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5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C:\Users\张镇容\Desktop\pwj数据分析\"/>
    </mc:Choice>
  </mc:AlternateContent>
  <xr:revisionPtr revIDLastSave="0" documentId="13_ncr:1_{87B6DE6F-74C0-49BF-901D-BCE2236632E2}" xr6:coauthVersionLast="38" xr6:coauthVersionMax="38" xr10:uidLastSave="{00000000-0000-0000-0000-000000000000}"/>
  <bookViews>
    <workbookView xWindow="0" yWindow="0" windowWidth="28800" windowHeight="12225" tabRatio="788" firstSheet="2" activeTab="7" xr2:uid="{00000000-000D-0000-FFFF-FFFF00000000}"/>
  </bookViews>
  <sheets>
    <sheet name="origin" sheetId="1" r:id="rId1"/>
    <sheet name="ringing analyst" sheetId="24" r:id="rId2"/>
    <sheet name="recovery countries" sheetId="25" r:id="rId3"/>
    <sheet name="clean" sheetId="11" r:id="rId4"/>
    <sheet name="location and dead2" sheetId="18" r:id="rId5"/>
    <sheet name="location and dead" sheetId="12" r:id="rId6"/>
    <sheet name="time and dead" sheetId="13" r:id="rId7"/>
    <sheet name="Recovery circumstances and dead" sheetId="15" r:id="rId8"/>
    <sheet name="recovery cirumtances&amp;countries" sheetId="16" r:id="rId9"/>
    <sheet name="flight distance analyst" sheetId="17" r:id="rId10"/>
    <sheet name="times in day" sheetId="19" r:id="rId11"/>
    <sheet name="dashboard" sheetId="21" r:id="rId12"/>
  </sheets>
  <definedNames>
    <definedName name="_xlnm._FilterDatabase" localSheetId="3" hidden="1">clean!$A$1:$T$3947</definedName>
    <definedName name="_xlnm._FilterDatabase" localSheetId="11" hidden="1">dashboard!$Q$35:$Q$48</definedName>
  </definedNames>
  <calcPr calcId="181029" concurrentCalc="0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11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8" i="21" l="1"/>
  <c r="D17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U7" i="21"/>
  <c r="U19" i="21"/>
  <c r="U14" i="21"/>
  <c r="U13" i="21"/>
  <c r="U12" i="21"/>
  <c r="U11" i="21"/>
  <c r="U10" i="21"/>
  <c r="U9" i="21"/>
  <c r="U8" i="21"/>
  <c r="U6" i="21"/>
  <c r="U5" i="21"/>
  <c r="U4" i="21"/>
  <c r="R15" i="21"/>
  <c r="R29" i="21"/>
  <c r="R14" i="21"/>
  <c r="R13" i="21"/>
  <c r="R12" i="21"/>
  <c r="R11" i="21"/>
  <c r="R10" i="21"/>
  <c r="R9" i="21"/>
  <c r="R8" i="21"/>
  <c r="R7" i="21"/>
  <c r="R6" i="21"/>
  <c r="R5" i="21"/>
  <c r="R4" i="21"/>
  <c r="U31" i="21"/>
  <c r="R31" i="21"/>
  <c r="U15" i="21"/>
  <c r="R19" i="21"/>
  <c r="U3" i="21"/>
  <c r="U30" i="21"/>
  <c r="U29" i="21"/>
  <c r="U28" i="21"/>
  <c r="U27" i="21"/>
  <c r="U25" i="21"/>
  <c r="U24" i="21"/>
  <c r="U23" i="21"/>
  <c r="U22" i="21"/>
  <c r="U26" i="21"/>
  <c r="U21" i="21"/>
  <c r="U20" i="21"/>
  <c r="R30" i="21"/>
  <c r="R28" i="21"/>
  <c r="R27" i="21"/>
  <c r="R26" i="21"/>
  <c r="R25" i="21"/>
  <c r="R24" i="21"/>
  <c r="R23" i="21"/>
  <c r="R22" i="21"/>
  <c r="R21" i="21"/>
  <c r="R20" i="21"/>
  <c r="R3" i="21"/>
  <c r="B10" i="17"/>
  <c r="B9" i="17"/>
  <c r="B8" i="17"/>
  <c r="B7" i="17"/>
  <c r="B6" i="17"/>
  <c r="B5" i="17"/>
  <c r="B4" i="17"/>
  <c r="B3" i="17"/>
  <c r="B2" i="17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D20" i="15"/>
  <c r="D19" i="15"/>
  <c r="D18" i="15"/>
  <c r="D17" i="15"/>
  <c r="D16" i="15"/>
  <c r="D15" i="15"/>
  <c r="D10" i="15"/>
  <c r="D9" i="15"/>
  <c r="D8" i="15"/>
  <c r="D7" i="15"/>
  <c r="D6" i="15"/>
  <c r="D5" i="15"/>
  <c r="D4" i="15"/>
  <c r="D3" i="15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202" i="11"/>
  <c r="L2203" i="11"/>
  <c r="L2204" i="11"/>
  <c r="L2205" i="11"/>
  <c r="L2206" i="11"/>
  <c r="L2207" i="11"/>
  <c r="L2208" i="11"/>
  <c r="L2209" i="11"/>
  <c r="L2210" i="11"/>
  <c r="L2211" i="11"/>
  <c r="L2212" i="11"/>
  <c r="L2213" i="11"/>
  <c r="L2214" i="11"/>
  <c r="L2215" i="11"/>
  <c r="L2216" i="11"/>
  <c r="L2217" i="11"/>
  <c r="L2218" i="11"/>
  <c r="L2219" i="11"/>
  <c r="L2220" i="11"/>
  <c r="L2221" i="11"/>
  <c r="L2222" i="11"/>
  <c r="L2223" i="11"/>
  <c r="L2224" i="11"/>
  <c r="L2225" i="11"/>
  <c r="L2226" i="11"/>
  <c r="L2227" i="11"/>
  <c r="L2228" i="11"/>
  <c r="L2229" i="11"/>
  <c r="L2230" i="11"/>
  <c r="L2231" i="11"/>
  <c r="L2232" i="11"/>
  <c r="L2233" i="11"/>
  <c r="L2234" i="11"/>
  <c r="L2235" i="11"/>
  <c r="L2236" i="11"/>
  <c r="L2237" i="11"/>
  <c r="L2238" i="11"/>
  <c r="L2239" i="11"/>
  <c r="L2240" i="11"/>
  <c r="L2241" i="11"/>
  <c r="L2242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54" i="11"/>
  <c r="L2255" i="11"/>
  <c r="L2256" i="11"/>
  <c r="L2257" i="11"/>
  <c r="L2258" i="11"/>
  <c r="L2259" i="11"/>
  <c r="L2260" i="11"/>
  <c r="L2261" i="11"/>
  <c r="L2262" i="11"/>
  <c r="L2263" i="11"/>
  <c r="L2264" i="11"/>
  <c r="L2265" i="11"/>
  <c r="L2266" i="11"/>
  <c r="L2267" i="11"/>
  <c r="L2268" i="11"/>
  <c r="L2269" i="11"/>
  <c r="L2270" i="11"/>
  <c r="L2271" i="11"/>
  <c r="L2272" i="11"/>
  <c r="L2273" i="11"/>
  <c r="L2274" i="11"/>
  <c r="L2275" i="11"/>
  <c r="L2276" i="11"/>
  <c r="L2277" i="11"/>
  <c r="L2278" i="11"/>
  <c r="L2279" i="11"/>
  <c r="L2280" i="11"/>
  <c r="L2281" i="11"/>
  <c r="L2282" i="11"/>
  <c r="L2283" i="11"/>
  <c r="L2284" i="11"/>
  <c r="L2285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297" i="11"/>
  <c r="L2298" i="11"/>
  <c r="L2299" i="11"/>
  <c r="L2300" i="11"/>
  <c r="L2301" i="11"/>
  <c r="L2302" i="11"/>
  <c r="L2303" i="11"/>
  <c r="L2304" i="11"/>
  <c r="L2305" i="11"/>
  <c r="L2306" i="11"/>
  <c r="L2307" i="11"/>
  <c r="L2308" i="11"/>
  <c r="L2309" i="11"/>
  <c r="L2310" i="11"/>
  <c r="L2311" i="11"/>
  <c r="L2312" i="11"/>
  <c r="L2313" i="11"/>
  <c r="L2314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1" i="11"/>
  <c r="L2332" i="11"/>
  <c r="L2333" i="11"/>
  <c r="L2334" i="11"/>
  <c r="L2335" i="11"/>
  <c r="L2336" i="11"/>
  <c r="L2337" i="11"/>
  <c r="L2338" i="11"/>
  <c r="L2339" i="11"/>
  <c r="L2340" i="11"/>
  <c r="L2341" i="11"/>
  <c r="L2342" i="11"/>
  <c r="L2343" i="11"/>
  <c r="L2344" i="11"/>
  <c r="L2345" i="11"/>
  <c r="L2346" i="11"/>
  <c r="L2347" i="11"/>
  <c r="L2348" i="11"/>
  <c r="L2349" i="11"/>
  <c r="L2350" i="11"/>
  <c r="L2351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63" i="11"/>
  <c r="L2364" i="11"/>
  <c r="L2365" i="11"/>
  <c r="L2366" i="11"/>
  <c r="L2367" i="11"/>
  <c r="L2368" i="11"/>
  <c r="L2369" i="11"/>
  <c r="L2370" i="11"/>
  <c r="L2371" i="11"/>
  <c r="L2372" i="11"/>
  <c r="L2373" i="11"/>
  <c r="L2374" i="11"/>
  <c r="L2375" i="11"/>
  <c r="L2376" i="11"/>
  <c r="L2377" i="11"/>
  <c r="L2378" i="11"/>
  <c r="L2379" i="11"/>
  <c r="L2380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7" i="11"/>
  <c r="L2398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0" i="11"/>
  <c r="L2411" i="11"/>
  <c r="L2412" i="11"/>
  <c r="L2413" i="11"/>
  <c r="L2414" i="11"/>
  <c r="L2415" i="11"/>
  <c r="L2416" i="11"/>
  <c r="L2417" i="11"/>
  <c r="L2418" i="11"/>
  <c r="L2419" i="11"/>
  <c r="L2420" i="11"/>
  <c r="L2421" i="11"/>
  <c r="L2422" i="11"/>
  <c r="L2423" i="11"/>
  <c r="L2424" i="11"/>
  <c r="L2425" i="11"/>
  <c r="L2426" i="11"/>
  <c r="L2427" i="11"/>
  <c r="L2428" i="11"/>
  <c r="L2429" i="11"/>
  <c r="L2430" i="11"/>
  <c r="L2431" i="11"/>
  <c r="L2432" i="11"/>
  <c r="L2433" i="11"/>
  <c r="L2434" i="11"/>
  <c r="L2435" i="11"/>
  <c r="L2436" i="11"/>
  <c r="L2437" i="11"/>
  <c r="L2438" i="11"/>
  <c r="L2439" i="11"/>
  <c r="L2440" i="11"/>
  <c r="L2441" i="11"/>
  <c r="L2442" i="11"/>
  <c r="L2443" i="11"/>
  <c r="L2444" i="11"/>
  <c r="L2445" i="11"/>
  <c r="L2446" i="11"/>
  <c r="L2447" i="11"/>
  <c r="L2448" i="11"/>
  <c r="L2449" i="11"/>
  <c r="L2450" i="11"/>
  <c r="L2451" i="11"/>
  <c r="L2452" i="11"/>
  <c r="L2453" i="11"/>
  <c r="L2454" i="11"/>
  <c r="L2455" i="11"/>
  <c r="L2456" i="11"/>
  <c r="L2457" i="11"/>
  <c r="L2458" i="11"/>
  <c r="L2459" i="11"/>
  <c r="L2460" i="11"/>
  <c r="L2461" i="11"/>
  <c r="L2462" i="11"/>
  <c r="L2463" i="11"/>
  <c r="L2464" i="11"/>
  <c r="L2465" i="11"/>
  <c r="L2466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3" i="11"/>
  <c r="L2484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496" i="11"/>
  <c r="L2497" i="11"/>
  <c r="L2498" i="11"/>
  <c r="L2499" i="11"/>
  <c r="L2500" i="11"/>
  <c r="L2501" i="11"/>
  <c r="L2502" i="11"/>
  <c r="L2503" i="11"/>
  <c r="L2504" i="11"/>
  <c r="L2505" i="11"/>
  <c r="L2506" i="11"/>
  <c r="L2507" i="11"/>
  <c r="L2508" i="11"/>
  <c r="L2509" i="11"/>
  <c r="L2510" i="11"/>
  <c r="L2511" i="11"/>
  <c r="L2512" i="11"/>
  <c r="L2513" i="11"/>
  <c r="L2514" i="11"/>
  <c r="L2515" i="11"/>
  <c r="L2516" i="11"/>
  <c r="L2517" i="11"/>
  <c r="L2518" i="11"/>
  <c r="L2519" i="11"/>
  <c r="L2520" i="11"/>
  <c r="L2521" i="11"/>
  <c r="L2522" i="11"/>
  <c r="L2523" i="11"/>
  <c r="L2524" i="11"/>
  <c r="L2525" i="11"/>
  <c r="L2526" i="11"/>
  <c r="L2527" i="11"/>
  <c r="L2528" i="11"/>
  <c r="L2529" i="11"/>
  <c r="L2530" i="11"/>
  <c r="L2531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L2612" i="11"/>
  <c r="L2613" i="11"/>
  <c r="L2614" i="11"/>
  <c r="L2615" i="11"/>
  <c r="L2616" i="11"/>
  <c r="L2617" i="11"/>
  <c r="L2618" i="11"/>
  <c r="L2619" i="11"/>
  <c r="L2620" i="11"/>
  <c r="L2621" i="11"/>
  <c r="L2622" i="11"/>
  <c r="L2623" i="11"/>
  <c r="L2624" i="11"/>
  <c r="L2625" i="11"/>
  <c r="L2626" i="11"/>
  <c r="L2627" i="11"/>
  <c r="L2628" i="11"/>
  <c r="L2629" i="11"/>
  <c r="L2630" i="11"/>
  <c r="L2631" i="11"/>
  <c r="L2632" i="11"/>
  <c r="L2633" i="11"/>
  <c r="L2634" i="11"/>
  <c r="L2635" i="11"/>
  <c r="L2636" i="11"/>
  <c r="L2637" i="11"/>
  <c r="L2638" i="11"/>
  <c r="L2639" i="11"/>
  <c r="L2640" i="11"/>
  <c r="L2641" i="11"/>
  <c r="L2642" i="11"/>
  <c r="L2643" i="11"/>
  <c r="L2644" i="11"/>
  <c r="L2645" i="11"/>
  <c r="L2646" i="11"/>
  <c r="L2647" i="11"/>
  <c r="L2648" i="11"/>
  <c r="L2649" i="11"/>
  <c r="L2650" i="11"/>
  <c r="L2651" i="11"/>
  <c r="L2652" i="11"/>
  <c r="L2653" i="11"/>
  <c r="L2654" i="11"/>
  <c r="L2655" i="11"/>
  <c r="L2656" i="11"/>
  <c r="L2657" i="11"/>
  <c r="L2658" i="11"/>
  <c r="L2659" i="11"/>
  <c r="L2660" i="11"/>
  <c r="L2661" i="11"/>
  <c r="L2662" i="11"/>
  <c r="L2663" i="11"/>
  <c r="L2664" i="11"/>
  <c r="L2665" i="11"/>
  <c r="L2666" i="11"/>
  <c r="L2667" i="11"/>
  <c r="L2668" i="11"/>
  <c r="L2669" i="11"/>
  <c r="L2670" i="11"/>
  <c r="L2671" i="11"/>
  <c r="L2672" i="11"/>
  <c r="L2673" i="11"/>
  <c r="L2674" i="11"/>
  <c r="L2675" i="11"/>
  <c r="L2676" i="11"/>
  <c r="L2677" i="11"/>
  <c r="L2678" i="11"/>
  <c r="L2679" i="11"/>
  <c r="L2680" i="11"/>
  <c r="L2681" i="11"/>
  <c r="L2682" i="11"/>
  <c r="L2683" i="11"/>
  <c r="L2684" i="11"/>
  <c r="L2685" i="11"/>
  <c r="L2686" i="11"/>
  <c r="L2687" i="11"/>
  <c r="L2688" i="11"/>
  <c r="L2689" i="11"/>
  <c r="L2690" i="11"/>
  <c r="L2691" i="11"/>
  <c r="L2692" i="11"/>
  <c r="L2693" i="11"/>
  <c r="L2694" i="11"/>
  <c r="L2695" i="11"/>
  <c r="L2696" i="11"/>
  <c r="L2697" i="11"/>
  <c r="L2698" i="11"/>
  <c r="L2699" i="11"/>
  <c r="L2700" i="11"/>
  <c r="L2701" i="11"/>
  <c r="L2702" i="11"/>
  <c r="L2703" i="11"/>
  <c r="L2704" i="11"/>
  <c r="L2705" i="11"/>
  <c r="L2706" i="11"/>
  <c r="L2707" i="11"/>
  <c r="L2708" i="11"/>
  <c r="L2709" i="11"/>
  <c r="L2710" i="11"/>
  <c r="L2711" i="11"/>
  <c r="L2712" i="11"/>
  <c r="L2713" i="11"/>
  <c r="L2714" i="11"/>
  <c r="L2715" i="11"/>
  <c r="L2716" i="11"/>
  <c r="L2717" i="11"/>
  <c r="L2718" i="11"/>
  <c r="L2719" i="11"/>
  <c r="L2720" i="11"/>
  <c r="L2721" i="11"/>
  <c r="L2722" i="11"/>
  <c r="L2723" i="11"/>
  <c r="L2724" i="11"/>
  <c r="L2725" i="11"/>
  <c r="L2726" i="11"/>
  <c r="L2727" i="11"/>
  <c r="L2728" i="11"/>
  <c r="L2729" i="11"/>
  <c r="L2730" i="11"/>
  <c r="L2731" i="11"/>
  <c r="L2732" i="11"/>
  <c r="L2733" i="11"/>
  <c r="L2734" i="11"/>
  <c r="L2735" i="11"/>
  <c r="L2736" i="11"/>
  <c r="L2737" i="11"/>
  <c r="L2738" i="11"/>
  <c r="L2739" i="11"/>
  <c r="L2740" i="11"/>
  <c r="L2741" i="11"/>
  <c r="L2742" i="11"/>
  <c r="L2743" i="11"/>
  <c r="L2744" i="11"/>
  <c r="L2745" i="11"/>
  <c r="L2746" i="11"/>
  <c r="L2747" i="11"/>
  <c r="L2748" i="11"/>
  <c r="L2749" i="11"/>
  <c r="L2750" i="11"/>
  <c r="L2751" i="11"/>
  <c r="L2752" i="11"/>
  <c r="L2753" i="11"/>
  <c r="L2754" i="11"/>
  <c r="L2755" i="11"/>
  <c r="L2756" i="11"/>
  <c r="L2757" i="11"/>
  <c r="L2758" i="11"/>
  <c r="L2759" i="11"/>
  <c r="L2760" i="11"/>
  <c r="L2761" i="11"/>
  <c r="L2762" i="11"/>
  <c r="L2763" i="11"/>
  <c r="L2764" i="11"/>
  <c r="L2765" i="11"/>
  <c r="L2766" i="11"/>
  <c r="L2767" i="11"/>
  <c r="L2768" i="11"/>
  <c r="L2769" i="11"/>
  <c r="L2770" i="11"/>
  <c r="L2771" i="11"/>
  <c r="L2772" i="11"/>
  <c r="L2773" i="11"/>
  <c r="L2774" i="11"/>
  <c r="L2775" i="11"/>
  <c r="L2776" i="11"/>
  <c r="L2777" i="11"/>
  <c r="L2778" i="11"/>
  <c r="L2779" i="11"/>
  <c r="L2780" i="11"/>
  <c r="L2781" i="11"/>
  <c r="L2782" i="11"/>
  <c r="L2783" i="11"/>
  <c r="L2784" i="11"/>
  <c r="L2785" i="11"/>
  <c r="L2786" i="11"/>
  <c r="L2787" i="11"/>
  <c r="L2788" i="11"/>
  <c r="L2789" i="11"/>
  <c r="L2790" i="11"/>
  <c r="L2791" i="11"/>
  <c r="L2792" i="11"/>
  <c r="L2793" i="11"/>
  <c r="L2794" i="11"/>
  <c r="L2795" i="11"/>
  <c r="L2796" i="11"/>
  <c r="L2797" i="11"/>
  <c r="L2798" i="11"/>
  <c r="L2799" i="11"/>
  <c r="L2800" i="11"/>
  <c r="L2801" i="11"/>
  <c r="L2802" i="11"/>
  <c r="L2803" i="11"/>
  <c r="L2804" i="11"/>
  <c r="L2805" i="11"/>
  <c r="L2806" i="11"/>
  <c r="L2807" i="11"/>
  <c r="L2808" i="11"/>
  <c r="L2809" i="11"/>
  <c r="L2810" i="11"/>
  <c r="L2811" i="11"/>
  <c r="L2812" i="11"/>
  <c r="L2813" i="11"/>
  <c r="L2814" i="11"/>
  <c r="L2815" i="11"/>
  <c r="L2816" i="11"/>
  <c r="L2817" i="11"/>
  <c r="L2818" i="11"/>
  <c r="L2819" i="11"/>
  <c r="L2820" i="11"/>
  <c r="L2821" i="11"/>
  <c r="L2822" i="11"/>
  <c r="L2823" i="11"/>
  <c r="L2824" i="11"/>
  <c r="L2825" i="11"/>
  <c r="L2826" i="11"/>
  <c r="L2827" i="11"/>
  <c r="L2828" i="11"/>
  <c r="L2829" i="11"/>
  <c r="L2830" i="11"/>
  <c r="L2831" i="11"/>
  <c r="L2832" i="11"/>
  <c r="L2833" i="11"/>
  <c r="L2834" i="11"/>
  <c r="L2835" i="11"/>
  <c r="L2836" i="11"/>
  <c r="L2837" i="11"/>
  <c r="L2838" i="11"/>
  <c r="L2839" i="11"/>
  <c r="L2840" i="11"/>
  <c r="L2841" i="11"/>
  <c r="L2842" i="11"/>
  <c r="L2843" i="11"/>
  <c r="L2844" i="11"/>
  <c r="L2845" i="11"/>
  <c r="L2846" i="11"/>
  <c r="L2847" i="11"/>
  <c r="L2848" i="11"/>
  <c r="L2849" i="11"/>
  <c r="L2850" i="11"/>
  <c r="L2851" i="11"/>
  <c r="L2852" i="11"/>
  <c r="L2853" i="11"/>
  <c r="L2854" i="11"/>
  <c r="L2855" i="11"/>
  <c r="L2856" i="11"/>
  <c r="L2857" i="11"/>
  <c r="L2858" i="11"/>
  <c r="L2859" i="11"/>
  <c r="L2860" i="11"/>
  <c r="L2861" i="11"/>
  <c r="L2862" i="11"/>
  <c r="L2863" i="11"/>
  <c r="L2864" i="11"/>
  <c r="L2865" i="11"/>
  <c r="L2866" i="11"/>
  <c r="L2867" i="11"/>
  <c r="L2868" i="11"/>
  <c r="L2869" i="11"/>
  <c r="L2870" i="11"/>
  <c r="L2871" i="11"/>
  <c r="L2872" i="11"/>
  <c r="L2873" i="11"/>
  <c r="L2874" i="11"/>
  <c r="L2875" i="11"/>
  <c r="L2876" i="11"/>
  <c r="L2877" i="11"/>
  <c r="L2878" i="11"/>
  <c r="L2879" i="11"/>
  <c r="L2880" i="11"/>
  <c r="L2881" i="11"/>
  <c r="L2882" i="11"/>
  <c r="L2883" i="11"/>
  <c r="L2884" i="11"/>
  <c r="L2885" i="11"/>
  <c r="L2886" i="11"/>
  <c r="L2887" i="11"/>
  <c r="L2888" i="11"/>
  <c r="L2889" i="11"/>
  <c r="L2890" i="11"/>
  <c r="L2891" i="11"/>
  <c r="L2892" i="11"/>
  <c r="L2893" i="11"/>
  <c r="L2894" i="11"/>
  <c r="L2895" i="11"/>
  <c r="L2896" i="11"/>
  <c r="L2897" i="11"/>
  <c r="L2898" i="11"/>
  <c r="L2899" i="11"/>
  <c r="L2900" i="11"/>
  <c r="L2901" i="11"/>
  <c r="L2902" i="11"/>
  <c r="L2903" i="11"/>
  <c r="L2904" i="11"/>
  <c r="L2905" i="11"/>
  <c r="L2906" i="11"/>
  <c r="L2907" i="11"/>
  <c r="L2908" i="11"/>
  <c r="L2909" i="11"/>
  <c r="L2910" i="11"/>
  <c r="L2911" i="11"/>
  <c r="L2912" i="11"/>
  <c r="L2913" i="11"/>
  <c r="L2914" i="11"/>
  <c r="L2915" i="11"/>
  <c r="L2916" i="11"/>
  <c r="L2917" i="11"/>
  <c r="L2918" i="11"/>
  <c r="L2919" i="11"/>
  <c r="L2920" i="11"/>
  <c r="L2921" i="11"/>
  <c r="L2922" i="11"/>
  <c r="L2923" i="11"/>
  <c r="L2924" i="11"/>
  <c r="L2925" i="11"/>
  <c r="L2926" i="11"/>
  <c r="L2927" i="11"/>
  <c r="L2928" i="11"/>
  <c r="L2929" i="11"/>
  <c r="L2930" i="11"/>
  <c r="L2931" i="11"/>
  <c r="L2932" i="11"/>
  <c r="L2933" i="11"/>
  <c r="L2934" i="11"/>
  <c r="L2935" i="11"/>
  <c r="L2936" i="11"/>
  <c r="L2937" i="11"/>
  <c r="L2938" i="11"/>
  <c r="L2939" i="11"/>
  <c r="L2940" i="11"/>
  <c r="L2941" i="11"/>
  <c r="L2942" i="11"/>
  <c r="L2943" i="11"/>
  <c r="L2944" i="11"/>
  <c r="L2945" i="11"/>
  <c r="L2946" i="11"/>
  <c r="L2947" i="11"/>
  <c r="L2948" i="11"/>
  <c r="L2949" i="11"/>
  <c r="L2950" i="11"/>
  <c r="L2951" i="11"/>
  <c r="L2952" i="11"/>
  <c r="L2953" i="11"/>
  <c r="L2954" i="11"/>
  <c r="L2955" i="11"/>
  <c r="L2956" i="11"/>
  <c r="L2957" i="11"/>
  <c r="L2958" i="11"/>
  <c r="L2959" i="11"/>
  <c r="L2960" i="11"/>
  <c r="L2961" i="11"/>
  <c r="L2962" i="11"/>
  <c r="L2963" i="11"/>
  <c r="L2964" i="11"/>
  <c r="L2965" i="11"/>
  <c r="L2966" i="11"/>
  <c r="L2967" i="11"/>
  <c r="L2968" i="11"/>
  <c r="L2969" i="11"/>
  <c r="L2970" i="11"/>
  <c r="L2971" i="11"/>
  <c r="L2972" i="11"/>
  <c r="L2973" i="11"/>
  <c r="L2974" i="11"/>
  <c r="L2975" i="11"/>
  <c r="L2976" i="11"/>
  <c r="L2977" i="11"/>
  <c r="L2978" i="11"/>
  <c r="L2979" i="11"/>
  <c r="L2980" i="11"/>
  <c r="L2981" i="11"/>
  <c r="L2982" i="11"/>
  <c r="L2983" i="11"/>
  <c r="L2984" i="11"/>
  <c r="L2985" i="11"/>
  <c r="L2986" i="11"/>
  <c r="L2987" i="11"/>
  <c r="L2988" i="11"/>
  <c r="L2989" i="11"/>
  <c r="L2990" i="11"/>
  <c r="L2991" i="11"/>
  <c r="L2992" i="11"/>
  <c r="L2993" i="11"/>
  <c r="L2994" i="11"/>
  <c r="L2995" i="11"/>
  <c r="L2996" i="11"/>
  <c r="L2997" i="11"/>
  <c r="L2998" i="11"/>
  <c r="L2999" i="11"/>
  <c r="L3000" i="11"/>
  <c r="L3001" i="11"/>
  <c r="L3002" i="11"/>
  <c r="L3003" i="11"/>
  <c r="L3004" i="11"/>
  <c r="L3005" i="11"/>
  <c r="L3006" i="11"/>
  <c r="L3007" i="11"/>
  <c r="L3008" i="11"/>
  <c r="L3009" i="11"/>
  <c r="L3010" i="11"/>
  <c r="L3011" i="11"/>
  <c r="L3012" i="11"/>
  <c r="L3013" i="11"/>
  <c r="L3014" i="11"/>
  <c r="L3015" i="11"/>
  <c r="L3016" i="11"/>
  <c r="L3017" i="11"/>
  <c r="L3018" i="11"/>
  <c r="L3019" i="11"/>
  <c r="L3020" i="11"/>
  <c r="L3021" i="11"/>
  <c r="L3022" i="11"/>
  <c r="L3023" i="11"/>
  <c r="L3024" i="11"/>
  <c r="L3025" i="11"/>
  <c r="L3026" i="11"/>
  <c r="L3027" i="11"/>
  <c r="L3028" i="11"/>
  <c r="L3029" i="11"/>
  <c r="L3030" i="11"/>
  <c r="L3031" i="11"/>
  <c r="L3032" i="11"/>
  <c r="L3033" i="11"/>
  <c r="L3034" i="11"/>
  <c r="L3035" i="11"/>
  <c r="L3036" i="11"/>
  <c r="L3037" i="11"/>
  <c r="L3038" i="11"/>
  <c r="L3039" i="11"/>
  <c r="L3040" i="11"/>
  <c r="L3041" i="11"/>
  <c r="L3042" i="11"/>
  <c r="L3043" i="11"/>
  <c r="L3044" i="11"/>
  <c r="L3045" i="11"/>
  <c r="L3046" i="11"/>
  <c r="L3047" i="11"/>
  <c r="L3048" i="11"/>
  <c r="L3049" i="11"/>
  <c r="L3050" i="11"/>
  <c r="L3051" i="11"/>
  <c r="L3052" i="11"/>
  <c r="L3053" i="11"/>
  <c r="L3054" i="11"/>
  <c r="L3055" i="11"/>
  <c r="L3056" i="11"/>
  <c r="L3057" i="11"/>
  <c r="L3058" i="11"/>
  <c r="L3059" i="11"/>
  <c r="L3060" i="11"/>
  <c r="L3061" i="11"/>
  <c r="L3062" i="11"/>
  <c r="L3063" i="11"/>
  <c r="L3064" i="11"/>
  <c r="L3065" i="11"/>
  <c r="L3066" i="11"/>
  <c r="L3067" i="11"/>
  <c r="L3068" i="11"/>
  <c r="L3069" i="11"/>
  <c r="L3070" i="11"/>
  <c r="L3071" i="11"/>
  <c r="L3072" i="11"/>
  <c r="L3073" i="11"/>
  <c r="L3074" i="11"/>
  <c r="L3075" i="11"/>
  <c r="L3076" i="11"/>
  <c r="L3077" i="11"/>
  <c r="L3078" i="11"/>
  <c r="L3079" i="11"/>
  <c r="L3080" i="11"/>
  <c r="L3081" i="11"/>
  <c r="L3082" i="11"/>
  <c r="L3083" i="11"/>
  <c r="L3084" i="11"/>
  <c r="L3085" i="11"/>
  <c r="L3086" i="11"/>
  <c r="L3087" i="11"/>
  <c r="L3088" i="11"/>
  <c r="L3089" i="11"/>
  <c r="L3090" i="11"/>
  <c r="L3091" i="11"/>
  <c r="L3092" i="11"/>
  <c r="L3093" i="11"/>
  <c r="L3094" i="11"/>
  <c r="L3095" i="11"/>
  <c r="L3096" i="11"/>
  <c r="L3097" i="11"/>
  <c r="L3098" i="11"/>
  <c r="L3099" i="11"/>
  <c r="L3100" i="11"/>
  <c r="L3101" i="11"/>
  <c r="L3102" i="11"/>
  <c r="L3103" i="11"/>
  <c r="L3104" i="11"/>
  <c r="L3105" i="11"/>
  <c r="L3106" i="11"/>
  <c r="L3107" i="11"/>
  <c r="L3108" i="11"/>
  <c r="L3109" i="11"/>
  <c r="L3110" i="11"/>
  <c r="L3111" i="11"/>
  <c r="L3112" i="11"/>
  <c r="L3113" i="11"/>
  <c r="L3114" i="11"/>
  <c r="L3115" i="11"/>
  <c r="L3116" i="11"/>
  <c r="L3117" i="11"/>
  <c r="L3118" i="11"/>
  <c r="L3119" i="11"/>
  <c r="L3120" i="11"/>
  <c r="L3121" i="11"/>
  <c r="L3122" i="11"/>
  <c r="L3123" i="11"/>
  <c r="L3124" i="11"/>
  <c r="L3125" i="11"/>
  <c r="L3126" i="11"/>
  <c r="L3127" i="11"/>
  <c r="L3128" i="11"/>
  <c r="L3129" i="11"/>
  <c r="L3130" i="11"/>
  <c r="L3131" i="11"/>
  <c r="L3132" i="11"/>
  <c r="L3133" i="11"/>
  <c r="L3134" i="11"/>
  <c r="L3135" i="11"/>
  <c r="L3136" i="11"/>
  <c r="L3137" i="11"/>
  <c r="L3138" i="11"/>
  <c r="L3139" i="11"/>
  <c r="L3140" i="11"/>
  <c r="L3141" i="11"/>
  <c r="L3142" i="11"/>
  <c r="L3143" i="11"/>
  <c r="L3144" i="11"/>
  <c r="L3145" i="11"/>
  <c r="L3146" i="11"/>
  <c r="L3147" i="11"/>
  <c r="L3148" i="11"/>
  <c r="L3149" i="11"/>
  <c r="L3150" i="11"/>
  <c r="L3151" i="11"/>
  <c r="L3152" i="11"/>
  <c r="L3153" i="11"/>
  <c r="L3154" i="11"/>
  <c r="L3155" i="11"/>
  <c r="L3156" i="11"/>
  <c r="L3157" i="11"/>
  <c r="L3158" i="11"/>
  <c r="L3159" i="11"/>
  <c r="L3160" i="11"/>
  <c r="L3161" i="11"/>
  <c r="L3162" i="11"/>
  <c r="L3163" i="11"/>
  <c r="L3164" i="11"/>
  <c r="L3165" i="11"/>
  <c r="L3166" i="11"/>
  <c r="L3167" i="11"/>
  <c r="L3168" i="11"/>
  <c r="L3169" i="11"/>
  <c r="L3170" i="11"/>
  <c r="L3171" i="11"/>
  <c r="L3172" i="11"/>
  <c r="L3173" i="11"/>
  <c r="L3174" i="11"/>
  <c r="L3175" i="11"/>
  <c r="L3176" i="11"/>
  <c r="L3177" i="11"/>
  <c r="L3178" i="11"/>
  <c r="L3179" i="11"/>
  <c r="L3180" i="11"/>
  <c r="L3181" i="11"/>
  <c r="L3182" i="11"/>
  <c r="L3183" i="11"/>
  <c r="L3184" i="11"/>
  <c r="L3185" i="11"/>
  <c r="L3186" i="11"/>
  <c r="L3187" i="11"/>
  <c r="L3188" i="11"/>
  <c r="L3189" i="11"/>
  <c r="L3190" i="11"/>
  <c r="L3191" i="11"/>
  <c r="L3192" i="11"/>
  <c r="L3193" i="11"/>
  <c r="L3194" i="11"/>
  <c r="L3195" i="11"/>
  <c r="L3196" i="11"/>
  <c r="L3197" i="11"/>
  <c r="L3198" i="11"/>
  <c r="L3199" i="11"/>
  <c r="L3200" i="11"/>
  <c r="L3201" i="11"/>
  <c r="L3202" i="11"/>
  <c r="L3203" i="11"/>
  <c r="L3204" i="11"/>
  <c r="L3205" i="11"/>
  <c r="L3206" i="11"/>
  <c r="L3207" i="11"/>
  <c r="L3208" i="11"/>
  <c r="L3209" i="11"/>
  <c r="L3210" i="11"/>
  <c r="L3211" i="11"/>
  <c r="L3212" i="11"/>
  <c r="L3213" i="11"/>
  <c r="L3214" i="11"/>
  <c r="L3215" i="11"/>
  <c r="L3216" i="11"/>
  <c r="L3217" i="11"/>
  <c r="L3218" i="11"/>
  <c r="L3219" i="11"/>
  <c r="L3220" i="11"/>
  <c r="L3221" i="11"/>
  <c r="L3222" i="11"/>
  <c r="L3223" i="11"/>
  <c r="L3224" i="11"/>
  <c r="L3225" i="11"/>
  <c r="L3226" i="11"/>
  <c r="L3227" i="11"/>
  <c r="L3228" i="11"/>
  <c r="L3229" i="11"/>
  <c r="L3230" i="11"/>
  <c r="L3231" i="11"/>
  <c r="L3232" i="11"/>
  <c r="L3233" i="11"/>
  <c r="L3234" i="11"/>
  <c r="L3235" i="11"/>
  <c r="L3236" i="11"/>
  <c r="L3237" i="11"/>
  <c r="L3238" i="11"/>
  <c r="L3239" i="11"/>
  <c r="L3240" i="11"/>
  <c r="L3241" i="11"/>
  <c r="L3242" i="11"/>
  <c r="L3243" i="11"/>
  <c r="L3244" i="11"/>
  <c r="L3245" i="11"/>
  <c r="L3246" i="11"/>
  <c r="L3247" i="11"/>
  <c r="L3248" i="11"/>
  <c r="L3249" i="11"/>
  <c r="L3250" i="11"/>
  <c r="L3251" i="11"/>
  <c r="L3252" i="11"/>
  <c r="L3253" i="11"/>
  <c r="L3254" i="11"/>
  <c r="L3255" i="11"/>
  <c r="L3256" i="11"/>
  <c r="L3257" i="11"/>
  <c r="L3258" i="11"/>
  <c r="L3259" i="11"/>
  <c r="L3260" i="11"/>
  <c r="L3261" i="11"/>
  <c r="L3262" i="11"/>
  <c r="L3263" i="11"/>
  <c r="L3264" i="11"/>
  <c r="L3265" i="11"/>
  <c r="L3266" i="11"/>
  <c r="L3267" i="11"/>
  <c r="L3268" i="11"/>
  <c r="L3269" i="11"/>
  <c r="L3270" i="11"/>
  <c r="L3271" i="11"/>
  <c r="L3272" i="11"/>
  <c r="L3273" i="11"/>
  <c r="L3274" i="11"/>
  <c r="L3275" i="11"/>
  <c r="L3276" i="11"/>
  <c r="L3277" i="11"/>
  <c r="L3278" i="11"/>
  <c r="L3279" i="11"/>
  <c r="L3280" i="11"/>
  <c r="L3281" i="11"/>
  <c r="L3282" i="11"/>
  <c r="L3283" i="11"/>
  <c r="L3284" i="11"/>
  <c r="L3285" i="11"/>
  <c r="L3286" i="11"/>
  <c r="L3287" i="11"/>
  <c r="L3288" i="11"/>
  <c r="L3289" i="11"/>
  <c r="L3290" i="11"/>
  <c r="L3291" i="11"/>
  <c r="L3292" i="11"/>
  <c r="L3293" i="11"/>
  <c r="L3294" i="11"/>
  <c r="L3295" i="11"/>
  <c r="L3296" i="11"/>
  <c r="L3297" i="11"/>
  <c r="L3298" i="11"/>
  <c r="L3299" i="11"/>
  <c r="L3300" i="11"/>
  <c r="L3301" i="11"/>
  <c r="L3302" i="11"/>
  <c r="L3303" i="11"/>
  <c r="L3304" i="11"/>
  <c r="L3305" i="11"/>
  <c r="L3306" i="11"/>
  <c r="L3307" i="11"/>
  <c r="L3308" i="11"/>
  <c r="L3309" i="11"/>
  <c r="L3310" i="11"/>
  <c r="L3311" i="11"/>
  <c r="L3312" i="11"/>
  <c r="L3313" i="11"/>
  <c r="L3314" i="11"/>
  <c r="L3315" i="11"/>
  <c r="L3316" i="11"/>
  <c r="L3317" i="11"/>
  <c r="L3318" i="11"/>
  <c r="L3319" i="11"/>
  <c r="L3320" i="11"/>
  <c r="L3321" i="11"/>
  <c r="L3322" i="11"/>
  <c r="L3323" i="11"/>
  <c r="L3324" i="11"/>
  <c r="L3325" i="11"/>
  <c r="L3326" i="11"/>
  <c r="L3327" i="11"/>
  <c r="L3328" i="11"/>
  <c r="L3329" i="11"/>
  <c r="L3330" i="11"/>
  <c r="L3331" i="11"/>
  <c r="L3332" i="11"/>
  <c r="L3333" i="11"/>
  <c r="L3334" i="11"/>
  <c r="L3335" i="11"/>
  <c r="L3336" i="11"/>
  <c r="L3337" i="11"/>
  <c r="L3338" i="11"/>
  <c r="L3339" i="11"/>
  <c r="L3340" i="11"/>
  <c r="L3341" i="11"/>
  <c r="L3342" i="11"/>
  <c r="L3343" i="11"/>
  <c r="L3344" i="11"/>
  <c r="L3345" i="11"/>
  <c r="L3346" i="11"/>
  <c r="L3347" i="11"/>
  <c r="L3348" i="11"/>
  <c r="L3349" i="11"/>
  <c r="L3350" i="11"/>
  <c r="L3351" i="11"/>
  <c r="L3352" i="11"/>
  <c r="L3353" i="11"/>
  <c r="L3354" i="11"/>
  <c r="L3355" i="11"/>
  <c r="L3356" i="11"/>
  <c r="L3357" i="11"/>
  <c r="L3358" i="11"/>
  <c r="L3359" i="11"/>
  <c r="L3360" i="11"/>
  <c r="L3361" i="11"/>
  <c r="L3362" i="11"/>
  <c r="L3363" i="11"/>
  <c r="L3364" i="11"/>
  <c r="L3365" i="11"/>
  <c r="L3366" i="11"/>
  <c r="L3367" i="11"/>
  <c r="L3368" i="11"/>
  <c r="L3369" i="11"/>
  <c r="L3370" i="11"/>
  <c r="L3371" i="11"/>
  <c r="L3372" i="11"/>
  <c r="L3373" i="11"/>
  <c r="L3374" i="11"/>
  <c r="L3375" i="11"/>
  <c r="L3376" i="11"/>
  <c r="L3377" i="11"/>
  <c r="L3378" i="11"/>
  <c r="L3379" i="11"/>
  <c r="L3380" i="11"/>
  <c r="L3381" i="11"/>
  <c r="L3382" i="11"/>
  <c r="L3383" i="11"/>
  <c r="L3384" i="11"/>
  <c r="L3385" i="11"/>
  <c r="L3386" i="11"/>
  <c r="L3387" i="11"/>
  <c r="L3388" i="11"/>
  <c r="L3389" i="11"/>
  <c r="L3390" i="11"/>
  <c r="L3391" i="11"/>
  <c r="L3392" i="11"/>
  <c r="L3393" i="11"/>
  <c r="L3394" i="11"/>
  <c r="L3395" i="11"/>
  <c r="L3396" i="11"/>
  <c r="L3397" i="11"/>
  <c r="L3398" i="11"/>
  <c r="L3399" i="11"/>
  <c r="L3400" i="11"/>
  <c r="L3401" i="11"/>
  <c r="L3402" i="11"/>
  <c r="L3403" i="11"/>
  <c r="L3404" i="11"/>
  <c r="L3405" i="11"/>
  <c r="L3406" i="11"/>
  <c r="L3407" i="11"/>
  <c r="L3408" i="11"/>
  <c r="L3409" i="11"/>
  <c r="L3410" i="11"/>
  <c r="L3411" i="11"/>
  <c r="L3412" i="11"/>
  <c r="L3413" i="11"/>
  <c r="L3414" i="11"/>
  <c r="L3415" i="11"/>
  <c r="L3416" i="11"/>
  <c r="L3417" i="11"/>
  <c r="L3418" i="11"/>
  <c r="L3419" i="11"/>
  <c r="L3420" i="11"/>
  <c r="L3421" i="11"/>
  <c r="L3422" i="11"/>
  <c r="L3423" i="11"/>
  <c r="L3424" i="11"/>
  <c r="L3425" i="11"/>
  <c r="L3426" i="11"/>
  <c r="L3427" i="11"/>
  <c r="L3428" i="11"/>
  <c r="L3429" i="11"/>
  <c r="L3430" i="11"/>
  <c r="L3431" i="11"/>
  <c r="L3432" i="11"/>
  <c r="L3433" i="11"/>
  <c r="L3434" i="11"/>
  <c r="L3435" i="11"/>
  <c r="L3436" i="11"/>
  <c r="L3437" i="11"/>
  <c r="L3438" i="11"/>
  <c r="L3439" i="11"/>
  <c r="L3440" i="11"/>
  <c r="L3441" i="11"/>
  <c r="L3442" i="11"/>
  <c r="L3443" i="11"/>
  <c r="L3444" i="11"/>
  <c r="L3445" i="11"/>
  <c r="L3446" i="11"/>
  <c r="L3447" i="11"/>
  <c r="L3448" i="11"/>
  <c r="L3449" i="11"/>
  <c r="L3450" i="11"/>
  <c r="L3451" i="11"/>
  <c r="L3452" i="11"/>
  <c r="L3453" i="11"/>
  <c r="L3454" i="11"/>
  <c r="L3455" i="11"/>
  <c r="L3456" i="11"/>
  <c r="L3457" i="11"/>
  <c r="L3458" i="11"/>
  <c r="L3459" i="11"/>
  <c r="L3460" i="11"/>
  <c r="L3461" i="11"/>
  <c r="L3462" i="11"/>
  <c r="L3463" i="11"/>
  <c r="L3464" i="11"/>
  <c r="L3465" i="11"/>
  <c r="L3466" i="11"/>
  <c r="L3467" i="11"/>
  <c r="L3468" i="11"/>
  <c r="L3469" i="11"/>
  <c r="L3470" i="11"/>
  <c r="L3471" i="11"/>
  <c r="L3472" i="11"/>
  <c r="L3473" i="11"/>
  <c r="L3474" i="11"/>
  <c r="L3475" i="11"/>
  <c r="L3476" i="11"/>
  <c r="L3477" i="11"/>
  <c r="L3478" i="11"/>
  <c r="L3479" i="11"/>
  <c r="L3480" i="11"/>
  <c r="L3481" i="11"/>
  <c r="L3482" i="11"/>
  <c r="L3483" i="11"/>
  <c r="L3484" i="11"/>
  <c r="L3485" i="11"/>
  <c r="L3486" i="11"/>
  <c r="L3487" i="11"/>
  <c r="L3488" i="11"/>
  <c r="L3489" i="11"/>
  <c r="L3490" i="11"/>
  <c r="L3491" i="11"/>
  <c r="L3492" i="11"/>
  <c r="L3493" i="11"/>
  <c r="L3494" i="11"/>
  <c r="L3495" i="11"/>
  <c r="L3496" i="11"/>
  <c r="L3497" i="11"/>
  <c r="L3498" i="11"/>
  <c r="L3499" i="11"/>
  <c r="L3500" i="11"/>
  <c r="L3501" i="11"/>
  <c r="L3502" i="11"/>
  <c r="L3503" i="11"/>
  <c r="L3504" i="11"/>
  <c r="L3505" i="11"/>
  <c r="L3506" i="11"/>
  <c r="L3507" i="11"/>
  <c r="L3508" i="11"/>
  <c r="L3509" i="11"/>
  <c r="L3510" i="11"/>
  <c r="L3511" i="11"/>
  <c r="L3512" i="11"/>
  <c r="L3513" i="11"/>
  <c r="L3514" i="11"/>
  <c r="L3515" i="11"/>
  <c r="L3516" i="11"/>
  <c r="L3517" i="11"/>
  <c r="L3518" i="11"/>
  <c r="L3519" i="11"/>
  <c r="L3520" i="11"/>
  <c r="L3521" i="11"/>
  <c r="L3522" i="11"/>
  <c r="L3523" i="11"/>
  <c r="L3524" i="11"/>
  <c r="L3525" i="11"/>
  <c r="L3526" i="11"/>
  <c r="L3527" i="11"/>
  <c r="L3528" i="11"/>
  <c r="L3529" i="11"/>
  <c r="L3530" i="11"/>
  <c r="L3531" i="11"/>
  <c r="L3532" i="11"/>
  <c r="L3533" i="11"/>
  <c r="L3534" i="11"/>
  <c r="L3535" i="11"/>
  <c r="L3536" i="11"/>
  <c r="L3537" i="11"/>
  <c r="L3538" i="11"/>
  <c r="L3539" i="11"/>
  <c r="L3540" i="11"/>
  <c r="L3541" i="11"/>
  <c r="L3542" i="11"/>
  <c r="L3543" i="11"/>
  <c r="L3544" i="11"/>
  <c r="L3545" i="11"/>
  <c r="L3546" i="11"/>
  <c r="L3547" i="11"/>
  <c r="L3548" i="11"/>
  <c r="L3549" i="11"/>
  <c r="L3550" i="11"/>
  <c r="L3551" i="11"/>
  <c r="L3552" i="11"/>
  <c r="L3553" i="11"/>
  <c r="L3554" i="11"/>
  <c r="L3555" i="11"/>
  <c r="L3556" i="11"/>
  <c r="L3557" i="11"/>
  <c r="L3558" i="11"/>
  <c r="L3559" i="11"/>
  <c r="L3560" i="11"/>
  <c r="L3561" i="11"/>
  <c r="L3562" i="11"/>
  <c r="L3563" i="11"/>
  <c r="L3564" i="11"/>
  <c r="L3565" i="11"/>
  <c r="L3566" i="11"/>
  <c r="L3567" i="11"/>
  <c r="L3568" i="11"/>
  <c r="L3569" i="11"/>
  <c r="L3570" i="11"/>
  <c r="L3571" i="11"/>
  <c r="L3572" i="11"/>
  <c r="L3573" i="11"/>
  <c r="L3574" i="11"/>
  <c r="L3575" i="11"/>
  <c r="L3576" i="11"/>
  <c r="L3577" i="11"/>
  <c r="L3578" i="11"/>
  <c r="L3579" i="11"/>
  <c r="L3580" i="11"/>
  <c r="L3581" i="11"/>
  <c r="L3582" i="11"/>
  <c r="L3583" i="11"/>
  <c r="L3584" i="11"/>
  <c r="L3585" i="11"/>
  <c r="L3586" i="11"/>
  <c r="L3587" i="11"/>
  <c r="L3588" i="11"/>
  <c r="L3589" i="11"/>
  <c r="L3590" i="11"/>
  <c r="L3591" i="11"/>
  <c r="L3592" i="11"/>
  <c r="L3593" i="11"/>
  <c r="L3594" i="11"/>
  <c r="L3595" i="11"/>
  <c r="L3596" i="11"/>
  <c r="L3597" i="11"/>
  <c r="L3598" i="11"/>
  <c r="L3599" i="11"/>
  <c r="L3600" i="11"/>
  <c r="L3601" i="11"/>
  <c r="L3602" i="11"/>
  <c r="L3603" i="11"/>
  <c r="L3604" i="11"/>
  <c r="L3605" i="11"/>
  <c r="L3606" i="11"/>
  <c r="L3607" i="11"/>
  <c r="L3608" i="11"/>
  <c r="L3609" i="11"/>
  <c r="L3610" i="11"/>
  <c r="L3611" i="11"/>
  <c r="L3612" i="11"/>
  <c r="L3613" i="11"/>
  <c r="L3614" i="11"/>
  <c r="L3615" i="11"/>
  <c r="L3616" i="11"/>
  <c r="L3617" i="11"/>
  <c r="L3618" i="11"/>
  <c r="L3619" i="11"/>
  <c r="L3620" i="11"/>
  <c r="L3621" i="11"/>
  <c r="L3622" i="11"/>
  <c r="L3623" i="11"/>
  <c r="L3624" i="11"/>
  <c r="L3625" i="11"/>
  <c r="L3626" i="11"/>
  <c r="L3627" i="11"/>
  <c r="L3628" i="11"/>
  <c r="L3629" i="11"/>
  <c r="L3630" i="11"/>
  <c r="L3631" i="11"/>
  <c r="L3632" i="11"/>
  <c r="L3633" i="11"/>
  <c r="L3634" i="11"/>
  <c r="L3635" i="11"/>
  <c r="L3636" i="11"/>
  <c r="L3637" i="11"/>
  <c r="L3638" i="11"/>
  <c r="L3639" i="11"/>
  <c r="L3640" i="11"/>
  <c r="L3641" i="11"/>
  <c r="L3642" i="11"/>
  <c r="L3643" i="11"/>
  <c r="L3644" i="11"/>
  <c r="L3645" i="11"/>
  <c r="L3646" i="11"/>
  <c r="L3647" i="11"/>
  <c r="L3648" i="11"/>
  <c r="L3649" i="11"/>
  <c r="L3650" i="11"/>
  <c r="L3651" i="11"/>
  <c r="L3652" i="11"/>
  <c r="L3653" i="11"/>
  <c r="L3654" i="11"/>
  <c r="L3655" i="11"/>
  <c r="L3656" i="11"/>
  <c r="L3657" i="11"/>
  <c r="L3658" i="11"/>
  <c r="L3659" i="11"/>
  <c r="L3660" i="11"/>
  <c r="L3661" i="11"/>
  <c r="L3662" i="11"/>
  <c r="L3663" i="11"/>
  <c r="L3664" i="11"/>
  <c r="L3665" i="11"/>
  <c r="L3666" i="11"/>
  <c r="L3667" i="11"/>
  <c r="L3668" i="11"/>
  <c r="L3669" i="11"/>
  <c r="L3670" i="11"/>
  <c r="L3671" i="11"/>
  <c r="L3672" i="11"/>
  <c r="L3673" i="11"/>
  <c r="L3674" i="11"/>
  <c r="L3675" i="11"/>
  <c r="L3676" i="11"/>
  <c r="L3677" i="11"/>
  <c r="L3678" i="11"/>
  <c r="L3679" i="11"/>
  <c r="L3680" i="11"/>
  <c r="L3681" i="11"/>
  <c r="L3682" i="11"/>
  <c r="L3683" i="11"/>
  <c r="L3684" i="11"/>
  <c r="L3685" i="11"/>
  <c r="L3686" i="11"/>
  <c r="L3687" i="11"/>
  <c r="L3688" i="11"/>
  <c r="L3689" i="11"/>
  <c r="L3690" i="11"/>
  <c r="L3691" i="11"/>
  <c r="L3692" i="11"/>
  <c r="L3693" i="11"/>
  <c r="L3694" i="11"/>
  <c r="L3695" i="11"/>
  <c r="L3696" i="11"/>
  <c r="L3697" i="11"/>
  <c r="L3698" i="11"/>
  <c r="L3699" i="11"/>
  <c r="L3700" i="11"/>
  <c r="L3701" i="11"/>
  <c r="L3702" i="11"/>
  <c r="L3703" i="11"/>
  <c r="L3704" i="11"/>
  <c r="L3705" i="11"/>
  <c r="L3706" i="11"/>
  <c r="L3707" i="11"/>
  <c r="L3708" i="11"/>
  <c r="L3709" i="11"/>
  <c r="L3710" i="11"/>
  <c r="L3711" i="11"/>
  <c r="L3712" i="11"/>
  <c r="L3713" i="11"/>
  <c r="L3714" i="11"/>
  <c r="L3715" i="11"/>
  <c r="L3716" i="11"/>
  <c r="L3717" i="11"/>
  <c r="L3718" i="11"/>
  <c r="L3719" i="11"/>
  <c r="L3720" i="11"/>
  <c r="L3721" i="11"/>
  <c r="L3722" i="11"/>
  <c r="L3723" i="11"/>
  <c r="L3724" i="11"/>
  <c r="L3725" i="11"/>
  <c r="L3726" i="11"/>
  <c r="L3727" i="11"/>
  <c r="L3728" i="11"/>
  <c r="L3729" i="11"/>
  <c r="L3730" i="11"/>
  <c r="L3731" i="11"/>
  <c r="L3732" i="11"/>
  <c r="L3733" i="11"/>
  <c r="L3734" i="11"/>
  <c r="L3735" i="11"/>
  <c r="L3736" i="11"/>
  <c r="L3737" i="11"/>
  <c r="L3738" i="11"/>
  <c r="L3739" i="11"/>
  <c r="L3740" i="11"/>
  <c r="L3741" i="11"/>
  <c r="L3742" i="11"/>
  <c r="L3743" i="11"/>
  <c r="L3744" i="11"/>
  <c r="L3745" i="11"/>
  <c r="L3746" i="11"/>
  <c r="L3747" i="11"/>
  <c r="L3748" i="11"/>
  <c r="L3749" i="11"/>
  <c r="L3750" i="11"/>
  <c r="L3751" i="11"/>
  <c r="L3752" i="11"/>
  <c r="L3753" i="11"/>
  <c r="L3754" i="11"/>
  <c r="L3755" i="11"/>
  <c r="L3756" i="11"/>
  <c r="L3757" i="11"/>
  <c r="L3758" i="11"/>
  <c r="L3759" i="11"/>
  <c r="L3760" i="11"/>
  <c r="L3761" i="11"/>
  <c r="L3762" i="11"/>
  <c r="L3763" i="11"/>
  <c r="L3764" i="11"/>
  <c r="L3765" i="11"/>
  <c r="L3766" i="11"/>
  <c r="L3767" i="11"/>
  <c r="L3768" i="11"/>
  <c r="L3769" i="11"/>
  <c r="L3770" i="11"/>
  <c r="L3771" i="11"/>
  <c r="L3772" i="11"/>
  <c r="L3773" i="11"/>
  <c r="L3774" i="11"/>
  <c r="L3775" i="11"/>
  <c r="L3776" i="11"/>
  <c r="L3777" i="11"/>
  <c r="L3778" i="11"/>
  <c r="L3779" i="11"/>
  <c r="L3780" i="11"/>
  <c r="L3781" i="11"/>
  <c r="L3782" i="11"/>
  <c r="L3783" i="11"/>
  <c r="L3784" i="11"/>
  <c r="L3785" i="11"/>
  <c r="L3786" i="11"/>
  <c r="L3787" i="11"/>
  <c r="L3788" i="11"/>
  <c r="L3789" i="11"/>
  <c r="L3790" i="11"/>
  <c r="L3791" i="11"/>
  <c r="L3792" i="11"/>
  <c r="L3793" i="11"/>
  <c r="L3794" i="11"/>
  <c r="L3795" i="11"/>
  <c r="L3796" i="11"/>
  <c r="L3797" i="11"/>
  <c r="L3798" i="11"/>
  <c r="L3799" i="11"/>
  <c r="L3800" i="11"/>
  <c r="L3801" i="11"/>
  <c r="L3802" i="11"/>
  <c r="L3803" i="11"/>
  <c r="L3804" i="11"/>
  <c r="L3805" i="11"/>
  <c r="L3806" i="11"/>
  <c r="L3807" i="11"/>
  <c r="L3808" i="11"/>
  <c r="L3809" i="11"/>
  <c r="L3810" i="11"/>
  <c r="L3811" i="11"/>
  <c r="L3812" i="11"/>
  <c r="L3813" i="11"/>
  <c r="L3814" i="11"/>
  <c r="L3815" i="11"/>
  <c r="L3816" i="11"/>
  <c r="L3817" i="11"/>
  <c r="L3818" i="11"/>
  <c r="L3819" i="11"/>
  <c r="L3820" i="11"/>
  <c r="L3821" i="11"/>
  <c r="L3822" i="11"/>
  <c r="L3823" i="11"/>
  <c r="L3824" i="11"/>
  <c r="L3825" i="11"/>
  <c r="L3826" i="11"/>
  <c r="L3827" i="11"/>
  <c r="L3828" i="11"/>
  <c r="L3829" i="11"/>
  <c r="L3830" i="11"/>
  <c r="L3831" i="11"/>
  <c r="L3832" i="11"/>
  <c r="L3833" i="11"/>
  <c r="L3834" i="11"/>
  <c r="L3835" i="11"/>
  <c r="L3836" i="11"/>
  <c r="L3837" i="11"/>
  <c r="L3838" i="11"/>
  <c r="L3839" i="11"/>
  <c r="L3840" i="11"/>
  <c r="L3841" i="11"/>
  <c r="L3842" i="11"/>
  <c r="L3843" i="11"/>
  <c r="L3844" i="11"/>
  <c r="L3845" i="11"/>
  <c r="L3846" i="11"/>
  <c r="L3847" i="11"/>
  <c r="L3848" i="11"/>
  <c r="L3849" i="11"/>
  <c r="L3850" i="11"/>
  <c r="L3851" i="11"/>
  <c r="L3852" i="11"/>
  <c r="L3853" i="11"/>
  <c r="L3854" i="11"/>
  <c r="L3855" i="11"/>
  <c r="L3856" i="11"/>
  <c r="L3857" i="11"/>
  <c r="L3858" i="11"/>
  <c r="L3859" i="11"/>
  <c r="L3860" i="11"/>
  <c r="L3861" i="11"/>
  <c r="L3862" i="11"/>
  <c r="L3863" i="11"/>
  <c r="L3864" i="11"/>
  <c r="L3865" i="11"/>
  <c r="L3866" i="11"/>
  <c r="L3867" i="11"/>
  <c r="L3868" i="11"/>
  <c r="L3869" i="11"/>
  <c r="L3870" i="11"/>
  <c r="L3871" i="11"/>
  <c r="L3872" i="11"/>
  <c r="L3873" i="11"/>
  <c r="L3874" i="11"/>
  <c r="L3875" i="11"/>
  <c r="L3876" i="11"/>
  <c r="L3877" i="11"/>
  <c r="L3878" i="11"/>
  <c r="L3879" i="11"/>
  <c r="L3880" i="11"/>
  <c r="L3881" i="11"/>
  <c r="L3882" i="11"/>
  <c r="L3883" i="11"/>
  <c r="L3884" i="11"/>
  <c r="L3885" i="11"/>
  <c r="L3886" i="11"/>
  <c r="L3887" i="11"/>
  <c r="L3888" i="11"/>
  <c r="L3889" i="11"/>
  <c r="L3890" i="11"/>
  <c r="L3891" i="11"/>
  <c r="L3892" i="11"/>
  <c r="L3893" i="11"/>
  <c r="L3894" i="11"/>
  <c r="L3895" i="11"/>
  <c r="L3896" i="11"/>
  <c r="L3897" i="11"/>
  <c r="L3898" i="11"/>
  <c r="L3899" i="11"/>
  <c r="L3900" i="11"/>
  <c r="L3901" i="11"/>
  <c r="L3902" i="11"/>
  <c r="L3903" i="11"/>
  <c r="L3904" i="11"/>
  <c r="L3905" i="11"/>
  <c r="L3906" i="11"/>
  <c r="L3907" i="11"/>
  <c r="L3908" i="11"/>
  <c r="L3909" i="11"/>
  <c r="L3910" i="11"/>
  <c r="L3911" i="11"/>
  <c r="L3912" i="11"/>
  <c r="L3913" i="11"/>
  <c r="L3914" i="11"/>
  <c r="L3915" i="11"/>
  <c r="L3916" i="11"/>
  <c r="L3917" i="11"/>
  <c r="L3918" i="11"/>
  <c r="L3919" i="11"/>
  <c r="L3920" i="11"/>
  <c r="L3921" i="11"/>
  <c r="L3922" i="11"/>
  <c r="L3923" i="11"/>
  <c r="L3924" i="11"/>
  <c r="L3925" i="11"/>
  <c r="L3926" i="11"/>
  <c r="L3927" i="11"/>
  <c r="L3928" i="11"/>
  <c r="L3929" i="11"/>
  <c r="L3930" i="11"/>
  <c r="L3931" i="11"/>
  <c r="L3932" i="11"/>
  <c r="L3933" i="11"/>
  <c r="L3934" i="11"/>
  <c r="L3935" i="11"/>
  <c r="L3936" i="11"/>
  <c r="L3937" i="11"/>
  <c r="L3938" i="11"/>
  <c r="L3939" i="11"/>
  <c r="L3940" i="11"/>
  <c r="L3941" i="11"/>
  <c r="L3942" i="11"/>
  <c r="L3943" i="11"/>
  <c r="L3944" i="11"/>
  <c r="L3945" i="11"/>
  <c r="L3946" i="11"/>
  <c r="L3947" i="11"/>
  <c r="L2" i="11"/>
  <c r="E2" i="11"/>
  <c r="E3947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</calcChain>
</file>

<file path=xl/sharedStrings.xml><?xml version="1.0" encoding="utf-8"?>
<sst xmlns="http://schemas.openxmlformats.org/spreadsheetml/2006/main" count="63514" uniqueCount="4202">
  <si>
    <t>Identity = scheme&amp;Ring</t>
  </si>
  <si>
    <t>Ringing day</t>
  </si>
  <si>
    <t>Ringing Month</t>
  </si>
  <si>
    <t>Ringing year</t>
  </si>
  <si>
    <t>Latitude as decimal</t>
  </si>
  <si>
    <t>Longitude as decimal</t>
  </si>
  <si>
    <t>Ringing country</t>
  </si>
  <si>
    <t xml:space="preserve">Recovery day </t>
  </si>
  <si>
    <t>Recovery month</t>
  </si>
  <si>
    <t>Recovery year</t>
  </si>
  <si>
    <t>Recovery latitude</t>
  </si>
  <si>
    <t>Recovery longitude</t>
  </si>
  <si>
    <t>Recovery country</t>
  </si>
  <si>
    <t>Recovery circumstances</t>
  </si>
  <si>
    <t>Condition alive or dead</t>
  </si>
  <si>
    <t>Time in days</t>
  </si>
  <si>
    <t>Distance in km</t>
  </si>
  <si>
    <t>Direction in degrees</t>
  </si>
  <si>
    <t>BLB-2E4161</t>
  </si>
  <si>
    <t>25</t>
  </si>
  <si>
    <t>05</t>
  </si>
  <si>
    <t>1954</t>
  </si>
  <si>
    <t>Belgium</t>
  </si>
  <si>
    <t>15</t>
  </si>
  <si>
    <t>04</t>
  </si>
  <si>
    <t>1955</t>
  </si>
  <si>
    <t>RH</t>
  </si>
  <si>
    <t>Alive</t>
  </si>
  <si>
    <t>BLB-2E4179</t>
  </si>
  <si>
    <t>07</t>
  </si>
  <si>
    <t>1950</t>
  </si>
  <si>
    <t>02</t>
  </si>
  <si>
    <t>10</t>
  </si>
  <si>
    <t>1951</t>
  </si>
  <si>
    <t>DH</t>
  </si>
  <si>
    <t>Dead</t>
  </si>
  <si>
    <t>BLB-2E434</t>
  </si>
  <si>
    <t>23</t>
  </si>
  <si>
    <t>1946</t>
  </si>
  <si>
    <t>06</t>
  </si>
  <si>
    <t>UU</t>
  </si>
  <si>
    <t>BLB-2E7719</t>
  </si>
  <si>
    <t>19</t>
  </si>
  <si>
    <t>1952</t>
  </si>
  <si>
    <t>BLB-2E7720</t>
  </si>
  <si>
    <t>24</t>
  </si>
  <si>
    <t>BLB-2E9100</t>
  </si>
  <si>
    <t>1961</t>
  </si>
  <si>
    <t>08</t>
  </si>
  <si>
    <t>BLB-2G2724</t>
  </si>
  <si>
    <t>01</t>
  </si>
  <si>
    <t>09</t>
  </si>
  <si>
    <t>Unknown</t>
  </si>
  <si>
    <t>BLB-2G9684</t>
  </si>
  <si>
    <t>31</t>
  </si>
  <si>
    <t>1958</t>
  </si>
  <si>
    <t>1959</t>
  </si>
  <si>
    <t>BLB-2T23672</t>
  </si>
  <si>
    <t>1976</t>
  </si>
  <si>
    <t>BLB-2T57351</t>
  </si>
  <si>
    <t>03</t>
  </si>
  <si>
    <t>1977</t>
  </si>
  <si>
    <t>BLB-2T57378</t>
  </si>
  <si>
    <t>12</t>
  </si>
  <si>
    <t>BLB-2T57491</t>
  </si>
  <si>
    <t>1980</t>
  </si>
  <si>
    <t>BLB-2T57564</t>
  </si>
  <si>
    <t>14</t>
  </si>
  <si>
    <t>20</t>
  </si>
  <si>
    <t>1978</t>
  </si>
  <si>
    <t>BLB-2T68131</t>
  </si>
  <si>
    <t>16</t>
  </si>
  <si>
    <t>BLB-2T68135</t>
  </si>
  <si>
    <t>22</t>
  </si>
  <si>
    <t>28</t>
  </si>
  <si>
    <t>BLB-2T7372</t>
  </si>
  <si>
    <t>21</t>
  </si>
  <si>
    <t>1973</t>
  </si>
  <si>
    <t>BLB-2T76367</t>
  </si>
  <si>
    <t>1981</t>
  </si>
  <si>
    <t>BLB-2T76393</t>
  </si>
  <si>
    <t>AH</t>
  </si>
  <si>
    <t>BLB-2T76474</t>
  </si>
  <si>
    <t>1979</t>
  </si>
  <si>
    <t>PD</t>
  </si>
  <si>
    <t>BLB-2T76484</t>
  </si>
  <si>
    <t>1982</t>
  </si>
  <si>
    <t>BLB-2T76493</t>
  </si>
  <si>
    <t>BLB-2T76612</t>
  </si>
  <si>
    <t>1983</t>
  </si>
  <si>
    <t>BLB-2T76615</t>
  </si>
  <si>
    <t>BLB-2T81290</t>
  </si>
  <si>
    <t>13</t>
  </si>
  <si>
    <t>BLB-2T81369</t>
  </si>
  <si>
    <t>BLB-2T96269</t>
  </si>
  <si>
    <t>2001</t>
  </si>
  <si>
    <t>BLB-3E1661</t>
  </si>
  <si>
    <t>BLB-3E1662</t>
  </si>
  <si>
    <t>BLB-3E1665</t>
  </si>
  <si>
    <t>1964</t>
  </si>
  <si>
    <t>BLB-3E2372</t>
  </si>
  <si>
    <t>11</t>
  </si>
  <si>
    <t>BLB-3E3901</t>
  </si>
  <si>
    <t>BLB-3E4676</t>
  </si>
  <si>
    <t>30</t>
  </si>
  <si>
    <t>1956</t>
  </si>
  <si>
    <t>BLB-3E6782</t>
  </si>
  <si>
    <t>HH</t>
  </si>
  <si>
    <t>BLB-3E7286</t>
  </si>
  <si>
    <t>26</t>
  </si>
  <si>
    <t>1957</t>
  </si>
  <si>
    <t>BLB-3E7363</t>
  </si>
  <si>
    <t>BLB-3E9209</t>
  </si>
  <si>
    <t>BLB-3T50819</t>
  </si>
  <si>
    <t>1989</t>
  </si>
  <si>
    <t>1990</t>
  </si>
  <si>
    <t>France</t>
  </si>
  <si>
    <t>BLB-3T50855</t>
  </si>
  <si>
    <t>1992</t>
  </si>
  <si>
    <t>1993</t>
  </si>
  <si>
    <t>BLB-3T60280</t>
  </si>
  <si>
    <t>18</t>
  </si>
  <si>
    <t>BLB-3T74001</t>
  </si>
  <si>
    <t>1986</t>
  </si>
  <si>
    <t>BLB-4E2851</t>
  </si>
  <si>
    <t>BLB-4E4842</t>
  </si>
  <si>
    <t>1960</t>
  </si>
  <si>
    <t>BLB-4E923</t>
  </si>
  <si>
    <t>BLB-4T64007</t>
  </si>
  <si>
    <t>1988</t>
  </si>
  <si>
    <t>BLB-4T92214</t>
  </si>
  <si>
    <t>1991</t>
  </si>
  <si>
    <t>BLB-5C3846</t>
  </si>
  <si>
    <t>27</t>
  </si>
  <si>
    <t>1938</t>
  </si>
  <si>
    <t>BLB-5E2815</t>
  </si>
  <si>
    <t>1962</t>
  </si>
  <si>
    <t>BLB-5E3004</t>
  </si>
  <si>
    <t>BLB-5E8710</t>
  </si>
  <si>
    <t>BLB-5E8725</t>
  </si>
  <si>
    <t>ND</t>
  </si>
  <si>
    <t>BLB-5E8741</t>
  </si>
  <si>
    <t>1963</t>
  </si>
  <si>
    <t>29</t>
  </si>
  <si>
    <t>BLB-5E8742</t>
  </si>
  <si>
    <t>BLB-5E9195</t>
  </si>
  <si>
    <t>1965</t>
  </si>
  <si>
    <t>BLB-5T22892</t>
  </si>
  <si>
    <t>1994</t>
  </si>
  <si>
    <t>BLB-5T9903</t>
  </si>
  <si>
    <t>BLB-6E4716</t>
  </si>
  <si>
    <t>BLB-6E60</t>
  </si>
  <si>
    <t>BLB-E06408</t>
  </si>
  <si>
    <t>1936</t>
  </si>
  <si>
    <t>BLB-E102841</t>
  </si>
  <si>
    <t>17</t>
  </si>
  <si>
    <t>1985</t>
  </si>
  <si>
    <t>BLB-E10357</t>
  </si>
  <si>
    <t>BLB-E10358</t>
  </si>
  <si>
    <t>1967</t>
  </si>
  <si>
    <t>BLB-E10455</t>
  </si>
  <si>
    <t>BLB-E10464</t>
  </si>
  <si>
    <t>BLB-E10465</t>
  </si>
  <si>
    <t>BLB-E10466</t>
  </si>
  <si>
    <t>1968</t>
  </si>
  <si>
    <t>BLB-E10467</t>
  </si>
  <si>
    <t>BLB-E10470</t>
  </si>
  <si>
    <t>1971</t>
  </si>
  <si>
    <t>BLB-E10472</t>
  </si>
  <si>
    <t>BLB-E10500</t>
  </si>
  <si>
    <t>BLB-E108255</t>
  </si>
  <si>
    <t>BLB-E10857</t>
  </si>
  <si>
    <t>BLB-E12734</t>
  </si>
  <si>
    <t>1966</t>
  </si>
  <si>
    <t>BLB-E165648</t>
  </si>
  <si>
    <t>BLB-E20377</t>
  </si>
  <si>
    <t>1969</t>
  </si>
  <si>
    <t>1970</t>
  </si>
  <si>
    <t>BLB-E20490</t>
  </si>
  <si>
    <t>BLB-E2301</t>
  </si>
  <si>
    <t>1932</t>
  </si>
  <si>
    <t>BLB-E2302</t>
  </si>
  <si>
    <t>BLB-E24452</t>
  </si>
  <si>
    <t>1972</t>
  </si>
  <si>
    <t>BLB-E294222</t>
  </si>
  <si>
    <t>2004</t>
  </si>
  <si>
    <t>2007</t>
  </si>
  <si>
    <t>BLB-E294229</t>
  </si>
  <si>
    <t>BLB-E366065</t>
  </si>
  <si>
    <t>2010</t>
  </si>
  <si>
    <t>2011</t>
  </si>
  <si>
    <t>BLB-E38083</t>
  </si>
  <si>
    <t>BLB-E413106</t>
  </si>
  <si>
    <t>2014</t>
  </si>
  <si>
    <t>BLB-E6408</t>
  </si>
  <si>
    <t>BLB-E7064</t>
  </si>
  <si>
    <t>1937</t>
  </si>
  <si>
    <t>BLB-E8984</t>
  </si>
  <si>
    <t>BLB-E92015</t>
  </si>
  <si>
    <t>BLB-E9296</t>
  </si>
  <si>
    <t>BLB-E94187</t>
  </si>
  <si>
    <t>BLB-E94188</t>
  </si>
  <si>
    <t>BLB-G5287</t>
  </si>
  <si>
    <t>1947</t>
  </si>
  <si>
    <t>BLB-T30286</t>
  </si>
  <si>
    <t>BLB-T52868</t>
  </si>
  <si>
    <t>BLB-T58629</t>
  </si>
  <si>
    <t>BLB-T66592</t>
  </si>
  <si>
    <t>BLB-T9104</t>
  </si>
  <si>
    <t>CZP-C11242</t>
  </si>
  <si>
    <t>1939</t>
  </si>
  <si>
    <t>Czech Republic</t>
  </si>
  <si>
    <t>CZP-C23698</t>
  </si>
  <si>
    <t>CZP-C2622</t>
  </si>
  <si>
    <t>CZP-C8738</t>
  </si>
  <si>
    <t>CZP-C8739</t>
  </si>
  <si>
    <t>CZP-D33420</t>
  </si>
  <si>
    <t>CZP-E108802</t>
  </si>
  <si>
    <t>CZP-E113271</t>
  </si>
  <si>
    <t>CZP-E113276</t>
  </si>
  <si>
    <t>CZP-E117015</t>
  </si>
  <si>
    <t>CZP-E117281</t>
  </si>
  <si>
    <t>1953</t>
  </si>
  <si>
    <t>CZP-E117285</t>
  </si>
  <si>
    <t>CZP-E117287</t>
  </si>
  <si>
    <t>CZP-E120470</t>
  </si>
  <si>
    <t>CZP-E122534</t>
  </si>
  <si>
    <t>CZP-E127533</t>
  </si>
  <si>
    <t>CZP-E128239</t>
  </si>
  <si>
    <t>CZP-E131386</t>
  </si>
  <si>
    <t>CZP-E131416</t>
  </si>
  <si>
    <t>CZP-E131880</t>
  </si>
  <si>
    <t>CZP-E133472</t>
  </si>
  <si>
    <t>CZP-E133485</t>
  </si>
  <si>
    <t>CZP-E133488</t>
  </si>
  <si>
    <t>CZP-E133798</t>
  </si>
  <si>
    <t>CZP-E157214</t>
  </si>
  <si>
    <t>CZP-E157215</t>
  </si>
  <si>
    <t>CZP-E157724</t>
  </si>
  <si>
    <t>CZP-E176809</t>
  </si>
  <si>
    <t>CZP-E18231</t>
  </si>
  <si>
    <t>CZP-E18236</t>
  </si>
  <si>
    <t>CZP-E183453</t>
  </si>
  <si>
    <t>1974</t>
  </si>
  <si>
    <t>CZP-E183471</t>
  </si>
  <si>
    <t>1975</t>
  </si>
  <si>
    <t>CZP-E183475</t>
  </si>
  <si>
    <t>CZP-E2245</t>
  </si>
  <si>
    <t>1997</t>
  </si>
  <si>
    <t>CZP-E225926</t>
  </si>
  <si>
    <t>CZP-E226827</t>
  </si>
  <si>
    <t>CZP-E226828</t>
  </si>
  <si>
    <t>CZP-E226847</t>
  </si>
  <si>
    <t>CZP-E226851</t>
  </si>
  <si>
    <t>CZP-E228629</t>
  </si>
  <si>
    <t>CZP-E230104</t>
  </si>
  <si>
    <t>CZP-E234952</t>
  </si>
  <si>
    <t>CZP-E236502</t>
  </si>
  <si>
    <t>CZP-E241494</t>
  </si>
  <si>
    <t>CZP-E242334</t>
  </si>
  <si>
    <t>1987</t>
  </si>
  <si>
    <t>CZP-E242641</t>
  </si>
  <si>
    <t>CZP-E243277</t>
  </si>
  <si>
    <t>CZP-E244408</t>
  </si>
  <si>
    <t>CZP-E244409</t>
  </si>
  <si>
    <t>CZP-E244413</t>
  </si>
  <si>
    <t>CZP-E244420</t>
  </si>
  <si>
    <t>CZP-E244715</t>
  </si>
  <si>
    <t>CZP-E245982</t>
  </si>
  <si>
    <t>CZP-E249642</t>
  </si>
  <si>
    <t>CZP-E251427</t>
  </si>
  <si>
    <t>CZP-E252553</t>
  </si>
  <si>
    <t>CZP-E253250</t>
  </si>
  <si>
    <t>CZP-E253846</t>
  </si>
  <si>
    <t>CZP-E253850</t>
  </si>
  <si>
    <t>CZP-E253851</t>
  </si>
  <si>
    <t>CZP-E254555</t>
  </si>
  <si>
    <t>CZP-E254711</t>
  </si>
  <si>
    <t>CZP-E255238</t>
  </si>
  <si>
    <t>1984</t>
  </si>
  <si>
    <t>CZP-E256389</t>
  </si>
  <si>
    <t>CZP-E257443</t>
  </si>
  <si>
    <t>CZP-E261921</t>
  </si>
  <si>
    <t>CZP-E263775</t>
  </si>
  <si>
    <t>CZP-E264727</t>
  </si>
  <si>
    <t>CZP-E272010</t>
  </si>
  <si>
    <t>CZP-E274184</t>
  </si>
  <si>
    <t>CZP-E274593</t>
  </si>
  <si>
    <t>CZP-E274717</t>
  </si>
  <si>
    <t>CZP-E282435</t>
  </si>
  <si>
    <t>1998</t>
  </si>
  <si>
    <t>CZP-E282642</t>
  </si>
  <si>
    <t>CZP-E45148</t>
  </si>
  <si>
    <t>1943</t>
  </si>
  <si>
    <t>1944</t>
  </si>
  <si>
    <t>CZP-E48850</t>
  </si>
  <si>
    <t>1945</t>
  </si>
  <si>
    <t>CZP-E50850</t>
  </si>
  <si>
    <t>CZP-E51216</t>
  </si>
  <si>
    <t>1941</t>
  </si>
  <si>
    <t>1942</t>
  </si>
  <si>
    <t>CZP-E51220</t>
  </si>
  <si>
    <t>CZP-E53445</t>
  </si>
  <si>
    <t>CZP-E53730</t>
  </si>
  <si>
    <t>CZP-E58520</t>
  </si>
  <si>
    <t>1948</t>
  </si>
  <si>
    <t>CZP-E59148</t>
  </si>
  <si>
    <t>CZP-E69759</t>
  </si>
  <si>
    <t>CZP-E81589</t>
  </si>
  <si>
    <t>CZP-E84004</t>
  </si>
  <si>
    <t>CZP-E87180</t>
  </si>
  <si>
    <t>CZP-E90109</t>
  </si>
  <si>
    <t>CZP-E91147</t>
  </si>
  <si>
    <t>1949</t>
  </si>
  <si>
    <t>CZP-E91192</t>
  </si>
  <si>
    <t>CZP-E91200</t>
  </si>
  <si>
    <t>CZP-E96716</t>
  </si>
  <si>
    <t>CZP-E96731</t>
  </si>
  <si>
    <t>CZP-E96733</t>
  </si>
  <si>
    <t>CZP-E97368</t>
  </si>
  <si>
    <t>CZP-E97369</t>
  </si>
  <si>
    <t>CZP-E97404</t>
  </si>
  <si>
    <t>CZP-EX67700</t>
  </si>
  <si>
    <t>CZP-EX68054</t>
  </si>
  <si>
    <t>2002</t>
  </si>
  <si>
    <t>CZP-H14314</t>
  </si>
  <si>
    <t>CZP-H15077</t>
  </si>
  <si>
    <t>CZP-H16658</t>
  </si>
  <si>
    <t>CZP-H44300</t>
  </si>
  <si>
    <t>CZP-H7118</t>
  </si>
  <si>
    <t>CZP-N23414</t>
  </si>
  <si>
    <t>DEH-420885</t>
  </si>
  <si>
    <t>Germany</t>
  </si>
  <si>
    <t>DEH-423043</t>
  </si>
  <si>
    <t>DEH-5003039</t>
  </si>
  <si>
    <t>DEH-5003042</t>
  </si>
  <si>
    <t>DEH-5003490</t>
  </si>
  <si>
    <t>DEH-5003493</t>
  </si>
  <si>
    <t>DEH-5003494</t>
  </si>
  <si>
    <t>DEH-5003897</t>
  </si>
  <si>
    <t>DEH-5005570</t>
  </si>
  <si>
    <t>DEH-5007441</t>
  </si>
  <si>
    <t>DEH-5007446</t>
  </si>
  <si>
    <t>DEH-5007447</t>
  </si>
  <si>
    <t>DEH-5008046</t>
  </si>
  <si>
    <t>DEH-5010020</t>
  </si>
  <si>
    <t>DEH-5011406</t>
  </si>
  <si>
    <t>DEH-5011408</t>
  </si>
  <si>
    <t>DEH-5011409</t>
  </si>
  <si>
    <t>DEH-5011454</t>
  </si>
  <si>
    <t>DEH-5011457</t>
  </si>
  <si>
    <t>DEH-5011940</t>
  </si>
  <si>
    <t>DEH-5012079</t>
  </si>
  <si>
    <t>DEH-5028421</t>
  </si>
  <si>
    <t>DEH-5028422</t>
  </si>
  <si>
    <t>DEH-5028425</t>
  </si>
  <si>
    <t>DEH-5033479</t>
  </si>
  <si>
    <t>DEH-5034333</t>
  </si>
  <si>
    <t>DEH-5035441</t>
  </si>
  <si>
    <t>DEH-5035779</t>
  </si>
  <si>
    <t>DEH-5035780</t>
  </si>
  <si>
    <t>DEH-5035782</t>
  </si>
  <si>
    <t>DEH-5036266</t>
  </si>
  <si>
    <t>DEH-5039454</t>
  </si>
  <si>
    <t>DEH-5039728</t>
  </si>
  <si>
    <t>DEH-5039729</t>
  </si>
  <si>
    <t>DEH-5039745</t>
  </si>
  <si>
    <t>DEH-5040370</t>
  </si>
  <si>
    <t>DEH-5040574</t>
  </si>
  <si>
    <t>DEH-5041933</t>
  </si>
  <si>
    <t>DEH-5043486</t>
  </si>
  <si>
    <t>DEH-5043499</t>
  </si>
  <si>
    <t>DEH-5044371</t>
  </si>
  <si>
    <t>DEH-5044429</t>
  </si>
  <si>
    <t>DEH-5044628</t>
  </si>
  <si>
    <t>DEH-5045104</t>
  </si>
  <si>
    <t>DEH-5046008</t>
  </si>
  <si>
    <t>DEH-5046682</t>
  </si>
  <si>
    <t>DEH-5046737</t>
  </si>
  <si>
    <t>DEH-5046743</t>
  </si>
  <si>
    <t>DEH-5046745</t>
  </si>
  <si>
    <t>DEH-5047495</t>
  </si>
  <si>
    <t>DEH-5050526</t>
  </si>
  <si>
    <t>DEH-5050801</t>
  </si>
  <si>
    <t>DEH-5050814</t>
  </si>
  <si>
    <t>DEH-5050815</t>
  </si>
  <si>
    <t>DEH-5051103</t>
  </si>
  <si>
    <t>DEH-5051119</t>
  </si>
  <si>
    <t>DEH-5052853</t>
  </si>
  <si>
    <t>DEH-5053051</t>
  </si>
  <si>
    <t>DEH-5053227</t>
  </si>
  <si>
    <t>DEH-5053251</t>
  </si>
  <si>
    <t>DEH-5054928</t>
  </si>
  <si>
    <t>DEH-5063053</t>
  </si>
  <si>
    <t>DEH-5090041</t>
  </si>
  <si>
    <t>DEH-5090042</t>
  </si>
  <si>
    <t>DEH-5090063</t>
  </si>
  <si>
    <t>DEH-5100903</t>
  </si>
  <si>
    <t>DEH-5100925</t>
  </si>
  <si>
    <t>DEH-5100927</t>
  </si>
  <si>
    <t>DEH-6030315</t>
  </si>
  <si>
    <t>DEH-6092860</t>
  </si>
  <si>
    <t>DEH-IA11438</t>
  </si>
  <si>
    <t>DEH-IA11440</t>
  </si>
  <si>
    <t>DEH-IA5158</t>
  </si>
  <si>
    <t>DEH-IA52421</t>
  </si>
  <si>
    <t>2000</t>
  </si>
  <si>
    <t>DEH-IA52475</t>
  </si>
  <si>
    <t>2003</t>
  </si>
  <si>
    <t>DEH-IA53795</t>
  </si>
  <si>
    <t>1999</t>
  </si>
  <si>
    <t>2012</t>
  </si>
  <si>
    <t>DEH-IA78603</t>
  </si>
  <si>
    <t>2005</t>
  </si>
  <si>
    <t>DEH-IA9457</t>
  </si>
  <si>
    <t>DEH-IA9458</t>
  </si>
  <si>
    <t>DEH-IA9459</t>
  </si>
  <si>
    <t>DEH-IA9460</t>
  </si>
  <si>
    <t>DEH-IA9461</t>
  </si>
  <si>
    <t>DER-D7318</t>
  </si>
  <si>
    <t>DER-D7319</t>
  </si>
  <si>
    <t>DER-D7810</t>
  </si>
  <si>
    <t>DER-E1322</t>
  </si>
  <si>
    <t>DER-E1736</t>
  </si>
  <si>
    <t>DER-E1739</t>
  </si>
  <si>
    <t>DER-E18480</t>
  </si>
  <si>
    <t>Austria</t>
  </si>
  <si>
    <t>DER-E1971</t>
  </si>
  <si>
    <t>DER-E2641</t>
  </si>
  <si>
    <t>DER-E29291</t>
  </si>
  <si>
    <t>DER-E29294</t>
  </si>
  <si>
    <t>DER-E3001</t>
  </si>
  <si>
    <t>DER-E30072</t>
  </si>
  <si>
    <t>DER-E30074</t>
  </si>
  <si>
    <t>DER-E3017</t>
  </si>
  <si>
    <t>DER-E30637</t>
  </si>
  <si>
    <t>DER-E33827</t>
  </si>
  <si>
    <t>DER-E34401</t>
  </si>
  <si>
    <t>DER-E35635</t>
  </si>
  <si>
    <t>DER-E3656</t>
  </si>
  <si>
    <t>DER-E37375</t>
  </si>
  <si>
    <t>DER-E41608</t>
  </si>
  <si>
    <t>DER-E4161</t>
  </si>
  <si>
    <t>DER-E42899</t>
  </si>
  <si>
    <t>DER-E42901</t>
  </si>
  <si>
    <t>DER-E4294</t>
  </si>
  <si>
    <t>DER-E4311</t>
  </si>
  <si>
    <t>DER-E45062</t>
  </si>
  <si>
    <t>DER-E45088</t>
  </si>
  <si>
    <t>DER-E45272</t>
  </si>
  <si>
    <t>DER-E47980</t>
  </si>
  <si>
    <t>DER-E51405</t>
  </si>
  <si>
    <t>DER-E55862</t>
  </si>
  <si>
    <t>DER-E60009</t>
  </si>
  <si>
    <t>DER-E60559</t>
  </si>
  <si>
    <t>DER-E60984</t>
  </si>
  <si>
    <t>DER-E60993</t>
  </si>
  <si>
    <t>DER-E65199</t>
  </si>
  <si>
    <t>DER-E66085</t>
  </si>
  <si>
    <t>DER-E66175</t>
  </si>
  <si>
    <t>DER-E84155</t>
  </si>
  <si>
    <t>DER-E84158</t>
  </si>
  <si>
    <t>DER-E86519</t>
  </si>
  <si>
    <t>DER-F1137</t>
  </si>
  <si>
    <t>DER-F14287</t>
  </si>
  <si>
    <t>DER-F19158</t>
  </si>
  <si>
    <t>DER-GN19350</t>
  </si>
  <si>
    <t>DER-GN61714</t>
  </si>
  <si>
    <t>2008</t>
  </si>
  <si>
    <t>DEW-200803</t>
  </si>
  <si>
    <t>1927</t>
  </si>
  <si>
    <t>DEW-200804</t>
  </si>
  <si>
    <t>DEW-200807</t>
  </si>
  <si>
    <t>DEW-202584</t>
  </si>
  <si>
    <t>1928</t>
  </si>
  <si>
    <t>DEW-33915</t>
  </si>
  <si>
    <t>1926</t>
  </si>
  <si>
    <t>DEW-39436</t>
  </si>
  <si>
    <t>1931</t>
  </si>
  <si>
    <t>DEW-39611</t>
  </si>
  <si>
    <t>1930</t>
  </si>
  <si>
    <t>DEW-39613</t>
  </si>
  <si>
    <t>1935</t>
  </si>
  <si>
    <t>DEW-400299</t>
  </si>
  <si>
    <t>1934</t>
  </si>
  <si>
    <t>DEW-400519</t>
  </si>
  <si>
    <t>1933</t>
  </si>
  <si>
    <t>DEW-407760</t>
  </si>
  <si>
    <t>DEW-413688</t>
  </si>
  <si>
    <t>DEW-413689</t>
  </si>
  <si>
    <t>DEW-420072</t>
  </si>
  <si>
    <t>DEW-437736</t>
  </si>
  <si>
    <t>DEW-442932</t>
  </si>
  <si>
    <t>DEW-45051</t>
  </si>
  <si>
    <t>DEW-45055</t>
  </si>
  <si>
    <t>DEW-45402</t>
  </si>
  <si>
    <t>DEW-46732</t>
  </si>
  <si>
    <t>DEW-49157</t>
  </si>
  <si>
    <t>DEW-5000853</t>
  </si>
  <si>
    <t>DEW-5001487</t>
  </si>
  <si>
    <t>1940</t>
  </si>
  <si>
    <t>DEW-5003324</t>
  </si>
  <si>
    <t>DEW-5003325</t>
  </si>
  <si>
    <t>DEW-5012236</t>
  </si>
  <si>
    <t>DEW-5012237</t>
  </si>
  <si>
    <t>DEW-5012667</t>
  </si>
  <si>
    <t>DEW-5018042</t>
  </si>
  <si>
    <t>DEW-5020236</t>
  </si>
  <si>
    <t>DEW-5020441</t>
  </si>
  <si>
    <t>DEW-5020448</t>
  </si>
  <si>
    <t>DEW-5020450</t>
  </si>
  <si>
    <t>DEW-5022635</t>
  </si>
  <si>
    <t>DEW-5027467</t>
  </si>
  <si>
    <t>DEW-5034405</t>
  </si>
  <si>
    <t>DEW-5035278</t>
  </si>
  <si>
    <t>DEW-5036370</t>
  </si>
  <si>
    <t>DEW-5036381</t>
  </si>
  <si>
    <t>DEW-5038512</t>
  </si>
  <si>
    <t>DEW-5038519</t>
  </si>
  <si>
    <t>DEW-5039689</t>
  </si>
  <si>
    <t>DEW-5045586</t>
  </si>
  <si>
    <t>DEW-5048157</t>
  </si>
  <si>
    <t>DEW-5057149</t>
  </si>
  <si>
    <t>DEW-5057150</t>
  </si>
  <si>
    <t>DEW-5057316</t>
  </si>
  <si>
    <t>DEW-5057325</t>
  </si>
  <si>
    <t>DEW-5064619</t>
  </si>
  <si>
    <t>DEW-5068799</t>
  </si>
  <si>
    <t>DEW-5070741</t>
  </si>
  <si>
    <t>DEW-5070747</t>
  </si>
  <si>
    <t>DEW-5070763</t>
  </si>
  <si>
    <t>DEW-5089815</t>
  </si>
  <si>
    <t>DEW-5089816</t>
  </si>
  <si>
    <t>DEW-5097735</t>
  </si>
  <si>
    <t>DEW-5098919</t>
  </si>
  <si>
    <t>DEW-5103531</t>
  </si>
  <si>
    <t>DEW-5104193</t>
  </si>
  <si>
    <t>DEW-5130541</t>
  </si>
  <si>
    <t>DEW-5133744</t>
  </si>
  <si>
    <t>DEW-5137579</t>
  </si>
  <si>
    <t>DEW-5138020</t>
  </si>
  <si>
    <t>DEW-5139318</t>
  </si>
  <si>
    <t>DEW-5139748</t>
  </si>
  <si>
    <t>DEW-5152819</t>
  </si>
  <si>
    <t>DEW-5155429</t>
  </si>
  <si>
    <t>DEW-5163602</t>
  </si>
  <si>
    <t>DEW-5163607</t>
  </si>
  <si>
    <t>DEW-5167923</t>
  </si>
  <si>
    <t>DEW-5168315</t>
  </si>
  <si>
    <t>DEW-5168352</t>
  </si>
  <si>
    <t>DEW-5169475</t>
  </si>
  <si>
    <t>DEW-5191572</t>
  </si>
  <si>
    <t>DEW-5191573</t>
  </si>
  <si>
    <t>DEW-5295274</t>
  </si>
  <si>
    <t>DEW-5295287</t>
  </si>
  <si>
    <t>DEW-5295356</t>
  </si>
  <si>
    <t>DEW-5295383</t>
  </si>
  <si>
    <t>DEW-5295424</t>
  </si>
  <si>
    <t>DEW-5295425</t>
  </si>
  <si>
    <t>DEW-536174</t>
  </si>
  <si>
    <t>DEW-536202</t>
  </si>
  <si>
    <t>1929</t>
  </si>
  <si>
    <t>DEW-536401</t>
  </si>
  <si>
    <t>DEW-541465</t>
  </si>
  <si>
    <t>DEW-541523</t>
  </si>
  <si>
    <t>DEW-542260</t>
  </si>
  <si>
    <t>DEW-543477</t>
  </si>
  <si>
    <t>DEW-546294</t>
  </si>
  <si>
    <t>DEW-550015</t>
  </si>
  <si>
    <t>DEW-551202</t>
  </si>
  <si>
    <t>DEW-551204</t>
  </si>
  <si>
    <t>DEW-551209</t>
  </si>
  <si>
    <t>DEW-553150</t>
  </si>
  <si>
    <t>DEW-553151</t>
  </si>
  <si>
    <t>DEW-553152</t>
  </si>
  <si>
    <t>DEW-554162</t>
  </si>
  <si>
    <t>DEW-555118</t>
  </si>
  <si>
    <t>DEW-555119</t>
  </si>
  <si>
    <t>DEW-555121</t>
  </si>
  <si>
    <t>DEW-556312</t>
  </si>
  <si>
    <t>DEW-557095</t>
  </si>
  <si>
    <t>DEW-559135</t>
  </si>
  <si>
    <t>DEW-559254</t>
  </si>
  <si>
    <t>Spain</t>
  </si>
  <si>
    <t>DEW-563733</t>
  </si>
  <si>
    <t>DEW-566396</t>
  </si>
  <si>
    <t>DEW-568491</t>
  </si>
  <si>
    <t>DEW-568505</t>
  </si>
  <si>
    <t>DEW-568509</t>
  </si>
  <si>
    <t>DEW-572997</t>
  </si>
  <si>
    <t>DEW-575496</t>
  </si>
  <si>
    <t>DEW-576019</t>
  </si>
  <si>
    <t>DEW-576489</t>
  </si>
  <si>
    <t>DEW-579083</t>
  </si>
  <si>
    <t>DEW-579230</t>
  </si>
  <si>
    <t>DEW-579839</t>
  </si>
  <si>
    <t>DEW-580018</t>
  </si>
  <si>
    <t>DEW-580095</t>
  </si>
  <si>
    <t>DEW-582608</t>
  </si>
  <si>
    <t>DEW-585822</t>
  </si>
  <si>
    <t>DEW-590134</t>
  </si>
  <si>
    <t>DEW-593149</t>
  </si>
  <si>
    <t>DEW-594195</t>
  </si>
  <si>
    <t>DEW-594212</t>
  </si>
  <si>
    <t>DEW-594762</t>
  </si>
  <si>
    <t>DEW-595204</t>
  </si>
  <si>
    <t>DEW-595206</t>
  </si>
  <si>
    <t>DEW-595207</t>
  </si>
  <si>
    <t>DEW-6032495</t>
  </si>
  <si>
    <t>DKC-5002953</t>
  </si>
  <si>
    <t>Denmark</t>
  </si>
  <si>
    <t>DKC-5002956</t>
  </si>
  <si>
    <t>DKC-5006579</t>
  </si>
  <si>
    <t>DKC-5015492</t>
  </si>
  <si>
    <t>DKC-5017011</t>
  </si>
  <si>
    <t>DKC-502210</t>
  </si>
  <si>
    <t>DKC-502211</t>
  </si>
  <si>
    <t>DKC-5048859</t>
  </si>
  <si>
    <t>DKC-5051519</t>
  </si>
  <si>
    <t>DKC-505368</t>
  </si>
  <si>
    <t>DKC-505370</t>
  </si>
  <si>
    <t>DKC-505536</t>
  </si>
  <si>
    <t>DKC-5063339</t>
  </si>
  <si>
    <t>2009</t>
  </si>
  <si>
    <t>DKC-5063341</t>
  </si>
  <si>
    <t>DKC-506575</t>
  </si>
  <si>
    <t>DKC-507019</t>
  </si>
  <si>
    <t>DKC-507020</t>
  </si>
  <si>
    <t>DKC-507136</t>
  </si>
  <si>
    <t>DKC-508966</t>
  </si>
  <si>
    <t>DKC-509394</t>
  </si>
  <si>
    <t>DKC-509400</t>
  </si>
  <si>
    <t>DKC-538470</t>
  </si>
  <si>
    <t>DKC-541652</t>
  </si>
  <si>
    <t>DKC-543714</t>
  </si>
  <si>
    <t>DKC-543724</t>
  </si>
  <si>
    <t>DKC-543786</t>
  </si>
  <si>
    <t>DKC-543788</t>
  </si>
  <si>
    <t>DKC-544354</t>
  </si>
  <si>
    <t>DKC-582707</t>
  </si>
  <si>
    <t>DKC-584495</t>
  </si>
  <si>
    <t>DKC-584515</t>
  </si>
  <si>
    <t>DKC-587376</t>
  </si>
  <si>
    <t>DKC-587410</t>
  </si>
  <si>
    <t>DKC-587413</t>
  </si>
  <si>
    <t>DKC-587414</t>
  </si>
  <si>
    <t>DKC-587417</t>
  </si>
  <si>
    <t>DKC-587422</t>
  </si>
  <si>
    <t>DKC-587424</t>
  </si>
  <si>
    <t>DKC-587438</t>
  </si>
  <si>
    <t>DKC-587446</t>
  </si>
  <si>
    <t>DKC-587450</t>
  </si>
  <si>
    <t>DKC-588052</t>
  </si>
  <si>
    <t>DKC-588220</t>
  </si>
  <si>
    <t>DKC-588237</t>
  </si>
  <si>
    <t>DKC-588906</t>
  </si>
  <si>
    <t>DKC-588911</t>
  </si>
  <si>
    <t>DKC-595526</t>
  </si>
  <si>
    <t>DKC-595530</t>
  </si>
  <si>
    <t>DKC-595536</t>
  </si>
  <si>
    <t>DKC-595539</t>
  </si>
  <si>
    <t>DKC-5VP0126</t>
  </si>
  <si>
    <t>DKC-5VP0132</t>
  </si>
  <si>
    <t>DKC-5VP0332</t>
  </si>
  <si>
    <t>DKC-6002321</t>
  </si>
  <si>
    <t>DKC-6009646</t>
  </si>
  <si>
    <t>DKC-6077454</t>
  </si>
  <si>
    <t>DKC-642931</t>
  </si>
  <si>
    <t>DKC-642932</t>
  </si>
  <si>
    <t>Norway</t>
  </si>
  <si>
    <t>DKC-OLDT13578</t>
  </si>
  <si>
    <t>DKC-Z1633</t>
  </si>
  <si>
    <t>DKC-Z16861</t>
  </si>
  <si>
    <t>DKC-Z16863</t>
  </si>
  <si>
    <t>DKC-Z16864</t>
  </si>
  <si>
    <t>DKC-Z26081</t>
  </si>
  <si>
    <t>DKC-Z26086</t>
  </si>
  <si>
    <t>DKC-Z27830</t>
  </si>
  <si>
    <t>DKC-Z35607</t>
  </si>
  <si>
    <t>DKC-Z35870</t>
  </si>
  <si>
    <t>DKC-Z42545</t>
  </si>
  <si>
    <t>DKC-Z4290</t>
  </si>
  <si>
    <t>DKC-Z6604</t>
  </si>
  <si>
    <t>DKC-Z9813</t>
  </si>
  <si>
    <t>DKC-Z9818</t>
  </si>
  <si>
    <t>DKO-N606</t>
  </si>
  <si>
    <t>DKS-A11737</t>
  </si>
  <si>
    <t>DKS-A3113</t>
  </si>
  <si>
    <t>DKS-A3116</t>
  </si>
  <si>
    <t>DKS-A474</t>
  </si>
  <si>
    <t>1919</t>
  </si>
  <si>
    <t>DKS-A5096</t>
  </si>
  <si>
    <t>DKS-A6044</t>
  </si>
  <si>
    <t>DKS-A6045</t>
  </si>
  <si>
    <t>DKS-A7712</t>
  </si>
  <si>
    <t>DKS-A7716</t>
  </si>
  <si>
    <t>DKS-D11700</t>
  </si>
  <si>
    <t>DKS-D11704</t>
  </si>
  <si>
    <t>DKS-D12462</t>
  </si>
  <si>
    <t>DKS-D12463</t>
  </si>
  <si>
    <t>DKS-D12464</t>
  </si>
  <si>
    <t>DKS-D12473</t>
  </si>
  <si>
    <t>DKS-D3862</t>
  </si>
  <si>
    <t>DKS-D6754</t>
  </si>
  <si>
    <t>DKS-D6765</t>
  </si>
  <si>
    <t>DKS-D6769</t>
  </si>
  <si>
    <t>DKS-D9807</t>
  </si>
  <si>
    <t>DKS-E14</t>
  </si>
  <si>
    <t>1918</t>
  </si>
  <si>
    <t>DKS-N117</t>
  </si>
  <si>
    <t>DKS-N176</t>
  </si>
  <si>
    <t>DKS-S10443</t>
  </si>
  <si>
    <t>DKS-S11356</t>
  </si>
  <si>
    <t>DKS-S12399</t>
  </si>
  <si>
    <t>DKS-S14353</t>
  </si>
  <si>
    <t>DKS-S15201</t>
  </si>
  <si>
    <t>DKS-S18176</t>
  </si>
  <si>
    <t>DKS-S18534</t>
  </si>
  <si>
    <t>DKS-S19290</t>
  </si>
  <si>
    <t>DKS-S19291</t>
  </si>
  <si>
    <t>DKS-S19294</t>
  </si>
  <si>
    <t>DKS-S19304</t>
  </si>
  <si>
    <t>DKS-S19308</t>
  </si>
  <si>
    <t>DKS-S19416</t>
  </si>
  <si>
    <t>DKS-S23052</t>
  </si>
  <si>
    <t>DKS-S23102</t>
  </si>
  <si>
    <t>DKS-S23233</t>
  </si>
  <si>
    <t>DKS-S24863</t>
  </si>
  <si>
    <t>DKS-S25479</t>
  </si>
  <si>
    <t>DKS-S25483</t>
  </si>
  <si>
    <t>DKS-S25929</t>
  </si>
  <si>
    <t>DKS-S26842</t>
  </si>
  <si>
    <t>DKS-S28067</t>
  </si>
  <si>
    <t>DKS-S29836</t>
  </si>
  <si>
    <t>DKS-S29850</t>
  </si>
  <si>
    <t>DKS-S31907</t>
  </si>
  <si>
    <t>DKS-S34251</t>
  </si>
  <si>
    <t>DKS-S35530</t>
  </si>
  <si>
    <t>DKS-S35531</t>
  </si>
  <si>
    <t>DKS-S5024</t>
  </si>
  <si>
    <t>DKS-S5026</t>
  </si>
  <si>
    <t>DKS-S5029</t>
  </si>
  <si>
    <t>DKS-X10073</t>
  </si>
  <si>
    <t>DKS-X10078</t>
  </si>
  <si>
    <t>DKS-X11461</t>
  </si>
  <si>
    <t>DKS-X11854</t>
  </si>
  <si>
    <t>DKS-X159</t>
  </si>
  <si>
    <t>1923</t>
  </si>
  <si>
    <t>DKS-X1724</t>
  </si>
  <si>
    <t>DKS-X1821</t>
  </si>
  <si>
    <t>1921</t>
  </si>
  <si>
    <t>DKS-X187</t>
  </si>
  <si>
    <t>DKS-X189</t>
  </si>
  <si>
    <t>DKS-X191</t>
  </si>
  <si>
    <t>DKS-X194</t>
  </si>
  <si>
    <t>DKS-X2828</t>
  </si>
  <si>
    <t>1924</t>
  </si>
  <si>
    <t>1925</t>
  </si>
  <si>
    <t>DKS-X3703</t>
  </si>
  <si>
    <t>DKS-X6004</t>
  </si>
  <si>
    <t>DKS-X6010</t>
  </si>
  <si>
    <t>DKS-X6011</t>
  </si>
  <si>
    <t>DKS-X6014</t>
  </si>
  <si>
    <t>DKS-X6104</t>
  </si>
  <si>
    <t>DKS-X6116</t>
  </si>
  <si>
    <t>DKS-X6839</t>
  </si>
  <si>
    <t>DKS-X6919</t>
  </si>
  <si>
    <t>DKS-X692</t>
  </si>
  <si>
    <t>1920</t>
  </si>
  <si>
    <t>DKS-X6920</t>
  </si>
  <si>
    <t>DKS-X693</t>
  </si>
  <si>
    <t>DKS-X7919</t>
  </si>
  <si>
    <t>DKS-X8682</t>
  </si>
  <si>
    <t>DKS-X8763</t>
  </si>
  <si>
    <t>DKS-X9370</t>
  </si>
  <si>
    <t>DKS-X971</t>
  </si>
  <si>
    <t>DKS-X972</t>
  </si>
  <si>
    <t>DKS-X986</t>
  </si>
  <si>
    <t>ESI-4014137</t>
  </si>
  <si>
    <t>ESI-4026328</t>
  </si>
  <si>
    <t>1995</t>
  </si>
  <si>
    <t>ESI-4054226</t>
  </si>
  <si>
    <t>1996</t>
  </si>
  <si>
    <t>Morocco</t>
  </si>
  <si>
    <t>ESI-4148511</t>
  </si>
  <si>
    <t>ESI-5020961</t>
  </si>
  <si>
    <t>ESI-5021765</t>
  </si>
  <si>
    <t>ESI-5022015</t>
  </si>
  <si>
    <t>ESI-5080474</t>
  </si>
  <si>
    <t>ESI-F04220</t>
  </si>
  <si>
    <t>ESI-F34907</t>
  </si>
  <si>
    <t>ESI-F47273</t>
  </si>
  <si>
    <t>ESM-G12487</t>
  </si>
  <si>
    <t>ESM-G15083</t>
  </si>
  <si>
    <t>ETM-H22586</t>
  </si>
  <si>
    <t>Estonia</t>
  </si>
  <si>
    <t>ETM-U102021</t>
  </si>
  <si>
    <t>ETM-U102945</t>
  </si>
  <si>
    <t>ETM-U102986</t>
  </si>
  <si>
    <t>ETM-U102999</t>
  </si>
  <si>
    <t>ETM-U11012</t>
  </si>
  <si>
    <t>ETM-U11349</t>
  </si>
  <si>
    <t>ETM-U11363</t>
  </si>
  <si>
    <t>ETM-U11370</t>
  </si>
  <si>
    <t>ETM-U131412</t>
  </si>
  <si>
    <t>ETM-U14698</t>
  </si>
  <si>
    <t>ETM-U1606</t>
  </si>
  <si>
    <t>ETM-U162659</t>
  </si>
  <si>
    <t>Russia</t>
  </si>
  <si>
    <t>ETM-U178241</t>
  </si>
  <si>
    <t>ETM-U200838</t>
  </si>
  <si>
    <t>ETM-U207712</t>
  </si>
  <si>
    <t>ETM-U207726</t>
  </si>
  <si>
    <t>ETM-U214702</t>
  </si>
  <si>
    <t>ETM-U220910</t>
  </si>
  <si>
    <t>ETM-U220916</t>
  </si>
  <si>
    <t>ETM-U220982</t>
  </si>
  <si>
    <t>ETM-U222452</t>
  </si>
  <si>
    <t>ETM-U222652</t>
  </si>
  <si>
    <t>ETM-U222696</t>
  </si>
  <si>
    <t>ETM-U222746</t>
  </si>
  <si>
    <t>ETM-U222954</t>
  </si>
  <si>
    <t>ETM-U226119</t>
  </si>
  <si>
    <t>ETM-U226121</t>
  </si>
  <si>
    <t>ETM-U226128</t>
  </si>
  <si>
    <t>ETM-U226142</t>
  </si>
  <si>
    <t>ETM-U233119</t>
  </si>
  <si>
    <t>ETM-U233487</t>
  </si>
  <si>
    <t>ETM-U248919</t>
  </si>
  <si>
    <t>ETM-U309583</t>
  </si>
  <si>
    <t>ETM-U333816</t>
  </si>
  <si>
    <t>ETM-U337100</t>
  </si>
  <si>
    <t>ETM-U337111</t>
  </si>
  <si>
    <t>ETM-U337251</t>
  </si>
  <si>
    <t>ETM-U348010</t>
  </si>
  <si>
    <t>ETM-U348014</t>
  </si>
  <si>
    <t>ETM-U348028</t>
  </si>
  <si>
    <t>ETM-U362354</t>
  </si>
  <si>
    <t>ETM-U397279</t>
  </si>
  <si>
    <t>ETM-U399869</t>
  </si>
  <si>
    <t>ETM-U401104</t>
  </si>
  <si>
    <t>ETM-U401801</t>
  </si>
  <si>
    <t>ETM-U401810</t>
  </si>
  <si>
    <t>ETM-U435221</t>
  </si>
  <si>
    <t>ETM-U435226</t>
  </si>
  <si>
    <t>ETM-U435257</t>
  </si>
  <si>
    <t>ETM-U446001</t>
  </si>
  <si>
    <t>ETM-U452310</t>
  </si>
  <si>
    <t>ETM-U462372</t>
  </si>
  <si>
    <t>ETM-U476543</t>
  </si>
  <si>
    <t>ETM-U476567</t>
  </si>
  <si>
    <t>ETM-U60871</t>
  </si>
  <si>
    <t>ETM-U60889</t>
  </si>
  <si>
    <t>ETM-U71763</t>
  </si>
  <si>
    <t>ETM-U80909</t>
  </si>
  <si>
    <t>ETM-U82889</t>
  </si>
  <si>
    <t>ETM-U94021</t>
  </si>
  <si>
    <t>GBT-2020407</t>
  </si>
  <si>
    <t>United Kingdom</t>
  </si>
  <si>
    <t>GBT-2020408</t>
  </si>
  <si>
    <t>GBT-2020416</t>
  </si>
  <si>
    <t>GBT-2033207</t>
  </si>
  <si>
    <t>GBT-2043078</t>
  </si>
  <si>
    <t>GBT-3000749</t>
  </si>
  <si>
    <t>GBT-3000986</t>
  </si>
  <si>
    <t>GBT-3004764</t>
  </si>
  <si>
    <t>GBT-3010090</t>
  </si>
  <si>
    <t>GBT-3010854</t>
  </si>
  <si>
    <t>GBT-3013115</t>
  </si>
  <si>
    <t>GBT-3013775</t>
  </si>
  <si>
    <t>GBT-3014107</t>
  </si>
  <si>
    <t>GBT-3014456</t>
  </si>
  <si>
    <t>GBT-3016254</t>
  </si>
  <si>
    <t>GBT-3016484</t>
  </si>
  <si>
    <t>GBT-3020801</t>
  </si>
  <si>
    <t>GBT-3020804</t>
  </si>
  <si>
    <t>GBT-3022467</t>
  </si>
  <si>
    <t>GBT-3025203</t>
  </si>
  <si>
    <t>GBT-3027302</t>
  </si>
  <si>
    <t>GBT-3027303</t>
  </si>
  <si>
    <t>GBT-3028768</t>
  </si>
  <si>
    <t>GBT-3031754</t>
  </si>
  <si>
    <t>GBT-3032465</t>
  </si>
  <si>
    <t>GBT-3032466</t>
  </si>
  <si>
    <t>GBT-3035758</t>
  </si>
  <si>
    <t>GBT-3035836</t>
  </si>
  <si>
    <t>GBT-3036883</t>
  </si>
  <si>
    <t>GBT-3039856</t>
  </si>
  <si>
    <t>GBT-3039965</t>
  </si>
  <si>
    <t>GBT-303999</t>
  </si>
  <si>
    <t>GBT-3040983</t>
  </si>
  <si>
    <t>GBT-3042670</t>
  </si>
  <si>
    <t>GBT-3043008</t>
  </si>
  <si>
    <t>GBT-3043356</t>
  </si>
  <si>
    <t>GBT-3044696</t>
  </si>
  <si>
    <t>GBT-3046112</t>
  </si>
  <si>
    <t>GBT-3046113</t>
  </si>
  <si>
    <t>GBT-3046127</t>
  </si>
  <si>
    <t>GBT-3048183</t>
  </si>
  <si>
    <t>GBT-3049037</t>
  </si>
  <si>
    <t>GBT-3051509</t>
  </si>
  <si>
    <t>GBT-305356</t>
  </si>
  <si>
    <t>GBT-3061344</t>
  </si>
  <si>
    <t>GBT-3061346</t>
  </si>
  <si>
    <t>GBT-3066770</t>
  </si>
  <si>
    <t>GBT-3066777</t>
  </si>
  <si>
    <t>GBT-3067192</t>
  </si>
  <si>
    <t>GBT-3068974</t>
  </si>
  <si>
    <t>GBT-3069710</t>
  </si>
  <si>
    <t>GBT-3069743</t>
  </si>
  <si>
    <t>GBT-3071052</t>
  </si>
  <si>
    <t>GBT-3072834</t>
  </si>
  <si>
    <t>GBT-3072943</t>
  </si>
  <si>
    <t>GBT-3073912</t>
  </si>
  <si>
    <t>GBT-3079858</t>
  </si>
  <si>
    <t>GBT-3081105</t>
  </si>
  <si>
    <t>GBT-3082042</t>
  </si>
  <si>
    <t>GBT-3087459</t>
  </si>
  <si>
    <t>GBT-3087463</t>
  </si>
  <si>
    <t>GBT-3088253</t>
  </si>
  <si>
    <t>GBT-3089844</t>
  </si>
  <si>
    <t>GBT-3090005</t>
  </si>
  <si>
    <t>GBT-3092032</t>
  </si>
  <si>
    <t>GBT-3092448</t>
  </si>
  <si>
    <t>GBT-3092973</t>
  </si>
  <si>
    <t>GBT-3093031</t>
  </si>
  <si>
    <t>GBT-3095281</t>
  </si>
  <si>
    <t>GBT-3096113</t>
  </si>
  <si>
    <t>GBT-309640</t>
  </si>
  <si>
    <t>GBT-3097053</t>
  </si>
  <si>
    <t>GBT-309746</t>
  </si>
  <si>
    <t>GBT-309754</t>
  </si>
  <si>
    <t>GBT-3098452</t>
  </si>
  <si>
    <t>GBT-3100001</t>
  </si>
  <si>
    <t>GBT-3100002</t>
  </si>
  <si>
    <t>GBT-3100111</t>
  </si>
  <si>
    <t>GBT-311221</t>
  </si>
  <si>
    <t>GBT-311625</t>
  </si>
  <si>
    <t>GBT-312207</t>
  </si>
  <si>
    <t>GBT-320782</t>
  </si>
  <si>
    <t>GBT-321143</t>
  </si>
  <si>
    <t>GBT-321842</t>
  </si>
  <si>
    <t>GBT-321887</t>
  </si>
  <si>
    <t>GBT-322364</t>
  </si>
  <si>
    <t>GBT-322817</t>
  </si>
  <si>
    <t>GBT-323023</t>
  </si>
  <si>
    <t>GBT-323050</t>
  </si>
  <si>
    <t>GBT-323612</t>
  </si>
  <si>
    <t>GBT-325081</t>
  </si>
  <si>
    <t>GBT-325130</t>
  </si>
  <si>
    <t>GBT-329336</t>
  </si>
  <si>
    <t>GBT-329828</t>
  </si>
  <si>
    <t>GBT-330008</t>
  </si>
  <si>
    <t>GBT-330013</t>
  </si>
  <si>
    <t>GBT-332593</t>
  </si>
  <si>
    <t>GBT-333951</t>
  </si>
  <si>
    <t>GBT-333977</t>
  </si>
  <si>
    <t>GBT-335685</t>
  </si>
  <si>
    <t>GBT-335694</t>
  </si>
  <si>
    <t>GBT-336015</t>
  </si>
  <si>
    <t>GBT-338465</t>
  </si>
  <si>
    <t>GBT-338806</t>
  </si>
  <si>
    <t>GBT-340687</t>
  </si>
  <si>
    <t>GBT-343106</t>
  </si>
  <si>
    <t>GBT-350663</t>
  </si>
  <si>
    <t>GBT-350870</t>
  </si>
  <si>
    <t>GBT-350874</t>
  </si>
  <si>
    <t>GBT-351780</t>
  </si>
  <si>
    <t>GBT-353894</t>
  </si>
  <si>
    <t>GBT-353983</t>
  </si>
  <si>
    <t>GBT-355062</t>
  </si>
  <si>
    <t>GBT-355451</t>
  </si>
  <si>
    <t>GBT-358742</t>
  </si>
  <si>
    <t>GBT-366522</t>
  </si>
  <si>
    <t>GBT-366525</t>
  </si>
  <si>
    <t>GBT-366544</t>
  </si>
  <si>
    <t>GBT-374171</t>
  </si>
  <si>
    <t>GBT-374172</t>
  </si>
  <si>
    <t>GBT-376430</t>
  </si>
  <si>
    <t>GBT-379375</t>
  </si>
  <si>
    <t>GBT-388253</t>
  </si>
  <si>
    <t>GBT-388538</t>
  </si>
  <si>
    <t>GBT-388617</t>
  </si>
  <si>
    <t>GBT-390806</t>
  </si>
  <si>
    <t>GBT-390808</t>
  </si>
  <si>
    <t>GBT-392924</t>
  </si>
  <si>
    <t>GBT-393769</t>
  </si>
  <si>
    <t>GBT-393784</t>
  </si>
  <si>
    <t>GBT-394102</t>
  </si>
  <si>
    <t>GBT-394734</t>
  </si>
  <si>
    <t>GBT-394736</t>
  </si>
  <si>
    <t>GBT-72950</t>
  </si>
  <si>
    <t>GBT-73902</t>
  </si>
  <si>
    <t>GBT-74564</t>
  </si>
  <si>
    <t>GBT-75027</t>
  </si>
  <si>
    <t>GBT-77418</t>
  </si>
  <si>
    <t>GBT-77421</t>
  </si>
  <si>
    <t>GBT-78133</t>
  </si>
  <si>
    <t>GBT-AD4198</t>
  </si>
  <si>
    <t>GBT-AT73851</t>
  </si>
  <si>
    <t>GBT-AT77173</t>
  </si>
  <si>
    <t>GBT-AT85821</t>
  </si>
  <si>
    <t>GBT-AT87932</t>
  </si>
  <si>
    <t>GBT-AT94645</t>
  </si>
  <si>
    <t>GBT-AT94646</t>
  </si>
  <si>
    <t>GBT-AT94647</t>
  </si>
  <si>
    <t>GBT-EB01066</t>
  </si>
  <si>
    <t>GBT-EB04902</t>
  </si>
  <si>
    <t>GBT-EB06154</t>
  </si>
  <si>
    <t>GBT-EB12618</t>
  </si>
  <si>
    <t>GBT-EB15765</t>
  </si>
  <si>
    <t>GBT-EB16652</t>
  </si>
  <si>
    <t>GBT-EB17620</t>
  </si>
  <si>
    <t>GBT-EB17668</t>
  </si>
  <si>
    <t>GBT-EB17853</t>
  </si>
  <si>
    <t>GBT-EB28580</t>
  </si>
  <si>
    <t>GBT-EB30531</t>
  </si>
  <si>
    <t>GBT-EB30554</t>
  </si>
  <si>
    <t>GBT-EB30567</t>
  </si>
  <si>
    <t>GBT-EB33466</t>
  </si>
  <si>
    <t>GBT-EB37184</t>
  </si>
  <si>
    <t>GBT-EB44554</t>
  </si>
  <si>
    <t>GBT-EB50549</t>
  </si>
  <si>
    <t>GBT-EB51993</t>
  </si>
  <si>
    <t>GBT-EB62803</t>
  </si>
  <si>
    <t>GBT-EB66172</t>
  </si>
  <si>
    <t>GBT-EB72612</t>
  </si>
  <si>
    <t>GBT-EB74549</t>
  </si>
  <si>
    <t>GBT-EB86768</t>
  </si>
  <si>
    <t>GBT-EB96458</t>
  </si>
  <si>
    <t>GBT-EB96466</t>
  </si>
  <si>
    <t>GBT-EB96483</t>
  </si>
  <si>
    <t>GBT-EB97112</t>
  </si>
  <si>
    <t>GBT-EC00079</t>
  </si>
  <si>
    <t>GBT-EC00080</t>
  </si>
  <si>
    <t>GBT-EC00086</t>
  </si>
  <si>
    <t>GBT-EC43556</t>
  </si>
  <si>
    <t>GBT-EC43572</t>
  </si>
  <si>
    <t>GBT-EC43574</t>
  </si>
  <si>
    <t>GBT-EC43578</t>
  </si>
  <si>
    <t>GBT-EC44660</t>
  </si>
  <si>
    <t>GBT-EC71774</t>
  </si>
  <si>
    <t>GBT-EC71805</t>
  </si>
  <si>
    <t>GBT-EC71888</t>
  </si>
  <si>
    <t>GBT-EC91399</t>
  </si>
  <si>
    <t>GBT-EC93351</t>
  </si>
  <si>
    <t>GBT-EC96722</t>
  </si>
  <si>
    <t>GBT-ED00302</t>
  </si>
  <si>
    <t>GBT-ED00304</t>
  </si>
  <si>
    <t>GBT-ED15986</t>
  </si>
  <si>
    <t>GBT-ED29556</t>
  </si>
  <si>
    <t>GBT-ED29584</t>
  </si>
  <si>
    <t>GBT-ED29747</t>
  </si>
  <si>
    <t>GBT-ED29748</t>
  </si>
  <si>
    <t>GBT-ED29791</t>
  </si>
  <si>
    <t>GBT-ED29792</t>
  </si>
  <si>
    <t>GBT-ED29800</t>
  </si>
  <si>
    <t>GBT-ED29822</t>
  </si>
  <si>
    <t>GBT-ED29831</t>
  </si>
  <si>
    <t>GBT-ED29964</t>
  </si>
  <si>
    <t>GBT-ED41211</t>
  </si>
  <si>
    <t>GBT-ED45255</t>
  </si>
  <si>
    <t>GBT-ED45304</t>
  </si>
  <si>
    <t>GBT-ED45796</t>
  </si>
  <si>
    <t>GBT-ED45797</t>
  </si>
  <si>
    <t>GBT-ED46731</t>
  </si>
  <si>
    <t>GBT-ED48405</t>
  </si>
  <si>
    <t>GBT-ED48406</t>
  </si>
  <si>
    <t>GBT-ED48784</t>
  </si>
  <si>
    <t>GBT-ED50431</t>
  </si>
  <si>
    <t>GBT-ED51970</t>
  </si>
  <si>
    <t>GBT-ED55016</t>
  </si>
  <si>
    <t>GBT-ED59453</t>
  </si>
  <si>
    <t>GBT-ED79740</t>
  </si>
  <si>
    <t>GBT-ED80473</t>
  </si>
  <si>
    <t>GBT-ED80498</t>
  </si>
  <si>
    <t>GBT-ED81848</t>
  </si>
  <si>
    <t>GBT-ED83001</t>
  </si>
  <si>
    <t>GBT-ED83033</t>
  </si>
  <si>
    <t>GBT-ED83724</t>
  </si>
  <si>
    <t>GBT-ED83977</t>
  </si>
  <si>
    <t>GBT-ED84477</t>
  </si>
  <si>
    <t>GBT-ED84801</t>
  </si>
  <si>
    <t>GBT-ED89454</t>
  </si>
  <si>
    <t>GBT-ED92951</t>
  </si>
  <si>
    <t>GBT-ED96912</t>
  </si>
  <si>
    <t>GBT-ED97441</t>
  </si>
  <si>
    <t>GBT-EF11327</t>
  </si>
  <si>
    <t>GBT-EF11330</t>
  </si>
  <si>
    <t>GBT-EF11331</t>
  </si>
  <si>
    <t>GBT-EF13894</t>
  </si>
  <si>
    <t>GBT-EF14162</t>
  </si>
  <si>
    <t>GBT-EF14544</t>
  </si>
  <si>
    <t>GBT-EF25766</t>
  </si>
  <si>
    <t>GBT-EF25773</t>
  </si>
  <si>
    <t>GBT-EF26876</t>
  </si>
  <si>
    <t>GBT-EF27365</t>
  </si>
  <si>
    <t>GBT-EF36306</t>
  </si>
  <si>
    <t>GBT-EF50479</t>
  </si>
  <si>
    <t>GBT-EF52208</t>
  </si>
  <si>
    <t>GBT-EF52210</t>
  </si>
  <si>
    <t>GBT-EF52369</t>
  </si>
  <si>
    <t>GBT-EF55203</t>
  </si>
  <si>
    <t>GBT-EF55230</t>
  </si>
  <si>
    <t>GBT-EF55318</t>
  </si>
  <si>
    <t>GBT-EF55364</t>
  </si>
  <si>
    <t>GBT-EF56091</t>
  </si>
  <si>
    <t>GBT-EF67453</t>
  </si>
  <si>
    <t>GBT-EF67460</t>
  </si>
  <si>
    <t>GBT-EF67465</t>
  </si>
  <si>
    <t>GBT-EF71087</t>
  </si>
  <si>
    <t>GBT-EF72851</t>
  </si>
  <si>
    <t>GBT-EF72852</t>
  </si>
  <si>
    <t>GBT-EF74627</t>
  </si>
  <si>
    <t>GBT-EF82432</t>
  </si>
  <si>
    <t>Eire</t>
  </si>
  <si>
    <t>GBT-EF82756</t>
  </si>
  <si>
    <t>GBT-EF83135</t>
  </si>
  <si>
    <t>GBT-EF90907</t>
  </si>
  <si>
    <t>GBT-EF90929</t>
  </si>
  <si>
    <t>GBT-EF98965</t>
  </si>
  <si>
    <t>GBT-EG04796</t>
  </si>
  <si>
    <t>GBT-EG05731</t>
  </si>
  <si>
    <t>GBT-EG05746</t>
  </si>
  <si>
    <t>GBT-EG93188</t>
  </si>
  <si>
    <t>GBT-EH02055</t>
  </si>
  <si>
    <t>GBT-EH02187</t>
  </si>
  <si>
    <t>GBT-EH02236</t>
  </si>
  <si>
    <t>GBT-EH02339</t>
  </si>
  <si>
    <t>GBT-EH02345</t>
  </si>
  <si>
    <t>GBT-EH14269</t>
  </si>
  <si>
    <t>GBT-EH14754</t>
  </si>
  <si>
    <t>GBT-EH14780</t>
  </si>
  <si>
    <t>GBT-EH18053</t>
  </si>
  <si>
    <t>GBT-EH18055</t>
  </si>
  <si>
    <t>GBT-EH18072</t>
  </si>
  <si>
    <t>GBT-EH18081</t>
  </si>
  <si>
    <t>GBT-EH18088</t>
  </si>
  <si>
    <t>GBT-EH18094</t>
  </si>
  <si>
    <t>GBT-EH18101</t>
  </si>
  <si>
    <t>GBT-EH18136</t>
  </si>
  <si>
    <t>GBT-EH18142</t>
  </si>
  <si>
    <t>GBT-EH18150</t>
  </si>
  <si>
    <t>GBT-EH18156</t>
  </si>
  <si>
    <t>GBT-EH18161</t>
  </si>
  <si>
    <t>GBT-EH18174</t>
  </si>
  <si>
    <t>GBT-EH18189</t>
  </si>
  <si>
    <t>GBT-EH18200</t>
  </si>
  <si>
    <t>GBT-EH18204</t>
  </si>
  <si>
    <t>GBT-EH18213</t>
  </si>
  <si>
    <t>GBT-EH18227</t>
  </si>
  <si>
    <t>GBT-EH19959</t>
  </si>
  <si>
    <t>GBT-EH30836</t>
  </si>
  <si>
    <t>GBT-EH36414</t>
  </si>
  <si>
    <t>GBT-EH36423</t>
  </si>
  <si>
    <t>GBT-EH36439</t>
  </si>
  <si>
    <t>GBT-EH39908</t>
  </si>
  <si>
    <t>GBT-EH39917</t>
  </si>
  <si>
    <t>GBT-EH39929</t>
  </si>
  <si>
    <t>GBT-EH39936</t>
  </si>
  <si>
    <t>GBT-EH39958</t>
  </si>
  <si>
    <t>GBT-EH39970</t>
  </si>
  <si>
    <t>GBT-EH49766</t>
  </si>
  <si>
    <t>GBT-EH51455</t>
  </si>
  <si>
    <t>GBT-EH51680</t>
  </si>
  <si>
    <t>GBT-EH51889</t>
  </si>
  <si>
    <t>GBT-EH51938</t>
  </si>
  <si>
    <t>GBT-EH53374</t>
  </si>
  <si>
    <t>GBT-EH54191</t>
  </si>
  <si>
    <t>GBT-EH57344</t>
  </si>
  <si>
    <t>GBT-EH59805</t>
  </si>
  <si>
    <t>GBT-EH59815</t>
  </si>
  <si>
    <t>GBT-EH59827</t>
  </si>
  <si>
    <t>GBT-EH59849</t>
  </si>
  <si>
    <t>GBT-EH68613</t>
  </si>
  <si>
    <t>GBT-EH76021</t>
  </si>
  <si>
    <t>GBT-EH76025</t>
  </si>
  <si>
    <t>GBT-EH76026</t>
  </si>
  <si>
    <t>GBT-EH83314</t>
  </si>
  <si>
    <t>GBT-EH85437</t>
  </si>
  <si>
    <t>GBT-EH85476</t>
  </si>
  <si>
    <t>GBT-EH85495</t>
  </si>
  <si>
    <t>GBT-EH85499</t>
  </si>
  <si>
    <t>GBT-EH93026</t>
  </si>
  <si>
    <t>GBT-EH93131</t>
  </si>
  <si>
    <t>GBT-EH93172</t>
  </si>
  <si>
    <t>GBT-EH93219</t>
  </si>
  <si>
    <t>GBT-EH93257</t>
  </si>
  <si>
    <t>GBT-EH93267</t>
  </si>
  <si>
    <t>GBT-EH93421</t>
  </si>
  <si>
    <t>GBT-EH93443</t>
  </si>
  <si>
    <t>GBT-EH93535</t>
  </si>
  <si>
    <t>GBT-EH93550</t>
  </si>
  <si>
    <t>GBT-EH99015</t>
  </si>
  <si>
    <t>GBT-EH99102</t>
  </si>
  <si>
    <t>GBT-EH99195</t>
  </si>
  <si>
    <t>GBT-EH99218</t>
  </si>
  <si>
    <t>GBT-EH99225</t>
  </si>
  <si>
    <t>GBT-EH99329</t>
  </si>
  <si>
    <t>GBT-EH99350</t>
  </si>
  <si>
    <t>GBT-EH99355</t>
  </si>
  <si>
    <t>GBT-EH99359</t>
  </si>
  <si>
    <t>GBT-EH99449</t>
  </si>
  <si>
    <t>GBT-EH99454</t>
  </si>
  <si>
    <t>GBT-EJ04252</t>
  </si>
  <si>
    <t>GBT-EJ05834</t>
  </si>
  <si>
    <t>GBT-EJ05841</t>
  </si>
  <si>
    <t>GBT-EJ05863</t>
  </si>
  <si>
    <t>GBT-EJ07112</t>
  </si>
  <si>
    <t>GBT-EJ18550</t>
  </si>
  <si>
    <t>GBT-EJ25756</t>
  </si>
  <si>
    <t>GBT-EJ25764</t>
  </si>
  <si>
    <t>GBT-EJ25774</t>
  </si>
  <si>
    <t>GBT-EJ25781</t>
  </si>
  <si>
    <t>GBT-EJ25833</t>
  </si>
  <si>
    <t>GBT-EJ37349</t>
  </si>
  <si>
    <t>GBT-EJ40976</t>
  </si>
  <si>
    <t>GBT-EJ41221</t>
  </si>
  <si>
    <t>GBT-EJ43710</t>
  </si>
  <si>
    <t>GBT-EJ45151</t>
  </si>
  <si>
    <t>GBT-EJ45154</t>
  </si>
  <si>
    <t>GBT-EJ45155</t>
  </si>
  <si>
    <t>GBT-EJ45983</t>
  </si>
  <si>
    <t>GBT-EJ46655</t>
  </si>
  <si>
    <t>GBT-EJ46808</t>
  </si>
  <si>
    <t>GBT-EJ46809</t>
  </si>
  <si>
    <t>GBT-EJ48940</t>
  </si>
  <si>
    <t>GBT-EJ68536</t>
  </si>
  <si>
    <t>GBT-EJ68560</t>
  </si>
  <si>
    <t>GBT-EJ69768</t>
  </si>
  <si>
    <t>GBT-EJ72732</t>
  </si>
  <si>
    <t>GBT-EJ72734</t>
  </si>
  <si>
    <t>GBT-EJ72751</t>
  </si>
  <si>
    <t>GBT-EJ75216</t>
  </si>
  <si>
    <t>GBT-EJ80558</t>
  </si>
  <si>
    <t>GBT-EJ80833</t>
  </si>
  <si>
    <t>GBT-EJ94523</t>
  </si>
  <si>
    <t>GBT-EJ94541</t>
  </si>
  <si>
    <t>GBT-EJ94553</t>
  </si>
  <si>
    <t>GBT-EJ94562</t>
  </si>
  <si>
    <t>GBT-EJ94568</t>
  </si>
  <si>
    <t>GBT-EJ94570</t>
  </si>
  <si>
    <t>GBT-EJ94596</t>
  </si>
  <si>
    <t>GBT-EJ94598</t>
  </si>
  <si>
    <t>GBT-EJ94773</t>
  </si>
  <si>
    <t>GBT-EK00313</t>
  </si>
  <si>
    <t>GBT-EK04356</t>
  </si>
  <si>
    <t>GBT-EK05038</t>
  </si>
  <si>
    <t>GBT-EK05040</t>
  </si>
  <si>
    <t>GBT-EK05041</t>
  </si>
  <si>
    <t>GBT-EK05049</t>
  </si>
  <si>
    <t>GBT-EK05050</t>
  </si>
  <si>
    <t>GBT-EK05059</t>
  </si>
  <si>
    <t>GBT-EK05078</t>
  </si>
  <si>
    <t>GBT-EK05108</t>
  </si>
  <si>
    <t>GBT-EK05534</t>
  </si>
  <si>
    <t>GBT-EK05656</t>
  </si>
  <si>
    <t>GBT-EK05678</t>
  </si>
  <si>
    <t>GBT-EK05693</t>
  </si>
  <si>
    <t>GBT-EK06602</t>
  </si>
  <si>
    <t>GBT-EK06638</t>
  </si>
  <si>
    <t>GBT-EK06643</t>
  </si>
  <si>
    <t>GBT-EK06658</t>
  </si>
  <si>
    <t>GBT-EK06723</t>
  </si>
  <si>
    <t>GBT-EK06728</t>
  </si>
  <si>
    <t>GBT-EK08255</t>
  </si>
  <si>
    <t>GBT-EK08265</t>
  </si>
  <si>
    <t>GBT-EK08282</t>
  </si>
  <si>
    <t>GBT-EK08283</t>
  </si>
  <si>
    <t>GBT-EK08295</t>
  </si>
  <si>
    <t>GBT-EK08296</t>
  </si>
  <si>
    <t>GBT-EK08297</t>
  </si>
  <si>
    <t>GBT-EK10941</t>
  </si>
  <si>
    <t>GBT-EK10983</t>
  </si>
  <si>
    <t>GBT-EK11386</t>
  </si>
  <si>
    <t>GBT-EK12703</t>
  </si>
  <si>
    <t>GBT-EK12717</t>
  </si>
  <si>
    <t>GBT-EK12719</t>
  </si>
  <si>
    <t>GBT-EK12793</t>
  </si>
  <si>
    <t>GBT-EK13447</t>
  </si>
  <si>
    <t>GBT-EK16701</t>
  </si>
  <si>
    <t>GBT-EK16702</t>
  </si>
  <si>
    <t>GBT-EK16878</t>
  </si>
  <si>
    <t>GBT-EK18104</t>
  </si>
  <si>
    <t>GBT-EK18120</t>
  </si>
  <si>
    <t>GBT-EK18179</t>
  </si>
  <si>
    <t>GBT-EK20430</t>
  </si>
  <si>
    <t>GBT-EK20685</t>
  </si>
  <si>
    <t>GBT-EK22082</t>
  </si>
  <si>
    <t>GBT-EK37792</t>
  </si>
  <si>
    <t>GBT-EK44413</t>
  </si>
  <si>
    <t>GBT-EK44426</t>
  </si>
  <si>
    <t>GBT-EK44438</t>
  </si>
  <si>
    <t>GBT-EK44441</t>
  </si>
  <si>
    <t>GBT-EK44493</t>
  </si>
  <si>
    <t>GBT-EK47388</t>
  </si>
  <si>
    <t>GBT-EK47389</t>
  </si>
  <si>
    <t>GBT-EK47616</t>
  </si>
  <si>
    <t>GBT-EK47624</t>
  </si>
  <si>
    <t>GBT-EK47642</t>
  </si>
  <si>
    <t>GBT-EK47712</t>
  </si>
  <si>
    <t>GBT-EK47720</t>
  </si>
  <si>
    <t>GBT-EK47724</t>
  </si>
  <si>
    <t>GBT-EK47778</t>
  </si>
  <si>
    <t>GBT-EK47782</t>
  </si>
  <si>
    <t>GBT-EK47783</t>
  </si>
  <si>
    <t>GBT-EK47791</t>
  </si>
  <si>
    <t>GBT-EK47827</t>
  </si>
  <si>
    <t>GBT-EK47829</t>
  </si>
  <si>
    <t>GBT-EK47843</t>
  </si>
  <si>
    <t>GBT-EK55537</t>
  </si>
  <si>
    <t>GBT-EK55874</t>
  </si>
  <si>
    <t>GBT-EK56628</t>
  </si>
  <si>
    <t>GBT-EK56716</t>
  </si>
  <si>
    <t>GBT-EK57112</t>
  </si>
  <si>
    <t>GBT-EK58704</t>
  </si>
  <si>
    <t>GBT-EK58711</t>
  </si>
  <si>
    <t>GBT-EK58740</t>
  </si>
  <si>
    <t>GBT-EK58748</t>
  </si>
  <si>
    <t>GBT-EK58906</t>
  </si>
  <si>
    <t>GBT-EK58946</t>
  </si>
  <si>
    <t>GBT-EK60032</t>
  </si>
  <si>
    <t>GBT-EK62006</t>
  </si>
  <si>
    <t>GBT-EK62014</t>
  </si>
  <si>
    <t>GBT-EK62068</t>
  </si>
  <si>
    <t>GBT-EK62267</t>
  </si>
  <si>
    <t>GBT-EK62360</t>
  </si>
  <si>
    <t>GBT-EK62414</t>
  </si>
  <si>
    <t>GBT-EK63631</t>
  </si>
  <si>
    <t>GBT-EK63927</t>
  </si>
  <si>
    <t>GBT-EK64701</t>
  </si>
  <si>
    <t>GBT-EK64737</t>
  </si>
  <si>
    <t>GBT-EK64743</t>
  </si>
  <si>
    <t>GBT-EK67525</t>
  </si>
  <si>
    <t>GBT-EK67526</t>
  </si>
  <si>
    <t>GBT-EK67527</t>
  </si>
  <si>
    <t>GBT-EK67529</t>
  </si>
  <si>
    <t>GBT-EK84643</t>
  </si>
  <si>
    <t>GBT-EK86616</t>
  </si>
  <si>
    <t>GBT-EK88308</t>
  </si>
  <si>
    <t>GBT-EK88321</t>
  </si>
  <si>
    <t>GBT-EK88325</t>
  </si>
  <si>
    <t>GBT-EK88328</t>
  </si>
  <si>
    <t>GBT-EK88356</t>
  </si>
  <si>
    <t>GBT-EK88361</t>
  </si>
  <si>
    <t>GBT-EK88363</t>
  </si>
  <si>
    <t>GBT-EK88380</t>
  </si>
  <si>
    <t>GBT-EK88388</t>
  </si>
  <si>
    <t>GBT-EK88398</t>
  </si>
  <si>
    <t>GBT-EL03003</t>
  </si>
  <si>
    <t>GBT-EL03104</t>
  </si>
  <si>
    <t>GBT-EL03106</t>
  </si>
  <si>
    <t>GBT-EL03117</t>
  </si>
  <si>
    <t>GBT-EL03221</t>
  </si>
  <si>
    <t>2006</t>
  </si>
  <si>
    <t>GBT-EL03321</t>
  </si>
  <si>
    <t>GBT-EL52344</t>
  </si>
  <si>
    <t>GBT-EN12211</t>
  </si>
  <si>
    <t>GBT-EN14773</t>
  </si>
  <si>
    <t>GBT-EN14786</t>
  </si>
  <si>
    <t>GBT-EN16504</t>
  </si>
  <si>
    <t>GBT-EN16509</t>
  </si>
  <si>
    <t>GBT-EN16518</t>
  </si>
  <si>
    <t>GBT-EN16520</t>
  </si>
  <si>
    <t>GBT-EN16594</t>
  </si>
  <si>
    <t>GBT-EN16604</t>
  </si>
  <si>
    <t>GBT-EN16608</t>
  </si>
  <si>
    <t>GBT-EN16609</t>
  </si>
  <si>
    <t>GBT-EN16610</t>
  </si>
  <si>
    <t>GBT-EN16626</t>
  </si>
  <si>
    <t>GBT-EN16709</t>
  </si>
  <si>
    <t>GBT-EN17301</t>
  </si>
  <si>
    <t>GBT-EN17841</t>
  </si>
  <si>
    <t>GBT-EN17896</t>
  </si>
  <si>
    <t>GBT-EN20953</t>
  </si>
  <si>
    <t>GBT-EN20958</t>
  </si>
  <si>
    <t>GBT-EN26457</t>
  </si>
  <si>
    <t>GBT-EN26465</t>
  </si>
  <si>
    <t>GBT-EN28229</t>
  </si>
  <si>
    <t>GBT-EN28237</t>
  </si>
  <si>
    <t>GBT-EN28850</t>
  </si>
  <si>
    <t>GBT-EN37794</t>
  </si>
  <si>
    <t>GBT-EN44081</t>
  </si>
  <si>
    <t>GBT-EN44083</t>
  </si>
  <si>
    <t>GBT-EN44085</t>
  </si>
  <si>
    <t>GBT-EN54504</t>
  </si>
  <si>
    <t>GBT-EN54528</t>
  </si>
  <si>
    <t>GBT-EN54539</t>
  </si>
  <si>
    <t>GBT-EN54575</t>
  </si>
  <si>
    <t>GBT-EN59625</t>
  </si>
  <si>
    <t>GBT-EN59958</t>
  </si>
  <si>
    <t>GBT-EN69431</t>
  </si>
  <si>
    <t>GBT-EN69934</t>
  </si>
  <si>
    <t>GBT-EN69952</t>
  </si>
  <si>
    <t>GBT-EN74436</t>
  </si>
  <si>
    <t>GBT-EN74476</t>
  </si>
  <si>
    <t>GBT-EN74480</t>
  </si>
  <si>
    <t>GBT-EN83400</t>
  </si>
  <si>
    <t>GBT-EN90420</t>
  </si>
  <si>
    <t>GBT-EN97219</t>
  </si>
  <si>
    <t>GBT-EN97305</t>
  </si>
  <si>
    <t>GBT-EP05984</t>
  </si>
  <si>
    <t>GBT-EP12584</t>
  </si>
  <si>
    <t>GBT-EP14558</t>
  </si>
  <si>
    <t>GBT-EP17198</t>
  </si>
  <si>
    <t>GBT-EP17395</t>
  </si>
  <si>
    <t>GBT-EP19185</t>
  </si>
  <si>
    <t>GBT-EP19186</t>
  </si>
  <si>
    <t>GBT-EP19399</t>
  </si>
  <si>
    <t>GBT-EP19452</t>
  </si>
  <si>
    <t>GBT-EP23303</t>
  </si>
  <si>
    <t>GBT-EP35791</t>
  </si>
  <si>
    <t>GBT-EP45202</t>
  </si>
  <si>
    <t>GBT-EP45231</t>
  </si>
  <si>
    <t>GBT-EP45249</t>
  </si>
  <si>
    <t>GBT-EP45901</t>
  </si>
  <si>
    <t>GBT-EP53472</t>
  </si>
  <si>
    <t>GBT-EP56457</t>
  </si>
  <si>
    <t>GBT-EP56458</t>
  </si>
  <si>
    <t>GBT-EP56461</t>
  </si>
  <si>
    <t>GBT-EP63505</t>
  </si>
  <si>
    <t>GBT-EP63507</t>
  </si>
  <si>
    <t>GBT-EP89675</t>
  </si>
  <si>
    <t>GBT-EP94305</t>
  </si>
  <si>
    <t>GBT-EP94345</t>
  </si>
  <si>
    <t>GBT-EP98605</t>
  </si>
  <si>
    <t>GBT-ER03857</t>
  </si>
  <si>
    <t>GBT-ER03858</t>
  </si>
  <si>
    <t>GBT-ER22503</t>
  </si>
  <si>
    <t>GBT-ER22700</t>
  </si>
  <si>
    <t>GBT-ER24628</t>
  </si>
  <si>
    <t>GBT-ER26087</t>
  </si>
  <si>
    <t>GBT-ER35485</t>
  </si>
  <si>
    <t>GBT-ER39113</t>
  </si>
  <si>
    <t>GBT-ER39114</t>
  </si>
  <si>
    <t>GBT-ER39121</t>
  </si>
  <si>
    <t>GBT-ER39132</t>
  </si>
  <si>
    <t>GBT-ER39133</t>
  </si>
  <si>
    <t>GBT-ER41513</t>
  </si>
  <si>
    <t>GBT-ER41514</t>
  </si>
  <si>
    <t>GBT-ER42601</t>
  </si>
  <si>
    <t>GBT-ER43684</t>
  </si>
  <si>
    <t>GBT-ER43697</t>
  </si>
  <si>
    <t>GBT-ER43970</t>
  </si>
  <si>
    <t>GBT-ER59959</t>
  </si>
  <si>
    <t>GBT-ER62258</t>
  </si>
  <si>
    <t>GBT-ER63599</t>
  </si>
  <si>
    <t>GBT-ER74677</t>
  </si>
  <si>
    <t>GBT-ER74961</t>
  </si>
  <si>
    <t>GBT-ER78903</t>
  </si>
  <si>
    <t>GBT-ER78910</t>
  </si>
  <si>
    <t>GBT-ER78922</t>
  </si>
  <si>
    <t>GBT-ER79343</t>
  </si>
  <si>
    <t>GBT-ER79370</t>
  </si>
  <si>
    <t>GBT-ER80112</t>
  </si>
  <si>
    <t>GBT-ER81520</t>
  </si>
  <si>
    <t>GBT-ER81525</t>
  </si>
  <si>
    <t>GBT-ER81528</t>
  </si>
  <si>
    <t>GBT-ER81529</t>
  </si>
  <si>
    <t>GBT-ER81539</t>
  </si>
  <si>
    <t>GBT-ER81838</t>
  </si>
  <si>
    <t>GBT-ER88183</t>
  </si>
  <si>
    <t>GBT-ER88276</t>
  </si>
  <si>
    <t>GBT-ER88283</t>
  </si>
  <si>
    <t>GBT-ER88291</t>
  </si>
  <si>
    <t>GBT-ER93685</t>
  </si>
  <si>
    <t>GBT-ES01572</t>
  </si>
  <si>
    <t>GBT-ES07623</t>
  </si>
  <si>
    <t>GBT-ES09006</t>
  </si>
  <si>
    <t>GBT-ES09042</t>
  </si>
  <si>
    <t>GBT-ES09044</t>
  </si>
  <si>
    <t>GBT-ES09330</t>
  </si>
  <si>
    <t>GBT-ES17820</t>
  </si>
  <si>
    <t>GBT-ES17823</t>
  </si>
  <si>
    <t>GBT-ES17835</t>
  </si>
  <si>
    <t>GBT-ES17847</t>
  </si>
  <si>
    <t>GBT-ES27063</t>
  </si>
  <si>
    <t>GBT-ES27092</t>
  </si>
  <si>
    <t>GBT-ES27441</t>
  </si>
  <si>
    <t>GBT-ES27479</t>
  </si>
  <si>
    <t>GBT-ES45164</t>
  </si>
  <si>
    <t>GBT-ES53036</t>
  </si>
  <si>
    <t>GBT-ES53157</t>
  </si>
  <si>
    <t>GBT-ES53425</t>
  </si>
  <si>
    <t>GBT-ES53441</t>
  </si>
  <si>
    <t>GBT-ES53494</t>
  </si>
  <si>
    <t>GBT-ES57424</t>
  </si>
  <si>
    <t>GBT-ES57662</t>
  </si>
  <si>
    <t>GBT-ES57730</t>
  </si>
  <si>
    <t>GBT-ES57735</t>
  </si>
  <si>
    <t>GBT-ES64446</t>
  </si>
  <si>
    <t>GBT-ES64449</t>
  </si>
  <si>
    <t>GBT-ES64452</t>
  </si>
  <si>
    <t>GBT-ES68818</t>
  </si>
  <si>
    <t>GBT-ES68857</t>
  </si>
  <si>
    <t>GBT-ES68859</t>
  </si>
  <si>
    <t>GBT-ES68869</t>
  </si>
  <si>
    <t>GBT-ES70271</t>
  </si>
  <si>
    <t>GBT-ES70465</t>
  </si>
  <si>
    <t>GBT-ES81033</t>
  </si>
  <si>
    <t>GBT-ES81034</t>
  </si>
  <si>
    <t>GBT-ES81035</t>
  </si>
  <si>
    <t>GBT-ES81041</t>
  </si>
  <si>
    <t>GBT-ES81042</t>
  </si>
  <si>
    <t>GBT-ES81043</t>
  </si>
  <si>
    <t>GBT-ES81094</t>
  </si>
  <si>
    <t>GBT-ES81708</t>
  </si>
  <si>
    <t>GBT-ES93349</t>
  </si>
  <si>
    <t>GBT-ES93355</t>
  </si>
  <si>
    <t>GBT-ET05658</t>
  </si>
  <si>
    <t>GBT-ET07311</t>
  </si>
  <si>
    <t>GBT-ET07313</t>
  </si>
  <si>
    <t>GBT-ET07314</t>
  </si>
  <si>
    <t>GBT-ET07357</t>
  </si>
  <si>
    <t>GBT-ET13401</t>
  </si>
  <si>
    <t>GBT-ET13448</t>
  </si>
  <si>
    <t>GBT-ET30219</t>
  </si>
  <si>
    <t>GBT-ET30220</t>
  </si>
  <si>
    <t>GBT-ET34994</t>
  </si>
  <si>
    <t>GBT-ET43964</t>
  </si>
  <si>
    <t>GBT-ET46651</t>
  </si>
  <si>
    <t>GBT-ET59724</t>
  </si>
  <si>
    <t>GBT-ET59746</t>
  </si>
  <si>
    <t>GBT-ET59753</t>
  </si>
  <si>
    <t>GBT-ET61734</t>
  </si>
  <si>
    <t>GBT-ET61825</t>
  </si>
  <si>
    <t>GBT-ET61828</t>
  </si>
  <si>
    <t>GBT-ET64159</t>
  </si>
  <si>
    <t>GBT-ET68753</t>
  </si>
  <si>
    <t>GBT-ET81677</t>
  </si>
  <si>
    <t>GBT-EX27601</t>
  </si>
  <si>
    <t>GBT-RR139</t>
  </si>
  <si>
    <t>GBT-RR3602</t>
  </si>
  <si>
    <t>GBT-RR3824</t>
  </si>
  <si>
    <t>GBT-RR5046</t>
  </si>
  <si>
    <t>GBT-RR5494</t>
  </si>
  <si>
    <t>GBT-RS2147</t>
  </si>
  <si>
    <t>GBT-RV2004</t>
  </si>
  <si>
    <t>GBT-RV2034</t>
  </si>
  <si>
    <t>GBT-RV2247</t>
  </si>
  <si>
    <t>GBT-RV2711</t>
  </si>
  <si>
    <t>GBT-RW3620</t>
  </si>
  <si>
    <t>GBT-RW7070</t>
  </si>
  <si>
    <t>GBT-RW7076</t>
  </si>
  <si>
    <t>GBT-RW7284</t>
  </si>
  <si>
    <t>GBT-RW7306</t>
  </si>
  <si>
    <t>GBT-RW7308</t>
  </si>
  <si>
    <t>GBT-RX2261</t>
  </si>
  <si>
    <t>GBT-RX3342</t>
  </si>
  <si>
    <t>GBT-RX3834</t>
  </si>
  <si>
    <t>GBT-RX9047</t>
  </si>
  <si>
    <t>GBT-SS13719</t>
  </si>
  <si>
    <t>GBT-SS13853</t>
  </si>
  <si>
    <t>GBT-SS31779</t>
  </si>
  <si>
    <t>GBT-SS34324</t>
  </si>
  <si>
    <t>GBT-SS34330</t>
  </si>
  <si>
    <t>GBT-Z6028$</t>
  </si>
  <si>
    <t>HES-80135</t>
  </si>
  <si>
    <t>Switzerland</t>
  </si>
  <si>
    <t>HES-80932</t>
  </si>
  <si>
    <t>HES-911971</t>
  </si>
  <si>
    <t>HES-914591</t>
  </si>
  <si>
    <t>HES-921058</t>
  </si>
  <si>
    <t>HES-924231</t>
  </si>
  <si>
    <t>HES-924329</t>
  </si>
  <si>
    <t>HES-924337</t>
  </si>
  <si>
    <t>HES-924344</t>
  </si>
  <si>
    <t>HES-925391</t>
  </si>
  <si>
    <t>HES-929321</t>
  </si>
  <si>
    <t>HES-932732</t>
  </si>
  <si>
    <t>HES-932733</t>
  </si>
  <si>
    <t>HES-933701</t>
  </si>
  <si>
    <t>HES-944394</t>
  </si>
  <si>
    <t>HES-944864</t>
  </si>
  <si>
    <t>HES-945926</t>
  </si>
  <si>
    <t>HES-945942</t>
  </si>
  <si>
    <t>HES-949052</t>
  </si>
  <si>
    <t>HES-949056</t>
  </si>
  <si>
    <t>HES-949073</t>
  </si>
  <si>
    <t>HES-K35010</t>
  </si>
  <si>
    <t>HES-K47408</t>
  </si>
  <si>
    <t>HES-K51771</t>
  </si>
  <si>
    <t>HES-K62835</t>
  </si>
  <si>
    <t>HES-K62837</t>
  </si>
  <si>
    <t>HGB-300228</t>
  </si>
  <si>
    <t>Hungary</t>
  </si>
  <si>
    <t>HGB-302996</t>
  </si>
  <si>
    <t>HGK-19732</t>
  </si>
  <si>
    <t>HGK-23969</t>
  </si>
  <si>
    <t>HGK-3482</t>
  </si>
  <si>
    <t>1913</t>
  </si>
  <si>
    <t>Slovakia</t>
  </si>
  <si>
    <t>HGK-65212</t>
  </si>
  <si>
    <t>HGK-75141</t>
  </si>
  <si>
    <t>HGK-75144</t>
  </si>
  <si>
    <t>HGK-ANON0136</t>
  </si>
  <si>
    <t>1917</t>
  </si>
  <si>
    <t>HGK-ANON136</t>
  </si>
  <si>
    <t>1922</t>
  </si>
  <si>
    <t>HRZ-A396387</t>
  </si>
  <si>
    <t>Croatia</t>
  </si>
  <si>
    <t>HRZ-B425265</t>
  </si>
  <si>
    <t>HRZ-B425269</t>
  </si>
  <si>
    <t>HRZ-B426412</t>
  </si>
  <si>
    <t>HRZ-B80768</t>
  </si>
  <si>
    <t>HRZ-LA1022</t>
  </si>
  <si>
    <t>LIK-156746</t>
  </si>
  <si>
    <t>Lithuania</t>
  </si>
  <si>
    <t>Latvia</t>
  </si>
  <si>
    <t>LIK-190147</t>
  </si>
  <si>
    <t>LIK-234001</t>
  </si>
  <si>
    <t>LIK-237209</t>
  </si>
  <si>
    <t>LIK-261403</t>
  </si>
  <si>
    <t>LIK-288028</t>
  </si>
  <si>
    <t>NLA-3001293</t>
  </si>
  <si>
    <t>Netherlands</t>
  </si>
  <si>
    <t>NLA-3002691</t>
  </si>
  <si>
    <t>NLA-3002992</t>
  </si>
  <si>
    <t>NLA-3007674</t>
  </si>
  <si>
    <t>NLA-3009954</t>
  </si>
  <si>
    <t>NLA-3010007</t>
  </si>
  <si>
    <t>NLA-3010119</t>
  </si>
  <si>
    <t>NLA-3014504</t>
  </si>
  <si>
    <t>NLA-3019398</t>
  </si>
  <si>
    <t>NLA-3025474</t>
  </si>
  <si>
    <t>NLA-3033897</t>
  </si>
  <si>
    <t>NLA-3046125</t>
  </si>
  <si>
    <t>NLA-3046142</t>
  </si>
  <si>
    <t>NLA-3046143</t>
  </si>
  <si>
    <t>NLA-3046153</t>
  </si>
  <si>
    <t>NLA-3048442</t>
  </si>
  <si>
    <t>NLA-3054006</t>
  </si>
  <si>
    <t>NLA-3066199</t>
  </si>
  <si>
    <t>NLA-3067488</t>
  </si>
  <si>
    <t>NLA-3068405</t>
  </si>
  <si>
    <t>NLA-3068407</t>
  </si>
  <si>
    <t>NLA-3075196</t>
  </si>
  <si>
    <t>NLA-3075261</t>
  </si>
  <si>
    <t>NLA-3075262</t>
  </si>
  <si>
    <t>NLA-3077717</t>
  </si>
  <si>
    <t>NLA-3077719</t>
  </si>
  <si>
    <t>NLA-3078724</t>
  </si>
  <si>
    <t>NLA-3079464</t>
  </si>
  <si>
    <t>NLA-3079465</t>
  </si>
  <si>
    <t>NLA-3087804</t>
  </si>
  <si>
    <t>NLA-3097714</t>
  </si>
  <si>
    <t>NLA-3097750</t>
  </si>
  <si>
    <t>NLA-3097756</t>
  </si>
  <si>
    <t>NLA-3097758</t>
  </si>
  <si>
    <t>NLA-3098200</t>
  </si>
  <si>
    <t>NLA-3106712</t>
  </si>
  <si>
    <t>NLA-3106906</t>
  </si>
  <si>
    <t>NLA-3106909</t>
  </si>
  <si>
    <t>NLA-3106912</t>
  </si>
  <si>
    <t>NLA-3106914</t>
  </si>
  <si>
    <t>NLA-3106916</t>
  </si>
  <si>
    <t>NLA-3106917</t>
  </si>
  <si>
    <t>NLA-3106927</t>
  </si>
  <si>
    <t>NLA-3106928</t>
  </si>
  <si>
    <t>NLA-3107811</t>
  </si>
  <si>
    <t>NLA-3107813</t>
  </si>
  <si>
    <t>NLA-3111727</t>
  </si>
  <si>
    <t>NLA-3113607</t>
  </si>
  <si>
    <t>NLA-3115157</t>
  </si>
  <si>
    <t>NLA-3116618</t>
  </si>
  <si>
    <t>NLA-3116978</t>
  </si>
  <si>
    <t>NLA-3116983</t>
  </si>
  <si>
    <t>NLA-3116987</t>
  </si>
  <si>
    <t>NLA-3116997</t>
  </si>
  <si>
    <t>NLA-3127973</t>
  </si>
  <si>
    <t>NLA-3127976</t>
  </si>
  <si>
    <t>NLA-3127979</t>
  </si>
  <si>
    <t>NLA-3127983</t>
  </si>
  <si>
    <t>NLA-3127990</t>
  </si>
  <si>
    <t>NLA-3134675</t>
  </si>
  <si>
    <t>NLA-3137901</t>
  </si>
  <si>
    <t>NLA-3137909</t>
  </si>
  <si>
    <t>NLA-3140516</t>
  </si>
  <si>
    <t>NLA-3140517</t>
  </si>
  <si>
    <t>NLA-3150169</t>
  </si>
  <si>
    <t>NLA-3150175</t>
  </si>
  <si>
    <t>NLA-3150182</t>
  </si>
  <si>
    <t>NLA-3153162</t>
  </si>
  <si>
    <t>NLA-3159303</t>
  </si>
  <si>
    <t>NLA-3159305</t>
  </si>
  <si>
    <t>NLA-3159306</t>
  </si>
  <si>
    <t>NLA-3159320</t>
  </si>
  <si>
    <t>NLA-3159325</t>
  </si>
  <si>
    <t>NLA-3159327</t>
  </si>
  <si>
    <t>NLA-3159328</t>
  </si>
  <si>
    <t>NLA-3159329</t>
  </si>
  <si>
    <t>NLA-3159334</t>
  </si>
  <si>
    <t>NLA-3161539</t>
  </si>
  <si>
    <t>NLA-3162206</t>
  </si>
  <si>
    <t>NLA-3166463</t>
  </si>
  <si>
    <t>NLA-3169363</t>
  </si>
  <si>
    <t>NLA-3169810</t>
  </si>
  <si>
    <t>NLA-3169829</t>
  </si>
  <si>
    <t>NLA-3170121</t>
  </si>
  <si>
    <t>NLA-3173375</t>
  </si>
  <si>
    <t>NLA-3173384</t>
  </si>
  <si>
    <t>NLA-3173396</t>
  </si>
  <si>
    <t>NLA-3173420</t>
  </si>
  <si>
    <t>NLA-3173422</t>
  </si>
  <si>
    <t>NLA-3173423</t>
  </si>
  <si>
    <t>NLA-3175214</t>
  </si>
  <si>
    <t>NLA-3178429</t>
  </si>
  <si>
    <t>NLA-3187986</t>
  </si>
  <si>
    <t>NLA-3190870</t>
  </si>
  <si>
    <t>NLA-3191933</t>
  </si>
  <si>
    <t>NLA-3191934</t>
  </si>
  <si>
    <t>NLA-3191936</t>
  </si>
  <si>
    <t>NLA-3191937</t>
  </si>
  <si>
    <t>NLA-3191942</t>
  </si>
  <si>
    <t>NLA-3191946</t>
  </si>
  <si>
    <t>NLA-3191947</t>
  </si>
  <si>
    <t>NLA-3191954</t>
  </si>
  <si>
    <t>NLA-3191998</t>
  </si>
  <si>
    <t>NLA-3194929</t>
  </si>
  <si>
    <t>NLA-3194930</t>
  </si>
  <si>
    <t>NLA-3196703</t>
  </si>
  <si>
    <t>NLA-3196731</t>
  </si>
  <si>
    <t>NLA-3196732</t>
  </si>
  <si>
    <t>NLA-3196735</t>
  </si>
  <si>
    <t>NLA-3199466</t>
  </si>
  <si>
    <t>NLA-3201908</t>
  </si>
  <si>
    <t>NLA-3201909</t>
  </si>
  <si>
    <t>NLA-3203210</t>
  </si>
  <si>
    <t>NLA-3203262</t>
  </si>
  <si>
    <t>NLA-3203337</t>
  </si>
  <si>
    <t>NLA-3204209</t>
  </si>
  <si>
    <t>NLA-3204211</t>
  </si>
  <si>
    <t>NLA-3204213</t>
  </si>
  <si>
    <t>NLA-3206070</t>
  </si>
  <si>
    <t>NLA-3206084</t>
  </si>
  <si>
    <t>NLA-3206184</t>
  </si>
  <si>
    <t>NLA-3206189</t>
  </si>
  <si>
    <t>NLA-3211804</t>
  </si>
  <si>
    <t>NLA-3211807</t>
  </si>
  <si>
    <t>NLA-3211808</t>
  </si>
  <si>
    <t>NLA-3211810</t>
  </si>
  <si>
    <t>NLA-3211811</t>
  </si>
  <si>
    <t>NLA-3212883</t>
  </si>
  <si>
    <t>NLA-3216000</t>
  </si>
  <si>
    <t>NLA-3216717</t>
  </si>
  <si>
    <t>NLA-3220282</t>
  </si>
  <si>
    <t>NLA-3220283</t>
  </si>
  <si>
    <t>NLA-3220314</t>
  </si>
  <si>
    <t>NLA-3220319</t>
  </si>
  <si>
    <t>NLA-3220323</t>
  </si>
  <si>
    <t>NLA-3220325</t>
  </si>
  <si>
    <t>NLA-3220347</t>
  </si>
  <si>
    <t>NLA-3220349</t>
  </si>
  <si>
    <t>NLA-3227429</t>
  </si>
  <si>
    <t>NLA-3227432</t>
  </si>
  <si>
    <t>NLA-3232282</t>
  </si>
  <si>
    <t>NLA-3232283</t>
  </si>
  <si>
    <t>NLA-3232526</t>
  </si>
  <si>
    <t>NLA-3232569</t>
  </si>
  <si>
    <t>NLA-3232579</t>
  </si>
  <si>
    <t>NLA-3232580</t>
  </si>
  <si>
    <t>NLA-3232585</t>
  </si>
  <si>
    <t>NLA-3232665</t>
  </si>
  <si>
    <t>NLA-3232666</t>
  </si>
  <si>
    <t>NLA-3232673</t>
  </si>
  <si>
    <t>NLA-3234461</t>
  </si>
  <si>
    <t>NLA-3238243</t>
  </si>
  <si>
    <t>NLA-3239302</t>
  </si>
  <si>
    <t>NLA-3239376</t>
  </si>
  <si>
    <t>NLA-3239489</t>
  </si>
  <si>
    <t>NLA-3239566</t>
  </si>
  <si>
    <t>NLA-3239568</t>
  </si>
  <si>
    <t>NLA-3239575</t>
  </si>
  <si>
    <t>NLA-3239581</t>
  </si>
  <si>
    <t>NLA-3243158</t>
  </si>
  <si>
    <t>NLA-3243161</t>
  </si>
  <si>
    <t>NLA-3243199</t>
  </si>
  <si>
    <t>NLA-3243349</t>
  </si>
  <si>
    <t>NLA-3244312</t>
  </si>
  <si>
    <t>NLA-3244314</t>
  </si>
  <si>
    <t>NLA-3247104</t>
  </si>
  <si>
    <t>NLA-3247775</t>
  </si>
  <si>
    <t>NLA-3248112</t>
  </si>
  <si>
    <t>NLA-3250812</t>
  </si>
  <si>
    <t>NLA-3252265</t>
  </si>
  <si>
    <t>NLA-3252297</t>
  </si>
  <si>
    <t>NLA-3252299</t>
  </si>
  <si>
    <t>NLA-3252638</t>
  </si>
  <si>
    <t>NLA-3259009</t>
  </si>
  <si>
    <t>NLA-3259014</t>
  </si>
  <si>
    <t>NLA-3259015</t>
  </si>
  <si>
    <t>NLA-3259019</t>
  </si>
  <si>
    <t>NLA-3259029</t>
  </si>
  <si>
    <t>NLA-3259976</t>
  </si>
  <si>
    <t>NLA-3262919</t>
  </si>
  <si>
    <t>NLA-3267232</t>
  </si>
  <si>
    <t>NLA-3267250</t>
  </si>
  <si>
    <t>NLA-3267255</t>
  </si>
  <si>
    <t>NLA-3267263</t>
  </si>
  <si>
    <t>NLA-3267267</t>
  </si>
  <si>
    <t>NLA-3269581</t>
  </si>
  <si>
    <t>NLA-3269583</t>
  </si>
  <si>
    <t>NLA-3272611</t>
  </si>
  <si>
    <t>NLA-3275106</t>
  </si>
  <si>
    <t>NLA-3275152</t>
  </si>
  <si>
    <t>NLA-3275155</t>
  </si>
  <si>
    <t>NLA-3275162</t>
  </si>
  <si>
    <t>NLA-3275172</t>
  </si>
  <si>
    <t>NLA-3275173</t>
  </si>
  <si>
    <t>NLA-3275187</t>
  </si>
  <si>
    <t>NLA-3275190</t>
  </si>
  <si>
    <t>NLA-3275194</t>
  </si>
  <si>
    <t>NLA-3275217</t>
  </si>
  <si>
    <t>NLA-3275263</t>
  </si>
  <si>
    <t>NLA-3275274</t>
  </si>
  <si>
    <t>NLA-3275428</t>
  </si>
  <si>
    <t>NLA-3275432</t>
  </si>
  <si>
    <t>NLA-3275438</t>
  </si>
  <si>
    <t>NLA-3275440</t>
  </si>
  <si>
    <t>NLA-3275447</t>
  </si>
  <si>
    <t>NLA-3275455</t>
  </si>
  <si>
    <t>NLA-3275456</t>
  </si>
  <si>
    <t>NLA-3275481</t>
  </si>
  <si>
    <t>NLA-3275509</t>
  </si>
  <si>
    <t>NLA-3275530</t>
  </si>
  <si>
    <t>NLA-3275545</t>
  </si>
  <si>
    <t>NLA-3275562</t>
  </si>
  <si>
    <t>NLA-3275585</t>
  </si>
  <si>
    <t>NLA-3275592</t>
  </si>
  <si>
    <t>NLA-3275593</t>
  </si>
  <si>
    <t>NLA-3275594</t>
  </si>
  <si>
    <t>NLA-3277723</t>
  </si>
  <si>
    <t>NLA-3281873</t>
  </si>
  <si>
    <t>NLA-3285051</t>
  </si>
  <si>
    <t>NLA-3285053</t>
  </si>
  <si>
    <t>NLA-3285054</t>
  </si>
  <si>
    <t>NLA-3285056</t>
  </si>
  <si>
    <t>NLA-3285061</t>
  </si>
  <si>
    <t>NLA-3285064</t>
  </si>
  <si>
    <t>NLA-3285075</t>
  </si>
  <si>
    <t>NLA-3285086</t>
  </si>
  <si>
    <t>NLA-3285095</t>
  </si>
  <si>
    <t>NLA-3285096</t>
  </si>
  <si>
    <t>NLA-3285111</t>
  </si>
  <si>
    <t>NLA-3285112</t>
  </si>
  <si>
    <t>NLA-3285115</t>
  </si>
  <si>
    <t>NLA-3285117</t>
  </si>
  <si>
    <t>NLA-3285123</t>
  </si>
  <si>
    <t>NLA-3285125</t>
  </si>
  <si>
    <t>NLA-3285127</t>
  </si>
  <si>
    <t>NLA-3285128</t>
  </si>
  <si>
    <t>NLA-3285132</t>
  </si>
  <si>
    <t>NLA-3285139</t>
  </si>
  <si>
    <t>NLA-3285146</t>
  </si>
  <si>
    <t>NLA-3285157</t>
  </si>
  <si>
    <t>NLA-3285161</t>
  </si>
  <si>
    <t>NLA-3285164</t>
  </si>
  <si>
    <t>NLA-3285168</t>
  </si>
  <si>
    <t>NLA-3285169</t>
  </si>
  <si>
    <t>NLA-3285174</t>
  </si>
  <si>
    <t>NLA-3285191</t>
  </si>
  <si>
    <t>NLA-3285193</t>
  </si>
  <si>
    <t>NLA-3285195</t>
  </si>
  <si>
    <t>NLA-3285196</t>
  </si>
  <si>
    <t>NLA-3285224</t>
  </si>
  <si>
    <t>NLA-3285240</t>
  </si>
  <si>
    <t>NLA-3285242</t>
  </si>
  <si>
    <t>NLA-3285243</t>
  </si>
  <si>
    <t>NLA-3285246</t>
  </si>
  <si>
    <t>NLA-3285248</t>
  </si>
  <si>
    <t>NLA-3285252</t>
  </si>
  <si>
    <t>NLA-3285305</t>
  </si>
  <si>
    <t>NLA-3285306</t>
  </si>
  <si>
    <t>NLA-3285307</t>
  </si>
  <si>
    <t>NLA-3285308</t>
  </si>
  <si>
    <t>NLA-3285309</t>
  </si>
  <si>
    <t>NLA-3285310</t>
  </si>
  <si>
    <t>NLA-3285311</t>
  </si>
  <si>
    <t>NLA-3285312</t>
  </si>
  <si>
    <t>NLA-3285315</t>
  </si>
  <si>
    <t>NLA-3285316</t>
  </si>
  <si>
    <t>NLA-3285323</t>
  </si>
  <si>
    <t>NLA-3285345</t>
  </si>
  <si>
    <t>NLA-3285346</t>
  </si>
  <si>
    <t>NLA-3285379</t>
  </si>
  <si>
    <t>NLA-3285386</t>
  </si>
  <si>
    <t>NLA-3285392</t>
  </si>
  <si>
    <t>NLA-3285411</t>
  </si>
  <si>
    <t>NLA-3285416</t>
  </si>
  <si>
    <t>NLA-3285461</t>
  </si>
  <si>
    <t>NLA-3285471</t>
  </si>
  <si>
    <t>NLA-3285497</t>
  </si>
  <si>
    <t>NLA-3285499</t>
  </si>
  <si>
    <t>NLA-3285528</t>
  </si>
  <si>
    <t>NLA-3285548</t>
  </si>
  <si>
    <t>NLA-3288458</t>
  </si>
  <si>
    <t>NLA-3288463</t>
  </si>
  <si>
    <t>NLA-3288466</t>
  </si>
  <si>
    <t>NLA-3289628</t>
  </si>
  <si>
    <t>NLA-3293330</t>
  </si>
  <si>
    <t>NLA-3294409</t>
  </si>
  <si>
    <t>NLA-3294425</t>
  </si>
  <si>
    <t>NLA-3294448</t>
  </si>
  <si>
    <t>NLA-3294479</t>
  </si>
  <si>
    <t>NLA-3294482</t>
  </si>
  <si>
    <t>NLA-3294484</t>
  </si>
  <si>
    <t>NLA-3294497</t>
  </si>
  <si>
    <t>NLA-3294498</t>
  </si>
  <si>
    <t>NLA-3294504</t>
  </si>
  <si>
    <t>NLA-3294520</t>
  </si>
  <si>
    <t>NLA-3294540</t>
  </si>
  <si>
    <t>NLA-3294558</t>
  </si>
  <si>
    <t>NLA-3294561</t>
  </si>
  <si>
    <t>NLA-3294580</t>
  </si>
  <si>
    <t>NLA-3294582</t>
  </si>
  <si>
    <t>NLA-3294586</t>
  </si>
  <si>
    <t>NLA-3294587</t>
  </si>
  <si>
    <t>NLA-3294592</t>
  </si>
  <si>
    <t>NLA-3294612</t>
  </si>
  <si>
    <t>NLA-3294615</t>
  </si>
  <si>
    <t>NLA-3294617</t>
  </si>
  <si>
    <t>NLA-3294627</t>
  </si>
  <si>
    <t>NLA-3294661</t>
  </si>
  <si>
    <t>NLA-3294687</t>
  </si>
  <si>
    <t>NLA-3294688</t>
  </si>
  <si>
    <t>NLA-3294717</t>
  </si>
  <si>
    <t>NLA-3294724</t>
  </si>
  <si>
    <t>NLA-3294734</t>
  </si>
  <si>
    <t>NLA-3294790</t>
  </si>
  <si>
    <t>NLA-3294837</t>
  </si>
  <si>
    <t>NLA-3296909</t>
  </si>
  <si>
    <t>NLA-3296911</t>
  </si>
  <si>
    <t>NLA-3312430</t>
  </si>
  <si>
    <t>NLA-3312431</t>
  </si>
  <si>
    <t>NLA-3312439</t>
  </si>
  <si>
    <t>NLA-3312440</t>
  </si>
  <si>
    <t>NLA-3319474</t>
  </si>
  <si>
    <t>NLA-3319479</t>
  </si>
  <si>
    <t>NLA-3319481</t>
  </si>
  <si>
    <t>NLA-3319577</t>
  </si>
  <si>
    <t>NLA-3319598</t>
  </si>
  <si>
    <t>NLA-3319613</t>
  </si>
  <si>
    <t>NLA-3319617</t>
  </si>
  <si>
    <t>NLA-3319649</t>
  </si>
  <si>
    <t>NLA-3319689</t>
  </si>
  <si>
    <t>NLA-3319710</t>
  </si>
  <si>
    <t>NLA-3319713</t>
  </si>
  <si>
    <t>NLA-3319716</t>
  </si>
  <si>
    <t>NLA-3334212</t>
  </si>
  <si>
    <t>NLA-3334223</t>
  </si>
  <si>
    <t>NLA-3334225</t>
  </si>
  <si>
    <t>NLA-3334235</t>
  </si>
  <si>
    <t>NLA-3334237</t>
  </si>
  <si>
    <t>NLA-3334239</t>
  </si>
  <si>
    <t>NLA-3334242</t>
  </si>
  <si>
    <t>NLA-3334243</t>
  </si>
  <si>
    <t>NLA-3334272</t>
  </si>
  <si>
    <t>NLA-3334275</t>
  </si>
  <si>
    <t>NLA-3342478</t>
  </si>
  <si>
    <t>NLA-3364054</t>
  </si>
  <si>
    <t>NLA-3366751</t>
  </si>
  <si>
    <t>NLA-3366761</t>
  </si>
  <si>
    <t>NLA-3366763</t>
  </si>
  <si>
    <t>NLA-3369214</t>
  </si>
  <si>
    <t>NLA-3369369</t>
  </si>
  <si>
    <t>NLA-3369401</t>
  </si>
  <si>
    <t>NLA-3370718</t>
  </si>
  <si>
    <t>NLA-3374548</t>
  </si>
  <si>
    <t>NLA-3374893</t>
  </si>
  <si>
    <t>NLA-3374894</t>
  </si>
  <si>
    <t>NLA-3374896</t>
  </si>
  <si>
    <t>NLA-3374897</t>
  </si>
  <si>
    <t>NLA-3376908</t>
  </si>
  <si>
    <t>NLA-3379415</t>
  </si>
  <si>
    <t>NLA-3379419</t>
  </si>
  <si>
    <t>NLA-3379420</t>
  </si>
  <si>
    <t>NLA-3390226</t>
  </si>
  <si>
    <t>NLA-3390262</t>
  </si>
  <si>
    <t>NLA-3390263</t>
  </si>
  <si>
    <t>NLA-3390265</t>
  </si>
  <si>
    <t>NLA-3390268</t>
  </si>
  <si>
    <t>NLA-3391015</t>
  </si>
  <si>
    <t>NLA-3393007</t>
  </si>
  <si>
    <t>NLA-3393106</t>
  </si>
  <si>
    <t>NLA-3393268</t>
  </si>
  <si>
    <t>NLA-3393324</t>
  </si>
  <si>
    <t>NLA-3397026</t>
  </si>
  <si>
    <t>NLA-3397145</t>
  </si>
  <si>
    <t>NLA-3401831</t>
  </si>
  <si>
    <t>NLA-3402955</t>
  </si>
  <si>
    <t>NLA-3402992</t>
  </si>
  <si>
    <t>NLA-3402996</t>
  </si>
  <si>
    <t>NLA-3416374</t>
  </si>
  <si>
    <t>NLA-3416388</t>
  </si>
  <si>
    <t>NLA-3422175</t>
  </si>
  <si>
    <t>NLA-3422176</t>
  </si>
  <si>
    <t>NLA-3422177</t>
  </si>
  <si>
    <t>NLA-3426983</t>
  </si>
  <si>
    <t>NLA-3427031</t>
  </si>
  <si>
    <t>NLA-3427047</t>
  </si>
  <si>
    <t>NLA-3438484</t>
  </si>
  <si>
    <t>NLA-3440368</t>
  </si>
  <si>
    <t>NLA-3450766</t>
  </si>
  <si>
    <t>NLA-3450776</t>
  </si>
  <si>
    <t>NLA-3450784</t>
  </si>
  <si>
    <t>NLA-3450822</t>
  </si>
  <si>
    <t>NLA-3450864</t>
  </si>
  <si>
    <t>NLA-3453318</t>
  </si>
  <si>
    <t>NLA-3453320</t>
  </si>
  <si>
    <t>NLA-3454428</t>
  </si>
  <si>
    <t>NLA-3454431</t>
  </si>
  <si>
    <t>NLA-3460170</t>
  </si>
  <si>
    <t>NLA-3460175</t>
  </si>
  <si>
    <t>NLA-3461586</t>
  </si>
  <si>
    <t>NLA-3462418</t>
  </si>
  <si>
    <t>NLA-3462428</t>
  </si>
  <si>
    <t>NLA-3462444</t>
  </si>
  <si>
    <t>NLA-3466654</t>
  </si>
  <si>
    <t>NLA-3466657</t>
  </si>
  <si>
    <t>NLA-3496628</t>
  </si>
  <si>
    <t>2013</t>
  </si>
  <si>
    <t>NLA-3503935</t>
  </si>
  <si>
    <t>NLA-3503936</t>
  </si>
  <si>
    <t>NLA-3514034</t>
  </si>
  <si>
    <t>NLA-3514066</t>
  </si>
  <si>
    <t>NLA-3528394</t>
  </si>
  <si>
    <t>NLA-3569576</t>
  </si>
  <si>
    <t>NLA-3573678</t>
  </si>
  <si>
    <t>NLA-3573806</t>
  </si>
  <si>
    <t>NLA-3573824</t>
  </si>
  <si>
    <t>NLA-3582810</t>
  </si>
  <si>
    <t>NLA-3582811</t>
  </si>
  <si>
    <t>NLA-3582862</t>
  </si>
  <si>
    <t>NLA-3583454</t>
  </si>
  <si>
    <t>NLA-3583462</t>
  </si>
  <si>
    <t>NLA-3583464</t>
  </si>
  <si>
    <t>NLA-3583465</t>
  </si>
  <si>
    <t>NLA-3583470</t>
  </si>
  <si>
    <t>NLA-3583471</t>
  </si>
  <si>
    <t>NLA-3583472</t>
  </si>
  <si>
    <t>NLA-3583474</t>
  </si>
  <si>
    <t>NLA-3583477</t>
  </si>
  <si>
    <t>NLA-3583483</t>
  </si>
  <si>
    <t>NLA-3583485</t>
  </si>
  <si>
    <t>NLA-3583489</t>
  </si>
  <si>
    <t>NLA-3583496</t>
  </si>
  <si>
    <t>NLA-3583501</t>
  </si>
  <si>
    <t>NLA-3583508</t>
  </si>
  <si>
    <t>NLA-3583509</t>
  </si>
  <si>
    <t>NLA-3583510</t>
  </si>
  <si>
    <t>NLA-3583513</t>
  </si>
  <si>
    <t>NLA-3583523</t>
  </si>
  <si>
    <t>NLA-3583548</t>
  </si>
  <si>
    <t>NLA-3583550</t>
  </si>
  <si>
    <t>NLA-3584500</t>
  </si>
  <si>
    <t>NLA-3584759</t>
  </si>
  <si>
    <t>NLA-3584760</t>
  </si>
  <si>
    <t>NLA-3584769</t>
  </si>
  <si>
    <t>NLA-3584774</t>
  </si>
  <si>
    <t>NLA-3584777</t>
  </si>
  <si>
    <t>NLA-3584829</t>
  </si>
  <si>
    <t>NLA-3584832</t>
  </si>
  <si>
    <t>NLA-3584833</t>
  </si>
  <si>
    <t>NLA-3586116</t>
  </si>
  <si>
    <t>NLA-3586157</t>
  </si>
  <si>
    <t>NLA-3587017</t>
  </si>
  <si>
    <t>NLA-3587020</t>
  </si>
  <si>
    <t>NLA-3587035</t>
  </si>
  <si>
    <t>NLA-3587551</t>
  </si>
  <si>
    <t>NLA-3587553</t>
  </si>
  <si>
    <t>NLA-3587555</t>
  </si>
  <si>
    <t>NLA-3587566</t>
  </si>
  <si>
    <t>NLA-3587577</t>
  </si>
  <si>
    <t>NLA-3587600</t>
  </si>
  <si>
    <t>NLA-3587606</t>
  </si>
  <si>
    <t>NLA-3587609</t>
  </si>
  <si>
    <t>NLA-3605424</t>
  </si>
  <si>
    <t>NLA-3607364</t>
  </si>
  <si>
    <t>NLA-3607402</t>
  </si>
  <si>
    <t>NLA-3624324</t>
  </si>
  <si>
    <t>NLA-3631416</t>
  </si>
  <si>
    <t>NLA-3647195</t>
  </si>
  <si>
    <t>NLA-3657685</t>
  </si>
  <si>
    <t>NLA-3678739</t>
  </si>
  <si>
    <t>NLA-3702421</t>
  </si>
  <si>
    <t>NLA-3711001</t>
  </si>
  <si>
    <t>NLA-4001828</t>
  </si>
  <si>
    <t>NOA-1933</t>
  </si>
  <si>
    <t>NOA-2058</t>
  </si>
  <si>
    <t>NOA-2452</t>
  </si>
  <si>
    <t>NOA-3183</t>
  </si>
  <si>
    <t>NOA-3312</t>
  </si>
  <si>
    <t>NOA-3877</t>
  </si>
  <si>
    <t>NOA-3959</t>
  </si>
  <si>
    <t>NOA-45315</t>
  </si>
  <si>
    <t>NOA-46561</t>
  </si>
  <si>
    <t>NOA-501843</t>
  </si>
  <si>
    <t>NOA-501846</t>
  </si>
  <si>
    <t>NOA-501847</t>
  </si>
  <si>
    <t>NOA-50200</t>
  </si>
  <si>
    <t>NOA-502244</t>
  </si>
  <si>
    <t>NOA-502426</t>
  </si>
  <si>
    <t>NOA-50654</t>
  </si>
  <si>
    <t>NOA-506551</t>
  </si>
  <si>
    <t>NOA-506552</t>
  </si>
  <si>
    <t>NOA-506553</t>
  </si>
  <si>
    <t>NOA-506708</t>
  </si>
  <si>
    <t>NOA-506766</t>
  </si>
  <si>
    <t>NOA-508891</t>
  </si>
  <si>
    <t>NOA-508945</t>
  </si>
  <si>
    <t>NOA-508970</t>
  </si>
  <si>
    <t>NOA-510032</t>
  </si>
  <si>
    <t>NOA-510037</t>
  </si>
  <si>
    <t>NOA-510911</t>
  </si>
  <si>
    <t>NOA-51121</t>
  </si>
  <si>
    <t>NOA-5553</t>
  </si>
  <si>
    <t>NOA-5669</t>
  </si>
  <si>
    <t>NOA-5671</t>
  </si>
  <si>
    <t>NOA-57972</t>
  </si>
  <si>
    <t>NOA-57974</t>
  </si>
  <si>
    <t>NOA-58767</t>
  </si>
  <si>
    <t>NOA-58773</t>
  </si>
  <si>
    <t>NOA-58777</t>
  </si>
  <si>
    <t>NOA-58784</t>
  </si>
  <si>
    <t>NOA-59750</t>
  </si>
  <si>
    <t>NOA-59809</t>
  </si>
  <si>
    <t>NOA-59811</t>
  </si>
  <si>
    <t>NOA-59818</t>
  </si>
  <si>
    <t>NOA-59826</t>
  </si>
  <si>
    <t>NOA-62414</t>
  </si>
  <si>
    <t>NOO-010971</t>
  </si>
  <si>
    <t>NOO-012084</t>
  </si>
  <si>
    <t>NOO-012185</t>
  </si>
  <si>
    <t>NOO-014024</t>
  </si>
  <si>
    <t>NOO-014103</t>
  </si>
  <si>
    <t>NOO-014106</t>
  </si>
  <si>
    <t>NOO-014108</t>
  </si>
  <si>
    <t>NOO-014110</t>
  </si>
  <si>
    <t>NOO-014113</t>
  </si>
  <si>
    <t>NOO-014114</t>
  </si>
  <si>
    <t>NOO-014121</t>
  </si>
  <si>
    <t>NOO-01553</t>
  </si>
  <si>
    <t>NOO-015938</t>
  </si>
  <si>
    <t>NOO-015977</t>
  </si>
  <si>
    <t>NOO-015980</t>
  </si>
  <si>
    <t>NOO-016002</t>
  </si>
  <si>
    <t>NOO-016005</t>
  </si>
  <si>
    <t>NOO-016013</t>
  </si>
  <si>
    <t>NOO-017128</t>
  </si>
  <si>
    <t>NOO-020377</t>
  </si>
  <si>
    <t>NOO-020380</t>
  </si>
  <si>
    <t>NOO-02051</t>
  </si>
  <si>
    <t>NOO-022806</t>
  </si>
  <si>
    <t>NOO-022808</t>
  </si>
  <si>
    <t>NOO-024612</t>
  </si>
  <si>
    <t>NOO-024621</t>
  </si>
  <si>
    <t>NOO-025626</t>
  </si>
  <si>
    <t>NOO-027131</t>
  </si>
  <si>
    <t>NOO-027527</t>
  </si>
  <si>
    <t>NOO-027529</t>
  </si>
  <si>
    <t>NOO-029877</t>
  </si>
  <si>
    <t>NOO-029976</t>
  </si>
  <si>
    <t>NOO-029977</t>
  </si>
  <si>
    <t>NOO-035954</t>
  </si>
  <si>
    <t>NOO-035959</t>
  </si>
  <si>
    <t>NOO-035967</t>
  </si>
  <si>
    <t>NOO-036037</t>
  </si>
  <si>
    <t>NOO-036502</t>
  </si>
  <si>
    <t>NOO-036506</t>
  </si>
  <si>
    <t>NOO-037262</t>
  </si>
  <si>
    <t>NOO-037275</t>
  </si>
  <si>
    <t>NOO-037501</t>
  </si>
  <si>
    <t>NOO-037502</t>
  </si>
  <si>
    <t>NOO-04474</t>
  </si>
  <si>
    <t>NOO-046217</t>
  </si>
  <si>
    <t>NOO-047984</t>
  </si>
  <si>
    <t>NOO-047989</t>
  </si>
  <si>
    <t>NOO-047990</t>
  </si>
  <si>
    <t>NOO-050751</t>
  </si>
  <si>
    <t>NOO-051111</t>
  </si>
  <si>
    <t>NOO-051133</t>
  </si>
  <si>
    <t>NOO-056856</t>
  </si>
  <si>
    <t>NOO-05943</t>
  </si>
  <si>
    <t>NOO-061210</t>
  </si>
  <si>
    <t>NOO-061211</t>
  </si>
  <si>
    <t>NOO-061311</t>
  </si>
  <si>
    <t>NOO-061677</t>
  </si>
  <si>
    <t>NOO-061679</t>
  </si>
  <si>
    <t>NOO-061690</t>
  </si>
  <si>
    <t>NOO-061695</t>
  </si>
  <si>
    <t>NOO-062063</t>
  </si>
  <si>
    <t>NOO-062118</t>
  </si>
  <si>
    <t>NOO-062183</t>
  </si>
  <si>
    <t>NOO-062538</t>
  </si>
  <si>
    <t>NOO-062539</t>
  </si>
  <si>
    <t>NOO-062560</t>
  </si>
  <si>
    <t>NOO-062568</t>
  </si>
  <si>
    <t>NOO-062616</t>
  </si>
  <si>
    <t>NOO-078551</t>
  </si>
  <si>
    <t>NOO-078670</t>
  </si>
  <si>
    <t>NOO-078754</t>
  </si>
  <si>
    <t>NOO-089695</t>
  </si>
  <si>
    <t>NOO-090306</t>
  </si>
  <si>
    <t>NOO-090452</t>
  </si>
  <si>
    <t>NOO-090529</t>
  </si>
  <si>
    <t>NOO-090538</t>
  </si>
  <si>
    <t>NOO-16583</t>
  </si>
  <si>
    <t>NOO-19962</t>
  </si>
  <si>
    <t>NOO-19963</t>
  </si>
  <si>
    <t>NOO-19964</t>
  </si>
  <si>
    <t>NOO-20151</t>
  </si>
  <si>
    <t>NOO-20175</t>
  </si>
  <si>
    <t>NOO-20176</t>
  </si>
  <si>
    <t>NOO-2223</t>
  </si>
  <si>
    <t>NOO-24079</t>
  </si>
  <si>
    <t>NOO-24521</t>
  </si>
  <si>
    <t>NOO-2455</t>
  </si>
  <si>
    <t>NOO-2609</t>
  </si>
  <si>
    <t>NOO-2642</t>
  </si>
  <si>
    <t>NOO-2648</t>
  </si>
  <si>
    <t>NOO-2667</t>
  </si>
  <si>
    <t>NOO-35030</t>
  </si>
  <si>
    <t>NOO-35094</t>
  </si>
  <si>
    <t>NOO-35301</t>
  </si>
  <si>
    <t>NOO-39104</t>
  </si>
  <si>
    <t>NOO-4731</t>
  </si>
  <si>
    <t>NOO-62601</t>
  </si>
  <si>
    <t>NOO-62602</t>
  </si>
  <si>
    <t>NOO-MA11146</t>
  </si>
  <si>
    <t>NOO-MB01489</t>
  </si>
  <si>
    <t>NOO-MB01490</t>
  </si>
  <si>
    <t>NOO-MB14378</t>
  </si>
  <si>
    <t>NOS-42424B</t>
  </si>
  <si>
    <t>NOS-43906</t>
  </si>
  <si>
    <t>NOS-43907</t>
  </si>
  <si>
    <t>NOS-451</t>
  </si>
  <si>
    <t>NOS-45153</t>
  </si>
  <si>
    <t>NOS-46405</t>
  </si>
  <si>
    <t>NOS-50001</t>
  </si>
  <si>
    <t>NOS-50288</t>
  </si>
  <si>
    <t>NOS-50299</t>
  </si>
  <si>
    <t>NOS-505645</t>
  </si>
  <si>
    <t>NOS-506801</t>
  </si>
  <si>
    <t>NOS-506806</t>
  </si>
  <si>
    <t>NOS-50750</t>
  </si>
  <si>
    <t>NOS-507505</t>
  </si>
  <si>
    <t>NOS-508619B</t>
  </si>
  <si>
    <t>NOS-5101302</t>
  </si>
  <si>
    <t>NOS-510205</t>
  </si>
  <si>
    <t>NOS-510207</t>
  </si>
  <si>
    <t>NOS-510208</t>
  </si>
  <si>
    <t>NOS-5109112</t>
  </si>
  <si>
    <t>NOS-511453</t>
  </si>
  <si>
    <t>NOS-511617</t>
  </si>
  <si>
    <t>NOS-511619</t>
  </si>
  <si>
    <t>NOS-511626</t>
  </si>
  <si>
    <t>NOS-51318</t>
  </si>
  <si>
    <t>NOS-51319</t>
  </si>
  <si>
    <t>NOS-51324</t>
  </si>
  <si>
    <t>NOS-51367</t>
  </si>
  <si>
    <t>NOS-51372</t>
  </si>
  <si>
    <t>NOS-51373</t>
  </si>
  <si>
    <t>NOS-51374</t>
  </si>
  <si>
    <t>NOS-51377</t>
  </si>
  <si>
    <t>NOS-51379</t>
  </si>
  <si>
    <t>NOS-51392</t>
  </si>
  <si>
    <t>NOS-514348</t>
  </si>
  <si>
    <t>NOS-516351</t>
  </si>
  <si>
    <t>NOS-517137</t>
  </si>
  <si>
    <t>NOS-517757</t>
  </si>
  <si>
    <t>NOS-517786</t>
  </si>
  <si>
    <t>NOS-51783</t>
  </si>
  <si>
    <t>NOS-51795</t>
  </si>
  <si>
    <t>NOS-51800</t>
  </si>
  <si>
    <t>NOS-519152</t>
  </si>
  <si>
    <t>NOS-522951</t>
  </si>
  <si>
    <t>NOS-524704</t>
  </si>
  <si>
    <t>NOS-524888</t>
  </si>
  <si>
    <t>NOS-524896</t>
  </si>
  <si>
    <t>NOS-52607</t>
  </si>
  <si>
    <t>NOS-528544</t>
  </si>
  <si>
    <t>NOS-528547</t>
  </si>
  <si>
    <t>NOS-528559</t>
  </si>
  <si>
    <t>NOS-528563</t>
  </si>
  <si>
    <t>NOS-529525</t>
  </si>
  <si>
    <t>NOS-53001</t>
  </si>
  <si>
    <t>NOS-53105</t>
  </si>
  <si>
    <t>NOS-531501</t>
  </si>
  <si>
    <t>NOS-531509</t>
  </si>
  <si>
    <t>NOS-531565</t>
  </si>
  <si>
    <t>NOS-532125</t>
  </si>
  <si>
    <t>NOS-533640</t>
  </si>
  <si>
    <t>NOS-536512</t>
  </si>
  <si>
    <t>NOS-53709</t>
  </si>
  <si>
    <t>NOS-539306</t>
  </si>
  <si>
    <t>NOS-540509</t>
  </si>
  <si>
    <t>NOS-540882</t>
  </si>
  <si>
    <t>NOS-542753</t>
  </si>
  <si>
    <t>NOS-544002</t>
  </si>
  <si>
    <t>NOS-544881</t>
  </si>
  <si>
    <t>NOS-544997</t>
  </si>
  <si>
    <t>NOS-545111</t>
  </si>
  <si>
    <t>NOS-54588</t>
  </si>
  <si>
    <t>NOS-548457</t>
  </si>
  <si>
    <t>NOS-548482</t>
  </si>
  <si>
    <t>NOS-551119</t>
  </si>
  <si>
    <t>NOS-551504</t>
  </si>
  <si>
    <t>NOS-552715</t>
  </si>
  <si>
    <t>NOS-552907</t>
  </si>
  <si>
    <t>NOS-555440</t>
  </si>
  <si>
    <t>NOS-557538</t>
  </si>
  <si>
    <t>NOS-559736</t>
  </si>
  <si>
    <t>NOS-559738</t>
  </si>
  <si>
    <t>NOS-559740</t>
  </si>
  <si>
    <t>NOS-559954</t>
  </si>
  <si>
    <t>NOS-563254</t>
  </si>
  <si>
    <t>NOS-566254</t>
  </si>
  <si>
    <t>NOS-566459</t>
  </si>
  <si>
    <t>NOS-567653</t>
  </si>
  <si>
    <t>NOS-570251</t>
  </si>
  <si>
    <t>NOS-570934</t>
  </si>
  <si>
    <t>NOS-571031</t>
  </si>
  <si>
    <t>NOS-571032</t>
  </si>
  <si>
    <t>NOS-571040</t>
  </si>
  <si>
    <t>NOS-571163</t>
  </si>
  <si>
    <t>NOS-571182</t>
  </si>
  <si>
    <t>NOS-571500</t>
  </si>
  <si>
    <t>NOS-571505</t>
  </si>
  <si>
    <t>NOS-575254</t>
  </si>
  <si>
    <t>NOS-575514</t>
  </si>
  <si>
    <t>NOS-575812</t>
  </si>
  <si>
    <t>NOS-576003</t>
  </si>
  <si>
    <t>NOS-576260</t>
  </si>
  <si>
    <t>NOS-576264</t>
  </si>
  <si>
    <t>NOS-585753</t>
  </si>
  <si>
    <t>NOS-589787</t>
  </si>
  <si>
    <t>NOS-589798</t>
  </si>
  <si>
    <t>NOS-608510</t>
  </si>
  <si>
    <t>NOS-6100577</t>
  </si>
  <si>
    <t>NOS-610342</t>
  </si>
  <si>
    <t>NOS-6104002</t>
  </si>
  <si>
    <t>NOS-6104010</t>
  </si>
  <si>
    <t>NOS-6104013</t>
  </si>
  <si>
    <t>NOS-6104018</t>
  </si>
  <si>
    <t>NOS-6104023</t>
  </si>
  <si>
    <t>NOS-6104026</t>
  </si>
  <si>
    <t>NOS-6104027</t>
  </si>
  <si>
    <t>NOS-6104028</t>
  </si>
  <si>
    <t>NOS-6104224</t>
  </si>
  <si>
    <t>NOS-6105118</t>
  </si>
  <si>
    <t>NOS-6105876</t>
  </si>
  <si>
    <t>NOS-6117232</t>
  </si>
  <si>
    <t>NOS-6117801</t>
  </si>
  <si>
    <t>NOS-6117808</t>
  </si>
  <si>
    <t>NOS-6117809</t>
  </si>
  <si>
    <t>NOS-6117810</t>
  </si>
  <si>
    <t>NOS-6128657</t>
  </si>
  <si>
    <t>NOS-6128720</t>
  </si>
  <si>
    <t>NOS-6132256</t>
  </si>
  <si>
    <t>NOS-6141904</t>
  </si>
  <si>
    <t>NOS-6142023</t>
  </si>
  <si>
    <t>NOS-6142027</t>
  </si>
  <si>
    <t>NOS-6142051</t>
  </si>
  <si>
    <t>NOS-6142057</t>
  </si>
  <si>
    <t>NOS-61442</t>
  </si>
  <si>
    <t>NOS-61451</t>
  </si>
  <si>
    <t>NOS-6145606</t>
  </si>
  <si>
    <t>NOS-6145608</t>
  </si>
  <si>
    <t>NOS-61461</t>
  </si>
  <si>
    <t>NOS-6147004</t>
  </si>
  <si>
    <t>NOS-6147056</t>
  </si>
  <si>
    <t>NOS-6147058</t>
  </si>
  <si>
    <t>NOS-6149016</t>
  </si>
  <si>
    <t>NOS-6149968</t>
  </si>
  <si>
    <t>NOS-615006</t>
  </si>
  <si>
    <t>NOS-615009</t>
  </si>
  <si>
    <t>NOS-6153157</t>
  </si>
  <si>
    <t>NOS-6153607</t>
  </si>
  <si>
    <t>NOS-6156087</t>
  </si>
  <si>
    <t>NOS-6157609</t>
  </si>
  <si>
    <t>NOS-617082</t>
  </si>
  <si>
    <t>NOS-6171366</t>
  </si>
  <si>
    <t>NOS-6183103</t>
  </si>
  <si>
    <t>NOS-6200278</t>
  </si>
  <si>
    <t>NOS-6202062</t>
  </si>
  <si>
    <t>NOS-623572</t>
  </si>
  <si>
    <t>NOS-624331</t>
  </si>
  <si>
    <t>NOS-630081</t>
  </si>
  <si>
    <t>NOS-639608</t>
  </si>
  <si>
    <t>NOS-645027</t>
  </si>
  <si>
    <t>NOS-645028</t>
  </si>
  <si>
    <t>NOS-646498</t>
  </si>
  <si>
    <t>NOS-649454</t>
  </si>
  <si>
    <t>NOS-649460</t>
  </si>
  <si>
    <t>NOS-649468</t>
  </si>
  <si>
    <t>NOS-649469</t>
  </si>
  <si>
    <t>NOS-649483</t>
  </si>
  <si>
    <t>NOS-662476</t>
  </si>
  <si>
    <t>NOS-662477</t>
  </si>
  <si>
    <t>NOS-663893</t>
  </si>
  <si>
    <t>NOS-666819</t>
  </si>
  <si>
    <t>NOS-681760</t>
  </si>
  <si>
    <t>NOS-681784</t>
  </si>
  <si>
    <t>NOS-681788</t>
  </si>
  <si>
    <t>NOS-681795</t>
  </si>
  <si>
    <t>NOS-682655</t>
  </si>
  <si>
    <t>NOS-682693</t>
  </si>
  <si>
    <t>NOS-684238</t>
  </si>
  <si>
    <t>NOS-684284</t>
  </si>
  <si>
    <t>NOS-684617</t>
  </si>
  <si>
    <t>NOS-689416</t>
  </si>
  <si>
    <t>NOS-689431</t>
  </si>
  <si>
    <t>NOS-690164</t>
  </si>
  <si>
    <t>NOS-690167</t>
  </si>
  <si>
    <t>NOS-690249</t>
  </si>
  <si>
    <t>NOS-697080</t>
  </si>
  <si>
    <t>NOS-77252</t>
  </si>
  <si>
    <t>NOS-77263</t>
  </si>
  <si>
    <t>NOS-77266</t>
  </si>
  <si>
    <t>NOS-77268</t>
  </si>
  <si>
    <t>NOS-77278</t>
  </si>
  <si>
    <t>NOS-77291</t>
  </si>
  <si>
    <t>NOS-79019</t>
  </si>
  <si>
    <t>NOU-40633</t>
  </si>
  <si>
    <t>NOU-5814</t>
  </si>
  <si>
    <t>PLG-D20958</t>
  </si>
  <si>
    <t>Ukraine</t>
  </si>
  <si>
    <t>PLG-D21826</t>
  </si>
  <si>
    <t>Poland</t>
  </si>
  <si>
    <t>PLG-D22486</t>
  </si>
  <si>
    <t>PLG-D22489</t>
  </si>
  <si>
    <t>PLG-D22490</t>
  </si>
  <si>
    <t>PLG-D23775</t>
  </si>
  <si>
    <t>PLG-D25117</t>
  </si>
  <si>
    <t>PLG-D25450</t>
  </si>
  <si>
    <t>PLG-D28708</t>
  </si>
  <si>
    <t>PLG-D28709</t>
  </si>
  <si>
    <t>PLG-E1003304</t>
  </si>
  <si>
    <t>PLG-E1015279</t>
  </si>
  <si>
    <t>PLG-E1037001</t>
  </si>
  <si>
    <t>PLG-E1049807</t>
  </si>
  <si>
    <t>PLG-E1064284</t>
  </si>
  <si>
    <t>PLG-E1064293</t>
  </si>
  <si>
    <t>PLG-E1077295</t>
  </si>
  <si>
    <t>PLG-FA25456</t>
  </si>
  <si>
    <t>PLG-FA27657</t>
  </si>
  <si>
    <t>PLG-FA55872</t>
  </si>
  <si>
    <t>PLG-FA55881</t>
  </si>
  <si>
    <t>PLG-FA55886</t>
  </si>
  <si>
    <t>PLG-FA55892</t>
  </si>
  <si>
    <t>PLG-FA56371</t>
  </si>
  <si>
    <t>PLG-FA60202</t>
  </si>
  <si>
    <t>PLG-FA60992</t>
  </si>
  <si>
    <t>PLG-FA61068</t>
  </si>
  <si>
    <t>SFH-B005602</t>
  </si>
  <si>
    <t>Finland</t>
  </si>
  <si>
    <t>SFH-B012246</t>
  </si>
  <si>
    <t>SFH-B015795</t>
  </si>
  <si>
    <t>SFH-B018873</t>
  </si>
  <si>
    <t>SFH-B025090</t>
  </si>
  <si>
    <t>SFH-B027871</t>
  </si>
  <si>
    <t>SFH-B027872</t>
  </si>
  <si>
    <t>SFH-B036178</t>
  </si>
  <si>
    <t>SFH-B036482</t>
  </si>
  <si>
    <t>SFH-B039235</t>
  </si>
  <si>
    <t>SFH-B041063</t>
  </si>
  <si>
    <t>SFH-B041069</t>
  </si>
  <si>
    <t>SFH-B041082</t>
  </si>
  <si>
    <t>SFH-B041083</t>
  </si>
  <si>
    <t>SFH-B041086</t>
  </si>
  <si>
    <t>SFH-B042759</t>
  </si>
  <si>
    <t>SFH-B047885</t>
  </si>
  <si>
    <t>SFH-B047886</t>
  </si>
  <si>
    <t>SFH-B048105</t>
  </si>
  <si>
    <t>SFH-B055990</t>
  </si>
  <si>
    <t>SFH-B055994</t>
  </si>
  <si>
    <t>SFH-B062002</t>
  </si>
  <si>
    <t>SFH-B062011</t>
  </si>
  <si>
    <t>SFH-B064203</t>
  </si>
  <si>
    <t>SFH-B076936</t>
  </si>
  <si>
    <t>SFH-C000018</t>
  </si>
  <si>
    <t>1914</t>
  </si>
  <si>
    <t>SFH-C000019</t>
  </si>
  <si>
    <t>SFH-C000440</t>
  </si>
  <si>
    <t>SFH-C000505</t>
  </si>
  <si>
    <t>SFH-C000515</t>
  </si>
  <si>
    <t>SFH-C001047</t>
  </si>
  <si>
    <t>SFH-C001076</t>
  </si>
  <si>
    <t>SFH-C001960</t>
  </si>
  <si>
    <t>SFH-C001997</t>
  </si>
  <si>
    <t>SFH-C002029</t>
  </si>
  <si>
    <t>SFH-C002910</t>
  </si>
  <si>
    <t>SFH-C005107</t>
  </si>
  <si>
    <t>SFH-C005332</t>
  </si>
  <si>
    <t>SFH-C005363</t>
  </si>
  <si>
    <t>SFH-C006872</t>
  </si>
  <si>
    <t>SFH-C007902</t>
  </si>
  <si>
    <t>Sweden</t>
  </si>
  <si>
    <t>SFH-C008165</t>
  </si>
  <si>
    <t>SFH-C008166</t>
  </si>
  <si>
    <t>SFH-C008801</t>
  </si>
  <si>
    <t>SFH-C014943</t>
  </si>
  <si>
    <t>SFH-C016519</t>
  </si>
  <si>
    <t>SFH-C016680</t>
  </si>
  <si>
    <t>SFH-C018013</t>
  </si>
  <si>
    <t>SFH-C018067</t>
  </si>
  <si>
    <t>SFH-C018076</t>
  </si>
  <si>
    <t>SFH-C018260</t>
  </si>
  <si>
    <t>SFH-C018263</t>
  </si>
  <si>
    <t>SFH-C018266</t>
  </si>
  <si>
    <t>SFH-C020817</t>
  </si>
  <si>
    <t>SFH-C020828</t>
  </si>
  <si>
    <t>SFH-C020829</t>
  </si>
  <si>
    <t>SFH-C020845</t>
  </si>
  <si>
    <t>SFH-C020846</t>
  </si>
  <si>
    <t>SFH-C020850</t>
  </si>
  <si>
    <t>SFH-C020852</t>
  </si>
  <si>
    <t>SFH-C020887</t>
  </si>
  <si>
    <t>SFH-C020966</t>
  </si>
  <si>
    <t>SFH-C021418</t>
  </si>
  <si>
    <t>SFH-C021733</t>
  </si>
  <si>
    <t>SFH-C022188</t>
  </si>
  <si>
    <t>SFH-C022189</t>
  </si>
  <si>
    <t>SFH-C022436</t>
  </si>
  <si>
    <t>SFH-C022444</t>
  </si>
  <si>
    <t>SFH-C024355</t>
  </si>
  <si>
    <t>SFH-C026266</t>
  </si>
  <si>
    <t>SFH-C026288</t>
  </si>
  <si>
    <t>SFH-C027510</t>
  </si>
  <si>
    <t>SFH-C027511</t>
  </si>
  <si>
    <t>SFH-C027517</t>
  </si>
  <si>
    <t>SFH-C030278</t>
  </si>
  <si>
    <t>SFH-C034082</t>
  </si>
  <si>
    <t>SFH-C034304</t>
  </si>
  <si>
    <t>SFH-C034310</t>
  </si>
  <si>
    <t>SFH-C034397</t>
  </si>
  <si>
    <t>SFH-C034403</t>
  </si>
  <si>
    <t>SFH-C034427</t>
  </si>
  <si>
    <t>SFH-C034438</t>
  </si>
  <si>
    <t>SFH-C034627</t>
  </si>
  <si>
    <t>SFH-C035588</t>
  </si>
  <si>
    <t>SFH-C039129</t>
  </si>
  <si>
    <t>SFH-C039161</t>
  </si>
  <si>
    <t>SFH-C039163</t>
  </si>
  <si>
    <t>SFH-C039263</t>
  </si>
  <si>
    <t>SFH-C039272</t>
  </si>
  <si>
    <t>SFH-C040178</t>
  </si>
  <si>
    <t>SFH-C040367</t>
  </si>
  <si>
    <t>SFH-C040822</t>
  </si>
  <si>
    <t>SFH-C040918</t>
  </si>
  <si>
    <t>SFH-C041185</t>
  </si>
  <si>
    <t>SFH-C041476</t>
  </si>
  <si>
    <t>SFH-C042789</t>
  </si>
  <si>
    <t>SFH-C043841</t>
  </si>
  <si>
    <t>SFH-C043846</t>
  </si>
  <si>
    <t>SFH-C043850</t>
  </si>
  <si>
    <t>SFH-C043860</t>
  </si>
  <si>
    <t>SFH-C043864</t>
  </si>
  <si>
    <t>SFH-C044270</t>
  </si>
  <si>
    <t>SFH-C044271</t>
  </si>
  <si>
    <t>SFH-C044331</t>
  </si>
  <si>
    <t>SFH-C044672</t>
  </si>
  <si>
    <t>SFH-C046178</t>
  </si>
  <si>
    <t>SFH-C047070</t>
  </si>
  <si>
    <t>SFH-C047071</t>
  </si>
  <si>
    <t>SFH-C047072</t>
  </si>
  <si>
    <t>SFH-C047075</t>
  </si>
  <si>
    <t>SFH-C047573</t>
  </si>
  <si>
    <t>SFH-C047577</t>
  </si>
  <si>
    <t>SFH-C047762</t>
  </si>
  <si>
    <t>SFH-C047763</t>
  </si>
  <si>
    <t>SFH-C047804</t>
  </si>
  <si>
    <t>SFH-C047822</t>
  </si>
  <si>
    <t>SFH-C048001</t>
  </si>
  <si>
    <t>SFH-C048002</t>
  </si>
  <si>
    <t>SFH-C048140</t>
  </si>
  <si>
    <t>SFH-C048330</t>
  </si>
  <si>
    <t>SFH-C048404</t>
  </si>
  <si>
    <t>SFH-C049910</t>
  </si>
  <si>
    <t>SFH-C049914</t>
  </si>
  <si>
    <t>SFH-C050106</t>
  </si>
  <si>
    <t>SFH-C050484</t>
  </si>
  <si>
    <t>SFH-C051575</t>
  </si>
  <si>
    <t>SFH-C051666</t>
  </si>
  <si>
    <t>SFH-C052485</t>
  </si>
  <si>
    <t>SFH-C053026</t>
  </si>
  <si>
    <t>SFH-C053192</t>
  </si>
  <si>
    <t>SFH-C053201</t>
  </si>
  <si>
    <t>SFH-C053675</t>
  </si>
  <si>
    <t>SFH-C053811</t>
  </si>
  <si>
    <t>SFH-C054523</t>
  </si>
  <si>
    <t>SFH-C054541</t>
  </si>
  <si>
    <t>SFH-C054542</t>
  </si>
  <si>
    <t>SFH-C054555</t>
  </si>
  <si>
    <t>SFH-C055351</t>
  </si>
  <si>
    <t>SFH-C055366</t>
  </si>
  <si>
    <t>SFH-C057237</t>
  </si>
  <si>
    <t>SFH-C057407</t>
  </si>
  <si>
    <t>SFH-C057510</t>
  </si>
  <si>
    <t>SFH-C057672</t>
  </si>
  <si>
    <t>SFH-C057846</t>
  </si>
  <si>
    <t>SFH-C058894</t>
  </si>
  <si>
    <t>SFH-C059915</t>
  </si>
  <si>
    <t>SFH-C062321</t>
  </si>
  <si>
    <t>SFH-C062342</t>
  </si>
  <si>
    <t>SFH-C062344</t>
  </si>
  <si>
    <t>SFH-C062345</t>
  </si>
  <si>
    <t>SFH-C062346</t>
  </si>
  <si>
    <t>SFH-C068829</t>
  </si>
  <si>
    <t>SFH-C068831</t>
  </si>
  <si>
    <t>SFH-C068840</t>
  </si>
  <si>
    <t>SFH-C069154</t>
  </si>
  <si>
    <t>SFH-C071561</t>
  </si>
  <si>
    <t>SFH-C071877</t>
  </si>
  <si>
    <t>SFH-C072517</t>
  </si>
  <si>
    <t>SFH-C073056</t>
  </si>
  <si>
    <t>SFH-C073058</t>
  </si>
  <si>
    <t>SFH-C073061</t>
  </si>
  <si>
    <t>SFH-C074940</t>
  </si>
  <si>
    <t>SFH-C075288</t>
  </si>
  <si>
    <t>SFH-C076473</t>
  </si>
  <si>
    <t>SFH-C077434</t>
  </si>
  <si>
    <t>SFH-C077552</t>
  </si>
  <si>
    <t>SFH-C077553</t>
  </si>
  <si>
    <t>SFH-C077589</t>
  </si>
  <si>
    <t>SFH-C079301</t>
  </si>
  <si>
    <t>SFH-C082071</t>
  </si>
  <si>
    <t>SFH-C082616</t>
  </si>
  <si>
    <t>SFH-C082697</t>
  </si>
  <si>
    <t>SFH-C085007</t>
  </si>
  <si>
    <t>SFH-C089595</t>
  </si>
  <si>
    <t>SFH-C089596</t>
  </si>
  <si>
    <t>SFH-C090144</t>
  </si>
  <si>
    <t>SFH-C090591</t>
  </si>
  <si>
    <t>SFH-C091469</t>
  </si>
  <si>
    <t>SFH-C095294</t>
  </si>
  <si>
    <t>SFH-C095297</t>
  </si>
  <si>
    <t>SFH-C095606</t>
  </si>
  <si>
    <t>SFH-C095662</t>
  </si>
  <si>
    <t>SFH-C095721</t>
  </si>
  <si>
    <t>SFH-C095772</t>
  </si>
  <si>
    <t>SFH-C096002</t>
  </si>
  <si>
    <t>SFH-C096007</t>
  </si>
  <si>
    <t>SFH-C096407</t>
  </si>
  <si>
    <t>SFH-C098551</t>
  </si>
  <si>
    <t>SFH-C100618</t>
  </si>
  <si>
    <t>SFH-C101401</t>
  </si>
  <si>
    <t>SFH-C101488</t>
  </si>
  <si>
    <t>SFH-C103594</t>
  </si>
  <si>
    <t>SFH-C106745</t>
  </si>
  <si>
    <t>SFH-C106901</t>
  </si>
  <si>
    <t>SFH-C106984</t>
  </si>
  <si>
    <t>SFH-C110668</t>
  </si>
  <si>
    <t>SFH-C112983</t>
  </si>
  <si>
    <t>SFH-C112984</t>
  </si>
  <si>
    <t>SFH-C113412</t>
  </si>
  <si>
    <t>SFH-C115283</t>
  </si>
  <si>
    <t>SFH-C115569</t>
  </si>
  <si>
    <t>SFH-C116517</t>
  </si>
  <si>
    <t>SFH-C116592</t>
  </si>
  <si>
    <t>SFH-C116610</t>
  </si>
  <si>
    <t>SFH-C118953</t>
  </si>
  <si>
    <t>SFH-C119957</t>
  </si>
  <si>
    <t>SFH-C121928</t>
  </si>
  <si>
    <t>SFH-C122032</t>
  </si>
  <si>
    <t>SFH-C122045</t>
  </si>
  <si>
    <t>SFH-C122971</t>
  </si>
  <si>
    <t>SFH-C126713</t>
  </si>
  <si>
    <t>SFH-C126718</t>
  </si>
  <si>
    <t>SFH-C126902</t>
  </si>
  <si>
    <t>SFH-C126960</t>
  </si>
  <si>
    <t>SFH-C127014</t>
  </si>
  <si>
    <t>SFH-C128930</t>
  </si>
  <si>
    <t>SFH-C136253</t>
  </si>
  <si>
    <t>SFH-C136351</t>
  </si>
  <si>
    <t>SFH-C136352</t>
  </si>
  <si>
    <t>SFH-C136356</t>
  </si>
  <si>
    <t>SFH-C138391</t>
  </si>
  <si>
    <t>SFH-C141267</t>
  </si>
  <si>
    <t>SFH-C141741</t>
  </si>
  <si>
    <t>SFH-C146914</t>
  </si>
  <si>
    <t>SFH-C146916</t>
  </si>
  <si>
    <t>SFH-C147350</t>
  </si>
  <si>
    <t>SFH-C147362</t>
  </si>
  <si>
    <t>SFH-C149829</t>
  </si>
  <si>
    <t>SFH-C149968</t>
  </si>
  <si>
    <t>SFH-C152551</t>
  </si>
  <si>
    <t>SFH-C152821</t>
  </si>
  <si>
    <t>SFH-C153251</t>
  </si>
  <si>
    <t>SFH-C153319</t>
  </si>
  <si>
    <t>SFH-C153320</t>
  </si>
  <si>
    <t>SFH-C156605</t>
  </si>
  <si>
    <t>SFH-C159762</t>
  </si>
  <si>
    <t>SFH-C163569</t>
  </si>
  <si>
    <t>SFH-C163570</t>
  </si>
  <si>
    <t>SFH-C163572</t>
  </si>
  <si>
    <t>SFH-C163573</t>
  </si>
  <si>
    <t>SFH-C163574</t>
  </si>
  <si>
    <t>SFH-C163751</t>
  </si>
  <si>
    <t>SFH-C163755</t>
  </si>
  <si>
    <t>SFH-C163775</t>
  </si>
  <si>
    <t>SFH-C164736</t>
  </si>
  <si>
    <t>SFH-C164745</t>
  </si>
  <si>
    <t>SFH-C164786</t>
  </si>
  <si>
    <t>SFH-C165002</t>
  </si>
  <si>
    <t>SFH-C165003</t>
  </si>
  <si>
    <t>SFH-C169287</t>
  </si>
  <si>
    <t>SFH-C172389</t>
  </si>
  <si>
    <t>SFH-C172393</t>
  </si>
  <si>
    <t>SFH-C172429</t>
  </si>
  <si>
    <t>SFH-C172905</t>
  </si>
  <si>
    <t>SFH-C173760</t>
  </si>
  <si>
    <t>SFH-C179044</t>
  </si>
  <si>
    <t>SFH-C180554</t>
  </si>
  <si>
    <t>SFH-C181453</t>
  </si>
  <si>
    <t>SFH-C181454</t>
  </si>
  <si>
    <t>SFH-C181516</t>
  </si>
  <si>
    <t>SFH-C182801</t>
  </si>
  <si>
    <t>SFH-C190890</t>
  </si>
  <si>
    <t>SFH-C190925</t>
  </si>
  <si>
    <t>SFH-C196183</t>
  </si>
  <si>
    <t>SFH-C202386</t>
  </si>
  <si>
    <t>SFH-C202573</t>
  </si>
  <si>
    <t>SFH-C211053</t>
  </si>
  <si>
    <t>SFH-C216461</t>
  </si>
  <si>
    <t>SFH-C217959</t>
  </si>
  <si>
    <t>SFH-C218970</t>
  </si>
  <si>
    <t>SFH-C220906</t>
  </si>
  <si>
    <t>SFH-C252665</t>
  </si>
  <si>
    <t>SFH-H003464</t>
  </si>
  <si>
    <t>SFH-H003509</t>
  </si>
  <si>
    <t>SFH-H015002</t>
  </si>
  <si>
    <t>SFH-S000178</t>
  </si>
  <si>
    <t>SFH-S000302</t>
  </si>
  <si>
    <t>SFH-S000515</t>
  </si>
  <si>
    <t>SFH-S000518</t>
  </si>
  <si>
    <t>SFH-S000536</t>
  </si>
  <si>
    <t>SFH-S001237</t>
  </si>
  <si>
    <t>SFH-S001245</t>
  </si>
  <si>
    <t>SFH-S001612</t>
  </si>
  <si>
    <t>SFH-S001651</t>
  </si>
  <si>
    <t>SFH-S001955</t>
  </si>
  <si>
    <t>SFH-S001994</t>
  </si>
  <si>
    <t>SFH-S002103</t>
  </si>
  <si>
    <t>SFH-S003101</t>
  </si>
  <si>
    <t>SFH-S003103</t>
  </si>
  <si>
    <t>SFH-S003110</t>
  </si>
  <si>
    <t>SFH-S003318</t>
  </si>
  <si>
    <t>SFH-S003457</t>
  </si>
  <si>
    <t>SFH-S003482</t>
  </si>
  <si>
    <t>SFH-S003554</t>
  </si>
  <si>
    <t>SFH-S003651</t>
  </si>
  <si>
    <t>SFH-S005947</t>
  </si>
  <si>
    <t>SFH-S005948</t>
  </si>
  <si>
    <t>SFH-S006010</t>
  </si>
  <si>
    <t>SFH-S006633</t>
  </si>
  <si>
    <t>SFH-S006973</t>
  </si>
  <si>
    <t>SFH-S006974</t>
  </si>
  <si>
    <t>SFH-S008444</t>
  </si>
  <si>
    <t>SFH-S013917</t>
  </si>
  <si>
    <t>SFH-S014304</t>
  </si>
  <si>
    <t>SFH-S016694</t>
  </si>
  <si>
    <t>SFH-S018766</t>
  </si>
  <si>
    <t>SFH-S018768</t>
  </si>
  <si>
    <t>SFH-S018783</t>
  </si>
  <si>
    <t>SFH-S019234</t>
  </si>
  <si>
    <t>SFH-S019402</t>
  </si>
  <si>
    <t>SFH-S019537</t>
  </si>
  <si>
    <t>SFH-S019818</t>
  </si>
  <si>
    <t>SFH-S019819</t>
  </si>
  <si>
    <t>SFH-S019820</t>
  </si>
  <si>
    <t>SFH-S019827</t>
  </si>
  <si>
    <t>SFH-S019828</t>
  </si>
  <si>
    <t>SFH-S020026</t>
  </si>
  <si>
    <t>SFH-S020426</t>
  </si>
  <si>
    <t>SFH-S021951</t>
  </si>
  <si>
    <t>SFH-S023194</t>
  </si>
  <si>
    <t>SFH-S023471</t>
  </si>
  <si>
    <t>SFH-S023479</t>
  </si>
  <si>
    <t>SFH-S023806</t>
  </si>
  <si>
    <t>SFH-S023812</t>
  </si>
  <si>
    <t>SFH-S024119</t>
  </si>
  <si>
    <t>SFH-S025390</t>
  </si>
  <si>
    <t>SFH-S025845</t>
  </si>
  <si>
    <t>SFH-S026061</t>
  </si>
  <si>
    <t>SFH-S026206</t>
  </si>
  <si>
    <t>SFH-S026403</t>
  </si>
  <si>
    <t>SFH-S026415</t>
  </si>
  <si>
    <t>SFH-S026417</t>
  </si>
  <si>
    <t>SFH-S026450</t>
  </si>
  <si>
    <t>SFH-S026756</t>
  </si>
  <si>
    <t>SFH-S026757</t>
  </si>
  <si>
    <t>SFH-S026759</t>
  </si>
  <si>
    <t>SFH-S026772</t>
  </si>
  <si>
    <t>SFH-S026774</t>
  </si>
  <si>
    <t>SFH-S026775</t>
  </si>
  <si>
    <t>SFH-S027989</t>
  </si>
  <si>
    <t>SFH-S028550</t>
  </si>
  <si>
    <t>SFH-S028902</t>
  </si>
  <si>
    <t>SFH-S028930</t>
  </si>
  <si>
    <t>SFH-S029880</t>
  </si>
  <si>
    <t>SFH-S031497</t>
  </si>
  <si>
    <t>SFH-S031511</t>
  </si>
  <si>
    <t>SFH-S031514</t>
  </si>
  <si>
    <t>SFH-S034196</t>
  </si>
  <si>
    <t>SFH-S034199</t>
  </si>
  <si>
    <t>SFH-S034263</t>
  </si>
  <si>
    <t>SFH-S034431</t>
  </si>
  <si>
    <t>SFH-S035229</t>
  </si>
  <si>
    <t>SFH-S036739</t>
  </si>
  <si>
    <t>SFH-S036742</t>
  </si>
  <si>
    <t>SFH-S037261</t>
  </si>
  <si>
    <t>SFH-S037851</t>
  </si>
  <si>
    <t>SFH-S037904</t>
  </si>
  <si>
    <t>SFH-S039201</t>
  </si>
  <si>
    <t>SFH-S039202</t>
  </si>
  <si>
    <t>SFH-S041510</t>
  </si>
  <si>
    <t>SFH-S041567</t>
  </si>
  <si>
    <t>SFH-S041575</t>
  </si>
  <si>
    <t>SFH-S041592</t>
  </si>
  <si>
    <t>SFH-S041593</t>
  </si>
  <si>
    <t>SFH-S041608</t>
  </si>
  <si>
    <t>SFH-S041825</t>
  </si>
  <si>
    <t>SFH-S041833</t>
  </si>
  <si>
    <t>SFH-S041839</t>
  </si>
  <si>
    <t>SFH-S041840</t>
  </si>
  <si>
    <t>SFH-S041841</t>
  </si>
  <si>
    <t>SFH-S041842</t>
  </si>
  <si>
    <t>SFH-S043935</t>
  </si>
  <si>
    <t>SFH-S044028</t>
  </si>
  <si>
    <t>SFH-S044029</t>
  </si>
  <si>
    <t>SFH-S044096</t>
  </si>
  <si>
    <t>SFH-S044115</t>
  </si>
  <si>
    <t>SFH-S044157</t>
  </si>
  <si>
    <t>SFH-S044173</t>
  </si>
  <si>
    <t>SFH-S044194</t>
  </si>
  <si>
    <t>SFH-S044687</t>
  </si>
  <si>
    <t>SFH-S044690</t>
  </si>
  <si>
    <t>SFH-S052482</t>
  </si>
  <si>
    <t>SFH-S054692</t>
  </si>
  <si>
    <t>SFH-S055153</t>
  </si>
  <si>
    <t>SFH-S057956</t>
  </si>
  <si>
    <t>SFH-S058020</t>
  </si>
  <si>
    <t>SFH-S058095</t>
  </si>
  <si>
    <t>SFH-S058531</t>
  </si>
  <si>
    <t>SFH-S058547</t>
  </si>
  <si>
    <t>SFH-S058549</t>
  </si>
  <si>
    <t>SFH-S058550</t>
  </si>
  <si>
    <t>SFH-S058553</t>
  </si>
  <si>
    <t>SFH-S058563</t>
  </si>
  <si>
    <t>SFH-S058593</t>
  </si>
  <si>
    <t>SFH-S059023</t>
  </si>
  <si>
    <t>SFH-S059058</t>
  </si>
  <si>
    <t>SFH-S059090</t>
  </si>
  <si>
    <t>SFH-S059095</t>
  </si>
  <si>
    <t>SFH-S059096</t>
  </si>
  <si>
    <t>SFH-S060526</t>
  </si>
  <si>
    <t>SFH-S060906</t>
  </si>
  <si>
    <t>SFH-S060916</t>
  </si>
  <si>
    <t>SFH-S060935</t>
  </si>
  <si>
    <t>SFH-S060990</t>
  </si>
  <si>
    <t>SFH-S061560</t>
  </si>
  <si>
    <t>SFH-S061579</t>
  </si>
  <si>
    <t>SFH-S061901</t>
  </si>
  <si>
    <t>SFH-S062063</t>
  </si>
  <si>
    <t>SFH-S062093</t>
  </si>
  <si>
    <t>SFH-S062112</t>
  </si>
  <si>
    <t>SFH-S062166</t>
  </si>
  <si>
    <t>SFH-S062181</t>
  </si>
  <si>
    <t>SFH-S062510</t>
  </si>
  <si>
    <t>SFH-S062808</t>
  </si>
  <si>
    <t>SFH-S062812</t>
  </si>
  <si>
    <t>SFH-S062815</t>
  </si>
  <si>
    <t>SFH-S062827</t>
  </si>
  <si>
    <t>SFH-S062893</t>
  </si>
  <si>
    <t>SFH-S063683</t>
  </si>
  <si>
    <t>SFH-S063686</t>
  </si>
  <si>
    <t>SFH-S064514</t>
  </si>
  <si>
    <t>SFH-S064607</t>
  </si>
  <si>
    <t>SFH-S064608</t>
  </si>
  <si>
    <t>SFH-S066675</t>
  </si>
  <si>
    <t>SFH-S066751</t>
  </si>
  <si>
    <t>SFH-S066810</t>
  </si>
  <si>
    <t>SFH-S066943</t>
  </si>
  <si>
    <t>SFH-S067273</t>
  </si>
  <si>
    <t>SFH-S067289</t>
  </si>
  <si>
    <t>SFH-S068129</t>
  </si>
  <si>
    <t>SFH-S068145</t>
  </si>
  <si>
    <t>SFH-S068150</t>
  </si>
  <si>
    <t>SFH-S068913</t>
  </si>
  <si>
    <t>SFH-S068929</t>
  </si>
  <si>
    <t>SFH-S069168</t>
  </si>
  <si>
    <t>SFH-S069257</t>
  </si>
  <si>
    <t>SFH-S069915</t>
  </si>
  <si>
    <t>SFH-S069917</t>
  </si>
  <si>
    <t>SFH-S069975</t>
  </si>
  <si>
    <t>SFH-S069979</t>
  </si>
  <si>
    <t>SFH-S070094</t>
  </si>
  <si>
    <t>SFH-S070373</t>
  </si>
  <si>
    <t>SFH-S070374</t>
  </si>
  <si>
    <t>SFH-S071313</t>
  </si>
  <si>
    <t>SFH-S071431</t>
  </si>
  <si>
    <t>SFH-S071563</t>
  </si>
  <si>
    <t>SFH-S071566</t>
  </si>
  <si>
    <t>SFH-S071640</t>
  </si>
  <si>
    <t>SFH-S071851</t>
  </si>
  <si>
    <t>SFH-S071853</t>
  </si>
  <si>
    <t>SFH-S072616</t>
  </si>
  <si>
    <t>SFH-S072700</t>
  </si>
  <si>
    <t>SFH-S073006</t>
  </si>
  <si>
    <t>SFH-S073009</t>
  </si>
  <si>
    <t>SFH-S073021</t>
  </si>
  <si>
    <t>SFH-S073352</t>
  </si>
  <si>
    <t>SFH-S073356</t>
  </si>
  <si>
    <t>SFH-S073372</t>
  </si>
  <si>
    <t>SFH-S073391</t>
  </si>
  <si>
    <t>SFH-S073418</t>
  </si>
  <si>
    <t>SFH-S073466</t>
  </si>
  <si>
    <t>SFH-S073475</t>
  </si>
  <si>
    <t>SFH-S073479</t>
  </si>
  <si>
    <t>SFH-S073489</t>
  </si>
  <si>
    <t>SFH-S073506</t>
  </si>
  <si>
    <t>SFH-S073768</t>
  </si>
  <si>
    <t>SFH-S074209</t>
  </si>
  <si>
    <t>SFH-S074212</t>
  </si>
  <si>
    <t>SFH-S074216</t>
  </si>
  <si>
    <t>SFH-S074231</t>
  </si>
  <si>
    <t>SFH-S074239</t>
  </si>
  <si>
    <t>SFH-S074241</t>
  </si>
  <si>
    <t>SFH-S074242</t>
  </si>
  <si>
    <t>SFH-S074243</t>
  </si>
  <si>
    <t>SFH-S074244</t>
  </si>
  <si>
    <t>SFH-S074246</t>
  </si>
  <si>
    <t>SFH-S075045</t>
  </si>
  <si>
    <t>SFH-S075714</t>
  </si>
  <si>
    <t>SFH-S075725</t>
  </si>
  <si>
    <t>SFH-S075739</t>
  </si>
  <si>
    <t>SFH-S076205</t>
  </si>
  <si>
    <t>SFH-S076326</t>
  </si>
  <si>
    <t>SFH-S076655</t>
  </si>
  <si>
    <t>SFH-S076665</t>
  </si>
  <si>
    <t>SFH-S076671</t>
  </si>
  <si>
    <t>SFH-S076692</t>
  </si>
  <si>
    <t>SFH-S076719</t>
  </si>
  <si>
    <t>SFH-S076989</t>
  </si>
  <si>
    <t>SFH-S077383</t>
  </si>
  <si>
    <t>SFH-S077452</t>
  </si>
  <si>
    <t>SFH-S077478</t>
  </si>
  <si>
    <t>SFH-S077515</t>
  </si>
  <si>
    <t>SFH-S078006</t>
  </si>
  <si>
    <t>SFH-S078010</t>
  </si>
  <si>
    <t>SFH-S078016</t>
  </si>
  <si>
    <t>SFH-S078021</t>
  </si>
  <si>
    <t>SFH-S078100</t>
  </si>
  <si>
    <t>SFH-S078219</t>
  </si>
  <si>
    <t>SFH-S078226</t>
  </si>
  <si>
    <t>SFH-S078227</t>
  </si>
  <si>
    <t>SFH-S079005</t>
  </si>
  <si>
    <t>SFH-S079019</t>
  </si>
  <si>
    <t>SFH-S079053</t>
  </si>
  <si>
    <t>SFH-S079054</t>
  </si>
  <si>
    <t>SFH-S079060</t>
  </si>
  <si>
    <t>SFH-S079071</t>
  </si>
  <si>
    <t>SFH-S079086</t>
  </si>
  <si>
    <t>SFH-S079087</t>
  </si>
  <si>
    <t>SFH-S079105</t>
  </si>
  <si>
    <t>SFH-S079106</t>
  </si>
  <si>
    <t>SFH-S079137</t>
  </si>
  <si>
    <t>SFH-S079143</t>
  </si>
  <si>
    <t>SFH-S079144</t>
  </si>
  <si>
    <t>SFH-S079146</t>
  </si>
  <si>
    <t>SFH-S079150</t>
  </si>
  <si>
    <t>SFH-S079153</t>
  </si>
  <si>
    <t>SFH-S079155</t>
  </si>
  <si>
    <t>SFH-S079353</t>
  </si>
  <si>
    <t>SFH-S079444</t>
  </si>
  <si>
    <t>SFH-S079548</t>
  </si>
  <si>
    <t>SFH-S080170</t>
  </si>
  <si>
    <t>SFH-S080171</t>
  </si>
  <si>
    <t>SFH-S080190</t>
  </si>
  <si>
    <t>SFH-S081951</t>
  </si>
  <si>
    <t>SFH-S081961</t>
  </si>
  <si>
    <t>SFH-S081981</t>
  </si>
  <si>
    <t>SFH-S082039</t>
  </si>
  <si>
    <t>SFH-S082265</t>
  </si>
  <si>
    <t>SFH-S082391</t>
  </si>
  <si>
    <t>SFH-S082905</t>
  </si>
  <si>
    <t>SFH-S082910</t>
  </si>
  <si>
    <t>SFH-S082918</t>
  </si>
  <si>
    <t>SFH-S083151</t>
  </si>
  <si>
    <t>SFH-S083157</t>
  </si>
  <si>
    <t>SFH-S083158</t>
  </si>
  <si>
    <t>SFH-S083160</t>
  </si>
  <si>
    <t>SFH-S083161</t>
  </si>
  <si>
    <t>SFH-S083162</t>
  </si>
  <si>
    <t>SFH-S083163</t>
  </si>
  <si>
    <t>SFH-S083164</t>
  </si>
  <si>
    <t>SFH-S083167</t>
  </si>
  <si>
    <t>SFH-S083191</t>
  </si>
  <si>
    <t>SFH-S083200</t>
  </si>
  <si>
    <t>SFH-S083209</t>
  </si>
  <si>
    <t>SFH-S083211</t>
  </si>
  <si>
    <t>SFH-S083212</t>
  </si>
  <si>
    <t>SFH-S083226</t>
  </si>
  <si>
    <t>SFH-S083230</t>
  </si>
  <si>
    <t>SFH-S083591</t>
  </si>
  <si>
    <t>SFH-S083594</t>
  </si>
  <si>
    <t>SFH-S083744</t>
  </si>
  <si>
    <t>SFH-S083745</t>
  </si>
  <si>
    <t>SFH-S083957</t>
  </si>
  <si>
    <t>SFH-S083967</t>
  </si>
  <si>
    <t>SFH-S083988</t>
  </si>
  <si>
    <t>SFH-S083990</t>
  </si>
  <si>
    <t>SFH-S083997</t>
  </si>
  <si>
    <t>SFH-S084046</t>
  </si>
  <si>
    <t>SFH-S084166</t>
  </si>
  <si>
    <t>SFH-S084310</t>
  </si>
  <si>
    <t>SFH-S084750</t>
  </si>
  <si>
    <t>SFH-S084917</t>
  </si>
  <si>
    <t>SFH-S085251</t>
  </si>
  <si>
    <t>SFH-S085253</t>
  </si>
  <si>
    <t>SFH-S085254</t>
  </si>
  <si>
    <t>SFH-S085258</t>
  </si>
  <si>
    <t>SFH-S085273</t>
  </si>
  <si>
    <t>SFH-S085274</t>
  </si>
  <si>
    <t>SFH-S085288</t>
  </si>
  <si>
    <t>SFH-S085303</t>
  </si>
  <si>
    <t>SFH-S085308</t>
  </si>
  <si>
    <t>SFH-S085322</t>
  </si>
  <si>
    <t>SFH-S085341</t>
  </si>
  <si>
    <t>SFH-S085343</t>
  </si>
  <si>
    <t>SFH-S085344</t>
  </si>
  <si>
    <t>SFH-S085350</t>
  </si>
  <si>
    <t>SFH-S085625</t>
  </si>
  <si>
    <t>SFH-S085738</t>
  </si>
  <si>
    <t>SFH-S085754</t>
  </si>
  <si>
    <t>SFH-S085813</t>
  </si>
  <si>
    <t>SFH-S085963</t>
  </si>
  <si>
    <t>SFH-S086141</t>
  </si>
  <si>
    <t>SFH-S086142</t>
  </si>
  <si>
    <t>SFH-S086160</t>
  </si>
  <si>
    <t>SFH-S086252</t>
  </si>
  <si>
    <t>SFH-S086254</t>
  </si>
  <si>
    <t>SFH-S086260</t>
  </si>
  <si>
    <t>SFH-S086556</t>
  </si>
  <si>
    <t>SFH-S086559</t>
  </si>
  <si>
    <t>SFH-S086561</t>
  </si>
  <si>
    <t>SFH-S086563</t>
  </si>
  <si>
    <t>SFH-S086564</t>
  </si>
  <si>
    <t>SFH-S086636</t>
  </si>
  <si>
    <t>SFH-S087954</t>
  </si>
  <si>
    <t>SFH-S088010</t>
  </si>
  <si>
    <t>SFH-S088056</t>
  </si>
  <si>
    <t>SFH-S088059</t>
  </si>
  <si>
    <t>SFH-S088063</t>
  </si>
  <si>
    <t>SFH-S088081</t>
  </si>
  <si>
    <t>SFH-S088082</t>
  </si>
  <si>
    <t>SFH-S088083</t>
  </si>
  <si>
    <t>SFH-S088088</t>
  </si>
  <si>
    <t>SFH-S088094</t>
  </si>
  <si>
    <t>SFH-S088098</t>
  </si>
  <si>
    <t>SFH-S088100</t>
  </si>
  <si>
    <t>SFH-S088102</t>
  </si>
  <si>
    <t>SFH-S088106</t>
  </si>
  <si>
    <t>SFH-S088115</t>
  </si>
  <si>
    <t>SFH-S088132</t>
  </si>
  <si>
    <t>SFH-S088134</t>
  </si>
  <si>
    <t>SFH-S088167</t>
  </si>
  <si>
    <t>SFH-S088675</t>
  </si>
  <si>
    <t>SFH-S088676</t>
  </si>
  <si>
    <t>SFH-S089104</t>
  </si>
  <si>
    <t>SFH-S089105</t>
  </si>
  <si>
    <t>SFH-S089108</t>
  </si>
  <si>
    <t>SFH-S089659</t>
  </si>
  <si>
    <t>SFH-S089660</t>
  </si>
  <si>
    <t>SFH-S089662</t>
  </si>
  <si>
    <t>SFH-S089772</t>
  </si>
  <si>
    <t>SFH-S091004</t>
  </si>
  <si>
    <t>SFH-S091027</t>
  </si>
  <si>
    <t>SFH-S091217</t>
  </si>
  <si>
    <t>SFH-S091219</t>
  </si>
  <si>
    <t>SFH-S091223</t>
  </si>
  <si>
    <t>SFH-S091239</t>
  </si>
  <si>
    <t>SFH-S091415</t>
  </si>
  <si>
    <t>SFH-S091421</t>
  </si>
  <si>
    <t>SFH-S091501</t>
  </si>
  <si>
    <t>SFH-S091512</t>
  </si>
  <si>
    <t>SFH-S091535</t>
  </si>
  <si>
    <t>SFH-S091547</t>
  </si>
  <si>
    <t>SFH-S091591</t>
  </si>
  <si>
    <t>SFH-S091599</t>
  </si>
  <si>
    <t>SFH-S092086</t>
  </si>
  <si>
    <t>SFH-S093204</t>
  </si>
  <si>
    <t>SFH-S093851</t>
  </si>
  <si>
    <t>SFH-S093852</t>
  </si>
  <si>
    <t>SFH-S093865</t>
  </si>
  <si>
    <t>SFH-S095014</t>
  </si>
  <si>
    <t>SFH-S095019</t>
  </si>
  <si>
    <t>SFH-S095029</t>
  </si>
  <si>
    <t>SFH-S095042</t>
  </si>
  <si>
    <t>SFH-S095053</t>
  </si>
  <si>
    <t>SFH-S095094</t>
  </si>
  <si>
    <t>SFH-S095859</t>
  </si>
  <si>
    <t>SFH-S096056</t>
  </si>
  <si>
    <t>SFH-S096065</t>
  </si>
  <si>
    <t>SFH-S096075</t>
  </si>
  <si>
    <t>SFH-S096076</t>
  </si>
  <si>
    <t>SFH-S096087</t>
  </si>
  <si>
    <t>SFH-S096097</t>
  </si>
  <si>
    <t>SFH-S096119</t>
  </si>
  <si>
    <t>SFH-S096120</t>
  </si>
  <si>
    <t>SFH-S096122</t>
  </si>
  <si>
    <t>SFH-S096178</t>
  </si>
  <si>
    <t>SFH-S096184</t>
  </si>
  <si>
    <t>SFH-S096187</t>
  </si>
  <si>
    <t>SFH-S096267</t>
  </si>
  <si>
    <t>SFH-S096453</t>
  </si>
  <si>
    <t>SFH-S096456</t>
  </si>
  <si>
    <t>SFH-S098037</t>
  </si>
  <si>
    <t>SFH-S098038</t>
  </si>
  <si>
    <t>SFH-S098040</t>
  </si>
  <si>
    <t>SFH-S098043</t>
  </si>
  <si>
    <t>SFH-S098057</t>
  </si>
  <si>
    <t>SFH-S098085</t>
  </si>
  <si>
    <t>SFH-S098097</t>
  </si>
  <si>
    <t>SFH-S098101</t>
  </si>
  <si>
    <t>SFH-S098102</t>
  </si>
  <si>
    <t>SFH-S098135</t>
  </si>
  <si>
    <t>SFH-S098164</t>
  </si>
  <si>
    <t>SFH-S098168</t>
  </si>
  <si>
    <t>SFH-S098173</t>
  </si>
  <si>
    <t>SFH-S098197</t>
  </si>
  <si>
    <t>SFH-S098514</t>
  </si>
  <si>
    <t>SFH-S098520</t>
  </si>
  <si>
    <t>SFH-S098580</t>
  </si>
  <si>
    <t>SFH-S099458</t>
  </si>
  <si>
    <t>SFH-S099459</t>
  </si>
  <si>
    <t>SFH-S099464</t>
  </si>
  <si>
    <t>SFH-S099468</t>
  </si>
  <si>
    <t>SFH-S099491</t>
  </si>
  <si>
    <t>SFH-S099497</t>
  </si>
  <si>
    <t>SFH-S099748</t>
  </si>
  <si>
    <t>SFH-S099857</t>
  </si>
  <si>
    <t>SFH-S099874</t>
  </si>
  <si>
    <t>SFH-S099904</t>
  </si>
  <si>
    <t>SFH-S099912</t>
  </si>
  <si>
    <t>SFH-S099959</t>
  </si>
  <si>
    <t>SFH-S099964</t>
  </si>
  <si>
    <t>SFH-S099974</t>
  </si>
  <si>
    <t>SFH-S100154</t>
  </si>
  <si>
    <t>SFH-S100918</t>
  </si>
  <si>
    <t>SFH-S100924</t>
  </si>
  <si>
    <t>SFH-S100925</t>
  </si>
  <si>
    <t>SFH-S100926</t>
  </si>
  <si>
    <t>SFH-S100927</t>
  </si>
  <si>
    <t>SFH-S101005</t>
  </si>
  <si>
    <t>SFH-S101192</t>
  </si>
  <si>
    <t>SFH-S101198</t>
  </si>
  <si>
    <t>SFH-S101199</t>
  </si>
  <si>
    <t>SFH-S101200</t>
  </si>
  <si>
    <t>SFH-S101409</t>
  </si>
  <si>
    <t>SFH-S102152</t>
  </si>
  <si>
    <t>SFH-S102170</t>
  </si>
  <si>
    <t>SFH-S103724</t>
  </si>
  <si>
    <t>SFH-S104533</t>
  </si>
  <si>
    <t>SFH-S104534</t>
  </si>
  <si>
    <t>SFH-S104535</t>
  </si>
  <si>
    <t>SFH-S104698</t>
  </si>
  <si>
    <t>SFH-S104713</t>
  </si>
  <si>
    <t>SFH-S104723</t>
  </si>
  <si>
    <t>SFH-S105142</t>
  </si>
  <si>
    <t>SFH-S105964</t>
  </si>
  <si>
    <t>SFH-S105965</t>
  </si>
  <si>
    <t>SFH-S105966</t>
  </si>
  <si>
    <t>SFH-S106006</t>
  </si>
  <si>
    <t>SFH-S106011</t>
  </si>
  <si>
    <t>SFH-S106016</t>
  </si>
  <si>
    <t>SFH-S106039</t>
  </si>
  <si>
    <t>SFH-S106051</t>
  </si>
  <si>
    <t>SFH-S107175</t>
  </si>
  <si>
    <t>SFH-S107198</t>
  </si>
  <si>
    <t>SFH-S107506</t>
  </si>
  <si>
    <t>SFH-S107517</t>
  </si>
  <si>
    <t>SFH-S107546</t>
  </si>
  <si>
    <t>SFH-S107550</t>
  </si>
  <si>
    <t>SFH-S107551</t>
  </si>
  <si>
    <t>SFH-S107558</t>
  </si>
  <si>
    <t>SFH-S107559</t>
  </si>
  <si>
    <t>SFH-S107569</t>
  </si>
  <si>
    <t>SFH-S107571</t>
  </si>
  <si>
    <t>SFH-S107582</t>
  </si>
  <si>
    <t>SFH-S107603</t>
  </si>
  <si>
    <t>SFH-S107839</t>
  </si>
  <si>
    <t>SFH-S107871</t>
  </si>
  <si>
    <t>SFH-S108049</t>
  </si>
  <si>
    <t>SFH-S108087</t>
  </si>
  <si>
    <t>SFH-S108562</t>
  </si>
  <si>
    <t>SFH-S108579</t>
  </si>
  <si>
    <t>SFH-S110818</t>
  </si>
  <si>
    <t>SFH-S110860</t>
  </si>
  <si>
    <t>SFH-S110874</t>
  </si>
  <si>
    <t>SFH-S110918</t>
  </si>
  <si>
    <t>SFH-S111674</t>
  </si>
  <si>
    <t>SFH-S112096</t>
  </si>
  <si>
    <t>SFH-S112351</t>
  </si>
  <si>
    <t>SFH-S112663</t>
  </si>
  <si>
    <t>SFH-S112666</t>
  </si>
  <si>
    <t>SFH-S113907</t>
  </si>
  <si>
    <t>SFH-S113910</t>
  </si>
  <si>
    <t>SFH-S113959</t>
  </si>
  <si>
    <t>SFH-S113975</t>
  </si>
  <si>
    <t>SFH-S114021</t>
  </si>
  <si>
    <t>SFH-S115243</t>
  </si>
  <si>
    <t>SFH-S115353</t>
  </si>
  <si>
    <t>SFH-S115355</t>
  </si>
  <si>
    <t>SFH-S115982</t>
  </si>
  <si>
    <t>SFH-S116705</t>
  </si>
  <si>
    <t>SFH-S117897</t>
  </si>
  <si>
    <t>SFH-S118060</t>
  </si>
  <si>
    <t>SFH-S118062</t>
  </si>
  <si>
    <t>SFH-S118672</t>
  </si>
  <si>
    <t>SFH-S118690</t>
  </si>
  <si>
    <t>SFH-S118691</t>
  </si>
  <si>
    <t>SFH-S118693</t>
  </si>
  <si>
    <t>SFH-S118695</t>
  </si>
  <si>
    <t>SFH-S118718</t>
  </si>
  <si>
    <t>SFH-S119163</t>
  </si>
  <si>
    <t>SFH-S119913</t>
  </si>
  <si>
    <t>SFH-S119956</t>
  </si>
  <si>
    <t>SFH-S119981</t>
  </si>
  <si>
    <t>SFH-S120015</t>
  </si>
  <si>
    <t>SFH-S120152</t>
  </si>
  <si>
    <t>SFH-S120156</t>
  </si>
  <si>
    <t>SFH-S120488</t>
  </si>
  <si>
    <t>SFH-S120653</t>
  </si>
  <si>
    <t>SFH-S121097</t>
  </si>
  <si>
    <t>SFH-S121453</t>
  </si>
  <si>
    <t>SFH-S121487</t>
  </si>
  <si>
    <t>SFH-S121517</t>
  </si>
  <si>
    <t>SFH-S121523</t>
  </si>
  <si>
    <t>SFH-S121787</t>
  </si>
  <si>
    <t>SFH-S121789</t>
  </si>
  <si>
    <t>SFH-S121791</t>
  </si>
  <si>
    <t>SFH-S121833</t>
  </si>
  <si>
    <t>SFH-S121896</t>
  </si>
  <si>
    <t>SFH-S122383</t>
  </si>
  <si>
    <t>SFH-S122404</t>
  </si>
  <si>
    <t>SFH-S123308</t>
  </si>
  <si>
    <t>SFH-S127996</t>
  </si>
  <si>
    <t>SFH-S127997</t>
  </si>
  <si>
    <t>SFH-S128173</t>
  </si>
  <si>
    <t>SFH-S129351</t>
  </si>
  <si>
    <t>SFH-S129354</t>
  </si>
  <si>
    <t>SFH-S129371</t>
  </si>
  <si>
    <t>SFH-S129385</t>
  </si>
  <si>
    <t>SFH-S129423</t>
  </si>
  <si>
    <t>SFH-S129869</t>
  </si>
  <si>
    <t>SFH-S129893</t>
  </si>
  <si>
    <t>SFH-S129900</t>
  </si>
  <si>
    <t>SFH-S130659</t>
  </si>
  <si>
    <t>SFH-S131171</t>
  </si>
  <si>
    <t>SFH-S131184</t>
  </si>
  <si>
    <t>SFH-S132277</t>
  </si>
  <si>
    <t>SFH-S132297</t>
  </si>
  <si>
    <t>SFH-S132477</t>
  </si>
  <si>
    <t>SFH-S132481</t>
  </si>
  <si>
    <t>SFH-S132689</t>
  </si>
  <si>
    <t>SFH-S132693</t>
  </si>
  <si>
    <t>SFH-S132699</t>
  </si>
  <si>
    <t>SFH-S132845</t>
  </si>
  <si>
    <t>SFH-S132846</t>
  </si>
  <si>
    <t>SFH-S132864</t>
  </si>
  <si>
    <t>SFH-S132901</t>
  </si>
  <si>
    <t>SFH-S132902</t>
  </si>
  <si>
    <t>SFH-S133175</t>
  </si>
  <si>
    <t>SFH-S133179</t>
  </si>
  <si>
    <t>SFH-S134310</t>
  </si>
  <si>
    <t>SFH-S134334</t>
  </si>
  <si>
    <t>SFH-S134349</t>
  </si>
  <si>
    <t>SFH-S134353</t>
  </si>
  <si>
    <t>SFH-S134354</t>
  </si>
  <si>
    <t>SFH-S134370</t>
  </si>
  <si>
    <t>SFH-S134375</t>
  </si>
  <si>
    <t>SFH-S134382</t>
  </si>
  <si>
    <t>SFH-S134395</t>
  </si>
  <si>
    <t>SFH-S134401</t>
  </si>
  <si>
    <t>SFH-S134404</t>
  </si>
  <si>
    <t>SFH-S134413</t>
  </si>
  <si>
    <t>SFH-S134953</t>
  </si>
  <si>
    <t>SFH-S134959</t>
  </si>
  <si>
    <t>SFH-S135330</t>
  </si>
  <si>
    <t>SFH-S137326</t>
  </si>
  <si>
    <t>SFH-S137327</t>
  </si>
  <si>
    <t>SFH-S137337</t>
  </si>
  <si>
    <t>SFH-S137411</t>
  </si>
  <si>
    <t>SFH-S137422</t>
  </si>
  <si>
    <t>SFH-S137612</t>
  </si>
  <si>
    <t>SFH-S137633</t>
  </si>
  <si>
    <t>SFH-S137647</t>
  </si>
  <si>
    <t>SFH-S137886</t>
  </si>
  <si>
    <t>SFH-S139215</t>
  </si>
  <si>
    <t>SFH-S139216</t>
  </si>
  <si>
    <t>SFH-S139242</t>
  </si>
  <si>
    <t>SFH-S139243</t>
  </si>
  <si>
    <t>SFH-S139852</t>
  </si>
  <si>
    <t>SFH-S139853</t>
  </si>
  <si>
    <t>SFH-S140204</t>
  </si>
  <si>
    <t>SFH-S140246</t>
  </si>
  <si>
    <t>SFH-S143191</t>
  </si>
  <si>
    <t>SFH-S143214</t>
  </si>
  <si>
    <t>SFH-S143721</t>
  </si>
  <si>
    <t>SFH-S143725</t>
  </si>
  <si>
    <t>SFH-S143733</t>
  </si>
  <si>
    <t>SFH-S143747</t>
  </si>
  <si>
    <t>SFH-S143751</t>
  </si>
  <si>
    <t>SFH-S143774</t>
  </si>
  <si>
    <t>SFH-S143781</t>
  </si>
  <si>
    <t>SFH-S143792</t>
  </si>
  <si>
    <t>SFH-S143816</t>
  </si>
  <si>
    <t>SFH-S143826</t>
  </si>
  <si>
    <t>SFH-S143847</t>
  </si>
  <si>
    <t>SFH-S143849</t>
  </si>
  <si>
    <t>SFH-S144350</t>
  </si>
  <si>
    <t>SFH-S144701</t>
  </si>
  <si>
    <t>SFH-S144730</t>
  </si>
  <si>
    <t>SFH-S145717</t>
  </si>
  <si>
    <t>SFH-S145742</t>
  </si>
  <si>
    <t>SFH-S145816</t>
  </si>
  <si>
    <t>SFH-S145936</t>
  </si>
  <si>
    <t>SFH-S146201</t>
  </si>
  <si>
    <t>SFH-S146204</t>
  </si>
  <si>
    <t>SFH-S146205</t>
  </si>
  <si>
    <t>SFH-S146223</t>
  </si>
  <si>
    <t>SFH-S146226</t>
  </si>
  <si>
    <t>SFH-S146235</t>
  </si>
  <si>
    <t>SFH-S146250</t>
  </si>
  <si>
    <t>SFH-S146264</t>
  </si>
  <si>
    <t>SFH-S146265</t>
  </si>
  <si>
    <t>SFH-S146281</t>
  </si>
  <si>
    <t>SFH-S146311</t>
  </si>
  <si>
    <t>SFH-S146315</t>
  </si>
  <si>
    <t>SFH-S146316</t>
  </si>
  <si>
    <t>SFH-S146320</t>
  </si>
  <si>
    <t>SFH-S147221</t>
  </si>
  <si>
    <t>SFH-S147264</t>
  </si>
  <si>
    <t>SFH-S147268</t>
  </si>
  <si>
    <t>SFH-S147270</t>
  </si>
  <si>
    <t>SFH-S147276</t>
  </si>
  <si>
    <t>SFH-S147278</t>
  </si>
  <si>
    <t>SFH-S147285</t>
  </si>
  <si>
    <t>SFH-S147286</t>
  </si>
  <si>
    <t>SFH-S147292</t>
  </si>
  <si>
    <t>SFH-S147297</t>
  </si>
  <si>
    <t>SFH-S147313</t>
  </si>
  <si>
    <t>SFH-S147318</t>
  </si>
  <si>
    <t>SFH-S147331</t>
  </si>
  <si>
    <t>SFH-S147336</t>
  </si>
  <si>
    <t>SFH-S147337</t>
  </si>
  <si>
    <t>SFH-S147394</t>
  </si>
  <si>
    <t>SFH-S154606</t>
  </si>
  <si>
    <t>SFH-S154610</t>
  </si>
  <si>
    <t>SFH-S154618</t>
  </si>
  <si>
    <t>SFH-S154626</t>
  </si>
  <si>
    <t>SFH-S154656</t>
  </si>
  <si>
    <t>SFH-S154659</t>
  </si>
  <si>
    <t>SFH-S154676</t>
  </si>
  <si>
    <t>SFH-S156487</t>
  </si>
  <si>
    <t>SFH-S156489</t>
  </si>
  <si>
    <t>SFH-S156924</t>
  </si>
  <si>
    <t>SFH-S156925</t>
  </si>
  <si>
    <t>SFH-S161387</t>
  </si>
  <si>
    <t>SFH-S161403</t>
  </si>
  <si>
    <t>SFH-S161433</t>
  </si>
  <si>
    <t>SFH-S161442</t>
  </si>
  <si>
    <t>SFH-S161449</t>
  </si>
  <si>
    <t>SFH-S161451</t>
  </si>
  <si>
    <t>SFH-S161475</t>
  </si>
  <si>
    <t>SFH-S162425</t>
  </si>
  <si>
    <t>SFH-S162436</t>
  </si>
  <si>
    <t>SFH-S162652</t>
  </si>
  <si>
    <t>SFH-S162681</t>
  </si>
  <si>
    <t>SFH-S167009</t>
  </si>
  <si>
    <t>SFH-S167748</t>
  </si>
  <si>
    <t>SFH-S168019</t>
  </si>
  <si>
    <t>SFH-S168038</t>
  </si>
  <si>
    <t>SFH-S168057</t>
  </si>
  <si>
    <t>SFH-S168085</t>
  </si>
  <si>
    <t>SFH-S168129</t>
  </si>
  <si>
    <t>SFH-S168164</t>
  </si>
  <si>
    <t>SFH-S168189</t>
  </si>
  <si>
    <t>SFH-S168192</t>
  </si>
  <si>
    <t>SFH-S168195</t>
  </si>
  <si>
    <t>SFH-S168219</t>
  </si>
  <si>
    <t>SFH-S168248</t>
  </si>
  <si>
    <t>SFH-S168250</t>
  </si>
  <si>
    <t>SFH-S168321</t>
  </si>
  <si>
    <t>SFH-S168324</t>
  </si>
  <si>
    <t>SFH-S168375</t>
  </si>
  <si>
    <t>SFH-S168420</t>
  </si>
  <si>
    <t>SFH-S168478</t>
  </si>
  <si>
    <t>SFH-S168511</t>
  </si>
  <si>
    <t>SFH-S168524</t>
  </si>
  <si>
    <t>SFH-S168525</t>
  </si>
  <si>
    <t>SFH-S168529</t>
  </si>
  <si>
    <t>SFH-S168534</t>
  </si>
  <si>
    <t>SFH-S168546</t>
  </si>
  <si>
    <t>SFH-S168562</t>
  </si>
  <si>
    <t>SFH-S168585</t>
  </si>
  <si>
    <t>SFH-S168624</t>
  </si>
  <si>
    <t>SFH-S168642</t>
  </si>
  <si>
    <t>SFH-S168650</t>
  </si>
  <si>
    <t>SFH-S170257</t>
  </si>
  <si>
    <t>SFH-S170258</t>
  </si>
  <si>
    <t>SFH-S174000</t>
  </si>
  <si>
    <t>SFH-S175374</t>
  </si>
  <si>
    <t>SFH-S175441</t>
  </si>
  <si>
    <t>SFH-S175453</t>
  </si>
  <si>
    <t>SFH-S178133</t>
  </si>
  <si>
    <t>SFH-S180187</t>
  </si>
  <si>
    <t>SFH-S181800</t>
  </si>
  <si>
    <t>SFH-S183189</t>
  </si>
  <si>
    <t>SFH-S183312</t>
  </si>
  <si>
    <t>SFH-S183332</t>
  </si>
  <si>
    <t>SFH-S183335</t>
  </si>
  <si>
    <t>SFH-S183443</t>
  </si>
  <si>
    <t>SFH-S184258</t>
  </si>
  <si>
    <t>SFH-S184261</t>
  </si>
  <si>
    <t>SFH-S184351</t>
  </si>
  <si>
    <t>SFH-S184401</t>
  </si>
  <si>
    <t>SFH-S184403</t>
  </si>
  <si>
    <t>SFH-S184425</t>
  </si>
  <si>
    <t>SFH-S184729</t>
  </si>
  <si>
    <t>SFH-S184737</t>
  </si>
  <si>
    <t>SFH-S185541</t>
  </si>
  <si>
    <t>SFH-S188795</t>
  </si>
  <si>
    <t>SFH-S189906</t>
  </si>
  <si>
    <t>SFH-S190003</t>
  </si>
  <si>
    <t>SFH-S190082</t>
  </si>
  <si>
    <t>SFH-S190525</t>
  </si>
  <si>
    <t>SFH-S190527</t>
  </si>
  <si>
    <t>SFH-S190588</t>
  </si>
  <si>
    <t>SFH-S191291</t>
  </si>
  <si>
    <t>SFH-S191297</t>
  </si>
  <si>
    <t>SFH-S192020</t>
  </si>
  <si>
    <t>SFH-S193622</t>
  </si>
  <si>
    <t>SFH-S193631</t>
  </si>
  <si>
    <t>SFH-S194887</t>
  </si>
  <si>
    <t>SFH-S195330</t>
  </si>
  <si>
    <t>SFH-S195357</t>
  </si>
  <si>
    <t>SFH-S195396</t>
  </si>
  <si>
    <t>SFH-S195465</t>
  </si>
  <si>
    <t>SFH-S195514</t>
  </si>
  <si>
    <t>SFH-S196101</t>
  </si>
  <si>
    <t>SFH-S196247</t>
  </si>
  <si>
    <t>SFH-S196249</t>
  </si>
  <si>
    <t>SFH-S196252</t>
  </si>
  <si>
    <t>SFH-S196357</t>
  </si>
  <si>
    <t>SFH-S197529</t>
  </si>
  <si>
    <t>SFH-S199010</t>
  </si>
  <si>
    <t>SFH-S199471</t>
  </si>
  <si>
    <t>SFH-S200360</t>
  </si>
  <si>
    <t>SFH-S200373</t>
  </si>
  <si>
    <t>SFH-S202795</t>
  </si>
  <si>
    <t>SFH-S202927</t>
  </si>
  <si>
    <t>SFH-S202972</t>
  </si>
  <si>
    <t>SFH-S203163</t>
  </si>
  <si>
    <t>SFH-S210567</t>
  </si>
  <si>
    <t>SFH-S210568</t>
  </si>
  <si>
    <t>SFH-S217603</t>
  </si>
  <si>
    <t>SFH-S217605</t>
  </si>
  <si>
    <t>SFH-S218155</t>
  </si>
  <si>
    <t>SFH-S218712</t>
  </si>
  <si>
    <t>SFH-S220505</t>
  </si>
  <si>
    <t>SFH-S220506</t>
  </si>
  <si>
    <t>SFH-S220511</t>
  </si>
  <si>
    <t>SFH-S220774</t>
  </si>
  <si>
    <t>SFH-S220783</t>
  </si>
  <si>
    <t>SFH-S221798</t>
  </si>
  <si>
    <t>SFH-S222260</t>
  </si>
  <si>
    <t>SFH-S224983</t>
  </si>
  <si>
    <t>SFH-S226385</t>
  </si>
  <si>
    <t>SFH-S226390</t>
  </si>
  <si>
    <t>SFH-S226429</t>
  </si>
  <si>
    <t>SFH-S226994</t>
  </si>
  <si>
    <t>SFH-S229060</t>
  </si>
  <si>
    <t>SFH-S230765</t>
  </si>
  <si>
    <t>SFH-S231006</t>
  </si>
  <si>
    <t>SFH-S231010</t>
  </si>
  <si>
    <t>SFH-S231043</t>
  </si>
  <si>
    <t>SFH-S231054</t>
  </si>
  <si>
    <t>SFH-S231056</t>
  </si>
  <si>
    <t>SFH-S231060</t>
  </si>
  <si>
    <t>SFH-S231101</t>
  </si>
  <si>
    <t>SFH-S231105</t>
  </si>
  <si>
    <t>SFH-S231137</t>
  </si>
  <si>
    <t>SFH-S231138</t>
  </si>
  <si>
    <t>SFH-S231144</t>
  </si>
  <si>
    <t>SFH-S231161</t>
  </si>
  <si>
    <t>SFH-S231170</t>
  </si>
  <si>
    <t>SFH-S231197</t>
  </si>
  <si>
    <t>SFH-S232198</t>
  </si>
  <si>
    <t>SFH-S233137</t>
  </si>
  <si>
    <t>SFH-S235557</t>
  </si>
  <si>
    <t>SFH-S235594</t>
  </si>
  <si>
    <t>SFH-S235634</t>
  </si>
  <si>
    <t>SFH-S238126</t>
  </si>
  <si>
    <t>SFH-S242782</t>
  </si>
  <si>
    <t>SFH-S242812</t>
  </si>
  <si>
    <t>SFH-S242847</t>
  </si>
  <si>
    <t>SFH-S245890</t>
  </si>
  <si>
    <t>SFH-S247917</t>
  </si>
  <si>
    <t>SFH-S247939</t>
  </si>
  <si>
    <t>SFH-S252157</t>
  </si>
  <si>
    <t>SFH-S252159</t>
  </si>
  <si>
    <t>SFH-S252161</t>
  </si>
  <si>
    <t>SFH-S252167</t>
  </si>
  <si>
    <t>SFH-S252214</t>
  </si>
  <si>
    <t>SFH-S252229</t>
  </si>
  <si>
    <t>SFH-S252242</t>
  </si>
  <si>
    <t>SFH-S252266</t>
  </si>
  <si>
    <t>SFH-S252281</t>
  </si>
  <si>
    <t>SFH-S252330</t>
  </si>
  <si>
    <t>SFH-S252345</t>
  </si>
  <si>
    <t>SFH-S257242</t>
  </si>
  <si>
    <t>SFH-S258475</t>
  </si>
  <si>
    <t>SFH-S269546</t>
  </si>
  <si>
    <t>SFH-ST008445</t>
  </si>
  <si>
    <t>SFH-ST039360</t>
  </si>
  <si>
    <t>SFH-ST043950</t>
  </si>
  <si>
    <t>SFH-ST060256</t>
  </si>
  <si>
    <t>SFH-ST060258</t>
  </si>
  <si>
    <t>SFH-ST060259</t>
  </si>
  <si>
    <t>SFH-ST086153</t>
  </si>
  <si>
    <t>SFH-ST100692</t>
  </si>
  <si>
    <t>SFH-ST100695</t>
  </si>
  <si>
    <t>SFH-ST100696</t>
  </si>
  <si>
    <t>SFH-ST100697</t>
  </si>
  <si>
    <t>SFH-ST100699</t>
  </si>
  <si>
    <t>SFH-ST100700</t>
  </si>
  <si>
    <t>SFH-ST103566</t>
  </si>
  <si>
    <t>SFH-ST176117</t>
  </si>
  <si>
    <t>SFH-ST176123</t>
  </si>
  <si>
    <t>SFH-ST224551</t>
  </si>
  <si>
    <t>SFH-ST231921</t>
  </si>
  <si>
    <t>SFH-ST250317</t>
  </si>
  <si>
    <t>SFH-ST262947</t>
  </si>
  <si>
    <t>SFH-ST269721</t>
  </si>
  <si>
    <t>SFH-ST272391</t>
  </si>
  <si>
    <t>SFH-ST278509</t>
  </si>
  <si>
    <t>SUM-D971934</t>
  </si>
  <si>
    <t>SUM-E798528</t>
  </si>
  <si>
    <t>SUM-M181167</t>
  </si>
  <si>
    <t>SUM-M213171</t>
  </si>
  <si>
    <t>SUM-M366625</t>
  </si>
  <si>
    <t>SUM-M366756</t>
  </si>
  <si>
    <t>SUM-M366871</t>
  </si>
  <si>
    <t>SUM-M366897</t>
  </si>
  <si>
    <t>SUM-M469901</t>
  </si>
  <si>
    <t>SUM-M902400</t>
  </si>
  <si>
    <t>SUM-M908759</t>
  </si>
  <si>
    <t>SVG-C21092</t>
  </si>
  <si>
    <t>SVG-C25882</t>
  </si>
  <si>
    <t>SVG-C25898</t>
  </si>
  <si>
    <t>SVG-C25905</t>
  </si>
  <si>
    <t>SVG-C26009</t>
  </si>
  <si>
    <t>SVG-C26053</t>
  </si>
  <si>
    <t>SVG-C26116</t>
  </si>
  <si>
    <t>SVG-C26182</t>
  </si>
  <si>
    <t>SVG-C26508</t>
  </si>
  <si>
    <t>SVG-C26532</t>
  </si>
  <si>
    <t>SVG-C30231</t>
  </si>
  <si>
    <t>SVG-C30240</t>
  </si>
  <si>
    <t>SVG-C33351</t>
  </si>
  <si>
    <t>SVG-C34592</t>
  </si>
  <si>
    <t>SVG-C34599</t>
  </si>
  <si>
    <t>SVG-C34985</t>
  </si>
  <si>
    <t>SVG-C38838</t>
  </si>
  <si>
    <t>SVG-C38889</t>
  </si>
  <si>
    <t>SVG-C39150</t>
  </si>
  <si>
    <t>SVG-C39151</t>
  </si>
  <si>
    <t>SVG-C39166</t>
  </si>
  <si>
    <t>SVG-C39170</t>
  </si>
  <si>
    <t>SVG-C39171</t>
  </si>
  <si>
    <t>SVG-C39727</t>
  </si>
  <si>
    <t>SVG-C39949</t>
  </si>
  <si>
    <t>SVG-C40823</t>
  </si>
  <si>
    <t>SVG-C40831</t>
  </si>
  <si>
    <t>SVG-C42065</t>
  </si>
  <si>
    <t>SVG-C4356</t>
  </si>
  <si>
    <t>SVG-C44593</t>
  </si>
  <si>
    <t>SVG-C46888</t>
  </si>
  <si>
    <t>SVG-C46890</t>
  </si>
  <si>
    <t>SVG-C46903</t>
  </si>
  <si>
    <t>SVG-C46909</t>
  </si>
  <si>
    <t>SVG-C46961</t>
  </si>
  <si>
    <t>SVG-C47312</t>
  </si>
  <si>
    <t>SVG-C47666</t>
  </si>
  <si>
    <t>SVG-C47667</t>
  </si>
  <si>
    <t>SVG-C47751</t>
  </si>
  <si>
    <t>SVG-C48310</t>
  </si>
  <si>
    <t>SVG-C48341</t>
  </si>
  <si>
    <t>SVG-C49976</t>
  </si>
  <si>
    <t>SVG-C49981</t>
  </si>
  <si>
    <t>SVG-C50099</t>
  </si>
  <si>
    <t>SVG-C50376</t>
  </si>
  <si>
    <t>SVG-C50476</t>
  </si>
  <si>
    <t>SVG-C51334</t>
  </si>
  <si>
    <t>SVG-C51985</t>
  </si>
  <si>
    <t>SVG-C52571</t>
  </si>
  <si>
    <t>SVG-C54344</t>
  </si>
  <si>
    <t>SVG-C56510</t>
  </si>
  <si>
    <t>SVG-C56922</t>
  </si>
  <si>
    <t>SVG-C57462</t>
  </si>
  <si>
    <t>SVG-C58088</t>
  </si>
  <si>
    <t>SVG-C58307</t>
  </si>
  <si>
    <t>SVG-C58330</t>
  </si>
  <si>
    <t>SVG-C58331</t>
  </si>
  <si>
    <t>SVG-C58346</t>
  </si>
  <si>
    <t>SVG-C58347</t>
  </si>
  <si>
    <t>SVJ-52633</t>
  </si>
  <si>
    <t>SVO-802565</t>
  </si>
  <si>
    <t>SVO-805131</t>
  </si>
  <si>
    <t>SVO-805136</t>
  </si>
  <si>
    <t>SVO-805139</t>
  </si>
  <si>
    <t>SVO-805149</t>
  </si>
  <si>
    <t>SVO-805212</t>
  </si>
  <si>
    <t>SVO-805255</t>
  </si>
  <si>
    <t>SVO-805471</t>
  </si>
  <si>
    <t>SVO-805481</t>
  </si>
  <si>
    <t>SVO-805482</t>
  </si>
  <si>
    <t>SVO-805960</t>
  </si>
  <si>
    <t>SVO-807371</t>
  </si>
  <si>
    <t>SVO-807379</t>
  </si>
  <si>
    <t>SVO-807386</t>
  </si>
  <si>
    <t>SVO-807392</t>
  </si>
  <si>
    <t>SVO-807394</t>
  </si>
  <si>
    <t>SVR-A4868</t>
  </si>
  <si>
    <t>SVR-TA7909</t>
  </si>
  <si>
    <t>SVR-U10901</t>
  </si>
  <si>
    <t>SVR-U10904</t>
  </si>
  <si>
    <t>SVR-U11243</t>
  </si>
  <si>
    <t>SVR-U11244</t>
  </si>
  <si>
    <t>SVR-U11785</t>
  </si>
  <si>
    <t>SVR-U11786</t>
  </si>
  <si>
    <t>SVR-U11790</t>
  </si>
  <si>
    <t>SVR-U12536</t>
  </si>
  <si>
    <t>SVR-U12552</t>
  </si>
  <si>
    <t>SVR-U12671</t>
  </si>
  <si>
    <t>SVR-U12701</t>
  </si>
  <si>
    <t>SVR-U12984</t>
  </si>
  <si>
    <t>SVR-U14478</t>
  </si>
  <si>
    <t>SVR-U1504</t>
  </si>
  <si>
    <t>SVR-U1537</t>
  </si>
  <si>
    <t>SVR-U16262</t>
  </si>
  <si>
    <t>SVR-U16617</t>
  </si>
  <si>
    <t>SVR-U17552</t>
  </si>
  <si>
    <t>SVR-U17558</t>
  </si>
  <si>
    <t>SVR-U18517</t>
  </si>
  <si>
    <t>SVR-U18534</t>
  </si>
  <si>
    <t>SVR-U1862</t>
  </si>
  <si>
    <t>SVR-U1863</t>
  </si>
  <si>
    <t>SVR-U19313</t>
  </si>
  <si>
    <t>SVR-U19408</t>
  </si>
  <si>
    <t>SVR-U19926</t>
  </si>
  <si>
    <t>SVR-U19929</t>
  </si>
  <si>
    <t>SVR-U20696</t>
  </si>
  <si>
    <t>SVR-U20760</t>
  </si>
  <si>
    <t>SVR-U20781</t>
  </si>
  <si>
    <t>SVR-U21056</t>
  </si>
  <si>
    <t>SVR-U21078</t>
  </si>
  <si>
    <t>SVR-U21396</t>
  </si>
  <si>
    <t>SVR-U21401</t>
  </si>
  <si>
    <t>SVR-U21481</t>
  </si>
  <si>
    <t>SVR-U21752</t>
  </si>
  <si>
    <t>SVR-U21778</t>
  </si>
  <si>
    <t>SVR-U21913</t>
  </si>
  <si>
    <t>SVR-U22124</t>
  </si>
  <si>
    <t>SVR-U22460</t>
  </si>
  <si>
    <t>SVR-U22779</t>
  </si>
  <si>
    <t>SVR-U22901</t>
  </si>
  <si>
    <t>SVR-U22903</t>
  </si>
  <si>
    <t>SVR-U23057</t>
  </si>
  <si>
    <t>SVR-U23376</t>
  </si>
  <si>
    <t>SVR-U23534</t>
  </si>
  <si>
    <t>SVR-U23734</t>
  </si>
  <si>
    <t>SVR-U23804</t>
  </si>
  <si>
    <t>SVR-U23995</t>
  </si>
  <si>
    <t>SVR-U24685</t>
  </si>
  <si>
    <t>SVR-U24692</t>
  </si>
  <si>
    <t>SVR-U24693</t>
  </si>
  <si>
    <t>SVR-U24694</t>
  </si>
  <si>
    <t>SVR-U24751</t>
  </si>
  <si>
    <t>SVR-U24927</t>
  </si>
  <si>
    <t>SVR-U25279</t>
  </si>
  <si>
    <t>SVR-U25486</t>
  </si>
  <si>
    <t>SVR-U25592</t>
  </si>
  <si>
    <t>SVR-U25878</t>
  </si>
  <si>
    <t>SVR-U25879</t>
  </si>
  <si>
    <t>SVR-U26407</t>
  </si>
  <si>
    <t>SVR-U26457</t>
  </si>
  <si>
    <t>SVR-U26604</t>
  </si>
  <si>
    <t>SVR-U26605</t>
  </si>
  <si>
    <t>SVR-U26632</t>
  </si>
  <si>
    <t>SVR-U26912</t>
  </si>
  <si>
    <t>SVR-U26937</t>
  </si>
  <si>
    <t>SVR-U27029</t>
  </si>
  <si>
    <t>SVR-U27035</t>
  </si>
  <si>
    <t>SVR-U27038</t>
  </si>
  <si>
    <t>SVR-U27040</t>
  </si>
  <si>
    <t>SVR-U27045</t>
  </si>
  <si>
    <t>SVR-U27154</t>
  </si>
  <si>
    <t>SVR-U27246</t>
  </si>
  <si>
    <t>SVR-U27247</t>
  </si>
  <si>
    <t>SVR-U27404</t>
  </si>
  <si>
    <t>SVR-U27584</t>
  </si>
  <si>
    <t>SVR-U27805</t>
  </si>
  <si>
    <t>SVR-U27976</t>
  </si>
  <si>
    <t>SVR-U27977</t>
  </si>
  <si>
    <t>SVR-U28009</t>
  </si>
  <si>
    <t>SVR-U28144</t>
  </si>
  <si>
    <t>SVR-U28229</t>
  </si>
  <si>
    <t>SVR-U28230</t>
  </si>
  <si>
    <t>SVR-U28478</t>
  </si>
  <si>
    <t>SVR-U28482</t>
  </si>
  <si>
    <t>SVR-U28722</t>
  </si>
  <si>
    <t>SVR-U28723</t>
  </si>
  <si>
    <t>SVR-U29112</t>
  </si>
  <si>
    <t>SVR-U29113</t>
  </si>
  <si>
    <t>SVR-U29378</t>
  </si>
  <si>
    <t>SVR-U29704</t>
  </si>
  <si>
    <t>SVR-U29710</t>
  </si>
  <si>
    <t>SVR-U29724</t>
  </si>
  <si>
    <t>SVR-U29857</t>
  </si>
  <si>
    <t>SVR-U29862</t>
  </si>
  <si>
    <t>SVR-U30131</t>
  </si>
  <si>
    <t>SVR-U30132</t>
  </si>
  <si>
    <t>SVR-U30320</t>
  </si>
  <si>
    <t>SVR-U30752</t>
  </si>
  <si>
    <t>SVR-U30867</t>
  </si>
  <si>
    <t>SVR-U31104</t>
  </si>
  <si>
    <t>SVR-U32075</t>
  </si>
  <si>
    <t>SVR-U32779</t>
  </si>
  <si>
    <t>SVR-U33383</t>
  </si>
  <si>
    <t>SVR-U33398</t>
  </si>
  <si>
    <t>SVR-U34065</t>
  </si>
  <si>
    <t>SVR-U34188</t>
  </si>
  <si>
    <t>SVR-U35020</t>
  </si>
  <si>
    <t>SVR-U35023</t>
  </si>
  <si>
    <t>SVR-U36001</t>
  </si>
  <si>
    <t>SVR-U36954</t>
  </si>
  <si>
    <t>SVR-U37395</t>
  </si>
  <si>
    <t>SVR-U378</t>
  </si>
  <si>
    <t>SVR-U38492</t>
  </si>
  <si>
    <t>SVR-U38598</t>
  </si>
  <si>
    <t>SVR-U38599</t>
  </si>
  <si>
    <t>SVR-U38631</t>
  </si>
  <si>
    <t>SVR-U38729</t>
  </si>
  <si>
    <t>SVR-U39028</t>
  </si>
  <si>
    <t>SVR-U39593</t>
  </si>
  <si>
    <t>SVR-U40058</t>
  </si>
  <si>
    <t>SVR-U40059</t>
  </si>
  <si>
    <t>SVR-U40077</t>
  </si>
  <si>
    <t>SVR-U40084</t>
  </si>
  <si>
    <t>SVR-U40199</t>
  </si>
  <si>
    <t>SVR-U41167</t>
  </si>
  <si>
    <t>SVR-U41280</t>
  </si>
  <si>
    <t>SVR-U41302</t>
  </si>
  <si>
    <t>SVR-U41724</t>
  </si>
  <si>
    <t>SVR-U42822</t>
  </si>
  <si>
    <t>SVR-U4346</t>
  </si>
  <si>
    <t>SVR-U4431</t>
  </si>
  <si>
    <t>SVR-U4432</t>
  </si>
  <si>
    <t>SVR-U4433</t>
  </si>
  <si>
    <t>SVR-U44523</t>
  </si>
  <si>
    <t>SVR-U4552</t>
  </si>
  <si>
    <t>SVR-U4559</t>
  </si>
  <si>
    <t>SVR-U46004</t>
  </si>
  <si>
    <t>SVR-U46064</t>
  </si>
  <si>
    <t>SVR-U46952</t>
  </si>
  <si>
    <t>SVR-U46996</t>
  </si>
  <si>
    <t>SVR-U47042</t>
  </si>
  <si>
    <t>SVR-U4793</t>
  </si>
  <si>
    <t>SVR-U48203</t>
  </si>
  <si>
    <t>SVR-U48678</t>
  </si>
  <si>
    <t>SVR-U50267</t>
  </si>
  <si>
    <t>SVR-U51380</t>
  </si>
  <si>
    <t>SVR-U52713</t>
  </si>
  <si>
    <t>SVR-U52715</t>
  </si>
  <si>
    <t>SVR-U52728</t>
  </si>
  <si>
    <t>SVR-U53135</t>
  </si>
  <si>
    <t>SVR-U53709</t>
  </si>
  <si>
    <t>SVR-U54331</t>
  </si>
  <si>
    <t>SVR-U54529</t>
  </si>
  <si>
    <t>SVR-U55138</t>
  </si>
  <si>
    <t>SVR-U55241</t>
  </si>
  <si>
    <t>SVR-U55770</t>
  </si>
  <si>
    <t>SVR-U56116</t>
  </si>
  <si>
    <t>SVR-U56246</t>
  </si>
  <si>
    <t>SVR-U56247</t>
  </si>
  <si>
    <t>SVR-U56467</t>
  </si>
  <si>
    <t>SVR-U56473</t>
  </si>
  <si>
    <t>SVR-U57068</t>
  </si>
  <si>
    <t>SVR-U57071</t>
  </si>
  <si>
    <t>SVR-U58693</t>
  </si>
  <si>
    <t>SVR-U59389</t>
  </si>
  <si>
    <t>SVR-U59623</t>
  </si>
  <si>
    <t>SVR-U60610</t>
  </si>
  <si>
    <t>SVR-U61072</t>
  </si>
  <si>
    <t>SVR-U61082</t>
  </si>
  <si>
    <t>SVR-U6174</t>
  </si>
  <si>
    <t>SVR-U62169</t>
  </si>
  <si>
    <t>SVR-U62688</t>
  </si>
  <si>
    <t>SVR-U62689</t>
  </si>
  <si>
    <t>SVR-U62791</t>
  </si>
  <si>
    <t>SVR-U62793</t>
  </si>
  <si>
    <t>SVR-U6317</t>
  </si>
  <si>
    <t>SVR-U63628</t>
  </si>
  <si>
    <t>SVR-U66226</t>
  </si>
  <si>
    <t>SVR-U66228</t>
  </si>
  <si>
    <t>SVR-U66838</t>
  </si>
  <si>
    <t>SVR-U66845</t>
  </si>
  <si>
    <t>SVR-U6698</t>
  </si>
  <si>
    <t>SVR-U6699</t>
  </si>
  <si>
    <t>SVR-U67252</t>
  </si>
  <si>
    <t>SVR-U67254</t>
  </si>
  <si>
    <t>SVR-U68679</t>
  </si>
  <si>
    <t>SVR-U68878</t>
  </si>
  <si>
    <t>SVR-U68889</t>
  </si>
  <si>
    <t>SVR-U69301</t>
  </si>
  <si>
    <t>SVR-U69466</t>
  </si>
  <si>
    <t>SVR-U70646</t>
  </si>
  <si>
    <t>SVR-U73952</t>
  </si>
  <si>
    <t>SVR-U74853</t>
  </si>
  <si>
    <t>SVR-U75054</t>
  </si>
  <si>
    <t>SVR-U76848</t>
  </si>
  <si>
    <t>SVR-U78141</t>
  </si>
  <si>
    <t>SVR-U78167</t>
  </si>
  <si>
    <t>SVR-U783</t>
  </si>
  <si>
    <t>SVR-U79841</t>
  </si>
  <si>
    <t>SVR-U79843</t>
  </si>
  <si>
    <t>SVR-U79861</t>
  </si>
  <si>
    <t>SVR-U79950</t>
  </si>
  <si>
    <t>SVR-U80223</t>
  </si>
  <si>
    <t>SVR-U80245</t>
  </si>
  <si>
    <t>SVR-U83569</t>
  </si>
  <si>
    <t>SVR-U84151</t>
  </si>
  <si>
    <t>SVR-U84259</t>
  </si>
  <si>
    <t>SVR-U85007</t>
  </si>
  <si>
    <t>SVR-U87051</t>
  </si>
  <si>
    <t>SVR-U9071</t>
  </si>
  <si>
    <t>SVR-X10031</t>
  </si>
  <si>
    <t>SVR-X10032</t>
  </si>
  <si>
    <t>SVR-X10034</t>
  </si>
  <si>
    <t>SVR-X10059</t>
  </si>
  <si>
    <t>SVR-X1165</t>
  </si>
  <si>
    <t>SVR-X1199</t>
  </si>
  <si>
    <t>SVR-X1200</t>
  </si>
  <si>
    <t>SVR-X14146</t>
  </si>
  <si>
    <t>SVR-X14149</t>
  </si>
  <si>
    <t>SVR-X1863</t>
  </si>
  <si>
    <t>SVR-X1865</t>
  </si>
  <si>
    <t>SVR-X22474</t>
  </si>
  <si>
    <t>SVR-X24266</t>
  </si>
  <si>
    <t>SVR-X2501</t>
  </si>
  <si>
    <t>SVR-X28747</t>
  </si>
  <si>
    <t>SVR-X3106</t>
  </si>
  <si>
    <t>SVR-X3519</t>
  </si>
  <si>
    <t>SVR-X3943</t>
  </si>
  <si>
    <t>SVR-X413</t>
  </si>
  <si>
    <t>SVR-X478</t>
  </si>
  <si>
    <t>SVR-X5134</t>
  </si>
  <si>
    <t>SVR-X5965</t>
  </si>
  <si>
    <t>SVR-Y44465</t>
  </si>
  <si>
    <t>SVS-6008801</t>
  </si>
  <si>
    <t>SVS-6009036</t>
  </si>
  <si>
    <t>SVS-6012559</t>
  </si>
  <si>
    <t>SVS-6012660</t>
  </si>
  <si>
    <t>SVS-6015723</t>
  </si>
  <si>
    <t>SVS-6020895</t>
  </si>
  <si>
    <t>SVS-6021029</t>
  </si>
  <si>
    <t>SVS-6022028</t>
  </si>
  <si>
    <t>SVS-6022035</t>
  </si>
  <si>
    <t>SVS-6024306</t>
  </si>
  <si>
    <t>SVS-6024434</t>
  </si>
  <si>
    <t>SVS-6027955</t>
  </si>
  <si>
    <t>SVS-6027960</t>
  </si>
  <si>
    <t>SVS-6034802</t>
  </si>
  <si>
    <t>SVS-6038101</t>
  </si>
  <si>
    <t>SVS-6038105</t>
  </si>
  <si>
    <t>SVS-6045373</t>
  </si>
  <si>
    <t>SVS-6050903</t>
  </si>
  <si>
    <t>SVS-6050906</t>
  </si>
  <si>
    <t>SVS-6053670</t>
  </si>
  <si>
    <t>SVS-6053861</t>
  </si>
  <si>
    <t>SVS-6053870</t>
  </si>
  <si>
    <t>SVS-6054508</t>
  </si>
  <si>
    <t>SVS-6054512</t>
  </si>
  <si>
    <t>SVS-6054531</t>
  </si>
  <si>
    <t>SVS-6054544</t>
  </si>
  <si>
    <t>SVS-6055907</t>
  </si>
  <si>
    <t>SVS-6055910</t>
  </si>
  <si>
    <t>SVS-6055913</t>
  </si>
  <si>
    <t>SVS-6055943</t>
  </si>
  <si>
    <t>SVS-6055949</t>
  </si>
  <si>
    <t>SVS-6055968</t>
  </si>
  <si>
    <t>SVS-6055969</t>
  </si>
  <si>
    <t>SVS-6055973</t>
  </si>
  <si>
    <t>SVS-6055980</t>
  </si>
  <si>
    <t>SVS-6055986</t>
  </si>
  <si>
    <t>SVS-6055992</t>
  </si>
  <si>
    <t>SVS-6056314</t>
  </si>
  <si>
    <t>SVS-6057030</t>
  </si>
  <si>
    <t>SVS-6057081</t>
  </si>
  <si>
    <t>SVS-6057110</t>
  </si>
  <si>
    <t>SVS-6057201</t>
  </si>
  <si>
    <t>SVS-6057202</t>
  </si>
  <si>
    <t>SVS-6057245</t>
  </si>
  <si>
    <t>SVS-6057334</t>
  </si>
  <si>
    <t>SVS-6057336</t>
  </si>
  <si>
    <t>SVS-6057486</t>
  </si>
  <si>
    <t>SVS-6057967</t>
  </si>
  <si>
    <t>SVS-6057977</t>
  </si>
  <si>
    <t>SVS-6058669</t>
  </si>
  <si>
    <t>SVS-6058702</t>
  </si>
  <si>
    <t>SVS-6058807</t>
  </si>
  <si>
    <t>SVS-6059890</t>
  </si>
  <si>
    <t>SVS-6060012</t>
  </si>
  <si>
    <t>SVS-6060015</t>
  </si>
  <si>
    <t>SVS-6060032</t>
  </si>
  <si>
    <t>SVS-6060034</t>
  </si>
  <si>
    <t>SVS-6060176</t>
  </si>
  <si>
    <t>SVS-6060366</t>
  </si>
  <si>
    <t>SVS-6061435</t>
  </si>
  <si>
    <t>SVS-6061813</t>
  </si>
  <si>
    <t>SVS-6062979</t>
  </si>
  <si>
    <t>SVS-6064959</t>
  </si>
  <si>
    <t>SVS-6065118</t>
  </si>
  <si>
    <t>SVS-6065125</t>
  </si>
  <si>
    <t>SVS-6065126</t>
  </si>
  <si>
    <t>SVS-6065163</t>
  </si>
  <si>
    <t>SVS-6065171</t>
  </si>
  <si>
    <t>SVS-6065904</t>
  </si>
  <si>
    <t>SVS-6065906</t>
  </si>
  <si>
    <t>SVS-6065923</t>
  </si>
  <si>
    <t>SVS-6065960</t>
  </si>
  <si>
    <t>SVS-6065969</t>
  </si>
  <si>
    <t>SVS-6065971</t>
  </si>
  <si>
    <t>SVS-6065988</t>
  </si>
  <si>
    <t>SVS-6066028</t>
  </si>
  <si>
    <t>SVS-6068302</t>
  </si>
  <si>
    <t>SVS-6068491</t>
  </si>
  <si>
    <t>SVS-6068578</t>
  </si>
  <si>
    <t>SVS-6069470</t>
  </si>
  <si>
    <t>SVS-6075390</t>
  </si>
  <si>
    <t>SVS-6075721</t>
  </si>
  <si>
    <t>SVS-6077265</t>
  </si>
  <si>
    <t>SVS-6078719</t>
  </si>
  <si>
    <t>SVS-6078761</t>
  </si>
  <si>
    <t>SVS-6078784</t>
  </si>
  <si>
    <t>SVS-6079020</t>
  </si>
  <si>
    <t>SVS-6082016</t>
  </si>
  <si>
    <t>SVS-6082023</t>
  </si>
  <si>
    <t>SVS-6082025</t>
  </si>
  <si>
    <t>SVS-6083019</t>
  </si>
  <si>
    <t>SVS-6084130</t>
  </si>
  <si>
    <t>SVS-6084234</t>
  </si>
  <si>
    <t>SVS-6085268</t>
  </si>
  <si>
    <t>SVS-6085559</t>
  </si>
  <si>
    <t>SVS-6085665</t>
  </si>
  <si>
    <t>SVS-6085667</t>
  </si>
  <si>
    <t>SVS-6085765</t>
  </si>
  <si>
    <t>SVS-6085792</t>
  </si>
  <si>
    <t>SVS-6086006</t>
  </si>
  <si>
    <t>SVS-6102413</t>
  </si>
  <si>
    <t>SVS-6102415</t>
  </si>
  <si>
    <t>SVS-6102423</t>
  </si>
  <si>
    <t>SVS-6102820</t>
  </si>
  <si>
    <t>SVS-6102821</t>
  </si>
  <si>
    <t>SVS-6102823</t>
  </si>
  <si>
    <t>SVS-6102826</t>
  </si>
  <si>
    <t>SVS-6103075</t>
  </si>
  <si>
    <t>SVS-6103513</t>
  </si>
  <si>
    <t>SVS-6103523</t>
  </si>
  <si>
    <t>SVS-6103535</t>
  </si>
  <si>
    <t>SVS-6103790</t>
  </si>
  <si>
    <t>SVS-6104176</t>
  </si>
  <si>
    <t>SVS-6104177</t>
  </si>
  <si>
    <t>SVS-6104184</t>
  </si>
  <si>
    <t>SVS-6104185</t>
  </si>
  <si>
    <t>SVS-6104213</t>
  </si>
  <si>
    <t>SVS-6104223</t>
  </si>
  <si>
    <t>SVS-6105355</t>
  </si>
  <si>
    <t>SVS-6106353</t>
  </si>
  <si>
    <t>SVS-6111705</t>
  </si>
  <si>
    <t>SVS-6111739</t>
  </si>
  <si>
    <t>SVS-6111749</t>
  </si>
  <si>
    <t>SVS-6117706</t>
  </si>
  <si>
    <t>SVS-6143338</t>
  </si>
  <si>
    <t>SVS-6144829</t>
  </si>
  <si>
    <t>SVS-6163003</t>
  </si>
  <si>
    <t>SVS-6163818</t>
  </si>
  <si>
    <t>SVS-6183923</t>
  </si>
  <si>
    <t>SVS-6190577</t>
  </si>
  <si>
    <t>SVS-6195221</t>
  </si>
  <si>
    <t>SVS-6212726</t>
  </si>
  <si>
    <t>SVS-6214258</t>
  </si>
  <si>
    <t>SVS-6215901</t>
  </si>
  <si>
    <t>SVS-7000064</t>
  </si>
  <si>
    <t>SVS-7000070</t>
  </si>
  <si>
    <t>SVS-7000094</t>
  </si>
  <si>
    <t>SVS-7000111</t>
  </si>
  <si>
    <t>SVS-7000886</t>
  </si>
  <si>
    <t>SVS-7001259</t>
  </si>
  <si>
    <t>SVS-7001758</t>
  </si>
  <si>
    <t>SVS-7002128</t>
  </si>
  <si>
    <t>SVS-7002804</t>
  </si>
  <si>
    <t>SVS-7003870</t>
  </si>
  <si>
    <t>SVS-7003873</t>
  </si>
  <si>
    <t>SVS-7004471</t>
  </si>
  <si>
    <t>SVS-7004483</t>
  </si>
  <si>
    <t>SVS-7004526</t>
  </si>
  <si>
    <t>SVS-7005562</t>
  </si>
  <si>
    <t>SVS-7005568</t>
  </si>
  <si>
    <t>SVS-7005581</t>
  </si>
  <si>
    <t>SVS-7005769</t>
  </si>
  <si>
    <t>SVS-7005784</t>
  </si>
  <si>
    <t>SVS-7006003</t>
  </si>
  <si>
    <t>SVS-7006167</t>
  </si>
  <si>
    <t>SVS-7006169</t>
  </si>
  <si>
    <t>SVS-7006807</t>
  </si>
  <si>
    <t>SVS-7008200</t>
  </si>
  <si>
    <t>SVS-7008201</t>
  </si>
  <si>
    <t>SVS-7008203</t>
  </si>
  <si>
    <t>SVS-7009217</t>
  </si>
  <si>
    <t>SVS-7009425</t>
  </si>
  <si>
    <t>SVS-7009714</t>
  </si>
  <si>
    <t>SVS-7009715</t>
  </si>
  <si>
    <t>SVS-7010500</t>
  </si>
  <si>
    <t>SVS-7010512</t>
  </si>
  <si>
    <t>SVS-7011073</t>
  </si>
  <si>
    <t>SVS-7011081</t>
  </si>
  <si>
    <t>SVS-7011164</t>
  </si>
  <si>
    <t>SVS-7011286</t>
  </si>
  <si>
    <t>SVS-7012259</t>
  </si>
  <si>
    <t>SVS-7012574</t>
  </si>
  <si>
    <t>SVS-7013275</t>
  </si>
  <si>
    <t>SVS-7013600</t>
  </si>
  <si>
    <t>SVS-7014430</t>
  </si>
  <si>
    <t>SVS-7015214</t>
  </si>
  <si>
    <t>SVS-7015242</t>
  </si>
  <si>
    <t>SVS-7015246</t>
  </si>
  <si>
    <t>SVS-7015325</t>
  </si>
  <si>
    <t>SVS-7016322</t>
  </si>
  <si>
    <t>SVS-7016525</t>
  </si>
  <si>
    <t>SVS-7017779</t>
  </si>
  <si>
    <t>SVS-7017780</t>
  </si>
  <si>
    <t>SVS-7018173</t>
  </si>
  <si>
    <t>SVS-7018196</t>
  </si>
  <si>
    <t>SVS-7018198</t>
  </si>
  <si>
    <t>SVS-7018199</t>
  </si>
  <si>
    <t>SVS-7018515</t>
  </si>
  <si>
    <t>SVS-7018520</t>
  </si>
  <si>
    <t>SVS-7018522</t>
  </si>
  <si>
    <t>SVS-7018643</t>
  </si>
  <si>
    <t>SVS-7020615</t>
  </si>
  <si>
    <t>SVS-7021049</t>
  </si>
  <si>
    <t>SVS-7021991</t>
  </si>
  <si>
    <t>SVS-7021998</t>
  </si>
  <si>
    <t>SVS-7023767</t>
  </si>
  <si>
    <t>SVS-7026402</t>
  </si>
  <si>
    <t>SVS-7027233</t>
  </si>
  <si>
    <t>SVS-7028543</t>
  </si>
  <si>
    <t>SVS-7028681</t>
  </si>
  <si>
    <t>SVS-7030144</t>
  </si>
  <si>
    <t>SVS-7030145</t>
  </si>
  <si>
    <t>SVS-7030174</t>
  </si>
  <si>
    <t>SVS-7030811</t>
  </si>
  <si>
    <t>SVS-7030826</t>
  </si>
  <si>
    <t>SVS-7030860</t>
  </si>
  <si>
    <t>SVS-7031815</t>
  </si>
  <si>
    <t>SVS-7034529</t>
  </si>
  <si>
    <t>SVS-7035405</t>
  </si>
  <si>
    <t>SVS-7036920</t>
  </si>
  <si>
    <t>SVS-7036930</t>
  </si>
  <si>
    <t>SVS-7036942</t>
  </si>
  <si>
    <t>SVS-7036944</t>
  </si>
  <si>
    <t>SVS-7036952</t>
  </si>
  <si>
    <t>SVS-7037057</t>
  </si>
  <si>
    <t>SVS-7037058</t>
  </si>
  <si>
    <t>SVS-7037627</t>
  </si>
  <si>
    <t>SVS-7039558</t>
  </si>
  <si>
    <t>SVS-7039563</t>
  </si>
  <si>
    <t>SVS-7039928</t>
  </si>
  <si>
    <t>SVS-7040315</t>
  </si>
  <si>
    <t>SVS-7040367</t>
  </si>
  <si>
    <t>SVS-7040393</t>
  </si>
  <si>
    <t>SVS-7040422</t>
  </si>
  <si>
    <t>SVS-7040431</t>
  </si>
  <si>
    <t>SVS-7041848</t>
  </si>
  <si>
    <t>SVS-7043178</t>
  </si>
  <si>
    <t>SVS-7043190</t>
  </si>
  <si>
    <t>SVS-7043251</t>
  </si>
  <si>
    <t>SVS-7046115</t>
  </si>
  <si>
    <t>SVS-7046117</t>
  </si>
  <si>
    <t>SVS-7046121</t>
  </si>
  <si>
    <t>SVS-7046155</t>
  </si>
  <si>
    <t>SVS-7046169</t>
  </si>
  <si>
    <t>SVS-7046181</t>
  </si>
  <si>
    <t>SVS-7046232</t>
  </si>
  <si>
    <t>SVS-7046238</t>
  </si>
  <si>
    <t>SVS-7046268</t>
  </si>
  <si>
    <t>SVS-7046558</t>
  </si>
  <si>
    <t>SVS-7046662</t>
  </si>
  <si>
    <t>SVS-7047607</t>
  </si>
  <si>
    <t>SVS-7047616</t>
  </si>
  <si>
    <t>SVS-7047631</t>
  </si>
  <si>
    <t>SVS-7047711</t>
  </si>
  <si>
    <t>SVS-7047714</t>
  </si>
  <si>
    <t>SVS-7047724</t>
  </si>
  <si>
    <t>SVS-7047731</t>
  </si>
  <si>
    <t>SVS-7047740</t>
  </si>
  <si>
    <t>SVS-7048349</t>
  </si>
  <si>
    <t>SVS-7052751</t>
  </si>
  <si>
    <t>SVS-7056604</t>
  </si>
  <si>
    <t>SVS-7059371</t>
  </si>
  <si>
    <t>SVS-7059373</t>
  </si>
  <si>
    <t>SVS-7059375</t>
  </si>
  <si>
    <t>SVS-U46069</t>
  </si>
  <si>
    <t>SVS-U76123</t>
  </si>
  <si>
    <t>UK</t>
  </si>
  <si>
    <t>Holland</t>
  </si>
  <si>
    <t>Grand Total</t>
  </si>
  <si>
    <t>Ring Day/Month/Year</t>
  </si>
  <si>
    <t>Recovery Day/Month/Year</t>
  </si>
  <si>
    <t>Row Labels</t>
  </si>
  <si>
    <t>Count of Condition alive or dead</t>
  </si>
  <si>
    <t>(blank)</t>
  </si>
  <si>
    <t>recovery day</t>
  </si>
  <si>
    <t>recovery months and conditions</t>
  </si>
  <si>
    <t xml:space="preserve"> Condition alive or dead</t>
  </si>
  <si>
    <t>Recovery country and Condition alive or dead</t>
  </si>
  <si>
    <t>Recovery year and condition alive or dead</t>
  </si>
  <si>
    <t>recovery month and condition alive or dead</t>
  </si>
  <si>
    <t xml:space="preserve">Count of condition alive </t>
  </si>
  <si>
    <t>Count of condition dead</t>
  </si>
  <si>
    <t>Percentage</t>
  </si>
  <si>
    <t>Count of Recovery circumstances with countries</t>
  </si>
  <si>
    <t>countries</t>
  </si>
  <si>
    <t>recovery circumstances</t>
  </si>
  <si>
    <t>0-50</t>
    <phoneticPr fontId="0" type="noConversion"/>
  </si>
  <si>
    <t>50-100</t>
    <phoneticPr fontId="0" type="noConversion"/>
  </si>
  <si>
    <t>100-150</t>
    <phoneticPr fontId="0" type="noConversion"/>
  </si>
  <si>
    <t>150-200</t>
    <phoneticPr fontId="0" type="noConversion"/>
  </si>
  <si>
    <t>250-300</t>
    <phoneticPr fontId="0" type="noConversion"/>
  </si>
  <si>
    <t>350-400</t>
    <phoneticPr fontId="0" type="noConversion"/>
  </si>
  <si>
    <t>400-450</t>
    <phoneticPr fontId="0" type="noConversion"/>
  </si>
  <si>
    <t>450-500</t>
    <phoneticPr fontId="0" type="noConversion"/>
  </si>
  <si>
    <t>&gt;500</t>
    <phoneticPr fontId="0" type="noConversion"/>
  </si>
  <si>
    <t>Sum of Distance in km</t>
  </si>
  <si>
    <t>recovery month</t>
  </si>
  <si>
    <t>Column Labels</t>
  </si>
  <si>
    <t>0-500</t>
    <phoneticPr fontId="2" type="noConversion"/>
  </si>
  <si>
    <t>501-1000</t>
    <phoneticPr fontId="2" type="noConversion"/>
  </si>
  <si>
    <t>1001-1500</t>
    <phoneticPr fontId="2" type="noConversion"/>
  </si>
  <si>
    <t>1501-2000</t>
    <phoneticPr fontId="2" type="noConversion"/>
  </si>
  <si>
    <t>2001-2500</t>
    <phoneticPr fontId="2" type="noConversion"/>
  </si>
  <si>
    <t>2501-3000</t>
    <phoneticPr fontId="2" type="noConversion"/>
  </si>
  <si>
    <t>3001-3500</t>
    <phoneticPr fontId="2" type="noConversion"/>
  </si>
  <si>
    <t>3501-4000</t>
    <phoneticPr fontId="2" type="noConversion"/>
  </si>
  <si>
    <t>4001-4500</t>
    <phoneticPr fontId="2" type="noConversion"/>
  </si>
  <si>
    <t>4501-5000</t>
    <phoneticPr fontId="2" type="noConversion"/>
  </si>
  <si>
    <t>5001-5500</t>
    <phoneticPr fontId="2" type="noConversion"/>
  </si>
  <si>
    <t>5501-6000</t>
    <phoneticPr fontId="2" type="noConversion"/>
  </si>
  <si>
    <t>6001-6500</t>
    <phoneticPr fontId="2" type="noConversion"/>
  </si>
  <si>
    <t>6501-7000</t>
    <phoneticPr fontId="2" type="noConversion"/>
  </si>
  <si>
    <t>7001-7500</t>
    <phoneticPr fontId="2" type="noConversion"/>
  </si>
  <si>
    <t>7501-8000</t>
    <phoneticPr fontId="2" type="noConversion"/>
  </si>
  <si>
    <t>8001-8500</t>
    <phoneticPr fontId="2" type="noConversion"/>
  </si>
  <si>
    <t>8501-9000</t>
    <phoneticPr fontId="2" type="noConversion"/>
  </si>
  <si>
    <t>9001-9500</t>
    <phoneticPr fontId="2" type="noConversion"/>
  </si>
  <si>
    <t>9501-10000</t>
    <phoneticPr fontId="2" type="noConversion"/>
  </si>
  <si>
    <t>Count of Ringing country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</si>
  <si>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</si>
  <si>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</si>
  <si>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</si>
  <si>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</si>
  <si>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</si>
  <si>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</si>
  <si>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</si>
  <si>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</si>
  <si>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</si>
  <si>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</si>
  <si>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</si>
  <si>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</si>
  <si>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death</t>
  </si>
  <si>
    <t>recovery months</t>
  </si>
  <si>
    <t>Average of time in days</t>
  </si>
  <si>
    <t>Average of distance in KM</t>
  </si>
  <si>
    <t>Average of DIRECTION in DEGREES</t>
  </si>
  <si>
    <t>total</t>
  </si>
  <si>
    <t xml:space="preserve">Form control Selection </t>
  </si>
  <si>
    <t>Count of Recovery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</si>
</sst>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_(* #,##0_);_(* \(#,##0\);_(* &quot;-&quot;_);@_)"/>
    <numFmt numFmtId="166" formatCode="0%_);\(0%\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charset val="134"/>
      <scheme val="minor"/>
    </font>
    <font>
      <sz val="9"/>
      <color theme="1"/>
      <name val="Calibri"/>
      <family val="2"/>
      <scheme val="minor"/>
    </font>
    <font>
      <sz val="9"/>
      <color rgb="FF9C0006"/>
      <name val="Arial"/>
      <family val="2"/>
    </font>
    <font>
      <b/>
      <sz val="9"/>
      <color rgb="FFFA7D00"/>
      <name val="Arial"/>
      <family val="2"/>
    </font>
    <font>
      <b/>
      <sz val="9"/>
      <color theme="0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9"/>
      <color rgb="FF006100"/>
      <name val="Arial"/>
      <family val="2"/>
    </font>
    <font>
      <b/>
      <sz val="9"/>
      <color theme="3"/>
      <name val="Arial"/>
      <family val="2"/>
    </font>
    <font>
      <b/>
      <sz val="9"/>
      <color theme="3"/>
      <name val="Calibri Light"/>
      <family val="2"/>
      <scheme val="major"/>
    </font>
    <font>
      <sz val="9"/>
      <color theme="3"/>
      <name val="Calibri Light"/>
      <family val="2"/>
      <scheme val="major"/>
    </font>
    <font>
      <sz val="9"/>
      <color rgb="FF3F3F76"/>
      <name val="Calibri"/>
      <family val="2"/>
      <scheme val="minor"/>
    </font>
    <font>
      <sz val="9"/>
      <color rgb="FFFA7D00"/>
      <name val="Calibri"/>
      <family val="2"/>
      <scheme val="minor"/>
    </font>
    <font>
      <sz val="9"/>
      <color rgb="FF9C6500"/>
      <name val="Arial"/>
      <family val="2"/>
    </font>
    <font>
      <b/>
      <sz val="9"/>
      <color rgb="FF3F3F3F"/>
      <name val="Calibri"/>
      <family val="2"/>
      <scheme val="minor"/>
    </font>
    <font>
      <b/>
      <sz val="9"/>
      <color theme="3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3"/>
      <name val="Calibri Light"/>
      <family val="2"/>
      <scheme val="major"/>
    </font>
    <font>
      <b/>
      <sz val="9"/>
      <color theme="1"/>
      <name val="Calibri Light"/>
      <family val="2"/>
      <scheme val="major"/>
    </font>
    <font>
      <sz val="8"/>
      <color rgb="FF000000"/>
      <name val="Segoe UI"/>
      <family val="2"/>
    </font>
    <font>
      <sz val="12"/>
      <color rgb="FF657B83"/>
      <name val="Monaco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FCD4B6"/>
        <bgColor indexed="64"/>
      </patternFill>
    </fill>
    <fill>
      <patternFill patternType="solid">
        <fgColor rgb="FFE8E6DF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medium">
        <color theme="4"/>
      </bottom>
      <diagonal/>
    </border>
    <border>
      <left/>
      <right/>
      <top style="medium">
        <color theme="4"/>
      </top>
      <bottom/>
      <diagonal/>
    </border>
  </borders>
  <cellStyleXfs count="35">
    <xf numFmtId="0" fontId="0" fillId="0" borderId="0"/>
    <xf numFmtId="165" fontId="3" fillId="0" borderId="0"/>
    <xf numFmtId="9" fontId="3" fillId="0" borderId="0" applyFont="0" applyFill="0" applyBorder="0" applyAlignment="0" applyProtection="0"/>
    <xf numFmtId="49" fontId="20" fillId="0" borderId="0" applyAlignment="0" applyProtection="0"/>
    <xf numFmtId="49" fontId="9" fillId="0" borderId="6" applyFill="0" applyProtection="0">
      <alignment horizontal="right" wrapText="1"/>
    </xf>
    <xf numFmtId="49" fontId="10" fillId="0" borderId="0" applyProtection="0">
      <alignment wrapText="1"/>
    </xf>
    <xf numFmtId="49" fontId="11" fillId="0" borderId="7" applyFill="0" applyProtection="0">
      <alignment horizontal="right" wrapText="1"/>
    </xf>
    <xf numFmtId="49" fontId="11" fillId="0" borderId="0" applyProtection="0">
      <alignment wrapText="1"/>
    </xf>
    <xf numFmtId="0" fontId="8" fillId="2" borderId="0" applyNumberFormat="0" applyBorder="0" applyAlignment="0" applyProtection="0"/>
    <xf numFmtId="0" fontId="4" fillId="3" borderId="0" applyNumberFormat="0" applyBorder="0" applyAlignment="0" applyProtection="0"/>
    <xf numFmtId="0" fontId="14" fillId="4" borderId="0" applyNumberFormat="0" applyBorder="0" applyAlignment="0" applyProtection="0"/>
    <xf numFmtId="0" fontId="12" fillId="5" borderId="1" applyNumberFormat="0" applyAlignment="0" applyProtection="0"/>
    <xf numFmtId="0" fontId="15" fillId="6" borderId="2" applyNumberFormat="0" applyAlignment="0" applyProtection="0"/>
    <xf numFmtId="0" fontId="5" fillId="6" borderId="1" applyNumberFormat="0" applyAlignment="0" applyProtection="0"/>
    <xf numFmtId="0" fontId="13" fillId="0" borderId="3" applyNumberFormat="0" applyFill="0" applyAlignment="0" applyProtection="0"/>
    <xf numFmtId="0" fontId="6" fillId="7" borderId="4" applyNumberFormat="0" applyAlignment="0" applyProtection="0"/>
    <xf numFmtId="0" fontId="3" fillId="8" borderId="5" applyNumberFormat="0" applyAlignment="0" applyProtection="0"/>
    <xf numFmtId="0" fontId="7" fillId="0" borderId="0" applyNumberFormat="0" applyFill="0" applyBorder="0" applyAlignment="0" applyProtection="0"/>
    <xf numFmtId="0" fontId="21" fillId="0" borderId="9" applyNumberFormat="0" applyFill="0" applyAlignment="0" applyProtection="0"/>
    <xf numFmtId="165" fontId="16" fillId="0" borderId="0" applyNumberFormat="0" applyFill="0" applyBorder="0" applyAlignment="0" applyProtection="0"/>
    <xf numFmtId="165" fontId="3" fillId="9" borderId="0" applyNumberFormat="0" applyFont="0" applyBorder="0" applyAlignment="0" applyProtection="0"/>
    <xf numFmtId="0" fontId="3" fillId="0" borderId="0" applyFill="0" applyBorder="0" applyProtection="0"/>
    <xf numFmtId="165" fontId="3" fillId="10" borderId="0" applyNumberFormat="0" applyFont="0" applyBorder="0" applyAlignment="0" applyProtection="0"/>
    <xf numFmtId="166" fontId="3" fillId="0" borderId="0" applyFill="0" applyBorder="0" applyAlignment="0" applyProtection="0"/>
    <xf numFmtId="0" fontId="17" fillId="0" borderId="0" applyNumberFormat="0" applyAlignment="0" applyProtection="0"/>
    <xf numFmtId="0" fontId="16" fillId="0" borderId="6" applyFill="0" applyProtection="0">
      <alignment horizontal="right" wrapText="1"/>
    </xf>
    <xf numFmtId="0" fontId="16" fillId="0" borderId="0" applyFill="0" applyProtection="0">
      <alignment wrapText="1"/>
    </xf>
    <xf numFmtId="165" fontId="18" fillId="0" borderId="8" applyNumberFormat="0" applyFill="0" applyAlignment="0" applyProtection="0"/>
    <xf numFmtId="0" fontId="19" fillId="0" borderId="0" applyAlignment="0" applyProtection="0"/>
    <xf numFmtId="0" fontId="18" fillId="0" borderId="9" applyNumberFormat="0" applyFill="0" applyAlignment="0" applyProtection="0"/>
    <xf numFmtId="0" fontId="16" fillId="0" borderId="10" applyFill="0" applyProtection="0">
      <alignment wrapText="1"/>
    </xf>
    <xf numFmtId="16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165" fontId="3" fillId="0" borderId="0" xfId="1" applyAlignment="1">
      <alignment horizontal="left"/>
    </xf>
    <xf numFmtId="165" fontId="3" fillId="0" borderId="0" xfId="1" applyFill="1" applyAlignment="1">
      <alignment horizontal="left"/>
    </xf>
    <xf numFmtId="0" fontId="23" fillId="0" borderId="0" xfId="0" applyFont="1" applyAlignment="1">
      <alignment vertical="center"/>
    </xf>
  </cellXfs>
  <cellStyles count="35">
    <cellStyle name="Bad 2" xfId="9" xr:uid="{EE881A9B-AE59-431B-BBEC-1614193A63AB}"/>
    <cellStyle name="Calculation 2" xfId="13" xr:uid="{41DE87A6-455C-466D-99F1-E8E7452DE000}"/>
    <cellStyle name="Check Cell 2" xfId="15" xr:uid="{454B5980-19BE-4EB9-8A78-16FA08DDD857}"/>
    <cellStyle name="Comma 2" xfId="33" xr:uid="{B088F3B3-DA74-4F9A-BA4A-F14F594B7751}"/>
    <cellStyle name="Comma 3" xfId="34" xr:uid="{91158884-4EEA-4F8D-B608-4218EC62B75A}"/>
    <cellStyle name="Currency 2" xfId="31" xr:uid="{F42147FE-AC28-4854-A92D-027D7D054546}"/>
    <cellStyle name="Explanatory Text 2" xfId="17" xr:uid="{EA0D5BA2-6D21-46D7-B88A-F3D9A37CC5C9}"/>
    <cellStyle name="Good 2" xfId="8" xr:uid="{3ADB2119-5F17-4F99-B0BF-8E52E0434BFB}"/>
    <cellStyle name="Heading 1 2" xfId="4" xr:uid="{E6452879-D1D4-48FA-8B98-0302ED7BFB30}"/>
    <cellStyle name="Heading 2 2" xfId="5" xr:uid="{AAF8603F-DB7C-4640-A563-CBEC07576553}"/>
    <cellStyle name="Heading 3 2" xfId="6" xr:uid="{5D83B4E7-C335-415A-8EEA-4476FC0B099F}"/>
    <cellStyle name="Heading 4 2" xfId="7" xr:uid="{502FD2C3-9576-44E6-9E00-74C0E962BAF0}"/>
    <cellStyle name="Input 2" xfId="11" xr:uid="{5DD2DCD4-E5F9-4173-95E3-1AEE0B56EC60}"/>
    <cellStyle name="Linked Cell 2" xfId="14" xr:uid="{D2BED867-2F73-4081-AA67-498FE2D4D6B8}"/>
    <cellStyle name="Neutral 2" xfId="10" xr:uid="{0973852E-714A-47CE-8ED5-92B448366EC0}"/>
    <cellStyle name="Normal" xfId="0" builtinId="0"/>
    <cellStyle name="Normal 2" xfId="1" xr:uid="{9099FE28-8060-4214-BAA1-CA78DCE9647A}"/>
    <cellStyle name="Normal 4" xfId="32" xr:uid="{003074F0-D15E-4593-AA26-B9CD57C050C0}"/>
    <cellStyle name="Note 2" xfId="16" xr:uid="{22BA3B93-472E-435E-AD09-166067BA3C6A}"/>
    <cellStyle name="Output 2" xfId="12" xr:uid="{56EE516C-86B6-4700-BF5A-D64727C2E95A}"/>
    <cellStyle name="Percent 2" xfId="2" xr:uid="{B4952C02-5FE2-4F63-B487-E150F531B3CF}"/>
    <cellStyle name="Smart Bold" xfId="19" xr:uid="{C373F71A-86A7-40DD-B43E-E2871B5C1DD5}"/>
    <cellStyle name="Smart Forecast" xfId="20" xr:uid="{FDB9DE15-C55B-4498-8A08-15A5DEDF4A6C}"/>
    <cellStyle name="Smart General" xfId="21" xr:uid="{C3238A7C-4FBB-4E66-B98D-48C7B4CFDE66}"/>
    <cellStyle name="Smart Highlight" xfId="22" xr:uid="{85B64C1A-19EA-499E-9557-ADCA53AA7C07}"/>
    <cellStyle name="Smart Percent" xfId="23" xr:uid="{234DFDCC-5D23-48FD-BE92-4A3DA0E284A5}"/>
    <cellStyle name="Smart Source" xfId="24" xr:uid="{313C4712-49ED-46BA-8EED-194CAABDB57A}"/>
    <cellStyle name="Smart Subtitle 1" xfId="25" xr:uid="{BB3A0954-CBC7-4663-8290-98ABD894B30C}"/>
    <cellStyle name="Smart Subtitle 2" xfId="26" xr:uid="{8A46B031-25FC-4DFA-AFAF-37FCD05D5902}"/>
    <cellStyle name="Smart Subtitle 3" xfId="30" xr:uid="{738BCEEF-63C9-495E-96F2-78E7A0E14615}"/>
    <cellStyle name="Smart Subtotal" xfId="27" xr:uid="{934E8393-16D1-421D-8BC3-606C79DF1486}"/>
    <cellStyle name="Smart Title" xfId="28" xr:uid="{FF51FA88-7260-4A42-BB8D-B66697062A29}"/>
    <cellStyle name="Smart Total" xfId="29" xr:uid="{C55B8DF8-3B1D-4A49-BDC0-7E1A33A2E8FD}"/>
    <cellStyle name="Title 2" xfId="3" xr:uid="{476A1491-5A35-462D-83C1-0F1477849476}"/>
    <cellStyle name="Total 2" xfId="18" xr:uid="{9F868EE7-08D6-4EC1-B3BE-7B9F4C4BE843}"/>
  </cellStyles>
  <dxfs count="4">
    <dxf>
      <font>
        <b/>
        <i val="0"/>
      </font>
    </dxf>
    <dxf>
      <border>
        <left/>
        <right/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00000000-0011-0000-FFFF-FFFF00000000}">
      <tableStyleElement type="wholeTable" dxfId="3"/>
      <tableStyleElement type="headerRow" dxfId="2"/>
    </tableStyle>
    <tableStyle name="new_style" pivot="0" table="0" count="2" xr9:uid="{C8485802-71E0-4869-A6BC-C044C9CA017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[Magpiespan.xlsx]ringing analyst!PivotTable15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 of Ringing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'ringing analyst'!$B$3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'ringing analyst'!$A$4:$A$26</c:f>
              <c:strCache>
                <c:ptCount val="23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Holland</c:v>
                </c:pt>
                <c:pt idx="11">
                  <c:v>Hungary</c:v>
                </c:pt>
                <c:pt idx="12">
                  <c:v>Lithuania</c:v>
                </c:pt>
                <c:pt idx="13">
                  <c:v>Netherlands</c:v>
                </c:pt>
                <c:pt idx="14">
                  <c:v>Norway</c:v>
                </c:pt>
                <c:pt idx="15">
                  <c:v>Poland</c:v>
                </c:pt>
                <c:pt idx="16">
                  <c:v>Russia</c:v>
                </c:pt>
                <c:pt idx="17">
                  <c:v>Slovakia</c:v>
                </c:pt>
                <c:pt idx="18">
                  <c:v>Spain</c:v>
                </c:pt>
                <c:pt idx="19">
                  <c:v>Sweden</c:v>
                </c:pt>
                <c:pt idx="20">
                  <c:v>Switzerland</c:v>
                </c:pt>
                <c:pt idx="21">
                  <c:v>UK</c:v>
                </c:pt>
                <c:pt idx="22">
                  <c:v>Ukraine</c:v>
                </c:pt>
              </c:strCache>
            </c:strRef>
          </c:cat>
          <c:val>
            <c:numRef>
              <c:f>'ringing analyst'!$B$4:$B$26</c:f>
              <c:numCache>
                <c:formatCode>General</c:formatCode>
                <c:ptCount val="23"/>
                <c:pt idx="0">
                  <c:v>10</c:v>
                </c:pt>
                <c:pt idx="1">
                  <c:v>96</c:v>
                </c:pt>
                <c:pt idx="2">
                  <c:v>6</c:v>
                </c:pt>
                <c:pt idx="3">
                  <c:v>105</c:v>
                </c:pt>
                <c:pt idx="4">
                  <c:v>159</c:v>
                </c:pt>
                <c:pt idx="5">
                  <c:v>10</c:v>
                </c:pt>
                <c:pt idx="6">
                  <c:v>61</c:v>
                </c:pt>
                <c:pt idx="7">
                  <c:v>1092</c:v>
                </c:pt>
                <c:pt idx="8">
                  <c:v>2</c:v>
                </c:pt>
                <c:pt idx="9">
                  <c:v>249</c:v>
                </c:pt>
                <c:pt idx="10">
                  <c:v>8</c:v>
                </c:pt>
                <c:pt idx="11">
                  <c:v>9</c:v>
                </c:pt>
                <c:pt idx="12">
                  <c:v>7</c:v>
                </c:pt>
                <c:pt idx="13">
                  <c:v>463</c:v>
                </c:pt>
                <c:pt idx="14">
                  <c:v>338</c:v>
                </c:pt>
                <c:pt idx="15">
                  <c:v>23</c:v>
                </c:pt>
                <c:pt idx="16">
                  <c:v>10</c:v>
                </c:pt>
                <c:pt idx="17">
                  <c:v>1</c:v>
                </c:pt>
                <c:pt idx="18">
                  <c:v>13</c:v>
                </c:pt>
                <c:pt idx="19">
                  <c:v>569</c:v>
                </c:pt>
                <c:pt idx="20">
                  <c:v>24</c:v>
                </c:pt>
                <c:pt idx="21">
                  <c:v>687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60-443E-8EB9-E76DDA09CC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6835640"/>
        <c:axId val="805290040"/>
      </c:barChart>
      <c:catAx>
        <c:axId val="81683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90040"/>
        <c:crosses val="autoZero"/>
        <c:auto val="1"/>
        <c:lblAlgn val="ctr"/>
        <c:lblOffset val="100"/>
        <c:noMultiLvlLbl val="0"/>
      </c:catAx>
      <c:valAx>
        <c:axId val="80529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3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[Magpiespan.xlsx]recovery countries!PivotTable1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recovery country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'recovery countries'!$B$3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'recovery countries'!$A$4:$A$29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countries'!$B$4:$B$29</c:f>
              <c:numCache>
                <c:formatCode>General</c:formatCode>
                <c:ptCount val="25"/>
                <c:pt idx="0">
                  <c:v>9</c:v>
                </c:pt>
                <c:pt idx="1">
                  <c:v>93</c:v>
                </c:pt>
                <c:pt idx="2">
                  <c:v>6</c:v>
                </c:pt>
                <c:pt idx="3">
                  <c:v>105</c:v>
                </c:pt>
                <c:pt idx="4">
                  <c:v>158</c:v>
                </c:pt>
                <c:pt idx="5">
                  <c:v>10</c:v>
                </c:pt>
                <c:pt idx="6">
                  <c:v>60</c:v>
                </c:pt>
                <c:pt idx="7">
                  <c:v>1084</c:v>
                </c:pt>
                <c:pt idx="8">
                  <c:v>6</c:v>
                </c:pt>
                <c:pt idx="9">
                  <c:v>250</c:v>
                </c:pt>
                <c:pt idx="10">
                  <c:v>8</c:v>
                </c:pt>
                <c:pt idx="11">
                  <c:v>2</c:v>
                </c:pt>
                <c:pt idx="12">
                  <c:v>4</c:v>
                </c:pt>
                <c:pt idx="13">
                  <c:v>1</c:v>
                </c:pt>
                <c:pt idx="14">
                  <c:v>470</c:v>
                </c:pt>
                <c:pt idx="15">
                  <c:v>341</c:v>
                </c:pt>
                <c:pt idx="16">
                  <c:v>23</c:v>
                </c:pt>
                <c:pt idx="17">
                  <c:v>21</c:v>
                </c:pt>
                <c:pt idx="18">
                  <c:v>1</c:v>
                </c:pt>
                <c:pt idx="19">
                  <c:v>13</c:v>
                </c:pt>
                <c:pt idx="20">
                  <c:v>566</c:v>
                </c:pt>
                <c:pt idx="21">
                  <c:v>24</c:v>
                </c:pt>
                <c:pt idx="22">
                  <c:v>687</c:v>
                </c:pt>
                <c:pt idx="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7-469A-866C-C86470DE81D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[Magpiespan.xlsx]location and dead2!PivotTable1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and dead2'!$B$3:$B$4</c:f>
              <c:strCache>
                <c:ptCount val="1"/>
                <c:pt idx="0">
                  <c:v>Dead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and dead2'!$A$5:$A$1240</c:f>
              <c:strCache>
                <c:ptCount val="1235"/>
                <c:pt idx="0">
                  <c:v>-6.77</c:v>
                </c:pt>
                <c:pt idx="1">
                  <c:v>-6.73</c:v>
                </c:pt>
                <c:pt idx="2">
                  <c:v>-6.7</c:v>
                </c:pt>
                <c:pt idx="3">
                  <c:v>-6.68</c:v>
                </c:pt>
                <c:pt idx="4">
                  <c:v>-6.5</c:v>
                </c:pt>
                <c:pt idx="5">
                  <c:v>-6.35</c:v>
                </c:pt>
                <c:pt idx="6">
                  <c:v>-6.3</c:v>
                </c:pt>
                <c:pt idx="7">
                  <c:v>-6.23</c:v>
                </c:pt>
                <c:pt idx="8">
                  <c:v>-6.18</c:v>
                </c:pt>
                <c:pt idx="9">
                  <c:v>-6.15</c:v>
                </c:pt>
                <c:pt idx="10">
                  <c:v>-6.12</c:v>
                </c:pt>
                <c:pt idx="11">
                  <c:v>-6.05</c:v>
                </c:pt>
                <c:pt idx="12">
                  <c:v>-5.97</c:v>
                </c:pt>
                <c:pt idx="13">
                  <c:v>-5.92</c:v>
                </c:pt>
                <c:pt idx="14">
                  <c:v>-5.85</c:v>
                </c:pt>
                <c:pt idx="15">
                  <c:v>-5.83</c:v>
                </c:pt>
                <c:pt idx="16">
                  <c:v>-5.82</c:v>
                </c:pt>
                <c:pt idx="17">
                  <c:v>-5.8</c:v>
                </c:pt>
                <c:pt idx="18">
                  <c:v>-5.78</c:v>
                </c:pt>
                <c:pt idx="19">
                  <c:v>-5.75</c:v>
                </c:pt>
                <c:pt idx="20">
                  <c:v>-5.72</c:v>
                </c:pt>
                <c:pt idx="21">
                  <c:v>-5.68</c:v>
                </c:pt>
                <c:pt idx="22">
                  <c:v>-5.65</c:v>
                </c:pt>
                <c:pt idx="23">
                  <c:v>-5.62</c:v>
                </c:pt>
                <c:pt idx="24">
                  <c:v>-5.6</c:v>
                </c:pt>
                <c:pt idx="25">
                  <c:v>-5.58</c:v>
                </c:pt>
                <c:pt idx="26">
                  <c:v>-5.55</c:v>
                </c:pt>
                <c:pt idx="27">
                  <c:v>-5.52</c:v>
                </c:pt>
                <c:pt idx="28">
                  <c:v>-5.45</c:v>
                </c:pt>
                <c:pt idx="29">
                  <c:v>-5.4</c:v>
                </c:pt>
                <c:pt idx="30">
                  <c:v>-5.32</c:v>
                </c:pt>
                <c:pt idx="31">
                  <c:v>-5.3</c:v>
                </c:pt>
                <c:pt idx="32">
                  <c:v>-5.2</c:v>
                </c:pt>
                <c:pt idx="33">
                  <c:v>-5.17</c:v>
                </c:pt>
                <c:pt idx="34">
                  <c:v>-5</c:v>
                </c:pt>
                <c:pt idx="35">
                  <c:v>-4.82</c:v>
                </c:pt>
                <c:pt idx="36">
                  <c:v>-4.8</c:v>
                </c:pt>
                <c:pt idx="37">
                  <c:v>-4.75</c:v>
                </c:pt>
                <c:pt idx="38">
                  <c:v>-4.67</c:v>
                </c:pt>
                <c:pt idx="39">
                  <c:v>-4.63</c:v>
                </c:pt>
                <c:pt idx="40">
                  <c:v>-4.62</c:v>
                </c:pt>
                <c:pt idx="41">
                  <c:v>-4.57</c:v>
                </c:pt>
                <c:pt idx="42">
                  <c:v>-4.55</c:v>
                </c:pt>
                <c:pt idx="43">
                  <c:v>-4.53</c:v>
                </c:pt>
                <c:pt idx="44">
                  <c:v>-4.52</c:v>
                </c:pt>
                <c:pt idx="45">
                  <c:v>-4.48</c:v>
                </c:pt>
                <c:pt idx="46">
                  <c:v>-4.45</c:v>
                </c:pt>
                <c:pt idx="47">
                  <c:v>-4.42</c:v>
                </c:pt>
                <c:pt idx="48">
                  <c:v>-4.4</c:v>
                </c:pt>
                <c:pt idx="49">
                  <c:v>-4.37</c:v>
                </c:pt>
                <c:pt idx="50">
                  <c:v>-4.35</c:v>
                </c:pt>
                <c:pt idx="51">
                  <c:v>-4.33</c:v>
                </c:pt>
                <c:pt idx="52">
                  <c:v>-4.27</c:v>
                </c:pt>
                <c:pt idx="53">
                  <c:v>-4.25</c:v>
                </c:pt>
                <c:pt idx="54">
                  <c:v>-4.18</c:v>
                </c:pt>
                <c:pt idx="55">
                  <c:v>-4.08</c:v>
                </c:pt>
                <c:pt idx="56">
                  <c:v>-4.07</c:v>
                </c:pt>
                <c:pt idx="57">
                  <c:v>-4.05</c:v>
                </c:pt>
                <c:pt idx="58">
                  <c:v>-3.92</c:v>
                </c:pt>
                <c:pt idx="59">
                  <c:v>-3.75</c:v>
                </c:pt>
                <c:pt idx="60">
                  <c:v>-3.58</c:v>
                </c:pt>
                <c:pt idx="61">
                  <c:v>-3.57</c:v>
                </c:pt>
                <c:pt idx="62">
                  <c:v>-3.47</c:v>
                </c:pt>
                <c:pt idx="63">
                  <c:v>-3.3</c:v>
                </c:pt>
                <c:pt idx="64">
                  <c:v>-3.28</c:v>
                </c:pt>
                <c:pt idx="65">
                  <c:v>-3.23</c:v>
                </c:pt>
                <c:pt idx="66">
                  <c:v>-3.2</c:v>
                </c:pt>
                <c:pt idx="67">
                  <c:v>-3.17</c:v>
                </c:pt>
                <c:pt idx="68">
                  <c:v>-3.15</c:v>
                </c:pt>
                <c:pt idx="69">
                  <c:v>-3.12</c:v>
                </c:pt>
                <c:pt idx="70">
                  <c:v>-3.07</c:v>
                </c:pt>
                <c:pt idx="71">
                  <c:v>-3.05</c:v>
                </c:pt>
                <c:pt idx="72">
                  <c:v>-3.02</c:v>
                </c:pt>
                <c:pt idx="73">
                  <c:v>-2.98</c:v>
                </c:pt>
                <c:pt idx="74">
                  <c:v>-2.97</c:v>
                </c:pt>
                <c:pt idx="75">
                  <c:v>-2.93</c:v>
                </c:pt>
                <c:pt idx="76">
                  <c:v>-2.92</c:v>
                </c:pt>
                <c:pt idx="77">
                  <c:v>-2.9</c:v>
                </c:pt>
                <c:pt idx="78">
                  <c:v>-2.87</c:v>
                </c:pt>
                <c:pt idx="79">
                  <c:v>-2.85</c:v>
                </c:pt>
                <c:pt idx="80">
                  <c:v>-2.83</c:v>
                </c:pt>
                <c:pt idx="81">
                  <c:v>-2.82</c:v>
                </c:pt>
                <c:pt idx="82">
                  <c:v>-2.8</c:v>
                </c:pt>
                <c:pt idx="83">
                  <c:v>-2.78</c:v>
                </c:pt>
                <c:pt idx="84">
                  <c:v>-2.77</c:v>
                </c:pt>
                <c:pt idx="85">
                  <c:v>-2.7</c:v>
                </c:pt>
                <c:pt idx="86">
                  <c:v>-2.68</c:v>
                </c:pt>
                <c:pt idx="87">
                  <c:v>-2.67</c:v>
                </c:pt>
                <c:pt idx="88">
                  <c:v>-2.65</c:v>
                </c:pt>
                <c:pt idx="89">
                  <c:v>-2.63</c:v>
                </c:pt>
                <c:pt idx="90">
                  <c:v>-2.6</c:v>
                </c:pt>
                <c:pt idx="91">
                  <c:v>-2.58</c:v>
                </c:pt>
                <c:pt idx="92">
                  <c:v>-2.55</c:v>
                </c:pt>
                <c:pt idx="93">
                  <c:v>-2.53</c:v>
                </c:pt>
                <c:pt idx="94">
                  <c:v>-2.52</c:v>
                </c:pt>
                <c:pt idx="95">
                  <c:v>-2.5</c:v>
                </c:pt>
                <c:pt idx="96">
                  <c:v>-2.48</c:v>
                </c:pt>
                <c:pt idx="97">
                  <c:v>-2.45</c:v>
                </c:pt>
                <c:pt idx="98">
                  <c:v>-2.43</c:v>
                </c:pt>
                <c:pt idx="99">
                  <c:v>-2.42</c:v>
                </c:pt>
                <c:pt idx="100">
                  <c:v>-2.4</c:v>
                </c:pt>
                <c:pt idx="101">
                  <c:v>-2.38</c:v>
                </c:pt>
                <c:pt idx="102">
                  <c:v>-2.35</c:v>
                </c:pt>
                <c:pt idx="103">
                  <c:v>-2.33</c:v>
                </c:pt>
                <c:pt idx="104">
                  <c:v>-2.32</c:v>
                </c:pt>
                <c:pt idx="105">
                  <c:v>-2.28</c:v>
                </c:pt>
                <c:pt idx="106">
                  <c:v>-2.27</c:v>
                </c:pt>
                <c:pt idx="107">
                  <c:v>-2.25</c:v>
                </c:pt>
                <c:pt idx="108">
                  <c:v>-2.23</c:v>
                </c:pt>
                <c:pt idx="109">
                  <c:v>-2.22</c:v>
                </c:pt>
                <c:pt idx="110">
                  <c:v>-2.2</c:v>
                </c:pt>
                <c:pt idx="111">
                  <c:v>-2.18</c:v>
                </c:pt>
                <c:pt idx="112">
                  <c:v>-2.17</c:v>
                </c:pt>
                <c:pt idx="113">
                  <c:v>-2.12</c:v>
                </c:pt>
                <c:pt idx="114">
                  <c:v>-2.1</c:v>
                </c:pt>
                <c:pt idx="115">
                  <c:v>-2</c:v>
                </c:pt>
                <c:pt idx="116">
                  <c:v>-1.92</c:v>
                </c:pt>
                <c:pt idx="117">
                  <c:v>-1.9</c:v>
                </c:pt>
                <c:pt idx="118">
                  <c:v>-1.88</c:v>
                </c:pt>
                <c:pt idx="119">
                  <c:v>-1.87</c:v>
                </c:pt>
                <c:pt idx="120">
                  <c:v>-1.85</c:v>
                </c:pt>
                <c:pt idx="121">
                  <c:v>-1.83</c:v>
                </c:pt>
                <c:pt idx="122">
                  <c:v>-1.8</c:v>
                </c:pt>
                <c:pt idx="123">
                  <c:v>-1.78</c:v>
                </c:pt>
                <c:pt idx="124">
                  <c:v>-1.75</c:v>
                </c:pt>
                <c:pt idx="125">
                  <c:v>-1.73</c:v>
                </c:pt>
                <c:pt idx="126">
                  <c:v>-1.72</c:v>
                </c:pt>
                <c:pt idx="127">
                  <c:v>-1.7</c:v>
                </c:pt>
                <c:pt idx="128">
                  <c:v>-1.68</c:v>
                </c:pt>
                <c:pt idx="129">
                  <c:v>-1.63</c:v>
                </c:pt>
                <c:pt idx="130">
                  <c:v>-1.6</c:v>
                </c:pt>
                <c:pt idx="131">
                  <c:v>-1.58</c:v>
                </c:pt>
                <c:pt idx="132">
                  <c:v>-1.57</c:v>
                </c:pt>
                <c:pt idx="133">
                  <c:v>-1.55</c:v>
                </c:pt>
                <c:pt idx="134">
                  <c:v>-1.53</c:v>
                </c:pt>
                <c:pt idx="135">
                  <c:v>-1.52</c:v>
                </c:pt>
                <c:pt idx="136">
                  <c:v>-1.5</c:v>
                </c:pt>
                <c:pt idx="137">
                  <c:v>-1.48</c:v>
                </c:pt>
                <c:pt idx="138">
                  <c:v>-1.47</c:v>
                </c:pt>
                <c:pt idx="139">
                  <c:v>-1.45</c:v>
                </c:pt>
                <c:pt idx="140">
                  <c:v>-1.43</c:v>
                </c:pt>
                <c:pt idx="141">
                  <c:v>-1.42</c:v>
                </c:pt>
                <c:pt idx="142">
                  <c:v>-1.4</c:v>
                </c:pt>
                <c:pt idx="143">
                  <c:v>-1.38</c:v>
                </c:pt>
                <c:pt idx="144">
                  <c:v>-1.37</c:v>
                </c:pt>
                <c:pt idx="145">
                  <c:v>-1.35</c:v>
                </c:pt>
                <c:pt idx="146">
                  <c:v>-1.33</c:v>
                </c:pt>
                <c:pt idx="147">
                  <c:v>-1.32</c:v>
                </c:pt>
                <c:pt idx="148">
                  <c:v>-1.3</c:v>
                </c:pt>
                <c:pt idx="149">
                  <c:v>-1.28</c:v>
                </c:pt>
                <c:pt idx="150">
                  <c:v>-1.27</c:v>
                </c:pt>
                <c:pt idx="151">
                  <c:v>-1.23</c:v>
                </c:pt>
                <c:pt idx="152">
                  <c:v>-1.22</c:v>
                </c:pt>
                <c:pt idx="153">
                  <c:v>-1.2</c:v>
                </c:pt>
                <c:pt idx="154">
                  <c:v>-1.18</c:v>
                </c:pt>
                <c:pt idx="155">
                  <c:v>-1.17</c:v>
                </c:pt>
                <c:pt idx="156">
                  <c:v>-1.15</c:v>
                </c:pt>
                <c:pt idx="157">
                  <c:v>-1.13</c:v>
                </c:pt>
                <c:pt idx="158">
                  <c:v>-1.12</c:v>
                </c:pt>
                <c:pt idx="159">
                  <c:v>-1.1</c:v>
                </c:pt>
                <c:pt idx="160">
                  <c:v>-1.07</c:v>
                </c:pt>
                <c:pt idx="161">
                  <c:v>-1.05</c:v>
                </c:pt>
                <c:pt idx="162">
                  <c:v>-1.03</c:v>
                </c:pt>
                <c:pt idx="163">
                  <c:v>-1.02</c:v>
                </c:pt>
                <c:pt idx="164">
                  <c:v>-1</c:v>
                </c:pt>
                <c:pt idx="165">
                  <c:v>-0.98</c:v>
                </c:pt>
                <c:pt idx="166">
                  <c:v>-0.97</c:v>
                </c:pt>
                <c:pt idx="167">
                  <c:v>-0.93</c:v>
                </c:pt>
                <c:pt idx="168">
                  <c:v>-0.92</c:v>
                </c:pt>
                <c:pt idx="169">
                  <c:v>-0.9</c:v>
                </c:pt>
                <c:pt idx="170">
                  <c:v>-0.88</c:v>
                </c:pt>
                <c:pt idx="171">
                  <c:v>-0.87</c:v>
                </c:pt>
                <c:pt idx="172">
                  <c:v>-0.83</c:v>
                </c:pt>
                <c:pt idx="173">
                  <c:v>-0.8</c:v>
                </c:pt>
                <c:pt idx="174">
                  <c:v>-0.78</c:v>
                </c:pt>
                <c:pt idx="175">
                  <c:v>-0.77</c:v>
                </c:pt>
                <c:pt idx="176">
                  <c:v>-0.75</c:v>
                </c:pt>
                <c:pt idx="177">
                  <c:v>-0.73</c:v>
                </c:pt>
                <c:pt idx="178">
                  <c:v>-0.7</c:v>
                </c:pt>
                <c:pt idx="179">
                  <c:v>-0.68</c:v>
                </c:pt>
                <c:pt idx="180">
                  <c:v>-0.67</c:v>
                </c:pt>
                <c:pt idx="181">
                  <c:v>-0.65</c:v>
                </c:pt>
                <c:pt idx="182">
                  <c:v>-0.63</c:v>
                </c:pt>
                <c:pt idx="183">
                  <c:v>-0.62</c:v>
                </c:pt>
                <c:pt idx="184">
                  <c:v>-0.6</c:v>
                </c:pt>
                <c:pt idx="185">
                  <c:v>-0.55</c:v>
                </c:pt>
                <c:pt idx="186">
                  <c:v>-0.53</c:v>
                </c:pt>
                <c:pt idx="187">
                  <c:v>-0.52</c:v>
                </c:pt>
                <c:pt idx="188">
                  <c:v>-0.5</c:v>
                </c:pt>
                <c:pt idx="189">
                  <c:v>-0.48</c:v>
                </c:pt>
                <c:pt idx="190">
                  <c:v>-0.47</c:v>
                </c:pt>
                <c:pt idx="191">
                  <c:v>-0.45</c:v>
                </c:pt>
                <c:pt idx="192">
                  <c:v>-0.43</c:v>
                </c:pt>
                <c:pt idx="193">
                  <c:v>-0.42</c:v>
                </c:pt>
                <c:pt idx="194">
                  <c:v>-0.4</c:v>
                </c:pt>
                <c:pt idx="195">
                  <c:v>-0.35</c:v>
                </c:pt>
                <c:pt idx="196">
                  <c:v>-0.32</c:v>
                </c:pt>
                <c:pt idx="197">
                  <c:v>-0.25</c:v>
                </c:pt>
                <c:pt idx="198">
                  <c:v>-0.2</c:v>
                </c:pt>
                <c:pt idx="199">
                  <c:v>-0.18</c:v>
                </c:pt>
                <c:pt idx="200">
                  <c:v>-0.1</c:v>
                </c:pt>
                <c:pt idx="201">
                  <c:v>-0.07</c:v>
                </c:pt>
                <c:pt idx="202">
                  <c:v>-0.05</c:v>
                </c:pt>
                <c:pt idx="203">
                  <c:v>-0.02</c:v>
                </c:pt>
                <c:pt idx="204">
                  <c:v>0</c:v>
                </c:pt>
                <c:pt idx="205">
                  <c:v>0.02</c:v>
                </c:pt>
                <c:pt idx="206">
                  <c:v>0.03</c:v>
                </c:pt>
                <c:pt idx="207">
                  <c:v>0.05</c:v>
                </c:pt>
                <c:pt idx="208">
                  <c:v>0.07</c:v>
                </c:pt>
                <c:pt idx="209">
                  <c:v>0.1</c:v>
                </c:pt>
                <c:pt idx="210">
                  <c:v>0.12</c:v>
                </c:pt>
                <c:pt idx="211">
                  <c:v>0.13</c:v>
                </c:pt>
                <c:pt idx="212">
                  <c:v>0.15</c:v>
                </c:pt>
                <c:pt idx="213">
                  <c:v>0.18</c:v>
                </c:pt>
                <c:pt idx="214">
                  <c:v>0.2</c:v>
                </c:pt>
                <c:pt idx="215">
                  <c:v>0.22</c:v>
                </c:pt>
                <c:pt idx="216">
                  <c:v>0.23</c:v>
                </c:pt>
                <c:pt idx="217">
                  <c:v>0.25</c:v>
                </c:pt>
                <c:pt idx="218">
                  <c:v>0.3</c:v>
                </c:pt>
                <c:pt idx="219">
                  <c:v>0.42</c:v>
                </c:pt>
                <c:pt idx="220">
                  <c:v>0.47</c:v>
                </c:pt>
                <c:pt idx="221">
                  <c:v>0.48</c:v>
                </c:pt>
                <c:pt idx="222">
                  <c:v>0.5</c:v>
                </c:pt>
                <c:pt idx="223">
                  <c:v>0.6</c:v>
                </c:pt>
                <c:pt idx="224">
                  <c:v>0.63</c:v>
                </c:pt>
                <c:pt idx="225">
                  <c:v>0.67</c:v>
                </c:pt>
                <c:pt idx="226">
                  <c:v>0.77</c:v>
                </c:pt>
                <c:pt idx="227">
                  <c:v>0.87</c:v>
                </c:pt>
                <c:pt idx="228">
                  <c:v>0.9</c:v>
                </c:pt>
                <c:pt idx="229">
                  <c:v>0.93</c:v>
                </c:pt>
                <c:pt idx="230">
                  <c:v>0.95</c:v>
                </c:pt>
                <c:pt idx="231">
                  <c:v>0.98</c:v>
                </c:pt>
                <c:pt idx="232">
                  <c:v>1.07</c:v>
                </c:pt>
                <c:pt idx="233">
                  <c:v>1.08</c:v>
                </c:pt>
                <c:pt idx="234">
                  <c:v>1.1</c:v>
                </c:pt>
                <c:pt idx="235">
                  <c:v>1.12</c:v>
                </c:pt>
                <c:pt idx="236">
                  <c:v>1.15</c:v>
                </c:pt>
                <c:pt idx="237">
                  <c:v>1.2</c:v>
                </c:pt>
                <c:pt idx="238">
                  <c:v>1.38</c:v>
                </c:pt>
                <c:pt idx="239">
                  <c:v>1.4</c:v>
                </c:pt>
                <c:pt idx="240">
                  <c:v>1.42</c:v>
                </c:pt>
                <c:pt idx="241">
                  <c:v>1.43</c:v>
                </c:pt>
                <c:pt idx="242">
                  <c:v>1.57</c:v>
                </c:pt>
                <c:pt idx="243">
                  <c:v>1.65</c:v>
                </c:pt>
                <c:pt idx="244">
                  <c:v>1.68</c:v>
                </c:pt>
                <c:pt idx="245">
                  <c:v>2.43</c:v>
                </c:pt>
                <c:pt idx="246">
                  <c:v>2.48</c:v>
                </c:pt>
                <c:pt idx="247">
                  <c:v>2.83</c:v>
                </c:pt>
                <c:pt idx="248">
                  <c:v>2.9</c:v>
                </c:pt>
                <c:pt idx="249">
                  <c:v>3.13</c:v>
                </c:pt>
                <c:pt idx="250">
                  <c:v>3.2</c:v>
                </c:pt>
                <c:pt idx="251">
                  <c:v>3.23</c:v>
                </c:pt>
                <c:pt idx="252">
                  <c:v>3.3</c:v>
                </c:pt>
                <c:pt idx="253">
                  <c:v>3.57</c:v>
                </c:pt>
                <c:pt idx="254">
                  <c:v>3.6</c:v>
                </c:pt>
                <c:pt idx="255">
                  <c:v>3.7</c:v>
                </c:pt>
                <c:pt idx="256">
                  <c:v>3.72</c:v>
                </c:pt>
                <c:pt idx="257">
                  <c:v>3.9</c:v>
                </c:pt>
                <c:pt idx="258">
                  <c:v>4.02</c:v>
                </c:pt>
                <c:pt idx="259">
                  <c:v>4.05</c:v>
                </c:pt>
                <c:pt idx="260">
                  <c:v>4.1</c:v>
                </c:pt>
                <c:pt idx="261">
                  <c:v>4.12</c:v>
                </c:pt>
                <c:pt idx="262">
                  <c:v>4.15</c:v>
                </c:pt>
                <c:pt idx="263">
                  <c:v>4.17</c:v>
                </c:pt>
                <c:pt idx="264">
                  <c:v>4.2</c:v>
                </c:pt>
                <c:pt idx="265">
                  <c:v>4.22</c:v>
                </c:pt>
                <c:pt idx="266">
                  <c:v>4.27</c:v>
                </c:pt>
                <c:pt idx="267">
                  <c:v>4.3</c:v>
                </c:pt>
                <c:pt idx="268">
                  <c:v>4.32</c:v>
                </c:pt>
                <c:pt idx="269">
                  <c:v>4.33</c:v>
                </c:pt>
                <c:pt idx="270">
                  <c:v>4.37</c:v>
                </c:pt>
                <c:pt idx="271">
                  <c:v>4.38</c:v>
                </c:pt>
                <c:pt idx="272">
                  <c:v>4.4</c:v>
                </c:pt>
                <c:pt idx="273">
                  <c:v>4.42</c:v>
                </c:pt>
                <c:pt idx="274">
                  <c:v>4.43</c:v>
                </c:pt>
                <c:pt idx="275">
                  <c:v>4.45</c:v>
                </c:pt>
                <c:pt idx="276">
                  <c:v>4.47</c:v>
                </c:pt>
                <c:pt idx="277">
                  <c:v>4.48</c:v>
                </c:pt>
                <c:pt idx="278">
                  <c:v>4.5</c:v>
                </c:pt>
                <c:pt idx="279">
                  <c:v>4.52</c:v>
                </c:pt>
                <c:pt idx="280">
                  <c:v>4.53</c:v>
                </c:pt>
                <c:pt idx="281">
                  <c:v>4.55</c:v>
                </c:pt>
                <c:pt idx="282">
                  <c:v>4.57</c:v>
                </c:pt>
                <c:pt idx="283">
                  <c:v>4.58</c:v>
                </c:pt>
                <c:pt idx="284">
                  <c:v>4.6</c:v>
                </c:pt>
                <c:pt idx="285">
                  <c:v>4.62</c:v>
                </c:pt>
                <c:pt idx="286">
                  <c:v>4.63</c:v>
                </c:pt>
                <c:pt idx="287">
                  <c:v>4.65</c:v>
                </c:pt>
                <c:pt idx="288">
                  <c:v>4.67</c:v>
                </c:pt>
                <c:pt idx="289">
                  <c:v>4.68</c:v>
                </c:pt>
                <c:pt idx="290">
                  <c:v>4.7</c:v>
                </c:pt>
                <c:pt idx="291">
                  <c:v>4.72</c:v>
                </c:pt>
                <c:pt idx="292">
                  <c:v>4.73</c:v>
                </c:pt>
                <c:pt idx="293">
                  <c:v>4.75</c:v>
                </c:pt>
                <c:pt idx="294">
                  <c:v>4.77</c:v>
                </c:pt>
                <c:pt idx="295">
                  <c:v>4.78</c:v>
                </c:pt>
                <c:pt idx="296">
                  <c:v>4.8</c:v>
                </c:pt>
                <c:pt idx="297">
                  <c:v>4.82</c:v>
                </c:pt>
                <c:pt idx="298">
                  <c:v>4.85</c:v>
                </c:pt>
                <c:pt idx="299">
                  <c:v>4.87</c:v>
                </c:pt>
                <c:pt idx="300">
                  <c:v>4.88</c:v>
                </c:pt>
                <c:pt idx="301">
                  <c:v>4.9</c:v>
                </c:pt>
                <c:pt idx="302">
                  <c:v>4.92</c:v>
                </c:pt>
                <c:pt idx="303">
                  <c:v>4.93</c:v>
                </c:pt>
                <c:pt idx="304">
                  <c:v>4.97</c:v>
                </c:pt>
                <c:pt idx="305">
                  <c:v>4.98</c:v>
                </c:pt>
                <c:pt idx="306">
                  <c:v>5</c:v>
                </c:pt>
                <c:pt idx="307">
                  <c:v>5.02</c:v>
                </c:pt>
                <c:pt idx="308">
                  <c:v>5.03</c:v>
                </c:pt>
                <c:pt idx="309">
                  <c:v>5.05</c:v>
                </c:pt>
                <c:pt idx="310">
                  <c:v>5.08</c:v>
                </c:pt>
                <c:pt idx="311">
                  <c:v>5.1</c:v>
                </c:pt>
                <c:pt idx="312">
                  <c:v>5.15</c:v>
                </c:pt>
                <c:pt idx="313">
                  <c:v>5.18</c:v>
                </c:pt>
                <c:pt idx="314">
                  <c:v>5.2</c:v>
                </c:pt>
                <c:pt idx="315">
                  <c:v>5.25</c:v>
                </c:pt>
                <c:pt idx="316">
                  <c:v>5.27</c:v>
                </c:pt>
                <c:pt idx="317">
                  <c:v>5.28</c:v>
                </c:pt>
                <c:pt idx="318">
                  <c:v>5.3</c:v>
                </c:pt>
                <c:pt idx="319">
                  <c:v>5.32</c:v>
                </c:pt>
                <c:pt idx="320">
                  <c:v>5.33</c:v>
                </c:pt>
                <c:pt idx="321">
                  <c:v>5.35</c:v>
                </c:pt>
                <c:pt idx="322">
                  <c:v>5.4</c:v>
                </c:pt>
                <c:pt idx="323">
                  <c:v>5.43</c:v>
                </c:pt>
                <c:pt idx="324">
                  <c:v>5.45</c:v>
                </c:pt>
                <c:pt idx="325">
                  <c:v>5.47</c:v>
                </c:pt>
                <c:pt idx="326">
                  <c:v>5.48</c:v>
                </c:pt>
                <c:pt idx="327">
                  <c:v>5.5</c:v>
                </c:pt>
                <c:pt idx="328">
                  <c:v>5.52</c:v>
                </c:pt>
                <c:pt idx="329">
                  <c:v>5.53</c:v>
                </c:pt>
                <c:pt idx="330">
                  <c:v>5.55</c:v>
                </c:pt>
                <c:pt idx="331">
                  <c:v>5.57</c:v>
                </c:pt>
                <c:pt idx="332">
                  <c:v>5.58</c:v>
                </c:pt>
                <c:pt idx="333">
                  <c:v>5.6</c:v>
                </c:pt>
                <c:pt idx="334">
                  <c:v>5.62</c:v>
                </c:pt>
                <c:pt idx="335">
                  <c:v>5.63</c:v>
                </c:pt>
                <c:pt idx="336">
                  <c:v>5.65</c:v>
                </c:pt>
                <c:pt idx="337">
                  <c:v>5.67</c:v>
                </c:pt>
                <c:pt idx="338">
                  <c:v>5.7</c:v>
                </c:pt>
                <c:pt idx="339">
                  <c:v>5.72</c:v>
                </c:pt>
                <c:pt idx="340">
                  <c:v>5.73</c:v>
                </c:pt>
                <c:pt idx="341">
                  <c:v>5.77</c:v>
                </c:pt>
                <c:pt idx="342">
                  <c:v>5.78</c:v>
                </c:pt>
                <c:pt idx="343">
                  <c:v>5.8</c:v>
                </c:pt>
                <c:pt idx="344">
                  <c:v>5.82</c:v>
                </c:pt>
                <c:pt idx="345">
                  <c:v>5.83</c:v>
                </c:pt>
                <c:pt idx="346">
                  <c:v>5.87</c:v>
                </c:pt>
                <c:pt idx="347">
                  <c:v>5.88</c:v>
                </c:pt>
                <c:pt idx="348">
                  <c:v>5.9</c:v>
                </c:pt>
                <c:pt idx="349">
                  <c:v>5.92</c:v>
                </c:pt>
                <c:pt idx="350">
                  <c:v>5.93</c:v>
                </c:pt>
                <c:pt idx="351">
                  <c:v>5.97</c:v>
                </c:pt>
                <c:pt idx="352">
                  <c:v>5.98</c:v>
                </c:pt>
                <c:pt idx="353">
                  <c:v>6</c:v>
                </c:pt>
                <c:pt idx="354">
                  <c:v>6.02</c:v>
                </c:pt>
                <c:pt idx="355">
                  <c:v>6.03</c:v>
                </c:pt>
                <c:pt idx="356">
                  <c:v>6.05</c:v>
                </c:pt>
                <c:pt idx="357">
                  <c:v>6.07</c:v>
                </c:pt>
                <c:pt idx="358">
                  <c:v>6.08</c:v>
                </c:pt>
                <c:pt idx="359">
                  <c:v>6.1</c:v>
                </c:pt>
                <c:pt idx="360">
                  <c:v>6.12</c:v>
                </c:pt>
                <c:pt idx="361">
                  <c:v>6.13</c:v>
                </c:pt>
                <c:pt idx="362">
                  <c:v>6.15</c:v>
                </c:pt>
                <c:pt idx="363">
                  <c:v>6.17</c:v>
                </c:pt>
                <c:pt idx="364">
                  <c:v>6.18</c:v>
                </c:pt>
                <c:pt idx="365">
                  <c:v>6.2</c:v>
                </c:pt>
                <c:pt idx="366">
                  <c:v>6.22</c:v>
                </c:pt>
                <c:pt idx="367">
                  <c:v>6.23</c:v>
                </c:pt>
                <c:pt idx="368">
                  <c:v>6.3</c:v>
                </c:pt>
                <c:pt idx="369">
                  <c:v>6.32</c:v>
                </c:pt>
                <c:pt idx="370">
                  <c:v>6.35</c:v>
                </c:pt>
                <c:pt idx="371">
                  <c:v>6.4</c:v>
                </c:pt>
                <c:pt idx="372">
                  <c:v>6.43</c:v>
                </c:pt>
                <c:pt idx="373">
                  <c:v>6.45</c:v>
                </c:pt>
                <c:pt idx="374">
                  <c:v>6.5</c:v>
                </c:pt>
                <c:pt idx="375">
                  <c:v>6.53</c:v>
                </c:pt>
                <c:pt idx="376">
                  <c:v>6.55</c:v>
                </c:pt>
                <c:pt idx="377">
                  <c:v>6.58</c:v>
                </c:pt>
                <c:pt idx="378">
                  <c:v>6.6</c:v>
                </c:pt>
                <c:pt idx="379">
                  <c:v>6.62</c:v>
                </c:pt>
                <c:pt idx="380">
                  <c:v>6.63</c:v>
                </c:pt>
                <c:pt idx="381">
                  <c:v>6.65</c:v>
                </c:pt>
                <c:pt idx="382">
                  <c:v>6.68</c:v>
                </c:pt>
                <c:pt idx="383">
                  <c:v>6.7</c:v>
                </c:pt>
                <c:pt idx="384">
                  <c:v>6.72</c:v>
                </c:pt>
                <c:pt idx="385">
                  <c:v>6.73</c:v>
                </c:pt>
                <c:pt idx="386">
                  <c:v>6.75</c:v>
                </c:pt>
                <c:pt idx="387">
                  <c:v>6.8</c:v>
                </c:pt>
                <c:pt idx="388">
                  <c:v>6.82</c:v>
                </c:pt>
                <c:pt idx="389">
                  <c:v>6.83</c:v>
                </c:pt>
                <c:pt idx="390">
                  <c:v>6.87</c:v>
                </c:pt>
                <c:pt idx="391">
                  <c:v>6.88</c:v>
                </c:pt>
                <c:pt idx="392">
                  <c:v>6.9</c:v>
                </c:pt>
                <c:pt idx="393">
                  <c:v>6.92</c:v>
                </c:pt>
                <c:pt idx="394">
                  <c:v>6.95</c:v>
                </c:pt>
                <c:pt idx="395">
                  <c:v>6.97</c:v>
                </c:pt>
                <c:pt idx="396">
                  <c:v>7.2</c:v>
                </c:pt>
                <c:pt idx="397">
                  <c:v>7.22</c:v>
                </c:pt>
                <c:pt idx="398">
                  <c:v>7.23</c:v>
                </c:pt>
                <c:pt idx="399">
                  <c:v>7.3</c:v>
                </c:pt>
                <c:pt idx="400">
                  <c:v>7.33</c:v>
                </c:pt>
                <c:pt idx="401">
                  <c:v>7.42</c:v>
                </c:pt>
                <c:pt idx="402">
                  <c:v>7.43</c:v>
                </c:pt>
                <c:pt idx="403">
                  <c:v>7.45</c:v>
                </c:pt>
                <c:pt idx="404">
                  <c:v>7.5</c:v>
                </c:pt>
                <c:pt idx="405">
                  <c:v>7.53</c:v>
                </c:pt>
                <c:pt idx="406">
                  <c:v>7.55</c:v>
                </c:pt>
                <c:pt idx="407">
                  <c:v>7.7</c:v>
                </c:pt>
                <c:pt idx="408">
                  <c:v>7.75</c:v>
                </c:pt>
                <c:pt idx="409">
                  <c:v>7.77</c:v>
                </c:pt>
                <c:pt idx="410">
                  <c:v>7.78</c:v>
                </c:pt>
                <c:pt idx="411">
                  <c:v>7.83</c:v>
                </c:pt>
                <c:pt idx="412">
                  <c:v>7.9</c:v>
                </c:pt>
                <c:pt idx="413">
                  <c:v>7.92</c:v>
                </c:pt>
                <c:pt idx="414">
                  <c:v>7.93</c:v>
                </c:pt>
                <c:pt idx="415">
                  <c:v>7.97</c:v>
                </c:pt>
                <c:pt idx="416">
                  <c:v>7.98</c:v>
                </c:pt>
                <c:pt idx="417">
                  <c:v>8</c:v>
                </c:pt>
                <c:pt idx="418">
                  <c:v>8.05</c:v>
                </c:pt>
                <c:pt idx="419">
                  <c:v>8.07</c:v>
                </c:pt>
                <c:pt idx="420">
                  <c:v>8.12</c:v>
                </c:pt>
                <c:pt idx="421">
                  <c:v>8.13</c:v>
                </c:pt>
                <c:pt idx="422">
                  <c:v>8.15</c:v>
                </c:pt>
                <c:pt idx="423">
                  <c:v>8.17</c:v>
                </c:pt>
                <c:pt idx="424">
                  <c:v>8.18</c:v>
                </c:pt>
                <c:pt idx="425">
                  <c:v>8.2</c:v>
                </c:pt>
                <c:pt idx="426">
                  <c:v>8.25</c:v>
                </c:pt>
                <c:pt idx="427">
                  <c:v>8.27</c:v>
                </c:pt>
                <c:pt idx="428">
                  <c:v>8.32</c:v>
                </c:pt>
                <c:pt idx="429">
                  <c:v>8.37</c:v>
                </c:pt>
                <c:pt idx="430">
                  <c:v>8.38</c:v>
                </c:pt>
                <c:pt idx="431">
                  <c:v>8.4</c:v>
                </c:pt>
                <c:pt idx="432">
                  <c:v>8.42</c:v>
                </c:pt>
                <c:pt idx="433">
                  <c:v>8.43</c:v>
                </c:pt>
                <c:pt idx="434">
                  <c:v>8.45</c:v>
                </c:pt>
                <c:pt idx="435">
                  <c:v>8.47</c:v>
                </c:pt>
                <c:pt idx="436">
                  <c:v>8.48</c:v>
                </c:pt>
                <c:pt idx="437">
                  <c:v>8.5</c:v>
                </c:pt>
                <c:pt idx="438">
                  <c:v>8.52</c:v>
                </c:pt>
                <c:pt idx="439">
                  <c:v>8.53</c:v>
                </c:pt>
                <c:pt idx="440">
                  <c:v>8.55</c:v>
                </c:pt>
                <c:pt idx="441">
                  <c:v>8.57</c:v>
                </c:pt>
                <c:pt idx="442">
                  <c:v>8.58</c:v>
                </c:pt>
                <c:pt idx="443">
                  <c:v>8.6</c:v>
                </c:pt>
                <c:pt idx="444">
                  <c:v>8.62</c:v>
                </c:pt>
                <c:pt idx="445">
                  <c:v>8.67</c:v>
                </c:pt>
                <c:pt idx="446">
                  <c:v>8.68</c:v>
                </c:pt>
                <c:pt idx="447">
                  <c:v>8.7</c:v>
                </c:pt>
                <c:pt idx="448">
                  <c:v>8.72</c:v>
                </c:pt>
                <c:pt idx="449">
                  <c:v>8.73</c:v>
                </c:pt>
                <c:pt idx="450">
                  <c:v>8.75</c:v>
                </c:pt>
                <c:pt idx="451">
                  <c:v>8.77</c:v>
                </c:pt>
                <c:pt idx="452">
                  <c:v>8.78</c:v>
                </c:pt>
                <c:pt idx="453">
                  <c:v>8.8</c:v>
                </c:pt>
                <c:pt idx="454">
                  <c:v>8.82</c:v>
                </c:pt>
                <c:pt idx="455">
                  <c:v>8.83</c:v>
                </c:pt>
                <c:pt idx="456">
                  <c:v>8.85</c:v>
                </c:pt>
                <c:pt idx="457">
                  <c:v>8.87</c:v>
                </c:pt>
                <c:pt idx="458">
                  <c:v>8.9</c:v>
                </c:pt>
                <c:pt idx="459">
                  <c:v>8.92</c:v>
                </c:pt>
                <c:pt idx="460">
                  <c:v>8.93</c:v>
                </c:pt>
                <c:pt idx="461">
                  <c:v>8.95</c:v>
                </c:pt>
                <c:pt idx="462">
                  <c:v>8.97</c:v>
                </c:pt>
                <c:pt idx="463">
                  <c:v>8.98</c:v>
                </c:pt>
                <c:pt idx="464">
                  <c:v>9</c:v>
                </c:pt>
                <c:pt idx="465">
                  <c:v>9.02</c:v>
                </c:pt>
                <c:pt idx="466">
                  <c:v>9.05</c:v>
                </c:pt>
                <c:pt idx="467">
                  <c:v>9.1</c:v>
                </c:pt>
                <c:pt idx="468">
                  <c:v>9.12</c:v>
                </c:pt>
                <c:pt idx="469">
                  <c:v>9.13</c:v>
                </c:pt>
                <c:pt idx="470">
                  <c:v>9.15</c:v>
                </c:pt>
                <c:pt idx="471">
                  <c:v>9.17</c:v>
                </c:pt>
                <c:pt idx="472">
                  <c:v>9.18</c:v>
                </c:pt>
                <c:pt idx="473">
                  <c:v>9.2</c:v>
                </c:pt>
                <c:pt idx="474">
                  <c:v>9.25</c:v>
                </c:pt>
                <c:pt idx="475">
                  <c:v>9.28</c:v>
                </c:pt>
                <c:pt idx="476">
                  <c:v>9.3</c:v>
                </c:pt>
                <c:pt idx="477">
                  <c:v>9.33</c:v>
                </c:pt>
                <c:pt idx="478">
                  <c:v>9.35</c:v>
                </c:pt>
                <c:pt idx="479">
                  <c:v>9.37</c:v>
                </c:pt>
                <c:pt idx="480">
                  <c:v>9.38</c:v>
                </c:pt>
                <c:pt idx="481">
                  <c:v>9.4</c:v>
                </c:pt>
                <c:pt idx="482">
                  <c:v>9.42</c:v>
                </c:pt>
                <c:pt idx="483">
                  <c:v>9.47</c:v>
                </c:pt>
                <c:pt idx="484">
                  <c:v>9.5</c:v>
                </c:pt>
                <c:pt idx="485">
                  <c:v>9.52</c:v>
                </c:pt>
                <c:pt idx="486">
                  <c:v>9.53</c:v>
                </c:pt>
                <c:pt idx="487">
                  <c:v>9.58</c:v>
                </c:pt>
                <c:pt idx="488">
                  <c:v>9.62</c:v>
                </c:pt>
                <c:pt idx="489">
                  <c:v>9.63</c:v>
                </c:pt>
                <c:pt idx="490">
                  <c:v>9.65</c:v>
                </c:pt>
                <c:pt idx="491">
                  <c:v>9.67</c:v>
                </c:pt>
                <c:pt idx="492">
                  <c:v>9.68</c:v>
                </c:pt>
                <c:pt idx="493">
                  <c:v>9.7</c:v>
                </c:pt>
                <c:pt idx="494">
                  <c:v>9.75</c:v>
                </c:pt>
                <c:pt idx="495">
                  <c:v>9.78</c:v>
                </c:pt>
                <c:pt idx="496">
                  <c:v>9.8</c:v>
                </c:pt>
                <c:pt idx="497">
                  <c:v>9.82</c:v>
                </c:pt>
                <c:pt idx="498">
                  <c:v>9.85</c:v>
                </c:pt>
                <c:pt idx="499">
                  <c:v>9.88</c:v>
                </c:pt>
                <c:pt idx="500">
                  <c:v>9.9</c:v>
                </c:pt>
                <c:pt idx="501">
                  <c:v>9.92</c:v>
                </c:pt>
                <c:pt idx="502">
                  <c:v>9.93</c:v>
                </c:pt>
                <c:pt idx="503">
                  <c:v>9.95</c:v>
                </c:pt>
                <c:pt idx="504">
                  <c:v>9.97</c:v>
                </c:pt>
                <c:pt idx="505">
                  <c:v>9.98</c:v>
                </c:pt>
                <c:pt idx="506">
                  <c:v>10.03</c:v>
                </c:pt>
                <c:pt idx="507">
                  <c:v>10.05</c:v>
                </c:pt>
                <c:pt idx="508">
                  <c:v>10.08</c:v>
                </c:pt>
                <c:pt idx="509">
                  <c:v>10.15</c:v>
                </c:pt>
                <c:pt idx="510">
                  <c:v>10.17</c:v>
                </c:pt>
                <c:pt idx="511">
                  <c:v>10.18</c:v>
                </c:pt>
                <c:pt idx="512">
                  <c:v>10.22</c:v>
                </c:pt>
                <c:pt idx="513">
                  <c:v>10.23</c:v>
                </c:pt>
                <c:pt idx="514">
                  <c:v>10.27</c:v>
                </c:pt>
                <c:pt idx="515">
                  <c:v>10.28</c:v>
                </c:pt>
                <c:pt idx="516">
                  <c:v>10.3</c:v>
                </c:pt>
                <c:pt idx="517">
                  <c:v>10.33</c:v>
                </c:pt>
                <c:pt idx="518">
                  <c:v>10.35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10.43</c:v>
                </c:pt>
                <c:pt idx="523">
                  <c:v>10.45</c:v>
                </c:pt>
                <c:pt idx="524">
                  <c:v>10.48</c:v>
                </c:pt>
                <c:pt idx="525">
                  <c:v>10.52</c:v>
                </c:pt>
                <c:pt idx="526">
                  <c:v>10.53</c:v>
                </c:pt>
                <c:pt idx="527">
                  <c:v>10.57</c:v>
                </c:pt>
                <c:pt idx="528">
                  <c:v>10.58</c:v>
                </c:pt>
                <c:pt idx="529">
                  <c:v>10.6</c:v>
                </c:pt>
                <c:pt idx="530">
                  <c:v>10.63</c:v>
                </c:pt>
                <c:pt idx="531">
                  <c:v>10.67</c:v>
                </c:pt>
                <c:pt idx="532">
                  <c:v>10.7</c:v>
                </c:pt>
                <c:pt idx="533">
                  <c:v>10.72</c:v>
                </c:pt>
                <c:pt idx="534">
                  <c:v>10.73</c:v>
                </c:pt>
                <c:pt idx="535">
                  <c:v>10.75</c:v>
                </c:pt>
                <c:pt idx="536">
                  <c:v>10.77</c:v>
                </c:pt>
                <c:pt idx="537">
                  <c:v>10.78</c:v>
                </c:pt>
                <c:pt idx="538">
                  <c:v>10.8</c:v>
                </c:pt>
                <c:pt idx="539">
                  <c:v>10.82</c:v>
                </c:pt>
                <c:pt idx="540">
                  <c:v>10.83</c:v>
                </c:pt>
                <c:pt idx="541">
                  <c:v>10.87</c:v>
                </c:pt>
                <c:pt idx="542">
                  <c:v>10.88</c:v>
                </c:pt>
                <c:pt idx="543">
                  <c:v>10.93</c:v>
                </c:pt>
                <c:pt idx="544">
                  <c:v>10.95</c:v>
                </c:pt>
                <c:pt idx="545">
                  <c:v>11</c:v>
                </c:pt>
                <c:pt idx="546">
                  <c:v>11.02</c:v>
                </c:pt>
                <c:pt idx="547">
                  <c:v>11.05</c:v>
                </c:pt>
                <c:pt idx="548">
                  <c:v>11.07</c:v>
                </c:pt>
                <c:pt idx="549">
                  <c:v>11.08</c:v>
                </c:pt>
                <c:pt idx="550">
                  <c:v>11.12</c:v>
                </c:pt>
                <c:pt idx="551">
                  <c:v>11.13</c:v>
                </c:pt>
                <c:pt idx="552">
                  <c:v>11.17</c:v>
                </c:pt>
                <c:pt idx="553">
                  <c:v>11.18</c:v>
                </c:pt>
                <c:pt idx="554">
                  <c:v>11.2</c:v>
                </c:pt>
                <c:pt idx="555">
                  <c:v>11.27</c:v>
                </c:pt>
                <c:pt idx="556">
                  <c:v>11.33</c:v>
                </c:pt>
                <c:pt idx="557">
                  <c:v>11.35</c:v>
                </c:pt>
                <c:pt idx="558">
                  <c:v>11.37</c:v>
                </c:pt>
                <c:pt idx="559">
                  <c:v>11.38</c:v>
                </c:pt>
                <c:pt idx="560">
                  <c:v>11.42</c:v>
                </c:pt>
                <c:pt idx="561">
                  <c:v>11.43</c:v>
                </c:pt>
                <c:pt idx="562">
                  <c:v>11.45</c:v>
                </c:pt>
                <c:pt idx="563">
                  <c:v>11.47</c:v>
                </c:pt>
                <c:pt idx="564">
                  <c:v>11.48</c:v>
                </c:pt>
                <c:pt idx="565">
                  <c:v>11.5</c:v>
                </c:pt>
                <c:pt idx="566">
                  <c:v>11.57</c:v>
                </c:pt>
                <c:pt idx="567">
                  <c:v>11.58</c:v>
                </c:pt>
                <c:pt idx="568">
                  <c:v>11.6</c:v>
                </c:pt>
                <c:pt idx="569">
                  <c:v>11.62</c:v>
                </c:pt>
                <c:pt idx="570">
                  <c:v>11.63</c:v>
                </c:pt>
                <c:pt idx="571">
                  <c:v>11.67</c:v>
                </c:pt>
                <c:pt idx="572">
                  <c:v>11.68</c:v>
                </c:pt>
                <c:pt idx="573">
                  <c:v>11.7</c:v>
                </c:pt>
                <c:pt idx="574">
                  <c:v>11.72</c:v>
                </c:pt>
                <c:pt idx="575">
                  <c:v>11.73</c:v>
                </c:pt>
                <c:pt idx="576">
                  <c:v>11.75</c:v>
                </c:pt>
                <c:pt idx="577">
                  <c:v>11.77</c:v>
                </c:pt>
                <c:pt idx="578">
                  <c:v>11.78</c:v>
                </c:pt>
                <c:pt idx="579">
                  <c:v>11.8</c:v>
                </c:pt>
                <c:pt idx="580">
                  <c:v>11.83</c:v>
                </c:pt>
                <c:pt idx="581">
                  <c:v>11.85</c:v>
                </c:pt>
                <c:pt idx="582">
                  <c:v>11.87</c:v>
                </c:pt>
                <c:pt idx="583">
                  <c:v>11.88</c:v>
                </c:pt>
                <c:pt idx="584">
                  <c:v>11.9</c:v>
                </c:pt>
                <c:pt idx="585">
                  <c:v>11.92</c:v>
                </c:pt>
                <c:pt idx="586">
                  <c:v>11.93</c:v>
                </c:pt>
                <c:pt idx="587">
                  <c:v>11.95</c:v>
                </c:pt>
                <c:pt idx="588">
                  <c:v>11.97</c:v>
                </c:pt>
                <c:pt idx="589">
                  <c:v>11.98</c:v>
                </c:pt>
                <c:pt idx="590">
                  <c:v>12</c:v>
                </c:pt>
                <c:pt idx="591">
                  <c:v>12.02</c:v>
                </c:pt>
                <c:pt idx="592">
                  <c:v>12.03</c:v>
                </c:pt>
                <c:pt idx="593">
                  <c:v>12.05</c:v>
                </c:pt>
                <c:pt idx="594">
                  <c:v>12.07</c:v>
                </c:pt>
                <c:pt idx="595">
                  <c:v>12.08</c:v>
                </c:pt>
                <c:pt idx="596">
                  <c:v>12.1</c:v>
                </c:pt>
                <c:pt idx="597">
                  <c:v>12.12</c:v>
                </c:pt>
                <c:pt idx="598">
                  <c:v>12.13</c:v>
                </c:pt>
                <c:pt idx="599">
                  <c:v>12.15</c:v>
                </c:pt>
                <c:pt idx="600">
                  <c:v>12.18</c:v>
                </c:pt>
                <c:pt idx="601">
                  <c:v>12.22</c:v>
                </c:pt>
                <c:pt idx="602">
                  <c:v>12.23</c:v>
                </c:pt>
                <c:pt idx="603">
                  <c:v>12.27</c:v>
                </c:pt>
                <c:pt idx="604">
                  <c:v>12.28</c:v>
                </c:pt>
                <c:pt idx="605">
                  <c:v>12.3</c:v>
                </c:pt>
                <c:pt idx="606">
                  <c:v>12.32</c:v>
                </c:pt>
                <c:pt idx="607">
                  <c:v>12.33</c:v>
                </c:pt>
                <c:pt idx="608">
                  <c:v>12.35</c:v>
                </c:pt>
                <c:pt idx="609">
                  <c:v>12.37</c:v>
                </c:pt>
                <c:pt idx="610">
                  <c:v>12.38</c:v>
                </c:pt>
                <c:pt idx="611">
                  <c:v>12.42</c:v>
                </c:pt>
                <c:pt idx="612">
                  <c:v>12.43</c:v>
                </c:pt>
                <c:pt idx="613">
                  <c:v>12.45</c:v>
                </c:pt>
                <c:pt idx="614">
                  <c:v>12.47</c:v>
                </c:pt>
                <c:pt idx="615">
                  <c:v>12.48</c:v>
                </c:pt>
                <c:pt idx="616">
                  <c:v>12.5</c:v>
                </c:pt>
                <c:pt idx="617">
                  <c:v>12.52</c:v>
                </c:pt>
                <c:pt idx="618">
                  <c:v>12.53</c:v>
                </c:pt>
                <c:pt idx="619">
                  <c:v>12.55</c:v>
                </c:pt>
                <c:pt idx="620">
                  <c:v>12.57</c:v>
                </c:pt>
                <c:pt idx="621">
                  <c:v>12.58</c:v>
                </c:pt>
                <c:pt idx="622">
                  <c:v>12.62</c:v>
                </c:pt>
                <c:pt idx="623">
                  <c:v>12.63</c:v>
                </c:pt>
                <c:pt idx="624">
                  <c:v>12.65</c:v>
                </c:pt>
                <c:pt idx="625">
                  <c:v>12.68</c:v>
                </c:pt>
                <c:pt idx="626">
                  <c:v>12.72</c:v>
                </c:pt>
                <c:pt idx="627">
                  <c:v>12.73</c:v>
                </c:pt>
                <c:pt idx="628">
                  <c:v>12.77</c:v>
                </c:pt>
                <c:pt idx="629">
                  <c:v>12.78</c:v>
                </c:pt>
                <c:pt idx="630">
                  <c:v>12.8</c:v>
                </c:pt>
                <c:pt idx="631">
                  <c:v>12.83</c:v>
                </c:pt>
                <c:pt idx="632">
                  <c:v>12.85</c:v>
                </c:pt>
                <c:pt idx="633">
                  <c:v>12.87</c:v>
                </c:pt>
                <c:pt idx="634">
                  <c:v>12.9</c:v>
                </c:pt>
                <c:pt idx="635">
                  <c:v>12.92</c:v>
                </c:pt>
                <c:pt idx="636">
                  <c:v>12.93</c:v>
                </c:pt>
                <c:pt idx="637">
                  <c:v>12.95</c:v>
                </c:pt>
                <c:pt idx="638">
                  <c:v>12.97</c:v>
                </c:pt>
                <c:pt idx="639">
                  <c:v>12.98</c:v>
                </c:pt>
                <c:pt idx="640">
                  <c:v>13</c:v>
                </c:pt>
                <c:pt idx="641">
                  <c:v>13.05</c:v>
                </c:pt>
                <c:pt idx="642">
                  <c:v>13.08</c:v>
                </c:pt>
                <c:pt idx="643">
                  <c:v>13.1</c:v>
                </c:pt>
                <c:pt idx="644">
                  <c:v>13.12</c:v>
                </c:pt>
                <c:pt idx="645">
                  <c:v>13.13</c:v>
                </c:pt>
                <c:pt idx="646">
                  <c:v>13.15</c:v>
                </c:pt>
                <c:pt idx="647">
                  <c:v>13.17</c:v>
                </c:pt>
                <c:pt idx="648">
                  <c:v>13.18</c:v>
                </c:pt>
                <c:pt idx="649">
                  <c:v>13.2</c:v>
                </c:pt>
                <c:pt idx="650">
                  <c:v>13.25</c:v>
                </c:pt>
                <c:pt idx="651">
                  <c:v>13.28</c:v>
                </c:pt>
                <c:pt idx="652">
                  <c:v>13.3</c:v>
                </c:pt>
                <c:pt idx="653">
                  <c:v>13.32</c:v>
                </c:pt>
                <c:pt idx="654">
                  <c:v>13.37</c:v>
                </c:pt>
                <c:pt idx="655">
                  <c:v>13.38</c:v>
                </c:pt>
                <c:pt idx="656">
                  <c:v>13.42</c:v>
                </c:pt>
                <c:pt idx="657">
                  <c:v>13.45</c:v>
                </c:pt>
                <c:pt idx="658">
                  <c:v>13.47</c:v>
                </c:pt>
                <c:pt idx="659">
                  <c:v>13.48</c:v>
                </c:pt>
                <c:pt idx="660">
                  <c:v>13.5</c:v>
                </c:pt>
                <c:pt idx="661">
                  <c:v>13.52</c:v>
                </c:pt>
                <c:pt idx="662">
                  <c:v>13.6</c:v>
                </c:pt>
                <c:pt idx="663">
                  <c:v>13.63</c:v>
                </c:pt>
                <c:pt idx="664">
                  <c:v>13.67</c:v>
                </c:pt>
                <c:pt idx="665">
                  <c:v>13.68</c:v>
                </c:pt>
                <c:pt idx="666">
                  <c:v>13.72</c:v>
                </c:pt>
                <c:pt idx="667">
                  <c:v>13.75</c:v>
                </c:pt>
                <c:pt idx="668">
                  <c:v>13.77</c:v>
                </c:pt>
                <c:pt idx="669">
                  <c:v>13.78</c:v>
                </c:pt>
                <c:pt idx="670">
                  <c:v>13.8</c:v>
                </c:pt>
                <c:pt idx="671">
                  <c:v>13.85</c:v>
                </c:pt>
                <c:pt idx="672">
                  <c:v>13.87</c:v>
                </c:pt>
                <c:pt idx="673">
                  <c:v>13.9</c:v>
                </c:pt>
                <c:pt idx="674">
                  <c:v>13.92</c:v>
                </c:pt>
                <c:pt idx="675">
                  <c:v>13.93</c:v>
                </c:pt>
                <c:pt idx="676">
                  <c:v>13.95</c:v>
                </c:pt>
                <c:pt idx="677">
                  <c:v>13.98</c:v>
                </c:pt>
                <c:pt idx="678">
                  <c:v>14</c:v>
                </c:pt>
                <c:pt idx="679">
                  <c:v>14.03</c:v>
                </c:pt>
                <c:pt idx="680">
                  <c:v>14.05</c:v>
                </c:pt>
                <c:pt idx="681">
                  <c:v>14.07</c:v>
                </c:pt>
                <c:pt idx="682">
                  <c:v>14.08</c:v>
                </c:pt>
                <c:pt idx="683">
                  <c:v>14.12</c:v>
                </c:pt>
                <c:pt idx="684">
                  <c:v>14.13</c:v>
                </c:pt>
                <c:pt idx="685">
                  <c:v>14.15</c:v>
                </c:pt>
                <c:pt idx="686">
                  <c:v>14.18</c:v>
                </c:pt>
                <c:pt idx="687">
                  <c:v>14.2</c:v>
                </c:pt>
                <c:pt idx="688">
                  <c:v>14.23</c:v>
                </c:pt>
                <c:pt idx="689">
                  <c:v>14.25</c:v>
                </c:pt>
                <c:pt idx="690">
                  <c:v>14.27</c:v>
                </c:pt>
                <c:pt idx="691">
                  <c:v>14.28</c:v>
                </c:pt>
                <c:pt idx="692">
                  <c:v>14.3</c:v>
                </c:pt>
                <c:pt idx="693">
                  <c:v>14.32</c:v>
                </c:pt>
                <c:pt idx="694">
                  <c:v>14.37</c:v>
                </c:pt>
                <c:pt idx="695">
                  <c:v>14.38</c:v>
                </c:pt>
                <c:pt idx="696">
                  <c:v>14.4</c:v>
                </c:pt>
                <c:pt idx="697">
                  <c:v>14.42</c:v>
                </c:pt>
                <c:pt idx="698">
                  <c:v>14.43</c:v>
                </c:pt>
                <c:pt idx="699">
                  <c:v>14.48</c:v>
                </c:pt>
                <c:pt idx="700">
                  <c:v>14.5</c:v>
                </c:pt>
                <c:pt idx="701">
                  <c:v>14.52</c:v>
                </c:pt>
                <c:pt idx="702">
                  <c:v>14.53</c:v>
                </c:pt>
                <c:pt idx="703">
                  <c:v>14.55</c:v>
                </c:pt>
                <c:pt idx="704">
                  <c:v>14.58</c:v>
                </c:pt>
                <c:pt idx="705">
                  <c:v>14.6</c:v>
                </c:pt>
                <c:pt idx="706">
                  <c:v>14.62</c:v>
                </c:pt>
                <c:pt idx="707">
                  <c:v>14.63</c:v>
                </c:pt>
                <c:pt idx="708">
                  <c:v>14.65</c:v>
                </c:pt>
                <c:pt idx="709">
                  <c:v>14.67</c:v>
                </c:pt>
                <c:pt idx="710">
                  <c:v>14.7</c:v>
                </c:pt>
                <c:pt idx="711">
                  <c:v>14.72</c:v>
                </c:pt>
                <c:pt idx="712">
                  <c:v>14.75</c:v>
                </c:pt>
                <c:pt idx="713">
                  <c:v>14.78</c:v>
                </c:pt>
                <c:pt idx="714">
                  <c:v>14.8</c:v>
                </c:pt>
                <c:pt idx="715">
                  <c:v>14.82</c:v>
                </c:pt>
                <c:pt idx="716">
                  <c:v>14.83</c:v>
                </c:pt>
                <c:pt idx="717">
                  <c:v>14.85</c:v>
                </c:pt>
                <c:pt idx="718">
                  <c:v>14.87</c:v>
                </c:pt>
                <c:pt idx="719">
                  <c:v>14.88</c:v>
                </c:pt>
                <c:pt idx="720">
                  <c:v>14.9</c:v>
                </c:pt>
                <c:pt idx="721">
                  <c:v>14.93</c:v>
                </c:pt>
                <c:pt idx="722">
                  <c:v>14.98</c:v>
                </c:pt>
                <c:pt idx="723">
                  <c:v>15</c:v>
                </c:pt>
                <c:pt idx="724">
                  <c:v>15.02</c:v>
                </c:pt>
                <c:pt idx="725">
                  <c:v>15.03</c:v>
                </c:pt>
                <c:pt idx="726">
                  <c:v>15.05</c:v>
                </c:pt>
                <c:pt idx="727">
                  <c:v>15.07</c:v>
                </c:pt>
                <c:pt idx="728">
                  <c:v>15.1</c:v>
                </c:pt>
                <c:pt idx="729">
                  <c:v>15.13</c:v>
                </c:pt>
                <c:pt idx="730">
                  <c:v>15.15</c:v>
                </c:pt>
                <c:pt idx="731">
                  <c:v>15.17</c:v>
                </c:pt>
                <c:pt idx="732">
                  <c:v>15.18</c:v>
                </c:pt>
                <c:pt idx="733">
                  <c:v>15.2</c:v>
                </c:pt>
                <c:pt idx="734">
                  <c:v>15.22</c:v>
                </c:pt>
                <c:pt idx="735">
                  <c:v>15.23</c:v>
                </c:pt>
                <c:pt idx="736">
                  <c:v>15.28</c:v>
                </c:pt>
                <c:pt idx="737">
                  <c:v>15.32</c:v>
                </c:pt>
                <c:pt idx="738">
                  <c:v>15.33</c:v>
                </c:pt>
                <c:pt idx="739">
                  <c:v>15.35</c:v>
                </c:pt>
                <c:pt idx="740">
                  <c:v>15.38</c:v>
                </c:pt>
                <c:pt idx="741">
                  <c:v>15.4</c:v>
                </c:pt>
                <c:pt idx="742">
                  <c:v>15.42</c:v>
                </c:pt>
                <c:pt idx="743">
                  <c:v>15.43</c:v>
                </c:pt>
                <c:pt idx="744">
                  <c:v>15.45</c:v>
                </c:pt>
                <c:pt idx="745">
                  <c:v>15.47</c:v>
                </c:pt>
                <c:pt idx="746">
                  <c:v>15.48</c:v>
                </c:pt>
                <c:pt idx="747">
                  <c:v>15.5</c:v>
                </c:pt>
                <c:pt idx="748">
                  <c:v>15.52</c:v>
                </c:pt>
                <c:pt idx="749">
                  <c:v>15.53</c:v>
                </c:pt>
                <c:pt idx="750">
                  <c:v>15.55</c:v>
                </c:pt>
                <c:pt idx="751">
                  <c:v>15.57</c:v>
                </c:pt>
                <c:pt idx="752">
                  <c:v>15.58</c:v>
                </c:pt>
                <c:pt idx="753">
                  <c:v>15.6</c:v>
                </c:pt>
                <c:pt idx="754">
                  <c:v>15.62</c:v>
                </c:pt>
                <c:pt idx="755">
                  <c:v>15.65</c:v>
                </c:pt>
                <c:pt idx="756">
                  <c:v>15.67</c:v>
                </c:pt>
                <c:pt idx="757">
                  <c:v>15.68</c:v>
                </c:pt>
                <c:pt idx="758">
                  <c:v>15.77</c:v>
                </c:pt>
                <c:pt idx="759">
                  <c:v>15.8</c:v>
                </c:pt>
                <c:pt idx="760">
                  <c:v>15.82</c:v>
                </c:pt>
                <c:pt idx="761">
                  <c:v>15.85</c:v>
                </c:pt>
                <c:pt idx="762">
                  <c:v>15.87</c:v>
                </c:pt>
                <c:pt idx="763">
                  <c:v>15.88</c:v>
                </c:pt>
                <c:pt idx="764">
                  <c:v>15.9</c:v>
                </c:pt>
                <c:pt idx="765">
                  <c:v>15.92</c:v>
                </c:pt>
                <c:pt idx="766">
                  <c:v>15.93</c:v>
                </c:pt>
                <c:pt idx="767">
                  <c:v>15.97</c:v>
                </c:pt>
                <c:pt idx="768">
                  <c:v>16</c:v>
                </c:pt>
                <c:pt idx="769">
                  <c:v>16.02</c:v>
                </c:pt>
                <c:pt idx="770">
                  <c:v>16.1</c:v>
                </c:pt>
                <c:pt idx="771">
                  <c:v>16.13</c:v>
                </c:pt>
                <c:pt idx="772">
                  <c:v>16.15</c:v>
                </c:pt>
                <c:pt idx="773">
                  <c:v>16.17</c:v>
                </c:pt>
                <c:pt idx="774">
                  <c:v>16.18</c:v>
                </c:pt>
                <c:pt idx="775">
                  <c:v>16.2</c:v>
                </c:pt>
                <c:pt idx="776">
                  <c:v>16.23</c:v>
                </c:pt>
                <c:pt idx="777">
                  <c:v>16.25</c:v>
                </c:pt>
                <c:pt idx="778">
                  <c:v>16.3</c:v>
                </c:pt>
                <c:pt idx="779">
                  <c:v>16.33</c:v>
                </c:pt>
                <c:pt idx="780">
                  <c:v>16.37</c:v>
                </c:pt>
                <c:pt idx="781">
                  <c:v>16.38</c:v>
                </c:pt>
                <c:pt idx="782">
                  <c:v>16.42</c:v>
                </c:pt>
                <c:pt idx="783">
                  <c:v>16.43</c:v>
                </c:pt>
                <c:pt idx="784">
                  <c:v>16.45</c:v>
                </c:pt>
                <c:pt idx="785">
                  <c:v>16.47</c:v>
                </c:pt>
                <c:pt idx="786">
                  <c:v>16.5</c:v>
                </c:pt>
                <c:pt idx="787">
                  <c:v>16.53</c:v>
                </c:pt>
                <c:pt idx="788">
                  <c:v>16.55</c:v>
                </c:pt>
                <c:pt idx="789">
                  <c:v>16.57</c:v>
                </c:pt>
                <c:pt idx="790">
                  <c:v>16.58</c:v>
                </c:pt>
                <c:pt idx="791">
                  <c:v>16.6</c:v>
                </c:pt>
                <c:pt idx="792">
                  <c:v>16.62</c:v>
                </c:pt>
                <c:pt idx="793">
                  <c:v>16.63</c:v>
                </c:pt>
                <c:pt idx="794">
                  <c:v>16.65</c:v>
                </c:pt>
                <c:pt idx="795">
                  <c:v>16.68</c:v>
                </c:pt>
                <c:pt idx="796">
                  <c:v>16.7</c:v>
                </c:pt>
                <c:pt idx="797">
                  <c:v>16.73</c:v>
                </c:pt>
                <c:pt idx="798">
                  <c:v>16.75</c:v>
                </c:pt>
                <c:pt idx="799">
                  <c:v>16.77</c:v>
                </c:pt>
                <c:pt idx="800">
                  <c:v>16.78</c:v>
                </c:pt>
                <c:pt idx="801">
                  <c:v>16.82</c:v>
                </c:pt>
                <c:pt idx="802">
                  <c:v>16.87</c:v>
                </c:pt>
                <c:pt idx="803">
                  <c:v>16.9</c:v>
                </c:pt>
                <c:pt idx="804">
                  <c:v>16.92</c:v>
                </c:pt>
                <c:pt idx="805">
                  <c:v>16.97</c:v>
                </c:pt>
                <c:pt idx="806">
                  <c:v>16.98</c:v>
                </c:pt>
                <c:pt idx="807">
                  <c:v>17</c:v>
                </c:pt>
                <c:pt idx="808">
                  <c:v>17.03</c:v>
                </c:pt>
                <c:pt idx="809">
                  <c:v>17.05</c:v>
                </c:pt>
                <c:pt idx="810">
                  <c:v>17.08</c:v>
                </c:pt>
                <c:pt idx="811">
                  <c:v>17.1</c:v>
                </c:pt>
                <c:pt idx="812">
                  <c:v>17.12</c:v>
                </c:pt>
                <c:pt idx="813">
                  <c:v>17.13</c:v>
                </c:pt>
                <c:pt idx="814">
                  <c:v>17.15</c:v>
                </c:pt>
                <c:pt idx="815">
                  <c:v>17.17</c:v>
                </c:pt>
                <c:pt idx="816">
                  <c:v>17.18</c:v>
                </c:pt>
                <c:pt idx="817">
                  <c:v>17.2</c:v>
                </c:pt>
                <c:pt idx="818">
                  <c:v>17.23</c:v>
                </c:pt>
                <c:pt idx="819">
                  <c:v>17.25</c:v>
                </c:pt>
                <c:pt idx="820">
                  <c:v>17.27</c:v>
                </c:pt>
                <c:pt idx="821">
                  <c:v>17.28</c:v>
                </c:pt>
                <c:pt idx="822">
                  <c:v>17.3</c:v>
                </c:pt>
                <c:pt idx="823">
                  <c:v>17.32</c:v>
                </c:pt>
                <c:pt idx="824">
                  <c:v>17.33</c:v>
                </c:pt>
                <c:pt idx="825">
                  <c:v>17.35</c:v>
                </c:pt>
                <c:pt idx="826">
                  <c:v>17.38</c:v>
                </c:pt>
                <c:pt idx="827">
                  <c:v>17.43</c:v>
                </c:pt>
                <c:pt idx="828">
                  <c:v>17.45</c:v>
                </c:pt>
                <c:pt idx="829">
                  <c:v>17.52</c:v>
                </c:pt>
                <c:pt idx="830">
                  <c:v>17.53</c:v>
                </c:pt>
                <c:pt idx="831">
                  <c:v>17.58</c:v>
                </c:pt>
                <c:pt idx="832">
                  <c:v>17.6</c:v>
                </c:pt>
                <c:pt idx="833">
                  <c:v>17.65</c:v>
                </c:pt>
                <c:pt idx="834">
                  <c:v>17.67</c:v>
                </c:pt>
                <c:pt idx="835">
                  <c:v>17.72</c:v>
                </c:pt>
                <c:pt idx="836">
                  <c:v>17.73</c:v>
                </c:pt>
                <c:pt idx="837">
                  <c:v>17.75</c:v>
                </c:pt>
                <c:pt idx="838">
                  <c:v>17.82</c:v>
                </c:pt>
                <c:pt idx="839">
                  <c:v>17.83</c:v>
                </c:pt>
                <c:pt idx="840">
                  <c:v>17.85</c:v>
                </c:pt>
                <c:pt idx="841">
                  <c:v>17.87</c:v>
                </c:pt>
                <c:pt idx="842">
                  <c:v>17.88</c:v>
                </c:pt>
                <c:pt idx="843">
                  <c:v>17.9</c:v>
                </c:pt>
                <c:pt idx="844">
                  <c:v>17.92</c:v>
                </c:pt>
                <c:pt idx="845">
                  <c:v>17.93</c:v>
                </c:pt>
                <c:pt idx="846">
                  <c:v>17.95</c:v>
                </c:pt>
                <c:pt idx="847">
                  <c:v>17.98</c:v>
                </c:pt>
                <c:pt idx="848">
                  <c:v>18</c:v>
                </c:pt>
                <c:pt idx="849">
                  <c:v>18.02</c:v>
                </c:pt>
                <c:pt idx="850">
                  <c:v>18.03</c:v>
                </c:pt>
                <c:pt idx="851">
                  <c:v>18.05</c:v>
                </c:pt>
                <c:pt idx="852">
                  <c:v>18.07</c:v>
                </c:pt>
                <c:pt idx="853">
                  <c:v>18.08</c:v>
                </c:pt>
                <c:pt idx="854">
                  <c:v>18.12</c:v>
                </c:pt>
                <c:pt idx="855">
                  <c:v>18.17</c:v>
                </c:pt>
                <c:pt idx="856">
                  <c:v>18.2</c:v>
                </c:pt>
                <c:pt idx="857">
                  <c:v>18.25</c:v>
                </c:pt>
                <c:pt idx="858">
                  <c:v>18.27</c:v>
                </c:pt>
                <c:pt idx="859">
                  <c:v>18.3</c:v>
                </c:pt>
                <c:pt idx="860">
                  <c:v>18.32</c:v>
                </c:pt>
                <c:pt idx="861">
                  <c:v>18.33</c:v>
                </c:pt>
                <c:pt idx="862">
                  <c:v>18.38</c:v>
                </c:pt>
                <c:pt idx="863">
                  <c:v>18.4</c:v>
                </c:pt>
                <c:pt idx="864">
                  <c:v>18.45</c:v>
                </c:pt>
                <c:pt idx="865">
                  <c:v>18.47</c:v>
                </c:pt>
                <c:pt idx="866">
                  <c:v>18.48</c:v>
                </c:pt>
                <c:pt idx="867">
                  <c:v>18.57</c:v>
                </c:pt>
                <c:pt idx="868">
                  <c:v>18.63</c:v>
                </c:pt>
                <c:pt idx="869">
                  <c:v>18.65</c:v>
                </c:pt>
                <c:pt idx="870">
                  <c:v>18.67</c:v>
                </c:pt>
                <c:pt idx="871">
                  <c:v>18.77</c:v>
                </c:pt>
                <c:pt idx="872">
                  <c:v>18.85</c:v>
                </c:pt>
                <c:pt idx="873">
                  <c:v>18.92</c:v>
                </c:pt>
                <c:pt idx="874">
                  <c:v>19.03</c:v>
                </c:pt>
                <c:pt idx="875">
                  <c:v>19.08</c:v>
                </c:pt>
                <c:pt idx="876">
                  <c:v>19.33</c:v>
                </c:pt>
                <c:pt idx="877">
                  <c:v>19.37</c:v>
                </c:pt>
                <c:pt idx="878">
                  <c:v>19.47</c:v>
                </c:pt>
                <c:pt idx="879">
                  <c:v>19.48</c:v>
                </c:pt>
                <c:pt idx="880">
                  <c:v>19.5</c:v>
                </c:pt>
                <c:pt idx="881">
                  <c:v>19.53</c:v>
                </c:pt>
                <c:pt idx="882">
                  <c:v>19.8</c:v>
                </c:pt>
                <c:pt idx="883">
                  <c:v>20.05</c:v>
                </c:pt>
                <c:pt idx="884">
                  <c:v>20.33</c:v>
                </c:pt>
                <c:pt idx="885">
                  <c:v>20.83</c:v>
                </c:pt>
                <c:pt idx="886">
                  <c:v>20.87</c:v>
                </c:pt>
                <c:pt idx="887">
                  <c:v>21.02</c:v>
                </c:pt>
                <c:pt idx="888">
                  <c:v>21.07</c:v>
                </c:pt>
                <c:pt idx="889">
                  <c:v>21.15</c:v>
                </c:pt>
                <c:pt idx="890">
                  <c:v>21.17</c:v>
                </c:pt>
                <c:pt idx="891">
                  <c:v>21.25</c:v>
                </c:pt>
                <c:pt idx="892">
                  <c:v>21.3</c:v>
                </c:pt>
                <c:pt idx="893">
                  <c:v>21.33</c:v>
                </c:pt>
                <c:pt idx="894">
                  <c:v>21.35</c:v>
                </c:pt>
                <c:pt idx="895">
                  <c:v>21.38</c:v>
                </c:pt>
                <c:pt idx="896">
                  <c:v>21.4</c:v>
                </c:pt>
                <c:pt idx="897">
                  <c:v>21.43</c:v>
                </c:pt>
                <c:pt idx="898">
                  <c:v>21.45</c:v>
                </c:pt>
                <c:pt idx="899">
                  <c:v>21.47</c:v>
                </c:pt>
                <c:pt idx="900">
                  <c:v>21.48</c:v>
                </c:pt>
                <c:pt idx="901">
                  <c:v>21.5</c:v>
                </c:pt>
                <c:pt idx="902">
                  <c:v>21.53</c:v>
                </c:pt>
                <c:pt idx="903">
                  <c:v>21.55</c:v>
                </c:pt>
                <c:pt idx="904">
                  <c:v>21.6</c:v>
                </c:pt>
                <c:pt idx="905">
                  <c:v>21.62</c:v>
                </c:pt>
                <c:pt idx="906">
                  <c:v>21.65</c:v>
                </c:pt>
                <c:pt idx="907">
                  <c:v>21.67</c:v>
                </c:pt>
                <c:pt idx="908">
                  <c:v>21.68</c:v>
                </c:pt>
                <c:pt idx="909">
                  <c:v>21.7</c:v>
                </c:pt>
                <c:pt idx="910">
                  <c:v>21.72</c:v>
                </c:pt>
                <c:pt idx="911">
                  <c:v>21.73</c:v>
                </c:pt>
                <c:pt idx="912">
                  <c:v>21.75</c:v>
                </c:pt>
                <c:pt idx="913">
                  <c:v>21.77</c:v>
                </c:pt>
                <c:pt idx="914">
                  <c:v>21.78</c:v>
                </c:pt>
                <c:pt idx="915">
                  <c:v>21.8</c:v>
                </c:pt>
                <c:pt idx="916">
                  <c:v>21.82</c:v>
                </c:pt>
                <c:pt idx="917">
                  <c:v>21.83</c:v>
                </c:pt>
                <c:pt idx="918">
                  <c:v>21.85</c:v>
                </c:pt>
                <c:pt idx="919">
                  <c:v>21.87</c:v>
                </c:pt>
                <c:pt idx="920">
                  <c:v>21.9</c:v>
                </c:pt>
                <c:pt idx="921">
                  <c:v>21.92</c:v>
                </c:pt>
                <c:pt idx="922">
                  <c:v>21.93</c:v>
                </c:pt>
                <c:pt idx="923">
                  <c:v>21.97</c:v>
                </c:pt>
                <c:pt idx="924">
                  <c:v>22</c:v>
                </c:pt>
                <c:pt idx="925">
                  <c:v>22.05</c:v>
                </c:pt>
                <c:pt idx="926">
                  <c:v>22.08</c:v>
                </c:pt>
                <c:pt idx="927">
                  <c:v>22.1</c:v>
                </c:pt>
                <c:pt idx="928">
                  <c:v>22.12</c:v>
                </c:pt>
                <c:pt idx="929">
                  <c:v>22.17</c:v>
                </c:pt>
                <c:pt idx="930">
                  <c:v>22.18</c:v>
                </c:pt>
                <c:pt idx="931">
                  <c:v>22.2</c:v>
                </c:pt>
                <c:pt idx="932">
                  <c:v>22.25</c:v>
                </c:pt>
                <c:pt idx="933">
                  <c:v>22.27</c:v>
                </c:pt>
                <c:pt idx="934">
                  <c:v>22.28</c:v>
                </c:pt>
                <c:pt idx="935">
                  <c:v>22.3</c:v>
                </c:pt>
                <c:pt idx="936">
                  <c:v>22.32</c:v>
                </c:pt>
                <c:pt idx="937">
                  <c:v>22.33</c:v>
                </c:pt>
                <c:pt idx="938">
                  <c:v>22.38</c:v>
                </c:pt>
                <c:pt idx="939">
                  <c:v>22.4</c:v>
                </c:pt>
                <c:pt idx="940">
                  <c:v>22.45</c:v>
                </c:pt>
                <c:pt idx="941">
                  <c:v>22.47</c:v>
                </c:pt>
                <c:pt idx="942">
                  <c:v>22.48</c:v>
                </c:pt>
                <c:pt idx="943">
                  <c:v>22.5</c:v>
                </c:pt>
                <c:pt idx="944">
                  <c:v>22.52</c:v>
                </c:pt>
                <c:pt idx="945">
                  <c:v>22.53</c:v>
                </c:pt>
                <c:pt idx="946">
                  <c:v>22.55</c:v>
                </c:pt>
                <c:pt idx="947">
                  <c:v>22.57</c:v>
                </c:pt>
                <c:pt idx="948">
                  <c:v>22.6</c:v>
                </c:pt>
                <c:pt idx="949">
                  <c:v>22.62</c:v>
                </c:pt>
                <c:pt idx="950">
                  <c:v>22.65</c:v>
                </c:pt>
                <c:pt idx="951">
                  <c:v>22.67</c:v>
                </c:pt>
                <c:pt idx="952">
                  <c:v>22.68</c:v>
                </c:pt>
                <c:pt idx="953">
                  <c:v>22.7</c:v>
                </c:pt>
                <c:pt idx="954">
                  <c:v>22.72</c:v>
                </c:pt>
                <c:pt idx="955">
                  <c:v>22.75</c:v>
                </c:pt>
                <c:pt idx="956">
                  <c:v>22.77</c:v>
                </c:pt>
                <c:pt idx="957">
                  <c:v>22.8</c:v>
                </c:pt>
                <c:pt idx="958">
                  <c:v>22.82</c:v>
                </c:pt>
                <c:pt idx="959">
                  <c:v>22.83</c:v>
                </c:pt>
                <c:pt idx="960">
                  <c:v>22.85</c:v>
                </c:pt>
                <c:pt idx="961">
                  <c:v>22.87</c:v>
                </c:pt>
                <c:pt idx="962">
                  <c:v>22.88</c:v>
                </c:pt>
                <c:pt idx="963">
                  <c:v>22.9</c:v>
                </c:pt>
                <c:pt idx="964">
                  <c:v>22.92</c:v>
                </c:pt>
                <c:pt idx="965">
                  <c:v>22.93</c:v>
                </c:pt>
                <c:pt idx="966">
                  <c:v>22.95</c:v>
                </c:pt>
                <c:pt idx="967">
                  <c:v>22.97</c:v>
                </c:pt>
                <c:pt idx="968">
                  <c:v>22.98</c:v>
                </c:pt>
                <c:pt idx="969">
                  <c:v>23</c:v>
                </c:pt>
                <c:pt idx="970">
                  <c:v>23.03</c:v>
                </c:pt>
                <c:pt idx="971">
                  <c:v>23.05</c:v>
                </c:pt>
                <c:pt idx="972">
                  <c:v>23.07</c:v>
                </c:pt>
                <c:pt idx="973">
                  <c:v>23.08</c:v>
                </c:pt>
                <c:pt idx="974">
                  <c:v>23.1</c:v>
                </c:pt>
                <c:pt idx="975">
                  <c:v>23.13</c:v>
                </c:pt>
                <c:pt idx="976">
                  <c:v>23.15</c:v>
                </c:pt>
                <c:pt idx="977">
                  <c:v>23.17</c:v>
                </c:pt>
                <c:pt idx="978">
                  <c:v>23.18</c:v>
                </c:pt>
                <c:pt idx="979">
                  <c:v>23.2</c:v>
                </c:pt>
                <c:pt idx="980">
                  <c:v>23.23</c:v>
                </c:pt>
                <c:pt idx="981">
                  <c:v>23.28</c:v>
                </c:pt>
                <c:pt idx="982">
                  <c:v>23.3</c:v>
                </c:pt>
                <c:pt idx="983">
                  <c:v>23.33</c:v>
                </c:pt>
                <c:pt idx="984">
                  <c:v>23.35</c:v>
                </c:pt>
                <c:pt idx="985">
                  <c:v>23.37</c:v>
                </c:pt>
                <c:pt idx="986">
                  <c:v>23.38</c:v>
                </c:pt>
                <c:pt idx="987">
                  <c:v>23.4</c:v>
                </c:pt>
                <c:pt idx="988">
                  <c:v>23.42</c:v>
                </c:pt>
                <c:pt idx="989">
                  <c:v>23.5</c:v>
                </c:pt>
                <c:pt idx="990">
                  <c:v>23.52</c:v>
                </c:pt>
                <c:pt idx="991">
                  <c:v>23.58</c:v>
                </c:pt>
                <c:pt idx="992">
                  <c:v>23.6</c:v>
                </c:pt>
                <c:pt idx="993">
                  <c:v>23.62</c:v>
                </c:pt>
                <c:pt idx="994">
                  <c:v>23.63</c:v>
                </c:pt>
                <c:pt idx="995">
                  <c:v>23.65</c:v>
                </c:pt>
                <c:pt idx="996">
                  <c:v>23.67</c:v>
                </c:pt>
                <c:pt idx="997">
                  <c:v>23.7</c:v>
                </c:pt>
                <c:pt idx="998">
                  <c:v>23.73</c:v>
                </c:pt>
                <c:pt idx="999">
                  <c:v>23.75</c:v>
                </c:pt>
                <c:pt idx="1000">
                  <c:v>23.77</c:v>
                </c:pt>
                <c:pt idx="1001">
                  <c:v>23.78</c:v>
                </c:pt>
                <c:pt idx="1002">
                  <c:v>23.8</c:v>
                </c:pt>
                <c:pt idx="1003">
                  <c:v>23.82</c:v>
                </c:pt>
                <c:pt idx="1004">
                  <c:v>23.83</c:v>
                </c:pt>
                <c:pt idx="1005">
                  <c:v>23.85</c:v>
                </c:pt>
                <c:pt idx="1006">
                  <c:v>23.87</c:v>
                </c:pt>
                <c:pt idx="1007">
                  <c:v>23.9</c:v>
                </c:pt>
                <c:pt idx="1008">
                  <c:v>23.92</c:v>
                </c:pt>
                <c:pt idx="1009">
                  <c:v>23.93</c:v>
                </c:pt>
                <c:pt idx="1010">
                  <c:v>23.95</c:v>
                </c:pt>
                <c:pt idx="1011">
                  <c:v>23.97</c:v>
                </c:pt>
                <c:pt idx="1012">
                  <c:v>23.98</c:v>
                </c:pt>
                <c:pt idx="1013">
                  <c:v>24</c:v>
                </c:pt>
                <c:pt idx="1014">
                  <c:v>24.02</c:v>
                </c:pt>
                <c:pt idx="1015">
                  <c:v>24.03</c:v>
                </c:pt>
                <c:pt idx="1016">
                  <c:v>24.1</c:v>
                </c:pt>
                <c:pt idx="1017">
                  <c:v>24.12</c:v>
                </c:pt>
                <c:pt idx="1018">
                  <c:v>24.15</c:v>
                </c:pt>
                <c:pt idx="1019">
                  <c:v>24.17</c:v>
                </c:pt>
                <c:pt idx="1020">
                  <c:v>24.2</c:v>
                </c:pt>
                <c:pt idx="1021">
                  <c:v>24.22</c:v>
                </c:pt>
                <c:pt idx="1022">
                  <c:v>24.23</c:v>
                </c:pt>
                <c:pt idx="1023">
                  <c:v>24.25</c:v>
                </c:pt>
                <c:pt idx="1024">
                  <c:v>24.27</c:v>
                </c:pt>
                <c:pt idx="1025">
                  <c:v>24.3</c:v>
                </c:pt>
                <c:pt idx="1026">
                  <c:v>24.33</c:v>
                </c:pt>
                <c:pt idx="1027">
                  <c:v>24.35</c:v>
                </c:pt>
                <c:pt idx="1028">
                  <c:v>24.38</c:v>
                </c:pt>
                <c:pt idx="1029">
                  <c:v>24.4</c:v>
                </c:pt>
                <c:pt idx="1030">
                  <c:v>24.43</c:v>
                </c:pt>
                <c:pt idx="1031">
                  <c:v>24.45</c:v>
                </c:pt>
                <c:pt idx="1032">
                  <c:v>24.47</c:v>
                </c:pt>
                <c:pt idx="1033">
                  <c:v>24.48</c:v>
                </c:pt>
                <c:pt idx="1034">
                  <c:v>24.5</c:v>
                </c:pt>
                <c:pt idx="1035">
                  <c:v>24.52</c:v>
                </c:pt>
                <c:pt idx="1036">
                  <c:v>24.53</c:v>
                </c:pt>
                <c:pt idx="1037">
                  <c:v>24.55</c:v>
                </c:pt>
                <c:pt idx="1038">
                  <c:v>24.57</c:v>
                </c:pt>
                <c:pt idx="1039">
                  <c:v>24.58</c:v>
                </c:pt>
                <c:pt idx="1040">
                  <c:v>24.6</c:v>
                </c:pt>
                <c:pt idx="1041">
                  <c:v>24.62</c:v>
                </c:pt>
                <c:pt idx="1042">
                  <c:v>24.63</c:v>
                </c:pt>
                <c:pt idx="1043">
                  <c:v>24.65</c:v>
                </c:pt>
                <c:pt idx="1044">
                  <c:v>24.67</c:v>
                </c:pt>
                <c:pt idx="1045">
                  <c:v>24.68</c:v>
                </c:pt>
                <c:pt idx="1046">
                  <c:v>24.7</c:v>
                </c:pt>
                <c:pt idx="1047">
                  <c:v>24.72</c:v>
                </c:pt>
                <c:pt idx="1048">
                  <c:v>24.73</c:v>
                </c:pt>
                <c:pt idx="1049">
                  <c:v>24.77</c:v>
                </c:pt>
                <c:pt idx="1050">
                  <c:v>24.78</c:v>
                </c:pt>
                <c:pt idx="1051">
                  <c:v>24.8</c:v>
                </c:pt>
                <c:pt idx="1052">
                  <c:v>24.82</c:v>
                </c:pt>
                <c:pt idx="1053">
                  <c:v>24.83</c:v>
                </c:pt>
                <c:pt idx="1054">
                  <c:v>24.85</c:v>
                </c:pt>
                <c:pt idx="1055">
                  <c:v>24.87</c:v>
                </c:pt>
                <c:pt idx="1056">
                  <c:v>24.88</c:v>
                </c:pt>
                <c:pt idx="1057">
                  <c:v>24.9</c:v>
                </c:pt>
                <c:pt idx="1058">
                  <c:v>24.92</c:v>
                </c:pt>
                <c:pt idx="1059">
                  <c:v>24.93</c:v>
                </c:pt>
                <c:pt idx="1060">
                  <c:v>24.95</c:v>
                </c:pt>
                <c:pt idx="1061">
                  <c:v>24.97</c:v>
                </c:pt>
                <c:pt idx="1062">
                  <c:v>24.98</c:v>
                </c:pt>
                <c:pt idx="1063">
                  <c:v>25</c:v>
                </c:pt>
                <c:pt idx="1064">
                  <c:v>25.02</c:v>
                </c:pt>
                <c:pt idx="1065">
                  <c:v>25.03</c:v>
                </c:pt>
                <c:pt idx="1066">
                  <c:v>25.05</c:v>
                </c:pt>
                <c:pt idx="1067">
                  <c:v>25.07</c:v>
                </c:pt>
                <c:pt idx="1068">
                  <c:v>25.08</c:v>
                </c:pt>
                <c:pt idx="1069">
                  <c:v>25.1</c:v>
                </c:pt>
                <c:pt idx="1070">
                  <c:v>25.12</c:v>
                </c:pt>
                <c:pt idx="1071">
                  <c:v>25.13</c:v>
                </c:pt>
                <c:pt idx="1072">
                  <c:v>25.15</c:v>
                </c:pt>
                <c:pt idx="1073">
                  <c:v>25.17</c:v>
                </c:pt>
                <c:pt idx="1074">
                  <c:v>25.18</c:v>
                </c:pt>
                <c:pt idx="1075">
                  <c:v>25.2</c:v>
                </c:pt>
                <c:pt idx="1076">
                  <c:v>25.22</c:v>
                </c:pt>
                <c:pt idx="1077">
                  <c:v>25.27</c:v>
                </c:pt>
                <c:pt idx="1078">
                  <c:v>25.3</c:v>
                </c:pt>
                <c:pt idx="1079">
                  <c:v>25.32</c:v>
                </c:pt>
                <c:pt idx="1080">
                  <c:v>25.33</c:v>
                </c:pt>
                <c:pt idx="1081">
                  <c:v>25.37</c:v>
                </c:pt>
                <c:pt idx="1082">
                  <c:v>25.4</c:v>
                </c:pt>
                <c:pt idx="1083">
                  <c:v>25.42</c:v>
                </c:pt>
                <c:pt idx="1084">
                  <c:v>25.43</c:v>
                </c:pt>
                <c:pt idx="1085">
                  <c:v>25.47</c:v>
                </c:pt>
                <c:pt idx="1086">
                  <c:v>25.48</c:v>
                </c:pt>
                <c:pt idx="1087">
                  <c:v>25.5</c:v>
                </c:pt>
                <c:pt idx="1088">
                  <c:v>25.53</c:v>
                </c:pt>
                <c:pt idx="1089">
                  <c:v>25.55</c:v>
                </c:pt>
                <c:pt idx="1090">
                  <c:v>25.57</c:v>
                </c:pt>
                <c:pt idx="1091">
                  <c:v>25.6</c:v>
                </c:pt>
                <c:pt idx="1092">
                  <c:v>25.63</c:v>
                </c:pt>
                <c:pt idx="1093">
                  <c:v>25.67</c:v>
                </c:pt>
                <c:pt idx="1094">
                  <c:v>25.68</c:v>
                </c:pt>
                <c:pt idx="1095">
                  <c:v>25.7</c:v>
                </c:pt>
                <c:pt idx="1096">
                  <c:v>25.72</c:v>
                </c:pt>
                <c:pt idx="1097">
                  <c:v>25.73</c:v>
                </c:pt>
                <c:pt idx="1098">
                  <c:v>25.75</c:v>
                </c:pt>
                <c:pt idx="1099">
                  <c:v>25.77</c:v>
                </c:pt>
                <c:pt idx="1100">
                  <c:v>25.78</c:v>
                </c:pt>
                <c:pt idx="1101">
                  <c:v>25.82</c:v>
                </c:pt>
                <c:pt idx="1102">
                  <c:v>25.83</c:v>
                </c:pt>
                <c:pt idx="1103">
                  <c:v>25.9</c:v>
                </c:pt>
                <c:pt idx="1104">
                  <c:v>25.92</c:v>
                </c:pt>
                <c:pt idx="1105">
                  <c:v>25.95</c:v>
                </c:pt>
                <c:pt idx="1106">
                  <c:v>25.98</c:v>
                </c:pt>
                <c:pt idx="1107">
                  <c:v>26</c:v>
                </c:pt>
                <c:pt idx="1108">
                  <c:v>26.02</c:v>
                </c:pt>
                <c:pt idx="1109">
                  <c:v>26.07</c:v>
                </c:pt>
                <c:pt idx="1110">
                  <c:v>26.12</c:v>
                </c:pt>
                <c:pt idx="1111">
                  <c:v>26.17</c:v>
                </c:pt>
                <c:pt idx="1112">
                  <c:v>26.2</c:v>
                </c:pt>
                <c:pt idx="1113">
                  <c:v>26.28</c:v>
                </c:pt>
                <c:pt idx="1114">
                  <c:v>26.3</c:v>
                </c:pt>
                <c:pt idx="1115">
                  <c:v>26.33</c:v>
                </c:pt>
                <c:pt idx="1116">
                  <c:v>26.37</c:v>
                </c:pt>
                <c:pt idx="1117">
                  <c:v>26.4</c:v>
                </c:pt>
                <c:pt idx="1118">
                  <c:v>26.42</c:v>
                </c:pt>
                <c:pt idx="1119">
                  <c:v>26.47</c:v>
                </c:pt>
                <c:pt idx="1120">
                  <c:v>26.5</c:v>
                </c:pt>
                <c:pt idx="1121">
                  <c:v>26.53</c:v>
                </c:pt>
                <c:pt idx="1122">
                  <c:v>26.58</c:v>
                </c:pt>
                <c:pt idx="1123">
                  <c:v>26.6</c:v>
                </c:pt>
                <c:pt idx="1124">
                  <c:v>26.62</c:v>
                </c:pt>
                <c:pt idx="1125">
                  <c:v>26.63</c:v>
                </c:pt>
                <c:pt idx="1126">
                  <c:v>26.65</c:v>
                </c:pt>
                <c:pt idx="1127">
                  <c:v>26.67</c:v>
                </c:pt>
                <c:pt idx="1128">
                  <c:v>26.7</c:v>
                </c:pt>
                <c:pt idx="1129">
                  <c:v>26.72</c:v>
                </c:pt>
                <c:pt idx="1130">
                  <c:v>26.73</c:v>
                </c:pt>
                <c:pt idx="1131">
                  <c:v>26.75</c:v>
                </c:pt>
                <c:pt idx="1132">
                  <c:v>26.77</c:v>
                </c:pt>
                <c:pt idx="1133">
                  <c:v>26.78</c:v>
                </c:pt>
                <c:pt idx="1134">
                  <c:v>26.8</c:v>
                </c:pt>
                <c:pt idx="1135">
                  <c:v>26.83</c:v>
                </c:pt>
                <c:pt idx="1136">
                  <c:v>26.85</c:v>
                </c:pt>
                <c:pt idx="1137">
                  <c:v>26.88</c:v>
                </c:pt>
                <c:pt idx="1138">
                  <c:v>26.9</c:v>
                </c:pt>
                <c:pt idx="1139">
                  <c:v>26.92</c:v>
                </c:pt>
                <c:pt idx="1140">
                  <c:v>26.95</c:v>
                </c:pt>
                <c:pt idx="1141">
                  <c:v>26.98</c:v>
                </c:pt>
                <c:pt idx="1142">
                  <c:v>27</c:v>
                </c:pt>
                <c:pt idx="1143">
                  <c:v>27.02</c:v>
                </c:pt>
                <c:pt idx="1144">
                  <c:v>27.03</c:v>
                </c:pt>
                <c:pt idx="1145">
                  <c:v>27.05</c:v>
                </c:pt>
                <c:pt idx="1146">
                  <c:v>27.07</c:v>
                </c:pt>
                <c:pt idx="1147">
                  <c:v>27.08</c:v>
                </c:pt>
                <c:pt idx="1148">
                  <c:v>27.1</c:v>
                </c:pt>
                <c:pt idx="1149">
                  <c:v>27.12</c:v>
                </c:pt>
                <c:pt idx="1150">
                  <c:v>27.13</c:v>
                </c:pt>
                <c:pt idx="1151">
                  <c:v>27.15</c:v>
                </c:pt>
                <c:pt idx="1152">
                  <c:v>27.17</c:v>
                </c:pt>
                <c:pt idx="1153">
                  <c:v>27.18</c:v>
                </c:pt>
                <c:pt idx="1154">
                  <c:v>27.2</c:v>
                </c:pt>
                <c:pt idx="1155">
                  <c:v>27.22</c:v>
                </c:pt>
                <c:pt idx="1156">
                  <c:v>27.23</c:v>
                </c:pt>
                <c:pt idx="1157">
                  <c:v>27.25</c:v>
                </c:pt>
                <c:pt idx="1158">
                  <c:v>27.3</c:v>
                </c:pt>
                <c:pt idx="1159">
                  <c:v>27.38</c:v>
                </c:pt>
                <c:pt idx="1160">
                  <c:v>27.4</c:v>
                </c:pt>
                <c:pt idx="1161">
                  <c:v>27.42</c:v>
                </c:pt>
                <c:pt idx="1162">
                  <c:v>27.5</c:v>
                </c:pt>
                <c:pt idx="1163">
                  <c:v>27.58</c:v>
                </c:pt>
                <c:pt idx="1164">
                  <c:v>27.6</c:v>
                </c:pt>
                <c:pt idx="1165">
                  <c:v>27.67</c:v>
                </c:pt>
                <c:pt idx="1166">
                  <c:v>27.7</c:v>
                </c:pt>
                <c:pt idx="1167">
                  <c:v>27.72</c:v>
                </c:pt>
                <c:pt idx="1168">
                  <c:v>27.73</c:v>
                </c:pt>
                <c:pt idx="1169">
                  <c:v>27.78</c:v>
                </c:pt>
                <c:pt idx="1170">
                  <c:v>27.8</c:v>
                </c:pt>
                <c:pt idx="1171">
                  <c:v>27.9</c:v>
                </c:pt>
                <c:pt idx="1172">
                  <c:v>27.93</c:v>
                </c:pt>
                <c:pt idx="1173">
                  <c:v>27.95</c:v>
                </c:pt>
                <c:pt idx="1174">
                  <c:v>27.97</c:v>
                </c:pt>
                <c:pt idx="1175">
                  <c:v>27.98</c:v>
                </c:pt>
                <c:pt idx="1176">
                  <c:v>28</c:v>
                </c:pt>
                <c:pt idx="1177">
                  <c:v>28.03</c:v>
                </c:pt>
                <c:pt idx="1178">
                  <c:v>28.07</c:v>
                </c:pt>
                <c:pt idx="1179">
                  <c:v>28.1</c:v>
                </c:pt>
                <c:pt idx="1180">
                  <c:v>28.17</c:v>
                </c:pt>
                <c:pt idx="1181">
                  <c:v>28.2</c:v>
                </c:pt>
                <c:pt idx="1182">
                  <c:v>28.27</c:v>
                </c:pt>
                <c:pt idx="1183">
                  <c:v>28.3</c:v>
                </c:pt>
                <c:pt idx="1184">
                  <c:v>28.33</c:v>
                </c:pt>
                <c:pt idx="1185">
                  <c:v>28.42</c:v>
                </c:pt>
                <c:pt idx="1186">
                  <c:v>28.55</c:v>
                </c:pt>
                <c:pt idx="1187">
                  <c:v>28.6</c:v>
                </c:pt>
                <c:pt idx="1188">
                  <c:v>28.67</c:v>
                </c:pt>
                <c:pt idx="1189">
                  <c:v>28.75</c:v>
                </c:pt>
                <c:pt idx="1190">
                  <c:v>28.77</c:v>
                </c:pt>
                <c:pt idx="1191">
                  <c:v>28.78</c:v>
                </c:pt>
                <c:pt idx="1192">
                  <c:v>28.8</c:v>
                </c:pt>
                <c:pt idx="1193">
                  <c:v>28.83</c:v>
                </c:pt>
                <c:pt idx="1194">
                  <c:v>28.88</c:v>
                </c:pt>
                <c:pt idx="1195">
                  <c:v>28.9</c:v>
                </c:pt>
                <c:pt idx="1196">
                  <c:v>29</c:v>
                </c:pt>
                <c:pt idx="1197">
                  <c:v>29.1</c:v>
                </c:pt>
                <c:pt idx="1198">
                  <c:v>29.17</c:v>
                </c:pt>
                <c:pt idx="1199">
                  <c:v>29.2</c:v>
                </c:pt>
                <c:pt idx="1200">
                  <c:v>29.3</c:v>
                </c:pt>
                <c:pt idx="1201">
                  <c:v>29.4</c:v>
                </c:pt>
                <c:pt idx="1202">
                  <c:v>29.5</c:v>
                </c:pt>
                <c:pt idx="1203">
                  <c:v>29.53</c:v>
                </c:pt>
                <c:pt idx="1204">
                  <c:v>29.55</c:v>
                </c:pt>
                <c:pt idx="1205">
                  <c:v>29.57</c:v>
                </c:pt>
                <c:pt idx="1206">
                  <c:v>29.6</c:v>
                </c:pt>
                <c:pt idx="1207">
                  <c:v>29.67</c:v>
                </c:pt>
                <c:pt idx="1208">
                  <c:v>29.68</c:v>
                </c:pt>
                <c:pt idx="1209">
                  <c:v>29.7</c:v>
                </c:pt>
                <c:pt idx="1210">
                  <c:v>29.72</c:v>
                </c:pt>
                <c:pt idx="1211">
                  <c:v>29.73</c:v>
                </c:pt>
                <c:pt idx="1212">
                  <c:v>29.75</c:v>
                </c:pt>
                <c:pt idx="1213">
                  <c:v>29.78</c:v>
                </c:pt>
                <c:pt idx="1214">
                  <c:v>29.8</c:v>
                </c:pt>
                <c:pt idx="1215">
                  <c:v>29.82</c:v>
                </c:pt>
                <c:pt idx="1216">
                  <c:v>29.83</c:v>
                </c:pt>
                <c:pt idx="1217">
                  <c:v>29.85</c:v>
                </c:pt>
                <c:pt idx="1218">
                  <c:v>29.87</c:v>
                </c:pt>
                <c:pt idx="1219">
                  <c:v>29.88</c:v>
                </c:pt>
                <c:pt idx="1220">
                  <c:v>29.92</c:v>
                </c:pt>
                <c:pt idx="1221">
                  <c:v>29.93</c:v>
                </c:pt>
                <c:pt idx="1222">
                  <c:v>29.95</c:v>
                </c:pt>
                <c:pt idx="1223">
                  <c:v>30</c:v>
                </c:pt>
                <c:pt idx="1224">
                  <c:v>30.1</c:v>
                </c:pt>
                <c:pt idx="1225">
                  <c:v>30.2</c:v>
                </c:pt>
                <c:pt idx="1226">
                  <c:v>30.78</c:v>
                </c:pt>
                <c:pt idx="1227">
                  <c:v>31.37</c:v>
                </c:pt>
                <c:pt idx="1228">
                  <c:v>34.45</c:v>
                </c:pt>
                <c:pt idx="1229">
                  <c:v>35.57</c:v>
                </c:pt>
                <c:pt idx="1230">
                  <c:v>35.97</c:v>
                </c:pt>
                <c:pt idx="1231">
                  <c:v>36.1</c:v>
                </c:pt>
                <c:pt idx="1232">
                  <c:v>36.32</c:v>
                </c:pt>
                <c:pt idx="1233">
                  <c:v>38.23</c:v>
                </c:pt>
                <c:pt idx="1234">
                  <c:v>41.37</c:v>
                </c:pt>
              </c:strCache>
            </c:strRef>
          </c:cat>
          <c:val>
            <c:numRef>
              <c:f>'location and dead2'!$B$5:$B$1240</c:f>
              <c:numCache>
                <c:formatCode>General</c:formatCode>
                <c:ptCount val="12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5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8</c:v>
                </c:pt>
                <c:pt idx="36">
                  <c:v>51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4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5</c:v>
                </c:pt>
                <c:pt idx="81">
                  <c:v>2</c:v>
                </c:pt>
                <c:pt idx="82">
                  <c:v>13</c:v>
                </c:pt>
                <c:pt idx="83">
                  <c:v>1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4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5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5</c:v>
                </c:pt>
                <c:pt idx="109">
                  <c:v>7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5</c:v>
                </c:pt>
                <c:pt idx="116">
                  <c:v>1</c:v>
                </c:pt>
                <c:pt idx="117">
                  <c:v>3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4</c:v>
                </c:pt>
                <c:pt idx="123">
                  <c:v>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1</c:v>
                </c:pt>
                <c:pt idx="130">
                  <c:v>9</c:v>
                </c:pt>
                <c:pt idx="131">
                  <c:v>6</c:v>
                </c:pt>
                <c:pt idx="132">
                  <c:v>8</c:v>
                </c:pt>
                <c:pt idx="133">
                  <c:v>9</c:v>
                </c:pt>
                <c:pt idx="134">
                  <c:v>44</c:v>
                </c:pt>
                <c:pt idx="135">
                  <c:v>2</c:v>
                </c:pt>
                <c:pt idx="136">
                  <c:v>7</c:v>
                </c:pt>
                <c:pt idx="137">
                  <c:v>7</c:v>
                </c:pt>
                <c:pt idx="138">
                  <c:v>6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4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6</c:v>
                </c:pt>
                <c:pt idx="148">
                  <c:v>5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4</c:v>
                </c:pt>
                <c:pt idx="160">
                  <c:v>1</c:v>
                </c:pt>
                <c:pt idx="161">
                  <c:v>1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3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6</c:v>
                </c:pt>
                <c:pt idx="174">
                  <c:v>3</c:v>
                </c:pt>
                <c:pt idx="175">
                  <c:v>10</c:v>
                </c:pt>
                <c:pt idx="176">
                  <c:v>4</c:v>
                </c:pt>
                <c:pt idx="177">
                  <c:v>5</c:v>
                </c:pt>
                <c:pt idx="178">
                  <c:v>11</c:v>
                </c:pt>
                <c:pt idx="179">
                  <c:v>2</c:v>
                </c:pt>
                <c:pt idx="180">
                  <c:v>3</c:v>
                </c:pt>
                <c:pt idx="181">
                  <c:v>1</c:v>
                </c:pt>
                <c:pt idx="182">
                  <c:v>1</c:v>
                </c:pt>
                <c:pt idx="183">
                  <c:v>4</c:v>
                </c:pt>
                <c:pt idx="184">
                  <c:v>4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3</c:v>
                </c:pt>
                <c:pt idx="200">
                  <c:v>3</c:v>
                </c:pt>
                <c:pt idx="201">
                  <c:v>4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5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3</c:v>
                </c:pt>
                <c:pt idx="229">
                  <c:v>1</c:v>
                </c:pt>
                <c:pt idx="230">
                  <c:v>2</c:v>
                </c:pt>
                <c:pt idx="231">
                  <c:v>6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3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13</c:v>
                </c:pt>
                <c:pt idx="265">
                  <c:v>5</c:v>
                </c:pt>
                <c:pt idx="266">
                  <c:v>1</c:v>
                </c:pt>
                <c:pt idx="267">
                  <c:v>9</c:v>
                </c:pt>
                <c:pt idx="268">
                  <c:v>3</c:v>
                </c:pt>
                <c:pt idx="269">
                  <c:v>2</c:v>
                </c:pt>
                <c:pt idx="270">
                  <c:v>7</c:v>
                </c:pt>
                <c:pt idx="271">
                  <c:v>7</c:v>
                </c:pt>
                <c:pt idx="272">
                  <c:v>11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5</c:v>
                </c:pt>
                <c:pt idx="277">
                  <c:v>1</c:v>
                </c:pt>
                <c:pt idx="278">
                  <c:v>14</c:v>
                </c:pt>
                <c:pt idx="279">
                  <c:v>3</c:v>
                </c:pt>
                <c:pt idx="280">
                  <c:v>45</c:v>
                </c:pt>
                <c:pt idx="281">
                  <c:v>1</c:v>
                </c:pt>
                <c:pt idx="282">
                  <c:v>5</c:v>
                </c:pt>
                <c:pt idx="283">
                  <c:v>2</c:v>
                </c:pt>
                <c:pt idx="284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3</c:v>
                </c:pt>
                <c:pt idx="288">
                  <c:v>5</c:v>
                </c:pt>
                <c:pt idx="289">
                  <c:v>5</c:v>
                </c:pt>
                <c:pt idx="290">
                  <c:v>7</c:v>
                </c:pt>
                <c:pt idx="291">
                  <c:v>14</c:v>
                </c:pt>
                <c:pt idx="292">
                  <c:v>14</c:v>
                </c:pt>
                <c:pt idx="293">
                  <c:v>4</c:v>
                </c:pt>
                <c:pt idx="294">
                  <c:v>8</c:v>
                </c:pt>
                <c:pt idx="295">
                  <c:v>4</c:v>
                </c:pt>
                <c:pt idx="296">
                  <c:v>21</c:v>
                </c:pt>
                <c:pt idx="297">
                  <c:v>1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7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3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5</c:v>
                </c:pt>
                <c:pt idx="315">
                  <c:v>4</c:v>
                </c:pt>
                <c:pt idx="316">
                  <c:v>5</c:v>
                </c:pt>
                <c:pt idx="317">
                  <c:v>2</c:v>
                </c:pt>
                <c:pt idx="318">
                  <c:v>3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3</c:v>
                </c:pt>
                <c:pt idx="323">
                  <c:v>1</c:v>
                </c:pt>
                <c:pt idx="324">
                  <c:v>4</c:v>
                </c:pt>
                <c:pt idx="325">
                  <c:v>1</c:v>
                </c:pt>
                <c:pt idx="326">
                  <c:v>1</c:v>
                </c:pt>
                <c:pt idx="327">
                  <c:v>9</c:v>
                </c:pt>
                <c:pt idx="328">
                  <c:v>3</c:v>
                </c:pt>
                <c:pt idx="329">
                  <c:v>3</c:v>
                </c:pt>
                <c:pt idx="330">
                  <c:v>25</c:v>
                </c:pt>
                <c:pt idx="331">
                  <c:v>4</c:v>
                </c:pt>
                <c:pt idx="332">
                  <c:v>1</c:v>
                </c:pt>
                <c:pt idx="333">
                  <c:v>11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4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28</c:v>
                </c:pt>
                <c:pt idx="349">
                  <c:v>3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12</c:v>
                </c:pt>
                <c:pt idx="354">
                  <c:v>4</c:v>
                </c:pt>
                <c:pt idx="355">
                  <c:v>1</c:v>
                </c:pt>
                <c:pt idx="356">
                  <c:v>6</c:v>
                </c:pt>
                <c:pt idx="357">
                  <c:v>8</c:v>
                </c:pt>
                <c:pt idx="358">
                  <c:v>4</c:v>
                </c:pt>
                <c:pt idx="359">
                  <c:v>5</c:v>
                </c:pt>
                <c:pt idx="360">
                  <c:v>2</c:v>
                </c:pt>
                <c:pt idx="361">
                  <c:v>6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4</c:v>
                </c:pt>
                <c:pt idx="366">
                  <c:v>1</c:v>
                </c:pt>
                <c:pt idx="367">
                  <c:v>4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2</c:v>
                </c:pt>
                <c:pt idx="377">
                  <c:v>5</c:v>
                </c:pt>
                <c:pt idx="378">
                  <c:v>16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4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4</c:v>
                </c:pt>
                <c:pt idx="391">
                  <c:v>2</c:v>
                </c:pt>
                <c:pt idx="392">
                  <c:v>4</c:v>
                </c:pt>
                <c:pt idx="393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1</c:v>
                </c:pt>
                <c:pt idx="397">
                  <c:v>3</c:v>
                </c:pt>
                <c:pt idx="398">
                  <c:v>6</c:v>
                </c:pt>
                <c:pt idx="399">
                  <c:v>1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3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6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3</c:v>
                </c:pt>
                <c:pt idx="434">
                  <c:v>1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7</c:v>
                </c:pt>
                <c:pt idx="439">
                  <c:v>1</c:v>
                </c:pt>
                <c:pt idx="440">
                  <c:v>1</c:v>
                </c:pt>
                <c:pt idx="441">
                  <c:v>32</c:v>
                </c:pt>
                <c:pt idx="442">
                  <c:v>7</c:v>
                </c:pt>
                <c:pt idx="443">
                  <c:v>3</c:v>
                </c:pt>
                <c:pt idx="444">
                  <c:v>1</c:v>
                </c:pt>
                <c:pt idx="445">
                  <c:v>5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3</c:v>
                </c:pt>
                <c:pt idx="461">
                  <c:v>1</c:v>
                </c:pt>
                <c:pt idx="462">
                  <c:v>3</c:v>
                </c:pt>
                <c:pt idx="463">
                  <c:v>2</c:v>
                </c:pt>
                <c:pt idx="464">
                  <c:v>4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4</c:v>
                </c:pt>
                <c:pt idx="469">
                  <c:v>1</c:v>
                </c:pt>
                <c:pt idx="470">
                  <c:v>3</c:v>
                </c:pt>
                <c:pt idx="471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3</c:v>
                </c:pt>
                <c:pt idx="480">
                  <c:v>3</c:v>
                </c:pt>
                <c:pt idx="481">
                  <c:v>4</c:v>
                </c:pt>
                <c:pt idx="482">
                  <c:v>18</c:v>
                </c:pt>
                <c:pt idx="483">
                  <c:v>3</c:v>
                </c:pt>
                <c:pt idx="484">
                  <c:v>3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5</c:v>
                </c:pt>
                <c:pt idx="491">
                  <c:v>2</c:v>
                </c:pt>
                <c:pt idx="492">
                  <c:v>3</c:v>
                </c:pt>
                <c:pt idx="493">
                  <c:v>3</c:v>
                </c:pt>
                <c:pt idx="494">
                  <c:v>1</c:v>
                </c:pt>
                <c:pt idx="495">
                  <c:v>3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4</c:v>
                </c:pt>
                <c:pt idx="500">
                  <c:v>1</c:v>
                </c:pt>
                <c:pt idx="501">
                  <c:v>2</c:v>
                </c:pt>
                <c:pt idx="502">
                  <c:v>3</c:v>
                </c:pt>
                <c:pt idx="503">
                  <c:v>1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4</c:v>
                </c:pt>
                <c:pt idx="512">
                  <c:v>3</c:v>
                </c:pt>
                <c:pt idx="513">
                  <c:v>1</c:v>
                </c:pt>
                <c:pt idx="514">
                  <c:v>4</c:v>
                </c:pt>
                <c:pt idx="515">
                  <c:v>3</c:v>
                </c:pt>
                <c:pt idx="516">
                  <c:v>3</c:v>
                </c:pt>
                <c:pt idx="517">
                  <c:v>1</c:v>
                </c:pt>
                <c:pt idx="518">
                  <c:v>2</c:v>
                </c:pt>
                <c:pt idx="519">
                  <c:v>7</c:v>
                </c:pt>
                <c:pt idx="520">
                  <c:v>4</c:v>
                </c:pt>
                <c:pt idx="521">
                  <c:v>8</c:v>
                </c:pt>
                <c:pt idx="522">
                  <c:v>7</c:v>
                </c:pt>
                <c:pt idx="523">
                  <c:v>4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4</c:v>
                </c:pt>
                <c:pt idx="534">
                  <c:v>12</c:v>
                </c:pt>
                <c:pt idx="535">
                  <c:v>3</c:v>
                </c:pt>
                <c:pt idx="536">
                  <c:v>5</c:v>
                </c:pt>
                <c:pt idx="537">
                  <c:v>4</c:v>
                </c:pt>
                <c:pt idx="538">
                  <c:v>3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3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4</c:v>
                </c:pt>
                <c:pt idx="557">
                  <c:v>2</c:v>
                </c:pt>
                <c:pt idx="558">
                  <c:v>2</c:v>
                </c:pt>
                <c:pt idx="559">
                  <c:v>5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6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2</c:v>
                </c:pt>
                <c:pt idx="569">
                  <c:v>4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1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3</c:v>
                </c:pt>
                <c:pt idx="581">
                  <c:v>8</c:v>
                </c:pt>
                <c:pt idx="582">
                  <c:v>8</c:v>
                </c:pt>
                <c:pt idx="583">
                  <c:v>3</c:v>
                </c:pt>
                <c:pt idx="584">
                  <c:v>10</c:v>
                </c:pt>
                <c:pt idx="585">
                  <c:v>10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2</c:v>
                </c:pt>
                <c:pt idx="590">
                  <c:v>8</c:v>
                </c:pt>
                <c:pt idx="591">
                  <c:v>7</c:v>
                </c:pt>
                <c:pt idx="592">
                  <c:v>2</c:v>
                </c:pt>
                <c:pt idx="593">
                  <c:v>9</c:v>
                </c:pt>
                <c:pt idx="594">
                  <c:v>5</c:v>
                </c:pt>
                <c:pt idx="595">
                  <c:v>5</c:v>
                </c:pt>
                <c:pt idx="596">
                  <c:v>4</c:v>
                </c:pt>
                <c:pt idx="597">
                  <c:v>3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1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3</c:v>
                </c:pt>
                <c:pt idx="607">
                  <c:v>5</c:v>
                </c:pt>
                <c:pt idx="608">
                  <c:v>1</c:v>
                </c:pt>
                <c:pt idx="609">
                  <c:v>2</c:v>
                </c:pt>
                <c:pt idx="610">
                  <c:v>2</c:v>
                </c:pt>
                <c:pt idx="611">
                  <c:v>4</c:v>
                </c:pt>
                <c:pt idx="612">
                  <c:v>2</c:v>
                </c:pt>
                <c:pt idx="613">
                  <c:v>1</c:v>
                </c:pt>
                <c:pt idx="614">
                  <c:v>10</c:v>
                </c:pt>
                <c:pt idx="615">
                  <c:v>5</c:v>
                </c:pt>
                <c:pt idx="616">
                  <c:v>3</c:v>
                </c:pt>
                <c:pt idx="617">
                  <c:v>8</c:v>
                </c:pt>
                <c:pt idx="618">
                  <c:v>5</c:v>
                </c:pt>
                <c:pt idx="619">
                  <c:v>2</c:v>
                </c:pt>
                <c:pt idx="620">
                  <c:v>6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3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2</c:v>
                </c:pt>
                <c:pt idx="629">
                  <c:v>5</c:v>
                </c:pt>
                <c:pt idx="630">
                  <c:v>1</c:v>
                </c:pt>
                <c:pt idx="631">
                  <c:v>28</c:v>
                </c:pt>
                <c:pt idx="632">
                  <c:v>3</c:v>
                </c:pt>
                <c:pt idx="633">
                  <c:v>7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2</c:v>
                </c:pt>
                <c:pt idx="640">
                  <c:v>7</c:v>
                </c:pt>
                <c:pt idx="641">
                  <c:v>3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5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5</c:v>
                </c:pt>
                <c:pt idx="654">
                  <c:v>4</c:v>
                </c:pt>
                <c:pt idx="655">
                  <c:v>3</c:v>
                </c:pt>
                <c:pt idx="656">
                  <c:v>2</c:v>
                </c:pt>
                <c:pt idx="657">
                  <c:v>3</c:v>
                </c:pt>
                <c:pt idx="658">
                  <c:v>1</c:v>
                </c:pt>
                <c:pt idx="659">
                  <c:v>10</c:v>
                </c:pt>
                <c:pt idx="660">
                  <c:v>7</c:v>
                </c:pt>
                <c:pt idx="661">
                  <c:v>1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4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3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4</c:v>
                </c:pt>
                <c:pt idx="686">
                  <c:v>3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4</c:v>
                </c:pt>
                <c:pt idx="694">
                  <c:v>2</c:v>
                </c:pt>
                <c:pt idx="695">
                  <c:v>1</c:v>
                </c:pt>
                <c:pt idx="696">
                  <c:v>3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2</c:v>
                </c:pt>
                <c:pt idx="704">
                  <c:v>2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1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3</c:v>
                </c:pt>
                <c:pt idx="716">
                  <c:v>2</c:v>
                </c:pt>
                <c:pt idx="717">
                  <c:v>1</c:v>
                </c:pt>
                <c:pt idx="718">
                  <c:v>3</c:v>
                </c:pt>
                <c:pt idx="719">
                  <c:v>2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4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4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1</c:v>
                </c:pt>
                <c:pt idx="734">
                  <c:v>1</c:v>
                </c:pt>
                <c:pt idx="735">
                  <c:v>3</c:v>
                </c:pt>
                <c:pt idx="736">
                  <c:v>1</c:v>
                </c:pt>
                <c:pt idx="737">
                  <c:v>1</c:v>
                </c:pt>
                <c:pt idx="738">
                  <c:v>2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4</c:v>
                </c:pt>
                <c:pt idx="746">
                  <c:v>3</c:v>
                </c:pt>
                <c:pt idx="747">
                  <c:v>2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4</c:v>
                </c:pt>
                <c:pt idx="753">
                  <c:v>3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3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4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1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3</c:v>
                </c:pt>
                <c:pt idx="774">
                  <c:v>1</c:v>
                </c:pt>
                <c:pt idx="775">
                  <c:v>1</c:v>
                </c:pt>
                <c:pt idx="776">
                  <c:v>4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6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1</c:v>
                </c:pt>
                <c:pt idx="804">
                  <c:v>1</c:v>
                </c:pt>
                <c:pt idx="805">
                  <c:v>3</c:v>
                </c:pt>
                <c:pt idx="806">
                  <c:v>1</c:v>
                </c:pt>
                <c:pt idx="807">
                  <c:v>2</c:v>
                </c:pt>
                <c:pt idx="808">
                  <c:v>1</c:v>
                </c:pt>
                <c:pt idx="809">
                  <c:v>4</c:v>
                </c:pt>
                <c:pt idx="810">
                  <c:v>3</c:v>
                </c:pt>
                <c:pt idx="811">
                  <c:v>3</c:v>
                </c:pt>
                <c:pt idx="812">
                  <c:v>5</c:v>
                </c:pt>
                <c:pt idx="813">
                  <c:v>1</c:v>
                </c:pt>
                <c:pt idx="814">
                  <c:v>1</c:v>
                </c:pt>
                <c:pt idx="815">
                  <c:v>4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4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7</c:v>
                </c:pt>
                <c:pt idx="825">
                  <c:v>1</c:v>
                </c:pt>
                <c:pt idx="826">
                  <c:v>4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3</c:v>
                </c:pt>
                <c:pt idx="840">
                  <c:v>3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4</c:v>
                </c:pt>
                <c:pt idx="849">
                  <c:v>3</c:v>
                </c:pt>
                <c:pt idx="850">
                  <c:v>2</c:v>
                </c:pt>
                <c:pt idx="851">
                  <c:v>1</c:v>
                </c:pt>
                <c:pt idx="852">
                  <c:v>3</c:v>
                </c:pt>
                <c:pt idx="853">
                  <c:v>9</c:v>
                </c:pt>
                <c:pt idx="854">
                  <c:v>4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3</c:v>
                </c:pt>
                <c:pt idx="866">
                  <c:v>2</c:v>
                </c:pt>
                <c:pt idx="867">
                  <c:v>2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5</c:v>
                </c:pt>
                <c:pt idx="893">
                  <c:v>5</c:v>
                </c:pt>
                <c:pt idx="894">
                  <c:v>1</c:v>
                </c:pt>
                <c:pt idx="895">
                  <c:v>2</c:v>
                </c:pt>
                <c:pt idx="896">
                  <c:v>7</c:v>
                </c:pt>
                <c:pt idx="897">
                  <c:v>1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6</c:v>
                </c:pt>
                <c:pt idx="902">
                  <c:v>2</c:v>
                </c:pt>
                <c:pt idx="903">
                  <c:v>2</c:v>
                </c:pt>
                <c:pt idx="904">
                  <c:v>8</c:v>
                </c:pt>
                <c:pt idx="905">
                  <c:v>2</c:v>
                </c:pt>
                <c:pt idx="906">
                  <c:v>1</c:v>
                </c:pt>
                <c:pt idx="907">
                  <c:v>10</c:v>
                </c:pt>
                <c:pt idx="908">
                  <c:v>2</c:v>
                </c:pt>
                <c:pt idx="909">
                  <c:v>2</c:v>
                </c:pt>
                <c:pt idx="910">
                  <c:v>7</c:v>
                </c:pt>
                <c:pt idx="911">
                  <c:v>1</c:v>
                </c:pt>
                <c:pt idx="912">
                  <c:v>5</c:v>
                </c:pt>
                <c:pt idx="913">
                  <c:v>10</c:v>
                </c:pt>
                <c:pt idx="914">
                  <c:v>5</c:v>
                </c:pt>
                <c:pt idx="915">
                  <c:v>5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3</c:v>
                </c:pt>
                <c:pt idx="921">
                  <c:v>2</c:v>
                </c:pt>
                <c:pt idx="922">
                  <c:v>3</c:v>
                </c:pt>
                <c:pt idx="923">
                  <c:v>1</c:v>
                </c:pt>
                <c:pt idx="924">
                  <c:v>15</c:v>
                </c:pt>
                <c:pt idx="925">
                  <c:v>2</c:v>
                </c:pt>
                <c:pt idx="926">
                  <c:v>1</c:v>
                </c:pt>
                <c:pt idx="927">
                  <c:v>4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4</c:v>
                </c:pt>
                <c:pt idx="934">
                  <c:v>4</c:v>
                </c:pt>
                <c:pt idx="935">
                  <c:v>9</c:v>
                </c:pt>
                <c:pt idx="936">
                  <c:v>1</c:v>
                </c:pt>
                <c:pt idx="937">
                  <c:v>3</c:v>
                </c:pt>
                <c:pt idx="938">
                  <c:v>2</c:v>
                </c:pt>
                <c:pt idx="939">
                  <c:v>2</c:v>
                </c:pt>
                <c:pt idx="940">
                  <c:v>6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5</c:v>
                </c:pt>
                <c:pt idx="946">
                  <c:v>2</c:v>
                </c:pt>
                <c:pt idx="947">
                  <c:v>1</c:v>
                </c:pt>
                <c:pt idx="948">
                  <c:v>1</c:v>
                </c:pt>
                <c:pt idx="949">
                  <c:v>2</c:v>
                </c:pt>
                <c:pt idx="950">
                  <c:v>1</c:v>
                </c:pt>
                <c:pt idx="951">
                  <c:v>2</c:v>
                </c:pt>
                <c:pt idx="952">
                  <c:v>1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4</c:v>
                </c:pt>
                <c:pt idx="957">
                  <c:v>6</c:v>
                </c:pt>
                <c:pt idx="958">
                  <c:v>4</c:v>
                </c:pt>
                <c:pt idx="959">
                  <c:v>9</c:v>
                </c:pt>
                <c:pt idx="960">
                  <c:v>4</c:v>
                </c:pt>
                <c:pt idx="961">
                  <c:v>3</c:v>
                </c:pt>
                <c:pt idx="962">
                  <c:v>2</c:v>
                </c:pt>
                <c:pt idx="963">
                  <c:v>2</c:v>
                </c:pt>
                <c:pt idx="964">
                  <c:v>3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5</c:v>
                </c:pt>
                <c:pt idx="969">
                  <c:v>13</c:v>
                </c:pt>
                <c:pt idx="970">
                  <c:v>4</c:v>
                </c:pt>
                <c:pt idx="971">
                  <c:v>3</c:v>
                </c:pt>
                <c:pt idx="972">
                  <c:v>5</c:v>
                </c:pt>
                <c:pt idx="973">
                  <c:v>6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4</c:v>
                </c:pt>
                <c:pt idx="990">
                  <c:v>2</c:v>
                </c:pt>
                <c:pt idx="991">
                  <c:v>3</c:v>
                </c:pt>
                <c:pt idx="992">
                  <c:v>8</c:v>
                </c:pt>
                <c:pt idx="993">
                  <c:v>1</c:v>
                </c:pt>
                <c:pt idx="994">
                  <c:v>3</c:v>
                </c:pt>
                <c:pt idx="995">
                  <c:v>1</c:v>
                </c:pt>
                <c:pt idx="996">
                  <c:v>13</c:v>
                </c:pt>
                <c:pt idx="997">
                  <c:v>13</c:v>
                </c:pt>
                <c:pt idx="998">
                  <c:v>1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10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1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3</c:v>
                </c:pt>
                <c:pt idx="1013">
                  <c:v>21</c:v>
                </c:pt>
                <c:pt idx="1014">
                  <c:v>1</c:v>
                </c:pt>
                <c:pt idx="1015">
                  <c:v>2</c:v>
                </c:pt>
                <c:pt idx="1016">
                  <c:v>3</c:v>
                </c:pt>
                <c:pt idx="1017">
                  <c:v>2</c:v>
                </c:pt>
                <c:pt idx="1018">
                  <c:v>3</c:v>
                </c:pt>
                <c:pt idx="1019">
                  <c:v>6</c:v>
                </c:pt>
                <c:pt idx="1020">
                  <c:v>7</c:v>
                </c:pt>
                <c:pt idx="1021">
                  <c:v>4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4</c:v>
                </c:pt>
                <c:pt idx="1026">
                  <c:v>7</c:v>
                </c:pt>
                <c:pt idx="1027">
                  <c:v>2</c:v>
                </c:pt>
                <c:pt idx="1028">
                  <c:v>2</c:v>
                </c:pt>
                <c:pt idx="1029">
                  <c:v>7</c:v>
                </c:pt>
                <c:pt idx="1030">
                  <c:v>5</c:v>
                </c:pt>
                <c:pt idx="1031">
                  <c:v>4</c:v>
                </c:pt>
                <c:pt idx="1032">
                  <c:v>4</c:v>
                </c:pt>
                <c:pt idx="1033">
                  <c:v>3</c:v>
                </c:pt>
                <c:pt idx="1034">
                  <c:v>23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3</c:v>
                </c:pt>
                <c:pt idx="1045">
                  <c:v>2</c:v>
                </c:pt>
                <c:pt idx="1046">
                  <c:v>4</c:v>
                </c:pt>
                <c:pt idx="1047">
                  <c:v>5</c:v>
                </c:pt>
                <c:pt idx="1048">
                  <c:v>3</c:v>
                </c:pt>
                <c:pt idx="1049">
                  <c:v>5</c:v>
                </c:pt>
                <c:pt idx="1050">
                  <c:v>1</c:v>
                </c:pt>
                <c:pt idx="1051">
                  <c:v>10</c:v>
                </c:pt>
                <c:pt idx="1052">
                  <c:v>11</c:v>
                </c:pt>
                <c:pt idx="1053">
                  <c:v>14</c:v>
                </c:pt>
                <c:pt idx="1054">
                  <c:v>8</c:v>
                </c:pt>
                <c:pt idx="1055">
                  <c:v>8</c:v>
                </c:pt>
                <c:pt idx="1056">
                  <c:v>4</c:v>
                </c:pt>
                <c:pt idx="1057">
                  <c:v>16</c:v>
                </c:pt>
                <c:pt idx="1058">
                  <c:v>3</c:v>
                </c:pt>
                <c:pt idx="1059">
                  <c:v>1</c:v>
                </c:pt>
                <c:pt idx="1060">
                  <c:v>2</c:v>
                </c:pt>
                <c:pt idx="1061">
                  <c:v>6</c:v>
                </c:pt>
                <c:pt idx="1062">
                  <c:v>5</c:v>
                </c:pt>
                <c:pt idx="1063">
                  <c:v>15</c:v>
                </c:pt>
                <c:pt idx="1064">
                  <c:v>7</c:v>
                </c:pt>
                <c:pt idx="1065">
                  <c:v>4</c:v>
                </c:pt>
                <c:pt idx="1066">
                  <c:v>4</c:v>
                </c:pt>
                <c:pt idx="1067">
                  <c:v>3</c:v>
                </c:pt>
                <c:pt idx="1068">
                  <c:v>1</c:v>
                </c:pt>
                <c:pt idx="1069">
                  <c:v>1</c:v>
                </c:pt>
                <c:pt idx="1070">
                  <c:v>3</c:v>
                </c:pt>
                <c:pt idx="1071">
                  <c:v>1</c:v>
                </c:pt>
                <c:pt idx="1072">
                  <c:v>1</c:v>
                </c:pt>
                <c:pt idx="1073">
                  <c:v>2</c:v>
                </c:pt>
                <c:pt idx="1074">
                  <c:v>3</c:v>
                </c:pt>
                <c:pt idx="1075">
                  <c:v>5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2</c:v>
                </c:pt>
                <c:pt idx="1080">
                  <c:v>3</c:v>
                </c:pt>
                <c:pt idx="1081">
                  <c:v>2</c:v>
                </c:pt>
                <c:pt idx="1082">
                  <c:v>9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3</c:v>
                </c:pt>
                <c:pt idx="1088">
                  <c:v>1</c:v>
                </c:pt>
                <c:pt idx="1089">
                  <c:v>3</c:v>
                </c:pt>
                <c:pt idx="1090">
                  <c:v>2</c:v>
                </c:pt>
                <c:pt idx="1091">
                  <c:v>2</c:v>
                </c:pt>
                <c:pt idx="1092">
                  <c:v>1</c:v>
                </c:pt>
                <c:pt idx="1093">
                  <c:v>9</c:v>
                </c:pt>
                <c:pt idx="1094">
                  <c:v>2</c:v>
                </c:pt>
                <c:pt idx="1095">
                  <c:v>7</c:v>
                </c:pt>
                <c:pt idx="1096">
                  <c:v>6</c:v>
                </c:pt>
                <c:pt idx="1097">
                  <c:v>5</c:v>
                </c:pt>
                <c:pt idx="1098">
                  <c:v>8</c:v>
                </c:pt>
                <c:pt idx="1099">
                  <c:v>5</c:v>
                </c:pt>
                <c:pt idx="1100">
                  <c:v>1</c:v>
                </c:pt>
                <c:pt idx="1101">
                  <c:v>3</c:v>
                </c:pt>
                <c:pt idx="1102">
                  <c:v>6</c:v>
                </c:pt>
                <c:pt idx="1103">
                  <c:v>5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3</c:v>
                </c:pt>
                <c:pt idx="1116">
                  <c:v>1</c:v>
                </c:pt>
                <c:pt idx="1117">
                  <c:v>2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4</c:v>
                </c:pt>
                <c:pt idx="1123">
                  <c:v>8</c:v>
                </c:pt>
                <c:pt idx="1124">
                  <c:v>2</c:v>
                </c:pt>
                <c:pt idx="1125">
                  <c:v>1</c:v>
                </c:pt>
                <c:pt idx="1126">
                  <c:v>1</c:v>
                </c:pt>
                <c:pt idx="1127">
                  <c:v>9</c:v>
                </c:pt>
                <c:pt idx="1128">
                  <c:v>14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5</c:v>
                </c:pt>
                <c:pt idx="1136">
                  <c:v>2</c:v>
                </c:pt>
                <c:pt idx="1137">
                  <c:v>1</c:v>
                </c:pt>
                <c:pt idx="1138">
                  <c:v>2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6</c:v>
                </c:pt>
                <c:pt idx="1143">
                  <c:v>1</c:v>
                </c:pt>
                <c:pt idx="1144">
                  <c:v>1</c:v>
                </c:pt>
                <c:pt idx="1145">
                  <c:v>2</c:v>
                </c:pt>
                <c:pt idx="1146">
                  <c:v>1</c:v>
                </c:pt>
                <c:pt idx="1147">
                  <c:v>4</c:v>
                </c:pt>
                <c:pt idx="1148">
                  <c:v>6</c:v>
                </c:pt>
                <c:pt idx="1149">
                  <c:v>8</c:v>
                </c:pt>
                <c:pt idx="1150">
                  <c:v>5</c:v>
                </c:pt>
                <c:pt idx="1151">
                  <c:v>1</c:v>
                </c:pt>
                <c:pt idx="1152">
                  <c:v>21</c:v>
                </c:pt>
                <c:pt idx="1153">
                  <c:v>4</c:v>
                </c:pt>
                <c:pt idx="1154">
                  <c:v>11</c:v>
                </c:pt>
                <c:pt idx="1155">
                  <c:v>3</c:v>
                </c:pt>
                <c:pt idx="1156">
                  <c:v>4</c:v>
                </c:pt>
                <c:pt idx="1157">
                  <c:v>1</c:v>
                </c:pt>
                <c:pt idx="1158">
                  <c:v>4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3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8</c:v>
                </c:pt>
                <c:pt idx="1174">
                  <c:v>1</c:v>
                </c:pt>
                <c:pt idx="1175">
                  <c:v>3</c:v>
                </c:pt>
                <c:pt idx="1176">
                  <c:v>3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4</c:v>
                </c:pt>
                <c:pt idx="1181">
                  <c:v>5</c:v>
                </c:pt>
                <c:pt idx="1182">
                  <c:v>1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2</c:v>
                </c:pt>
                <c:pt idx="1188">
                  <c:v>3</c:v>
                </c:pt>
                <c:pt idx="1189">
                  <c:v>1</c:v>
                </c:pt>
                <c:pt idx="1190">
                  <c:v>1</c:v>
                </c:pt>
                <c:pt idx="1191">
                  <c:v>2</c:v>
                </c:pt>
                <c:pt idx="1192">
                  <c:v>5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7</c:v>
                </c:pt>
                <c:pt idx="1197">
                  <c:v>3</c:v>
                </c:pt>
                <c:pt idx="1198">
                  <c:v>1</c:v>
                </c:pt>
                <c:pt idx="1199">
                  <c:v>1</c:v>
                </c:pt>
                <c:pt idx="1200">
                  <c:v>2</c:v>
                </c:pt>
                <c:pt idx="1201">
                  <c:v>3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4</c:v>
                </c:pt>
                <c:pt idx="1208">
                  <c:v>2</c:v>
                </c:pt>
                <c:pt idx="1209">
                  <c:v>4</c:v>
                </c:pt>
                <c:pt idx="1210">
                  <c:v>2</c:v>
                </c:pt>
                <c:pt idx="1211">
                  <c:v>2</c:v>
                </c:pt>
                <c:pt idx="1212">
                  <c:v>5</c:v>
                </c:pt>
                <c:pt idx="1213">
                  <c:v>4</c:v>
                </c:pt>
                <c:pt idx="1214">
                  <c:v>7</c:v>
                </c:pt>
                <c:pt idx="1215">
                  <c:v>11</c:v>
                </c:pt>
                <c:pt idx="1216">
                  <c:v>9</c:v>
                </c:pt>
                <c:pt idx="1217">
                  <c:v>3</c:v>
                </c:pt>
                <c:pt idx="1218">
                  <c:v>3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3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2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2-4197-B24E-95F61C23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7264848"/>
        <c:axId val="837265168"/>
      </c:barChart>
      <c:catAx>
        <c:axId val="8372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65168"/>
        <c:crosses val="autoZero"/>
        <c:auto val="1"/>
        <c:lblAlgn val="ctr"/>
        <c:lblOffset val="100"/>
        <c:noMultiLvlLbl val="0"/>
      </c:catAx>
      <c:valAx>
        <c:axId val="8372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[Magpiespan.xlsx]location and dead2!PivotTable2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and dead2'!$E$21:$E$22</c:f>
              <c:strCache>
                <c:ptCount val="1"/>
                <c:pt idx="0">
                  <c:v>Alive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and dead2'!$D$23:$D$190</c:f>
              <c:strCache>
                <c:ptCount val="167"/>
                <c:pt idx="0">
                  <c:v>-6.32</c:v>
                </c:pt>
                <c:pt idx="1">
                  <c:v>-6.15</c:v>
                </c:pt>
                <c:pt idx="2">
                  <c:v>-3.03</c:v>
                </c:pt>
                <c:pt idx="3">
                  <c:v>-3</c:v>
                </c:pt>
                <c:pt idx="4">
                  <c:v>-2.93</c:v>
                </c:pt>
                <c:pt idx="5">
                  <c:v>-2.85</c:v>
                </c:pt>
                <c:pt idx="6">
                  <c:v>-2.2</c:v>
                </c:pt>
                <c:pt idx="7">
                  <c:v>-1.9</c:v>
                </c:pt>
                <c:pt idx="8">
                  <c:v>-1.55</c:v>
                </c:pt>
                <c:pt idx="9">
                  <c:v>-1.53</c:v>
                </c:pt>
                <c:pt idx="10">
                  <c:v>-1.52</c:v>
                </c:pt>
                <c:pt idx="11">
                  <c:v>-1.47</c:v>
                </c:pt>
                <c:pt idx="12">
                  <c:v>-1.32</c:v>
                </c:pt>
                <c:pt idx="13">
                  <c:v>-1.28</c:v>
                </c:pt>
                <c:pt idx="14">
                  <c:v>-1.22</c:v>
                </c:pt>
                <c:pt idx="15">
                  <c:v>-1.18</c:v>
                </c:pt>
                <c:pt idx="16">
                  <c:v>-1.1</c:v>
                </c:pt>
                <c:pt idx="17">
                  <c:v>-0.6</c:v>
                </c:pt>
                <c:pt idx="18">
                  <c:v>-0.22</c:v>
                </c:pt>
                <c:pt idx="19">
                  <c:v>0</c:v>
                </c:pt>
                <c:pt idx="20">
                  <c:v>0.42</c:v>
                </c:pt>
                <c:pt idx="21">
                  <c:v>0.73</c:v>
                </c:pt>
                <c:pt idx="22">
                  <c:v>0.8</c:v>
                </c:pt>
                <c:pt idx="23">
                  <c:v>0.98</c:v>
                </c:pt>
                <c:pt idx="24">
                  <c:v>1.85</c:v>
                </c:pt>
                <c:pt idx="25">
                  <c:v>3.37</c:v>
                </c:pt>
                <c:pt idx="26">
                  <c:v>3.48</c:v>
                </c:pt>
                <c:pt idx="27">
                  <c:v>4.22</c:v>
                </c:pt>
                <c:pt idx="28">
                  <c:v>4.37</c:v>
                </c:pt>
                <c:pt idx="29">
                  <c:v>4.38</c:v>
                </c:pt>
                <c:pt idx="30">
                  <c:v>4.47</c:v>
                </c:pt>
                <c:pt idx="31">
                  <c:v>4.5</c:v>
                </c:pt>
                <c:pt idx="32">
                  <c:v>4.6</c:v>
                </c:pt>
                <c:pt idx="33">
                  <c:v>4.63</c:v>
                </c:pt>
                <c:pt idx="34">
                  <c:v>4.65</c:v>
                </c:pt>
                <c:pt idx="35">
                  <c:v>4.7</c:v>
                </c:pt>
                <c:pt idx="36">
                  <c:v>4.72</c:v>
                </c:pt>
                <c:pt idx="37">
                  <c:v>4.8</c:v>
                </c:pt>
                <c:pt idx="38">
                  <c:v>4.95</c:v>
                </c:pt>
                <c:pt idx="39">
                  <c:v>4.97</c:v>
                </c:pt>
                <c:pt idx="40">
                  <c:v>5.3</c:v>
                </c:pt>
                <c:pt idx="41">
                  <c:v>5.43</c:v>
                </c:pt>
                <c:pt idx="42">
                  <c:v>5.5</c:v>
                </c:pt>
                <c:pt idx="43">
                  <c:v>5.58</c:v>
                </c:pt>
                <c:pt idx="44">
                  <c:v>5.67</c:v>
                </c:pt>
                <c:pt idx="45">
                  <c:v>5.85</c:v>
                </c:pt>
                <c:pt idx="46">
                  <c:v>5.87</c:v>
                </c:pt>
                <c:pt idx="47">
                  <c:v>5.88</c:v>
                </c:pt>
                <c:pt idx="48">
                  <c:v>5.9</c:v>
                </c:pt>
                <c:pt idx="49">
                  <c:v>5.92</c:v>
                </c:pt>
                <c:pt idx="50">
                  <c:v>5.93</c:v>
                </c:pt>
                <c:pt idx="51">
                  <c:v>5.95</c:v>
                </c:pt>
                <c:pt idx="52">
                  <c:v>5.97</c:v>
                </c:pt>
                <c:pt idx="53">
                  <c:v>6</c:v>
                </c:pt>
                <c:pt idx="54">
                  <c:v>6.02</c:v>
                </c:pt>
                <c:pt idx="55">
                  <c:v>6.07</c:v>
                </c:pt>
                <c:pt idx="56">
                  <c:v>6.1</c:v>
                </c:pt>
                <c:pt idx="57">
                  <c:v>6.18</c:v>
                </c:pt>
                <c:pt idx="58">
                  <c:v>6.37</c:v>
                </c:pt>
                <c:pt idx="59">
                  <c:v>6.58</c:v>
                </c:pt>
                <c:pt idx="60">
                  <c:v>6.6</c:v>
                </c:pt>
                <c:pt idx="61">
                  <c:v>6.62</c:v>
                </c:pt>
                <c:pt idx="62">
                  <c:v>6.88</c:v>
                </c:pt>
                <c:pt idx="63">
                  <c:v>6.9</c:v>
                </c:pt>
                <c:pt idx="64">
                  <c:v>7.23</c:v>
                </c:pt>
                <c:pt idx="65">
                  <c:v>7.42</c:v>
                </c:pt>
                <c:pt idx="66">
                  <c:v>7.58</c:v>
                </c:pt>
                <c:pt idx="67">
                  <c:v>8.03</c:v>
                </c:pt>
                <c:pt idx="68">
                  <c:v>8.28</c:v>
                </c:pt>
                <c:pt idx="69">
                  <c:v>8.4</c:v>
                </c:pt>
                <c:pt idx="70">
                  <c:v>8.5</c:v>
                </c:pt>
                <c:pt idx="71">
                  <c:v>8.57</c:v>
                </c:pt>
                <c:pt idx="72">
                  <c:v>8.65</c:v>
                </c:pt>
                <c:pt idx="73">
                  <c:v>8.67</c:v>
                </c:pt>
                <c:pt idx="74">
                  <c:v>8.68</c:v>
                </c:pt>
                <c:pt idx="75">
                  <c:v>8.77</c:v>
                </c:pt>
                <c:pt idx="76">
                  <c:v>8.8</c:v>
                </c:pt>
                <c:pt idx="77">
                  <c:v>8.87</c:v>
                </c:pt>
                <c:pt idx="78">
                  <c:v>8.9</c:v>
                </c:pt>
                <c:pt idx="79">
                  <c:v>9.12</c:v>
                </c:pt>
                <c:pt idx="80">
                  <c:v>9.65</c:v>
                </c:pt>
                <c:pt idx="81">
                  <c:v>9.67</c:v>
                </c:pt>
                <c:pt idx="82">
                  <c:v>9.77</c:v>
                </c:pt>
                <c:pt idx="83">
                  <c:v>9.93</c:v>
                </c:pt>
                <c:pt idx="84">
                  <c:v>10.48</c:v>
                </c:pt>
                <c:pt idx="85">
                  <c:v>10.52</c:v>
                </c:pt>
                <c:pt idx="86">
                  <c:v>10.55</c:v>
                </c:pt>
                <c:pt idx="87">
                  <c:v>10.87</c:v>
                </c:pt>
                <c:pt idx="88">
                  <c:v>10.88</c:v>
                </c:pt>
                <c:pt idx="89">
                  <c:v>10.93</c:v>
                </c:pt>
                <c:pt idx="90">
                  <c:v>11.22</c:v>
                </c:pt>
                <c:pt idx="91">
                  <c:v>11.38</c:v>
                </c:pt>
                <c:pt idx="92">
                  <c:v>11.43</c:v>
                </c:pt>
                <c:pt idx="93">
                  <c:v>11.87</c:v>
                </c:pt>
                <c:pt idx="94">
                  <c:v>11.92</c:v>
                </c:pt>
                <c:pt idx="95">
                  <c:v>12</c:v>
                </c:pt>
                <c:pt idx="96">
                  <c:v>12.33</c:v>
                </c:pt>
                <c:pt idx="97">
                  <c:v>12.38</c:v>
                </c:pt>
                <c:pt idx="98">
                  <c:v>12.5</c:v>
                </c:pt>
                <c:pt idx="99">
                  <c:v>12.55</c:v>
                </c:pt>
                <c:pt idx="100">
                  <c:v>12.93</c:v>
                </c:pt>
                <c:pt idx="101">
                  <c:v>13.4</c:v>
                </c:pt>
                <c:pt idx="102">
                  <c:v>14.4</c:v>
                </c:pt>
                <c:pt idx="103">
                  <c:v>14.72</c:v>
                </c:pt>
                <c:pt idx="104">
                  <c:v>15.08</c:v>
                </c:pt>
                <c:pt idx="105">
                  <c:v>15.78</c:v>
                </c:pt>
                <c:pt idx="106">
                  <c:v>17.17</c:v>
                </c:pt>
                <c:pt idx="107">
                  <c:v>17.38</c:v>
                </c:pt>
                <c:pt idx="108">
                  <c:v>17.92</c:v>
                </c:pt>
                <c:pt idx="109">
                  <c:v>18.07</c:v>
                </c:pt>
                <c:pt idx="110">
                  <c:v>18.1</c:v>
                </c:pt>
                <c:pt idx="111">
                  <c:v>18.12</c:v>
                </c:pt>
                <c:pt idx="112">
                  <c:v>18.15</c:v>
                </c:pt>
                <c:pt idx="113">
                  <c:v>18.75</c:v>
                </c:pt>
                <c:pt idx="114">
                  <c:v>21.7</c:v>
                </c:pt>
                <c:pt idx="115">
                  <c:v>21.73</c:v>
                </c:pt>
                <c:pt idx="116">
                  <c:v>21.77</c:v>
                </c:pt>
                <c:pt idx="117">
                  <c:v>21.8</c:v>
                </c:pt>
                <c:pt idx="118">
                  <c:v>21.82</c:v>
                </c:pt>
                <c:pt idx="119">
                  <c:v>22.22</c:v>
                </c:pt>
                <c:pt idx="120">
                  <c:v>22.27</c:v>
                </c:pt>
                <c:pt idx="121">
                  <c:v>22.47</c:v>
                </c:pt>
                <c:pt idx="122">
                  <c:v>22.53</c:v>
                </c:pt>
                <c:pt idx="123">
                  <c:v>22.67</c:v>
                </c:pt>
                <c:pt idx="124">
                  <c:v>22.87</c:v>
                </c:pt>
                <c:pt idx="125">
                  <c:v>22.9</c:v>
                </c:pt>
                <c:pt idx="126">
                  <c:v>23.12</c:v>
                </c:pt>
                <c:pt idx="127">
                  <c:v>23.17</c:v>
                </c:pt>
                <c:pt idx="128">
                  <c:v>23.33</c:v>
                </c:pt>
                <c:pt idx="129">
                  <c:v>23.5</c:v>
                </c:pt>
                <c:pt idx="130">
                  <c:v>23.68</c:v>
                </c:pt>
                <c:pt idx="131">
                  <c:v>23.73</c:v>
                </c:pt>
                <c:pt idx="132">
                  <c:v>23.97</c:v>
                </c:pt>
                <c:pt idx="133">
                  <c:v>24.17</c:v>
                </c:pt>
                <c:pt idx="134">
                  <c:v>24.18</c:v>
                </c:pt>
                <c:pt idx="135">
                  <c:v>24.22</c:v>
                </c:pt>
                <c:pt idx="136">
                  <c:v>24.43</c:v>
                </c:pt>
                <c:pt idx="137">
                  <c:v>24.5</c:v>
                </c:pt>
                <c:pt idx="138">
                  <c:v>24.53</c:v>
                </c:pt>
                <c:pt idx="139">
                  <c:v>24.57</c:v>
                </c:pt>
                <c:pt idx="140">
                  <c:v>24.8</c:v>
                </c:pt>
                <c:pt idx="141">
                  <c:v>24.83</c:v>
                </c:pt>
                <c:pt idx="142">
                  <c:v>24.88</c:v>
                </c:pt>
                <c:pt idx="143">
                  <c:v>24.98</c:v>
                </c:pt>
                <c:pt idx="144">
                  <c:v>25.03</c:v>
                </c:pt>
                <c:pt idx="145">
                  <c:v>25.5</c:v>
                </c:pt>
                <c:pt idx="146">
                  <c:v>25.57</c:v>
                </c:pt>
                <c:pt idx="147">
                  <c:v>25.75</c:v>
                </c:pt>
                <c:pt idx="148">
                  <c:v>25.77</c:v>
                </c:pt>
                <c:pt idx="149">
                  <c:v>25.9</c:v>
                </c:pt>
                <c:pt idx="150">
                  <c:v>26.58</c:v>
                </c:pt>
                <c:pt idx="151">
                  <c:v>26.6</c:v>
                </c:pt>
                <c:pt idx="152">
                  <c:v>26.75</c:v>
                </c:pt>
                <c:pt idx="153">
                  <c:v>26.83</c:v>
                </c:pt>
                <c:pt idx="154">
                  <c:v>27.17</c:v>
                </c:pt>
                <c:pt idx="155">
                  <c:v>27.18</c:v>
                </c:pt>
                <c:pt idx="156">
                  <c:v>27.2</c:v>
                </c:pt>
                <c:pt idx="157">
                  <c:v>27.47</c:v>
                </c:pt>
                <c:pt idx="158">
                  <c:v>27.5</c:v>
                </c:pt>
                <c:pt idx="159">
                  <c:v>27.72</c:v>
                </c:pt>
                <c:pt idx="160">
                  <c:v>28.7</c:v>
                </c:pt>
                <c:pt idx="161">
                  <c:v>28.8</c:v>
                </c:pt>
                <c:pt idx="162">
                  <c:v>29.17</c:v>
                </c:pt>
                <c:pt idx="163">
                  <c:v>29.45</c:v>
                </c:pt>
                <c:pt idx="164">
                  <c:v>29.77</c:v>
                </c:pt>
                <c:pt idx="165">
                  <c:v>29.8</c:v>
                </c:pt>
                <c:pt idx="166">
                  <c:v>36.1</c:v>
                </c:pt>
              </c:strCache>
            </c:strRef>
          </c:cat>
          <c:val>
            <c:numRef>
              <c:f>'location and dead2'!$E$23:$E$190</c:f>
              <c:numCache>
                <c:formatCode>General</c:formatCode>
                <c:ptCount val="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4</c:v>
                </c:pt>
                <c:pt idx="49">
                  <c:v>5</c:v>
                </c:pt>
                <c:pt idx="50">
                  <c:v>7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7</c:v>
                </c:pt>
                <c:pt idx="63">
                  <c:v>1</c:v>
                </c:pt>
                <c:pt idx="64">
                  <c:v>1</c:v>
                </c:pt>
                <c:pt idx="65">
                  <c:v>7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3</c:v>
                </c:pt>
                <c:pt idx="137">
                  <c:v>13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D7-4DFC-8D0A-B5A5AB12A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7260688"/>
        <c:axId val="837261008"/>
      </c:barChart>
      <c:catAx>
        <c:axId val="83726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61008"/>
        <c:crosses val="autoZero"/>
        <c:auto val="1"/>
        <c:lblAlgn val="ctr"/>
        <c:lblOffset val="100"/>
        <c:noMultiLvlLbl val="0"/>
      </c:catAx>
      <c:valAx>
        <c:axId val="8372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6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[Magpiespan.xlsx]location and dead!PivotTable1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9648148431677562E-2"/>
          <c:y val="6.5957178581023831E-2"/>
          <c:w val="0.70855507438063103"/>
          <c:h val="0.679489148283062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'location and dead'!$B$4:$B$5</c:f>
              <c:strCache>
                <c:ptCount val="1"/>
                <c:pt idx="0">
                  <c:v>Alive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and dead'!$A$6:$A$30</c:f>
              <c:strCache>
                <c:ptCount val="24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</c:strCache>
            </c:strRef>
          </c:cat>
          <c:val>
            <c:numRef>
              <c:f>'location and dead'!$B$6:$B$30</c:f>
              <c:numCache>
                <c:formatCode>General</c:formatCode>
                <c:ptCount val="24"/>
                <c:pt idx="1">
                  <c:v>17</c:v>
                </c:pt>
                <c:pt idx="3">
                  <c:v>4</c:v>
                </c:pt>
                <c:pt idx="4">
                  <c:v>14</c:v>
                </c:pt>
                <c:pt idx="6">
                  <c:v>5</c:v>
                </c:pt>
                <c:pt idx="7">
                  <c:v>70</c:v>
                </c:pt>
                <c:pt idx="8">
                  <c:v>1</c:v>
                </c:pt>
                <c:pt idx="9">
                  <c:v>17</c:v>
                </c:pt>
                <c:pt idx="14">
                  <c:v>56</c:v>
                </c:pt>
                <c:pt idx="15">
                  <c:v>25</c:v>
                </c:pt>
                <c:pt idx="16">
                  <c:v>1</c:v>
                </c:pt>
                <c:pt idx="17">
                  <c:v>2</c:v>
                </c:pt>
                <c:pt idx="19">
                  <c:v>3</c:v>
                </c:pt>
                <c:pt idx="20">
                  <c:v>10</c:v>
                </c:pt>
                <c:pt idx="21">
                  <c:v>2</c:v>
                </c:pt>
                <c:pt idx="22">
                  <c:v>22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B-4D2F-8DE0-6D26704A438C}"/>
            </c:ext>
          </c:extLst>
        </c:ser>
        <c:ser>
          <c:idx val="1"/>
          <c:order val="1"/>
          <c:tx>
            <c:strRef>
              <c:f>'location and dead'!$C$4:$C$5</c:f>
              <c:strCache>
                <c:ptCount val="1"/>
                <c:pt idx="0">
                  <c:v>Dead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'location and dead'!$A$6:$A$30</c:f>
              <c:strCache>
                <c:ptCount val="24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</c:strCache>
            </c:strRef>
          </c:cat>
          <c:val>
            <c:numRef>
              <c:f>'location and dead'!$C$6:$C$30</c:f>
              <c:numCache>
                <c:formatCode>General</c:formatCode>
                <c:ptCount val="24"/>
                <c:pt idx="0">
                  <c:v>9</c:v>
                </c:pt>
                <c:pt idx="1">
                  <c:v>75</c:v>
                </c:pt>
                <c:pt idx="2">
                  <c:v>6</c:v>
                </c:pt>
                <c:pt idx="3">
                  <c:v>101</c:v>
                </c:pt>
                <c:pt idx="4">
                  <c:v>135</c:v>
                </c:pt>
                <c:pt idx="5">
                  <c:v>9</c:v>
                </c:pt>
                <c:pt idx="6">
                  <c:v>54</c:v>
                </c:pt>
                <c:pt idx="7">
                  <c:v>999</c:v>
                </c:pt>
                <c:pt idx="8">
                  <c:v>5</c:v>
                </c:pt>
                <c:pt idx="9">
                  <c:v>228</c:v>
                </c:pt>
                <c:pt idx="10">
                  <c:v>3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390</c:v>
                </c:pt>
                <c:pt idx="15">
                  <c:v>288</c:v>
                </c:pt>
                <c:pt idx="16">
                  <c:v>22</c:v>
                </c:pt>
                <c:pt idx="17">
                  <c:v>16</c:v>
                </c:pt>
                <c:pt idx="18">
                  <c:v>1</c:v>
                </c:pt>
                <c:pt idx="19">
                  <c:v>9</c:v>
                </c:pt>
                <c:pt idx="20">
                  <c:v>509</c:v>
                </c:pt>
                <c:pt idx="21">
                  <c:v>21</c:v>
                </c:pt>
                <c:pt idx="22">
                  <c:v>647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0B-4D2F-8DE0-6D26704A438C}"/>
            </c:ext>
          </c:extLst>
        </c:ser>
        <c:ser>
          <c:idx val="2"/>
          <c:order val="2"/>
          <c:tx>
            <c:strRef>
              <c:f>'location and dead'!$D$4:$D$5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'location and dead'!$A$6:$A$30</c:f>
              <c:strCache>
                <c:ptCount val="24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</c:strCache>
            </c:strRef>
          </c:cat>
          <c:val>
            <c:numRef>
              <c:f>'location and dead'!$D$6:$D$30</c:f>
              <c:numCache>
                <c:formatCode>General</c:formatCode>
                <c:ptCount val="24"/>
                <c:pt idx="1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15</c:v>
                </c:pt>
                <c:pt idx="9">
                  <c:v>5</c:v>
                </c:pt>
                <c:pt idx="10">
                  <c:v>5</c:v>
                </c:pt>
                <c:pt idx="11">
                  <c:v>1</c:v>
                </c:pt>
                <c:pt idx="14">
                  <c:v>24</c:v>
                </c:pt>
                <c:pt idx="15">
                  <c:v>28</c:v>
                </c:pt>
                <c:pt idx="17">
                  <c:v>3</c:v>
                </c:pt>
                <c:pt idx="19">
                  <c:v>1</c:v>
                </c:pt>
                <c:pt idx="20">
                  <c:v>47</c:v>
                </c:pt>
                <c:pt idx="21">
                  <c:v>1</c:v>
                </c:pt>
                <c:pt idx="2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C0B-4D2F-8DE0-6D26704A4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403280"/>
        <c:axId val="705403600"/>
      </c:barChart>
      <c:catAx>
        <c:axId val="7054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03600"/>
        <c:crosses val="autoZero"/>
        <c:auto val="1"/>
        <c:lblAlgn val="ctr"/>
        <c:lblOffset val="100"/>
        <c:noMultiLvlLbl val="0"/>
      </c:catAx>
      <c:valAx>
        <c:axId val="7054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[Magpiespan.xlsx]location and dead!PivotTable2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and dead'!$B$33:$B$34</c:f>
              <c:strCache>
                <c:ptCount val="1"/>
                <c:pt idx="0">
                  <c:v>Dead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and dead'!$A$35:$A$918</c:f>
              <c:strCache>
                <c:ptCount val="883"/>
                <c:pt idx="0">
                  <c:v>34.98</c:v>
                </c:pt>
                <c:pt idx="1">
                  <c:v>36.88</c:v>
                </c:pt>
                <c:pt idx="2">
                  <c:v>37</c:v>
                </c:pt>
                <c:pt idx="3">
                  <c:v>39.58</c:v>
                </c:pt>
                <c:pt idx="4">
                  <c:v>40.63</c:v>
                </c:pt>
                <c:pt idx="5">
                  <c:v>40.72</c:v>
                </c:pt>
                <c:pt idx="6">
                  <c:v>41.28</c:v>
                </c:pt>
                <c:pt idx="7">
                  <c:v>41.6</c:v>
                </c:pt>
                <c:pt idx="8">
                  <c:v>42.12</c:v>
                </c:pt>
                <c:pt idx="9">
                  <c:v>43.9</c:v>
                </c:pt>
                <c:pt idx="10">
                  <c:v>45.13</c:v>
                </c:pt>
                <c:pt idx="11">
                  <c:v>45.15</c:v>
                </c:pt>
                <c:pt idx="12">
                  <c:v>45.72</c:v>
                </c:pt>
                <c:pt idx="13">
                  <c:v>45.75</c:v>
                </c:pt>
                <c:pt idx="14">
                  <c:v>46</c:v>
                </c:pt>
                <c:pt idx="15">
                  <c:v>46.22</c:v>
                </c:pt>
                <c:pt idx="16">
                  <c:v>46.23</c:v>
                </c:pt>
                <c:pt idx="17">
                  <c:v>46.42</c:v>
                </c:pt>
                <c:pt idx="18">
                  <c:v>46.8</c:v>
                </c:pt>
                <c:pt idx="19">
                  <c:v>46.93</c:v>
                </c:pt>
                <c:pt idx="20">
                  <c:v>46.95</c:v>
                </c:pt>
                <c:pt idx="21">
                  <c:v>46.98</c:v>
                </c:pt>
                <c:pt idx="22">
                  <c:v>47</c:v>
                </c:pt>
                <c:pt idx="23">
                  <c:v>47.08</c:v>
                </c:pt>
                <c:pt idx="24">
                  <c:v>47.1</c:v>
                </c:pt>
                <c:pt idx="25">
                  <c:v>47.13</c:v>
                </c:pt>
                <c:pt idx="26">
                  <c:v>47.2</c:v>
                </c:pt>
                <c:pt idx="27">
                  <c:v>47.23</c:v>
                </c:pt>
                <c:pt idx="28">
                  <c:v>47.27</c:v>
                </c:pt>
                <c:pt idx="29">
                  <c:v>47.35</c:v>
                </c:pt>
                <c:pt idx="30">
                  <c:v>47.38</c:v>
                </c:pt>
                <c:pt idx="31">
                  <c:v>47.43</c:v>
                </c:pt>
                <c:pt idx="32">
                  <c:v>47.45</c:v>
                </c:pt>
                <c:pt idx="33">
                  <c:v>47.5</c:v>
                </c:pt>
                <c:pt idx="34">
                  <c:v>47.58</c:v>
                </c:pt>
                <c:pt idx="35">
                  <c:v>47.68</c:v>
                </c:pt>
                <c:pt idx="36">
                  <c:v>47.8</c:v>
                </c:pt>
                <c:pt idx="37">
                  <c:v>48.03</c:v>
                </c:pt>
                <c:pt idx="38">
                  <c:v>48.1</c:v>
                </c:pt>
                <c:pt idx="39">
                  <c:v>48.17</c:v>
                </c:pt>
                <c:pt idx="40">
                  <c:v>48.2</c:v>
                </c:pt>
                <c:pt idx="41">
                  <c:v>48.23</c:v>
                </c:pt>
                <c:pt idx="42">
                  <c:v>48.27</c:v>
                </c:pt>
                <c:pt idx="43">
                  <c:v>48.28</c:v>
                </c:pt>
                <c:pt idx="44">
                  <c:v>48.32</c:v>
                </c:pt>
                <c:pt idx="45">
                  <c:v>48.33</c:v>
                </c:pt>
                <c:pt idx="46">
                  <c:v>48.5</c:v>
                </c:pt>
                <c:pt idx="47">
                  <c:v>48.55</c:v>
                </c:pt>
                <c:pt idx="48">
                  <c:v>48.6</c:v>
                </c:pt>
                <c:pt idx="49">
                  <c:v>48.65</c:v>
                </c:pt>
                <c:pt idx="50">
                  <c:v>48.68</c:v>
                </c:pt>
                <c:pt idx="51">
                  <c:v>48.7</c:v>
                </c:pt>
                <c:pt idx="52">
                  <c:v>48.72</c:v>
                </c:pt>
                <c:pt idx="53">
                  <c:v>48.75</c:v>
                </c:pt>
                <c:pt idx="54">
                  <c:v>48.77</c:v>
                </c:pt>
                <c:pt idx="55">
                  <c:v>48.8</c:v>
                </c:pt>
                <c:pt idx="56">
                  <c:v>48.82</c:v>
                </c:pt>
                <c:pt idx="57">
                  <c:v>48.83</c:v>
                </c:pt>
                <c:pt idx="58">
                  <c:v>48.85</c:v>
                </c:pt>
                <c:pt idx="59">
                  <c:v>48.87</c:v>
                </c:pt>
                <c:pt idx="60">
                  <c:v>48.88</c:v>
                </c:pt>
                <c:pt idx="61">
                  <c:v>48.9</c:v>
                </c:pt>
                <c:pt idx="62">
                  <c:v>48.92</c:v>
                </c:pt>
                <c:pt idx="63">
                  <c:v>48.93</c:v>
                </c:pt>
                <c:pt idx="64">
                  <c:v>48.98</c:v>
                </c:pt>
                <c:pt idx="65">
                  <c:v>49</c:v>
                </c:pt>
                <c:pt idx="66">
                  <c:v>49.02</c:v>
                </c:pt>
                <c:pt idx="67">
                  <c:v>49.03</c:v>
                </c:pt>
                <c:pt idx="68">
                  <c:v>49.05</c:v>
                </c:pt>
                <c:pt idx="69">
                  <c:v>49.1</c:v>
                </c:pt>
                <c:pt idx="70">
                  <c:v>49.18</c:v>
                </c:pt>
                <c:pt idx="71">
                  <c:v>49.2</c:v>
                </c:pt>
                <c:pt idx="72">
                  <c:v>49.25</c:v>
                </c:pt>
                <c:pt idx="73">
                  <c:v>49.27</c:v>
                </c:pt>
                <c:pt idx="74">
                  <c:v>49.32</c:v>
                </c:pt>
                <c:pt idx="75">
                  <c:v>49.35</c:v>
                </c:pt>
                <c:pt idx="76">
                  <c:v>49.37</c:v>
                </c:pt>
                <c:pt idx="77">
                  <c:v>49.38</c:v>
                </c:pt>
                <c:pt idx="78">
                  <c:v>49.43</c:v>
                </c:pt>
                <c:pt idx="79">
                  <c:v>49.47</c:v>
                </c:pt>
                <c:pt idx="80">
                  <c:v>49.48</c:v>
                </c:pt>
                <c:pt idx="81">
                  <c:v>49.52</c:v>
                </c:pt>
                <c:pt idx="82">
                  <c:v>49.53</c:v>
                </c:pt>
                <c:pt idx="83">
                  <c:v>49.55</c:v>
                </c:pt>
                <c:pt idx="84">
                  <c:v>49.57</c:v>
                </c:pt>
                <c:pt idx="85">
                  <c:v>49.58</c:v>
                </c:pt>
                <c:pt idx="86">
                  <c:v>49.63</c:v>
                </c:pt>
                <c:pt idx="87">
                  <c:v>49.65</c:v>
                </c:pt>
                <c:pt idx="88">
                  <c:v>49.7</c:v>
                </c:pt>
                <c:pt idx="89">
                  <c:v>49.72</c:v>
                </c:pt>
                <c:pt idx="90">
                  <c:v>49.73</c:v>
                </c:pt>
                <c:pt idx="91">
                  <c:v>49.75</c:v>
                </c:pt>
                <c:pt idx="92">
                  <c:v>49.77</c:v>
                </c:pt>
                <c:pt idx="93">
                  <c:v>49.78</c:v>
                </c:pt>
                <c:pt idx="94">
                  <c:v>49.8</c:v>
                </c:pt>
                <c:pt idx="95">
                  <c:v>49.82</c:v>
                </c:pt>
                <c:pt idx="96">
                  <c:v>49.83</c:v>
                </c:pt>
                <c:pt idx="97">
                  <c:v>49.85</c:v>
                </c:pt>
                <c:pt idx="98">
                  <c:v>49.87</c:v>
                </c:pt>
                <c:pt idx="99">
                  <c:v>49.88</c:v>
                </c:pt>
                <c:pt idx="100">
                  <c:v>49.9</c:v>
                </c:pt>
                <c:pt idx="101">
                  <c:v>49.92</c:v>
                </c:pt>
                <c:pt idx="102">
                  <c:v>49.93</c:v>
                </c:pt>
                <c:pt idx="103">
                  <c:v>49.95</c:v>
                </c:pt>
                <c:pt idx="104">
                  <c:v>49.97</c:v>
                </c:pt>
                <c:pt idx="105">
                  <c:v>49.98</c:v>
                </c:pt>
                <c:pt idx="106">
                  <c:v>50</c:v>
                </c:pt>
                <c:pt idx="107">
                  <c:v>50.02</c:v>
                </c:pt>
                <c:pt idx="108">
                  <c:v>50.03</c:v>
                </c:pt>
                <c:pt idx="109">
                  <c:v>50.05</c:v>
                </c:pt>
                <c:pt idx="110">
                  <c:v>50.07</c:v>
                </c:pt>
                <c:pt idx="111">
                  <c:v>50.08</c:v>
                </c:pt>
                <c:pt idx="112">
                  <c:v>50.1</c:v>
                </c:pt>
                <c:pt idx="113">
                  <c:v>50.13</c:v>
                </c:pt>
                <c:pt idx="114">
                  <c:v>50.15</c:v>
                </c:pt>
                <c:pt idx="115">
                  <c:v>50.17</c:v>
                </c:pt>
                <c:pt idx="116">
                  <c:v>50.18</c:v>
                </c:pt>
                <c:pt idx="117">
                  <c:v>50.2</c:v>
                </c:pt>
                <c:pt idx="118">
                  <c:v>50.22</c:v>
                </c:pt>
                <c:pt idx="119">
                  <c:v>50.28</c:v>
                </c:pt>
                <c:pt idx="120">
                  <c:v>50.3</c:v>
                </c:pt>
                <c:pt idx="121">
                  <c:v>50.32</c:v>
                </c:pt>
                <c:pt idx="122">
                  <c:v>50.33</c:v>
                </c:pt>
                <c:pt idx="123">
                  <c:v>50.35</c:v>
                </c:pt>
                <c:pt idx="124">
                  <c:v>50.38</c:v>
                </c:pt>
                <c:pt idx="125">
                  <c:v>50.4</c:v>
                </c:pt>
                <c:pt idx="126">
                  <c:v>50.43</c:v>
                </c:pt>
                <c:pt idx="127">
                  <c:v>50.45</c:v>
                </c:pt>
                <c:pt idx="128">
                  <c:v>50.47</c:v>
                </c:pt>
                <c:pt idx="129">
                  <c:v>50.48</c:v>
                </c:pt>
                <c:pt idx="130">
                  <c:v>50.5</c:v>
                </c:pt>
                <c:pt idx="131">
                  <c:v>50.52</c:v>
                </c:pt>
                <c:pt idx="132">
                  <c:v>50.53</c:v>
                </c:pt>
                <c:pt idx="133">
                  <c:v>50.55</c:v>
                </c:pt>
                <c:pt idx="134">
                  <c:v>50.57</c:v>
                </c:pt>
                <c:pt idx="135">
                  <c:v>50.58</c:v>
                </c:pt>
                <c:pt idx="136">
                  <c:v>50.6</c:v>
                </c:pt>
                <c:pt idx="137">
                  <c:v>50.63</c:v>
                </c:pt>
                <c:pt idx="138">
                  <c:v>50.67</c:v>
                </c:pt>
                <c:pt idx="139">
                  <c:v>50.68</c:v>
                </c:pt>
                <c:pt idx="140">
                  <c:v>50.7</c:v>
                </c:pt>
                <c:pt idx="141">
                  <c:v>50.72</c:v>
                </c:pt>
                <c:pt idx="142">
                  <c:v>50.77</c:v>
                </c:pt>
                <c:pt idx="143">
                  <c:v>50.78</c:v>
                </c:pt>
                <c:pt idx="144">
                  <c:v>50.8</c:v>
                </c:pt>
                <c:pt idx="145">
                  <c:v>50.82</c:v>
                </c:pt>
                <c:pt idx="146">
                  <c:v>50.83</c:v>
                </c:pt>
                <c:pt idx="147">
                  <c:v>50.85</c:v>
                </c:pt>
                <c:pt idx="148">
                  <c:v>50.87</c:v>
                </c:pt>
                <c:pt idx="149">
                  <c:v>50.88</c:v>
                </c:pt>
                <c:pt idx="150">
                  <c:v>50.9</c:v>
                </c:pt>
                <c:pt idx="151">
                  <c:v>50.92</c:v>
                </c:pt>
                <c:pt idx="152">
                  <c:v>50.93</c:v>
                </c:pt>
                <c:pt idx="153">
                  <c:v>50.95</c:v>
                </c:pt>
                <c:pt idx="154">
                  <c:v>50.97</c:v>
                </c:pt>
                <c:pt idx="155">
                  <c:v>50.98</c:v>
                </c:pt>
                <c:pt idx="156">
                  <c:v>51</c:v>
                </c:pt>
                <c:pt idx="157">
                  <c:v>51.02</c:v>
                </c:pt>
                <c:pt idx="158">
                  <c:v>51.07</c:v>
                </c:pt>
                <c:pt idx="159">
                  <c:v>51.08</c:v>
                </c:pt>
                <c:pt idx="160">
                  <c:v>51.1</c:v>
                </c:pt>
                <c:pt idx="161">
                  <c:v>51.12</c:v>
                </c:pt>
                <c:pt idx="162">
                  <c:v>51.15</c:v>
                </c:pt>
                <c:pt idx="163">
                  <c:v>51.17</c:v>
                </c:pt>
                <c:pt idx="164">
                  <c:v>51.2</c:v>
                </c:pt>
                <c:pt idx="165">
                  <c:v>51.22</c:v>
                </c:pt>
                <c:pt idx="166">
                  <c:v>51.23</c:v>
                </c:pt>
                <c:pt idx="167">
                  <c:v>51.25</c:v>
                </c:pt>
                <c:pt idx="168">
                  <c:v>51.27</c:v>
                </c:pt>
                <c:pt idx="169">
                  <c:v>51.28</c:v>
                </c:pt>
                <c:pt idx="170">
                  <c:v>51.3</c:v>
                </c:pt>
                <c:pt idx="171">
                  <c:v>51.32</c:v>
                </c:pt>
                <c:pt idx="172">
                  <c:v>51.33</c:v>
                </c:pt>
                <c:pt idx="173">
                  <c:v>51.35</c:v>
                </c:pt>
                <c:pt idx="174">
                  <c:v>51.37</c:v>
                </c:pt>
                <c:pt idx="175">
                  <c:v>51.38</c:v>
                </c:pt>
                <c:pt idx="176">
                  <c:v>51.4</c:v>
                </c:pt>
                <c:pt idx="177">
                  <c:v>51.42</c:v>
                </c:pt>
                <c:pt idx="178">
                  <c:v>51.43</c:v>
                </c:pt>
                <c:pt idx="179">
                  <c:v>51.47</c:v>
                </c:pt>
                <c:pt idx="180">
                  <c:v>51.5</c:v>
                </c:pt>
                <c:pt idx="181">
                  <c:v>51.52</c:v>
                </c:pt>
                <c:pt idx="182">
                  <c:v>51.53</c:v>
                </c:pt>
                <c:pt idx="183">
                  <c:v>51.55</c:v>
                </c:pt>
                <c:pt idx="184">
                  <c:v>51.57</c:v>
                </c:pt>
                <c:pt idx="185">
                  <c:v>51.58</c:v>
                </c:pt>
                <c:pt idx="186">
                  <c:v>51.6</c:v>
                </c:pt>
                <c:pt idx="187">
                  <c:v>51.62</c:v>
                </c:pt>
                <c:pt idx="188">
                  <c:v>51.65</c:v>
                </c:pt>
                <c:pt idx="189">
                  <c:v>51.67</c:v>
                </c:pt>
                <c:pt idx="190">
                  <c:v>51.7</c:v>
                </c:pt>
                <c:pt idx="191">
                  <c:v>51.72</c:v>
                </c:pt>
                <c:pt idx="192">
                  <c:v>51.73</c:v>
                </c:pt>
                <c:pt idx="193">
                  <c:v>51.75</c:v>
                </c:pt>
                <c:pt idx="194">
                  <c:v>51.77</c:v>
                </c:pt>
                <c:pt idx="195">
                  <c:v>51.78</c:v>
                </c:pt>
                <c:pt idx="196">
                  <c:v>51.8</c:v>
                </c:pt>
                <c:pt idx="197">
                  <c:v>51.82</c:v>
                </c:pt>
                <c:pt idx="198">
                  <c:v>51.83</c:v>
                </c:pt>
                <c:pt idx="199">
                  <c:v>51.85</c:v>
                </c:pt>
                <c:pt idx="200">
                  <c:v>51.88</c:v>
                </c:pt>
                <c:pt idx="201">
                  <c:v>51.9</c:v>
                </c:pt>
                <c:pt idx="202">
                  <c:v>51.92</c:v>
                </c:pt>
                <c:pt idx="203">
                  <c:v>51.93</c:v>
                </c:pt>
                <c:pt idx="204">
                  <c:v>51.95</c:v>
                </c:pt>
                <c:pt idx="205">
                  <c:v>51.97</c:v>
                </c:pt>
                <c:pt idx="206">
                  <c:v>51.98</c:v>
                </c:pt>
                <c:pt idx="207">
                  <c:v>52</c:v>
                </c:pt>
                <c:pt idx="208">
                  <c:v>52.02</c:v>
                </c:pt>
                <c:pt idx="209">
                  <c:v>52.03</c:v>
                </c:pt>
                <c:pt idx="210">
                  <c:v>52.05</c:v>
                </c:pt>
                <c:pt idx="211">
                  <c:v>52.07</c:v>
                </c:pt>
                <c:pt idx="212">
                  <c:v>52.08</c:v>
                </c:pt>
                <c:pt idx="213">
                  <c:v>52.1</c:v>
                </c:pt>
                <c:pt idx="214">
                  <c:v>52.12</c:v>
                </c:pt>
                <c:pt idx="215">
                  <c:v>52.13</c:v>
                </c:pt>
                <c:pt idx="216">
                  <c:v>52.15</c:v>
                </c:pt>
                <c:pt idx="217">
                  <c:v>52.17</c:v>
                </c:pt>
                <c:pt idx="218">
                  <c:v>52.18</c:v>
                </c:pt>
                <c:pt idx="219">
                  <c:v>52.2</c:v>
                </c:pt>
                <c:pt idx="220">
                  <c:v>52.22</c:v>
                </c:pt>
                <c:pt idx="221">
                  <c:v>52.23</c:v>
                </c:pt>
                <c:pt idx="222">
                  <c:v>52.25</c:v>
                </c:pt>
                <c:pt idx="223">
                  <c:v>52.27</c:v>
                </c:pt>
                <c:pt idx="224">
                  <c:v>52.28</c:v>
                </c:pt>
                <c:pt idx="225">
                  <c:v>52.3</c:v>
                </c:pt>
                <c:pt idx="226">
                  <c:v>52.32</c:v>
                </c:pt>
                <c:pt idx="227">
                  <c:v>52.33</c:v>
                </c:pt>
                <c:pt idx="228">
                  <c:v>52.35</c:v>
                </c:pt>
                <c:pt idx="229">
                  <c:v>52.37</c:v>
                </c:pt>
                <c:pt idx="230">
                  <c:v>52.38</c:v>
                </c:pt>
                <c:pt idx="231">
                  <c:v>52.4</c:v>
                </c:pt>
                <c:pt idx="232">
                  <c:v>52.42</c:v>
                </c:pt>
                <c:pt idx="233">
                  <c:v>52.43</c:v>
                </c:pt>
                <c:pt idx="234">
                  <c:v>52.45</c:v>
                </c:pt>
                <c:pt idx="235">
                  <c:v>52.47</c:v>
                </c:pt>
                <c:pt idx="236">
                  <c:v>52.48</c:v>
                </c:pt>
                <c:pt idx="237">
                  <c:v>52.5</c:v>
                </c:pt>
                <c:pt idx="238">
                  <c:v>52.52</c:v>
                </c:pt>
                <c:pt idx="239">
                  <c:v>52.53</c:v>
                </c:pt>
                <c:pt idx="240">
                  <c:v>52.55</c:v>
                </c:pt>
                <c:pt idx="241">
                  <c:v>52.57</c:v>
                </c:pt>
                <c:pt idx="242">
                  <c:v>52.58</c:v>
                </c:pt>
                <c:pt idx="243">
                  <c:v>52.6</c:v>
                </c:pt>
                <c:pt idx="244">
                  <c:v>52.63</c:v>
                </c:pt>
                <c:pt idx="245">
                  <c:v>52.65</c:v>
                </c:pt>
                <c:pt idx="246">
                  <c:v>52.68</c:v>
                </c:pt>
                <c:pt idx="247">
                  <c:v>52.7</c:v>
                </c:pt>
                <c:pt idx="248">
                  <c:v>52.72</c:v>
                </c:pt>
                <c:pt idx="249">
                  <c:v>52.73</c:v>
                </c:pt>
                <c:pt idx="250">
                  <c:v>52.75</c:v>
                </c:pt>
                <c:pt idx="251">
                  <c:v>52.77</c:v>
                </c:pt>
                <c:pt idx="252">
                  <c:v>52.78</c:v>
                </c:pt>
                <c:pt idx="253">
                  <c:v>52.8</c:v>
                </c:pt>
                <c:pt idx="254">
                  <c:v>52.82</c:v>
                </c:pt>
                <c:pt idx="255">
                  <c:v>52.83</c:v>
                </c:pt>
                <c:pt idx="256">
                  <c:v>52.85</c:v>
                </c:pt>
                <c:pt idx="257">
                  <c:v>52.87</c:v>
                </c:pt>
                <c:pt idx="258">
                  <c:v>52.88</c:v>
                </c:pt>
                <c:pt idx="259">
                  <c:v>52.9</c:v>
                </c:pt>
                <c:pt idx="260">
                  <c:v>52.92</c:v>
                </c:pt>
                <c:pt idx="261">
                  <c:v>52.93</c:v>
                </c:pt>
                <c:pt idx="262">
                  <c:v>52.95</c:v>
                </c:pt>
                <c:pt idx="263">
                  <c:v>52.98</c:v>
                </c:pt>
                <c:pt idx="264">
                  <c:v>53</c:v>
                </c:pt>
                <c:pt idx="265">
                  <c:v>53.02</c:v>
                </c:pt>
                <c:pt idx="266">
                  <c:v>53.03</c:v>
                </c:pt>
                <c:pt idx="267">
                  <c:v>53.05</c:v>
                </c:pt>
                <c:pt idx="268">
                  <c:v>53.07</c:v>
                </c:pt>
                <c:pt idx="269">
                  <c:v>53.1</c:v>
                </c:pt>
                <c:pt idx="270">
                  <c:v>53.12</c:v>
                </c:pt>
                <c:pt idx="271">
                  <c:v>53.13</c:v>
                </c:pt>
                <c:pt idx="272">
                  <c:v>53.15</c:v>
                </c:pt>
                <c:pt idx="273">
                  <c:v>53.17</c:v>
                </c:pt>
                <c:pt idx="274">
                  <c:v>53.18</c:v>
                </c:pt>
                <c:pt idx="275">
                  <c:v>53.2</c:v>
                </c:pt>
                <c:pt idx="276">
                  <c:v>53.22</c:v>
                </c:pt>
                <c:pt idx="277">
                  <c:v>53.23</c:v>
                </c:pt>
                <c:pt idx="278">
                  <c:v>53.25</c:v>
                </c:pt>
                <c:pt idx="279">
                  <c:v>53.27</c:v>
                </c:pt>
                <c:pt idx="280">
                  <c:v>53.28</c:v>
                </c:pt>
                <c:pt idx="281">
                  <c:v>53.3</c:v>
                </c:pt>
                <c:pt idx="282">
                  <c:v>53.32</c:v>
                </c:pt>
                <c:pt idx="283">
                  <c:v>53.33</c:v>
                </c:pt>
                <c:pt idx="284">
                  <c:v>53.35</c:v>
                </c:pt>
                <c:pt idx="285">
                  <c:v>53.37</c:v>
                </c:pt>
                <c:pt idx="286">
                  <c:v>53.38</c:v>
                </c:pt>
                <c:pt idx="287">
                  <c:v>53.4</c:v>
                </c:pt>
                <c:pt idx="288">
                  <c:v>53.42</c:v>
                </c:pt>
                <c:pt idx="289">
                  <c:v>53.43</c:v>
                </c:pt>
                <c:pt idx="290">
                  <c:v>53.45</c:v>
                </c:pt>
                <c:pt idx="291">
                  <c:v>53.47</c:v>
                </c:pt>
                <c:pt idx="292">
                  <c:v>53.48</c:v>
                </c:pt>
                <c:pt idx="293">
                  <c:v>53.5</c:v>
                </c:pt>
                <c:pt idx="294">
                  <c:v>53.53</c:v>
                </c:pt>
                <c:pt idx="295">
                  <c:v>53.55</c:v>
                </c:pt>
                <c:pt idx="296">
                  <c:v>53.57</c:v>
                </c:pt>
                <c:pt idx="297">
                  <c:v>53.6</c:v>
                </c:pt>
                <c:pt idx="298">
                  <c:v>53.62</c:v>
                </c:pt>
                <c:pt idx="299">
                  <c:v>53.63</c:v>
                </c:pt>
                <c:pt idx="300">
                  <c:v>53.67</c:v>
                </c:pt>
                <c:pt idx="301">
                  <c:v>53.68</c:v>
                </c:pt>
                <c:pt idx="302">
                  <c:v>53.73</c:v>
                </c:pt>
                <c:pt idx="303">
                  <c:v>53.75</c:v>
                </c:pt>
                <c:pt idx="304">
                  <c:v>53.77</c:v>
                </c:pt>
                <c:pt idx="305">
                  <c:v>53.78</c:v>
                </c:pt>
                <c:pt idx="306">
                  <c:v>53.8</c:v>
                </c:pt>
                <c:pt idx="307">
                  <c:v>53.82</c:v>
                </c:pt>
                <c:pt idx="308">
                  <c:v>53.83</c:v>
                </c:pt>
                <c:pt idx="309">
                  <c:v>53.85</c:v>
                </c:pt>
                <c:pt idx="310">
                  <c:v>53.87</c:v>
                </c:pt>
                <c:pt idx="311">
                  <c:v>53.9</c:v>
                </c:pt>
                <c:pt idx="312">
                  <c:v>53.92</c:v>
                </c:pt>
                <c:pt idx="313">
                  <c:v>53.93</c:v>
                </c:pt>
                <c:pt idx="314">
                  <c:v>53.97</c:v>
                </c:pt>
                <c:pt idx="315">
                  <c:v>54</c:v>
                </c:pt>
                <c:pt idx="316">
                  <c:v>54.02</c:v>
                </c:pt>
                <c:pt idx="317">
                  <c:v>54.05</c:v>
                </c:pt>
                <c:pt idx="318">
                  <c:v>54.08</c:v>
                </c:pt>
                <c:pt idx="319">
                  <c:v>54.1</c:v>
                </c:pt>
                <c:pt idx="320">
                  <c:v>54.12</c:v>
                </c:pt>
                <c:pt idx="321">
                  <c:v>54.13</c:v>
                </c:pt>
                <c:pt idx="322">
                  <c:v>54.17</c:v>
                </c:pt>
                <c:pt idx="323">
                  <c:v>54.2</c:v>
                </c:pt>
                <c:pt idx="324">
                  <c:v>54.22</c:v>
                </c:pt>
                <c:pt idx="325">
                  <c:v>54.23</c:v>
                </c:pt>
                <c:pt idx="326">
                  <c:v>54.25</c:v>
                </c:pt>
                <c:pt idx="327">
                  <c:v>54.28</c:v>
                </c:pt>
                <c:pt idx="328">
                  <c:v>54.3</c:v>
                </c:pt>
                <c:pt idx="329">
                  <c:v>54.32</c:v>
                </c:pt>
                <c:pt idx="330">
                  <c:v>54.33</c:v>
                </c:pt>
                <c:pt idx="331">
                  <c:v>54.35</c:v>
                </c:pt>
                <c:pt idx="332">
                  <c:v>54.4</c:v>
                </c:pt>
                <c:pt idx="333">
                  <c:v>54.42</c:v>
                </c:pt>
                <c:pt idx="334">
                  <c:v>54.43</c:v>
                </c:pt>
                <c:pt idx="335">
                  <c:v>54.45</c:v>
                </c:pt>
                <c:pt idx="336">
                  <c:v>54.48</c:v>
                </c:pt>
                <c:pt idx="337">
                  <c:v>54.5</c:v>
                </c:pt>
                <c:pt idx="338">
                  <c:v>54.52</c:v>
                </c:pt>
                <c:pt idx="339">
                  <c:v>54.53</c:v>
                </c:pt>
                <c:pt idx="340">
                  <c:v>54.55</c:v>
                </c:pt>
                <c:pt idx="341">
                  <c:v>54.57</c:v>
                </c:pt>
                <c:pt idx="342">
                  <c:v>54.58</c:v>
                </c:pt>
                <c:pt idx="343">
                  <c:v>54.6</c:v>
                </c:pt>
                <c:pt idx="344">
                  <c:v>54.63</c:v>
                </c:pt>
                <c:pt idx="345">
                  <c:v>54.67</c:v>
                </c:pt>
                <c:pt idx="346">
                  <c:v>54.68</c:v>
                </c:pt>
                <c:pt idx="347">
                  <c:v>54.7</c:v>
                </c:pt>
                <c:pt idx="348">
                  <c:v>54.75</c:v>
                </c:pt>
                <c:pt idx="349">
                  <c:v>54.8</c:v>
                </c:pt>
                <c:pt idx="350">
                  <c:v>54.83</c:v>
                </c:pt>
                <c:pt idx="351">
                  <c:v>54.85</c:v>
                </c:pt>
                <c:pt idx="352">
                  <c:v>54.87</c:v>
                </c:pt>
                <c:pt idx="353">
                  <c:v>54.88</c:v>
                </c:pt>
                <c:pt idx="354">
                  <c:v>54.9</c:v>
                </c:pt>
                <c:pt idx="355">
                  <c:v>54.92</c:v>
                </c:pt>
                <c:pt idx="356">
                  <c:v>54.95</c:v>
                </c:pt>
                <c:pt idx="357">
                  <c:v>54.97</c:v>
                </c:pt>
                <c:pt idx="358">
                  <c:v>54.98</c:v>
                </c:pt>
                <c:pt idx="359">
                  <c:v>55.05</c:v>
                </c:pt>
                <c:pt idx="360">
                  <c:v>55.13</c:v>
                </c:pt>
                <c:pt idx="361">
                  <c:v>55.15</c:v>
                </c:pt>
                <c:pt idx="362">
                  <c:v>55.18</c:v>
                </c:pt>
                <c:pt idx="363">
                  <c:v>55.2</c:v>
                </c:pt>
                <c:pt idx="364">
                  <c:v>55.22</c:v>
                </c:pt>
                <c:pt idx="365">
                  <c:v>55.25</c:v>
                </c:pt>
                <c:pt idx="366">
                  <c:v>55.28</c:v>
                </c:pt>
                <c:pt idx="367">
                  <c:v>55.3</c:v>
                </c:pt>
                <c:pt idx="368">
                  <c:v>55.32</c:v>
                </c:pt>
                <c:pt idx="369">
                  <c:v>55.33</c:v>
                </c:pt>
                <c:pt idx="370">
                  <c:v>55.35</c:v>
                </c:pt>
                <c:pt idx="371">
                  <c:v>55.38</c:v>
                </c:pt>
                <c:pt idx="372">
                  <c:v>55.4</c:v>
                </c:pt>
                <c:pt idx="373">
                  <c:v>55.42</c:v>
                </c:pt>
                <c:pt idx="374">
                  <c:v>55.43</c:v>
                </c:pt>
                <c:pt idx="375">
                  <c:v>55.45</c:v>
                </c:pt>
                <c:pt idx="376">
                  <c:v>55.47</c:v>
                </c:pt>
                <c:pt idx="377">
                  <c:v>55.5</c:v>
                </c:pt>
                <c:pt idx="378">
                  <c:v>55.52</c:v>
                </c:pt>
                <c:pt idx="379">
                  <c:v>55.53</c:v>
                </c:pt>
                <c:pt idx="380">
                  <c:v>55.55</c:v>
                </c:pt>
                <c:pt idx="381">
                  <c:v>55.57</c:v>
                </c:pt>
                <c:pt idx="382">
                  <c:v>55.58</c:v>
                </c:pt>
                <c:pt idx="383">
                  <c:v>55.62</c:v>
                </c:pt>
                <c:pt idx="384">
                  <c:v>55.63</c:v>
                </c:pt>
                <c:pt idx="385">
                  <c:v>55.65</c:v>
                </c:pt>
                <c:pt idx="386">
                  <c:v>55.67</c:v>
                </c:pt>
                <c:pt idx="387">
                  <c:v>55.68</c:v>
                </c:pt>
                <c:pt idx="388">
                  <c:v>55.7</c:v>
                </c:pt>
                <c:pt idx="389">
                  <c:v>55.72</c:v>
                </c:pt>
                <c:pt idx="390">
                  <c:v>55.73</c:v>
                </c:pt>
                <c:pt idx="391">
                  <c:v>55.75</c:v>
                </c:pt>
                <c:pt idx="392">
                  <c:v>55.77</c:v>
                </c:pt>
                <c:pt idx="393">
                  <c:v>55.78</c:v>
                </c:pt>
                <c:pt idx="394">
                  <c:v>55.8</c:v>
                </c:pt>
                <c:pt idx="395">
                  <c:v>55.82</c:v>
                </c:pt>
                <c:pt idx="396">
                  <c:v>55.83</c:v>
                </c:pt>
                <c:pt idx="397">
                  <c:v>55.85</c:v>
                </c:pt>
                <c:pt idx="398">
                  <c:v>55.87</c:v>
                </c:pt>
                <c:pt idx="399">
                  <c:v>55.88</c:v>
                </c:pt>
                <c:pt idx="400">
                  <c:v>55.9</c:v>
                </c:pt>
                <c:pt idx="401">
                  <c:v>55.92</c:v>
                </c:pt>
                <c:pt idx="402">
                  <c:v>55.93</c:v>
                </c:pt>
                <c:pt idx="403">
                  <c:v>55.95</c:v>
                </c:pt>
                <c:pt idx="404">
                  <c:v>55.97</c:v>
                </c:pt>
                <c:pt idx="405">
                  <c:v>56</c:v>
                </c:pt>
                <c:pt idx="406">
                  <c:v>56.02</c:v>
                </c:pt>
                <c:pt idx="407">
                  <c:v>56.03</c:v>
                </c:pt>
                <c:pt idx="408">
                  <c:v>56.05</c:v>
                </c:pt>
                <c:pt idx="409">
                  <c:v>56.07</c:v>
                </c:pt>
                <c:pt idx="410">
                  <c:v>56.08</c:v>
                </c:pt>
                <c:pt idx="411">
                  <c:v>56.1</c:v>
                </c:pt>
                <c:pt idx="412">
                  <c:v>56.12</c:v>
                </c:pt>
                <c:pt idx="413">
                  <c:v>56.13</c:v>
                </c:pt>
                <c:pt idx="414">
                  <c:v>56.15</c:v>
                </c:pt>
                <c:pt idx="415">
                  <c:v>56.17</c:v>
                </c:pt>
                <c:pt idx="416">
                  <c:v>56.18</c:v>
                </c:pt>
                <c:pt idx="417">
                  <c:v>56.2</c:v>
                </c:pt>
                <c:pt idx="418">
                  <c:v>56.22</c:v>
                </c:pt>
                <c:pt idx="419">
                  <c:v>56.25</c:v>
                </c:pt>
                <c:pt idx="420">
                  <c:v>56.27</c:v>
                </c:pt>
                <c:pt idx="421">
                  <c:v>56.28</c:v>
                </c:pt>
                <c:pt idx="422">
                  <c:v>56.3</c:v>
                </c:pt>
                <c:pt idx="423">
                  <c:v>56.32</c:v>
                </c:pt>
                <c:pt idx="424">
                  <c:v>56.37</c:v>
                </c:pt>
                <c:pt idx="425">
                  <c:v>56.4</c:v>
                </c:pt>
                <c:pt idx="426">
                  <c:v>56.43</c:v>
                </c:pt>
                <c:pt idx="427">
                  <c:v>56.45</c:v>
                </c:pt>
                <c:pt idx="428">
                  <c:v>56.48</c:v>
                </c:pt>
                <c:pt idx="429">
                  <c:v>56.52</c:v>
                </c:pt>
                <c:pt idx="430">
                  <c:v>56.53</c:v>
                </c:pt>
                <c:pt idx="431">
                  <c:v>56.55</c:v>
                </c:pt>
                <c:pt idx="432">
                  <c:v>56.57</c:v>
                </c:pt>
                <c:pt idx="433">
                  <c:v>56.62</c:v>
                </c:pt>
                <c:pt idx="434">
                  <c:v>56.67</c:v>
                </c:pt>
                <c:pt idx="435">
                  <c:v>56.68</c:v>
                </c:pt>
                <c:pt idx="436">
                  <c:v>56.72</c:v>
                </c:pt>
                <c:pt idx="437">
                  <c:v>56.73</c:v>
                </c:pt>
                <c:pt idx="438">
                  <c:v>56.75</c:v>
                </c:pt>
                <c:pt idx="439">
                  <c:v>56.77</c:v>
                </c:pt>
                <c:pt idx="440">
                  <c:v>56.82</c:v>
                </c:pt>
                <c:pt idx="441">
                  <c:v>56.83</c:v>
                </c:pt>
                <c:pt idx="442">
                  <c:v>56.85</c:v>
                </c:pt>
                <c:pt idx="443">
                  <c:v>56.87</c:v>
                </c:pt>
                <c:pt idx="444">
                  <c:v>56.88</c:v>
                </c:pt>
                <c:pt idx="445">
                  <c:v>56.9</c:v>
                </c:pt>
                <c:pt idx="446">
                  <c:v>56.92</c:v>
                </c:pt>
                <c:pt idx="447">
                  <c:v>56.93</c:v>
                </c:pt>
                <c:pt idx="448">
                  <c:v>56.97</c:v>
                </c:pt>
                <c:pt idx="449">
                  <c:v>57</c:v>
                </c:pt>
                <c:pt idx="450">
                  <c:v>57.02</c:v>
                </c:pt>
                <c:pt idx="451">
                  <c:v>57.03</c:v>
                </c:pt>
                <c:pt idx="452">
                  <c:v>57.05</c:v>
                </c:pt>
                <c:pt idx="453">
                  <c:v>57.07</c:v>
                </c:pt>
                <c:pt idx="454">
                  <c:v>57.08</c:v>
                </c:pt>
                <c:pt idx="455">
                  <c:v>57.12</c:v>
                </c:pt>
                <c:pt idx="456">
                  <c:v>57.13</c:v>
                </c:pt>
                <c:pt idx="457">
                  <c:v>57.15</c:v>
                </c:pt>
                <c:pt idx="458">
                  <c:v>57.17</c:v>
                </c:pt>
                <c:pt idx="459">
                  <c:v>57.18</c:v>
                </c:pt>
                <c:pt idx="460">
                  <c:v>57.27</c:v>
                </c:pt>
                <c:pt idx="461">
                  <c:v>57.28</c:v>
                </c:pt>
                <c:pt idx="462">
                  <c:v>57.3</c:v>
                </c:pt>
                <c:pt idx="463">
                  <c:v>57.32</c:v>
                </c:pt>
                <c:pt idx="464">
                  <c:v>57.33</c:v>
                </c:pt>
                <c:pt idx="465">
                  <c:v>57.35</c:v>
                </c:pt>
                <c:pt idx="466">
                  <c:v>57.4</c:v>
                </c:pt>
                <c:pt idx="467">
                  <c:v>57.42</c:v>
                </c:pt>
                <c:pt idx="468">
                  <c:v>57.43</c:v>
                </c:pt>
                <c:pt idx="469">
                  <c:v>57.47</c:v>
                </c:pt>
                <c:pt idx="470">
                  <c:v>57.48</c:v>
                </c:pt>
                <c:pt idx="471">
                  <c:v>57.5</c:v>
                </c:pt>
                <c:pt idx="472">
                  <c:v>57.52</c:v>
                </c:pt>
                <c:pt idx="473">
                  <c:v>57.53</c:v>
                </c:pt>
                <c:pt idx="474">
                  <c:v>57.57</c:v>
                </c:pt>
                <c:pt idx="475">
                  <c:v>57.58</c:v>
                </c:pt>
                <c:pt idx="476">
                  <c:v>57.6</c:v>
                </c:pt>
                <c:pt idx="477">
                  <c:v>57.62</c:v>
                </c:pt>
                <c:pt idx="478">
                  <c:v>57.65</c:v>
                </c:pt>
                <c:pt idx="479">
                  <c:v>57.67</c:v>
                </c:pt>
                <c:pt idx="480">
                  <c:v>57.68</c:v>
                </c:pt>
                <c:pt idx="481">
                  <c:v>57.7</c:v>
                </c:pt>
                <c:pt idx="482">
                  <c:v>57.72</c:v>
                </c:pt>
                <c:pt idx="483">
                  <c:v>57.73</c:v>
                </c:pt>
                <c:pt idx="484">
                  <c:v>57.77</c:v>
                </c:pt>
                <c:pt idx="485">
                  <c:v>57.78</c:v>
                </c:pt>
                <c:pt idx="486">
                  <c:v>57.82</c:v>
                </c:pt>
                <c:pt idx="487">
                  <c:v>57.83</c:v>
                </c:pt>
                <c:pt idx="488">
                  <c:v>57.85</c:v>
                </c:pt>
                <c:pt idx="489">
                  <c:v>57.87</c:v>
                </c:pt>
                <c:pt idx="490">
                  <c:v>57.88</c:v>
                </c:pt>
                <c:pt idx="491">
                  <c:v>57.9</c:v>
                </c:pt>
                <c:pt idx="492">
                  <c:v>57.92</c:v>
                </c:pt>
                <c:pt idx="493">
                  <c:v>57.93</c:v>
                </c:pt>
                <c:pt idx="494">
                  <c:v>57.95</c:v>
                </c:pt>
                <c:pt idx="495">
                  <c:v>57.98</c:v>
                </c:pt>
                <c:pt idx="496">
                  <c:v>58</c:v>
                </c:pt>
                <c:pt idx="497">
                  <c:v>58.02</c:v>
                </c:pt>
                <c:pt idx="498">
                  <c:v>58.03</c:v>
                </c:pt>
                <c:pt idx="499">
                  <c:v>58.05</c:v>
                </c:pt>
                <c:pt idx="500">
                  <c:v>58.07</c:v>
                </c:pt>
                <c:pt idx="501">
                  <c:v>58.08</c:v>
                </c:pt>
                <c:pt idx="502">
                  <c:v>58.1</c:v>
                </c:pt>
                <c:pt idx="503">
                  <c:v>58.12</c:v>
                </c:pt>
                <c:pt idx="504">
                  <c:v>58.13</c:v>
                </c:pt>
                <c:pt idx="505">
                  <c:v>58.15</c:v>
                </c:pt>
                <c:pt idx="506">
                  <c:v>58.17</c:v>
                </c:pt>
                <c:pt idx="507">
                  <c:v>58.18</c:v>
                </c:pt>
                <c:pt idx="508">
                  <c:v>58.22</c:v>
                </c:pt>
                <c:pt idx="509">
                  <c:v>58.23</c:v>
                </c:pt>
                <c:pt idx="510">
                  <c:v>58.25</c:v>
                </c:pt>
                <c:pt idx="511">
                  <c:v>58.27</c:v>
                </c:pt>
                <c:pt idx="512">
                  <c:v>58.28</c:v>
                </c:pt>
                <c:pt idx="513">
                  <c:v>58.3</c:v>
                </c:pt>
                <c:pt idx="514">
                  <c:v>58.32</c:v>
                </c:pt>
                <c:pt idx="515">
                  <c:v>58.33</c:v>
                </c:pt>
                <c:pt idx="516">
                  <c:v>58.35</c:v>
                </c:pt>
                <c:pt idx="517">
                  <c:v>58.38</c:v>
                </c:pt>
                <c:pt idx="518">
                  <c:v>58.4</c:v>
                </c:pt>
                <c:pt idx="519">
                  <c:v>58.42</c:v>
                </c:pt>
                <c:pt idx="520">
                  <c:v>58.43</c:v>
                </c:pt>
                <c:pt idx="521">
                  <c:v>58.45</c:v>
                </c:pt>
                <c:pt idx="522">
                  <c:v>58.47</c:v>
                </c:pt>
                <c:pt idx="523">
                  <c:v>58.48</c:v>
                </c:pt>
                <c:pt idx="524">
                  <c:v>58.5</c:v>
                </c:pt>
                <c:pt idx="525">
                  <c:v>58.52</c:v>
                </c:pt>
                <c:pt idx="526">
                  <c:v>58.53</c:v>
                </c:pt>
                <c:pt idx="527">
                  <c:v>58.55</c:v>
                </c:pt>
                <c:pt idx="528">
                  <c:v>58.57</c:v>
                </c:pt>
                <c:pt idx="529">
                  <c:v>58.58</c:v>
                </c:pt>
                <c:pt idx="530">
                  <c:v>58.6</c:v>
                </c:pt>
                <c:pt idx="531">
                  <c:v>58.62</c:v>
                </c:pt>
                <c:pt idx="532">
                  <c:v>58.65</c:v>
                </c:pt>
                <c:pt idx="533">
                  <c:v>58.67</c:v>
                </c:pt>
                <c:pt idx="534">
                  <c:v>58.68</c:v>
                </c:pt>
                <c:pt idx="535">
                  <c:v>58.7</c:v>
                </c:pt>
                <c:pt idx="536">
                  <c:v>58.72</c:v>
                </c:pt>
                <c:pt idx="537">
                  <c:v>58.75</c:v>
                </c:pt>
                <c:pt idx="538">
                  <c:v>58.77</c:v>
                </c:pt>
                <c:pt idx="539">
                  <c:v>58.78</c:v>
                </c:pt>
                <c:pt idx="540">
                  <c:v>58.8</c:v>
                </c:pt>
                <c:pt idx="541">
                  <c:v>58.82</c:v>
                </c:pt>
                <c:pt idx="542">
                  <c:v>58.83</c:v>
                </c:pt>
                <c:pt idx="543">
                  <c:v>58.85</c:v>
                </c:pt>
                <c:pt idx="544">
                  <c:v>58.87</c:v>
                </c:pt>
                <c:pt idx="545">
                  <c:v>58.88</c:v>
                </c:pt>
                <c:pt idx="546">
                  <c:v>58.9</c:v>
                </c:pt>
                <c:pt idx="547">
                  <c:v>58.92</c:v>
                </c:pt>
                <c:pt idx="548">
                  <c:v>58.93</c:v>
                </c:pt>
                <c:pt idx="549">
                  <c:v>58.95</c:v>
                </c:pt>
                <c:pt idx="550">
                  <c:v>58.97</c:v>
                </c:pt>
                <c:pt idx="551">
                  <c:v>59</c:v>
                </c:pt>
                <c:pt idx="552">
                  <c:v>59.02</c:v>
                </c:pt>
                <c:pt idx="553">
                  <c:v>59.03</c:v>
                </c:pt>
                <c:pt idx="554">
                  <c:v>59.05</c:v>
                </c:pt>
                <c:pt idx="555">
                  <c:v>59.07</c:v>
                </c:pt>
                <c:pt idx="556">
                  <c:v>59.08</c:v>
                </c:pt>
                <c:pt idx="557">
                  <c:v>59.1</c:v>
                </c:pt>
                <c:pt idx="558">
                  <c:v>59.12</c:v>
                </c:pt>
                <c:pt idx="559">
                  <c:v>59.13</c:v>
                </c:pt>
                <c:pt idx="560">
                  <c:v>59.15</c:v>
                </c:pt>
                <c:pt idx="561">
                  <c:v>59.17</c:v>
                </c:pt>
                <c:pt idx="562">
                  <c:v>59.18</c:v>
                </c:pt>
                <c:pt idx="563">
                  <c:v>59.2</c:v>
                </c:pt>
                <c:pt idx="564">
                  <c:v>59.22</c:v>
                </c:pt>
                <c:pt idx="565">
                  <c:v>59.23</c:v>
                </c:pt>
                <c:pt idx="566">
                  <c:v>59.25</c:v>
                </c:pt>
                <c:pt idx="567">
                  <c:v>59.27</c:v>
                </c:pt>
                <c:pt idx="568">
                  <c:v>59.28</c:v>
                </c:pt>
                <c:pt idx="569">
                  <c:v>59.3</c:v>
                </c:pt>
                <c:pt idx="570">
                  <c:v>59.32</c:v>
                </c:pt>
                <c:pt idx="571">
                  <c:v>59.33</c:v>
                </c:pt>
                <c:pt idx="572">
                  <c:v>59.35</c:v>
                </c:pt>
                <c:pt idx="573">
                  <c:v>59.37</c:v>
                </c:pt>
                <c:pt idx="574">
                  <c:v>59.38</c:v>
                </c:pt>
                <c:pt idx="575">
                  <c:v>59.4</c:v>
                </c:pt>
                <c:pt idx="576">
                  <c:v>59.42</c:v>
                </c:pt>
                <c:pt idx="577">
                  <c:v>59.43</c:v>
                </c:pt>
                <c:pt idx="578">
                  <c:v>59.45</c:v>
                </c:pt>
                <c:pt idx="579">
                  <c:v>59.47</c:v>
                </c:pt>
                <c:pt idx="580">
                  <c:v>59.48</c:v>
                </c:pt>
                <c:pt idx="581">
                  <c:v>59.5</c:v>
                </c:pt>
                <c:pt idx="582">
                  <c:v>59.53</c:v>
                </c:pt>
                <c:pt idx="583">
                  <c:v>59.55</c:v>
                </c:pt>
                <c:pt idx="584">
                  <c:v>59.6</c:v>
                </c:pt>
                <c:pt idx="585">
                  <c:v>59.62</c:v>
                </c:pt>
                <c:pt idx="586">
                  <c:v>59.63</c:v>
                </c:pt>
                <c:pt idx="587">
                  <c:v>59.65</c:v>
                </c:pt>
                <c:pt idx="588">
                  <c:v>59.67</c:v>
                </c:pt>
                <c:pt idx="589">
                  <c:v>59.7</c:v>
                </c:pt>
                <c:pt idx="590">
                  <c:v>59.75</c:v>
                </c:pt>
                <c:pt idx="591">
                  <c:v>59.77</c:v>
                </c:pt>
                <c:pt idx="592">
                  <c:v>59.8</c:v>
                </c:pt>
                <c:pt idx="593">
                  <c:v>59.82</c:v>
                </c:pt>
                <c:pt idx="594">
                  <c:v>59.83</c:v>
                </c:pt>
                <c:pt idx="595">
                  <c:v>59.85</c:v>
                </c:pt>
                <c:pt idx="596">
                  <c:v>59.87</c:v>
                </c:pt>
                <c:pt idx="597">
                  <c:v>59.9</c:v>
                </c:pt>
                <c:pt idx="598">
                  <c:v>59.92</c:v>
                </c:pt>
                <c:pt idx="599">
                  <c:v>59.93</c:v>
                </c:pt>
                <c:pt idx="600">
                  <c:v>59.95</c:v>
                </c:pt>
                <c:pt idx="601">
                  <c:v>59.97</c:v>
                </c:pt>
                <c:pt idx="602">
                  <c:v>59.98</c:v>
                </c:pt>
                <c:pt idx="603">
                  <c:v>60</c:v>
                </c:pt>
                <c:pt idx="604">
                  <c:v>60.02</c:v>
                </c:pt>
                <c:pt idx="605">
                  <c:v>60.03</c:v>
                </c:pt>
                <c:pt idx="606">
                  <c:v>60.07</c:v>
                </c:pt>
                <c:pt idx="607">
                  <c:v>60.1</c:v>
                </c:pt>
                <c:pt idx="608">
                  <c:v>60.15</c:v>
                </c:pt>
                <c:pt idx="609">
                  <c:v>60.17</c:v>
                </c:pt>
                <c:pt idx="610">
                  <c:v>60.18</c:v>
                </c:pt>
                <c:pt idx="611">
                  <c:v>60.2</c:v>
                </c:pt>
                <c:pt idx="612">
                  <c:v>60.22</c:v>
                </c:pt>
                <c:pt idx="613">
                  <c:v>60.23</c:v>
                </c:pt>
                <c:pt idx="614">
                  <c:v>60.25</c:v>
                </c:pt>
                <c:pt idx="615">
                  <c:v>60.27</c:v>
                </c:pt>
                <c:pt idx="616">
                  <c:v>60.28</c:v>
                </c:pt>
                <c:pt idx="617">
                  <c:v>60.3</c:v>
                </c:pt>
                <c:pt idx="618">
                  <c:v>60.32</c:v>
                </c:pt>
                <c:pt idx="619">
                  <c:v>60.33</c:v>
                </c:pt>
                <c:pt idx="620">
                  <c:v>60.35</c:v>
                </c:pt>
                <c:pt idx="621">
                  <c:v>60.37</c:v>
                </c:pt>
                <c:pt idx="622">
                  <c:v>60.4</c:v>
                </c:pt>
                <c:pt idx="623">
                  <c:v>60.42</c:v>
                </c:pt>
                <c:pt idx="624">
                  <c:v>60.43</c:v>
                </c:pt>
                <c:pt idx="625">
                  <c:v>60.45</c:v>
                </c:pt>
                <c:pt idx="626">
                  <c:v>60.47</c:v>
                </c:pt>
                <c:pt idx="627">
                  <c:v>60.48</c:v>
                </c:pt>
                <c:pt idx="628">
                  <c:v>60.5</c:v>
                </c:pt>
                <c:pt idx="629">
                  <c:v>60.52</c:v>
                </c:pt>
                <c:pt idx="630">
                  <c:v>60.53</c:v>
                </c:pt>
                <c:pt idx="631">
                  <c:v>60.55</c:v>
                </c:pt>
                <c:pt idx="632">
                  <c:v>60.57</c:v>
                </c:pt>
                <c:pt idx="633">
                  <c:v>60.58</c:v>
                </c:pt>
                <c:pt idx="634">
                  <c:v>60.6</c:v>
                </c:pt>
                <c:pt idx="635">
                  <c:v>60.62</c:v>
                </c:pt>
                <c:pt idx="636">
                  <c:v>60.63</c:v>
                </c:pt>
                <c:pt idx="637">
                  <c:v>60.65</c:v>
                </c:pt>
                <c:pt idx="638">
                  <c:v>60.67</c:v>
                </c:pt>
                <c:pt idx="639">
                  <c:v>60.68</c:v>
                </c:pt>
                <c:pt idx="640">
                  <c:v>60.7</c:v>
                </c:pt>
                <c:pt idx="641">
                  <c:v>60.72</c:v>
                </c:pt>
                <c:pt idx="642">
                  <c:v>60.73</c:v>
                </c:pt>
                <c:pt idx="643">
                  <c:v>60.75</c:v>
                </c:pt>
                <c:pt idx="644">
                  <c:v>60.77</c:v>
                </c:pt>
                <c:pt idx="645">
                  <c:v>60.78</c:v>
                </c:pt>
                <c:pt idx="646">
                  <c:v>60.8</c:v>
                </c:pt>
                <c:pt idx="647">
                  <c:v>60.82</c:v>
                </c:pt>
                <c:pt idx="648">
                  <c:v>60.83</c:v>
                </c:pt>
                <c:pt idx="649">
                  <c:v>60.85</c:v>
                </c:pt>
                <c:pt idx="650">
                  <c:v>60.87</c:v>
                </c:pt>
                <c:pt idx="651">
                  <c:v>60.9</c:v>
                </c:pt>
                <c:pt idx="652">
                  <c:v>60.92</c:v>
                </c:pt>
                <c:pt idx="653">
                  <c:v>60.93</c:v>
                </c:pt>
                <c:pt idx="654">
                  <c:v>60.97</c:v>
                </c:pt>
                <c:pt idx="655">
                  <c:v>60.98</c:v>
                </c:pt>
                <c:pt idx="656">
                  <c:v>61</c:v>
                </c:pt>
                <c:pt idx="657">
                  <c:v>61.02</c:v>
                </c:pt>
                <c:pt idx="658">
                  <c:v>61.03</c:v>
                </c:pt>
                <c:pt idx="659">
                  <c:v>61.05</c:v>
                </c:pt>
                <c:pt idx="660">
                  <c:v>61.07</c:v>
                </c:pt>
                <c:pt idx="661">
                  <c:v>61.08</c:v>
                </c:pt>
                <c:pt idx="662">
                  <c:v>61.1</c:v>
                </c:pt>
                <c:pt idx="663">
                  <c:v>61.12</c:v>
                </c:pt>
                <c:pt idx="664">
                  <c:v>61.13</c:v>
                </c:pt>
                <c:pt idx="665">
                  <c:v>61.15</c:v>
                </c:pt>
                <c:pt idx="666">
                  <c:v>61.17</c:v>
                </c:pt>
                <c:pt idx="667">
                  <c:v>61.2</c:v>
                </c:pt>
                <c:pt idx="668">
                  <c:v>61.22</c:v>
                </c:pt>
                <c:pt idx="669">
                  <c:v>61.23</c:v>
                </c:pt>
                <c:pt idx="670">
                  <c:v>61.25</c:v>
                </c:pt>
                <c:pt idx="671">
                  <c:v>61.27</c:v>
                </c:pt>
                <c:pt idx="672">
                  <c:v>61.28</c:v>
                </c:pt>
                <c:pt idx="673">
                  <c:v>61.3</c:v>
                </c:pt>
                <c:pt idx="674">
                  <c:v>61.32</c:v>
                </c:pt>
                <c:pt idx="675">
                  <c:v>61.33</c:v>
                </c:pt>
                <c:pt idx="676">
                  <c:v>61.35</c:v>
                </c:pt>
                <c:pt idx="677">
                  <c:v>61.37</c:v>
                </c:pt>
                <c:pt idx="678">
                  <c:v>61.38</c:v>
                </c:pt>
                <c:pt idx="679">
                  <c:v>61.4</c:v>
                </c:pt>
                <c:pt idx="680">
                  <c:v>61.42</c:v>
                </c:pt>
                <c:pt idx="681">
                  <c:v>61.47</c:v>
                </c:pt>
                <c:pt idx="682">
                  <c:v>61.48</c:v>
                </c:pt>
                <c:pt idx="683">
                  <c:v>61.5</c:v>
                </c:pt>
                <c:pt idx="684">
                  <c:v>61.52</c:v>
                </c:pt>
                <c:pt idx="685">
                  <c:v>61.53</c:v>
                </c:pt>
                <c:pt idx="686">
                  <c:v>61.55</c:v>
                </c:pt>
                <c:pt idx="687">
                  <c:v>61.57</c:v>
                </c:pt>
                <c:pt idx="688">
                  <c:v>61.58</c:v>
                </c:pt>
                <c:pt idx="689">
                  <c:v>61.6</c:v>
                </c:pt>
                <c:pt idx="690">
                  <c:v>61.62</c:v>
                </c:pt>
                <c:pt idx="691">
                  <c:v>61.67</c:v>
                </c:pt>
                <c:pt idx="692">
                  <c:v>61.68</c:v>
                </c:pt>
                <c:pt idx="693">
                  <c:v>61.7</c:v>
                </c:pt>
                <c:pt idx="694">
                  <c:v>61.72</c:v>
                </c:pt>
                <c:pt idx="695">
                  <c:v>61.73</c:v>
                </c:pt>
                <c:pt idx="696">
                  <c:v>61.75</c:v>
                </c:pt>
                <c:pt idx="697">
                  <c:v>61.77</c:v>
                </c:pt>
                <c:pt idx="698">
                  <c:v>61.78</c:v>
                </c:pt>
                <c:pt idx="699">
                  <c:v>61.8</c:v>
                </c:pt>
                <c:pt idx="700">
                  <c:v>61.82</c:v>
                </c:pt>
                <c:pt idx="701">
                  <c:v>61.83</c:v>
                </c:pt>
                <c:pt idx="702">
                  <c:v>61.85</c:v>
                </c:pt>
                <c:pt idx="703">
                  <c:v>61.87</c:v>
                </c:pt>
                <c:pt idx="704">
                  <c:v>61.9</c:v>
                </c:pt>
                <c:pt idx="705">
                  <c:v>61.92</c:v>
                </c:pt>
                <c:pt idx="706">
                  <c:v>61.93</c:v>
                </c:pt>
                <c:pt idx="707">
                  <c:v>61.97</c:v>
                </c:pt>
                <c:pt idx="708">
                  <c:v>61.98</c:v>
                </c:pt>
                <c:pt idx="709">
                  <c:v>62</c:v>
                </c:pt>
                <c:pt idx="710">
                  <c:v>62.05</c:v>
                </c:pt>
                <c:pt idx="711">
                  <c:v>62.07</c:v>
                </c:pt>
                <c:pt idx="712">
                  <c:v>62.08</c:v>
                </c:pt>
                <c:pt idx="713">
                  <c:v>62.1</c:v>
                </c:pt>
                <c:pt idx="714">
                  <c:v>62.12</c:v>
                </c:pt>
                <c:pt idx="715">
                  <c:v>62.13</c:v>
                </c:pt>
                <c:pt idx="716">
                  <c:v>62.15</c:v>
                </c:pt>
                <c:pt idx="717">
                  <c:v>62.17</c:v>
                </c:pt>
                <c:pt idx="718">
                  <c:v>62.18</c:v>
                </c:pt>
                <c:pt idx="719">
                  <c:v>62.2</c:v>
                </c:pt>
                <c:pt idx="720">
                  <c:v>62.22</c:v>
                </c:pt>
                <c:pt idx="721">
                  <c:v>62.23</c:v>
                </c:pt>
                <c:pt idx="722">
                  <c:v>62.25</c:v>
                </c:pt>
                <c:pt idx="723">
                  <c:v>62.27</c:v>
                </c:pt>
                <c:pt idx="724">
                  <c:v>62.28</c:v>
                </c:pt>
                <c:pt idx="725">
                  <c:v>62.3</c:v>
                </c:pt>
                <c:pt idx="726">
                  <c:v>62.33</c:v>
                </c:pt>
                <c:pt idx="727">
                  <c:v>62.37</c:v>
                </c:pt>
                <c:pt idx="728">
                  <c:v>62.38</c:v>
                </c:pt>
                <c:pt idx="729">
                  <c:v>62.4</c:v>
                </c:pt>
                <c:pt idx="730">
                  <c:v>62.42</c:v>
                </c:pt>
                <c:pt idx="731">
                  <c:v>62.43</c:v>
                </c:pt>
                <c:pt idx="732">
                  <c:v>62.45</c:v>
                </c:pt>
                <c:pt idx="733">
                  <c:v>62.47</c:v>
                </c:pt>
                <c:pt idx="734">
                  <c:v>62.48</c:v>
                </c:pt>
                <c:pt idx="735">
                  <c:v>62.5</c:v>
                </c:pt>
                <c:pt idx="736">
                  <c:v>62.52</c:v>
                </c:pt>
                <c:pt idx="737">
                  <c:v>62.53</c:v>
                </c:pt>
                <c:pt idx="738">
                  <c:v>62.55</c:v>
                </c:pt>
                <c:pt idx="739">
                  <c:v>62.57</c:v>
                </c:pt>
                <c:pt idx="740">
                  <c:v>62.58</c:v>
                </c:pt>
                <c:pt idx="741">
                  <c:v>62.6</c:v>
                </c:pt>
                <c:pt idx="742">
                  <c:v>62.62</c:v>
                </c:pt>
                <c:pt idx="743">
                  <c:v>62.63</c:v>
                </c:pt>
                <c:pt idx="744">
                  <c:v>62.65</c:v>
                </c:pt>
                <c:pt idx="745">
                  <c:v>62.67</c:v>
                </c:pt>
                <c:pt idx="746">
                  <c:v>62.68</c:v>
                </c:pt>
                <c:pt idx="747">
                  <c:v>62.7</c:v>
                </c:pt>
                <c:pt idx="748">
                  <c:v>62.72</c:v>
                </c:pt>
                <c:pt idx="749">
                  <c:v>62.73</c:v>
                </c:pt>
                <c:pt idx="750">
                  <c:v>62.75</c:v>
                </c:pt>
                <c:pt idx="751">
                  <c:v>62.77</c:v>
                </c:pt>
                <c:pt idx="752">
                  <c:v>62.78</c:v>
                </c:pt>
                <c:pt idx="753">
                  <c:v>62.8</c:v>
                </c:pt>
                <c:pt idx="754">
                  <c:v>62.82</c:v>
                </c:pt>
                <c:pt idx="755">
                  <c:v>62.83</c:v>
                </c:pt>
                <c:pt idx="756">
                  <c:v>62.85</c:v>
                </c:pt>
                <c:pt idx="757">
                  <c:v>62.87</c:v>
                </c:pt>
                <c:pt idx="758">
                  <c:v>62.88</c:v>
                </c:pt>
                <c:pt idx="759">
                  <c:v>62.9</c:v>
                </c:pt>
                <c:pt idx="760">
                  <c:v>62.92</c:v>
                </c:pt>
                <c:pt idx="761">
                  <c:v>62.93</c:v>
                </c:pt>
                <c:pt idx="762">
                  <c:v>62.95</c:v>
                </c:pt>
                <c:pt idx="763">
                  <c:v>62.97</c:v>
                </c:pt>
                <c:pt idx="764">
                  <c:v>62.98</c:v>
                </c:pt>
                <c:pt idx="765">
                  <c:v>63</c:v>
                </c:pt>
                <c:pt idx="766">
                  <c:v>63.03</c:v>
                </c:pt>
                <c:pt idx="767">
                  <c:v>63.05</c:v>
                </c:pt>
                <c:pt idx="768">
                  <c:v>63.07</c:v>
                </c:pt>
                <c:pt idx="769">
                  <c:v>63.08</c:v>
                </c:pt>
                <c:pt idx="770">
                  <c:v>63.1</c:v>
                </c:pt>
                <c:pt idx="771">
                  <c:v>63.12</c:v>
                </c:pt>
                <c:pt idx="772">
                  <c:v>63.13</c:v>
                </c:pt>
                <c:pt idx="773">
                  <c:v>63.15</c:v>
                </c:pt>
                <c:pt idx="774">
                  <c:v>63.17</c:v>
                </c:pt>
                <c:pt idx="775">
                  <c:v>63.2</c:v>
                </c:pt>
                <c:pt idx="776">
                  <c:v>63.22</c:v>
                </c:pt>
                <c:pt idx="777">
                  <c:v>63.23</c:v>
                </c:pt>
                <c:pt idx="778">
                  <c:v>63.25</c:v>
                </c:pt>
                <c:pt idx="779">
                  <c:v>63.27</c:v>
                </c:pt>
                <c:pt idx="780">
                  <c:v>63.28</c:v>
                </c:pt>
                <c:pt idx="781">
                  <c:v>63.3</c:v>
                </c:pt>
                <c:pt idx="782">
                  <c:v>63.32</c:v>
                </c:pt>
                <c:pt idx="783">
                  <c:v>63.33</c:v>
                </c:pt>
                <c:pt idx="784">
                  <c:v>63.37</c:v>
                </c:pt>
                <c:pt idx="785">
                  <c:v>63.4</c:v>
                </c:pt>
                <c:pt idx="786">
                  <c:v>63.42</c:v>
                </c:pt>
                <c:pt idx="787">
                  <c:v>63.43</c:v>
                </c:pt>
                <c:pt idx="788">
                  <c:v>63.45</c:v>
                </c:pt>
                <c:pt idx="789">
                  <c:v>63.47</c:v>
                </c:pt>
                <c:pt idx="790">
                  <c:v>63.48</c:v>
                </c:pt>
                <c:pt idx="791">
                  <c:v>63.53</c:v>
                </c:pt>
                <c:pt idx="792">
                  <c:v>63.55</c:v>
                </c:pt>
                <c:pt idx="793">
                  <c:v>63.57</c:v>
                </c:pt>
                <c:pt idx="794">
                  <c:v>63.58</c:v>
                </c:pt>
                <c:pt idx="795">
                  <c:v>63.6</c:v>
                </c:pt>
                <c:pt idx="796">
                  <c:v>63.67</c:v>
                </c:pt>
                <c:pt idx="797">
                  <c:v>63.68</c:v>
                </c:pt>
                <c:pt idx="798">
                  <c:v>63.7</c:v>
                </c:pt>
                <c:pt idx="799">
                  <c:v>63.72</c:v>
                </c:pt>
                <c:pt idx="800">
                  <c:v>63.75</c:v>
                </c:pt>
                <c:pt idx="801">
                  <c:v>63.77</c:v>
                </c:pt>
                <c:pt idx="802">
                  <c:v>63.8</c:v>
                </c:pt>
                <c:pt idx="803">
                  <c:v>63.83</c:v>
                </c:pt>
                <c:pt idx="804">
                  <c:v>63.88</c:v>
                </c:pt>
                <c:pt idx="805">
                  <c:v>63.9</c:v>
                </c:pt>
                <c:pt idx="806">
                  <c:v>64.02</c:v>
                </c:pt>
                <c:pt idx="807">
                  <c:v>64.03</c:v>
                </c:pt>
                <c:pt idx="808">
                  <c:v>64.05</c:v>
                </c:pt>
                <c:pt idx="809">
                  <c:v>64.07</c:v>
                </c:pt>
                <c:pt idx="810">
                  <c:v>64.1</c:v>
                </c:pt>
                <c:pt idx="811">
                  <c:v>64.15</c:v>
                </c:pt>
                <c:pt idx="812">
                  <c:v>64.17</c:v>
                </c:pt>
                <c:pt idx="813">
                  <c:v>64.2</c:v>
                </c:pt>
                <c:pt idx="814">
                  <c:v>64.23</c:v>
                </c:pt>
                <c:pt idx="815">
                  <c:v>64.4</c:v>
                </c:pt>
                <c:pt idx="816">
                  <c:v>64.43</c:v>
                </c:pt>
                <c:pt idx="817">
                  <c:v>64.47</c:v>
                </c:pt>
                <c:pt idx="818">
                  <c:v>64.48</c:v>
                </c:pt>
                <c:pt idx="819">
                  <c:v>64.5</c:v>
                </c:pt>
                <c:pt idx="820">
                  <c:v>64.65</c:v>
                </c:pt>
                <c:pt idx="821">
                  <c:v>64.67</c:v>
                </c:pt>
                <c:pt idx="822">
                  <c:v>64.7</c:v>
                </c:pt>
                <c:pt idx="823">
                  <c:v>64.72</c:v>
                </c:pt>
                <c:pt idx="824">
                  <c:v>64.75</c:v>
                </c:pt>
                <c:pt idx="825">
                  <c:v>64.8</c:v>
                </c:pt>
                <c:pt idx="826">
                  <c:v>64.82</c:v>
                </c:pt>
                <c:pt idx="827">
                  <c:v>64.83</c:v>
                </c:pt>
                <c:pt idx="828">
                  <c:v>64.9</c:v>
                </c:pt>
                <c:pt idx="829">
                  <c:v>64.92</c:v>
                </c:pt>
                <c:pt idx="830">
                  <c:v>64.95</c:v>
                </c:pt>
                <c:pt idx="831">
                  <c:v>64.97</c:v>
                </c:pt>
                <c:pt idx="832">
                  <c:v>65</c:v>
                </c:pt>
                <c:pt idx="833">
                  <c:v>65.02</c:v>
                </c:pt>
                <c:pt idx="834">
                  <c:v>65.1</c:v>
                </c:pt>
                <c:pt idx="835">
                  <c:v>65.15</c:v>
                </c:pt>
                <c:pt idx="836">
                  <c:v>65.17</c:v>
                </c:pt>
                <c:pt idx="837">
                  <c:v>65.2</c:v>
                </c:pt>
                <c:pt idx="838">
                  <c:v>65.27</c:v>
                </c:pt>
                <c:pt idx="839">
                  <c:v>65.3</c:v>
                </c:pt>
                <c:pt idx="840">
                  <c:v>65.35</c:v>
                </c:pt>
                <c:pt idx="841">
                  <c:v>65.5</c:v>
                </c:pt>
                <c:pt idx="842">
                  <c:v>65.52</c:v>
                </c:pt>
                <c:pt idx="843">
                  <c:v>65.6</c:v>
                </c:pt>
                <c:pt idx="844">
                  <c:v>65.62</c:v>
                </c:pt>
                <c:pt idx="845">
                  <c:v>65.63</c:v>
                </c:pt>
                <c:pt idx="846">
                  <c:v>65.68</c:v>
                </c:pt>
                <c:pt idx="847">
                  <c:v>65.73</c:v>
                </c:pt>
                <c:pt idx="848">
                  <c:v>65.75</c:v>
                </c:pt>
                <c:pt idx="849">
                  <c:v>65.77</c:v>
                </c:pt>
                <c:pt idx="850">
                  <c:v>65.8</c:v>
                </c:pt>
                <c:pt idx="851">
                  <c:v>65.82</c:v>
                </c:pt>
                <c:pt idx="852">
                  <c:v>65.83</c:v>
                </c:pt>
                <c:pt idx="853">
                  <c:v>65.85</c:v>
                </c:pt>
                <c:pt idx="854">
                  <c:v>65.87</c:v>
                </c:pt>
                <c:pt idx="855">
                  <c:v>65.98</c:v>
                </c:pt>
                <c:pt idx="856">
                  <c:v>66</c:v>
                </c:pt>
                <c:pt idx="857">
                  <c:v>66.3</c:v>
                </c:pt>
                <c:pt idx="858">
                  <c:v>66.33</c:v>
                </c:pt>
                <c:pt idx="859">
                  <c:v>66.4</c:v>
                </c:pt>
                <c:pt idx="860">
                  <c:v>66.5</c:v>
                </c:pt>
                <c:pt idx="861">
                  <c:v>66.7</c:v>
                </c:pt>
                <c:pt idx="862">
                  <c:v>66.77</c:v>
                </c:pt>
                <c:pt idx="863">
                  <c:v>66.78</c:v>
                </c:pt>
                <c:pt idx="864">
                  <c:v>66.8</c:v>
                </c:pt>
                <c:pt idx="865">
                  <c:v>66.82</c:v>
                </c:pt>
                <c:pt idx="866">
                  <c:v>66.93</c:v>
                </c:pt>
                <c:pt idx="867">
                  <c:v>66.97</c:v>
                </c:pt>
                <c:pt idx="868">
                  <c:v>67.1</c:v>
                </c:pt>
                <c:pt idx="869">
                  <c:v>67.65</c:v>
                </c:pt>
                <c:pt idx="870">
                  <c:v>67.95</c:v>
                </c:pt>
                <c:pt idx="871">
                  <c:v>68.13</c:v>
                </c:pt>
                <c:pt idx="872">
                  <c:v>68.9</c:v>
                </c:pt>
                <c:pt idx="873">
                  <c:v>68.97</c:v>
                </c:pt>
                <c:pt idx="874">
                  <c:v>69.28</c:v>
                </c:pt>
                <c:pt idx="875">
                  <c:v>69.38</c:v>
                </c:pt>
                <c:pt idx="876">
                  <c:v>69.4</c:v>
                </c:pt>
                <c:pt idx="877">
                  <c:v>69.52</c:v>
                </c:pt>
                <c:pt idx="878">
                  <c:v>69.63</c:v>
                </c:pt>
                <c:pt idx="879">
                  <c:v>69.9</c:v>
                </c:pt>
                <c:pt idx="880">
                  <c:v>69.92</c:v>
                </c:pt>
                <c:pt idx="881">
                  <c:v>70.3</c:v>
                </c:pt>
                <c:pt idx="882">
                  <c:v>71.08</c:v>
                </c:pt>
              </c:strCache>
            </c:strRef>
          </c:cat>
          <c:val>
            <c:numRef>
              <c:f>'location and dead'!$B$35:$B$918</c:f>
              <c:numCache>
                <c:formatCode>General</c:formatCode>
                <c:ptCount val="88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8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5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8</c:v>
                </c:pt>
                <c:pt idx="100">
                  <c:v>6</c:v>
                </c:pt>
                <c:pt idx="101">
                  <c:v>6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4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1</c:v>
                </c:pt>
                <c:pt idx="125">
                  <c:v>1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7</c:v>
                </c:pt>
                <c:pt idx="131">
                  <c:v>4</c:v>
                </c:pt>
                <c:pt idx="132">
                  <c:v>1</c:v>
                </c:pt>
                <c:pt idx="133">
                  <c:v>1</c:v>
                </c:pt>
                <c:pt idx="134">
                  <c:v>3</c:v>
                </c:pt>
                <c:pt idx="135">
                  <c:v>4</c:v>
                </c:pt>
                <c:pt idx="136">
                  <c:v>12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5</c:v>
                </c:pt>
                <c:pt idx="145">
                  <c:v>2</c:v>
                </c:pt>
                <c:pt idx="146">
                  <c:v>5</c:v>
                </c:pt>
                <c:pt idx="147">
                  <c:v>3</c:v>
                </c:pt>
                <c:pt idx="148">
                  <c:v>3</c:v>
                </c:pt>
                <c:pt idx="149">
                  <c:v>5</c:v>
                </c:pt>
                <c:pt idx="150">
                  <c:v>9</c:v>
                </c:pt>
                <c:pt idx="151">
                  <c:v>12</c:v>
                </c:pt>
                <c:pt idx="152">
                  <c:v>4</c:v>
                </c:pt>
                <c:pt idx="153">
                  <c:v>8</c:v>
                </c:pt>
                <c:pt idx="154">
                  <c:v>4</c:v>
                </c:pt>
                <c:pt idx="155">
                  <c:v>10</c:v>
                </c:pt>
                <c:pt idx="156">
                  <c:v>7</c:v>
                </c:pt>
                <c:pt idx="157">
                  <c:v>5</c:v>
                </c:pt>
                <c:pt idx="158">
                  <c:v>3</c:v>
                </c:pt>
                <c:pt idx="159">
                  <c:v>4</c:v>
                </c:pt>
                <c:pt idx="160">
                  <c:v>17</c:v>
                </c:pt>
                <c:pt idx="161">
                  <c:v>5</c:v>
                </c:pt>
                <c:pt idx="162">
                  <c:v>2</c:v>
                </c:pt>
                <c:pt idx="163">
                  <c:v>5</c:v>
                </c:pt>
                <c:pt idx="164">
                  <c:v>8</c:v>
                </c:pt>
                <c:pt idx="165">
                  <c:v>1</c:v>
                </c:pt>
                <c:pt idx="166">
                  <c:v>5</c:v>
                </c:pt>
                <c:pt idx="167">
                  <c:v>2</c:v>
                </c:pt>
                <c:pt idx="168">
                  <c:v>3</c:v>
                </c:pt>
                <c:pt idx="169">
                  <c:v>6</c:v>
                </c:pt>
                <c:pt idx="170">
                  <c:v>9</c:v>
                </c:pt>
                <c:pt idx="171">
                  <c:v>5</c:v>
                </c:pt>
                <c:pt idx="172">
                  <c:v>6</c:v>
                </c:pt>
                <c:pt idx="173">
                  <c:v>4</c:v>
                </c:pt>
                <c:pt idx="174">
                  <c:v>5</c:v>
                </c:pt>
                <c:pt idx="175">
                  <c:v>4</c:v>
                </c:pt>
                <c:pt idx="176">
                  <c:v>8</c:v>
                </c:pt>
                <c:pt idx="177">
                  <c:v>4</c:v>
                </c:pt>
                <c:pt idx="178">
                  <c:v>2</c:v>
                </c:pt>
                <c:pt idx="179">
                  <c:v>4</c:v>
                </c:pt>
                <c:pt idx="180">
                  <c:v>7</c:v>
                </c:pt>
                <c:pt idx="181">
                  <c:v>1</c:v>
                </c:pt>
                <c:pt idx="182">
                  <c:v>4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8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6</c:v>
                </c:pt>
                <c:pt idx="193">
                  <c:v>11</c:v>
                </c:pt>
                <c:pt idx="194">
                  <c:v>18</c:v>
                </c:pt>
                <c:pt idx="195">
                  <c:v>9</c:v>
                </c:pt>
                <c:pt idx="196">
                  <c:v>25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3</c:v>
                </c:pt>
                <c:pt idx="201">
                  <c:v>7</c:v>
                </c:pt>
                <c:pt idx="202">
                  <c:v>21</c:v>
                </c:pt>
                <c:pt idx="203">
                  <c:v>5</c:v>
                </c:pt>
                <c:pt idx="204">
                  <c:v>17</c:v>
                </c:pt>
                <c:pt idx="205">
                  <c:v>20</c:v>
                </c:pt>
                <c:pt idx="206">
                  <c:v>12</c:v>
                </c:pt>
                <c:pt idx="207">
                  <c:v>16</c:v>
                </c:pt>
                <c:pt idx="208">
                  <c:v>8</c:v>
                </c:pt>
                <c:pt idx="209">
                  <c:v>1</c:v>
                </c:pt>
                <c:pt idx="210">
                  <c:v>9</c:v>
                </c:pt>
                <c:pt idx="211">
                  <c:v>1</c:v>
                </c:pt>
                <c:pt idx="212">
                  <c:v>5</c:v>
                </c:pt>
                <c:pt idx="213">
                  <c:v>20</c:v>
                </c:pt>
                <c:pt idx="214">
                  <c:v>4</c:v>
                </c:pt>
                <c:pt idx="215">
                  <c:v>1</c:v>
                </c:pt>
                <c:pt idx="216">
                  <c:v>1</c:v>
                </c:pt>
                <c:pt idx="217">
                  <c:v>5</c:v>
                </c:pt>
                <c:pt idx="218">
                  <c:v>8</c:v>
                </c:pt>
                <c:pt idx="219">
                  <c:v>18</c:v>
                </c:pt>
                <c:pt idx="220">
                  <c:v>3</c:v>
                </c:pt>
                <c:pt idx="221">
                  <c:v>3</c:v>
                </c:pt>
                <c:pt idx="222">
                  <c:v>2</c:v>
                </c:pt>
                <c:pt idx="223">
                  <c:v>10</c:v>
                </c:pt>
                <c:pt idx="224">
                  <c:v>4</c:v>
                </c:pt>
                <c:pt idx="225">
                  <c:v>9</c:v>
                </c:pt>
                <c:pt idx="226">
                  <c:v>5</c:v>
                </c:pt>
                <c:pt idx="227">
                  <c:v>12</c:v>
                </c:pt>
                <c:pt idx="228">
                  <c:v>37</c:v>
                </c:pt>
                <c:pt idx="229">
                  <c:v>3</c:v>
                </c:pt>
                <c:pt idx="230">
                  <c:v>4</c:v>
                </c:pt>
                <c:pt idx="231">
                  <c:v>6</c:v>
                </c:pt>
                <c:pt idx="232">
                  <c:v>8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6</c:v>
                </c:pt>
                <c:pt idx="238">
                  <c:v>6</c:v>
                </c:pt>
                <c:pt idx="239">
                  <c:v>13</c:v>
                </c:pt>
                <c:pt idx="240">
                  <c:v>1</c:v>
                </c:pt>
                <c:pt idx="241">
                  <c:v>6</c:v>
                </c:pt>
                <c:pt idx="242">
                  <c:v>3</c:v>
                </c:pt>
                <c:pt idx="243">
                  <c:v>3</c:v>
                </c:pt>
                <c:pt idx="244">
                  <c:v>1</c:v>
                </c:pt>
                <c:pt idx="245">
                  <c:v>3</c:v>
                </c:pt>
                <c:pt idx="246">
                  <c:v>1</c:v>
                </c:pt>
                <c:pt idx="247">
                  <c:v>3</c:v>
                </c:pt>
                <c:pt idx="248">
                  <c:v>5</c:v>
                </c:pt>
                <c:pt idx="249">
                  <c:v>1</c:v>
                </c:pt>
                <c:pt idx="250">
                  <c:v>51</c:v>
                </c:pt>
                <c:pt idx="251">
                  <c:v>6</c:v>
                </c:pt>
                <c:pt idx="252">
                  <c:v>1</c:v>
                </c:pt>
                <c:pt idx="253">
                  <c:v>8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3</c:v>
                </c:pt>
                <c:pt idx="258">
                  <c:v>3</c:v>
                </c:pt>
                <c:pt idx="259">
                  <c:v>14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10</c:v>
                </c:pt>
                <c:pt idx="265">
                  <c:v>8</c:v>
                </c:pt>
                <c:pt idx="266">
                  <c:v>6</c:v>
                </c:pt>
                <c:pt idx="267">
                  <c:v>15</c:v>
                </c:pt>
                <c:pt idx="268">
                  <c:v>5</c:v>
                </c:pt>
                <c:pt idx="269">
                  <c:v>18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12</c:v>
                </c:pt>
                <c:pt idx="274">
                  <c:v>4</c:v>
                </c:pt>
                <c:pt idx="275">
                  <c:v>30</c:v>
                </c:pt>
                <c:pt idx="276">
                  <c:v>5</c:v>
                </c:pt>
                <c:pt idx="277">
                  <c:v>2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9</c:v>
                </c:pt>
                <c:pt idx="282">
                  <c:v>4</c:v>
                </c:pt>
                <c:pt idx="283">
                  <c:v>17</c:v>
                </c:pt>
                <c:pt idx="284">
                  <c:v>9</c:v>
                </c:pt>
                <c:pt idx="285">
                  <c:v>14</c:v>
                </c:pt>
                <c:pt idx="286">
                  <c:v>45</c:v>
                </c:pt>
                <c:pt idx="287">
                  <c:v>27</c:v>
                </c:pt>
                <c:pt idx="288">
                  <c:v>11</c:v>
                </c:pt>
                <c:pt idx="289">
                  <c:v>10</c:v>
                </c:pt>
                <c:pt idx="290">
                  <c:v>10</c:v>
                </c:pt>
                <c:pt idx="291">
                  <c:v>8</c:v>
                </c:pt>
                <c:pt idx="292">
                  <c:v>4</c:v>
                </c:pt>
                <c:pt idx="293">
                  <c:v>8</c:v>
                </c:pt>
                <c:pt idx="294">
                  <c:v>4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3</c:v>
                </c:pt>
                <c:pt idx="304">
                  <c:v>1</c:v>
                </c:pt>
                <c:pt idx="305">
                  <c:v>1</c:v>
                </c:pt>
                <c:pt idx="306">
                  <c:v>4</c:v>
                </c:pt>
                <c:pt idx="307">
                  <c:v>3</c:v>
                </c:pt>
                <c:pt idx="308">
                  <c:v>6</c:v>
                </c:pt>
                <c:pt idx="309">
                  <c:v>3</c:v>
                </c:pt>
                <c:pt idx="310">
                  <c:v>5</c:v>
                </c:pt>
                <c:pt idx="311">
                  <c:v>2</c:v>
                </c:pt>
                <c:pt idx="312">
                  <c:v>5</c:v>
                </c:pt>
                <c:pt idx="313">
                  <c:v>4</c:v>
                </c:pt>
                <c:pt idx="314">
                  <c:v>3</c:v>
                </c:pt>
                <c:pt idx="315">
                  <c:v>4</c:v>
                </c:pt>
                <c:pt idx="316">
                  <c:v>5</c:v>
                </c:pt>
                <c:pt idx="317">
                  <c:v>11</c:v>
                </c:pt>
                <c:pt idx="318">
                  <c:v>3</c:v>
                </c:pt>
                <c:pt idx="319">
                  <c:v>3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3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1</c:v>
                </c:pt>
                <c:pt idx="332">
                  <c:v>5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6</c:v>
                </c:pt>
                <c:pt idx="340">
                  <c:v>2</c:v>
                </c:pt>
                <c:pt idx="341">
                  <c:v>3</c:v>
                </c:pt>
                <c:pt idx="342">
                  <c:v>3</c:v>
                </c:pt>
                <c:pt idx="343">
                  <c:v>1</c:v>
                </c:pt>
                <c:pt idx="344">
                  <c:v>3</c:v>
                </c:pt>
                <c:pt idx="345">
                  <c:v>2</c:v>
                </c:pt>
                <c:pt idx="346">
                  <c:v>8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4</c:v>
                </c:pt>
                <c:pt idx="351">
                  <c:v>2</c:v>
                </c:pt>
                <c:pt idx="352">
                  <c:v>5</c:v>
                </c:pt>
                <c:pt idx="353">
                  <c:v>1</c:v>
                </c:pt>
                <c:pt idx="354">
                  <c:v>2</c:v>
                </c:pt>
                <c:pt idx="355">
                  <c:v>4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5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1</c:v>
                </c:pt>
                <c:pt idx="370">
                  <c:v>2</c:v>
                </c:pt>
                <c:pt idx="371">
                  <c:v>12</c:v>
                </c:pt>
                <c:pt idx="372">
                  <c:v>5</c:v>
                </c:pt>
                <c:pt idx="373">
                  <c:v>11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3</c:v>
                </c:pt>
                <c:pt idx="384">
                  <c:v>4</c:v>
                </c:pt>
                <c:pt idx="385">
                  <c:v>9</c:v>
                </c:pt>
                <c:pt idx="386">
                  <c:v>6</c:v>
                </c:pt>
                <c:pt idx="387">
                  <c:v>8</c:v>
                </c:pt>
                <c:pt idx="388">
                  <c:v>7</c:v>
                </c:pt>
                <c:pt idx="389">
                  <c:v>4</c:v>
                </c:pt>
                <c:pt idx="390">
                  <c:v>2</c:v>
                </c:pt>
                <c:pt idx="391">
                  <c:v>4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5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1</c:v>
                </c:pt>
                <c:pt idx="402">
                  <c:v>3</c:v>
                </c:pt>
                <c:pt idx="403">
                  <c:v>4</c:v>
                </c:pt>
                <c:pt idx="404">
                  <c:v>4</c:v>
                </c:pt>
                <c:pt idx="405">
                  <c:v>3</c:v>
                </c:pt>
                <c:pt idx="406">
                  <c:v>3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2</c:v>
                </c:pt>
                <c:pt idx="414">
                  <c:v>4</c:v>
                </c:pt>
                <c:pt idx="415">
                  <c:v>4</c:v>
                </c:pt>
                <c:pt idx="416">
                  <c:v>2</c:v>
                </c:pt>
                <c:pt idx="417">
                  <c:v>3</c:v>
                </c:pt>
                <c:pt idx="418">
                  <c:v>3</c:v>
                </c:pt>
                <c:pt idx="419">
                  <c:v>5</c:v>
                </c:pt>
                <c:pt idx="420">
                  <c:v>1</c:v>
                </c:pt>
                <c:pt idx="421">
                  <c:v>4</c:v>
                </c:pt>
                <c:pt idx="422">
                  <c:v>1</c:v>
                </c:pt>
                <c:pt idx="423">
                  <c:v>1</c:v>
                </c:pt>
                <c:pt idx="424">
                  <c:v>2</c:v>
                </c:pt>
                <c:pt idx="425">
                  <c:v>1</c:v>
                </c:pt>
                <c:pt idx="426">
                  <c:v>2</c:v>
                </c:pt>
                <c:pt idx="427">
                  <c:v>18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1</c:v>
                </c:pt>
                <c:pt idx="443">
                  <c:v>4</c:v>
                </c:pt>
                <c:pt idx="444">
                  <c:v>2</c:v>
                </c:pt>
                <c:pt idx="445">
                  <c:v>3</c:v>
                </c:pt>
                <c:pt idx="446">
                  <c:v>2</c:v>
                </c:pt>
                <c:pt idx="447">
                  <c:v>1</c:v>
                </c:pt>
                <c:pt idx="448">
                  <c:v>3</c:v>
                </c:pt>
                <c:pt idx="449">
                  <c:v>3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3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6</c:v>
                </c:pt>
                <c:pt idx="464">
                  <c:v>1</c:v>
                </c:pt>
                <c:pt idx="465">
                  <c:v>1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6</c:v>
                </c:pt>
                <c:pt idx="481">
                  <c:v>4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1</c:v>
                </c:pt>
                <c:pt idx="487">
                  <c:v>3</c:v>
                </c:pt>
                <c:pt idx="488">
                  <c:v>7</c:v>
                </c:pt>
                <c:pt idx="489">
                  <c:v>5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3</c:v>
                </c:pt>
                <c:pt idx="494">
                  <c:v>4</c:v>
                </c:pt>
                <c:pt idx="495">
                  <c:v>2</c:v>
                </c:pt>
                <c:pt idx="496">
                  <c:v>3</c:v>
                </c:pt>
                <c:pt idx="497">
                  <c:v>5</c:v>
                </c:pt>
                <c:pt idx="498">
                  <c:v>7</c:v>
                </c:pt>
                <c:pt idx="499">
                  <c:v>1</c:v>
                </c:pt>
                <c:pt idx="500">
                  <c:v>1</c:v>
                </c:pt>
                <c:pt idx="501">
                  <c:v>3</c:v>
                </c:pt>
                <c:pt idx="502">
                  <c:v>7</c:v>
                </c:pt>
                <c:pt idx="503">
                  <c:v>4</c:v>
                </c:pt>
                <c:pt idx="504">
                  <c:v>2</c:v>
                </c:pt>
                <c:pt idx="505">
                  <c:v>2</c:v>
                </c:pt>
                <c:pt idx="506">
                  <c:v>4</c:v>
                </c:pt>
                <c:pt idx="507">
                  <c:v>2</c:v>
                </c:pt>
                <c:pt idx="508">
                  <c:v>4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7</c:v>
                </c:pt>
                <c:pt idx="514">
                  <c:v>1</c:v>
                </c:pt>
                <c:pt idx="515">
                  <c:v>1</c:v>
                </c:pt>
                <c:pt idx="516">
                  <c:v>3</c:v>
                </c:pt>
                <c:pt idx="517">
                  <c:v>7</c:v>
                </c:pt>
                <c:pt idx="518">
                  <c:v>7</c:v>
                </c:pt>
                <c:pt idx="519">
                  <c:v>1</c:v>
                </c:pt>
                <c:pt idx="520">
                  <c:v>1</c:v>
                </c:pt>
                <c:pt idx="521">
                  <c:v>5</c:v>
                </c:pt>
                <c:pt idx="522">
                  <c:v>4</c:v>
                </c:pt>
                <c:pt idx="523">
                  <c:v>1</c:v>
                </c:pt>
                <c:pt idx="524">
                  <c:v>2</c:v>
                </c:pt>
                <c:pt idx="525">
                  <c:v>6</c:v>
                </c:pt>
                <c:pt idx="526">
                  <c:v>1</c:v>
                </c:pt>
                <c:pt idx="527">
                  <c:v>1</c:v>
                </c:pt>
                <c:pt idx="528">
                  <c:v>3</c:v>
                </c:pt>
                <c:pt idx="529">
                  <c:v>3</c:v>
                </c:pt>
                <c:pt idx="530">
                  <c:v>1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3</c:v>
                </c:pt>
                <c:pt idx="537">
                  <c:v>5</c:v>
                </c:pt>
                <c:pt idx="538">
                  <c:v>4</c:v>
                </c:pt>
                <c:pt idx="539">
                  <c:v>2</c:v>
                </c:pt>
                <c:pt idx="540">
                  <c:v>1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1</c:v>
                </c:pt>
                <c:pt idx="550">
                  <c:v>5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5</c:v>
                </c:pt>
                <c:pt idx="555">
                  <c:v>1</c:v>
                </c:pt>
                <c:pt idx="556">
                  <c:v>5</c:v>
                </c:pt>
                <c:pt idx="557">
                  <c:v>1</c:v>
                </c:pt>
                <c:pt idx="558">
                  <c:v>6</c:v>
                </c:pt>
                <c:pt idx="559">
                  <c:v>5</c:v>
                </c:pt>
                <c:pt idx="560">
                  <c:v>9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6</c:v>
                </c:pt>
                <c:pt idx="566">
                  <c:v>6</c:v>
                </c:pt>
                <c:pt idx="567">
                  <c:v>9</c:v>
                </c:pt>
                <c:pt idx="568">
                  <c:v>6</c:v>
                </c:pt>
                <c:pt idx="569">
                  <c:v>3</c:v>
                </c:pt>
                <c:pt idx="570">
                  <c:v>5</c:v>
                </c:pt>
                <c:pt idx="571">
                  <c:v>5</c:v>
                </c:pt>
                <c:pt idx="572">
                  <c:v>7</c:v>
                </c:pt>
                <c:pt idx="573">
                  <c:v>6</c:v>
                </c:pt>
                <c:pt idx="574">
                  <c:v>2</c:v>
                </c:pt>
                <c:pt idx="575">
                  <c:v>6</c:v>
                </c:pt>
                <c:pt idx="576">
                  <c:v>5</c:v>
                </c:pt>
                <c:pt idx="577">
                  <c:v>7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3</c:v>
                </c:pt>
                <c:pt idx="585">
                  <c:v>9</c:v>
                </c:pt>
                <c:pt idx="586">
                  <c:v>2</c:v>
                </c:pt>
                <c:pt idx="587">
                  <c:v>2</c:v>
                </c:pt>
                <c:pt idx="588">
                  <c:v>4</c:v>
                </c:pt>
                <c:pt idx="589">
                  <c:v>2</c:v>
                </c:pt>
                <c:pt idx="590">
                  <c:v>4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3</c:v>
                </c:pt>
                <c:pt idx="596">
                  <c:v>3</c:v>
                </c:pt>
                <c:pt idx="597">
                  <c:v>1</c:v>
                </c:pt>
                <c:pt idx="598">
                  <c:v>2</c:v>
                </c:pt>
                <c:pt idx="599">
                  <c:v>7</c:v>
                </c:pt>
                <c:pt idx="600">
                  <c:v>7</c:v>
                </c:pt>
                <c:pt idx="601">
                  <c:v>10</c:v>
                </c:pt>
                <c:pt idx="602">
                  <c:v>1</c:v>
                </c:pt>
                <c:pt idx="603">
                  <c:v>3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1</c:v>
                </c:pt>
                <c:pt idx="608">
                  <c:v>8</c:v>
                </c:pt>
                <c:pt idx="609">
                  <c:v>13</c:v>
                </c:pt>
                <c:pt idx="610">
                  <c:v>12</c:v>
                </c:pt>
                <c:pt idx="611">
                  <c:v>25</c:v>
                </c:pt>
                <c:pt idx="612">
                  <c:v>4</c:v>
                </c:pt>
                <c:pt idx="613">
                  <c:v>6</c:v>
                </c:pt>
                <c:pt idx="614">
                  <c:v>14</c:v>
                </c:pt>
                <c:pt idx="615">
                  <c:v>11</c:v>
                </c:pt>
                <c:pt idx="616">
                  <c:v>4</c:v>
                </c:pt>
                <c:pt idx="617">
                  <c:v>19</c:v>
                </c:pt>
                <c:pt idx="618">
                  <c:v>4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3</c:v>
                </c:pt>
                <c:pt idx="623">
                  <c:v>1</c:v>
                </c:pt>
                <c:pt idx="624">
                  <c:v>4</c:v>
                </c:pt>
                <c:pt idx="625">
                  <c:v>21</c:v>
                </c:pt>
                <c:pt idx="626">
                  <c:v>10</c:v>
                </c:pt>
                <c:pt idx="627">
                  <c:v>3</c:v>
                </c:pt>
                <c:pt idx="628">
                  <c:v>29</c:v>
                </c:pt>
                <c:pt idx="629">
                  <c:v>3</c:v>
                </c:pt>
                <c:pt idx="630">
                  <c:v>6</c:v>
                </c:pt>
                <c:pt idx="631">
                  <c:v>1</c:v>
                </c:pt>
                <c:pt idx="632">
                  <c:v>4</c:v>
                </c:pt>
                <c:pt idx="633">
                  <c:v>8</c:v>
                </c:pt>
                <c:pt idx="634">
                  <c:v>12</c:v>
                </c:pt>
                <c:pt idx="635">
                  <c:v>9</c:v>
                </c:pt>
                <c:pt idx="636">
                  <c:v>37</c:v>
                </c:pt>
                <c:pt idx="637">
                  <c:v>2</c:v>
                </c:pt>
                <c:pt idx="638">
                  <c:v>8</c:v>
                </c:pt>
                <c:pt idx="639">
                  <c:v>3</c:v>
                </c:pt>
                <c:pt idx="640">
                  <c:v>3</c:v>
                </c:pt>
                <c:pt idx="641">
                  <c:v>4</c:v>
                </c:pt>
                <c:pt idx="642">
                  <c:v>1</c:v>
                </c:pt>
                <c:pt idx="643">
                  <c:v>1</c:v>
                </c:pt>
                <c:pt idx="644">
                  <c:v>2</c:v>
                </c:pt>
                <c:pt idx="645">
                  <c:v>2</c:v>
                </c:pt>
                <c:pt idx="646">
                  <c:v>11</c:v>
                </c:pt>
                <c:pt idx="647">
                  <c:v>8</c:v>
                </c:pt>
                <c:pt idx="648">
                  <c:v>2</c:v>
                </c:pt>
                <c:pt idx="649">
                  <c:v>2</c:v>
                </c:pt>
                <c:pt idx="650">
                  <c:v>3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24</c:v>
                </c:pt>
                <c:pt idx="657">
                  <c:v>1</c:v>
                </c:pt>
                <c:pt idx="658">
                  <c:v>2</c:v>
                </c:pt>
                <c:pt idx="659">
                  <c:v>7</c:v>
                </c:pt>
                <c:pt idx="660">
                  <c:v>2</c:v>
                </c:pt>
                <c:pt idx="661">
                  <c:v>1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4</c:v>
                </c:pt>
                <c:pt idx="666">
                  <c:v>8</c:v>
                </c:pt>
                <c:pt idx="667">
                  <c:v>15</c:v>
                </c:pt>
                <c:pt idx="668">
                  <c:v>6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5</c:v>
                </c:pt>
                <c:pt idx="673">
                  <c:v>13</c:v>
                </c:pt>
                <c:pt idx="674">
                  <c:v>1</c:v>
                </c:pt>
                <c:pt idx="675">
                  <c:v>5</c:v>
                </c:pt>
                <c:pt idx="676">
                  <c:v>3</c:v>
                </c:pt>
                <c:pt idx="677">
                  <c:v>4</c:v>
                </c:pt>
                <c:pt idx="678">
                  <c:v>1</c:v>
                </c:pt>
                <c:pt idx="679">
                  <c:v>9</c:v>
                </c:pt>
                <c:pt idx="680">
                  <c:v>3</c:v>
                </c:pt>
                <c:pt idx="681">
                  <c:v>9</c:v>
                </c:pt>
                <c:pt idx="682">
                  <c:v>7</c:v>
                </c:pt>
                <c:pt idx="683">
                  <c:v>46</c:v>
                </c:pt>
                <c:pt idx="684">
                  <c:v>15</c:v>
                </c:pt>
                <c:pt idx="685">
                  <c:v>7</c:v>
                </c:pt>
                <c:pt idx="686">
                  <c:v>4</c:v>
                </c:pt>
                <c:pt idx="687">
                  <c:v>3</c:v>
                </c:pt>
                <c:pt idx="688">
                  <c:v>1</c:v>
                </c:pt>
                <c:pt idx="689">
                  <c:v>5</c:v>
                </c:pt>
                <c:pt idx="690">
                  <c:v>2</c:v>
                </c:pt>
                <c:pt idx="691">
                  <c:v>4</c:v>
                </c:pt>
                <c:pt idx="692">
                  <c:v>2</c:v>
                </c:pt>
                <c:pt idx="693">
                  <c:v>4</c:v>
                </c:pt>
                <c:pt idx="694">
                  <c:v>4</c:v>
                </c:pt>
                <c:pt idx="695">
                  <c:v>1</c:v>
                </c:pt>
                <c:pt idx="696">
                  <c:v>3</c:v>
                </c:pt>
                <c:pt idx="697">
                  <c:v>7</c:v>
                </c:pt>
                <c:pt idx="698">
                  <c:v>3</c:v>
                </c:pt>
                <c:pt idx="699">
                  <c:v>5</c:v>
                </c:pt>
                <c:pt idx="700">
                  <c:v>4</c:v>
                </c:pt>
                <c:pt idx="701">
                  <c:v>2</c:v>
                </c:pt>
                <c:pt idx="702">
                  <c:v>4</c:v>
                </c:pt>
                <c:pt idx="703">
                  <c:v>6</c:v>
                </c:pt>
                <c:pt idx="704">
                  <c:v>6</c:v>
                </c:pt>
                <c:pt idx="705">
                  <c:v>3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4</c:v>
                </c:pt>
                <c:pt idx="710">
                  <c:v>1</c:v>
                </c:pt>
                <c:pt idx="711">
                  <c:v>2</c:v>
                </c:pt>
                <c:pt idx="712">
                  <c:v>3</c:v>
                </c:pt>
                <c:pt idx="713">
                  <c:v>5</c:v>
                </c:pt>
                <c:pt idx="714">
                  <c:v>1</c:v>
                </c:pt>
                <c:pt idx="715">
                  <c:v>1</c:v>
                </c:pt>
                <c:pt idx="716">
                  <c:v>3</c:v>
                </c:pt>
                <c:pt idx="717">
                  <c:v>10</c:v>
                </c:pt>
                <c:pt idx="718">
                  <c:v>2</c:v>
                </c:pt>
                <c:pt idx="719">
                  <c:v>11</c:v>
                </c:pt>
                <c:pt idx="720">
                  <c:v>10</c:v>
                </c:pt>
                <c:pt idx="721">
                  <c:v>6</c:v>
                </c:pt>
                <c:pt idx="722">
                  <c:v>5</c:v>
                </c:pt>
                <c:pt idx="723">
                  <c:v>3</c:v>
                </c:pt>
                <c:pt idx="724">
                  <c:v>8</c:v>
                </c:pt>
                <c:pt idx="725">
                  <c:v>14</c:v>
                </c:pt>
                <c:pt idx="726">
                  <c:v>4</c:v>
                </c:pt>
                <c:pt idx="727">
                  <c:v>4</c:v>
                </c:pt>
                <c:pt idx="728">
                  <c:v>9</c:v>
                </c:pt>
                <c:pt idx="729">
                  <c:v>7</c:v>
                </c:pt>
                <c:pt idx="730">
                  <c:v>1</c:v>
                </c:pt>
                <c:pt idx="731">
                  <c:v>3</c:v>
                </c:pt>
                <c:pt idx="732">
                  <c:v>1</c:v>
                </c:pt>
                <c:pt idx="733">
                  <c:v>5</c:v>
                </c:pt>
                <c:pt idx="734">
                  <c:v>6</c:v>
                </c:pt>
                <c:pt idx="735">
                  <c:v>14</c:v>
                </c:pt>
                <c:pt idx="736">
                  <c:v>2</c:v>
                </c:pt>
                <c:pt idx="737">
                  <c:v>19</c:v>
                </c:pt>
                <c:pt idx="738">
                  <c:v>18</c:v>
                </c:pt>
                <c:pt idx="739">
                  <c:v>8</c:v>
                </c:pt>
                <c:pt idx="740">
                  <c:v>4</c:v>
                </c:pt>
                <c:pt idx="741">
                  <c:v>27</c:v>
                </c:pt>
                <c:pt idx="742">
                  <c:v>17</c:v>
                </c:pt>
                <c:pt idx="743">
                  <c:v>11</c:v>
                </c:pt>
                <c:pt idx="744">
                  <c:v>5</c:v>
                </c:pt>
                <c:pt idx="745">
                  <c:v>10</c:v>
                </c:pt>
                <c:pt idx="746">
                  <c:v>7</c:v>
                </c:pt>
                <c:pt idx="747">
                  <c:v>5</c:v>
                </c:pt>
                <c:pt idx="748">
                  <c:v>11</c:v>
                </c:pt>
                <c:pt idx="749">
                  <c:v>4</c:v>
                </c:pt>
                <c:pt idx="750">
                  <c:v>10</c:v>
                </c:pt>
                <c:pt idx="751">
                  <c:v>6</c:v>
                </c:pt>
                <c:pt idx="752">
                  <c:v>10</c:v>
                </c:pt>
                <c:pt idx="753">
                  <c:v>15</c:v>
                </c:pt>
                <c:pt idx="754">
                  <c:v>2</c:v>
                </c:pt>
                <c:pt idx="755">
                  <c:v>4</c:v>
                </c:pt>
                <c:pt idx="756">
                  <c:v>5</c:v>
                </c:pt>
                <c:pt idx="757">
                  <c:v>1</c:v>
                </c:pt>
                <c:pt idx="758">
                  <c:v>1</c:v>
                </c:pt>
                <c:pt idx="759">
                  <c:v>6</c:v>
                </c:pt>
                <c:pt idx="760">
                  <c:v>4</c:v>
                </c:pt>
                <c:pt idx="761">
                  <c:v>1</c:v>
                </c:pt>
                <c:pt idx="762">
                  <c:v>14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7</c:v>
                </c:pt>
                <c:pt idx="771">
                  <c:v>13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3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5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8</c:v>
                </c:pt>
                <c:pt idx="787">
                  <c:v>7</c:v>
                </c:pt>
                <c:pt idx="788">
                  <c:v>3</c:v>
                </c:pt>
                <c:pt idx="789">
                  <c:v>4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7</c:v>
                </c:pt>
                <c:pt idx="794">
                  <c:v>9</c:v>
                </c:pt>
                <c:pt idx="795">
                  <c:v>4</c:v>
                </c:pt>
                <c:pt idx="796">
                  <c:v>1</c:v>
                </c:pt>
                <c:pt idx="797">
                  <c:v>1</c:v>
                </c:pt>
                <c:pt idx="798">
                  <c:v>5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4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3</c:v>
                </c:pt>
                <c:pt idx="810">
                  <c:v>2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7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6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7</c:v>
                </c:pt>
                <c:pt idx="852">
                  <c:v>1</c:v>
                </c:pt>
                <c:pt idx="853">
                  <c:v>3</c:v>
                </c:pt>
                <c:pt idx="854">
                  <c:v>5</c:v>
                </c:pt>
                <c:pt idx="855">
                  <c:v>1</c:v>
                </c:pt>
                <c:pt idx="856">
                  <c:v>3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4</c:v>
                </c:pt>
                <c:pt idx="861">
                  <c:v>2</c:v>
                </c:pt>
                <c:pt idx="862">
                  <c:v>1</c:v>
                </c:pt>
                <c:pt idx="863">
                  <c:v>2</c:v>
                </c:pt>
                <c:pt idx="864">
                  <c:v>1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1-437B-9EF6-4D5CE95EC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5464336"/>
        <c:axId val="745465616"/>
      </c:barChart>
      <c:catAx>
        <c:axId val="7454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65616"/>
        <c:crosses val="autoZero"/>
        <c:auto val="1"/>
        <c:lblAlgn val="ctr"/>
        <c:lblOffset val="100"/>
        <c:noMultiLvlLbl val="0"/>
      </c:catAx>
      <c:valAx>
        <c:axId val="7454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[Magpiespan.xlsx]location and dead!PivotTable3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and dead'!$E$60:$E$61</c:f>
              <c:strCache>
                <c:ptCount val="1"/>
                <c:pt idx="0">
                  <c:v>Alive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and dead'!$D$62:$D$215</c:f>
              <c:strCache>
                <c:ptCount val="153"/>
                <c:pt idx="0">
                  <c:v>37.1</c:v>
                </c:pt>
                <c:pt idx="1">
                  <c:v>39.62</c:v>
                </c:pt>
                <c:pt idx="2">
                  <c:v>41.63</c:v>
                </c:pt>
                <c:pt idx="3">
                  <c:v>43.32</c:v>
                </c:pt>
                <c:pt idx="4">
                  <c:v>46.93</c:v>
                </c:pt>
                <c:pt idx="5">
                  <c:v>47.7</c:v>
                </c:pt>
                <c:pt idx="6">
                  <c:v>48.83</c:v>
                </c:pt>
                <c:pt idx="7">
                  <c:v>49.18</c:v>
                </c:pt>
                <c:pt idx="8">
                  <c:v>49.35</c:v>
                </c:pt>
                <c:pt idx="9">
                  <c:v>49.47</c:v>
                </c:pt>
                <c:pt idx="10">
                  <c:v>50.03</c:v>
                </c:pt>
                <c:pt idx="11">
                  <c:v>50.05</c:v>
                </c:pt>
                <c:pt idx="12">
                  <c:v>50.18</c:v>
                </c:pt>
                <c:pt idx="13">
                  <c:v>50.25</c:v>
                </c:pt>
                <c:pt idx="14">
                  <c:v>50.28</c:v>
                </c:pt>
                <c:pt idx="15">
                  <c:v>50.3</c:v>
                </c:pt>
                <c:pt idx="16">
                  <c:v>50.32</c:v>
                </c:pt>
                <c:pt idx="17">
                  <c:v>50.4</c:v>
                </c:pt>
                <c:pt idx="18">
                  <c:v>50.47</c:v>
                </c:pt>
                <c:pt idx="19">
                  <c:v>50.5</c:v>
                </c:pt>
                <c:pt idx="20">
                  <c:v>50.58</c:v>
                </c:pt>
                <c:pt idx="21">
                  <c:v>50.6</c:v>
                </c:pt>
                <c:pt idx="22">
                  <c:v>50.63</c:v>
                </c:pt>
                <c:pt idx="23">
                  <c:v>50.68</c:v>
                </c:pt>
                <c:pt idx="24">
                  <c:v>50.87</c:v>
                </c:pt>
                <c:pt idx="25">
                  <c:v>50.88</c:v>
                </c:pt>
                <c:pt idx="26">
                  <c:v>50.9</c:v>
                </c:pt>
                <c:pt idx="27">
                  <c:v>50.92</c:v>
                </c:pt>
                <c:pt idx="28">
                  <c:v>50.93</c:v>
                </c:pt>
                <c:pt idx="29">
                  <c:v>50.95</c:v>
                </c:pt>
                <c:pt idx="30">
                  <c:v>51.05</c:v>
                </c:pt>
                <c:pt idx="31">
                  <c:v>51.07</c:v>
                </c:pt>
                <c:pt idx="32">
                  <c:v>51.1</c:v>
                </c:pt>
                <c:pt idx="33">
                  <c:v>51.17</c:v>
                </c:pt>
                <c:pt idx="34">
                  <c:v>51.18</c:v>
                </c:pt>
                <c:pt idx="35">
                  <c:v>51.2</c:v>
                </c:pt>
                <c:pt idx="36">
                  <c:v>51.32</c:v>
                </c:pt>
                <c:pt idx="37">
                  <c:v>51.35</c:v>
                </c:pt>
                <c:pt idx="38">
                  <c:v>51.37</c:v>
                </c:pt>
                <c:pt idx="39">
                  <c:v>51.38</c:v>
                </c:pt>
                <c:pt idx="40">
                  <c:v>51.47</c:v>
                </c:pt>
                <c:pt idx="41">
                  <c:v>51.5</c:v>
                </c:pt>
                <c:pt idx="42">
                  <c:v>51.52</c:v>
                </c:pt>
                <c:pt idx="43">
                  <c:v>51.58</c:v>
                </c:pt>
                <c:pt idx="44">
                  <c:v>51.72</c:v>
                </c:pt>
                <c:pt idx="45">
                  <c:v>51.8</c:v>
                </c:pt>
                <c:pt idx="46">
                  <c:v>51.95</c:v>
                </c:pt>
                <c:pt idx="47">
                  <c:v>51.97</c:v>
                </c:pt>
                <c:pt idx="48">
                  <c:v>51.98</c:v>
                </c:pt>
                <c:pt idx="49">
                  <c:v>52.18</c:v>
                </c:pt>
                <c:pt idx="50">
                  <c:v>52.2</c:v>
                </c:pt>
                <c:pt idx="51">
                  <c:v>52.37</c:v>
                </c:pt>
                <c:pt idx="52">
                  <c:v>52.38</c:v>
                </c:pt>
                <c:pt idx="53">
                  <c:v>52.4</c:v>
                </c:pt>
                <c:pt idx="54">
                  <c:v>52.5</c:v>
                </c:pt>
                <c:pt idx="55">
                  <c:v>52.52</c:v>
                </c:pt>
                <c:pt idx="56">
                  <c:v>52.53</c:v>
                </c:pt>
                <c:pt idx="57">
                  <c:v>52.6</c:v>
                </c:pt>
                <c:pt idx="58">
                  <c:v>52.7</c:v>
                </c:pt>
                <c:pt idx="59">
                  <c:v>52.73</c:v>
                </c:pt>
                <c:pt idx="60">
                  <c:v>52.75</c:v>
                </c:pt>
                <c:pt idx="61">
                  <c:v>52.77</c:v>
                </c:pt>
                <c:pt idx="62">
                  <c:v>52.87</c:v>
                </c:pt>
                <c:pt idx="63">
                  <c:v>53.02</c:v>
                </c:pt>
                <c:pt idx="64">
                  <c:v>53.05</c:v>
                </c:pt>
                <c:pt idx="65">
                  <c:v>53.1</c:v>
                </c:pt>
                <c:pt idx="66">
                  <c:v>53.18</c:v>
                </c:pt>
                <c:pt idx="67">
                  <c:v>53.2</c:v>
                </c:pt>
                <c:pt idx="68">
                  <c:v>53.35</c:v>
                </c:pt>
                <c:pt idx="69">
                  <c:v>53.37</c:v>
                </c:pt>
                <c:pt idx="70">
                  <c:v>53.38</c:v>
                </c:pt>
                <c:pt idx="71">
                  <c:v>53.42</c:v>
                </c:pt>
                <c:pt idx="72">
                  <c:v>53.45</c:v>
                </c:pt>
                <c:pt idx="73">
                  <c:v>53.77</c:v>
                </c:pt>
                <c:pt idx="74">
                  <c:v>53.8</c:v>
                </c:pt>
                <c:pt idx="75">
                  <c:v>54.53</c:v>
                </c:pt>
                <c:pt idx="76">
                  <c:v>54.9</c:v>
                </c:pt>
                <c:pt idx="77">
                  <c:v>55.17</c:v>
                </c:pt>
                <c:pt idx="78">
                  <c:v>55.23</c:v>
                </c:pt>
                <c:pt idx="79">
                  <c:v>55.63</c:v>
                </c:pt>
                <c:pt idx="80">
                  <c:v>55.72</c:v>
                </c:pt>
                <c:pt idx="81">
                  <c:v>55.75</c:v>
                </c:pt>
                <c:pt idx="82">
                  <c:v>57.05</c:v>
                </c:pt>
                <c:pt idx="83">
                  <c:v>57.07</c:v>
                </c:pt>
                <c:pt idx="84">
                  <c:v>57.08</c:v>
                </c:pt>
                <c:pt idx="85">
                  <c:v>57.63</c:v>
                </c:pt>
                <c:pt idx="86">
                  <c:v>58.02</c:v>
                </c:pt>
                <c:pt idx="87">
                  <c:v>58.03</c:v>
                </c:pt>
                <c:pt idx="88">
                  <c:v>58.3</c:v>
                </c:pt>
                <c:pt idx="89">
                  <c:v>58.38</c:v>
                </c:pt>
                <c:pt idx="90">
                  <c:v>58.43</c:v>
                </c:pt>
                <c:pt idx="91">
                  <c:v>58.72</c:v>
                </c:pt>
                <c:pt idx="92">
                  <c:v>58.95</c:v>
                </c:pt>
                <c:pt idx="93">
                  <c:v>58.97</c:v>
                </c:pt>
                <c:pt idx="94">
                  <c:v>59.03</c:v>
                </c:pt>
                <c:pt idx="95">
                  <c:v>59.12</c:v>
                </c:pt>
                <c:pt idx="96">
                  <c:v>59.27</c:v>
                </c:pt>
                <c:pt idx="97">
                  <c:v>59.42</c:v>
                </c:pt>
                <c:pt idx="98">
                  <c:v>59.43</c:v>
                </c:pt>
                <c:pt idx="99">
                  <c:v>59.45</c:v>
                </c:pt>
                <c:pt idx="100">
                  <c:v>59.47</c:v>
                </c:pt>
                <c:pt idx="101">
                  <c:v>59.7</c:v>
                </c:pt>
                <c:pt idx="102">
                  <c:v>59.75</c:v>
                </c:pt>
                <c:pt idx="103">
                  <c:v>60.18</c:v>
                </c:pt>
                <c:pt idx="104">
                  <c:v>60.25</c:v>
                </c:pt>
                <c:pt idx="105">
                  <c:v>60.28</c:v>
                </c:pt>
                <c:pt idx="106">
                  <c:v>60.3</c:v>
                </c:pt>
                <c:pt idx="107">
                  <c:v>60.35</c:v>
                </c:pt>
                <c:pt idx="108">
                  <c:v>60.37</c:v>
                </c:pt>
                <c:pt idx="109">
                  <c:v>60.43</c:v>
                </c:pt>
                <c:pt idx="110">
                  <c:v>60.45</c:v>
                </c:pt>
                <c:pt idx="111">
                  <c:v>60.52</c:v>
                </c:pt>
                <c:pt idx="112">
                  <c:v>60.53</c:v>
                </c:pt>
                <c:pt idx="113">
                  <c:v>60.6</c:v>
                </c:pt>
                <c:pt idx="114">
                  <c:v>60.63</c:v>
                </c:pt>
                <c:pt idx="115">
                  <c:v>60.67</c:v>
                </c:pt>
                <c:pt idx="116">
                  <c:v>60.8</c:v>
                </c:pt>
                <c:pt idx="117">
                  <c:v>60.92</c:v>
                </c:pt>
                <c:pt idx="118">
                  <c:v>60.97</c:v>
                </c:pt>
                <c:pt idx="119">
                  <c:v>60.98</c:v>
                </c:pt>
                <c:pt idx="120">
                  <c:v>61.02</c:v>
                </c:pt>
                <c:pt idx="121">
                  <c:v>61.15</c:v>
                </c:pt>
                <c:pt idx="122">
                  <c:v>61.17</c:v>
                </c:pt>
                <c:pt idx="123">
                  <c:v>61.42</c:v>
                </c:pt>
                <c:pt idx="124">
                  <c:v>61.45</c:v>
                </c:pt>
                <c:pt idx="125">
                  <c:v>61.48</c:v>
                </c:pt>
                <c:pt idx="126">
                  <c:v>61.5</c:v>
                </c:pt>
                <c:pt idx="127">
                  <c:v>61.62</c:v>
                </c:pt>
                <c:pt idx="128">
                  <c:v>61.9</c:v>
                </c:pt>
                <c:pt idx="129">
                  <c:v>62.15</c:v>
                </c:pt>
                <c:pt idx="130">
                  <c:v>62.22</c:v>
                </c:pt>
                <c:pt idx="131">
                  <c:v>62.28</c:v>
                </c:pt>
                <c:pt idx="132">
                  <c:v>62.5</c:v>
                </c:pt>
                <c:pt idx="133">
                  <c:v>62.53</c:v>
                </c:pt>
                <c:pt idx="134">
                  <c:v>62.57</c:v>
                </c:pt>
                <c:pt idx="135">
                  <c:v>62.58</c:v>
                </c:pt>
                <c:pt idx="136">
                  <c:v>62.6</c:v>
                </c:pt>
                <c:pt idx="137">
                  <c:v>62.7</c:v>
                </c:pt>
                <c:pt idx="138">
                  <c:v>62.72</c:v>
                </c:pt>
                <c:pt idx="139">
                  <c:v>62.75</c:v>
                </c:pt>
                <c:pt idx="140">
                  <c:v>63.05</c:v>
                </c:pt>
                <c:pt idx="141">
                  <c:v>63.12</c:v>
                </c:pt>
                <c:pt idx="142">
                  <c:v>63.15</c:v>
                </c:pt>
                <c:pt idx="143">
                  <c:v>63.33</c:v>
                </c:pt>
                <c:pt idx="144">
                  <c:v>63.57</c:v>
                </c:pt>
                <c:pt idx="145">
                  <c:v>63.9</c:v>
                </c:pt>
                <c:pt idx="146">
                  <c:v>63.93</c:v>
                </c:pt>
                <c:pt idx="147">
                  <c:v>65</c:v>
                </c:pt>
                <c:pt idx="148">
                  <c:v>65.63</c:v>
                </c:pt>
                <c:pt idx="149">
                  <c:v>65.82</c:v>
                </c:pt>
                <c:pt idx="150">
                  <c:v>65.9</c:v>
                </c:pt>
                <c:pt idx="151">
                  <c:v>66.17</c:v>
                </c:pt>
                <c:pt idx="152">
                  <c:v>66.77</c:v>
                </c:pt>
              </c:strCache>
            </c:strRef>
          </c:cat>
          <c:val>
            <c:numRef>
              <c:f>'location and dead'!$E$62:$E$215</c:f>
              <c:numCache>
                <c:formatCode>General</c:formatCode>
                <c:ptCount val="1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18</c:v>
                </c:pt>
                <c:pt idx="48">
                  <c:v>5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4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5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6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6</c:v>
                </c:pt>
                <c:pt idx="119">
                  <c:v>6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6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3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6-41B2-A524-7895D4680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5549648"/>
        <c:axId val="1005552208"/>
      </c:barChart>
      <c:catAx>
        <c:axId val="100554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52208"/>
        <c:crosses val="autoZero"/>
        <c:auto val="1"/>
        <c:lblAlgn val="ctr"/>
        <c:lblOffset val="100"/>
        <c:noMultiLvlLbl val="0"/>
      </c:catAx>
      <c:valAx>
        <c:axId val="10055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4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[Magpiespan.xlsx]time and dead!PivotTable3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and dead'!$B$1:$B$2</c:f>
              <c:strCache>
                <c:ptCount val="1"/>
                <c:pt idx="0">
                  <c:v>Alive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dead'!$A$3:$A$35</c:f>
              <c:strCach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(blank)</c:v>
                </c:pt>
              </c:strCache>
            </c:strRef>
          </c:cat>
          <c:val>
            <c:numRef>
              <c:f>'time and dead'!$B$3:$B$35</c:f>
              <c:numCache>
                <c:formatCode>General</c:formatCode>
                <c:ptCount val="32"/>
                <c:pt idx="0">
                  <c:v>6</c:v>
                </c:pt>
                <c:pt idx="1">
                  <c:v>7</c:v>
                </c:pt>
                <c:pt idx="2">
                  <c:v>11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13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8</c:v>
                </c:pt>
                <c:pt idx="12">
                  <c:v>11</c:v>
                </c:pt>
                <c:pt idx="13">
                  <c:v>4</c:v>
                </c:pt>
                <c:pt idx="14">
                  <c:v>17</c:v>
                </c:pt>
                <c:pt idx="15">
                  <c:v>5</c:v>
                </c:pt>
                <c:pt idx="16">
                  <c:v>6</c:v>
                </c:pt>
                <c:pt idx="17">
                  <c:v>3</c:v>
                </c:pt>
                <c:pt idx="18">
                  <c:v>13</c:v>
                </c:pt>
                <c:pt idx="19">
                  <c:v>13</c:v>
                </c:pt>
                <c:pt idx="20">
                  <c:v>8</c:v>
                </c:pt>
                <c:pt idx="21">
                  <c:v>17</c:v>
                </c:pt>
                <c:pt idx="22">
                  <c:v>11</c:v>
                </c:pt>
                <c:pt idx="23">
                  <c:v>9</c:v>
                </c:pt>
                <c:pt idx="24">
                  <c:v>8</c:v>
                </c:pt>
                <c:pt idx="25">
                  <c:v>5</c:v>
                </c:pt>
                <c:pt idx="26">
                  <c:v>7</c:v>
                </c:pt>
                <c:pt idx="27">
                  <c:v>7</c:v>
                </c:pt>
                <c:pt idx="28">
                  <c:v>5</c:v>
                </c:pt>
                <c:pt idx="29">
                  <c:v>7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D-4E4D-88DD-F2F53C84FB57}"/>
            </c:ext>
          </c:extLst>
        </c:ser>
        <c:ser>
          <c:idx val="1"/>
          <c:order val="1"/>
          <c:tx>
            <c:strRef>
              <c:f>'time and dead'!$C$1:$C$2</c:f>
              <c:strCache>
                <c:ptCount val="1"/>
                <c:pt idx="0">
                  <c:v>Dead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dead'!$A$3:$A$35</c:f>
              <c:strCach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(blank)</c:v>
                </c:pt>
              </c:strCache>
            </c:strRef>
          </c:cat>
          <c:val>
            <c:numRef>
              <c:f>'time and dead'!$C$3:$C$35</c:f>
              <c:numCache>
                <c:formatCode>General</c:formatCode>
                <c:ptCount val="32"/>
                <c:pt idx="0">
                  <c:v>176</c:v>
                </c:pt>
                <c:pt idx="1">
                  <c:v>123</c:v>
                </c:pt>
                <c:pt idx="2">
                  <c:v>95</c:v>
                </c:pt>
                <c:pt idx="3">
                  <c:v>92</c:v>
                </c:pt>
                <c:pt idx="4">
                  <c:v>141</c:v>
                </c:pt>
                <c:pt idx="5">
                  <c:v>87</c:v>
                </c:pt>
                <c:pt idx="6">
                  <c:v>94</c:v>
                </c:pt>
                <c:pt idx="7">
                  <c:v>94</c:v>
                </c:pt>
                <c:pt idx="8">
                  <c:v>93</c:v>
                </c:pt>
                <c:pt idx="9">
                  <c:v>138</c:v>
                </c:pt>
                <c:pt idx="10">
                  <c:v>95</c:v>
                </c:pt>
                <c:pt idx="11">
                  <c:v>119</c:v>
                </c:pt>
                <c:pt idx="12">
                  <c:v>81</c:v>
                </c:pt>
                <c:pt idx="13">
                  <c:v>112</c:v>
                </c:pt>
                <c:pt idx="14">
                  <c:v>390</c:v>
                </c:pt>
                <c:pt idx="15">
                  <c:v>110</c:v>
                </c:pt>
                <c:pt idx="16">
                  <c:v>107</c:v>
                </c:pt>
                <c:pt idx="17">
                  <c:v>97</c:v>
                </c:pt>
                <c:pt idx="18">
                  <c:v>94</c:v>
                </c:pt>
                <c:pt idx="19">
                  <c:v>160</c:v>
                </c:pt>
                <c:pt idx="20">
                  <c:v>94</c:v>
                </c:pt>
                <c:pt idx="21">
                  <c:v>89</c:v>
                </c:pt>
                <c:pt idx="22">
                  <c:v>92</c:v>
                </c:pt>
                <c:pt idx="23">
                  <c:v>87</c:v>
                </c:pt>
                <c:pt idx="24">
                  <c:v>133</c:v>
                </c:pt>
                <c:pt idx="25">
                  <c:v>94</c:v>
                </c:pt>
                <c:pt idx="26">
                  <c:v>98</c:v>
                </c:pt>
                <c:pt idx="27">
                  <c:v>111</c:v>
                </c:pt>
                <c:pt idx="28">
                  <c:v>78</c:v>
                </c:pt>
                <c:pt idx="29">
                  <c:v>114</c:v>
                </c:pt>
                <c:pt idx="30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D-4E4D-88DD-F2F53C84FB57}"/>
            </c:ext>
          </c:extLst>
        </c:ser>
        <c:ser>
          <c:idx val="2"/>
          <c:order val="2"/>
          <c:tx>
            <c:strRef>
              <c:f>'time and dead'!$D$1:$D$2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dead'!$A$3:$A$35</c:f>
              <c:strCach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(blank)</c:v>
                </c:pt>
              </c:strCache>
            </c:strRef>
          </c:cat>
          <c:val>
            <c:numRef>
              <c:f>'time and dead'!$D$3:$D$35</c:f>
              <c:numCache>
                <c:formatCode>General</c:formatCode>
                <c:ptCount val="32"/>
                <c:pt idx="0">
                  <c:v>15</c:v>
                </c:pt>
                <c:pt idx="1">
                  <c:v>2</c:v>
                </c:pt>
                <c:pt idx="2">
                  <c:v>5</c:v>
                </c:pt>
                <c:pt idx="3">
                  <c:v>12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  <c:pt idx="12">
                  <c:v>4</c:v>
                </c:pt>
                <c:pt idx="13">
                  <c:v>5</c:v>
                </c:pt>
                <c:pt idx="14">
                  <c:v>16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4</c:v>
                </c:pt>
                <c:pt idx="21">
                  <c:v>2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D-4E4D-88DD-F2F53C84FB57}"/>
            </c:ext>
          </c:extLst>
        </c:ser>
        <c:ser>
          <c:idx val="3"/>
          <c:order val="3"/>
          <c:tx>
            <c:strRef>
              <c:f>'time and dead'!$E$1:$E$2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dead'!$A$3:$A$35</c:f>
              <c:strCach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(blank)</c:v>
                </c:pt>
              </c:strCache>
            </c:strRef>
          </c:cat>
          <c:val>
            <c:numRef>
              <c:f>'time and dead'!$E$3:$E$35</c:f>
              <c:numCache>
                <c:formatCode>General</c:formatCode>
                <c:ptCount val="3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DD-4E4D-88DD-F2F53C84F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467536"/>
        <c:axId val="745466576"/>
      </c:lineChart>
      <c:catAx>
        <c:axId val="74546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66576"/>
        <c:crosses val="autoZero"/>
        <c:auto val="1"/>
        <c:lblAlgn val="ctr"/>
        <c:lblOffset val="100"/>
        <c:noMultiLvlLbl val="0"/>
      </c:catAx>
      <c:valAx>
        <c:axId val="7454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6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[Magpiespan.xlsx]time and dead!PivotTable4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and dead'!$B$37:$B$38</c:f>
              <c:strCache>
                <c:ptCount val="1"/>
                <c:pt idx="0">
                  <c:v>Alive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dead'!$A$39:$A$52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'time and dead'!$B$39:$B$52</c:f>
              <c:numCache>
                <c:formatCode>General</c:formatCode>
                <c:ptCount val="13"/>
                <c:pt idx="0">
                  <c:v>5</c:v>
                </c:pt>
                <c:pt idx="1">
                  <c:v>9</c:v>
                </c:pt>
                <c:pt idx="2">
                  <c:v>11</c:v>
                </c:pt>
                <c:pt idx="3">
                  <c:v>8</c:v>
                </c:pt>
                <c:pt idx="4">
                  <c:v>15</c:v>
                </c:pt>
                <c:pt idx="5">
                  <c:v>36</c:v>
                </c:pt>
                <c:pt idx="6">
                  <c:v>53</c:v>
                </c:pt>
                <c:pt idx="7">
                  <c:v>32</c:v>
                </c:pt>
                <c:pt idx="8">
                  <c:v>27</c:v>
                </c:pt>
                <c:pt idx="9">
                  <c:v>35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B-4BDF-ADBD-96E903F834E1}"/>
            </c:ext>
          </c:extLst>
        </c:ser>
        <c:ser>
          <c:idx val="1"/>
          <c:order val="1"/>
          <c:tx>
            <c:strRef>
              <c:f>'time and dead'!$C$37:$C$38</c:f>
              <c:strCache>
                <c:ptCount val="1"/>
                <c:pt idx="0">
                  <c:v>Dead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dead'!$A$39:$A$52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'time and dead'!$C$39:$C$52</c:f>
              <c:numCache>
                <c:formatCode>General</c:formatCode>
                <c:ptCount val="13"/>
                <c:pt idx="0">
                  <c:v>152</c:v>
                </c:pt>
                <c:pt idx="1">
                  <c:v>141</c:v>
                </c:pt>
                <c:pt idx="2">
                  <c:v>217</c:v>
                </c:pt>
                <c:pt idx="3">
                  <c:v>329</c:v>
                </c:pt>
                <c:pt idx="4">
                  <c:v>320</c:v>
                </c:pt>
                <c:pt idx="5">
                  <c:v>582</c:v>
                </c:pt>
                <c:pt idx="6">
                  <c:v>578</c:v>
                </c:pt>
                <c:pt idx="7">
                  <c:v>380</c:v>
                </c:pt>
                <c:pt idx="8">
                  <c:v>231</c:v>
                </c:pt>
                <c:pt idx="9">
                  <c:v>233</c:v>
                </c:pt>
                <c:pt idx="10">
                  <c:v>214</c:v>
                </c:pt>
                <c:pt idx="11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B-4BDF-ADBD-96E903F834E1}"/>
            </c:ext>
          </c:extLst>
        </c:ser>
        <c:ser>
          <c:idx val="2"/>
          <c:order val="2"/>
          <c:tx>
            <c:strRef>
              <c:f>'time and dead'!$D$37:$D$38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dead'!$A$39:$A$52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'time and dead'!$D$39:$D$52</c:f>
              <c:numCache>
                <c:formatCode>General</c:formatCode>
                <c:ptCount val="13"/>
                <c:pt idx="0">
                  <c:v>8</c:v>
                </c:pt>
                <c:pt idx="1">
                  <c:v>5</c:v>
                </c:pt>
                <c:pt idx="2">
                  <c:v>15</c:v>
                </c:pt>
                <c:pt idx="3">
                  <c:v>5</c:v>
                </c:pt>
                <c:pt idx="4">
                  <c:v>10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17</c:v>
                </c:pt>
                <c:pt idx="9">
                  <c:v>18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2B-4BDF-ADBD-96E903F834E1}"/>
            </c:ext>
          </c:extLst>
        </c:ser>
        <c:ser>
          <c:idx val="3"/>
          <c:order val="3"/>
          <c:tx>
            <c:strRef>
              <c:f>'time and dead'!$E$37:$E$38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dead'!$A$39:$A$52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'time and dead'!$E$39:$E$52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2B-4BDF-ADBD-96E903F83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463952"/>
        <c:axId val="750465872"/>
      </c:lineChart>
      <c:catAx>
        <c:axId val="7504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65872"/>
        <c:crosses val="autoZero"/>
        <c:auto val="1"/>
        <c:lblAlgn val="ctr"/>
        <c:lblOffset val="100"/>
        <c:noMultiLvlLbl val="0"/>
      </c:catAx>
      <c:valAx>
        <c:axId val="7504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6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[Magpiespan.xlsx]time and dead!PivotTable5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and dead'!$B$54:$B$55</c:f>
              <c:strCache>
                <c:ptCount val="1"/>
                <c:pt idx="0">
                  <c:v>Alive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dead'!$A$56:$A$155</c:f>
              <c:strCache>
                <c:ptCount val="99"/>
                <c:pt idx="0">
                  <c:v>1913</c:v>
                </c:pt>
                <c:pt idx="1">
                  <c:v>1914</c:v>
                </c:pt>
                <c:pt idx="2">
                  <c:v>1917</c:v>
                </c:pt>
                <c:pt idx="3">
                  <c:v>1919</c:v>
                </c:pt>
                <c:pt idx="4">
                  <c:v>1920</c:v>
                </c:pt>
                <c:pt idx="5">
                  <c:v>1921</c:v>
                </c:pt>
                <c:pt idx="6">
                  <c:v>1923</c:v>
                </c:pt>
                <c:pt idx="7">
                  <c:v>1924</c:v>
                </c:pt>
                <c:pt idx="8">
                  <c:v>1925</c:v>
                </c:pt>
                <c:pt idx="9">
                  <c:v>1926</c:v>
                </c:pt>
                <c:pt idx="10">
                  <c:v>1927</c:v>
                </c:pt>
                <c:pt idx="11">
                  <c:v>1928</c:v>
                </c:pt>
                <c:pt idx="12">
                  <c:v>1929</c:v>
                </c:pt>
                <c:pt idx="13">
                  <c:v>1930</c:v>
                </c:pt>
                <c:pt idx="14">
                  <c:v>1931</c:v>
                </c:pt>
                <c:pt idx="15">
                  <c:v>1932</c:v>
                </c:pt>
                <c:pt idx="16">
                  <c:v>1933</c:v>
                </c:pt>
                <c:pt idx="17">
                  <c:v>1934</c:v>
                </c:pt>
                <c:pt idx="18">
                  <c:v>1935</c:v>
                </c:pt>
                <c:pt idx="19">
                  <c:v>1936</c:v>
                </c:pt>
                <c:pt idx="20">
                  <c:v>1937</c:v>
                </c:pt>
                <c:pt idx="21">
                  <c:v>1938</c:v>
                </c:pt>
                <c:pt idx="22">
                  <c:v>1939</c:v>
                </c:pt>
                <c:pt idx="23">
                  <c:v>1940</c:v>
                </c:pt>
                <c:pt idx="24">
                  <c:v>1941</c:v>
                </c:pt>
                <c:pt idx="25">
                  <c:v>1942</c:v>
                </c:pt>
                <c:pt idx="26">
                  <c:v>1943</c:v>
                </c:pt>
                <c:pt idx="27">
                  <c:v>1944</c:v>
                </c:pt>
                <c:pt idx="28">
                  <c:v>1945</c:v>
                </c:pt>
                <c:pt idx="29">
                  <c:v>1946</c:v>
                </c:pt>
                <c:pt idx="30">
                  <c:v>1947</c:v>
                </c:pt>
                <c:pt idx="31">
                  <c:v>1948</c:v>
                </c:pt>
                <c:pt idx="32">
                  <c:v>1949</c:v>
                </c:pt>
                <c:pt idx="33">
                  <c:v>1950</c:v>
                </c:pt>
                <c:pt idx="34">
                  <c:v>1951</c:v>
                </c:pt>
                <c:pt idx="35">
                  <c:v>1952</c:v>
                </c:pt>
                <c:pt idx="36">
                  <c:v>1953</c:v>
                </c:pt>
                <c:pt idx="37">
                  <c:v>1954</c:v>
                </c:pt>
                <c:pt idx="38">
                  <c:v>1955</c:v>
                </c:pt>
                <c:pt idx="39">
                  <c:v>1956</c:v>
                </c:pt>
                <c:pt idx="40">
                  <c:v>1957</c:v>
                </c:pt>
                <c:pt idx="41">
                  <c:v>1958</c:v>
                </c:pt>
                <c:pt idx="42">
                  <c:v>1959</c:v>
                </c:pt>
                <c:pt idx="43">
                  <c:v>1960</c:v>
                </c:pt>
                <c:pt idx="44">
                  <c:v>1961</c:v>
                </c:pt>
                <c:pt idx="45">
                  <c:v>1962</c:v>
                </c:pt>
                <c:pt idx="46">
                  <c:v>1963</c:v>
                </c:pt>
                <c:pt idx="47">
                  <c:v>1964</c:v>
                </c:pt>
                <c:pt idx="48">
                  <c:v>1965</c:v>
                </c:pt>
                <c:pt idx="49">
                  <c:v>1966</c:v>
                </c:pt>
                <c:pt idx="50">
                  <c:v>1967</c:v>
                </c:pt>
                <c:pt idx="51">
                  <c:v>1968</c:v>
                </c:pt>
                <c:pt idx="52">
                  <c:v>1969</c:v>
                </c:pt>
                <c:pt idx="53">
                  <c:v>1970</c:v>
                </c:pt>
                <c:pt idx="54">
                  <c:v>1971</c:v>
                </c:pt>
                <c:pt idx="55">
                  <c:v>1972</c:v>
                </c:pt>
                <c:pt idx="56">
                  <c:v>1973</c:v>
                </c:pt>
                <c:pt idx="57">
                  <c:v>1974</c:v>
                </c:pt>
                <c:pt idx="58">
                  <c:v>1975</c:v>
                </c:pt>
                <c:pt idx="59">
                  <c:v>1976</c:v>
                </c:pt>
                <c:pt idx="60">
                  <c:v>1977</c:v>
                </c:pt>
                <c:pt idx="61">
                  <c:v>1978</c:v>
                </c:pt>
                <c:pt idx="62">
                  <c:v>1979</c:v>
                </c:pt>
                <c:pt idx="63">
                  <c:v>1980</c:v>
                </c:pt>
                <c:pt idx="64">
                  <c:v>1981</c:v>
                </c:pt>
                <c:pt idx="65">
                  <c:v>1982</c:v>
                </c:pt>
                <c:pt idx="66">
                  <c:v>1983</c:v>
                </c:pt>
                <c:pt idx="67">
                  <c:v>1984</c:v>
                </c:pt>
                <c:pt idx="68">
                  <c:v>1985</c:v>
                </c:pt>
                <c:pt idx="69">
                  <c:v>1986</c:v>
                </c:pt>
                <c:pt idx="70">
                  <c:v>1987</c:v>
                </c:pt>
                <c:pt idx="71">
                  <c:v>1988</c:v>
                </c:pt>
                <c:pt idx="72">
                  <c:v>1989</c:v>
                </c:pt>
                <c:pt idx="73">
                  <c:v>1990</c:v>
                </c:pt>
                <c:pt idx="74">
                  <c:v>1991</c:v>
                </c:pt>
                <c:pt idx="75">
                  <c:v>1992</c:v>
                </c:pt>
                <c:pt idx="76">
                  <c:v>1993</c:v>
                </c:pt>
                <c:pt idx="77">
                  <c:v>1994</c:v>
                </c:pt>
                <c:pt idx="78">
                  <c:v>1995</c:v>
                </c:pt>
                <c:pt idx="79">
                  <c:v>1996</c:v>
                </c:pt>
                <c:pt idx="80">
                  <c:v>1997</c:v>
                </c:pt>
                <c:pt idx="81">
                  <c:v>1998</c:v>
                </c:pt>
                <c:pt idx="82">
                  <c:v>1999</c:v>
                </c:pt>
                <c:pt idx="83">
                  <c:v>2000</c:v>
                </c:pt>
                <c:pt idx="84">
                  <c:v>2001</c:v>
                </c:pt>
                <c:pt idx="85">
                  <c:v>2002</c:v>
                </c:pt>
                <c:pt idx="86">
                  <c:v>2003</c:v>
                </c:pt>
                <c:pt idx="87">
                  <c:v>2004</c:v>
                </c:pt>
                <c:pt idx="88">
                  <c:v>2005</c:v>
                </c:pt>
                <c:pt idx="89">
                  <c:v>2006</c:v>
                </c:pt>
                <c:pt idx="90">
                  <c:v>2007</c:v>
                </c:pt>
                <c:pt idx="91">
                  <c:v>2008</c:v>
                </c:pt>
                <c:pt idx="92">
                  <c:v>2009</c:v>
                </c:pt>
                <c:pt idx="93">
                  <c:v>2010</c:v>
                </c:pt>
                <c:pt idx="94">
                  <c:v>2011</c:v>
                </c:pt>
                <c:pt idx="95">
                  <c:v>2012</c:v>
                </c:pt>
                <c:pt idx="96">
                  <c:v>2013</c:v>
                </c:pt>
                <c:pt idx="97">
                  <c:v>2014</c:v>
                </c:pt>
                <c:pt idx="98">
                  <c:v>(blank)</c:v>
                </c:pt>
              </c:strCache>
            </c:strRef>
          </c:cat>
          <c:val>
            <c:numRef>
              <c:f>'time and dead'!$B$56:$B$155</c:f>
              <c:numCache>
                <c:formatCode>General</c:formatCode>
                <c:ptCount val="99"/>
                <c:pt idx="5">
                  <c:v>1</c:v>
                </c:pt>
                <c:pt idx="11">
                  <c:v>1</c:v>
                </c:pt>
                <c:pt idx="15">
                  <c:v>4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5">
                  <c:v>1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4">
                  <c:v>4</c:v>
                </c:pt>
                <c:pt idx="45">
                  <c:v>9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2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10</c:v>
                </c:pt>
                <c:pt idx="63">
                  <c:v>6</c:v>
                </c:pt>
                <c:pt idx="64">
                  <c:v>12</c:v>
                </c:pt>
                <c:pt idx="65">
                  <c:v>9</c:v>
                </c:pt>
                <c:pt idx="66">
                  <c:v>5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1</c:v>
                </c:pt>
                <c:pt idx="72">
                  <c:v>4</c:v>
                </c:pt>
                <c:pt idx="73">
                  <c:v>6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6</c:v>
                </c:pt>
                <c:pt idx="79">
                  <c:v>2</c:v>
                </c:pt>
                <c:pt idx="81">
                  <c:v>4</c:v>
                </c:pt>
                <c:pt idx="82">
                  <c:v>1</c:v>
                </c:pt>
                <c:pt idx="83">
                  <c:v>5</c:v>
                </c:pt>
                <c:pt idx="84">
                  <c:v>26</c:v>
                </c:pt>
                <c:pt idx="85">
                  <c:v>1</c:v>
                </c:pt>
                <c:pt idx="86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1</c:v>
                </c:pt>
                <c:pt idx="93">
                  <c:v>3</c:v>
                </c:pt>
                <c:pt idx="94">
                  <c:v>4</c:v>
                </c:pt>
                <c:pt idx="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B-49F3-8216-A464FE377C88}"/>
            </c:ext>
          </c:extLst>
        </c:ser>
        <c:ser>
          <c:idx val="1"/>
          <c:order val="1"/>
          <c:tx>
            <c:strRef>
              <c:f>'time and dead'!$C$54:$C$55</c:f>
              <c:strCache>
                <c:ptCount val="1"/>
                <c:pt idx="0">
                  <c:v>Dead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dead'!$A$56:$A$155</c:f>
              <c:strCache>
                <c:ptCount val="99"/>
                <c:pt idx="0">
                  <c:v>1913</c:v>
                </c:pt>
                <c:pt idx="1">
                  <c:v>1914</c:v>
                </c:pt>
                <c:pt idx="2">
                  <c:v>1917</c:v>
                </c:pt>
                <c:pt idx="3">
                  <c:v>1919</c:v>
                </c:pt>
                <c:pt idx="4">
                  <c:v>1920</c:v>
                </c:pt>
                <c:pt idx="5">
                  <c:v>1921</c:v>
                </c:pt>
                <c:pt idx="6">
                  <c:v>1923</c:v>
                </c:pt>
                <c:pt idx="7">
                  <c:v>1924</c:v>
                </c:pt>
                <c:pt idx="8">
                  <c:v>1925</c:v>
                </c:pt>
                <c:pt idx="9">
                  <c:v>1926</c:v>
                </c:pt>
                <c:pt idx="10">
                  <c:v>1927</c:v>
                </c:pt>
                <c:pt idx="11">
                  <c:v>1928</c:v>
                </c:pt>
                <c:pt idx="12">
                  <c:v>1929</c:v>
                </c:pt>
                <c:pt idx="13">
                  <c:v>1930</c:v>
                </c:pt>
                <c:pt idx="14">
                  <c:v>1931</c:v>
                </c:pt>
                <c:pt idx="15">
                  <c:v>1932</c:v>
                </c:pt>
                <c:pt idx="16">
                  <c:v>1933</c:v>
                </c:pt>
                <c:pt idx="17">
                  <c:v>1934</c:v>
                </c:pt>
                <c:pt idx="18">
                  <c:v>1935</c:v>
                </c:pt>
                <c:pt idx="19">
                  <c:v>1936</c:v>
                </c:pt>
                <c:pt idx="20">
                  <c:v>1937</c:v>
                </c:pt>
                <c:pt idx="21">
                  <c:v>1938</c:v>
                </c:pt>
                <c:pt idx="22">
                  <c:v>1939</c:v>
                </c:pt>
                <c:pt idx="23">
                  <c:v>1940</c:v>
                </c:pt>
                <c:pt idx="24">
                  <c:v>1941</c:v>
                </c:pt>
                <c:pt idx="25">
                  <c:v>1942</c:v>
                </c:pt>
                <c:pt idx="26">
                  <c:v>1943</c:v>
                </c:pt>
                <c:pt idx="27">
                  <c:v>1944</c:v>
                </c:pt>
                <c:pt idx="28">
                  <c:v>1945</c:v>
                </c:pt>
                <c:pt idx="29">
                  <c:v>1946</c:v>
                </c:pt>
                <c:pt idx="30">
                  <c:v>1947</c:v>
                </c:pt>
                <c:pt idx="31">
                  <c:v>1948</c:v>
                </c:pt>
                <c:pt idx="32">
                  <c:v>1949</c:v>
                </c:pt>
                <c:pt idx="33">
                  <c:v>1950</c:v>
                </c:pt>
                <c:pt idx="34">
                  <c:v>1951</c:v>
                </c:pt>
                <c:pt idx="35">
                  <c:v>1952</c:v>
                </c:pt>
                <c:pt idx="36">
                  <c:v>1953</c:v>
                </c:pt>
                <c:pt idx="37">
                  <c:v>1954</c:v>
                </c:pt>
                <c:pt idx="38">
                  <c:v>1955</c:v>
                </c:pt>
                <c:pt idx="39">
                  <c:v>1956</c:v>
                </c:pt>
                <c:pt idx="40">
                  <c:v>1957</c:v>
                </c:pt>
                <c:pt idx="41">
                  <c:v>1958</c:v>
                </c:pt>
                <c:pt idx="42">
                  <c:v>1959</c:v>
                </c:pt>
                <c:pt idx="43">
                  <c:v>1960</c:v>
                </c:pt>
                <c:pt idx="44">
                  <c:v>1961</c:v>
                </c:pt>
                <c:pt idx="45">
                  <c:v>1962</c:v>
                </c:pt>
                <c:pt idx="46">
                  <c:v>1963</c:v>
                </c:pt>
                <c:pt idx="47">
                  <c:v>1964</c:v>
                </c:pt>
                <c:pt idx="48">
                  <c:v>1965</c:v>
                </c:pt>
                <c:pt idx="49">
                  <c:v>1966</c:v>
                </c:pt>
                <c:pt idx="50">
                  <c:v>1967</c:v>
                </c:pt>
                <c:pt idx="51">
                  <c:v>1968</c:v>
                </c:pt>
                <c:pt idx="52">
                  <c:v>1969</c:v>
                </c:pt>
                <c:pt idx="53">
                  <c:v>1970</c:v>
                </c:pt>
                <c:pt idx="54">
                  <c:v>1971</c:v>
                </c:pt>
                <c:pt idx="55">
                  <c:v>1972</c:v>
                </c:pt>
                <c:pt idx="56">
                  <c:v>1973</c:v>
                </c:pt>
                <c:pt idx="57">
                  <c:v>1974</c:v>
                </c:pt>
                <c:pt idx="58">
                  <c:v>1975</c:v>
                </c:pt>
                <c:pt idx="59">
                  <c:v>1976</c:v>
                </c:pt>
                <c:pt idx="60">
                  <c:v>1977</c:v>
                </c:pt>
                <c:pt idx="61">
                  <c:v>1978</c:v>
                </c:pt>
                <c:pt idx="62">
                  <c:v>1979</c:v>
                </c:pt>
                <c:pt idx="63">
                  <c:v>1980</c:v>
                </c:pt>
                <c:pt idx="64">
                  <c:v>1981</c:v>
                </c:pt>
                <c:pt idx="65">
                  <c:v>1982</c:v>
                </c:pt>
                <c:pt idx="66">
                  <c:v>1983</c:v>
                </c:pt>
                <c:pt idx="67">
                  <c:v>1984</c:v>
                </c:pt>
                <c:pt idx="68">
                  <c:v>1985</c:v>
                </c:pt>
                <c:pt idx="69">
                  <c:v>1986</c:v>
                </c:pt>
                <c:pt idx="70">
                  <c:v>1987</c:v>
                </c:pt>
                <c:pt idx="71">
                  <c:v>1988</c:v>
                </c:pt>
                <c:pt idx="72">
                  <c:v>1989</c:v>
                </c:pt>
                <c:pt idx="73">
                  <c:v>1990</c:v>
                </c:pt>
                <c:pt idx="74">
                  <c:v>1991</c:v>
                </c:pt>
                <c:pt idx="75">
                  <c:v>1992</c:v>
                </c:pt>
                <c:pt idx="76">
                  <c:v>1993</c:v>
                </c:pt>
                <c:pt idx="77">
                  <c:v>1994</c:v>
                </c:pt>
                <c:pt idx="78">
                  <c:v>1995</c:v>
                </c:pt>
                <c:pt idx="79">
                  <c:v>1996</c:v>
                </c:pt>
                <c:pt idx="80">
                  <c:v>1997</c:v>
                </c:pt>
                <c:pt idx="81">
                  <c:v>1998</c:v>
                </c:pt>
                <c:pt idx="82">
                  <c:v>1999</c:v>
                </c:pt>
                <c:pt idx="83">
                  <c:v>2000</c:v>
                </c:pt>
                <c:pt idx="84">
                  <c:v>2001</c:v>
                </c:pt>
                <c:pt idx="85">
                  <c:v>2002</c:v>
                </c:pt>
                <c:pt idx="86">
                  <c:v>2003</c:v>
                </c:pt>
                <c:pt idx="87">
                  <c:v>2004</c:v>
                </c:pt>
                <c:pt idx="88">
                  <c:v>2005</c:v>
                </c:pt>
                <c:pt idx="89">
                  <c:v>2006</c:v>
                </c:pt>
                <c:pt idx="90">
                  <c:v>2007</c:v>
                </c:pt>
                <c:pt idx="91">
                  <c:v>2008</c:v>
                </c:pt>
                <c:pt idx="92">
                  <c:v>2009</c:v>
                </c:pt>
                <c:pt idx="93">
                  <c:v>2010</c:v>
                </c:pt>
                <c:pt idx="94">
                  <c:v>2011</c:v>
                </c:pt>
                <c:pt idx="95">
                  <c:v>2012</c:v>
                </c:pt>
                <c:pt idx="96">
                  <c:v>2013</c:v>
                </c:pt>
                <c:pt idx="97">
                  <c:v>2014</c:v>
                </c:pt>
                <c:pt idx="98">
                  <c:v>(blank)</c:v>
                </c:pt>
              </c:strCache>
            </c:strRef>
          </c:cat>
          <c:val>
            <c:numRef>
              <c:f>'time and dead'!$C$56:$C$155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3">
                  <c:v>2</c:v>
                </c:pt>
                <c:pt idx="4">
                  <c:v>2</c:v>
                </c:pt>
                <c:pt idx="6">
                  <c:v>4</c:v>
                </c:pt>
                <c:pt idx="7">
                  <c:v>1</c:v>
                </c:pt>
                <c:pt idx="8">
                  <c:v>7</c:v>
                </c:pt>
                <c:pt idx="9">
                  <c:v>2</c:v>
                </c:pt>
                <c:pt idx="10">
                  <c:v>5</c:v>
                </c:pt>
                <c:pt idx="11">
                  <c:v>3</c:v>
                </c:pt>
                <c:pt idx="12">
                  <c:v>8</c:v>
                </c:pt>
                <c:pt idx="13">
                  <c:v>12</c:v>
                </c:pt>
                <c:pt idx="14">
                  <c:v>19</c:v>
                </c:pt>
                <c:pt idx="15">
                  <c:v>13</c:v>
                </c:pt>
                <c:pt idx="16">
                  <c:v>10</c:v>
                </c:pt>
                <c:pt idx="17">
                  <c:v>14</c:v>
                </c:pt>
                <c:pt idx="18">
                  <c:v>17</c:v>
                </c:pt>
                <c:pt idx="19">
                  <c:v>31</c:v>
                </c:pt>
                <c:pt idx="20">
                  <c:v>25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20</c:v>
                </c:pt>
                <c:pt idx="25">
                  <c:v>22</c:v>
                </c:pt>
                <c:pt idx="26">
                  <c:v>19</c:v>
                </c:pt>
                <c:pt idx="27">
                  <c:v>20</c:v>
                </c:pt>
                <c:pt idx="28">
                  <c:v>26</c:v>
                </c:pt>
                <c:pt idx="29">
                  <c:v>28</c:v>
                </c:pt>
                <c:pt idx="30">
                  <c:v>45</c:v>
                </c:pt>
                <c:pt idx="31">
                  <c:v>28</c:v>
                </c:pt>
                <c:pt idx="32">
                  <c:v>33</c:v>
                </c:pt>
                <c:pt idx="33">
                  <c:v>26</c:v>
                </c:pt>
                <c:pt idx="34">
                  <c:v>34</c:v>
                </c:pt>
                <c:pt idx="35">
                  <c:v>37</c:v>
                </c:pt>
                <c:pt idx="36">
                  <c:v>33</c:v>
                </c:pt>
                <c:pt idx="37">
                  <c:v>37</c:v>
                </c:pt>
                <c:pt idx="38">
                  <c:v>33</c:v>
                </c:pt>
                <c:pt idx="39">
                  <c:v>53</c:v>
                </c:pt>
                <c:pt idx="40">
                  <c:v>43</c:v>
                </c:pt>
                <c:pt idx="41">
                  <c:v>46</c:v>
                </c:pt>
                <c:pt idx="42">
                  <c:v>47</c:v>
                </c:pt>
                <c:pt idx="43">
                  <c:v>51</c:v>
                </c:pt>
                <c:pt idx="44">
                  <c:v>61</c:v>
                </c:pt>
                <c:pt idx="45">
                  <c:v>56</c:v>
                </c:pt>
                <c:pt idx="46">
                  <c:v>62</c:v>
                </c:pt>
                <c:pt idx="47">
                  <c:v>55</c:v>
                </c:pt>
                <c:pt idx="48">
                  <c:v>52</c:v>
                </c:pt>
                <c:pt idx="49">
                  <c:v>49</c:v>
                </c:pt>
                <c:pt idx="50">
                  <c:v>32</c:v>
                </c:pt>
                <c:pt idx="51">
                  <c:v>55</c:v>
                </c:pt>
                <c:pt idx="52">
                  <c:v>45</c:v>
                </c:pt>
                <c:pt idx="53">
                  <c:v>50</c:v>
                </c:pt>
                <c:pt idx="54">
                  <c:v>58</c:v>
                </c:pt>
                <c:pt idx="55">
                  <c:v>54</c:v>
                </c:pt>
                <c:pt idx="56">
                  <c:v>46</c:v>
                </c:pt>
                <c:pt idx="57">
                  <c:v>48</c:v>
                </c:pt>
                <c:pt idx="58">
                  <c:v>43</c:v>
                </c:pt>
                <c:pt idx="59">
                  <c:v>56</c:v>
                </c:pt>
                <c:pt idx="60">
                  <c:v>70</c:v>
                </c:pt>
                <c:pt idx="61">
                  <c:v>70</c:v>
                </c:pt>
                <c:pt idx="62">
                  <c:v>86</c:v>
                </c:pt>
                <c:pt idx="63">
                  <c:v>106</c:v>
                </c:pt>
                <c:pt idx="64">
                  <c:v>108</c:v>
                </c:pt>
                <c:pt idx="65">
                  <c:v>104</c:v>
                </c:pt>
                <c:pt idx="66">
                  <c:v>115</c:v>
                </c:pt>
                <c:pt idx="67">
                  <c:v>95</c:v>
                </c:pt>
                <c:pt idx="68">
                  <c:v>78</c:v>
                </c:pt>
                <c:pt idx="69">
                  <c:v>79</c:v>
                </c:pt>
                <c:pt idx="70">
                  <c:v>69</c:v>
                </c:pt>
                <c:pt idx="71">
                  <c:v>64</c:v>
                </c:pt>
                <c:pt idx="72">
                  <c:v>69</c:v>
                </c:pt>
                <c:pt idx="73">
                  <c:v>60</c:v>
                </c:pt>
                <c:pt idx="74">
                  <c:v>64</c:v>
                </c:pt>
                <c:pt idx="75">
                  <c:v>74</c:v>
                </c:pt>
                <c:pt idx="76">
                  <c:v>58</c:v>
                </c:pt>
                <c:pt idx="77">
                  <c:v>45</c:v>
                </c:pt>
                <c:pt idx="78">
                  <c:v>43</c:v>
                </c:pt>
                <c:pt idx="79">
                  <c:v>40</c:v>
                </c:pt>
                <c:pt idx="80">
                  <c:v>26</c:v>
                </c:pt>
                <c:pt idx="81">
                  <c:v>42</c:v>
                </c:pt>
                <c:pt idx="82">
                  <c:v>29</c:v>
                </c:pt>
                <c:pt idx="83">
                  <c:v>23</c:v>
                </c:pt>
                <c:pt idx="84">
                  <c:v>17</c:v>
                </c:pt>
                <c:pt idx="85">
                  <c:v>18</c:v>
                </c:pt>
                <c:pt idx="86">
                  <c:v>31</c:v>
                </c:pt>
                <c:pt idx="87">
                  <c:v>24</c:v>
                </c:pt>
                <c:pt idx="88">
                  <c:v>23</c:v>
                </c:pt>
                <c:pt idx="89">
                  <c:v>12</c:v>
                </c:pt>
                <c:pt idx="90">
                  <c:v>13</c:v>
                </c:pt>
                <c:pt idx="91">
                  <c:v>6</c:v>
                </c:pt>
                <c:pt idx="92">
                  <c:v>15</c:v>
                </c:pt>
                <c:pt idx="93">
                  <c:v>7</c:v>
                </c:pt>
                <c:pt idx="94">
                  <c:v>4</c:v>
                </c:pt>
                <c:pt idx="95">
                  <c:v>7</c:v>
                </c:pt>
                <c:pt idx="96">
                  <c:v>4</c:v>
                </c:pt>
                <c:pt idx="9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B-49F3-8216-A464FE377C88}"/>
            </c:ext>
          </c:extLst>
        </c:ser>
        <c:ser>
          <c:idx val="2"/>
          <c:order val="2"/>
          <c:tx>
            <c:strRef>
              <c:f>'time and dead'!$D$54:$D$55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dead'!$A$56:$A$155</c:f>
              <c:strCache>
                <c:ptCount val="99"/>
                <c:pt idx="0">
                  <c:v>1913</c:v>
                </c:pt>
                <c:pt idx="1">
                  <c:v>1914</c:v>
                </c:pt>
                <c:pt idx="2">
                  <c:v>1917</c:v>
                </c:pt>
                <c:pt idx="3">
                  <c:v>1919</c:v>
                </c:pt>
                <c:pt idx="4">
                  <c:v>1920</c:v>
                </c:pt>
                <c:pt idx="5">
                  <c:v>1921</c:v>
                </c:pt>
                <c:pt idx="6">
                  <c:v>1923</c:v>
                </c:pt>
                <c:pt idx="7">
                  <c:v>1924</c:v>
                </c:pt>
                <c:pt idx="8">
                  <c:v>1925</c:v>
                </c:pt>
                <c:pt idx="9">
                  <c:v>1926</c:v>
                </c:pt>
                <c:pt idx="10">
                  <c:v>1927</c:v>
                </c:pt>
                <c:pt idx="11">
                  <c:v>1928</c:v>
                </c:pt>
                <c:pt idx="12">
                  <c:v>1929</c:v>
                </c:pt>
                <c:pt idx="13">
                  <c:v>1930</c:v>
                </c:pt>
                <c:pt idx="14">
                  <c:v>1931</c:v>
                </c:pt>
                <c:pt idx="15">
                  <c:v>1932</c:v>
                </c:pt>
                <c:pt idx="16">
                  <c:v>1933</c:v>
                </c:pt>
                <c:pt idx="17">
                  <c:v>1934</c:v>
                </c:pt>
                <c:pt idx="18">
                  <c:v>1935</c:v>
                </c:pt>
                <c:pt idx="19">
                  <c:v>1936</c:v>
                </c:pt>
                <c:pt idx="20">
                  <c:v>1937</c:v>
                </c:pt>
                <c:pt idx="21">
                  <c:v>1938</c:v>
                </c:pt>
                <c:pt idx="22">
                  <c:v>1939</c:v>
                </c:pt>
                <c:pt idx="23">
                  <c:v>1940</c:v>
                </c:pt>
                <c:pt idx="24">
                  <c:v>1941</c:v>
                </c:pt>
                <c:pt idx="25">
                  <c:v>1942</c:v>
                </c:pt>
                <c:pt idx="26">
                  <c:v>1943</c:v>
                </c:pt>
                <c:pt idx="27">
                  <c:v>1944</c:v>
                </c:pt>
                <c:pt idx="28">
                  <c:v>1945</c:v>
                </c:pt>
                <c:pt idx="29">
                  <c:v>1946</c:v>
                </c:pt>
                <c:pt idx="30">
                  <c:v>1947</c:v>
                </c:pt>
                <c:pt idx="31">
                  <c:v>1948</c:v>
                </c:pt>
                <c:pt idx="32">
                  <c:v>1949</c:v>
                </c:pt>
                <c:pt idx="33">
                  <c:v>1950</c:v>
                </c:pt>
                <c:pt idx="34">
                  <c:v>1951</c:v>
                </c:pt>
                <c:pt idx="35">
                  <c:v>1952</c:v>
                </c:pt>
                <c:pt idx="36">
                  <c:v>1953</c:v>
                </c:pt>
                <c:pt idx="37">
                  <c:v>1954</c:v>
                </c:pt>
                <c:pt idx="38">
                  <c:v>1955</c:v>
                </c:pt>
                <c:pt idx="39">
                  <c:v>1956</c:v>
                </c:pt>
                <c:pt idx="40">
                  <c:v>1957</c:v>
                </c:pt>
                <c:pt idx="41">
                  <c:v>1958</c:v>
                </c:pt>
                <c:pt idx="42">
                  <c:v>1959</c:v>
                </c:pt>
                <c:pt idx="43">
                  <c:v>1960</c:v>
                </c:pt>
                <c:pt idx="44">
                  <c:v>1961</c:v>
                </c:pt>
                <c:pt idx="45">
                  <c:v>1962</c:v>
                </c:pt>
                <c:pt idx="46">
                  <c:v>1963</c:v>
                </c:pt>
                <c:pt idx="47">
                  <c:v>1964</c:v>
                </c:pt>
                <c:pt idx="48">
                  <c:v>1965</c:v>
                </c:pt>
                <c:pt idx="49">
                  <c:v>1966</c:v>
                </c:pt>
                <c:pt idx="50">
                  <c:v>1967</c:v>
                </c:pt>
                <c:pt idx="51">
                  <c:v>1968</c:v>
                </c:pt>
                <c:pt idx="52">
                  <c:v>1969</c:v>
                </c:pt>
                <c:pt idx="53">
                  <c:v>1970</c:v>
                </c:pt>
                <c:pt idx="54">
                  <c:v>1971</c:v>
                </c:pt>
                <c:pt idx="55">
                  <c:v>1972</c:v>
                </c:pt>
                <c:pt idx="56">
                  <c:v>1973</c:v>
                </c:pt>
                <c:pt idx="57">
                  <c:v>1974</c:v>
                </c:pt>
                <c:pt idx="58">
                  <c:v>1975</c:v>
                </c:pt>
                <c:pt idx="59">
                  <c:v>1976</c:v>
                </c:pt>
                <c:pt idx="60">
                  <c:v>1977</c:v>
                </c:pt>
                <c:pt idx="61">
                  <c:v>1978</c:v>
                </c:pt>
                <c:pt idx="62">
                  <c:v>1979</c:v>
                </c:pt>
                <c:pt idx="63">
                  <c:v>1980</c:v>
                </c:pt>
                <c:pt idx="64">
                  <c:v>1981</c:v>
                </c:pt>
                <c:pt idx="65">
                  <c:v>1982</c:v>
                </c:pt>
                <c:pt idx="66">
                  <c:v>1983</c:v>
                </c:pt>
                <c:pt idx="67">
                  <c:v>1984</c:v>
                </c:pt>
                <c:pt idx="68">
                  <c:v>1985</c:v>
                </c:pt>
                <c:pt idx="69">
                  <c:v>1986</c:v>
                </c:pt>
                <c:pt idx="70">
                  <c:v>1987</c:v>
                </c:pt>
                <c:pt idx="71">
                  <c:v>1988</c:v>
                </c:pt>
                <c:pt idx="72">
                  <c:v>1989</c:v>
                </c:pt>
                <c:pt idx="73">
                  <c:v>1990</c:v>
                </c:pt>
                <c:pt idx="74">
                  <c:v>1991</c:v>
                </c:pt>
                <c:pt idx="75">
                  <c:v>1992</c:v>
                </c:pt>
                <c:pt idx="76">
                  <c:v>1993</c:v>
                </c:pt>
                <c:pt idx="77">
                  <c:v>1994</c:v>
                </c:pt>
                <c:pt idx="78">
                  <c:v>1995</c:v>
                </c:pt>
                <c:pt idx="79">
                  <c:v>1996</c:v>
                </c:pt>
                <c:pt idx="80">
                  <c:v>1997</c:v>
                </c:pt>
                <c:pt idx="81">
                  <c:v>1998</c:v>
                </c:pt>
                <c:pt idx="82">
                  <c:v>1999</c:v>
                </c:pt>
                <c:pt idx="83">
                  <c:v>2000</c:v>
                </c:pt>
                <c:pt idx="84">
                  <c:v>2001</c:v>
                </c:pt>
                <c:pt idx="85">
                  <c:v>2002</c:v>
                </c:pt>
                <c:pt idx="86">
                  <c:v>2003</c:v>
                </c:pt>
                <c:pt idx="87">
                  <c:v>2004</c:v>
                </c:pt>
                <c:pt idx="88">
                  <c:v>2005</c:v>
                </c:pt>
                <c:pt idx="89">
                  <c:v>2006</c:v>
                </c:pt>
                <c:pt idx="90">
                  <c:v>2007</c:v>
                </c:pt>
                <c:pt idx="91">
                  <c:v>2008</c:v>
                </c:pt>
                <c:pt idx="92">
                  <c:v>2009</c:v>
                </c:pt>
                <c:pt idx="93">
                  <c:v>2010</c:v>
                </c:pt>
                <c:pt idx="94">
                  <c:v>2011</c:v>
                </c:pt>
                <c:pt idx="95">
                  <c:v>2012</c:v>
                </c:pt>
                <c:pt idx="96">
                  <c:v>2013</c:v>
                </c:pt>
                <c:pt idx="97">
                  <c:v>2014</c:v>
                </c:pt>
                <c:pt idx="98">
                  <c:v>(blank)</c:v>
                </c:pt>
              </c:strCache>
            </c:strRef>
          </c:cat>
          <c:val>
            <c:numRef>
              <c:f>'time and dead'!$D$56:$D$155</c:f>
              <c:numCache>
                <c:formatCode>General</c:formatCode>
                <c:ptCount val="99"/>
                <c:pt idx="2">
                  <c:v>1</c:v>
                </c:pt>
                <c:pt idx="6">
                  <c:v>1</c:v>
                </c:pt>
                <c:pt idx="8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8">
                  <c:v>1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6">
                  <c:v>4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2</c:v>
                </c:pt>
                <c:pt idx="31">
                  <c:v>5</c:v>
                </c:pt>
                <c:pt idx="35">
                  <c:v>2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2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6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4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8</c:v>
                </c:pt>
                <c:pt idx="67">
                  <c:v>6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1</c:v>
                </c:pt>
                <c:pt idx="72">
                  <c:v>5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7">
                  <c:v>1</c:v>
                </c:pt>
                <c:pt idx="89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5">
                  <c:v>1</c:v>
                </c:pt>
                <c:pt idx="9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B-49F3-8216-A464FE377C88}"/>
            </c:ext>
          </c:extLst>
        </c:ser>
        <c:ser>
          <c:idx val="3"/>
          <c:order val="3"/>
          <c:tx>
            <c:strRef>
              <c:f>'time and dead'!$E$54:$E$55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and dead'!$A$56:$A$155</c:f>
              <c:strCache>
                <c:ptCount val="99"/>
                <c:pt idx="0">
                  <c:v>1913</c:v>
                </c:pt>
                <c:pt idx="1">
                  <c:v>1914</c:v>
                </c:pt>
                <c:pt idx="2">
                  <c:v>1917</c:v>
                </c:pt>
                <c:pt idx="3">
                  <c:v>1919</c:v>
                </c:pt>
                <c:pt idx="4">
                  <c:v>1920</c:v>
                </c:pt>
                <c:pt idx="5">
                  <c:v>1921</c:v>
                </c:pt>
                <c:pt idx="6">
                  <c:v>1923</c:v>
                </c:pt>
                <c:pt idx="7">
                  <c:v>1924</c:v>
                </c:pt>
                <c:pt idx="8">
                  <c:v>1925</c:v>
                </c:pt>
                <c:pt idx="9">
                  <c:v>1926</c:v>
                </c:pt>
                <c:pt idx="10">
                  <c:v>1927</c:v>
                </c:pt>
                <c:pt idx="11">
                  <c:v>1928</c:v>
                </c:pt>
                <c:pt idx="12">
                  <c:v>1929</c:v>
                </c:pt>
                <c:pt idx="13">
                  <c:v>1930</c:v>
                </c:pt>
                <c:pt idx="14">
                  <c:v>1931</c:v>
                </c:pt>
                <c:pt idx="15">
                  <c:v>1932</c:v>
                </c:pt>
                <c:pt idx="16">
                  <c:v>1933</c:v>
                </c:pt>
                <c:pt idx="17">
                  <c:v>1934</c:v>
                </c:pt>
                <c:pt idx="18">
                  <c:v>1935</c:v>
                </c:pt>
                <c:pt idx="19">
                  <c:v>1936</c:v>
                </c:pt>
                <c:pt idx="20">
                  <c:v>1937</c:v>
                </c:pt>
                <c:pt idx="21">
                  <c:v>1938</c:v>
                </c:pt>
                <c:pt idx="22">
                  <c:v>1939</c:v>
                </c:pt>
                <c:pt idx="23">
                  <c:v>1940</c:v>
                </c:pt>
                <c:pt idx="24">
                  <c:v>1941</c:v>
                </c:pt>
                <c:pt idx="25">
                  <c:v>1942</c:v>
                </c:pt>
                <c:pt idx="26">
                  <c:v>1943</c:v>
                </c:pt>
                <c:pt idx="27">
                  <c:v>1944</c:v>
                </c:pt>
                <c:pt idx="28">
                  <c:v>1945</c:v>
                </c:pt>
                <c:pt idx="29">
                  <c:v>1946</c:v>
                </c:pt>
                <c:pt idx="30">
                  <c:v>1947</c:v>
                </c:pt>
                <c:pt idx="31">
                  <c:v>1948</c:v>
                </c:pt>
                <c:pt idx="32">
                  <c:v>1949</c:v>
                </c:pt>
                <c:pt idx="33">
                  <c:v>1950</c:v>
                </c:pt>
                <c:pt idx="34">
                  <c:v>1951</c:v>
                </c:pt>
                <c:pt idx="35">
                  <c:v>1952</c:v>
                </c:pt>
                <c:pt idx="36">
                  <c:v>1953</c:v>
                </c:pt>
                <c:pt idx="37">
                  <c:v>1954</c:v>
                </c:pt>
                <c:pt idx="38">
                  <c:v>1955</c:v>
                </c:pt>
                <c:pt idx="39">
                  <c:v>1956</c:v>
                </c:pt>
                <c:pt idx="40">
                  <c:v>1957</c:v>
                </c:pt>
                <c:pt idx="41">
                  <c:v>1958</c:v>
                </c:pt>
                <c:pt idx="42">
                  <c:v>1959</c:v>
                </c:pt>
                <c:pt idx="43">
                  <c:v>1960</c:v>
                </c:pt>
                <c:pt idx="44">
                  <c:v>1961</c:v>
                </c:pt>
                <c:pt idx="45">
                  <c:v>1962</c:v>
                </c:pt>
                <c:pt idx="46">
                  <c:v>1963</c:v>
                </c:pt>
                <c:pt idx="47">
                  <c:v>1964</c:v>
                </c:pt>
                <c:pt idx="48">
                  <c:v>1965</c:v>
                </c:pt>
                <c:pt idx="49">
                  <c:v>1966</c:v>
                </c:pt>
                <c:pt idx="50">
                  <c:v>1967</c:v>
                </c:pt>
                <c:pt idx="51">
                  <c:v>1968</c:v>
                </c:pt>
                <c:pt idx="52">
                  <c:v>1969</c:v>
                </c:pt>
                <c:pt idx="53">
                  <c:v>1970</c:v>
                </c:pt>
                <c:pt idx="54">
                  <c:v>1971</c:v>
                </c:pt>
                <c:pt idx="55">
                  <c:v>1972</c:v>
                </c:pt>
                <c:pt idx="56">
                  <c:v>1973</c:v>
                </c:pt>
                <c:pt idx="57">
                  <c:v>1974</c:v>
                </c:pt>
                <c:pt idx="58">
                  <c:v>1975</c:v>
                </c:pt>
                <c:pt idx="59">
                  <c:v>1976</c:v>
                </c:pt>
                <c:pt idx="60">
                  <c:v>1977</c:v>
                </c:pt>
                <c:pt idx="61">
                  <c:v>1978</c:v>
                </c:pt>
                <c:pt idx="62">
                  <c:v>1979</c:v>
                </c:pt>
                <c:pt idx="63">
                  <c:v>1980</c:v>
                </c:pt>
                <c:pt idx="64">
                  <c:v>1981</c:v>
                </c:pt>
                <c:pt idx="65">
                  <c:v>1982</c:v>
                </c:pt>
                <c:pt idx="66">
                  <c:v>1983</c:v>
                </c:pt>
                <c:pt idx="67">
                  <c:v>1984</c:v>
                </c:pt>
                <c:pt idx="68">
                  <c:v>1985</c:v>
                </c:pt>
                <c:pt idx="69">
                  <c:v>1986</c:v>
                </c:pt>
                <c:pt idx="70">
                  <c:v>1987</c:v>
                </c:pt>
                <c:pt idx="71">
                  <c:v>1988</c:v>
                </c:pt>
                <c:pt idx="72">
                  <c:v>1989</c:v>
                </c:pt>
                <c:pt idx="73">
                  <c:v>1990</c:v>
                </c:pt>
                <c:pt idx="74">
                  <c:v>1991</c:v>
                </c:pt>
                <c:pt idx="75">
                  <c:v>1992</c:v>
                </c:pt>
                <c:pt idx="76">
                  <c:v>1993</c:v>
                </c:pt>
                <c:pt idx="77">
                  <c:v>1994</c:v>
                </c:pt>
                <c:pt idx="78">
                  <c:v>1995</c:v>
                </c:pt>
                <c:pt idx="79">
                  <c:v>1996</c:v>
                </c:pt>
                <c:pt idx="80">
                  <c:v>1997</c:v>
                </c:pt>
                <c:pt idx="81">
                  <c:v>1998</c:v>
                </c:pt>
                <c:pt idx="82">
                  <c:v>1999</c:v>
                </c:pt>
                <c:pt idx="83">
                  <c:v>2000</c:v>
                </c:pt>
                <c:pt idx="84">
                  <c:v>2001</c:v>
                </c:pt>
                <c:pt idx="85">
                  <c:v>2002</c:v>
                </c:pt>
                <c:pt idx="86">
                  <c:v>2003</c:v>
                </c:pt>
                <c:pt idx="87">
                  <c:v>2004</c:v>
                </c:pt>
                <c:pt idx="88">
                  <c:v>2005</c:v>
                </c:pt>
                <c:pt idx="89">
                  <c:v>2006</c:v>
                </c:pt>
                <c:pt idx="90">
                  <c:v>2007</c:v>
                </c:pt>
                <c:pt idx="91">
                  <c:v>2008</c:v>
                </c:pt>
                <c:pt idx="92">
                  <c:v>2009</c:v>
                </c:pt>
                <c:pt idx="93">
                  <c:v>2010</c:v>
                </c:pt>
                <c:pt idx="94">
                  <c:v>2011</c:v>
                </c:pt>
                <c:pt idx="95">
                  <c:v>2012</c:v>
                </c:pt>
                <c:pt idx="96">
                  <c:v>2013</c:v>
                </c:pt>
                <c:pt idx="97">
                  <c:v>2014</c:v>
                </c:pt>
                <c:pt idx="98">
                  <c:v>(blank)</c:v>
                </c:pt>
              </c:strCache>
            </c:strRef>
          </c:cat>
          <c:val>
            <c:numRef>
              <c:f>'time and dead'!$E$56:$E$155</c:f>
              <c:numCache>
                <c:formatCode>General</c:formatCode>
                <c:ptCount val="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B-49F3-8216-A464FE377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437136"/>
        <c:axId val="745438096"/>
      </c:lineChart>
      <c:catAx>
        <c:axId val="74543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38096"/>
        <c:crosses val="autoZero"/>
        <c:auto val="1"/>
        <c:lblAlgn val="ctr"/>
        <c:lblOffset val="100"/>
        <c:noMultiLvlLbl val="0"/>
      </c:catAx>
      <c:valAx>
        <c:axId val="74543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3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[Magpiespan.xlsx]Recovery circumstances and dead!PivotTable7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'Recovery circumstances and dead'!$B$13:$B$14</c:f>
              <c:strCache>
                <c:ptCount val="1"/>
                <c:pt idx="0">
                  <c:v>Alive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75-4F62-9545-8F88313A87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675-4F62-9545-8F88313A87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675-4F62-9545-8F88313A87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675-4F62-9545-8F88313A87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675-4F62-9545-8F88313A877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675-4F62-9545-8F88313A87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'Recovery circumstances and dead'!$A$15:$A$21</c:f>
              <c:strCache>
                <c:ptCount val="6"/>
                <c:pt idx="0">
                  <c:v>AH</c:v>
                </c:pt>
                <c:pt idx="1">
                  <c:v>DH</c:v>
                </c:pt>
                <c:pt idx="2">
                  <c:v>ND</c:v>
                </c:pt>
                <c:pt idx="3">
                  <c:v>PD</c:v>
                </c:pt>
                <c:pt idx="4">
                  <c:v>RH</c:v>
                </c:pt>
                <c:pt idx="5">
                  <c:v>UU</c:v>
                </c:pt>
              </c:strCache>
            </c:strRef>
          </c:cat>
          <c:val>
            <c:numRef>
              <c:f>'Recovery circumstances and dead'!$B$15:$B$21</c:f>
              <c:numCache>
                <c:formatCode>General</c:formatCode>
                <c:ptCount val="6"/>
                <c:pt idx="0">
                  <c:v>25</c:v>
                </c:pt>
                <c:pt idx="1">
                  <c:v>38</c:v>
                </c:pt>
                <c:pt idx="2">
                  <c:v>14</c:v>
                </c:pt>
                <c:pt idx="3">
                  <c:v>1</c:v>
                </c:pt>
                <c:pt idx="4">
                  <c:v>139</c:v>
                </c:pt>
                <c:pt idx="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A-44C7-92FC-80CDCF03D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[Magpiespan.xlsx]Recovery circumstances and dead!PivotTable6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'Recovery circumstances and dead'!$B$1:$B$2</c:f>
              <c:strCache>
                <c:ptCount val="1"/>
                <c:pt idx="0">
                  <c:v>Dead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56-455F-BA5A-1613FAFEA8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56-455F-BA5A-1613FAFEA8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56-455F-BA5A-1613FAFEA8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56-455F-BA5A-1613FAFEA86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56-455F-BA5A-1613FAFEA86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456-455F-BA5A-1613FAFEA86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456-455F-BA5A-1613FAFEA86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456-455F-BA5A-1613FAFEA8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'Recovery circumstances and dead'!$A$3:$A$11</c:f>
              <c:strCache>
                <c:ptCount val="8"/>
                <c:pt idx="0">
                  <c:v>AH</c:v>
                </c:pt>
                <c:pt idx="1">
                  <c:v>DH</c:v>
                </c:pt>
                <c:pt idx="2">
                  <c:v>HH</c:v>
                </c:pt>
                <c:pt idx="3">
                  <c:v>ND</c:v>
                </c:pt>
                <c:pt idx="4">
                  <c:v>PD</c:v>
                </c:pt>
                <c:pt idx="5">
                  <c:v>RH</c:v>
                </c:pt>
                <c:pt idx="6">
                  <c:v>UK</c:v>
                </c:pt>
                <c:pt idx="7">
                  <c:v>UU</c:v>
                </c:pt>
              </c:strCache>
            </c:strRef>
          </c:cat>
          <c:val>
            <c:numRef>
              <c:f>'Recovery circumstances and dead'!$B$3:$B$11</c:f>
              <c:numCache>
                <c:formatCode>General</c:formatCode>
                <c:ptCount val="8"/>
                <c:pt idx="0">
                  <c:v>404</c:v>
                </c:pt>
                <c:pt idx="1">
                  <c:v>1391</c:v>
                </c:pt>
                <c:pt idx="2">
                  <c:v>39</c:v>
                </c:pt>
                <c:pt idx="3">
                  <c:v>85</c:v>
                </c:pt>
                <c:pt idx="4">
                  <c:v>147</c:v>
                </c:pt>
                <c:pt idx="5">
                  <c:v>92</c:v>
                </c:pt>
                <c:pt idx="6">
                  <c:v>8</c:v>
                </c:pt>
                <c:pt idx="7">
                  <c:v>1370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4-4729-8EDA-7B6F0D0EED5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[Magpiespan.xlsx]recovery cirumtances&amp;countries!PivotTable8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 of Recovery circumstances with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'recovery cirumtances&amp;countries'!$B$1:$B$2</c:f>
              <c:strCache>
                <c:ptCount val="1"/>
                <c:pt idx="0">
                  <c:v>AH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cirumtances&amp;countries'!$B$3:$B$28</c:f>
              <c:numCache>
                <c:formatCode>General</c:formatCode>
                <c:ptCount val="25"/>
                <c:pt idx="1">
                  <c:v>7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10</c:v>
                </c:pt>
                <c:pt idx="7">
                  <c:v>168</c:v>
                </c:pt>
                <c:pt idx="9">
                  <c:v>14</c:v>
                </c:pt>
                <c:pt idx="14">
                  <c:v>39</c:v>
                </c:pt>
                <c:pt idx="15">
                  <c:v>39</c:v>
                </c:pt>
                <c:pt idx="16">
                  <c:v>1</c:v>
                </c:pt>
                <c:pt idx="19">
                  <c:v>1</c:v>
                </c:pt>
                <c:pt idx="20">
                  <c:v>64</c:v>
                </c:pt>
                <c:pt idx="21">
                  <c:v>2</c:v>
                </c:pt>
                <c:pt idx="22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F-45EE-A317-BA4A910BB036}"/>
            </c:ext>
          </c:extLst>
        </c:ser>
        <c:ser>
          <c:idx val="1"/>
          <c:order val="1"/>
          <c:tx>
            <c:strRef>
              <c:f>'recovery cirumtances&amp;countries'!$C$1:$C$2</c:f>
              <c:strCache>
                <c:ptCount val="1"/>
                <c:pt idx="0">
                  <c:v>DH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cirumtances&amp;countries'!$C$3:$C$28</c:f>
              <c:numCache>
                <c:formatCode>General</c:formatCode>
                <c:ptCount val="25"/>
                <c:pt idx="0">
                  <c:v>8</c:v>
                </c:pt>
                <c:pt idx="1">
                  <c:v>27</c:v>
                </c:pt>
                <c:pt idx="2">
                  <c:v>1</c:v>
                </c:pt>
                <c:pt idx="3">
                  <c:v>76</c:v>
                </c:pt>
                <c:pt idx="4">
                  <c:v>72</c:v>
                </c:pt>
                <c:pt idx="5">
                  <c:v>2</c:v>
                </c:pt>
                <c:pt idx="6">
                  <c:v>12</c:v>
                </c:pt>
                <c:pt idx="7">
                  <c:v>396</c:v>
                </c:pt>
                <c:pt idx="8">
                  <c:v>1</c:v>
                </c:pt>
                <c:pt idx="9">
                  <c:v>120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4">
                  <c:v>159</c:v>
                </c:pt>
                <c:pt idx="15">
                  <c:v>91</c:v>
                </c:pt>
                <c:pt idx="16">
                  <c:v>6</c:v>
                </c:pt>
                <c:pt idx="17">
                  <c:v>8</c:v>
                </c:pt>
                <c:pt idx="18">
                  <c:v>1</c:v>
                </c:pt>
                <c:pt idx="19">
                  <c:v>1</c:v>
                </c:pt>
                <c:pt idx="20">
                  <c:v>243</c:v>
                </c:pt>
                <c:pt idx="21">
                  <c:v>9</c:v>
                </c:pt>
                <c:pt idx="22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F-45EE-A317-BA4A910BB036}"/>
            </c:ext>
          </c:extLst>
        </c:ser>
        <c:ser>
          <c:idx val="2"/>
          <c:order val="2"/>
          <c:tx>
            <c:strRef>
              <c:f>'recovery cirumtances&amp;countries'!$D$1:$D$2</c:f>
              <c:strCache>
                <c:ptCount val="1"/>
                <c:pt idx="0">
                  <c:v>HH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cirumtances&amp;countries'!$D$3:$D$28</c:f>
              <c:numCache>
                <c:formatCode>General</c:formatCode>
                <c:ptCount val="25"/>
                <c:pt idx="1">
                  <c:v>8</c:v>
                </c:pt>
                <c:pt idx="3">
                  <c:v>4</c:v>
                </c:pt>
                <c:pt idx="7">
                  <c:v>23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DF-45EE-A317-BA4A910BB036}"/>
            </c:ext>
          </c:extLst>
        </c:ser>
        <c:ser>
          <c:idx val="3"/>
          <c:order val="3"/>
          <c:tx>
            <c:strRef>
              <c:f>'recovery cirumtances&amp;countries'!$E$1:$E$2</c:f>
              <c:strCache>
                <c:ptCount val="1"/>
                <c:pt idx="0">
                  <c:v>ND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cirumtances&amp;countries'!$E$3:$E$28</c:f>
              <c:numCache>
                <c:formatCode>General</c:formatCode>
                <c:ptCount val="25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18</c:v>
                </c:pt>
                <c:pt idx="9">
                  <c:v>12</c:v>
                </c:pt>
                <c:pt idx="14">
                  <c:v>17</c:v>
                </c:pt>
                <c:pt idx="15">
                  <c:v>4</c:v>
                </c:pt>
                <c:pt idx="16">
                  <c:v>2</c:v>
                </c:pt>
                <c:pt idx="19">
                  <c:v>1</c:v>
                </c:pt>
                <c:pt idx="20">
                  <c:v>15</c:v>
                </c:pt>
                <c:pt idx="21">
                  <c:v>1</c:v>
                </c:pt>
                <c:pt idx="2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DF-45EE-A317-BA4A910BB036}"/>
            </c:ext>
          </c:extLst>
        </c:ser>
        <c:ser>
          <c:idx val="4"/>
          <c:order val="4"/>
          <c:tx>
            <c:strRef>
              <c:f>'recovery cirumtances&amp;countries'!$F$1:$F$2</c:f>
              <c:strCache>
                <c:ptCount val="1"/>
                <c:pt idx="0">
                  <c:v>PD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cirumtances&amp;countries'!$F$3:$F$28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4</c:v>
                </c:pt>
                <c:pt idx="7">
                  <c:v>40</c:v>
                </c:pt>
                <c:pt idx="9">
                  <c:v>10</c:v>
                </c:pt>
                <c:pt idx="14">
                  <c:v>14</c:v>
                </c:pt>
                <c:pt idx="15">
                  <c:v>24</c:v>
                </c:pt>
                <c:pt idx="17">
                  <c:v>1</c:v>
                </c:pt>
                <c:pt idx="19">
                  <c:v>3</c:v>
                </c:pt>
                <c:pt idx="20">
                  <c:v>21</c:v>
                </c:pt>
                <c:pt idx="21">
                  <c:v>1</c:v>
                </c:pt>
                <c:pt idx="2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DF-45EE-A317-BA4A910BB036}"/>
            </c:ext>
          </c:extLst>
        </c:ser>
        <c:ser>
          <c:idx val="5"/>
          <c:order val="5"/>
          <c:tx>
            <c:strRef>
              <c:f>'recovery cirumtances&amp;countries'!$G$1:$G$2</c:f>
              <c:strCache>
                <c:ptCount val="1"/>
                <c:pt idx="0">
                  <c:v>RH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cirumtances&amp;countries'!$G$3:$G$28</c:f>
              <c:numCache>
                <c:formatCode>General</c:formatCode>
                <c:ptCount val="25"/>
                <c:pt idx="1">
                  <c:v>11</c:v>
                </c:pt>
                <c:pt idx="3">
                  <c:v>4</c:v>
                </c:pt>
                <c:pt idx="4">
                  <c:v>11</c:v>
                </c:pt>
                <c:pt idx="6">
                  <c:v>7</c:v>
                </c:pt>
                <c:pt idx="7">
                  <c:v>58</c:v>
                </c:pt>
                <c:pt idx="8">
                  <c:v>2</c:v>
                </c:pt>
                <c:pt idx="9">
                  <c:v>13</c:v>
                </c:pt>
                <c:pt idx="14">
                  <c:v>21</c:v>
                </c:pt>
                <c:pt idx="15">
                  <c:v>36</c:v>
                </c:pt>
                <c:pt idx="16">
                  <c:v>1</c:v>
                </c:pt>
                <c:pt idx="17">
                  <c:v>3</c:v>
                </c:pt>
                <c:pt idx="19">
                  <c:v>3</c:v>
                </c:pt>
                <c:pt idx="20">
                  <c:v>26</c:v>
                </c:pt>
                <c:pt idx="22">
                  <c:v>41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DF-45EE-A317-BA4A910BB036}"/>
            </c:ext>
          </c:extLst>
        </c:ser>
        <c:ser>
          <c:idx val="6"/>
          <c:order val="6"/>
          <c:tx>
            <c:strRef>
              <c:f>'recovery cirumtances&amp;countries'!$H$1:$H$2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cirumtances&amp;countries'!$H$3:$H$28</c:f>
              <c:numCache>
                <c:formatCode>General</c:formatCode>
                <c:ptCount val="25"/>
                <c:pt idx="4">
                  <c:v>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F-45EE-A317-BA4A910BB036}"/>
            </c:ext>
          </c:extLst>
        </c:ser>
        <c:ser>
          <c:idx val="7"/>
          <c:order val="7"/>
          <c:tx>
            <c:strRef>
              <c:f>'recovery cirumtances&amp;countries'!$I$1:$I$2</c:f>
              <c:strCache>
                <c:ptCount val="1"/>
                <c:pt idx="0">
                  <c:v>UU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cirumtances&amp;countries'!$I$3:$I$28</c:f>
              <c:numCache>
                <c:formatCode>General</c:formatCode>
                <c:ptCount val="25"/>
                <c:pt idx="1">
                  <c:v>37</c:v>
                </c:pt>
                <c:pt idx="2">
                  <c:v>5</c:v>
                </c:pt>
                <c:pt idx="3">
                  <c:v>19</c:v>
                </c:pt>
                <c:pt idx="4">
                  <c:v>58</c:v>
                </c:pt>
                <c:pt idx="5">
                  <c:v>4</c:v>
                </c:pt>
                <c:pt idx="6">
                  <c:v>26</c:v>
                </c:pt>
                <c:pt idx="7">
                  <c:v>381</c:v>
                </c:pt>
                <c:pt idx="8">
                  <c:v>3</c:v>
                </c:pt>
                <c:pt idx="9">
                  <c:v>77</c:v>
                </c:pt>
                <c:pt idx="10">
                  <c:v>6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219</c:v>
                </c:pt>
                <c:pt idx="15">
                  <c:v>145</c:v>
                </c:pt>
                <c:pt idx="16">
                  <c:v>12</c:v>
                </c:pt>
                <c:pt idx="17">
                  <c:v>9</c:v>
                </c:pt>
                <c:pt idx="19">
                  <c:v>4</c:v>
                </c:pt>
                <c:pt idx="20">
                  <c:v>197</c:v>
                </c:pt>
                <c:pt idx="21">
                  <c:v>11</c:v>
                </c:pt>
                <c:pt idx="22">
                  <c:v>327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DF-45EE-A317-BA4A910BB036}"/>
            </c:ext>
          </c:extLst>
        </c:ser>
        <c:ser>
          <c:idx val="8"/>
          <c:order val="8"/>
          <c:tx>
            <c:strRef>
              <c:f>'recovery cirumtances&amp;countries'!$J$1:$J$2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'recovery cirumtances&amp;countries'!$A$3:$A$28</c:f>
              <c:strCache>
                <c:ptCount val="25"/>
                <c:pt idx="0">
                  <c:v>Austria</c:v>
                </c:pt>
                <c:pt idx="1">
                  <c:v>Belgium</c:v>
                </c:pt>
                <c:pt idx="2">
                  <c:v>Croatia</c:v>
                </c:pt>
                <c:pt idx="3">
                  <c:v>Czech Republic</c:v>
                </c:pt>
                <c:pt idx="4">
                  <c:v>Denmark</c:v>
                </c:pt>
                <c:pt idx="5">
                  <c:v>Eire</c:v>
                </c:pt>
                <c:pt idx="6">
                  <c:v>Estonia</c:v>
                </c:pt>
                <c:pt idx="7">
                  <c:v>Finland</c:v>
                </c:pt>
                <c:pt idx="8">
                  <c:v>France</c:v>
                </c:pt>
                <c:pt idx="9">
                  <c:v>Germany</c:v>
                </c:pt>
                <c:pt idx="10">
                  <c:v>Hungary</c:v>
                </c:pt>
                <c:pt idx="11">
                  <c:v>Latvia</c:v>
                </c:pt>
                <c:pt idx="12">
                  <c:v>Lithuania</c:v>
                </c:pt>
                <c:pt idx="13">
                  <c:v>Morocco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Russia</c:v>
                </c:pt>
                <c:pt idx="18">
                  <c:v>Slovakia</c:v>
                </c:pt>
                <c:pt idx="19">
                  <c:v>Spain</c:v>
                </c:pt>
                <c:pt idx="20">
                  <c:v>Sweden</c:v>
                </c:pt>
                <c:pt idx="21">
                  <c:v>Switzerland</c:v>
                </c:pt>
                <c:pt idx="22">
                  <c:v>UK</c:v>
                </c:pt>
                <c:pt idx="23">
                  <c:v>Ukraine</c:v>
                </c:pt>
                <c:pt idx="24">
                  <c:v>(blank)</c:v>
                </c:pt>
              </c:strCache>
            </c:strRef>
          </c:cat>
          <c:val>
            <c:numRef>
              <c:f>'recovery cirumtances&amp;countries'!$J$3:$J$28</c:f>
              <c:numCache>
                <c:formatCode>General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8-F8DF-45EE-A317-BA4A910BB0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745458896"/>
        <c:axId val="745456656"/>
      </c:barChart>
      <c:catAx>
        <c:axId val="74545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56656"/>
        <c:crosses val="autoZero"/>
        <c:auto val="1"/>
        <c:lblAlgn val="ctr"/>
        <c:lblOffset val="100"/>
        <c:noMultiLvlLbl val="0"/>
      </c:catAx>
      <c:valAx>
        <c:axId val="7454566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54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[Magpiespan.xlsx]flight distance analyst!PivotTable9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km</a:t>
            </a:r>
            <a:r>
              <a:rPr lang="en-US" baseline="0"/>
              <a:t> with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'flight distance analyst'!$B$21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'flight distance analyst'!$A$22:$A$35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'flight distance analyst'!$B$22:$B$35</c:f>
              <c:numCache>
                <c:formatCode>General</c:formatCode>
                <c:ptCount val="13"/>
                <c:pt idx="0">
                  <c:v>1973</c:v>
                </c:pt>
                <c:pt idx="1">
                  <c:v>1739</c:v>
                </c:pt>
                <c:pt idx="2">
                  <c:v>2268</c:v>
                </c:pt>
                <c:pt idx="3">
                  <c:v>5379</c:v>
                </c:pt>
                <c:pt idx="4">
                  <c:v>3051</c:v>
                </c:pt>
                <c:pt idx="5">
                  <c:v>2899</c:v>
                </c:pt>
                <c:pt idx="6">
                  <c:v>1916</c:v>
                </c:pt>
                <c:pt idx="7">
                  <c:v>2355</c:v>
                </c:pt>
                <c:pt idx="8">
                  <c:v>4309</c:v>
                </c:pt>
                <c:pt idx="9">
                  <c:v>2988</c:v>
                </c:pt>
                <c:pt idx="10">
                  <c:v>3323</c:v>
                </c:pt>
                <c:pt idx="11">
                  <c:v>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8-4930-85A2-EFAE1AD61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314256"/>
        <c:axId val="1043314896"/>
      </c:lineChart>
      <c:catAx>
        <c:axId val="104331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314896"/>
        <c:crosses val="autoZero"/>
        <c:auto val="1"/>
        <c:lblAlgn val="ctr"/>
        <c:lblOffset val="100"/>
        <c:noMultiLvlLbl val="0"/>
      </c:catAx>
      <c:valAx>
        <c:axId val="104331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31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'flight distance analyst'!$B$1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'flight distance analyst'!$A$2:$A$10</c:f>
              <c:strCache>
                <c:ptCount val="9"/>
                <c:pt idx="0">
                  <c:v>0-50</c:v>
                </c:pt>
                <c:pt idx="1">
                  <c:v>50-100</c:v>
                </c:pt>
                <c:pt idx="2">
                  <c:v>100-150</c:v>
                </c:pt>
                <c:pt idx="3">
                  <c:v>150-200</c:v>
                </c:pt>
                <c:pt idx="4">
                  <c:v>250-300</c:v>
                </c:pt>
                <c:pt idx="5">
                  <c:v>350-400</c:v>
                </c:pt>
                <c:pt idx="6">
                  <c:v>400-450</c:v>
                </c:pt>
                <c:pt idx="7">
                  <c:v>450-500</c:v>
                </c:pt>
                <c:pt idx="8">
                  <c:v>&gt;500</c:v>
                </c:pt>
              </c:strCache>
            </c:strRef>
          </c:cat>
          <c:val>
            <c:numRef>
              <c:f>'flight distance analyst'!$B$2:$B$10</c:f>
              <c:numCache>
                <c:formatCode>General</c:formatCode>
                <c:ptCount val="9"/>
                <c:pt idx="0">
                  <c:v>3806</c:v>
                </c:pt>
                <c:pt idx="1">
                  <c:v>92</c:v>
                </c:pt>
                <c:pt idx="2">
                  <c:v>28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5-4CDE-995D-EF96D54DA6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5561168"/>
        <c:axId val="1005566928"/>
      </c:barChart>
      <c:catAx>
        <c:axId val="10055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66928"/>
        <c:crosses val="autoZero"/>
        <c:auto val="1"/>
        <c:lblAlgn val="ctr"/>
        <c:lblOffset val="100"/>
        <c:noMultiLvlLbl val="0"/>
      </c:catAx>
      <c:valAx>
        <c:axId val="10055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6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'times in day'!$B$1</c:f>
              <c:strCache>
                <c:ptCount val="1"/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'times in day'!$A$2:$A$21</c:f>
              <c:strCache>
                <c:ptCount val="20"/>
                <c:pt idx="0">
                  <c:v>0-500</c:v>
                </c:pt>
                <c:pt idx="1">
                  <c:v>501-1000</c:v>
                </c:pt>
                <c:pt idx="2">
                  <c:v>1001-1500</c:v>
                </c:pt>
                <c:pt idx="3">
                  <c:v>1501-2000</c:v>
                </c:pt>
                <c:pt idx="4">
                  <c:v>2001-2500</c:v>
                </c:pt>
                <c:pt idx="5">
                  <c:v>2501-3000</c:v>
                </c:pt>
                <c:pt idx="6">
                  <c:v>3001-3500</c:v>
                </c:pt>
                <c:pt idx="7">
                  <c:v>3501-4000</c:v>
                </c:pt>
                <c:pt idx="8">
                  <c:v>4001-4500</c:v>
                </c:pt>
                <c:pt idx="9">
                  <c:v>4501-5000</c:v>
                </c:pt>
                <c:pt idx="10">
                  <c:v>5001-5500</c:v>
                </c:pt>
                <c:pt idx="11">
                  <c:v>5501-6000</c:v>
                </c:pt>
                <c:pt idx="12">
                  <c:v>6001-6500</c:v>
                </c:pt>
                <c:pt idx="13">
                  <c:v>6501-7000</c:v>
                </c:pt>
                <c:pt idx="14">
                  <c:v>7001-7500</c:v>
                </c:pt>
                <c:pt idx="15">
                  <c:v>7501-8000</c:v>
                </c:pt>
                <c:pt idx="16">
                  <c:v>8001-8500</c:v>
                </c:pt>
                <c:pt idx="17">
                  <c:v>8501-9000</c:v>
                </c:pt>
                <c:pt idx="18">
                  <c:v>9001-9500</c:v>
                </c:pt>
                <c:pt idx="19">
                  <c:v>9501-10000</c:v>
                </c:pt>
              </c:strCache>
            </c:strRef>
          </c:cat>
          <c:val>
            <c:numRef>
              <c:f>'times in day'!$B$2:$B$21</c:f>
              <c:numCache>
                <c:formatCode>General</c:formatCode>
                <c:ptCount val="20"/>
                <c:pt idx="0">
                  <c:v>2845</c:v>
                </c:pt>
                <c:pt idx="1">
                  <c:v>502</c:v>
                </c:pt>
                <c:pt idx="2">
                  <c:v>256</c:v>
                </c:pt>
                <c:pt idx="3">
                  <c:v>133</c:v>
                </c:pt>
                <c:pt idx="4">
                  <c:v>70</c:v>
                </c:pt>
                <c:pt idx="5">
                  <c:v>46</c:v>
                </c:pt>
                <c:pt idx="6">
                  <c:v>25</c:v>
                </c:pt>
                <c:pt idx="7">
                  <c:v>23</c:v>
                </c:pt>
                <c:pt idx="8">
                  <c:v>17</c:v>
                </c:pt>
                <c:pt idx="9">
                  <c:v>12</c:v>
                </c:pt>
                <c:pt idx="10">
                  <c:v>4</c:v>
                </c:pt>
                <c:pt idx="11">
                  <c:v>1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C-459C-A043-AB98EC480F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1664976"/>
        <c:axId val="100166113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'times in day'!$C$1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'times in day'!$A$2:$A$21</c15:sqref>
                        </c15:formulaRef>
                      </c:ext>
                    </c:extLst>
                    <c:strCache>
                      <c:ptCount val="20"/>
                      <c:pt idx="0">
                        <c:v>0-500</c:v>
                      </c:pt>
                      <c:pt idx="1">
                        <c:v>501-1000</c:v>
                      </c:pt>
                      <c:pt idx="2">
                        <c:v>1001-1500</c:v>
                      </c:pt>
                      <c:pt idx="3">
                        <c:v>1501-2000</c:v>
                      </c:pt>
                      <c:pt idx="4">
                        <c:v>2001-2500</c:v>
                      </c:pt>
                      <c:pt idx="5">
                        <c:v>2501-3000</c:v>
                      </c:pt>
                      <c:pt idx="6">
                        <c:v>3001-3500</c:v>
                      </c:pt>
                      <c:pt idx="7">
                        <c:v>3501-4000</c:v>
                      </c:pt>
                      <c:pt idx="8">
                        <c:v>4001-4500</c:v>
                      </c:pt>
                      <c:pt idx="9">
                        <c:v>4501-5000</c:v>
                      </c:pt>
                      <c:pt idx="10">
                        <c:v>5001-5500</c:v>
                      </c:pt>
                      <c:pt idx="11">
                        <c:v>5501-6000</c:v>
                      </c:pt>
                      <c:pt idx="12">
                        <c:v>6001-6500</c:v>
                      </c:pt>
                      <c:pt idx="13">
                        <c:v>6501-7000</c:v>
                      </c:pt>
                      <c:pt idx="14">
                        <c:v>7001-7500</c:v>
                      </c:pt>
                      <c:pt idx="15">
                        <c:v>7501-8000</c:v>
                      </c:pt>
                      <c:pt idx="16">
                        <c:v>8001-8500</c:v>
                      </c:pt>
                      <c:pt idx="17">
                        <c:v>8501-9000</c:v>
                      </c:pt>
                      <c:pt idx="18">
                        <c:v>9001-9500</c:v>
                      </c:pt>
                      <c:pt idx="19">
                        <c:v>9501-10000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'times in day'!$C$2:$C$21</c15:sqref>
                        </c15:formulaRef>
                      </c:ext>
                    </c:extLst>
                    <c:numCache>
                      <c:formatCode>General</c:formatCode>
                      <c:ptCount val="2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A7C-459C-A043-AB98EC480FC0}"/>
                  </c:ext>
                </c:extLst>
              </c15:ser>
            </c15:filteredBarSeries>
          </c:ext>
        </c:extLst>
      </c:barChart>
      <c:catAx>
        <c:axId val="100166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61136"/>
        <c:crosses val="autoZero"/>
        <c:auto val="1"/>
        <c:lblAlgn val="ctr"/>
        <c:lblOffset val="100"/>
        <c:noMultiLvlLbl val="0"/>
      </c:catAx>
      <c:valAx>
        <c:axId val="10016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6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[Magpiespan.xlsx]times in day!PivotTable6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'times in day'!$B$23:$B$24</c:f>
              <c:strCache>
                <c:ptCount val="1"/>
                <c:pt idx="0">
                  <c:v>Dead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'times in day'!$A$25:$A$1246</c:f>
              <c:strCache>
                <c:ptCount val="12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234</c:v>
                </c:pt>
                <c:pt idx="231">
                  <c:v>235</c:v>
                </c:pt>
                <c:pt idx="232">
                  <c:v>236</c:v>
                </c:pt>
                <c:pt idx="233">
                  <c:v>237</c:v>
                </c:pt>
                <c:pt idx="234">
                  <c:v>238</c:v>
                </c:pt>
                <c:pt idx="235">
                  <c:v>239</c:v>
                </c:pt>
                <c:pt idx="236">
                  <c:v>240</c:v>
                </c:pt>
                <c:pt idx="237">
                  <c:v>241</c:v>
                </c:pt>
                <c:pt idx="238">
                  <c:v>242</c:v>
                </c:pt>
                <c:pt idx="239">
                  <c:v>243</c:v>
                </c:pt>
                <c:pt idx="240">
                  <c:v>244</c:v>
                </c:pt>
                <c:pt idx="241">
                  <c:v>245</c:v>
                </c:pt>
                <c:pt idx="242">
                  <c:v>246</c:v>
                </c:pt>
                <c:pt idx="243">
                  <c:v>247</c:v>
                </c:pt>
                <c:pt idx="244">
                  <c:v>248</c:v>
                </c:pt>
                <c:pt idx="245">
                  <c:v>249</c:v>
                </c:pt>
                <c:pt idx="246">
                  <c:v>251</c:v>
                </c:pt>
                <c:pt idx="247">
                  <c:v>252</c:v>
                </c:pt>
                <c:pt idx="248">
                  <c:v>253</c:v>
                </c:pt>
                <c:pt idx="249">
                  <c:v>254</c:v>
                </c:pt>
                <c:pt idx="250">
                  <c:v>255</c:v>
                </c:pt>
                <c:pt idx="251">
                  <c:v>256</c:v>
                </c:pt>
                <c:pt idx="252">
                  <c:v>257</c:v>
                </c:pt>
                <c:pt idx="253">
                  <c:v>258</c:v>
                </c:pt>
                <c:pt idx="254">
                  <c:v>259</c:v>
                </c:pt>
                <c:pt idx="255">
                  <c:v>260</c:v>
                </c:pt>
                <c:pt idx="256">
                  <c:v>261</c:v>
                </c:pt>
                <c:pt idx="257">
                  <c:v>262</c:v>
                </c:pt>
                <c:pt idx="258">
                  <c:v>263</c:v>
                </c:pt>
                <c:pt idx="259">
                  <c:v>264</c:v>
                </c:pt>
                <c:pt idx="260">
                  <c:v>265</c:v>
                </c:pt>
                <c:pt idx="261">
                  <c:v>266</c:v>
                </c:pt>
                <c:pt idx="262">
                  <c:v>267</c:v>
                </c:pt>
                <c:pt idx="263">
                  <c:v>268</c:v>
                </c:pt>
                <c:pt idx="264">
                  <c:v>269</c:v>
                </c:pt>
                <c:pt idx="265">
                  <c:v>270</c:v>
                </c:pt>
                <c:pt idx="266">
                  <c:v>271</c:v>
                </c:pt>
                <c:pt idx="267">
                  <c:v>272</c:v>
                </c:pt>
                <c:pt idx="268">
                  <c:v>273</c:v>
                </c:pt>
                <c:pt idx="269">
                  <c:v>274</c:v>
                </c:pt>
                <c:pt idx="270">
                  <c:v>275</c:v>
                </c:pt>
                <c:pt idx="271">
                  <c:v>276</c:v>
                </c:pt>
                <c:pt idx="272">
                  <c:v>277</c:v>
                </c:pt>
                <c:pt idx="273">
                  <c:v>278</c:v>
                </c:pt>
                <c:pt idx="274">
                  <c:v>279</c:v>
                </c:pt>
                <c:pt idx="275">
                  <c:v>280</c:v>
                </c:pt>
                <c:pt idx="276">
                  <c:v>281</c:v>
                </c:pt>
                <c:pt idx="277">
                  <c:v>282</c:v>
                </c:pt>
                <c:pt idx="278">
                  <c:v>283</c:v>
                </c:pt>
                <c:pt idx="279">
                  <c:v>284</c:v>
                </c:pt>
                <c:pt idx="280">
                  <c:v>285</c:v>
                </c:pt>
                <c:pt idx="281">
                  <c:v>287</c:v>
                </c:pt>
                <c:pt idx="282">
                  <c:v>288</c:v>
                </c:pt>
                <c:pt idx="283">
                  <c:v>289</c:v>
                </c:pt>
                <c:pt idx="284">
                  <c:v>290</c:v>
                </c:pt>
                <c:pt idx="285">
                  <c:v>291</c:v>
                </c:pt>
                <c:pt idx="286">
                  <c:v>292</c:v>
                </c:pt>
                <c:pt idx="287">
                  <c:v>293</c:v>
                </c:pt>
                <c:pt idx="288">
                  <c:v>294</c:v>
                </c:pt>
                <c:pt idx="289">
                  <c:v>295</c:v>
                </c:pt>
                <c:pt idx="290">
                  <c:v>296</c:v>
                </c:pt>
                <c:pt idx="291">
                  <c:v>297</c:v>
                </c:pt>
                <c:pt idx="292">
                  <c:v>298</c:v>
                </c:pt>
                <c:pt idx="293">
                  <c:v>299</c:v>
                </c:pt>
                <c:pt idx="294">
                  <c:v>300</c:v>
                </c:pt>
                <c:pt idx="295">
                  <c:v>301</c:v>
                </c:pt>
                <c:pt idx="296">
                  <c:v>302</c:v>
                </c:pt>
                <c:pt idx="297">
                  <c:v>303</c:v>
                </c:pt>
                <c:pt idx="298">
                  <c:v>304</c:v>
                </c:pt>
                <c:pt idx="299">
                  <c:v>305</c:v>
                </c:pt>
                <c:pt idx="300">
                  <c:v>306</c:v>
                </c:pt>
                <c:pt idx="301">
                  <c:v>307</c:v>
                </c:pt>
                <c:pt idx="302">
                  <c:v>308</c:v>
                </c:pt>
                <c:pt idx="303">
                  <c:v>309</c:v>
                </c:pt>
                <c:pt idx="304">
                  <c:v>310</c:v>
                </c:pt>
                <c:pt idx="305">
                  <c:v>311</c:v>
                </c:pt>
                <c:pt idx="306">
                  <c:v>312</c:v>
                </c:pt>
                <c:pt idx="307">
                  <c:v>313</c:v>
                </c:pt>
                <c:pt idx="308">
                  <c:v>314</c:v>
                </c:pt>
                <c:pt idx="309">
                  <c:v>315</c:v>
                </c:pt>
                <c:pt idx="310">
                  <c:v>316</c:v>
                </c:pt>
                <c:pt idx="311">
                  <c:v>317</c:v>
                </c:pt>
                <c:pt idx="312">
                  <c:v>318</c:v>
                </c:pt>
                <c:pt idx="313">
                  <c:v>319</c:v>
                </c:pt>
                <c:pt idx="314">
                  <c:v>320</c:v>
                </c:pt>
                <c:pt idx="315">
                  <c:v>321</c:v>
                </c:pt>
                <c:pt idx="316">
                  <c:v>322</c:v>
                </c:pt>
                <c:pt idx="317">
                  <c:v>323</c:v>
                </c:pt>
                <c:pt idx="318">
                  <c:v>324</c:v>
                </c:pt>
                <c:pt idx="319">
                  <c:v>325</c:v>
                </c:pt>
                <c:pt idx="320">
                  <c:v>326</c:v>
                </c:pt>
                <c:pt idx="321">
                  <c:v>327</c:v>
                </c:pt>
                <c:pt idx="322">
                  <c:v>328</c:v>
                </c:pt>
                <c:pt idx="323">
                  <c:v>329</c:v>
                </c:pt>
                <c:pt idx="324">
                  <c:v>330</c:v>
                </c:pt>
                <c:pt idx="325">
                  <c:v>331</c:v>
                </c:pt>
                <c:pt idx="326">
                  <c:v>332</c:v>
                </c:pt>
                <c:pt idx="327">
                  <c:v>333</c:v>
                </c:pt>
                <c:pt idx="328">
                  <c:v>334</c:v>
                </c:pt>
                <c:pt idx="329">
                  <c:v>335</c:v>
                </c:pt>
                <c:pt idx="330">
                  <c:v>336</c:v>
                </c:pt>
                <c:pt idx="331">
                  <c:v>337</c:v>
                </c:pt>
                <c:pt idx="332">
                  <c:v>338</c:v>
                </c:pt>
                <c:pt idx="333">
                  <c:v>339</c:v>
                </c:pt>
                <c:pt idx="334">
                  <c:v>340</c:v>
                </c:pt>
                <c:pt idx="335">
                  <c:v>341</c:v>
                </c:pt>
                <c:pt idx="336">
                  <c:v>342</c:v>
                </c:pt>
                <c:pt idx="337">
                  <c:v>343</c:v>
                </c:pt>
                <c:pt idx="338">
                  <c:v>344</c:v>
                </c:pt>
                <c:pt idx="339">
                  <c:v>345</c:v>
                </c:pt>
                <c:pt idx="340">
                  <c:v>346</c:v>
                </c:pt>
                <c:pt idx="341">
                  <c:v>347</c:v>
                </c:pt>
                <c:pt idx="342">
                  <c:v>348</c:v>
                </c:pt>
                <c:pt idx="343">
                  <c:v>349</c:v>
                </c:pt>
                <c:pt idx="344">
                  <c:v>350</c:v>
                </c:pt>
                <c:pt idx="345">
                  <c:v>351</c:v>
                </c:pt>
                <c:pt idx="346">
                  <c:v>352</c:v>
                </c:pt>
                <c:pt idx="347">
                  <c:v>353</c:v>
                </c:pt>
                <c:pt idx="348">
                  <c:v>354</c:v>
                </c:pt>
                <c:pt idx="349">
                  <c:v>355</c:v>
                </c:pt>
                <c:pt idx="350">
                  <c:v>356</c:v>
                </c:pt>
                <c:pt idx="351">
                  <c:v>357</c:v>
                </c:pt>
                <c:pt idx="352">
                  <c:v>358</c:v>
                </c:pt>
                <c:pt idx="353">
                  <c:v>359</c:v>
                </c:pt>
                <c:pt idx="354">
                  <c:v>360</c:v>
                </c:pt>
                <c:pt idx="355">
                  <c:v>361</c:v>
                </c:pt>
                <c:pt idx="356">
                  <c:v>362</c:v>
                </c:pt>
                <c:pt idx="357">
                  <c:v>363</c:v>
                </c:pt>
                <c:pt idx="358">
                  <c:v>364</c:v>
                </c:pt>
                <c:pt idx="359">
                  <c:v>365</c:v>
                </c:pt>
                <c:pt idx="360">
                  <c:v>366</c:v>
                </c:pt>
                <c:pt idx="361">
                  <c:v>367</c:v>
                </c:pt>
                <c:pt idx="362">
                  <c:v>368</c:v>
                </c:pt>
                <c:pt idx="363">
                  <c:v>369</c:v>
                </c:pt>
                <c:pt idx="364">
                  <c:v>370</c:v>
                </c:pt>
                <c:pt idx="365">
                  <c:v>372</c:v>
                </c:pt>
                <c:pt idx="366">
                  <c:v>373</c:v>
                </c:pt>
                <c:pt idx="367">
                  <c:v>374</c:v>
                </c:pt>
                <c:pt idx="368">
                  <c:v>375</c:v>
                </c:pt>
                <c:pt idx="369">
                  <c:v>376</c:v>
                </c:pt>
                <c:pt idx="370">
                  <c:v>377</c:v>
                </c:pt>
                <c:pt idx="371">
                  <c:v>378</c:v>
                </c:pt>
                <c:pt idx="372">
                  <c:v>379</c:v>
                </c:pt>
                <c:pt idx="373">
                  <c:v>380</c:v>
                </c:pt>
                <c:pt idx="374">
                  <c:v>381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416</c:v>
                </c:pt>
                <c:pt idx="408">
                  <c:v>417</c:v>
                </c:pt>
                <c:pt idx="409">
                  <c:v>418</c:v>
                </c:pt>
                <c:pt idx="410">
                  <c:v>419</c:v>
                </c:pt>
                <c:pt idx="411">
                  <c:v>420</c:v>
                </c:pt>
                <c:pt idx="412">
                  <c:v>421</c:v>
                </c:pt>
                <c:pt idx="413">
                  <c:v>422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430</c:v>
                </c:pt>
                <c:pt idx="420">
                  <c:v>431</c:v>
                </c:pt>
                <c:pt idx="421">
                  <c:v>432</c:v>
                </c:pt>
                <c:pt idx="422">
                  <c:v>433</c:v>
                </c:pt>
                <c:pt idx="423">
                  <c:v>434</c:v>
                </c:pt>
                <c:pt idx="424">
                  <c:v>435</c:v>
                </c:pt>
                <c:pt idx="425">
                  <c:v>436</c:v>
                </c:pt>
                <c:pt idx="426">
                  <c:v>438</c:v>
                </c:pt>
                <c:pt idx="427">
                  <c:v>439</c:v>
                </c:pt>
                <c:pt idx="428">
                  <c:v>440</c:v>
                </c:pt>
                <c:pt idx="429">
                  <c:v>445</c:v>
                </c:pt>
                <c:pt idx="430">
                  <c:v>446</c:v>
                </c:pt>
                <c:pt idx="431">
                  <c:v>447</c:v>
                </c:pt>
                <c:pt idx="432">
                  <c:v>450</c:v>
                </c:pt>
                <c:pt idx="433">
                  <c:v>451</c:v>
                </c:pt>
                <c:pt idx="434">
                  <c:v>452</c:v>
                </c:pt>
                <c:pt idx="435">
                  <c:v>454</c:v>
                </c:pt>
                <c:pt idx="436">
                  <c:v>456</c:v>
                </c:pt>
                <c:pt idx="437">
                  <c:v>457</c:v>
                </c:pt>
                <c:pt idx="438">
                  <c:v>458</c:v>
                </c:pt>
                <c:pt idx="439">
                  <c:v>459</c:v>
                </c:pt>
                <c:pt idx="440">
                  <c:v>461</c:v>
                </c:pt>
                <c:pt idx="441">
                  <c:v>462</c:v>
                </c:pt>
                <c:pt idx="442">
                  <c:v>463</c:v>
                </c:pt>
                <c:pt idx="443">
                  <c:v>464</c:v>
                </c:pt>
                <c:pt idx="444">
                  <c:v>466</c:v>
                </c:pt>
                <c:pt idx="445">
                  <c:v>468</c:v>
                </c:pt>
                <c:pt idx="446">
                  <c:v>469</c:v>
                </c:pt>
                <c:pt idx="447">
                  <c:v>471</c:v>
                </c:pt>
                <c:pt idx="448">
                  <c:v>472</c:v>
                </c:pt>
                <c:pt idx="449">
                  <c:v>473</c:v>
                </c:pt>
                <c:pt idx="450">
                  <c:v>476</c:v>
                </c:pt>
                <c:pt idx="451">
                  <c:v>477</c:v>
                </c:pt>
                <c:pt idx="452">
                  <c:v>478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492</c:v>
                </c:pt>
                <c:pt idx="464">
                  <c:v>493</c:v>
                </c:pt>
                <c:pt idx="465">
                  <c:v>494</c:v>
                </c:pt>
                <c:pt idx="466">
                  <c:v>495</c:v>
                </c:pt>
                <c:pt idx="467">
                  <c:v>496</c:v>
                </c:pt>
                <c:pt idx="468">
                  <c:v>497</c:v>
                </c:pt>
                <c:pt idx="469">
                  <c:v>498</c:v>
                </c:pt>
                <c:pt idx="470">
                  <c:v>499</c:v>
                </c:pt>
                <c:pt idx="471">
                  <c:v>502</c:v>
                </c:pt>
                <c:pt idx="472">
                  <c:v>504</c:v>
                </c:pt>
                <c:pt idx="473">
                  <c:v>505</c:v>
                </c:pt>
                <c:pt idx="474">
                  <c:v>506</c:v>
                </c:pt>
                <c:pt idx="475">
                  <c:v>507</c:v>
                </c:pt>
                <c:pt idx="476">
                  <c:v>508</c:v>
                </c:pt>
                <c:pt idx="477">
                  <c:v>509</c:v>
                </c:pt>
                <c:pt idx="478">
                  <c:v>510</c:v>
                </c:pt>
                <c:pt idx="479">
                  <c:v>511</c:v>
                </c:pt>
                <c:pt idx="480">
                  <c:v>512</c:v>
                </c:pt>
                <c:pt idx="481">
                  <c:v>513</c:v>
                </c:pt>
                <c:pt idx="482">
                  <c:v>515</c:v>
                </c:pt>
                <c:pt idx="483">
                  <c:v>516</c:v>
                </c:pt>
                <c:pt idx="484">
                  <c:v>518</c:v>
                </c:pt>
                <c:pt idx="485">
                  <c:v>519</c:v>
                </c:pt>
                <c:pt idx="486">
                  <c:v>521</c:v>
                </c:pt>
                <c:pt idx="487">
                  <c:v>523</c:v>
                </c:pt>
                <c:pt idx="488">
                  <c:v>524</c:v>
                </c:pt>
                <c:pt idx="489">
                  <c:v>525</c:v>
                </c:pt>
                <c:pt idx="490">
                  <c:v>526</c:v>
                </c:pt>
                <c:pt idx="491">
                  <c:v>527</c:v>
                </c:pt>
                <c:pt idx="492">
                  <c:v>528</c:v>
                </c:pt>
                <c:pt idx="493">
                  <c:v>529</c:v>
                </c:pt>
                <c:pt idx="494">
                  <c:v>530</c:v>
                </c:pt>
                <c:pt idx="495">
                  <c:v>532</c:v>
                </c:pt>
                <c:pt idx="496">
                  <c:v>533</c:v>
                </c:pt>
                <c:pt idx="497">
                  <c:v>534</c:v>
                </c:pt>
                <c:pt idx="498">
                  <c:v>535</c:v>
                </c:pt>
                <c:pt idx="499">
                  <c:v>536</c:v>
                </c:pt>
                <c:pt idx="500">
                  <c:v>537</c:v>
                </c:pt>
                <c:pt idx="501">
                  <c:v>539</c:v>
                </c:pt>
                <c:pt idx="502">
                  <c:v>540</c:v>
                </c:pt>
                <c:pt idx="503">
                  <c:v>541</c:v>
                </c:pt>
                <c:pt idx="504">
                  <c:v>542</c:v>
                </c:pt>
                <c:pt idx="505">
                  <c:v>543</c:v>
                </c:pt>
                <c:pt idx="506">
                  <c:v>544</c:v>
                </c:pt>
                <c:pt idx="507">
                  <c:v>546</c:v>
                </c:pt>
                <c:pt idx="508">
                  <c:v>547</c:v>
                </c:pt>
                <c:pt idx="509">
                  <c:v>548</c:v>
                </c:pt>
                <c:pt idx="510">
                  <c:v>550</c:v>
                </c:pt>
                <c:pt idx="511">
                  <c:v>552</c:v>
                </c:pt>
                <c:pt idx="512">
                  <c:v>553</c:v>
                </c:pt>
                <c:pt idx="513">
                  <c:v>555</c:v>
                </c:pt>
                <c:pt idx="514">
                  <c:v>556</c:v>
                </c:pt>
                <c:pt idx="515">
                  <c:v>559</c:v>
                </c:pt>
                <c:pt idx="516">
                  <c:v>560</c:v>
                </c:pt>
                <c:pt idx="517">
                  <c:v>561</c:v>
                </c:pt>
                <c:pt idx="518">
                  <c:v>562</c:v>
                </c:pt>
                <c:pt idx="519">
                  <c:v>564</c:v>
                </c:pt>
                <c:pt idx="520">
                  <c:v>566</c:v>
                </c:pt>
                <c:pt idx="521">
                  <c:v>567</c:v>
                </c:pt>
                <c:pt idx="522">
                  <c:v>568</c:v>
                </c:pt>
                <c:pt idx="523">
                  <c:v>569</c:v>
                </c:pt>
                <c:pt idx="524">
                  <c:v>570</c:v>
                </c:pt>
                <c:pt idx="525">
                  <c:v>572</c:v>
                </c:pt>
                <c:pt idx="526">
                  <c:v>573</c:v>
                </c:pt>
                <c:pt idx="527">
                  <c:v>574</c:v>
                </c:pt>
                <c:pt idx="528">
                  <c:v>576</c:v>
                </c:pt>
                <c:pt idx="529">
                  <c:v>577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584</c:v>
                </c:pt>
                <c:pt idx="534">
                  <c:v>589</c:v>
                </c:pt>
                <c:pt idx="535">
                  <c:v>590</c:v>
                </c:pt>
                <c:pt idx="536">
                  <c:v>591</c:v>
                </c:pt>
                <c:pt idx="537">
                  <c:v>593</c:v>
                </c:pt>
                <c:pt idx="538">
                  <c:v>595</c:v>
                </c:pt>
                <c:pt idx="539">
                  <c:v>597</c:v>
                </c:pt>
                <c:pt idx="540">
                  <c:v>598</c:v>
                </c:pt>
                <c:pt idx="541">
                  <c:v>599</c:v>
                </c:pt>
                <c:pt idx="542">
                  <c:v>600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609</c:v>
                </c:pt>
                <c:pt idx="547">
                  <c:v>611</c:v>
                </c:pt>
                <c:pt idx="548">
                  <c:v>613</c:v>
                </c:pt>
                <c:pt idx="549">
                  <c:v>614</c:v>
                </c:pt>
                <c:pt idx="550">
                  <c:v>615</c:v>
                </c:pt>
                <c:pt idx="551">
                  <c:v>616</c:v>
                </c:pt>
                <c:pt idx="552">
                  <c:v>619</c:v>
                </c:pt>
                <c:pt idx="553">
                  <c:v>620</c:v>
                </c:pt>
                <c:pt idx="554">
                  <c:v>622</c:v>
                </c:pt>
                <c:pt idx="555">
                  <c:v>624</c:v>
                </c:pt>
                <c:pt idx="556">
                  <c:v>625</c:v>
                </c:pt>
                <c:pt idx="557">
                  <c:v>626</c:v>
                </c:pt>
                <c:pt idx="558">
                  <c:v>628</c:v>
                </c:pt>
                <c:pt idx="559">
                  <c:v>630</c:v>
                </c:pt>
                <c:pt idx="560">
                  <c:v>632</c:v>
                </c:pt>
                <c:pt idx="561">
                  <c:v>633</c:v>
                </c:pt>
                <c:pt idx="562">
                  <c:v>634</c:v>
                </c:pt>
                <c:pt idx="563">
                  <c:v>635</c:v>
                </c:pt>
                <c:pt idx="564">
                  <c:v>636</c:v>
                </c:pt>
                <c:pt idx="565">
                  <c:v>637</c:v>
                </c:pt>
                <c:pt idx="566">
                  <c:v>638</c:v>
                </c:pt>
                <c:pt idx="567">
                  <c:v>639</c:v>
                </c:pt>
                <c:pt idx="568">
                  <c:v>640</c:v>
                </c:pt>
                <c:pt idx="569">
                  <c:v>641</c:v>
                </c:pt>
                <c:pt idx="570">
                  <c:v>643</c:v>
                </c:pt>
                <c:pt idx="571">
                  <c:v>644</c:v>
                </c:pt>
                <c:pt idx="572">
                  <c:v>645</c:v>
                </c:pt>
                <c:pt idx="573">
                  <c:v>646</c:v>
                </c:pt>
                <c:pt idx="574">
                  <c:v>647</c:v>
                </c:pt>
                <c:pt idx="575">
                  <c:v>649</c:v>
                </c:pt>
                <c:pt idx="576">
                  <c:v>650</c:v>
                </c:pt>
                <c:pt idx="577">
                  <c:v>651</c:v>
                </c:pt>
                <c:pt idx="578">
                  <c:v>652</c:v>
                </c:pt>
                <c:pt idx="579">
                  <c:v>655</c:v>
                </c:pt>
                <c:pt idx="580">
                  <c:v>656</c:v>
                </c:pt>
                <c:pt idx="581">
                  <c:v>659</c:v>
                </c:pt>
                <c:pt idx="582">
                  <c:v>662</c:v>
                </c:pt>
                <c:pt idx="583">
                  <c:v>663</c:v>
                </c:pt>
                <c:pt idx="584">
                  <c:v>664</c:v>
                </c:pt>
                <c:pt idx="585">
                  <c:v>665</c:v>
                </c:pt>
                <c:pt idx="586">
                  <c:v>666</c:v>
                </c:pt>
                <c:pt idx="587">
                  <c:v>668</c:v>
                </c:pt>
                <c:pt idx="588">
                  <c:v>669</c:v>
                </c:pt>
                <c:pt idx="589">
                  <c:v>670</c:v>
                </c:pt>
                <c:pt idx="590">
                  <c:v>671</c:v>
                </c:pt>
                <c:pt idx="591">
                  <c:v>672</c:v>
                </c:pt>
                <c:pt idx="592">
                  <c:v>674</c:v>
                </c:pt>
                <c:pt idx="593">
                  <c:v>675</c:v>
                </c:pt>
                <c:pt idx="594">
                  <c:v>676</c:v>
                </c:pt>
                <c:pt idx="595">
                  <c:v>677</c:v>
                </c:pt>
                <c:pt idx="596">
                  <c:v>678</c:v>
                </c:pt>
                <c:pt idx="597">
                  <c:v>679</c:v>
                </c:pt>
                <c:pt idx="598">
                  <c:v>680</c:v>
                </c:pt>
                <c:pt idx="599">
                  <c:v>681</c:v>
                </c:pt>
                <c:pt idx="600">
                  <c:v>682</c:v>
                </c:pt>
                <c:pt idx="601">
                  <c:v>683</c:v>
                </c:pt>
                <c:pt idx="602">
                  <c:v>684</c:v>
                </c:pt>
                <c:pt idx="603">
                  <c:v>685</c:v>
                </c:pt>
                <c:pt idx="604">
                  <c:v>686</c:v>
                </c:pt>
                <c:pt idx="605">
                  <c:v>687</c:v>
                </c:pt>
                <c:pt idx="606">
                  <c:v>688</c:v>
                </c:pt>
                <c:pt idx="607">
                  <c:v>689</c:v>
                </c:pt>
                <c:pt idx="608">
                  <c:v>690</c:v>
                </c:pt>
                <c:pt idx="609">
                  <c:v>691</c:v>
                </c:pt>
                <c:pt idx="610">
                  <c:v>693</c:v>
                </c:pt>
                <c:pt idx="611">
                  <c:v>694</c:v>
                </c:pt>
                <c:pt idx="612">
                  <c:v>695</c:v>
                </c:pt>
                <c:pt idx="613">
                  <c:v>696</c:v>
                </c:pt>
                <c:pt idx="614">
                  <c:v>697</c:v>
                </c:pt>
                <c:pt idx="615">
                  <c:v>699</c:v>
                </c:pt>
                <c:pt idx="616">
                  <c:v>700</c:v>
                </c:pt>
                <c:pt idx="617">
                  <c:v>701</c:v>
                </c:pt>
                <c:pt idx="618">
                  <c:v>702</c:v>
                </c:pt>
                <c:pt idx="619">
                  <c:v>703</c:v>
                </c:pt>
                <c:pt idx="620">
                  <c:v>704</c:v>
                </c:pt>
                <c:pt idx="621">
                  <c:v>705</c:v>
                </c:pt>
                <c:pt idx="622">
                  <c:v>706</c:v>
                </c:pt>
                <c:pt idx="623">
                  <c:v>707</c:v>
                </c:pt>
                <c:pt idx="624">
                  <c:v>708</c:v>
                </c:pt>
                <c:pt idx="625">
                  <c:v>710</c:v>
                </c:pt>
                <c:pt idx="626">
                  <c:v>712</c:v>
                </c:pt>
                <c:pt idx="627">
                  <c:v>714</c:v>
                </c:pt>
                <c:pt idx="628">
                  <c:v>715</c:v>
                </c:pt>
                <c:pt idx="629">
                  <c:v>716</c:v>
                </c:pt>
                <c:pt idx="630">
                  <c:v>718</c:v>
                </c:pt>
                <c:pt idx="631">
                  <c:v>720</c:v>
                </c:pt>
                <c:pt idx="632">
                  <c:v>721</c:v>
                </c:pt>
                <c:pt idx="633">
                  <c:v>722</c:v>
                </c:pt>
                <c:pt idx="634">
                  <c:v>723</c:v>
                </c:pt>
                <c:pt idx="635">
                  <c:v>725</c:v>
                </c:pt>
                <c:pt idx="636">
                  <c:v>727</c:v>
                </c:pt>
                <c:pt idx="637">
                  <c:v>728</c:v>
                </c:pt>
                <c:pt idx="638">
                  <c:v>733</c:v>
                </c:pt>
                <c:pt idx="639">
                  <c:v>734</c:v>
                </c:pt>
                <c:pt idx="640">
                  <c:v>735</c:v>
                </c:pt>
                <c:pt idx="641">
                  <c:v>736</c:v>
                </c:pt>
                <c:pt idx="642">
                  <c:v>737</c:v>
                </c:pt>
                <c:pt idx="643">
                  <c:v>738</c:v>
                </c:pt>
                <c:pt idx="644">
                  <c:v>739</c:v>
                </c:pt>
                <c:pt idx="645">
                  <c:v>740</c:v>
                </c:pt>
                <c:pt idx="646">
                  <c:v>742</c:v>
                </c:pt>
                <c:pt idx="647">
                  <c:v>743</c:v>
                </c:pt>
                <c:pt idx="648">
                  <c:v>744</c:v>
                </c:pt>
                <c:pt idx="649">
                  <c:v>745</c:v>
                </c:pt>
                <c:pt idx="650">
                  <c:v>747</c:v>
                </c:pt>
                <c:pt idx="651">
                  <c:v>748</c:v>
                </c:pt>
                <c:pt idx="652">
                  <c:v>749</c:v>
                </c:pt>
                <c:pt idx="653">
                  <c:v>750</c:v>
                </c:pt>
                <c:pt idx="654">
                  <c:v>751</c:v>
                </c:pt>
                <c:pt idx="655">
                  <c:v>754</c:v>
                </c:pt>
                <c:pt idx="656">
                  <c:v>755</c:v>
                </c:pt>
                <c:pt idx="657">
                  <c:v>756</c:v>
                </c:pt>
                <c:pt idx="658">
                  <c:v>757</c:v>
                </c:pt>
                <c:pt idx="659">
                  <c:v>758</c:v>
                </c:pt>
                <c:pt idx="660">
                  <c:v>761</c:v>
                </c:pt>
                <c:pt idx="661">
                  <c:v>763</c:v>
                </c:pt>
                <c:pt idx="662">
                  <c:v>764</c:v>
                </c:pt>
                <c:pt idx="663">
                  <c:v>765</c:v>
                </c:pt>
                <c:pt idx="664">
                  <c:v>767</c:v>
                </c:pt>
                <c:pt idx="665">
                  <c:v>768</c:v>
                </c:pt>
                <c:pt idx="666">
                  <c:v>769</c:v>
                </c:pt>
                <c:pt idx="667">
                  <c:v>770</c:v>
                </c:pt>
                <c:pt idx="668">
                  <c:v>772</c:v>
                </c:pt>
                <c:pt idx="669">
                  <c:v>773</c:v>
                </c:pt>
                <c:pt idx="670">
                  <c:v>774</c:v>
                </c:pt>
                <c:pt idx="671">
                  <c:v>779</c:v>
                </c:pt>
                <c:pt idx="672">
                  <c:v>784</c:v>
                </c:pt>
                <c:pt idx="673">
                  <c:v>787</c:v>
                </c:pt>
                <c:pt idx="674">
                  <c:v>788</c:v>
                </c:pt>
                <c:pt idx="675">
                  <c:v>790</c:v>
                </c:pt>
                <c:pt idx="676">
                  <c:v>794</c:v>
                </c:pt>
                <c:pt idx="677">
                  <c:v>796</c:v>
                </c:pt>
                <c:pt idx="678">
                  <c:v>798</c:v>
                </c:pt>
                <c:pt idx="679">
                  <c:v>800</c:v>
                </c:pt>
                <c:pt idx="680">
                  <c:v>801</c:v>
                </c:pt>
                <c:pt idx="681">
                  <c:v>808</c:v>
                </c:pt>
                <c:pt idx="682">
                  <c:v>812</c:v>
                </c:pt>
                <c:pt idx="683">
                  <c:v>814</c:v>
                </c:pt>
                <c:pt idx="684">
                  <c:v>815</c:v>
                </c:pt>
                <c:pt idx="685">
                  <c:v>820</c:v>
                </c:pt>
                <c:pt idx="686">
                  <c:v>821</c:v>
                </c:pt>
                <c:pt idx="687">
                  <c:v>822</c:v>
                </c:pt>
                <c:pt idx="688">
                  <c:v>824</c:v>
                </c:pt>
                <c:pt idx="689">
                  <c:v>825</c:v>
                </c:pt>
                <c:pt idx="690">
                  <c:v>827</c:v>
                </c:pt>
                <c:pt idx="691">
                  <c:v>828</c:v>
                </c:pt>
                <c:pt idx="692">
                  <c:v>834</c:v>
                </c:pt>
                <c:pt idx="693">
                  <c:v>835</c:v>
                </c:pt>
                <c:pt idx="694">
                  <c:v>838</c:v>
                </c:pt>
                <c:pt idx="695">
                  <c:v>839</c:v>
                </c:pt>
                <c:pt idx="696">
                  <c:v>850</c:v>
                </c:pt>
                <c:pt idx="697">
                  <c:v>854</c:v>
                </c:pt>
                <c:pt idx="698">
                  <c:v>859</c:v>
                </c:pt>
                <c:pt idx="699">
                  <c:v>862</c:v>
                </c:pt>
                <c:pt idx="700">
                  <c:v>864</c:v>
                </c:pt>
                <c:pt idx="701">
                  <c:v>875</c:v>
                </c:pt>
                <c:pt idx="702">
                  <c:v>882</c:v>
                </c:pt>
                <c:pt idx="703">
                  <c:v>883</c:v>
                </c:pt>
                <c:pt idx="704">
                  <c:v>884</c:v>
                </c:pt>
                <c:pt idx="705">
                  <c:v>885</c:v>
                </c:pt>
                <c:pt idx="706">
                  <c:v>888</c:v>
                </c:pt>
                <c:pt idx="707">
                  <c:v>889</c:v>
                </c:pt>
                <c:pt idx="708">
                  <c:v>893</c:v>
                </c:pt>
                <c:pt idx="709">
                  <c:v>894</c:v>
                </c:pt>
                <c:pt idx="710">
                  <c:v>895</c:v>
                </c:pt>
                <c:pt idx="711">
                  <c:v>897</c:v>
                </c:pt>
                <c:pt idx="712">
                  <c:v>898</c:v>
                </c:pt>
                <c:pt idx="713">
                  <c:v>899</c:v>
                </c:pt>
                <c:pt idx="714">
                  <c:v>904</c:v>
                </c:pt>
                <c:pt idx="715">
                  <c:v>907</c:v>
                </c:pt>
                <c:pt idx="716">
                  <c:v>908</c:v>
                </c:pt>
                <c:pt idx="717">
                  <c:v>910</c:v>
                </c:pt>
                <c:pt idx="718">
                  <c:v>912</c:v>
                </c:pt>
                <c:pt idx="719">
                  <c:v>916</c:v>
                </c:pt>
                <c:pt idx="720">
                  <c:v>919</c:v>
                </c:pt>
                <c:pt idx="721">
                  <c:v>921</c:v>
                </c:pt>
                <c:pt idx="722">
                  <c:v>922</c:v>
                </c:pt>
                <c:pt idx="723">
                  <c:v>926</c:v>
                </c:pt>
                <c:pt idx="724">
                  <c:v>928</c:v>
                </c:pt>
                <c:pt idx="725">
                  <c:v>930</c:v>
                </c:pt>
                <c:pt idx="726">
                  <c:v>934</c:v>
                </c:pt>
                <c:pt idx="727">
                  <c:v>936</c:v>
                </c:pt>
                <c:pt idx="728">
                  <c:v>940</c:v>
                </c:pt>
                <c:pt idx="729">
                  <c:v>942</c:v>
                </c:pt>
                <c:pt idx="730">
                  <c:v>943</c:v>
                </c:pt>
                <c:pt idx="731">
                  <c:v>944</c:v>
                </c:pt>
                <c:pt idx="732">
                  <c:v>945</c:v>
                </c:pt>
                <c:pt idx="733">
                  <c:v>946</c:v>
                </c:pt>
                <c:pt idx="734">
                  <c:v>950</c:v>
                </c:pt>
                <c:pt idx="735">
                  <c:v>951</c:v>
                </c:pt>
                <c:pt idx="736">
                  <c:v>952</c:v>
                </c:pt>
                <c:pt idx="737">
                  <c:v>953</c:v>
                </c:pt>
                <c:pt idx="738">
                  <c:v>954</c:v>
                </c:pt>
                <c:pt idx="739">
                  <c:v>955</c:v>
                </c:pt>
                <c:pt idx="740">
                  <c:v>957</c:v>
                </c:pt>
                <c:pt idx="741">
                  <c:v>962</c:v>
                </c:pt>
                <c:pt idx="742">
                  <c:v>964</c:v>
                </c:pt>
                <c:pt idx="743">
                  <c:v>967</c:v>
                </c:pt>
                <c:pt idx="744">
                  <c:v>969</c:v>
                </c:pt>
                <c:pt idx="745">
                  <c:v>972</c:v>
                </c:pt>
                <c:pt idx="746">
                  <c:v>974</c:v>
                </c:pt>
                <c:pt idx="747">
                  <c:v>976</c:v>
                </c:pt>
                <c:pt idx="748">
                  <c:v>981</c:v>
                </c:pt>
                <c:pt idx="749">
                  <c:v>985</c:v>
                </c:pt>
                <c:pt idx="750">
                  <c:v>987</c:v>
                </c:pt>
                <c:pt idx="751">
                  <c:v>989</c:v>
                </c:pt>
                <c:pt idx="752">
                  <c:v>990</c:v>
                </c:pt>
                <c:pt idx="753">
                  <c:v>992</c:v>
                </c:pt>
                <c:pt idx="754">
                  <c:v>995</c:v>
                </c:pt>
                <c:pt idx="755">
                  <c:v>1000</c:v>
                </c:pt>
                <c:pt idx="756">
                  <c:v>1001</c:v>
                </c:pt>
                <c:pt idx="757">
                  <c:v>1005</c:v>
                </c:pt>
                <c:pt idx="758">
                  <c:v>1009</c:v>
                </c:pt>
                <c:pt idx="759">
                  <c:v>1012</c:v>
                </c:pt>
                <c:pt idx="760">
                  <c:v>1014</c:v>
                </c:pt>
                <c:pt idx="761">
                  <c:v>1015</c:v>
                </c:pt>
                <c:pt idx="762">
                  <c:v>1017</c:v>
                </c:pt>
                <c:pt idx="763">
                  <c:v>1018</c:v>
                </c:pt>
                <c:pt idx="764">
                  <c:v>1020</c:v>
                </c:pt>
                <c:pt idx="765">
                  <c:v>1024</c:v>
                </c:pt>
                <c:pt idx="766">
                  <c:v>1026</c:v>
                </c:pt>
                <c:pt idx="767">
                  <c:v>1028</c:v>
                </c:pt>
                <c:pt idx="768">
                  <c:v>1032</c:v>
                </c:pt>
                <c:pt idx="769">
                  <c:v>1033</c:v>
                </c:pt>
                <c:pt idx="770">
                  <c:v>1036</c:v>
                </c:pt>
                <c:pt idx="771">
                  <c:v>1037</c:v>
                </c:pt>
                <c:pt idx="772">
                  <c:v>1038</c:v>
                </c:pt>
                <c:pt idx="773">
                  <c:v>1040</c:v>
                </c:pt>
                <c:pt idx="774">
                  <c:v>1041</c:v>
                </c:pt>
                <c:pt idx="775">
                  <c:v>1046</c:v>
                </c:pt>
                <c:pt idx="776">
                  <c:v>1047</c:v>
                </c:pt>
                <c:pt idx="777">
                  <c:v>1049</c:v>
                </c:pt>
                <c:pt idx="778">
                  <c:v>1050</c:v>
                </c:pt>
                <c:pt idx="779">
                  <c:v>1051</c:v>
                </c:pt>
                <c:pt idx="780">
                  <c:v>1053</c:v>
                </c:pt>
                <c:pt idx="781">
                  <c:v>1057</c:v>
                </c:pt>
                <c:pt idx="782">
                  <c:v>1060</c:v>
                </c:pt>
                <c:pt idx="783">
                  <c:v>1061</c:v>
                </c:pt>
                <c:pt idx="784">
                  <c:v>1063</c:v>
                </c:pt>
                <c:pt idx="785">
                  <c:v>1064</c:v>
                </c:pt>
                <c:pt idx="786">
                  <c:v>1065</c:v>
                </c:pt>
                <c:pt idx="787">
                  <c:v>1068</c:v>
                </c:pt>
                <c:pt idx="788">
                  <c:v>1070</c:v>
                </c:pt>
                <c:pt idx="789">
                  <c:v>1073</c:v>
                </c:pt>
                <c:pt idx="790">
                  <c:v>1074</c:v>
                </c:pt>
                <c:pt idx="791">
                  <c:v>1075</c:v>
                </c:pt>
                <c:pt idx="792">
                  <c:v>1077</c:v>
                </c:pt>
                <c:pt idx="793">
                  <c:v>1078</c:v>
                </c:pt>
                <c:pt idx="794">
                  <c:v>1080</c:v>
                </c:pt>
                <c:pt idx="795">
                  <c:v>1081</c:v>
                </c:pt>
                <c:pt idx="796">
                  <c:v>1082</c:v>
                </c:pt>
                <c:pt idx="797">
                  <c:v>1084</c:v>
                </c:pt>
                <c:pt idx="798">
                  <c:v>1085</c:v>
                </c:pt>
                <c:pt idx="799">
                  <c:v>1086</c:v>
                </c:pt>
                <c:pt idx="800">
                  <c:v>1087</c:v>
                </c:pt>
                <c:pt idx="801">
                  <c:v>1088</c:v>
                </c:pt>
                <c:pt idx="802">
                  <c:v>1089</c:v>
                </c:pt>
                <c:pt idx="803">
                  <c:v>1090</c:v>
                </c:pt>
                <c:pt idx="804">
                  <c:v>1091</c:v>
                </c:pt>
                <c:pt idx="805">
                  <c:v>1092</c:v>
                </c:pt>
                <c:pt idx="806">
                  <c:v>1093</c:v>
                </c:pt>
                <c:pt idx="807">
                  <c:v>1094</c:v>
                </c:pt>
                <c:pt idx="808">
                  <c:v>1096</c:v>
                </c:pt>
                <c:pt idx="809">
                  <c:v>1098</c:v>
                </c:pt>
                <c:pt idx="810">
                  <c:v>1099</c:v>
                </c:pt>
                <c:pt idx="811">
                  <c:v>1100</c:v>
                </c:pt>
                <c:pt idx="812">
                  <c:v>1101</c:v>
                </c:pt>
                <c:pt idx="813">
                  <c:v>1103</c:v>
                </c:pt>
                <c:pt idx="814">
                  <c:v>1104</c:v>
                </c:pt>
                <c:pt idx="815">
                  <c:v>1106</c:v>
                </c:pt>
                <c:pt idx="816">
                  <c:v>1107</c:v>
                </c:pt>
                <c:pt idx="817">
                  <c:v>1109</c:v>
                </c:pt>
                <c:pt idx="818">
                  <c:v>1111</c:v>
                </c:pt>
                <c:pt idx="819">
                  <c:v>1113</c:v>
                </c:pt>
                <c:pt idx="820">
                  <c:v>1114</c:v>
                </c:pt>
                <c:pt idx="821">
                  <c:v>1115</c:v>
                </c:pt>
                <c:pt idx="822">
                  <c:v>1116</c:v>
                </c:pt>
                <c:pt idx="823">
                  <c:v>1117</c:v>
                </c:pt>
                <c:pt idx="824">
                  <c:v>1118</c:v>
                </c:pt>
                <c:pt idx="825">
                  <c:v>1123</c:v>
                </c:pt>
                <c:pt idx="826">
                  <c:v>1125</c:v>
                </c:pt>
                <c:pt idx="827">
                  <c:v>1126</c:v>
                </c:pt>
                <c:pt idx="828">
                  <c:v>1127</c:v>
                </c:pt>
                <c:pt idx="829">
                  <c:v>1128</c:v>
                </c:pt>
                <c:pt idx="830">
                  <c:v>1130</c:v>
                </c:pt>
                <c:pt idx="831">
                  <c:v>1131</c:v>
                </c:pt>
                <c:pt idx="832">
                  <c:v>1132</c:v>
                </c:pt>
                <c:pt idx="833">
                  <c:v>1136</c:v>
                </c:pt>
                <c:pt idx="834">
                  <c:v>1137</c:v>
                </c:pt>
                <c:pt idx="835">
                  <c:v>1139</c:v>
                </c:pt>
                <c:pt idx="836">
                  <c:v>1140</c:v>
                </c:pt>
                <c:pt idx="837">
                  <c:v>1141</c:v>
                </c:pt>
                <c:pt idx="838">
                  <c:v>1144</c:v>
                </c:pt>
                <c:pt idx="839">
                  <c:v>1152</c:v>
                </c:pt>
                <c:pt idx="840">
                  <c:v>1153</c:v>
                </c:pt>
                <c:pt idx="841">
                  <c:v>1155</c:v>
                </c:pt>
                <c:pt idx="842">
                  <c:v>1156</c:v>
                </c:pt>
                <c:pt idx="843">
                  <c:v>1158</c:v>
                </c:pt>
                <c:pt idx="844">
                  <c:v>1159</c:v>
                </c:pt>
                <c:pt idx="845">
                  <c:v>1163</c:v>
                </c:pt>
                <c:pt idx="846">
                  <c:v>1164</c:v>
                </c:pt>
                <c:pt idx="847">
                  <c:v>1168</c:v>
                </c:pt>
                <c:pt idx="848">
                  <c:v>1169</c:v>
                </c:pt>
                <c:pt idx="849">
                  <c:v>1175</c:v>
                </c:pt>
                <c:pt idx="850">
                  <c:v>1176</c:v>
                </c:pt>
                <c:pt idx="851">
                  <c:v>1177</c:v>
                </c:pt>
                <c:pt idx="852">
                  <c:v>1179</c:v>
                </c:pt>
                <c:pt idx="853">
                  <c:v>1182</c:v>
                </c:pt>
                <c:pt idx="854">
                  <c:v>1186</c:v>
                </c:pt>
                <c:pt idx="855">
                  <c:v>1190</c:v>
                </c:pt>
                <c:pt idx="856">
                  <c:v>1209</c:v>
                </c:pt>
                <c:pt idx="857">
                  <c:v>1210</c:v>
                </c:pt>
                <c:pt idx="858">
                  <c:v>1219</c:v>
                </c:pt>
                <c:pt idx="859">
                  <c:v>1221</c:v>
                </c:pt>
                <c:pt idx="860">
                  <c:v>1227</c:v>
                </c:pt>
                <c:pt idx="861">
                  <c:v>1230</c:v>
                </c:pt>
                <c:pt idx="862">
                  <c:v>1235</c:v>
                </c:pt>
                <c:pt idx="863">
                  <c:v>1241</c:v>
                </c:pt>
                <c:pt idx="864">
                  <c:v>1242</c:v>
                </c:pt>
                <c:pt idx="865">
                  <c:v>1247</c:v>
                </c:pt>
                <c:pt idx="866">
                  <c:v>1256</c:v>
                </c:pt>
                <c:pt idx="867">
                  <c:v>1257</c:v>
                </c:pt>
                <c:pt idx="868">
                  <c:v>1261</c:v>
                </c:pt>
                <c:pt idx="869">
                  <c:v>1262</c:v>
                </c:pt>
                <c:pt idx="870">
                  <c:v>1263</c:v>
                </c:pt>
                <c:pt idx="871">
                  <c:v>1267</c:v>
                </c:pt>
                <c:pt idx="872">
                  <c:v>1269</c:v>
                </c:pt>
                <c:pt idx="873">
                  <c:v>1272</c:v>
                </c:pt>
                <c:pt idx="874">
                  <c:v>1274</c:v>
                </c:pt>
                <c:pt idx="875">
                  <c:v>1275</c:v>
                </c:pt>
                <c:pt idx="876">
                  <c:v>1285</c:v>
                </c:pt>
                <c:pt idx="877">
                  <c:v>1288</c:v>
                </c:pt>
                <c:pt idx="878">
                  <c:v>1291</c:v>
                </c:pt>
                <c:pt idx="879">
                  <c:v>1293</c:v>
                </c:pt>
                <c:pt idx="880">
                  <c:v>1294</c:v>
                </c:pt>
                <c:pt idx="881">
                  <c:v>1297</c:v>
                </c:pt>
                <c:pt idx="882">
                  <c:v>1299</c:v>
                </c:pt>
                <c:pt idx="883">
                  <c:v>1304</c:v>
                </c:pt>
                <c:pt idx="884">
                  <c:v>1307</c:v>
                </c:pt>
                <c:pt idx="885">
                  <c:v>1323</c:v>
                </c:pt>
                <c:pt idx="886">
                  <c:v>1335</c:v>
                </c:pt>
                <c:pt idx="887">
                  <c:v>1341</c:v>
                </c:pt>
                <c:pt idx="888">
                  <c:v>1344</c:v>
                </c:pt>
                <c:pt idx="889">
                  <c:v>1349</c:v>
                </c:pt>
                <c:pt idx="890">
                  <c:v>1353</c:v>
                </c:pt>
                <c:pt idx="891">
                  <c:v>1361</c:v>
                </c:pt>
                <c:pt idx="892">
                  <c:v>1362</c:v>
                </c:pt>
                <c:pt idx="893">
                  <c:v>1370</c:v>
                </c:pt>
                <c:pt idx="894">
                  <c:v>1374</c:v>
                </c:pt>
                <c:pt idx="895">
                  <c:v>1375</c:v>
                </c:pt>
                <c:pt idx="896">
                  <c:v>1377</c:v>
                </c:pt>
                <c:pt idx="897">
                  <c:v>1380</c:v>
                </c:pt>
                <c:pt idx="898">
                  <c:v>1381</c:v>
                </c:pt>
                <c:pt idx="899">
                  <c:v>1384</c:v>
                </c:pt>
                <c:pt idx="900">
                  <c:v>1392</c:v>
                </c:pt>
                <c:pt idx="901">
                  <c:v>1395</c:v>
                </c:pt>
                <c:pt idx="902">
                  <c:v>1400</c:v>
                </c:pt>
                <c:pt idx="903">
                  <c:v>1402</c:v>
                </c:pt>
                <c:pt idx="904">
                  <c:v>1406</c:v>
                </c:pt>
                <c:pt idx="905">
                  <c:v>1408</c:v>
                </c:pt>
                <c:pt idx="906">
                  <c:v>1412</c:v>
                </c:pt>
                <c:pt idx="907">
                  <c:v>1414</c:v>
                </c:pt>
                <c:pt idx="908">
                  <c:v>1416</c:v>
                </c:pt>
                <c:pt idx="909">
                  <c:v>1420</c:v>
                </c:pt>
                <c:pt idx="910">
                  <c:v>1421</c:v>
                </c:pt>
                <c:pt idx="911">
                  <c:v>1422</c:v>
                </c:pt>
                <c:pt idx="912">
                  <c:v>1423</c:v>
                </c:pt>
                <c:pt idx="913">
                  <c:v>1424</c:v>
                </c:pt>
                <c:pt idx="914">
                  <c:v>1427</c:v>
                </c:pt>
                <c:pt idx="915">
                  <c:v>1429</c:v>
                </c:pt>
                <c:pt idx="916">
                  <c:v>1431</c:v>
                </c:pt>
                <c:pt idx="917">
                  <c:v>1432</c:v>
                </c:pt>
                <c:pt idx="918">
                  <c:v>1434</c:v>
                </c:pt>
                <c:pt idx="919">
                  <c:v>1436</c:v>
                </c:pt>
                <c:pt idx="920">
                  <c:v>1438</c:v>
                </c:pt>
                <c:pt idx="921">
                  <c:v>1447</c:v>
                </c:pt>
                <c:pt idx="922">
                  <c:v>1448</c:v>
                </c:pt>
                <c:pt idx="923">
                  <c:v>1449</c:v>
                </c:pt>
                <c:pt idx="924">
                  <c:v>1450</c:v>
                </c:pt>
                <c:pt idx="925">
                  <c:v>1453</c:v>
                </c:pt>
                <c:pt idx="926">
                  <c:v>1459</c:v>
                </c:pt>
                <c:pt idx="927">
                  <c:v>1460</c:v>
                </c:pt>
                <c:pt idx="928">
                  <c:v>1464</c:v>
                </c:pt>
                <c:pt idx="929">
                  <c:v>1465</c:v>
                </c:pt>
                <c:pt idx="930">
                  <c:v>1470</c:v>
                </c:pt>
                <c:pt idx="931">
                  <c:v>1473</c:v>
                </c:pt>
                <c:pt idx="932">
                  <c:v>1475</c:v>
                </c:pt>
                <c:pt idx="933">
                  <c:v>1477</c:v>
                </c:pt>
                <c:pt idx="934">
                  <c:v>1481</c:v>
                </c:pt>
                <c:pt idx="935">
                  <c:v>1484</c:v>
                </c:pt>
                <c:pt idx="936">
                  <c:v>1486</c:v>
                </c:pt>
                <c:pt idx="937">
                  <c:v>1488</c:v>
                </c:pt>
                <c:pt idx="938">
                  <c:v>1492</c:v>
                </c:pt>
                <c:pt idx="939">
                  <c:v>1494</c:v>
                </c:pt>
                <c:pt idx="940">
                  <c:v>1510</c:v>
                </c:pt>
                <c:pt idx="941">
                  <c:v>1515</c:v>
                </c:pt>
                <c:pt idx="942">
                  <c:v>1517</c:v>
                </c:pt>
                <c:pt idx="943">
                  <c:v>1522</c:v>
                </c:pt>
                <c:pt idx="944">
                  <c:v>1525</c:v>
                </c:pt>
                <c:pt idx="945">
                  <c:v>1527</c:v>
                </c:pt>
                <c:pt idx="946">
                  <c:v>1528</c:v>
                </c:pt>
                <c:pt idx="947">
                  <c:v>1529</c:v>
                </c:pt>
                <c:pt idx="948">
                  <c:v>1531</c:v>
                </c:pt>
                <c:pt idx="949">
                  <c:v>1539</c:v>
                </c:pt>
                <c:pt idx="950">
                  <c:v>1540</c:v>
                </c:pt>
                <c:pt idx="951">
                  <c:v>1541</c:v>
                </c:pt>
                <c:pt idx="952">
                  <c:v>1546</c:v>
                </c:pt>
                <c:pt idx="953">
                  <c:v>1556</c:v>
                </c:pt>
                <c:pt idx="954">
                  <c:v>1564</c:v>
                </c:pt>
                <c:pt idx="955">
                  <c:v>1566</c:v>
                </c:pt>
                <c:pt idx="956">
                  <c:v>1570</c:v>
                </c:pt>
                <c:pt idx="957">
                  <c:v>1577</c:v>
                </c:pt>
                <c:pt idx="958">
                  <c:v>1579</c:v>
                </c:pt>
                <c:pt idx="959">
                  <c:v>1581</c:v>
                </c:pt>
                <c:pt idx="960">
                  <c:v>1585</c:v>
                </c:pt>
                <c:pt idx="961">
                  <c:v>1598</c:v>
                </c:pt>
                <c:pt idx="962">
                  <c:v>1608</c:v>
                </c:pt>
                <c:pt idx="963">
                  <c:v>1609</c:v>
                </c:pt>
                <c:pt idx="964">
                  <c:v>1611</c:v>
                </c:pt>
                <c:pt idx="965">
                  <c:v>1617</c:v>
                </c:pt>
                <c:pt idx="966">
                  <c:v>1618</c:v>
                </c:pt>
                <c:pt idx="967">
                  <c:v>1629</c:v>
                </c:pt>
                <c:pt idx="968">
                  <c:v>1640</c:v>
                </c:pt>
                <c:pt idx="969">
                  <c:v>1642</c:v>
                </c:pt>
                <c:pt idx="970">
                  <c:v>1643</c:v>
                </c:pt>
                <c:pt idx="971">
                  <c:v>1653</c:v>
                </c:pt>
                <c:pt idx="972">
                  <c:v>1675</c:v>
                </c:pt>
                <c:pt idx="973">
                  <c:v>1678</c:v>
                </c:pt>
                <c:pt idx="974">
                  <c:v>1681</c:v>
                </c:pt>
                <c:pt idx="975">
                  <c:v>1687</c:v>
                </c:pt>
                <c:pt idx="976">
                  <c:v>1688</c:v>
                </c:pt>
                <c:pt idx="977">
                  <c:v>1689</c:v>
                </c:pt>
                <c:pt idx="978">
                  <c:v>1690</c:v>
                </c:pt>
                <c:pt idx="979">
                  <c:v>1691</c:v>
                </c:pt>
                <c:pt idx="980">
                  <c:v>1709</c:v>
                </c:pt>
                <c:pt idx="981">
                  <c:v>1713</c:v>
                </c:pt>
                <c:pt idx="982">
                  <c:v>1722</c:v>
                </c:pt>
                <c:pt idx="983">
                  <c:v>1740</c:v>
                </c:pt>
                <c:pt idx="984">
                  <c:v>1744</c:v>
                </c:pt>
                <c:pt idx="985">
                  <c:v>1749</c:v>
                </c:pt>
                <c:pt idx="986">
                  <c:v>1759</c:v>
                </c:pt>
                <c:pt idx="987">
                  <c:v>1761</c:v>
                </c:pt>
                <c:pt idx="988">
                  <c:v>1763</c:v>
                </c:pt>
                <c:pt idx="989">
                  <c:v>1764</c:v>
                </c:pt>
                <c:pt idx="990">
                  <c:v>1766</c:v>
                </c:pt>
                <c:pt idx="991">
                  <c:v>1776</c:v>
                </c:pt>
                <c:pt idx="992">
                  <c:v>1780</c:v>
                </c:pt>
                <c:pt idx="993">
                  <c:v>1781</c:v>
                </c:pt>
                <c:pt idx="994">
                  <c:v>1784</c:v>
                </c:pt>
                <c:pt idx="995">
                  <c:v>1789</c:v>
                </c:pt>
                <c:pt idx="996">
                  <c:v>1791</c:v>
                </c:pt>
                <c:pt idx="997">
                  <c:v>1792</c:v>
                </c:pt>
                <c:pt idx="998">
                  <c:v>1793</c:v>
                </c:pt>
                <c:pt idx="999">
                  <c:v>1797</c:v>
                </c:pt>
                <c:pt idx="1000">
                  <c:v>1798</c:v>
                </c:pt>
                <c:pt idx="1001">
                  <c:v>1800</c:v>
                </c:pt>
                <c:pt idx="1002">
                  <c:v>1801</c:v>
                </c:pt>
                <c:pt idx="1003">
                  <c:v>1804</c:v>
                </c:pt>
                <c:pt idx="1004">
                  <c:v>1806</c:v>
                </c:pt>
                <c:pt idx="1005">
                  <c:v>1810</c:v>
                </c:pt>
                <c:pt idx="1006">
                  <c:v>1812</c:v>
                </c:pt>
                <c:pt idx="1007">
                  <c:v>1815</c:v>
                </c:pt>
                <c:pt idx="1008">
                  <c:v>1817</c:v>
                </c:pt>
                <c:pt idx="1009">
                  <c:v>1819</c:v>
                </c:pt>
                <c:pt idx="1010">
                  <c:v>1822</c:v>
                </c:pt>
                <c:pt idx="1011">
                  <c:v>1832</c:v>
                </c:pt>
                <c:pt idx="1012">
                  <c:v>1835</c:v>
                </c:pt>
                <c:pt idx="1013">
                  <c:v>1836</c:v>
                </c:pt>
                <c:pt idx="1014">
                  <c:v>1838</c:v>
                </c:pt>
                <c:pt idx="1015">
                  <c:v>1845</c:v>
                </c:pt>
                <c:pt idx="1016">
                  <c:v>1846</c:v>
                </c:pt>
                <c:pt idx="1017">
                  <c:v>1850</c:v>
                </c:pt>
                <c:pt idx="1018">
                  <c:v>1851</c:v>
                </c:pt>
                <c:pt idx="1019">
                  <c:v>1852</c:v>
                </c:pt>
                <c:pt idx="1020">
                  <c:v>1854</c:v>
                </c:pt>
                <c:pt idx="1021">
                  <c:v>1857</c:v>
                </c:pt>
                <c:pt idx="1022">
                  <c:v>1858</c:v>
                </c:pt>
                <c:pt idx="1023">
                  <c:v>1859</c:v>
                </c:pt>
                <c:pt idx="1024">
                  <c:v>1860</c:v>
                </c:pt>
                <c:pt idx="1025">
                  <c:v>1862</c:v>
                </c:pt>
                <c:pt idx="1026">
                  <c:v>1867</c:v>
                </c:pt>
                <c:pt idx="1027">
                  <c:v>1868</c:v>
                </c:pt>
                <c:pt idx="1028">
                  <c:v>1872</c:v>
                </c:pt>
                <c:pt idx="1029">
                  <c:v>1876</c:v>
                </c:pt>
                <c:pt idx="1030">
                  <c:v>1882</c:v>
                </c:pt>
                <c:pt idx="1031">
                  <c:v>1883</c:v>
                </c:pt>
                <c:pt idx="1032">
                  <c:v>1886</c:v>
                </c:pt>
                <c:pt idx="1033">
                  <c:v>1891</c:v>
                </c:pt>
                <c:pt idx="1034">
                  <c:v>1894</c:v>
                </c:pt>
                <c:pt idx="1035">
                  <c:v>1905</c:v>
                </c:pt>
                <c:pt idx="1036">
                  <c:v>1912</c:v>
                </c:pt>
                <c:pt idx="1037">
                  <c:v>1921</c:v>
                </c:pt>
                <c:pt idx="1038">
                  <c:v>1928</c:v>
                </c:pt>
                <c:pt idx="1039">
                  <c:v>1943</c:v>
                </c:pt>
                <c:pt idx="1040">
                  <c:v>1945</c:v>
                </c:pt>
                <c:pt idx="1041">
                  <c:v>1946</c:v>
                </c:pt>
                <c:pt idx="1042">
                  <c:v>1948</c:v>
                </c:pt>
                <c:pt idx="1043">
                  <c:v>1954</c:v>
                </c:pt>
                <c:pt idx="1044">
                  <c:v>1955</c:v>
                </c:pt>
                <c:pt idx="1045">
                  <c:v>1959</c:v>
                </c:pt>
                <c:pt idx="1046">
                  <c:v>1975</c:v>
                </c:pt>
                <c:pt idx="1047">
                  <c:v>1977</c:v>
                </c:pt>
                <c:pt idx="1048">
                  <c:v>1978</c:v>
                </c:pt>
                <c:pt idx="1049">
                  <c:v>1994</c:v>
                </c:pt>
                <c:pt idx="1050">
                  <c:v>1997</c:v>
                </c:pt>
                <c:pt idx="1051">
                  <c:v>2006</c:v>
                </c:pt>
                <c:pt idx="1052">
                  <c:v>2022</c:v>
                </c:pt>
                <c:pt idx="1053">
                  <c:v>2026</c:v>
                </c:pt>
                <c:pt idx="1054">
                  <c:v>2034</c:v>
                </c:pt>
                <c:pt idx="1055">
                  <c:v>2040</c:v>
                </c:pt>
                <c:pt idx="1056">
                  <c:v>2042</c:v>
                </c:pt>
                <c:pt idx="1057">
                  <c:v>2048</c:v>
                </c:pt>
                <c:pt idx="1058">
                  <c:v>2056</c:v>
                </c:pt>
                <c:pt idx="1059">
                  <c:v>2059</c:v>
                </c:pt>
                <c:pt idx="1060">
                  <c:v>2068</c:v>
                </c:pt>
                <c:pt idx="1061">
                  <c:v>2077</c:v>
                </c:pt>
                <c:pt idx="1062">
                  <c:v>2114</c:v>
                </c:pt>
                <c:pt idx="1063">
                  <c:v>2120</c:v>
                </c:pt>
                <c:pt idx="1064">
                  <c:v>2125</c:v>
                </c:pt>
                <c:pt idx="1065">
                  <c:v>2126</c:v>
                </c:pt>
                <c:pt idx="1066">
                  <c:v>2127</c:v>
                </c:pt>
                <c:pt idx="1067">
                  <c:v>2129</c:v>
                </c:pt>
                <c:pt idx="1068">
                  <c:v>2130</c:v>
                </c:pt>
                <c:pt idx="1069">
                  <c:v>2134</c:v>
                </c:pt>
                <c:pt idx="1070">
                  <c:v>2137</c:v>
                </c:pt>
                <c:pt idx="1071">
                  <c:v>2142</c:v>
                </c:pt>
                <c:pt idx="1072">
                  <c:v>2146</c:v>
                </c:pt>
                <c:pt idx="1073">
                  <c:v>2148</c:v>
                </c:pt>
                <c:pt idx="1074">
                  <c:v>2150</c:v>
                </c:pt>
                <c:pt idx="1075">
                  <c:v>2151</c:v>
                </c:pt>
                <c:pt idx="1076">
                  <c:v>2153</c:v>
                </c:pt>
                <c:pt idx="1077">
                  <c:v>2159</c:v>
                </c:pt>
                <c:pt idx="1078">
                  <c:v>2164</c:v>
                </c:pt>
                <c:pt idx="1079">
                  <c:v>2165</c:v>
                </c:pt>
                <c:pt idx="1080">
                  <c:v>2166</c:v>
                </c:pt>
                <c:pt idx="1081">
                  <c:v>2172</c:v>
                </c:pt>
                <c:pt idx="1082">
                  <c:v>2173</c:v>
                </c:pt>
                <c:pt idx="1083">
                  <c:v>2175</c:v>
                </c:pt>
                <c:pt idx="1084">
                  <c:v>2178</c:v>
                </c:pt>
                <c:pt idx="1085">
                  <c:v>2190</c:v>
                </c:pt>
                <c:pt idx="1086">
                  <c:v>2191</c:v>
                </c:pt>
                <c:pt idx="1087">
                  <c:v>2192</c:v>
                </c:pt>
                <c:pt idx="1088">
                  <c:v>2193</c:v>
                </c:pt>
                <c:pt idx="1089">
                  <c:v>2200</c:v>
                </c:pt>
                <c:pt idx="1090">
                  <c:v>2201</c:v>
                </c:pt>
                <c:pt idx="1091">
                  <c:v>2215</c:v>
                </c:pt>
                <c:pt idx="1092">
                  <c:v>2227</c:v>
                </c:pt>
                <c:pt idx="1093">
                  <c:v>2229</c:v>
                </c:pt>
                <c:pt idx="1094">
                  <c:v>2236</c:v>
                </c:pt>
                <c:pt idx="1095">
                  <c:v>2240</c:v>
                </c:pt>
                <c:pt idx="1096">
                  <c:v>2261</c:v>
                </c:pt>
                <c:pt idx="1097">
                  <c:v>2277</c:v>
                </c:pt>
                <c:pt idx="1098">
                  <c:v>2307</c:v>
                </c:pt>
                <c:pt idx="1099">
                  <c:v>2352</c:v>
                </c:pt>
                <c:pt idx="1100">
                  <c:v>2414</c:v>
                </c:pt>
                <c:pt idx="1101">
                  <c:v>2457</c:v>
                </c:pt>
                <c:pt idx="1102">
                  <c:v>2470</c:v>
                </c:pt>
                <c:pt idx="1103">
                  <c:v>2475</c:v>
                </c:pt>
                <c:pt idx="1104">
                  <c:v>2486</c:v>
                </c:pt>
                <c:pt idx="1105">
                  <c:v>2499</c:v>
                </c:pt>
                <c:pt idx="1106">
                  <c:v>2500</c:v>
                </c:pt>
                <c:pt idx="1107">
                  <c:v>2504</c:v>
                </c:pt>
                <c:pt idx="1108">
                  <c:v>2510</c:v>
                </c:pt>
                <c:pt idx="1109">
                  <c:v>2524</c:v>
                </c:pt>
                <c:pt idx="1110">
                  <c:v>2533</c:v>
                </c:pt>
                <c:pt idx="1111">
                  <c:v>2536</c:v>
                </c:pt>
                <c:pt idx="1112">
                  <c:v>2547</c:v>
                </c:pt>
                <c:pt idx="1113">
                  <c:v>2553</c:v>
                </c:pt>
                <c:pt idx="1114">
                  <c:v>2557</c:v>
                </c:pt>
                <c:pt idx="1115">
                  <c:v>2579</c:v>
                </c:pt>
                <c:pt idx="1116">
                  <c:v>2580</c:v>
                </c:pt>
                <c:pt idx="1117">
                  <c:v>2591</c:v>
                </c:pt>
                <c:pt idx="1118">
                  <c:v>2595</c:v>
                </c:pt>
                <c:pt idx="1119">
                  <c:v>2610</c:v>
                </c:pt>
                <c:pt idx="1120">
                  <c:v>2611</c:v>
                </c:pt>
                <c:pt idx="1121">
                  <c:v>2633</c:v>
                </c:pt>
                <c:pt idx="1122">
                  <c:v>2717</c:v>
                </c:pt>
                <c:pt idx="1123">
                  <c:v>2719</c:v>
                </c:pt>
                <c:pt idx="1124">
                  <c:v>2727</c:v>
                </c:pt>
                <c:pt idx="1125">
                  <c:v>2736</c:v>
                </c:pt>
                <c:pt idx="1126">
                  <c:v>2836</c:v>
                </c:pt>
                <c:pt idx="1127">
                  <c:v>2844</c:v>
                </c:pt>
                <c:pt idx="1128">
                  <c:v>2848</c:v>
                </c:pt>
                <c:pt idx="1129">
                  <c:v>2856</c:v>
                </c:pt>
                <c:pt idx="1130">
                  <c:v>2868</c:v>
                </c:pt>
                <c:pt idx="1131">
                  <c:v>2877</c:v>
                </c:pt>
                <c:pt idx="1132">
                  <c:v>2891</c:v>
                </c:pt>
                <c:pt idx="1133">
                  <c:v>2904</c:v>
                </c:pt>
                <c:pt idx="1134">
                  <c:v>2907</c:v>
                </c:pt>
                <c:pt idx="1135">
                  <c:v>2912</c:v>
                </c:pt>
                <c:pt idx="1136">
                  <c:v>2942</c:v>
                </c:pt>
                <c:pt idx="1137">
                  <c:v>2943</c:v>
                </c:pt>
                <c:pt idx="1138">
                  <c:v>2946</c:v>
                </c:pt>
                <c:pt idx="1139">
                  <c:v>2947</c:v>
                </c:pt>
                <c:pt idx="1140">
                  <c:v>2954</c:v>
                </c:pt>
                <c:pt idx="1141">
                  <c:v>2958</c:v>
                </c:pt>
                <c:pt idx="1142">
                  <c:v>2962</c:v>
                </c:pt>
                <c:pt idx="1143">
                  <c:v>2970</c:v>
                </c:pt>
                <c:pt idx="1144">
                  <c:v>2972</c:v>
                </c:pt>
                <c:pt idx="1145">
                  <c:v>3020</c:v>
                </c:pt>
                <c:pt idx="1146">
                  <c:v>3038</c:v>
                </c:pt>
                <c:pt idx="1147">
                  <c:v>3064</c:v>
                </c:pt>
                <c:pt idx="1148">
                  <c:v>3078</c:v>
                </c:pt>
                <c:pt idx="1149">
                  <c:v>3082</c:v>
                </c:pt>
                <c:pt idx="1150">
                  <c:v>3085</c:v>
                </c:pt>
                <c:pt idx="1151">
                  <c:v>3098</c:v>
                </c:pt>
                <c:pt idx="1152">
                  <c:v>3099</c:v>
                </c:pt>
                <c:pt idx="1153">
                  <c:v>3138</c:v>
                </c:pt>
                <c:pt idx="1154">
                  <c:v>3211</c:v>
                </c:pt>
                <c:pt idx="1155">
                  <c:v>3233</c:v>
                </c:pt>
                <c:pt idx="1156">
                  <c:v>3274</c:v>
                </c:pt>
                <c:pt idx="1157">
                  <c:v>3293</c:v>
                </c:pt>
                <c:pt idx="1158">
                  <c:v>3302</c:v>
                </c:pt>
                <c:pt idx="1159">
                  <c:v>3314</c:v>
                </c:pt>
                <c:pt idx="1160">
                  <c:v>3328</c:v>
                </c:pt>
                <c:pt idx="1161">
                  <c:v>3353</c:v>
                </c:pt>
                <c:pt idx="1162">
                  <c:v>3379</c:v>
                </c:pt>
                <c:pt idx="1163">
                  <c:v>3483</c:v>
                </c:pt>
                <c:pt idx="1164">
                  <c:v>3491</c:v>
                </c:pt>
                <c:pt idx="1165">
                  <c:v>3547</c:v>
                </c:pt>
                <c:pt idx="1166">
                  <c:v>3595</c:v>
                </c:pt>
                <c:pt idx="1167">
                  <c:v>3601</c:v>
                </c:pt>
                <c:pt idx="1168">
                  <c:v>3613</c:v>
                </c:pt>
                <c:pt idx="1169">
                  <c:v>3615</c:v>
                </c:pt>
                <c:pt idx="1170">
                  <c:v>3636</c:v>
                </c:pt>
                <c:pt idx="1171">
                  <c:v>3637</c:v>
                </c:pt>
                <c:pt idx="1172">
                  <c:v>3663</c:v>
                </c:pt>
                <c:pt idx="1173">
                  <c:v>3673</c:v>
                </c:pt>
                <c:pt idx="1174">
                  <c:v>3688</c:v>
                </c:pt>
                <c:pt idx="1175">
                  <c:v>3689</c:v>
                </c:pt>
                <c:pt idx="1176">
                  <c:v>3702</c:v>
                </c:pt>
                <c:pt idx="1177">
                  <c:v>3756</c:v>
                </c:pt>
                <c:pt idx="1178">
                  <c:v>3775</c:v>
                </c:pt>
                <c:pt idx="1179">
                  <c:v>3782</c:v>
                </c:pt>
                <c:pt idx="1180">
                  <c:v>3804</c:v>
                </c:pt>
                <c:pt idx="1181">
                  <c:v>3860</c:v>
                </c:pt>
                <c:pt idx="1182">
                  <c:v>3907</c:v>
                </c:pt>
                <c:pt idx="1183">
                  <c:v>3932</c:v>
                </c:pt>
                <c:pt idx="1184">
                  <c:v>3964</c:v>
                </c:pt>
                <c:pt idx="1185">
                  <c:v>3973</c:v>
                </c:pt>
                <c:pt idx="1186">
                  <c:v>3975</c:v>
                </c:pt>
                <c:pt idx="1187">
                  <c:v>3986</c:v>
                </c:pt>
                <c:pt idx="1188">
                  <c:v>4012</c:v>
                </c:pt>
                <c:pt idx="1189">
                  <c:v>4043</c:v>
                </c:pt>
                <c:pt idx="1190">
                  <c:v>4056</c:v>
                </c:pt>
                <c:pt idx="1191">
                  <c:v>4059</c:v>
                </c:pt>
                <c:pt idx="1192">
                  <c:v>4087</c:v>
                </c:pt>
                <c:pt idx="1193">
                  <c:v>4135</c:v>
                </c:pt>
                <c:pt idx="1194">
                  <c:v>4178</c:v>
                </c:pt>
                <c:pt idx="1195">
                  <c:v>4206</c:v>
                </c:pt>
                <c:pt idx="1196">
                  <c:v>4215</c:v>
                </c:pt>
                <c:pt idx="1197">
                  <c:v>4329</c:v>
                </c:pt>
                <c:pt idx="1198">
                  <c:v>4349</c:v>
                </c:pt>
                <c:pt idx="1199">
                  <c:v>4350</c:v>
                </c:pt>
                <c:pt idx="1200">
                  <c:v>4375</c:v>
                </c:pt>
                <c:pt idx="1201">
                  <c:v>4380</c:v>
                </c:pt>
                <c:pt idx="1202">
                  <c:v>4417</c:v>
                </c:pt>
                <c:pt idx="1203">
                  <c:v>4509</c:v>
                </c:pt>
                <c:pt idx="1204">
                  <c:v>4511</c:v>
                </c:pt>
                <c:pt idx="1205">
                  <c:v>4527</c:v>
                </c:pt>
                <c:pt idx="1206">
                  <c:v>4584</c:v>
                </c:pt>
                <c:pt idx="1207">
                  <c:v>4660</c:v>
                </c:pt>
                <c:pt idx="1208">
                  <c:v>4729</c:v>
                </c:pt>
                <c:pt idx="1209">
                  <c:v>4735</c:v>
                </c:pt>
                <c:pt idx="1210">
                  <c:v>4873</c:v>
                </c:pt>
                <c:pt idx="1211">
                  <c:v>4987</c:v>
                </c:pt>
                <c:pt idx="1212">
                  <c:v>4993</c:v>
                </c:pt>
                <c:pt idx="1213">
                  <c:v>5022</c:v>
                </c:pt>
                <c:pt idx="1214">
                  <c:v>5150</c:v>
                </c:pt>
                <c:pt idx="1215">
                  <c:v>5474</c:v>
                </c:pt>
                <c:pt idx="1216">
                  <c:v>5520</c:v>
                </c:pt>
                <c:pt idx="1217">
                  <c:v>6581</c:v>
                </c:pt>
                <c:pt idx="1218">
                  <c:v>6907</c:v>
                </c:pt>
                <c:pt idx="1219">
                  <c:v>7280</c:v>
                </c:pt>
                <c:pt idx="1220">
                  <c:v>7938</c:v>
                </c:pt>
              </c:strCache>
            </c:strRef>
          </c:cat>
          <c:val>
            <c:numRef>
              <c:f>'times in day'!$B$25:$B$1246</c:f>
              <c:numCache>
                <c:formatCode>General</c:formatCode>
                <c:ptCount val="1221"/>
                <c:pt idx="0">
                  <c:v>1</c:v>
                </c:pt>
                <c:pt idx="1">
                  <c:v>24</c:v>
                </c:pt>
                <c:pt idx="2">
                  <c:v>15</c:v>
                </c:pt>
                <c:pt idx="3">
                  <c:v>6</c:v>
                </c:pt>
                <c:pt idx="4">
                  <c:v>9</c:v>
                </c:pt>
                <c:pt idx="5">
                  <c:v>13</c:v>
                </c:pt>
                <c:pt idx="6">
                  <c:v>9</c:v>
                </c:pt>
                <c:pt idx="7">
                  <c:v>8</c:v>
                </c:pt>
                <c:pt idx="8">
                  <c:v>12</c:v>
                </c:pt>
                <c:pt idx="9">
                  <c:v>17</c:v>
                </c:pt>
                <c:pt idx="10">
                  <c:v>16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19</c:v>
                </c:pt>
                <c:pt idx="16">
                  <c:v>15</c:v>
                </c:pt>
                <c:pt idx="17">
                  <c:v>13</c:v>
                </c:pt>
                <c:pt idx="18">
                  <c:v>16</c:v>
                </c:pt>
                <c:pt idx="19">
                  <c:v>11</c:v>
                </c:pt>
                <c:pt idx="20">
                  <c:v>22</c:v>
                </c:pt>
                <c:pt idx="21">
                  <c:v>18</c:v>
                </c:pt>
                <c:pt idx="22">
                  <c:v>18</c:v>
                </c:pt>
                <c:pt idx="23">
                  <c:v>14</c:v>
                </c:pt>
                <c:pt idx="24">
                  <c:v>28</c:v>
                </c:pt>
                <c:pt idx="25">
                  <c:v>18</c:v>
                </c:pt>
                <c:pt idx="26">
                  <c:v>17</c:v>
                </c:pt>
                <c:pt idx="27">
                  <c:v>19</c:v>
                </c:pt>
                <c:pt idx="28">
                  <c:v>20</c:v>
                </c:pt>
                <c:pt idx="29">
                  <c:v>13</c:v>
                </c:pt>
                <c:pt idx="30">
                  <c:v>20</c:v>
                </c:pt>
                <c:pt idx="31">
                  <c:v>22</c:v>
                </c:pt>
                <c:pt idx="32">
                  <c:v>14</c:v>
                </c:pt>
                <c:pt idx="33">
                  <c:v>15</c:v>
                </c:pt>
                <c:pt idx="34">
                  <c:v>19</c:v>
                </c:pt>
                <c:pt idx="35">
                  <c:v>19</c:v>
                </c:pt>
                <c:pt idx="36">
                  <c:v>18</c:v>
                </c:pt>
                <c:pt idx="37">
                  <c:v>11</c:v>
                </c:pt>
                <c:pt idx="38">
                  <c:v>9</c:v>
                </c:pt>
                <c:pt idx="39">
                  <c:v>16</c:v>
                </c:pt>
                <c:pt idx="40">
                  <c:v>21</c:v>
                </c:pt>
                <c:pt idx="41">
                  <c:v>21</c:v>
                </c:pt>
                <c:pt idx="42">
                  <c:v>16</c:v>
                </c:pt>
                <c:pt idx="43">
                  <c:v>19</c:v>
                </c:pt>
                <c:pt idx="44">
                  <c:v>12</c:v>
                </c:pt>
                <c:pt idx="45">
                  <c:v>11</c:v>
                </c:pt>
                <c:pt idx="46">
                  <c:v>9</c:v>
                </c:pt>
                <c:pt idx="47">
                  <c:v>13</c:v>
                </c:pt>
                <c:pt idx="48">
                  <c:v>16</c:v>
                </c:pt>
                <c:pt idx="49">
                  <c:v>20</c:v>
                </c:pt>
                <c:pt idx="50">
                  <c:v>19</c:v>
                </c:pt>
                <c:pt idx="51">
                  <c:v>18</c:v>
                </c:pt>
                <c:pt idx="52">
                  <c:v>13</c:v>
                </c:pt>
                <c:pt idx="53">
                  <c:v>13</c:v>
                </c:pt>
                <c:pt idx="54">
                  <c:v>9</c:v>
                </c:pt>
                <c:pt idx="55">
                  <c:v>9</c:v>
                </c:pt>
                <c:pt idx="56">
                  <c:v>16</c:v>
                </c:pt>
                <c:pt idx="57">
                  <c:v>20</c:v>
                </c:pt>
                <c:pt idx="58">
                  <c:v>6</c:v>
                </c:pt>
                <c:pt idx="59">
                  <c:v>4</c:v>
                </c:pt>
                <c:pt idx="60">
                  <c:v>12</c:v>
                </c:pt>
                <c:pt idx="61">
                  <c:v>10</c:v>
                </c:pt>
                <c:pt idx="62">
                  <c:v>13</c:v>
                </c:pt>
                <c:pt idx="63">
                  <c:v>6</c:v>
                </c:pt>
                <c:pt idx="64">
                  <c:v>10</c:v>
                </c:pt>
                <c:pt idx="65">
                  <c:v>13</c:v>
                </c:pt>
                <c:pt idx="66">
                  <c:v>8</c:v>
                </c:pt>
                <c:pt idx="67">
                  <c:v>3</c:v>
                </c:pt>
                <c:pt idx="68">
                  <c:v>8</c:v>
                </c:pt>
                <c:pt idx="69">
                  <c:v>14</c:v>
                </c:pt>
                <c:pt idx="70">
                  <c:v>10</c:v>
                </c:pt>
                <c:pt idx="71">
                  <c:v>4</c:v>
                </c:pt>
                <c:pt idx="72">
                  <c:v>7</c:v>
                </c:pt>
                <c:pt idx="73">
                  <c:v>12</c:v>
                </c:pt>
                <c:pt idx="74">
                  <c:v>9</c:v>
                </c:pt>
                <c:pt idx="75">
                  <c:v>11</c:v>
                </c:pt>
                <c:pt idx="76">
                  <c:v>9</c:v>
                </c:pt>
                <c:pt idx="77">
                  <c:v>9</c:v>
                </c:pt>
                <c:pt idx="78">
                  <c:v>5</c:v>
                </c:pt>
                <c:pt idx="79">
                  <c:v>8</c:v>
                </c:pt>
                <c:pt idx="80">
                  <c:v>5</c:v>
                </c:pt>
                <c:pt idx="81">
                  <c:v>11</c:v>
                </c:pt>
                <c:pt idx="82">
                  <c:v>10</c:v>
                </c:pt>
                <c:pt idx="83">
                  <c:v>7</c:v>
                </c:pt>
                <c:pt idx="84">
                  <c:v>13</c:v>
                </c:pt>
                <c:pt idx="85">
                  <c:v>12</c:v>
                </c:pt>
                <c:pt idx="86">
                  <c:v>3</c:v>
                </c:pt>
                <c:pt idx="87">
                  <c:v>1</c:v>
                </c:pt>
                <c:pt idx="88">
                  <c:v>13</c:v>
                </c:pt>
                <c:pt idx="89">
                  <c:v>7</c:v>
                </c:pt>
                <c:pt idx="90">
                  <c:v>5</c:v>
                </c:pt>
                <c:pt idx="91">
                  <c:v>6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7</c:v>
                </c:pt>
                <c:pt idx="97">
                  <c:v>4</c:v>
                </c:pt>
                <c:pt idx="98">
                  <c:v>8</c:v>
                </c:pt>
                <c:pt idx="99">
                  <c:v>7</c:v>
                </c:pt>
                <c:pt idx="100">
                  <c:v>9</c:v>
                </c:pt>
                <c:pt idx="101">
                  <c:v>7</c:v>
                </c:pt>
                <c:pt idx="102">
                  <c:v>3</c:v>
                </c:pt>
                <c:pt idx="103">
                  <c:v>7</c:v>
                </c:pt>
                <c:pt idx="104">
                  <c:v>5</c:v>
                </c:pt>
                <c:pt idx="105">
                  <c:v>8</c:v>
                </c:pt>
                <c:pt idx="106">
                  <c:v>7</c:v>
                </c:pt>
                <c:pt idx="107">
                  <c:v>4</c:v>
                </c:pt>
                <c:pt idx="108">
                  <c:v>1</c:v>
                </c:pt>
                <c:pt idx="109">
                  <c:v>6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6</c:v>
                </c:pt>
                <c:pt idx="115">
                  <c:v>3</c:v>
                </c:pt>
                <c:pt idx="116">
                  <c:v>5</c:v>
                </c:pt>
                <c:pt idx="117">
                  <c:v>3</c:v>
                </c:pt>
                <c:pt idx="118">
                  <c:v>4</c:v>
                </c:pt>
                <c:pt idx="119">
                  <c:v>6</c:v>
                </c:pt>
                <c:pt idx="120">
                  <c:v>3</c:v>
                </c:pt>
                <c:pt idx="121">
                  <c:v>3</c:v>
                </c:pt>
                <c:pt idx="122">
                  <c:v>5</c:v>
                </c:pt>
                <c:pt idx="123">
                  <c:v>9</c:v>
                </c:pt>
                <c:pt idx="124">
                  <c:v>6</c:v>
                </c:pt>
                <c:pt idx="125">
                  <c:v>3</c:v>
                </c:pt>
                <c:pt idx="126">
                  <c:v>4</c:v>
                </c:pt>
                <c:pt idx="127">
                  <c:v>5</c:v>
                </c:pt>
                <c:pt idx="128">
                  <c:v>8</c:v>
                </c:pt>
                <c:pt idx="129">
                  <c:v>1</c:v>
                </c:pt>
                <c:pt idx="130">
                  <c:v>7</c:v>
                </c:pt>
                <c:pt idx="131">
                  <c:v>7</c:v>
                </c:pt>
                <c:pt idx="132">
                  <c:v>3</c:v>
                </c:pt>
                <c:pt idx="133">
                  <c:v>10</c:v>
                </c:pt>
                <c:pt idx="134">
                  <c:v>4</c:v>
                </c:pt>
                <c:pt idx="135">
                  <c:v>5</c:v>
                </c:pt>
                <c:pt idx="136">
                  <c:v>5</c:v>
                </c:pt>
                <c:pt idx="137">
                  <c:v>7</c:v>
                </c:pt>
                <c:pt idx="138">
                  <c:v>5</c:v>
                </c:pt>
                <c:pt idx="139">
                  <c:v>4</c:v>
                </c:pt>
                <c:pt idx="140">
                  <c:v>9</c:v>
                </c:pt>
                <c:pt idx="141">
                  <c:v>4</c:v>
                </c:pt>
                <c:pt idx="142">
                  <c:v>2</c:v>
                </c:pt>
                <c:pt idx="143">
                  <c:v>3</c:v>
                </c:pt>
                <c:pt idx="144">
                  <c:v>3</c:v>
                </c:pt>
                <c:pt idx="145">
                  <c:v>5</c:v>
                </c:pt>
                <c:pt idx="146">
                  <c:v>4</c:v>
                </c:pt>
                <c:pt idx="147">
                  <c:v>3</c:v>
                </c:pt>
                <c:pt idx="148">
                  <c:v>6</c:v>
                </c:pt>
                <c:pt idx="149">
                  <c:v>5</c:v>
                </c:pt>
                <c:pt idx="150">
                  <c:v>4</c:v>
                </c:pt>
                <c:pt idx="151">
                  <c:v>3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7</c:v>
                </c:pt>
                <c:pt idx="156">
                  <c:v>3</c:v>
                </c:pt>
                <c:pt idx="157">
                  <c:v>4</c:v>
                </c:pt>
                <c:pt idx="158">
                  <c:v>3</c:v>
                </c:pt>
                <c:pt idx="159">
                  <c:v>9</c:v>
                </c:pt>
                <c:pt idx="160">
                  <c:v>7</c:v>
                </c:pt>
                <c:pt idx="161">
                  <c:v>8</c:v>
                </c:pt>
                <c:pt idx="162">
                  <c:v>2</c:v>
                </c:pt>
                <c:pt idx="163">
                  <c:v>2</c:v>
                </c:pt>
                <c:pt idx="164">
                  <c:v>6</c:v>
                </c:pt>
                <c:pt idx="165">
                  <c:v>2</c:v>
                </c:pt>
                <c:pt idx="166">
                  <c:v>5</c:v>
                </c:pt>
                <c:pt idx="167">
                  <c:v>6</c:v>
                </c:pt>
                <c:pt idx="168">
                  <c:v>4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1</c:v>
                </c:pt>
                <c:pt idx="173">
                  <c:v>3</c:v>
                </c:pt>
                <c:pt idx="174">
                  <c:v>2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4</c:v>
                </c:pt>
                <c:pt idx="179">
                  <c:v>5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1</c:v>
                </c:pt>
                <c:pt idx="184">
                  <c:v>4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4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4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4</c:v>
                </c:pt>
                <c:pt idx="199">
                  <c:v>7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3</c:v>
                </c:pt>
                <c:pt idx="206">
                  <c:v>2</c:v>
                </c:pt>
                <c:pt idx="207">
                  <c:v>4</c:v>
                </c:pt>
                <c:pt idx="208">
                  <c:v>2</c:v>
                </c:pt>
                <c:pt idx="209">
                  <c:v>3</c:v>
                </c:pt>
                <c:pt idx="210">
                  <c:v>6</c:v>
                </c:pt>
                <c:pt idx="211">
                  <c:v>4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6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2</c:v>
                </c:pt>
                <c:pt idx="224">
                  <c:v>1</c:v>
                </c:pt>
                <c:pt idx="225">
                  <c:v>7</c:v>
                </c:pt>
                <c:pt idx="226">
                  <c:v>3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3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2</c:v>
                </c:pt>
                <c:pt idx="240">
                  <c:v>4</c:v>
                </c:pt>
                <c:pt idx="241">
                  <c:v>2</c:v>
                </c:pt>
                <c:pt idx="242">
                  <c:v>2</c:v>
                </c:pt>
                <c:pt idx="243">
                  <c:v>1</c:v>
                </c:pt>
                <c:pt idx="244">
                  <c:v>4</c:v>
                </c:pt>
                <c:pt idx="245">
                  <c:v>4</c:v>
                </c:pt>
                <c:pt idx="246">
                  <c:v>3</c:v>
                </c:pt>
                <c:pt idx="247">
                  <c:v>1</c:v>
                </c:pt>
                <c:pt idx="248">
                  <c:v>2</c:v>
                </c:pt>
                <c:pt idx="249">
                  <c:v>5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4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4</c:v>
                </c:pt>
                <c:pt idx="272">
                  <c:v>2</c:v>
                </c:pt>
                <c:pt idx="273">
                  <c:v>1</c:v>
                </c:pt>
                <c:pt idx="274">
                  <c:v>3</c:v>
                </c:pt>
                <c:pt idx="275">
                  <c:v>10</c:v>
                </c:pt>
                <c:pt idx="276">
                  <c:v>3</c:v>
                </c:pt>
                <c:pt idx="277">
                  <c:v>3</c:v>
                </c:pt>
                <c:pt idx="278">
                  <c:v>4</c:v>
                </c:pt>
                <c:pt idx="279">
                  <c:v>6</c:v>
                </c:pt>
                <c:pt idx="280">
                  <c:v>4</c:v>
                </c:pt>
                <c:pt idx="281">
                  <c:v>7</c:v>
                </c:pt>
                <c:pt idx="282">
                  <c:v>2</c:v>
                </c:pt>
                <c:pt idx="283">
                  <c:v>2</c:v>
                </c:pt>
                <c:pt idx="284">
                  <c:v>6</c:v>
                </c:pt>
                <c:pt idx="285">
                  <c:v>5</c:v>
                </c:pt>
                <c:pt idx="286">
                  <c:v>5</c:v>
                </c:pt>
                <c:pt idx="287">
                  <c:v>3</c:v>
                </c:pt>
                <c:pt idx="288">
                  <c:v>3</c:v>
                </c:pt>
                <c:pt idx="289">
                  <c:v>8</c:v>
                </c:pt>
                <c:pt idx="290">
                  <c:v>3</c:v>
                </c:pt>
                <c:pt idx="291">
                  <c:v>6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3</c:v>
                </c:pt>
                <c:pt idx="296">
                  <c:v>1</c:v>
                </c:pt>
                <c:pt idx="297">
                  <c:v>5</c:v>
                </c:pt>
                <c:pt idx="298">
                  <c:v>8</c:v>
                </c:pt>
                <c:pt idx="299">
                  <c:v>3</c:v>
                </c:pt>
                <c:pt idx="300">
                  <c:v>5</c:v>
                </c:pt>
                <c:pt idx="301">
                  <c:v>8</c:v>
                </c:pt>
                <c:pt idx="302">
                  <c:v>8</c:v>
                </c:pt>
                <c:pt idx="303">
                  <c:v>2</c:v>
                </c:pt>
                <c:pt idx="304">
                  <c:v>4</c:v>
                </c:pt>
                <c:pt idx="305">
                  <c:v>8</c:v>
                </c:pt>
                <c:pt idx="306">
                  <c:v>13</c:v>
                </c:pt>
                <c:pt idx="307">
                  <c:v>8</c:v>
                </c:pt>
                <c:pt idx="308">
                  <c:v>9</c:v>
                </c:pt>
                <c:pt idx="309">
                  <c:v>5</c:v>
                </c:pt>
                <c:pt idx="310">
                  <c:v>6</c:v>
                </c:pt>
                <c:pt idx="311">
                  <c:v>7</c:v>
                </c:pt>
                <c:pt idx="312">
                  <c:v>9</c:v>
                </c:pt>
                <c:pt idx="313">
                  <c:v>7</c:v>
                </c:pt>
                <c:pt idx="314">
                  <c:v>3</c:v>
                </c:pt>
                <c:pt idx="315">
                  <c:v>6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5</c:v>
                </c:pt>
                <c:pt idx="320">
                  <c:v>8</c:v>
                </c:pt>
                <c:pt idx="321">
                  <c:v>4</c:v>
                </c:pt>
                <c:pt idx="322">
                  <c:v>4</c:v>
                </c:pt>
                <c:pt idx="323">
                  <c:v>8</c:v>
                </c:pt>
                <c:pt idx="324">
                  <c:v>5</c:v>
                </c:pt>
                <c:pt idx="325">
                  <c:v>3</c:v>
                </c:pt>
                <c:pt idx="326">
                  <c:v>9</c:v>
                </c:pt>
                <c:pt idx="327">
                  <c:v>6</c:v>
                </c:pt>
                <c:pt idx="328">
                  <c:v>5</c:v>
                </c:pt>
                <c:pt idx="329">
                  <c:v>10</c:v>
                </c:pt>
                <c:pt idx="330">
                  <c:v>5</c:v>
                </c:pt>
                <c:pt idx="331">
                  <c:v>5</c:v>
                </c:pt>
                <c:pt idx="332">
                  <c:v>2</c:v>
                </c:pt>
                <c:pt idx="333">
                  <c:v>2</c:v>
                </c:pt>
                <c:pt idx="334">
                  <c:v>7</c:v>
                </c:pt>
                <c:pt idx="335">
                  <c:v>2</c:v>
                </c:pt>
                <c:pt idx="336">
                  <c:v>6</c:v>
                </c:pt>
                <c:pt idx="337">
                  <c:v>4</c:v>
                </c:pt>
                <c:pt idx="338">
                  <c:v>2</c:v>
                </c:pt>
                <c:pt idx="339">
                  <c:v>6</c:v>
                </c:pt>
                <c:pt idx="340">
                  <c:v>7</c:v>
                </c:pt>
                <c:pt idx="341">
                  <c:v>9</c:v>
                </c:pt>
                <c:pt idx="342">
                  <c:v>4</c:v>
                </c:pt>
                <c:pt idx="343">
                  <c:v>6</c:v>
                </c:pt>
                <c:pt idx="344">
                  <c:v>4</c:v>
                </c:pt>
                <c:pt idx="345">
                  <c:v>5</c:v>
                </c:pt>
                <c:pt idx="346">
                  <c:v>6</c:v>
                </c:pt>
                <c:pt idx="347">
                  <c:v>10</c:v>
                </c:pt>
                <c:pt idx="348">
                  <c:v>4</c:v>
                </c:pt>
                <c:pt idx="349">
                  <c:v>2</c:v>
                </c:pt>
                <c:pt idx="350">
                  <c:v>9</c:v>
                </c:pt>
                <c:pt idx="351">
                  <c:v>3</c:v>
                </c:pt>
                <c:pt idx="352">
                  <c:v>1</c:v>
                </c:pt>
                <c:pt idx="353">
                  <c:v>5</c:v>
                </c:pt>
                <c:pt idx="354">
                  <c:v>1</c:v>
                </c:pt>
                <c:pt idx="355">
                  <c:v>1</c:v>
                </c:pt>
                <c:pt idx="356">
                  <c:v>3</c:v>
                </c:pt>
                <c:pt idx="357">
                  <c:v>3</c:v>
                </c:pt>
                <c:pt idx="358">
                  <c:v>5</c:v>
                </c:pt>
                <c:pt idx="359">
                  <c:v>4</c:v>
                </c:pt>
                <c:pt idx="360">
                  <c:v>2</c:v>
                </c:pt>
                <c:pt idx="361">
                  <c:v>4</c:v>
                </c:pt>
                <c:pt idx="362">
                  <c:v>5</c:v>
                </c:pt>
                <c:pt idx="363">
                  <c:v>3</c:v>
                </c:pt>
                <c:pt idx="364">
                  <c:v>4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5</c:v>
                </c:pt>
                <c:pt idx="373">
                  <c:v>1</c:v>
                </c:pt>
                <c:pt idx="374">
                  <c:v>5</c:v>
                </c:pt>
                <c:pt idx="375">
                  <c:v>8</c:v>
                </c:pt>
                <c:pt idx="376">
                  <c:v>1</c:v>
                </c:pt>
                <c:pt idx="377">
                  <c:v>3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5</c:v>
                </c:pt>
                <c:pt idx="384">
                  <c:v>2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3</c:v>
                </c:pt>
                <c:pt idx="391">
                  <c:v>2</c:v>
                </c:pt>
                <c:pt idx="392">
                  <c:v>3</c:v>
                </c:pt>
                <c:pt idx="393">
                  <c:v>2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2</c:v>
                </c:pt>
                <c:pt idx="402">
                  <c:v>1</c:v>
                </c:pt>
                <c:pt idx="403">
                  <c:v>4</c:v>
                </c:pt>
                <c:pt idx="404">
                  <c:v>1</c:v>
                </c:pt>
                <c:pt idx="405">
                  <c:v>3</c:v>
                </c:pt>
                <c:pt idx="406">
                  <c:v>3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3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2</c:v>
                </c:pt>
                <c:pt idx="418">
                  <c:v>6</c:v>
                </c:pt>
                <c:pt idx="419">
                  <c:v>2</c:v>
                </c:pt>
                <c:pt idx="420">
                  <c:v>2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3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3</c:v>
                </c:pt>
                <c:pt idx="449">
                  <c:v>1</c:v>
                </c:pt>
                <c:pt idx="450">
                  <c:v>3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5</c:v>
                </c:pt>
                <c:pt idx="474">
                  <c:v>3</c:v>
                </c:pt>
                <c:pt idx="475">
                  <c:v>2</c:v>
                </c:pt>
                <c:pt idx="476">
                  <c:v>2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3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3</c:v>
                </c:pt>
                <c:pt idx="507">
                  <c:v>3</c:v>
                </c:pt>
                <c:pt idx="508">
                  <c:v>4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4</c:v>
                </c:pt>
                <c:pt idx="518">
                  <c:v>2</c:v>
                </c:pt>
                <c:pt idx="519">
                  <c:v>2</c:v>
                </c:pt>
                <c:pt idx="520">
                  <c:v>1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3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4</c:v>
                </c:pt>
                <c:pt idx="581">
                  <c:v>2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4</c:v>
                </c:pt>
                <c:pt idx="601">
                  <c:v>4</c:v>
                </c:pt>
                <c:pt idx="602">
                  <c:v>2</c:v>
                </c:pt>
                <c:pt idx="603">
                  <c:v>4</c:v>
                </c:pt>
                <c:pt idx="604">
                  <c:v>1</c:v>
                </c:pt>
                <c:pt idx="605">
                  <c:v>3</c:v>
                </c:pt>
                <c:pt idx="606">
                  <c:v>1</c:v>
                </c:pt>
                <c:pt idx="607">
                  <c:v>1</c:v>
                </c:pt>
                <c:pt idx="608">
                  <c:v>3</c:v>
                </c:pt>
                <c:pt idx="609">
                  <c:v>3</c:v>
                </c:pt>
                <c:pt idx="610">
                  <c:v>1</c:v>
                </c:pt>
                <c:pt idx="611">
                  <c:v>3</c:v>
                </c:pt>
                <c:pt idx="612">
                  <c:v>2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4</c:v>
                </c:pt>
                <c:pt idx="624">
                  <c:v>4</c:v>
                </c:pt>
                <c:pt idx="625">
                  <c:v>3</c:v>
                </c:pt>
                <c:pt idx="626">
                  <c:v>1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3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4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3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4</c:v>
                </c:pt>
                <c:pt idx="653">
                  <c:v>1</c:v>
                </c:pt>
                <c:pt idx="654">
                  <c:v>4</c:v>
                </c:pt>
                <c:pt idx="655">
                  <c:v>1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1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6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2</c:v>
                </c:pt>
                <c:pt idx="691">
                  <c:v>2</c:v>
                </c:pt>
                <c:pt idx="692">
                  <c:v>3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2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2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1</c:v>
                </c:pt>
                <c:pt idx="750">
                  <c:v>1</c:v>
                </c:pt>
                <c:pt idx="751">
                  <c:v>2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3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3</c:v>
                </c:pt>
                <c:pt idx="790">
                  <c:v>3</c:v>
                </c:pt>
                <c:pt idx="791">
                  <c:v>1</c:v>
                </c:pt>
                <c:pt idx="792">
                  <c:v>2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4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3</c:v>
                </c:pt>
                <c:pt idx="806">
                  <c:v>1</c:v>
                </c:pt>
                <c:pt idx="807">
                  <c:v>1</c:v>
                </c:pt>
                <c:pt idx="808">
                  <c:v>3</c:v>
                </c:pt>
                <c:pt idx="809">
                  <c:v>1</c:v>
                </c:pt>
                <c:pt idx="810">
                  <c:v>1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2</c:v>
                </c:pt>
                <c:pt idx="841">
                  <c:v>1</c:v>
                </c:pt>
                <c:pt idx="842">
                  <c:v>3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3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3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2</c:v>
                </c:pt>
                <c:pt idx="1101">
                  <c:v>1</c:v>
                </c:pt>
                <c:pt idx="1102">
                  <c:v>2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F-4853-B837-B00D2D7BC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1685136"/>
        <c:axId val="1001682256"/>
      </c:barChart>
      <c:catAx>
        <c:axId val="100168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82256"/>
        <c:crosses val="autoZero"/>
        <c:auto val="1"/>
        <c:lblAlgn val="ctr"/>
        <c:lblOffset val="100"/>
        <c:noMultiLvlLbl val="0"/>
      </c:catAx>
      <c:valAx>
        <c:axId val="10016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68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migaration</a:t>
            </a:r>
            <a:r>
              <a:rPr lang="en-GB" baseline="0"/>
              <a:t> factors and death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dashboard!$C$17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dashboard!$B$18:$B$29</c:f>
              <c:strCache>
                <c:ptCount val="12"/>
                <c:pt idx="0">
                  <c:v>Jan </c:v>
                </c:pt>
                <c:pt idx="1">
                  <c:v>Feb </c:v>
                </c:pt>
                <c:pt idx="2">
                  <c:v>Mar </c:v>
                </c:pt>
                <c:pt idx="3">
                  <c:v>Apr </c:v>
                </c:pt>
                <c:pt idx="4">
                  <c:v>May </c:v>
                </c:pt>
                <c:pt idx="5">
                  <c:v>Jun </c:v>
                </c:pt>
                <c:pt idx="6">
                  <c:v>Jul </c:v>
                </c:pt>
                <c:pt idx="7">
                  <c:v>Aug </c:v>
                </c:pt>
                <c:pt idx="8">
                  <c:v>Sep </c:v>
                </c:pt>
                <c:pt idx="9">
                  <c:v>Oct </c:v>
                </c:pt>
                <c:pt idx="10">
                  <c:v>Nov </c:v>
                </c:pt>
                <c:pt idx="11">
                  <c:v>Dec </c:v>
                </c:pt>
              </c:strCache>
            </c:strRef>
          </c:cat>
          <c:val>
            <c:numRef>
              <c:f>dashboard!$C$18:$C$29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E-4D30-8419-4D67D5935638}"/>
            </c:ext>
          </c:extLst>
        </c:ser>
        <c:ser>
          <c:idx val="1"/>
          <c:order val="1"/>
          <c:tx>
            <c:strRef>
              <c:f>dashboard!$D$17</c:f>
              <c:strCache>
                <c:ptCount val="1"/>
                <c:pt idx="0">
                  <c:v>Average of DIRECTION in DEGREES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dashboard!$B$18:$B$29</c:f>
              <c:strCache>
                <c:ptCount val="12"/>
                <c:pt idx="0">
                  <c:v>Jan </c:v>
                </c:pt>
                <c:pt idx="1">
                  <c:v>Feb </c:v>
                </c:pt>
                <c:pt idx="2">
                  <c:v>Mar </c:v>
                </c:pt>
                <c:pt idx="3">
                  <c:v>Apr </c:v>
                </c:pt>
                <c:pt idx="4">
                  <c:v>May </c:v>
                </c:pt>
                <c:pt idx="5">
                  <c:v>Jun </c:v>
                </c:pt>
                <c:pt idx="6">
                  <c:v>Jul </c:v>
                </c:pt>
                <c:pt idx="7">
                  <c:v>Aug </c:v>
                </c:pt>
                <c:pt idx="8">
                  <c:v>Sep </c:v>
                </c:pt>
                <c:pt idx="9">
                  <c:v>Oct </c:v>
                </c:pt>
                <c:pt idx="10">
                  <c:v>Nov </c:v>
                </c:pt>
                <c:pt idx="11">
                  <c:v>Dec </c:v>
                </c:pt>
              </c:strCache>
            </c:strRef>
          </c:cat>
          <c:val>
            <c:numRef>
              <c:f>dashboard!$D$18:$D$29</c:f>
              <c:numCache>
                <c:formatCode>General</c:formatCode>
                <c:ptCount val="12"/>
                <c:pt idx="0">
                  <c:v>114</c:v>
                </c:pt>
                <c:pt idx="1">
                  <c:v>124</c:v>
                </c:pt>
                <c:pt idx="2">
                  <c:v>116</c:v>
                </c:pt>
                <c:pt idx="3">
                  <c:v>122</c:v>
                </c:pt>
                <c:pt idx="4">
                  <c:v>109</c:v>
                </c:pt>
                <c:pt idx="5">
                  <c:v>77</c:v>
                </c:pt>
                <c:pt idx="6">
                  <c:v>72</c:v>
                </c:pt>
                <c:pt idx="7">
                  <c:v>84</c:v>
                </c:pt>
                <c:pt idx="8">
                  <c:v>113</c:v>
                </c:pt>
                <c:pt idx="9">
                  <c:v>106</c:v>
                </c:pt>
                <c:pt idx="10">
                  <c:v>124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E-4D30-8419-4D67D593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631632"/>
        <c:axId val="1223629712"/>
      </c:lineChart>
      <c:catAx>
        <c:axId val="12236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629712"/>
        <c:crosses val="autoZero"/>
        <c:auto val="1"/>
        <c:lblAlgn val="ctr"/>
        <c:lblOffset val="100"/>
        <c:noMultiLvlLbl val="0"/>
      </c:catAx>
      <c:valAx>
        <c:axId val="122362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63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GBox" noThreeD="1"/>
</file>

<file path=xl/ctrlProps/ctrlProp2.xml><?xml version="1.0" encoding="utf-8"?>
<formControlPr xmlns="http://schemas.microsoft.com/office/spreadsheetml/2009/9/main" objectType="Radio" firstButton="1" fmlaLink="$E$6:$F$6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2</xdr:row>
      <xdr:rowOff>23811</xdr:rowOff>
    </xdr:from>
    <xdr:to>
      <xdr:col>14</xdr:col>
      <xdr:colOff>552449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276224</xdr:colOff>
      <xdr:row>1</xdr:row>
      <xdr:rowOff>119061</xdr:rowOff>
    </xdr:from>
    <xdr:to>
      <xdr:col>16</xdr:col>
      <xdr:colOff>19050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9DB856-BFA4-4114-A431-D67587F31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161924</xdr:rowOff>
    </xdr:from>
    <xdr:to>
      <xdr:col>23</xdr:col>
      <xdr:colOff>514350</xdr:colOff>
      <xdr:row>16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20</xdr:row>
      <xdr:rowOff>28575</xdr:rowOff>
    </xdr:from>
    <xdr:to>
      <xdr:col>23</xdr:col>
      <xdr:colOff>352425</xdr:colOff>
      <xdr:row>34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1057274</xdr:colOff>
      <xdr:row>2</xdr:row>
      <xdr:rowOff>85725</xdr:rowOff>
    </xdr:from>
    <xdr:to>
      <xdr:col>17</xdr:col>
      <xdr:colOff>76198</xdr:colOff>
      <xdr:row>27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209549</xdr:colOff>
      <xdr:row>33</xdr:row>
      <xdr:rowOff>14286</xdr:rowOff>
    </xdr:from>
    <xdr:to>
      <xdr:col>23</xdr:col>
      <xdr:colOff>323850</xdr:colOff>
      <xdr:row>57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171449</xdr:colOff>
      <xdr:row>60</xdr:row>
      <xdr:rowOff>104775</xdr:rowOff>
    </xdr:from>
    <xdr:to>
      <xdr:col>14</xdr:col>
      <xdr:colOff>361949</xdr:colOff>
      <xdr:row>74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71437</xdr:rowOff>
    </xdr:from>
    <xdr:to>
      <xdr:col>15</xdr:col>
      <xdr:colOff>552450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285750</xdr:colOff>
      <xdr:row>36</xdr:row>
      <xdr:rowOff>100012</xdr:rowOff>
    </xdr:from>
    <xdr:to>
      <xdr:col>11</xdr:col>
      <xdr:colOff>762000</xdr:colOff>
      <xdr:row>50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152400</xdr:colOff>
      <xdr:row>53</xdr:row>
      <xdr:rowOff>61912</xdr:rowOff>
    </xdr:from>
    <xdr:to>
      <xdr:col>11</xdr:col>
      <xdr:colOff>266700</xdr:colOff>
      <xdr:row>79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514349</xdr:colOff>
      <xdr:row>18</xdr:row>
      <xdr:rowOff>28576</xdr:rowOff>
    </xdr:from>
    <xdr:to>
      <xdr:col>16</xdr:col>
      <xdr:colOff>114300</xdr:colOff>
      <xdr:row>37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561975</xdr:colOff>
      <xdr:row>0</xdr:row>
      <xdr:rowOff>28575</xdr:rowOff>
    </xdr:from>
    <xdr:to>
      <xdr:col>16</xdr:col>
      <xdr:colOff>247650</xdr:colOff>
      <xdr:row>17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180974</xdr:colOff>
      <xdr:row>0</xdr:row>
      <xdr:rowOff>171449</xdr:rowOff>
    </xdr:from>
    <xdr:to>
      <xdr:col>24</xdr:col>
      <xdr:colOff>76200</xdr:colOff>
      <xdr:row>30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20</xdr:row>
      <xdr:rowOff>42862</xdr:rowOff>
    </xdr:from>
    <xdr:to>
      <xdr:col>33</xdr:col>
      <xdr:colOff>104775</xdr:colOff>
      <xdr:row>34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1</xdr:row>
      <xdr:rowOff>61912</xdr:rowOff>
    </xdr:from>
    <xdr:to>
      <xdr:col>38</xdr:col>
      <xdr:colOff>180975</xdr:colOff>
      <xdr:row>15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0</xdr:rowOff>
    </xdr:from>
    <xdr:to>
      <xdr:col>18</xdr:col>
      <xdr:colOff>466725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161925</xdr:colOff>
      <xdr:row>21</xdr:row>
      <xdr:rowOff>180974</xdr:rowOff>
    </xdr:from>
    <xdr:to>
      <xdr:col>18</xdr:col>
      <xdr:colOff>571500</xdr:colOff>
      <xdr:row>50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1</xdr:row>
          <xdr:rowOff>0</xdr:rowOff>
        </xdr:from>
        <xdr:to>
          <xdr:col>15</xdr:col>
          <xdr:colOff>419100</xdr:colOff>
          <xdr:row>41</xdr:row>
          <xdr:rowOff>95250</xdr:rowOff>
        </xdr:to>
        <xdr:sp macro="" textlink="">
          <xdr:nvSpPr>
            <xdr:cNvPr id="11265" name="Group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Select Measure to display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266700</xdr:colOff>
          <xdr:row>2</xdr:row>
          <xdr:rowOff>114300</xdr:rowOff>
        </xdr:from>
        <xdr:to>
          <xdr:col>2</xdr:col>
          <xdr:colOff>523875</xdr:colOff>
          <xdr:row>4</xdr:row>
          <xdr:rowOff>57150</xdr:rowOff>
        </xdr:to>
        <xdr:sp macro="" textlink="">
          <xdr:nvSpPr>
            <xdr:cNvPr id="11266" name="Option Button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A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Death count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285750</xdr:colOff>
          <xdr:row>5</xdr:row>
          <xdr:rowOff>180975</xdr:rowOff>
        </xdr:from>
        <xdr:to>
          <xdr:col>2</xdr:col>
          <xdr:colOff>542925</xdr:colOff>
          <xdr:row>7</xdr:row>
          <xdr:rowOff>123825</xdr:rowOff>
        </xdr:to>
        <xdr:sp macro="" textlink="">
          <xdr:nvSpPr>
            <xdr:cNvPr id="11267" name="Option Button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A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of time in days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9</xdr:row>
          <xdr:rowOff>66675</xdr:rowOff>
        </xdr:from>
        <xdr:to>
          <xdr:col>2</xdr:col>
          <xdr:colOff>561975</xdr:colOff>
          <xdr:row>11</xdr:row>
          <xdr:rowOff>9525</xdr:rowOff>
        </xdr:to>
        <xdr:sp macro="" textlink="">
          <xdr:nvSpPr>
            <xdr:cNvPr id="11268" name="Option Button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A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of distance in KM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247650</xdr:colOff>
          <xdr:row>12</xdr:row>
          <xdr:rowOff>133350</xdr:rowOff>
        </xdr:from>
        <xdr:to>
          <xdr:col>2</xdr:col>
          <xdr:colOff>504825</xdr:colOff>
          <xdr:row>14</xdr:row>
          <xdr:rowOff>76200</xdr:rowOff>
        </xdr:to>
        <xdr:sp macro="" textlink="">
          <xdr:nvSpPr>
            <xdr:cNvPr id="11269" name="Option Button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A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of direction in degrees</a:t>
              </a:r>
            </a:p>
          </xdr:txBody>
        </xdr:sp>
        <xdr:clientData/>
      </xdr:twoCellAnchor>
    </mc:Choice>
    <mc:Fallback/>
  </mc:AlternateContent>
  <xdr:oneCellAnchor>
    <xdr:from>
      <xdr:col>6</xdr:col>
      <xdr:colOff>95250</xdr:colOff>
      <xdr:row>6</xdr:row>
      <xdr:rowOff>47625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3752850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7</xdr:col>
      <xdr:colOff>185737</xdr:colOff>
      <xdr:row>2</xdr:row>
      <xdr:rowOff>61912</xdr:rowOff>
    </xdr:from>
    <xdr:to>
      <xdr:col>14</xdr:col>
      <xdr:colOff>490537</xdr:colOff>
      <xdr:row>16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1.002685995372" createdVersion="6" refreshedVersion="6" minRefreshableVersion="3" recordCount="3946" xr:uid="{C6CEE750-0047-4274-9BA1-1710E3947914}">
  <cacheSource type="worksheet">
    <worksheetSource ref="A1:T3947" sheet="clean"/>
  </cacheSource>
  <cacheFields count="20">
    <cacheField name="Identity = scheme&amp;Ring" numFmtId="0">
      <sharedItems/>
    </cacheField>
    <cacheField name="Ringing day" numFmtId="0">
      <sharedItems containsSemiMixedTypes="0" containsString="0" containsNumber="1" containsInteger="1" minValue="1" maxValue="31"/>
    </cacheField>
    <cacheField name="Ringing Month" numFmtId="0">
      <sharedItems containsSemiMixedTypes="0" containsString="0" containsNumber="1" containsInteger="1" minValue="1" maxValue="12"/>
    </cacheField>
    <cacheField name="Ringing year" numFmtId="0">
      <sharedItems containsSemiMixedTypes="0" containsString="0" containsNumber="1" containsInteger="1" minValue="1913" maxValue="2014"/>
    </cacheField>
    <cacheField name="Ring Day/Month/Year" numFmtId="14">
      <sharedItems containsSemiMixedTypes="0" containsNonDate="0" containsDate="1" containsString="0" minDate="1906-08-06T00:00:00" maxDate="1936-11-01T00:00:00"/>
    </cacheField>
    <cacheField name="Latitude as decimal" numFmtId="0">
      <sharedItems containsSemiMixedTypes="0" containsString="0" containsNumber="1" minValue="37" maxValue="71.08"/>
    </cacheField>
    <cacheField name="Longitude as decimal" numFmtId="0">
      <sharedItems containsSemiMixedTypes="0" containsString="0" containsNumber="1" minValue="-6.77" maxValue="41.37"/>
    </cacheField>
    <cacheField name="Ringing country" numFmtId="0">
      <sharedItems/>
    </cacheField>
    <cacheField name="Recovery day " numFmtId="0">
      <sharedItems containsSemiMixedTypes="0" containsString="0" containsNumber="1" containsInteger="1" minValue="1" maxValue="31"/>
    </cacheField>
    <cacheField name="Recovery month" numFmtId="0">
      <sharedItems containsSemiMixedTypes="0" containsString="0" containsNumber="1" containsInteger="1" minValue="1" maxValue="12"/>
    </cacheField>
    <cacheField name="Recovery year" numFmtId="0">
      <sharedItems containsSemiMixedTypes="0" containsString="0" containsNumber="1" containsInteger="1" minValue="1913" maxValue="2014"/>
    </cacheField>
    <cacheField name="Recovery Day/Month/Year" numFmtId="14">
      <sharedItems containsSemiMixedTypes="0" containsNonDate="0" containsDate="1" containsString="0" minDate="1906-04-15T00:00:00" maxDate="1937-03-22T00:00:00"/>
    </cacheField>
    <cacheField name="Recovery latitude" numFmtId="0">
      <sharedItems containsSemiMixedTypes="0" containsString="0" containsNumber="1" minValue="34.979999999999997" maxValue="71.08" count="915">
        <n v="48.98"/>
        <n v="61.17"/>
        <n v="61.5"/>
        <n v="47.07"/>
        <n v="57.48"/>
        <n v="55.33"/>
        <n v="56.1"/>
        <n v="55.17"/>
        <n v="48.1"/>
        <n v="56.45"/>
        <n v="55.75"/>
        <n v="54.67"/>
        <n v="48.33"/>
        <n v="56.48"/>
        <n v="53.2"/>
        <n v="52.35"/>
        <n v="54.83"/>
        <n v="51"/>
        <n v="51.88"/>
        <n v="51.43"/>
        <n v="47.5"/>
        <n v="60.2"/>
        <n v="53.82"/>
        <n v="53.87"/>
        <n v="55.18"/>
        <n v="55.15"/>
        <n v="62.9"/>
        <n v="61.9"/>
        <n v="53.45"/>
        <n v="55.22"/>
        <n v="55.2"/>
        <n v="51.28"/>
        <n v="51.87"/>
        <n v="62.6"/>
        <n v="62.17"/>
        <n v="51.8"/>
        <n v="56.68"/>
        <n v="51.23"/>
        <n v="54.23"/>
        <n v="61.87"/>
        <n v="50.68"/>
        <n v="50.63"/>
        <n v="53.37"/>
        <n v="48.75"/>
        <n v="56.83"/>
        <n v="55.32"/>
        <n v="56.82"/>
        <n v="51.7"/>
        <n v="51.53"/>
        <n v="46.93"/>
        <n v="47.4"/>
        <n v="60.6"/>
        <n v="61.8"/>
        <n v="51.12"/>
        <n v="51.2"/>
        <n v="51.32"/>
        <n v="53.12"/>
        <n v="57.08"/>
        <n v="55.73"/>
        <n v="61.28"/>
        <n v="62.5"/>
        <n v="60.5"/>
        <n v="63.8"/>
        <n v="50.6"/>
        <n v="52.15"/>
        <n v="50.58"/>
        <n v="52.42"/>
        <n v="52.37"/>
        <n v="55.97"/>
        <n v="56.13"/>
        <n v="55.7"/>
        <n v="47.38"/>
        <n v="47.92"/>
        <n v="48.02"/>
        <n v="61.27"/>
        <n v="51.38"/>
        <n v="49.87"/>
        <n v="52.2"/>
        <n v="49.9"/>
        <n v="53.93"/>
        <n v="50.87"/>
        <n v="56.43"/>
        <n v="56.97"/>
        <n v="60.17"/>
        <n v="62.8"/>
        <n v="50.95"/>
        <n v="51.17"/>
        <n v="53.43"/>
        <n v="52.58"/>
        <n v="36.880000000000003"/>
        <n v="56.05"/>
        <n v="56.07"/>
        <n v="55.87"/>
        <n v="55.47"/>
        <n v="55.68"/>
        <n v="53.83"/>
        <n v="52.53"/>
        <n v="53.85"/>
        <n v="51.3"/>
        <n v="51.1"/>
        <n v="51.98"/>
        <n v="43.32"/>
        <n v="54.7"/>
        <n v="62.3"/>
        <n v="60.3"/>
        <n v="63"/>
        <n v="59.4"/>
        <n v="51.02"/>
        <n v="49.92"/>
        <n v="50.92"/>
        <n v="52.32"/>
        <n v="50.33"/>
        <n v="50.52"/>
        <n v="51.75"/>
        <n v="50.98"/>
        <n v="55.3"/>
        <n v="50.88"/>
        <n v="54.85"/>
        <n v="46.22"/>
        <n v="59.15"/>
        <n v="61.6"/>
        <n v="61"/>
        <n v="60.67"/>
        <n v="60.8"/>
        <n v="61.67"/>
        <n v="57.65"/>
        <n v="56.73"/>
        <n v="60.82"/>
        <n v="59.62"/>
        <n v="57.13"/>
        <n v="51.42"/>
        <n v="51.58"/>
        <n v="53.77"/>
        <n v="52.28"/>
        <n v="53.97"/>
        <n v="51.25"/>
        <n v="55.5"/>
        <n v="55.57"/>
        <n v="59.95"/>
        <n v="58.45"/>
        <n v="60.57"/>
        <n v="55.85"/>
        <n v="59.32"/>
        <n v="50.05"/>
        <n v="52.33"/>
        <n v="50.18"/>
        <n v="55.65"/>
        <n v="55.83"/>
        <n v="54.4"/>
        <n v="52.02"/>
        <n v="59.92"/>
        <n v="48.83"/>
        <n v="52.43"/>
        <n v="63.9"/>
        <n v="65.819999999999993"/>
        <n v="50.67"/>
        <n v="51.55"/>
        <n v="55.62"/>
        <n v="56"/>
        <n v="55.93"/>
        <n v="50.9"/>
        <n v="52.03"/>
        <n v="52.45"/>
        <n v="65.77"/>
        <n v="60.52"/>
        <n v="57.43"/>
        <n v="56.9"/>
        <n v="58.27"/>
        <n v="59.63"/>
        <n v="59.65"/>
        <n v="62.57"/>
        <n v="59.7"/>
        <n v="48.23"/>
        <n v="57"/>
        <n v="54.02"/>
        <n v="65.73"/>
        <n v="58.38"/>
        <n v="59.48"/>
        <n v="56.77"/>
        <n v="57.32"/>
        <n v="57.42"/>
        <n v="57.4"/>
        <n v="59.68"/>
        <n v="57.03"/>
        <n v="57.33"/>
        <n v="49.55"/>
        <n v="50.77"/>
        <n v="50.08"/>
        <n v="55.77"/>
        <n v="55.72"/>
        <n v="54.22"/>
        <n v="51.15"/>
        <n v="58.87"/>
        <n v="59.75"/>
        <n v="57.88"/>
        <n v="59.23"/>
        <n v="59.93"/>
        <n v="56.52"/>
        <n v="58.03"/>
        <n v="52.27"/>
        <n v="55.82"/>
        <n v="54.92"/>
        <n v="54.98"/>
        <n v="54.87"/>
        <n v="54.35"/>
        <n v="60.63"/>
        <n v="59"/>
        <n v="65.75"/>
        <n v="65.900000000000006"/>
        <n v="55.52"/>
        <n v="59.17"/>
        <n v="59.37"/>
        <n v="59.6"/>
        <n v="61.82"/>
        <n v="56.87"/>
        <n v="57.98"/>
        <n v="49.77"/>
        <n v="52.12"/>
        <n v="52.83"/>
        <n v="60.87"/>
        <n v="61.25"/>
        <n v="58.9"/>
        <n v="56.42"/>
        <n v="58.12"/>
        <n v="59.5"/>
        <n v="57.02"/>
        <n v="50.43"/>
        <n v="53.18"/>
        <n v="53.25"/>
        <n v="60.58"/>
        <n v="62.75"/>
        <n v="60.62"/>
        <n v="58.93"/>
        <n v="58.88"/>
        <n v="56.15"/>
        <n v="63.15"/>
        <n v="60.7"/>
        <n v="57.6"/>
        <n v="65.83"/>
        <n v="59.3"/>
        <n v="59.12"/>
        <n v="59.53"/>
        <n v="58.77"/>
        <n v="62.68"/>
        <n v="50.03"/>
        <n v="51.33"/>
        <n v="60.72"/>
        <n v="59.85"/>
        <n v="58.85"/>
        <n v="62.37"/>
        <n v="57.35"/>
        <n v="58.6"/>
        <n v="58.82"/>
        <n v="60.43"/>
        <n v="59.05"/>
        <n v="57.7"/>
        <n v="57.9"/>
        <n v="50.32"/>
        <n v="49.53"/>
        <n v="53.63"/>
        <n v="51.27"/>
        <n v="60.83"/>
        <n v="59.27"/>
        <n v="57.72"/>
        <n v="57.67"/>
        <n v="56.4"/>
        <n v="67.680000000000007"/>
        <n v="58.78"/>
        <n v="59.02"/>
        <n v="62.62"/>
        <n v="64.400000000000006"/>
        <n v="59.97"/>
        <n v="56.25"/>
        <n v="56.3"/>
        <n v="58.02"/>
        <n v="57.68"/>
        <n v="56.08"/>
        <n v="58.57"/>
        <n v="58"/>
        <n v="50.02"/>
        <n v="53.8"/>
        <n v="52.52"/>
        <n v="58.55"/>
        <n v="59.9"/>
        <n v="57.73"/>
        <n v="57.87"/>
        <n v="56.28"/>
        <n v="58.92"/>
        <n v="59.28"/>
        <n v="59.25"/>
        <n v="60.03"/>
        <n v="57.27"/>
        <n v="61.38"/>
        <n v="61.83"/>
        <n v="57.78"/>
        <n v="65.87"/>
        <n v="65.5"/>
        <n v="59.45"/>
        <n v="58.5"/>
        <n v="59.03"/>
        <n v="59.08"/>
        <n v="59.1"/>
        <n v="50"/>
        <n v="49.25"/>
        <n v="53.33"/>
        <n v="53.75"/>
        <n v="54.75"/>
        <n v="47.2"/>
        <n v="66.5"/>
        <n v="57.92"/>
        <n v="57.83"/>
        <n v="66"/>
        <n v="48.93"/>
        <n v="49.8"/>
        <n v="51.47"/>
        <n v="54.42"/>
        <n v="54.28"/>
        <n v="51.6"/>
        <n v="71.08"/>
        <n v="64.069999999999993"/>
        <n v="60.25"/>
        <n v="66.7"/>
        <n v="62.53"/>
        <n v="58.18"/>
        <n v="57.53"/>
        <n v="59.43"/>
        <n v="49.05"/>
        <n v="49.2"/>
        <n v="48.92"/>
        <n v="49.7"/>
        <n v="48.7"/>
        <n v="49.02"/>
        <n v="48.2"/>
        <n v="52.3"/>
        <n v="43.9"/>
        <n v="47.13"/>
        <n v="64.05"/>
        <n v="58.32"/>
        <n v="58.97"/>
        <n v="59.82"/>
        <n v="61.3"/>
        <n v="56.53"/>
        <n v="55.4"/>
        <n v="59.42"/>
        <n v="63.6"/>
        <n v="59.13"/>
        <n v="49"/>
        <n v="49.88"/>
        <n v="49.93"/>
        <n v="49.27"/>
        <n v="50.35"/>
        <n v="53.73"/>
        <n v="53.47"/>
        <n v="51.52"/>
        <n v="51.37"/>
        <n v="54.43"/>
        <n v="58.75"/>
        <n v="62.05"/>
        <n v="55.58"/>
        <n v="59.35"/>
        <n v="50.8"/>
        <n v="53.78"/>
        <n v="55.23"/>
        <n v="56.62"/>
        <n v="47.23"/>
        <n v="45.15"/>
        <n v="59.67"/>
        <n v="58.28"/>
        <n v="59.87"/>
        <n v="60"/>
        <n v="62.92"/>
        <n v="58.67"/>
        <n v="63.12"/>
        <n v="58.83"/>
        <n v="61.2"/>
        <n v="66.97"/>
        <n v="58.05"/>
        <n v="63.77"/>
        <n v="49.98"/>
        <n v="49.32"/>
        <n v="56.55"/>
        <n v="54.52"/>
        <n v="46.23"/>
        <n v="47.35"/>
        <n v="63.93"/>
        <n v="60.93"/>
        <n v="69.28"/>
        <n v="63.2"/>
        <n v="57.5"/>
        <n v="55.45"/>
        <n v="62.07"/>
        <n v="63.57"/>
        <n v="50.3"/>
        <n v="50.5"/>
        <n v="50.7"/>
        <n v="49.52"/>
        <n v="54.68"/>
        <n v="51.67"/>
        <n v="50.93"/>
        <n v="65.98"/>
        <n v="62.15"/>
        <n v="61.92"/>
        <n v="66.150000000000006"/>
        <n v="69.900000000000006"/>
        <n v="66.17"/>
        <n v="65.849999999999994"/>
        <n v="57.58"/>
        <n v="61.35"/>
        <n v="59.33"/>
        <n v="50.07"/>
        <n v="50.25"/>
        <n v="52.1"/>
        <n v="60.18"/>
        <n v="60.75"/>
        <n v="60.28"/>
        <n v="62.7"/>
        <n v="63.4"/>
        <n v="63.17"/>
        <n v="63.3"/>
        <n v="57.12"/>
        <n v="56.22"/>
        <n v="57.85"/>
        <n v="56.85"/>
        <n v="51.35"/>
        <n v="49.83"/>
        <n v="49.85"/>
        <n v="50.1"/>
        <n v="49.38"/>
        <n v="51.82"/>
        <n v="51.78"/>
        <n v="64.17"/>
        <n v="58.17"/>
        <n v="62.08"/>
        <n v="62.18"/>
        <n v="62.12"/>
        <n v="58.72"/>
        <n v="58.4"/>
        <n v="61.33"/>
        <n v="66.3"/>
        <n v="62.2"/>
        <n v="58.35"/>
        <n v="56.75"/>
        <n v="50.53"/>
        <n v="48.87"/>
        <n v="48.82"/>
        <n v="54.2"/>
        <n v="54.3"/>
        <n v="56.72"/>
        <n v="54.05"/>
        <n v="50.2"/>
        <n v="47.45"/>
        <n v="61.77"/>
        <n v="63.72"/>
        <n v="61.4"/>
        <n v="56.2"/>
        <n v="56.17"/>
        <n v="57.8"/>
        <n v="61.97"/>
        <n v="65.680000000000007"/>
        <n v="56.12"/>
        <n v="58.33"/>
        <n v="49.65"/>
        <n v="50.83"/>
        <n v="52.5"/>
        <n v="50.17"/>
        <n v="52.92"/>
        <n v="52.95"/>
        <n v="52.72"/>
        <n v="52.75"/>
        <n v="53.35"/>
        <n v="51.5"/>
        <n v="61.93"/>
        <n v="58.52"/>
        <n v="57.77"/>
        <n v="59.47"/>
        <n v="56.88"/>
        <n v="56.27"/>
        <n v="49.43"/>
        <n v="48.5"/>
        <n v="48.65"/>
        <n v="48.9"/>
        <n v="48.88"/>
        <n v="50.97"/>
        <n v="50.57"/>
        <n v="55.13"/>
        <n v="52.48"/>
        <n v="54.17"/>
        <n v="52.63"/>
        <n v="62"/>
        <n v="62.4"/>
        <n v="62.38"/>
        <n v="55.63"/>
        <n v="57.62"/>
        <n v="58.22"/>
        <n v="50.22"/>
        <n v="48.77"/>
        <n v="52.65"/>
        <n v="52.55"/>
        <n v="51.77"/>
        <n v="52.6"/>
        <n v="52"/>
        <n v="62.42"/>
        <n v="62.13"/>
        <n v="63.27"/>
        <n v="63.25"/>
        <n v="61.7"/>
        <n v="57.95"/>
        <n v="67.650000000000006"/>
        <n v="56.67"/>
        <n v="51.22"/>
        <n v="48.28"/>
        <n v="48.03"/>
        <n v="48.68"/>
        <n v="50.47"/>
        <n v="57.05"/>
        <n v="51.83"/>
        <n v="46.8"/>
        <n v="61.57"/>
        <n v="60.47"/>
        <n v="56.18"/>
        <n v="57.93"/>
        <n v="50.13"/>
        <n v="47.8"/>
        <n v="48.6"/>
        <n v="48.72"/>
        <n v="57.07"/>
        <n v="51.57"/>
        <n v="53.27"/>
        <n v="54.08"/>
        <n v="53.68"/>
        <n v="51.08"/>
        <n v="53.6"/>
        <n v="49.97"/>
        <n v="53.23"/>
        <n v="62.98"/>
        <n v="63.33"/>
        <n v="58.07"/>
        <n v="58.95"/>
        <n v="65"/>
        <n v="64.7"/>
        <n v="62.1"/>
        <n v="59.83"/>
        <n v="56.32"/>
        <n v="68.900000000000006"/>
        <n v="61.72"/>
        <n v="55.92"/>
        <n v="65.349999999999994"/>
        <n v="59.22"/>
        <n v="55.53"/>
        <n v="56.37"/>
        <n v="48.27"/>
        <n v="50.48"/>
        <n v="57.15"/>
        <n v="54"/>
        <n v="51.4"/>
        <n v="53.55"/>
        <n v="63.42"/>
        <n v="65.599999999999994"/>
        <n v="60.1"/>
        <n v="66.400000000000006"/>
        <n v="60.68"/>
        <n v="50.15"/>
        <n v="49.48"/>
        <n v="47.68"/>
        <n v="55.8"/>
        <n v="52.05"/>
        <n v="53.57"/>
        <n v="53.5"/>
        <n v="53.53"/>
        <n v="51.07"/>
        <n v="47.43"/>
        <n v="52.7"/>
        <n v="60.33"/>
        <n v="64.83"/>
        <n v="62.67"/>
        <n v="62.28"/>
        <n v="66.33"/>
        <n v="63.7"/>
        <n v="55.38"/>
        <n v="61.85"/>
        <n v="49.82"/>
        <n v="55.28"/>
        <n v="55.43"/>
        <n v="55.9"/>
        <n v="52.4"/>
        <n v="47.58"/>
        <n v="47.7"/>
        <n v="70.3"/>
        <n v="58.65"/>
        <n v="64.75"/>
        <n v="64.2"/>
        <n v="65.2"/>
        <n v="65.02"/>
        <n v="58.68"/>
        <n v="62.43"/>
        <n v="55.42"/>
        <n v="49.18"/>
        <n v="49.58"/>
        <n v="48.32"/>
        <n v="52.8"/>
        <n v="53.67"/>
        <n v="68.97"/>
        <n v="65.099999999999994"/>
        <n v="65.3"/>
        <n v="64.8"/>
        <n v="55.55"/>
        <n v="47.27"/>
        <n v="53.4"/>
        <n v="63.1"/>
        <n v="49.1"/>
        <n v="49.47"/>
        <n v="56.03"/>
        <n v="55.95"/>
        <n v="53.3"/>
        <n v="63.78"/>
        <n v="60.22"/>
        <n v="60.23"/>
        <n v="60.77"/>
        <n v="60.37"/>
        <n v="69.400000000000006"/>
        <n v="64.5"/>
        <n v="57.82"/>
        <n v="58.25"/>
        <n v="58.3"/>
        <n v="58.23"/>
        <n v="56.02"/>
        <n v="52.22"/>
        <n v="52.57"/>
        <n v="57.28"/>
        <n v="54.5"/>
        <n v="53.1"/>
        <n v="51.9"/>
        <n v="58.08"/>
        <n v="61.1"/>
        <n v="64.900000000000006"/>
        <n v="57.47"/>
        <n v="58.15"/>
        <n v="58.8"/>
        <n v="48.17"/>
        <n v="49.57"/>
        <n v="47"/>
        <n v="47.1"/>
        <n v="53"/>
        <n v="61.47"/>
        <n v="58.42"/>
        <n v="58.13"/>
        <n v="58.1"/>
        <n v="53.48"/>
        <n v="53.62"/>
        <n v="51.95"/>
        <n v="53.05"/>
        <n v="62.63"/>
        <n v="60.78"/>
        <n v="54.9"/>
        <n v="50.82"/>
        <n v="52.08"/>
        <n v="50.72"/>
        <n v="50.78"/>
        <n v="58.43"/>
        <n v="57.3"/>
        <n v="46"/>
        <n v="52.62"/>
        <n v="52.9"/>
        <n v="59.8"/>
        <n v="60.15"/>
        <n v="60.4"/>
        <n v="61.48"/>
        <n v="62.65"/>
        <n v="60.9"/>
        <n v="56.92"/>
        <n v="50.4"/>
        <n v="56.93"/>
        <n v="54.1"/>
        <n v="45.75"/>
        <n v="67.099999999999994"/>
        <n v="64.099999999999994"/>
        <n v="61.12"/>
        <n v="61.53"/>
        <n v="64.650000000000006"/>
        <n v="55.67"/>
        <n v="54.6"/>
        <n v="51.72"/>
        <n v="59.55"/>
        <n v="52.13"/>
        <n v="64.819999999999993"/>
        <n v="65.17"/>
        <n v="61.15"/>
        <n v="63.55"/>
        <n v="63.53"/>
        <n v="61.05"/>
        <n v="66.819999999999993"/>
        <n v="64.92"/>
        <n v="64.67"/>
        <n v="65.150000000000006"/>
        <n v="49.78"/>
        <n v="49.95"/>
        <n v="50.55"/>
        <n v="60.27"/>
        <n v="61.75"/>
        <n v="54.53"/>
        <n v="57.57"/>
        <n v="51.18"/>
        <n v="59.38"/>
        <n v="53.07"/>
        <n v="52.47"/>
        <n v="52.07"/>
        <n v="51.97"/>
        <n v="52.98"/>
        <n v="62.97"/>
        <n v="61.08"/>
        <n v="61.22"/>
        <n v="61.52"/>
        <n v="62.47"/>
        <n v="62.22"/>
        <n v="63.67"/>
        <n v="50.45"/>
        <n v="52.23"/>
        <n v="42.12"/>
        <n v="54.12"/>
        <n v="52.77"/>
        <n v="60.45"/>
        <n v="62.55"/>
        <n v="63.23"/>
        <n v="64.430000000000007"/>
        <n v="60.98"/>
        <n v="64.97"/>
        <n v="64.95"/>
        <n v="63.32"/>
        <n v="54.58"/>
        <n v="53.92"/>
        <n v="53.42"/>
        <n v="53.38"/>
        <n v="54.13"/>
        <n v="53.13"/>
        <n v="53.22"/>
        <n v="52.85"/>
        <n v="52.82"/>
        <n v="52.38"/>
        <n v="51.92"/>
        <n v="53.03"/>
        <n v="53.02"/>
        <n v="51.93"/>
        <n v="62.23"/>
        <n v="61.02"/>
        <n v="63.83"/>
        <n v="60.53"/>
        <n v="61.37"/>
        <n v="61.68"/>
        <n v="67.95"/>
        <n v="59.07"/>
        <n v="49.37"/>
        <n v="50.85"/>
        <n v="58.58"/>
        <n v="54.55"/>
        <n v="53.17"/>
        <n v="60.48"/>
        <n v="61.78"/>
        <n v="61.23"/>
        <n v="62.52"/>
        <n v="62.85"/>
        <n v="63.13"/>
        <n v="62.48"/>
        <n v="60.97"/>
        <n v="54.8"/>
        <n v="52.17"/>
        <n v="52.87"/>
        <n v="60.07"/>
        <n v="63.58"/>
        <n v="66.930000000000007"/>
        <n v="64.23"/>
        <n v="62.83"/>
        <n v="62.33"/>
        <n v="62.58"/>
        <n v="61.03"/>
        <n v="63.22"/>
        <n v="41.63"/>
        <n v="54.57"/>
        <n v="57.18"/>
        <n v="46.42"/>
        <n v="52.18"/>
        <n v="63.43"/>
        <n v="63.28"/>
        <n v="58.47"/>
        <n v="58.48"/>
        <n v="53.28"/>
        <n v="53.32"/>
        <n v="52.25"/>
        <n v="69.38"/>
        <n v="63.47"/>
        <n v="69.92"/>
        <n v="66.77"/>
        <n v="62.77"/>
        <n v="62.45"/>
        <n v="62.73"/>
        <n v="55.05"/>
        <n v="57.52"/>
        <n v="58.62"/>
        <n v="49.03"/>
        <n v="54.88"/>
        <n v="54.33"/>
        <n v="54.25"/>
        <n v="57.17"/>
        <n v="55.88"/>
        <n v="61.73"/>
        <n v="66.78"/>
        <n v="66.8"/>
        <n v="63.48"/>
        <n v="63.37"/>
        <n v="49.63"/>
        <n v="50.38"/>
        <n v="51.85"/>
        <n v="54.63"/>
        <n v="54.45"/>
        <n v="54.48"/>
        <n v="54.32"/>
        <n v="46.98"/>
        <n v="64.03"/>
        <n v="61.07"/>
        <n v="69.63"/>
        <n v="63.45"/>
        <n v="41.28"/>
        <n v="51.73"/>
        <n v="51.65"/>
        <n v="45.13"/>
        <n v="63.05"/>
        <n v="62.95"/>
        <n v="62.78"/>
        <n v="64.150000000000006"/>
        <n v="61.62"/>
        <n v="56.57"/>
        <n v="41.6"/>
        <n v="39.92"/>
        <n v="58.53"/>
        <n v="52.93"/>
        <n v="55.25"/>
        <n v="49.75"/>
        <n v="62.72"/>
        <n v="65.62"/>
        <n v="58.7"/>
        <n v="55.35"/>
        <n v="63.07"/>
        <n v="61.55"/>
        <n v="60.35"/>
        <n v="62.93"/>
        <n v="62.87"/>
        <n v="58.2"/>
        <n v="65.27"/>
        <n v="62.82"/>
        <n v="40.630000000000003"/>
        <n v="51.62"/>
        <n v="63.03"/>
        <n v="61.98"/>
        <n v="61.32"/>
        <n v="60.65"/>
        <n v="57.63"/>
        <n v="37"/>
        <n v="40.72"/>
        <n v="59.18"/>
        <n v="52.88"/>
        <n v="53.9"/>
        <n v="53.15"/>
        <n v="64.47"/>
        <n v="60.85"/>
        <n v="60.92"/>
        <n v="59.98"/>
        <n v="60.02"/>
        <n v="50.28"/>
        <n v="39.58"/>
        <n v="63.88"/>
        <n v="63.68"/>
        <n v="62.88"/>
        <n v="65.63"/>
        <n v="60.32"/>
        <n v="60.55"/>
        <n v="61.45"/>
        <n v="61.42"/>
        <n v="65.67"/>
        <n v="65.52"/>
        <n v="64.02"/>
        <n v="60.42"/>
        <n v="34.979999999999997"/>
        <n v="54.97"/>
        <n v="54.95"/>
        <n v="46.95"/>
        <n v="63.75"/>
        <n v="49.72"/>
        <n v="64.72"/>
        <n v="59.2"/>
        <n v="68.13"/>
        <n v="64.48"/>
        <n v="69.52"/>
        <n v="48.8"/>
        <n v="48.55"/>
        <n v="63.08"/>
        <n v="45.72"/>
        <n v="50.65"/>
        <n v="49.73"/>
        <n v="61.58"/>
        <n v="52.73"/>
        <n v="49.35"/>
        <n v="48.85"/>
        <n v="59.77"/>
        <n v="62.25"/>
        <n v="52.78"/>
        <n v="61.13"/>
        <n v="62.27"/>
        <n v="51.05"/>
        <n v="60.73"/>
        <n v="37.1"/>
        <n v="55.78"/>
        <n v="39.619999999999997"/>
        <n v="47.08"/>
        <n v="65.8"/>
        <n v="52.68"/>
        <n v="67.849999999999994"/>
      </sharedItems>
    </cacheField>
    <cacheField name="Recovery longitude" numFmtId="0">
      <sharedItems containsSemiMixedTypes="0" containsString="0" containsNumber="1" minValue="-6.77" maxValue="41.37" count="1296">
        <n v="21.25"/>
        <n v="23"/>
        <n v="18.3"/>
        <n v="10.27"/>
        <n v="8.7799999999999994"/>
        <n v="9.4"/>
        <n v="8.77"/>
        <n v="20.77"/>
        <n v="9.42"/>
        <n v="12.57"/>
        <n v="-2.98"/>
        <n v="15.93"/>
        <n v="8.9700000000000006"/>
        <n v="-1.87"/>
        <n v="-1.47"/>
        <n v="12.42"/>
        <n v="0.15"/>
        <n v="-2.77"/>
        <n v="19.079999999999998"/>
        <n v="25"/>
        <n v="10.63"/>
        <n v="10.67"/>
        <n v="9"/>
        <n v="10.75"/>
        <n v="14.88"/>
        <n v="12.47"/>
        <n v="25.1"/>
        <n v="29.3"/>
        <n v="28.8"/>
        <n v="10.08"/>
        <n v="11.57"/>
        <n v="11.62"/>
        <n v="1.08"/>
        <n v="8.1199999999999992"/>
        <n v="29.8"/>
        <n v="29.67"/>
        <n v="11.97"/>
        <n v="11.6"/>
        <n v="11.95"/>
        <n v="9.52"/>
        <n v="-2.5499999999999998"/>
        <n v="-4.62"/>
        <n v="9.2200000000000006"/>
        <n v="24.9"/>
        <n v="8.32"/>
        <n v="8.17"/>
        <n v="9.3000000000000007"/>
        <n v="12.22"/>
        <n v="-2.67"/>
        <n v="-1.42"/>
        <n v="-0.88"/>
        <n v="7.22"/>
        <n v="19.329999999999998"/>
        <n v="28.2"/>
        <n v="29.4"/>
        <n v="13.72"/>
        <n v="13.85"/>
        <n v="10.28"/>
        <n v="8.4700000000000006"/>
        <n v="9.18"/>
        <n v="9.25"/>
        <n v="12.52"/>
        <n v="10.4"/>
        <n v="10.42"/>
        <n v="29.83"/>
        <n v="17.600000000000001"/>
        <n v="12.45"/>
        <n v="6"/>
        <n v="5.97"/>
        <n v="8.43"/>
        <n v="13.75"/>
        <n v="8.65"/>
        <n v="12.87"/>
        <n v="7.23"/>
        <n v="12.93"/>
        <n v="12.08"/>
        <n v="8.98"/>
        <n v="8.52"/>
        <n v="8.48"/>
        <n v="22.02"/>
        <n v="21.68"/>
        <n v="10.45"/>
        <n v="18.850000000000001"/>
        <n v="12.18"/>
        <n v="8.68"/>
        <n v="11.42"/>
        <n v="8.27"/>
        <n v="10.8"/>
        <n v="10.7"/>
        <n v="9.5"/>
        <n v="9.33"/>
        <n v="8.4499999999999993"/>
        <n v="24.83"/>
        <n v="30.2"/>
        <n v="9.1"/>
        <n v="9.9700000000000006"/>
        <n v="10.3"/>
        <n v="11.87"/>
        <n v="-5.8"/>
        <n v="12.12"/>
        <n v="12.33"/>
        <n v="12.5"/>
        <n v="8.93"/>
        <n v="9.15"/>
        <n v="9.0500000000000007"/>
        <n v="10.53"/>
        <n v="-1.78"/>
        <n v="-2.82"/>
        <n v="-2.4300000000000002"/>
        <n v="21.5"/>
        <n v="25.4"/>
        <n v="12.23"/>
        <n v="12"/>
        <n v="10.57"/>
        <n v="-0.60000000000000009"/>
        <n v="9.93"/>
        <n v="12.02"/>
        <n v="18.47"/>
        <n v="27.6"/>
        <n v="27.17"/>
        <n v="27.1"/>
        <n v="27"/>
        <n v="27.2"/>
        <n v="17.899999999999999"/>
        <n v="4.97"/>
        <n v="15.38"/>
        <n v="9.7799999999999994"/>
        <n v="9.8800000000000008"/>
        <n v="10.78"/>
        <n v="11.35"/>
        <n v="8.8699999999999992"/>
        <n v="9.1300000000000008"/>
        <n v="7.92"/>
        <n v="9.4700000000000006"/>
        <n v="10.48"/>
        <n v="0.63"/>
        <n v="-3.05"/>
        <n v="6.08"/>
        <n v="11.77"/>
        <n v="5.05"/>
        <n v="30.1"/>
        <n v="28.67"/>
        <n v="26.7"/>
        <n v="29.2"/>
        <n v="23.9"/>
        <n v="12.88"/>
        <n v="12.73"/>
        <n v="15.8"/>
        <n v="17.850000000000001"/>
        <n v="15.13"/>
        <n v="5"/>
        <n v="11.8"/>
        <n v="9.67"/>
        <n v="8.0500000000000007"/>
        <n v="12.03"/>
        <n v="9.35"/>
        <n v="-4.05"/>
        <n v="11.02"/>
        <n v="6.13"/>
        <n v="30"/>
        <n v="28.7"/>
        <n v="25.15"/>
        <n v="26.2"/>
        <n v="13.42"/>
        <n v="4.5"/>
        <n v="7.3"/>
        <n v="12.53"/>
        <n v="-4.45"/>
        <n v="-1.48"/>
        <n v="0.98"/>
        <n v="11.08"/>
        <n v="24.53"/>
        <n v="21.92"/>
        <n v="24.7"/>
        <n v="29"/>
        <n v="15.67"/>
        <n v="15.35"/>
        <n v="10.72"/>
        <n v="11.92"/>
        <n v="10.15"/>
        <n v="0.18"/>
        <n v="-2.48"/>
        <n v="26.33"/>
        <n v="17.170000000000002"/>
        <n v="14.8"/>
        <n v="12.83"/>
        <n v="13.38"/>
        <n v="12.3"/>
        <n v="17.87"/>
        <n v="17.88"/>
        <n v="17.12"/>
        <n v="11.68"/>
        <n v="9.6300000000000008"/>
        <n v="9.9"/>
        <n v="9.92"/>
        <n v="-1.03"/>
        <n v="23.8"/>
        <n v="14.65"/>
        <n v="13.45"/>
        <n v="13.37"/>
        <n v="14.82"/>
        <n v="15.58"/>
        <n v="12.95"/>
        <n v="13.63"/>
        <n v="18.899999999999999"/>
        <n v="14.27"/>
        <n v="14.23"/>
        <n v="17.920000000000002"/>
        <n v="14.18"/>
        <n v="15.55"/>
        <n v="9.85"/>
        <n v="7.45"/>
        <n v="11.98"/>
        <n v="12.48"/>
        <n v="-1.28"/>
        <n v="-1.2"/>
        <n v="-4.53"/>
        <n v="-3.02"/>
        <n v="-0.45"/>
        <n v="-1.8"/>
        <n v="10.38"/>
        <n v="16.170000000000002"/>
        <n v="12.05"/>
        <n v="12.77"/>
        <n v="13.8"/>
        <n v="14.58"/>
        <n v="13.32"/>
        <n v="13.18"/>
        <n v="10.43"/>
        <n v="12.55"/>
        <n v="9.3800000000000008"/>
        <n v="-2.93"/>
        <n v="8.57"/>
        <n v="14.78"/>
        <n v="15.17"/>
        <n v="13.4"/>
        <n v="13"/>
        <n v="16.100000000000001"/>
        <n v="16.52"/>
        <n v="16.579999999999998"/>
        <n v="16.57"/>
        <n v="14.75"/>
        <n v="12.92"/>
        <n v="13.1"/>
        <n v="14.83"/>
        <n v="15.2"/>
        <n v="12.37"/>
        <n v="-2.3199999999999998"/>
        <n v="-2"/>
        <n v="8.5500000000000007"/>
        <n v="8.6999999999999993"/>
        <n v="10.25"/>
        <n v="15.85"/>
        <n v="16.02"/>
        <n v="12.78"/>
        <n v="15"/>
        <n v="17.13"/>
        <n v="16.87"/>
        <n v="16.55"/>
        <n v="15.82"/>
        <n v="15.23"/>
        <n v="-3.23"/>
        <n v="-4.42"/>
        <n v="8.58"/>
        <n v="6.35"/>
        <n v="8.5"/>
        <n v="17.25"/>
        <n v="16.62"/>
        <n v="15.07"/>
        <n v="17.38"/>
        <n v="15.1"/>
        <n v="14.43"/>
        <n v="14.28"/>
        <n v="16.329999999999998"/>
        <n v="14.7"/>
        <n v="15.78"/>
        <n v="8.0299999999999994"/>
        <n v="8.07"/>
        <n v="5.78"/>
        <n v="17.329999999999998"/>
        <n v="16.600000000000001"/>
        <n v="16.18"/>
        <n v="17.45"/>
        <n v="15.6"/>
        <n v="14.67"/>
        <n v="4.47"/>
        <n v="15.68"/>
        <n v="0.12"/>
        <n v="-0.02"/>
        <n v="9.5299999999999994"/>
        <n v="8.3699999999999992"/>
        <n v="15.33"/>
        <n v="12.07"/>
        <n v="21.65"/>
        <n v="17.350000000000001"/>
        <n v="14.87"/>
        <n v="15.63"/>
        <n v="18.079999999999998"/>
        <n v="15.9"/>
        <n v="13.15"/>
        <n v="14.03"/>
        <n v="14.07"/>
        <n v="13.98"/>
        <n v="12.65"/>
        <n v="16.3"/>
        <n v="14.63"/>
        <n v="13.78"/>
        <n v="13.77"/>
        <n v="12.63"/>
        <n v="8.9"/>
        <n v="8.73"/>
        <n v="-2.23"/>
        <n v="1.6800000000000002"/>
        <n v="1.65"/>
        <n v="6.22"/>
        <n v="6.05"/>
        <n v="13.28"/>
        <n v="13.93"/>
        <n v="18.03"/>
        <n v="18"/>
        <n v="14.32"/>
        <n v="14.15"/>
        <n v="22.3"/>
        <n v="21.35"/>
        <n v="18.12"/>
        <n v="17.72"/>
        <n v="12.28"/>
        <n v="14.37"/>
        <n v="14.4"/>
        <n v="14.05"/>
        <n v="-4.2699999999999996"/>
        <n v="-2.27"/>
        <n v="-2.83"/>
        <n v="25.67"/>
        <n v="18.920000000000002"/>
        <n v="17.75"/>
        <n v="17.98"/>
        <n v="22"/>
        <n v="12.9"/>
        <n v="14.93"/>
        <n v="16"/>
        <n v="16.079999999999998"/>
        <n v="17.53"/>
        <n v="9.9499999999999993"/>
        <n v="9.6999999999999993"/>
        <n v="9.6199999999999992"/>
        <n v="-0.55000000000000004"/>
        <n v="-0.18"/>
        <n v="-2.33"/>
        <n v="-1.02"/>
        <n v="-0.68"/>
        <n v="24.8"/>
        <n v="11.73"/>
        <n v="5.27"/>
        <n v="14.2"/>
        <n v="13.95"/>
        <n v="18.48"/>
        <n v="18.100000000000001"/>
        <n v="13.92"/>
        <n v="15.22"/>
        <n v="15.43"/>
        <n v="16.149999999999999"/>
        <n v="13.13"/>
        <n v="10.6"/>
        <n v="4.8"/>
        <n v="8.1300000000000008"/>
        <n v="6.95"/>
        <n v="5.72"/>
        <n v="11.37"/>
        <n v="16.899999999999999"/>
        <n v="24.2"/>
        <n v="13.3"/>
        <n v="12.85"/>
        <n v="13.88"/>
        <n v="18.649999999999999"/>
        <n v="16.75"/>
        <n v="16.38"/>
        <n v="17.27"/>
        <n v="15.48"/>
        <n v="15.52"/>
        <n v="14.12"/>
        <n v="17.649999999999999"/>
        <n v="7.55"/>
        <n v="6.97"/>
        <n v="10.35"/>
        <n v="-1.6800000000000002"/>
        <n v="-0.77"/>
        <n v="-0.7"/>
        <n v="1.1200000000000001"/>
        <n v="0.03"/>
        <n v="-2.42"/>
        <n v="17.149999999999999"/>
        <n v="14.48"/>
        <n v="12.97"/>
        <n v="18.399999999999999"/>
        <n v="2.9"/>
        <n v="15.57"/>
        <n v="15.47"/>
        <n v="9.8000000000000007"/>
        <n v="8.83"/>
        <n v="-0.98"/>
        <n v="7.58"/>
        <n v="18.02"/>
        <n v="11"/>
        <n v="6.53"/>
        <n v="10.73"/>
        <n v="10.82"/>
        <n v="10.77"/>
        <n v="7.78"/>
        <n v="11.13"/>
        <n v="10.220000000000001"/>
        <n v="9.1199999999999992"/>
        <n v="5.83"/>
        <n v="29.17"/>
        <n v="24.3"/>
        <n v="24.17"/>
        <n v="19.8"/>
        <n v="15.02"/>
        <n v="14.98"/>
        <n v="15.45"/>
        <n v="20.05"/>
        <n v="16.97"/>
        <n v="17.82"/>
        <n v="14.08"/>
        <n v="14.62"/>
        <n v="15.53"/>
        <n v="12.43"/>
        <n v="9.82"/>
        <n v="9.17"/>
        <n v="-6.05"/>
        <n v="6.12"/>
        <n v="11.38"/>
        <n v="11.63"/>
        <n v="15.97"/>
        <n v="28.6"/>
        <n v="26.8"/>
        <n v="24.5"/>
        <n v="13.87"/>
        <n v="19.5"/>
        <n v="15.28"/>
        <n v="4.95"/>
        <n v="4.9000000000000004"/>
        <n v="5.6"/>
        <n v="8.4"/>
        <n v="7.7"/>
        <n v="-5.52"/>
        <n v="0.2"/>
        <n v="6.07"/>
        <n v="5.98"/>
        <n v="11.33"/>
        <n v="21.6"/>
        <n v="26.83"/>
        <n v="11.9"/>
        <n v="24.12"/>
        <n v="16.68"/>
        <n v="16.420000000000002"/>
        <n v="17.93"/>
        <n v="4.42"/>
        <n v="15.42"/>
        <n v="0.23"/>
        <n v="0.42"/>
        <n v="10.83"/>
        <n v="10.87"/>
        <n v="5.67"/>
        <n v="5.63"/>
        <n v="23.67"/>
        <n v="22.7"/>
        <n v="21.33"/>
        <n v="13.68"/>
        <n v="12.8"/>
        <n v="18.07"/>
        <n v="24.15"/>
        <n v="5.3"/>
        <n v="4.6500000000000004"/>
        <n v="13.9"/>
        <n v="-2.17"/>
        <n v="-0.35"/>
        <n v="-3.92"/>
        <n v="-0.92"/>
        <n v="-1.32"/>
        <n v="7.75"/>
        <n v="6.32"/>
        <n v="6.15"/>
        <n v="6.03"/>
        <n v="5.53"/>
        <n v="6.43"/>
        <n v="29.1"/>
        <n v="22.67"/>
        <n v="26.9"/>
        <n v="24.67"/>
        <n v="21.67"/>
        <n v="23.2"/>
        <n v="21.3"/>
        <n v="24"/>
        <n v="14.25"/>
        <n v="16.7"/>
        <n v="12.1"/>
        <n v="15.92"/>
        <n v="5.7"/>
        <n v="3.9"/>
        <n v="9.3699999999999992"/>
        <n v="8.75"/>
        <n v="11.22"/>
        <n v="9.1999999999999993"/>
        <n v="-1.5"/>
        <n v="-3.75"/>
        <n v="-5.4"/>
        <n v="-5.45"/>
        <n v="11.45"/>
        <n v="22.9"/>
        <n v="23.17"/>
        <n v="24.33"/>
        <n v="23.7"/>
        <n v="18.329999999999998"/>
        <n v="15.72"/>
        <n v="17.03"/>
        <n v="16.98"/>
        <n v="15.18"/>
        <n v="21.02"/>
        <n v="16.53"/>
        <n v="12.68"/>
        <n v="16.77"/>
        <n v="6.73"/>
        <n v="1.07"/>
        <n v="0.9"/>
        <n v="-0.32"/>
        <n v="-2.65"/>
        <n v="-4.8"/>
        <n v="-2.63"/>
        <n v="-7.0000000000000007E-2"/>
        <n v="6.23"/>
        <n v="6.52"/>
        <n v="25.2"/>
        <n v="18.75"/>
        <n v="14.52"/>
        <n v="16.2"/>
        <n v="17.05"/>
        <n v="13.05"/>
        <n v="9.68"/>
        <n v="6.75"/>
        <n v="8.6"/>
        <n v="15.03"/>
        <n v="10.17"/>
        <n v="8.42"/>
        <n v="-1.55"/>
        <n v="-1.57"/>
        <n v="-4.4000000000000004"/>
        <n v="-1.83"/>
        <n v="-1.37"/>
        <n v="5.9"/>
        <n v="4.3"/>
        <n v="5.2"/>
        <n v="7.77"/>
        <n v="25.33"/>
        <n v="21.7"/>
        <n v="22.1"/>
        <n v="11.75"/>
        <n v="17.579999999999998"/>
        <n v="3.6"/>
        <n v="4.2699999999999996"/>
        <n v="13.67"/>
        <n v="8.85"/>
        <n v="0.60000000000000009"/>
        <n v="-0.1"/>
        <n v="-0.48"/>
        <n v="-5.82"/>
        <n v="-2.87"/>
        <n v="4.7"/>
        <n v="5.8"/>
        <n v="8.3800000000000008"/>
        <n v="24.1"/>
        <n v="23.6"/>
        <n v="21.4"/>
        <n v="15.87"/>
        <n v="18.170000000000002"/>
        <n v="12.13"/>
        <n v="17.32"/>
        <n v="21.07"/>
        <n v="16.37"/>
        <n v="3.7"/>
        <n v="3.72"/>
        <n v="4.58"/>
        <n v="16.920000000000002"/>
        <n v="12.32"/>
        <n v="13.25"/>
        <n v="10.050000000000001"/>
        <n v="8.67"/>
        <n v="-0.42"/>
        <n v="0.47"/>
        <n v="1.1499999999999999"/>
        <n v="6.63"/>
        <n v="23.5"/>
        <n v="27.7"/>
        <n v="14.53"/>
        <n v="14"/>
        <n v="11.88"/>
        <n v="11.78"/>
        <n v="12.58"/>
        <n v="16.78"/>
        <n v="14.9"/>
        <n v="15.15"/>
        <n v="12.98"/>
        <n v="9.65"/>
        <n v="8.8000000000000007"/>
        <n v="10.58"/>
        <n v="0.5"/>
        <n v="-1.92"/>
        <n v="-1.58"/>
        <n v="0.77"/>
        <n v="-1"/>
        <n v="0.08"/>
        <n v="-5.2"/>
        <n v="-1.43"/>
        <n v="8.7200000000000006"/>
        <n v="10.55"/>
        <n v="7.53"/>
        <n v="8"/>
        <n v="9.75"/>
        <n v="5.65"/>
        <n v="16.82"/>
        <n v="25.5"/>
        <n v="21.83"/>
        <n v="25.9"/>
        <n v="25.7"/>
        <n v="20.83"/>
        <n v="17.28"/>
        <n v="20.87"/>
        <n v="16.73"/>
        <n v="17"/>
        <n v="17.100000000000001"/>
        <n v="18.2"/>
        <n v="19.37"/>
        <n v="18.05"/>
        <n v="14.42"/>
        <n v="8.1999999999999993"/>
        <n v="0.93"/>
        <n v="-1.6"/>
        <n v="-0.2"/>
        <n v="-2.4"/>
        <n v="-1.53"/>
        <n v="11.67"/>
        <n v="15.05"/>
        <n v="4.92"/>
        <n v="3.37"/>
        <n v="3.3"/>
        <n v="-3"/>
        <n v="-4.67"/>
        <n v="-1.1200000000000001"/>
        <n v="-1.88"/>
        <n v="-1.1000000000000001"/>
        <n v="-0.47"/>
        <n v="6.3"/>
        <n v="10.33"/>
        <n v="21.9"/>
        <n v="27.5"/>
        <n v="23.4"/>
        <n v="17.95"/>
        <n v="7.98"/>
        <n v="-0.53"/>
        <n v="-3.3"/>
        <n v="-2.38"/>
        <n v="-2.8"/>
        <n v="4.4000000000000004"/>
        <n v="25.07"/>
        <n v="8.82"/>
        <n v="26.42"/>
        <n v="24.4"/>
        <n v="25.3"/>
        <n v="25.43"/>
        <n v="17.43"/>
        <n v="17.73"/>
        <n v="17.670000000000002"/>
        <n v="14.55"/>
        <n v="16.13"/>
        <n v="0.13"/>
        <n v="-1.7000000000000002"/>
        <n v="-0.67"/>
        <n v="-1.9"/>
        <n v="0.02"/>
        <n v="6.88"/>
        <n v="25.17"/>
        <n v="26.4"/>
        <n v="11.83"/>
        <n v="18.38"/>
        <n v="13.08"/>
        <n v="11.2"/>
        <n v="-2.2000000000000002"/>
        <n v="-1.4"/>
        <n v="-1.3"/>
        <n v="6.1"/>
        <n v="18.57"/>
        <n v="16.43"/>
        <n v="3.2"/>
        <n v="12.62"/>
        <n v="-0.4"/>
        <n v="1.2"/>
        <n v="5.32"/>
        <n v="5.03"/>
        <n v="21.8"/>
        <n v="24.6"/>
        <n v="16.649999999999999"/>
        <n v="16.45"/>
        <n v="11.7"/>
        <n v="11.93"/>
        <n v="13.47"/>
        <n v="12.35"/>
        <n v="11.07"/>
        <n v="0"/>
        <n v="5.5"/>
        <n v="4.78"/>
        <n v="9.77"/>
        <n v="6.6"/>
        <n v="22.8"/>
        <n v="25.6"/>
        <n v="16.5"/>
        <n v="18.45"/>
        <n v="16.47"/>
        <n v="11.85"/>
        <n v="12.15"/>
        <n v="11.72"/>
        <n v="8.25"/>
        <n v="8.15"/>
        <n v="-0.5"/>
        <n v="-5"/>
        <n v="0.30000000000000004"/>
        <n v="7.93"/>
        <n v="6.8"/>
        <n v="7.2"/>
        <n v="6.9"/>
        <n v="6.45"/>
        <n v="22.5"/>
        <n v="23.42"/>
        <n v="22.17"/>
        <n v="16.25"/>
        <n v="18.77"/>
        <n v="4.0199999999999996"/>
        <n v="11.47"/>
        <n v="7.97"/>
        <n v="27.08"/>
        <n v="0.1"/>
        <n v="1.1000000000000001"/>
        <n v="-2.7"/>
        <n v="5.52"/>
        <n v="4.7300000000000004"/>
        <n v="5.45"/>
        <n v="29.75"/>
        <n v="22.4"/>
        <n v="28.03"/>
        <n v="38.229999999999997"/>
        <n v="6.58"/>
        <n v="24.57"/>
        <n v="6.28"/>
        <n v="4.7699999999999996"/>
        <n v="4.2"/>
        <n v="26.3"/>
        <n v="27.9"/>
        <n v="28.27"/>
        <n v="29.7"/>
        <n v="27.22"/>
        <n v="21.55"/>
        <n v="28"/>
        <n v="28.1"/>
        <n v="13.5"/>
        <n v="11.05"/>
        <n v="27.02"/>
        <n v="-0.8"/>
        <n v="6.2"/>
        <n v="15.4"/>
        <n v="28.33"/>
        <n v="28.3"/>
        <n v="23.63"/>
        <n v="26.53"/>
        <n v="28.07"/>
        <n v="24.85"/>
        <n v="13.48"/>
        <n v="12.67"/>
        <n v="13.12"/>
        <n v="11.43"/>
        <n v="10.88"/>
        <n v="11.48"/>
        <n v="11.5"/>
        <n v="7.33"/>
        <n v="8.2799999999999994"/>
        <n v="26.28"/>
        <n v="25.83"/>
        <n v="21.15"/>
        <n v="4.33"/>
        <n v="6.5"/>
        <n v="5.08"/>
        <n v="4.0999999999999996"/>
        <n v="25.03"/>
        <n v="25.32"/>
        <n v="26.62"/>
        <n v="26.6"/>
        <n v="23.62"/>
        <n v="24.02"/>
        <n v="25.55"/>
        <n v="18.25"/>
        <n v="18.27"/>
        <n v="9.98"/>
        <n v="-2.5"/>
        <n v="5.0999999999999996"/>
        <n v="4.07"/>
        <n v="5.4"/>
        <n v="10.23"/>
        <n v="11.18"/>
        <n v="26.17"/>
        <n v="36.1"/>
        <n v="18.32"/>
        <n v="4.5999999999999996"/>
        <n v="6.65"/>
        <n v="26.02"/>
        <n v="25.57"/>
        <n v="25.37"/>
        <n v="-3.2"/>
        <n v="3.57"/>
        <n v="6.68"/>
        <n v="4.22"/>
        <n v="4.1500000000000004"/>
        <n v="6.62"/>
        <n v="6.18"/>
        <n v="23.23"/>
        <n v="24.27"/>
        <n v="29.68"/>
        <n v="21.38"/>
        <n v="25.77"/>
        <n v="25.68"/>
        <n v="22.68"/>
        <n v="17.3"/>
        <n v="17.829999999999998"/>
        <n v="5.87"/>
        <n v="15.32"/>
        <n v="13.17"/>
        <n v="10.52"/>
        <n v="12.72"/>
        <n v="12.27"/>
        <n v="6.7"/>
        <n v="12.38"/>
        <n v="25.63"/>
        <n v="0.25"/>
        <n v="0.8"/>
        <n v="-0.65"/>
        <n v="4.67"/>
        <n v="4.12"/>
        <n v="5.77"/>
        <n v="10.18"/>
        <n v="29.78"/>
        <n v="23.93"/>
        <n v="29.53"/>
        <n v="24.22"/>
        <n v="24.75"/>
        <n v="23.73"/>
        <n v="23.78"/>
        <n v="25.75"/>
        <n v="25.82"/>
        <n v="26.12"/>
        <n v="14.3"/>
        <n v="16.23"/>
        <n v="10.93"/>
        <n v="-1.35"/>
        <n v="-1.38"/>
        <n v="-2.12"/>
        <n v="-2.25"/>
        <n v="-2.2800000000000002"/>
        <n v="-2.1800000000000002"/>
        <n v="0.48"/>
        <n v="4.88"/>
        <n v="4.32"/>
        <n v="5.82"/>
        <n v="4.72"/>
        <n v="4.53"/>
        <n v="4.68"/>
        <n v="4.57"/>
        <n v="6.17"/>
        <n v="5.55"/>
        <n v="5.58"/>
        <n v="5.48"/>
        <n v="5.57"/>
        <n v="25.25"/>
        <n v="23.83"/>
        <n v="27.47"/>
        <n v="25.02"/>
        <n v="23.58"/>
        <n v="26.58"/>
        <n v="27.25"/>
        <n v="29.88"/>
        <n v="24.23"/>
        <n v="41.37"/>
        <n v="17.52"/>
        <n v="15.62"/>
        <n v="-1.27"/>
        <n v="-1.73"/>
        <n v="-2.2200000000000002"/>
        <n v="1.4"/>
        <n v="-4.37"/>
        <n v="-5.97"/>
        <n v="-0.05"/>
        <n v="-1.33"/>
        <n v="-1.18"/>
        <n v="27.18"/>
        <n v="4.5199999999999996"/>
        <n v="4.55"/>
        <n v="6.02"/>
        <n v="4.8499999999999996"/>
        <n v="5.47"/>
        <n v="19.03"/>
        <n v="23.37"/>
        <n v="21.82"/>
        <n v="24.55"/>
        <n v="22.98"/>
        <n v="29.95"/>
        <n v="23.98"/>
        <n v="28.83"/>
        <n v="29.82"/>
        <n v="29.87"/>
        <n v="29.92"/>
        <n v="29.93"/>
        <n v="29.52"/>
        <n v="29.57"/>
        <n v="30.78"/>
        <n v="29.85"/>
        <n v="35.97"/>
        <n v="13.52"/>
        <n v="24.47"/>
        <n v="25.13"/>
        <n v="24.82"/>
        <n v="-4.4800000000000004"/>
        <n v="0.05"/>
        <n v="-3.03"/>
        <n v="4.63"/>
        <n v="4.37"/>
        <n v="6.37"/>
        <n v="4.93"/>
        <n v="4.75"/>
        <n v="6.55"/>
        <n v="24.58"/>
        <n v="26.63"/>
        <n v="26.72"/>
        <n v="26.67"/>
        <n v="23.03"/>
        <n v="24.38"/>
        <n v="25.12"/>
        <n v="31.37"/>
        <n v="29.5"/>
        <n v="34.450000000000003"/>
        <n v="27.42"/>
        <n v="27.8"/>
        <n v="24.48"/>
        <n v="14.6"/>
        <n v="1.85"/>
        <n v="26"/>
        <n v="23.68"/>
        <n v="-0.62"/>
        <n v="-6.15"/>
        <n v="-5.85"/>
        <n v="-1.72"/>
        <n v="-5.65"/>
        <n v="-5.6"/>
        <n v="-1.52"/>
        <n v="-2.1"/>
        <n v="20.329999999999998"/>
        <n v="4.62"/>
        <n v="4.05"/>
        <n v="4.38"/>
        <n v="5.28"/>
        <n v="5.35"/>
        <n v="9.2799999999999994"/>
        <n v="23.38"/>
        <n v="29.72"/>
        <n v="28.17"/>
        <n v="24.43"/>
        <n v="27.13"/>
        <n v="27.15"/>
        <n v="15.88"/>
        <n v="14.85"/>
        <n v="17.18"/>
        <n v="24.73"/>
        <n v="24.92"/>
        <n v="24.35"/>
        <n v="-4.82"/>
        <n v="0.22"/>
        <n v="-1.17"/>
        <n v="-3.17"/>
        <n v="-4.3499999999999996"/>
        <n v="-4.33"/>
        <n v="-4.25"/>
        <n v="-4.57"/>
        <n v="4.17"/>
        <n v="5.0199999999999996"/>
        <n v="4.43"/>
        <n v="24.25"/>
        <n v="5.25"/>
        <n v="19.47"/>
        <n v="19.48"/>
        <n v="19.53"/>
        <n v="23.1"/>
        <n v="23.08"/>
        <n v="27.03"/>
        <n v="23.97"/>
        <n v="24.98"/>
        <n v="25.18"/>
        <n v="29.77"/>
        <n v="27.3"/>
        <n v="27.4"/>
        <n v="24.45"/>
        <n v="22.72"/>
        <n v="36.32"/>
        <n v="35.57"/>
        <n v="4.87"/>
        <n v="18.149999999999999"/>
        <n v="14.5"/>
        <n v="24.72"/>
        <n v="-6.3"/>
        <n v="-6.18"/>
        <n v="-6.32"/>
        <n v="0.95"/>
        <n v="-6.23"/>
        <n v="-6.12"/>
        <n v="-4.63"/>
        <n v="-5.58"/>
        <n v="-5.75"/>
        <n v="-5.78"/>
        <n v="-5.83"/>
        <n v="-4.55"/>
        <n v="-1.07"/>
        <n v="-5.92"/>
        <n v="-0.25"/>
        <n v="-4.07"/>
        <n v="-2.35"/>
        <n v="-0.73"/>
        <n v="-2.08"/>
        <n v="5.43"/>
        <n v="11.12"/>
        <n v="10.95"/>
        <n v="6.72"/>
        <n v="18.63"/>
        <n v="23.35"/>
        <n v="23.65"/>
        <n v="24.77"/>
        <n v="29.55"/>
        <n v="27.67"/>
        <n v="22.93"/>
        <n v="27.23"/>
        <n v="15.08"/>
        <n v="11.17"/>
        <n v="-6.35"/>
        <n v="-4.18"/>
        <n v="-3.42"/>
        <n v="-0.75"/>
        <n v="-4.5199999999999996"/>
        <n v="-2.52"/>
        <n v="-5.62"/>
        <n v="-5.72"/>
        <n v="-5.55"/>
        <n v="-5.68"/>
        <n v="7.42"/>
        <n v="8.5299999999999994"/>
        <n v="15.5"/>
        <n v="24.95"/>
        <n v="23.52"/>
        <n v="26.73"/>
        <n v="27.12"/>
        <n v="27.05"/>
        <n v="26.47"/>
        <n v="25.27"/>
        <n v="3.23"/>
        <n v="15.77"/>
        <n v="8.6199999999999992"/>
        <n v="0.67"/>
        <n v="24.62"/>
        <n v="25.92"/>
        <n v="-2.9"/>
        <n v="-2.97"/>
        <n v="-0.97"/>
        <n v="-1.45"/>
        <n v="7.0000000000000007E-2"/>
        <n v="-0.78"/>
        <n v="6.4"/>
        <n v="22.28"/>
        <n v="5.92"/>
        <n v="10.92"/>
        <n v="27.95"/>
        <n v="26.78"/>
        <n v="27.78"/>
        <n v="23.75"/>
        <n v="22.88"/>
        <n v="21.87"/>
        <n v="22.83"/>
        <n v="26.98"/>
        <n v="9.02"/>
        <n v="2.4300000000000002"/>
        <n v="29.97"/>
        <n v="24.63"/>
        <n v="26.65"/>
        <n v="0.73"/>
        <n v="-5.32"/>
        <n v="-2.78"/>
        <n v="-1.23"/>
        <n v="5.33"/>
        <n v="21.47"/>
        <n v="23.77"/>
        <n v="29.6"/>
        <n v="22.62"/>
        <n v="22.55"/>
        <n v="22.53"/>
        <n v="25.98"/>
        <n v="23.07"/>
        <n v="25.53"/>
        <n v="24.68"/>
        <n v="0.87"/>
        <n v="-0.52"/>
        <n v="-0.22"/>
        <n v="-0.43"/>
        <n v="21.48"/>
        <n v="5.73"/>
        <n v="7.9"/>
        <n v="21.45"/>
        <n v="29.73"/>
        <n v="25.05"/>
        <n v="27.38"/>
        <n v="21.17"/>
        <n v="29.45"/>
        <n v="26.5"/>
        <n v="22.77"/>
        <n v="27.98"/>
        <n v="27.93"/>
        <n v="27.97"/>
        <n v="24.78"/>
        <n v="-2.5300000000000002"/>
        <n v="-3.07"/>
        <n v="1.38"/>
        <n v="-0.83"/>
        <n v="-0.87"/>
        <n v="-1.75"/>
        <n v="7.83"/>
        <n v="23.13"/>
        <n v="25.42"/>
        <n v="26.07"/>
        <n v="24.87"/>
        <n v="22.85"/>
        <n v="22.92"/>
        <n v="22.95"/>
        <n v="13.6"/>
        <n v="11.58"/>
        <n v="2.48"/>
        <n v="8.92"/>
        <n v="-3.58"/>
        <n v="7.5"/>
        <n v="23.87"/>
        <n v="25.93"/>
        <n v="23.33"/>
        <n v="26.88"/>
        <n v="21.62"/>
        <n v="28.75"/>
        <n v="28.78"/>
        <n v="22.87"/>
        <n v="22.45"/>
        <n v="21.72"/>
        <n v="24.03"/>
        <n v="22.48"/>
        <n v="24.97"/>
        <n v="17.079999999999998"/>
        <n v="4.9800000000000004"/>
        <n v="-6.5"/>
        <n v="-4.08"/>
        <n v="25.22"/>
        <n v="-4.75"/>
        <n v="-2.68"/>
        <n v="-2.6"/>
        <n v="-2.58"/>
        <n v="-2.92"/>
        <n v="8.9499999999999993"/>
        <n v="-1.22"/>
        <n v="4.4800000000000004"/>
        <n v="4.82"/>
        <n v="4.45"/>
        <n v="21.77"/>
        <n v="24.65"/>
        <n v="22.57"/>
        <n v="15.65"/>
        <n v="3.13"/>
        <n v="-5.3"/>
        <n v="-0.93"/>
        <n v="-0.9"/>
        <n v="-3.57"/>
        <n v="18.670000000000002"/>
        <n v="23.05"/>
        <n v="23.28"/>
        <n v="21.85"/>
        <n v="21.75"/>
        <n v="28.77"/>
        <n v="26.37"/>
        <n v="27.07"/>
        <n v="24.52"/>
        <n v="22.27"/>
        <n v="2.83"/>
        <n v="-1.85"/>
        <n v="-2.85"/>
        <n v="21.93"/>
        <n v="27.73"/>
        <n v="27.58"/>
        <n v="27.72"/>
        <n v="21.73"/>
        <n v="21.78"/>
        <n v="22.6"/>
        <n v="22.47"/>
        <n v="28.88"/>
        <n v="28.9"/>
        <n v="24.93"/>
        <n v="24.88"/>
        <n v="24.42"/>
        <n v="3.48"/>
        <n v="28.55"/>
        <n v="26.92"/>
        <n v="26.75"/>
        <n v="22.33"/>
        <n v="22.32"/>
        <n v="22.25"/>
        <n v="25.08"/>
        <n v="21.53"/>
        <n v="-1.1499999999999999"/>
        <n v="5.62"/>
        <n v="23.3"/>
        <n v="22.97"/>
        <n v="-2.95"/>
        <n v="-0.63"/>
        <n v="-1.05"/>
        <n v="7.43"/>
        <n v="11.27"/>
        <n v="22.38"/>
        <n v="21.97"/>
        <n v="-2.4500000000000002"/>
        <n v="-1.1299999999999999"/>
        <n v="-3.15"/>
        <n v="5.18"/>
        <n v="26.95"/>
        <n v="28.42"/>
        <n v="25.48"/>
        <n v="16.63"/>
        <n v="-5.17"/>
        <n v="-3.12"/>
        <n v="-1.63"/>
        <n v="-3.28"/>
        <n v="22.12"/>
        <n v="22.82"/>
        <n v="21.43"/>
        <n v="14.13"/>
        <n v="8.18"/>
        <n v="22.22"/>
        <n v="23.85"/>
        <n v="23.92"/>
        <n v="12.2"/>
        <n v="-3.47"/>
        <n v="22.18"/>
        <n v="22.08"/>
        <n v="23.18"/>
        <n v="23.95"/>
        <n v="23.82"/>
        <n v="17.2"/>
        <n v="-6.7"/>
        <n v="5.93"/>
        <n v="5.85"/>
        <n v="6.87"/>
        <n v="22.2"/>
        <n v="22.52"/>
        <n v="14.72"/>
        <n v="5.88"/>
        <n v="5.95"/>
        <n v="6.92"/>
        <n v="25.47"/>
        <n v="26.85"/>
        <n v="23.12"/>
        <n v="23.15"/>
        <n v="1.57"/>
        <n v="1.42"/>
        <n v="25.73"/>
        <n v="25.72"/>
        <n v="22.65"/>
        <n v="25.78"/>
        <n v="1.43"/>
        <n v="-6.77"/>
        <n v="22.75"/>
        <n v="22.05"/>
        <n v="13.2"/>
        <n v="-6.73"/>
        <n v="-6.68"/>
        <n v="26.77"/>
        <n v="24.18"/>
        <n v="17.23"/>
        <n v="25.95"/>
        <n v="9.58"/>
        <n v="10.029999999999999"/>
        <n v="6.82"/>
        <n v="6.83"/>
        <n v="14.38"/>
        <n v="5.15"/>
      </sharedItems>
    </cacheField>
    <cacheField name="Recovery country" numFmtId="0">
      <sharedItems count="24">
        <s v="Slovakia"/>
        <s v="Finland"/>
        <s v="Hungary"/>
        <s v="Denmark"/>
        <s v="UK"/>
        <s v="Austria"/>
        <s v="Germany"/>
        <s v="Eire"/>
        <s v="Norway"/>
        <s v="Switzerland"/>
        <s v="Russia"/>
        <s v="Sweden"/>
        <s v="Belgium"/>
        <s v="Poland"/>
        <s v="Spain"/>
        <s v="France"/>
        <s v="Czech Republic"/>
        <s v="Ukraine"/>
        <s v="Croatia"/>
        <s v="Netherlands"/>
        <s v="Estonia"/>
        <s v="Latvia"/>
        <s v="Lithuania"/>
        <s v="Morocco"/>
      </sharedItems>
    </cacheField>
    <cacheField name="Recovery circumstances" numFmtId="0">
      <sharedItems/>
    </cacheField>
    <cacheField name="Condition alive or dead" numFmtId="0">
      <sharedItems count="3">
        <s v="Dead"/>
        <s v="Unknown"/>
        <s v="Alive"/>
      </sharedItems>
    </cacheField>
    <cacheField name="Time in days" numFmtId="0">
      <sharedItems containsSemiMixedTypes="0" containsString="0" containsNumber="1" containsInteger="1" minValue="0" maxValue="9885"/>
    </cacheField>
    <cacheField name="Distance in km" numFmtId="0">
      <sharedItems containsSemiMixedTypes="0" containsString="0" containsNumber="1" containsInteger="1" minValue="0" maxValue="2210"/>
    </cacheField>
    <cacheField name="Direction in degrees" numFmtId="0">
      <sharedItems containsSemiMixedTypes="0" containsString="0" containsNumber="1" containsInteger="1" minValue="0" maxValue="3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1.009246875001" createdVersion="6" refreshedVersion="6" minRefreshableVersion="3" recordCount="3947" xr:uid="{041B9670-2D81-4D99-9DAD-54C983D6C4DA}">
  <cacheSource type="worksheet">
    <worksheetSource ref="M1:Q1048576" sheet="clean"/>
  </cacheSource>
  <cacheFields count="5">
    <cacheField name="Recovery latitude" numFmtId="0">
      <sharedItems containsString="0" containsBlank="1" containsNumber="1" minValue="34.979999999999997" maxValue="71.08" count="916">
        <n v="48.98"/>
        <n v="61.17"/>
        <n v="61.5"/>
        <n v="47.07"/>
        <n v="57.48"/>
        <n v="55.33"/>
        <n v="56.1"/>
        <n v="55.17"/>
        <n v="48.1"/>
        <n v="56.45"/>
        <n v="55.75"/>
        <n v="54.67"/>
        <n v="48.33"/>
        <n v="56.48"/>
        <n v="53.2"/>
        <n v="52.35"/>
        <n v="54.83"/>
        <n v="51"/>
        <n v="51.88"/>
        <n v="51.43"/>
        <n v="47.5"/>
        <n v="60.2"/>
        <n v="53.82"/>
        <n v="53.87"/>
        <n v="55.18"/>
        <n v="55.15"/>
        <n v="62.9"/>
        <n v="61.9"/>
        <n v="53.45"/>
        <n v="55.22"/>
        <n v="55.2"/>
        <n v="51.28"/>
        <n v="51.87"/>
        <n v="62.6"/>
        <n v="62.17"/>
        <n v="51.8"/>
        <n v="56.68"/>
        <n v="51.23"/>
        <n v="54.23"/>
        <n v="61.87"/>
        <n v="50.68"/>
        <n v="50.63"/>
        <n v="53.37"/>
        <n v="48.75"/>
        <n v="56.83"/>
        <n v="55.32"/>
        <n v="56.82"/>
        <n v="51.7"/>
        <n v="51.53"/>
        <n v="46.93"/>
        <n v="47.4"/>
        <n v="60.6"/>
        <n v="61.8"/>
        <n v="51.12"/>
        <n v="51.2"/>
        <n v="51.32"/>
        <n v="53.12"/>
        <n v="57.08"/>
        <n v="55.73"/>
        <n v="61.28"/>
        <n v="62.5"/>
        <n v="60.5"/>
        <n v="63.8"/>
        <n v="50.6"/>
        <n v="52.15"/>
        <n v="50.58"/>
        <n v="52.42"/>
        <n v="52.37"/>
        <n v="55.97"/>
        <n v="56.13"/>
        <n v="55.7"/>
        <n v="47.38"/>
        <n v="47.92"/>
        <n v="48.02"/>
        <n v="61.27"/>
        <n v="51.38"/>
        <n v="49.87"/>
        <n v="52.2"/>
        <n v="49.9"/>
        <n v="53.93"/>
        <n v="50.87"/>
        <n v="56.43"/>
        <n v="56.97"/>
        <n v="60.17"/>
        <n v="62.8"/>
        <n v="50.95"/>
        <n v="51.17"/>
        <n v="53.43"/>
        <n v="52.58"/>
        <n v="36.880000000000003"/>
        <n v="56.05"/>
        <n v="56.07"/>
        <n v="55.87"/>
        <n v="55.47"/>
        <n v="55.68"/>
        <n v="53.83"/>
        <n v="52.53"/>
        <n v="53.85"/>
        <n v="51.3"/>
        <n v="51.1"/>
        <n v="51.98"/>
        <n v="43.32"/>
        <n v="54.7"/>
        <n v="62.3"/>
        <n v="60.3"/>
        <n v="63"/>
        <n v="59.4"/>
        <n v="51.02"/>
        <n v="49.92"/>
        <n v="50.92"/>
        <n v="52.32"/>
        <n v="50.33"/>
        <n v="50.52"/>
        <n v="51.75"/>
        <n v="50.98"/>
        <n v="55.3"/>
        <n v="50.88"/>
        <n v="54.85"/>
        <n v="46.22"/>
        <n v="59.15"/>
        <n v="61.6"/>
        <n v="61"/>
        <n v="60.67"/>
        <n v="60.8"/>
        <n v="61.67"/>
        <n v="57.65"/>
        <n v="56.73"/>
        <n v="60.82"/>
        <n v="59.62"/>
        <n v="57.13"/>
        <n v="51.42"/>
        <n v="51.58"/>
        <n v="53.77"/>
        <n v="52.28"/>
        <n v="53.97"/>
        <n v="51.25"/>
        <n v="55.5"/>
        <n v="55.57"/>
        <n v="59.95"/>
        <n v="58.45"/>
        <n v="60.57"/>
        <n v="55.85"/>
        <n v="59.32"/>
        <n v="50.05"/>
        <n v="52.33"/>
        <n v="50.18"/>
        <n v="55.65"/>
        <n v="55.83"/>
        <n v="54.4"/>
        <n v="52.02"/>
        <n v="59.92"/>
        <n v="48.83"/>
        <n v="52.43"/>
        <n v="63.9"/>
        <n v="65.819999999999993"/>
        <n v="50.67"/>
        <n v="51.55"/>
        <n v="55.62"/>
        <n v="56"/>
        <n v="55.93"/>
        <n v="50.9"/>
        <n v="52.03"/>
        <n v="52.45"/>
        <n v="65.77"/>
        <n v="60.52"/>
        <n v="57.43"/>
        <n v="56.9"/>
        <n v="58.27"/>
        <n v="59.63"/>
        <n v="59.65"/>
        <n v="62.57"/>
        <n v="59.7"/>
        <n v="48.23"/>
        <n v="57"/>
        <n v="54.02"/>
        <n v="65.73"/>
        <n v="58.38"/>
        <n v="59.48"/>
        <n v="56.77"/>
        <n v="57.32"/>
        <n v="57.42"/>
        <n v="57.4"/>
        <n v="59.68"/>
        <n v="57.03"/>
        <n v="57.33"/>
        <n v="49.55"/>
        <n v="50.77"/>
        <n v="50.08"/>
        <n v="55.77"/>
        <n v="55.72"/>
        <n v="54.22"/>
        <n v="51.15"/>
        <n v="58.87"/>
        <n v="59.75"/>
        <n v="57.88"/>
        <n v="59.23"/>
        <n v="59.93"/>
        <n v="56.52"/>
        <n v="58.03"/>
        <n v="52.27"/>
        <n v="55.82"/>
        <n v="54.92"/>
        <n v="54.98"/>
        <n v="54.87"/>
        <n v="54.35"/>
        <n v="60.63"/>
        <n v="59"/>
        <n v="65.75"/>
        <n v="65.900000000000006"/>
        <n v="55.52"/>
        <n v="59.17"/>
        <n v="59.37"/>
        <n v="59.6"/>
        <n v="61.82"/>
        <n v="56.87"/>
        <n v="57.98"/>
        <n v="49.77"/>
        <n v="52.12"/>
        <n v="52.83"/>
        <n v="60.87"/>
        <n v="61.25"/>
        <n v="58.9"/>
        <n v="56.42"/>
        <n v="58.12"/>
        <n v="59.5"/>
        <n v="57.02"/>
        <n v="50.43"/>
        <n v="53.18"/>
        <n v="53.25"/>
        <n v="60.58"/>
        <n v="62.75"/>
        <n v="60.62"/>
        <n v="58.93"/>
        <n v="58.88"/>
        <n v="56.15"/>
        <n v="63.15"/>
        <n v="60.7"/>
        <n v="57.6"/>
        <n v="65.83"/>
        <n v="59.3"/>
        <n v="59.12"/>
        <n v="59.53"/>
        <n v="58.77"/>
        <n v="62.68"/>
        <n v="50.03"/>
        <n v="51.33"/>
        <n v="60.72"/>
        <n v="59.85"/>
        <n v="58.85"/>
        <n v="62.37"/>
        <n v="57.35"/>
        <n v="58.6"/>
        <n v="58.82"/>
        <n v="60.43"/>
        <n v="59.05"/>
        <n v="57.7"/>
        <n v="57.9"/>
        <n v="50.32"/>
        <n v="49.53"/>
        <n v="53.63"/>
        <n v="51.27"/>
        <n v="60.83"/>
        <n v="59.27"/>
        <n v="57.72"/>
        <n v="57.67"/>
        <n v="56.4"/>
        <n v="67.680000000000007"/>
        <n v="58.78"/>
        <n v="59.02"/>
        <n v="62.62"/>
        <n v="64.400000000000006"/>
        <n v="59.97"/>
        <n v="56.25"/>
        <n v="56.3"/>
        <n v="58.02"/>
        <n v="57.68"/>
        <n v="56.08"/>
        <n v="58.57"/>
        <n v="58"/>
        <n v="50.02"/>
        <n v="53.8"/>
        <n v="52.52"/>
        <n v="58.55"/>
        <n v="59.9"/>
        <n v="57.73"/>
        <n v="57.87"/>
        <n v="56.28"/>
        <n v="58.92"/>
        <n v="59.28"/>
        <n v="59.25"/>
        <n v="60.03"/>
        <n v="57.27"/>
        <n v="61.38"/>
        <n v="61.83"/>
        <n v="57.78"/>
        <n v="65.87"/>
        <n v="65.5"/>
        <n v="59.45"/>
        <n v="58.5"/>
        <n v="59.03"/>
        <n v="59.08"/>
        <n v="59.1"/>
        <n v="50"/>
        <n v="49.25"/>
        <n v="53.33"/>
        <n v="53.75"/>
        <n v="54.75"/>
        <n v="47.2"/>
        <n v="66.5"/>
        <n v="57.92"/>
        <n v="57.83"/>
        <n v="66"/>
        <n v="48.93"/>
        <n v="49.8"/>
        <n v="51.47"/>
        <n v="54.42"/>
        <n v="54.28"/>
        <n v="51.6"/>
        <n v="71.08"/>
        <n v="64.069999999999993"/>
        <n v="60.25"/>
        <n v="66.7"/>
        <n v="62.53"/>
        <n v="58.18"/>
        <n v="57.53"/>
        <n v="59.43"/>
        <n v="49.05"/>
        <n v="49.2"/>
        <n v="48.92"/>
        <n v="49.7"/>
        <n v="48.7"/>
        <n v="49.02"/>
        <n v="48.2"/>
        <n v="52.3"/>
        <n v="43.9"/>
        <n v="47.13"/>
        <n v="64.05"/>
        <n v="58.32"/>
        <n v="58.97"/>
        <n v="59.82"/>
        <n v="61.3"/>
        <n v="56.53"/>
        <n v="55.4"/>
        <n v="59.42"/>
        <n v="63.6"/>
        <n v="59.13"/>
        <n v="49"/>
        <n v="49.88"/>
        <n v="49.93"/>
        <n v="49.27"/>
        <n v="50.35"/>
        <n v="53.73"/>
        <n v="53.47"/>
        <n v="51.52"/>
        <n v="51.37"/>
        <n v="54.43"/>
        <n v="58.75"/>
        <n v="62.05"/>
        <n v="55.58"/>
        <n v="59.35"/>
        <n v="50.8"/>
        <n v="53.78"/>
        <n v="55.23"/>
        <n v="56.62"/>
        <n v="47.23"/>
        <n v="45.15"/>
        <n v="59.67"/>
        <n v="58.28"/>
        <n v="59.87"/>
        <n v="60"/>
        <n v="62.92"/>
        <n v="58.67"/>
        <n v="63.12"/>
        <n v="58.83"/>
        <n v="61.2"/>
        <n v="66.97"/>
        <n v="58.05"/>
        <n v="63.77"/>
        <n v="49.98"/>
        <n v="49.32"/>
        <n v="56.55"/>
        <n v="54.52"/>
        <n v="46.23"/>
        <n v="47.35"/>
        <n v="63.93"/>
        <n v="60.93"/>
        <n v="69.28"/>
        <n v="63.2"/>
        <n v="57.5"/>
        <n v="55.45"/>
        <n v="62.07"/>
        <n v="63.57"/>
        <n v="50.3"/>
        <n v="50.5"/>
        <n v="50.7"/>
        <n v="49.52"/>
        <n v="54.68"/>
        <n v="51.67"/>
        <n v="50.93"/>
        <n v="65.98"/>
        <n v="62.15"/>
        <n v="61.92"/>
        <n v="66.150000000000006"/>
        <n v="69.900000000000006"/>
        <n v="66.17"/>
        <n v="65.849999999999994"/>
        <n v="57.58"/>
        <n v="61.35"/>
        <n v="59.33"/>
        <n v="50.07"/>
        <n v="50.25"/>
        <n v="52.1"/>
        <n v="60.18"/>
        <n v="60.75"/>
        <n v="60.28"/>
        <n v="62.7"/>
        <n v="63.4"/>
        <n v="63.17"/>
        <n v="63.3"/>
        <n v="57.12"/>
        <n v="56.22"/>
        <n v="57.85"/>
        <n v="56.85"/>
        <n v="51.35"/>
        <n v="49.83"/>
        <n v="49.85"/>
        <n v="50.1"/>
        <n v="49.38"/>
        <n v="51.82"/>
        <n v="51.78"/>
        <n v="64.17"/>
        <n v="58.17"/>
        <n v="62.08"/>
        <n v="62.18"/>
        <n v="62.12"/>
        <n v="58.72"/>
        <n v="58.4"/>
        <n v="61.33"/>
        <n v="66.3"/>
        <n v="62.2"/>
        <n v="58.35"/>
        <n v="56.75"/>
        <n v="50.53"/>
        <n v="48.87"/>
        <n v="48.82"/>
        <n v="54.2"/>
        <n v="54.3"/>
        <n v="56.72"/>
        <n v="54.05"/>
        <n v="50.2"/>
        <n v="47.45"/>
        <n v="61.77"/>
        <n v="63.72"/>
        <n v="61.4"/>
        <n v="56.2"/>
        <n v="56.17"/>
        <n v="57.8"/>
        <n v="61.97"/>
        <n v="65.680000000000007"/>
        <n v="56.12"/>
        <n v="58.33"/>
        <n v="49.65"/>
        <n v="50.83"/>
        <n v="52.5"/>
        <n v="50.17"/>
        <n v="52.92"/>
        <n v="52.95"/>
        <n v="52.72"/>
        <n v="52.75"/>
        <n v="53.35"/>
        <n v="51.5"/>
        <n v="61.93"/>
        <n v="58.52"/>
        <n v="57.77"/>
        <n v="59.47"/>
        <n v="56.88"/>
        <n v="56.27"/>
        <n v="49.43"/>
        <n v="48.5"/>
        <n v="48.65"/>
        <n v="48.9"/>
        <n v="48.88"/>
        <n v="50.97"/>
        <n v="50.57"/>
        <n v="55.13"/>
        <n v="52.48"/>
        <n v="54.17"/>
        <n v="52.63"/>
        <n v="62"/>
        <n v="62.4"/>
        <n v="62.38"/>
        <n v="55.63"/>
        <n v="57.62"/>
        <n v="58.22"/>
        <n v="50.22"/>
        <n v="48.77"/>
        <n v="52.65"/>
        <n v="52.55"/>
        <n v="51.77"/>
        <n v="52.6"/>
        <n v="52"/>
        <n v="62.42"/>
        <n v="62.13"/>
        <n v="63.27"/>
        <n v="63.25"/>
        <n v="61.7"/>
        <n v="57.95"/>
        <n v="67.650000000000006"/>
        <n v="56.67"/>
        <n v="51.22"/>
        <n v="48.28"/>
        <n v="48.03"/>
        <n v="48.68"/>
        <n v="50.47"/>
        <n v="57.05"/>
        <n v="51.83"/>
        <n v="46.8"/>
        <n v="61.57"/>
        <n v="60.47"/>
        <n v="56.18"/>
        <n v="57.93"/>
        <n v="50.13"/>
        <n v="47.8"/>
        <n v="48.6"/>
        <n v="48.72"/>
        <n v="57.07"/>
        <n v="51.57"/>
        <n v="53.27"/>
        <n v="54.08"/>
        <n v="53.68"/>
        <n v="51.08"/>
        <n v="53.6"/>
        <n v="49.97"/>
        <n v="53.23"/>
        <n v="62.98"/>
        <n v="63.33"/>
        <n v="58.07"/>
        <n v="58.95"/>
        <n v="65"/>
        <n v="64.7"/>
        <n v="62.1"/>
        <n v="59.83"/>
        <n v="56.32"/>
        <n v="68.900000000000006"/>
        <n v="61.72"/>
        <n v="55.92"/>
        <n v="65.349999999999994"/>
        <n v="59.22"/>
        <n v="55.53"/>
        <n v="56.37"/>
        <n v="48.27"/>
        <n v="50.48"/>
        <n v="57.15"/>
        <n v="54"/>
        <n v="51.4"/>
        <n v="53.55"/>
        <n v="63.42"/>
        <n v="65.599999999999994"/>
        <n v="60.1"/>
        <n v="66.400000000000006"/>
        <n v="60.68"/>
        <n v="50.15"/>
        <n v="49.48"/>
        <n v="47.68"/>
        <n v="55.8"/>
        <n v="52.05"/>
        <n v="53.57"/>
        <n v="53.5"/>
        <n v="53.53"/>
        <n v="51.07"/>
        <n v="47.43"/>
        <n v="52.7"/>
        <n v="60.33"/>
        <n v="64.83"/>
        <n v="62.67"/>
        <n v="62.28"/>
        <n v="66.33"/>
        <n v="63.7"/>
        <n v="55.38"/>
        <n v="61.85"/>
        <n v="49.82"/>
        <n v="55.28"/>
        <n v="55.43"/>
        <n v="55.9"/>
        <n v="52.4"/>
        <n v="47.58"/>
        <n v="47.7"/>
        <n v="70.3"/>
        <n v="58.65"/>
        <n v="64.75"/>
        <n v="64.2"/>
        <n v="65.2"/>
        <n v="65.02"/>
        <n v="58.68"/>
        <n v="62.43"/>
        <n v="55.42"/>
        <n v="49.18"/>
        <n v="49.58"/>
        <n v="48.32"/>
        <n v="52.8"/>
        <n v="53.67"/>
        <n v="68.97"/>
        <n v="65.099999999999994"/>
        <n v="65.3"/>
        <n v="64.8"/>
        <n v="55.55"/>
        <n v="47.27"/>
        <n v="53.4"/>
        <n v="63.1"/>
        <n v="49.1"/>
        <n v="49.47"/>
        <n v="56.03"/>
        <n v="55.95"/>
        <n v="53.3"/>
        <n v="63.78"/>
        <n v="60.22"/>
        <n v="60.23"/>
        <n v="60.77"/>
        <n v="60.37"/>
        <n v="69.400000000000006"/>
        <n v="64.5"/>
        <n v="57.82"/>
        <n v="58.25"/>
        <n v="58.3"/>
        <n v="58.23"/>
        <n v="56.02"/>
        <n v="52.22"/>
        <n v="52.57"/>
        <n v="57.28"/>
        <n v="54.5"/>
        <n v="53.1"/>
        <n v="51.9"/>
        <n v="58.08"/>
        <n v="61.1"/>
        <n v="64.900000000000006"/>
        <n v="57.47"/>
        <n v="58.15"/>
        <n v="58.8"/>
        <n v="48.17"/>
        <n v="49.57"/>
        <n v="47"/>
        <n v="47.1"/>
        <n v="53"/>
        <n v="61.47"/>
        <n v="58.42"/>
        <n v="58.13"/>
        <n v="58.1"/>
        <n v="53.48"/>
        <n v="53.62"/>
        <n v="51.95"/>
        <n v="53.05"/>
        <n v="62.63"/>
        <n v="60.78"/>
        <n v="54.9"/>
        <n v="50.82"/>
        <n v="52.08"/>
        <n v="50.72"/>
        <n v="50.78"/>
        <n v="58.43"/>
        <n v="57.3"/>
        <n v="46"/>
        <n v="52.62"/>
        <n v="52.9"/>
        <n v="59.8"/>
        <n v="60.15"/>
        <n v="60.4"/>
        <n v="61.48"/>
        <n v="62.65"/>
        <n v="60.9"/>
        <n v="56.92"/>
        <n v="50.4"/>
        <n v="56.93"/>
        <n v="54.1"/>
        <n v="45.75"/>
        <n v="67.099999999999994"/>
        <n v="64.099999999999994"/>
        <n v="61.12"/>
        <n v="61.53"/>
        <n v="64.650000000000006"/>
        <n v="55.67"/>
        <n v="54.6"/>
        <n v="51.72"/>
        <n v="59.55"/>
        <n v="52.13"/>
        <n v="64.819999999999993"/>
        <n v="65.17"/>
        <n v="61.15"/>
        <n v="63.55"/>
        <n v="63.53"/>
        <n v="61.05"/>
        <n v="66.819999999999993"/>
        <n v="64.92"/>
        <n v="64.67"/>
        <n v="65.150000000000006"/>
        <n v="49.78"/>
        <n v="49.95"/>
        <n v="50.55"/>
        <n v="60.27"/>
        <n v="61.75"/>
        <n v="54.53"/>
        <n v="57.57"/>
        <n v="51.18"/>
        <n v="59.38"/>
        <n v="53.07"/>
        <n v="52.47"/>
        <n v="52.07"/>
        <n v="51.97"/>
        <n v="52.98"/>
        <n v="62.97"/>
        <n v="61.08"/>
        <n v="61.22"/>
        <n v="61.52"/>
        <n v="62.47"/>
        <n v="62.22"/>
        <n v="63.67"/>
        <n v="50.45"/>
        <n v="52.23"/>
        <n v="42.12"/>
        <n v="54.12"/>
        <n v="52.77"/>
        <n v="60.45"/>
        <n v="62.55"/>
        <n v="63.23"/>
        <n v="64.430000000000007"/>
        <n v="60.98"/>
        <n v="64.97"/>
        <n v="64.95"/>
        <n v="63.32"/>
        <n v="54.58"/>
        <n v="53.92"/>
        <n v="53.42"/>
        <n v="53.38"/>
        <n v="54.13"/>
        <n v="53.13"/>
        <n v="53.22"/>
        <n v="52.85"/>
        <n v="52.82"/>
        <n v="52.38"/>
        <n v="51.92"/>
        <n v="53.03"/>
        <n v="53.02"/>
        <n v="51.93"/>
        <n v="62.23"/>
        <n v="61.02"/>
        <n v="63.83"/>
        <n v="60.53"/>
        <n v="61.37"/>
        <n v="61.68"/>
        <n v="67.95"/>
        <n v="59.07"/>
        <n v="49.37"/>
        <n v="50.85"/>
        <n v="58.58"/>
        <n v="54.55"/>
        <n v="53.17"/>
        <n v="60.48"/>
        <n v="61.78"/>
        <n v="61.23"/>
        <n v="62.52"/>
        <n v="62.85"/>
        <n v="63.13"/>
        <n v="62.48"/>
        <n v="60.97"/>
        <n v="54.8"/>
        <n v="52.17"/>
        <n v="52.87"/>
        <n v="60.07"/>
        <n v="63.58"/>
        <n v="66.930000000000007"/>
        <n v="64.23"/>
        <n v="62.83"/>
        <n v="62.33"/>
        <n v="62.58"/>
        <n v="61.03"/>
        <n v="63.22"/>
        <n v="41.63"/>
        <n v="54.57"/>
        <n v="57.18"/>
        <n v="46.42"/>
        <n v="52.18"/>
        <n v="63.43"/>
        <n v="63.28"/>
        <n v="58.47"/>
        <n v="58.48"/>
        <n v="53.28"/>
        <n v="53.32"/>
        <n v="52.25"/>
        <n v="69.38"/>
        <n v="63.47"/>
        <n v="69.92"/>
        <n v="66.77"/>
        <n v="62.77"/>
        <n v="62.45"/>
        <n v="62.73"/>
        <n v="55.05"/>
        <n v="57.52"/>
        <n v="58.62"/>
        <n v="49.03"/>
        <n v="54.88"/>
        <n v="54.33"/>
        <n v="54.25"/>
        <n v="57.17"/>
        <n v="55.88"/>
        <n v="61.73"/>
        <n v="66.78"/>
        <n v="66.8"/>
        <n v="63.48"/>
        <n v="63.37"/>
        <n v="49.63"/>
        <n v="50.38"/>
        <n v="51.85"/>
        <n v="54.63"/>
        <n v="54.45"/>
        <n v="54.48"/>
        <n v="54.32"/>
        <n v="46.98"/>
        <n v="64.03"/>
        <n v="61.07"/>
        <n v="69.63"/>
        <n v="63.45"/>
        <n v="41.28"/>
        <n v="51.73"/>
        <n v="51.65"/>
        <n v="45.13"/>
        <n v="63.05"/>
        <n v="62.95"/>
        <n v="62.78"/>
        <n v="64.150000000000006"/>
        <n v="61.62"/>
        <n v="56.57"/>
        <n v="41.6"/>
        <n v="39.92"/>
        <n v="58.53"/>
        <n v="52.93"/>
        <n v="55.25"/>
        <n v="49.75"/>
        <n v="62.72"/>
        <n v="65.62"/>
        <n v="58.7"/>
        <n v="55.35"/>
        <n v="63.07"/>
        <n v="61.55"/>
        <n v="60.35"/>
        <n v="62.93"/>
        <n v="62.87"/>
        <n v="58.2"/>
        <n v="65.27"/>
        <n v="62.82"/>
        <n v="40.630000000000003"/>
        <n v="51.62"/>
        <n v="63.03"/>
        <n v="61.98"/>
        <n v="61.32"/>
        <n v="60.65"/>
        <n v="57.63"/>
        <n v="37"/>
        <n v="40.72"/>
        <n v="59.18"/>
        <n v="52.88"/>
        <n v="53.9"/>
        <n v="53.15"/>
        <n v="64.47"/>
        <n v="60.85"/>
        <n v="60.92"/>
        <n v="59.98"/>
        <n v="60.02"/>
        <n v="50.28"/>
        <n v="39.58"/>
        <n v="63.88"/>
        <n v="63.68"/>
        <n v="62.88"/>
        <n v="65.63"/>
        <n v="60.32"/>
        <n v="60.55"/>
        <n v="61.45"/>
        <n v="61.42"/>
        <n v="65.67"/>
        <n v="65.52"/>
        <n v="64.02"/>
        <n v="60.42"/>
        <n v="34.979999999999997"/>
        <n v="54.97"/>
        <n v="54.95"/>
        <n v="46.95"/>
        <n v="63.75"/>
        <n v="49.72"/>
        <n v="64.72"/>
        <n v="59.2"/>
        <n v="68.13"/>
        <n v="64.48"/>
        <n v="69.52"/>
        <n v="48.8"/>
        <n v="48.55"/>
        <n v="63.08"/>
        <n v="45.72"/>
        <n v="50.65"/>
        <n v="49.73"/>
        <n v="61.58"/>
        <n v="52.73"/>
        <n v="49.35"/>
        <n v="48.85"/>
        <n v="59.77"/>
        <n v="62.25"/>
        <n v="52.78"/>
        <n v="61.13"/>
        <n v="62.27"/>
        <n v="51.05"/>
        <n v="60.73"/>
        <n v="37.1"/>
        <n v="55.78"/>
        <n v="39.619999999999997"/>
        <n v="47.08"/>
        <n v="65.8"/>
        <n v="52.68"/>
        <n v="67.849999999999994"/>
        <m/>
      </sharedItems>
    </cacheField>
    <cacheField name="Recovery longitude" numFmtId="0">
      <sharedItems containsString="0" containsBlank="1" containsNumber="1" minValue="-6.77" maxValue="41.37" count="1297">
        <n v="21.25"/>
        <n v="23"/>
        <n v="18.3"/>
        <n v="10.27"/>
        <n v="8.7799999999999994"/>
        <n v="9.4"/>
        <n v="8.77"/>
        <n v="20.77"/>
        <n v="9.42"/>
        <n v="12.57"/>
        <n v="-2.98"/>
        <n v="15.93"/>
        <n v="8.9700000000000006"/>
        <n v="-1.87"/>
        <n v="-1.47"/>
        <n v="12.42"/>
        <n v="0.15"/>
        <n v="-2.77"/>
        <n v="19.079999999999998"/>
        <n v="25"/>
        <n v="10.63"/>
        <n v="10.67"/>
        <n v="9"/>
        <n v="10.75"/>
        <n v="14.88"/>
        <n v="12.47"/>
        <n v="25.1"/>
        <n v="29.3"/>
        <n v="28.8"/>
        <n v="10.08"/>
        <n v="11.57"/>
        <n v="11.62"/>
        <n v="1.08"/>
        <n v="8.1199999999999992"/>
        <n v="29.8"/>
        <n v="29.67"/>
        <n v="11.97"/>
        <n v="11.6"/>
        <n v="11.95"/>
        <n v="9.52"/>
        <n v="-2.5499999999999998"/>
        <n v="-4.62"/>
        <n v="9.2200000000000006"/>
        <n v="24.9"/>
        <n v="8.32"/>
        <n v="8.17"/>
        <n v="9.3000000000000007"/>
        <n v="12.22"/>
        <n v="-2.67"/>
        <n v="-1.42"/>
        <n v="-0.88"/>
        <n v="7.22"/>
        <n v="19.329999999999998"/>
        <n v="28.2"/>
        <n v="29.4"/>
        <n v="13.72"/>
        <n v="13.85"/>
        <n v="10.28"/>
        <n v="8.4700000000000006"/>
        <n v="9.18"/>
        <n v="9.25"/>
        <n v="12.52"/>
        <n v="10.4"/>
        <n v="10.42"/>
        <n v="29.83"/>
        <n v="17.600000000000001"/>
        <n v="12.45"/>
        <n v="6"/>
        <n v="5.97"/>
        <n v="8.43"/>
        <n v="13.75"/>
        <n v="8.65"/>
        <n v="12.87"/>
        <n v="7.23"/>
        <n v="12.93"/>
        <n v="12.08"/>
        <n v="8.98"/>
        <n v="8.52"/>
        <n v="8.48"/>
        <n v="22.02"/>
        <n v="21.68"/>
        <n v="10.45"/>
        <n v="18.850000000000001"/>
        <n v="12.18"/>
        <n v="8.68"/>
        <n v="11.42"/>
        <n v="8.27"/>
        <n v="10.8"/>
        <n v="10.7"/>
        <n v="9.5"/>
        <n v="9.33"/>
        <n v="8.4499999999999993"/>
        <n v="24.83"/>
        <n v="30.2"/>
        <n v="9.1"/>
        <n v="9.9700000000000006"/>
        <n v="10.3"/>
        <n v="11.87"/>
        <n v="-5.8"/>
        <n v="12.12"/>
        <n v="12.33"/>
        <n v="12.5"/>
        <n v="8.93"/>
        <n v="9.15"/>
        <n v="9.0500000000000007"/>
        <n v="10.53"/>
        <n v="-1.78"/>
        <n v="-2.82"/>
        <n v="-2.4300000000000002"/>
        <n v="21.5"/>
        <n v="25.4"/>
        <n v="12.23"/>
        <n v="12"/>
        <n v="10.57"/>
        <n v="-0.60000000000000009"/>
        <n v="9.93"/>
        <n v="12.02"/>
        <n v="18.47"/>
        <n v="27.6"/>
        <n v="27.17"/>
        <n v="27.1"/>
        <n v="27"/>
        <n v="27.2"/>
        <n v="17.899999999999999"/>
        <n v="4.97"/>
        <n v="15.38"/>
        <n v="9.7799999999999994"/>
        <n v="9.8800000000000008"/>
        <n v="10.78"/>
        <n v="11.35"/>
        <n v="8.8699999999999992"/>
        <n v="9.1300000000000008"/>
        <n v="7.92"/>
        <n v="9.4700000000000006"/>
        <n v="10.48"/>
        <n v="0.63"/>
        <n v="-3.05"/>
        <n v="6.08"/>
        <n v="11.77"/>
        <n v="5.05"/>
        <n v="30.1"/>
        <n v="28.67"/>
        <n v="26.7"/>
        <n v="29.2"/>
        <n v="23.9"/>
        <n v="12.88"/>
        <n v="12.73"/>
        <n v="15.8"/>
        <n v="17.850000000000001"/>
        <n v="15.13"/>
        <n v="5"/>
        <n v="11.8"/>
        <n v="9.67"/>
        <n v="8.0500000000000007"/>
        <n v="12.03"/>
        <n v="9.35"/>
        <n v="-4.05"/>
        <n v="11.02"/>
        <n v="6.13"/>
        <n v="30"/>
        <n v="28.7"/>
        <n v="25.15"/>
        <n v="26.2"/>
        <n v="13.42"/>
        <n v="4.5"/>
        <n v="7.3"/>
        <n v="12.53"/>
        <n v="-4.45"/>
        <n v="-1.48"/>
        <n v="0.98"/>
        <n v="11.08"/>
        <n v="24.53"/>
        <n v="21.92"/>
        <n v="24.7"/>
        <n v="29"/>
        <n v="15.67"/>
        <n v="15.35"/>
        <n v="10.72"/>
        <n v="11.92"/>
        <n v="10.15"/>
        <n v="0.18"/>
        <n v="-2.48"/>
        <n v="26.33"/>
        <n v="17.170000000000002"/>
        <n v="14.8"/>
        <n v="12.83"/>
        <n v="13.38"/>
        <n v="12.3"/>
        <n v="17.87"/>
        <n v="17.88"/>
        <n v="17.12"/>
        <n v="11.68"/>
        <n v="9.6300000000000008"/>
        <n v="9.9"/>
        <n v="9.92"/>
        <n v="-1.03"/>
        <n v="23.8"/>
        <n v="14.65"/>
        <n v="13.45"/>
        <n v="13.37"/>
        <n v="14.82"/>
        <n v="15.58"/>
        <n v="12.95"/>
        <n v="13.63"/>
        <n v="18.899999999999999"/>
        <n v="14.27"/>
        <n v="14.23"/>
        <n v="17.920000000000002"/>
        <n v="14.18"/>
        <n v="15.55"/>
        <n v="9.85"/>
        <n v="7.45"/>
        <n v="11.98"/>
        <n v="12.48"/>
        <n v="-1.28"/>
        <n v="-1.2"/>
        <n v="-4.53"/>
        <n v="-3.02"/>
        <n v="-0.45"/>
        <n v="-1.8"/>
        <n v="10.38"/>
        <n v="16.170000000000002"/>
        <n v="12.05"/>
        <n v="12.77"/>
        <n v="13.8"/>
        <n v="14.58"/>
        <n v="13.32"/>
        <n v="13.18"/>
        <n v="10.43"/>
        <n v="12.55"/>
        <n v="9.3800000000000008"/>
        <n v="-2.93"/>
        <n v="8.57"/>
        <n v="14.78"/>
        <n v="15.17"/>
        <n v="13.4"/>
        <n v="13"/>
        <n v="16.100000000000001"/>
        <n v="16.52"/>
        <n v="16.579999999999998"/>
        <n v="16.57"/>
        <n v="14.75"/>
        <n v="12.92"/>
        <n v="13.1"/>
        <n v="14.83"/>
        <n v="15.2"/>
        <n v="12.37"/>
        <n v="-2.3199999999999998"/>
        <n v="-2"/>
        <n v="8.5500000000000007"/>
        <n v="8.6999999999999993"/>
        <n v="10.25"/>
        <n v="15.85"/>
        <n v="16.02"/>
        <n v="12.78"/>
        <n v="15"/>
        <n v="17.13"/>
        <n v="16.87"/>
        <n v="16.55"/>
        <n v="15.82"/>
        <n v="15.23"/>
        <n v="-3.23"/>
        <n v="-4.42"/>
        <n v="8.58"/>
        <n v="6.35"/>
        <n v="8.5"/>
        <n v="17.25"/>
        <n v="16.62"/>
        <n v="15.07"/>
        <n v="17.38"/>
        <n v="15.1"/>
        <n v="14.43"/>
        <n v="14.28"/>
        <n v="16.329999999999998"/>
        <n v="14.7"/>
        <n v="15.78"/>
        <n v="8.0299999999999994"/>
        <n v="8.07"/>
        <n v="5.78"/>
        <n v="17.329999999999998"/>
        <n v="16.600000000000001"/>
        <n v="16.18"/>
        <n v="17.45"/>
        <n v="15.6"/>
        <n v="14.67"/>
        <n v="4.47"/>
        <n v="15.68"/>
        <n v="0.12"/>
        <n v="-0.02"/>
        <n v="9.5299999999999994"/>
        <n v="8.3699999999999992"/>
        <n v="15.33"/>
        <n v="12.07"/>
        <n v="21.65"/>
        <n v="17.350000000000001"/>
        <n v="14.87"/>
        <n v="15.63"/>
        <n v="18.079999999999998"/>
        <n v="15.9"/>
        <n v="13.15"/>
        <n v="14.03"/>
        <n v="14.07"/>
        <n v="13.98"/>
        <n v="12.65"/>
        <n v="16.3"/>
        <n v="14.63"/>
        <n v="13.78"/>
        <n v="13.77"/>
        <n v="12.63"/>
        <n v="8.9"/>
        <n v="8.73"/>
        <n v="-2.23"/>
        <n v="1.6800000000000002"/>
        <n v="1.65"/>
        <n v="6.22"/>
        <n v="6.05"/>
        <n v="13.28"/>
        <n v="13.93"/>
        <n v="18.03"/>
        <n v="18"/>
        <n v="14.32"/>
        <n v="14.15"/>
        <n v="22.3"/>
        <n v="21.35"/>
        <n v="18.12"/>
        <n v="17.72"/>
        <n v="12.28"/>
        <n v="14.37"/>
        <n v="14.4"/>
        <n v="14.05"/>
        <n v="-4.2699999999999996"/>
        <n v="-2.27"/>
        <n v="-2.83"/>
        <n v="25.67"/>
        <n v="18.920000000000002"/>
        <n v="17.75"/>
        <n v="17.98"/>
        <n v="22"/>
        <n v="12.9"/>
        <n v="14.93"/>
        <n v="16"/>
        <n v="16.079999999999998"/>
        <n v="17.53"/>
        <n v="9.9499999999999993"/>
        <n v="9.6999999999999993"/>
        <n v="9.6199999999999992"/>
        <n v="-0.55000000000000004"/>
        <n v="-0.18"/>
        <n v="-2.33"/>
        <n v="-1.02"/>
        <n v="-0.68"/>
        <n v="24.8"/>
        <n v="11.73"/>
        <n v="5.27"/>
        <n v="14.2"/>
        <n v="13.95"/>
        <n v="18.48"/>
        <n v="18.100000000000001"/>
        <n v="13.92"/>
        <n v="15.22"/>
        <n v="15.43"/>
        <n v="16.149999999999999"/>
        <n v="13.13"/>
        <n v="10.6"/>
        <n v="4.8"/>
        <n v="8.1300000000000008"/>
        <n v="6.95"/>
        <n v="5.72"/>
        <n v="11.37"/>
        <n v="16.899999999999999"/>
        <n v="24.2"/>
        <n v="13.3"/>
        <n v="12.85"/>
        <n v="13.88"/>
        <n v="18.649999999999999"/>
        <n v="16.75"/>
        <n v="16.38"/>
        <n v="17.27"/>
        <n v="15.48"/>
        <n v="15.52"/>
        <n v="14.12"/>
        <n v="17.649999999999999"/>
        <n v="7.55"/>
        <n v="6.97"/>
        <n v="10.35"/>
        <n v="-1.6800000000000002"/>
        <n v="-0.77"/>
        <n v="-0.7"/>
        <n v="1.1200000000000001"/>
        <n v="0.03"/>
        <n v="-2.42"/>
        <n v="17.149999999999999"/>
        <n v="14.48"/>
        <n v="12.97"/>
        <n v="18.399999999999999"/>
        <n v="2.9"/>
        <n v="15.57"/>
        <n v="15.47"/>
        <n v="9.8000000000000007"/>
        <n v="8.83"/>
        <n v="-0.98"/>
        <n v="7.58"/>
        <n v="18.02"/>
        <n v="11"/>
        <n v="6.53"/>
        <n v="10.73"/>
        <n v="10.82"/>
        <n v="10.77"/>
        <n v="7.78"/>
        <n v="11.13"/>
        <n v="10.220000000000001"/>
        <n v="9.1199999999999992"/>
        <n v="5.83"/>
        <n v="29.17"/>
        <n v="24.3"/>
        <n v="24.17"/>
        <n v="19.8"/>
        <n v="15.02"/>
        <n v="14.98"/>
        <n v="15.45"/>
        <n v="20.05"/>
        <n v="16.97"/>
        <n v="17.82"/>
        <n v="14.08"/>
        <n v="14.62"/>
        <n v="15.53"/>
        <n v="12.43"/>
        <n v="9.82"/>
        <n v="9.17"/>
        <n v="-6.05"/>
        <n v="6.12"/>
        <n v="11.38"/>
        <n v="11.63"/>
        <n v="15.97"/>
        <n v="28.6"/>
        <n v="26.8"/>
        <n v="24.5"/>
        <n v="13.87"/>
        <n v="19.5"/>
        <n v="15.28"/>
        <n v="4.95"/>
        <n v="4.9000000000000004"/>
        <n v="5.6"/>
        <n v="8.4"/>
        <n v="7.7"/>
        <n v="-5.52"/>
        <n v="0.2"/>
        <n v="6.07"/>
        <n v="5.98"/>
        <n v="11.33"/>
        <n v="21.6"/>
        <n v="26.83"/>
        <n v="11.9"/>
        <n v="24.12"/>
        <n v="16.68"/>
        <n v="16.420000000000002"/>
        <n v="17.93"/>
        <n v="4.42"/>
        <n v="15.42"/>
        <n v="0.23"/>
        <n v="0.42"/>
        <n v="10.83"/>
        <n v="10.87"/>
        <n v="5.67"/>
        <n v="5.63"/>
        <n v="23.67"/>
        <n v="22.7"/>
        <n v="21.33"/>
        <n v="13.68"/>
        <n v="12.8"/>
        <n v="18.07"/>
        <n v="24.15"/>
        <n v="5.3"/>
        <n v="4.6500000000000004"/>
        <n v="13.9"/>
        <n v="-2.17"/>
        <n v="-0.35"/>
        <n v="-3.92"/>
        <n v="-0.92"/>
        <n v="-1.32"/>
        <n v="7.75"/>
        <n v="6.32"/>
        <n v="6.15"/>
        <n v="6.03"/>
        <n v="5.53"/>
        <n v="6.43"/>
        <n v="29.1"/>
        <n v="22.67"/>
        <n v="26.9"/>
        <n v="24.67"/>
        <n v="21.67"/>
        <n v="23.2"/>
        <n v="21.3"/>
        <n v="24"/>
        <n v="14.25"/>
        <n v="16.7"/>
        <n v="12.1"/>
        <n v="15.92"/>
        <n v="5.7"/>
        <n v="3.9"/>
        <n v="9.3699999999999992"/>
        <n v="8.75"/>
        <n v="11.22"/>
        <n v="9.1999999999999993"/>
        <n v="-1.5"/>
        <n v="-3.75"/>
        <n v="-5.4"/>
        <n v="-5.45"/>
        <n v="11.45"/>
        <n v="22.9"/>
        <n v="23.17"/>
        <n v="24.33"/>
        <n v="23.7"/>
        <n v="18.329999999999998"/>
        <n v="15.72"/>
        <n v="17.03"/>
        <n v="16.98"/>
        <n v="15.18"/>
        <n v="21.02"/>
        <n v="16.53"/>
        <n v="12.68"/>
        <n v="16.77"/>
        <n v="6.73"/>
        <n v="1.07"/>
        <n v="0.9"/>
        <n v="-0.32"/>
        <n v="-2.65"/>
        <n v="-4.8"/>
        <n v="-2.63"/>
        <n v="-7.0000000000000007E-2"/>
        <n v="6.23"/>
        <n v="6.52"/>
        <n v="25.2"/>
        <n v="18.75"/>
        <n v="14.52"/>
        <n v="16.2"/>
        <n v="17.05"/>
        <n v="13.05"/>
        <n v="9.68"/>
        <n v="6.75"/>
        <n v="8.6"/>
        <n v="15.03"/>
        <n v="10.17"/>
        <n v="8.42"/>
        <n v="-1.55"/>
        <n v="-1.57"/>
        <n v="-4.4000000000000004"/>
        <n v="-1.83"/>
        <n v="-1.37"/>
        <n v="5.9"/>
        <n v="4.3"/>
        <n v="5.2"/>
        <n v="7.77"/>
        <n v="25.33"/>
        <n v="21.7"/>
        <n v="22.1"/>
        <n v="11.75"/>
        <n v="17.579999999999998"/>
        <n v="3.6"/>
        <n v="4.2699999999999996"/>
        <n v="13.67"/>
        <n v="8.85"/>
        <n v="0.60000000000000009"/>
        <n v="-0.1"/>
        <n v="-0.48"/>
        <n v="-5.82"/>
        <n v="-2.87"/>
        <n v="4.7"/>
        <n v="5.8"/>
        <n v="8.3800000000000008"/>
        <n v="24.1"/>
        <n v="23.6"/>
        <n v="21.4"/>
        <n v="15.87"/>
        <n v="18.170000000000002"/>
        <n v="12.13"/>
        <n v="17.32"/>
        <n v="21.07"/>
        <n v="16.37"/>
        <n v="3.7"/>
        <n v="3.72"/>
        <n v="4.58"/>
        <n v="16.920000000000002"/>
        <n v="12.32"/>
        <n v="13.25"/>
        <n v="10.050000000000001"/>
        <n v="8.67"/>
        <n v="-0.42"/>
        <n v="0.47"/>
        <n v="1.1499999999999999"/>
        <n v="6.63"/>
        <n v="23.5"/>
        <n v="27.7"/>
        <n v="14.53"/>
        <n v="14"/>
        <n v="11.88"/>
        <n v="11.78"/>
        <n v="12.58"/>
        <n v="16.78"/>
        <n v="14.9"/>
        <n v="15.15"/>
        <n v="12.98"/>
        <n v="9.65"/>
        <n v="8.8000000000000007"/>
        <n v="10.58"/>
        <n v="0.5"/>
        <n v="-1.92"/>
        <n v="-1.58"/>
        <n v="0.77"/>
        <n v="-1"/>
        <n v="0.08"/>
        <n v="-5.2"/>
        <n v="-1.43"/>
        <n v="8.7200000000000006"/>
        <n v="10.55"/>
        <n v="7.53"/>
        <n v="8"/>
        <n v="9.75"/>
        <n v="5.65"/>
        <n v="16.82"/>
        <n v="25.5"/>
        <n v="21.83"/>
        <n v="25.9"/>
        <n v="25.7"/>
        <n v="20.83"/>
        <n v="17.28"/>
        <n v="20.87"/>
        <n v="16.73"/>
        <n v="17"/>
        <n v="17.100000000000001"/>
        <n v="18.2"/>
        <n v="19.37"/>
        <n v="18.05"/>
        <n v="14.42"/>
        <n v="8.1999999999999993"/>
        <n v="0.93"/>
        <n v="-1.6"/>
        <n v="-0.2"/>
        <n v="-2.4"/>
        <n v="-1.53"/>
        <n v="11.67"/>
        <n v="15.05"/>
        <n v="4.92"/>
        <n v="3.37"/>
        <n v="3.3"/>
        <n v="-3"/>
        <n v="-4.67"/>
        <n v="-1.1200000000000001"/>
        <n v="-1.88"/>
        <n v="-1.1000000000000001"/>
        <n v="-0.47"/>
        <n v="6.3"/>
        <n v="10.33"/>
        <n v="21.9"/>
        <n v="27.5"/>
        <n v="23.4"/>
        <n v="17.95"/>
        <n v="7.98"/>
        <n v="-0.53"/>
        <n v="-3.3"/>
        <n v="-2.38"/>
        <n v="-2.8"/>
        <n v="4.4000000000000004"/>
        <n v="25.07"/>
        <n v="8.82"/>
        <n v="26.42"/>
        <n v="24.4"/>
        <n v="25.3"/>
        <n v="25.43"/>
        <n v="17.43"/>
        <n v="17.73"/>
        <n v="17.670000000000002"/>
        <n v="14.55"/>
        <n v="16.13"/>
        <n v="0.13"/>
        <n v="-1.7000000000000002"/>
        <n v="-0.67"/>
        <n v="-1.9"/>
        <n v="0.02"/>
        <n v="6.88"/>
        <n v="25.17"/>
        <n v="26.4"/>
        <n v="11.83"/>
        <n v="18.38"/>
        <n v="13.08"/>
        <n v="11.2"/>
        <n v="-2.2000000000000002"/>
        <n v="-1.4"/>
        <n v="-1.3"/>
        <n v="6.1"/>
        <n v="18.57"/>
        <n v="16.43"/>
        <n v="3.2"/>
        <n v="12.62"/>
        <n v="-0.4"/>
        <n v="1.2"/>
        <n v="5.32"/>
        <n v="5.03"/>
        <n v="21.8"/>
        <n v="24.6"/>
        <n v="16.649999999999999"/>
        <n v="16.45"/>
        <n v="11.7"/>
        <n v="11.93"/>
        <n v="13.47"/>
        <n v="12.35"/>
        <n v="11.07"/>
        <n v="0"/>
        <n v="5.5"/>
        <n v="4.78"/>
        <n v="9.77"/>
        <n v="6.6"/>
        <n v="22.8"/>
        <n v="25.6"/>
        <n v="16.5"/>
        <n v="18.45"/>
        <n v="16.47"/>
        <n v="11.85"/>
        <n v="12.15"/>
        <n v="11.72"/>
        <n v="8.25"/>
        <n v="8.15"/>
        <n v="-0.5"/>
        <n v="-5"/>
        <n v="0.30000000000000004"/>
        <n v="7.93"/>
        <n v="6.8"/>
        <n v="7.2"/>
        <n v="6.9"/>
        <n v="6.45"/>
        <n v="22.5"/>
        <n v="23.42"/>
        <n v="22.17"/>
        <n v="16.25"/>
        <n v="18.77"/>
        <n v="4.0199999999999996"/>
        <n v="11.47"/>
        <n v="7.97"/>
        <n v="27.08"/>
        <n v="0.1"/>
        <n v="1.1000000000000001"/>
        <n v="-2.7"/>
        <n v="5.52"/>
        <n v="4.7300000000000004"/>
        <n v="5.45"/>
        <n v="29.75"/>
        <n v="22.4"/>
        <n v="28.03"/>
        <n v="38.229999999999997"/>
        <n v="6.58"/>
        <n v="24.57"/>
        <n v="6.28"/>
        <n v="4.7699999999999996"/>
        <n v="4.2"/>
        <n v="26.3"/>
        <n v="27.9"/>
        <n v="28.27"/>
        <n v="29.7"/>
        <n v="27.22"/>
        <n v="21.55"/>
        <n v="28"/>
        <n v="28.1"/>
        <n v="13.5"/>
        <n v="11.05"/>
        <n v="27.02"/>
        <n v="-0.8"/>
        <n v="6.2"/>
        <n v="15.4"/>
        <n v="28.33"/>
        <n v="28.3"/>
        <n v="23.63"/>
        <n v="26.53"/>
        <n v="28.07"/>
        <n v="24.85"/>
        <n v="13.48"/>
        <n v="12.67"/>
        <n v="13.12"/>
        <n v="11.43"/>
        <n v="10.88"/>
        <n v="11.48"/>
        <n v="11.5"/>
        <n v="7.33"/>
        <n v="8.2799999999999994"/>
        <n v="26.28"/>
        <n v="25.83"/>
        <n v="21.15"/>
        <n v="4.33"/>
        <n v="6.5"/>
        <n v="5.08"/>
        <n v="4.0999999999999996"/>
        <n v="25.03"/>
        <n v="25.32"/>
        <n v="26.62"/>
        <n v="26.6"/>
        <n v="23.62"/>
        <n v="24.02"/>
        <n v="25.55"/>
        <n v="18.25"/>
        <n v="18.27"/>
        <n v="9.98"/>
        <n v="-2.5"/>
        <n v="5.0999999999999996"/>
        <n v="4.07"/>
        <n v="5.4"/>
        <n v="10.23"/>
        <n v="11.18"/>
        <n v="26.17"/>
        <n v="36.1"/>
        <n v="18.32"/>
        <n v="4.5999999999999996"/>
        <n v="6.65"/>
        <n v="26.02"/>
        <n v="25.57"/>
        <n v="25.37"/>
        <n v="-3.2"/>
        <n v="3.57"/>
        <n v="6.68"/>
        <n v="4.22"/>
        <n v="4.1500000000000004"/>
        <n v="6.62"/>
        <n v="6.18"/>
        <n v="23.23"/>
        <n v="24.27"/>
        <n v="29.68"/>
        <n v="21.38"/>
        <n v="25.77"/>
        <n v="25.68"/>
        <n v="22.68"/>
        <n v="17.3"/>
        <n v="17.829999999999998"/>
        <n v="5.87"/>
        <n v="15.32"/>
        <n v="13.17"/>
        <n v="10.52"/>
        <n v="12.72"/>
        <n v="12.27"/>
        <n v="6.7"/>
        <n v="12.38"/>
        <n v="25.63"/>
        <n v="0.25"/>
        <n v="0.8"/>
        <n v="-0.65"/>
        <n v="4.67"/>
        <n v="4.12"/>
        <n v="5.77"/>
        <n v="10.18"/>
        <n v="29.78"/>
        <n v="23.93"/>
        <n v="29.53"/>
        <n v="24.22"/>
        <n v="24.75"/>
        <n v="23.73"/>
        <n v="23.78"/>
        <n v="25.75"/>
        <n v="25.82"/>
        <n v="26.12"/>
        <n v="14.3"/>
        <n v="16.23"/>
        <n v="10.93"/>
        <n v="-1.35"/>
        <n v="-1.38"/>
        <n v="-2.12"/>
        <n v="-2.25"/>
        <n v="-2.2800000000000002"/>
        <n v="-2.1800000000000002"/>
        <n v="0.48"/>
        <n v="4.88"/>
        <n v="4.32"/>
        <n v="5.82"/>
        <n v="4.72"/>
        <n v="4.53"/>
        <n v="4.68"/>
        <n v="4.57"/>
        <n v="6.17"/>
        <n v="5.55"/>
        <n v="5.58"/>
        <n v="5.48"/>
        <n v="5.57"/>
        <n v="25.25"/>
        <n v="23.83"/>
        <n v="27.47"/>
        <n v="25.02"/>
        <n v="23.58"/>
        <n v="26.58"/>
        <n v="27.25"/>
        <n v="29.88"/>
        <n v="24.23"/>
        <n v="41.37"/>
        <n v="17.52"/>
        <n v="15.62"/>
        <n v="-1.27"/>
        <n v="-1.73"/>
        <n v="-2.2200000000000002"/>
        <n v="1.4"/>
        <n v="-4.37"/>
        <n v="-5.97"/>
        <n v="-0.05"/>
        <n v="-1.33"/>
        <n v="-1.18"/>
        <n v="27.18"/>
        <n v="4.5199999999999996"/>
        <n v="4.55"/>
        <n v="6.02"/>
        <n v="4.8499999999999996"/>
        <n v="5.47"/>
        <n v="19.03"/>
        <n v="23.37"/>
        <n v="21.82"/>
        <n v="24.55"/>
        <n v="22.98"/>
        <n v="29.95"/>
        <n v="23.98"/>
        <n v="28.83"/>
        <n v="29.82"/>
        <n v="29.87"/>
        <n v="29.92"/>
        <n v="29.93"/>
        <n v="29.52"/>
        <n v="29.57"/>
        <n v="30.78"/>
        <n v="29.85"/>
        <n v="35.97"/>
        <n v="13.52"/>
        <n v="24.47"/>
        <n v="25.13"/>
        <n v="24.82"/>
        <n v="-4.4800000000000004"/>
        <n v="0.05"/>
        <n v="-3.03"/>
        <n v="4.63"/>
        <n v="4.37"/>
        <n v="6.37"/>
        <n v="4.93"/>
        <n v="4.75"/>
        <n v="6.55"/>
        <n v="24.58"/>
        <n v="26.63"/>
        <n v="26.72"/>
        <n v="26.67"/>
        <n v="23.03"/>
        <n v="24.38"/>
        <n v="25.12"/>
        <n v="31.37"/>
        <n v="29.5"/>
        <n v="34.450000000000003"/>
        <n v="27.42"/>
        <n v="27.8"/>
        <n v="24.48"/>
        <n v="14.6"/>
        <n v="1.85"/>
        <n v="26"/>
        <n v="23.68"/>
        <n v="-0.62"/>
        <n v="-6.15"/>
        <n v="-5.85"/>
        <n v="-1.72"/>
        <n v="-5.65"/>
        <n v="-5.6"/>
        <n v="-1.52"/>
        <n v="-2.1"/>
        <n v="20.329999999999998"/>
        <n v="4.62"/>
        <n v="4.05"/>
        <n v="4.38"/>
        <n v="5.28"/>
        <n v="5.35"/>
        <n v="9.2799999999999994"/>
        <n v="23.38"/>
        <n v="29.72"/>
        <n v="28.17"/>
        <n v="24.43"/>
        <n v="27.13"/>
        <n v="27.15"/>
        <n v="15.88"/>
        <n v="14.85"/>
        <n v="17.18"/>
        <n v="24.73"/>
        <n v="24.92"/>
        <n v="24.35"/>
        <n v="-4.82"/>
        <n v="0.22"/>
        <n v="-1.17"/>
        <n v="-3.17"/>
        <n v="-4.3499999999999996"/>
        <n v="-4.33"/>
        <n v="-4.25"/>
        <n v="-4.57"/>
        <n v="4.17"/>
        <n v="5.0199999999999996"/>
        <n v="4.43"/>
        <n v="24.25"/>
        <n v="5.25"/>
        <n v="19.47"/>
        <n v="19.48"/>
        <n v="19.53"/>
        <n v="23.1"/>
        <n v="23.08"/>
        <n v="27.03"/>
        <n v="23.97"/>
        <n v="24.98"/>
        <n v="25.18"/>
        <n v="29.77"/>
        <n v="27.3"/>
        <n v="27.4"/>
        <n v="24.45"/>
        <n v="22.72"/>
        <n v="36.32"/>
        <n v="35.57"/>
        <n v="4.87"/>
        <n v="18.149999999999999"/>
        <n v="14.5"/>
        <n v="24.72"/>
        <n v="-6.3"/>
        <n v="-6.18"/>
        <n v="-6.32"/>
        <n v="0.95"/>
        <n v="-6.23"/>
        <n v="-6.12"/>
        <n v="-4.63"/>
        <n v="-5.58"/>
        <n v="-5.75"/>
        <n v="-5.78"/>
        <n v="-5.83"/>
        <n v="-4.55"/>
        <n v="-1.07"/>
        <n v="-5.92"/>
        <n v="-0.25"/>
        <n v="-4.07"/>
        <n v="-2.35"/>
        <n v="-0.73"/>
        <n v="-2.08"/>
        <n v="5.43"/>
        <n v="11.12"/>
        <n v="10.95"/>
        <n v="6.72"/>
        <n v="18.63"/>
        <n v="23.35"/>
        <n v="23.65"/>
        <n v="24.77"/>
        <n v="29.55"/>
        <n v="27.67"/>
        <n v="22.93"/>
        <n v="27.23"/>
        <n v="15.08"/>
        <n v="11.17"/>
        <n v="-6.35"/>
        <n v="-4.18"/>
        <n v="-3.42"/>
        <n v="-0.75"/>
        <n v="-4.5199999999999996"/>
        <n v="-2.52"/>
        <n v="-5.62"/>
        <n v="-5.72"/>
        <n v="-5.55"/>
        <n v="-5.68"/>
        <n v="7.42"/>
        <n v="8.5299999999999994"/>
        <n v="15.5"/>
        <n v="24.95"/>
        <n v="23.52"/>
        <n v="26.73"/>
        <n v="27.12"/>
        <n v="27.05"/>
        <n v="26.47"/>
        <n v="25.27"/>
        <n v="3.23"/>
        <n v="15.77"/>
        <n v="8.6199999999999992"/>
        <n v="0.67"/>
        <n v="24.62"/>
        <n v="25.92"/>
        <n v="-2.9"/>
        <n v="-2.97"/>
        <n v="-0.97"/>
        <n v="-1.45"/>
        <n v="7.0000000000000007E-2"/>
        <n v="-0.78"/>
        <n v="6.4"/>
        <n v="22.28"/>
        <n v="5.92"/>
        <n v="10.92"/>
        <n v="27.95"/>
        <n v="26.78"/>
        <n v="27.78"/>
        <n v="23.75"/>
        <n v="22.88"/>
        <n v="21.87"/>
        <n v="22.83"/>
        <n v="26.98"/>
        <n v="9.02"/>
        <n v="2.4300000000000002"/>
        <n v="29.97"/>
        <n v="24.63"/>
        <n v="26.65"/>
        <n v="0.73"/>
        <n v="-5.32"/>
        <n v="-2.78"/>
        <n v="-1.23"/>
        <n v="5.33"/>
        <n v="21.47"/>
        <n v="23.77"/>
        <n v="29.6"/>
        <n v="22.62"/>
        <n v="22.55"/>
        <n v="22.53"/>
        <n v="25.98"/>
        <n v="23.07"/>
        <n v="25.53"/>
        <n v="24.68"/>
        <n v="0.87"/>
        <n v="-0.52"/>
        <n v="-0.22"/>
        <n v="-0.43"/>
        <n v="21.48"/>
        <n v="5.73"/>
        <n v="7.9"/>
        <n v="21.45"/>
        <n v="29.73"/>
        <n v="25.05"/>
        <n v="27.38"/>
        <n v="21.17"/>
        <n v="29.45"/>
        <n v="26.5"/>
        <n v="22.77"/>
        <n v="27.98"/>
        <n v="27.93"/>
        <n v="27.97"/>
        <n v="24.78"/>
        <n v="-2.5300000000000002"/>
        <n v="-3.07"/>
        <n v="1.38"/>
        <n v="-0.83"/>
        <n v="-0.87"/>
        <n v="-1.75"/>
        <n v="7.83"/>
        <n v="23.13"/>
        <n v="25.42"/>
        <n v="26.07"/>
        <n v="24.87"/>
        <n v="22.85"/>
        <n v="22.92"/>
        <n v="22.95"/>
        <n v="13.6"/>
        <n v="11.58"/>
        <n v="2.48"/>
        <n v="8.92"/>
        <n v="-3.58"/>
        <n v="7.5"/>
        <n v="23.87"/>
        <n v="25.93"/>
        <n v="23.33"/>
        <n v="26.88"/>
        <n v="21.62"/>
        <n v="28.75"/>
        <n v="28.78"/>
        <n v="22.87"/>
        <n v="22.45"/>
        <n v="21.72"/>
        <n v="24.03"/>
        <n v="22.48"/>
        <n v="24.97"/>
        <n v="17.079999999999998"/>
        <n v="4.9800000000000004"/>
        <n v="-6.5"/>
        <n v="-4.08"/>
        <n v="25.22"/>
        <n v="-4.75"/>
        <n v="-2.68"/>
        <n v="-2.6"/>
        <n v="-2.58"/>
        <n v="-2.92"/>
        <n v="8.9499999999999993"/>
        <n v="-1.22"/>
        <n v="4.4800000000000004"/>
        <n v="4.82"/>
        <n v="4.45"/>
        <n v="21.77"/>
        <n v="24.65"/>
        <n v="22.57"/>
        <n v="15.65"/>
        <n v="3.13"/>
        <n v="-5.3"/>
        <n v="-0.93"/>
        <n v="-0.9"/>
        <n v="-3.57"/>
        <n v="18.670000000000002"/>
        <n v="23.05"/>
        <n v="23.28"/>
        <n v="21.85"/>
        <n v="21.75"/>
        <n v="28.77"/>
        <n v="26.37"/>
        <n v="27.07"/>
        <n v="24.52"/>
        <n v="22.27"/>
        <n v="2.83"/>
        <n v="-1.85"/>
        <n v="-2.85"/>
        <n v="21.93"/>
        <n v="27.73"/>
        <n v="27.58"/>
        <n v="27.72"/>
        <n v="21.73"/>
        <n v="21.78"/>
        <n v="22.6"/>
        <n v="22.47"/>
        <n v="28.88"/>
        <n v="28.9"/>
        <n v="24.93"/>
        <n v="24.88"/>
        <n v="24.42"/>
        <n v="3.48"/>
        <n v="28.55"/>
        <n v="26.92"/>
        <n v="26.75"/>
        <n v="22.33"/>
        <n v="22.32"/>
        <n v="22.25"/>
        <n v="25.08"/>
        <n v="21.53"/>
        <n v="-1.1499999999999999"/>
        <n v="5.62"/>
        <n v="23.3"/>
        <n v="22.97"/>
        <n v="-2.95"/>
        <n v="-0.63"/>
        <n v="-1.05"/>
        <n v="7.43"/>
        <n v="11.27"/>
        <n v="22.38"/>
        <n v="21.97"/>
        <n v="-2.4500000000000002"/>
        <n v="-1.1299999999999999"/>
        <n v="-3.15"/>
        <n v="5.18"/>
        <n v="26.95"/>
        <n v="28.42"/>
        <n v="25.48"/>
        <n v="16.63"/>
        <n v="-5.17"/>
        <n v="-3.12"/>
        <n v="-1.63"/>
        <n v="-3.28"/>
        <n v="22.12"/>
        <n v="22.82"/>
        <n v="21.43"/>
        <n v="14.13"/>
        <n v="8.18"/>
        <n v="22.22"/>
        <n v="23.85"/>
        <n v="23.92"/>
        <n v="12.2"/>
        <n v="-3.47"/>
        <n v="22.18"/>
        <n v="22.08"/>
        <n v="23.18"/>
        <n v="23.95"/>
        <n v="23.82"/>
        <n v="17.2"/>
        <n v="-6.7"/>
        <n v="5.93"/>
        <n v="5.85"/>
        <n v="6.87"/>
        <n v="22.2"/>
        <n v="22.52"/>
        <n v="14.72"/>
        <n v="5.88"/>
        <n v="5.95"/>
        <n v="6.92"/>
        <n v="25.47"/>
        <n v="26.85"/>
        <n v="23.12"/>
        <n v="23.15"/>
        <n v="1.57"/>
        <n v="1.42"/>
        <n v="25.73"/>
        <n v="25.72"/>
        <n v="22.65"/>
        <n v="25.78"/>
        <n v="1.43"/>
        <n v="-6.77"/>
        <n v="22.75"/>
        <n v="22.05"/>
        <n v="13.2"/>
        <n v="-6.73"/>
        <n v="-6.68"/>
        <n v="26.77"/>
        <n v="24.18"/>
        <n v="17.23"/>
        <n v="25.95"/>
        <n v="9.58"/>
        <n v="10.029999999999999"/>
        <n v="6.82"/>
        <n v="6.83"/>
        <n v="14.38"/>
        <n v="5.15"/>
        <m/>
      </sharedItems>
    </cacheField>
    <cacheField name="Recovery country" numFmtId="0">
      <sharedItems containsBlank="1"/>
    </cacheField>
    <cacheField name="Recovery circumstances" numFmtId="0">
      <sharedItems containsBlank="1"/>
    </cacheField>
    <cacheField name="Condition alive or dead" numFmtId="0">
      <sharedItems containsBlank="1" count="4">
        <s v="Dead"/>
        <s v="Unknown"/>
        <s v="A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1.016545023151" createdVersion="6" refreshedVersion="6" minRefreshableVersion="3" recordCount="3947" xr:uid="{BC8E445C-D512-4088-A9F4-06BCB45C3B7D}">
  <cacheSource type="worksheet">
    <worksheetSource ref="I1:Q1048576" sheet="clean"/>
  </cacheSource>
  <cacheFields count="9">
    <cacheField name="Recovery day " numFmtId="0">
      <sharedItems containsString="0" containsBlank="1" containsNumber="1" containsInteger="1" minValue="1" maxValue="31" count="32">
        <n v="28"/>
        <n v="5"/>
        <n v="14"/>
        <n v="29"/>
        <n v="18"/>
        <n v="3"/>
        <n v="10"/>
        <n v="30"/>
        <n v="8"/>
        <n v="1"/>
        <n v="15"/>
        <n v="26"/>
        <n v="22"/>
        <n v="9"/>
        <n v="25"/>
        <n v="24"/>
        <n v="20"/>
        <n v="12"/>
        <n v="23"/>
        <n v="21"/>
        <n v="6"/>
        <n v="19"/>
        <n v="2"/>
        <n v="11"/>
        <n v="13"/>
        <n v="16"/>
        <n v="17"/>
        <n v="7"/>
        <n v="27"/>
        <n v="31"/>
        <n v="4"/>
        <m/>
      </sharedItems>
    </cacheField>
    <cacheField name="Recovery month" numFmtId="0">
      <sharedItems containsString="0" containsBlank="1" containsNumber="1" containsInteger="1" minValue="1" maxValue="12" count="13">
        <n v="10"/>
        <n v="1"/>
        <n v="12"/>
        <n v="9"/>
        <n v="6"/>
        <n v="4"/>
        <n v="8"/>
        <n v="5"/>
        <n v="7"/>
        <n v="2"/>
        <n v="3"/>
        <n v="11"/>
        <m/>
      </sharedItems>
    </cacheField>
    <cacheField name="Recovery year" numFmtId="0">
      <sharedItems containsString="0" containsBlank="1" containsNumber="1" containsInteger="1" minValue="1913" maxValue="2014" count="99">
        <n v="1913"/>
        <n v="1914"/>
        <n v="1917"/>
        <n v="1919"/>
        <n v="1920"/>
        <n v="1921"/>
        <n v="1923"/>
        <n v="1925"/>
        <n v="1924"/>
        <n v="1930"/>
        <n v="1947"/>
        <n v="1928"/>
        <n v="1926"/>
        <n v="1932"/>
        <n v="1927"/>
        <n v="1931"/>
        <n v="1929"/>
        <n v="1935"/>
        <n v="1934"/>
        <n v="1937"/>
        <n v="1933"/>
        <n v="1936"/>
        <n v="1939"/>
        <n v="1938"/>
        <n v="1945"/>
        <n v="1952"/>
        <n v="1946"/>
        <n v="1941"/>
        <n v="1940"/>
        <n v="1943"/>
        <n v="1942"/>
        <n v="1944"/>
        <n v="1948"/>
        <n v="1951"/>
        <n v="1949"/>
        <n v="1950"/>
        <n v="1953"/>
        <n v="1955"/>
        <n v="1954"/>
        <n v="1956"/>
        <n v="1959"/>
        <n v="1957"/>
        <n v="1960"/>
        <n v="1964"/>
        <n v="1958"/>
        <n v="1961"/>
        <n v="1962"/>
        <n v="1963"/>
        <n v="1969"/>
        <n v="1967"/>
        <n v="1966"/>
        <n v="1968"/>
        <n v="1970"/>
        <n v="1965"/>
        <n v="1971"/>
        <n v="1974"/>
        <n v="1976"/>
        <n v="1972"/>
        <n v="1975"/>
        <n v="1983"/>
        <n v="1981"/>
        <n v="1982"/>
        <n v="1973"/>
        <n v="1977"/>
        <n v="1987"/>
        <n v="1978"/>
        <n v="1980"/>
        <n v="1999"/>
        <n v="1984"/>
        <n v="1979"/>
        <n v="1989"/>
        <n v="1985"/>
        <n v="1995"/>
        <n v="1986"/>
        <n v="1994"/>
        <n v="1991"/>
        <n v="1990"/>
        <n v="1992"/>
        <n v="1988"/>
        <n v="1993"/>
        <n v="1997"/>
        <n v="2002"/>
        <n v="2000"/>
        <n v="1998"/>
        <n v="1996"/>
        <n v="2005"/>
        <n v="2003"/>
        <n v="2009"/>
        <n v="2010"/>
        <n v="2001"/>
        <n v="2008"/>
        <n v="2004"/>
        <n v="2007"/>
        <n v="2006"/>
        <n v="2011"/>
        <n v="2012"/>
        <n v="2013"/>
        <n v="2014"/>
        <m/>
      </sharedItems>
    </cacheField>
    <cacheField name="Recovery Day/Month/Year" numFmtId="0">
      <sharedItems containsNonDate="0" containsDate="1" containsString="0" containsBlank="1" minDate="1906-04-15T00:00:00" maxDate="1937-03-22T00:00:00"/>
    </cacheField>
    <cacheField name="Recovery latitude" numFmtId="0">
      <sharedItems containsString="0" containsBlank="1" containsNumber="1" minValue="34.979999999999997" maxValue="71.08"/>
    </cacheField>
    <cacheField name="Recovery longitude" numFmtId="0">
      <sharedItems containsString="0" containsBlank="1" containsNumber="1" minValue="-6.77" maxValue="41.37"/>
    </cacheField>
    <cacheField name="Recovery country" numFmtId="0">
      <sharedItems containsBlank="1"/>
    </cacheField>
    <cacheField name="Recovery circumstances" numFmtId="0">
      <sharedItems containsBlank="1"/>
    </cacheField>
    <cacheField name="Condition alive or dead" numFmtId="0">
      <sharedItems containsBlank="1" count="4">
        <s v="Dead"/>
        <s v="Unknown"/>
        <s v="A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1.043494675927" createdVersion="6" refreshedVersion="6" minRefreshableVersion="3" recordCount="3947" xr:uid="{9356F2D6-89F3-415B-A13A-B66F19C3DEE3}">
  <cacheSource type="worksheet">
    <worksheetSource ref="P1:Q1048576" sheet="clean"/>
  </cacheSource>
  <cacheFields count="2">
    <cacheField name="Recovery circumstances" numFmtId="0">
      <sharedItems containsBlank="1" count="9">
        <s v="DH"/>
        <s v="UU"/>
        <s v="AH"/>
        <s v="PD"/>
        <s v="RH"/>
        <s v="UK"/>
        <s v="ND"/>
        <s v="HH"/>
        <m/>
      </sharedItems>
    </cacheField>
    <cacheField name="Condition alive or dead" numFmtId="0">
      <sharedItems containsBlank="1" count="4">
        <s v="Dead"/>
        <s v="Unknown"/>
        <s v="A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1.060931018517" createdVersion="6" refreshedVersion="6" minRefreshableVersion="3" recordCount="3947" xr:uid="{A991EBDD-D87D-4694-A216-8C57E636F224}">
  <cacheSource type="worksheet">
    <worksheetSource ref="O1:P1048576" sheet="clean"/>
  </cacheSource>
  <cacheFields count="2">
    <cacheField name="Recovery country" numFmtId="0">
      <sharedItems containsBlank="1" count="25">
        <s v="Slovakia"/>
        <s v="Finland"/>
        <s v="Hungary"/>
        <s v="Denmark"/>
        <s v="UK"/>
        <s v="Austria"/>
        <s v="Germany"/>
        <s v="Eire"/>
        <s v="Norway"/>
        <s v="Switzerland"/>
        <s v="Russia"/>
        <s v="Sweden"/>
        <s v="Belgium"/>
        <s v="Poland"/>
        <s v="Spain"/>
        <s v="France"/>
        <s v="Czech Republic"/>
        <s v="Ukraine"/>
        <s v="Croatia"/>
        <s v="Netherlands"/>
        <s v="Estonia"/>
        <s v="Latvia"/>
        <s v="Lithuania"/>
        <s v="Morocco"/>
        <m/>
      </sharedItems>
    </cacheField>
    <cacheField name="Recovery circumstances" numFmtId="0">
      <sharedItems containsBlank="1" count="9">
        <s v="DH"/>
        <s v="UU"/>
        <s v="AH"/>
        <s v="PD"/>
        <s v="RH"/>
        <s v="UK"/>
        <s v="ND"/>
        <s v="H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1.078186805556" createdVersion="6" refreshedVersion="6" minRefreshableVersion="3" recordCount="3947" xr:uid="{35966363-4746-45BB-BDE4-AE26963E4CDD}">
  <cacheSource type="worksheet">
    <worksheetSource ref="J1:S1048576" sheet="clean"/>
  </cacheSource>
  <cacheFields count="10">
    <cacheField name="Recovery month" numFmtId="0">
      <sharedItems containsString="0" containsBlank="1" containsNumber="1" containsInteger="1" minValue="1" maxValue="12" count="13">
        <n v="10"/>
        <n v="1"/>
        <n v="12"/>
        <n v="9"/>
        <n v="6"/>
        <n v="4"/>
        <n v="8"/>
        <n v="5"/>
        <n v="7"/>
        <n v="2"/>
        <n v="3"/>
        <n v="11"/>
        <m/>
      </sharedItems>
    </cacheField>
    <cacheField name="Recovery year" numFmtId="0">
      <sharedItems containsString="0" containsBlank="1" containsNumber="1" containsInteger="1" minValue="1913" maxValue="2014"/>
    </cacheField>
    <cacheField name="Recovery Day/Month/Year" numFmtId="0">
      <sharedItems containsNonDate="0" containsDate="1" containsString="0" containsBlank="1" minDate="1906-04-15T00:00:00" maxDate="1937-03-22T00:00:00"/>
    </cacheField>
    <cacheField name="Recovery latitude" numFmtId="0">
      <sharedItems containsString="0" containsBlank="1" containsNumber="1" minValue="34.979999999999997" maxValue="71.08"/>
    </cacheField>
    <cacheField name="Recovery longitude" numFmtId="0">
      <sharedItems containsString="0" containsBlank="1" containsNumber="1" minValue="-6.77" maxValue="41.37"/>
    </cacheField>
    <cacheField name="Recovery country" numFmtId="0">
      <sharedItems containsBlank="1"/>
    </cacheField>
    <cacheField name="Recovery circumstances" numFmtId="0">
      <sharedItems containsBlank="1"/>
    </cacheField>
    <cacheField name="Condition alive or dead" numFmtId="0">
      <sharedItems containsBlank="1"/>
    </cacheField>
    <cacheField name="Time in days" numFmtId="0">
      <sharedItems containsString="0" containsBlank="1" containsNumber="1" containsInteger="1" minValue="0" maxValue="9885"/>
    </cacheField>
    <cacheField name="Distance in km" numFmtId="0">
      <sharedItems containsString="0" containsBlank="1" containsNumber="1" containsInteger="1" minValue="0" maxValue="2210" count="129">
        <n v="0"/>
        <n v="27"/>
        <n v="13"/>
        <n v="8"/>
        <n v="3"/>
        <n v="12"/>
        <n v="225"/>
        <n v="87"/>
        <n v="28"/>
        <n v="44"/>
        <n v="4"/>
        <n v="10"/>
        <n v="5"/>
        <n v="6"/>
        <n v="9"/>
        <n v="16"/>
        <n v="30"/>
        <n v="444"/>
        <n v="22"/>
        <n v="49"/>
        <n v="14"/>
        <n v="1"/>
        <n v="100"/>
        <n v="11"/>
        <n v="2"/>
        <n v="24"/>
        <n v="29"/>
        <n v="23"/>
        <n v="2210"/>
        <n v="17"/>
        <n v="25"/>
        <n v="43"/>
        <n v="32"/>
        <n v="1197"/>
        <n v="18"/>
        <n v="47"/>
        <n v="20"/>
        <n v="15"/>
        <n v="7"/>
        <n v="19"/>
        <n v="79"/>
        <n v="34"/>
        <n v="35"/>
        <n v="36"/>
        <n v="42"/>
        <n v="21"/>
        <n v="56"/>
        <n v="83"/>
        <n v="91"/>
        <n v="46"/>
        <n v="127"/>
        <n v="62"/>
        <n v="26"/>
        <n v="51"/>
        <n v="60"/>
        <n v="119"/>
        <n v="63"/>
        <n v="50"/>
        <n v="33"/>
        <n v="82"/>
        <n v="37"/>
        <n v="31"/>
        <n v="70"/>
        <n v="55"/>
        <n v="201"/>
        <n v="64"/>
        <n v="58"/>
        <n v="48"/>
        <n v="39"/>
        <n v="78"/>
        <n v="95"/>
        <n v="54"/>
        <n v="471"/>
        <n v="81"/>
        <n v="136"/>
        <n v="38"/>
        <n v="52"/>
        <n v="134"/>
        <n v="240"/>
        <n v="71"/>
        <n v="68"/>
        <n v="112"/>
        <n v="86"/>
        <n v="57"/>
        <n v="45"/>
        <n v="74"/>
        <n v="104"/>
        <n v="92"/>
        <n v="133"/>
        <n v="85"/>
        <n v="41"/>
        <n v="254"/>
        <n v="53"/>
        <n v="114"/>
        <n v="40"/>
        <n v="101"/>
        <n v="226"/>
        <n v="66"/>
        <n v="123"/>
        <n v="73"/>
        <n v="90"/>
        <n v="88"/>
        <n v="61"/>
        <n v="238"/>
        <n v="153"/>
        <n v="178"/>
        <n v="59"/>
        <n v="69"/>
        <n v="113"/>
        <n v="105"/>
        <n v="99"/>
        <n v="144"/>
        <n v="205"/>
        <n v="273"/>
        <n v="97"/>
        <n v="103"/>
        <n v="124"/>
        <n v="140"/>
        <n v="67"/>
        <n v="75"/>
        <n v="257"/>
        <n v="250"/>
        <n v="116"/>
        <n v="132"/>
        <n v="80"/>
        <n v="142"/>
        <n v="174"/>
        <n v="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1.973116435183" createdVersion="6" refreshedVersion="6" minRefreshableVersion="3" recordCount="3947" xr:uid="{5075CBE2-BC83-4A3D-9D5A-C1E3BDA4A55D}">
  <cacheSource type="worksheet">
    <worksheetSource ref="N1:Q1048576" sheet="clean"/>
  </cacheSource>
  <cacheFields count="4">
    <cacheField name="Recovery longitude" numFmtId="0">
      <sharedItems containsString="0" containsBlank="1" containsNumber="1" minValue="-6.77" maxValue="41.37" count="1297">
        <n v="21.25"/>
        <n v="23"/>
        <n v="18.3"/>
        <n v="10.27"/>
        <n v="8.7799999999999994"/>
        <n v="9.4"/>
        <n v="8.77"/>
        <n v="20.77"/>
        <n v="9.42"/>
        <n v="12.57"/>
        <n v="-2.98"/>
        <n v="15.93"/>
        <n v="8.9700000000000006"/>
        <n v="-1.87"/>
        <n v="-1.47"/>
        <n v="12.42"/>
        <n v="0.15"/>
        <n v="-2.77"/>
        <n v="19.079999999999998"/>
        <n v="25"/>
        <n v="10.63"/>
        <n v="10.67"/>
        <n v="9"/>
        <n v="10.75"/>
        <n v="14.88"/>
        <n v="12.47"/>
        <n v="25.1"/>
        <n v="29.3"/>
        <n v="28.8"/>
        <n v="10.08"/>
        <n v="11.57"/>
        <n v="11.62"/>
        <n v="1.08"/>
        <n v="8.1199999999999992"/>
        <n v="29.8"/>
        <n v="29.67"/>
        <n v="11.97"/>
        <n v="11.6"/>
        <n v="11.95"/>
        <n v="9.52"/>
        <n v="-2.5499999999999998"/>
        <n v="-4.62"/>
        <n v="9.2200000000000006"/>
        <n v="24.9"/>
        <n v="8.32"/>
        <n v="8.17"/>
        <n v="9.3000000000000007"/>
        <n v="12.22"/>
        <n v="-2.67"/>
        <n v="-1.42"/>
        <n v="-0.88"/>
        <n v="7.22"/>
        <n v="19.329999999999998"/>
        <n v="28.2"/>
        <n v="29.4"/>
        <n v="13.72"/>
        <n v="13.85"/>
        <n v="10.28"/>
        <n v="8.4700000000000006"/>
        <n v="9.18"/>
        <n v="9.25"/>
        <n v="12.52"/>
        <n v="10.4"/>
        <n v="10.42"/>
        <n v="29.83"/>
        <n v="17.600000000000001"/>
        <n v="12.45"/>
        <n v="6"/>
        <n v="5.97"/>
        <n v="8.43"/>
        <n v="13.75"/>
        <n v="8.65"/>
        <n v="12.87"/>
        <n v="7.23"/>
        <n v="12.93"/>
        <n v="12.08"/>
        <n v="8.98"/>
        <n v="8.52"/>
        <n v="8.48"/>
        <n v="22.02"/>
        <n v="21.68"/>
        <n v="10.45"/>
        <n v="18.850000000000001"/>
        <n v="12.18"/>
        <n v="8.68"/>
        <n v="11.42"/>
        <n v="8.27"/>
        <n v="10.8"/>
        <n v="10.7"/>
        <n v="9.5"/>
        <n v="9.33"/>
        <n v="8.4499999999999993"/>
        <n v="24.83"/>
        <n v="30.2"/>
        <n v="9.1"/>
        <n v="9.9700000000000006"/>
        <n v="10.3"/>
        <n v="11.87"/>
        <n v="-5.8"/>
        <n v="12.12"/>
        <n v="12.33"/>
        <n v="12.5"/>
        <n v="8.93"/>
        <n v="9.15"/>
        <n v="9.0500000000000007"/>
        <n v="10.53"/>
        <n v="-1.78"/>
        <n v="-2.82"/>
        <n v="-2.4300000000000002"/>
        <n v="21.5"/>
        <n v="25.4"/>
        <n v="12.23"/>
        <n v="12"/>
        <n v="10.57"/>
        <n v="-0.60000000000000009"/>
        <n v="9.93"/>
        <n v="12.02"/>
        <n v="18.47"/>
        <n v="27.6"/>
        <n v="27.17"/>
        <n v="27.1"/>
        <n v="27"/>
        <n v="27.2"/>
        <n v="17.899999999999999"/>
        <n v="4.97"/>
        <n v="15.38"/>
        <n v="9.7799999999999994"/>
        <n v="9.8800000000000008"/>
        <n v="10.78"/>
        <n v="11.35"/>
        <n v="8.8699999999999992"/>
        <n v="9.1300000000000008"/>
        <n v="7.92"/>
        <n v="9.4700000000000006"/>
        <n v="10.48"/>
        <n v="0.63"/>
        <n v="-3.05"/>
        <n v="6.08"/>
        <n v="11.77"/>
        <n v="5.05"/>
        <n v="30.1"/>
        <n v="28.67"/>
        <n v="26.7"/>
        <n v="29.2"/>
        <n v="23.9"/>
        <n v="12.88"/>
        <n v="12.73"/>
        <n v="15.8"/>
        <n v="17.850000000000001"/>
        <n v="15.13"/>
        <n v="5"/>
        <n v="11.8"/>
        <n v="9.67"/>
        <n v="8.0500000000000007"/>
        <n v="12.03"/>
        <n v="9.35"/>
        <n v="-4.05"/>
        <n v="11.02"/>
        <n v="6.13"/>
        <n v="30"/>
        <n v="28.7"/>
        <n v="25.15"/>
        <n v="26.2"/>
        <n v="13.42"/>
        <n v="4.5"/>
        <n v="7.3"/>
        <n v="12.53"/>
        <n v="-4.45"/>
        <n v="-1.48"/>
        <n v="0.98"/>
        <n v="11.08"/>
        <n v="24.53"/>
        <n v="21.92"/>
        <n v="24.7"/>
        <n v="29"/>
        <n v="15.67"/>
        <n v="15.35"/>
        <n v="10.72"/>
        <n v="11.92"/>
        <n v="10.15"/>
        <n v="0.18"/>
        <n v="-2.48"/>
        <n v="26.33"/>
        <n v="17.170000000000002"/>
        <n v="14.8"/>
        <n v="12.83"/>
        <n v="13.38"/>
        <n v="12.3"/>
        <n v="17.87"/>
        <n v="17.88"/>
        <n v="17.12"/>
        <n v="11.68"/>
        <n v="9.6300000000000008"/>
        <n v="9.9"/>
        <n v="9.92"/>
        <n v="-1.03"/>
        <n v="23.8"/>
        <n v="14.65"/>
        <n v="13.45"/>
        <n v="13.37"/>
        <n v="14.82"/>
        <n v="15.58"/>
        <n v="12.95"/>
        <n v="13.63"/>
        <n v="18.899999999999999"/>
        <n v="14.27"/>
        <n v="14.23"/>
        <n v="17.920000000000002"/>
        <n v="14.18"/>
        <n v="15.55"/>
        <n v="9.85"/>
        <n v="7.45"/>
        <n v="11.98"/>
        <n v="12.48"/>
        <n v="-1.28"/>
        <n v="-1.2"/>
        <n v="-4.53"/>
        <n v="-3.02"/>
        <n v="-0.45"/>
        <n v="-1.8"/>
        <n v="10.38"/>
        <n v="16.170000000000002"/>
        <n v="12.05"/>
        <n v="12.77"/>
        <n v="13.8"/>
        <n v="14.58"/>
        <n v="13.32"/>
        <n v="13.18"/>
        <n v="10.43"/>
        <n v="12.55"/>
        <n v="9.3800000000000008"/>
        <n v="-2.93"/>
        <n v="8.57"/>
        <n v="14.78"/>
        <n v="15.17"/>
        <n v="13.4"/>
        <n v="13"/>
        <n v="16.100000000000001"/>
        <n v="16.52"/>
        <n v="16.579999999999998"/>
        <n v="16.57"/>
        <n v="14.75"/>
        <n v="12.92"/>
        <n v="13.1"/>
        <n v="14.83"/>
        <n v="15.2"/>
        <n v="12.37"/>
        <n v="-2.3199999999999998"/>
        <n v="-2"/>
        <n v="8.5500000000000007"/>
        <n v="8.6999999999999993"/>
        <n v="10.25"/>
        <n v="15.85"/>
        <n v="16.02"/>
        <n v="12.78"/>
        <n v="15"/>
        <n v="17.13"/>
        <n v="16.87"/>
        <n v="16.55"/>
        <n v="15.82"/>
        <n v="15.23"/>
        <n v="-3.23"/>
        <n v="-4.42"/>
        <n v="8.58"/>
        <n v="6.35"/>
        <n v="8.5"/>
        <n v="17.25"/>
        <n v="16.62"/>
        <n v="15.07"/>
        <n v="17.38"/>
        <n v="15.1"/>
        <n v="14.43"/>
        <n v="14.28"/>
        <n v="16.329999999999998"/>
        <n v="14.7"/>
        <n v="15.78"/>
        <n v="8.0299999999999994"/>
        <n v="8.07"/>
        <n v="5.78"/>
        <n v="17.329999999999998"/>
        <n v="16.600000000000001"/>
        <n v="16.18"/>
        <n v="17.45"/>
        <n v="15.6"/>
        <n v="14.67"/>
        <n v="4.47"/>
        <n v="15.68"/>
        <n v="0.12"/>
        <n v="-0.02"/>
        <n v="9.5299999999999994"/>
        <n v="8.3699999999999992"/>
        <n v="15.33"/>
        <n v="12.07"/>
        <n v="21.65"/>
        <n v="17.350000000000001"/>
        <n v="14.87"/>
        <n v="15.63"/>
        <n v="18.079999999999998"/>
        <n v="15.9"/>
        <n v="13.15"/>
        <n v="14.03"/>
        <n v="14.07"/>
        <n v="13.98"/>
        <n v="12.65"/>
        <n v="16.3"/>
        <n v="14.63"/>
        <n v="13.78"/>
        <n v="13.77"/>
        <n v="12.63"/>
        <n v="8.9"/>
        <n v="8.73"/>
        <n v="-2.23"/>
        <n v="1.6800000000000002"/>
        <n v="1.65"/>
        <n v="6.22"/>
        <n v="6.05"/>
        <n v="13.28"/>
        <n v="13.93"/>
        <n v="18.03"/>
        <n v="18"/>
        <n v="14.32"/>
        <n v="14.15"/>
        <n v="22.3"/>
        <n v="21.35"/>
        <n v="18.12"/>
        <n v="17.72"/>
        <n v="12.28"/>
        <n v="14.37"/>
        <n v="14.4"/>
        <n v="14.05"/>
        <n v="-4.2699999999999996"/>
        <n v="-2.27"/>
        <n v="-2.83"/>
        <n v="25.67"/>
        <n v="18.920000000000002"/>
        <n v="17.75"/>
        <n v="17.98"/>
        <n v="22"/>
        <n v="12.9"/>
        <n v="14.93"/>
        <n v="16"/>
        <n v="16.079999999999998"/>
        <n v="17.53"/>
        <n v="9.9499999999999993"/>
        <n v="9.6999999999999993"/>
        <n v="9.6199999999999992"/>
        <n v="-0.55000000000000004"/>
        <n v="-0.18"/>
        <n v="-2.33"/>
        <n v="-1.02"/>
        <n v="-0.68"/>
        <n v="24.8"/>
        <n v="11.73"/>
        <n v="5.27"/>
        <n v="14.2"/>
        <n v="13.95"/>
        <n v="18.48"/>
        <n v="18.100000000000001"/>
        <n v="13.92"/>
        <n v="15.22"/>
        <n v="15.43"/>
        <n v="16.149999999999999"/>
        <n v="13.13"/>
        <n v="10.6"/>
        <n v="4.8"/>
        <n v="8.1300000000000008"/>
        <n v="6.95"/>
        <n v="5.72"/>
        <n v="11.37"/>
        <n v="16.899999999999999"/>
        <n v="24.2"/>
        <n v="13.3"/>
        <n v="12.85"/>
        <n v="13.88"/>
        <n v="18.649999999999999"/>
        <n v="16.75"/>
        <n v="16.38"/>
        <n v="17.27"/>
        <n v="15.48"/>
        <n v="15.52"/>
        <n v="14.12"/>
        <n v="17.649999999999999"/>
        <n v="7.55"/>
        <n v="6.97"/>
        <n v="10.35"/>
        <n v="-1.6800000000000002"/>
        <n v="-0.77"/>
        <n v="-0.7"/>
        <n v="1.1200000000000001"/>
        <n v="0.03"/>
        <n v="-2.42"/>
        <n v="17.149999999999999"/>
        <n v="14.48"/>
        <n v="12.97"/>
        <n v="18.399999999999999"/>
        <n v="2.9"/>
        <n v="15.57"/>
        <n v="15.47"/>
        <n v="9.8000000000000007"/>
        <n v="8.83"/>
        <n v="-0.98"/>
        <n v="7.58"/>
        <n v="18.02"/>
        <n v="11"/>
        <n v="6.53"/>
        <n v="10.73"/>
        <n v="10.82"/>
        <n v="10.77"/>
        <n v="7.78"/>
        <n v="11.13"/>
        <n v="10.220000000000001"/>
        <n v="9.1199999999999992"/>
        <n v="5.83"/>
        <n v="29.17"/>
        <n v="24.3"/>
        <n v="24.17"/>
        <n v="19.8"/>
        <n v="15.02"/>
        <n v="14.98"/>
        <n v="15.45"/>
        <n v="20.05"/>
        <n v="16.97"/>
        <n v="17.82"/>
        <n v="14.08"/>
        <n v="14.62"/>
        <n v="15.53"/>
        <n v="12.43"/>
        <n v="9.82"/>
        <n v="9.17"/>
        <n v="-6.05"/>
        <n v="6.12"/>
        <n v="11.38"/>
        <n v="11.63"/>
        <n v="15.97"/>
        <n v="28.6"/>
        <n v="26.8"/>
        <n v="24.5"/>
        <n v="13.87"/>
        <n v="19.5"/>
        <n v="15.28"/>
        <n v="4.95"/>
        <n v="4.9000000000000004"/>
        <n v="5.6"/>
        <n v="8.4"/>
        <n v="7.7"/>
        <n v="-5.52"/>
        <n v="0.2"/>
        <n v="6.07"/>
        <n v="5.98"/>
        <n v="11.33"/>
        <n v="21.6"/>
        <n v="26.83"/>
        <n v="11.9"/>
        <n v="24.12"/>
        <n v="16.68"/>
        <n v="16.420000000000002"/>
        <n v="17.93"/>
        <n v="4.42"/>
        <n v="15.42"/>
        <n v="0.23"/>
        <n v="0.42"/>
        <n v="10.83"/>
        <n v="10.87"/>
        <n v="5.67"/>
        <n v="5.63"/>
        <n v="23.67"/>
        <n v="22.7"/>
        <n v="21.33"/>
        <n v="13.68"/>
        <n v="12.8"/>
        <n v="18.07"/>
        <n v="24.15"/>
        <n v="5.3"/>
        <n v="4.6500000000000004"/>
        <n v="13.9"/>
        <n v="-2.17"/>
        <n v="-0.35"/>
        <n v="-3.92"/>
        <n v="-0.92"/>
        <n v="-1.32"/>
        <n v="7.75"/>
        <n v="6.32"/>
        <n v="6.15"/>
        <n v="6.03"/>
        <n v="5.53"/>
        <n v="6.43"/>
        <n v="29.1"/>
        <n v="22.67"/>
        <n v="26.9"/>
        <n v="24.67"/>
        <n v="21.67"/>
        <n v="23.2"/>
        <n v="21.3"/>
        <n v="24"/>
        <n v="14.25"/>
        <n v="16.7"/>
        <n v="12.1"/>
        <n v="15.92"/>
        <n v="5.7"/>
        <n v="3.9"/>
        <n v="9.3699999999999992"/>
        <n v="8.75"/>
        <n v="11.22"/>
        <n v="9.1999999999999993"/>
        <n v="-1.5"/>
        <n v="-3.75"/>
        <n v="-5.4"/>
        <n v="-5.45"/>
        <n v="11.45"/>
        <n v="22.9"/>
        <n v="23.17"/>
        <n v="24.33"/>
        <n v="23.7"/>
        <n v="18.329999999999998"/>
        <n v="15.72"/>
        <n v="17.03"/>
        <n v="16.98"/>
        <n v="15.18"/>
        <n v="21.02"/>
        <n v="16.53"/>
        <n v="12.68"/>
        <n v="16.77"/>
        <n v="6.73"/>
        <n v="1.07"/>
        <n v="0.9"/>
        <n v="-0.32"/>
        <n v="-2.65"/>
        <n v="-4.8"/>
        <n v="-2.63"/>
        <n v="-7.0000000000000007E-2"/>
        <n v="6.23"/>
        <n v="6.52"/>
        <n v="25.2"/>
        <n v="18.75"/>
        <n v="14.52"/>
        <n v="16.2"/>
        <n v="17.05"/>
        <n v="13.05"/>
        <n v="9.68"/>
        <n v="6.75"/>
        <n v="8.6"/>
        <n v="15.03"/>
        <n v="10.17"/>
        <n v="8.42"/>
        <n v="-1.55"/>
        <n v="-1.57"/>
        <n v="-4.4000000000000004"/>
        <n v="-1.83"/>
        <n v="-1.37"/>
        <n v="5.9"/>
        <n v="4.3"/>
        <n v="5.2"/>
        <n v="7.77"/>
        <n v="25.33"/>
        <n v="21.7"/>
        <n v="22.1"/>
        <n v="11.75"/>
        <n v="17.579999999999998"/>
        <n v="3.6"/>
        <n v="4.2699999999999996"/>
        <n v="13.67"/>
        <n v="8.85"/>
        <n v="0.60000000000000009"/>
        <n v="-0.1"/>
        <n v="-0.48"/>
        <n v="-5.82"/>
        <n v="-2.87"/>
        <n v="4.7"/>
        <n v="5.8"/>
        <n v="8.3800000000000008"/>
        <n v="24.1"/>
        <n v="23.6"/>
        <n v="21.4"/>
        <n v="15.87"/>
        <n v="18.170000000000002"/>
        <n v="12.13"/>
        <n v="17.32"/>
        <n v="21.07"/>
        <n v="16.37"/>
        <n v="3.7"/>
        <n v="3.72"/>
        <n v="4.58"/>
        <n v="16.920000000000002"/>
        <n v="12.32"/>
        <n v="13.25"/>
        <n v="10.050000000000001"/>
        <n v="8.67"/>
        <n v="-0.42"/>
        <n v="0.47"/>
        <n v="1.1499999999999999"/>
        <n v="6.63"/>
        <n v="23.5"/>
        <n v="27.7"/>
        <n v="14.53"/>
        <n v="14"/>
        <n v="11.88"/>
        <n v="11.78"/>
        <n v="12.58"/>
        <n v="16.78"/>
        <n v="14.9"/>
        <n v="15.15"/>
        <n v="12.98"/>
        <n v="9.65"/>
        <n v="8.8000000000000007"/>
        <n v="10.58"/>
        <n v="0.5"/>
        <n v="-1.92"/>
        <n v="-1.58"/>
        <n v="0.77"/>
        <n v="-1"/>
        <n v="0.08"/>
        <n v="-5.2"/>
        <n v="-1.43"/>
        <n v="8.7200000000000006"/>
        <n v="10.55"/>
        <n v="7.53"/>
        <n v="8"/>
        <n v="9.75"/>
        <n v="5.65"/>
        <n v="16.82"/>
        <n v="25.5"/>
        <n v="21.83"/>
        <n v="25.9"/>
        <n v="25.7"/>
        <n v="20.83"/>
        <n v="17.28"/>
        <n v="20.87"/>
        <n v="16.73"/>
        <n v="17"/>
        <n v="17.100000000000001"/>
        <n v="18.2"/>
        <n v="19.37"/>
        <n v="18.05"/>
        <n v="14.42"/>
        <n v="8.1999999999999993"/>
        <n v="0.93"/>
        <n v="-1.6"/>
        <n v="-0.2"/>
        <n v="-2.4"/>
        <n v="-1.53"/>
        <n v="11.67"/>
        <n v="15.05"/>
        <n v="4.92"/>
        <n v="3.37"/>
        <n v="3.3"/>
        <n v="-3"/>
        <n v="-4.67"/>
        <n v="-1.1200000000000001"/>
        <n v="-1.88"/>
        <n v="-1.1000000000000001"/>
        <n v="-0.47"/>
        <n v="6.3"/>
        <n v="10.33"/>
        <n v="21.9"/>
        <n v="27.5"/>
        <n v="23.4"/>
        <n v="17.95"/>
        <n v="7.98"/>
        <n v="-0.53"/>
        <n v="-3.3"/>
        <n v="-2.38"/>
        <n v="-2.8"/>
        <n v="4.4000000000000004"/>
        <n v="25.07"/>
        <n v="8.82"/>
        <n v="26.42"/>
        <n v="24.4"/>
        <n v="25.3"/>
        <n v="25.43"/>
        <n v="17.43"/>
        <n v="17.73"/>
        <n v="17.670000000000002"/>
        <n v="14.55"/>
        <n v="16.13"/>
        <n v="0.13"/>
        <n v="-1.7000000000000002"/>
        <n v="-0.67"/>
        <n v="-1.9"/>
        <n v="0.02"/>
        <n v="6.88"/>
        <n v="25.17"/>
        <n v="26.4"/>
        <n v="11.83"/>
        <n v="18.38"/>
        <n v="13.08"/>
        <n v="11.2"/>
        <n v="-2.2000000000000002"/>
        <n v="-1.4"/>
        <n v="-1.3"/>
        <n v="6.1"/>
        <n v="18.57"/>
        <n v="16.43"/>
        <n v="3.2"/>
        <n v="12.62"/>
        <n v="-0.4"/>
        <n v="1.2"/>
        <n v="5.32"/>
        <n v="5.03"/>
        <n v="21.8"/>
        <n v="24.6"/>
        <n v="16.649999999999999"/>
        <n v="16.45"/>
        <n v="11.7"/>
        <n v="11.93"/>
        <n v="13.47"/>
        <n v="12.35"/>
        <n v="11.07"/>
        <n v="0"/>
        <n v="5.5"/>
        <n v="4.78"/>
        <n v="9.77"/>
        <n v="6.6"/>
        <n v="22.8"/>
        <n v="25.6"/>
        <n v="16.5"/>
        <n v="18.45"/>
        <n v="16.47"/>
        <n v="11.85"/>
        <n v="12.15"/>
        <n v="11.72"/>
        <n v="8.25"/>
        <n v="8.15"/>
        <n v="-0.5"/>
        <n v="-5"/>
        <n v="0.30000000000000004"/>
        <n v="7.93"/>
        <n v="6.8"/>
        <n v="7.2"/>
        <n v="6.9"/>
        <n v="6.45"/>
        <n v="22.5"/>
        <n v="23.42"/>
        <n v="22.17"/>
        <n v="16.25"/>
        <n v="18.77"/>
        <n v="4.0199999999999996"/>
        <n v="11.47"/>
        <n v="7.97"/>
        <n v="27.08"/>
        <n v="0.1"/>
        <n v="1.1000000000000001"/>
        <n v="-2.7"/>
        <n v="5.52"/>
        <n v="4.7300000000000004"/>
        <n v="5.45"/>
        <n v="29.75"/>
        <n v="22.4"/>
        <n v="28.03"/>
        <n v="38.229999999999997"/>
        <n v="6.58"/>
        <n v="24.57"/>
        <n v="6.28"/>
        <n v="4.7699999999999996"/>
        <n v="4.2"/>
        <n v="26.3"/>
        <n v="27.9"/>
        <n v="28.27"/>
        <n v="29.7"/>
        <n v="27.22"/>
        <n v="21.55"/>
        <n v="28"/>
        <n v="28.1"/>
        <n v="13.5"/>
        <n v="11.05"/>
        <n v="27.02"/>
        <n v="-0.8"/>
        <n v="6.2"/>
        <n v="15.4"/>
        <n v="28.33"/>
        <n v="28.3"/>
        <n v="23.63"/>
        <n v="26.53"/>
        <n v="28.07"/>
        <n v="24.85"/>
        <n v="13.48"/>
        <n v="12.67"/>
        <n v="13.12"/>
        <n v="11.43"/>
        <n v="10.88"/>
        <n v="11.48"/>
        <n v="11.5"/>
        <n v="7.33"/>
        <n v="8.2799999999999994"/>
        <n v="26.28"/>
        <n v="25.83"/>
        <n v="21.15"/>
        <n v="4.33"/>
        <n v="6.5"/>
        <n v="5.08"/>
        <n v="4.0999999999999996"/>
        <n v="25.03"/>
        <n v="25.32"/>
        <n v="26.62"/>
        <n v="26.6"/>
        <n v="23.62"/>
        <n v="24.02"/>
        <n v="25.55"/>
        <n v="18.25"/>
        <n v="18.27"/>
        <n v="9.98"/>
        <n v="-2.5"/>
        <n v="5.0999999999999996"/>
        <n v="4.07"/>
        <n v="5.4"/>
        <n v="10.23"/>
        <n v="11.18"/>
        <n v="26.17"/>
        <n v="36.1"/>
        <n v="18.32"/>
        <n v="4.5999999999999996"/>
        <n v="6.65"/>
        <n v="26.02"/>
        <n v="25.57"/>
        <n v="25.37"/>
        <n v="-3.2"/>
        <n v="3.57"/>
        <n v="6.68"/>
        <n v="4.22"/>
        <n v="4.1500000000000004"/>
        <n v="6.62"/>
        <n v="6.18"/>
        <n v="23.23"/>
        <n v="24.27"/>
        <n v="29.68"/>
        <n v="21.38"/>
        <n v="25.77"/>
        <n v="25.68"/>
        <n v="22.68"/>
        <n v="17.3"/>
        <n v="17.829999999999998"/>
        <n v="5.87"/>
        <n v="15.32"/>
        <n v="13.17"/>
        <n v="10.52"/>
        <n v="12.72"/>
        <n v="12.27"/>
        <n v="6.7"/>
        <n v="12.38"/>
        <n v="25.63"/>
        <n v="0.25"/>
        <n v="0.8"/>
        <n v="-0.65"/>
        <n v="4.67"/>
        <n v="4.12"/>
        <n v="5.77"/>
        <n v="10.18"/>
        <n v="29.78"/>
        <n v="23.93"/>
        <n v="29.53"/>
        <n v="24.22"/>
        <n v="24.75"/>
        <n v="23.73"/>
        <n v="23.78"/>
        <n v="25.75"/>
        <n v="25.82"/>
        <n v="26.12"/>
        <n v="14.3"/>
        <n v="16.23"/>
        <n v="10.93"/>
        <n v="-1.35"/>
        <n v="-1.38"/>
        <n v="-2.12"/>
        <n v="-2.25"/>
        <n v="-2.2800000000000002"/>
        <n v="-2.1800000000000002"/>
        <n v="0.48"/>
        <n v="4.88"/>
        <n v="4.32"/>
        <n v="5.82"/>
        <n v="4.72"/>
        <n v="4.53"/>
        <n v="4.68"/>
        <n v="4.57"/>
        <n v="6.17"/>
        <n v="5.55"/>
        <n v="5.58"/>
        <n v="5.48"/>
        <n v="5.57"/>
        <n v="25.25"/>
        <n v="23.83"/>
        <n v="27.47"/>
        <n v="25.02"/>
        <n v="23.58"/>
        <n v="26.58"/>
        <n v="27.25"/>
        <n v="29.88"/>
        <n v="24.23"/>
        <n v="41.37"/>
        <n v="17.52"/>
        <n v="15.62"/>
        <n v="-1.27"/>
        <n v="-1.73"/>
        <n v="-2.2200000000000002"/>
        <n v="1.4"/>
        <n v="-4.37"/>
        <n v="-5.97"/>
        <n v="-0.05"/>
        <n v="-1.33"/>
        <n v="-1.18"/>
        <n v="27.18"/>
        <n v="4.5199999999999996"/>
        <n v="4.55"/>
        <n v="6.02"/>
        <n v="4.8499999999999996"/>
        <n v="5.47"/>
        <n v="19.03"/>
        <n v="23.37"/>
        <n v="21.82"/>
        <n v="24.55"/>
        <n v="22.98"/>
        <n v="29.95"/>
        <n v="23.98"/>
        <n v="28.83"/>
        <n v="29.82"/>
        <n v="29.87"/>
        <n v="29.92"/>
        <n v="29.93"/>
        <n v="29.52"/>
        <n v="29.57"/>
        <n v="30.78"/>
        <n v="29.85"/>
        <n v="35.97"/>
        <n v="13.52"/>
        <n v="24.47"/>
        <n v="25.13"/>
        <n v="24.82"/>
        <n v="-4.4800000000000004"/>
        <n v="0.05"/>
        <n v="-3.03"/>
        <n v="4.63"/>
        <n v="4.37"/>
        <n v="6.37"/>
        <n v="4.93"/>
        <n v="4.75"/>
        <n v="6.55"/>
        <n v="24.58"/>
        <n v="26.63"/>
        <n v="26.72"/>
        <n v="26.67"/>
        <n v="23.03"/>
        <n v="24.38"/>
        <n v="25.12"/>
        <n v="31.37"/>
        <n v="29.5"/>
        <n v="34.450000000000003"/>
        <n v="27.42"/>
        <n v="27.8"/>
        <n v="24.48"/>
        <n v="14.6"/>
        <n v="1.85"/>
        <n v="26"/>
        <n v="23.68"/>
        <n v="-0.62"/>
        <n v="-6.15"/>
        <n v="-5.85"/>
        <n v="-1.72"/>
        <n v="-5.65"/>
        <n v="-5.6"/>
        <n v="-1.52"/>
        <n v="-2.1"/>
        <n v="20.329999999999998"/>
        <n v="4.62"/>
        <n v="4.05"/>
        <n v="4.38"/>
        <n v="5.28"/>
        <n v="5.35"/>
        <n v="9.2799999999999994"/>
        <n v="23.38"/>
        <n v="29.72"/>
        <n v="28.17"/>
        <n v="24.43"/>
        <n v="27.13"/>
        <n v="27.15"/>
        <n v="15.88"/>
        <n v="14.85"/>
        <n v="17.18"/>
        <n v="24.73"/>
        <n v="24.92"/>
        <n v="24.35"/>
        <n v="-4.82"/>
        <n v="0.22"/>
        <n v="-1.17"/>
        <n v="-3.17"/>
        <n v="-4.3499999999999996"/>
        <n v="-4.33"/>
        <n v="-4.25"/>
        <n v="-4.57"/>
        <n v="4.17"/>
        <n v="5.0199999999999996"/>
        <n v="4.43"/>
        <n v="24.25"/>
        <n v="5.25"/>
        <n v="19.47"/>
        <n v="19.48"/>
        <n v="19.53"/>
        <n v="23.1"/>
        <n v="23.08"/>
        <n v="27.03"/>
        <n v="23.97"/>
        <n v="24.98"/>
        <n v="25.18"/>
        <n v="29.77"/>
        <n v="27.3"/>
        <n v="27.4"/>
        <n v="24.45"/>
        <n v="22.72"/>
        <n v="36.32"/>
        <n v="35.57"/>
        <n v="4.87"/>
        <n v="18.149999999999999"/>
        <n v="14.5"/>
        <n v="24.72"/>
        <n v="-6.3"/>
        <n v="-6.18"/>
        <n v="-6.32"/>
        <n v="0.95"/>
        <n v="-6.23"/>
        <n v="-6.12"/>
        <n v="-4.63"/>
        <n v="-5.58"/>
        <n v="-5.75"/>
        <n v="-5.78"/>
        <n v="-5.83"/>
        <n v="-4.55"/>
        <n v="-1.07"/>
        <n v="-5.92"/>
        <n v="-0.25"/>
        <n v="-4.07"/>
        <n v="-2.35"/>
        <n v="-0.73"/>
        <n v="-2.08"/>
        <n v="5.43"/>
        <n v="11.12"/>
        <n v="10.95"/>
        <n v="6.72"/>
        <n v="18.63"/>
        <n v="23.35"/>
        <n v="23.65"/>
        <n v="24.77"/>
        <n v="29.55"/>
        <n v="27.67"/>
        <n v="22.93"/>
        <n v="27.23"/>
        <n v="15.08"/>
        <n v="11.17"/>
        <n v="-6.35"/>
        <n v="-4.18"/>
        <n v="-3.42"/>
        <n v="-0.75"/>
        <n v="-4.5199999999999996"/>
        <n v="-2.52"/>
        <n v="-5.62"/>
        <n v="-5.72"/>
        <n v="-5.55"/>
        <n v="-5.68"/>
        <n v="7.42"/>
        <n v="8.5299999999999994"/>
        <n v="15.5"/>
        <n v="24.95"/>
        <n v="23.52"/>
        <n v="26.73"/>
        <n v="27.12"/>
        <n v="27.05"/>
        <n v="26.47"/>
        <n v="25.27"/>
        <n v="3.23"/>
        <n v="15.77"/>
        <n v="8.6199999999999992"/>
        <n v="0.67"/>
        <n v="24.62"/>
        <n v="25.92"/>
        <n v="-2.9"/>
        <n v="-2.97"/>
        <n v="-0.97"/>
        <n v="-1.45"/>
        <n v="7.0000000000000007E-2"/>
        <n v="-0.78"/>
        <n v="6.4"/>
        <n v="22.28"/>
        <n v="5.92"/>
        <n v="10.92"/>
        <n v="27.95"/>
        <n v="26.78"/>
        <n v="27.78"/>
        <n v="23.75"/>
        <n v="22.88"/>
        <n v="21.87"/>
        <n v="22.83"/>
        <n v="26.98"/>
        <n v="9.02"/>
        <n v="2.4300000000000002"/>
        <n v="29.97"/>
        <n v="24.63"/>
        <n v="26.65"/>
        <n v="0.73"/>
        <n v="-5.32"/>
        <n v="-2.78"/>
        <n v="-1.23"/>
        <n v="5.33"/>
        <n v="21.47"/>
        <n v="23.77"/>
        <n v="29.6"/>
        <n v="22.62"/>
        <n v="22.55"/>
        <n v="22.53"/>
        <n v="25.98"/>
        <n v="23.07"/>
        <n v="25.53"/>
        <n v="24.68"/>
        <n v="0.87"/>
        <n v="-0.52"/>
        <n v="-0.22"/>
        <n v="-0.43"/>
        <n v="21.48"/>
        <n v="5.73"/>
        <n v="7.9"/>
        <n v="21.45"/>
        <n v="29.73"/>
        <n v="25.05"/>
        <n v="27.38"/>
        <n v="21.17"/>
        <n v="29.45"/>
        <n v="26.5"/>
        <n v="22.77"/>
        <n v="27.98"/>
        <n v="27.93"/>
        <n v="27.97"/>
        <n v="24.78"/>
        <n v="-2.5300000000000002"/>
        <n v="-3.07"/>
        <n v="1.38"/>
        <n v="-0.83"/>
        <n v="-0.87"/>
        <n v="-1.75"/>
        <n v="7.83"/>
        <n v="23.13"/>
        <n v="25.42"/>
        <n v="26.07"/>
        <n v="24.87"/>
        <n v="22.85"/>
        <n v="22.92"/>
        <n v="22.95"/>
        <n v="13.6"/>
        <n v="11.58"/>
        <n v="2.48"/>
        <n v="8.92"/>
        <n v="-3.58"/>
        <n v="7.5"/>
        <n v="23.87"/>
        <n v="25.93"/>
        <n v="23.33"/>
        <n v="26.88"/>
        <n v="21.62"/>
        <n v="28.75"/>
        <n v="28.78"/>
        <n v="22.87"/>
        <n v="22.45"/>
        <n v="21.72"/>
        <n v="24.03"/>
        <n v="22.48"/>
        <n v="24.97"/>
        <n v="17.079999999999998"/>
        <n v="4.9800000000000004"/>
        <n v="-6.5"/>
        <n v="-4.08"/>
        <n v="25.22"/>
        <n v="-4.75"/>
        <n v="-2.68"/>
        <n v="-2.6"/>
        <n v="-2.58"/>
        <n v="-2.92"/>
        <n v="8.9499999999999993"/>
        <n v="-1.22"/>
        <n v="4.4800000000000004"/>
        <n v="4.82"/>
        <n v="4.45"/>
        <n v="21.77"/>
        <n v="24.65"/>
        <n v="22.57"/>
        <n v="15.65"/>
        <n v="3.13"/>
        <n v="-5.3"/>
        <n v="-0.93"/>
        <n v="-0.9"/>
        <n v="-3.57"/>
        <n v="18.670000000000002"/>
        <n v="23.05"/>
        <n v="23.28"/>
        <n v="21.85"/>
        <n v="21.75"/>
        <n v="28.77"/>
        <n v="26.37"/>
        <n v="27.07"/>
        <n v="24.52"/>
        <n v="22.27"/>
        <n v="2.83"/>
        <n v="-1.85"/>
        <n v="-2.85"/>
        <n v="21.93"/>
        <n v="27.73"/>
        <n v="27.58"/>
        <n v="27.72"/>
        <n v="21.73"/>
        <n v="21.78"/>
        <n v="22.6"/>
        <n v="22.47"/>
        <n v="28.88"/>
        <n v="28.9"/>
        <n v="24.93"/>
        <n v="24.88"/>
        <n v="24.42"/>
        <n v="3.48"/>
        <n v="28.55"/>
        <n v="26.92"/>
        <n v="26.75"/>
        <n v="22.33"/>
        <n v="22.32"/>
        <n v="22.25"/>
        <n v="25.08"/>
        <n v="21.53"/>
        <n v="-1.1499999999999999"/>
        <n v="5.62"/>
        <n v="23.3"/>
        <n v="22.97"/>
        <n v="-2.95"/>
        <n v="-0.63"/>
        <n v="-1.05"/>
        <n v="7.43"/>
        <n v="11.27"/>
        <n v="22.38"/>
        <n v="21.97"/>
        <n v="-2.4500000000000002"/>
        <n v="-1.1299999999999999"/>
        <n v="-3.15"/>
        <n v="5.18"/>
        <n v="26.95"/>
        <n v="28.42"/>
        <n v="25.48"/>
        <n v="16.63"/>
        <n v="-5.17"/>
        <n v="-3.12"/>
        <n v="-1.63"/>
        <n v="-3.28"/>
        <n v="22.12"/>
        <n v="22.82"/>
        <n v="21.43"/>
        <n v="14.13"/>
        <n v="8.18"/>
        <n v="22.22"/>
        <n v="23.85"/>
        <n v="23.92"/>
        <n v="12.2"/>
        <n v="-3.47"/>
        <n v="22.18"/>
        <n v="22.08"/>
        <n v="23.18"/>
        <n v="23.95"/>
        <n v="23.82"/>
        <n v="17.2"/>
        <n v="-6.7"/>
        <n v="5.93"/>
        <n v="5.85"/>
        <n v="6.87"/>
        <n v="22.2"/>
        <n v="22.52"/>
        <n v="14.72"/>
        <n v="5.88"/>
        <n v="5.95"/>
        <n v="6.92"/>
        <n v="25.47"/>
        <n v="26.85"/>
        <n v="23.12"/>
        <n v="23.15"/>
        <n v="1.57"/>
        <n v="1.42"/>
        <n v="25.73"/>
        <n v="25.72"/>
        <n v="22.65"/>
        <n v="25.78"/>
        <n v="1.43"/>
        <n v="-6.77"/>
        <n v="22.75"/>
        <n v="22.05"/>
        <n v="13.2"/>
        <n v="-6.73"/>
        <n v="-6.68"/>
        <n v="26.77"/>
        <n v="24.18"/>
        <n v="17.23"/>
        <n v="25.95"/>
        <n v="9.58"/>
        <n v="10.029999999999999"/>
        <n v="6.82"/>
        <n v="6.83"/>
        <n v="14.38"/>
        <n v="5.15"/>
        <m/>
      </sharedItems>
    </cacheField>
    <cacheField name="Recovery country" numFmtId="0">
      <sharedItems containsBlank="1"/>
    </cacheField>
    <cacheField name="Recovery circumstances" numFmtId="0">
      <sharedItems containsBlank="1"/>
    </cacheField>
    <cacheField name="Condition alive or dead" numFmtId="0">
      <sharedItems containsBlank="1" count="4">
        <s v="Dead"/>
        <s v="Unknown"/>
        <s v="A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2.008338310188" createdVersion="6" refreshedVersion="6" minRefreshableVersion="3" recordCount="3947" xr:uid="{3276F496-0495-41A0-A6E6-A30BA101896E}">
  <cacheSource type="worksheet">
    <worksheetSource ref="Q1:R1048576" sheet="clean"/>
  </cacheSource>
  <cacheFields count="2">
    <cacheField name="Condition alive or dead" numFmtId="0">
      <sharedItems containsBlank="1" count="4">
        <s v="Dead"/>
        <s v="Unknown"/>
        <s v="Alive"/>
        <m/>
      </sharedItems>
    </cacheField>
    <cacheField name="Time in days" numFmtId="0">
      <sharedItems containsString="0" containsBlank="1" containsNumber="1" containsInteger="1" minValue="0" maxValue="9885" count="1295">
        <n v="144"/>
        <n v="211"/>
        <n v="220"/>
        <n v="206"/>
        <n v="231"/>
        <n v="124"/>
        <n v="101"/>
        <n v="121"/>
        <n v="9"/>
        <n v="2138"/>
        <n v="4"/>
        <n v="68"/>
        <n v="183"/>
        <n v="318"/>
        <n v="25"/>
        <n v="2130"/>
        <n v="291"/>
        <n v="105"/>
        <n v="1868"/>
        <n v="13"/>
        <n v="74"/>
        <n v="126"/>
        <n v="7938"/>
        <n v="60"/>
        <n v="63"/>
        <n v="669"/>
        <n v="42"/>
        <n v="2048"/>
        <n v="29"/>
        <n v="332"/>
        <n v="22"/>
        <n v="1617"/>
        <n v="84"/>
        <n v="976"/>
        <n v="326"/>
        <n v="600"/>
        <n v="419"/>
        <n v="883"/>
        <n v="248"/>
        <n v="1429"/>
        <n v="458"/>
        <n v="955"/>
        <n v="1024"/>
        <n v="422"/>
        <n v="646"/>
        <n v="519"/>
        <n v="835"/>
        <n v="2114"/>
        <n v="1784"/>
        <n v="773"/>
        <n v="44"/>
        <n v="411"/>
        <n v="287"/>
        <n v="385"/>
        <n v="1074"/>
        <n v="624"/>
        <n v="2836"/>
        <n v="17"/>
        <n v="209"/>
        <n v="1759"/>
        <n v="180"/>
        <n v="79"/>
        <n v="51"/>
        <n v="505"/>
        <n v="168"/>
        <n v="338"/>
        <n v="285"/>
        <n v="290"/>
        <n v="178"/>
        <n v="199"/>
        <n v="364"/>
        <n v="315"/>
        <n v="306"/>
        <n v="1020"/>
        <n v="407"/>
        <n v="351"/>
        <n v="951"/>
        <n v="237"/>
        <n v="295"/>
        <n v="234"/>
        <n v="14"/>
        <n v="265"/>
        <n v="104"/>
        <n v="23"/>
        <n v="936"/>
        <n v="127"/>
        <n v="135"/>
        <n v="122"/>
        <n v="78"/>
        <n v="888"/>
        <n v="390"/>
        <n v="1377"/>
        <n v="35"/>
        <n v="0"/>
        <n v="312"/>
        <n v="194"/>
        <n v="225"/>
        <n v="162"/>
        <n v="210"/>
        <n v="111"/>
        <n v="39"/>
        <n v="259"/>
        <n v="1127"/>
        <n v="1033"/>
        <n v="146"/>
        <n v="953"/>
        <n v="1113"/>
        <n v="165"/>
        <n v="603"/>
        <n v="151"/>
        <n v="356"/>
        <n v="228"/>
        <n v="40"/>
        <n v="33"/>
        <n v="705"/>
        <n v="354"/>
        <n v="708"/>
        <n v="1688"/>
        <n v="483"/>
        <n v="159"/>
        <n v="728"/>
        <n v="148"/>
        <n v="1380"/>
        <n v="712"/>
        <n v="130"/>
        <n v="372"/>
        <n v="590"/>
        <n v="321"/>
        <n v="357"/>
        <n v="31"/>
        <n v="310"/>
        <n v="1477"/>
        <n v="1297"/>
        <n v="156"/>
        <n v="186"/>
        <n v="19"/>
        <n v="308"/>
        <n v="685"/>
        <n v="307"/>
        <n v="244"/>
        <n v="170"/>
        <n v="317"/>
        <n v="347"/>
        <n v="331"/>
        <n v="169"/>
        <n v="450"/>
        <n v="3613"/>
        <n v="65"/>
        <n v="77"/>
        <n v="98"/>
        <n v="666"/>
        <n v="38"/>
        <n v="114"/>
        <n v="577"/>
        <n v="574"/>
        <n v="262"/>
        <n v="253"/>
        <n v="142"/>
        <n v="92"/>
        <n v="499"/>
        <n v="1109"/>
        <n v="82"/>
        <n v="535"/>
        <n v="71"/>
        <n v="55"/>
        <n v="893"/>
        <n v="848"/>
        <n v="138"/>
        <n v="99"/>
        <n v="95"/>
        <n v="204"/>
        <n v="734"/>
        <n v="756"/>
        <n v="992"/>
        <n v="76"/>
        <n v="102"/>
        <n v="103"/>
        <n v="275"/>
        <n v="56"/>
        <n v="534"/>
        <n v="350"/>
        <n v="476"/>
        <n v="697"/>
        <n v="413"/>
        <n v="334"/>
        <n v="119"/>
        <n v="34"/>
        <n v="379"/>
        <n v="182"/>
        <n v="5474"/>
        <n v="54"/>
        <n v="48"/>
        <n v="161"/>
        <n v="305"/>
        <n v="751"/>
        <n v="172"/>
        <n v="192"/>
        <n v="30"/>
        <n v="59"/>
        <n v="215"/>
        <n v="297"/>
        <n v="2877"/>
        <n v="1169"/>
        <n v="43"/>
        <n v="21"/>
        <n v="150"/>
        <n v="115"/>
        <n v="659"/>
        <n v="327"/>
        <n v="11"/>
        <n v="472"/>
        <n v="324"/>
        <n v="28"/>
        <n v="1522"/>
        <n v="408"/>
        <n v="515"/>
        <n v="599"/>
        <n v="314"/>
        <n v="257"/>
        <n v="7"/>
        <n v="550"/>
        <n v="1"/>
        <n v="96"/>
        <n v="137"/>
        <n v="109"/>
        <n v="894"/>
        <n v="41"/>
        <n v="380"/>
        <n v="131"/>
        <n v="1087"/>
        <n v="1288"/>
        <n v="1272"/>
        <n v="147"/>
        <n v="2536"/>
        <n v="946"/>
        <n v="232"/>
        <n v="181"/>
        <n v="20"/>
        <n v="64"/>
        <n v="70"/>
        <n v="278"/>
        <n v="93"/>
        <n v="637"/>
        <n v="27"/>
        <n v="176"/>
        <n v="139"/>
        <n v="222"/>
        <n v="375"/>
        <n v="289"/>
        <n v="268"/>
        <n v="16"/>
        <n v="26"/>
        <n v="49"/>
        <n v="1144"/>
        <n v="352"/>
        <n v="152"/>
        <n v="112"/>
        <n v="242"/>
        <n v="561"/>
        <n v="801"/>
        <n v="140"/>
        <n v="108"/>
        <n v="430"/>
        <n v="1486"/>
        <n v="207"/>
        <n v="1492"/>
        <n v="73"/>
        <n v="755"/>
        <n v="641"/>
        <n v="128"/>
        <n v="123"/>
        <n v="1754"/>
        <n v="1106"/>
        <n v="1017"/>
        <n v="313"/>
        <n v="875"/>
        <n v="106"/>
        <n v="814"/>
        <n v="72"/>
        <n v="1812"/>
        <n v="384"/>
        <n v="401"/>
        <n v="428"/>
        <n v="134"/>
        <n v="1126"/>
        <n v="57"/>
        <n v="230"/>
        <n v="889"/>
        <n v="227"/>
        <n v="166"/>
        <n v="196"/>
        <n v="154"/>
        <n v="1761"/>
        <n v="153"/>
        <n v="461"/>
        <n v="1434"/>
        <n v="761"/>
        <n v="386"/>
        <n v="774"/>
        <n v="1384"/>
        <n v="61"/>
        <n v="569"/>
        <n v="190"/>
        <n v="613"/>
        <n v="107"/>
        <n v="457"/>
        <n v="593"/>
        <n v="2611"/>
        <n v="251"/>
        <n v="815"/>
        <n v="490"/>
        <n v="1388"/>
        <n v="1393"/>
        <n v="303"/>
        <n v="626"/>
        <n v="1036"/>
        <n v="524"/>
        <n v="91"/>
        <n v="58"/>
        <n v="363"/>
        <n v="116"/>
        <n v="296"/>
        <n v="912"/>
        <n v="335"/>
        <n v="995"/>
        <n v="160"/>
        <n v="2240"/>
        <n v="1609"/>
        <n v="547"/>
        <n v="1341"/>
        <n v="665"/>
        <n v="15"/>
        <n v="171"/>
        <n v="301"/>
        <n v="368"/>
        <n v="85"/>
        <n v="179"/>
        <n v="622"/>
        <n v="478"/>
        <n v="675"/>
        <n v="1643"/>
        <n v="589"/>
        <n v="662"/>
        <n v="191"/>
        <n v="133"/>
        <n v="246"/>
        <n v="854"/>
        <n v="270"/>
        <n v="36"/>
        <n v="533"/>
        <n v="224"/>
        <n v="690"/>
        <n v="200"/>
        <n v="18"/>
        <n v="400"/>
        <n v="2191"/>
        <n v="24"/>
        <n v="299"/>
        <n v="3"/>
        <n v="3085"/>
        <n v="167"/>
        <n v="349"/>
        <n v="136"/>
        <n v="678"/>
        <n v="651"/>
        <n v="740"/>
        <n v="788"/>
        <n v="1539"/>
        <n v="694"/>
        <n v="157"/>
        <n v="6"/>
        <n v="399"/>
        <n v="591"/>
        <n v="1049"/>
        <n v="440"/>
        <n v="1776"/>
        <n v="83"/>
        <n v="185"/>
        <n v="686"/>
        <n v="952"/>
        <n v="1945"/>
        <n v="2352"/>
        <n v="981"/>
        <n v="266"/>
        <n v="664"/>
        <n v="304"/>
        <n v="155"/>
        <n v="208"/>
        <n v="508"/>
        <n v="512"/>
        <n v="502"/>
        <n v="1424"/>
        <n v="615"/>
        <n v="1096"/>
        <n v="353"/>
        <n v="229"/>
        <n v="45"/>
        <n v="471"/>
        <n v="100"/>
        <n v="381"/>
        <n v="333"/>
        <n v="283"/>
        <n v="696"/>
        <n v="240"/>
        <n v="221"/>
        <n v="260"/>
        <n v="32"/>
        <n v="113"/>
        <n v="668"/>
        <n v="8"/>
        <n v="513"/>
        <n v="763"/>
        <n v="1100"/>
        <n v="656"/>
        <n v="439"/>
        <n v="2125"/>
        <n v="1370"/>
        <n v="864"/>
        <n v="704"/>
        <n v="81"/>
        <n v="346"/>
        <n v="727"/>
        <n v="972"/>
        <n v="506"/>
        <n v="216"/>
        <n v="784"/>
        <n v="1152"/>
        <n v="957"/>
        <n v="1838"/>
        <n v="337"/>
        <n v="930"/>
        <n v="66"/>
        <n v="226"/>
        <n v="682"/>
        <n v="276"/>
        <n v="212"/>
        <n v="345"/>
        <n v="395"/>
        <n v="5"/>
        <n v="1579"/>
        <n v="323"/>
        <n v="75"/>
        <n v="62"/>
        <n v="1250"/>
        <n v="284"/>
        <n v="383"/>
        <n v="1438"/>
        <n v="1001"/>
        <n v="1307"/>
        <n v="391"/>
        <n v="598"/>
        <n v="1163"/>
        <n v="2504"/>
        <n v="747"/>
        <n v="604"/>
        <n v="492"/>
        <n v="611"/>
        <n v="772"/>
        <n v="189"/>
        <n v="424"/>
        <n v="1381"/>
        <n v="141"/>
        <n v="406"/>
        <n v="342"/>
        <n v="1221"/>
        <n v="1395"/>
        <n v="677"/>
        <n v="329"/>
        <n v="330"/>
        <n v="88"/>
        <n v="494"/>
        <n v="53"/>
        <n v="50"/>
        <n v="2034"/>
        <n v="2579"/>
        <n v="325"/>
        <n v="145"/>
        <n v="316"/>
        <n v="340"/>
        <n v="3702"/>
        <n v="397"/>
        <n v="707"/>
        <n v="396"/>
        <n v="896"/>
        <n v="37"/>
        <n v="497"/>
        <n v="1123"/>
        <n v="89"/>
        <n v="1470"/>
        <n v="1464"/>
        <n v="619"/>
        <n v="1610"/>
        <n v="862"/>
        <n v="369"/>
        <n v="632"/>
        <n v="945"/>
        <n v="1374"/>
        <n v="670"/>
        <n v="174"/>
        <n v="302"/>
        <n v="198"/>
        <n v="355"/>
        <n v="12"/>
        <n v="254"/>
        <n v="294"/>
        <n v="827"/>
        <n v="205"/>
        <n v="2042"/>
        <n v="188"/>
        <n v="2129"/>
        <n v="2595"/>
        <n v="2022"/>
        <n v="69"/>
        <n v="249"/>
        <n v="1955"/>
        <n v="358"/>
        <n v="120"/>
        <n v="548"/>
        <n v="1540"/>
        <n v="553"/>
        <n v="676"/>
        <n v="143"/>
        <n v="336"/>
        <n v="2164"/>
        <n v="1416"/>
        <n v="293"/>
        <n v="614"/>
        <n v="884"/>
        <n v="1798"/>
        <n v="962"/>
        <n v="582"/>
        <n v="463"/>
        <n v="1299"/>
        <n v="245"/>
        <n v="2610"/>
        <n v="393"/>
        <n v="280"/>
        <n v="362"/>
        <n v="403"/>
        <n v="277"/>
        <n v="292"/>
        <n v="564"/>
        <n v="1867"/>
        <n v="616"/>
        <n v="223"/>
        <n v="247"/>
        <n v="373"/>
        <n v="570"/>
        <n v="255"/>
        <n v="714"/>
        <n v="213"/>
        <n v="235"/>
        <n v="370"/>
        <n v="556"/>
        <n v="764"/>
        <n v="426"/>
        <n v="721"/>
        <n v="267"/>
        <n v="1125"/>
        <n v="1521"/>
        <n v="184"/>
        <n v="605"/>
        <n v="1092"/>
        <n v="3601"/>
        <n v="1431"/>
        <n v="1060"/>
        <n v="738"/>
        <n v="649"/>
        <n v="2868"/>
        <n v="2026"/>
        <n v="1353"/>
        <n v="1766"/>
        <n v="754"/>
        <n v="944"/>
        <n v="824"/>
        <n v="90"/>
        <n v="1529"/>
        <n v="320"/>
        <n v="1139"/>
        <n v="10"/>
        <n v="80"/>
        <n v="341"/>
        <n v="1041"/>
        <n v="420"/>
        <n v="417"/>
        <n v="742"/>
        <n v="2414"/>
        <n v="985"/>
        <n v="319"/>
        <n v="767"/>
        <n v="928"/>
        <n v="258"/>
        <n v="1362"/>
        <n v="897"/>
        <n v="1515"/>
        <n v="2972"/>
        <n v="1107"/>
        <n v="117"/>
        <n v="1465"/>
        <n v="580"/>
        <n v="486"/>
        <n v="484"/>
        <n v="1570"/>
        <n v="261"/>
        <n v="241"/>
        <n v="1073"/>
        <n v="509"/>
        <n v="770"/>
        <n v="175"/>
        <n v="1068"/>
        <n v="3663"/>
        <n v="1051"/>
        <n v="1402"/>
        <n v="2006"/>
        <n v="2486"/>
        <n v="1065"/>
        <n v="536"/>
        <n v="328"/>
        <n v="720"/>
        <n v="97"/>
        <n v="655"/>
        <n v="67"/>
        <n v="281"/>
        <n v="1689"/>
        <n v="300"/>
        <n v="1263"/>
        <n v="3756"/>
        <n v="392"/>
        <n v="125"/>
        <n v="1810"/>
        <n v="507"/>
        <n v="1276"/>
        <n v="838"/>
        <n v="173"/>
        <n v="1285"/>
        <n v="1421"/>
        <n v="1230"/>
        <n v="149"/>
        <n v="365"/>
        <n v="163"/>
        <n v="638"/>
        <n v="1175"/>
        <n v="1111"/>
        <n v="52"/>
        <n v="2215"/>
        <n v="1077"/>
        <n v="672"/>
        <n v="361"/>
        <n v="609"/>
        <n v="757"/>
        <n v="1997"/>
        <n v="1089"/>
        <n v="1566"/>
        <n v="2126"/>
        <n v="1749"/>
        <n v="288"/>
        <n v="559"/>
        <n v="625"/>
        <n v="488"/>
        <n v="542"/>
        <n v="1063"/>
        <n v="447"/>
        <n v="360"/>
        <n v="256"/>
        <n v="438"/>
        <n v="339"/>
        <n v="482"/>
        <n v="858"/>
        <n v="3098"/>
        <n v="1793"/>
        <n v="1946"/>
        <n v="2946"/>
        <n v="279"/>
        <n v="2068"/>
        <n v="177"/>
        <n v="118"/>
        <n v="916"/>
        <n v="1780"/>
        <n v="671"/>
        <n v="1137"/>
        <n v="859"/>
        <n v="359"/>
        <n v="921"/>
        <n v="282"/>
        <n v="129"/>
        <n v="919"/>
        <n v="1274"/>
        <n v="274"/>
        <n v="1012"/>
        <n v="540"/>
        <n v="1977"/>
        <n v="1611"/>
        <n v="699"/>
        <n v="3547"/>
        <n v="828"/>
        <n v="1294"/>
        <n v="4509"/>
        <n v="573"/>
        <n v="1905"/>
        <n v="367"/>
        <n v="1994"/>
        <n v="489"/>
        <n v="110"/>
        <n v="526"/>
        <n v="639"/>
        <n v="1156"/>
        <n v="2159"/>
        <n v="623"/>
        <n v="1921"/>
        <n v="1235"/>
        <n v="1136"/>
        <n v="1691"/>
        <n v="679"/>
        <n v="1531"/>
        <n v="597"/>
        <n v="1176"/>
        <n v="1291"/>
        <n v="1851"/>
        <n v="1026"/>
        <n v="567"/>
        <n v="201"/>
        <n v="1209"/>
        <n v="1335"/>
        <n v="926"/>
        <n v="1744"/>
        <n v="2192"/>
        <n v="46"/>
        <n v="907"/>
        <n v="687"/>
        <n v="309"/>
        <n v="700"/>
        <n v="595"/>
        <n v="882"/>
        <n v="445"/>
        <n v="414"/>
        <n v="269"/>
        <n v="412"/>
        <n v="715"/>
        <n v="643"/>
        <n v="3491"/>
        <n v="427"/>
        <n v="1227"/>
        <n v="544"/>
        <n v="681"/>
        <n v="635"/>
        <n v="3099"/>
        <n v="238"/>
        <n v="568"/>
        <n v="5520"/>
        <n v="765"/>
        <n v="86"/>
        <n v="2970"/>
        <n v="132"/>
        <n v="525"/>
        <n v="895"/>
        <n v="404"/>
        <n v="298"/>
        <n v="87"/>
        <n v="446"/>
        <n v="539"/>
        <n v="510"/>
        <n v="2059"/>
        <n v="744"/>
        <n v="974"/>
        <n v="1800"/>
        <n v="343"/>
        <n v="1088"/>
        <n v="4380"/>
        <n v="4584"/>
        <n v="798"/>
        <n v="736"/>
        <n v="1050"/>
        <n v="834"/>
        <n v="468"/>
        <n v="459"/>
        <n v="584"/>
        <n v="940"/>
        <n v="197"/>
        <n v="202"/>
        <n v="743"/>
        <n v="950"/>
        <n v="2137"/>
        <n v="2533"/>
        <n v="1804"/>
        <n v="1797"/>
        <n v="1103"/>
        <n v="6262"/>
        <n v="1269"/>
        <n v="164"/>
        <n v="4087"/>
        <n v="967"/>
        <n v="674"/>
        <n v="1118"/>
        <n v="523"/>
        <n v="311"/>
        <n v="214"/>
        <n v="273"/>
        <n v="2312"/>
        <n v="691"/>
        <n v="394"/>
        <n v="2557"/>
        <n v="2165"/>
        <n v="3293"/>
        <n v="3314"/>
        <n v="779"/>
        <n v="1577"/>
        <n v="4527"/>
        <n v="3688"/>
        <n v="800"/>
        <n v="1448"/>
        <n v="718"/>
        <n v="1975"/>
        <n v="1000"/>
        <n v="620"/>
        <n v="652"/>
        <n v="695"/>
        <n v="9885"/>
        <n v="805"/>
        <n v="2151"/>
        <n v="1453"/>
        <n v="3775"/>
        <n v="749"/>
        <n v="1525"/>
        <n v="4383"/>
        <n v="745"/>
        <n v="2591"/>
        <n v="2236"/>
        <n v="2942"/>
        <n v="1128"/>
        <n v="6433"/>
        <n v="348"/>
        <n v="4350"/>
        <n v="1912"/>
        <n v="684"/>
        <n v="1858"/>
        <n v="2547"/>
        <n v="158"/>
        <n v="4729"/>
        <n v="680"/>
        <n v="3020"/>
        <n v="1948"/>
        <n v="377"/>
        <n v="581"/>
        <n v="821"/>
        <n v="481"/>
        <n v="1527"/>
        <n v="1546"/>
        <n v="1210"/>
        <n v="243"/>
        <n v="518"/>
        <n v="239"/>
        <n v="2943"/>
        <n v="516"/>
        <n v="1038"/>
        <n v="1116"/>
        <n v="566"/>
        <n v="1040"/>
        <n v="3986"/>
        <n v="1860"/>
        <n v="451"/>
        <n v="782"/>
        <n v="272"/>
        <n v="1479"/>
        <n v="1153"/>
        <n v="722"/>
        <n v="1447"/>
        <n v="1854"/>
        <n v="1098"/>
        <n v="733"/>
        <n v="822"/>
        <n v="1032"/>
        <n v="1978"/>
        <n v="1219"/>
        <n v="683"/>
        <n v="2120"/>
        <n v="1005"/>
        <n v="990"/>
        <n v="3483"/>
        <n v="1459"/>
        <n v="1815"/>
        <n v="7280"/>
        <n v="2124"/>
        <n v="908"/>
        <n v="910"/>
        <n v="1093"/>
        <n v="1319"/>
        <n v="1101"/>
        <n v="47"/>
        <n v="1400"/>
        <n v="466"/>
        <n v="389"/>
        <n v="706"/>
        <n v="1014"/>
        <n v="954"/>
        <n v="2728"/>
        <n v="388"/>
        <n v="3636"/>
        <n v="1114"/>
        <n v="1473"/>
        <n v="2056"/>
        <n v="3860"/>
        <n v="264"/>
        <n v="2193"/>
        <n v="3140"/>
        <n v="2844"/>
        <n v="3233"/>
        <n v="3353"/>
        <n v="6581"/>
        <n v="530"/>
        <n v="1764"/>
        <n v="436"/>
        <n v="1257"/>
        <n v="3964"/>
        <n v="371"/>
        <n v="1494"/>
        <n v="1564"/>
        <n v="1928"/>
        <n v="1344"/>
        <n v="2166"/>
        <n v="1349"/>
        <n v="521"/>
        <n v="546"/>
        <n v="2175"/>
        <n v="477"/>
        <n v="1392"/>
        <n v="794"/>
        <n v="1412"/>
        <n v="4349"/>
        <n v="529"/>
        <n v="943"/>
        <n v="2"/>
        <n v="252"/>
        <n v="456"/>
        <n v="1053"/>
        <n v="2736"/>
        <n v="4993"/>
        <n v="203"/>
        <n v="628"/>
        <n v="263"/>
        <n v="3973"/>
        <n v="1179"/>
        <n v="543"/>
        <n v="555"/>
        <n v="636"/>
        <n v="4206"/>
        <n v="2470"/>
        <n v="3417"/>
        <n v="703"/>
        <n v="710"/>
        <n v="1047"/>
        <n v="688"/>
        <n v="1443"/>
        <n v="496"/>
        <n v="825"/>
        <n v="723"/>
        <n v="1449"/>
        <n v="1845"/>
        <n v="1037"/>
        <n v="1028"/>
        <n v="576"/>
        <n v="969"/>
        <n v="1817"/>
        <n v="1819"/>
        <n v="2954"/>
        <n v="1177"/>
        <n v="4012"/>
        <n v="1375"/>
        <n v="812"/>
        <n v="1488"/>
        <n v="1064"/>
        <n v="1361"/>
        <n v="473"/>
        <n v="1436"/>
        <n v="4660"/>
        <n v="1722"/>
        <n v="1090"/>
        <n v="1247"/>
        <n v="517"/>
        <n v="1428"/>
        <n v="689"/>
        <n v="236"/>
        <n v="2510"/>
        <n v="1894"/>
        <n v="4215"/>
        <n v="527"/>
        <n v="1197"/>
        <n v="1164"/>
        <n v="1104"/>
        <n v="1681"/>
        <n v="2580"/>
        <n v="2719"/>
        <n v="989"/>
        <n v="644"/>
        <n v="1120"/>
        <n v="1882"/>
        <n v="716"/>
        <n v="1420"/>
        <n v="1408"/>
        <n v="1044"/>
        <n v="378"/>
        <n v="405"/>
        <n v="2153"/>
        <n v="1687"/>
        <n v="1653"/>
        <n v="1075"/>
        <n v="1608"/>
        <n v="425"/>
        <n v="1323"/>
        <n v="485"/>
        <n v="1086"/>
        <n v="3078"/>
        <n v="768"/>
        <n v="832"/>
        <n v="1262"/>
        <n v="541"/>
        <n v="3782"/>
        <n v="1061"/>
        <n v="511"/>
        <n v="1094"/>
        <n v="1241"/>
        <n v="1432"/>
        <n v="1763"/>
        <n v="1159"/>
        <n v="1081"/>
        <n v="1085"/>
        <n v="1011"/>
        <n v="1080"/>
        <n v="640"/>
        <n v="1475"/>
        <n v="271"/>
        <n v="433"/>
        <n v="1836"/>
        <n v="94"/>
        <n v="1423"/>
        <n v="1891"/>
        <n v="344"/>
        <n v="876"/>
        <n v="431"/>
        <n v="487"/>
        <n v="4551"/>
        <n v="1832"/>
        <n v="376"/>
        <n v="474"/>
        <n v="1130"/>
        <n v="453"/>
        <n v="1082"/>
        <n v="1792"/>
        <n v="4059"/>
        <n v="1256"/>
        <n v="2289"/>
        <n v="657"/>
        <n v="1642"/>
        <n v="322"/>
        <n v="1460"/>
        <n v="839"/>
        <n v="1581"/>
        <n v="1585"/>
        <n v="219"/>
        <n v="4987"/>
        <n v="2958"/>
        <n v="787"/>
        <n v="1806"/>
        <n v="4417"/>
        <n v="3673"/>
        <n v="4511"/>
        <n v="2475"/>
        <n v="1852"/>
        <n v="1078"/>
        <n v="402"/>
        <n v="2173"/>
        <n v="2201"/>
        <n v="2200"/>
        <n v="1133"/>
        <n v="645"/>
        <n v="1801"/>
        <n v="2633"/>
        <n v="1140"/>
        <n v="1556"/>
        <n v="6907"/>
        <n v="454"/>
        <n v="366"/>
        <n v="3975"/>
        <n v="1675"/>
        <n v="1740"/>
        <n v="537"/>
        <n v="701"/>
        <n v="750"/>
        <n v="552"/>
        <n v="1850"/>
        <n v="4178"/>
        <n v="1846"/>
        <n v="2190"/>
        <n v="1115"/>
        <n v="3804"/>
        <n v="1070"/>
        <n v="2148"/>
        <n v="663"/>
        <n v="850"/>
        <n v="1293"/>
        <n v="2727"/>
        <n v="633"/>
        <n v="1186"/>
        <n v="387"/>
        <n v="2891"/>
        <n v="2912"/>
        <n v="187"/>
        <n v="1859"/>
        <n v="2717"/>
        <n v="2134"/>
        <n v="2500"/>
        <n v="3328"/>
        <n v="409"/>
        <n v="495"/>
        <n v="1275"/>
        <n v="2689"/>
        <n v="702"/>
        <n v="1190"/>
        <n v="1528"/>
        <n v="1835"/>
        <n v="498"/>
        <n v="1057"/>
        <n v="1834"/>
        <n v="922"/>
        <n v="650"/>
        <n v="634"/>
        <n v="193"/>
        <n v="898"/>
        <n v="630"/>
        <n v="796"/>
        <n v="2150"/>
        <n v="434"/>
        <n v="1709"/>
        <n v="1117"/>
        <n v="739"/>
        <n v="5022"/>
        <n v="398"/>
        <n v="1484"/>
        <n v="421"/>
        <n v="1883"/>
        <n v="1267"/>
        <n v="2261"/>
        <n v="410"/>
        <n v="452"/>
        <n v="1261"/>
        <n v="1789"/>
        <n v="942"/>
        <n v="4735"/>
        <n v="3932"/>
        <n v="735"/>
        <n v="2146"/>
        <n v="1422"/>
        <n v="1242"/>
        <n v="2856"/>
        <n v="1943"/>
        <n v="2962"/>
        <n v="2040"/>
        <n v="1791"/>
        <n v="4169"/>
        <n v="2077"/>
        <n v="1876"/>
        <n v="647"/>
        <n v="1954"/>
        <n v="1155"/>
        <n v="2559"/>
        <n v="3082"/>
        <n v="2172"/>
        <n v="2307"/>
        <n v="1091"/>
        <n v="1450"/>
        <n v="737"/>
        <n v="1009"/>
        <n v="2499"/>
        <n v="464"/>
        <n v="3240"/>
        <n v="1157"/>
        <n v="572"/>
        <n v="1018"/>
        <n v="808"/>
        <n v="885"/>
        <n v="2178"/>
        <n v="1862"/>
        <n v="1618"/>
        <n v="1959"/>
        <n v="493"/>
        <n v="1872"/>
        <n v="416"/>
        <n v="2848"/>
        <n v="725"/>
        <n v="758"/>
        <n v="2227"/>
        <n v="504"/>
        <n v="1533"/>
        <n v="435"/>
        <n v="5150"/>
        <n v="3038"/>
        <n v="374"/>
        <n v="4329"/>
        <n v="2277"/>
        <n v="1481"/>
        <n v="1084"/>
        <n v="1141"/>
        <n v="1131"/>
        <n v="1510"/>
        <n v="874"/>
        <n v="1414"/>
        <n v="462"/>
        <n v="867"/>
        <n v="1132"/>
        <n v="904"/>
        <n v="6252"/>
        <n v="790"/>
        <n v="1551"/>
        <n v="748"/>
        <n v="6651"/>
        <n v="6295"/>
        <n v="1629"/>
        <n v="1015"/>
        <n v="2827"/>
        <n v="1099"/>
        <n v="1182"/>
        <n v="769"/>
        <n v="2524"/>
        <n v="1678"/>
        <n v="2142"/>
        <n v="469"/>
        <n v="448"/>
        <n v="1886"/>
        <n v="2553"/>
        <n v="562"/>
        <n v="1517"/>
        <n v="5201"/>
        <n v="1690"/>
        <n v="3689"/>
        <n v="2904"/>
        <n v="560"/>
        <n v="1304"/>
        <n v="987"/>
        <n v="934"/>
        <n v="1713"/>
        <n v="1168"/>
        <n v="2859"/>
        <n v="4043"/>
        <n v="1406"/>
        <n v="432"/>
        <n v="4135"/>
        <n v="3907"/>
        <n v="1046"/>
        <n v="418"/>
        <n v="1857"/>
        <n v="3302"/>
        <n v="4375"/>
        <n v="899"/>
        <n v="3349"/>
        <n v="3138"/>
        <n v="1427"/>
        <n v="3274"/>
        <n v="3211"/>
        <n v="4873"/>
        <n v="4681"/>
        <n v="1822"/>
        <n v="532"/>
        <n v="2330"/>
        <n v="1246"/>
        <n v="3595"/>
        <n v="3615"/>
        <n v="2907"/>
        <n v="2711"/>
        <n v="2652"/>
        <n v="218"/>
        <n v="4056"/>
        <n v="1158"/>
        <n v="2457"/>
        <n v="820"/>
        <n v="528"/>
        <n v="3637"/>
        <n v="3321"/>
        <n v="3379"/>
        <n v="1541"/>
        <n v="964"/>
        <n v="693"/>
        <n v="1025"/>
        <n v="2335"/>
        <n v="1781"/>
        <n v="195"/>
        <n v="3064"/>
        <n v="1640"/>
        <n v="1598"/>
        <n v="2229"/>
        <n v="2947"/>
        <n v="443"/>
        <n v="2127"/>
        <n v="286"/>
        <n v="717"/>
        <n v="63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2.061283101852" createdVersion="6" refreshedVersion="6" minRefreshableVersion="3" recordCount="3946" xr:uid="{F725A0A8-CF9D-4209-81D7-46D0E009944A}">
  <cacheSource type="worksheet">
    <worksheetSource ref="A1:T3947" sheet="clean"/>
  </cacheSource>
  <cacheFields count="20">
    <cacheField name="Identity = scheme&amp;Ring" numFmtId="0">
      <sharedItems/>
    </cacheField>
    <cacheField name="Ringing day" numFmtId="0">
      <sharedItems containsSemiMixedTypes="0" containsString="0" containsNumber="1" containsInteger="1" minValue="1" maxValue="31"/>
    </cacheField>
    <cacheField name="Ringing Month" numFmtId="0">
      <sharedItems containsSemiMixedTypes="0" containsString="0" containsNumber="1" containsInteger="1" minValue="1" maxValue="12"/>
    </cacheField>
    <cacheField name="Ringing year" numFmtId="0">
      <sharedItems containsSemiMixedTypes="0" containsString="0" containsNumber="1" containsInteger="1" minValue="1913" maxValue="2014"/>
    </cacheField>
    <cacheField name="Ring Day/Month/Year" numFmtId="14">
      <sharedItems containsSemiMixedTypes="0" containsNonDate="0" containsDate="1" containsString="0" minDate="1906-08-06T00:00:00" maxDate="1936-11-01T00:00:00"/>
    </cacheField>
    <cacheField name="Latitude as decimal" numFmtId="0">
      <sharedItems containsSemiMixedTypes="0" containsString="0" containsNumber="1" minValue="37" maxValue="71.08"/>
    </cacheField>
    <cacheField name="Longitude as decimal" numFmtId="0">
      <sharedItems containsSemiMixedTypes="0" containsString="0" containsNumber="1" minValue="-6.77" maxValue="41.37"/>
    </cacheField>
    <cacheField name="Ringing country" numFmtId="0">
      <sharedItems count="23">
        <s v="Slovakia"/>
        <s v="Finland"/>
        <s v="Hungary"/>
        <s v="Denmark"/>
        <s v="UK"/>
        <s v="Germany"/>
        <s v="Eire"/>
        <s v="Norway"/>
        <s v="Switzerland"/>
        <s v="Sweden"/>
        <s v="Belgium"/>
        <s v="Poland"/>
        <s v="Czech Republic"/>
        <s v="Ukraine"/>
        <s v="France"/>
        <s v="Croatia"/>
        <s v="Netherlands"/>
        <s v="Austria"/>
        <s v="Estonia"/>
        <s v="Russia"/>
        <s v="Spain"/>
        <s v="Holland"/>
        <s v="Lithuania"/>
      </sharedItems>
    </cacheField>
    <cacheField name="Recovery day " numFmtId="0">
      <sharedItems containsSemiMixedTypes="0" containsString="0" containsNumber="1" containsInteger="1" minValue="1" maxValue="31"/>
    </cacheField>
    <cacheField name="Recovery month" numFmtId="0">
      <sharedItems containsSemiMixedTypes="0" containsString="0" containsNumber="1" containsInteger="1" minValue="1" maxValue="12"/>
    </cacheField>
    <cacheField name="Recovery year" numFmtId="0">
      <sharedItems containsSemiMixedTypes="0" containsString="0" containsNumber="1" containsInteger="1" minValue="1913" maxValue="2014"/>
    </cacheField>
    <cacheField name="Recovery Day/Month/Year" numFmtId="14">
      <sharedItems containsSemiMixedTypes="0" containsNonDate="0" containsDate="1" containsString="0" minDate="1906-04-15T00:00:00" maxDate="1937-03-22T00:00:00"/>
    </cacheField>
    <cacheField name="Recovery latitude" numFmtId="0">
      <sharedItems containsSemiMixedTypes="0" containsString="0" containsNumber="1" minValue="34.979999999999997" maxValue="71.08"/>
    </cacheField>
    <cacheField name="Recovery longitude" numFmtId="0">
      <sharedItems containsSemiMixedTypes="0" containsString="0" containsNumber="1" minValue="-6.77" maxValue="41.37"/>
    </cacheField>
    <cacheField name="Recovery country" numFmtId="0">
      <sharedItems/>
    </cacheField>
    <cacheField name="Recovery circumstances" numFmtId="0">
      <sharedItems/>
    </cacheField>
    <cacheField name="Condition alive or dead" numFmtId="0">
      <sharedItems/>
    </cacheField>
    <cacheField name="Time in days" numFmtId="0">
      <sharedItems containsSemiMixedTypes="0" containsString="0" containsNumber="1" containsInteger="1" minValue="0" maxValue="9885"/>
    </cacheField>
    <cacheField name="Distance in km" numFmtId="0">
      <sharedItems containsSemiMixedTypes="0" containsString="0" containsNumber="1" containsInteger="1" minValue="0" maxValue="2210"/>
    </cacheField>
    <cacheField name="Direction in degrees" numFmtId="0">
      <sharedItems containsSemiMixedTypes="0" containsString="0" containsNumber="1" containsInteger="1" minValue="0" maxValue="3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镇容" refreshedDate="43423.001209953705" createdVersion="6" refreshedVersion="6" minRefreshableVersion="3" recordCount="3947" xr:uid="{5D9DB5EA-42AF-44B2-A1CC-33E2D2F0C0AA}">
  <cacheSource type="worksheet">
    <worksheetSource ref="O1:O1048576" sheet="clean"/>
  </cacheSource>
  <cacheFields count="1">
    <cacheField name="Recovery country" numFmtId="0">
      <sharedItems containsBlank="1" count="25">
        <s v="Slovakia"/>
        <s v="Finland"/>
        <s v="Hungary"/>
        <s v="Denmark"/>
        <s v="UK"/>
        <s v="Austria"/>
        <s v="Germany"/>
        <s v="Eire"/>
        <s v="Norway"/>
        <s v="Switzerland"/>
        <s v="Russia"/>
        <s v="Sweden"/>
        <s v="Belgium"/>
        <s v="Poland"/>
        <s v="Spain"/>
        <s v="France"/>
        <s v="Czech Republic"/>
        <s v="Ukraine"/>
        <s v="Croatia"/>
        <s v="Netherlands"/>
        <s v="Estonia"/>
        <s v="Latvia"/>
        <s v="Lithuania"/>
        <s v="Morocc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6">
  <r>
    <s v="HGK-3482"/>
    <n v="6"/>
    <n v="6"/>
    <n v="1913"/>
    <d v="1911-08-26T00:00:00"/>
    <n v="48.98"/>
    <n v="21.25"/>
    <s v="Slovakia"/>
    <n v="28"/>
    <n v="10"/>
    <n v="1913"/>
    <d v="1933-12-26T00:00:00"/>
    <x v="0"/>
    <x v="0"/>
    <x v="0"/>
    <s v="DH"/>
    <x v="0"/>
    <n v="144"/>
    <n v="0"/>
    <n v="0"/>
  </r>
  <r>
    <s v="SFH-C000018"/>
    <n v="8"/>
    <n v="6"/>
    <n v="1913"/>
    <d v="1913-08-26T00:00:00"/>
    <n v="61.4"/>
    <n v="23.1"/>
    <s v="Finland"/>
    <n v="5"/>
    <n v="1"/>
    <n v="1914"/>
    <d v="1910-03-29T00:00:00"/>
    <x v="1"/>
    <x v="1"/>
    <x v="1"/>
    <s v="DH"/>
    <x v="0"/>
    <n v="211"/>
    <n v="27"/>
    <n v="192"/>
  </r>
  <r>
    <s v="SFH-C000019"/>
    <n v="8"/>
    <n v="6"/>
    <n v="1913"/>
    <d v="1913-08-26T00:00:00"/>
    <n v="61.4"/>
    <n v="23.1"/>
    <s v="Finland"/>
    <n v="14"/>
    <n v="1"/>
    <n v="1914"/>
    <d v="1919-03-29T00:00:00"/>
    <x v="2"/>
    <x v="1"/>
    <x v="1"/>
    <s v="DH"/>
    <x v="0"/>
    <n v="220"/>
    <n v="13"/>
    <n v="335"/>
  </r>
  <r>
    <s v="HGK-ANON0136"/>
    <n v="6"/>
    <n v="6"/>
    <n v="1917"/>
    <d v="1911-08-30T00:00:00"/>
    <n v="47.02"/>
    <n v="18.23"/>
    <s v="Hungary"/>
    <n v="29"/>
    <n v="12"/>
    <n v="1917"/>
    <d v="1935-03-01T00:00:00"/>
    <x v="3"/>
    <x v="2"/>
    <x v="2"/>
    <s v="UU"/>
    <x v="1"/>
    <n v="206"/>
    <n v="8"/>
    <n v="43"/>
  </r>
  <r>
    <s v="DKS-E14"/>
    <n v="1"/>
    <n v="6"/>
    <n v="1918"/>
    <d v="1906-08-31T00:00:00"/>
    <n v="57.47"/>
    <n v="10.25"/>
    <s v="Denmark"/>
    <n v="18"/>
    <n v="1"/>
    <n v="1919"/>
    <d v="1923-04-03T00:00:00"/>
    <x v="4"/>
    <x v="3"/>
    <x v="3"/>
    <s v="AH"/>
    <x v="0"/>
    <n v="231"/>
    <n v="3"/>
    <n v="29"/>
  </r>
  <r>
    <s v="DKS-A474"/>
    <n v="1"/>
    <n v="6"/>
    <n v="1919"/>
    <d v="1906-09-01T00:00:00"/>
    <n v="55.33"/>
    <n v="8.7799999999999994"/>
    <s v="Denmark"/>
    <n v="3"/>
    <n v="10"/>
    <n v="1919"/>
    <d v="1908-12-31T00:00:00"/>
    <x v="5"/>
    <x v="4"/>
    <x v="3"/>
    <s v="PD"/>
    <x v="0"/>
    <n v="124"/>
    <n v="0"/>
    <n v="0"/>
  </r>
  <r>
    <s v="DKS-X692"/>
    <n v="1"/>
    <n v="6"/>
    <n v="1920"/>
    <d v="1906-09-02T00:00:00"/>
    <n v="56.2"/>
    <n v="9.4700000000000006"/>
    <s v="Denmark"/>
    <n v="10"/>
    <n v="9"/>
    <n v="1920"/>
    <d v="1915-12-03T00:00:00"/>
    <x v="6"/>
    <x v="5"/>
    <x v="3"/>
    <s v="DH"/>
    <x v="0"/>
    <n v="101"/>
    <n v="12"/>
    <n v="201"/>
  </r>
  <r>
    <s v="DKS-X693"/>
    <n v="1"/>
    <n v="6"/>
    <n v="1920"/>
    <d v="1906-09-02T00:00:00"/>
    <n v="56.2"/>
    <n v="9.4700000000000006"/>
    <s v="Denmark"/>
    <n v="30"/>
    <n v="9"/>
    <n v="1920"/>
    <d v="1935-12-03T00:00:00"/>
    <x v="6"/>
    <x v="5"/>
    <x v="3"/>
    <s v="DH"/>
    <x v="0"/>
    <n v="121"/>
    <n v="12"/>
    <n v="201"/>
  </r>
  <r>
    <s v="DKS-X1821"/>
    <n v="1"/>
    <n v="6"/>
    <n v="1921"/>
    <d v="1906-09-03T00:00:00"/>
    <n v="55.17"/>
    <n v="8.77"/>
    <s v="Denmark"/>
    <n v="10"/>
    <n v="6"/>
    <n v="1921"/>
    <d v="1915-09-03T00:00:00"/>
    <x v="7"/>
    <x v="6"/>
    <x v="3"/>
    <s v="RH"/>
    <x v="2"/>
    <n v="9"/>
    <n v="0"/>
    <n v="0"/>
  </r>
  <r>
    <s v="HGK-ANON136"/>
    <n v="29"/>
    <n v="8"/>
    <n v="1922"/>
    <d v="1934-11-04T00:00:00"/>
    <n v="48.1"/>
    <n v="20.77"/>
    <s v="Hungary"/>
    <n v="14"/>
    <n v="4"/>
    <n v="1923"/>
    <d v="1919-07-06T00:00:00"/>
    <x v="8"/>
    <x v="7"/>
    <x v="2"/>
    <s v="UU"/>
    <x v="1"/>
    <n v="2138"/>
    <n v="225"/>
    <n v="58"/>
  </r>
  <r>
    <s v="DKS-X159"/>
    <n v="1"/>
    <n v="6"/>
    <n v="1923"/>
    <d v="1906-09-05T00:00:00"/>
    <n v="56.45"/>
    <n v="9.42"/>
    <s v="Denmark"/>
    <n v="5"/>
    <n v="6"/>
    <n v="1923"/>
    <d v="1910-09-05T00:00:00"/>
    <x v="9"/>
    <x v="8"/>
    <x v="3"/>
    <s v="PD"/>
    <x v="0"/>
    <n v="4"/>
    <n v="0"/>
    <n v="0"/>
  </r>
  <r>
    <s v="DKS-X971"/>
    <n v="1"/>
    <n v="6"/>
    <n v="1923"/>
    <d v="1906-09-05T00:00:00"/>
    <n v="56.45"/>
    <n v="9.42"/>
    <s v="Denmark"/>
    <n v="8"/>
    <n v="8"/>
    <n v="1923"/>
    <d v="1913-11-05T00:00:00"/>
    <x v="9"/>
    <x v="8"/>
    <x v="3"/>
    <s v="UK"/>
    <x v="0"/>
    <n v="68"/>
    <n v="0"/>
    <n v="0"/>
  </r>
  <r>
    <s v="DKS-X972"/>
    <n v="1"/>
    <n v="6"/>
    <n v="1923"/>
    <d v="1906-09-05T00:00:00"/>
    <n v="56.45"/>
    <n v="9.42"/>
    <s v="Denmark"/>
    <n v="1"/>
    <n v="12"/>
    <n v="1923"/>
    <d v="1907-03-07T00:00:00"/>
    <x v="9"/>
    <x v="8"/>
    <x v="3"/>
    <s v="UU"/>
    <x v="0"/>
    <n v="183"/>
    <n v="0"/>
    <n v="0"/>
  </r>
  <r>
    <s v="DKS-X986"/>
    <n v="1"/>
    <n v="6"/>
    <n v="1923"/>
    <d v="1906-09-05T00:00:00"/>
    <n v="56.45"/>
    <n v="9.42"/>
    <s v="Denmark"/>
    <n v="5"/>
    <n v="6"/>
    <n v="1923"/>
    <d v="1910-09-05T00:00:00"/>
    <x v="9"/>
    <x v="8"/>
    <x v="3"/>
    <s v="PD"/>
    <x v="0"/>
    <n v="4"/>
    <n v="0"/>
    <n v="0"/>
  </r>
  <r>
    <s v="DKS-X2828"/>
    <n v="1"/>
    <n v="6"/>
    <n v="1924"/>
    <d v="1906-09-06T00:00:00"/>
    <n v="56.45"/>
    <n v="9.42"/>
    <s v="Denmark"/>
    <n v="15"/>
    <n v="4"/>
    <n v="1925"/>
    <d v="1920-07-07T00:00:00"/>
    <x v="9"/>
    <x v="8"/>
    <x v="3"/>
    <s v="UK"/>
    <x v="0"/>
    <n v="318"/>
    <n v="0"/>
    <n v="0"/>
  </r>
  <r>
    <s v="DKS-X3703"/>
    <n v="1"/>
    <n v="5"/>
    <n v="1924"/>
    <d v="1906-08-06T00:00:00"/>
    <n v="55.75"/>
    <n v="12.57"/>
    <s v="Denmark"/>
    <n v="26"/>
    <n v="5"/>
    <n v="1924"/>
    <d v="1931-08-06T00:00:00"/>
    <x v="10"/>
    <x v="9"/>
    <x v="3"/>
    <s v="UK"/>
    <x v="0"/>
    <n v="25"/>
    <n v="0"/>
    <n v="0"/>
  </r>
  <r>
    <s v="GBT-75027"/>
    <n v="15"/>
    <n v="6"/>
    <n v="1924"/>
    <d v="1920-09-05T00:00:00"/>
    <n v="54.67"/>
    <n v="-2.98"/>
    <s v="UK"/>
    <n v="15"/>
    <n v="4"/>
    <n v="1930"/>
    <d v="1920-07-12T00:00:00"/>
    <x v="11"/>
    <x v="10"/>
    <x v="4"/>
    <s v="DH"/>
    <x v="0"/>
    <n v="2130"/>
    <n v="0"/>
    <n v="0"/>
  </r>
  <r>
    <s v="HGK-19732"/>
    <n v="5"/>
    <n v="7"/>
    <n v="1924"/>
    <d v="1910-10-06T00:00:00"/>
    <n v="47.72"/>
    <n v="16.649999999999999"/>
    <s v="Hungary"/>
    <n v="22"/>
    <n v="4"/>
    <n v="1925"/>
    <d v="1927-07-08T00:00:00"/>
    <x v="12"/>
    <x v="11"/>
    <x v="5"/>
    <s v="DH"/>
    <x v="0"/>
    <n v="291"/>
    <n v="87"/>
    <n v="323"/>
  </r>
  <r>
    <s v="DKS-X6004"/>
    <n v="1"/>
    <n v="6"/>
    <n v="1925"/>
    <d v="1906-09-07T00:00:00"/>
    <n v="56.45"/>
    <n v="9.42"/>
    <s v="Denmark"/>
    <n v="14"/>
    <n v="9"/>
    <n v="1925"/>
    <d v="1919-12-08T00:00:00"/>
    <x v="9"/>
    <x v="8"/>
    <x v="3"/>
    <s v="UU"/>
    <x v="0"/>
    <n v="105"/>
    <n v="0"/>
    <n v="0"/>
  </r>
  <r>
    <s v="DKS-X6010"/>
    <n v="24"/>
    <n v="5"/>
    <n v="1925"/>
    <d v="1929-08-07T00:00:00"/>
    <n v="56.45"/>
    <n v="9.42"/>
    <s v="Denmark"/>
    <n v="5"/>
    <n v="7"/>
    <n v="1930"/>
    <d v="1910-10-12T00:00:00"/>
    <x v="13"/>
    <x v="12"/>
    <x v="3"/>
    <s v="DH"/>
    <x v="0"/>
    <n v="1868"/>
    <n v="28"/>
    <n v="278"/>
  </r>
  <r>
    <s v="DKS-X6011"/>
    <n v="1"/>
    <n v="6"/>
    <n v="1925"/>
    <d v="1906-09-07T00:00:00"/>
    <n v="56.45"/>
    <n v="9.42"/>
    <s v="Denmark"/>
    <n v="14"/>
    <n v="6"/>
    <n v="1925"/>
    <d v="1919-09-07T00:00:00"/>
    <x v="9"/>
    <x v="8"/>
    <x v="3"/>
    <s v="UU"/>
    <x v="0"/>
    <n v="13"/>
    <n v="0"/>
    <n v="0"/>
  </r>
  <r>
    <s v="DKS-X6014"/>
    <n v="1"/>
    <n v="6"/>
    <n v="1925"/>
    <d v="1906-09-07T00:00:00"/>
    <n v="56.45"/>
    <n v="9.42"/>
    <s v="Denmark"/>
    <n v="14"/>
    <n v="8"/>
    <n v="1925"/>
    <d v="1919-11-07T00:00:00"/>
    <x v="9"/>
    <x v="8"/>
    <x v="3"/>
    <s v="PD"/>
    <x v="0"/>
    <n v="74"/>
    <n v="0"/>
    <n v="0"/>
  </r>
  <r>
    <s v="GBT-72950"/>
    <n v="11"/>
    <n v="6"/>
    <n v="1925"/>
    <d v="1916-09-06T00:00:00"/>
    <n v="53.22"/>
    <n v="-1.9"/>
    <s v="UK"/>
    <n v="15"/>
    <n v="10"/>
    <n v="1925"/>
    <d v="1921-01-06T00:00:00"/>
    <x v="14"/>
    <x v="13"/>
    <x v="4"/>
    <s v="DH"/>
    <x v="0"/>
    <n v="126"/>
    <n v="3"/>
    <n v="130"/>
  </r>
  <r>
    <s v="GBT-74564"/>
    <n v="17"/>
    <n v="5"/>
    <n v="1925"/>
    <d v="1922-08-07T00:00:00"/>
    <n v="52.35"/>
    <n v="-1.47"/>
    <s v="UK"/>
    <n v="9"/>
    <n v="2"/>
    <n v="1947"/>
    <d v="1914-06-01T00:00:00"/>
    <x v="15"/>
    <x v="14"/>
    <x v="4"/>
    <s v="DH"/>
    <x v="0"/>
    <n v="7938"/>
    <n v="0"/>
    <n v="0"/>
  </r>
  <r>
    <s v="GBT-77418"/>
    <n v="23"/>
    <n v="5"/>
    <n v="1925"/>
    <d v="1928-08-06T00:00:00"/>
    <n v="54.83"/>
    <n v="-2.98"/>
    <s v="UK"/>
    <n v="22"/>
    <n v="7"/>
    <n v="1925"/>
    <d v="1927-10-07T00:00:00"/>
    <x v="16"/>
    <x v="10"/>
    <x v="4"/>
    <s v="DH"/>
    <x v="0"/>
    <n v="60"/>
    <n v="0"/>
    <n v="0"/>
  </r>
  <r>
    <s v="GBT-77421"/>
    <n v="23"/>
    <n v="5"/>
    <n v="1925"/>
    <d v="1928-08-06T00:00:00"/>
    <n v="54.83"/>
    <n v="-2.98"/>
    <s v="UK"/>
    <n v="25"/>
    <n v="7"/>
    <n v="1925"/>
    <d v="1930-10-07T00:00:00"/>
    <x v="16"/>
    <x v="10"/>
    <x v="4"/>
    <s v="UU"/>
    <x v="1"/>
    <n v="63"/>
    <n v="0"/>
    <n v="0"/>
  </r>
  <r>
    <s v="DEW-33915"/>
    <n v="25"/>
    <n v="5"/>
    <n v="1926"/>
    <d v="1930-08-08T00:00:00"/>
    <n v="51"/>
    <n v="11.8"/>
    <s v="Germany"/>
    <n v="24"/>
    <n v="3"/>
    <n v="1928"/>
    <d v="1929-06-10T00:00:00"/>
    <x v="17"/>
    <x v="15"/>
    <x v="6"/>
    <s v="DH"/>
    <x v="0"/>
    <n v="669"/>
    <n v="44"/>
    <n v="91"/>
  </r>
  <r>
    <s v="GBT-78133"/>
    <n v="3"/>
    <n v="6"/>
    <n v="1926"/>
    <d v="1908-09-07T00:00:00"/>
    <n v="51.88"/>
    <n v="0.15"/>
    <s v="UK"/>
    <n v="15"/>
    <n v="7"/>
    <n v="1926"/>
    <d v="1920-10-07T00:00:00"/>
    <x v="18"/>
    <x v="16"/>
    <x v="4"/>
    <s v="DH"/>
    <x v="0"/>
    <n v="42"/>
    <n v="0"/>
    <n v="0"/>
  </r>
  <r>
    <s v="GBT-Z6028$"/>
    <n v="16"/>
    <n v="8"/>
    <n v="1926"/>
    <d v="1921-11-08T00:00:00"/>
    <n v="51.43"/>
    <n v="-2.77"/>
    <s v="UK"/>
    <n v="25"/>
    <n v="3"/>
    <n v="1932"/>
    <d v="1930-06-14T00:00:00"/>
    <x v="19"/>
    <x v="17"/>
    <x v="4"/>
    <s v="DH"/>
    <x v="0"/>
    <n v="2048"/>
    <n v="0"/>
    <n v="0"/>
  </r>
  <r>
    <s v="HGK-23969"/>
    <n v="15"/>
    <n v="6"/>
    <n v="1926"/>
    <d v="1920-09-07T00:00:00"/>
    <n v="47.5"/>
    <n v="19.079999999999998"/>
    <s v="Hungary"/>
    <n v="14"/>
    <n v="7"/>
    <n v="1926"/>
    <d v="1919-10-08T00:00:00"/>
    <x v="20"/>
    <x v="18"/>
    <x v="2"/>
    <s v="UU"/>
    <x v="0"/>
    <n v="29"/>
    <n v="0"/>
    <n v="0"/>
  </r>
  <r>
    <s v="SFH-C000505"/>
    <n v="22"/>
    <n v="6"/>
    <n v="1926"/>
    <d v="1927-09-08T00:00:00"/>
    <n v="60.2"/>
    <n v="25"/>
    <s v="Finland"/>
    <n v="20"/>
    <n v="5"/>
    <n v="1927"/>
    <d v="1925-08-09T00:00:00"/>
    <x v="21"/>
    <x v="19"/>
    <x v="1"/>
    <s v="UU"/>
    <x v="0"/>
    <n v="332"/>
    <n v="0"/>
    <n v="0"/>
  </r>
  <r>
    <s v="DEW-200803"/>
    <n v="21"/>
    <n v="5"/>
    <n v="1927"/>
    <d v="1926-08-09T00:00:00"/>
    <n v="53.78"/>
    <n v="10.63"/>
    <s v="Germany"/>
    <n v="3"/>
    <n v="8"/>
    <n v="1927"/>
    <d v="1908-11-08T00:00:00"/>
    <x v="22"/>
    <x v="20"/>
    <x v="6"/>
    <s v="ND"/>
    <x v="0"/>
    <n v="74"/>
    <n v="4"/>
    <n v="0"/>
  </r>
  <r>
    <s v="DEW-200804"/>
    <n v="21"/>
    <n v="5"/>
    <n v="1927"/>
    <d v="1926-08-09T00:00:00"/>
    <n v="53.78"/>
    <n v="10.63"/>
    <s v="Germany"/>
    <n v="15"/>
    <n v="6"/>
    <n v="1927"/>
    <d v="1920-09-08T00:00:00"/>
    <x v="22"/>
    <x v="20"/>
    <x v="6"/>
    <s v="UU"/>
    <x v="0"/>
    <n v="25"/>
    <n v="4"/>
    <n v="0"/>
  </r>
  <r>
    <s v="DEW-200807"/>
    <n v="21"/>
    <n v="5"/>
    <n v="1927"/>
    <d v="1926-08-09T00:00:00"/>
    <n v="53.78"/>
    <n v="10.63"/>
    <s v="Germany"/>
    <n v="12"/>
    <n v="6"/>
    <n v="1927"/>
    <d v="1917-09-09T00:00:00"/>
    <x v="23"/>
    <x v="21"/>
    <x v="6"/>
    <s v="UU"/>
    <x v="0"/>
    <n v="22"/>
    <n v="10"/>
    <n v="14"/>
  </r>
  <r>
    <s v="DEW-39436"/>
    <n v="20"/>
    <n v="6"/>
    <n v="1927"/>
    <d v="1925-09-09T00:00:00"/>
    <n v="48.13"/>
    <n v="8.9700000000000006"/>
    <s v="Germany"/>
    <n v="23"/>
    <n v="11"/>
    <n v="1931"/>
    <d v="1929-02-12T00:00:00"/>
    <x v="8"/>
    <x v="22"/>
    <x v="6"/>
    <s v="DH"/>
    <x v="0"/>
    <n v="1617"/>
    <n v="5"/>
    <n v="147"/>
  </r>
  <r>
    <s v="DKS-X6104"/>
    <n v="1"/>
    <n v="6"/>
    <n v="1927"/>
    <d v="1906-09-09T00:00:00"/>
    <n v="55.18"/>
    <n v="10.75"/>
    <s v="Denmark"/>
    <n v="24"/>
    <n v="8"/>
    <n v="1927"/>
    <d v="1929-11-09T00:00:00"/>
    <x v="24"/>
    <x v="23"/>
    <x v="3"/>
    <s v="UU"/>
    <x v="0"/>
    <n v="84"/>
    <n v="0"/>
    <n v="0"/>
  </r>
  <r>
    <s v="DKS-X6116"/>
    <n v="1"/>
    <n v="6"/>
    <n v="1927"/>
    <d v="1906-09-09T00:00:00"/>
    <n v="56.4"/>
    <n v="9.43"/>
    <s v="Denmark"/>
    <n v="1"/>
    <n v="2"/>
    <n v="1930"/>
    <d v="1906-05-15T00:00:00"/>
    <x v="9"/>
    <x v="8"/>
    <x v="3"/>
    <s v="UU"/>
    <x v="0"/>
    <n v="976"/>
    <n v="6"/>
    <n v="350"/>
  </r>
  <r>
    <s v="DKS-X8763"/>
    <n v="1"/>
    <n v="6"/>
    <n v="1927"/>
    <d v="1906-09-09T00:00:00"/>
    <n v="55.12"/>
    <n v="14.72"/>
    <s v="Denmark"/>
    <n v="22"/>
    <n v="4"/>
    <n v="1928"/>
    <d v="1927-07-11T00:00:00"/>
    <x v="25"/>
    <x v="24"/>
    <x v="3"/>
    <s v="DH"/>
    <x v="0"/>
    <n v="326"/>
    <n v="12"/>
    <n v="71"/>
  </r>
  <r>
    <s v="DKS-X9370"/>
    <n v="1"/>
    <n v="6"/>
    <n v="1927"/>
    <d v="1906-09-09T00:00:00"/>
    <n v="55.75"/>
    <n v="12.47"/>
    <s v="Denmark"/>
    <n v="21"/>
    <n v="1"/>
    <n v="1929"/>
    <d v="1926-04-13T00:00:00"/>
    <x v="10"/>
    <x v="25"/>
    <x v="3"/>
    <s v="DH"/>
    <x v="0"/>
    <n v="600"/>
    <n v="0"/>
    <n v="0"/>
  </r>
  <r>
    <s v="SFH-C000515"/>
    <n v="14"/>
    <n v="6"/>
    <n v="1927"/>
    <d v="1919-09-09T00:00:00"/>
    <n v="60.2"/>
    <n v="25"/>
    <s v="Finland"/>
    <n v="6"/>
    <n v="8"/>
    <n v="1928"/>
    <d v="1911-11-10T00:00:00"/>
    <x v="21"/>
    <x v="26"/>
    <x v="1"/>
    <s v="UU"/>
    <x v="0"/>
    <n v="419"/>
    <n v="6"/>
    <n v="91"/>
  </r>
  <r>
    <s v="SFH-C001997"/>
    <n v="1"/>
    <n v="7"/>
    <n v="1927"/>
    <d v="1906-10-09T00:00:00"/>
    <n v="62.9"/>
    <n v="29.3"/>
    <s v="Finland"/>
    <n v="30"/>
    <n v="11"/>
    <n v="1929"/>
    <d v="1936-02-11T00:00:00"/>
    <x v="26"/>
    <x v="27"/>
    <x v="1"/>
    <s v="DH"/>
    <x v="0"/>
    <n v="883"/>
    <n v="0"/>
    <n v="0"/>
  </r>
  <r>
    <s v="SFH-C002029"/>
    <n v="24"/>
    <n v="7"/>
    <n v="1927"/>
    <d v="1929-10-09T00:00:00"/>
    <n v="61.9"/>
    <n v="28.8"/>
    <s v="Finland"/>
    <n v="28"/>
    <n v="3"/>
    <n v="1928"/>
    <d v="1933-06-10T00:00:00"/>
    <x v="27"/>
    <x v="28"/>
    <x v="1"/>
    <s v="AH"/>
    <x v="2"/>
    <n v="248"/>
    <n v="0"/>
    <n v="0"/>
  </r>
  <r>
    <s v="DEW-202584"/>
    <n v="21"/>
    <n v="5"/>
    <n v="1928"/>
    <d v="1926-08-10T00:00:00"/>
    <n v="53.45"/>
    <n v="10.08"/>
    <s v="Germany"/>
    <n v="19"/>
    <n v="4"/>
    <n v="1932"/>
    <d v="1924-07-14T00:00:00"/>
    <x v="28"/>
    <x v="29"/>
    <x v="6"/>
    <s v="DH"/>
    <x v="0"/>
    <n v="1429"/>
    <n v="0"/>
    <n v="0"/>
  </r>
  <r>
    <s v="DKS-D3862"/>
    <n v="1"/>
    <n v="6"/>
    <n v="1928"/>
    <d v="1906-09-10T00:00:00"/>
    <n v="56.45"/>
    <n v="9.42"/>
    <s v="Denmark"/>
    <n v="2"/>
    <n v="9"/>
    <n v="1929"/>
    <d v="1907-12-12T00:00:00"/>
    <x v="9"/>
    <x v="8"/>
    <x v="3"/>
    <s v="UU"/>
    <x v="0"/>
    <n v="458"/>
    <n v="0"/>
    <n v="0"/>
  </r>
  <r>
    <s v="DKS-X6919"/>
    <n v="21"/>
    <n v="5"/>
    <n v="1928"/>
    <d v="1926-08-10T00:00:00"/>
    <n v="55.22"/>
    <n v="11.48"/>
    <s v="Denmark"/>
    <n v="1"/>
    <n v="1"/>
    <n v="1931"/>
    <d v="1906-04-15T00:00:00"/>
    <x v="29"/>
    <x v="30"/>
    <x v="3"/>
    <s v="UU"/>
    <x v="0"/>
    <n v="955"/>
    <n v="6"/>
    <n v="91"/>
  </r>
  <r>
    <s v="DKS-X6920"/>
    <n v="21"/>
    <n v="5"/>
    <n v="1928"/>
    <d v="1926-08-10T00:00:00"/>
    <n v="55.22"/>
    <n v="11.48"/>
    <s v="Denmark"/>
    <n v="11"/>
    <n v="3"/>
    <n v="1931"/>
    <d v="1916-06-12T00:00:00"/>
    <x v="30"/>
    <x v="31"/>
    <x v="3"/>
    <s v="DH"/>
    <x v="0"/>
    <n v="1024"/>
    <n v="9"/>
    <n v="103"/>
  </r>
  <r>
    <s v="GBT-RR3602"/>
    <n v="17"/>
    <n v="5"/>
    <n v="1928"/>
    <d v="1922-08-10T00:00:00"/>
    <n v="51.28"/>
    <n v="1.08"/>
    <s v="UK"/>
    <n v="13"/>
    <n v="7"/>
    <n v="1929"/>
    <d v="1918-10-11T00:00:00"/>
    <x v="31"/>
    <x v="32"/>
    <x v="4"/>
    <s v="UU"/>
    <x v="0"/>
    <n v="422"/>
    <n v="0"/>
    <n v="0"/>
  </r>
  <r>
    <s v="GBT-RR3824"/>
    <n v="15"/>
    <n v="5"/>
    <n v="1928"/>
    <d v="1920-08-09T00:00:00"/>
    <n v="51.87"/>
    <n v="8.1199999999999992"/>
    <s v="Eire"/>
    <n v="20"/>
    <n v="2"/>
    <n v="1930"/>
    <d v="1925-05-14T00:00:00"/>
    <x v="32"/>
    <x v="33"/>
    <x v="7"/>
    <s v="UU"/>
    <x v="1"/>
    <n v="646"/>
    <n v="0"/>
    <n v="0"/>
  </r>
  <r>
    <s v="SFH-C001047"/>
    <n v="4"/>
    <n v="6"/>
    <n v="1928"/>
    <d v="1909-09-10T00:00:00"/>
    <n v="62.6"/>
    <n v="29.8"/>
    <s v="Finland"/>
    <n v="5"/>
    <n v="11"/>
    <n v="1929"/>
    <d v="1911-02-11T00:00:00"/>
    <x v="33"/>
    <x v="34"/>
    <x v="1"/>
    <s v="DH"/>
    <x v="0"/>
    <n v="519"/>
    <n v="0"/>
    <n v="0"/>
  </r>
  <r>
    <s v="SFH-C001076"/>
    <n v="22"/>
    <n v="6"/>
    <n v="1928"/>
    <d v="1927-09-10T00:00:00"/>
    <n v="62.08"/>
    <n v="29.9"/>
    <s v="Finland"/>
    <n v="5"/>
    <n v="10"/>
    <n v="1930"/>
    <d v="1911-01-12T00:00:00"/>
    <x v="34"/>
    <x v="35"/>
    <x v="1"/>
    <s v="HH"/>
    <x v="0"/>
    <n v="835"/>
    <n v="16"/>
    <n v="308"/>
  </r>
  <r>
    <s v="DEW-536202"/>
    <n v="11"/>
    <n v="7"/>
    <n v="1929"/>
    <d v="1916-10-10T00:00:00"/>
    <n v="51.82"/>
    <n v="11.93"/>
    <s v="Germany"/>
    <n v="25"/>
    <n v="4"/>
    <n v="1935"/>
    <d v="1930-07-18T00:00:00"/>
    <x v="35"/>
    <x v="36"/>
    <x v="6"/>
    <s v="DH"/>
    <x v="0"/>
    <n v="2114"/>
    <n v="3"/>
    <n v="129"/>
  </r>
  <r>
    <s v="DKS-A7712"/>
    <n v="3"/>
    <n v="5"/>
    <n v="1929"/>
    <d v="1908-08-10T00:00:00"/>
    <n v="54.83"/>
    <n v="11.6"/>
    <s v="Denmark"/>
    <n v="22"/>
    <n v="3"/>
    <n v="1934"/>
    <d v="1927-06-16T00:00:00"/>
    <x v="16"/>
    <x v="37"/>
    <x v="3"/>
    <s v="UU"/>
    <x v="0"/>
    <n v="1784"/>
    <n v="0"/>
    <n v="0"/>
  </r>
  <r>
    <s v="DKS-A7716"/>
    <n v="30"/>
    <n v="5"/>
    <n v="1929"/>
    <d v="1935-08-11T00:00:00"/>
    <n v="54.83"/>
    <n v="11.6"/>
    <s v="Denmark"/>
    <n v="12"/>
    <n v="7"/>
    <n v="1931"/>
    <d v="1917-10-13T00:00:00"/>
    <x v="11"/>
    <x v="38"/>
    <x v="3"/>
    <s v="UU"/>
    <x v="0"/>
    <n v="773"/>
    <n v="30"/>
    <n v="130"/>
  </r>
  <r>
    <s v="DKS-X187"/>
    <n v="1"/>
    <n v="6"/>
    <n v="1929"/>
    <d v="1906-09-11T00:00:00"/>
    <n v="56.45"/>
    <n v="9.42"/>
    <s v="Denmark"/>
    <n v="15"/>
    <n v="7"/>
    <n v="1929"/>
    <d v="1920-10-10T00:00:00"/>
    <x v="9"/>
    <x v="8"/>
    <x v="3"/>
    <s v="UU"/>
    <x v="0"/>
    <n v="44"/>
    <n v="0"/>
    <n v="0"/>
  </r>
  <r>
    <s v="DKS-X189"/>
    <n v="26"/>
    <n v="5"/>
    <n v="1929"/>
    <d v="1931-08-11T00:00:00"/>
    <n v="56.45"/>
    <n v="9.42"/>
    <s v="Denmark"/>
    <n v="11"/>
    <n v="7"/>
    <n v="1930"/>
    <d v="1916-10-11T00:00:00"/>
    <x v="9"/>
    <x v="8"/>
    <x v="3"/>
    <s v="UU"/>
    <x v="0"/>
    <n v="411"/>
    <n v="0"/>
    <n v="0"/>
  </r>
  <r>
    <s v="DKS-X191"/>
    <n v="1"/>
    <n v="6"/>
    <n v="1929"/>
    <d v="1906-09-11T00:00:00"/>
    <n v="56.45"/>
    <n v="9.42"/>
    <s v="Denmark"/>
    <n v="10"/>
    <n v="6"/>
    <n v="1929"/>
    <d v="1915-09-11T00:00:00"/>
    <x v="9"/>
    <x v="8"/>
    <x v="3"/>
    <s v="UU"/>
    <x v="0"/>
    <n v="9"/>
    <n v="0"/>
    <n v="0"/>
  </r>
  <r>
    <s v="DKS-X194"/>
    <n v="1"/>
    <n v="6"/>
    <n v="1929"/>
    <d v="1906-09-11T00:00:00"/>
    <n v="56.45"/>
    <n v="9.42"/>
    <s v="Denmark"/>
    <n v="15"/>
    <n v="3"/>
    <n v="1930"/>
    <d v="1920-06-11T00:00:00"/>
    <x v="36"/>
    <x v="39"/>
    <x v="3"/>
    <s v="DH"/>
    <x v="0"/>
    <n v="287"/>
    <n v="27"/>
    <n v="14"/>
  </r>
  <r>
    <s v="GBT-73902"/>
    <n v="13"/>
    <n v="5"/>
    <n v="1929"/>
    <d v="1918-08-11T00:00:00"/>
    <n v="51.23"/>
    <n v="-2.5499999999999998"/>
    <s v="UK"/>
    <n v="2"/>
    <n v="6"/>
    <n v="1930"/>
    <d v="1907-09-12T00:00:00"/>
    <x v="37"/>
    <x v="40"/>
    <x v="4"/>
    <s v="DH"/>
    <x v="0"/>
    <n v="385"/>
    <n v="0"/>
    <n v="0"/>
  </r>
  <r>
    <s v="GBT-RR5046"/>
    <n v="18"/>
    <n v="5"/>
    <n v="1929"/>
    <d v="1923-08-11T00:00:00"/>
    <n v="54.22"/>
    <n v="-4.68"/>
    <s v="UK"/>
    <n v="26"/>
    <n v="4"/>
    <n v="1932"/>
    <d v="1931-07-15T00:00:00"/>
    <x v="38"/>
    <x v="41"/>
    <x v="4"/>
    <s v="RH"/>
    <x v="0"/>
    <n v="1074"/>
    <n v="5"/>
    <n v="67"/>
  </r>
  <r>
    <s v="NOS-451"/>
    <n v="2"/>
    <n v="6"/>
    <n v="1929"/>
    <d v="1907-09-11T00:00:00"/>
    <n v="61.87"/>
    <n v="9.2200000000000006"/>
    <s v="Norway"/>
    <n v="16"/>
    <n v="2"/>
    <n v="1931"/>
    <d v="1921-05-15T00:00:00"/>
    <x v="39"/>
    <x v="42"/>
    <x v="8"/>
    <s v="UU"/>
    <x v="1"/>
    <n v="624"/>
    <n v="0"/>
    <n v="0"/>
  </r>
  <r>
    <s v="SFH-C000440"/>
    <n v="6"/>
    <n v="7"/>
    <n v="1929"/>
    <d v="1911-10-11T00:00:00"/>
    <n v="63"/>
    <n v="31"/>
    <s v="Finland"/>
    <n v="11"/>
    <n v="4"/>
    <n v="1937"/>
    <d v="1916-07-19T00:00:00"/>
    <x v="21"/>
    <x v="19"/>
    <x v="1"/>
    <s v="UU"/>
    <x v="0"/>
    <n v="2836"/>
    <n v="444"/>
    <n v="226"/>
  </r>
  <r>
    <s v="SFH-C006872"/>
    <n v="16"/>
    <n v="6"/>
    <n v="1929"/>
    <d v="1921-09-11T00:00:00"/>
    <n v="60.2"/>
    <n v="24.9"/>
    <s v="Finland"/>
    <n v="3"/>
    <n v="7"/>
    <n v="1929"/>
    <d v="1908-10-10T00:00:00"/>
    <x v="21"/>
    <x v="43"/>
    <x v="1"/>
    <s v="HH"/>
    <x v="0"/>
    <n v="17"/>
    <n v="0"/>
    <n v="0"/>
  </r>
  <r>
    <s v="DEW-39611"/>
    <n v="19"/>
    <n v="6"/>
    <n v="1930"/>
    <d v="1924-09-11T00:00:00"/>
    <n v="50.6"/>
    <n v="8.42"/>
    <s v="Germany"/>
    <n v="14"/>
    <n v="1"/>
    <n v="1931"/>
    <d v="1919-04-15T00:00:00"/>
    <x v="40"/>
    <x v="44"/>
    <x v="6"/>
    <s v="DH"/>
    <x v="0"/>
    <n v="209"/>
    <n v="12"/>
    <n v="323"/>
  </r>
  <r>
    <s v="DEW-39613"/>
    <n v="19"/>
    <n v="6"/>
    <n v="1930"/>
    <d v="1924-09-11T00:00:00"/>
    <n v="50.6"/>
    <n v="8.42"/>
    <s v="Germany"/>
    <n v="13"/>
    <n v="4"/>
    <n v="1935"/>
    <d v="1918-07-18T00:00:00"/>
    <x v="41"/>
    <x v="33"/>
    <x v="6"/>
    <s v="UK"/>
    <x v="0"/>
    <n v="1759"/>
    <n v="22"/>
    <n v="280"/>
  </r>
  <r>
    <s v="DEW-536174"/>
    <n v="19"/>
    <n v="5"/>
    <n v="1930"/>
    <d v="1924-08-11T00:00:00"/>
    <n v="53.37"/>
    <n v="8.3000000000000007"/>
    <s v="Germany"/>
    <n v="15"/>
    <n v="11"/>
    <n v="1930"/>
    <d v="1921-02-11T00:00:00"/>
    <x v="42"/>
    <x v="45"/>
    <x v="6"/>
    <s v="DH"/>
    <x v="0"/>
    <n v="180"/>
    <n v="9"/>
    <n v="270"/>
  </r>
  <r>
    <s v="DEW-536401"/>
    <n v="28"/>
    <n v="5"/>
    <n v="1930"/>
    <d v="1933-08-12T00:00:00"/>
    <n v="48.75"/>
    <n v="9.3000000000000007"/>
    <s v="Germany"/>
    <n v="15"/>
    <n v="8"/>
    <n v="1930"/>
    <d v="1920-11-11T00:00:00"/>
    <x v="43"/>
    <x v="46"/>
    <x v="6"/>
    <s v="UK"/>
    <x v="0"/>
    <n v="79"/>
    <n v="0"/>
    <n v="0"/>
  </r>
  <r>
    <s v="DKS-X11461"/>
    <n v="30"/>
    <n v="5"/>
    <n v="1930"/>
    <d v="1935-08-12T00:00:00"/>
    <n v="56.45"/>
    <n v="9.42"/>
    <s v="Denmark"/>
    <n v="20"/>
    <n v="7"/>
    <n v="1930"/>
    <d v="1925-10-12T00:00:00"/>
    <x v="9"/>
    <x v="8"/>
    <x v="3"/>
    <s v="UK"/>
    <x v="0"/>
    <n v="51"/>
    <n v="0"/>
    <n v="0"/>
  </r>
  <r>
    <s v="DKS-X11854"/>
    <n v="15"/>
    <n v="5"/>
    <n v="1930"/>
    <d v="1920-08-11T00:00:00"/>
    <n v="56.55"/>
    <n v="8.4"/>
    <s v="Denmark"/>
    <n v="2"/>
    <n v="10"/>
    <n v="1931"/>
    <d v="1908-01-13T00:00:00"/>
    <x v="44"/>
    <x v="22"/>
    <x v="3"/>
    <s v="DH"/>
    <x v="0"/>
    <n v="505"/>
    <n v="49"/>
    <n v="50"/>
  </r>
  <r>
    <s v="DKS-X7919"/>
    <n v="6"/>
    <n v="6"/>
    <n v="1930"/>
    <d v="1911-09-12T00:00:00"/>
    <n v="55.32"/>
    <n v="12.22"/>
    <s v="Denmark"/>
    <n v="21"/>
    <n v="11"/>
    <n v="1930"/>
    <d v="1927-02-12T00:00:00"/>
    <x v="45"/>
    <x v="47"/>
    <x v="3"/>
    <s v="DH"/>
    <x v="0"/>
    <n v="168"/>
    <n v="0"/>
    <n v="0"/>
  </r>
  <r>
    <s v="GBT-RR139"/>
    <n v="21"/>
    <n v="5"/>
    <n v="1930"/>
    <d v="1926-08-12T00:00:00"/>
    <n v="56.67"/>
    <n v="-3"/>
    <s v="UK"/>
    <n v="24"/>
    <n v="4"/>
    <n v="1931"/>
    <d v="1929-07-14T00:00:00"/>
    <x v="46"/>
    <x v="48"/>
    <x v="4"/>
    <s v="DH"/>
    <x v="0"/>
    <n v="338"/>
    <n v="27"/>
    <n v="51"/>
  </r>
  <r>
    <s v="GBT-RR5494"/>
    <n v="30"/>
    <n v="5"/>
    <n v="1930"/>
    <d v="1935-08-12T00:00:00"/>
    <n v="51.72"/>
    <n v="-1.37"/>
    <s v="UK"/>
    <n v="11"/>
    <n v="3"/>
    <n v="1931"/>
    <d v="1916-06-12T00:00:00"/>
    <x v="47"/>
    <x v="49"/>
    <x v="4"/>
    <s v="RH"/>
    <x v="0"/>
    <n v="285"/>
    <n v="4"/>
    <n v="242"/>
  </r>
  <r>
    <s v="GBT-RS2147"/>
    <n v="1"/>
    <n v="7"/>
    <n v="1930"/>
    <d v="1906-10-12T00:00:00"/>
    <n v="51.52"/>
    <n v="-0.78"/>
    <s v="UK"/>
    <n v="17"/>
    <n v="4"/>
    <n v="1931"/>
    <d v="1922-07-14T00:00:00"/>
    <x v="48"/>
    <x v="50"/>
    <x v="4"/>
    <s v="UU"/>
    <x v="0"/>
    <n v="290"/>
    <n v="8"/>
    <n v="285"/>
  </r>
  <r>
    <s v="HES-80135"/>
    <n v="24"/>
    <n v="6"/>
    <n v="1930"/>
    <d v="1929-09-12T00:00:00"/>
    <n v="46.85"/>
    <n v="7.18"/>
    <s v="Switzerland"/>
    <n v="19"/>
    <n v="12"/>
    <n v="1930"/>
    <d v="1925-03-13T00:00:00"/>
    <x v="49"/>
    <x v="51"/>
    <x v="9"/>
    <s v="DH"/>
    <x v="0"/>
    <n v="178"/>
    <n v="10"/>
    <n v="16"/>
  </r>
  <r>
    <s v="HGK-65212"/>
    <n v="22"/>
    <n v="6"/>
    <n v="1930"/>
    <d v="1927-09-12T00:00:00"/>
    <n v="47.42"/>
    <n v="19.399999999999999"/>
    <s v="Hungary"/>
    <n v="7"/>
    <n v="1"/>
    <n v="1931"/>
    <d v="1912-04-14T00:00:00"/>
    <x v="50"/>
    <x v="52"/>
    <x v="2"/>
    <s v="UU"/>
    <x v="1"/>
    <n v="199"/>
    <n v="6"/>
    <n v="250"/>
  </r>
  <r>
    <s v="SFH-C005363"/>
    <n v="28"/>
    <n v="5"/>
    <n v="1930"/>
    <d v="1933-08-12T00:00:00"/>
    <n v="60.2"/>
    <n v="24.9"/>
    <s v="Finland"/>
    <n v="27"/>
    <n v="5"/>
    <n v="1931"/>
    <d v="1932-08-12T00:00:00"/>
    <x v="21"/>
    <x v="43"/>
    <x v="1"/>
    <s v="UU"/>
    <x v="0"/>
    <n v="364"/>
    <n v="0"/>
    <n v="0"/>
  </r>
  <r>
    <s v="SFH-C008165"/>
    <n v="4"/>
    <n v="6"/>
    <n v="1930"/>
    <d v="1909-09-12T00:00:00"/>
    <n v="60.6"/>
    <n v="28.2"/>
    <s v="Finland"/>
    <n v="15"/>
    <n v="4"/>
    <n v="1931"/>
    <d v="1920-07-13T00:00:00"/>
    <x v="51"/>
    <x v="53"/>
    <x v="10"/>
    <s v="UU"/>
    <x v="0"/>
    <n v="315"/>
    <n v="0"/>
    <n v="0"/>
  </r>
  <r>
    <s v="SFH-C008166"/>
    <n v="4"/>
    <n v="6"/>
    <n v="1930"/>
    <d v="1909-09-12T00:00:00"/>
    <n v="60.6"/>
    <n v="28.2"/>
    <s v="Finland"/>
    <n v="6"/>
    <n v="4"/>
    <n v="1931"/>
    <d v="1911-07-14T00:00:00"/>
    <x v="51"/>
    <x v="53"/>
    <x v="10"/>
    <s v="DH"/>
    <x v="0"/>
    <n v="306"/>
    <n v="0"/>
    <n v="0"/>
  </r>
  <r>
    <s v="SFH-C008801"/>
    <n v="15"/>
    <n v="6"/>
    <n v="1930"/>
    <d v="1920-09-11T00:00:00"/>
    <n v="61.7"/>
    <n v="29.2"/>
    <s v="Finland"/>
    <n v="31"/>
    <n v="3"/>
    <n v="1933"/>
    <d v="1936-06-14T00:00:00"/>
    <x v="52"/>
    <x v="54"/>
    <x v="1"/>
    <s v="UU"/>
    <x v="0"/>
    <n v="1020"/>
    <n v="16"/>
    <n v="44"/>
  </r>
  <r>
    <s v="DEW-45051"/>
    <n v="27"/>
    <n v="5"/>
    <n v="1931"/>
    <d v="1932-08-12T00:00:00"/>
    <n v="51.12"/>
    <n v="13.72"/>
    <s v="Germany"/>
    <n v="7"/>
    <n v="7"/>
    <n v="1932"/>
    <d v="1912-10-13T00:00:00"/>
    <x v="53"/>
    <x v="55"/>
    <x v="6"/>
    <s v="UU"/>
    <x v="0"/>
    <n v="407"/>
    <n v="0"/>
    <n v="0"/>
  </r>
  <r>
    <s v="DEW-45055"/>
    <n v="27"/>
    <n v="5"/>
    <n v="1931"/>
    <d v="1932-08-12T00:00:00"/>
    <n v="51.12"/>
    <n v="13.72"/>
    <s v="Germany"/>
    <n v="12"/>
    <n v="5"/>
    <n v="1932"/>
    <d v="1917-08-14T00:00:00"/>
    <x v="54"/>
    <x v="56"/>
    <x v="6"/>
    <s v="PD"/>
    <x v="0"/>
    <n v="351"/>
    <n v="14"/>
    <n v="46"/>
  </r>
  <r>
    <s v="DEW-46732"/>
    <n v="2"/>
    <n v="6"/>
    <n v="1931"/>
    <d v="1907-09-13T00:00:00"/>
    <n v="51.32"/>
    <n v="10.32"/>
    <s v="Germany"/>
    <n v="8"/>
    <n v="1"/>
    <n v="1934"/>
    <d v="1913-04-17T00:00:00"/>
    <x v="55"/>
    <x v="57"/>
    <x v="6"/>
    <s v="UU"/>
    <x v="0"/>
    <n v="951"/>
    <n v="3"/>
    <n v="270"/>
  </r>
  <r>
    <s v="DEW-541523"/>
    <n v="10"/>
    <n v="5"/>
    <n v="1931"/>
    <d v="1915-08-13T00:00:00"/>
    <n v="53.37"/>
    <n v="8.3000000000000007"/>
    <s v="Germany"/>
    <n v="2"/>
    <n v="1"/>
    <n v="1932"/>
    <d v="1907-04-16T00:00:00"/>
    <x v="56"/>
    <x v="58"/>
    <x v="6"/>
    <s v="DH"/>
    <x v="0"/>
    <n v="237"/>
    <n v="30"/>
    <n v="159"/>
  </r>
  <r>
    <s v="DKS-A3113"/>
    <n v="10"/>
    <n v="5"/>
    <n v="1931"/>
    <d v="1915-08-13T00:00:00"/>
    <n v="57.08"/>
    <n v="9.25"/>
    <s v="Denmark"/>
    <n v="29"/>
    <n v="2"/>
    <n v="1932"/>
    <d v="1934-05-17T00:00:00"/>
    <x v="57"/>
    <x v="59"/>
    <x v="3"/>
    <s v="DH"/>
    <x v="0"/>
    <n v="295"/>
    <n v="5"/>
    <n v="270"/>
  </r>
  <r>
    <s v="DKS-A3116"/>
    <n v="10"/>
    <n v="5"/>
    <n v="1931"/>
    <d v="1915-08-13T00:00:00"/>
    <n v="57.08"/>
    <n v="9.25"/>
    <s v="Denmark"/>
    <n v="30"/>
    <n v="12"/>
    <n v="1931"/>
    <d v="1936-03-14T00:00:00"/>
    <x v="57"/>
    <x v="60"/>
    <x v="3"/>
    <s v="UU"/>
    <x v="0"/>
    <n v="234"/>
    <n v="0"/>
    <n v="0"/>
  </r>
  <r>
    <s v="DKS-D6765"/>
    <n v="1"/>
    <n v="6"/>
    <n v="1931"/>
    <d v="1906-09-13T00:00:00"/>
    <n v="55.75"/>
    <n v="12.57"/>
    <s v="Denmark"/>
    <n v="15"/>
    <n v="6"/>
    <n v="1931"/>
    <d v="1920-09-12T00:00:00"/>
    <x v="10"/>
    <x v="9"/>
    <x v="3"/>
    <s v="PD"/>
    <x v="0"/>
    <n v="14"/>
    <n v="0"/>
    <n v="0"/>
  </r>
  <r>
    <s v="DKS-D6769"/>
    <n v="1"/>
    <n v="6"/>
    <n v="1931"/>
    <d v="1906-09-13T00:00:00"/>
    <n v="55.75"/>
    <n v="12.57"/>
    <s v="Denmark"/>
    <n v="21"/>
    <n v="2"/>
    <n v="1932"/>
    <d v="1926-05-17T00:00:00"/>
    <x v="58"/>
    <x v="61"/>
    <x v="3"/>
    <s v="DH"/>
    <x v="0"/>
    <n v="265"/>
    <n v="4"/>
    <n v="240"/>
  </r>
  <r>
    <s v="NOO-2609"/>
    <n v="2"/>
    <n v="6"/>
    <n v="1931"/>
    <d v="1907-09-13T00:00:00"/>
    <n v="61.28"/>
    <n v="10.42"/>
    <s v="Norway"/>
    <n v="14"/>
    <n v="9"/>
    <n v="1931"/>
    <d v="1919-12-14T00:00:00"/>
    <x v="59"/>
    <x v="62"/>
    <x v="8"/>
    <s v="DH"/>
    <x v="0"/>
    <n v="104"/>
    <n v="1"/>
    <n v="270"/>
  </r>
  <r>
    <s v="NOO-2648"/>
    <n v="2"/>
    <n v="6"/>
    <n v="1931"/>
    <d v="1907-09-13T00:00:00"/>
    <n v="61.28"/>
    <n v="10.42"/>
    <s v="Norway"/>
    <n v="1"/>
    <n v="8"/>
    <n v="1931"/>
    <d v="1906-11-13T00:00:00"/>
    <x v="59"/>
    <x v="63"/>
    <x v="8"/>
    <s v="PD"/>
    <x v="0"/>
    <n v="60"/>
    <n v="0"/>
    <n v="0"/>
  </r>
  <r>
    <s v="NOO-2667"/>
    <n v="2"/>
    <n v="6"/>
    <n v="1931"/>
    <d v="1907-09-13T00:00:00"/>
    <n v="61.28"/>
    <n v="10.42"/>
    <s v="Norway"/>
    <n v="25"/>
    <n v="6"/>
    <n v="1931"/>
    <d v="1930-09-13T00:00:00"/>
    <x v="59"/>
    <x v="63"/>
    <x v="8"/>
    <s v="DH"/>
    <x v="0"/>
    <n v="23"/>
    <n v="0"/>
    <n v="0"/>
  </r>
  <r>
    <s v="SFH-C001960"/>
    <n v="24"/>
    <n v="6"/>
    <n v="1931"/>
    <d v="1929-09-13T00:00:00"/>
    <n v="62.6"/>
    <n v="29.9"/>
    <s v="Finland"/>
    <n v="15"/>
    <n v="1"/>
    <n v="1934"/>
    <d v="1920-04-17T00:00:00"/>
    <x v="60"/>
    <x v="64"/>
    <x v="1"/>
    <s v="DH"/>
    <x v="0"/>
    <n v="936"/>
    <n v="12"/>
    <n v="198"/>
  </r>
  <r>
    <s v="SFH-C007902"/>
    <n v="15"/>
    <n v="7"/>
    <n v="1931"/>
    <d v="1920-10-12T00:00:00"/>
    <n v="60.2"/>
    <n v="19.3"/>
    <s v="Finland"/>
    <n v="19"/>
    <n v="11"/>
    <n v="1931"/>
    <d v="1925-02-12T00:00:00"/>
    <x v="61"/>
    <x v="65"/>
    <x v="11"/>
    <s v="DH"/>
    <x v="0"/>
    <n v="127"/>
    <n v="100"/>
    <n v="290"/>
  </r>
  <r>
    <s v="SVR-A4868"/>
    <n v="14"/>
    <n v="6"/>
    <n v="1931"/>
    <d v="1919-09-13T00:00:00"/>
    <n v="63.72"/>
    <n v="12.35"/>
    <s v="Sweden"/>
    <n v="27"/>
    <n v="10"/>
    <n v="1931"/>
    <d v="1933-01-12T00:00:00"/>
    <x v="62"/>
    <x v="66"/>
    <x v="8"/>
    <s v="DH"/>
    <x v="0"/>
    <n v="135"/>
    <n v="11"/>
    <n v="28"/>
  </r>
  <r>
    <s v="BLB-E2301"/>
    <n v="6"/>
    <n v="7"/>
    <n v="1932"/>
    <d v="1911-10-14T00:00:00"/>
    <n v="50.6"/>
    <n v="6"/>
    <s v="Belgium"/>
    <n v="5"/>
    <n v="11"/>
    <n v="1932"/>
    <d v="1911-02-14T00:00:00"/>
    <x v="63"/>
    <x v="67"/>
    <x v="12"/>
    <s v="UU"/>
    <x v="2"/>
    <n v="122"/>
    <n v="0"/>
    <n v="0"/>
  </r>
  <r>
    <s v="BLB-E2302"/>
    <n v="6"/>
    <n v="7"/>
    <n v="1932"/>
    <d v="1911-10-14T00:00:00"/>
    <n v="50.6"/>
    <n v="5.97"/>
    <s v="Belgium"/>
    <n v="22"/>
    <n v="9"/>
    <n v="1932"/>
    <d v="1927-12-15T00:00:00"/>
    <x v="63"/>
    <x v="68"/>
    <x v="12"/>
    <s v="UU"/>
    <x v="2"/>
    <n v="78"/>
    <n v="0"/>
    <n v="0"/>
  </r>
  <r>
    <s v="DEW-400299"/>
    <n v="10"/>
    <n v="7"/>
    <n v="1932"/>
    <d v="1915-10-14T00:00:00"/>
    <n v="52.17"/>
    <n v="8.42"/>
    <s v="Germany"/>
    <n v="15"/>
    <n v="12"/>
    <n v="1934"/>
    <d v="1921-03-17T00:00:00"/>
    <x v="64"/>
    <x v="69"/>
    <x v="6"/>
    <s v="UU"/>
    <x v="0"/>
    <n v="888"/>
    <n v="3"/>
    <n v="149"/>
  </r>
  <r>
    <s v="DEW-543477"/>
    <n v="11"/>
    <n v="5"/>
    <n v="1932"/>
    <d v="1916-08-13T00:00:00"/>
    <n v="51.1"/>
    <n v="13.77"/>
    <s v="Germany"/>
    <n v="5"/>
    <n v="6"/>
    <n v="1933"/>
    <d v="1910-09-15T00:00:00"/>
    <x v="53"/>
    <x v="70"/>
    <x v="6"/>
    <s v="UU"/>
    <x v="0"/>
    <n v="390"/>
    <n v="3"/>
    <n v="328"/>
  </r>
  <r>
    <s v="DEW-546294"/>
    <n v="18"/>
    <n v="5"/>
    <n v="1932"/>
    <d v="1923-08-14T00:00:00"/>
    <n v="50.58"/>
    <n v="8.6999999999999993"/>
    <s v="Germany"/>
    <n v="10"/>
    <n v="8"/>
    <n v="1932"/>
    <d v="1915-11-14T00:00:00"/>
    <x v="65"/>
    <x v="71"/>
    <x v="6"/>
    <s v="UU"/>
    <x v="1"/>
    <n v="84"/>
    <n v="4"/>
    <n v="270"/>
  </r>
  <r>
    <s v="DEW-551202"/>
    <n v="26"/>
    <n v="5"/>
    <n v="1932"/>
    <d v="1931-08-14T00:00:00"/>
    <n v="52.37"/>
    <n v="12.93"/>
    <s v="Germany"/>
    <n v="3"/>
    <n v="3"/>
    <n v="1936"/>
    <d v="1908-06-17T00:00:00"/>
    <x v="66"/>
    <x v="72"/>
    <x v="6"/>
    <s v="DH"/>
    <x v="0"/>
    <n v="1377"/>
    <n v="8"/>
    <n v="321"/>
  </r>
  <r>
    <s v="DEW-551204"/>
    <n v="26"/>
    <n v="5"/>
    <n v="1932"/>
    <d v="1931-08-14T00:00:00"/>
    <n v="50.63"/>
    <n v="7.25"/>
    <s v="Germany"/>
    <n v="30"/>
    <n v="6"/>
    <n v="1932"/>
    <d v="1935-09-14T00:00:00"/>
    <x v="41"/>
    <x v="73"/>
    <x v="6"/>
    <s v="RH"/>
    <x v="2"/>
    <n v="35"/>
    <n v="2"/>
    <n v="270"/>
  </r>
  <r>
    <s v="DEW-551209"/>
    <n v="26"/>
    <n v="5"/>
    <n v="1932"/>
    <d v="1931-08-14T00:00:00"/>
    <n v="52.37"/>
    <n v="12.93"/>
    <s v="Germany"/>
    <n v="24"/>
    <n v="6"/>
    <n v="1932"/>
    <d v="1929-09-14T00:00:00"/>
    <x v="67"/>
    <x v="74"/>
    <x v="6"/>
    <s v="RH"/>
    <x v="2"/>
    <n v="29"/>
    <n v="0"/>
    <n v="0"/>
  </r>
  <r>
    <s v="DKS-D6754"/>
    <n v="15"/>
    <n v="5"/>
    <n v="1932"/>
    <d v="1920-08-13T00:00:00"/>
    <n v="55.97"/>
    <n v="12.08"/>
    <s v="Denmark"/>
    <n v="15"/>
    <n v="5"/>
    <n v="1932"/>
    <d v="1920-08-13T00:00:00"/>
    <x v="68"/>
    <x v="75"/>
    <x v="3"/>
    <s v="UU"/>
    <x v="0"/>
    <n v="0"/>
    <n v="0"/>
    <n v="0"/>
  </r>
  <r>
    <s v="DKS-D9807"/>
    <n v="7"/>
    <n v="6"/>
    <n v="1932"/>
    <d v="1912-09-13T00:00:00"/>
    <n v="56.1"/>
    <n v="8.98"/>
    <s v="Denmark"/>
    <n v="15"/>
    <n v="4"/>
    <n v="1933"/>
    <d v="1920-07-15T00:00:00"/>
    <x v="69"/>
    <x v="76"/>
    <x v="3"/>
    <s v="DH"/>
    <x v="0"/>
    <n v="312"/>
    <n v="4"/>
    <n v="0"/>
  </r>
  <r>
    <s v="DKS-S5024"/>
    <n v="4"/>
    <n v="6"/>
    <n v="1932"/>
    <d v="1909-09-14T00:00:00"/>
    <n v="55.68"/>
    <n v="8.5500000000000007"/>
    <s v="Denmark"/>
    <n v="15"/>
    <n v="12"/>
    <n v="1932"/>
    <d v="1921-03-15T00:00:00"/>
    <x v="70"/>
    <x v="77"/>
    <x v="3"/>
    <s v="DH"/>
    <x v="0"/>
    <n v="194"/>
    <n v="3"/>
    <n v="312"/>
  </r>
  <r>
    <s v="DKS-S5026"/>
    <n v="4"/>
    <n v="6"/>
    <n v="1932"/>
    <d v="1909-09-14T00:00:00"/>
    <n v="55.68"/>
    <n v="8.5500000000000007"/>
    <s v="Denmark"/>
    <n v="15"/>
    <n v="12"/>
    <n v="1932"/>
    <d v="1921-03-15T00:00:00"/>
    <x v="70"/>
    <x v="77"/>
    <x v="3"/>
    <s v="DH"/>
    <x v="0"/>
    <n v="194"/>
    <n v="3"/>
    <n v="312"/>
  </r>
  <r>
    <s v="HES-80932"/>
    <n v="31"/>
    <n v="5"/>
    <n v="1932"/>
    <d v="1936-08-13T00:00:00"/>
    <n v="47.37"/>
    <n v="8.52"/>
    <s v="Switzerland"/>
    <n v="11"/>
    <n v="1"/>
    <n v="1933"/>
    <d v="1916-04-16T00:00:00"/>
    <x v="71"/>
    <x v="78"/>
    <x v="9"/>
    <s v="DH"/>
    <x v="0"/>
    <n v="225"/>
    <n v="4"/>
    <n v="307"/>
  </r>
  <r>
    <s v="HGK-75141"/>
    <n v="7"/>
    <n v="6"/>
    <n v="1932"/>
    <d v="1912-09-13T00:00:00"/>
    <n v="47.95"/>
    <n v="21.7"/>
    <s v="Hungary"/>
    <n v="16"/>
    <n v="11"/>
    <n v="1932"/>
    <d v="1922-02-14T00:00:00"/>
    <x v="72"/>
    <x v="79"/>
    <x v="2"/>
    <s v="UU"/>
    <x v="1"/>
    <n v="162"/>
    <n v="24"/>
    <n v="99"/>
  </r>
  <r>
    <s v="HGK-75144"/>
    <n v="7"/>
    <n v="6"/>
    <n v="1932"/>
    <d v="1912-09-13T00:00:00"/>
    <n v="47.95"/>
    <n v="21.7"/>
    <s v="Hungary"/>
    <n v="3"/>
    <n v="1"/>
    <n v="1933"/>
    <d v="1908-04-16T00:00:00"/>
    <x v="73"/>
    <x v="80"/>
    <x v="2"/>
    <s v="UU"/>
    <x v="1"/>
    <n v="210"/>
    <n v="8"/>
    <n v="351"/>
  </r>
  <r>
    <s v="NOO-2223"/>
    <n v="6"/>
    <n v="6"/>
    <n v="1932"/>
    <d v="1911-09-14T00:00:00"/>
    <n v="61.28"/>
    <n v="10.4"/>
    <s v="Norway"/>
    <n v="25"/>
    <n v="9"/>
    <n v="1932"/>
    <d v="1930-12-15T00:00:00"/>
    <x v="74"/>
    <x v="62"/>
    <x v="8"/>
    <s v="UU"/>
    <x v="0"/>
    <n v="111"/>
    <n v="2"/>
    <n v="181"/>
  </r>
  <r>
    <s v="NOO-2455"/>
    <n v="6"/>
    <n v="6"/>
    <n v="1932"/>
    <d v="1911-09-14T00:00:00"/>
    <n v="61.28"/>
    <n v="10.4"/>
    <s v="Norway"/>
    <n v="15"/>
    <n v="7"/>
    <n v="1932"/>
    <d v="1920-10-13T00:00:00"/>
    <x v="59"/>
    <x v="62"/>
    <x v="8"/>
    <s v="RH"/>
    <x v="0"/>
    <n v="39"/>
    <n v="0"/>
    <n v="0"/>
  </r>
  <r>
    <s v="NOO-2642"/>
    <n v="6"/>
    <n v="6"/>
    <n v="1932"/>
    <d v="1911-09-14T00:00:00"/>
    <n v="61.28"/>
    <n v="10.42"/>
    <s v="Norway"/>
    <n v="4"/>
    <n v="5"/>
    <n v="1933"/>
    <d v="1909-08-15T00:00:00"/>
    <x v="74"/>
    <x v="81"/>
    <x v="8"/>
    <s v="UU"/>
    <x v="1"/>
    <n v="332"/>
    <n v="3"/>
    <n v="137"/>
  </r>
  <r>
    <s v="PLG-D21826"/>
    <n v="29"/>
    <n v="6"/>
    <n v="1932"/>
    <d v="1934-09-14T00:00:00"/>
    <n v="51.38"/>
    <n v="18.850000000000001"/>
    <s v="Poland"/>
    <n v="15"/>
    <n v="3"/>
    <n v="1933"/>
    <d v="1920-06-14T00:00:00"/>
    <x v="75"/>
    <x v="82"/>
    <x v="13"/>
    <s v="UU"/>
    <x v="0"/>
    <n v="259"/>
    <n v="0"/>
    <n v="0"/>
  </r>
  <r>
    <s v="DEW-400519"/>
    <n v="1"/>
    <n v="6"/>
    <n v="1933"/>
    <d v="1906-09-15T00:00:00"/>
    <n v="51.8"/>
    <n v="12.18"/>
    <s v="Germany"/>
    <n v="2"/>
    <n v="7"/>
    <n v="1936"/>
    <d v="1907-10-18T00:00:00"/>
    <x v="35"/>
    <x v="83"/>
    <x v="6"/>
    <s v="UU"/>
    <x v="0"/>
    <n v="1127"/>
    <n v="0"/>
    <n v="0"/>
  </r>
  <r>
    <s v="DEW-45402"/>
    <n v="12"/>
    <n v="6"/>
    <n v="1933"/>
    <d v="1917-09-15T00:00:00"/>
    <n v="50.12"/>
    <n v="8.7799999999999994"/>
    <s v="Germany"/>
    <n v="10"/>
    <n v="4"/>
    <n v="1936"/>
    <d v="1915-07-19T00:00:00"/>
    <x v="76"/>
    <x v="84"/>
    <x v="6"/>
    <s v="UU"/>
    <x v="0"/>
    <n v="1033"/>
    <n v="29"/>
    <n v="195"/>
  </r>
  <r>
    <s v="DEW-49157"/>
    <n v="18"/>
    <n v="6"/>
    <n v="1933"/>
    <d v="1923-09-15T00:00:00"/>
    <n v="52.13"/>
    <n v="11.62"/>
    <s v="Germany"/>
    <n v="10"/>
    <n v="5"/>
    <n v="1934"/>
    <d v="1915-08-16T00:00:00"/>
    <x v="77"/>
    <x v="85"/>
    <x v="6"/>
    <s v="DH"/>
    <x v="0"/>
    <n v="326"/>
    <n v="16"/>
    <n v="299"/>
  </r>
  <r>
    <s v="DEW-541465"/>
    <n v="17"/>
    <n v="5"/>
    <n v="1933"/>
    <d v="1922-08-15T00:00:00"/>
    <n v="49.87"/>
    <n v="8.32"/>
    <s v="Germany"/>
    <n v="10"/>
    <n v="10"/>
    <n v="1933"/>
    <d v="1916-01-15T00:00:00"/>
    <x v="78"/>
    <x v="86"/>
    <x v="6"/>
    <s v="UK"/>
    <x v="0"/>
    <n v="146"/>
    <n v="6"/>
    <n v="316"/>
  </r>
  <r>
    <s v="DEW-542260"/>
    <n v="21"/>
    <n v="6"/>
    <n v="1933"/>
    <d v="1926-09-15T00:00:00"/>
    <n v="53.7"/>
    <n v="10.52"/>
    <s v="Germany"/>
    <n v="30"/>
    <n v="1"/>
    <n v="1936"/>
    <d v="1935-04-20T00:00:00"/>
    <x v="23"/>
    <x v="87"/>
    <x v="6"/>
    <s v="UK"/>
    <x v="0"/>
    <n v="953"/>
    <n v="27"/>
    <n v="46"/>
  </r>
  <r>
    <s v="DEW-550015"/>
    <n v="10"/>
    <n v="6"/>
    <n v="1933"/>
    <d v="1915-09-15T00:00:00"/>
    <n v="53.9"/>
    <n v="10.63"/>
    <s v="Germany"/>
    <n v="27"/>
    <n v="6"/>
    <n v="1936"/>
    <d v="1932-09-17T00:00:00"/>
    <x v="79"/>
    <x v="88"/>
    <x v="6"/>
    <s v="DH"/>
    <x v="0"/>
    <n v="1113"/>
    <n v="6"/>
    <n v="50"/>
  </r>
  <r>
    <s v="DEW-556312"/>
    <n v="3"/>
    <n v="6"/>
    <n v="1933"/>
    <d v="1908-09-14T00:00:00"/>
    <n v="51.23"/>
    <n v="9.3800000000000008"/>
    <s v="Germany"/>
    <n v="15"/>
    <n v="11"/>
    <n v="1933"/>
    <d v="1921-02-14T00:00:00"/>
    <x v="55"/>
    <x v="89"/>
    <x v="6"/>
    <s v="DH"/>
    <x v="0"/>
    <n v="165"/>
    <n v="13"/>
    <n v="42"/>
  </r>
  <r>
    <s v="DEW-557095"/>
    <n v="27"/>
    <n v="5"/>
    <n v="1933"/>
    <d v="1932-08-14T00:00:00"/>
    <n v="50.87"/>
    <n v="9.33"/>
    <s v="Germany"/>
    <n v="20"/>
    <n v="1"/>
    <n v="1935"/>
    <d v="1925-04-18T00:00:00"/>
    <x v="80"/>
    <x v="90"/>
    <x v="6"/>
    <s v="UU"/>
    <x v="0"/>
    <n v="603"/>
    <n v="0"/>
    <n v="0"/>
  </r>
  <r>
    <s v="DKS-N117"/>
    <n v="25"/>
    <n v="5"/>
    <n v="1933"/>
    <d v="1930-08-15T00:00:00"/>
    <n v="56.45"/>
    <n v="9.42"/>
    <s v="Denmark"/>
    <n v="2"/>
    <n v="4"/>
    <n v="1934"/>
    <d v="1907-07-17T00:00:00"/>
    <x v="81"/>
    <x v="8"/>
    <x v="3"/>
    <s v="DH"/>
    <x v="0"/>
    <n v="312"/>
    <n v="2"/>
    <n v="181"/>
  </r>
  <r>
    <s v="DKS-N176"/>
    <n v="25"/>
    <n v="5"/>
    <n v="1933"/>
    <d v="1930-08-15T00:00:00"/>
    <n v="56.45"/>
    <n v="9.42"/>
    <s v="Denmark"/>
    <n v="23"/>
    <n v="10"/>
    <n v="1933"/>
    <d v="1929-01-14T00:00:00"/>
    <x v="9"/>
    <x v="8"/>
    <x v="3"/>
    <s v="UU"/>
    <x v="0"/>
    <n v="151"/>
    <n v="0"/>
    <n v="0"/>
  </r>
  <r>
    <s v="DKS-S5029"/>
    <n v="17"/>
    <n v="5"/>
    <n v="1933"/>
    <d v="1922-08-15T00:00:00"/>
    <n v="55.68"/>
    <n v="8.5500000000000007"/>
    <s v="Denmark"/>
    <n v="8"/>
    <n v="5"/>
    <n v="1934"/>
    <d v="1913-08-16T00:00:00"/>
    <x v="70"/>
    <x v="77"/>
    <x v="3"/>
    <s v="DH"/>
    <x v="0"/>
    <n v="356"/>
    <n v="3"/>
    <n v="312"/>
  </r>
  <r>
    <s v="DKS-X8682"/>
    <n v="5"/>
    <n v="6"/>
    <n v="1933"/>
    <d v="1910-09-15T00:00:00"/>
    <n v="56.98"/>
    <n v="8.52"/>
    <s v="Denmark"/>
    <n v="19"/>
    <n v="1"/>
    <n v="1934"/>
    <d v="1924-04-17T00:00:00"/>
    <x v="82"/>
    <x v="91"/>
    <x v="3"/>
    <s v="DH"/>
    <x v="0"/>
    <n v="228"/>
    <n v="5"/>
    <n v="246"/>
  </r>
  <r>
    <s v="SFH-C016519"/>
    <n v="16"/>
    <n v="6"/>
    <n v="1933"/>
    <d v="1921-09-15T00:00:00"/>
    <n v="60.2"/>
    <n v="24.88"/>
    <s v="Finland"/>
    <n v="25"/>
    <n v="6"/>
    <n v="1933"/>
    <d v="1930-09-15T00:00:00"/>
    <x v="83"/>
    <x v="92"/>
    <x v="1"/>
    <s v="HH"/>
    <x v="0"/>
    <n v="9"/>
    <n v="5"/>
    <n v="217"/>
  </r>
  <r>
    <s v="SFH-C016680"/>
    <n v="5"/>
    <n v="6"/>
    <n v="1933"/>
    <d v="1910-09-15T00:00:00"/>
    <n v="62.8"/>
    <n v="30.2"/>
    <s v="Finland"/>
    <n v="15"/>
    <n v="7"/>
    <n v="1933"/>
    <d v="1920-10-14T00:00:00"/>
    <x v="84"/>
    <x v="93"/>
    <x v="1"/>
    <s v="HH"/>
    <x v="0"/>
    <n v="40"/>
    <n v="0"/>
    <n v="0"/>
  </r>
  <r>
    <s v="DEW-407760"/>
    <n v="3"/>
    <n v="6"/>
    <n v="1934"/>
    <d v="1908-09-15T00:00:00"/>
    <n v="50.95"/>
    <n v="10.08"/>
    <s v="Germany"/>
    <n v="6"/>
    <n v="7"/>
    <n v="1934"/>
    <d v="1911-10-16T00:00:00"/>
    <x v="85"/>
    <x v="29"/>
    <x v="6"/>
    <s v="UU"/>
    <x v="0"/>
    <n v="33"/>
    <n v="0"/>
    <n v="0"/>
  </r>
  <r>
    <s v="DEW-554162"/>
    <n v="3"/>
    <n v="6"/>
    <n v="1934"/>
    <d v="1908-09-15T00:00:00"/>
    <n v="51.13"/>
    <n v="9.1300000000000008"/>
    <s v="Germany"/>
    <n v="8"/>
    <n v="5"/>
    <n v="1936"/>
    <d v="1913-08-18T00:00:00"/>
    <x v="86"/>
    <x v="94"/>
    <x v="6"/>
    <s v="DH"/>
    <x v="0"/>
    <n v="705"/>
    <n v="5"/>
    <n v="328"/>
  </r>
  <r>
    <s v="DEW-555118"/>
    <n v="21"/>
    <n v="5"/>
    <n v="1934"/>
    <d v="1926-08-16T00:00:00"/>
    <n v="53.43"/>
    <n v="10.3"/>
    <s v="Germany"/>
    <n v="10"/>
    <n v="5"/>
    <n v="1935"/>
    <d v="1915-08-17T00:00:00"/>
    <x v="28"/>
    <x v="95"/>
    <x v="6"/>
    <s v="DH"/>
    <x v="0"/>
    <n v="354"/>
    <n v="23"/>
    <n v="275"/>
  </r>
  <r>
    <s v="DEW-555119"/>
    <n v="21"/>
    <n v="5"/>
    <n v="1934"/>
    <d v="1926-08-16T00:00:00"/>
    <n v="53.43"/>
    <n v="10.3"/>
    <s v="Germany"/>
    <n v="28"/>
    <n v="4"/>
    <n v="1936"/>
    <d v="1933-07-19T00:00:00"/>
    <x v="87"/>
    <x v="96"/>
    <x v="6"/>
    <s v="AH"/>
    <x v="0"/>
    <n v="708"/>
    <n v="0"/>
    <n v="0"/>
  </r>
  <r>
    <s v="DEW-555121"/>
    <n v="1"/>
    <n v="6"/>
    <n v="1934"/>
    <d v="1906-09-16T00:00:00"/>
    <n v="53.43"/>
    <n v="10.3"/>
    <s v="Germany"/>
    <n v="14"/>
    <n v="1"/>
    <n v="1939"/>
    <d v="1919-04-23T00:00:00"/>
    <x v="87"/>
    <x v="96"/>
    <x v="6"/>
    <s v="DH"/>
    <x v="0"/>
    <n v="1688"/>
    <n v="0"/>
    <n v="0"/>
  </r>
  <r>
    <s v="DEW-559135"/>
    <n v="24"/>
    <n v="5"/>
    <n v="1934"/>
    <d v="1929-08-16T00:00:00"/>
    <n v="52.55"/>
    <n v="11.82"/>
    <s v="Germany"/>
    <n v="4"/>
    <n v="4"/>
    <n v="1935"/>
    <d v="1909-07-18T00:00:00"/>
    <x v="88"/>
    <x v="97"/>
    <x v="6"/>
    <s v="DH"/>
    <x v="0"/>
    <n v="315"/>
    <n v="6"/>
    <n v="43"/>
  </r>
  <r>
    <s v="DEW-559254"/>
    <n v="9"/>
    <n v="5"/>
    <n v="1934"/>
    <d v="1914-08-16T00:00:00"/>
    <n v="53.45"/>
    <n v="9.98"/>
    <s v="Germany"/>
    <n v="4"/>
    <n v="9"/>
    <n v="1935"/>
    <d v="1909-12-18T00:00:00"/>
    <x v="89"/>
    <x v="98"/>
    <x v="14"/>
    <s v="DH"/>
    <x v="0"/>
    <n v="483"/>
    <n v="2210"/>
    <n v="214"/>
  </r>
  <r>
    <s v="DKS-A6044"/>
    <n v="22"/>
    <n v="5"/>
    <n v="1934"/>
    <d v="1927-08-16T00:00:00"/>
    <n v="56.05"/>
    <n v="12.12"/>
    <s v="Denmark"/>
    <n v="28"/>
    <n v="10"/>
    <n v="1934"/>
    <d v="1934-01-16T00:00:00"/>
    <x v="90"/>
    <x v="99"/>
    <x v="3"/>
    <s v="DH"/>
    <x v="0"/>
    <n v="159"/>
    <n v="0"/>
    <n v="0"/>
  </r>
  <r>
    <s v="DKS-A6045"/>
    <n v="22"/>
    <n v="5"/>
    <n v="1934"/>
    <d v="1927-08-16T00:00:00"/>
    <n v="56.05"/>
    <n v="12.12"/>
    <s v="Denmark"/>
    <n v="19"/>
    <n v="5"/>
    <n v="1936"/>
    <d v="1924-08-17T00:00:00"/>
    <x v="91"/>
    <x v="99"/>
    <x v="3"/>
    <s v="DH"/>
    <x v="0"/>
    <n v="728"/>
    <n v="2"/>
    <n v="0"/>
  </r>
  <r>
    <s v="DKS-D11700"/>
    <n v="26"/>
    <n v="5"/>
    <n v="1934"/>
    <d v="1931-08-16T00:00:00"/>
    <n v="55.75"/>
    <n v="12.5"/>
    <s v="Denmark"/>
    <n v="21"/>
    <n v="10"/>
    <n v="1934"/>
    <d v="1927-01-16T00:00:00"/>
    <x v="92"/>
    <x v="100"/>
    <x v="3"/>
    <s v="DH"/>
    <x v="0"/>
    <n v="148"/>
    <n v="17"/>
    <n v="322"/>
  </r>
  <r>
    <s v="DKS-D11704"/>
    <n v="26"/>
    <n v="5"/>
    <n v="1934"/>
    <d v="1931-08-16T00:00:00"/>
    <n v="55.75"/>
    <n v="12.5"/>
    <s v="Denmark"/>
    <n v="8"/>
    <n v="8"/>
    <n v="1934"/>
    <d v="1913-11-16T00:00:00"/>
    <x v="10"/>
    <x v="101"/>
    <x v="3"/>
    <s v="UU"/>
    <x v="2"/>
    <n v="74"/>
    <n v="0"/>
    <n v="0"/>
  </r>
  <r>
    <s v="DKS-D12462"/>
    <n v="24"/>
    <n v="5"/>
    <n v="1934"/>
    <d v="1929-08-16T00:00:00"/>
    <n v="55.47"/>
    <n v="9.1199999999999992"/>
    <s v="Denmark"/>
    <n v="4"/>
    <n v="3"/>
    <n v="1938"/>
    <d v="1909-06-20T00:00:00"/>
    <x v="70"/>
    <x v="102"/>
    <x v="3"/>
    <s v="DH"/>
    <x v="0"/>
    <n v="1380"/>
    <n v="29"/>
    <n v="337"/>
  </r>
  <r>
    <s v="DKS-D12463"/>
    <n v="24"/>
    <n v="5"/>
    <n v="1934"/>
    <d v="1929-08-16T00:00:00"/>
    <n v="55.47"/>
    <n v="9.1199999999999992"/>
    <s v="Denmark"/>
    <n v="5"/>
    <n v="5"/>
    <n v="1936"/>
    <d v="1910-08-18T00:00:00"/>
    <x v="93"/>
    <x v="103"/>
    <x v="3"/>
    <s v="UU"/>
    <x v="1"/>
    <n v="712"/>
    <n v="3"/>
    <n v="91"/>
  </r>
  <r>
    <s v="DKS-D12464"/>
    <n v="24"/>
    <n v="5"/>
    <n v="1934"/>
    <d v="1929-08-16T00:00:00"/>
    <n v="55.47"/>
    <n v="9.1199999999999992"/>
    <s v="Denmark"/>
    <n v="1"/>
    <n v="10"/>
    <n v="1934"/>
    <d v="1907-01-16T00:00:00"/>
    <x v="94"/>
    <x v="104"/>
    <x v="3"/>
    <s v="DH"/>
    <x v="0"/>
    <n v="130"/>
    <n v="25"/>
    <n v="351"/>
  </r>
  <r>
    <s v="DKS-S11356"/>
    <n v="25"/>
    <n v="5"/>
    <n v="1934"/>
    <d v="1930-08-16T00:00:00"/>
    <n v="55.32"/>
    <n v="10.53"/>
    <s v="Denmark"/>
    <n v="1"/>
    <n v="6"/>
    <n v="1935"/>
    <d v="1906-09-17T00:00:00"/>
    <x v="45"/>
    <x v="105"/>
    <x v="3"/>
    <s v="DH"/>
    <x v="0"/>
    <n v="372"/>
    <n v="0"/>
    <n v="0"/>
  </r>
  <r>
    <s v="GBT-RV2004"/>
    <n v="31"/>
    <n v="5"/>
    <n v="1934"/>
    <d v="1936-08-15T00:00:00"/>
    <n v="53.83"/>
    <n v="-1.78"/>
    <s v="UK"/>
    <n v="11"/>
    <n v="1"/>
    <n v="1936"/>
    <d v="1916-04-19T00:00:00"/>
    <x v="95"/>
    <x v="106"/>
    <x v="4"/>
    <s v="DH"/>
    <x v="0"/>
    <n v="590"/>
    <n v="0"/>
    <n v="0"/>
  </r>
  <r>
    <s v="GBT-RV2034"/>
    <n v="10"/>
    <n v="6"/>
    <n v="1934"/>
    <d v="1915-09-16T00:00:00"/>
    <n v="53.83"/>
    <n v="-1.78"/>
    <s v="UK"/>
    <n v="27"/>
    <n v="4"/>
    <n v="1935"/>
    <d v="1932-07-17T00:00:00"/>
    <x v="95"/>
    <x v="106"/>
    <x v="4"/>
    <s v="RH"/>
    <x v="0"/>
    <n v="321"/>
    <n v="0"/>
    <n v="0"/>
  </r>
  <r>
    <s v="GBT-RV2247"/>
    <n v="27"/>
    <n v="5"/>
    <n v="1934"/>
    <d v="1932-08-15T00:00:00"/>
    <n v="52.53"/>
    <n v="-2.82"/>
    <s v="UK"/>
    <n v="19"/>
    <n v="5"/>
    <n v="1935"/>
    <d v="1924-08-16T00:00:00"/>
    <x v="96"/>
    <x v="107"/>
    <x v="4"/>
    <s v="DH"/>
    <x v="0"/>
    <n v="357"/>
    <n v="0"/>
    <n v="0"/>
  </r>
  <r>
    <s v="GBT-RV2711"/>
    <n v="27"/>
    <n v="5"/>
    <n v="1934"/>
    <d v="1932-08-15T00:00:00"/>
    <n v="53.85"/>
    <n v="-2.4300000000000002"/>
    <s v="UK"/>
    <n v="27"/>
    <n v="6"/>
    <n v="1934"/>
    <d v="1932-09-15T00:00:00"/>
    <x v="97"/>
    <x v="108"/>
    <x v="4"/>
    <s v="DH"/>
    <x v="0"/>
    <n v="31"/>
    <n v="0"/>
    <n v="0"/>
  </r>
  <r>
    <s v="SFH-B005602"/>
    <n v="12"/>
    <n v="6"/>
    <n v="1934"/>
    <d v="1917-09-16T00:00:00"/>
    <n v="62.5"/>
    <n v="22.3"/>
    <s v="Finland"/>
    <n v="18"/>
    <n v="4"/>
    <n v="1935"/>
    <d v="1923-07-18T00:00:00"/>
    <x v="33"/>
    <x v="109"/>
    <x v="1"/>
    <s v="DH"/>
    <x v="0"/>
    <n v="310"/>
    <n v="43"/>
    <n v="286"/>
  </r>
  <r>
    <s v="SFH-H003509"/>
    <n v="6"/>
    <n v="6"/>
    <n v="1934"/>
    <d v="1911-09-16T00:00:00"/>
    <n v="60.5"/>
    <n v="25.4"/>
    <s v="Finland"/>
    <n v="15"/>
    <n v="9"/>
    <n v="1934"/>
    <d v="1920-12-16T00:00:00"/>
    <x v="61"/>
    <x v="110"/>
    <x v="1"/>
    <s v="DH"/>
    <x v="0"/>
    <n v="101"/>
    <n v="0"/>
    <n v="0"/>
  </r>
  <r>
    <s v="DEW-413688"/>
    <n v="11"/>
    <n v="7"/>
    <n v="1935"/>
    <d v="1916-10-16T00:00:00"/>
    <n v="51.18"/>
    <n v="11.9"/>
    <s v="Germany"/>
    <n v="27"/>
    <n v="7"/>
    <n v="1939"/>
    <d v="1932-10-20T00:00:00"/>
    <x v="98"/>
    <x v="111"/>
    <x v="6"/>
    <s v="UU"/>
    <x v="0"/>
    <n v="1477"/>
    <n v="27"/>
    <n v="61"/>
  </r>
  <r>
    <s v="DEW-413689"/>
    <n v="11"/>
    <n v="7"/>
    <n v="1935"/>
    <d v="1916-10-16T00:00:00"/>
    <n v="51.18"/>
    <n v="11.9"/>
    <s v="Germany"/>
    <n v="28"/>
    <n v="1"/>
    <n v="1939"/>
    <d v="1933-04-22T00:00:00"/>
    <x v="99"/>
    <x v="112"/>
    <x v="6"/>
    <s v="UU"/>
    <x v="0"/>
    <n v="1297"/>
    <n v="12"/>
    <n v="144"/>
  </r>
  <r>
    <s v="DEW-566396"/>
    <n v="8"/>
    <n v="6"/>
    <n v="1935"/>
    <d v="1913-09-17T00:00:00"/>
    <n v="52.03"/>
    <n v="10.119999999999999"/>
    <s v="Germany"/>
    <n v="11"/>
    <n v="11"/>
    <n v="1935"/>
    <d v="1917-02-16T00:00:00"/>
    <x v="100"/>
    <x v="113"/>
    <x v="6"/>
    <s v="UU"/>
    <x v="1"/>
    <n v="156"/>
    <n v="32"/>
    <n v="101"/>
  </r>
  <r>
    <s v="DEW-572997"/>
    <n v="8"/>
    <n v="6"/>
    <n v="1935"/>
    <d v="1913-09-17T00:00:00"/>
    <n v="51.5"/>
    <n v="9.77"/>
    <s v="Germany"/>
    <n v="11"/>
    <n v="12"/>
    <n v="1935"/>
    <d v="1917-03-18T00:00:00"/>
    <x v="101"/>
    <x v="114"/>
    <x v="15"/>
    <s v="RH"/>
    <x v="2"/>
    <n v="186"/>
    <n v="1197"/>
    <n v="221"/>
  </r>
  <r>
    <s v="DEW-576019"/>
    <n v="5"/>
    <n v="7"/>
    <n v="1935"/>
    <d v="1910-10-17T00:00:00"/>
    <n v="53.47"/>
    <n v="10.050000000000001"/>
    <s v="Germany"/>
    <n v="24"/>
    <n v="7"/>
    <n v="1935"/>
    <d v="1929-10-17T00:00:00"/>
    <x v="28"/>
    <x v="115"/>
    <x v="6"/>
    <s v="DH"/>
    <x v="0"/>
    <n v="19"/>
    <n v="8"/>
    <n v="257"/>
  </r>
  <r>
    <s v="DKC-Z4290"/>
    <n v="26"/>
    <n v="5"/>
    <n v="1935"/>
    <d v="1931-08-17T00:00:00"/>
    <n v="55.25"/>
    <n v="12"/>
    <s v="Denmark"/>
    <n v="29"/>
    <n v="3"/>
    <n v="1936"/>
    <d v="1934-06-18T00:00:00"/>
    <x v="45"/>
    <x v="116"/>
    <x v="3"/>
    <s v="DH"/>
    <x v="0"/>
    <n v="308"/>
    <n v="8"/>
    <n v="9"/>
  </r>
  <r>
    <s v="DKS-D12473"/>
    <n v="16"/>
    <n v="5"/>
    <n v="1935"/>
    <d v="1921-08-17T00:00:00"/>
    <n v="55.47"/>
    <n v="9.1199999999999992"/>
    <s v="Denmark"/>
    <n v="31"/>
    <n v="3"/>
    <n v="1937"/>
    <d v="1936-06-18T00:00:00"/>
    <x v="93"/>
    <x v="103"/>
    <x v="3"/>
    <s v="PD"/>
    <x v="0"/>
    <n v="685"/>
    <n v="3"/>
    <n v="91"/>
  </r>
  <r>
    <s v="PLG-D25117"/>
    <n v="15"/>
    <n v="6"/>
    <n v="1935"/>
    <d v="1920-09-16T00:00:00"/>
    <n v="54.83"/>
    <n v="18.32"/>
    <s v="Poland"/>
    <n v="17"/>
    <n v="4"/>
    <n v="1936"/>
    <d v="1922-07-19T00:00:00"/>
    <x v="102"/>
    <x v="117"/>
    <x v="13"/>
    <s v="UU"/>
    <x v="0"/>
    <n v="307"/>
    <n v="18"/>
    <n v="148"/>
  </r>
  <r>
    <s v="SFH-C005332"/>
    <n v="16"/>
    <n v="6"/>
    <n v="1935"/>
    <d v="1921-09-17T00:00:00"/>
    <n v="62.8"/>
    <n v="27.6"/>
    <s v="Finland"/>
    <n v="15"/>
    <n v="2"/>
    <n v="1936"/>
    <d v="1920-05-20T00:00:00"/>
    <x v="84"/>
    <x v="118"/>
    <x v="1"/>
    <s v="DH"/>
    <x v="0"/>
    <n v="244"/>
    <n v="0"/>
    <n v="0"/>
  </r>
  <r>
    <s v="SFH-C018260"/>
    <n v="27"/>
    <n v="6"/>
    <n v="1935"/>
    <d v="1932-09-16T00:00:00"/>
    <n v="60.2"/>
    <n v="24.9"/>
    <s v="Finland"/>
    <n v="14"/>
    <n v="12"/>
    <n v="1935"/>
    <d v="1920-03-18T00:00:00"/>
    <x v="21"/>
    <x v="43"/>
    <x v="1"/>
    <s v="DH"/>
    <x v="0"/>
    <n v="170"/>
    <n v="0"/>
    <n v="0"/>
  </r>
  <r>
    <s v="SFH-C018263"/>
    <n v="28"/>
    <n v="6"/>
    <n v="1935"/>
    <d v="1933-09-17T00:00:00"/>
    <n v="60.2"/>
    <n v="24.9"/>
    <s v="Finland"/>
    <n v="10"/>
    <n v="5"/>
    <n v="1936"/>
    <d v="1915-08-18T00:00:00"/>
    <x v="21"/>
    <x v="43"/>
    <x v="1"/>
    <s v="UU"/>
    <x v="0"/>
    <n v="317"/>
    <n v="0"/>
    <n v="0"/>
  </r>
  <r>
    <s v="SFH-C018266"/>
    <n v="5"/>
    <n v="6"/>
    <n v="1935"/>
    <d v="1910-09-17T00:00:00"/>
    <n v="60.2"/>
    <n v="24.9"/>
    <s v="Finland"/>
    <n v="10"/>
    <n v="7"/>
    <n v="1935"/>
    <d v="1915-10-17T00:00:00"/>
    <x v="21"/>
    <x v="43"/>
    <x v="1"/>
    <s v="HH"/>
    <x v="0"/>
    <n v="35"/>
    <n v="0"/>
    <n v="0"/>
  </r>
  <r>
    <s v="SFH-C020817"/>
    <n v="16"/>
    <n v="7"/>
    <n v="1935"/>
    <d v="1921-10-17T00:00:00"/>
    <n v="62.3"/>
    <n v="27.17"/>
    <s v="Finland"/>
    <n v="27"/>
    <n v="6"/>
    <n v="1936"/>
    <d v="1932-09-17T00:00:00"/>
    <x v="103"/>
    <x v="119"/>
    <x v="1"/>
    <s v="DH"/>
    <x v="0"/>
    <n v="347"/>
    <n v="0"/>
    <n v="0"/>
  </r>
  <r>
    <s v="SFH-C020845"/>
    <n v="6"/>
    <n v="6"/>
    <n v="1935"/>
    <d v="1911-09-17T00:00:00"/>
    <n v="62.3"/>
    <n v="27.1"/>
    <s v="Finland"/>
    <n v="2"/>
    <n v="5"/>
    <n v="1936"/>
    <d v="1907-08-18T00:00:00"/>
    <x v="103"/>
    <x v="120"/>
    <x v="1"/>
    <s v="UU"/>
    <x v="0"/>
    <n v="331"/>
    <n v="0"/>
    <n v="0"/>
  </r>
  <r>
    <s v="SFH-C020846"/>
    <n v="6"/>
    <n v="6"/>
    <n v="1935"/>
    <d v="1911-09-17T00:00:00"/>
    <n v="62.3"/>
    <n v="27.1"/>
    <s v="Finland"/>
    <n v="22"/>
    <n v="11"/>
    <n v="1935"/>
    <d v="1928-02-17T00:00:00"/>
    <x v="103"/>
    <x v="120"/>
    <x v="1"/>
    <s v="DH"/>
    <x v="0"/>
    <n v="169"/>
    <n v="0"/>
    <n v="0"/>
  </r>
  <r>
    <s v="SFH-C020850"/>
    <n v="9"/>
    <n v="6"/>
    <n v="1935"/>
    <d v="1914-09-17T00:00:00"/>
    <n v="62.3"/>
    <n v="27.17"/>
    <s v="Finland"/>
    <n v="1"/>
    <n v="9"/>
    <n v="1936"/>
    <d v="1906-12-19T00:00:00"/>
    <x v="34"/>
    <x v="121"/>
    <x v="1"/>
    <s v="DH"/>
    <x v="0"/>
    <n v="450"/>
    <n v="18"/>
    <n v="211"/>
  </r>
  <r>
    <s v="SFH-C020852"/>
    <n v="12"/>
    <n v="6"/>
    <n v="1935"/>
    <d v="1917-09-17T00:00:00"/>
    <n v="60.3"/>
    <n v="27.2"/>
    <s v="Finland"/>
    <n v="3"/>
    <n v="5"/>
    <n v="1945"/>
    <d v="1908-08-26T00:00:00"/>
    <x v="104"/>
    <x v="122"/>
    <x v="1"/>
    <s v="UU"/>
    <x v="0"/>
    <n v="3613"/>
    <n v="0"/>
    <n v="0"/>
  </r>
  <r>
    <s v="SFH-C022188"/>
    <n v="16"/>
    <n v="6"/>
    <n v="1935"/>
    <d v="1921-09-17T00:00:00"/>
    <n v="60.5"/>
    <n v="25.4"/>
    <s v="Finland"/>
    <n v="20"/>
    <n v="8"/>
    <n v="1935"/>
    <d v="1925-11-17T00:00:00"/>
    <x v="61"/>
    <x v="110"/>
    <x v="1"/>
    <s v="DH"/>
    <x v="0"/>
    <n v="65"/>
    <n v="0"/>
    <n v="0"/>
  </r>
  <r>
    <s v="SFH-C022189"/>
    <n v="16"/>
    <n v="6"/>
    <n v="1935"/>
    <d v="1921-09-17T00:00:00"/>
    <n v="60.5"/>
    <n v="25.4"/>
    <s v="Finland"/>
    <n v="1"/>
    <n v="9"/>
    <n v="1935"/>
    <d v="1906-12-18T00:00:00"/>
    <x v="61"/>
    <x v="110"/>
    <x v="1"/>
    <s v="DH"/>
    <x v="0"/>
    <n v="77"/>
    <n v="0"/>
    <n v="0"/>
  </r>
  <r>
    <s v="SFH-H003464"/>
    <n v="13"/>
    <n v="6"/>
    <n v="1935"/>
    <d v="1918-09-17T00:00:00"/>
    <n v="63"/>
    <n v="21.5"/>
    <s v="Finland"/>
    <n v="19"/>
    <n v="9"/>
    <n v="1935"/>
    <d v="1924-12-17T00:00:00"/>
    <x v="105"/>
    <x v="109"/>
    <x v="1"/>
    <s v="DH"/>
    <x v="0"/>
    <n v="98"/>
    <n v="0"/>
    <n v="0"/>
  </r>
  <r>
    <s v="SVR-U783"/>
    <n v="3"/>
    <n v="6"/>
    <n v="1935"/>
    <d v="1908-09-16T00:00:00"/>
    <n v="59.4"/>
    <n v="17.899999999999999"/>
    <s v="Sweden"/>
    <n v="30"/>
    <n v="3"/>
    <n v="1937"/>
    <d v="1935-06-19T00:00:00"/>
    <x v="106"/>
    <x v="123"/>
    <x v="11"/>
    <s v="UU"/>
    <x v="1"/>
    <n v="666"/>
    <n v="0"/>
    <n v="0"/>
  </r>
  <r>
    <s v="BLB-E06408"/>
    <n v="29"/>
    <n v="6"/>
    <n v="1936"/>
    <d v="1934-09-18T00:00:00"/>
    <n v="51.02"/>
    <n v="4.97"/>
    <s v="Belgium"/>
    <n v="6"/>
    <n v="8"/>
    <n v="1936"/>
    <d v="1911-11-18T00:00:00"/>
    <x v="107"/>
    <x v="124"/>
    <x v="12"/>
    <s v="HH"/>
    <x v="0"/>
    <n v="38"/>
    <n v="0"/>
    <n v="0"/>
  </r>
  <r>
    <s v="CZP-C2622"/>
    <n v="24"/>
    <n v="5"/>
    <n v="1936"/>
    <d v="1929-08-18T00:00:00"/>
    <n v="49.92"/>
    <n v="15.38"/>
    <s v="Czech Republic"/>
    <n v="15"/>
    <n v="9"/>
    <n v="1936"/>
    <d v="1920-12-18T00:00:00"/>
    <x v="108"/>
    <x v="125"/>
    <x v="16"/>
    <s v="DH"/>
    <x v="0"/>
    <n v="114"/>
    <n v="0"/>
    <n v="0"/>
  </r>
  <r>
    <s v="DEW-553150"/>
    <n v="29"/>
    <n v="5"/>
    <n v="1936"/>
    <d v="1934-08-18T00:00:00"/>
    <n v="50.92"/>
    <n v="9.77"/>
    <s v="Germany"/>
    <n v="27"/>
    <n v="12"/>
    <n v="1937"/>
    <d v="1933-03-20T00:00:00"/>
    <x v="109"/>
    <x v="126"/>
    <x v="6"/>
    <s v="UU"/>
    <x v="0"/>
    <n v="577"/>
    <n v="2"/>
    <n v="91"/>
  </r>
  <r>
    <s v="DEW-553151"/>
    <n v="29"/>
    <n v="5"/>
    <n v="1936"/>
    <d v="1934-08-18T00:00:00"/>
    <n v="50.92"/>
    <n v="9.77"/>
    <s v="Germany"/>
    <n v="24"/>
    <n v="12"/>
    <n v="1937"/>
    <d v="1930-03-21T00:00:00"/>
    <x v="85"/>
    <x v="127"/>
    <x v="6"/>
    <s v="DH"/>
    <x v="0"/>
    <n v="574"/>
    <n v="9"/>
    <n v="66"/>
  </r>
  <r>
    <s v="DEW-553152"/>
    <n v="29"/>
    <n v="5"/>
    <n v="1936"/>
    <d v="1934-08-18T00:00:00"/>
    <n v="50.92"/>
    <n v="9.77"/>
    <s v="Germany"/>
    <n v="15"/>
    <n v="2"/>
    <n v="1937"/>
    <d v="1920-05-21T00:00:00"/>
    <x v="107"/>
    <x v="127"/>
    <x v="6"/>
    <s v="DH"/>
    <x v="0"/>
    <n v="262"/>
    <n v="14"/>
    <n v="37"/>
  </r>
  <r>
    <s v="DEW-568491"/>
    <n v="24"/>
    <n v="5"/>
    <n v="1936"/>
    <d v="1929-08-18T00:00:00"/>
    <n v="52.37"/>
    <n v="10.77"/>
    <s v="Germany"/>
    <n v="1"/>
    <n v="2"/>
    <n v="1937"/>
    <d v="1906-05-22T00:00:00"/>
    <x v="15"/>
    <x v="128"/>
    <x v="6"/>
    <s v="DH"/>
    <x v="0"/>
    <n v="253"/>
    <n v="3"/>
    <n v="149"/>
  </r>
  <r>
    <s v="DEW-575496"/>
    <n v="30"/>
    <n v="5"/>
    <n v="1936"/>
    <d v="1935-08-18T00:00:00"/>
    <n v="52.3"/>
    <n v="11.42"/>
    <s v="Germany"/>
    <n v="19"/>
    <n v="10"/>
    <n v="1936"/>
    <d v="1925-01-17T00:00:00"/>
    <x v="110"/>
    <x v="129"/>
    <x v="6"/>
    <s v="DH"/>
    <x v="0"/>
    <n v="142"/>
    <n v="5"/>
    <n v="293"/>
  </r>
  <r>
    <s v="DEW-576489"/>
    <n v="27"/>
    <n v="5"/>
    <n v="1936"/>
    <d v="1932-08-17T00:00:00"/>
    <n v="50.68"/>
    <n v="8.85"/>
    <s v="Germany"/>
    <n v="27"/>
    <n v="8"/>
    <n v="1936"/>
    <d v="1932-11-17T00:00:00"/>
    <x v="40"/>
    <x v="130"/>
    <x v="6"/>
    <s v="ND"/>
    <x v="2"/>
    <n v="92"/>
    <n v="2"/>
    <n v="91"/>
  </r>
  <r>
    <s v="DEW-579083"/>
    <n v="27"/>
    <n v="5"/>
    <n v="1936"/>
    <d v="1932-08-17T00:00:00"/>
    <n v="50.33"/>
    <n v="7.22"/>
    <s v="Germany"/>
    <n v="8"/>
    <n v="10"/>
    <n v="1937"/>
    <d v="1914-01-19T00:00:00"/>
    <x v="111"/>
    <x v="51"/>
    <x v="6"/>
    <s v="DH"/>
    <x v="0"/>
    <n v="499"/>
    <n v="0"/>
    <n v="0"/>
  </r>
  <r>
    <s v="DEW-579839"/>
    <n v="13"/>
    <n v="6"/>
    <n v="1936"/>
    <d v="1918-09-18T00:00:00"/>
    <n v="50.57"/>
    <n v="8.48"/>
    <s v="Germany"/>
    <n v="27"/>
    <n v="6"/>
    <n v="1939"/>
    <d v="1932-09-20T00:00:00"/>
    <x v="112"/>
    <x v="131"/>
    <x v="6"/>
    <s v="PD"/>
    <x v="0"/>
    <n v="1109"/>
    <n v="47"/>
    <n v="97"/>
  </r>
  <r>
    <s v="DEW-580095"/>
    <n v="30"/>
    <n v="5"/>
    <n v="1936"/>
    <d v="1935-08-18T00:00:00"/>
    <n v="51.75"/>
    <n v="7.92"/>
    <s v="Germany"/>
    <n v="20"/>
    <n v="8"/>
    <n v="1936"/>
    <d v="1925-11-18T00:00:00"/>
    <x v="113"/>
    <x v="132"/>
    <x v="6"/>
    <s v="UU"/>
    <x v="0"/>
    <n v="82"/>
    <n v="0"/>
    <n v="0"/>
  </r>
  <r>
    <s v="DEW-582608"/>
    <n v="14"/>
    <n v="5"/>
    <n v="1936"/>
    <d v="1919-08-18T00:00:00"/>
    <n v="51"/>
    <n v="9.75"/>
    <s v="Germany"/>
    <n v="31"/>
    <n v="10"/>
    <n v="1937"/>
    <d v="1937-01-18T00:00:00"/>
    <x v="114"/>
    <x v="133"/>
    <x v="6"/>
    <s v="DH"/>
    <x v="0"/>
    <n v="535"/>
    <n v="20"/>
    <n v="265"/>
  </r>
  <r>
    <s v="DKC-Z6604"/>
    <n v="9"/>
    <n v="5"/>
    <n v="1936"/>
    <d v="1914-08-18T00:00:00"/>
    <n v="55.68"/>
    <n v="12.53"/>
    <s v="Denmark"/>
    <n v="6"/>
    <n v="4"/>
    <n v="1937"/>
    <d v="1911-07-20T00:00:00"/>
    <x v="94"/>
    <x v="101"/>
    <x v="3"/>
    <s v="DH"/>
    <x v="0"/>
    <n v="332"/>
    <n v="3"/>
    <n v="270"/>
  </r>
  <r>
    <s v="DKS-S15201"/>
    <n v="23"/>
    <n v="5"/>
    <n v="1936"/>
    <d v="1928-08-17T00:00:00"/>
    <n v="55.32"/>
    <n v="10.53"/>
    <s v="Denmark"/>
    <n v="2"/>
    <n v="8"/>
    <n v="1936"/>
    <d v="1907-11-18T00:00:00"/>
    <x v="115"/>
    <x v="134"/>
    <x v="3"/>
    <s v="DH"/>
    <x v="0"/>
    <n v="71"/>
    <n v="4"/>
    <n v="240"/>
  </r>
  <r>
    <s v="GBT-RW7070"/>
    <n v="27"/>
    <n v="5"/>
    <n v="1936"/>
    <d v="1932-08-17T00:00:00"/>
    <n v="53.83"/>
    <n v="-1.78"/>
    <s v="UK"/>
    <n v="4"/>
    <n v="4"/>
    <n v="1937"/>
    <d v="1909-07-20T00:00:00"/>
    <x v="95"/>
    <x v="106"/>
    <x v="4"/>
    <s v="RH"/>
    <x v="0"/>
    <n v="312"/>
    <n v="0"/>
    <n v="0"/>
  </r>
  <r>
    <s v="GBT-RW7076"/>
    <n v="27"/>
    <n v="5"/>
    <n v="1936"/>
    <d v="1932-08-17T00:00:00"/>
    <n v="53.83"/>
    <n v="-1.78"/>
    <s v="UK"/>
    <n v="18"/>
    <n v="4"/>
    <n v="1937"/>
    <d v="1923-07-20T00:00:00"/>
    <x v="95"/>
    <x v="106"/>
    <x v="4"/>
    <s v="RH"/>
    <x v="0"/>
    <n v="326"/>
    <n v="0"/>
    <n v="0"/>
  </r>
  <r>
    <s v="GBT-RW7284"/>
    <n v="9"/>
    <n v="6"/>
    <n v="1936"/>
    <d v="1914-09-18T00:00:00"/>
    <n v="50.88"/>
    <n v="0.63"/>
    <s v="UK"/>
    <n v="3"/>
    <n v="8"/>
    <n v="1936"/>
    <d v="1908-11-17T00:00:00"/>
    <x v="116"/>
    <x v="135"/>
    <x v="4"/>
    <s v="UU"/>
    <x v="0"/>
    <n v="55"/>
    <n v="0"/>
    <n v="0"/>
  </r>
  <r>
    <s v="GBT-RX3342"/>
    <n v="10"/>
    <n v="6"/>
    <n v="1936"/>
    <d v="1915-09-18T00:00:00"/>
    <n v="54.83"/>
    <n v="-3.02"/>
    <s v="UK"/>
    <n v="20"/>
    <n v="11"/>
    <n v="1938"/>
    <d v="1926-02-20T00:00:00"/>
    <x v="117"/>
    <x v="136"/>
    <x v="4"/>
    <s v="ND"/>
    <x v="0"/>
    <n v="893"/>
    <n v="3"/>
    <n v="311"/>
  </r>
  <r>
    <s v="HES-914591"/>
    <n v="9"/>
    <n v="5"/>
    <n v="1936"/>
    <d v="1914-08-18T00:00:00"/>
    <n v="46.2"/>
    <n v="6.12"/>
    <s v="Switzerland"/>
    <n v="26"/>
    <n v="9"/>
    <n v="1937"/>
    <d v="1931-12-20T00:00:00"/>
    <x v="118"/>
    <x v="137"/>
    <x v="9"/>
    <s v="DH"/>
    <x v="0"/>
    <n v="505"/>
    <n v="4"/>
    <n v="306"/>
  </r>
  <r>
    <s v="NOO-02051"/>
    <n v="16"/>
    <n v="6"/>
    <n v="1936"/>
    <d v="1921-09-18T00:00:00"/>
    <n v="59.15"/>
    <n v="11.77"/>
    <s v="Norway"/>
    <n v="16"/>
    <n v="12"/>
    <n v="1936"/>
    <d v="1922-03-20T00:00:00"/>
    <x v="119"/>
    <x v="138"/>
    <x v="8"/>
    <s v="DH"/>
    <x v="0"/>
    <n v="183"/>
    <n v="0"/>
    <n v="0"/>
  </r>
  <r>
    <s v="NOS-50001"/>
    <n v="4"/>
    <n v="6"/>
    <n v="1936"/>
    <d v="1909-09-18T00:00:00"/>
    <n v="61.6"/>
    <n v="5.05"/>
    <s v="Norway"/>
    <n v="30"/>
    <n v="9"/>
    <n v="1938"/>
    <d v="1935-12-21T00:00:00"/>
    <x v="120"/>
    <x v="139"/>
    <x v="8"/>
    <s v="UU"/>
    <x v="1"/>
    <n v="848"/>
    <n v="0"/>
    <n v="0"/>
  </r>
  <r>
    <s v="SFH-B012246"/>
    <n v="29"/>
    <n v="6"/>
    <n v="1936"/>
    <d v="1934-09-18T00:00:00"/>
    <n v="61"/>
    <n v="30.1"/>
    <s v="Finland"/>
    <n v="14"/>
    <n v="11"/>
    <n v="1936"/>
    <d v="1920-02-18T00:00:00"/>
    <x v="121"/>
    <x v="140"/>
    <x v="10"/>
    <s v="UU"/>
    <x v="0"/>
    <n v="138"/>
    <n v="0"/>
    <n v="0"/>
  </r>
  <r>
    <s v="SFH-C018013"/>
    <n v="3"/>
    <n v="6"/>
    <n v="1936"/>
    <d v="1908-09-17T00:00:00"/>
    <n v="60.8"/>
    <n v="28.7"/>
    <s v="Finland"/>
    <n v="10"/>
    <n v="9"/>
    <n v="1936"/>
    <d v="1915-12-19T00:00:00"/>
    <x v="122"/>
    <x v="141"/>
    <x v="10"/>
    <s v="DH"/>
    <x v="0"/>
    <n v="99"/>
    <n v="15"/>
    <n v="187"/>
  </r>
  <r>
    <s v="SFH-C020828"/>
    <n v="2"/>
    <n v="6"/>
    <n v="1936"/>
    <d v="1907-09-18T00:00:00"/>
    <n v="62.3"/>
    <n v="27.1"/>
    <s v="Finland"/>
    <n v="5"/>
    <n v="9"/>
    <n v="1936"/>
    <d v="1910-12-19T00:00:00"/>
    <x v="103"/>
    <x v="120"/>
    <x v="1"/>
    <s v="HH"/>
    <x v="0"/>
    <n v="95"/>
    <n v="0"/>
    <n v="0"/>
  </r>
  <r>
    <s v="SFH-C020829"/>
    <n v="2"/>
    <n v="6"/>
    <n v="1936"/>
    <d v="1907-09-18T00:00:00"/>
    <n v="62.3"/>
    <n v="27.17"/>
    <s v="Finland"/>
    <n v="23"/>
    <n v="12"/>
    <n v="1936"/>
    <d v="1929-03-19T00:00:00"/>
    <x v="103"/>
    <x v="119"/>
    <x v="1"/>
    <s v="DH"/>
    <x v="0"/>
    <n v="204"/>
    <n v="0"/>
    <n v="0"/>
  </r>
  <r>
    <s v="SFH-C021733"/>
    <n v="17"/>
    <n v="6"/>
    <n v="1936"/>
    <d v="1922-09-18T00:00:00"/>
    <n v="60.8"/>
    <n v="26.8"/>
    <s v="Finland"/>
    <n v="21"/>
    <n v="6"/>
    <n v="1938"/>
    <d v="1926-09-20T00:00:00"/>
    <x v="123"/>
    <x v="142"/>
    <x v="1"/>
    <s v="DH"/>
    <x v="0"/>
    <n v="734"/>
    <n v="6"/>
    <n v="270"/>
  </r>
  <r>
    <s v="SFH-C022436"/>
    <n v="2"/>
    <n v="6"/>
    <n v="1936"/>
    <d v="1907-09-18T00:00:00"/>
    <n v="61.8"/>
    <n v="28.8"/>
    <s v="Finland"/>
    <n v="28"/>
    <n v="6"/>
    <n v="1938"/>
    <d v="1933-09-20T00:00:00"/>
    <x v="124"/>
    <x v="141"/>
    <x v="1"/>
    <s v="UU"/>
    <x v="0"/>
    <n v="756"/>
    <n v="17"/>
    <n v="206"/>
  </r>
  <r>
    <s v="SFH-C022444"/>
    <n v="14"/>
    <n v="6"/>
    <n v="1936"/>
    <d v="1919-09-18T00:00:00"/>
    <n v="61.8"/>
    <n v="29.1"/>
    <s v="Finland"/>
    <n v="3"/>
    <n v="3"/>
    <n v="1939"/>
    <d v="1908-06-20T00:00:00"/>
    <x v="27"/>
    <x v="143"/>
    <x v="1"/>
    <s v="DH"/>
    <x v="0"/>
    <n v="992"/>
    <n v="13"/>
    <n v="26"/>
  </r>
  <r>
    <s v="SFH-C024355"/>
    <n v="12"/>
    <n v="6"/>
    <n v="1936"/>
    <d v="1917-09-18T00:00:00"/>
    <n v="61.6"/>
    <n v="23.9"/>
    <s v="Finland"/>
    <n v="27"/>
    <n v="8"/>
    <n v="1936"/>
    <d v="1932-11-17T00:00:00"/>
    <x v="120"/>
    <x v="144"/>
    <x v="1"/>
    <s v="HH"/>
    <x v="0"/>
    <n v="76"/>
    <n v="0"/>
    <n v="0"/>
  </r>
  <r>
    <s v="SVG-C30231"/>
    <n v="5"/>
    <n v="6"/>
    <n v="1936"/>
    <d v="1910-09-18T00:00:00"/>
    <n v="57.65"/>
    <n v="12.88"/>
    <s v="Sweden"/>
    <n v="15"/>
    <n v="9"/>
    <n v="1936"/>
    <d v="1920-12-18T00:00:00"/>
    <x v="125"/>
    <x v="145"/>
    <x v="11"/>
    <s v="UU"/>
    <x v="1"/>
    <n v="102"/>
    <n v="0"/>
    <n v="0"/>
  </r>
  <r>
    <s v="SVG-C30240"/>
    <n v="7"/>
    <n v="6"/>
    <n v="1936"/>
    <d v="1912-09-17T00:00:00"/>
    <n v="57.65"/>
    <n v="12.88"/>
    <s v="Sweden"/>
    <n v="8"/>
    <n v="7"/>
    <n v="1936"/>
    <d v="1913-10-18T00:00:00"/>
    <x v="125"/>
    <x v="145"/>
    <x v="11"/>
    <s v="UU"/>
    <x v="1"/>
    <n v="31"/>
    <n v="0"/>
    <n v="0"/>
  </r>
  <r>
    <s v="SVG-C34592"/>
    <n v="5"/>
    <n v="6"/>
    <n v="1936"/>
    <d v="1910-09-18T00:00:00"/>
    <n v="56.82"/>
    <n v="12.73"/>
    <s v="Sweden"/>
    <n v="16"/>
    <n v="9"/>
    <n v="1936"/>
    <d v="1921-12-19T00:00:00"/>
    <x v="46"/>
    <x v="146"/>
    <x v="11"/>
    <s v="DH"/>
    <x v="0"/>
    <n v="103"/>
    <n v="0"/>
    <n v="0"/>
  </r>
  <r>
    <s v="SVG-C34599"/>
    <n v="4"/>
    <n v="6"/>
    <n v="1936"/>
    <d v="1909-09-18T00:00:00"/>
    <n v="56.82"/>
    <n v="12.73"/>
    <s v="Sweden"/>
    <n v="6"/>
    <n v="3"/>
    <n v="1937"/>
    <d v="1911-06-19T00:00:00"/>
    <x v="126"/>
    <x v="146"/>
    <x v="11"/>
    <s v="RH"/>
    <x v="0"/>
    <n v="275"/>
    <n v="10"/>
    <n v="181"/>
  </r>
  <r>
    <s v="SVR-U1504"/>
    <n v="25"/>
    <n v="5"/>
    <n v="1936"/>
    <d v="1930-08-18T00:00:00"/>
    <n v="60.82"/>
    <n v="15.8"/>
    <s v="Sweden"/>
    <n v="12"/>
    <n v="8"/>
    <n v="1936"/>
    <d v="1917-11-18T00:00:00"/>
    <x v="127"/>
    <x v="147"/>
    <x v="11"/>
    <s v="DH"/>
    <x v="0"/>
    <n v="79"/>
    <n v="0"/>
    <n v="0"/>
  </r>
  <r>
    <s v="SVR-X1165"/>
    <n v="12"/>
    <n v="6"/>
    <n v="1936"/>
    <d v="1917-09-18T00:00:00"/>
    <n v="59.62"/>
    <n v="17.850000000000001"/>
    <s v="Sweden"/>
    <n v="7"/>
    <n v="8"/>
    <n v="1936"/>
    <d v="1912-11-17T00:00:00"/>
    <x v="128"/>
    <x v="148"/>
    <x v="11"/>
    <s v="DH"/>
    <x v="0"/>
    <n v="56"/>
    <n v="0"/>
    <n v="0"/>
  </r>
  <r>
    <s v="SVR-X413"/>
    <n v="19"/>
    <n v="7"/>
    <n v="1936"/>
    <d v="1924-10-17T00:00:00"/>
    <n v="57.17"/>
    <n v="15.28"/>
    <s v="Sweden"/>
    <n v="4"/>
    <n v="1"/>
    <n v="1938"/>
    <d v="1909-04-21T00:00:00"/>
    <x v="129"/>
    <x v="149"/>
    <x v="11"/>
    <s v="DH"/>
    <x v="0"/>
    <n v="534"/>
    <n v="10"/>
    <n v="248"/>
  </r>
  <r>
    <s v="BLB-E7064"/>
    <n v="20"/>
    <n v="5"/>
    <n v="1937"/>
    <d v="1925-08-19T00:00:00"/>
    <n v="51.42"/>
    <n v="5"/>
    <s v="Belgium"/>
    <n v="5"/>
    <n v="5"/>
    <n v="1938"/>
    <d v="1910-08-20T00:00:00"/>
    <x v="130"/>
    <x v="150"/>
    <x v="12"/>
    <s v="DH"/>
    <x v="0"/>
    <n v="350"/>
    <n v="0"/>
    <n v="0"/>
  </r>
  <r>
    <s v="DEW-563733"/>
    <n v="29"/>
    <n v="5"/>
    <n v="1937"/>
    <d v="1934-08-19T00:00:00"/>
    <n v="51.58"/>
    <n v="11.8"/>
    <s v="Germany"/>
    <n v="20"/>
    <n v="3"/>
    <n v="1938"/>
    <d v="1925-06-20T00:00:00"/>
    <x v="131"/>
    <x v="151"/>
    <x v="6"/>
    <s v="UU"/>
    <x v="0"/>
    <n v="295"/>
    <n v="0"/>
    <n v="0"/>
  </r>
  <r>
    <s v="DEW-585822"/>
    <n v="23"/>
    <n v="5"/>
    <n v="1937"/>
    <d v="1928-08-18T00:00:00"/>
    <n v="53.75"/>
    <n v="9.57"/>
    <s v="Germany"/>
    <n v="11"/>
    <n v="9"/>
    <n v="1938"/>
    <d v="1916-12-20T00:00:00"/>
    <x v="132"/>
    <x v="152"/>
    <x v="6"/>
    <s v="RH"/>
    <x v="2"/>
    <n v="476"/>
    <n v="7"/>
    <n v="75"/>
  </r>
  <r>
    <s v="DEW-590134"/>
    <n v="26"/>
    <n v="5"/>
    <n v="1937"/>
    <d v="1931-08-19T00:00:00"/>
    <n v="52.4"/>
    <n v="8.1"/>
    <s v="Germany"/>
    <n v="23"/>
    <n v="4"/>
    <n v="1939"/>
    <d v="1928-07-21T00:00:00"/>
    <x v="133"/>
    <x v="153"/>
    <x v="6"/>
    <s v="DH"/>
    <x v="0"/>
    <n v="697"/>
    <n v="14"/>
    <n v="195"/>
  </r>
  <r>
    <s v="DEW-595204"/>
    <n v="23"/>
    <n v="5"/>
    <n v="1937"/>
    <d v="1928-08-18T00:00:00"/>
    <n v="53.87"/>
    <n v="9.8800000000000008"/>
    <s v="Germany"/>
    <n v="3"/>
    <n v="9"/>
    <n v="1937"/>
    <d v="1908-12-19T00:00:00"/>
    <x v="23"/>
    <x v="127"/>
    <x v="6"/>
    <s v="AH"/>
    <x v="0"/>
    <n v="103"/>
    <n v="0"/>
    <n v="0"/>
  </r>
  <r>
    <s v="DEW-595206"/>
    <n v="23"/>
    <n v="5"/>
    <n v="1937"/>
    <d v="1928-08-18T00:00:00"/>
    <n v="53.87"/>
    <n v="9.8800000000000008"/>
    <s v="Germany"/>
    <n v="20"/>
    <n v="12"/>
    <n v="1937"/>
    <d v="1926-03-21T00:00:00"/>
    <x v="134"/>
    <x v="126"/>
    <x v="6"/>
    <s v="DH"/>
    <x v="0"/>
    <n v="211"/>
    <n v="13"/>
    <n v="330"/>
  </r>
  <r>
    <s v="DEW-595207"/>
    <n v="23"/>
    <n v="5"/>
    <n v="1937"/>
    <d v="1928-08-18T00:00:00"/>
    <n v="53.87"/>
    <n v="9.8800000000000008"/>
    <s v="Germany"/>
    <n v="10"/>
    <n v="7"/>
    <n v="1938"/>
    <d v="1915-10-20T00:00:00"/>
    <x v="95"/>
    <x v="95"/>
    <x v="6"/>
    <s v="DH"/>
    <x v="0"/>
    <n v="413"/>
    <n v="7"/>
    <n v="125"/>
  </r>
  <r>
    <s v="DEW-6032495"/>
    <n v="22"/>
    <n v="5"/>
    <n v="1937"/>
    <d v="1927-08-19T00:00:00"/>
    <n v="51.42"/>
    <n v="12"/>
    <s v="Germany"/>
    <n v="21"/>
    <n v="4"/>
    <n v="1938"/>
    <d v="1926-07-21T00:00:00"/>
    <x v="135"/>
    <x v="154"/>
    <x v="6"/>
    <s v="DH"/>
    <x v="0"/>
    <n v="334"/>
    <n v="19"/>
    <n v="173"/>
  </r>
  <r>
    <s v="DKC-Z9813"/>
    <n v="9"/>
    <n v="5"/>
    <n v="1937"/>
    <d v="1914-08-19T00:00:00"/>
    <n v="55.68"/>
    <n v="12.53"/>
    <s v="Denmark"/>
    <n v="5"/>
    <n v="9"/>
    <n v="1937"/>
    <d v="1910-12-20T00:00:00"/>
    <x v="94"/>
    <x v="9"/>
    <x v="3"/>
    <s v="UU"/>
    <x v="0"/>
    <n v="119"/>
    <n v="3"/>
    <n v="91"/>
  </r>
  <r>
    <s v="DKC-Z9818"/>
    <n v="23"/>
    <n v="5"/>
    <n v="1937"/>
    <d v="1928-08-18T00:00:00"/>
    <n v="55.68"/>
    <n v="12.53"/>
    <s v="Denmark"/>
    <n v="26"/>
    <n v="6"/>
    <n v="1937"/>
    <d v="1931-09-19T00:00:00"/>
    <x v="94"/>
    <x v="101"/>
    <x v="3"/>
    <s v="UU"/>
    <x v="0"/>
    <n v="34"/>
    <n v="3"/>
    <n v="270"/>
  </r>
  <r>
    <s v="DKS-A11737"/>
    <n v="1"/>
    <n v="6"/>
    <n v="1937"/>
    <d v="1906-09-19T00:00:00"/>
    <n v="55.5"/>
    <n v="9.4700000000000006"/>
    <s v="Denmark"/>
    <n v="15"/>
    <n v="6"/>
    <n v="1938"/>
    <d v="1920-09-19T00:00:00"/>
    <x v="136"/>
    <x v="133"/>
    <x v="3"/>
    <s v="PD"/>
    <x v="0"/>
    <n v="379"/>
    <n v="0"/>
    <n v="0"/>
  </r>
  <r>
    <s v="DKS-X1724"/>
    <n v="24"/>
    <n v="5"/>
    <n v="1937"/>
    <d v="1929-08-19T00:00:00"/>
    <n v="55.57"/>
    <n v="9.35"/>
    <s v="Denmark"/>
    <n v="15"/>
    <n v="6"/>
    <n v="1937"/>
    <d v="1920-09-18T00:00:00"/>
    <x v="137"/>
    <x v="155"/>
    <x v="3"/>
    <s v="DH"/>
    <x v="0"/>
    <n v="22"/>
    <n v="0"/>
    <n v="0"/>
  </r>
  <r>
    <s v="GBT-RX9047"/>
    <n v="19"/>
    <n v="6"/>
    <n v="1937"/>
    <d v="1924-09-18T00:00:00"/>
    <n v="52.53"/>
    <n v="-4.05"/>
    <s v="UK"/>
    <n v="15"/>
    <n v="1"/>
    <n v="1938"/>
    <d v="1920-04-21T00:00:00"/>
    <x v="96"/>
    <x v="156"/>
    <x v="4"/>
    <s v="UU"/>
    <x v="0"/>
    <n v="210"/>
    <n v="0"/>
    <n v="0"/>
  </r>
  <r>
    <s v="NOO-04474"/>
    <n v="2"/>
    <n v="7"/>
    <n v="1937"/>
    <d v="1907-10-19T00:00:00"/>
    <n v="59.95"/>
    <n v="11.02"/>
    <s v="Norway"/>
    <n v="31"/>
    <n v="12"/>
    <n v="1937"/>
    <d v="1937-03-20T00:00:00"/>
    <x v="138"/>
    <x v="157"/>
    <x v="8"/>
    <s v="DH"/>
    <x v="0"/>
    <n v="182"/>
    <n v="0"/>
    <n v="0"/>
  </r>
  <r>
    <s v="NOO-05943"/>
    <n v="12"/>
    <n v="6"/>
    <n v="1937"/>
    <d v="1917-09-19T00:00:00"/>
    <n v="58.45"/>
    <n v="6.13"/>
    <s v="Norway"/>
    <n v="7"/>
    <n v="6"/>
    <n v="1952"/>
    <d v="1912-10-03T00:00:00"/>
    <x v="139"/>
    <x v="158"/>
    <x v="8"/>
    <s v="UU"/>
    <x v="0"/>
    <n v="5474"/>
    <n v="0"/>
    <n v="0"/>
  </r>
  <r>
    <s v="SFH-C018067"/>
    <n v="15"/>
    <n v="6"/>
    <n v="1937"/>
    <d v="1920-09-18T00:00:00"/>
    <n v="60.8"/>
    <n v="28.7"/>
    <s v="Finland"/>
    <n v="12"/>
    <n v="1"/>
    <n v="1938"/>
    <d v="1917-04-21T00:00:00"/>
    <x v="61"/>
    <x v="159"/>
    <x v="10"/>
    <s v="DH"/>
    <x v="0"/>
    <n v="211"/>
    <n v="79"/>
    <n v="116"/>
  </r>
  <r>
    <s v="SFH-C018076"/>
    <n v="27"/>
    <n v="5"/>
    <n v="1937"/>
    <d v="1932-08-18T00:00:00"/>
    <n v="60.8"/>
    <n v="28.7"/>
    <s v="Finland"/>
    <n v="20"/>
    <n v="7"/>
    <n v="1937"/>
    <d v="1925-10-19T00:00:00"/>
    <x v="123"/>
    <x v="160"/>
    <x v="10"/>
    <s v="RH"/>
    <x v="2"/>
    <n v="54"/>
    <n v="0"/>
    <n v="0"/>
  </r>
  <r>
    <s v="SFH-C020887"/>
    <n v="18"/>
    <n v="6"/>
    <n v="1937"/>
    <d v="1923-09-19T00:00:00"/>
    <n v="62.3"/>
    <n v="27.17"/>
    <s v="Finland"/>
    <n v="5"/>
    <n v="8"/>
    <n v="1937"/>
    <d v="1910-11-19T00:00:00"/>
    <x v="103"/>
    <x v="119"/>
    <x v="1"/>
    <s v="UU"/>
    <x v="0"/>
    <n v="48"/>
    <n v="0"/>
    <n v="0"/>
  </r>
  <r>
    <s v="SFH-C021418"/>
    <n v="7"/>
    <n v="6"/>
    <n v="1937"/>
    <d v="1912-09-18T00:00:00"/>
    <n v="60.57"/>
    <n v="25.15"/>
    <s v="Finland"/>
    <n v="15"/>
    <n v="11"/>
    <n v="1937"/>
    <d v="1921-02-18T00:00:00"/>
    <x v="140"/>
    <x v="161"/>
    <x v="1"/>
    <s v="DH"/>
    <x v="0"/>
    <n v="161"/>
    <n v="0"/>
    <n v="0"/>
  </r>
  <r>
    <s v="SFH-C026266"/>
    <n v="16"/>
    <n v="6"/>
    <n v="1937"/>
    <d v="1921-09-19T00:00:00"/>
    <n v="62.8"/>
    <n v="26.2"/>
    <s v="Finland"/>
    <n v="10"/>
    <n v="8"/>
    <n v="1937"/>
    <d v="1915-11-19T00:00:00"/>
    <x v="60"/>
    <x v="162"/>
    <x v="1"/>
    <s v="DH"/>
    <x v="0"/>
    <n v="55"/>
    <n v="34"/>
    <n v="181"/>
  </r>
  <r>
    <s v="SFH-C026288"/>
    <n v="12"/>
    <n v="6"/>
    <n v="1937"/>
    <d v="1917-09-19T00:00:00"/>
    <n v="61.1"/>
    <n v="21.5"/>
    <s v="Finland"/>
    <n v="13"/>
    <n v="4"/>
    <n v="1938"/>
    <d v="1918-07-21T00:00:00"/>
    <x v="121"/>
    <x v="109"/>
    <x v="1"/>
    <s v="HH"/>
    <x v="0"/>
    <n v="305"/>
    <n v="12"/>
    <n v="181"/>
  </r>
  <r>
    <s v="SVG-C26532"/>
    <n v="25"/>
    <n v="5"/>
    <n v="1937"/>
    <d v="1930-08-19T00:00:00"/>
    <n v="56.02"/>
    <n v="12.95"/>
    <s v="Sweden"/>
    <n v="15"/>
    <n v="6"/>
    <n v="1939"/>
    <d v="1920-09-20T00:00:00"/>
    <x v="141"/>
    <x v="163"/>
    <x v="11"/>
    <s v="DH"/>
    <x v="0"/>
    <n v="751"/>
    <n v="35"/>
    <n v="123"/>
  </r>
  <r>
    <s v="SVR-U1862"/>
    <n v="31"/>
    <n v="5"/>
    <n v="1937"/>
    <d v="1936-08-18T00:00:00"/>
    <n v="59.53"/>
    <n v="18.649999999999999"/>
    <s v="Sweden"/>
    <n v="19"/>
    <n v="11"/>
    <n v="1937"/>
    <d v="1925-02-18T00:00:00"/>
    <x v="142"/>
    <x v="117"/>
    <x v="11"/>
    <s v="DH"/>
    <x v="0"/>
    <n v="172"/>
    <n v="27"/>
    <n v="204"/>
  </r>
  <r>
    <s v="SVR-U1863"/>
    <n v="31"/>
    <n v="5"/>
    <n v="1937"/>
    <d v="1936-08-18T00:00:00"/>
    <n v="59.53"/>
    <n v="18.649999999999999"/>
    <s v="Sweden"/>
    <n v="9"/>
    <n v="12"/>
    <n v="1937"/>
    <d v="1915-03-21T00:00:00"/>
    <x v="142"/>
    <x v="117"/>
    <x v="11"/>
    <s v="DH"/>
    <x v="0"/>
    <n v="192"/>
    <n v="27"/>
    <n v="204"/>
  </r>
  <r>
    <s v="SVR-X1199"/>
    <n v="9"/>
    <n v="6"/>
    <n v="1937"/>
    <d v="1914-09-19T00:00:00"/>
    <n v="59.62"/>
    <n v="17.850000000000001"/>
    <s v="Sweden"/>
    <n v="9"/>
    <n v="7"/>
    <n v="1937"/>
    <d v="1914-10-19T00:00:00"/>
    <x v="128"/>
    <x v="148"/>
    <x v="11"/>
    <s v="UU"/>
    <x v="1"/>
    <n v="30"/>
    <n v="0"/>
    <n v="0"/>
  </r>
  <r>
    <s v="SVR-X1200"/>
    <n v="9"/>
    <n v="6"/>
    <n v="1937"/>
    <d v="1914-09-19T00:00:00"/>
    <n v="59.62"/>
    <n v="17.850000000000001"/>
    <s v="Sweden"/>
    <n v="25"/>
    <n v="8"/>
    <n v="1937"/>
    <d v="1930-11-19T00:00:00"/>
    <x v="128"/>
    <x v="148"/>
    <x v="11"/>
    <s v="DH"/>
    <x v="0"/>
    <n v="77"/>
    <n v="0"/>
    <n v="0"/>
  </r>
  <r>
    <s v="SVR-X2501"/>
    <n v="9"/>
    <n v="6"/>
    <n v="1937"/>
    <d v="1914-09-19T00:00:00"/>
    <n v="59.62"/>
    <n v="17.850000000000001"/>
    <s v="Sweden"/>
    <n v="9"/>
    <n v="7"/>
    <n v="1937"/>
    <d v="1914-10-19T00:00:00"/>
    <x v="128"/>
    <x v="148"/>
    <x v="11"/>
    <s v="UU"/>
    <x v="1"/>
    <n v="30"/>
    <n v="0"/>
    <n v="0"/>
  </r>
  <r>
    <s v="BLB-5C3846"/>
    <n v="27"/>
    <n v="5"/>
    <n v="1938"/>
    <d v="1932-08-19T00:00:00"/>
    <n v="50.05"/>
    <n v="4.5"/>
    <s v="Belgium"/>
    <n v="25"/>
    <n v="7"/>
    <n v="1938"/>
    <d v="1930-10-20T00:00:00"/>
    <x v="143"/>
    <x v="164"/>
    <x v="12"/>
    <s v="UU"/>
    <x v="2"/>
    <n v="59"/>
    <n v="0"/>
    <n v="0"/>
  </r>
  <r>
    <s v="DEW-568505"/>
    <n v="9"/>
    <n v="5"/>
    <n v="1938"/>
    <d v="1914-08-20T00:00:00"/>
    <n v="52.37"/>
    <n v="10.77"/>
    <s v="Germany"/>
    <n v="10"/>
    <n v="12"/>
    <n v="1938"/>
    <d v="1916-03-21T00:00:00"/>
    <x v="144"/>
    <x v="87"/>
    <x v="6"/>
    <s v="DH"/>
    <x v="0"/>
    <n v="215"/>
    <n v="5"/>
    <n v="149"/>
  </r>
  <r>
    <s v="DEW-594195"/>
    <n v="11"/>
    <n v="5"/>
    <n v="1938"/>
    <d v="1916-08-19T00:00:00"/>
    <n v="50.08"/>
    <n v="7.45"/>
    <s v="Germany"/>
    <n v="4"/>
    <n v="3"/>
    <n v="1939"/>
    <d v="1909-06-21T00:00:00"/>
    <x v="145"/>
    <x v="165"/>
    <x v="6"/>
    <s v="UU"/>
    <x v="0"/>
    <n v="297"/>
    <n v="16"/>
    <n v="317"/>
  </r>
  <r>
    <s v="DKC-Z1633"/>
    <n v="16"/>
    <n v="6"/>
    <n v="1938"/>
    <d v="1921-09-20T00:00:00"/>
    <n v="55.65"/>
    <n v="12.42"/>
    <s v="Denmark"/>
    <n v="23"/>
    <n v="8"/>
    <n v="1938"/>
    <d v="1928-11-19T00:00:00"/>
    <x v="146"/>
    <x v="15"/>
    <x v="3"/>
    <s v="UU"/>
    <x v="1"/>
    <n v="68"/>
    <n v="0"/>
    <n v="0"/>
  </r>
  <r>
    <s v="DKS-S18176"/>
    <n v="12"/>
    <n v="6"/>
    <n v="1938"/>
    <d v="1917-09-20T00:00:00"/>
    <n v="55.83"/>
    <n v="12.53"/>
    <s v="Denmark"/>
    <n v="28"/>
    <n v="4"/>
    <n v="1946"/>
    <d v="1933-07-29T00:00:00"/>
    <x v="147"/>
    <x v="166"/>
    <x v="3"/>
    <s v="UU"/>
    <x v="0"/>
    <n v="2877"/>
    <n v="0"/>
    <n v="0"/>
  </r>
  <r>
    <s v="GBT-303999"/>
    <n v="8"/>
    <n v="5"/>
    <n v="1938"/>
    <d v="1913-08-20T00:00:00"/>
    <n v="54.4"/>
    <n v="-4.45"/>
    <s v="UK"/>
    <n v="20"/>
    <n v="7"/>
    <n v="1941"/>
    <d v="1925-10-23T00:00:00"/>
    <x v="148"/>
    <x v="167"/>
    <x v="4"/>
    <s v="UU"/>
    <x v="0"/>
    <n v="1169"/>
    <n v="0"/>
    <n v="0"/>
  </r>
  <r>
    <s v="GBT-305356"/>
    <n v="22"/>
    <n v="5"/>
    <n v="1938"/>
    <d v="1927-08-20T00:00:00"/>
    <n v="52.02"/>
    <n v="-1.48"/>
    <s v="UK"/>
    <n v="15"/>
    <n v="7"/>
    <n v="1938"/>
    <d v="1920-10-19T00:00:00"/>
    <x v="149"/>
    <x v="168"/>
    <x v="4"/>
    <s v="UU"/>
    <x v="0"/>
    <n v="54"/>
    <n v="0"/>
    <n v="0"/>
  </r>
  <r>
    <s v="GBT-RW7306"/>
    <n v="29"/>
    <n v="5"/>
    <n v="1938"/>
    <d v="1934-08-20T00:00:00"/>
    <n v="50.92"/>
    <n v="0.98"/>
    <s v="UK"/>
    <n v="11"/>
    <n v="7"/>
    <n v="1938"/>
    <d v="1916-10-19T00:00:00"/>
    <x v="109"/>
    <x v="169"/>
    <x v="4"/>
    <s v="UU"/>
    <x v="1"/>
    <n v="43"/>
    <n v="0"/>
    <n v="0"/>
  </r>
  <r>
    <s v="GBT-RW7308"/>
    <n v="29"/>
    <n v="5"/>
    <n v="1938"/>
    <d v="1934-08-20T00:00:00"/>
    <n v="50.92"/>
    <n v="0.98"/>
    <s v="UK"/>
    <n v="10"/>
    <n v="7"/>
    <n v="1938"/>
    <d v="1915-10-20T00:00:00"/>
    <x v="109"/>
    <x v="169"/>
    <x v="4"/>
    <s v="UU"/>
    <x v="1"/>
    <n v="42"/>
    <n v="0"/>
    <n v="0"/>
  </r>
  <r>
    <s v="NOO-010971"/>
    <n v="11"/>
    <n v="6"/>
    <n v="1938"/>
    <d v="1916-09-19T00:00:00"/>
    <n v="59.92"/>
    <n v="11.08"/>
    <s v="Norway"/>
    <n v="2"/>
    <n v="7"/>
    <n v="1938"/>
    <d v="1907-10-20T00:00:00"/>
    <x v="150"/>
    <x v="170"/>
    <x v="8"/>
    <s v="UU"/>
    <x v="0"/>
    <n v="21"/>
    <n v="0"/>
    <n v="0"/>
  </r>
  <r>
    <s v="PLG-D20958"/>
    <n v="13"/>
    <n v="7"/>
    <n v="1938"/>
    <d v="1918-10-20T00:00:00"/>
    <n v="48.83"/>
    <n v="24.53"/>
    <s v="Ukraine"/>
    <n v="10"/>
    <n v="12"/>
    <n v="1938"/>
    <d v="1916-03-21T00:00:00"/>
    <x v="151"/>
    <x v="171"/>
    <x v="17"/>
    <s v="UU"/>
    <x v="0"/>
    <n v="150"/>
    <n v="0"/>
    <n v="0"/>
  </r>
  <r>
    <s v="PLG-D23775"/>
    <n v="11"/>
    <n v="6"/>
    <n v="1938"/>
    <d v="1916-09-19T00:00:00"/>
    <n v="52.43"/>
    <n v="21.92"/>
    <s v="Poland"/>
    <n v="4"/>
    <n v="10"/>
    <n v="1938"/>
    <d v="1910-01-20T00:00:00"/>
    <x v="152"/>
    <x v="172"/>
    <x v="13"/>
    <s v="UU"/>
    <x v="0"/>
    <n v="115"/>
    <n v="0"/>
    <n v="0"/>
  </r>
  <r>
    <s v="SFH-C020966"/>
    <n v="19"/>
    <n v="6"/>
    <n v="1938"/>
    <d v="1924-09-19T00:00:00"/>
    <n v="63.9"/>
    <n v="24.7"/>
    <s v="Finland"/>
    <n v="8"/>
    <n v="4"/>
    <n v="1940"/>
    <d v="1913-07-23T00:00:00"/>
    <x v="153"/>
    <x v="173"/>
    <x v="1"/>
    <s v="DH"/>
    <x v="0"/>
    <n v="659"/>
    <n v="0"/>
    <n v="0"/>
  </r>
  <r>
    <s v="SFH-C030278"/>
    <n v="3"/>
    <n v="6"/>
    <n v="1938"/>
    <d v="1908-09-19T00:00:00"/>
    <n v="60.8"/>
    <n v="29"/>
    <s v="Finland"/>
    <n v="26"/>
    <n v="4"/>
    <n v="1939"/>
    <d v="1931-07-22T00:00:00"/>
    <x v="122"/>
    <x v="174"/>
    <x v="10"/>
    <s v="DH"/>
    <x v="0"/>
    <n v="327"/>
    <n v="15"/>
    <n v="181"/>
  </r>
  <r>
    <s v="SVG-C4356"/>
    <n v="6"/>
    <n v="6"/>
    <n v="1938"/>
    <d v="1911-09-20T00:00:00"/>
    <n v="65.75"/>
    <n v="15.17"/>
    <s v="Sweden"/>
    <n v="12"/>
    <n v="4"/>
    <n v="1939"/>
    <d v="1917-07-22T00:00:00"/>
    <x v="154"/>
    <x v="175"/>
    <x v="11"/>
    <s v="DH"/>
    <x v="0"/>
    <n v="310"/>
    <n v="24"/>
    <n v="72"/>
  </r>
  <r>
    <s v="CZP-C11242"/>
    <n v="9"/>
    <n v="6"/>
    <n v="1939"/>
    <d v="1914-09-21T00:00:00"/>
    <n v="50.62"/>
    <n v="15.57"/>
    <s v="Czech Republic"/>
    <n v="20"/>
    <n v="6"/>
    <n v="1939"/>
    <d v="1925-09-21T00:00:00"/>
    <x v="155"/>
    <x v="176"/>
    <x v="16"/>
    <s v="UU"/>
    <x v="0"/>
    <n v="11"/>
    <n v="17"/>
    <n v="290"/>
  </r>
  <r>
    <s v="DEW-568509"/>
    <n v="7"/>
    <n v="6"/>
    <n v="1939"/>
    <d v="1912-09-20T00:00:00"/>
    <n v="52.37"/>
    <n v="10.77"/>
    <s v="Germany"/>
    <n v="21"/>
    <n v="9"/>
    <n v="1940"/>
    <d v="1926-12-23T00:00:00"/>
    <x v="67"/>
    <x v="177"/>
    <x v="6"/>
    <s v="DH"/>
    <x v="0"/>
    <n v="472"/>
    <n v="4"/>
    <n v="270"/>
  </r>
  <r>
    <s v="DEW-579230"/>
    <n v="11"/>
    <n v="6"/>
    <n v="1939"/>
    <d v="1916-09-20T00:00:00"/>
    <n v="51.52"/>
    <n v="11.95"/>
    <s v="Germany"/>
    <n v="30"/>
    <n v="4"/>
    <n v="1940"/>
    <d v="1935-07-23T00:00:00"/>
    <x v="156"/>
    <x v="178"/>
    <x v="6"/>
    <s v="DH"/>
    <x v="0"/>
    <n v="324"/>
    <n v="5"/>
    <n v="329"/>
  </r>
  <r>
    <s v="DKS-S14353"/>
    <n v="25"/>
    <n v="5"/>
    <n v="1939"/>
    <d v="1930-08-21T00:00:00"/>
    <n v="55.97"/>
    <n v="10.15"/>
    <s v="Denmark"/>
    <n v="22"/>
    <n v="6"/>
    <n v="1939"/>
    <d v="1927-09-21T00:00:00"/>
    <x v="68"/>
    <x v="179"/>
    <x v="3"/>
    <s v="PD"/>
    <x v="0"/>
    <n v="28"/>
    <n v="0"/>
    <n v="0"/>
  </r>
  <r>
    <s v="DKS-S18534"/>
    <n v="1"/>
    <n v="6"/>
    <n v="1939"/>
    <d v="1906-09-21T00:00:00"/>
    <n v="55.57"/>
    <n v="9.5500000000000007"/>
    <s v="Denmark"/>
    <n v="1"/>
    <n v="8"/>
    <n v="1943"/>
    <d v="1906-11-25T00:00:00"/>
    <x v="157"/>
    <x v="152"/>
    <x v="3"/>
    <s v="DH"/>
    <x v="0"/>
    <n v="1522"/>
    <n v="10"/>
    <n v="53"/>
  </r>
  <r>
    <s v="DKS-X10073"/>
    <n v="9"/>
    <n v="5"/>
    <n v="1939"/>
    <d v="1914-08-21T00:00:00"/>
    <n v="55.97"/>
    <n v="10.15"/>
    <s v="Denmark"/>
    <n v="20"/>
    <n v="6"/>
    <n v="1940"/>
    <d v="1925-09-22T00:00:00"/>
    <x v="158"/>
    <x v="3"/>
    <x v="3"/>
    <s v="UU"/>
    <x v="0"/>
    <n v="408"/>
    <n v="9"/>
    <n v="63"/>
  </r>
  <r>
    <s v="DKS-X10078"/>
    <n v="10"/>
    <n v="5"/>
    <n v="1939"/>
    <d v="1915-08-21T00:00:00"/>
    <n v="56"/>
    <n v="10.199999999999999"/>
    <s v="Denmark"/>
    <n v="6"/>
    <n v="10"/>
    <n v="1940"/>
    <d v="1912-01-22T00:00:00"/>
    <x v="159"/>
    <x v="179"/>
    <x v="3"/>
    <s v="DH"/>
    <x v="0"/>
    <n v="515"/>
    <n v="9"/>
    <n v="203"/>
  </r>
  <r>
    <s v="GBT-311221"/>
    <n v="19"/>
    <n v="5"/>
    <n v="1939"/>
    <d v="1924-08-20T00:00:00"/>
    <n v="50.87"/>
    <n v="0.02"/>
    <s v="UK"/>
    <n v="7"/>
    <n v="1"/>
    <n v="1941"/>
    <d v="1912-04-24T00:00:00"/>
    <x v="160"/>
    <x v="180"/>
    <x v="4"/>
    <s v="DH"/>
    <x v="0"/>
    <n v="599"/>
    <n v="13"/>
    <n v="73"/>
  </r>
  <r>
    <s v="GBT-311625"/>
    <n v="22"/>
    <n v="5"/>
    <n v="1939"/>
    <d v="1927-08-21T00:00:00"/>
    <n v="52.03"/>
    <n v="-1.48"/>
    <s v="UK"/>
    <n v="31"/>
    <n v="3"/>
    <n v="1940"/>
    <d v="1936-06-21T00:00:00"/>
    <x v="161"/>
    <x v="168"/>
    <x v="4"/>
    <s v="UU"/>
    <x v="1"/>
    <n v="314"/>
    <n v="0"/>
    <n v="0"/>
  </r>
  <r>
    <s v="GBT-312207"/>
    <n v="20"/>
    <n v="5"/>
    <n v="1939"/>
    <d v="1925-08-21T00:00:00"/>
    <n v="52.42"/>
    <n v="-2.52"/>
    <s v="UK"/>
    <n v="1"/>
    <n v="2"/>
    <n v="1940"/>
    <d v="1906-05-25T00:00:00"/>
    <x v="162"/>
    <x v="181"/>
    <x v="4"/>
    <s v="ND"/>
    <x v="0"/>
    <n v="257"/>
    <n v="5"/>
    <n v="32"/>
  </r>
  <r>
    <s v="PLG-D25450"/>
    <n v="6"/>
    <n v="7"/>
    <n v="1939"/>
    <d v="1911-10-21T00:00:00"/>
    <n v="48.83"/>
    <n v="24.53"/>
    <s v="Ukraine"/>
    <n v="13"/>
    <n v="7"/>
    <n v="1939"/>
    <d v="1918-10-21T00:00:00"/>
    <x v="151"/>
    <x v="171"/>
    <x v="17"/>
    <s v="RH"/>
    <x v="2"/>
    <n v="7"/>
    <n v="0"/>
    <n v="0"/>
  </r>
  <r>
    <s v="PLG-D28708"/>
    <n v="1"/>
    <n v="6"/>
    <n v="1939"/>
    <d v="1906-09-21T00:00:00"/>
    <n v="50.6"/>
    <n v="26.33"/>
    <s v="Ukraine"/>
    <n v="15"/>
    <n v="6"/>
    <n v="1939"/>
    <d v="1920-09-20T00:00:00"/>
    <x v="63"/>
    <x v="182"/>
    <x v="17"/>
    <s v="UU"/>
    <x v="0"/>
    <n v="14"/>
    <n v="0"/>
    <n v="0"/>
  </r>
  <r>
    <s v="PLG-D28709"/>
    <n v="1"/>
    <n v="6"/>
    <n v="1939"/>
    <d v="1906-09-21T00:00:00"/>
    <n v="50.6"/>
    <n v="26.33"/>
    <s v="Ukraine"/>
    <n v="15"/>
    <n v="6"/>
    <n v="1939"/>
    <d v="1920-09-20T00:00:00"/>
    <x v="63"/>
    <x v="182"/>
    <x v="17"/>
    <s v="UU"/>
    <x v="0"/>
    <n v="14"/>
    <n v="0"/>
    <n v="0"/>
  </r>
  <r>
    <s v="SFH-C034403"/>
    <n v="8"/>
    <n v="7"/>
    <n v="1939"/>
    <d v="1913-10-21T00:00:00"/>
    <n v="60.8"/>
    <n v="23.9"/>
    <s v="Finland"/>
    <n v="8"/>
    <n v="1"/>
    <n v="1941"/>
    <d v="1913-04-24T00:00:00"/>
    <x v="123"/>
    <x v="144"/>
    <x v="1"/>
    <s v="DH"/>
    <x v="0"/>
    <n v="550"/>
    <n v="0"/>
    <n v="0"/>
  </r>
  <r>
    <s v="SVG-C38838"/>
    <n v="5"/>
    <n v="7"/>
    <n v="1939"/>
    <d v="1910-10-21T00:00:00"/>
    <n v="65.77"/>
    <n v="15.13"/>
    <s v="Sweden"/>
    <n v="16"/>
    <n v="6"/>
    <n v="1940"/>
    <d v="1921-09-22T00:00:00"/>
    <x v="163"/>
    <x v="149"/>
    <x v="11"/>
    <s v="UU"/>
    <x v="0"/>
    <n v="347"/>
    <n v="0"/>
    <n v="0"/>
  </r>
  <r>
    <s v="SVR-U10901"/>
    <n v="15"/>
    <n v="6"/>
    <n v="1939"/>
    <d v="1920-09-20T00:00:00"/>
    <n v="60.67"/>
    <n v="17.170000000000002"/>
    <s v="Sweden"/>
    <n v="16"/>
    <n v="6"/>
    <n v="1939"/>
    <d v="1921-09-21T00:00:00"/>
    <x v="122"/>
    <x v="183"/>
    <x v="11"/>
    <s v="ND"/>
    <x v="2"/>
    <n v="1"/>
    <n v="0"/>
    <n v="0"/>
  </r>
  <r>
    <s v="SVR-U10904"/>
    <n v="15"/>
    <n v="6"/>
    <n v="1939"/>
    <d v="1920-09-20T00:00:00"/>
    <n v="60.67"/>
    <n v="17.170000000000002"/>
    <s v="Sweden"/>
    <n v="19"/>
    <n v="9"/>
    <n v="1939"/>
    <d v="1924-12-21T00:00:00"/>
    <x v="122"/>
    <x v="183"/>
    <x v="11"/>
    <s v="UU"/>
    <x v="1"/>
    <n v="96"/>
    <n v="0"/>
    <n v="0"/>
  </r>
  <r>
    <s v="SVR-U12701"/>
    <n v="24"/>
    <n v="6"/>
    <n v="1939"/>
    <d v="1929-09-21T00:00:00"/>
    <n v="60.52"/>
    <n v="14.8"/>
    <s v="Sweden"/>
    <n v="3"/>
    <n v="5"/>
    <n v="1940"/>
    <d v="1908-08-21T00:00:00"/>
    <x v="164"/>
    <x v="184"/>
    <x v="11"/>
    <s v="UU"/>
    <x v="0"/>
    <n v="314"/>
    <n v="0"/>
    <n v="0"/>
  </r>
  <r>
    <s v="SVR-U4559"/>
    <n v="30"/>
    <n v="5"/>
    <n v="1939"/>
    <d v="1935-08-21T00:00:00"/>
    <n v="57.43"/>
    <n v="12.83"/>
    <s v="Sweden"/>
    <n v="29"/>
    <n v="7"/>
    <n v="1939"/>
    <d v="1934-10-21T00:00:00"/>
    <x v="165"/>
    <x v="185"/>
    <x v="11"/>
    <s v="PD"/>
    <x v="0"/>
    <n v="60"/>
    <n v="0"/>
    <n v="0"/>
  </r>
  <r>
    <s v="SVR-U6174"/>
    <n v="5"/>
    <n v="6"/>
    <n v="1939"/>
    <d v="1910-09-21T00:00:00"/>
    <n v="56.92"/>
    <n v="13.42"/>
    <s v="Sweden"/>
    <n v="20"/>
    <n v="10"/>
    <n v="1939"/>
    <d v="1926-01-21T00:00:00"/>
    <x v="166"/>
    <x v="186"/>
    <x v="11"/>
    <s v="DH"/>
    <x v="0"/>
    <n v="137"/>
    <n v="3"/>
    <n v="228"/>
  </r>
  <r>
    <s v="SVR-U6317"/>
    <n v="7"/>
    <n v="6"/>
    <n v="1939"/>
    <d v="1912-09-20T00:00:00"/>
    <n v="58.03"/>
    <n v="11.9"/>
    <s v="Sweden"/>
    <n v="24"/>
    <n v="9"/>
    <n v="1939"/>
    <d v="1929-12-22T00:00:00"/>
    <x v="167"/>
    <x v="187"/>
    <x v="11"/>
    <s v="RH"/>
    <x v="0"/>
    <n v="109"/>
    <n v="35"/>
    <n v="43"/>
  </r>
  <r>
    <s v="SVR-U6698"/>
    <n v="5"/>
    <n v="6"/>
    <n v="1939"/>
    <d v="1910-09-21T00:00:00"/>
    <n v="59.65"/>
    <n v="17.88"/>
    <s v="Sweden"/>
    <n v="15"/>
    <n v="11"/>
    <n v="1941"/>
    <d v="1921-02-22T00:00:00"/>
    <x v="168"/>
    <x v="188"/>
    <x v="11"/>
    <s v="DH"/>
    <x v="0"/>
    <n v="894"/>
    <n v="3"/>
    <n v="207"/>
  </r>
  <r>
    <s v="SVR-U6699"/>
    <n v="5"/>
    <n v="6"/>
    <n v="1939"/>
    <d v="1910-09-21T00:00:00"/>
    <n v="59.65"/>
    <n v="17.88"/>
    <s v="Sweden"/>
    <n v="16"/>
    <n v="7"/>
    <n v="1939"/>
    <d v="1921-10-21T00:00:00"/>
    <x v="169"/>
    <x v="189"/>
    <x v="11"/>
    <s v="DH"/>
    <x v="0"/>
    <n v="41"/>
    <n v="0"/>
    <n v="0"/>
  </r>
  <r>
    <s v="SVR-X3519"/>
    <n v="10"/>
    <n v="6"/>
    <n v="1939"/>
    <d v="1915-09-21T00:00:00"/>
    <n v="62.57"/>
    <n v="17.12"/>
    <s v="Sweden"/>
    <n v="20"/>
    <n v="7"/>
    <n v="1939"/>
    <d v="1925-10-21T00:00:00"/>
    <x v="170"/>
    <x v="190"/>
    <x v="11"/>
    <s v="UU"/>
    <x v="0"/>
    <n v="40"/>
    <n v="0"/>
    <n v="0"/>
  </r>
  <r>
    <s v="SVR-X3943"/>
    <n v="28"/>
    <n v="5"/>
    <n v="1939"/>
    <d v="1933-08-21T00:00:00"/>
    <n v="59.68"/>
    <n v="18.899999999999999"/>
    <s v="Sweden"/>
    <n v="11"/>
    <n v="6"/>
    <n v="1940"/>
    <d v="1916-09-21T00:00:00"/>
    <x v="171"/>
    <x v="82"/>
    <x v="11"/>
    <s v="DH"/>
    <x v="0"/>
    <n v="380"/>
    <n v="4"/>
    <n v="304"/>
  </r>
  <r>
    <s v="DEW-5001487"/>
    <n v="23"/>
    <n v="5"/>
    <n v="1940"/>
    <d v="1928-08-21T00:00:00"/>
    <n v="48.23"/>
    <n v="11.68"/>
    <s v="Germany"/>
    <n v="1"/>
    <n v="10"/>
    <n v="1940"/>
    <d v="1907-01-22T00:00:00"/>
    <x v="172"/>
    <x v="191"/>
    <x v="6"/>
    <s v="DH"/>
    <x v="0"/>
    <n v="131"/>
    <n v="0"/>
    <n v="0"/>
  </r>
  <r>
    <s v="DEW-594762"/>
    <n v="3"/>
    <n v="6"/>
    <n v="1940"/>
    <d v="1908-09-21T00:00:00"/>
    <n v="52.35"/>
    <n v="10.77"/>
    <s v="Germany"/>
    <n v="21"/>
    <n v="7"/>
    <n v="1941"/>
    <d v="1926-10-23T00:00:00"/>
    <x v="133"/>
    <x v="88"/>
    <x v="6"/>
    <s v="UU"/>
    <x v="0"/>
    <n v="413"/>
    <n v="9"/>
    <n v="212"/>
  </r>
  <r>
    <s v="DKC-Z27830"/>
    <n v="29"/>
    <n v="6"/>
    <n v="1940"/>
    <d v="1934-09-22T00:00:00"/>
    <n v="55.23"/>
    <n v="9.6"/>
    <s v="Denmark"/>
    <n v="13"/>
    <n v="7"/>
    <n v="1941"/>
    <d v="1918-10-23T00:00:00"/>
    <x v="29"/>
    <x v="192"/>
    <x v="3"/>
    <s v="UU"/>
    <x v="1"/>
    <n v="379"/>
    <n v="3"/>
    <n v="132"/>
  </r>
  <r>
    <s v="DKS-S19304"/>
    <n v="31"/>
    <n v="5"/>
    <n v="1940"/>
    <d v="1936-08-21T00:00:00"/>
    <n v="57"/>
    <n v="9.9"/>
    <s v="Denmark"/>
    <n v="23"/>
    <n v="5"/>
    <n v="1943"/>
    <d v="1928-08-24T00:00:00"/>
    <x v="173"/>
    <x v="193"/>
    <x v="3"/>
    <s v="UU"/>
    <x v="0"/>
    <n v="1087"/>
    <n v="0"/>
    <n v="0"/>
  </r>
  <r>
    <s v="DKS-S19308"/>
    <n v="31"/>
    <n v="5"/>
    <n v="1940"/>
    <d v="1936-08-21T00:00:00"/>
    <n v="57"/>
    <n v="9.9"/>
    <s v="Denmark"/>
    <n v="10"/>
    <n v="12"/>
    <n v="1943"/>
    <d v="1916-03-26T00:00:00"/>
    <x v="173"/>
    <x v="194"/>
    <x v="3"/>
    <s v="DH"/>
    <x v="0"/>
    <n v="1288"/>
    <n v="2"/>
    <n v="91"/>
  </r>
  <r>
    <s v="DKS-S19416"/>
    <n v="25"/>
    <n v="6"/>
    <n v="1940"/>
    <d v="1930-09-22T00:00:00"/>
    <n v="57"/>
    <n v="9.7799999999999994"/>
    <s v="Denmark"/>
    <n v="19"/>
    <n v="12"/>
    <n v="1943"/>
    <d v="1925-03-26T00:00:00"/>
    <x v="173"/>
    <x v="126"/>
    <x v="3"/>
    <s v="DH"/>
    <x v="0"/>
    <n v="1272"/>
    <n v="0"/>
    <n v="0"/>
  </r>
  <r>
    <s v="GBT-RX3834"/>
    <n v="11"/>
    <n v="5"/>
    <n v="1940"/>
    <d v="1916-08-21T00:00:00"/>
    <n v="54.02"/>
    <n v="-1.08"/>
    <s v="UK"/>
    <n v="5"/>
    <n v="10"/>
    <n v="1940"/>
    <d v="1911-01-22T00:00:00"/>
    <x v="174"/>
    <x v="195"/>
    <x v="4"/>
    <s v="UU"/>
    <x v="0"/>
    <n v="147"/>
    <n v="4"/>
    <n v="91"/>
  </r>
  <r>
    <s v="SFH-B015795"/>
    <n v="14"/>
    <n v="6"/>
    <n v="1940"/>
    <d v="1919-09-22T00:00:00"/>
    <n v="60.3"/>
    <n v="23.8"/>
    <s v="Finland"/>
    <n v="25"/>
    <n v="5"/>
    <n v="1947"/>
    <d v="1930-08-29T00:00:00"/>
    <x v="104"/>
    <x v="196"/>
    <x v="1"/>
    <s v="DH"/>
    <x v="0"/>
    <n v="2536"/>
    <n v="0"/>
    <n v="0"/>
  </r>
  <r>
    <s v="SVG-C26508"/>
    <n v="19"/>
    <n v="6"/>
    <n v="1940"/>
    <d v="1924-09-21T00:00:00"/>
    <n v="65.75"/>
    <n v="15.17"/>
    <s v="Sweden"/>
    <n v="21"/>
    <n v="1"/>
    <n v="1943"/>
    <d v="1926-04-27T00:00:00"/>
    <x v="175"/>
    <x v="197"/>
    <x v="11"/>
    <s v="DH"/>
    <x v="0"/>
    <n v="946"/>
    <n v="24"/>
    <n v="266"/>
  </r>
  <r>
    <s v="SVR-U12552"/>
    <n v="2"/>
    <n v="6"/>
    <n v="1940"/>
    <d v="1907-09-22T00:00:00"/>
    <n v="58.38"/>
    <n v="13.45"/>
    <s v="Sweden"/>
    <n v="6"/>
    <n v="6"/>
    <n v="1940"/>
    <d v="1911-09-22T00:00:00"/>
    <x v="176"/>
    <x v="198"/>
    <x v="11"/>
    <s v="PD"/>
    <x v="0"/>
    <n v="4"/>
    <n v="0"/>
    <n v="0"/>
  </r>
  <r>
    <s v="SVR-U12671"/>
    <n v="15"/>
    <n v="6"/>
    <n v="1940"/>
    <d v="1920-09-21T00:00:00"/>
    <n v="59.75"/>
    <n v="13.7"/>
    <s v="Sweden"/>
    <n v="2"/>
    <n v="2"/>
    <n v="1941"/>
    <d v="1907-05-26T00:00:00"/>
    <x v="177"/>
    <x v="199"/>
    <x v="11"/>
    <s v="DH"/>
    <x v="0"/>
    <n v="232"/>
    <n v="36"/>
    <n v="213"/>
  </r>
  <r>
    <s v="SVR-U12984"/>
    <n v="4"/>
    <n v="6"/>
    <n v="1940"/>
    <d v="1909-09-22T00:00:00"/>
    <n v="56.72"/>
    <n v="14.7"/>
    <s v="Sweden"/>
    <n v="2"/>
    <n v="12"/>
    <n v="1940"/>
    <d v="1908-03-23T00:00:00"/>
    <x v="178"/>
    <x v="200"/>
    <x v="11"/>
    <s v="DH"/>
    <x v="0"/>
    <n v="181"/>
    <n v="10"/>
    <n v="52"/>
  </r>
  <r>
    <s v="SVR-U14478"/>
    <n v="3"/>
    <n v="6"/>
    <n v="1940"/>
    <d v="1908-09-21T00:00:00"/>
    <n v="57.32"/>
    <n v="15.58"/>
    <s v="Sweden"/>
    <n v="12"/>
    <n v="9"/>
    <n v="1940"/>
    <d v="1917-12-23T00:00:00"/>
    <x v="179"/>
    <x v="201"/>
    <x v="11"/>
    <s v="DH"/>
    <x v="0"/>
    <n v="101"/>
    <n v="0"/>
    <n v="0"/>
  </r>
  <r>
    <s v="SVR-U1537"/>
    <n v="14"/>
    <n v="6"/>
    <n v="1940"/>
    <d v="1919-09-22T00:00:00"/>
    <n v="57.32"/>
    <n v="12.95"/>
    <s v="Sweden"/>
    <n v="4"/>
    <n v="7"/>
    <n v="1940"/>
    <d v="1909-10-22T00:00:00"/>
    <x v="179"/>
    <x v="202"/>
    <x v="11"/>
    <s v="AH"/>
    <x v="0"/>
    <n v="20"/>
    <n v="0"/>
    <n v="0"/>
  </r>
  <r>
    <s v="SVR-U4346"/>
    <n v="6"/>
    <n v="6"/>
    <n v="1940"/>
    <d v="1911-09-22T00:00:00"/>
    <n v="57.42"/>
    <n v="12.83"/>
    <s v="Sweden"/>
    <n v="9"/>
    <n v="8"/>
    <n v="1940"/>
    <d v="1914-11-22T00:00:00"/>
    <x v="180"/>
    <x v="185"/>
    <x v="11"/>
    <s v="DH"/>
    <x v="0"/>
    <n v="64"/>
    <n v="0"/>
    <n v="0"/>
  </r>
  <r>
    <s v="SVR-U4552"/>
    <n v="31"/>
    <n v="5"/>
    <n v="1940"/>
    <d v="1936-08-21T00:00:00"/>
    <n v="57.43"/>
    <n v="12.83"/>
    <s v="Sweden"/>
    <n v="9"/>
    <n v="8"/>
    <n v="1940"/>
    <d v="1914-11-22T00:00:00"/>
    <x v="180"/>
    <x v="185"/>
    <x v="11"/>
    <s v="DH"/>
    <x v="0"/>
    <n v="70"/>
    <n v="2"/>
    <n v="181"/>
  </r>
  <r>
    <s v="SVR-U4793"/>
    <n v="29"/>
    <n v="5"/>
    <n v="1940"/>
    <d v="1934-08-22T00:00:00"/>
    <n v="57.32"/>
    <n v="12.97"/>
    <s v="Sweden"/>
    <n v="3"/>
    <n v="3"/>
    <n v="1941"/>
    <d v="1908-06-22T00:00:00"/>
    <x v="181"/>
    <x v="203"/>
    <x v="11"/>
    <s v="UU"/>
    <x v="0"/>
    <n v="278"/>
    <n v="42"/>
    <n v="77"/>
  </r>
  <r>
    <s v="SVR-U9071"/>
    <n v="14"/>
    <n v="6"/>
    <n v="1940"/>
    <d v="1919-09-22T00:00:00"/>
    <n v="59.68"/>
    <n v="18.899999999999999"/>
    <s v="Sweden"/>
    <n v="15"/>
    <n v="9"/>
    <n v="1940"/>
    <d v="1920-12-22T00:00:00"/>
    <x v="182"/>
    <x v="204"/>
    <x v="11"/>
    <s v="AH"/>
    <x v="1"/>
    <n v="93"/>
    <n v="0"/>
    <n v="0"/>
  </r>
  <r>
    <s v="SVR-X1863"/>
    <n v="4"/>
    <n v="6"/>
    <n v="1940"/>
    <d v="1909-09-22T00:00:00"/>
    <n v="57.08"/>
    <n v="14.27"/>
    <s v="Sweden"/>
    <n v="3"/>
    <n v="3"/>
    <n v="1942"/>
    <d v="1908-06-23T00:00:00"/>
    <x v="183"/>
    <x v="205"/>
    <x v="11"/>
    <s v="DH"/>
    <x v="0"/>
    <n v="637"/>
    <n v="6"/>
    <n v="181"/>
  </r>
  <r>
    <s v="SVR-X1865"/>
    <n v="6"/>
    <n v="6"/>
    <n v="1940"/>
    <d v="1911-09-22T00:00:00"/>
    <n v="57.32"/>
    <n v="14.23"/>
    <s v="Sweden"/>
    <n v="3"/>
    <n v="7"/>
    <n v="1940"/>
    <d v="1908-10-21T00:00:00"/>
    <x v="179"/>
    <x v="206"/>
    <x v="11"/>
    <s v="PD"/>
    <x v="0"/>
    <n v="27"/>
    <n v="0"/>
    <n v="0"/>
  </r>
  <r>
    <s v="SVR-X3106"/>
    <n v="10"/>
    <n v="7"/>
    <n v="1940"/>
    <d v="1915-10-22T00:00:00"/>
    <n v="59.63"/>
    <n v="17.899999999999999"/>
    <s v="Sweden"/>
    <n v="2"/>
    <n v="1"/>
    <n v="1941"/>
    <d v="1907-04-25T00:00:00"/>
    <x v="169"/>
    <x v="207"/>
    <x v="11"/>
    <s v="DH"/>
    <x v="0"/>
    <n v="176"/>
    <n v="3"/>
    <n v="27"/>
  </r>
  <r>
    <s v="SVR-X5134"/>
    <n v="13"/>
    <n v="6"/>
    <n v="1940"/>
    <d v="1918-09-22T00:00:00"/>
    <n v="57.33"/>
    <n v="14.18"/>
    <s v="Sweden"/>
    <n v="30"/>
    <n v="10"/>
    <n v="1940"/>
    <d v="1936-01-22T00:00:00"/>
    <x v="184"/>
    <x v="208"/>
    <x v="11"/>
    <s v="DH"/>
    <x v="0"/>
    <n v="139"/>
    <n v="0"/>
    <n v="0"/>
  </r>
  <r>
    <s v="CZP-E51216"/>
    <n v="5"/>
    <n v="6"/>
    <n v="1941"/>
    <d v="1910-09-23T00:00:00"/>
    <n v="49.55"/>
    <n v="15.55"/>
    <s v="Czech Republic"/>
    <n v="8"/>
    <n v="2"/>
    <n v="1942"/>
    <d v="1913-05-26T00:00:00"/>
    <x v="185"/>
    <x v="209"/>
    <x v="16"/>
    <s v="DH"/>
    <x v="0"/>
    <n v="248"/>
    <n v="0"/>
    <n v="0"/>
  </r>
  <r>
    <s v="CZP-E51220"/>
    <n v="5"/>
    <n v="6"/>
    <n v="1941"/>
    <d v="1910-09-23T00:00:00"/>
    <n v="49.55"/>
    <n v="15.55"/>
    <s v="Czech Republic"/>
    <n v="13"/>
    <n v="1"/>
    <n v="1942"/>
    <d v="1918-04-26T00:00:00"/>
    <x v="185"/>
    <x v="209"/>
    <x v="16"/>
    <s v="DH"/>
    <x v="0"/>
    <n v="222"/>
    <n v="0"/>
    <n v="0"/>
  </r>
  <r>
    <s v="DEW-580018"/>
    <n v="11"/>
    <n v="6"/>
    <n v="1941"/>
    <d v="1916-09-22T00:00:00"/>
    <n v="50.53"/>
    <n v="8.42"/>
    <s v="Germany"/>
    <n v="21"/>
    <n v="6"/>
    <n v="1942"/>
    <d v="1926-09-24T00:00:00"/>
    <x v="112"/>
    <x v="69"/>
    <x v="6"/>
    <s v="PD"/>
    <x v="0"/>
    <n v="375"/>
    <n v="3"/>
    <n v="148"/>
  </r>
  <r>
    <s v="DEW-593149"/>
    <n v="11"/>
    <n v="5"/>
    <n v="1941"/>
    <d v="1916-08-22T00:00:00"/>
    <n v="50.78"/>
    <n v="9.83"/>
    <s v="Germany"/>
    <n v="24"/>
    <n v="2"/>
    <n v="1942"/>
    <d v="1929-05-26T00:00:00"/>
    <x v="186"/>
    <x v="210"/>
    <x v="6"/>
    <s v="UU"/>
    <x v="0"/>
    <n v="289"/>
    <n v="3"/>
    <n v="148"/>
  </r>
  <r>
    <s v="DEW-594212"/>
    <n v="12"/>
    <n v="5"/>
    <n v="1941"/>
    <d v="1917-08-23T00:00:00"/>
    <n v="50.08"/>
    <n v="7.45"/>
    <s v="Germany"/>
    <n v="4"/>
    <n v="2"/>
    <n v="1942"/>
    <d v="1909-05-26T00:00:00"/>
    <x v="187"/>
    <x v="211"/>
    <x v="6"/>
    <s v="UU"/>
    <x v="0"/>
    <n v="268"/>
    <n v="0"/>
    <n v="0"/>
  </r>
  <r>
    <s v="DKC-OLDT13578"/>
    <n v="28"/>
    <n v="6"/>
    <n v="1941"/>
    <d v="1933-09-23T00:00:00"/>
    <n v="56.02"/>
    <n v="11.98"/>
    <s v="Denmark"/>
    <n v="5"/>
    <n v="7"/>
    <n v="1941"/>
    <d v="1910-10-23T00:00:00"/>
    <x v="158"/>
    <x v="212"/>
    <x v="3"/>
    <s v="UU"/>
    <x v="0"/>
    <n v="7"/>
    <n v="2"/>
    <n v="181"/>
  </r>
  <r>
    <s v="DKC-Z35607"/>
    <n v="28"/>
    <n v="6"/>
    <n v="1941"/>
    <d v="1933-09-23T00:00:00"/>
    <n v="55.77"/>
    <n v="12.52"/>
    <s v="Denmark"/>
    <n v="14"/>
    <n v="7"/>
    <n v="1941"/>
    <d v="1919-10-23T00:00:00"/>
    <x v="188"/>
    <x v="61"/>
    <x v="3"/>
    <s v="UU"/>
    <x v="0"/>
    <n v="16"/>
    <n v="0"/>
    <n v="0"/>
  </r>
  <r>
    <s v="DKC-Z35870"/>
    <n v="7"/>
    <n v="6"/>
    <n v="1941"/>
    <d v="1912-09-22T00:00:00"/>
    <n v="55.72"/>
    <n v="12.48"/>
    <s v="Denmark"/>
    <n v="15"/>
    <n v="7"/>
    <n v="1941"/>
    <d v="1920-10-22T00:00:00"/>
    <x v="189"/>
    <x v="213"/>
    <x v="3"/>
    <s v="UU"/>
    <x v="0"/>
    <n v="38"/>
    <n v="0"/>
    <n v="0"/>
  </r>
  <r>
    <s v="GBT-309746"/>
    <n v="2"/>
    <n v="6"/>
    <n v="1941"/>
    <d v="1907-09-23T00:00:00"/>
    <n v="52.33"/>
    <n v="-1.28"/>
    <s v="UK"/>
    <n v="28"/>
    <n v="6"/>
    <n v="1941"/>
    <d v="1933-09-23T00:00:00"/>
    <x v="144"/>
    <x v="214"/>
    <x v="4"/>
    <s v="DH"/>
    <x v="0"/>
    <n v="26"/>
    <n v="0"/>
    <n v="0"/>
  </r>
  <r>
    <s v="GBT-309754"/>
    <n v="27"/>
    <n v="5"/>
    <n v="1941"/>
    <d v="1932-08-22T00:00:00"/>
    <n v="52.33"/>
    <n v="-1.2"/>
    <s v="UK"/>
    <n v="15"/>
    <n v="7"/>
    <n v="1941"/>
    <d v="1920-10-22T00:00:00"/>
    <x v="144"/>
    <x v="215"/>
    <x v="4"/>
    <s v="UU"/>
    <x v="0"/>
    <n v="49"/>
    <n v="0"/>
    <n v="0"/>
  </r>
  <r>
    <s v="GBT-321842"/>
    <n v="28"/>
    <n v="5"/>
    <n v="1941"/>
    <d v="1933-08-23T00:00:00"/>
    <n v="54.22"/>
    <n v="-4.53"/>
    <s v="UK"/>
    <n v="15"/>
    <n v="7"/>
    <n v="1944"/>
    <d v="1920-10-25T00:00:00"/>
    <x v="190"/>
    <x v="216"/>
    <x v="4"/>
    <s v="UU"/>
    <x v="0"/>
    <n v="1144"/>
    <n v="0"/>
    <n v="0"/>
  </r>
  <r>
    <s v="GBT-321887"/>
    <n v="10"/>
    <n v="6"/>
    <n v="1941"/>
    <d v="1915-09-23T00:00:00"/>
    <n v="54.83"/>
    <n v="-3.02"/>
    <s v="UK"/>
    <n v="28"/>
    <n v="5"/>
    <n v="1942"/>
    <d v="1933-08-24T00:00:00"/>
    <x v="16"/>
    <x v="217"/>
    <x v="4"/>
    <s v="UU"/>
    <x v="0"/>
    <n v="352"/>
    <n v="0"/>
    <n v="0"/>
  </r>
  <r>
    <s v="GBT-322817"/>
    <n v="1"/>
    <n v="6"/>
    <n v="1941"/>
    <d v="1906-09-23T00:00:00"/>
    <n v="51.15"/>
    <n v="-0.45"/>
    <s v="UK"/>
    <n v="7"/>
    <n v="11"/>
    <n v="1941"/>
    <d v="1913-02-22T00:00:00"/>
    <x v="191"/>
    <x v="218"/>
    <x v="4"/>
    <s v="UU"/>
    <x v="0"/>
    <n v="159"/>
    <n v="0"/>
    <n v="0"/>
  </r>
  <r>
    <s v="GBT-RX2261"/>
    <n v="16"/>
    <n v="6"/>
    <n v="1941"/>
    <d v="1921-09-23T00:00:00"/>
    <n v="51.03"/>
    <n v="-1.78"/>
    <s v="UK"/>
    <n v="15"/>
    <n v="11"/>
    <n v="1941"/>
    <d v="1921-02-22T00:00:00"/>
    <x v="114"/>
    <x v="219"/>
    <x v="4"/>
    <s v="DH"/>
    <x v="0"/>
    <n v="152"/>
    <n v="6"/>
    <n v="192"/>
  </r>
  <r>
    <s v="NOO-4731"/>
    <n v="4"/>
    <n v="6"/>
    <n v="1941"/>
    <d v="1909-09-23T00:00:00"/>
    <n v="61.3"/>
    <n v="10.4"/>
    <s v="Norway"/>
    <n v="15"/>
    <n v="9"/>
    <n v="1941"/>
    <d v="1920-12-23T00:00:00"/>
    <x v="59"/>
    <x v="220"/>
    <x v="8"/>
    <s v="AH"/>
    <x v="0"/>
    <n v="103"/>
    <n v="3"/>
    <n v="206"/>
  </r>
  <r>
    <s v="SVG-C33351"/>
    <n v="25"/>
    <n v="5"/>
    <n v="1941"/>
    <d v="1930-08-23T00:00:00"/>
    <n v="56.83"/>
    <n v="12.75"/>
    <s v="Sweden"/>
    <n v="14"/>
    <n v="9"/>
    <n v="1941"/>
    <d v="1919-12-24T00:00:00"/>
    <x v="44"/>
    <x v="185"/>
    <x v="11"/>
    <s v="UU"/>
    <x v="1"/>
    <n v="112"/>
    <n v="6"/>
    <n v="91"/>
  </r>
  <r>
    <s v="SVG-C39727"/>
    <n v="4"/>
    <n v="6"/>
    <n v="1941"/>
    <d v="1909-09-23T00:00:00"/>
    <n v="58.78"/>
    <n v="16.149999999999999"/>
    <s v="Sweden"/>
    <n v="1"/>
    <n v="2"/>
    <n v="1942"/>
    <d v="1906-05-27T00:00:00"/>
    <x v="192"/>
    <x v="221"/>
    <x v="11"/>
    <s v="DH"/>
    <x v="0"/>
    <n v="242"/>
    <n v="10"/>
    <n v="6"/>
  </r>
  <r>
    <s v="SVG-C40823"/>
    <n v="14"/>
    <n v="6"/>
    <n v="1941"/>
    <d v="1919-09-23T00:00:00"/>
    <n v="59.62"/>
    <n v="12.33"/>
    <s v="Sweden"/>
    <n v="27"/>
    <n v="12"/>
    <n v="1942"/>
    <d v="1933-03-25T00:00:00"/>
    <x v="193"/>
    <x v="222"/>
    <x v="11"/>
    <s v="DH"/>
    <x v="0"/>
    <n v="561"/>
    <n v="22"/>
    <n v="313"/>
  </r>
  <r>
    <s v="SVR-U12536"/>
    <n v="29"/>
    <n v="6"/>
    <n v="1941"/>
    <d v="1934-09-23T00:00:00"/>
    <n v="57.88"/>
    <n v="11.92"/>
    <s v="Sweden"/>
    <n v="18"/>
    <n v="12"/>
    <n v="1941"/>
    <d v="1924-03-24T00:00:00"/>
    <x v="194"/>
    <x v="178"/>
    <x v="11"/>
    <s v="DH"/>
    <x v="0"/>
    <n v="172"/>
    <n v="0"/>
    <n v="0"/>
  </r>
  <r>
    <s v="SVR-U16262"/>
    <n v="5"/>
    <n v="6"/>
    <n v="1941"/>
    <d v="1910-09-23T00:00:00"/>
    <n v="59.12"/>
    <n v="14.7"/>
    <s v="Sweden"/>
    <n v="15"/>
    <n v="8"/>
    <n v="1943"/>
    <d v="1920-11-24T00:00:00"/>
    <x v="195"/>
    <x v="200"/>
    <x v="11"/>
    <s v="UU"/>
    <x v="0"/>
    <n v="801"/>
    <n v="15"/>
    <n v="28"/>
  </r>
  <r>
    <s v="SVR-U16617"/>
    <n v="7"/>
    <n v="6"/>
    <n v="1941"/>
    <d v="1912-09-22T00:00:00"/>
    <n v="59.62"/>
    <n v="12.33"/>
    <s v="Sweden"/>
    <n v="25"/>
    <n v="10"/>
    <n v="1941"/>
    <d v="1931-01-23T00:00:00"/>
    <x v="196"/>
    <x v="223"/>
    <x v="11"/>
    <s v="DH"/>
    <x v="0"/>
    <n v="140"/>
    <n v="43"/>
    <n v="35"/>
  </r>
  <r>
    <s v="SVR-U17552"/>
    <n v="18"/>
    <n v="6"/>
    <n v="1941"/>
    <d v="1923-09-23T00:00:00"/>
    <n v="57.33"/>
    <n v="14.25"/>
    <s v="Sweden"/>
    <n v="4"/>
    <n v="10"/>
    <n v="1941"/>
    <d v="1910-01-23T00:00:00"/>
    <x v="181"/>
    <x v="224"/>
    <x v="11"/>
    <s v="DH"/>
    <x v="0"/>
    <n v="108"/>
    <n v="28"/>
    <n v="286"/>
  </r>
  <r>
    <s v="SVR-U17558"/>
    <n v="19"/>
    <n v="6"/>
    <n v="1941"/>
    <d v="1924-09-22T00:00:00"/>
    <n v="57.33"/>
    <n v="14.25"/>
    <s v="Sweden"/>
    <n v="23"/>
    <n v="8"/>
    <n v="1942"/>
    <d v="1928-11-23T00:00:00"/>
    <x v="179"/>
    <x v="225"/>
    <x v="11"/>
    <s v="DH"/>
    <x v="0"/>
    <n v="430"/>
    <n v="21"/>
    <n v="96"/>
  </r>
  <r>
    <s v="SVR-U378"/>
    <n v="11"/>
    <n v="6"/>
    <n v="1941"/>
    <d v="1916-09-22T00:00:00"/>
    <n v="56.52"/>
    <n v="13.32"/>
    <s v="Sweden"/>
    <n v="2"/>
    <n v="7"/>
    <n v="1941"/>
    <d v="1907-10-23T00:00:00"/>
    <x v="197"/>
    <x v="226"/>
    <x v="11"/>
    <s v="UU"/>
    <x v="0"/>
    <n v="21"/>
    <n v="0"/>
    <n v="0"/>
  </r>
  <r>
    <s v="SVR-U4431"/>
    <n v="15"/>
    <n v="6"/>
    <n v="1941"/>
    <d v="1920-09-22T00:00:00"/>
    <n v="58.05"/>
    <n v="13.17"/>
    <s v="Sweden"/>
    <n v="10"/>
    <n v="7"/>
    <n v="1945"/>
    <d v="1915-10-27T00:00:00"/>
    <x v="198"/>
    <x v="227"/>
    <x v="11"/>
    <s v="DH"/>
    <x v="0"/>
    <n v="1486"/>
    <n v="3"/>
    <n v="153"/>
  </r>
  <r>
    <s v="DEW-5000853"/>
    <n v="20"/>
    <n v="5"/>
    <n v="1942"/>
    <d v="1925-08-24T00:00:00"/>
    <n v="52.42"/>
    <n v="10.38"/>
    <s v="Germany"/>
    <n v="13"/>
    <n v="12"/>
    <n v="1942"/>
    <d v="1919-03-26T00:00:00"/>
    <x v="199"/>
    <x v="228"/>
    <x v="6"/>
    <s v="DH"/>
    <x v="0"/>
    <n v="207"/>
    <n v="18"/>
    <n v="169"/>
  </r>
  <r>
    <s v="DKC-Z26081"/>
    <n v="13"/>
    <n v="5"/>
    <n v="1942"/>
    <d v="1918-08-24T00:00:00"/>
    <n v="55.75"/>
    <n v="12.55"/>
    <s v="Denmark"/>
    <n v="5"/>
    <n v="6"/>
    <n v="1942"/>
    <d v="1910-09-24T00:00:00"/>
    <x v="10"/>
    <x v="229"/>
    <x v="3"/>
    <s v="UU"/>
    <x v="0"/>
    <n v="23"/>
    <n v="0"/>
    <n v="0"/>
  </r>
  <r>
    <s v="DKC-Z26086"/>
    <n v="1"/>
    <n v="6"/>
    <n v="1942"/>
    <d v="1906-09-24T00:00:00"/>
    <n v="55.82"/>
    <n v="12.47"/>
    <s v="Denmark"/>
    <n v="15"/>
    <n v="6"/>
    <n v="1942"/>
    <d v="1920-09-23T00:00:00"/>
    <x v="200"/>
    <x v="25"/>
    <x v="3"/>
    <s v="UU"/>
    <x v="0"/>
    <n v="14"/>
    <n v="0"/>
    <n v="0"/>
  </r>
  <r>
    <s v="DKS-S19290"/>
    <n v="23"/>
    <n v="5"/>
    <n v="1942"/>
    <d v="1928-08-23T00:00:00"/>
    <n v="54.98"/>
    <n v="9.3800000000000008"/>
    <s v="Denmark"/>
    <n v="23"/>
    <n v="6"/>
    <n v="1946"/>
    <d v="1928-09-27T00:00:00"/>
    <x v="201"/>
    <x v="230"/>
    <x v="3"/>
    <s v="UU"/>
    <x v="0"/>
    <n v="1492"/>
    <n v="8"/>
    <n v="181"/>
  </r>
  <r>
    <s v="DKS-S19291"/>
    <n v="22"/>
    <n v="5"/>
    <n v="1942"/>
    <d v="1927-08-24T00:00:00"/>
    <n v="54.98"/>
    <n v="9.3800000000000008"/>
    <s v="Denmark"/>
    <n v="31"/>
    <n v="7"/>
    <n v="1942"/>
    <d v="1936-10-23T00:00:00"/>
    <x v="202"/>
    <x v="230"/>
    <x v="3"/>
    <s v="DH"/>
    <x v="0"/>
    <n v="70"/>
    <n v="0"/>
    <n v="0"/>
  </r>
  <r>
    <s v="DKS-S19294"/>
    <n v="22"/>
    <n v="5"/>
    <n v="1942"/>
    <d v="1927-08-24T00:00:00"/>
    <n v="54.98"/>
    <n v="9.3800000000000008"/>
    <s v="Denmark"/>
    <n v="3"/>
    <n v="8"/>
    <n v="1942"/>
    <d v="1908-11-23T00:00:00"/>
    <x v="202"/>
    <x v="230"/>
    <x v="3"/>
    <s v="DH"/>
    <x v="0"/>
    <n v="73"/>
    <n v="0"/>
    <n v="0"/>
  </r>
  <r>
    <s v="GBT-322364"/>
    <n v="22"/>
    <n v="5"/>
    <n v="1942"/>
    <d v="1927-08-24T00:00:00"/>
    <n v="54.83"/>
    <n v="-3.02"/>
    <s v="UK"/>
    <n v="15"/>
    <n v="6"/>
    <n v="1944"/>
    <d v="1920-09-25T00:00:00"/>
    <x v="203"/>
    <x v="231"/>
    <x v="4"/>
    <s v="UU"/>
    <x v="1"/>
    <n v="755"/>
    <n v="7"/>
    <n v="56"/>
  </r>
  <r>
    <s v="GBT-323050"/>
    <n v="12"/>
    <n v="6"/>
    <n v="1942"/>
    <d v="1917-09-24T00:00:00"/>
    <n v="54.35"/>
    <n v="-4.45"/>
    <s v="UK"/>
    <n v="15"/>
    <n v="12"/>
    <n v="1942"/>
    <d v="1921-03-25T00:00:00"/>
    <x v="204"/>
    <x v="167"/>
    <x v="4"/>
    <s v="DH"/>
    <x v="0"/>
    <n v="186"/>
    <n v="0"/>
    <n v="0"/>
  </r>
  <r>
    <s v="NOS-50288"/>
    <n v="20"/>
    <n v="6"/>
    <n v="1942"/>
    <d v="1925-09-24T00:00:00"/>
    <n v="60.63"/>
    <n v="8.57"/>
    <s v="Norway"/>
    <n v="7"/>
    <n v="10"/>
    <n v="1942"/>
    <d v="1913-01-23T00:00:00"/>
    <x v="205"/>
    <x v="232"/>
    <x v="8"/>
    <s v="PD"/>
    <x v="0"/>
    <n v="109"/>
    <n v="0"/>
    <n v="0"/>
  </r>
  <r>
    <s v="SVG-C38889"/>
    <n v="8"/>
    <n v="6"/>
    <n v="1942"/>
    <d v="1913-09-24T00:00:00"/>
    <n v="58.53"/>
    <n v="14.45"/>
    <s v="Sweden"/>
    <n v="10"/>
    <n v="3"/>
    <n v="1944"/>
    <d v="1915-06-26T00:00:00"/>
    <x v="206"/>
    <x v="233"/>
    <x v="11"/>
    <s v="DH"/>
    <x v="0"/>
    <n v="641"/>
    <n v="56"/>
    <n v="21"/>
  </r>
  <r>
    <s v="SVG-C39166"/>
    <n v="14"/>
    <n v="6"/>
    <n v="1942"/>
    <d v="1919-09-24T00:00:00"/>
    <n v="65.75"/>
    <n v="15.17"/>
    <s v="Sweden"/>
    <n v="20"/>
    <n v="10"/>
    <n v="1942"/>
    <d v="1926-01-24T00:00:00"/>
    <x v="207"/>
    <x v="234"/>
    <x v="11"/>
    <s v="DH"/>
    <x v="0"/>
    <n v="128"/>
    <n v="0"/>
    <n v="0"/>
  </r>
  <r>
    <s v="SVG-C39170"/>
    <n v="14"/>
    <n v="6"/>
    <n v="1942"/>
    <d v="1919-09-24T00:00:00"/>
    <n v="65.75"/>
    <n v="15.17"/>
    <s v="Sweden"/>
    <n v="15"/>
    <n v="10"/>
    <n v="1942"/>
    <d v="1921-01-23T00:00:00"/>
    <x v="207"/>
    <x v="234"/>
    <x v="11"/>
    <s v="AH"/>
    <x v="0"/>
    <n v="123"/>
    <n v="0"/>
    <n v="0"/>
  </r>
  <r>
    <s v="SVG-C39171"/>
    <n v="14"/>
    <n v="6"/>
    <n v="1942"/>
    <d v="1919-09-24T00:00:00"/>
    <n v="65.75"/>
    <n v="15.18"/>
    <s v="Sweden"/>
    <n v="3"/>
    <n v="4"/>
    <n v="1947"/>
    <d v="1908-07-29T00:00:00"/>
    <x v="208"/>
    <x v="235"/>
    <x v="8"/>
    <s v="AH"/>
    <x v="2"/>
    <n v="1754"/>
    <n v="83"/>
    <n v="282"/>
  </r>
  <r>
    <s v="SVG-C39949"/>
    <n v="7"/>
    <n v="6"/>
    <n v="1942"/>
    <d v="1912-09-23T00:00:00"/>
    <n v="55.5"/>
    <n v="12.98"/>
    <s v="Sweden"/>
    <n v="17"/>
    <n v="6"/>
    <n v="1945"/>
    <d v="1922-09-27T00:00:00"/>
    <x v="209"/>
    <x v="236"/>
    <x v="11"/>
    <s v="AH"/>
    <x v="0"/>
    <n v="1106"/>
    <n v="3"/>
    <n v="30"/>
  </r>
  <r>
    <s v="SVR-U11243"/>
    <n v="3"/>
    <n v="6"/>
    <n v="1942"/>
    <d v="1908-09-23T00:00:00"/>
    <n v="59.15"/>
    <n v="16.07"/>
    <s v="Sweden"/>
    <n v="16"/>
    <n v="3"/>
    <n v="1945"/>
    <d v="1921-06-27T00:00:00"/>
    <x v="210"/>
    <x v="237"/>
    <x v="11"/>
    <s v="DH"/>
    <x v="0"/>
    <n v="1017"/>
    <n v="3"/>
    <n v="46"/>
  </r>
  <r>
    <s v="SVR-U11244"/>
    <n v="3"/>
    <n v="6"/>
    <n v="1942"/>
    <d v="1908-09-23T00:00:00"/>
    <n v="59.15"/>
    <n v="16.07"/>
    <s v="Sweden"/>
    <n v="30"/>
    <n v="4"/>
    <n v="1943"/>
    <d v="1935-07-26T00:00:00"/>
    <x v="211"/>
    <x v="238"/>
    <x v="11"/>
    <s v="UU"/>
    <x v="1"/>
    <n v="331"/>
    <n v="36"/>
    <n v="47"/>
  </r>
  <r>
    <s v="SVR-U11785"/>
    <n v="9"/>
    <n v="6"/>
    <n v="1942"/>
    <d v="1914-09-24T00:00:00"/>
    <n v="59.6"/>
    <n v="12.32"/>
    <s v="Sweden"/>
    <n v="18"/>
    <n v="4"/>
    <n v="1943"/>
    <d v="1923-07-26T00:00:00"/>
    <x v="171"/>
    <x v="100"/>
    <x v="11"/>
    <s v="UU"/>
    <x v="0"/>
    <n v="313"/>
    <n v="12"/>
    <n v="5"/>
  </r>
  <r>
    <s v="SVR-U11786"/>
    <n v="9"/>
    <n v="6"/>
    <n v="1942"/>
    <d v="1914-09-24T00:00:00"/>
    <n v="59.6"/>
    <n v="12.32"/>
    <s v="Sweden"/>
    <n v="31"/>
    <n v="10"/>
    <n v="1944"/>
    <d v="1937-01-25T00:00:00"/>
    <x v="128"/>
    <x v="100"/>
    <x v="11"/>
    <s v="UU"/>
    <x v="1"/>
    <n v="875"/>
    <n v="3"/>
    <n v="27"/>
  </r>
  <r>
    <s v="SVR-U11790"/>
    <n v="21"/>
    <n v="6"/>
    <n v="1942"/>
    <d v="1926-09-24T00:00:00"/>
    <n v="59.62"/>
    <n v="12.33"/>
    <s v="Sweden"/>
    <n v="5"/>
    <n v="10"/>
    <n v="1942"/>
    <d v="1911-01-24T00:00:00"/>
    <x v="212"/>
    <x v="100"/>
    <x v="11"/>
    <s v="DH"/>
    <x v="0"/>
    <n v="106"/>
    <n v="2"/>
    <n v="181"/>
  </r>
  <r>
    <s v="SVR-U18517"/>
    <n v="3"/>
    <n v="6"/>
    <n v="1942"/>
    <d v="1908-09-23T00:00:00"/>
    <n v="61.82"/>
    <n v="16.55"/>
    <s v="Sweden"/>
    <n v="25"/>
    <n v="8"/>
    <n v="1944"/>
    <d v="1930-11-26T00:00:00"/>
    <x v="213"/>
    <x v="239"/>
    <x v="11"/>
    <s v="DH"/>
    <x v="0"/>
    <n v="814"/>
    <n v="2"/>
    <n v="91"/>
  </r>
  <r>
    <s v="SVR-U18534"/>
    <n v="18"/>
    <n v="6"/>
    <n v="1942"/>
    <d v="1923-09-24T00:00:00"/>
    <n v="61.82"/>
    <n v="16.55"/>
    <s v="Sweden"/>
    <n v="29"/>
    <n v="8"/>
    <n v="1942"/>
    <d v="1934-11-24T00:00:00"/>
    <x v="52"/>
    <x v="240"/>
    <x v="11"/>
    <s v="DH"/>
    <x v="0"/>
    <n v="72"/>
    <n v="3"/>
    <n v="155"/>
  </r>
  <r>
    <s v="SVR-U19926"/>
    <n v="5"/>
    <n v="6"/>
    <n v="1942"/>
    <d v="1910-09-24T00:00:00"/>
    <n v="56.88"/>
    <n v="14.82"/>
    <s v="Sweden"/>
    <n v="27"/>
    <n v="5"/>
    <n v="1943"/>
    <d v="1932-08-24T00:00:00"/>
    <x v="214"/>
    <x v="241"/>
    <x v="11"/>
    <s v="DH"/>
    <x v="0"/>
    <n v="356"/>
    <n v="5"/>
    <n v="246"/>
  </r>
  <r>
    <s v="SVR-U19929"/>
    <n v="5"/>
    <n v="6"/>
    <n v="1942"/>
    <d v="1910-09-24T00:00:00"/>
    <n v="56.87"/>
    <n v="14.82"/>
    <s v="Sweden"/>
    <n v="26"/>
    <n v="7"/>
    <n v="1942"/>
    <d v="1931-10-24T00:00:00"/>
    <x v="214"/>
    <x v="200"/>
    <x v="11"/>
    <s v="UU"/>
    <x v="0"/>
    <n v="51"/>
    <n v="0"/>
    <n v="0"/>
  </r>
  <r>
    <s v="SVR-U4432"/>
    <n v="15"/>
    <n v="6"/>
    <n v="1942"/>
    <d v="1920-09-23T00:00:00"/>
    <n v="58.05"/>
    <n v="13.17"/>
    <s v="Sweden"/>
    <n v="1"/>
    <n v="6"/>
    <n v="1947"/>
    <d v="1906-09-29T00:00:00"/>
    <x v="215"/>
    <x v="242"/>
    <x v="11"/>
    <s v="UU"/>
    <x v="0"/>
    <n v="1812"/>
    <n v="17"/>
    <n v="244"/>
  </r>
  <r>
    <s v="SVR-U4433"/>
    <n v="2"/>
    <n v="6"/>
    <n v="1942"/>
    <d v="1907-09-24T00:00:00"/>
    <n v="58.12"/>
    <n v="13.2"/>
    <s v="Sweden"/>
    <n v="21"/>
    <n v="6"/>
    <n v="1943"/>
    <d v="1926-09-25T00:00:00"/>
    <x v="198"/>
    <x v="243"/>
    <x v="11"/>
    <s v="DH"/>
    <x v="0"/>
    <n v="384"/>
    <n v="11"/>
    <n v="213"/>
  </r>
  <r>
    <s v="CZP-E45148"/>
    <n v="15"/>
    <n v="5"/>
    <n v="1943"/>
    <d v="1920-08-24T00:00:00"/>
    <n v="49.77"/>
    <n v="14.83"/>
    <s v="Czech Republic"/>
    <n v="19"/>
    <n v="6"/>
    <n v="1944"/>
    <d v="1924-09-25T00:00:00"/>
    <x v="216"/>
    <x v="244"/>
    <x v="16"/>
    <s v="DH"/>
    <x v="0"/>
    <n v="401"/>
    <n v="0"/>
    <n v="0"/>
  </r>
  <r>
    <s v="CZP-E53445"/>
    <n v="16"/>
    <n v="5"/>
    <n v="1943"/>
    <d v="1921-08-25T00:00:00"/>
    <n v="49.9"/>
    <n v="15.1"/>
    <s v="Czech Republic"/>
    <n v="17"/>
    <n v="7"/>
    <n v="1944"/>
    <d v="1922-10-26T00:00:00"/>
    <x v="78"/>
    <x v="245"/>
    <x v="16"/>
    <s v="DH"/>
    <x v="0"/>
    <n v="428"/>
    <n v="8"/>
    <n v="91"/>
  </r>
  <r>
    <s v="DKC-Z16861"/>
    <n v="8"/>
    <n v="5"/>
    <n v="1943"/>
    <d v="1913-08-25T00:00:00"/>
    <n v="55.82"/>
    <n v="12.52"/>
    <s v="Denmark"/>
    <n v="25"/>
    <n v="5"/>
    <n v="1943"/>
    <d v="1930-08-25T00:00:00"/>
    <x v="200"/>
    <x v="61"/>
    <x v="3"/>
    <s v="DH"/>
    <x v="0"/>
    <n v="17"/>
    <n v="0"/>
    <n v="0"/>
  </r>
  <r>
    <s v="DKC-Z16863"/>
    <n v="8"/>
    <n v="5"/>
    <n v="1943"/>
    <d v="1913-08-25T00:00:00"/>
    <n v="55.82"/>
    <n v="12.52"/>
    <s v="Denmark"/>
    <n v="29"/>
    <n v="5"/>
    <n v="1943"/>
    <d v="1934-08-25T00:00:00"/>
    <x v="200"/>
    <x v="61"/>
    <x v="3"/>
    <s v="DH"/>
    <x v="0"/>
    <n v="21"/>
    <n v="0"/>
    <n v="0"/>
  </r>
  <r>
    <s v="DKC-Z16864"/>
    <n v="8"/>
    <n v="5"/>
    <n v="1943"/>
    <d v="1913-08-25T00:00:00"/>
    <n v="55.82"/>
    <n v="12.52"/>
    <s v="Denmark"/>
    <n v="19"/>
    <n v="9"/>
    <n v="1943"/>
    <d v="1924-12-25T00:00:00"/>
    <x v="200"/>
    <x v="25"/>
    <x v="3"/>
    <s v="DH"/>
    <x v="0"/>
    <n v="134"/>
    <n v="4"/>
    <n v="270"/>
  </r>
  <r>
    <s v="DKS-S10443"/>
    <n v="17"/>
    <n v="5"/>
    <n v="1943"/>
    <d v="1922-08-25T00:00:00"/>
    <n v="55.02"/>
    <n v="12.37"/>
    <s v="Denmark"/>
    <n v="16"/>
    <n v="6"/>
    <n v="1946"/>
    <d v="1921-09-28T00:00:00"/>
    <x v="147"/>
    <x v="246"/>
    <x v="3"/>
    <s v="DH"/>
    <x v="0"/>
    <n v="1126"/>
    <n v="91"/>
    <n v="0"/>
  </r>
  <r>
    <s v="GBT-309640"/>
    <n v="19"/>
    <n v="5"/>
    <n v="1943"/>
    <d v="1924-08-24T00:00:00"/>
    <n v="52.12"/>
    <n v="-2.3199999999999998"/>
    <s v="UK"/>
    <n v="15"/>
    <n v="7"/>
    <n v="1943"/>
    <d v="1920-10-24T00:00:00"/>
    <x v="217"/>
    <x v="247"/>
    <x v="4"/>
    <s v="UU"/>
    <x v="0"/>
    <n v="57"/>
    <n v="0"/>
    <n v="0"/>
  </r>
  <r>
    <s v="GBT-323612"/>
    <n v="2"/>
    <n v="6"/>
    <n v="1943"/>
    <d v="1907-09-25T00:00:00"/>
    <n v="52.83"/>
    <n v="-2"/>
    <s v="UK"/>
    <n v="6"/>
    <n v="8"/>
    <n v="1943"/>
    <d v="1911-11-25T00:00:00"/>
    <x v="218"/>
    <x v="248"/>
    <x v="4"/>
    <s v="UU"/>
    <x v="0"/>
    <n v="65"/>
    <n v="0"/>
    <n v="0"/>
  </r>
  <r>
    <s v="NOO-014024"/>
    <n v="6"/>
    <n v="6"/>
    <n v="1943"/>
    <d v="1911-09-25T00:00:00"/>
    <n v="60.87"/>
    <n v="8.57"/>
    <s v="Norway"/>
    <n v="22"/>
    <n v="1"/>
    <n v="1944"/>
    <d v="1927-04-28T00:00:00"/>
    <x v="219"/>
    <x v="249"/>
    <x v="8"/>
    <s v="RH"/>
    <x v="0"/>
    <n v="230"/>
    <n v="1"/>
    <n v="270"/>
  </r>
  <r>
    <s v="NOO-01553"/>
    <n v="28"/>
    <n v="5"/>
    <n v="1943"/>
    <d v="1933-08-25T00:00:00"/>
    <n v="61.28"/>
    <n v="10.4"/>
    <s v="Norway"/>
    <n v="2"/>
    <n v="11"/>
    <n v="1945"/>
    <d v="1908-02-27T00:00:00"/>
    <x v="220"/>
    <x v="62"/>
    <x v="8"/>
    <s v="DH"/>
    <x v="0"/>
    <n v="889"/>
    <n v="4"/>
    <n v="181"/>
  </r>
  <r>
    <s v="NOO-015938"/>
    <n v="28"/>
    <n v="5"/>
    <n v="1943"/>
    <d v="1933-08-25T00:00:00"/>
    <n v="60.67"/>
    <n v="8.6999999999999993"/>
    <s v="Norway"/>
    <n v="10"/>
    <n v="1"/>
    <n v="1944"/>
    <d v="1915-04-28T00:00:00"/>
    <x v="122"/>
    <x v="250"/>
    <x v="8"/>
    <s v="PD"/>
    <x v="0"/>
    <n v="227"/>
    <n v="0"/>
    <n v="0"/>
  </r>
  <r>
    <s v="NOO-015977"/>
    <n v="22"/>
    <n v="5"/>
    <n v="1943"/>
    <d v="1927-08-25T00:00:00"/>
    <n v="60.63"/>
    <n v="8.57"/>
    <s v="Norway"/>
    <n v="17"/>
    <n v="7"/>
    <n v="1943"/>
    <d v="1922-10-25T00:00:00"/>
    <x v="205"/>
    <x v="232"/>
    <x v="8"/>
    <s v="UU"/>
    <x v="0"/>
    <n v="56"/>
    <n v="0"/>
    <n v="0"/>
  </r>
  <r>
    <s v="NOO-015980"/>
    <n v="24"/>
    <n v="5"/>
    <n v="1943"/>
    <d v="1929-08-25T00:00:00"/>
    <n v="60.58"/>
    <n v="8.58"/>
    <s v="Norway"/>
    <n v="25"/>
    <n v="9"/>
    <n v="1943"/>
    <d v="1930-12-26T00:00:00"/>
    <x v="205"/>
    <x v="232"/>
    <x v="8"/>
    <s v="UU"/>
    <x v="0"/>
    <n v="124"/>
    <n v="6"/>
    <n v="351"/>
  </r>
  <r>
    <s v="NOO-016002"/>
    <n v="21"/>
    <n v="5"/>
    <n v="1943"/>
    <d v="1926-08-25T00:00:00"/>
    <n v="59.75"/>
    <n v="10.25"/>
    <s v="Norway"/>
    <n v="3"/>
    <n v="11"/>
    <n v="1943"/>
    <d v="1909-02-24T00:00:00"/>
    <x v="193"/>
    <x v="251"/>
    <x v="8"/>
    <s v="UU"/>
    <x v="1"/>
    <n v="166"/>
    <n v="0"/>
    <n v="0"/>
  </r>
  <r>
    <s v="NOO-016005"/>
    <n v="4"/>
    <n v="6"/>
    <n v="1943"/>
    <d v="1909-09-25T00:00:00"/>
    <n v="59.75"/>
    <n v="10.25"/>
    <s v="Norway"/>
    <n v="15"/>
    <n v="6"/>
    <n v="1943"/>
    <d v="1920-09-24T00:00:00"/>
    <x v="193"/>
    <x v="251"/>
    <x v="8"/>
    <s v="RH"/>
    <x v="1"/>
    <n v="11"/>
    <n v="0"/>
    <n v="0"/>
  </r>
  <r>
    <s v="NOS-50299"/>
    <n v="26"/>
    <n v="5"/>
    <n v="1943"/>
    <d v="1931-08-25T00:00:00"/>
    <n v="60.63"/>
    <n v="8.57"/>
    <s v="Norway"/>
    <n v="17"/>
    <n v="10"/>
    <n v="1943"/>
    <d v="1923-01-25T00:00:00"/>
    <x v="205"/>
    <x v="232"/>
    <x v="8"/>
    <s v="AH"/>
    <x v="0"/>
    <n v="144"/>
    <n v="0"/>
    <n v="0"/>
  </r>
  <r>
    <s v="SVG-C21092"/>
    <n v="21"/>
    <n v="5"/>
    <n v="1943"/>
    <d v="1926-08-25T00:00:00"/>
    <n v="58.9"/>
    <n v="11.97"/>
    <s v="Sweden"/>
    <n v="3"/>
    <n v="12"/>
    <n v="1943"/>
    <d v="1909-03-26T00:00:00"/>
    <x v="221"/>
    <x v="38"/>
    <x v="11"/>
    <s v="RH"/>
    <x v="1"/>
    <n v="196"/>
    <n v="1"/>
    <n v="270"/>
  </r>
  <r>
    <s v="SVG-C25905"/>
    <n v="13"/>
    <n v="6"/>
    <n v="1943"/>
    <d v="1918-09-25T00:00:00"/>
    <n v="56.42"/>
    <n v="15.85"/>
    <s v="Sweden"/>
    <n v="19"/>
    <n v="1"/>
    <n v="1946"/>
    <d v="1924-04-29T00:00:00"/>
    <x v="222"/>
    <x v="252"/>
    <x v="11"/>
    <s v="UU"/>
    <x v="1"/>
    <n v="951"/>
    <n v="0"/>
    <n v="0"/>
  </r>
  <r>
    <s v="SVG-C40831"/>
    <n v="30"/>
    <n v="5"/>
    <n v="1943"/>
    <d v="1935-08-25T00:00:00"/>
    <n v="59.58"/>
    <n v="15.98"/>
    <s v="Sweden"/>
    <n v="31"/>
    <n v="10"/>
    <n v="1943"/>
    <d v="1937-01-24T00:00:00"/>
    <x v="128"/>
    <x v="253"/>
    <x v="11"/>
    <s v="DH"/>
    <x v="0"/>
    <n v="154"/>
    <n v="5"/>
    <n v="27"/>
  </r>
  <r>
    <s v="SVG-C46909"/>
    <n v="4"/>
    <n v="6"/>
    <n v="1943"/>
    <d v="1909-09-25T00:00:00"/>
    <n v="58.12"/>
    <n v="12.68"/>
    <s v="Sweden"/>
    <n v="30"/>
    <n v="3"/>
    <n v="1948"/>
    <d v="1935-06-30T00:00:00"/>
    <x v="223"/>
    <x v="254"/>
    <x v="11"/>
    <s v="DH"/>
    <x v="0"/>
    <n v="1761"/>
    <n v="6"/>
    <n v="91"/>
  </r>
  <r>
    <s v="SVR-U19408"/>
    <n v="16"/>
    <n v="5"/>
    <n v="1943"/>
    <d v="1921-08-25T00:00:00"/>
    <n v="59.5"/>
    <n v="15"/>
    <s v="Sweden"/>
    <n v="16"/>
    <n v="10"/>
    <n v="1943"/>
    <d v="1922-01-25T00:00:00"/>
    <x v="224"/>
    <x v="255"/>
    <x v="11"/>
    <s v="DH"/>
    <x v="0"/>
    <n v="153"/>
    <n v="0"/>
    <n v="0"/>
  </r>
  <r>
    <s v="SVR-U21401"/>
    <n v="30"/>
    <n v="5"/>
    <n v="1943"/>
    <d v="1935-08-25T00:00:00"/>
    <n v="62.57"/>
    <n v="17.12"/>
    <s v="Sweden"/>
    <n v="2"/>
    <n v="9"/>
    <n v="1944"/>
    <d v="1907-12-27T00:00:00"/>
    <x v="170"/>
    <x v="256"/>
    <x v="11"/>
    <s v="DH"/>
    <x v="0"/>
    <n v="461"/>
    <n v="1"/>
    <n v="91"/>
  </r>
  <r>
    <s v="SVR-U21481"/>
    <n v="9"/>
    <n v="6"/>
    <n v="1943"/>
    <d v="1914-09-25T00:00:00"/>
    <n v="57.02"/>
    <n v="16.88"/>
    <s v="Sweden"/>
    <n v="13"/>
    <n v="5"/>
    <n v="1947"/>
    <d v="1918-08-29T00:00:00"/>
    <x v="225"/>
    <x v="257"/>
    <x v="11"/>
    <s v="UU"/>
    <x v="0"/>
    <n v="1434"/>
    <n v="2"/>
    <n v="270"/>
  </r>
  <r>
    <s v="SVR-U21752"/>
    <n v="3"/>
    <n v="6"/>
    <n v="1943"/>
    <d v="1908-09-24T00:00:00"/>
    <n v="61.82"/>
    <n v="16.55"/>
    <s v="Sweden"/>
    <n v="3"/>
    <n v="7"/>
    <n v="1945"/>
    <d v="1908-10-26T00:00:00"/>
    <x v="213"/>
    <x v="258"/>
    <x v="11"/>
    <s v="DH"/>
    <x v="0"/>
    <n v="761"/>
    <n v="0"/>
    <n v="0"/>
  </r>
  <r>
    <s v="CZP-E48850"/>
    <n v="29"/>
    <n v="5"/>
    <n v="1944"/>
    <d v="1934-08-26T00:00:00"/>
    <n v="50.43"/>
    <n v="15.82"/>
    <s v="Czech Republic"/>
    <n v="19"/>
    <n v="6"/>
    <n v="1945"/>
    <d v="1924-09-26T00:00:00"/>
    <x v="226"/>
    <x v="259"/>
    <x v="16"/>
    <s v="DH"/>
    <x v="0"/>
    <n v="386"/>
    <n v="0"/>
    <n v="0"/>
  </r>
  <r>
    <s v="CZP-E53730"/>
    <n v="18"/>
    <n v="5"/>
    <n v="1944"/>
    <d v="1923-08-26T00:00:00"/>
    <n v="49.92"/>
    <n v="15.23"/>
    <s v="Czech Republic"/>
    <n v="1"/>
    <n v="7"/>
    <n v="1946"/>
    <d v="1906-10-28T00:00:00"/>
    <x v="108"/>
    <x v="260"/>
    <x v="16"/>
    <s v="DH"/>
    <x v="0"/>
    <n v="774"/>
    <n v="0"/>
    <n v="0"/>
  </r>
  <r>
    <s v="DKC-Z42545"/>
    <n v="31"/>
    <n v="5"/>
    <n v="1944"/>
    <d v="1936-08-25T00:00:00"/>
    <n v="55.75"/>
    <n v="12.55"/>
    <s v="Denmark"/>
    <n v="15"/>
    <n v="3"/>
    <n v="1948"/>
    <d v="1920-06-29T00:00:00"/>
    <x v="58"/>
    <x v="61"/>
    <x v="3"/>
    <s v="UU"/>
    <x v="0"/>
    <n v="1384"/>
    <n v="3"/>
    <n v="229"/>
  </r>
  <r>
    <s v="GBT-321143"/>
    <n v="17"/>
    <n v="6"/>
    <n v="1944"/>
    <d v="1922-09-26T00:00:00"/>
    <n v="53.18"/>
    <n v="-3.23"/>
    <s v="UK"/>
    <n v="17"/>
    <n v="8"/>
    <n v="1944"/>
    <d v="1922-11-26T00:00:00"/>
    <x v="227"/>
    <x v="261"/>
    <x v="4"/>
    <s v="DH"/>
    <x v="0"/>
    <n v="61"/>
    <n v="0"/>
    <n v="0"/>
  </r>
  <r>
    <s v="GBT-323023"/>
    <n v="4"/>
    <n v="6"/>
    <n v="1944"/>
    <d v="1909-09-26T00:00:00"/>
    <n v="53.25"/>
    <n v="-4.42"/>
    <s v="UK"/>
    <n v="25"/>
    <n v="12"/>
    <n v="1945"/>
    <d v="1931-03-29T00:00:00"/>
    <x v="228"/>
    <x v="262"/>
    <x v="4"/>
    <s v="AH"/>
    <x v="0"/>
    <n v="569"/>
    <n v="0"/>
    <n v="0"/>
  </r>
  <r>
    <s v="NOO-014103"/>
    <n v="8"/>
    <n v="6"/>
    <n v="1944"/>
    <d v="1913-09-26T00:00:00"/>
    <n v="60.63"/>
    <n v="8.58"/>
    <s v="Norway"/>
    <n v="27"/>
    <n v="9"/>
    <n v="1945"/>
    <d v="1932-12-27T00:00:00"/>
    <x v="205"/>
    <x v="232"/>
    <x v="8"/>
    <s v="DH"/>
    <x v="0"/>
    <n v="476"/>
    <n v="1"/>
    <n v="270"/>
  </r>
  <r>
    <s v="NOO-014106"/>
    <n v="8"/>
    <n v="6"/>
    <n v="1944"/>
    <d v="1913-09-26T00:00:00"/>
    <n v="60.63"/>
    <n v="8.57"/>
    <s v="Norway"/>
    <n v="15"/>
    <n v="12"/>
    <n v="1944"/>
    <d v="1921-03-27T00:00:00"/>
    <x v="205"/>
    <x v="232"/>
    <x v="8"/>
    <s v="PD"/>
    <x v="0"/>
    <n v="190"/>
    <n v="0"/>
    <n v="0"/>
  </r>
  <r>
    <s v="NOO-014108"/>
    <n v="8"/>
    <n v="6"/>
    <n v="1944"/>
    <d v="1913-09-26T00:00:00"/>
    <n v="60.63"/>
    <n v="8.58"/>
    <s v="Norway"/>
    <n v="4"/>
    <n v="7"/>
    <n v="1944"/>
    <d v="1909-10-26T00:00:00"/>
    <x v="205"/>
    <x v="232"/>
    <x v="8"/>
    <s v="AH"/>
    <x v="0"/>
    <n v="26"/>
    <n v="1"/>
    <n v="270"/>
  </r>
  <r>
    <s v="NOO-014110"/>
    <n v="8"/>
    <n v="6"/>
    <n v="1944"/>
    <d v="1913-09-26T00:00:00"/>
    <n v="60.63"/>
    <n v="8.58"/>
    <s v="Norway"/>
    <n v="11"/>
    <n v="2"/>
    <n v="1946"/>
    <d v="1916-05-30T00:00:00"/>
    <x v="122"/>
    <x v="232"/>
    <x v="8"/>
    <s v="DH"/>
    <x v="0"/>
    <n v="613"/>
    <n v="4"/>
    <n v="347"/>
  </r>
  <r>
    <s v="NOO-014113"/>
    <n v="13"/>
    <n v="6"/>
    <n v="1944"/>
    <d v="1918-09-26T00:00:00"/>
    <n v="60.58"/>
    <n v="8.58"/>
    <s v="Norway"/>
    <n v="28"/>
    <n v="9"/>
    <n v="1944"/>
    <d v="1933-12-27T00:00:00"/>
    <x v="205"/>
    <x v="232"/>
    <x v="8"/>
    <s v="RH"/>
    <x v="0"/>
    <n v="107"/>
    <n v="6"/>
    <n v="351"/>
  </r>
  <r>
    <s v="NOO-014114"/>
    <n v="13"/>
    <n v="6"/>
    <n v="1944"/>
    <d v="1918-09-26T00:00:00"/>
    <n v="60.58"/>
    <n v="8.58"/>
    <s v="Norway"/>
    <n v="11"/>
    <n v="7"/>
    <n v="1944"/>
    <d v="1916-10-25T00:00:00"/>
    <x v="229"/>
    <x v="263"/>
    <x v="8"/>
    <s v="UU"/>
    <x v="0"/>
    <n v="28"/>
    <n v="0"/>
    <n v="0"/>
  </r>
  <r>
    <s v="NOO-016013"/>
    <n v="13"/>
    <n v="7"/>
    <n v="1944"/>
    <d v="1918-10-26T00:00:00"/>
    <n v="62.45"/>
    <n v="6.37"/>
    <s v="Norway"/>
    <n v="30"/>
    <n v="12"/>
    <n v="1944"/>
    <d v="1936-03-27T00:00:00"/>
    <x v="230"/>
    <x v="264"/>
    <x v="8"/>
    <s v="AH"/>
    <x v="0"/>
    <n v="170"/>
    <n v="34"/>
    <n v="359"/>
  </r>
  <r>
    <s v="NOO-017128"/>
    <n v="23"/>
    <n v="5"/>
    <n v="1944"/>
    <d v="1928-08-25T00:00:00"/>
    <n v="60.62"/>
    <n v="8.52"/>
    <s v="Norway"/>
    <n v="23"/>
    <n v="8"/>
    <n v="1945"/>
    <d v="1928-11-26T00:00:00"/>
    <x v="231"/>
    <x v="265"/>
    <x v="8"/>
    <s v="PD"/>
    <x v="0"/>
    <n v="457"/>
    <n v="1"/>
    <n v="270"/>
  </r>
  <r>
    <s v="NOS-51318"/>
    <n v="3"/>
    <n v="6"/>
    <n v="1944"/>
    <d v="1908-09-25T00:00:00"/>
    <n v="60.63"/>
    <n v="8.57"/>
    <s v="Norway"/>
    <n v="17"/>
    <n v="1"/>
    <n v="1946"/>
    <d v="1922-04-30T00:00:00"/>
    <x v="205"/>
    <x v="232"/>
    <x v="8"/>
    <s v="PD"/>
    <x v="0"/>
    <n v="593"/>
    <n v="0"/>
    <n v="0"/>
  </r>
  <r>
    <s v="NOS-51319"/>
    <n v="3"/>
    <n v="6"/>
    <n v="1944"/>
    <d v="1908-09-25T00:00:00"/>
    <n v="60.63"/>
    <n v="8.57"/>
    <s v="Norway"/>
    <n v="10"/>
    <n v="8"/>
    <n v="1944"/>
    <d v="1915-11-26T00:00:00"/>
    <x v="205"/>
    <x v="232"/>
    <x v="8"/>
    <s v="AH"/>
    <x v="0"/>
    <n v="68"/>
    <n v="0"/>
    <n v="0"/>
  </r>
  <r>
    <s v="NOS-51324"/>
    <n v="14"/>
    <n v="6"/>
    <n v="1944"/>
    <d v="1919-09-26T00:00:00"/>
    <n v="60.63"/>
    <n v="8.57"/>
    <s v="Norway"/>
    <n v="22"/>
    <n v="2"/>
    <n v="1945"/>
    <d v="1927-05-30T00:00:00"/>
    <x v="205"/>
    <x v="232"/>
    <x v="8"/>
    <s v="AH"/>
    <x v="0"/>
    <n v="253"/>
    <n v="0"/>
    <n v="0"/>
  </r>
  <r>
    <s v="SVG-C25882"/>
    <n v="21"/>
    <n v="5"/>
    <n v="1944"/>
    <d v="1926-08-26T00:00:00"/>
    <n v="58.88"/>
    <n v="11.9"/>
    <s v="Sweden"/>
    <n v="15"/>
    <n v="7"/>
    <n v="1951"/>
    <d v="1920-11-01T00:00:00"/>
    <x v="232"/>
    <x v="154"/>
    <x v="11"/>
    <s v="UU"/>
    <x v="0"/>
    <n v="2611"/>
    <n v="10"/>
    <n v="55"/>
  </r>
  <r>
    <s v="SVG-C25898"/>
    <n v="6"/>
    <n v="6"/>
    <n v="1944"/>
    <d v="1911-09-26T00:00:00"/>
    <n v="58.88"/>
    <n v="11.88"/>
    <s v="Sweden"/>
    <n v="12"/>
    <n v="2"/>
    <n v="1945"/>
    <d v="1917-05-29T00:00:00"/>
    <x v="233"/>
    <x v="97"/>
    <x v="11"/>
    <s v="DH"/>
    <x v="0"/>
    <n v="251"/>
    <n v="1"/>
    <n v="270"/>
  </r>
  <r>
    <s v="SVG-C26053"/>
    <n v="4"/>
    <n v="6"/>
    <n v="1944"/>
    <d v="1909-09-26T00:00:00"/>
    <n v="56.17"/>
    <n v="13.35"/>
    <s v="Sweden"/>
    <n v="14"/>
    <n v="4"/>
    <n v="1945"/>
    <d v="1919-07-28T00:00:00"/>
    <x v="234"/>
    <x v="226"/>
    <x v="11"/>
    <s v="DH"/>
    <x v="0"/>
    <n v="314"/>
    <n v="3"/>
    <n v="229"/>
  </r>
  <r>
    <s v="SVG-C39150"/>
    <n v="4"/>
    <n v="6"/>
    <n v="1944"/>
    <d v="1909-09-26T00:00:00"/>
    <n v="63.15"/>
    <n v="17.25"/>
    <s v="Sweden"/>
    <n v="21"/>
    <n v="11"/>
    <n v="1944"/>
    <d v="1927-02-26T00:00:00"/>
    <x v="235"/>
    <x v="266"/>
    <x v="11"/>
    <s v="AH"/>
    <x v="0"/>
    <n v="170"/>
    <n v="0"/>
    <n v="0"/>
  </r>
  <r>
    <s v="SVG-C39151"/>
    <n v="4"/>
    <n v="6"/>
    <n v="1944"/>
    <d v="1909-09-26T00:00:00"/>
    <n v="63.15"/>
    <n v="17.25"/>
    <s v="Sweden"/>
    <n v="28"/>
    <n v="8"/>
    <n v="1946"/>
    <d v="1933-11-28T00:00:00"/>
    <x v="235"/>
    <x v="266"/>
    <x v="11"/>
    <s v="DH"/>
    <x v="0"/>
    <n v="815"/>
    <n v="0"/>
    <n v="0"/>
  </r>
  <r>
    <s v="SVG-C42065"/>
    <n v="17"/>
    <n v="6"/>
    <n v="1944"/>
    <d v="1922-09-26T00:00:00"/>
    <n v="60.7"/>
    <n v="16.62"/>
    <s v="Sweden"/>
    <n v="30"/>
    <n v="9"/>
    <n v="1944"/>
    <d v="1935-12-27T00:00:00"/>
    <x v="236"/>
    <x v="267"/>
    <x v="11"/>
    <s v="DH"/>
    <x v="0"/>
    <n v="105"/>
    <n v="0"/>
    <n v="0"/>
  </r>
  <r>
    <s v="SVG-C46903"/>
    <n v="28"/>
    <n v="5"/>
    <n v="1944"/>
    <d v="1933-08-26T00:00:00"/>
    <n v="57.6"/>
    <n v="12.05"/>
    <s v="Sweden"/>
    <n v="30"/>
    <n v="9"/>
    <n v="1945"/>
    <d v="1935-12-28T00:00:00"/>
    <x v="237"/>
    <x v="222"/>
    <x v="11"/>
    <s v="DH"/>
    <x v="0"/>
    <n v="490"/>
    <n v="0"/>
    <n v="0"/>
  </r>
  <r>
    <s v="SVG-C46961"/>
    <n v="23"/>
    <n v="6"/>
    <n v="1944"/>
    <d v="1928-09-25T00:00:00"/>
    <n v="65.75"/>
    <n v="15.17"/>
    <s v="Sweden"/>
    <n v="15"/>
    <n v="5"/>
    <n v="1945"/>
    <d v="1920-08-26T00:00:00"/>
    <x v="238"/>
    <x v="268"/>
    <x v="11"/>
    <s v="UU"/>
    <x v="1"/>
    <n v="326"/>
    <n v="11"/>
    <n v="334"/>
  </r>
  <r>
    <s v="SVG-C47312"/>
    <n v="6"/>
    <n v="6"/>
    <n v="1944"/>
    <d v="1911-09-26T00:00:00"/>
    <n v="63.17"/>
    <n v="17.27"/>
    <s v="Sweden"/>
    <n v="25"/>
    <n v="3"/>
    <n v="1948"/>
    <d v="1930-06-30T00:00:00"/>
    <x v="235"/>
    <x v="269"/>
    <x v="11"/>
    <s v="RH"/>
    <x v="2"/>
    <n v="1388"/>
    <n v="7"/>
    <n v="108"/>
  </r>
  <r>
    <s v="SVR-U19313"/>
    <n v="27"/>
    <n v="5"/>
    <n v="1944"/>
    <d v="1932-08-25T00:00:00"/>
    <n v="59.32"/>
    <n v="17.829999999999998"/>
    <s v="Sweden"/>
    <n v="9"/>
    <n v="7"/>
    <n v="1944"/>
    <d v="1914-10-26T00:00:00"/>
    <x v="239"/>
    <x v="148"/>
    <x v="11"/>
    <s v="UU"/>
    <x v="0"/>
    <n v="43"/>
    <n v="3"/>
    <n v="153"/>
  </r>
  <r>
    <s v="SVR-U21056"/>
    <n v="29"/>
    <n v="5"/>
    <n v="1944"/>
    <d v="1934-08-26T00:00:00"/>
    <n v="59.12"/>
    <n v="15.08"/>
    <s v="Sweden"/>
    <n v="22"/>
    <n v="3"/>
    <n v="1948"/>
    <d v="1927-06-30T00:00:00"/>
    <x v="240"/>
    <x v="270"/>
    <x v="11"/>
    <s v="UU"/>
    <x v="1"/>
    <n v="1393"/>
    <n v="1"/>
    <n v="91"/>
  </r>
  <r>
    <s v="SVR-U21078"/>
    <n v="17"/>
    <n v="6"/>
    <n v="1944"/>
    <d v="1922-09-26T00:00:00"/>
    <n v="56"/>
    <n v="14.43"/>
    <s v="Sweden"/>
    <n v="30"/>
    <n v="7"/>
    <n v="1944"/>
    <d v="1935-10-26T00:00:00"/>
    <x v="158"/>
    <x v="271"/>
    <x v="11"/>
    <s v="UU"/>
    <x v="0"/>
    <n v="43"/>
    <n v="0"/>
    <n v="0"/>
  </r>
  <r>
    <s v="SVR-U21778"/>
    <n v="6"/>
    <n v="6"/>
    <n v="1944"/>
    <d v="1911-09-26T00:00:00"/>
    <n v="59.62"/>
    <n v="14.3"/>
    <s v="Sweden"/>
    <n v="3"/>
    <n v="10"/>
    <n v="1944"/>
    <d v="1909-01-25T00:00:00"/>
    <x v="241"/>
    <x v="272"/>
    <x v="11"/>
    <s v="DH"/>
    <x v="0"/>
    <n v="119"/>
    <n v="10"/>
    <n v="186"/>
  </r>
  <r>
    <s v="SVR-U22460"/>
    <n v="3"/>
    <n v="5"/>
    <n v="1944"/>
    <d v="1908-08-25T00:00:00"/>
    <n v="58.78"/>
    <n v="17.38"/>
    <s v="Sweden"/>
    <n v="17"/>
    <n v="3"/>
    <n v="1945"/>
    <d v="1922-06-27T00:00:00"/>
    <x v="242"/>
    <x v="269"/>
    <x v="11"/>
    <s v="PD"/>
    <x v="0"/>
    <n v="318"/>
    <n v="2"/>
    <n v="181"/>
  </r>
  <r>
    <s v="SVR-U22901"/>
    <n v="13"/>
    <n v="6"/>
    <n v="1944"/>
    <d v="1918-09-26T00:00:00"/>
    <n v="62.72"/>
    <n v="15.45"/>
    <s v="Sweden"/>
    <n v="12"/>
    <n v="4"/>
    <n v="1945"/>
    <d v="1917-07-28T00:00:00"/>
    <x v="243"/>
    <x v="273"/>
    <x v="11"/>
    <s v="DH"/>
    <x v="0"/>
    <n v="303"/>
    <n v="46"/>
    <n v="95"/>
  </r>
  <r>
    <s v="SVR-U22903"/>
    <n v="13"/>
    <n v="6"/>
    <n v="1944"/>
    <d v="1918-09-26T00:00:00"/>
    <n v="62.72"/>
    <n v="15.45"/>
    <s v="Sweden"/>
    <n v="1"/>
    <n v="3"/>
    <n v="1946"/>
    <d v="1906-06-28T00:00:00"/>
    <x v="62"/>
    <x v="274"/>
    <x v="11"/>
    <s v="DH"/>
    <x v="0"/>
    <n v="626"/>
    <n v="127"/>
    <n v="343"/>
  </r>
  <r>
    <s v="CZP-E58520"/>
    <n v="14"/>
    <n v="5"/>
    <n v="1945"/>
    <d v="1919-08-27T00:00:00"/>
    <n v="50.03"/>
    <n v="15.78"/>
    <s v="Czech Republic"/>
    <n v="15"/>
    <n v="3"/>
    <n v="1948"/>
    <d v="1920-06-29T00:00:00"/>
    <x v="244"/>
    <x v="275"/>
    <x v="16"/>
    <s v="RH"/>
    <x v="2"/>
    <n v="1036"/>
    <n v="0"/>
    <n v="0"/>
  </r>
  <r>
    <s v="GBT-325081"/>
    <n v="24"/>
    <n v="5"/>
    <n v="1945"/>
    <d v="1929-08-27T00:00:00"/>
    <n v="51.33"/>
    <n v="-2.93"/>
    <s v="UK"/>
    <n v="15"/>
    <n v="3"/>
    <n v="1946"/>
    <d v="1920-06-27T00:00:00"/>
    <x v="245"/>
    <x v="231"/>
    <x v="4"/>
    <s v="UU"/>
    <x v="0"/>
    <n v="295"/>
    <n v="0"/>
    <n v="0"/>
  </r>
  <r>
    <s v="NOO-014121"/>
    <n v="9"/>
    <n v="8"/>
    <n v="1945"/>
    <d v="1914-11-27T00:00:00"/>
    <n v="60.63"/>
    <n v="8.57"/>
    <s v="Norway"/>
    <n v="15"/>
    <n v="1"/>
    <n v="1947"/>
    <d v="1920-04-30T00:00:00"/>
    <x v="246"/>
    <x v="102"/>
    <x v="8"/>
    <s v="DH"/>
    <x v="0"/>
    <n v="524"/>
    <n v="22"/>
    <n v="66"/>
  </r>
  <r>
    <s v="NOO-020377"/>
    <n v="31"/>
    <n v="5"/>
    <n v="1945"/>
    <d v="1936-08-26T00:00:00"/>
    <n v="60.63"/>
    <n v="8.58"/>
    <s v="Norway"/>
    <n v="15"/>
    <n v="8"/>
    <n v="1945"/>
    <d v="1920-11-26T00:00:00"/>
    <x v="205"/>
    <x v="263"/>
    <x v="8"/>
    <s v="AH"/>
    <x v="0"/>
    <n v="76"/>
    <n v="0"/>
    <n v="0"/>
  </r>
  <r>
    <s v="NOO-020380"/>
    <n v="31"/>
    <n v="5"/>
    <n v="1945"/>
    <d v="1936-08-26T00:00:00"/>
    <n v="60.63"/>
    <n v="8.58"/>
    <s v="Norway"/>
    <n v="30"/>
    <n v="8"/>
    <n v="1945"/>
    <d v="1935-11-27T00:00:00"/>
    <x v="205"/>
    <x v="263"/>
    <x v="8"/>
    <s v="DH"/>
    <x v="0"/>
    <n v="91"/>
    <n v="0"/>
    <n v="0"/>
  </r>
  <r>
    <s v="NOO-022806"/>
    <n v="28"/>
    <n v="5"/>
    <n v="1945"/>
    <d v="1933-08-27T00:00:00"/>
    <n v="59.7"/>
    <n v="8.0299999999999994"/>
    <s v="Norway"/>
    <n v="25"/>
    <n v="7"/>
    <n v="1945"/>
    <d v="1930-10-27T00:00:00"/>
    <x v="171"/>
    <x v="276"/>
    <x v="8"/>
    <s v="RH"/>
    <x v="2"/>
    <n v="58"/>
    <n v="0"/>
    <n v="0"/>
  </r>
  <r>
    <s v="NOO-022808"/>
    <n v="27"/>
    <n v="5"/>
    <n v="1945"/>
    <d v="1932-08-26T00:00:00"/>
    <n v="59.7"/>
    <n v="8.0299999999999994"/>
    <s v="Norway"/>
    <n v="30"/>
    <n v="10"/>
    <n v="1945"/>
    <d v="1936-01-27T00:00:00"/>
    <x v="247"/>
    <x v="277"/>
    <x v="8"/>
    <s v="DH"/>
    <x v="0"/>
    <n v="156"/>
    <n v="17"/>
    <n v="7"/>
  </r>
  <r>
    <s v="NOS-50750"/>
    <n v="1"/>
    <n v="7"/>
    <n v="1945"/>
    <d v="1906-10-27T00:00:00"/>
    <n v="58.72"/>
    <n v="5.53"/>
    <s v="Norway"/>
    <n v="18"/>
    <n v="11"/>
    <n v="1945"/>
    <d v="1924-02-27T00:00:00"/>
    <x v="248"/>
    <x v="278"/>
    <x v="8"/>
    <s v="DH"/>
    <x v="0"/>
    <n v="140"/>
    <n v="21"/>
    <n v="45"/>
  </r>
  <r>
    <s v="NOS-51367"/>
    <n v="28"/>
    <n v="5"/>
    <n v="1945"/>
    <d v="1933-08-27T00:00:00"/>
    <n v="60.63"/>
    <n v="8.57"/>
    <s v="Norway"/>
    <n v="5"/>
    <n v="11"/>
    <n v="1945"/>
    <d v="1911-02-27T00:00:00"/>
    <x v="205"/>
    <x v="232"/>
    <x v="8"/>
    <s v="DH"/>
    <x v="0"/>
    <n v="161"/>
    <n v="0"/>
    <n v="0"/>
  </r>
  <r>
    <s v="NOS-51372"/>
    <n v="1"/>
    <n v="6"/>
    <n v="1945"/>
    <d v="1906-09-27T00:00:00"/>
    <n v="60.63"/>
    <n v="8.57"/>
    <s v="Norway"/>
    <n v="30"/>
    <n v="5"/>
    <n v="1946"/>
    <d v="1935-08-28T00:00:00"/>
    <x v="205"/>
    <x v="232"/>
    <x v="8"/>
    <s v="UU"/>
    <x v="0"/>
    <n v="363"/>
    <n v="0"/>
    <n v="0"/>
  </r>
  <r>
    <s v="NOS-51373"/>
    <n v="6"/>
    <n v="6"/>
    <n v="1945"/>
    <d v="1911-09-27T00:00:00"/>
    <n v="60.63"/>
    <n v="8.57"/>
    <s v="Norway"/>
    <n v="30"/>
    <n v="9"/>
    <n v="1945"/>
    <d v="1935-12-28T00:00:00"/>
    <x v="205"/>
    <x v="232"/>
    <x v="8"/>
    <s v="PD"/>
    <x v="0"/>
    <n v="116"/>
    <n v="0"/>
    <n v="0"/>
  </r>
  <r>
    <s v="NOS-51374"/>
    <n v="6"/>
    <n v="6"/>
    <n v="1945"/>
    <d v="1911-09-27T00:00:00"/>
    <n v="60.63"/>
    <n v="8.57"/>
    <s v="Norway"/>
    <n v="29"/>
    <n v="3"/>
    <n v="1946"/>
    <d v="1934-06-28T00:00:00"/>
    <x v="205"/>
    <x v="232"/>
    <x v="8"/>
    <s v="DH"/>
    <x v="0"/>
    <n v="296"/>
    <n v="0"/>
    <n v="0"/>
  </r>
  <r>
    <s v="NOS-51377"/>
    <n v="6"/>
    <n v="6"/>
    <n v="1945"/>
    <d v="1911-09-27T00:00:00"/>
    <n v="60.63"/>
    <n v="8.57"/>
    <s v="Norway"/>
    <n v="5"/>
    <n v="12"/>
    <n v="1947"/>
    <d v="1911-03-31T00:00:00"/>
    <x v="205"/>
    <x v="232"/>
    <x v="8"/>
    <s v="HH"/>
    <x v="0"/>
    <n v="912"/>
    <n v="0"/>
    <n v="0"/>
  </r>
  <r>
    <s v="NOS-51379"/>
    <n v="11"/>
    <n v="6"/>
    <n v="1945"/>
    <d v="1916-09-26T00:00:00"/>
    <n v="60.63"/>
    <n v="8.57"/>
    <s v="Norway"/>
    <n v="23"/>
    <n v="8"/>
    <n v="1945"/>
    <d v="1928-11-26T00:00:00"/>
    <x v="205"/>
    <x v="232"/>
    <x v="8"/>
    <s v="PD"/>
    <x v="0"/>
    <n v="73"/>
    <n v="0"/>
    <n v="0"/>
  </r>
  <r>
    <s v="NOS-51392"/>
    <n v="27"/>
    <n v="5"/>
    <n v="1945"/>
    <d v="1932-08-26T00:00:00"/>
    <n v="60.63"/>
    <n v="8.57"/>
    <s v="Norway"/>
    <n v="27"/>
    <n v="4"/>
    <n v="1946"/>
    <d v="1932-07-28T00:00:00"/>
    <x v="205"/>
    <x v="232"/>
    <x v="8"/>
    <s v="UU"/>
    <x v="0"/>
    <n v="335"/>
    <n v="0"/>
    <n v="0"/>
  </r>
  <r>
    <s v="NOS-61442"/>
    <n v="1"/>
    <n v="6"/>
    <n v="1945"/>
    <d v="1906-09-27T00:00:00"/>
    <n v="60.63"/>
    <n v="8.57"/>
    <s v="Norway"/>
    <n v="21"/>
    <n v="2"/>
    <n v="1948"/>
    <d v="1926-06-02T00:00:00"/>
    <x v="205"/>
    <x v="232"/>
    <x v="8"/>
    <s v="HH"/>
    <x v="0"/>
    <n v="995"/>
    <n v="0"/>
    <n v="0"/>
  </r>
  <r>
    <s v="SVG-C26009"/>
    <n v="6"/>
    <n v="6"/>
    <n v="1945"/>
    <d v="1911-09-27T00:00:00"/>
    <n v="62.37"/>
    <n v="17.329999999999998"/>
    <s v="Sweden"/>
    <n v="20"/>
    <n v="3"/>
    <n v="1946"/>
    <d v="1925-06-28T00:00:00"/>
    <x v="249"/>
    <x v="279"/>
    <x v="11"/>
    <s v="DH"/>
    <x v="0"/>
    <n v="287"/>
    <n v="0"/>
    <n v="0"/>
  </r>
  <r>
    <s v="SVG-C26116"/>
    <n v="29"/>
    <n v="5"/>
    <n v="1945"/>
    <d v="1934-08-27T00:00:00"/>
    <n v="58.9"/>
    <n v="11.87"/>
    <s v="Sweden"/>
    <n v="5"/>
    <n v="11"/>
    <n v="1945"/>
    <d v="1911-02-27T00:00:00"/>
    <x v="232"/>
    <x v="191"/>
    <x v="11"/>
    <s v="DH"/>
    <x v="0"/>
    <n v="160"/>
    <n v="12"/>
    <n v="290"/>
  </r>
  <r>
    <s v="SVG-C47751"/>
    <n v="27"/>
    <n v="5"/>
    <n v="1945"/>
    <d v="1932-08-26T00:00:00"/>
    <n v="60.72"/>
    <n v="16.600000000000001"/>
    <s v="Sweden"/>
    <n v="15"/>
    <n v="7"/>
    <n v="1951"/>
    <d v="1920-11-01T00:00:00"/>
    <x v="246"/>
    <x v="280"/>
    <x v="11"/>
    <s v="DH"/>
    <x v="0"/>
    <n v="2240"/>
    <n v="0"/>
    <n v="0"/>
  </r>
  <r>
    <s v="SVR-U20760"/>
    <n v="12"/>
    <n v="7"/>
    <n v="1945"/>
    <d v="1917-10-27T00:00:00"/>
    <n v="57.33"/>
    <n v="14.25"/>
    <s v="Sweden"/>
    <n v="7"/>
    <n v="12"/>
    <n v="1949"/>
    <d v="1913-04-01T00:00:00"/>
    <x v="250"/>
    <x v="208"/>
    <x v="11"/>
    <s v="DH"/>
    <x v="0"/>
    <n v="1609"/>
    <n v="5"/>
    <n v="295"/>
  </r>
  <r>
    <s v="SVR-U20781"/>
    <n v="12"/>
    <n v="6"/>
    <n v="1945"/>
    <d v="1917-09-27T00:00:00"/>
    <n v="58.58"/>
    <n v="16.149999999999999"/>
    <s v="Sweden"/>
    <n v="29"/>
    <n v="3"/>
    <n v="1946"/>
    <d v="1934-06-28T00:00:00"/>
    <x v="251"/>
    <x v="281"/>
    <x v="11"/>
    <s v="UU"/>
    <x v="0"/>
    <n v="290"/>
    <n v="3"/>
    <n v="47"/>
  </r>
  <r>
    <s v="SVR-U21396"/>
    <n v="28"/>
    <n v="5"/>
    <n v="1945"/>
    <d v="1933-08-27T00:00:00"/>
    <n v="58.77"/>
    <n v="17.329999999999998"/>
    <s v="Sweden"/>
    <n v="26"/>
    <n v="11"/>
    <n v="1946"/>
    <d v="1932-02-28T00:00:00"/>
    <x v="252"/>
    <x v="282"/>
    <x v="11"/>
    <s v="DH"/>
    <x v="0"/>
    <n v="547"/>
    <n v="9"/>
    <n v="51"/>
  </r>
  <r>
    <s v="SVR-U23376"/>
    <n v="28"/>
    <n v="5"/>
    <n v="1945"/>
    <d v="1933-08-27T00:00:00"/>
    <n v="60.28"/>
    <n v="15.98"/>
    <s v="Sweden"/>
    <n v="28"/>
    <n v="1"/>
    <n v="1949"/>
    <d v="1933-05-02T00:00:00"/>
    <x v="253"/>
    <x v="283"/>
    <x v="11"/>
    <s v="DH"/>
    <x v="0"/>
    <n v="1341"/>
    <n v="27"/>
    <n v="309"/>
  </r>
  <r>
    <s v="SVR-U23734"/>
    <n v="25"/>
    <n v="5"/>
    <n v="1945"/>
    <d v="1930-08-27T00:00:00"/>
    <n v="59.08"/>
    <n v="14.67"/>
    <s v="Sweden"/>
    <n v="21"/>
    <n v="3"/>
    <n v="1947"/>
    <d v="1926-06-29T00:00:00"/>
    <x v="254"/>
    <x v="284"/>
    <x v="11"/>
    <s v="DH"/>
    <x v="0"/>
    <n v="665"/>
    <n v="4"/>
    <n v="181"/>
  </r>
  <r>
    <s v="SVR-U23995"/>
    <n v="18"/>
    <n v="5"/>
    <n v="1945"/>
    <d v="1923-08-27T00:00:00"/>
    <n v="57.7"/>
    <n v="16.329999999999998"/>
    <s v="Sweden"/>
    <n v="2"/>
    <n v="6"/>
    <n v="1945"/>
    <d v="1907-09-27T00:00:00"/>
    <x v="255"/>
    <x v="273"/>
    <x v="11"/>
    <s v="RH"/>
    <x v="0"/>
    <n v="15"/>
    <n v="0"/>
    <n v="0"/>
  </r>
  <r>
    <s v="SVR-U24927"/>
    <n v="12"/>
    <n v="6"/>
    <n v="1945"/>
    <d v="1917-09-27T00:00:00"/>
    <n v="57.32"/>
    <n v="12.87"/>
    <s v="Sweden"/>
    <n v="20"/>
    <n v="4"/>
    <n v="1946"/>
    <d v="1925-07-29T00:00:00"/>
    <x v="179"/>
    <x v="72"/>
    <x v="11"/>
    <s v="DH"/>
    <x v="0"/>
    <n v="312"/>
    <n v="0"/>
    <n v="0"/>
  </r>
  <r>
    <s v="SVR-X478"/>
    <n v="23"/>
    <n v="5"/>
    <n v="1945"/>
    <d v="1928-08-26T00:00:00"/>
    <n v="57.97"/>
    <n v="16.350000000000001"/>
    <s v="Sweden"/>
    <n v="10"/>
    <n v="11"/>
    <n v="1945"/>
    <d v="1916-02-27T00:00:00"/>
    <x v="256"/>
    <x v="221"/>
    <x v="11"/>
    <s v="DH"/>
    <x v="0"/>
    <n v="171"/>
    <n v="14"/>
    <n v="236"/>
  </r>
  <r>
    <s v="BLB-2E434"/>
    <n v="23"/>
    <n v="5"/>
    <n v="1946"/>
    <d v="1928-08-27T00:00:00"/>
    <n v="51.17"/>
    <n v="4.47"/>
    <s v="Belgium"/>
    <n v="15"/>
    <n v="6"/>
    <n v="1946"/>
    <d v="1920-09-27T00:00:00"/>
    <x v="86"/>
    <x v="285"/>
    <x v="12"/>
    <s v="UU"/>
    <x v="2"/>
    <n v="23"/>
    <n v="0"/>
    <n v="0"/>
  </r>
  <r>
    <s v="BLB-G5287"/>
    <n v="16"/>
    <n v="5"/>
    <n v="1946"/>
    <d v="1921-08-28T00:00:00"/>
    <n v="50.32"/>
    <n v="4.97"/>
    <s v="Belgium"/>
    <n v="13"/>
    <n v="3"/>
    <n v="1947"/>
    <d v="1918-06-29T00:00:00"/>
    <x v="257"/>
    <x v="124"/>
    <x v="12"/>
    <s v="UU"/>
    <x v="2"/>
    <n v="301"/>
    <n v="0"/>
    <n v="0"/>
  </r>
  <r>
    <s v="CZP-E50850"/>
    <n v="10"/>
    <n v="6"/>
    <n v="1946"/>
    <d v="1915-09-28T00:00:00"/>
    <n v="49.5"/>
    <n v="15.75"/>
    <s v="Czech Republic"/>
    <n v="13"/>
    <n v="6"/>
    <n v="1947"/>
    <d v="1918-09-29T00:00:00"/>
    <x v="258"/>
    <x v="286"/>
    <x v="16"/>
    <s v="DH"/>
    <x v="0"/>
    <n v="368"/>
    <n v="7"/>
    <n v="308"/>
  </r>
  <r>
    <s v="GBT-320782"/>
    <n v="2"/>
    <n v="6"/>
    <n v="1946"/>
    <d v="1907-09-28T00:00:00"/>
    <n v="53.63"/>
    <n v="0.12"/>
    <s v="UK"/>
    <n v="15"/>
    <n v="5"/>
    <n v="1947"/>
    <d v="1920-08-28T00:00:00"/>
    <x v="259"/>
    <x v="287"/>
    <x v="4"/>
    <s v="UU"/>
    <x v="0"/>
    <n v="347"/>
    <n v="0"/>
    <n v="0"/>
  </r>
  <r>
    <s v="GBT-RW3620"/>
    <n v="26"/>
    <n v="5"/>
    <n v="1946"/>
    <d v="1931-08-28T00:00:00"/>
    <n v="51.27"/>
    <n v="-0.02"/>
    <s v="UK"/>
    <n v="14"/>
    <n v="9"/>
    <n v="1946"/>
    <d v="1919-12-29T00:00:00"/>
    <x v="260"/>
    <x v="288"/>
    <x v="4"/>
    <s v="UU"/>
    <x v="0"/>
    <n v="111"/>
    <n v="0"/>
    <n v="0"/>
  </r>
  <r>
    <s v="NOO-024612"/>
    <n v="21"/>
    <n v="5"/>
    <n v="1946"/>
    <d v="1926-08-28T00:00:00"/>
    <n v="60.63"/>
    <n v="8.48"/>
    <s v="Norway"/>
    <n v="9"/>
    <n v="9"/>
    <n v="1947"/>
    <d v="1914-12-30T00:00:00"/>
    <x v="261"/>
    <x v="289"/>
    <x v="8"/>
    <s v="DH"/>
    <x v="0"/>
    <n v="476"/>
    <n v="62"/>
    <n v="69"/>
  </r>
  <r>
    <s v="NOO-024621"/>
    <n v="21"/>
    <n v="5"/>
    <n v="1946"/>
    <d v="1926-08-28T00:00:00"/>
    <n v="60.63"/>
    <n v="8.57"/>
    <s v="Norway"/>
    <n v="7"/>
    <n v="10"/>
    <n v="1946"/>
    <d v="1913-01-27T00:00:00"/>
    <x v="205"/>
    <x v="290"/>
    <x v="8"/>
    <s v="DH"/>
    <x v="0"/>
    <n v="139"/>
    <n v="11"/>
    <n v="270"/>
  </r>
  <r>
    <s v="NOS-51783"/>
    <n v="30"/>
    <n v="5"/>
    <n v="1946"/>
    <d v="1935-08-28T00:00:00"/>
    <n v="60.63"/>
    <n v="8.57"/>
    <s v="Norway"/>
    <n v="23"/>
    <n v="8"/>
    <n v="1946"/>
    <d v="1928-11-27T00:00:00"/>
    <x v="205"/>
    <x v="232"/>
    <x v="8"/>
    <s v="PD"/>
    <x v="0"/>
    <n v="85"/>
    <n v="0"/>
    <n v="0"/>
  </r>
  <r>
    <s v="NOS-51795"/>
    <n v="6"/>
    <n v="6"/>
    <n v="1946"/>
    <d v="1911-09-28T00:00:00"/>
    <n v="60.63"/>
    <n v="8.57"/>
    <s v="Norway"/>
    <n v="2"/>
    <n v="12"/>
    <n v="1946"/>
    <d v="1908-03-29T00:00:00"/>
    <x v="205"/>
    <x v="232"/>
    <x v="8"/>
    <s v="AH"/>
    <x v="0"/>
    <n v="179"/>
    <n v="0"/>
    <n v="0"/>
  </r>
  <r>
    <s v="NOS-51800"/>
    <n v="10"/>
    <n v="6"/>
    <n v="1946"/>
    <d v="1915-09-28T00:00:00"/>
    <n v="60.63"/>
    <n v="8.57"/>
    <s v="Norway"/>
    <n v="29"/>
    <n v="9"/>
    <n v="1946"/>
    <d v="1934-12-29T00:00:00"/>
    <x v="205"/>
    <x v="232"/>
    <x v="8"/>
    <s v="RH"/>
    <x v="2"/>
    <n v="111"/>
    <n v="0"/>
    <n v="0"/>
  </r>
  <r>
    <s v="NOS-61451"/>
    <n v="10"/>
    <n v="6"/>
    <n v="1946"/>
    <d v="1915-09-28T00:00:00"/>
    <n v="60.63"/>
    <n v="8.57"/>
    <s v="Norway"/>
    <n v="18"/>
    <n v="11"/>
    <n v="1946"/>
    <d v="1924-02-28T00:00:00"/>
    <x v="205"/>
    <x v="232"/>
    <x v="8"/>
    <s v="DH"/>
    <x v="0"/>
    <n v="161"/>
    <n v="0"/>
    <n v="0"/>
  </r>
  <r>
    <s v="NOS-61461"/>
    <n v="10"/>
    <n v="6"/>
    <n v="1946"/>
    <d v="1915-09-28T00:00:00"/>
    <n v="60.63"/>
    <n v="8.57"/>
    <s v="Norway"/>
    <n v="29"/>
    <n v="9"/>
    <n v="1946"/>
    <d v="1934-12-29T00:00:00"/>
    <x v="205"/>
    <x v="232"/>
    <x v="8"/>
    <s v="RH"/>
    <x v="2"/>
    <n v="111"/>
    <n v="0"/>
    <n v="0"/>
  </r>
  <r>
    <s v="SVG-C26182"/>
    <n v="26"/>
    <n v="5"/>
    <n v="1946"/>
    <d v="1931-08-28T00:00:00"/>
    <n v="58.02"/>
    <n v="12.67"/>
    <s v="Sweden"/>
    <n v="7"/>
    <n v="2"/>
    <n v="1948"/>
    <d v="1912-06-01T00:00:00"/>
    <x v="198"/>
    <x v="254"/>
    <x v="11"/>
    <s v="DH"/>
    <x v="0"/>
    <n v="622"/>
    <n v="8"/>
    <n v="75"/>
  </r>
  <r>
    <s v="SVG-C44593"/>
    <n v="22"/>
    <n v="5"/>
    <n v="1946"/>
    <d v="1927-08-28T00:00:00"/>
    <n v="59.27"/>
    <n v="15.33"/>
    <s v="Sweden"/>
    <n v="12"/>
    <n v="9"/>
    <n v="1947"/>
    <d v="1917-12-30T00:00:00"/>
    <x v="262"/>
    <x v="291"/>
    <x v="11"/>
    <s v="AH"/>
    <x v="0"/>
    <n v="478"/>
    <n v="0"/>
    <n v="0"/>
  </r>
  <r>
    <s v="SVG-C48310"/>
    <n v="5"/>
    <n v="6"/>
    <n v="1946"/>
    <d v="1910-09-28T00:00:00"/>
    <n v="57.72"/>
    <n v="12.07"/>
    <s v="Sweden"/>
    <n v="13"/>
    <n v="4"/>
    <n v="1947"/>
    <d v="1918-07-30T00:00:00"/>
    <x v="263"/>
    <x v="292"/>
    <x v="11"/>
    <s v="DH"/>
    <x v="0"/>
    <n v="312"/>
    <n v="0"/>
    <n v="0"/>
  </r>
  <r>
    <s v="SVG-C50099"/>
    <n v="1"/>
    <n v="6"/>
    <n v="1946"/>
    <d v="1906-09-28T00:00:00"/>
    <n v="56.82"/>
    <n v="12.73"/>
    <s v="Sweden"/>
    <n v="6"/>
    <n v="4"/>
    <n v="1948"/>
    <d v="1911-07-31T00:00:00"/>
    <x v="214"/>
    <x v="223"/>
    <x v="11"/>
    <s v="DH"/>
    <x v="0"/>
    <n v="675"/>
    <n v="6"/>
    <n v="21"/>
  </r>
  <r>
    <s v="SVG-C50376"/>
    <n v="7"/>
    <n v="5"/>
    <n v="1946"/>
    <d v="1912-08-27T00:00:00"/>
    <n v="57.6"/>
    <n v="12.12"/>
    <s v="Sweden"/>
    <n v="24"/>
    <n v="4"/>
    <n v="1947"/>
    <d v="1929-07-30T00:00:00"/>
    <x v="264"/>
    <x v="116"/>
    <x v="11"/>
    <s v="UU"/>
    <x v="1"/>
    <n v="352"/>
    <n v="10"/>
    <n v="322"/>
  </r>
  <r>
    <s v="SVR-TA7909"/>
    <n v="19"/>
    <n v="6"/>
    <n v="1946"/>
    <d v="1924-09-27T00:00:00"/>
    <n v="56.45"/>
    <n v="15.68"/>
    <s v="Sweden"/>
    <n v="18"/>
    <n v="12"/>
    <n v="1950"/>
    <d v="1924-04-02T00:00:00"/>
    <x v="265"/>
    <x v="259"/>
    <x v="11"/>
    <s v="DH"/>
    <x v="0"/>
    <n v="1643"/>
    <n v="10"/>
    <n v="125"/>
  </r>
  <r>
    <s v="SVR-U21913"/>
    <n v="9"/>
    <n v="6"/>
    <n v="1946"/>
    <d v="1914-09-28T00:00:00"/>
    <n v="67.680000000000007"/>
    <n v="21.65"/>
    <s v="Sweden"/>
    <n v="19"/>
    <n v="1"/>
    <n v="1948"/>
    <d v="1924-05-01T00:00:00"/>
    <x v="266"/>
    <x v="293"/>
    <x v="11"/>
    <s v="AH"/>
    <x v="1"/>
    <n v="589"/>
    <n v="0"/>
    <n v="0"/>
  </r>
  <r>
    <s v="SVR-U22779"/>
    <n v="16"/>
    <n v="6"/>
    <n v="1946"/>
    <d v="1921-09-28T00:00:00"/>
    <n v="58.77"/>
    <n v="17.329999999999998"/>
    <s v="Sweden"/>
    <n v="22"/>
    <n v="11"/>
    <n v="1946"/>
    <d v="1928-02-28T00:00:00"/>
    <x v="267"/>
    <x v="294"/>
    <x v="11"/>
    <s v="DH"/>
    <x v="0"/>
    <n v="159"/>
    <n v="3"/>
    <n v="28"/>
  </r>
  <r>
    <s v="SVR-U23057"/>
    <n v="23"/>
    <n v="5"/>
    <n v="1946"/>
    <d v="1928-08-27T00:00:00"/>
    <n v="59.53"/>
    <n v="14.28"/>
    <s v="Sweden"/>
    <n v="15"/>
    <n v="3"/>
    <n v="1948"/>
    <d v="1920-06-29T00:00:00"/>
    <x v="128"/>
    <x v="208"/>
    <x v="11"/>
    <s v="DH"/>
    <x v="0"/>
    <n v="662"/>
    <n v="11"/>
    <n v="329"/>
  </r>
  <r>
    <s v="SVR-U23804"/>
    <n v="7"/>
    <n v="6"/>
    <n v="1946"/>
    <d v="1912-09-27T00:00:00"/>
    <n v="59.03"/>
    <n v="14.67"/>
    <s v="Sweden"/>
    <n v="24"/>
    <n v="4"/>
    <n v="1947"/>
    <d v="1929-07-30T00:00:00"/>
    <x v="268"/>
    <x v="295"/>
    <x v="11"/>
    <s v="DH"/>
    <x v="0"/>
    <n v="321"/>
    <n v="12"/>
    <n v="100"/>
  </r>
  <r>
    <s v="SVR-U24685"/>
    <n v="4"/>
    <n v="6"/>
    <n v="1946"/>
    <d v="1909-09-28T00:00:00"/>
    <n v="62.62"/>
    <n v="17.88"/>
    <s v="Sweden"/>
    <n v="5"/>
    <n v="6"/>
    <n v="1946"/>
    <d v="1910-09-28T00:00:00"/>
    <x v="269"/>
    <x v="189"/>
    <x v="11"/>
    <s v="RH"/>
    <x v="1"/>
    <n v="1"/>
    <n v="0"/>
    <n v="0"/>
  </r>
  <r>
    <s v="SVR-U24751"/>
    <n v="13"/>
    <n v="6"/>
    <n v="1946"/>
    <d v="1918-09-28T00:00:00"/>
    <n v="64.27"/>
    <n v="15.8"/>
    <s v="Sweden"/>
    <n v="21"/>
    <n v="12"/>
    <n v="1946"/>
    <d v="1927-03-30T00:00:00"/>
    <x v="270"/>
    <x v="296"/>
    <x v="11"/>
    <s v="AH"/>
    <x v="1"/>
    <n v="191"/>
    <n v="17"/>
    <n v="332"/>
  </r>
  <r>
    <s v="SVR-U25279"/>
    <n v="4"/>
    <n v="6"/>
    <n v="1946"/>
    <d v="1909-09-28T00:00:00"/>
    <n v="59.4"/>
    <n v="18.079999999999998"/>
    <s v="Sweden"/>
    <n v="15"/>
    <n v="10"/>
    <n v="1946"/>
    <d v="1921-01-27T00:00:00"/>
    <x v="106"/>
    <x v="297"/>
    <x v="11"/>
    <s v="UU"/>
    <x v="0"/>
    <n v="133"/>
    <n v="0"/>
    <n v="0"/>
  </r>
  <r>
    <s v="SVR-U25486"/>
    <n v="15"/>
    <n v="6"/>
    <n v="1946"/>
    <d v="1920-09-27T00:00:00"/>
    <n v="56.15"/>
    <n v="15.9"/>
    <s v="Sweden"/>
    <n v="16"/>
    <n v="2"/>
    <n v="1947"/>
    <d v="1921-05-31T00:00:00"/>
    <x v="234"/>
    <x v="298"/>
    <x v="11"/>
    <s v="DH"/>
    <x v="0"/>
    <n v="246"/>
    <n v="0"/>
    <n v="0"/>
  </r>
  <r>
    <s v="SVR-U25878"/>
    <n v="27"/>
    <n v="5"/>
    <n v="1946"/>
    <d v="1932-08-27T00:00:00"/>
    <n v="60.02"/>
    <n v="13.15"/>
    <s v="Sweden"/>
    <n v="29"/>
    <n v="3"/>
    <n v="1947"/>
    <d v="1934-06-29T00:00:00"/>
    <x v="271"/>
    <x v="299"/>
    <x v="11"/>
    <s v="DH"/>
    <x v="0"/>
    <n v="306"/>
    <n v="6"/>
    <n v="181"/>
  </r>
  <r>
    <s v="SVR-U25879"/>
    <n v="27"/>
    <n v="5"/>
    <n v="1946"/>
    <d v="1932-08-27T00:00:00"/>
    <n v="60.02"/>
    <n v="13.15"/>
    <s v="Sweden"/>
    <n v="8"/>
    <n v="8"/>
    <n v="1946"/>
    <d v="1913-11-28T00:00:00"/>
    <x v="271"/>
    <x v="299"/>
    <x v="11"/>
    <s v="AH"/>
    <x v="0"/>
    <n v="73"/>
    <n v="6"/>
    <n v="181"/>
  </r>
  <r>
    <s v="SVR-U26407"/>
    <n v="19"/>
    <n v="5"/>
    <n v="1946"/>
    <d v="1924-08-27T00:00:00"/>
    <n v="59.38"/>
    <n v="18.07"/>
    <s v="Sweden"/>
    <n v="15"/>
    <n v="9"/>
    <n v="1946"/>
    <d v="1920-12-28T00:00:00"/>
    <x v="106"/>
    <x v="297"/>
    <x v="11"/>
    <s v="DH"/>
    <x v="0"/>
    <n v="119"/>
    <n v="3"/>
    <n v="27"/>
  </r>
  <r>
    <s v="SVR-U26457"/>
    <n v="31"/>
    <n v="5"/>
    <n v="1946"/>
    <d v="1936-08-27T00:00:00"/>
    <n v="56.82"/>
    <n v="14.08"/>
    <s v="Sweden"/>
    <n v="1"/>
    <n v="10"/>
    <n v="1948"/>
    <d v="1907-01-30T00:00:00"/>
    <x v="46"/>
    <x v="300"/>
    <x v="11"/>
    <s v="UU"/>
    <x v="0"/>
    <n v="854"/>
    <n v="4"/>
    <n v="270"/>
  </r>
  <r>
    <s v="SVR-U26604"/>
    <n v="28"/>
    <n v="5"/>
    <n v="1946"/>
    <d v="1933-08-28T00:00:00"/>
    <n v="56.3"/>
    <n v="13.98"/>
    <s v="Sweden"/>
    <n v="22"/>
    <n v="2"/>
    <n v="1947"/>
    <d v="1927-06-01T00:00:00"/>
    <x v="272"/>
    <x v="301"/>
    <x v="11"/>
    <s v="DH"/>
    <x v="0"/>
    <n v="270"/>
    <n v="8"/>
    <n v="138"/>
  </r>
  <r>
    <s v="SVR-U26605"/>
    <n v="28"/>
    <n v="5"/>
    <n v="1946"/>
    <d v="1933-08-28T00:00:00"/>
    <n v="56.3"/>
    <n v="13.98"/>
    <s v="Sweden"/>
    <n v="3"/>
    <n v="7"/>
    <n v="1946"/>
    <d v="1908-10-27T00:00:00"/>
    <x v="273"/>
    <x v="302"/>
    <x v="11"/>
    <s v="DH"/>
    <x v="0"/>
    <n v="36"/>
    <n v="0"/>
    <n v="0"/>
  </r>
  <r>
    <s v="SVR-U26937"/>
    <n v="2"/>
    <n v="6"/>
    <n v="1946"/>
    <d v="1907-09-28T00:00:00"/>
    <n v="58.02"/>
    <n v="12.63"/>
    <s v="Sweden"/>
    <n v="17"/>
    <n v="11"/>
    <n v="1947"/>
    <d v="1923-03-01T00:00:00"/>
    <x v="274"/>
    <x v="303"/>
    <x v="11"/>
    <s v="DH"/>
    <x v="0"/>
    <n v="533"/>
    <n v="1"/>
    <n v="91"/>
  </r>
  <r>
    <s v="SVR-U27154"/>
    <n v="30"/>
    <n v="5"/>
    <n v="1946"/>
    <d v="1935-08-28T00:00:00"/>
    <n v="57.68"/>
    <n v="16.32"/>
    <s v="Sweden"/>
    <n v="9"/>
    <n v="1"/>
    <n v="1947"/>
    <d v="1914-05-01T00:00:00"/>
    <x v="275"/>
    <x v="304"/>
    <x v="11"/>
    <s v="DH"/>
    <x v="0"/>
    <n v="224"/>
    <n v="1"/>
    <n v="270"/>
  </r>
  <r>
    <s v="SVR-U27805"/>
    <n v="6"/>
    <n v="6"/>
    <n v="1946"/>
    <d v="1911-09-28T00:00:00"/>
    <n v="56.1"/>
    <n v="14.62"/>
    <s v="Sweden"/>
    <n v="12"/>
    <n v="2"/>
    <n v="1947"/>
    <d v="1917-05-31T00:00:00"/>
    <x v="276"/>
    <x v="305"/>
    <x v="11"/>
    <s v="UU"/>
    <x v="0"/>
    <n v="251"/>
    <n v="3"/>
    <n v="151"/>
  </r>
  <r>
    <s v="SVR-U28009"/>
    <n v="26"/>
    <n v="5"/>
    <n v="1946"/>
    <d v="1931-08-28T00:00:00"/>
    <n v="58.53"/>
    <n v="12.32"/>
    <s v="Sweden"/>
    <n v="15"/>
    <n v="4"/>
    <n v="1948"/>
    <d v="1920-07-30T00:00:00"/>
    <x v="277"/>
    <x v="246"/>
    <x v="11"/>
    <s v="DH"/>
    <x v="0"/>
    <n v="690"/>
    <n v="5"/>
    <n v="39"/>
  </r>
  <r>
    <s v="SVR-U28478"/>
    <n v="27"/>
    <n v="5"/>
    <n v="1946"/>
    <d v="1932-08-27T00:00:00"/>
    <n v="58"/>
    <n v="13.78"/>
    <s v="Sweden"/>
    <n v="13"/>
    <n v="12"/>
    <n v="1946"/>
    <d v="1919-03-30T00:00:00"/>
    <x v="278"/>
    <x v="306"/>
    <x v="11"/>
    <s v="DH"/>
    <x v="0"/>
    <n v="200"/>
    <n v="0"/>
    <n v="0"/>
  </r>
  <r>
    <s v="SVR-U28482"/>
    <n v="29"/>
    <n v="5"/>
    <n v="1946"/>
    <d v="1934-08-28T00:00:00"/>
    <n v="57.98"/>
    <n v="13.77"/>
    <s v="Sweden"/>
    <n v="16"/>
    <n v="6"/>
    <n v="1946"/>
    <d v="1921-09-28T00:00:00"/>
    <x v="215"/>
    <x v="307"/>
    <x v="11"/>
    <s v="UU"/>
    <x v="0"/>
    <n v="18"/>
    <n v="0"/>
    <n v="0"/>
  </r>
  <r>
    <s v="SVR-Y44465"/>
    <n v="29"/>
    <n v="5"/>
    <n v="1946"/>
    <d v="1934-08-28T00:00:00"/>
    <n v="56.3"/>
    <n v="12.45"/>
    <s v="Sweden"/>
    <n v="4"/>
    <n v="7"/>
    <n v="1947"/>
    <d v="1909-10-29T00:00:00"/>
    <x v="272"/>
    <x v="308"/>
    <x v="11"/>
    <s v="UU"/>
    <x v="1"/>
    <n v="401"/>
    <n v="13"/>
    <n v="117"/>
  </r>
  <r>
    <s v="CZP-C8738"/>
    <n v="24"/>
    <n v="5"/>
    <n v="1947"/>
    <d v="1929-08-29T00:00:00"/>
    <n v="49.98"/>
    <n v="14.67"/>
    <s v="Czech Republic"/>
    <n v="29"/>
    <n v="6"/>
    <n v="1947"/>
    <d v="1934-09-29T00:00:00"/>
    <x v="279"/>
    <x v="197"/>
    <x v="16"/>
    <s v="DH"/>
    <x v="0"/>
    <n v="36"/>
    <n v="4"/>
    <n v="343"/>
  </r>
  <r>
    <s v="CZP-C8739"/>
    <n v="24"/>
    <n v="5"/>
    <n v="1947"/>
    <d v="1929-08-29T00:00:00"/>
    <n v="50.02"/>
    <n v="14.65"/>
    <s v="Czech Republic"/>
    <n v="29"/>
    <n v="6"/>
    <n v="1947"/>
    <d v="1934-09-29T00:00:00"/>
    <x v="279"/>
    <x v="197"/>
    <x v="16"/>
    <s v="DH"/>
    <x v="0"/>
    <n v="36"/>
    <n v="0"/>
    <n v="0"/>
  </r>
  <r>
    <s v="CZP-E69759"/>
    <n v="17"/>
    <n v="5"/>
    <n v="1947"/>
    <d v="1922-08-29T00:00:00"/>
    <n v="50.32"/>
    <n v="13.8"/>
    <s v="Czech Republic"/>
    <n v="20"/>
    <n v="6"/>
    <n v="1948"/>
    <d v="1925-09-30T00:00:00"/>
    <x v="257"/>
    <x v="56"/>
    <x v="16"/>
    <s v="DH"/>
    <x v="0"/>
    <n v="400"/>
    <n v="4"/>
    <n v="91"/>
  </r>
  <r>
    <s v="CZP-E90109"/>
    <n v="2"/>
    <n v="5"/>
    <n v="1947"/>
    <d v="1907-08-29T00:00:00"/>
    <n v="50.18"/>
    <n v="14.97"/>
    <s v="Czech Republic"/>
    <n v="1"/>
    <n v="5"/>
    <n v="1953"/>
    <d v="1906-09-04T00:00:00"/>
    <x v="145"/>
    <x v="24"/>
    <x v="16"/>
    <s v="DH"/>
    <x v="0"/>
    <n v="2191"/>
    <n v="6"/>
    <n v="270"/>
  </r>
  <r>
    <s v="DKS-S12399"/>
    <n v="10"/>
    <n v="6"/>
    <n v="1947"/>
    <d v="1915-09-29T00:00:00"/>
    <n v="56.47"/>
    <n v="8.73"/>
    <s v="Denmark"/>
    <n v="20"/>
    <n v="4"/>
    <n v="1948"/>
    <d v="1925-07-31T00:00:00"/>
    <x v="9"/>
    <x v="309"/>
    <x v="3"/>
    <s v="DH"/>
    <x v="0"/>
    <n v="315"/>
    <n v="11"/>
    <n v="101"/>
  </r>
  <r>
    <s v="DKS-S23052"/>
    <n v="18"/>
    <n v="5"/>
    <n v="1947"/>
    <d v="1923-08-29T00:00:00"/>
    <n v="56.47"/>
    <n v="8.73"/>
    <s v="Denmark"/>
    <n v="1"/>
    <n v="1"/>
    <n v="1948"/>
    <d v="1906-05-02T00:00:00"/>
    <x v="9"/>
    <x v="6"/>
    <x v="3"/>
    <s v="DH"/>
    <x v="0"/>
    <n v="228"/>
    <n v="3"/>
    <n v="133"/>
  </r>
  <r>
    <s v="DKS-S23102"/>
    <n v="25"/>
    <n v="5"/>
    <n v="1947"/>
    <d v="1930-08-29T00:00:00"/>
    <n v="55.82"/>
    <n v="8.73"/>
    <s v="Denmark"/>
    <n v="18"/>
    <n v="6"/>
    <n v="1947"/>
    <d v="1923-09-29T00:00:00"/>
    <x v="200"/>
    <x v="310"/>
    <x v="3"/>
    <s v="DH"/>
    <x v="0"/>
    <n v="24"/>
    <n v="0"/>
    <n v="0"/>
  </r>
  <r>
    <s v="GBT-325130"/>
    <n v="26"/>
    <n v="6"/>
    <n v="1947"/>
    <d v="1931-09-29T00:00:00"/>
    <n v="53.8"/>
    <n v="-2.23"/>
    <s v="UK"/>
    <n v="30"/>
    <n v="10"/>
    <n v="1947"/>
    <d v="1936-01-29T00:00:00"/>
    <x v="280"/>
    <x v="311"/>
    <x v="4"/>
    <s v="UU"/>
    <x v="0"/>
    <n v="126"/>
    <n v="0"/>
    <n v="0"/>
  </r>
  <r>
    <s v="GBT-330008"/>
    <n v="16"/>
    <n v="7"/>
    <n v="1947"/>
    <d v="1921-10-29T00:00:00"/>
    <n v="52.52"/>
    <n v="1.75"/>
    <s v="UK"/>
    <n v="10"/>
    <n v="5"/>
    <n v="1948"/>
    <d v="1915-08-30T00:00:00"/>
    <x v="96"/>
    <x v="312"/>
    <x v="4"/>
    <s v="UU"/>
    <x v="0"/>
    <n v="299"/>
    <n v="5"/>
    <n v="293"/>
  </r>
  <r>
    <s v="GBT-330013"/>
    <n v="4"/>
    <n v="8"/>
    <n v="1947"/>
    <d v="1909-11-29T00:00:00"/>
    <n v="52.52"/>
    <n v="1.65"/>
    <s v="UK"/>
    <n v="7"/>
    <n v="8"/>
    <n v="1947"/>
    <d v="1912-11-28T00:00:00"/>
    <x v="281"/>
    <x v="313"/>
    <x v="4"/>
    <s v="DH"/>
    <x v="0"/>
    <n v="3"/>
    <n v="0"/>
    <n v="0"/>
  </r>
  <r>
    <s v="NOO-025626"/>
    <n v="10"/>
    <n v="6"/>
    <n v="1947"/>
    <d v="1915-09-29T00:00:00"/>
    <n v="58.5"/>
    <n v="6.25"/>
    <s v="Norway"/>
    <n v="21"/>
    <n v="1"/>
    <n v="1948"/>
    <d v="1926-05-02T00:00:00"/>
    <x v="282"/>
    <x v="314"/>
    <x v="8"/>
    <s v="UU"/>
    <x v="1"/>
    <n v="225"/>
    <n v="6"/>
    <n v="341"/>
  </r>
  <r>
    <s v="NOO-027527"/>
    <n v="5"/>
    <n v="6"/>
    <n v="1947"/>
    <d v="1910-09-29T00:00:00"/>
    <n v="58.45"/>
    <n v="6.13"/>
    <s v="Norway"/>
    <n v="15"/>
    <n v="11"/>
    <n v="1955"/>
    <d v="1921-03-08T00:00:00"/>
    <x v="139"/>
    <x v="158"/>
    <x v="8"/>
    <s v="DH"/>
    <x v="0"/>
    <n v="3085"/>
    <n v="0"/>
    <n v="0"/>
  </r>
  <r>
    <s v="NOO-027529"/>
    <n v="5"/>
    <n v="6"/>
    <n v="1947"/>
    <d v="1910-09-29T00:00:00"/>
    <n v="58.45"/>
    <n v="6.13"/>
    <s v="Norway"/>
    <n v="19"/>
    <n v="11"/>
    <n v="1947"/>
    <d v="1925-02-28T00:00:00"/>
    <x v="139"/>
    <x v="315"/>
    <x v="8"/>
    <s v="RH"/>
    <x v="0"/>
    <n v="167"/>
    <n v="5"/>
    <n v="270"/>
  </r>
  <r>
    <s v="NOO-029877"/>
    <n v="7"/>
    <n v="6"/>
    <n v="1947"/>
    <d v="1912-09-28T00:00:00"/>
    <n v="59.92"/>
    <n v="10.83"/>
    <s v="Norway"/>
    <n v="7"/>
    <n v="9"/>
    <n v="1947"/>
    <d v="1912-12-29T00:00:00"/>
    <x v="283"/>
    <x v="128"/>
    <x v="8"/>
    <s v="UU"/>
    <x v="0"/>
    <n v="92"/>
    <n v="4"/>
    <n v="237"/>
  </r>
  <r>
    <s v="NOS-77252"/>
    <n v="22"/>
    <n v="6"/>
    <n v="1947"/>
    <d v="1927-09-29T00:00:00"/>
    <n v="60.63"/>
    <n v="8.57"/>
    <s v="Norway"/>
    <n v="30"/>
    <n v="10"/>
    <n v="1947"/>
    <d v="1936-01-29T00:00:00"/>
    <x v="205"/>
    <x v="232"/>
    <x v="8"/>
    <s v="RH"/>
    <x v="2"/>
    <n v="130"/>
    <n v="0"/>
    <n v="0"/>
  </r>
  <r>
    <s v="NOS-77263"/>
    <n v="1"/>
    <n v="6"/>
    <n v="1947"/>
    <d v="1906-09-29T00:00:00"/>
    <n v="60.63"/>
    <n v="8.57"/>
    <s v="Norway"/>
    <n v="15"/>
    <n v="5"/>
    <n v="1948"/>
    <d v="1920-08-29T00:00:00"/>
    <x v="205"/>
    <x v="232"/>
    <x v="8"/>
    <s v="UU"/>
    <x v="0"/>
    <n v="349"/>
    <n v="0"/>
    <n v="0"/>
  </r>
  <r>
    <s v="NOS-77266"/>
    <n v="1"/>
    <n v="6"/>
    <n v="1947"/>
    <d v="1906-09-29T00:00:00"/>
    <n v="60.63"/>
    <n v="8.57"/>
    <s v="Norway"/>
    <n v="15"/>
    <n v="11"/>
    <n v="1947"/>
    <d v="1921-02-28T00:00:00"/>
    <x v="205"/>
    <x v="232"/>
    <x v="8"/>
    <s v="DH"/>
    <x v="0"/>
    <n v="167"/>
    <n v="0"/>
    <n v="0"/>
  </r>
  <r>
    <s v="NOS-77268"/>
    <n v="1"/>
    <n v="6"/>
    <n v="1947"/>
    <d v="1906-09-29T00:00:00"/>
    <n v="60.63"/>
    <n v="8.57"/>
    <s v="Norway"/>
    <n v="15"/>
    <n v="11"/>
    <n v="1947"/>
    <d v="1921-02-28T00:00:00"/>
    <x v="205"/>
    <x v="232"/>
    <x v="8"/>
    <s v="DH"/>
    <x v="0"/>
    <n v="167"/>
    <n v="0"/>
    <n v="0"/>
  </r>
  <r>
    <s v="NOS-77278"/>
    <n v="10"/>
    <n v="6"/>
    <n v="1947"/>
    <d v="1915-09-29T00:00:00"/>
    <n v="60.63"/>
    <n v="8.57"/>
    <s v="Norway"/>
    <n v="16"/>
    <n v="9"/>
    <n v="1947"/>
    <d v="1921-12-30T00:00:00"/>
    <x v="205"/>
    <x v="232"/>
    <x v="8"/>
    <s v="DH"/>
    <x v="0"/>
    <n v="98"/>
    <n v="0"/>
    <n v="0"/>
  </r>
  <r>
    <s v="NOS-77291"/>
    <n v="15"/>
    <n v="6"/>
    <n v="1947"/>
    <d v="1920-09-28T00:00:00"/>
    <n v="60.63"/>
    <n v="8.57"/>
    <s v="Norway"/>
    <n v="29"/>
    <n v="10"/>
    <n v="1947"/>
    <d v="1935-01-29T00:00:00"/>
    <x v="205"/>
    <x v="232"/>
    <x v="8"/>
    <s v="DH"/>
    <x v="0"/>
    <n v="136"/>
    <n v="0"/>
    <n v="0"/>
  </r>
  <r>
    <s v="NOU-5814"/>
    <n v="21"/>
    <n v="5"/>
    <n v="1947"/>
    <d v="1926-08-29T00:00:00"/>
    <n v="59.95"/>
    <n v="10.75"/>
    <s v="Norway"/>
    <n v="20"/>
    <n v="7"/>
    <n v="1947"/>
    <d v="1925-10-29T00:00:00"/>
    <x v="138"/>
    <x v="23"/>
    <x v="8"/>
    <s v="DH"/>
    <x v="0"/>
    <n v="60"/>
    <n v="0"/>
    <n v="0"/>
  </r>
  <r>
    <s v="SVG-C34985"/>
    <n v="22"/>
    <n v="5"/>
    <n v="1947"/>
    <d v="1927-08-29T00:00:00"/>
    <n v="57.73"/>
    <n v="12.07"/>
    <s v="Sweden"/>
    <n v="20"/>
    <n v="7"/>
    <n v="1947"/>
    <d v="1925-10-29T00:00:00"/>
    <x v="284"/>
    <x v="292"/>
    <x v="11"/>
    <s v="DH"/>
    <x v="0"/>
    <n v="59"/>
    <n v="0"/>
    <n v="0"/>
  </r>
  <r>
    <s v="SVG-C46888"/>
    <n v="8"/>
    <n v="6"/>
    <n v="1947"/>
    <d v="1913-09-29T00:00:00"/>
    <n v="60.63"/>
    <n v="15"/>
    <s v="Sweden"/>
    <n v="15"/>
    <n v="4"/>
    <n v="1948"/>
    <d v="1920-07-30T00:00:00"/>
    <x v="205"/>
    <x v="255"/>
    <x v="11"/>
    <s v="DH"/>
    <x v="0"/>
    <n v="312"/>
    <n v="0"/>
    <n v="0"/>
  </r>
  <r>
    <s v="SVG-C46890"/>
    <n v="8"/>
    <n v="6"/>
    <n v="1947"/>
    <d v="1913-09-29T00:00:00"/>
    <n v="60.62"/>
    <n v="15"/>
    <s v="Sweden"/>
    <n v="16"/>
    <n v="4"/>
    <n v="1949"/>
    <d v="1921-08-01T00:00:00"/>
    <x v="231"/>
    <x v="255"/>
    <x v="11"/>
    <s v="DH"/>
    <x v="0"/>
    <n v="678"/>
    <n v="0"/>
    <n v="0"/>
  </r>
  <r>
    <s v="SVG-C47666"/>
    <n v="3"/>
    <n v="6"/>
    <n v="1947"/>
    <d v="1908-09-28T00:00:00"/>
    <n v="57.9"/>
    <n v="12"/>
    <s v="Sweden"/>
    <n v="15"/>
    <n v="3"/>
    <n v="1949"/>
    <d v="1920-06-30T00:00:00"/>
    <x v="256"/>
    <x v="112"/>
    <x v="11"/>
    <s v="UU"/>
    <x v="0"/>
    <n v="651"/>
    <n v="0"/>
    <n v="0"/>
  </r>
  <r>
    <s v="SVG-C47667"/>
    <n v="3"/>
    <n v="6"/>
    <n v="1947"/>
    <d v="1908-09-28T00:00:00"/>
    <n v="57.9"/>
    <n v="12"/>
    <s v="Sweden"/>
    <n v="12"/>
    <n v="6"/>
    <n v="1949"/>
    <d v="1917-10-01T00:00:00"/>
    <x v="285"/>
    <x v="178"/>
    <x v="11"/>
    <s v="DH"/>
    <x v="0"/>
    <n v="740"/>
    <n v="7"/>
    <n v="234"/>
  </r>
  <r>
    <s v="SVG-C48341"/>
    <n v="2"/>
    <n v="6"/>
    <n v="1947"/>
    <d v="1907-09-29T00:00:00"/>
    <n v="56.13"/>
    <n v="13.13"/>
    <s v="Sweden"/>
    <n v="29"/>
    <n v="7"/>
    <n v="1949"/>
    <d v="1934-10-31T00:00:00"/>
    <x v="286"/>
    <x v="316"/>
    <x v="11"/>
    <s v="DH"/>
    <x v="0"/>
    <n v="788"/>
    <n v="20"/>
    <n v="30"/>
  </r>
  <r>
    <s v="SVG-C49976"/>
    <n v="8"/>
    <n v="6"/>
    <n v="1947"/>
    <d v="1913-09-29T00:00:00"/>
    <n v="58.92"/>
    <n v="11.92"/>
    <s v="Sweden"/>
    <n v="8"/>
    <n v="8"/>
    <n v="1947"/>
    <d v="1913-11-29T00:00:00"/>
    <x v="287"/>
    <x v="178"/>
    <x v="11"/>
    <s v="DH"/>
    <x v="0"/>
    <n v="61"/>
    <n v="0"/>
    <n v="0"/>
  </r>
  <r>
    <s v="SVG-C49981"/>
    <n v="15"/>
    <n v="6"/>
    <n v="1947"/>
    <d v="1920-09-28T00:00:00"/>
    <n v="58.92"/>
    <n v="12.32"/>
    <s v="Sweden"/>
    <n v="1"/>
    <n v="9"/>
    <n v="1951"/>
    <d v="1907-01-03T00:00:00"/>
    <x v="221"/>
    <x v="97"/>
    <x v="11"/>
    <s v="DH"/>
    <x v="0"/>
    <n v="1539"/>
    <n v="26"/>
    <n v="266"/>
  </r>
  <r>
    <s v="SVG-C51334"/>
    <n v="20"/>
    <n v="6"/>
    <n v="1947"/>
    <d v="1925-09-29T00:00:00"/>
    <n v="59.27"/>
    <n v="15.33"/>
    <s v="Sweden"/>
    <n v="30"/>
    <n v="8"/>
    <n v="1947"/>
    <d v="1935-11-29T00:00:00"/>
    <x v="262"/>
    <x v="291"/>
    <x v="11"/>
    <s v="AH"/>
    <x v="0"/>
    <n v="71"/>
    <n v="0"/>
    <n v="0"/>
  </r>
  <r>
    <s v="SVR-U24692"/>
    <n v="11"/>
    <n v="6"/>
    <n v="1947"/>
    <d v="1916-09-28T00:00:00"/>
    <n v="59.97"/>
    <n v="13.15"/>
    <s v="Sweden"/>
    <n v="10"/>
    <n v="8"/>
    <n v="1947"/>
    <d v="1915-11-29T00:00:00"/>
    <x v="271"/>
    <x v="299"/>
    <x v="11"/>
    <s v="DH"/>
    <x v="0"/>
    <n v="60"/>
    <n v="0"/>
    <n v="0"/>
  </r>
  <r>
    <s v="SVR-U24693"/>
    <n v="11"/>
    <n v="6"/>
    <n v="1947"/>
    <d v="1916-09-28T00:00:00"/>
    <n v="59.97"/>
    <n v="13.15"/>
    <s v="Sweden"/>
    <n v="20"/>
    <n v="7"/>
    <n v="1947"/>
    <d v="1925-10-29T00:00:00"/>
    <x v="271"/>
    <x v="299"/>
    <x v="11"/>
    <s v="AH"/>
    <x v="0"/>
    <n v="39"/>
    <n v="0"/>
    <n v="0"/>
  </r>
  <r>
    <s v="SVR-U24694"/>
    <n v="11"/>
    <n v="6"/>
    <n v="1947"/>
    <d v="1916-09-28T00:00:00"/>
    <n v="59.97"/>
    <n v="13.15"/>
    <s v="Sweden"/>
    <n v="1"/>
    <n v="8"/>
    <n v="1947"/>
    <d v="1906-11-29T00:00:00"/>
    <x v="271"/>
    <x v="299"/>
    <x v="11"/>
    <s v="AH"/>
    <x v="0"/>
    <n v="51"/>
    <n v="0"/>
    <n v="0"/>
  </r>
  <r>
    <s v="SVR-U26632"/>
    <n v="3"/>
    <n v="6"/>
    <n v="1947"/>
    <d v="1908-09-28T00:00:00"/>
    <n v="56.3"/>
    <n v="13.98"/>
    <s v="Sweden"/>
    <n v="15"/>
    <n v="9"/>
    <n v="1947"/>
    <d v="1920-12-29T00:00:00"/>
    <x v="286"/>
    <x v="317"/>
    <x v="11"/>
    <s v="DH"/>
    <x v="0"/>
    <n v="104"/>
    <n v="4"/>
    <n v="240"/>
  </r>
  <r>
    <s v="SVR-U27029"/>
    <n v="24"/>
    <n v="5"/>
    <n v="1947"/>
    <d v="1929-08-29T00:00:00"/>
    <n v="59.25"/>
    <n v="18"/>
    <s v="Sweden"/>
    <n v="17"/>
    <n v="4"/>
    <n v="1949"/>
    <d v="1922-08-01T00:00:00"/>
    <x v="288"/>
    <x v="318"/>
    <x v="11"/>
    <s v="UU"/>
    <x v="0"/>
    <n v="694"/>
    <n v="5"/>
    <n v="28"/>
  </r>
  <r>
    <s v="SVR-U27035"/>
    <n v="2"/>
    <n v="6"/>
    <n v="1947"/>
    <d v="1907-09-29T00:00:00"/>
    <n v="59.25"/>
    <n v="18"/>
    <s v="Sweden"/>
    <n v="7"/>
    <n v="7"/>
    <n v="1947"/>
    <d v="1912-10-28T00:00:00"/>
    <x v="289"/>
    <x v="319"/>
    <x v="11"/>
    <s v="UU"/>
    <x v="0"/>
    <n v="35"/>
    <n v="0"/>
    <n v="0"/>
  </r>
  <r>
    <s v="SVR-U27584"/>
    <n v="29"/>
    <n v="5"/>
    <n v="1947"/>
    <d v="1934-08-29T00:00:00"/>
    <n v="59.95"/>
    <n v="14.92"/>
    <s v="Sweden"/>
    <n v="2"/>
    <n v="11"/>
    <n v="1947"/>
    <d v="1908-02-29T00:00:00"/>
    <x v="290"/>
    <x v="320"/>
    <x v="11"/>
    <s v="DH"/>
    <x v="0"/>
    <n v="157"/>
    <n v="35"/>
    <n v="286"/>
  </r>
  <r>
    <s v="SVR-U27976"/>
    <n v="14"/>
    <n v="6"/>
    <n v="1947"/>
    <d v="1919-09-29T00:00:00"/>
    <n v="58.02"/>
    <n v="12.63"/>
    <s v="Sweden"/>
    <n v="9"/>
    <n v="11"/>
    <n v="1947"/>
    <d v="1915-03-01T00:00:00"/>
    <x v="274"/>
    <x v="308"/>
    <x v="11"/>
    <s v="DH"/>
    <x v="0"/>
    <n v="148"/>
    <n v="0"/>
    <n v="0"/>
  </r>
  <r>
    <s v="SVR-U27977"/>
    <n v="14"/>
    <n v="6"/>
    <n v="1947"/>
    <d v="1919-09-29T00:00:00"/>
    <n v="58.02"/>
    <n v="12.63"/>
    <s v="Sweden"/>
    <n v="25"/>
    <n v="1"/>
    <n v="1948"/>
    <d v="1930-05-02T00:00:00"/>
    <x v="274"/>
    <x v="303"/>
    <x v="11"/>
    <s v="DH"/>
    <x v="0"/>
    <n v="225"/>
    <n v="1"/>
    <n v="91"/>
  </r>
  <r>
    <s v="SVR-U28144"/>
    <n v="7"/>
    <n v="6"/>
    <n v="1947"/>
    <d v="1912-09-28T00:00:00"/>
    <n v="57.33"/>
    <n v="14.18"/>
    <s v="Sweden"/>
    <n v="15"/>
    <n v="10"/>
    <n v="1947"/>
    <d v="1921-01-28T00:00:00"/>
    <x v="291"/>
    <x v="321"/>
    <x v="11"/>
    <s v="DH"/>
    <x v="0"/>
    <n v="130"/>
    <n v="8"/>
    <n v="196"/>
  </r>
  <r>
    <s v="SVR-U28229"/>
    <n v="8"/>
    <n v="6"/>
    <n v="1947"/>
    <d v="1913-09-29T00:00:00"/>
    <n v="61.82"/>
    <n v="16.13"/>
    <s v="Sweden"/>
    <n v="30"/>
    <n v="3"/>
    <n v="1948"/>
    <d v="1935-06-30T00:00:00"/>
    <x v="292"/>
    <x v="259"/>
    <x v="11"/>
    <s v="DH"/>
    <x v="0"/>
    <n v="296"/>
    <n v="51"/>
    <n v="200"/>
  </r>
  <r>
    <s v="SVR-U28230"/>
    <n v="11"/>
    <n v="6"/>
    <n v="1947"/>
    <d v="1916-09-28T00:00:00"/>
    <n v="61.82"/>
    <n v="16.13"/>
    <s v="Sweden"/>
    <n v="28"/>
    <n v="10"/>
    <n v="1948"/>
    <d v="1934-01-30T00:00:00"/>
    <x v="293"/>
    <x v="237"/>
    <x v="11"/>
    <s v="UU"/>
    <x v="0"/>
    <n v="505"/>
    <n v="3"/>
    <n v="317"/>
  </r>
  <r>
    <s v="SVR-U28722"/>
    <n v="12"/>
    <n v="6"/>
    <n v="1947"/>
    <d v="1917-09-29T00:00:00"/>
    <n v="57.8"/>
    <n v="14.13"/>
    <s v="Sweden"/>
    <n v="18"/>
    <n v="6"/>
    <n v="1947"/>
    <d v="1923-09-29T00:00:00"/>
    <x v="294"/>
    <x v="321"/>
    <x v="11"/>
    <s v="ND"/>
    <x v="0"/>
    <n v="6"/>
    <n v="3"/>
    <n v="152"/>
  </r>
  <r>
    <s v="SVR-U28723"/>
    <n v="12"/>
    <n v="6"/>
    <n v="1947"/>
    <d v="1917-09-29T00:00:00"/>
    <n v="57.8"/>
    <n v="14.13"/>
    <s v="Sweden"/>
    <n v="21"/>
    <n v="4"/>
    <n v="1948"/>
    <d v="1926-07-31T00:00:00"/>
    <x v="294"/>
    <x v="321"/>
    <x v="11"/>
    <s v="UU"/>
    <x v="0"/>
    <n v="314"/>
    <n v="3"/>
    <n v="152"/>
  </r>
  <r>
    <s v="SVR-U29112"/>
    <n v="10"/>
    <n v="6"/>
    <n v="1947"/>
    <d v="1915-09-29T00:00:00"/>
    <n v="65.87"/>
    <n v="22.3"/>
    <s v="Sweden"/>
    <n v="13"/>
    <n v="7"/>
    <n v="1948"/>
    <d v="1918-10-30T00:00:00"/>
    <x v="295"/>
    <x v="322"/>
    <x v="11"/>
    <s v="UU"/>
    <x v="0"/>
    <n v="399"/>
    <n v="0"/>
    <n v="0"/>
  </r>
  <r>
    <s v="SVR-U29113"/>
    <n v="10"/>
    <n v="6"/>
    <n v="1947"/>
    <d v="1915-09-29T00:00:00"/>
    <n v="65.87"/>
    <n v="22.3"/>
    <s v="Sweden"/>
    <n v="21"/>
    <n v="1"/>
    <n v="1949"/>
    <d v="1926-05-03T00:00:00"/>
    <x v="296"/>
    <x v="323"/>
    <x v="11"/>
    <s v="DH"/>
    <x v="0"/>
    <n v="591"/>
    <n v="60"/>
    <n v="227"/>
  </r>
  <r>
    <s v="SVR-U29378"/>
    <n v="27"/>
    <n v="5"/>
    <n v="1947"/>
    <d v="1932-08-28T00:00:00"/>
    <n v="59.45"/>
    <n v="18.12"/>
    <s v="Sweden"/>
    <n v="14"/>
    <n v="7"/>
    <n v="1947"/>
    <d v="1919-10-29T00:00:00"/>
    <x v="297"/>
    <x v="324"/>
    <x v="11"/>
    <s v="DH"/>
    <x v="2"/>
    <n v="48"/>
    <n v="0"/>
    <n v="0"/>
  </r>
  <r>
    <s v="SVR-U30752"/>
    <n v="30"/>
    <n v="5"/>
    <n v="1947"/>
    <d v="1935-08-29T00:00:00"/>
    <n v="59.62"/>
    <n v="17.72"/>
    <s v="Sweden"/>
    <n v="13"/>
    <n v="4"/>
    <n v="1950"/>
    <d v="1918-08-02T00:00:00"/>
    <x v="128"/>
    <x v="325"/>
    <x v="11"/>
    <s v="DH"/>
    <x v="0"/>
    <n v="1049"/>
    <n v="0"/>
    <n v="0"/>
  </r>
  <r>
    <s v="SVR-U30867"/>
    <n v="27"/>
    <n v="5"/>
    <n v="1947"/>
    <d v="1932-08-28T00:00:00"/>
    <n v="58.37"/>
    <n v="12.32"/>
    <s v="Sweden"/>
    <n v="27"/>
    <n v="10"/>
    <n v="1947"/>
    <d v="1933-01-28T00:00:00"/>
    <x v="298"/>
    <x v="326"/>
    <x v="11"/>
    <s v="DH"/>
    <x v="0"/>
    <n v="153"/>
    <n v="15"/>
    <n v="353"/>
  </r>
  <r>
    <s v="SVR-U31104"/>
    <n v="9"/>
    <n v="6"/>
    <n v="1947"/>
    <d v="1914-09-29T00:00:00"/>
    <n v="59.12"/>
    <n v="14.8"/>
    <s v="Sweden"/>
    <n v="22"/>
    <n v="8"/>
    <n v="1948"/>
    <d v="1927-11-30T00:00:00"/>
    <x v="299"/>
    <x v="233"/>
    <x v="11"/>
    <s v="DH"/>
    <x v="0"/>
    <n v="440"/>
    <n v="10"/>
    <n v="186"/>
  </r>
  <r>
    <s v="SVR-X10031"/>
    <n v="6"/>
    <n v="6"/>
    <n v="1947"/>
    <d v="1911-09-29T00:00:00"/>
    <n v="59.08"/>
    <n v="14.65"/>
    <s v="Sweden"/>
    <n v="14"/>
    <n v="4"/>
    <n v="1948"/>
    <d v="1919-07-31T00:00:00"/>
    <x v="300"/>
    <x v="284"/>
    <x v="11"/>
    <s v="DH"/>
    <x v="0"/>
    <n v="313"/>
    <n v="1"/>
    <n v="91"/>
  </r>
  <r>
    <s v="SVR-X10032"/>
    <n v="6"/>
    <n v="6"/>
    <n v="1947"/>
    <d v="1911-09-29T00:00:00"/>
    <n v="59.08"/>
    <n v="14.65"/>
    <s v="Sweden"/>
    <n v="16"/>
    <n v="4"/>
    <n v="1952"/>
    <d v="1921-08-04T00:00:00"/>
    <x v="300"/>
    <x v="284"/>
    <x v="11"/>
    <s v="DH"/>
    <x v="0"/>
    <n v="1776"/>
    <n v="1"/>
    <n v="91"/>
  </r>
  <r>
    <s v="SVR-X10034"/>
    <n v="6"/>
    <n v="6"/>
    <n v="1947"/>
    <d v="1911-09-29T00:00:00"/>
    <n v="59.08"/>
    <n v="14.65"/>
    <s v="Sweden"/>
    <n v="18"/>
    <n v="11"/>
    <n v="1947"/>
    <d v="1924-02-29T00:00:00"/>
    <x v="301"/>
    <x v="327"/>
    <x v="11"/>
    <s v="DH"/>
    <x v="0"/>
    <n v="165"/>
    <n v="17"/>
    <n v="277"/>
  </r>
  <r>
    <s v="CZP-E59148"/>
    <n v="24"/>
    <n v="5"/>
    <n v="1948"/>
    <d v="1929-08-30T00:00:00"/>
    <n v="50.02"/>
    <n v="14.38"/>
    <s v="Czech Republic"/>
    <n v="18"/>
    <n v="6"/>
    <n v="1950"/>
    <d v="1923-10-02T00:00:00"/>
    <x v="302"/>
    <x v="328"/>
    <x v="16"/>
    <s v="DH"/>
    <x v="0"/>
    <n v="755"/>
    <n v="3"/>
    <n v="148"/>
  </r>
  <r>
    <s v="CZP-H7118"/>
    <n v="9"/>
    <n v="6"/>
    <n v="1948"/>
    <d v="1914-09-30T00:00:00"/>
    <n v="49.27"/>
    <n v="14.08"/>
    <s v="Czech Republic"/>
    <n v="26"/>
    <n v="4"/>
    <n v="1949"/>
    <d v="1931-08-01T00:00:00"/>
    <x v="303"/>
    <x v="329"/>
    <x v="16"/>
    <s v="DH"/>
    <x v="0"/>
    <n v="321"/>
    <n v="4"/>
    <n v="233"/>
  </r>
  <r>
    <s v="DER-E1322"/>
    <n v="14"/>
    <n v="5"/>
    <n v="1948"/>
    <d v="1919-08-30T00:00:00"/>
    <n v="50"/>
    <n v="12.08"/>
    <s v="Germany"/>
    <n v="5"/>
    <n v="8"/>
    <n v="1948"/>
    <d v="1910-11-30T00:00:00"/>
    <x v="302"/>
    <x v="75"/>
    <x v="6"/>
    <s v="AH"/>
    <x v="0"/>
    <n v="83"/>
    <n v="0"/>
    <n v="0"/>
  </r>
  <r>
    <s v="GBT-329336"/>
    <n v="29"/>
    <n v="5"/>
    <n v="1948"/>
    <d v="1934-08-30T00:00:00"/>
    <n v="53.35"/>
    <n v="-4.25"/>
    <s v="UK"/>
    <n v="30"/>
    <n v="11"/>
    <n v="1948"/>
    <d v="1936-03-01T00:00:00"/>
    <x v="304"/>
    <x v="330"/>
    <x v="4"/>
    <s v="RH"/>
    <x v="0"/>
    <n v="185"/>
    <n v="3"/>
    <n v="211"/>
  </r>
  <r>
    <s v="GBT-329828"/>
    <n v="18"/>
    <n v="6"/>
    <n v="1948"/>
    <d v="1923-09-30T00:00:00"/>
    <n v="53.75"/>
    <n v="-2.27"/>
    <s v="UK"/>
    <n v="15"/>
    <n v="12"/>
    <n v="1948"/>
    <d v="1921-03-31T00:00:00"/>
    <x v="305"/>
    <x v="331"/>
    <x v="4"/>
    <s v="UU"/>
    <x v="0"/>
    <n v="180"/>
    <n v="0"/>
    <n v="0"/>
  </r>
  <r>
    <s v="GBT-AD4198"/>
    <n v="29"/>
    <n v="5"/>
    <n v="1948"/>
    <d v="1934-08-30T00:00:00"/>
    <n v="54.83"/>
    <n v="-3.08"/>
    <s v="UK"/>
    <n v="15"/>
    <n v="4"/>
    <n v="1950"/>
    <d v="1920-08-01T00:00:00"/>
    <x v="306"/>
    <x v="332"/>
    <x v="4"/>
    <s v="DH"/>
    <x v="0"/>
    <n v="686"/>
    <n v="19"/>
    <n v="121"/>
  </r>
  <r>
    <s v="HES-924344"/>
    <n v="7"/>
    <n v="6"/>
    <n v="1948"/>
    <d v="1912-09-29T00:00:00"/>
    <n v="47.22"/>
    <n v="9.0299999999999994"/>
    <s v="Switzerland"/>
    <n v="15"/>
    <n v="1"/>
    <n v="1951"/>
    <d v="1920-05-04T00:00:00"/>
    <x v="307"/>
    <x v="22"/>
    <x v="9"/>
    <s v="PD"/>
    <x v="0"/>
    <n v="952"/>
    <n v="4"/>
    <n v="234"/>
  </r>
  <r>
    <s v="NOO-027131"/>
    <n v="29"/>
    <n v="5"/>
    <n v="1948"/>
    <d v="1934-08-30T00:00:00"/>
    <n v="60.63"/>
    <n v="8.57"/>
    <s v="Norway"/>
    <n v="25"/>
    <n v="9"/>
    <n v="1953"/>
    <d v="1931-01-05T00:00:00"/>
    <x v="205"/>
    <x v="232"/>
    <x v="8"/>
    <s v="DH"/>
    <x v="0"/>
    <n v="1945"/>
    <n v="0"/>
    <n v="0"/>
  </r>
  <r>
    <s v="SFH-C005107"/>
    <n v="7"/>
    <n v="6"/>
    <n v="1948"/>
    <d v="1912-09-29T00:00:00"/>
    <n v="66.5"/>
    <n v="25.8"/>
    <s v="Finland"/>
    <n v="15"/>
    <n v="11"/>
    <n v="1954"/>
    <d v="1921-03-07T00:00:00"/>
    <x v="308"/>
    <x v="333"/>
    <x v="1"/>
    <s v="UU"/>
    <x v="0"/>
    <n v="2352"/>
    <n v="6"/>
    <n v="270"/>
  </r>
  <r>
    <s v="SVG-C50476"/>
    <n v="4"/>
    <n v="6"/>
    <n v="1948"/>
    <d v="1909-09-30T00:00:00"/>
    <n v="57.68"/>
    <n v="12.05"/>
    <s v="Sweden"/>
    <n v="10"/>
    <n v="2"/>
    <n v="1951"/>
    <d v="1915-06-05T00:00:00"/>
    <x v="275"/>
    <x v="222"/>
    <x v="11"/>
    <s v="DH"/>
    <x v="0"/>
    <n v="981"/>
    <n v="0"/>
    <n v="0"/>
  </r>
  <r>
    <s v="SVG-C51985"/>
    <n v="25"/>
    <n v="6"/>
    <n v="1948"/>
    <d v="1930-09-30T00:00:00"/>
    <n v="57.97"/>
    <n v="12.13"/>
    <s v="Sweden"/>
    <n v="25"/>
    <n v="10"/>
    <n v="1948"/>
    <d v="1931-01-30T00:00:00"/>
    <x v="309"/>
    <x v="116"/>
    <x v="11"/>
    <s v="DH"/>
    <x v="0"/>
    <n v="122"/>
    <n v="9"/>
    <n v="232"/>
  </r>
  <r>
    <s v="SVG-C52571"/>
    <n v="8"/>
    <n v="6"/>
    <n v="1948"/>
    <d v="1913-09-30T00:00:00"/>
    <n v="57.83"/>
    <n v="18.920000000000002"/>
    <s v="Sweden"/>
    <n v="1"/>
    <n v="3"/>
    <n v="1949"/>
    <d v="1906-07-01T00:00:00"/>
    <x v="310"/>
    <x v="334"/>
    <x v="11"/>
    <s v="RH"/>
    <x v="0"/>
    <n v="266"/>
    <n v="0"/>
    <n v="0"/>
  </r>
  <r>
    <s v="SVR-U22124"/>
    <n v="13"/>
    <n v="6"/>
    <n v="1948"/>
    <d v="1918-09-30T00:00:00"/>
    <n v="63.8"/>
    <n v="14.7"/>
    <s v="Sweden"/>
    <n v="3"/>
    <n v="7"/>
    <n v="1948"/>
    <d v="1908-10-29T00:00:00"/>
    <x v="62"/>
    <x v="274"/>
    <x v="11"/>
    <s v="AH"/>
    <x v="0"/>
    <n v="20"/>
    <n v="0"/>
    <n v="0"/>
  </r>
  <r>
    <s v="SVR-U27038"/>
    <n v="25"/>
    <n v="5"/>
    <n v="1948"/>
    <d v="1930-08-30T00:00:00"/>
    <n v="59.25"/>
    <n v="18"/>
    <s v="Sweden"/>
    <n v="20"/>
    <n v="3"/>
    <n v="1950"/>
    <d v="1925-07-02T00:00:00"/>
    <x v="128"/>
    <x v="335"/>
    <x v="11"/>
    <s v="DH"/>
    <x v="0"/>
    <n v="664"/>
    <n v="44"/>
    <n v="341"/>
  </r>
  <r>
    <s v="SVR-U27040"/>
    <n v="28"/>
    <n v="5"/>
    <n v="1948"/>
    <d v="1933-08-30T00:00:00"/>
    <n v="59.25"/>
    <n v="18"/>
    <s v="Sweden"/>
    <n v="28"/>
    <n v="3"/>
    <n v="1949"/>
    <d v="1933-07-01T00:00:00"/>
    <x v="195"/>
    <x v="336"/>
    <x v="11"/>
    <s v="DH"/>
    <x v="0"/>
    <n v="304"/>
    <n v="3"/>
    <n v="208"/>
  </r>
  <r>
    <s v="SVR-U29704"/>
    <n v="2"/>
    <n v="6"/>
    <n v="1948"/>
    <d v="1907-09-30T00:00:00"/>
    <n v="65.87"/>
    <n v="22.3"/>
    <s v="Sweden"/>
    <n v="4"/>
    <n v="11"/>
    <n v="1948"/>
    <d v="1910-03-02T00:00:00"/>
    <x v="311"/>
    <x v="337"/>
    <x v="11"/>
    <s v="DH"/>
    <x v="0"/>
    <n v="155"/>
    <n v="21"/>
    <n v="318"/>
  </r>
  <r>
    <s v="SVR-U29710"/>
    <n v="10"/>
    <n v="6"/>
    <n v="1948"/>
    <d v="1915-09-30T00:00:00"/>
    <n v="65.87"/>
    <n v="22.3"/>
    <s v="Sweden"/>
    <n v="4"/>
    <n v="1"/>
    <n v="1949"/>
    <d v="1909-05-02T00:00:00"/>
    <x v="295"/>
    <x v="322"/>
    <x v="11"/>
    <s v="DH"/>
    <x v="0"/>
    <n v="208"/>
    <n v="0"/>
    <n v="0"/>
  </r>
  <r>
    <s v="SVR-U29857"/>
    <n v="10"/>
    <n v="7"/>
    <n v="1948"/>
    <d v="1915-10-30T00:00:00"/>
    <n v="59.95"/>
    <n v="14.92"/>
    <s v="Sweden"/>
    <n v="30"/>
    <n v="11"/>
    <n v="1949"/>
    <d v="1936-03-02T00:00:00"/>
    <x v="128"/>
    <x v="338"/>
    <x v="11"/>
    <s v="DH"/>
    <x v="0"/>
    <n v="508"/>
    <n v="119"/>
    <n v="252"/>
  </r>
  <r>
    <s v="SVR-U29862"/>
    <n v="13"/>
    <n v="6"/>
    <n v="1948"/>
    <d v="1918-09-30T00:00:00"/>
    <n v="59.93"/>
    <n v="14.93"/>
    <s v="Sweden"/>
    <n v="7"/>
    <n v="11"/>
    <n v="1949"/>
    <d v="1913-03-02T00:00:00"/>
    <x v="196"/>
    <x v="339"/>
    <x v="11"/>
    <s v="DH"/>
    <x v="0"/>
    <n v="512"/>
    <n v="0"/>
    <n v="0"/>
  </r>
  <r>
    <s v="SVR-U30131"/>
    <n v="31"/>
    <n v="5"/>
    <n v="1948"/>
    <d v="1936-08-29T00:00:00"/>
    <n v="61.82"/>
    <n v="16.13"/>
    <s v="Sweden"/>
    <n v="15"/>
    <n v="10"/>
    <n v="1949"/>
    <d v="1921-01-30T00:00:00"/>
    <x v="39"/>
    <x v="340"/>
    <x v="11"/>
    <s v="DH"/>
    <x v="0"/>
    <n v="502"/>
    <n v="9"/>
    <n v="309"/>
  </r>
  <r>
    <s v="SVR-U30132"/>
    <n v="31"/>
    <n v="5"/>
    <n v="1948"/>
    <d v="1936-08-29T00:00:00"/>
    <n v="61.82"/>
    <n v="16.13"/>
    <s v="Sweden"/>
    <n v="20"/>
    <n v="10"/>
    <n v="1948"/>
    <d v="1926-01-30T00:00:00"/>
    <x v="293"/>
    <x v="341"/>
    <x v="11"/>
    <s v="UU"/>
    <x v="1"/>
    <n v="142"/>
    <n v="4"/>
    <n v="306"/>
  </r>
  <r>
    <s v="SVR-U32075"/>
    <n v="24"/>
    <n v="5"/>
    <n v="1948"/>
    <d v="1929-08-30T00:00:00"/>
    <n v="59.45"/>
    <n v="18.12"/>
    <s v="Sweden"/>
    <n v="24"/>
    <n v="7"/>
    <n v="1948"/>
    <d v="1929-10-30T00:00:00"/>
    <x v="297"/>
    <x v="324"/>
    <x v="11"/>
    <s v="UU"/>
    <x v="1"/>
    <n v="61"/>
    <n v="0"/>
    <n v="0"/>
  </r>
  <r>
    <s v="SVR-U32779"/>
    <n v="26"/>
    <n v="5"/>
    <n v="1948"/>
    <d v="1931-08-30T00:00:00"/>
    <n v="59.45"/>
    <n v="18.12"/>
    <s v="Sweden"/>
    <n v="30"/>
    <n v="5"/>
    <n v="1948"/>
    <d v="1935-08-30T00:00:00"/>
    <x v="297"/>
    <x v="324"/>
    <x v="11"/>
    <s v="UU"/>
    <x v="0"/>
    <n v="4"/>
    <n v="0"/>
    <n v="0"/>
  </r>
  <r>
    <s v="SVR-X10059"/>
    <n v="23"/>
    <n v="5"/>
    <n v="1948"/>
    <d v="1928-08-29T00:00:00"/>
    <n v="59.08"/>
    <n v="14.67"/>
    <s v="Sweden"/>
    <n v="16"/>
    <n v="4"/>
    <n v="1952"/>
    <d v="1921-08-04T00:00:00"/>
    <x v="300"/>
    <x v="284"/>
    <x v="11"/>
    <s v="DH"/>
    <x v="0"/>
    <n v="1424"/>
    <n v="0"/>
    <n v="0"/>
  </r>
  <r>
    <s v="CZP-E91147"/>
    <n v="30"/>
    <n v="5"/>
    <n v="1949"/>
    <d v="1935-08-31T00:00:00"/>
    <n v="48.98"/>
    <n v="17.72"/>
    <s v="Czech Republic"/>
    <n v="4"/>
    <n v="2"/>
    <n v="1951"/>
    <d v="1909-06-04T00:00:00"/>
    <x v="312"/>
    <x v="342"/>
    <x v="16"/>
    <s v="DH"/>
    <x v="0"/>
    <n v="615"/>
    <n v="15"/>
    <n v="248"/>
  </r>
  <r>
    <s v="DER-E4311"/>
    <n v="26"/>
    <n v="5"/>
    <n v="1949"/>
    <d v="1931-08-31T00:00:00"/>
    <n v="49.8"/>
    <n v="9.9499999999999993"/>
    <s v="Germany"/>
    <n v="26"/>
    <n v="5"/>
    <n v="1952"/>
    <d v="1931-09-03T00:00:00"/>
    <x v="313"/>
    <x v="343"/>
    <x v="6"/>
    <s v="UU"/>
    <x v="0"/>
    <n v="1096"/>
    <n v="0"/>
    <n v="0"/>
  </r>
  <r>
    <s v="DKC-595526"/>
    <n v="2"/>
    <n v="5"/>
    <n v="1949"/>
    <d v="1907-08-31T00:00:00"/>
    <n v="55.65"/>
    <n v="9.42"/>
    <s v="Denmark"/>
    <n v="20"/>
    <n v="4"/>
    <n v="1950"/>
    <d v="1925-08-02T00:00:00"/>
    <x v="146"/>
    <x v="8"/>
    <x v="3"/>
    <s v="UU"/>
    <x v="0"/>
    <n v="353"/>
    <n v="0"/>
    <n v="0"/>
  </r>
  <r>
    <s v="DKC-595530"/>
    <n v="13"/>
    <n v="5"/>
    <n v="1949"/>
    <d v="1918-08-31T00:00:00"/>
    <n v="55.7"/>
    <n v="9.4"/>
    <s v="Denmark"/>
    <n v="28"/>
    <n v="12"/>
    <n v="1949"/>
    <d v="1934-04-02T00:00:00"/>
    <x v="70"/>
    <x v="5"/>
    <x v="3"/>
    <s v="DH"/>
    <x v="0"/>
    <n v="229"/>
    <n v="0"/>
    <n v="0"/>
  </r>
  <r>
    <s v="DKC-595536"/>
    <n v="16"/>
    <n v="5"/>
    <n v="1949"/>
    <d v="1921-08-31T00:00:00"/>
    <n v="55.73"/>
    <n v="9.7200000000000006"/>
    <s v="Denmark"/>
    <n v="11"/>
    <n v="7"/>
    <n v="1949"/>
    <d v="1916-10-30T00:00:00"/>
    <x v="188"/>
    <x v="344"/>
    <x v="3"/>
    <s v="DH"/>
    <x v="0"/>
    <n v="56"/>
    <n v="4"/>
    <n v="345"/>
  </r>
  <r>
    <s v="DKC-595539"/>
    <n v="18"/>
    <n v="5"/>
    <n v="1949"/>
    <d v="1923-08-31T00:00:00"/>
    <n v="55.72"/>
    <n v="9.6199999999999992"/>
    <s v="Denmark"/>
    <n v="2"/>
    <n v="7"/>
    <n v="1949"/>
    <d v="1907-10-31T00:00:00"/>
    <x v="189"/>
    <x v="345"/>
    <x v="3"/>
    <s v="DH"/>
    <x v="0"/>
    <n v="45"/>
    <n v="0"/>
    <n v="0"/>
  </r>
  <r>
    <s v="GBT-332593"/>
    <n v="1"/>
    <n v="6"/>
    <n v="1949"/>
    <d v="1906-10-01T00:00:00"/>
    <n v="51.47"/>
    <n v="-0.52"/>
    <s v="UK"/>
    <n v="15"/>
    <n v="9"/>
    <n v="1950"/>
    <d v="1921-01-01T00:00:00"/>
    <x v="314"/>
    <x v="346"/>
    <x v="4"/>
    <s v="DH"/>
    <x v="0"/>
    <n v="471"/>
    <n v="3"/>
    <n v="270"/>
  </r>
  <r>
    <s v="GBT-333951"/>
    <n v="12"/>
    <n v="5"/>
    <n v="1949"/>
    <d v="1917-08-31T00:00:00"/>
    <n v="51.17"/>
    <n v="-0.18"/>
    <s v="UK"/>
    <n v="20"/>
    <n v="8"/>
    <n v="1949"/>
    <d v="1925-12-01T00:00:00"/>
    <x v="86"/>
    <x v="347"/>
    <x v="4"/>
    <s v="UU"/>
    <x v="0"/>
    <n v="100"/>
    <n v="0"/>
    <n v="0"/>
  </r>
  <r>
    <s v="GBT-335685"/>
    <n v="24"/>
    <n v="5"/>
    <n v="1949"/>
    <d v="1929-08-31T00:00:00"/>
    <n v="54.83"/>
    <n v="-2.98"/>
    <s v="UK"/>
    <n v="9"/>
    <n v="6"/>
    <n v="1950"/>
    <d v="1914-10-02T00:00:00"/>
    <x v="315"/>
    <x v="348"/>
    <x v="4"/>
    <s v="RH"/>
    <x v="0"/>
    <n v="381"/>
    <n v="63"/>
    <n v="138"/>
  </r>
  <r>
    <s v="GBT-335694"/>
    <n v="6"/>
    <n v="6"/>
    <n v="1949"/>
    <d v="1911-10-01T00:00:00"/>
    <n v="54.28"/>
    <n v="-2.77"/>
    <s v="UK"/>
    <n v="21"/>
    <n v="11"/>
    <n v="1949"/>
    <d v="1927-03-03T00:00:00"/>
    <x v="316"/>
    <x v="17"/>
    <x v="4"/>
    <s v="DH"/>
    <x v="0"/>
    <n v="168"/>
    <n v="0"/>
    <n v="0"/>
  </r>
  <r>
    <s v="GBT-338465"/>
    <n v="15"/>
    <n v="5"/>
    <n v="1949"/>
    <d v="1920-08-30T00:00:00"/>
    <n v="51.6"/>
    <n v="-1.02"/>
    <s v="UK"/>
    <n v="13"/>
    <n v="4"/>
    <n v="1950"/>
    <d v="1918-08-02T00:00:00"/>
    <x v="317"/>
    <x v="349"/>
    <x v="4"/>
    <s v="DH"/>
    <x v="0"/>
    <n v="333"/>
    <n v="0"/>
    <n v="0"/>
  </r>
  <r>
    <s v="GBT-340687"/>
    <n v="28"/>
    <n v="5"/>
    <n v="1949"/>
    <d v="1933-08-31T00:00:00"/>
    <n v="51.53"/>
    <n v="-0.68"/>
    <s v="UK"/>
    <n v="8"/>
    <n v="9"/>
    <n v="1949"/>
    <d v="1914-01-01T00:00:00"/>
    <x v="48"/>
    <x v="350"/>
    <x v="4"/>
    <s v="UU"/>
    <x v="0"/>
    <n v="103"/>
    <n v="0"/>
    <n v="0"/>
  </r>
  <r>
    <s v="NOO-029976"/>
    <n v="18"/>
    <n v="6"/>
    <n v="1949"/>
    <d v="1923-10-01T00:00:00"/>
    <n v="71.08"/>
    <n v="24.8"/>
    <s v="Norway"/>
    <n v="15"/>
    <n v="8"/>
    <n v="1949"/>
    <d v="1920-11-30T00:00:00"/>
    <x v="318"/>
    <x v="351"/>
    <x v="8"/>
    <s v="UU"/>
    <x v="0"/>
    <n v="58"/>
    <n v="0"/>
    <n v="0"/>
  </r>
  <r>
    <s v="NOO-029977"/>
    <n v="18"/>
    <n v="6"/>
    <n v="1949"/>
    <d v="1923-10-01T00:00:00"/>
    <n v="71.08"/>
    <n v="24.8"/>
    <s v="Norway"/>
    <n v="15"/>
    <n v="7"/>
    <n v="1949"/>
    <d v="1920-10-30T00:00:00"/>
    <x v="318"/>
    <x v="351"/>
    <x v="8"/>
    <s v="UU"/>
    <x v="0"/>
    <n v="27"/>
    <n v="0"/>
    <n v="0"/>
  </r>
  <r>
    <s v="NOO-036037"/>
    <n v="14"/>
    <n v="6"/>
    <n v="1949"/>
    <d v="1919-10-01T00:00:00"/>
    <n v="64.069999999999993"/>
    <n v="11.62"/>
    <s v="Norway"/>
    <n v="24"/>
    <n v="3"/>
    <n v="1950"/>
    <d v="1929-07-02T00:00:00"/>
    <x v="319"/>
    <x v="352"/>
    <x v="8"/>
    <s v="DH"/>
    <x v="0"/>
    <n v="283"/>
    <n v="6"/>
    <n v="91"/>
  </r>
  <r>
    <s v="NOO-036502"/>
    <n v="6"/>
    <n v="6"/>
    <n v="1949"/>
    <d v="1911-10-01T00:00:00"/>
    <n v="60.25"/>
    <n v="5.27"/>
    <s v="Norway"/>
    <n v="3"/>
    <n v="5"/>
    <n v="1951"/>
    <d v="1908-09-01T00:00:00"/>
    <x v="320"/>
    <x v="353"/>
    <x v="8"/>
    <s v="UU"/>
    <x v="0"/>
    <n v="696"/>
    <n v="0"/>
    <n v="0"/>
  </r>
  <r>
    <s v="NOO-036506"/>
    <n v="6"/>
    <n v="6"/>
    <n v="1949"/>
    <d v="1911-10-01T00:00:00"/>
    <n v="60.25"/>
    <n v="5.27"/>
    <s v="Norway"/>
    <n v="30"/>
    <n v="6"/>
    <n v="1949"/>
    <d v="1935-10-01T00:00:00"/>
    <x v="320"/>
    <x v="353"/>
    <x v="8"/>
    <s v="UU"/>
    <x v="0"/>
    <n v="24"/>
    <n v="0"/>
    <n v="0"/>
  </r>
  <r>
    <s v="NOO-037262"/>
    <n v="20"/>
    <n v="5"/>
    <n v="1949"/>
    <d v="1925-08-31T00:00:00"/>
    <n v="60.58"/>
    <n v="8.58"/>
    <s v="Norway"/>
    <n v="15"/>
    <n v="1"/>
    <n v="1950"/>
    <d v="1920-05-03T00:00:00"/>
    <x v="229"/>
    <x v="263"/>
    <x v="8"/>
    <s v="DH"/>
    <x v="0"/>
    <n v="240"/>
    <n v="0"/>
    <n v="0"/>
  </r>
  <r>
    <s v="NOO-037275"/>
    <n v="20"/>
    <n v="5"/>
    <n v="1949"/>
    <d v="1925-08-31T00:00:00"/>
    <n v="60.58"/>
    <n v="8.58"/>
    <s v="Norway"/>
    <n v="3"/>
    <n v="1"/>
    <n v="1950"/>
    <d v="1908-05-03T00:00:00"/>
    <x v="229"/>
    <x v="263"/>
    <x v="8"/>
    <s v="DH"/>
    <x v="0"/>
    <n v="228"/>
    <n v="0"/>
    <n v="0"/>
  </r>
  <r>
    <s v="NOO-037501"/>
    <n v="21"/>
    <n v="6"/>
    <n v="1949"/>
    <d v="1926-10-01T00:00:00"/>
    <n v="66.7"/>
    <n v="13.32"/>
    <s v="Norway"/>
    <n v="27"/>
    <n v="7"/>
    <n v="1949"/>
    <d v="1932-10-30T00:00:00"/>
    <x v="321"/>
    <x v="226"/>
    <x v="8"/>
    <s v="PD"/>
    <x v="0"/>
    <n v="36"/>
    <n v="0"/>
    <n v="0"/>
  </r>
  <r>
    <s v="NOO-037502"/>
    <n v="21"/>
    <n v="6"/>
    <n v="1949"/>
    <d v="1926-10-01T00:00:00"/>
    <n v="66.7"/>
    <n v="13.32"/>
    <s v="Norway"/>
    <n v="24"/>
    <n v="6"/>
    <n v="1949"/>
    <d v="1929-10-01T00:00:00"/>
    <x v="321"/>
    <x v="226"/>
    <x v="8"/>
    <s v="UU"/>
    <x v="0"/>
    <n v="3"/>
    <n v="0"/>
    <n v="0"/>
  </r>
  <r>
    <s v="SVR-U20696"/>
    <n v="16"/>
    <n v="7"/>
    <n v="1949"/>
    <d v="1921-10-31T00:00:00"/>
    <n v="62.53"/>
    <n v="14.2"/>
    <s v="Sweden"/>
    <n v="16"/>
    <n v="11"/>
    <n v="1949"/>
    <d v="1922-03-03T00:00:00"/>
    <x v="322"/>
    <x v="354"/>
    <x v="11"/>
    <s v="UU"/>
    <x v="0"/>
    <n v="123"/>
    <n v="0"/>
    <n v="0"/>
  </r>
  <r>
    <s v="SVR-U25592"/>
    <n v="8"/>
    <n v="6"/>
    <n v="1949"/>
    <d v="1913-10-01T00:00:00"/>
    <n v="58.18"/>
    <n v="13.95"/>
    <s v="Sweden"/>
    <n v="15"/>
    <n v="1"/>
    <n v="1950"/>
    <d v="1920-05-03T00:00:00"/>
    <x v="323"/>
    <x v="355"/>
    <x v="11"/>
    <s v="DH"/>
    <x v="0"/>
    <n v="221"/>
    <n v="0"/>
    <n v="0"/>
  </r>
  <r>
    <s v="SVR-U27045"/>
    <n v="29"/>
    <n v="5"/>
    <n v="1949"/>
    <d v="1934-08-31T00:00:00"/>
    <n v="59.23"/>
    <n v="18.02"/>
    <s v="Sweden"/>
    <n v="16"/>
    <n v="10"/>
    <n v="1949"/>
    <d v="1922-01-31T00:00:00"/>
    <x v="262"/>
    <x v="356"/>
    <x v="11"/>
    <s v="DH"/>
    <x v="0"/>
    <n v="140"/>
    <n v="27"/>
    <n v="83"/>
  </r>
  <r>
    <s v="SVR-U27404"/>
    <n v="15"/>
    <n v="5"/>
    <n v="1949"/>
    <d v="1920-08-30T00:00:00"/>
    <n v="58.57"/>
    <n v="12"/>
    <s v="Sweden"/>
    <n v="30"/>
    <n v="1"/>
    <n v="1950"/>
    <d v="1935-05-04T00:00:00"/>
    <x v="242"/>
    <x v="112"/>
    <x v="11"/>
    <s v="DH"/>
    <x v="0"/>
    <n v="260"/>
    <n v="23"/>
    <n v="0"/>
  </r>
  <r>
    <s v="SVR-U34065"/>
    <n v="28"/>
    <n v="5"/>
    <n v="1949"/>
    <d v="1933-08-31T00:00:00"/>
    <n v="57.63"/>
    <n v="12.92"/>
    <s v="Sweden"/>
    <n v="10"/>
    <n v="12"/>
    <n v="1949"/>
    <d v="1916-04-01T00:00:00"/>
    <x v="324"/>
    <x v="72"/>
    <x v="11"/>
    <s v="DH"/>
    <x v="0"/>
    <n v="196"/>
    <n v="12"/>
    <n v="196"/>
  </r>
  <r>
    <s v="SVR-U34188"/>
    <n v="1"/>
    <n v="6"/>
    <n v="1949"/>
    <d v="1906-10-01T00:00:00"/>
    <n v="59.43"/>
    <n v="18.100000000000001"/>
    <s v="Sweden"/>
    <n v="20"/>
    <n v="6"/>
    <n v="1949"/>
    <d v="1925-10-01T00:00:00"/>
    <x v="325"/>
    <x v="357"/>
    <x v="11"/>
    <s v="RH"/>
    <x v="2"/>
    <n v="19"/>
    <n v="0"/>
    <n v="0"/>
  </r>
  <r>
    <s v="SVR-U35020"/>
    <n v="27"/>
    <n v="5"/>
    <n v="1949"/>
    <d v="1932-08-30T00:00:00"/>
    <n v="56.28"/>
    <n v="13.95"/>
    <s v="Sweden"/>
    <n v="10"/>
    <n v="7"/>
    <n v="1949"/>
    <d v="1915-10-31T00:00:00"/>
    <x v="286"/>
    <x v="358"/>
    <x v="11"/>
    <s v="DH"/>
    <x v="0"/>
    <n v="44"/>
    <n v="3"/>
    <n v="270"/>
  </r>
  <r>
    <s v="SVR-U35023"/>
    <n v="28"/>
    <n v="5"/>
    <n v="1949"/>
    <d v="1933-08-31T00:00:00"/>
    <n v="56.3"/>
    <n v="13.98"/>
    <s v="Sweden"/>
    <n v="29"/>
    <n v="6"/>
    <n v="1949"/>
    <d v="1934-10-01T00:00:00"/>
    <x v="286"/>
    <x v="355"/>
    <x v="11"/>
    <s v="DH"/>
    <x v="0"/>
    <n v="32"/>
    <n v="3"/>
    <n v="228"/>
  </r>
  <r>
    <s v="SVR-U38631"/>
    <n v="20"/>
    <n v="5"/>
    <n v="1949"/>
    <d v="1925-08-31T00:00:00"/>
    <n v="59.08"/>
    <n v="14.65"/>
    <s v="Sweden"/>
    <n v="10"/>
    <n v="9"/>
    <n v="1949"/>
    <d v="1916-01-01T00:00:00"/>
    <x v="300"/>
    <x v="197"/>
    <x v="11"/>
    <s v="DH"/>
    <x v="0"/>
    <n v="113"/>
    <n v="0"/>
    <n v="0"/>
  </r>
  <r>
    <s v="SVR-U39028"/>
    <n v="16"/>
    <n v="6"/>
    <n v="1949"/>
    <d v="1921-10-01T00:00:00"/>
    <n v="59.27"/>
    <n v="15.25"/>
    <s v="Sweden"/>
    <n v="15"/>
    <n v="4"/>
    <n v="1951"/>
    <d v="1920-08-02T00:00:00"/>
    <x v="288"/>
    <x v="359"/>
    <x v="11"/>
    <s v="UU"/>
    <x v="0"/>
    <n v="668"/>
    <n v="3"/>
    <n v="315"/>
  </r>
  <r>
    <s v="SVR-U40199"/>
    <n v="10"/>
    <n v="6"/>
    <n v="1949"/>
    <d v="1915-10-01T00:00:00"/>
    <n v="59.42"/>
    <n v="17.899999999999999"/>
    <s v="Sweden"/>
    <n v="18"/>
    <n v="6"/>
    <n v="1949"/>
    <d v="1923-10-01T00:00:00"/>
    <x v="106"/>
    <x v="123"/>
    <x v="11"/>
    <s v="PD"/>
    <x v="0"/>
    <n v="8"/>
    <n v="2"/>
    <n v="181"/>
  </r>
  <r>
    <s v="BLB-2E4179"/>
    <n v="7"/>
    <n v="5"/>
    <n v="1950"/>
    <d v="1912-08-31T00:00:00"/>
    <n v="51.3"/>
    <n v="5"/>
    <s v="Belgium"/>
    <n v="2"/>
    <n v="10"/>
    <n v="1951"/>
    <d v="1908-02-02T00:00:00"/>
    <x v="98"/>
    <x v="150"/>
    <x v="12"/>
    <s v="DH"/>
    <x v="0"/>
    <n v="513"/>
    <n v="0"/>
    <n v="0"/>
  </r>
  <r>
    <s v="CZP-E81589"/>
    <n v="6"/>
    <n v="6"/>
    <n v="1950"/>
    <d v="1911-10-02T00:00:00"/>
    <n v="49.55"/>
    <n v="15.55"/>
    <s v="Czech Republic"/>
    <n v="8"/>
    <n v="11"/>
    <n v="1950"/>
    <d v="1914-03-04T00:00:00"/>
    <x v="185"/>
    <x v="360"/>
    <x v="16"/>
    <s v="DH"/>
    <x v="0"/>
    <n v="155"/>
    <n v="9"/>
    <n v="270"/>
  </r>
  <r>
    <s v="CZP-E96731"/>
    <n v="10"/>
    <n v="5"/>
    <n v="1950"/>
    <d v="1915-09-01T00:00:00"/>
    <n v="49.27"/>
    <n v="14.08"/>
    <s v="Czech Republic"/>
    <n v="26"/>
    <n v="11"/>
    <n v="1950"/>
    <d v="1932-03-03T00:00:00"/>
    <x v="326"/>
    <x v="354"/>
    <x v="16"/>
    <s v="DH"/>
    <x v="0"/>
    <n v="200"/>
    <n v="26"/>
    <n v="161"/>
  </r>
  <r>
    <s v="CZP-E96733"/>
    <n v="10"/>
    <n v="5"/>
    <n v="1950"/>
    <d v="1915-09-01T00:00:00"/>
    <n v="49.27"/>
    <n v="14.08"/>
    <s v="Czech Republic"/>
    <n v="11"/>
    <n v="6"/>
    <n v="1952"/>
    <d v="1916-10-03T00:00:00"/>
    <x v="327"/>
    <x v="302"/>
    <x v="16"/>
    <s v="DH"/>
    <x v="0"/>
    <n v="763"/>
    <n v="11"/>
    <n v="225"/>
  </r>
  <r>
    <s v="CZP-E97368"/>
    <n v="13"/>
    <n v="5"/>
    <n v="1950"/>
    <d v="1918-09-01T00:00:00"/>
    <n v="48.92"/>
    <n v="16.03"/>
    <s v="Czech Republic"/>
    <n v="17"/>
    <n v="5"/>
    <n v="1953"/>
    <d v="1922-09-04T00:00:00"/>
    <x v="328"/>
    <x v="361"/>
    <x v="16"/>
    <s v="DH"/>
    <x v="0"/>
    <n v="1100"/>
    <n v="9"/>
    <n v="91"/>
  </r>
  <r>
    <s v="CZP-E97369"/>
    <n v="13"/>
    <n v="5"/>
    <n v="1950"/>
    <d v="1918-09-01T00:00:00"/>
    <n v="48.92"/>
    <n v="16.03"/>
    <s v="Czech Republic"/>
    <n v="17"/>
    <n v="8"/>
    <n v="1950"/>
    <d v="1922-12-02T00:00:00"/>
    <x v="328"/>
    <x v="340"/>
    <x v="16"/>
    <s v="UU"/>
    <x v="0"/>
    <n v="96"/>
    <n v="3"/>
    <n v="270"/>
  </r>
  <r>
    <s v="CZP-E97404"/>
    <n v="21"/>
    <n v="5"/>
    <n v="1950"/>
    <d v="1926-09-01T00:00:00"/>
    <n v="49.82"/>
    <n v="13.28"/>
    <s v="Czech Republic"/>
    <n v="7"/>
    <n v="3"/>
    <n v="1952"/>
    <d v="1912-07-03T00:00:00"/>
    <x v="329"/>
    <x v="362"/>
    <x v="16"/>
    <s v="DH"/>
    <x v="0"/>
    <n v="656"/>
    <n v="17"/>
    <n v="220"/>
  </r>
  <r>
    <s v="DER-E1971"/>
    <n v="22"/>
    <n v="5"/>
    <n v="1950"/>
    <d v="1927-09-01T00:00:00"/>
    <n v="48.82"/>
    <n v="9.8000000000000007"/>
    <s v="Germany"/>
    <n v="13"/>
    <n v="5"/>
    <n v="1951"/>
    <d v="1918-09-02T00:00:00"/>
    <x v="330"/>
    <x v="103"/>
    <x v="6"/>
    <s v="DH"/>
    <x v="0"/>
    <n v="356"/>
    <n v="50"/>
    <n v="255"/>
  </r>
  <r>
    <s v="DER-E4294"/>
    <n v="2"/>
    <n v="6"/>
    <n v="1950"/>
    <d v="1907-10-02T00:00:00"/>
    <n v="49.02"/>
    <n v="12.12"/>
    <s v="Germany"/>
    <n v="15"/>
    <n v="8"/>
    <n v="1951"/>
    <d v="1920-12-02T00:00:00"/>
    <x v="331"/>
    <x v="99"/>
    <x v="6"/>
    <s v="AH"/>
    <x v="0"/>
    <n v="439"/>
    <n v="0"/>
    <n v="0"/>
  </r>
  <r>
    <s v="DER-F1137"/>
    <n v="29"/>
    <n v="5"/>
    <n v="1950"/>
    <d v="1934-09-01T00:00:00"/>
    <n v="48.2"/>
    <n v="11.62"/>
    <s v="Germany"/>
    <n v="23"/>
    <n v="3"/>
    <n v="1956"/>
    <d v="1928-07-07T00:00:00"/>
    <x v="332"/>
    <x v="31"/>
    <x v="6"/>
    <s v="DH"/>
    <x v="0"/>
    <n v="2125"/>
    <n v="0"/>
    <n v="0"/>
  </r>
  <r>
    <s v="DEW-5012236"/>
    <n v="6"/>
    <n v="6"/>
    <n v="1950"/>
    <d v="1911-10-02T00:00:00"/>
    <n v="52.27"/>
    <n v="10.53"/>
    <s v="Germany"/>
    <n v="7"/>
    <n v="3"/>
    <n v="1954"/>
    <d v="1912-07-05T00:00:00"/>
    <x v="199"/>
    <x v="105"/>
    <x v="6"/>
    <s v="UU"/>
    <x v="0"/>
    <n v="1370"/>
    <n v="0"/>
    <n v="0"/>
  </r>
  <r>
    <s v="DEW-5012237"/>
    <n v="6"/>
    <n v="6"/>
    <n v="1950"/>
    <d v="1911-10-02T00:00:00"/>
    <n v="52.27"/>
    <n v="10.53"/>
    <s v="Germany"/>
    <n v="17"/>
    <n v="10"/>
    <n v="1952"/>
    <d v="1923-02-03T00:00:00"/>
    <x v="333"/>
    <x v="363"/>
    <x v="6"/>
    <s v="UU"/>
    <x v="1"/>
    <n v="864"/>
    <n v="6"/>
    <n v="51"/>
  </r>
  <r>
    <s v="GBT-336015"/>
    <n v="27"/>
    <n v="5"/>
    <n v="1950"/>
    <d v="1932-08-31T00:00:00"/>
    <n v="53.35"/>
    <n v="-4.25"/>
    <s v="UK"/>
    <n v="30"/>
    <n v="4"/>
    <n v="1952"/>
    <d v="1935-08-04T00:00:00"/>
    <x v="304"/>
    <x v="330"/>
    <x v="4"/>
    <s v="RH"/>
    <x v="0"/>
    <n v="704"/>
    <n v="3"/>
    <n v="211"/>
  </r>
  <r>
    <s v="HES-924329"/>
    <n v="22"/>
    <n v="5"/>
    <n v="1950"/>
    <d v="1927-09-01T00:00:00"/>
    <n v="43.5"/>
    <n v="4.67"/>
    <s v="France"/>
    <n v="16"/>
    <n v="10"/>
    <n v="1951"/>
    <d v="1922-02-02T00:00:00"/>
    <x v="334"/>
    <x v="364"/>
    <x v="15"/>
    <s v="UU"/>
    <x v="0"/>
    <n v="512"/>
    <n v="46"/>
    <n v="14"/>
  </r>
  <r>
    <s v="HES-924337"/>
    <n v="22"/>
    <n v="5"/>
    <n v="1950"/>
    <d v="1927-09-01T00:00:00"/>
    <n v="43.5"/>
    <n v="4.67"/>
    <s v="France"/>
    <n v="16"/>
    <n v="10"/>
    <n v="1951"/>
    <d v="1922-02-02T00:00:00"/>
    <x v="334"/>
    <x v="364"/>
    <x v="15"/>
    <s v="UU"/>
    <x v="0"/>
    <n v="512"/>
    <n v="46"/>
    <n v="14"/>
  </r>
  <r>
    <s v="HES-925391"/>
    <n v="24"/>
    <n v="5"/>
    <n v="1950"/>
    <d v="1929-09-01T00:00:00"/>
    <n v="47.15"/>
    <n v="8.1199999999999992"/>
    <s v="Switzerland"/>
    <n v="10"/>
    <n v="1"/>
    <n v="1951"/>
    <d v="1915-05-05T00:00:00"/>
    <x v="335"/>
    <x v="365"/>
    <x v="9"/>
    <s v="DH"/>
    <x v="0"/>
    <n v="231"/>
    <n v="3"/>
    <n v="146"/>
  </r>
  <r>
    <s v="NOO-035954"/>
    <n v="24"/>
    <n v="5"/>
    <n v="1950"/>
    <d v="1929-09-01T00:00:00"/>
    <n v="64.05"/>
    <n v="11.58"/>
    <s v="Norway"/>
    <n v="13"/>
    <n v="8"/>
    <n v="1950"/>
    <d v="1918-12-02T00:00:00"/>
    <x v="319"/>
    <x v="31"/>
    <x v="8"/>
    <s v="DH"/>
    <x v="0"/>
    <n v="81"/>
    <n v="3"/>
    <n v="42"/>
  </r>
  <r>
    <s v="NOO-035959"/>
    <n v="3"/>
    <n v="6"/>
    <n v="1950"/>
    <d v="1908-10-01T00:00:00"/>
    <n v="64.05"/>
    <n v="11.57"/>
    <s v="Norway"/>
    <n v="23"/>
    <n v="8"/>
    <n v="1950"/>
    <d v="1928-12-01T00:00:00"/>
    <x v="336"/>
    <x v="30"/>
    <x v="8"/>
    <s v="PD"/>
    <x v="0"/>
    <n v="81"/>
    <n v="0"/>
    <n v="0"/>
  </r>
  <r>
    <s v="NOO-035967"/>
    <n v="24"/>
    <n v="5"/>
    <n v="1950"/>
    <d v="1929-09-01T00:00:00"/>
    <n v="64.05"/>
    <n v="11.58"/>
    <s v="Norway"/>
    <n v="13"/>
    <n v="8"/>
    <n v="1950"/>
    <d v="1918-12-02T00:00:00"/>
    <x v="319"/>
    <x v="31"/>
    <x v="8"/>
    <s v="DH"/>
    <x v="0"/>
    <n v="81"/>
    <n v="3"/>
    <n v="42"/>
  </r>
  <r>
    <s v="NOS-42424B"/>
    <n v="20"/>
    <n v="5"/>
    <n v="1950"/>
    <d v="1925-09-01T00:00:00"/>
    <n v="58.32"/>
    <n v="6.97"/>
    <s v="Norway"/>
    <n v="1"/>
    <n v="5"/>
    <n v="1951"/>
    <d v="1906-09-02T00:00:00"/>
    <x v="337"/>
    <x v="366"/>
    <x v="8"/>
    <s v="UU"/>
    <x v="0"/>
    <n v="346"/>
    <n v="1"/>
    <n v="270"/>
  </r>
  <r>
    <s v="NOS-79019"/>
    <n v="7"/>
    <n v="6"/>
    <n v="1950"/>
    <d v="1912-10-01T00:00:00"/>
    <n v="58.98"/>
    <n v="6"/>
    <s v="Norway"/>
    <n v="3"/>
    <n v="6"/>
    <n v="1952"/>
    <d v="1908-10-03T00:00:00"/>
    <x v="338"/>
    <x v="367"/>
    <x v="8"/>
    <s v="DH"/>
    <x v="0"/>
    <n v="727"/>
    <n v="17"/>
    <n v="264"/>
  </r>
  <r>
    <s v="NOU-40633"/>
    <n v="28"/>
    <n v="5"/>
    <n v="1950"/>
    <d v="1933-09-01T00:00:00"/>
    <n v="59.93"/>
    <n v="10.83"/>
    <s v="Norway"/>
    <n v="11"/>
    <n v="10"/>
    <n v="1950"/>
    <d v="1917-01-31T00:00:00"/>
    <x v="339"/>
    <x v="368"/>
    <x v="8"/>
    <s v="UU"/>
    <x v="0"/>
    <n v="136"/>
    <n v="33"/>
    <n v="114"/>
  </r>
  <r>
    <s v="PLG-D22486"/>
    <n v="1"/>
    <n v="5"/>
    <n v="1950"/>
    <d v="1906-09-01T00:00:00"/>
    <n v="52.3"/>
    <n v="16.87"/>
    <s v="Poland"/>
    <n v="28"/>
    <n v="12"/>
    <n v="1952"/>
    <d v="1934-04-05T00:00:00"/>
    <x v="133"/>
    <x v="257"/>
    <x v="13"/>
    <s v="UU"/>
    <x v="0"/>
    <n v="972"/>
    <n v="2"/>
    <n v="181"/>
  </r>
  <r>
    <s v="PLG-D22489"/>
    <n v="1"/>
    <n v="5"/>
    <n v="1950"/>
    <d v="1906-09-01T00:00:00"/>
    <n v="52.3"/>
    <n v="16.87"/>
    <s v="Poland"/>
    <n v="3"/>
    <n v="7"/>
    <n v="1951"/>
    <d v="1908-11-01T00:00:00"/>
    <x v="333"/>
    <x v="369"/>
    <x v="13"/>
    <s v="UU"/>
    <x v="0"/>
    <n v="428"/>
    <n v="3"/>
    <n v="91"/>
  </r>
  <r>
    <s v="PLG-D22490"/>
    <n v="1"/>
    <n v="5"/>
    <n v="1950"/>
    <d v="1906-09-01T00:00:00"/>
    <n v="52.3"/>
    <n v="16.87"/>
    <s v="Poland"/>
    <n v="22"/>
    <n v="8"/>
    <n v="1951"/>
    <d v="1927-12-03T00:00:00"/>
    <x v="333"/>
    <x v="257"/>
    <x v="13"/>
    <s v="UU"/>
    <x v="0"/>
    <n v="478"/>
    <n v="0"/>
    <n v="0"/>
  </r>
  <r>
    <s v="SFH-C034397"/>
    <n v="24"/>
    <n v="6"/>
    <n v="1950"/>
    <d v="1929-10-02T00:00:00"/>
    <n v="61.3"/>
    <n v="24.2"/>
    <s v="Finland"/>
    <n v="20"/>
    <n v="8"/>
    <n v="1950"/>
    <d v="1925-12-02T00:00:00"/>
    <x v="340"/>
    <x v="370"/>
    <x v="1"/>
    <s v="DH"/>
    <x v="0"/>
    <n v="57"/>
    <n v="0"/>
    <n v="0"/>
  </r>
  <r>
    <s v="SVR-U29724"/>
    <n v="26"/>
    <n v="5"/>
    <n v="1950"/>
    <d v="1931-09-01T00:00:00"/>
    <n v="59.62"/>
    <n v="17.72"/>
    <s v="Sweden"/>
    <n v="12"/>
    <n v="11"/>
    <n v="1950"/>
    <d v="1918-03-04T00:00:00"/>
    <x v="128"/>
    <x v="325"/>
    <x v="11"/>
    <s v="UU"/>
    <x v="0"/>
    <n v="170"/>
    <n v="0"/>
    <n v="0"/>
  </r>
  <r>
    <s v="SVR-U33383"/>
    <n v="29"/>
    <n v="5"/>
    <n v="1950"/>
    <d v="1934-09-01T00:00:00"/>
    <n v="56.52"/>
    <n v="13.3"/>
    <s v="Sweden"/>
    <n v="17"/>
    <n v="10"/>
    <n v="1951"/>
    <d v="1923-02-02T00:00:00"/>
    <x v="341"/>
    <x v="371"/>
    <x v="11"/>
    <s v="RH"/>
    <x v="0"/>
    <n v="506"/>
    <n v="2"/>
    <n v="0"/>
  </r>
  <r>
    <s v="SVR-U37395"/>
    <n v="4"/>
    <n v="6"/>
    <n v="1950"/>
    <d v="1909-10-02T00:00:00"/>
    <n v="55.38"/>
    <n v="12.83"/>
    <s v="Sweden"/>
    <n v="6"/>
    <n v="1"/>
    <n v="1951"/>
    <d v="1911-05-05T00:00:00"/>
    <x v="342"/>
    <x v="372"/>
    <x v="11"/>
    <s v="AH"/>
    <x v="0"/>
    <n v="216"/>
    <n v="3"/>
    <n v="30"/>
  </r>
  <r>
    <s v="SVR-U38598"/>
    <n v="12"/>
    <n v="6"/>
    <n v="1950"/>
    <d v="1917-10-02T00:00:00"/>
    <n v="59.28"/>
    <n v="14.12"/>
    <s v="Sweden"/>
    <n v="11"/>
    <n v="4"/>
    <n v="1951"/>
    <d v="1916-08-02T00:00:00"/>
    <x v="343"/>
    <x v="56"/>
    <x v="11"/>
    <s v="DH"/>
    <x v="0"/>
    <n v="303"/>
    <n v="22"/>
    <n v="315"/>
  </r>
  <r>
    <s v="SVR-U38599"/>
    <n v="12"/>
    <n v="6"/>
    <n v="1950"/>
    <d v="1917-10-02T00:00:00"/>
    <n v="59.28"/>
    <n v="14.12"/>
    <s v="Sweden"/>
    <n v="4"/>
    <n v="8"/>
    <n v="1952"/>
    <d v="1909-12-04T00:00:00"/>
    <x v="288"/>
    <x v="373"/>
    <x v="11"/>
    <s v="UU"/>
    <x v="1"/>
    <n v="784"/>
    <n v="14"/>
    <n v="270"/>
  </r>
  <r>
    <s v="SVR-U38729"/>
    <n v="19"/>
    <n v="5"/>
    <n v="1950"/>
    <d v="1924-08-31T00:00:00"/>
    <n v="59.08"/>
    <n v="14.67"/>
    <s v="Sweden"/>
    <n v="14"/>
    <n v="7"/>
    <n v="1953"/>
    <d v="1919-11-04T00:00:00"/>
    <x v="299"/>
    <x v="184"/>
    <x v="11"/>
    <s v="AH"/>
    <x v="0"/>
    <n v="1152"/>
    <n v="10"/>
    <n v="127"/>
  </r>
  <r>
    <s v="SVR-U41167"/>
    <n v="15"/>
    <n v="6"/>
    <n v="1950"/>
    <d v="1920-10-01T00:00:00"/>
    <n v="63.62"/>
    <n v="18.670000000000002"/>
    <s v="Sweden"/>
    <n v="21"/>
    <n v="7"/>
    <n v="1950"/>
    <d v="1926-11-01T00:00:00"/>
    <x v="344"/>
    <x v="374"/>
    <x v="11"/>
    <s v="DH"/>
    <x v="0"/>
    <n v="36"/>
    <n v="3"/>
    <n v="204"/>
  </r>
  <r>
    <s v="SVR-U41280"/>
    <n v="25"/>
    <n v="5"/>
    <n v="1950"/>
    <d v="1930-09-01T00:00:00"/>
    <n v="59.13"/>
    <n v="16.78"/>
    <s v="Sweden"/>
    <n v="17"/>
    <n v="3"/>
    <n v="1951"/>
    <d v="1922-07-03T00:00:00"/>
    <x v="345"/>
    <x v="375"/>
    <x v="11"/>
    <s v="AH"/>
    <x v="0"/>
    <n v="296"/>
    <n v="2"/>
    <n v="270"/>
  </r>
  <r>
    <s v="SVR-U41302"/>
    <n v="31"/>
    <n v="5"/>
    <n v="1950"/>
    <d v="1936-08-31T00:00:00"/>
    <n v="59.12"/>
    <n v="16.75"/>
    <s v="Sweden"/>
    <n v="12"/>
    <n v="1"/>
    <n v="1953"/>
    <d v="1917-05-06T00:00:00"/>
    <x v="232"/>
    <x v="376"/>
    <x v="11"/>
    <s v="DH"/>
    <x v="0"/>
    <n v="957"/>
    <n v="30"/>
    <n v="226"/>
  </r>
  <r>
    <s v="SVR-U42822"/>
    <n v="9"/>
    <n v="6"/>
    <n v="1950"/>
    <d v="1914-10-02T00:00:00"/>
    <n v="62.38"/>
    <n v="17.27"/>
    <s v="Sweden"/>
    <n v="11"/>
    <n v="12"/>
    <n v="1950"/>
    <d v="1917-04-02T00:00:00"/>
    <x v="249"/>
    <x v="377"/>
    <x v="11"/>
    <s v="UU"/>
    <x v="0"/>
    <n v="185"/>
    <n v="2"/>
    <n v="181"/>
  </r>
  <r>
    <s v="SVR-U44523"/>
    <n v="1"/>
    <n v="6"/>
    <n v="1950"/>
    <d v="1906-10-02T00:00:00"/>
    <n v="59.4"/>
    <n v="18.079999999999998"/>
    <s v="Sweden"/>
    <n v="10"/>
    <n v="6"/>
    <n v="1950"/>
    <d v="1915-10-02T00:00:00"/>
    <x v="106"/>
    <x v="297"/>
    <x v="11"/>
    <s v="ND"/>
    <x v="0"/>
    <n v="9"/>
    <n v="0"/>
    <n v="0"/>
  </r>
  <r>
    <s v="SVR-X5965"/>
    <n v="19"/>
    <n v="5"/>
    <n v="1950"/>
    <d v="1924-08-31T00:00:00"/>
    <n v="58.57"/>
    <n v="12"/>
    <s v="Sweden"/>
    <n v="6"/>
    <n v="5"/>
    <n v="1951"/>
    <d v="1911-09-02T00:00:00"/>
    <x v="277"/>
    <x v="112"/>
    <x v="11"/>
    <s v="UU"/>
    <x v="0"/>
    <n v="352"/>
    <n v="0"/>
    <n v="0"/>
  </r>
  <r>
    <s v="CZP-E108802"/>
    <n v="19"/>
    <n v="5"/>
    <n v="1951"/>
    <d v="1924-09-01T00:00:00"/>
    <n v="48.9"/>
    <n v="14.45"/>
    <s v="Czech Republic"/>
    <n v="30"/>
    <n v="5"/>
    <n v="1956"/>
    <d v="1935-09-07T00:00:00"/>
    <x v="346"/>
    <x v="321"/>
    <x v="16"/>
    <s v="UU"/>
    <x v="0"/>
    <n v="1838"/>
    <n v="25"/>
    <n v="297"/>
  </r>
  <r>
    <s v="CZP-E91192"/>
    <n v="25"/>
    <n v="5"/>
    <n v="1951"/>
    <d v="1930-09-02T00:00:00"/>
    <n v="49.92"/>
    <n v="15.48"/>
    <s v="Czech Republic"/>
    <n v="26"/>
    <n v="4"/>
    <n v="1952"/>
    <d v="1931-08-04T00:00:00"/>
    <x v="347"/>
    <x v="378"/>
    <x v="16"/>
    <s v="DH"/>
    <x v="0"/>
    <n v="337"/>
    <n v="4"/>
    <n v="181"/>
  </r>
  <r>
    <s v="CZP-E91200"/>
    <n v="4"/>
    <n v="6"/>
    <n v="1951"/>
    <d v="1909-10-03T00:00:00"/>
    <n v="49.92"/>
    <n v="15.48"/>
    <s v="Czech Republic"/>
    <n v="20"/>
    <n v="12"/>
    <n v="1953"/>
    <d v="1926-04-06T00:00:00"/>
    <x v="348"/>
    <x v="379"/>
    <x v="16"/>
    <s v="DH"/>
    <x v="0"/>
    <n v="930"/>
    <n v="4"/>
    <n v="53"/>
  </r>
  <r>
    <s v="CZP-E96716"/>
    <n v="5"/>
    <n v="6"/>
    <n v="1951"/>
    <d v="1910-10-03T00:00:00"/>
    <n v="49.25"/>
    <n v="14.05"/>
    <s v="Czech Republic"/>
    <n v="14"/>
    <n v="10"/>
    <n v="1951"/>
    <d v="1920-02-02T00:00:00"/>
    <x v="349"/>
    <x v="380"/>
    <x v="16"/>
    <s v="UU"/>
    <x v="0"/>
    <n v="131"/>
    <n v="6"/>
    <n v="70"/>
  </r>
  <r>
    <s v="CZP-H14314"/>
    <n v="14"/>
    <n v="5"/>
    <n v="1951"/>
    <d v="1919-09-02T00:00:00"/>
    <n v="49.02"/>
    <n v="17.649999999999999"/>
    <s v="Czech Republic"/>
    <n v="25"/>
    <n v="6"/>
    <n v="1951"/>
    <d v="1930-10-03T00:00:00"/>
    <x v="331"/>
    <x v="381"/>
    <x v="16"/>
    <s v="DH"/>
    <x v="0"/>
    <n v="42"/>
    <n v="0"/>
    <n v="0"/>
  </r>
  <r>
    <s v="DER-E4161"/>
    <n v="10"/>
    <n v="6"/>
    <n v="1951"/>
    <d v="1915-10-03T00:00:00"/>
    <n v="50.35"/>
    <n v="7.6"/>
    <s v="Germany"/>
    <n v="29"/>
    <n v="4"/>
    <n v="1952"/>
    <d v="1934-08-04T00:00:00"/>
    <x v="350"/>
    <x v="382"/>
    <x v="6"/>
    <s v="DH"/>
    <x v="0"/>
    <n v="324"/>
    <n v="4"/>
    <n v="270"/>
  </r>
  <r>
    <s v="DEW-5027467"/>
    <n v="30"/>
    <n v="5"/>
    <n v="1951"/>
    <d v="1935-09-02T00:00:00"/>
    <n v="51"/>
    <n v="6.97"/>
    <s v="Germany"/>
    <n v="4"/>
    <n v="8"/>
    <n v="1951"/>
    <d v="1909-12-03T00:00:00"/>
    <x v="17"/>
    <x v="383"/>
    <x v="6"/>
    <s v="ND"/>
    <x v="0"/>
    <n v="66"/>
    <n v="0"/>
    <n v="0"/>
  </r>
  <r>
    <s v="DEW-5035278"/>
    <n v="24"/>
    <n v="6"/>
    <n v="1951"/>
    <d v="1929-10-03T00:00:00"/>
    <n v="53.37"/>
    <n v="10.199999999999999"/>
    <s v="Germany"/>
    <n v="16"/>
    <n v="1"/>
    <n v="1952"/>
    <d v="1921-05-05T00:00:00"/>
    <x v="42"/>
    <x v="384"/>
    <x v="6"/>
    <s v="DH"/>
    <x v="0"/>
    <n v="206"/>
    <n v="10"/>
    <n v="91"/>
  </r>
  <r>
    <s v="GBT-333977"/>
    <n v="25"/>
    <n v="5"/>
    <n v="1951"/>
    <d v="1930-09-02T00:00:00"/>
    <n v="51.17"/>
    <n v="-0.18"/>
    <s v="UK"/>
    <n v="19"/>
    <n v="7"/>
    <n v="1951"/>
    <d v="1924-11-01T00:00:00"/>
    <x v="86"/>
    <x v="347"/>
    <x v="4"/>
    <s v="UU"/>
    <x v="0"/>
    <n v="55"/>
    <n v="0"/>
    <n v="0"/>
  </r>
  <r>
    <s v="GBT-338806"/>
    <n v="31"/>
    <n v="5"/>
    <n v="1951"/>
    <d v="1936-09-01T00:00:00"/>
    <n v="53.73"/>
    <n v="-2.77"/>
    <s v="UK"/>
    <n v="12"/>
    <n v="1"/>
    <n v="1952"/>
    <d v="1917-05-05T00:00:00"/>
    <x v="351"/>
    <x v="17"/>
    <x v="4"/>
    <s v="UU"/>
    <x v="0"/>
    <n v="226"/>
    <n v="0"/>
    <n v="0"/>
  </r>
  <r>
    <s v="GBT-343106"/>
    <n v="3"/>
    <n v="7"/>
    <n v="1951"/>
    <d v="1908-11-01T00:00:00"/>
    <n v="53.47"/>
    <n v="-2.4300000000000002"/>
    <s v="UK"/>
    <n v="15"/>
    <n v="5"/>
    <n v="1953"/>
    <d v="1920-09-03T00:00:00"/>
    <x v="352"/>
    <x v="108"/>
    <x v="4"/>
    <s v="UU"/>
    <x v="0"/>
    <n v="682"/>
    <n v="0"/>
    <n v="0"/>
  </r>
  <r>
    <s v="GBT-350663"/>
    <n v="10"/>
    <n v="6"/>
    <n v="1951"/>
    <d v="1915-10-03T00:00:00"/>
    <n v="53.97"/>
    <n v="-1.72"/>
    <s v="UK"/>
    <n v="12"/>
    <n v="3"/>
    <n v="1952"/>
    <d v="1917-07-04T00:00:00"/>
    <x v="134"/>
    <x v="385"/>
    <x v="4"/>
    <s v="DH"/>
    <x v="0"/>
    <n v="276"/>
    <n v="3"/>
    <n v="91"/>
  </r>
  <r>
    <s v="GBT-350870"/>
    <n v="18"/>
    <n v="5"/>
    <n v="1951"/>
    <d v="1923-09-02T00:00:00"/>
    <n v="51.53"/>
    <n v="-0.73"/>
    <s v="UK"/>
    <n v="15"/>
    <n v="6"/>
    <n v="1951"/>
    <d v="1920-10-02T00:00:00"/>
    <x v="48"/>
    <x v="386"/>
    <x v="4"/>
    <s v="DH"/>
    <x v="0"/>
    <n v="28"/>
    <n v="3"/>
    <n v="270"/>
  </r>
  <r>
    <s v="GBT-350874"/>
    <n v="18"/>
    <n v="5"/>
    <n v="1951"/>
    <d v="1923-09-02T00:00:00"/>
    <n v="51.53"/>
    <n v="-0.73"/>
    <s v="UK"/>
    <n v="15"/>
    <n v="6"/>
    <n v="1951"/>
    <d v="1920-10-02T00:00:00"/>
    <x v="48"/>
    <x v="386"/>
    <x v="4"/>
    <s v="DH"/>
    <x v="0"/>
    <n v="28"/>
    <n v="3"/>
    <n v="270"/>
  </r>
  <r>
    <s v="GBT-353894"/>
    <n v="15"/>
    <n v="5"/>
    <n v="1951"/>
    <d v="1920-09-01T00:00:00"/>
    <n v="51.53"/>
    <n v="-0.73"/>
    <s v="UK"/>
    <n v="20"/>
    <n v="7"/>
    <n v="1951"/>
    <d v="1925-11-02T00:00:00"/>
    <x v="353"/>
    <x v="387"/>
    <x v="4"/>
    <s v="UU"/>
    <x v="0"/>
    <n v="66"/>
    <n v="3"/>
    <n v="129"/>
  </r>
  <r>
    <s v="GBT-353983"/>
    <n v="22"/>
    <n v="5"/>
    <n v="1951"/>
    <d v="1927-09-02T00:00:00"/>
    <n v="51.28"/>
    <n v="1.08"/>
    <s v="UK"/>
    <n v="20"/>
    <n v="12"/>
    <n v="1951"/>
    <d v="1926-04-04T00:00:00"/>
    <x v="98"/>
    <x v="388"/>
    <x v="4"/>
    <s v="DH"/>
    <x v="0"/>
    <n v="212"/>
    <n v="3"/>
    <n v="52"/>
  </r>
  <r>
    <s v="GBT-355062"/>
    <n v="31"/>
    <n v="5"/>
    <n v="1951"/>
    <d v="1936-09-01T00:00:00"/>
    <n v="51.38"/>
    <n v="0"/>
    <s v="UK"/>
    <n v="7"/>
    <n v="4"/>
    <n v="1952"/>
    <d v="1912-08-03T00:00:00"/>
    <x v="354"/>
    <x v="389"/>
    <x v="4"/>
    <s v="UU"/>
    <x v="0"/>
    <n v="312"/>
    <n v="3"/>
    <n v="129"/>
  </r>
  <r>
    <s v="GBT-355451"/>
    <n v="7"/>
    <n v="6"/>
    <n v="1951"/>
    <d v="1912-10-02T00:00:00"/>
    <n v="53.85"/>
    <n v="-2.4300000000000002"/>
    <s v="UK"/>
    <n v="17"/>
    <n v="5"/>
    <n v="1952"/>
    <d v="1922-09-03T00:00:00"/>
    <x v="97"/>
    <x v="108"/>
    <x v="4"/>
    <s v="DH"/>
    <x v="0"/>
    <n v="345"/>
    <n v="0"/>
    <n v="0"/>
  </r>
  <r>
    <s v="GBT-358742"/>
    <n v="19"/>
    <n v="5"/>
    <n v="1951"/>
    <d v="1924-09-01T00:00:00"/>
    <n v="53.85"/>
    <n v="-1.65"/>
    <s v="UK"/>
    <n v="17"/>
    <n v="6"/>
    <n v="1952"/>
    <d v="1922-10-04T00:00:00"/>
    <x v="355"/>
    <x v="390"/>
    <x v="4"/>
    <s v="RH"/>
    <x v="0"/>
    <n v="395"/>
    <n v="82"/>
    <n v="323"/>
  </r>
  <r>
    <s v="NOO-051133"/>
    <n v="27"/>
    <n v="5"/>
    <n v="1951"/>
    <d v="1932-09-01T00:00:00"/>
    <n v="64.05"/>
    <n v="11.57"/>
    <s v="Norway"/>
    <n v="15"/>
    <n v="7"/>
    <n v="1951"/>
    <d v="1920-11-01T00:00:00"/>
    <x v="336"/>
    <x v="30"/>
    <x v="8"/>
    <s v="UU"/>
    <x v="0"/>
    <n v="49"/>
    <n v="0"/>
    <n v="0"/>
  </r>
  <r>
    <s v="SFH-C035588"/>
    <n v="20"/>
    <n v="6"/>
    <n v="1951"/>
    <d v="1925-10-03T00:00:00"/>
    <n v="60.58"/>
    <n v="27.2"/>
    <s v="Finland"/>
    <n v="4"/>
    <n v="10"/>
    <n v="1951"/>
    <d v="1910-02-02T00:00:00"/>
    <x v="51"/>
    <x v="122"/>
    <x v="1"/>
    <s v="DH"/>
    <x v="0"/>
    <n v="106"/>
    <n v="2"/>
    <n v="0"/>
  </r>
  <r>
    <s v="SVR-U36954"/>
    <n v="14"/>
    <n v="6"/>
    <n v="1951"/>
    <d v="1919-10-03T00:00:00"/>
    <n v="58.75"/>
    <n v="17.170000000000002"/>
    <s v="Sweden"/>
    <n v="19"/>
    <n v="6"/>
    <n v="1951"/>
    <d v="1924-10-02T00:00:00"/>
    <x v="356"/>
    <x v="391"/>
    <x v="11"/>
    <s v="PD"/>
    <x v="0"/>
    <n v="5"/>
    <n v="1"/>
    <n v="270"/>
  </r>
  <r>
    <s v="SVR-U41724"/>
    <n v="6"/>
    <n v="6"/>
    <n v="1951"/>
    <d v="1911-10-03T00:00:00"/>
    <n v="61.85"/>
    <n v="14.07"/>
    <s v="Sweden"/>
    <n v="2"/>
    <n v="10"/>
    <n v="1955"/>
    <d v="1908-02-06T00:00:00"/>
    <x v="357"/>
    <x v="392"/>
    <x v="11"/>
    <s v="DH"/>
    <x v="0"/>
    <n v="1579"/>
    <n v="32"/>
    <n v="45"/>
  </r>
  <r>
    <s v="SVR-U47042"/>
    <n v="3"/>
    <n v="6"/>
    <n v="1951"/>
    <d v="1908-10-02T00:00:00"/>
    <n v="55.58"/>
    <n v="12.97"/>
    <s v="Sweden"/>
    <n v="8"/>
    <n v="6"/>
    <n v="1951"/>
    <d v="1913-10-03T00:00:00"/>
    <x v="358"/>
    <x v="393"/>
    <x v="11"/>
    <s v="UU"/>
    <x v="0"/>
    <n v="5"/>
    <n v="0"/>
    <n v="0"/>
  </r>
  <r>
    <s v="SVR-U48203"/>
    <n v="18"/>
    <n v="6"/>
    <n v="1951"/>
    <d v="1923-10-03T00:00:00"/>
    <n v="59.33"/>
    <n v="18.27"/>
    <s v="Sweden"/>
    <n v="6"/>
    <n v="5"/>
    <n v="1952"/>
    <d v="1911-09-03T00:00:00"/>
    <x v="359"/>
    <x v="394"/>
    <x v="11"/>
    <s v="UU"/>
    <x v="0"/>
    <n v="323"/>
    <n v="8"/>
    <n v="77"/>
  </r>
  <r>
    <s v="BLB-2E7719"/>
    <n v="19"/>
    <n v="6"/>
    <n v="1952"/>
    <d v="1924-10-03T00:00:00"/>
    <n v="50.8"/>
    <n v="3"/>
    <s v="Belgium"/>
    <n v="25"/>
    <n v="4"/>
    <n v="1954"/>
    <d v="1930-08-06T00:00:00"/>
    <x v="160"/>
    <x v="395"/>
    <x v="12"/>
    <s v="DH"/>
    <x v="0"/>
    <n v="675"/>
    <n v="14"/>
    <n v="328"/>
  </r>
  <r>
    <s v="BLB-2E7720"/>
    <n v="19"/>
    <n v="6"/>
    <n v="1952"/>
    <d v="1924-10-03T00:00:00"/>
    <n v="50.8"/>
    <n v="3"/>
    <s v="Belgium"/>
    <n v="24"/>
    <n v="10"/>
    <n v="1952"/>
    <d v="1930-02-03T00:00:00"/>
    <x v="360"/>
    <x v="395"/>
    <x v="12"/>
    <s v="DH"/>
    <x v="0"/>
    <n v="127"/>
    <n v="8"/>
    <n v="270"/>
  </r>
  <r>
    <s v="CZP-E117281"/>
    <n v="13"/>
    <n v="6"/>
    <n v="1952"/>
    <d v="1918-10-04T00:00:00"/>
    <n v="49.92"/>
    <n v="15.48"/>
    <s v="Czech Republic"/>
    <n v="12"/>
    <n v="4"/>
    <n v="1953"/>
    <d v="1917-08-05T00:00:00"/>
    <x v="302"/>
    <x v="396"/>
    <x v="16"/>
    <s v="DH"/>
    <x v="0"/>
    <n v="303"/>
    <n v="12"/>
    <n v="33"/>
  </r>
  <r>
    <s v="CZP-E117285"/>
    <n v="13"/>
    <n v="6"/>
    <n v="1952"/>
    <d v="1918-10-04T00:00:00"/>
    <n v="49.92"/>
    <n v="15.48"/>
    <s v="Czech Republic"/>
    <n v="27"/>
    <n v="8"/>
    <n v="1952"/>
    <d v="1932-12-03T00:00:00"/>
    <x v="348"/>
    <x v="378"/>
    <x v="16"/>
    <s v="DH"/>
    <x v="0"/>
    <n v="75"/>
    <n v="2"/>
    <n v="0"/>
  </r>
  <r>
    <s v="CZP-E117287"/>
    <n v="13"/>
    <n v="6"/>
    <n v="1952"/>
    <d v="1918-10-04T00:00:00"/>
    <n v="49.92"/>
    <n v="15.48"/>
    <s v="Czech Republic"/>
    <n v="5"/>
    <n v="10"/>
    <n v="1952"/>
    <d v="1911-02-03T00:00:00"/>
    <x v="108"/>
    <x v="397"/>
    <x v="16"/>
    <s v="DH"/>
    <x v="0"/>
    <n v="114"/>
    <n v="2"/>
    <n v="270"/>
  </r>
  <r>
    <s v="CZP-H15077"/>
    <n v="26"/>
    <n v="5"/>
    <n v="1952"/>
    <d v="1931-09-03T00:00:00"/>
    <n v="50.42"/>
    <n v="15.58"/>
    <s v="Czech Republic"/>
    <n v="27"/>
    <n v="7"/>
    <n v="1952"/>
    <d v="1932-11-02T00:00:00"/>
    <x v="226"/>
    <x v="201"/>
    <x v="16"/>
    <s v="DH"/>
    <x v="0"/>
    <n v="62"/>
    <n v="2"/>
    <n v="0"/>
  </r>
  <r>
    <s v="DEW-5034405"/>
    <n v="2"/>
    <n v="6"/>
    <n v="1952"/>
    <d v="1907-10-04T00:00:00"/>
    <n v="53.77"/>
    <n v="9.8800000000000008"/>
    <s v="Germany"/>
    <n v="20"/>
    <n v="3"/>
    <n v="1953"/>
    <d v="1925-07-05T00:00:00"/>
    <x v="361"/>
    <x v="398"/>
    <x v="6"/>
    <s v="UU"/>
    <x v="0"/>
    <n v="291"/>
    <n v="6"/>
    <n v="289"/>
  </r>
  <r>
    <s v="DKS-S24863"/>
    <n v="30"/>
    <n v="5"/>
    <n v="1952"/>
    <d v="1935-09-03T00:00:00"/>
    <n v="55.2"/>
    <n v="9.3000000000000007"/>
    <s v="Denmark"/>
    <n v="1"/>
    <n v="11"/>
    <n v="1955"/>
    <d v="1907-03-09T00:00:00"/>
    <x v="362"/>
    <x v="90"/>
    <x v="3"/>
    <s v="UU"/>
    <x v="1"/>
    <n v="1250"/>
    <n v="5"/>
    <n v="30"/>
  </r>
  <r>
    <s v="DKS-S25479"/>
    <n v="2"/>
    <n v="6"/>
    <n v="1952"/>
    <d v="1907-10-04T00:00:00"/>
    <n v="56.45"/>
    <n v="8.8800000000000008"/>
    <s v="Denmark"/>
    <n v="2"/>
    <n v="11"/>
    <n v="1952"/>
    <d v="1908-03-05T00:00:00"/>
    <x v="13"/>
    <x v="399"/>
    <x v="3"/>
    <s v="UU"/>
    <x v="0"/>
    <n v="153"/>
    <n v="5"/>
    <n v="321"/>
  </r>
  <r>
    <s v="DKS-S25483"/>
    <n v="14"/>
    <n v="6"/>
    <n v="1952"/>
    <d v="1919-10-04T00:00:00"/>
    <n v="56.48"/>
    <n v="8.83"/>
    <s v="Denmark"/>
    <n v="25"/>
    <n v="3"/>
    <n v="1953"/>
    <d v="1930-07-05T00:00:00"/>
    <x v="363"/>
    <x v="12"/>
    <x v="3"/>
    <s v="DH"/>
    <x v="0"/>
    <n v="284"/>
    <n v="17"/>
    <n v="29"/>
  </r>
  <r>
    <s v="GBT-366522"/>
    <n v="21"/>
    <n v="5"/>
    <n v="1952"/>
    <d v="1926-09-03T00:00:00"/>
    <n v="50.92"/>
    <n v="0.98"/>
    <s v="UK"/>
    <n v="8"/>
    <n v="6"/>
    <n v="1953"/>
    <d v="1913-10-05T00:00:00"/>
    <x v="109"/>
    <x v="169"/>
    <x v="4"/>
    <s v="UU"/>
    <x v="0"/>
    <n v="383"/>
    <n v="0"/>
    <n v="0"/>
  </r>
  <r>
    <s v="GBT-366525"/>
    <n v="21"/>
    <n v="5"/>
    <n v="1952"/>
    <d v="1926-09-03T00:00:00"/>
    <n v="50.92"/>
    <n v="-0.98"/>
    <s v="UK"/>
    <n v="11"/>
    <n v="6"/>
    <n v="1953"/>
    <d v="1916-10-04T00:00:00"/>
    <x v="109"/>
    <x v="400"/>
    <x v="4"/>
    <s v="UU"/>
    <x v="0"/>
    <n v="386"/>
    <n v="0"/>
    <n v="0"/>
  </r>
  <r>
    <s v="HES-911971"/>
    <n v="15"/>
    <n v="5"/>
    <n v="1952"/>
    <d v="1920-09-02T00:00:00"/>
    <n v="46.95"/>
    <n v="7.43"/>
    <s v="Switzerland"/>
    <n v="22"/>
    <n v="4"/>
    <n v="1956"/>
    <d v="1927-08-08T00:00:00"/>
    <x v="49"/>
    <x v="401"/>
    <x v="9"/>
    <s v="UU"/>
    <x v="2"/>
    <n v="1438"/>
    <n v="12"/>
    <n v="100"/>
  </r>
  <r>
    <s v="HES-924231"/>
    <n v="12"/>
    <n v="7"/>
    <n v="1952"/>
    <d v="1917-11-03T00:00:00"/>
    <n v="47.4"/>
    <n v="7.72"/>
    <s v="Switzerland"/>
    <n v="9"/>
    <n v="4"/>
    <n v="1955"/>
    <d v="1914-08-07T00:00:00"/>
    <x v="364"/>
    <x v="4"/>
    <x v="9"/>
    <s v="DH"/>
    <x v="0"/>
    <n v="1001"/>
    <n v="83"/>
    <n v="103"/>
  </r>
  <r>
    <s v="HRZ-B80768"/>
    <n v="3"/>
    <n v="6"/>
    <n v="1952"/>
    <d v="1908-10-03T00:00:00"/>
    <n v="45.15"/>
    <n v="18.02"/>
    <s v="Croatia"/>
    <n v="15"/>
    <n v="5"/>
    <n v="1953"/>
    <d v="1920-09-03T00:00:00"/>
    <x v="365"/>
    <x v="402"/>
    <x v="18"/>
    <s v="UU"/>
    <x v="0"/>
    <n v="346"/>
    <n v="0"/>
    <n v="0"/>
  </r>
  <r>
    <s v="NOO-051111"/>
    <n v="29"/>
    <n v="5"/>
    <n v="1952"/>
    <d v="1934-09-03T00:00:00"/>
    <n v="59.67"/>
    <n v="11"/>
    <s v="Norway"/>
    <n v="28"/>
    <n v="10"/>
    <n v="1952"/>
    <d v="1934-02-03T00:00:00"/>
    <x v="366"/>
    <x v="403"/>
    <x v="8"/>
    <s v="DH"/>
    <x v="0"/>
    <n v="152"/>
    <n v="0"/>
    <n v="0"/>
  </r>
  <r>
    <s v="NOO-062183"/>
    <n v="2"/>
    <n v="6"/>
    <n v="1952"/>
    <d v="1907-10-04T00:00:00"/>
    <n v="58.57"/>
    <n v="6.22"/>
    <s v="Norway"/>
    <n v="27"/>
    <n v="12"/>
    <n v="1952"/>
    <d v="1933-04-04T00:00:00"/>
    <x v="367"/>
    <x v="404"/>
    <x v="8"/>
    <s v="RH"/>
    <x v="0"/>
    <n v="208"/>
    <n v="37"/>
    <n v="150"/>
  </r>
  <r>
    <s v="NOO-062560"/>
    <n v="30"/>
    <n v="5"/>
    <n v="1952"/>
    <d v="1935-09-03T00:00:00"/>
    <n v="59.95"/>
    <n v="10.73"/>
    <s v="Norway"/>
    <n v="25"/>
    <n v="11"/>
    <n v="1952"/>
    <d v="1931-03-06T00:00:00"/>
    <x v="138"/>
    <x v="405"/>
    <x v="8"/>
    <s v="UU"/>
    <x v="0"/>
    <n v="179"/>
    <n v="0"/>
    <n v="0"/>
  </r>
  <r>
    <s v="NOS-43906"/>
    <n v="21"/>
    <n v="5"/>
    <n v="1952"/>
    <d v="1926-09-03T00:00:00"/>
    <n v="59.88"/>
    <n v="10.83"/>
    <s v="Norway"/>
    <n v="19"/>
    <n v="12"/>
    <n v="1955"/>
    <d v="1925-04-07T00:00:00"/>
    <x v="368"/>
    <x v="406"/>
    <x v="8"/>
    <s v="DH"/>
    <x v="0"/>
    <n v="1307"/>
    <n v="3"/>
    <n v="207"/>
  </r>
  <r>
    <s v="NOS-43907"/>
    <n v="28"/>
    <n v="5"/>
    <n v="1952"/>
    <d v="1933-09-03T00:00:00"/>
    <n v="59.98"/>
    <n v="10.75"/>
    <s v="Norway"/>
    <n v="1"/>
    <n v="8"/>
    <n v="1952"/>
    <d v="1906-12-04T00:00:00"/>
    <x v="369"/>
    <x v="407"/>
    <x v="8"/>
    <s v="RH"/>
    <x v="0"/>
    <n v="65"/>
    <n v="3"/>
    <n v="27"/>
  </r>
  <r>
    <s v="NOS-45153"/>
    <n v="25"/>
    <n v="5"/>
    <n v="1952"/>
    <d v="1930-09-03T00:00:00"/>
    <n v="62.93"/>
    <n v="8.4499999999999993"/>
    <s v="Norway"/>
    <n v="20"/>
    <n v="6"/>
    <n v="1953"/>
    <d v="1925-10-05T00:00:00"/>
    <x v="370"/>
    <x v="58"/>
    <x v="8"/>
    <s v="DH"/>
    <x v="0"/>
    <n v="391"/>
    <n v="3"/>
    <n v="156"/>
  </r>
  <r>
    <s v="NOS-46405"/>
    <n v="31"/>
    <n v="5"/>
    <n v="1952"/>
    <d v="1936-09-02T00:00:00"/>
    <n v="58.6"/>
    <n v="7.78"/>
    <s v="Norway"/>
    <n v="19"/>
    <n v="1"/>
    <n v="1954"/>
    <d v="1924-05-07T00:00:00"/>
    <x v="371"/>
    <x v="408"/>
    <x v="8"/>
    <s v="DH"/>
    <x v="0"/>
    <n v="598"/>
    <n v="8"/>
    <n v="0"/>
  </r>
  <r>
    <s v="NOS-506801"/>
    <n v="8"/>
    <n v="6"/>
    <n v="1952"/>
    <d v="1913-10-04T00:00:00"/>
    <n v="60.75"/>
    <n v="11.13"/>
    <s v="Norway"/>
    <n v="15"/>
    <n v="8"/>
    <n v="1955"/>
    <d v="1920-12-06T00:00:00"/>
    <x v="246"/>
    <x v="409"/>
    <x v="8"/>
    <s v="UU"/>
    <x v="0"/>
    <n v="1163"/>
    <n v="4"/>
    <n v="181"/>
  </r>
  <r>
    <s v="NOS-52607"/>
    <n v="20"/>
    <n v="5"/>
    <n v="1952"/>
    <d v="1925-09-03T00:00:00"/>
    <n v="59.13"/>
    <n v="10.23"/>
    <s v="Norway"/>
    <n v="24"/>
    <n v="10"/>
    <n v="1952"/>
    <d v="1930-02-03T00:00:00"/>
    <x v="345"/>
    <x v="410"/>
    <x v="8"/>
    <s v="UU"/>
    <x v="0"/>
    <n v="157"/>
    <n v="1"/>
    <n v="270"/>
  </r>
  <r>
    <s v="NOS-53001"/>
    <n v="1"/>
    <n v="6"/>
    <n v="1952"/>
    <d v="1906-10-04T00:00:00"/>
    <n v="63.05"/>
    <n v="9.2200000000000006"/>
    <s v="Norway"/>
    <n v="10"/>
    <n v="4"/>
    <n v="1959"/>
    <d v="1915-08-11T00:00:00"/>
    <x v="105"/>
    <x v="12"/>
    <x v="8"/>
    <s v="UU"/>
    <x v="0"/>
    <n v="2504"/>
    <n v="14"/>
    <n v="247"/>
  </r>
  <r>
    <s v="NOS-53105"/>
    <n v="27"/>
    <n v="5"/>
    <n v="1952"/>
    <d v="1932-09-02T00:00:00"/>
    <n v="62.92"/>
    <n v="8.42"/>
    <s v="Norway"/>
    <n v="13"/>
    <n v="6"/>
    <n v="1954"/>
    <d v="1918-10-06T00:00:00"/>
    <x v="372"/>
    <x v="411"/>
    <x v="8"/>
    <s v="RH"/>
    <x v="2"/>
    <n v="747"/>
    <n v="42"/>
    <n v="58"/>
  </r>
  <r>
    <s v="NOS-53709"/>
    <n v="1"/>
    <n v="7"/>
    <n v="1952"/>
    <d v="1906-11-03T00:00:00"/>
    <n v="58.83"/>
    <n v="5.83"/>
    <s v="Norway"/>
    <n v="25"/>
    <n v="2"/>
    <n v="1954"/>
    <d v="1930-06-08T00:00:00"/>
    <x v="373"/>
    <x v="412"/>
    <x v="8"/>
    <s v="RH"/>
    <x v="0"/>
    <n v="604"/>
    <n v="0"/>
    <n v="0"/>
  </r>
  <r>
    <s v="SFH-C034304"/>
    <n v="29"/>
    <n v="6"/>
    <n v="1952"/>
    <d v="1934-10-04T00:00:00"/>
    <n v="65.819999999999993"/>
    <n v="29.08"/>
    <s v="Finland"/>
    <n v="3"/>
    <n v="11"/>
    <n v="1953"/>
    <d v="1909-03-06T00:00:00"/>
    <x v="311"/>
    <x v="413"/>
    <x v="1"/>
    <s v="DH"/>
    <x v="0"/>
    <n v="492"/>
    <n v="21"/>
    <n v="11"/>
  </r>
  <r>
    <s v="SFH-C039129"/>
    <n v="1"/>
    <n v="6"/>
    <n v="1952"/>
    <d v="1906-10-04T00:00:00"/>
    <n v="61.2"/>
    <n v="24.27"/>
    <s v="Finland"/>
    <n v="19"/>
    <n v="6"/>
    <n v="1952"/>
    <d v="1924-10-03T00:00:00"/>
    <x v="374"/>
    <x v="414"/>
    <x v="1"/>
    <s v="UU"/>
    <x v="0"/>
    <n v="18"/>
    <n v="2"/>
    <n v="91"/>
  </r>
  <r>
    <s v="SFH-C039161"/>
    <n v="4"/>
    <n v="6"/>
    <n v="1952"/>
    <d v="1909-10-04T00:00:00"/>
    <n v="61.22"/>
    <n v="24.23"/>
    <s v="Finland"/>
    <n v="20"/>
    <n v="8"/>
    <n v="1952"/>
    <d v="1925-12-04T00:00:00"/>
    <x v="374"/>
    <x v="414"/>
    <x v="1"/>
    <s v="DH"/>
    <x v="0"/>
    <n v="77"/>
    <n v="5"/>
    <n v="118"/>
  </r>
  <r>
    <s v="SFH-C039163"/>
    <n v="4"/>
    <n v="6"/>
    <n v="1952"/>
    <d v="1909-10-04T00:00:00"/>
    <n v="61.22"/>
    <n v="24.27"/>
    <s v="Finland"/>
    <n v="7"/>
    <n v="4"/>
    <n v="1953"/>
    <d v="1912-08-04T00:00:00"/>
    <x v="374"/>
    <x v="370"/>
    <x v="1"/>
    <s v="UU"/>
    <x v="0"/>
    <n v="307"/>
    <n v="5"/>
    <n v="243"/>
  </r>
  <r>
    <s v="SFH-C039263"/>
    <n v="11"/>
    <n v="6"/>
    <n v="1952"/>
    <d v="1916-10-03T00:00:00"/>
    <n v="61.22"/>
    <n v="24.27"/>
    <s v="Finland"/>
    <n v="25"/>
    <n v="10"/>
    <n v="1952"/>
    <d v="1931-02-03T00:00:00"/>
    <x v="1"/>
    <x v="415"/>
    <x v="1"/>
    <s v="RH"/>
    <x v="2"/>
    <n v="136"/>
    <n v="8"/>
    <n v="224"/>
  </r>
  <r>
    <s v="SFH-C039272"/>
    <n v="20"/>
    <n v="6"/>
    <n v="1952"/>
    <d v="1925-10-04T00:00:00"/>
    <n v="61.18"/>
    <n v="24.32"/>
    <s v="Finland"/>
    <n v="15"/>
    <n v="8"/>
    <n v="1952"/>
    <d v="1920-12-03T00:00:00"/>
    <x v="1"/>
    <x v="415"/>
    <x v="1"/>
    <s v="UU"/>
    <x v="0"/>
    <n v="56"/>
    <n v="9"/>
    <n v="258"/>
  </r>
  <r>
    <s v="SFH-H015002"/>
    <n v="11"/>
    <n v="6"/>
    <n v="1952"/>
    <d v="1916-10-03T00:00:00"/>
    <n v="60.6"/>
    <n v="27.2"/>
    <s v="Finland"/>
    <n v="11"/>
    <n v="9"/>
    <n v="1952"/>
    <d v="1917-01-03T00:00:00"/>
    <x v="51"/>
    <x v="122"/>
    <x v="1"/>
    <s v="UU"/>
    <x v="0"/>
    <n v="92"/>
    <n v="0"/>
    <n v="0"/>
  </r>
  <r>
    <s v="SVG-C54344"/>
    <n v="7"/>
    <n v="7"/>
    <n v="1952"/>
    <d v="1912-11-02T00:00:00"/>
    <n v="57.88"/>
    <n v="11.92"/>
    <s v="Sweden"/>
    <n v="23"/>
    <n v="1"/>
    <n v="1953"/>
    <d v="1928-05-06T00:00:00"/>
    <x v="194"/>
    <x v="178"/>
    <x v="11"/>
    <s v="UU"/>
    <x v="0"/>
    <n v="200"/>
    <n v="0"/>
    <n v="0"/>
  </r>
  <r>
    <s v="SVR-U23534"/>
    <n v="2"/>
    <n v="7"/>
    <n v="1952"/>
    <d v="1907-11-03T00:00:00"/>
    <n v="66.97"/>
    <n v="19.8"/>
    <s v="Sweden"/>
    <n v="10"/>
    <n v="9"/>
    <n v="1952"/>
    <d v="1916-01-04T00:00:00"/>
    <x v="375"/>
    <x v="416"/>
    <x v="11"/>
    <s v="DH"/>
    <x v="0"/>
    <n v="70"/>
    <n v="0"/>
    <n v="0"/>
  </r>
  <r>
    <s v="SVR-U27246"/>
    <n v="3"/>
    <n v="6"/>
    <n v="1952"/>
    <d v="1908-10-03T00:00:00"/>
    <n v="58.05"/>
    <n v="15"/>
    <s v="Sweden"/>
    <n v="15"/>
    <n v="1"/>
    <n v="1953"/>
    <d v="1920-05-06T00:00:00"/>
    <x v="376"/>
    <x v="417"/>
    <x v="11"/>
    <s v="DH"/>
    <x v="0"/>
    <n v="226"/>
    <n v="1"/>
    <n v="91"/>
  </r>
  <r>
    <s v="SVR-U27247"/>
    <n v="15"/>
    <n v="6"/>
    <n v="1952"/>
    <d v="1920-10-03T00:00:00"/>
    <n v="58.05"/>
    <n v="15"/>
    <s v="Sweden"/>
    <n v="16"/>
    <n v="6"/>
    <n v="1952"/>
    <d v="1921-10-04T00:00:00"/>
    <x v="198"/>
    <x v="418"/>
    <x v="11"/>
    <s v="DH"/>
    <x v="0"/>
    <n v="1"/>
    <n v="3"/>
    <n v="208"/>
  </r>
  <r>
    <s v="SVR-U36001"/>
    <n v="12"/>
    <n v="7"/>
    <n v="1952"/>
    <d v="1917-11-03T00:00:00"/>
    <n v="60.52"/>
    <n v="15.42"/>
    <s v="Sweden"/>
    <n v="15"/>
    <n v="3"/>
    <n v="1954"/>
    <d v="1920-07-05T00:00:00"/>
    <x v="61"/>
    <x v="419"/>
    <x v="11"/>
    <s v="UU"/>
    <x v="0"/>
    <n v="611"/>
    <n v="3"/>
    <n v="136"/>
  </r>
  <r>
    <s v="SVR-U39593"/>
    <n v="8"/>
    <n v="6"/>
    <n v="1952"/>
    <d v="1913-10-04T00:00:00"/>
    <n v="59.02"/>
    <n v="15.1"/>
    <s v="Sweden"/>
    <n v="20"/>
    <n v="7"/>
    <n v="1954"/>
    <d v="1925-11-05T00:00:00"/>
    <x v="206"/>
    <x v="268"/>
    <x v="11"/>
    <s v="DH"/>
    <x v="0"/>
    <n v="772"/>
    <n v="3"/>
    <n v="226"/>
  </r>
  <r>
    <s v="SVR-U46004"/>
    <n v="13"/>
    <n v="6"/>
    <n v="1952"/>
    <d v="1918-10-04T00:00:00"/>
    <n v="63.77"/>
    <n v="20.05"/>
    <s v="Sweden"/>
    <n v="19"/>
    <n v="12"/>
    <n v="1952"/>
    <d v="1925-04-04T00:00:00"/>
    <x v="377"/>
    <x v="420"/>
    <x v="11"/>
    <s v="AH"/>
    <x v="0"/>
    <n v="189"/>
    <n v="0"/>
    <n v="0"/>
  </r>
  <r>
    <s v="SVR-U50267"/>
    <n v="20"/>
    <n v="5"/>
    <n v="1952"/>
    <d v="1925-09-03T00:00:00"/>
    <n v="59.07"/>
    <n v="16.579999999999998"/>
    <s v="Sweden"/>
    <n v="18"/>
    <n v="7"/>
    <n v="1953"/>
    <d v="1923-11-04T00:00:00"/>
    <x v="119"/>
    <x v="421"/>
    <x v="11"/>
    <s v="DH"/>
    <x v="0"/>
    <n v="424"/>
    <n v="24"/>
    <n v="68"/>
  </r>
  <r>
    <s v="SVR-U51380"/>
    <n v="8"/>
    <n v="6"/>
    <n v="1952"/>
    <d v="1913-10-04T00:00:00"/>
    <n v="59.22"/>
    <n v="18.079999999999998"/>
    <s v="Sweden"/>
    <n v="20"/>
    <n v="3"/>
    <n v="1956"/>
    <d v="1925-07-08T00:00:00"/>
    <x v="195"/>
    <x v="297"/>
    <x v="11"/>
    <s v="AH"/>
    <x v="0"/>
    <n v="1381"/>
    <n v="2"/>
    <n v="0"/>
  </r>
  <r>
    <s v="SVR-U52728"/>
    <n v="2"/>
    <n v="6"/>
    <n v="1952"/>
    <d v="1907-10-04T00:00:00"/>
    <n v="59.9"/>
    <n v="17.87"/>
    <s v="Sweden"/>
    <n v="21"/>
    <n v="10"/>
    <n v="1952"/>
    <d v="1927-02-03T00:00:00"/>
    <x v="196"/>
    <x v="422"/>
    <x v="11"/>
    <s v="DH"/>
    <x v="0"/>
    <n v="141"/>
    <n v="5"/>
    <n v="324"/>
  </r>
  <r>
    <s v="SVR-U55241"/>
    <n v="14"/>
    <n v="6"/>
    <n v="1952"/>
    <d v="1919-10-04T00:00:00"/>
    <n v="57.82"/>
    <n v="14.07"/>
    <s v="Sweden"/>
    <n v="20"/>
    <n v="7"/>
    <n v="1952"/>
    <d v="1925-11-03T00:00:00"/>
    <x v="237"/>
    <x v="423"/>
    <x v="11"/>
    <s v="DH"/>
    <x v="0"/>
    <n v="36"/>
    <n v="25"/>
    <n v="178"/>
  </r>
  <r>
    <s v="CZP-E122534"/>
    <n v="10"/>
    <n v="5"/>
    <n v="1953"/>
    <d v="1915-09-04T00:00:00"/>
    <n v="50.2"/>
    <n v="14.85"/>
    <s v="Czech Republic"/>
    <n v="2"/>
    <n v="4"/>
    <n v="1954"/>
    <d v="1907-08-06T00:00:00"/>
    <x v="378"/>
    <x v="424"/>
    <x v="16"/>
    <s v="DH"/>
    <x v="0"/>
    <n v="327"/>
    <n v="30"/>
    <n v="215"/>
  </r>
  <r>
    <s v="CZP-E84004"/>
    <n v="3"/>
    <n v="5"/>
    <n v="1953"/>
    <d v="1908-09-03T00:00:00"/>
    <n v="49.87"/>
    <n v="15.48"/>
    <s v="Czech Republic"/>
    <n v="28"/>
    <n v="2"/>
    <n v="1954"/>
    <d v="1933-06-07T00:00:00"/>
    <x v="313"/>
    <x v="425"/>
    <x v="16"/>
    <s v="DH"/>
    <x v="0"/>
    <n v="301"/>
    <n v="9"/>
    <n v="155"/>
  </r>
  <r>
    <s v="DER-E2641"/>
    <n v="23"/>
    <n v="5"/>
    <n v="1953"/>
    <d v="1928-09-03T00:00:00"/>
    <n v="49.48"/>
    <n v="8.43"/>
    <s v="Germany"/>
    <n v="3"/>
    <n v="7"/>
    <n v="1954"/>
    <d v="1908-11-04T00:00:00"/>
    <x v="379"/>
    <x v="232"/>
    <x v="6"/>
    <s v="DH"/>
    <x v="0"/>
    <n v="406"/>
    <n v="21"/>
    <n v="153"/>
  </r>
  <r>
    <s v="DKS-A5096"/>
    <n v="27"/>
    <n v="5"/>
    <n v="1953"/>
    <d v="1932-09-03T00:00:00"/>
    <n v="55.83"/>
    <n v="12.43"/>
    <s v="Denmark"/>
    <n v="4"/>
    <n v="11"/>
    <n v="1953"/>
    <d v="1910-03-07T00:00:00"/>
    <x v="147"/>
    <x v="426"/>
    <x v="3"/>
    <s v="UU"/>
    <x v="1"/>
    <n v="161"/>
    <n v="0"/>
    <n v="0"/>
  </r>
  <r>
    <s v="DKS-S23233"/>
    <n v="25"/>
    <n v="5"/>
    <n v="1953"/>
    <d v="1930-09-04T00:00:00"/>
    <n v="56.58"/>
    <n v="9.7799999999999994"/>
    <s v="Denmark"/>
    <n v="25"/>
    <n v="6"/>
    <n v="1956"/>
    <d v="1930-10-08T00:00:00"/>
    <x v="380"/>
    <x v="427"/>
    <x v="3"/>
    <s v="DH"/>
    <x v="0"/>
    <n v="1127"/>
    <n v="5"/>
    <n v="152"/>
  </r>
  <r>
    <s v="DKS-S25929"/>
    <n v="30"/>
    <n v="5"/>
    <n v="1953"/>
    <d v="1935-09-04T00:00:00"/>
    <n v="56.48"/>
    <n v="8.83"/>
    <s v="Denmark"/>
    <n v="12"/>
    <n v="5"/>
    <n v="1954"/>
    <d v="1917-09-05T00:00:00"/>
    <x v="9"/>
    <x v="130"/>
    <x v="3"/>
    <s v="UU"/>
    <x v="0"/>
    <n v="347"/>
    <n v="5"/>
    <n v="152"/>
  </r>
  <r>
    <s v="DKS-X6839"/>
    <n v="30"/>
    <n v="5"/>
    <n v="1953"/>
    <d v="1935-09-04T00:00:00"/>
    <n v="55.2"/>
    <n v="9.17"/>
    <s v="Denmark"/>
    <n v="7"/>
    <n v="5"/>
    <n v="1954"/>
    <d v="1912-09-04T00:00:00"/>
    <x v="30"/>
    <x v="428"/>
    <x v="3"/>
    <s v="DH"/>
    <x v="0"/>
    <n v="342"/>
    <n v="0"/>
    <n v="0"/>
  </r>
  <r>
    <s v="GBT-366544"/>
    <n v="19"/>
    <n v="5"/>
    <n v="1953"/>
    <d v="1924-09-03T00:00:00"/>
    <n v="50.92"/>
    <n v="0.98"/>
    <s v="UK"/>
    <n v="14"/>
    <n v="6"/>
    <n v="1953"/>
    <d v="1919-10-05T00:00:00"/>
    <x v="109"/>
    <x v="169"/>
    <x v="4"/>
    <s v="UU"/>
    <x v="0"/>
    <n v="26"/>
    <n v="0"/>
    <n v="0"/>
  </r>
  <r>
    <s v="GBT-376430"/>
    <n v="30"/>
    <n v="5"/>
    <n v="1953"/>
    <d v="1935-09-04T00:00:00"/>
    <n v="54.52"/>
    <n v="-6.05"/>
    <s v="UK"/>
    <n v="20"/>
    <n v="6"/>
    <n v="1955"/>
    <d v="1925-10-07T00:00:00"/>
    <x v="381"/>
    <x v="429"/>
    <x v="4"/>
    <s v="AH"/>
    <x v="0"/>
    <n v="751"/>
    <n v="0"/>
    <n v="0"/>
  </r>
  <r>
    <s v="HES-921058"/>
    <n v="1"/>
    <n v="5"/>
    <n v="1953"/>
    <d v="1906-09-04T00:00:00"/>
    <n v="46.23"/>
    <n v="6.08"/>
    <s v="Switzerland"/>
    <n v="3"/>
    <n v="9"/>
    <n v="1956"/>
    <d v="1909-01-07T00:00:00"/>
    <x v="382"/>
    <x v="430"/>
    <x v="9"/>
    <s v="UU"/>
    <x v="0"/>
    <n v="1221"/>
    <n v="3"/>
    <n v="91"/>
  </r>
  <r>
    <s v="HES-929321"/>
    <n v="6"/>
    <n v="6"/>
    <n v="1953"/>
    <d v="1911-10-05T00:00:00"/>
    <n v="47.3"/>
    <n v="8.0500000000000007"/>
    <s v="Switzerland"/>
    <n v="1"/>
    <n v="4"/>
    <n v="1957"/>
    <d v="1906-08-09T00:00:00"/>
    <x v="383"/>
    <x v="153"/>
    <x v="9"/>
    <s v="DH"/>
    <x v="0"/>
    <n v="1395"/>
    <n v="6"/>
    <n v="0"/>
  </r>
  <r>
    <s v="NOO-061677"/>
    <n v="23"/>
    <n v="5"/>
    <n v="1953"/>
    <d v="1928-09-03T00:00:00"/>
    <n v="59.95"/>
    <n v="10.73"/>
    <s v="Norway"/>
    <n v="7"/>
    <n v="6"/>
    <n v="1953"/>
    <d v="1912-10-04T00:00:00"/>
    <x v="138"/>
    <x v="405"/>
    <x v="8"/>
    <s v="UU"/>
    <x v="0"/>
    <n v="15"/>
    <n v="0"/>
    <n v="0"/>
  </r>
  <r>
    <s v="NOO-061679"/>
    <n v="23"/>
    <n v="5"/>
    <n v="1953"/>
    <d v="1928-09-03T00:00:00"/>
    <n v="59.93"/>
    <n v="10.73"/>
    <s v="Norway"/>
    <n v="2"/>
    <n v="9"/>
    <n v="1953"/>
    <d v="1908-01-05T00:00:00"/>
    <x v="138"/>
    <x v="177"/>
    <x v="8"/>
    <s v="DH"/>
    <x v="0"/>
    <n v="102"/>
    <n v="3"/>
    <n v="334"/>
  </r>
  <r>
    <s v="NOO-061690"/>
    <n v="23"/>
    <n v="5"/>
    <n v="1953"/>
    <d v="1928-09-03T00:00:00"/>
    <n v="59.95"/>
    <n v="10.73"/>
    <s v="Norway"/>
    <n v="25"/>
    <n v="6"/>
    <n v="1953"/>
    <d v="1930-10-05T00:00:00"/>
    <x v="138"/>
    <x v="405"/>
    <x v="8"/>
    <s v="UU"/>
    <x v="0"/>
    <n v="33"/>
    <n v="0"/>
    <n v="0"/>
  </r>
  <r>
    <s v="NOO-061695"/>
    <n v="23"/>
    <n v="5"/>
    <n v="1953"/>
    <d v="1928-09-03T00:00:00"/>
    <n v="59.97"/>
    <n v="10.73"/>
    <s v="Norway"/>
    <n v="31"/>
    <n v="3"/>
    <n v="1955"/>
    <d v="1936-07-06T00:00:00"/>
    <x v="271"/>
    <x v="405"/>
    <x v="8"/>
    <s v="UU"/>
    <x v="0"/>
    <n v="677"/>
    <n v="0"/>
    <n v="0"/>
  </r>
  <r>
    <s v="NOO-062568"/>
    <n v="21"/>
    <n v="5"/>
    <n v="1953"/>
    <d v="1926-09-04T00:00:00"/>
    <n v="59.95"/>
    <n v="10.73"/>
    <s v="Norway"/>
    <n v="15"/>
    <n v="4"/>
    <n v="1954"/>
    <d v="1920-08-05T00:00:00"/>
    <x v="138"/>
    <x v="405"/>
    <x v="8"/>
    <s v="DH"/>
    <x v="0"/>
    <n v="329"/>
    <n v="0"/>
    <n v="0"/>
  </r>
  <r>
    <s v="NOO-062616"/>
    <n v="9"/>
    <n v="6"/>
    <n v="1953"/>
    <d v="1914-10-05T00:00:00"/>
    <n v="64.03"/>
    <n v="11.55"/>
    <s v="Norway"/>
    <n v="4"/>
    <n v="1"/>
    <n v="1954"/>
    <d v="1909-05-07T00:00:00"/>
    <x v="384"/>
    <x v="431"/>
    <x v="8"/>
    <s v="RH"/>
    <x v="2"/>
    <n v="209"/>
    <n v="14"/>
    <n v="217"/>
  </r>
  <r>
    <s v="NOS-506806"/>
    <n v="4"/>
    <n v="6"/>
    <n v="1953"/>
    <d v="1909-10-05T00:00:00"/>
    <n v="60.75"/>
    <n v="11.13"/>
    <s v="Norway"/>
    <n v="30"/>
    <n v="4"/>
    <n v="1954"/>
    <d v="1935-08-06T00:00:00"/>
    <x v="385"/>
    <x v="432"/>
    <x v="8"/>
    <s v="RH"/>
    <x v="0"/>
    <n v="330"/>
    <n v="34"/>
    <n v="54"/>
  </r>
  <r>
    <s v="NOS-54588"/>
    <n v="16"/>
    <n v="7"/>
    <n v="1953"/>
    <d v="1921-11-04T00:00:00"/>
    <n v="69.28"/>
    <n v="15.97"/>
    <s v="Norway"/>
    <n v="15"/>
    <n v="10"/>
    <n v="1953"/>
    <d v="1921-02-03T00:00:00"/>
    <x v="386"/>
    <x v="433"/>
    <x v="8"/>
    <s v="DH"/>
    <x v="0"/>
    <n v="91"/>
    <n v="0"/>
    <n v="0"/>
  </r>
  <r>
    <s v="SFH-B018873"/>
    <n v="10"/>
    <n v="6"/>
    <n v="1953"/>
    <d v="1915-10-05T00:00:00"/>
    <n v="61.2"/>
    <n v="28.6"/>
    <s v="Finland"/>
    <n v="6"/>
    <n v="9"/>
    <n v="1953"/>
    <d v="1912-01-05T00:00:00"/>
    <x v="374"/>
    <x v="434"/>
    <x v="1"/>
    <s v="DH"/>
    <x v="0"/>
    <n v="88"/>
    <n v="0"/>
    <n v="0"/>
  </r>
  <r>
    <s v="SFH-C034627"/>
    <n v="3"/>
    <n v="6"/>
    <n v="1953"/>
    <d v="1908-10-04T00:00:00"/>
    <n v="63.15"/>
    <n v="26.93"/>
    <s v="Finland"/>
    <n v="10"/>
    <n v="10"/>
    <n v="1954"/>
    <d v="1916-02-05T00:00:00"/>
    <x v="387"/>
    <x v="435"/>
    <x v="1"/>
    <s v="DH"/>
    <x v="0"/>
    <n v="494"/>
    <n v="9"/>
    <n v="310"/>
  </r>
  <r>
    <s v="SFH-C040178"/>
    <n v="2"/>
    <n v="6"/>
    <n v="1953"/>
    <d v="1907-10-05T00:00:00"/>
    <n v="60.58"/>
    <n v="27.2"/>
    <s v="Finland"/>
    <n v="25"/>
    <n v="7"/>
    <n v="1953"/>
    <d v="1930-11-04T00:00:00"/>
    <x v="51"/>
    <x v="122"/>
    <x v="1"/>
    <s v="UU"/>
    <x v="0"/>
    <n v="53"/>
    <n v="2"/>
    <n v="0"/>
  </r>
  <r>
    <s v="SFH-C040822"/>
    <n v="12"/>
    <n v="6"/>
    <n v="1953"/>
    <d v="1917-10-05T00:00:00"/>
    <n v="61.22"/>
    <n v="24.23"/>
    <s v="Finland"/>
    <n v="18"/>
    <n v="10"/>
    <n v="1953"/>
    <d v="1924-02-04T00:00:00"/>
    <x v="374"/>
    <x v="414"/>
    <x v="1"/>
    <s v="DH"/>
    <x v="0"/>
    <n v="128"/>
    <n v="5"/>
    <n v="118"/>
  </r>
  <r>
    <s v="SFH-C041185"/>
    <n v="19"/>
    <n v="6"/>
    <n v="1953"/>
    <d v="1924-10-04T00:00:00"/>
    <n v="60.67"/>
    <n v="27.18"/>
    <s v="Finland"/>
    <n v="30"/>
    <n v="10"/>
    <n v="1953"/>
    <d v="1936-02-04T00:00:00"/>
    <x v="122"/>
    <x v="119"/>
    <x v="1"/>
    <s v="UU"/>
    <x v="0"/>
    <n v="133"/>
    <n v="1"/>
    <n v="270"/>
  </r>
  <r>
    <s v="SFH-C041476"/>
    <n v="30"/>
    <n v="5"/>
    <n v="1953"/>
    <d v="1935-09-04T00:00:00"/>
    <n v="61.2"/>
    <n v="24.2"/>
    <s v="Finland"/>
    <n v="15"/>
    <n v="4"/>
    <n v="1955"/>
    <d v="1920-08-06T00:00:00"/>
    <x v="374"/>
    <x v="414"/>
    <x v="1"/>
    <s v="UU"/>
    <x v="0"/>
    <n v="685"/>
    <n v="6"/>
    <n v="91"/>
  </r>
  <r>
    <s v="SFH-C042789"/>
    <n v="16"/>
    <n v="6"/>
    <n v="1953"/>
    <d v="1921-10-05T00:00:00"/>
    <n v="61"/>
    <n v="24.5"/>
    <s v="Finland"/>
    <n v="27"/>
    <n v="3"/>
    <n v="1954"/>
    <d v="1932-07-05T00:00:00"/>
    <x v="121"/>
    <x v="436"/>
    <x v="1"/>
    <s v="UU"/>
    <x v="0"/>
    <n v="284"/>
    <n v="0"/>
    <n v="0"/>
  </r>
  <r>
    <s v="SVR-U38492"/>
    <n v="8"/>
    <n v="6"/>
    <n v="1953"/>
    <d v="1913-10-05T00:00:00"/>
    <n v="57.5"/>
    <n v="14.12"/>
    <s v="Sweden"/>
    <n v="26"/>
    <n v="8"/>
    <n v="1953"/>
    <d v="1931-12-05T00:00:00"/>
    <x v="388"/>
    <x v="380"/>
    <x v="11"/>
    <s v="DH"/>
    <x v="0"/>
    <n v="79"/>
    <n v="0"/>
    <n v="0"/>
  </r>
  <r>
    <s v="SVR-U40077"/>
    <n v="3"/>
    <n v="6"/>
    <n v="1953"/>
    <d v="1908-10-04T00:00:00"/>
    <n v="55.45"/>
    <n v="13.87"/>
    <s v="Sweden"/>
    <n v="23"/>
    <n v="7"/>
    <n v="1953"/>
    <d v="1928-11-03T00:00:00"/>
    <x v="389"/>
    <x v="437"/>
    <x v="11"/>
    <s v="UU"/>
    <x v="0"/>
    <n v="50"/>
    <n v="0"/>
    <n v="0"/>
  </r>
  <r>
    <s v="SVR-U46996"/>
    <n v="2"/>
    <n v="7"/>
    <n v="1953"/>
    <d v="1907-11-04T00:00:00"/>
    <n v="61.98"/>
    <n v="17.03"/>
    <s v="Sweden"/>
    <n v="26"/>
    <n v="1"/>
    <n v="1959"/>
    <d v="1931-05-13T00:00:00"/>
    <x v="390"/>
    <x v="269"/>
    <x v="11"/>
    <s v="DH"/>
    <x v="0"/>
    <n v="2034"/>
    <n v="21"/>
    <n v="64"/>
  </r>
  <r>
    <s v="SVR-U52713"/>
    <n v="1"/>
    <n v="6"/>
    <n v="1953"/>
    <d v="1906-10-05T00:00:00"/>
    <n v="63.57"/>
    <n v="19.5"/>
    <s v="Sweden"/>
    <n v="15"/>
    <n v="7"/>
    <n v="1953"/>
    <d v="1920-11-03T00:00:00"/>
    <x v="391"/>
    <x v="438"/>
    <x v="11"/>
    <s v="PD"/>
    <x v="0"/>
    <n v="44"/>
    <n v="0"/>
    <n v="0"/>
  </r>
  <r>
    <s v="SVR-U52715"/>
    <n v="1"/>
    <n v="6"/>
    <n v="1953"/>
    <d v="1906-10-05T00:00:00"/>
    <n v="63.57"/>
    <n v="19.5"/>
    <s v="Sweden"/>
    <n v="30"/>
    <n v="9"/>
    <n v="1953"/>
    <d v="1936-01-05T00:00:00"/>
    <x v="391"/>
    <x v="438"/>
    <x v="11"/>
    <s v="DH"/>
    <x v="0"/>
    <n v="121"/>
    <n v="0"/>
    <n v="0"/>
  </r>
  <r>
    <s v="SVR-U53709"/>
    <n v="18"/>
    <n v="5"/>
    <n v="1953"/>
    <d v="1923-09-04T00:00:00"/>
    <n v="58.75"/>
    <n v="17.170000000000002"/>
    <s v="Sweden"/>
    <n v="4"/>
    <n v="12"/>
    <n v="1953"/>
    <d v="1910-04-06T00:00:00"/>
    <x v="356"/>
    <x v="183"/>
    <x v="11"/>
    <s v="DH"/>
    <x v="0"/>
    <n v="200"/>
    <n v="0"/>
    <n v="0"/>
  </r>
  <r>
    <s v="SVR-U55138"/>
    <n v="21"/>
    <n v="5"/>
    <n v="1953"/>
    <d v="1926-09-04T00:00:00"/>
    <n v="59.57"/>
    <n v="16.62"/>
    <s v="Sweden"/>
    <n v="12"/>
    <n v="6"/>
    <n v="1960"/>
    <d v="1917-10-12T00:00:00"/>
    <x v="128"/>
    <x v="258"/>
    <x v="11"/>
    <s v="DH"/>
    <x v="0"/>
    <n v="2579"/>
    <n v="7"/>
    <n v="326"/>
  </r>
  <r>
    <s v="SVR-U55770"/>
    <n v="27"/>
    <n v="5"/>
    <n v="1953"/>
    <d v="1932-09-03T00:00:00"/>
    <n v="59.28"/>
    <n v="15.28"/>
    <s v="Sweden"/>
    <n v="15"/>
    <n v="5"/>
    <n v="1954"/>
    <d v="1920-09-04T00:00:00"/>
    <x v="288"/>
    <x v="439"/>
    <x v="11"/>
    <s v="DH"/>
    <x v="0"/>
    <n v="353"/>
    <n v="0"/>
    <n v="0"/>
  </r>
  <r>
    <s v="BLB-2E4161"/>
    <n v="25"/>
    <n v="5"/>
    <n v="1954"/>
    <d v="1930-09-05T00:00:00"/>
    <n v="51.32"/>
    <n v="4.95"/>
    <s v="Belgium"/>
    <n v="15"/>
    <n v="4"/>
    <n v="1955"/>
    <d v="1920-08-06T00:00:00"/>
    <x v="55"/>
    <x v="440"/>
    <x v="12"/>
    <s v="RH"/>
    <x v="2"/>
    <n v="325"/>
    <n v="0"/>
    <n v="0"/>
  </r>
  <r>
    <s v="BLB-2G2724"/>
    <n v="1"/>
    <n v="5"/>
    <n v="1954"/>
    <d v="1906-09-05T00:00:00"/>
    <n v="50.3"/>
    <n v="4.8"/>
    <s v="Belgium"/>
    <n v="23"/>
    <n v="9"/>
    <n v="1954"/>
    <d v="1929-01-05T00:00:00"/>
    <x v="392"/>
    <x v="441"/>
    <x v="12"/>
    <s v="RH"/>
    <x v="1"/>
    <n v="145"/>
    <n v="8"/>
    <n v="91"/>
  </r>
  <r>
    <s v="BLB-3E2372"/>
    <n v="11"/>
    <n v="5"/>
    <n v="1954"/>
    <d v="1916-09-04T00:00:00"/>
    <n v="50.5"/>
    <n v="5.7"/>
    <s v="Belgium"/>
    <n v="12"/>
    <n v="10"/>
    <n v="1954"/>
    <d v="1918-02-05T00:00:00"/>
    <x v="393"/>
    <x v="442"/>
    <x v="12"/>
    <s v="DH"/>
    <x v="0"/>
    <n v="154"/>
    <n v="8"/>
    <n v="270"/>
  </r>
  <r>
    <s v="BLB-3E3901"/>
    <n v="13"/>
    <n v="7"/>
    <n v="1954"/>
    <d v="1918-11-05T00:00:00"/>
    <n v="50.7"/>
    <n v="5.6"/>
    <s v="Belgium"/>
    <n v="25"/>
    <n v="5"/>
    <n v="1955"/>
    <d v="1930-09-06T00:00:00"/>
    <x v="394"/>
    <x v="442"/>
    <x v="12"/>
    <s v="AH"/>
    <x v="0"/>
    <n v="316"/>
    <n v="0"/>
    <n v="0"/>
  </r>
  <r>
    <s v="CZP-E128239"/>
    <n v="20"/>
    <n v="6"/>
    <n v="1954"/>
    <d v="1925-10-06T00:00:00"/>
    <n v="50.03"/>
    <n v="15.47"/>
    <s v="Czech Republic"/>
    <n v="26"/>
    <n v="5"/>
    <n v="1955"/>
    <d v="1931-09-06T00:00:00"/>
    <x v="143"/>
    <x v="201"/>
    <x v="16"/>
    <s v="DH"/>
    <x v="0"/>
    <n v="340"/>
    <n v="9"/>
    <n v="78"/>
  </r>
  <r>
    <s v="DER-E3001"/>
    <n v="16"/>
    <n v="6"/>
    <n v="1954"/>
    <d v="1921-10-06T00:00:00"/>
    <n v="49.53"/>
    <n v="8.35"/>
    <s v="Germany"/>
    <n v="13"/>
    <n v="3"/>
    <n v="1955"/>
    <d v="1918-07-07T00:00:00"/>
    <x v="395"/>
    <x v="443"/>
    <x v="6"/>
    <s v="DH"/>
    <x v="0"/>
    <n v="270"/>
    <n v="5"/>
    <n v="118"/>
  </r>
  <r>
    <s v="DEW-5018042"/>
    <n v="13"/>
    <n v="6"/>
    <n v="1954"/>
    <d v="1918-10-06T00:00:00"/>
    <n v="53.77"/>
    <n v="7.7"/>
    <s v="Germany"/>
    <n v="29"/>
    <n v="10"/>
    <n v="1954"/>
    <d v="1935-02-05T00:00:00"/>
    <x v="132"/>
    <x v="444"/>
    <x v="6"/>
    <s v="DH"/>
    <x v="0"/>
    <n v="138"/>
    <n v="0"/>
    <n v="0"/>
  </r>
  <r>
    <s v="DEW-5036370"/>
    <n v="19"/>
    <n v="5"/>
    <n v="1954"/>
    <d v="1924-09-04T00:00:00"/>
    <n v="50.18"/>
    <n v="8.52"/>
    <s v="Germany"/>
    <n v="23"/>
    <n v="8"/>
    <n v="1954"/>
    <d v="1928-12-05T00:00:00"/>
    <x v="145"/>
    <x v="265"/>
    <x v="6"/>
    <s v="RH"/>
    <x v="2"/>
    <n v="96"/>
    <n v="2"/>
    <n v="270"/>
  </r>
  <r>
    <s v="DEW-5036381"/>
    <n v="23"/>
    <n v="6"/>
    <n v="1954"/>
    <d v="1928-10-05T00:00:00"/>
    <n v="50.18"/>
    <n v="8.5"/>
    <s v="Germany"/>
    <n v="28"/>
    <n v="6"/>
    <n v="1954"/>
    <d v="1933-10-06T00:00:00"/>
    <x v="145"/>
    <x v="265"/>
    <x v="6"/>
    <s v="UU"/>
    <x v="0"/>
    <n v="5"/>
    <n v="0"/>
    <n v="0"/>
  </r>
  <r>
    <s v="DKS-S26842"/>
    <n v="26"/>
    <n v="5"/>
    <n v="1954"/>
    <d v="1931-09-05T00:00:00"/>
    <n v="56.53"/>
    <n v="9.33"/>
    <s v="Denmark"/>
    <n v="13"/>
    <n v="8"/>
    <n v="1954"/>
    <d v="1918-12-06T00:00:00"/>
    <x v="341"/>
    <x v="90"/>
    <x v="3"/>
    <s v="DH"/>
    <x v="0"/>
    <n v="79"/>
    <n v="0"/>
    <n v="0"/>
  </r>
  <r>
    <s v="GBT-3097053"/>
    <n v="30"/>
    <n v="5"/>
    <n v="1954"/>
    <d v="1935-09-05T00:00:00"/>
    <n v="54.68"/>
    <n v="-5.52"/>
    <s v="UK"/>
    <n v="18"/>
    <n v="7"/>
    <n v="1964"/>
    <d v="1923-11-15T00:00:00"/>
    <x v="396"/>
    <x v="445"/>
    <x v="4"/>
    <s v="UU"/>
    <x v="0"/>
    <n v="3702"/>
    <n v="0"/>
    <n v="0"/>
  </r>
  <r>
    <s v="GBT-374171"/>
    <n v="8"/>
    <n v="5"/>
    <n v="1954"/>
    <d v="1913-09-05T00:00:00"/>
    <n v="51.58"/>
    <n v="0.2"/>
    <s v="UK"/>
    <n v="9"/>
    <n v="6"/>
    <n v="1955"/>
    <d v="1914-10-07T00:00:00"/>
    <x v="397"/>
    <x v="180"/>
    <x v="4"/>
    <s v="UU"/>
    <x v="0"/>
    <n v="397"/>
    <n v="10"/>
    <n v="353"/>
  </r>
  <r>
    <s v="GBT-374172"/>
    <n v="8"/>
    <n v="5"/>
    <n v="1954"/>
    <d v="1913-09-05T00:00:00"/>
    <n v="51.58"/>
    <n v="0.2"/>
    <s v="UK"/>
    <n v="14"/>
    <n v="4"/>
    <n v="1956"/>
    <d v="1919-08-08T00:00:00"/>
    <x v="131"/>
    <x v="446"/>
    <x v="4"/>
    <s v="ND"/>
    <x v="0"/>
    <n v="707"/>
    <n v="0"/>
    <n v="0"/>
  </r>
  <r>
    <s v="GBT-379375"/>
    <n v="15"/>
    <n v="5"/>
    <n v="1954"/>
    <d v="1920-09-04T00:00:00"/>
    <n v="50.95"/>
    <n v="-1.82"/>
    <s v="UK"/>
    <n v="15"/>
    <n v="6"/>
    <n v="1955"/>
    <d v="1920-10-06T00:00:00"/>
    <x v="398"/>
    <x v="106"/>
    <x v="4"/>
    <s v="UU"/>
    <x v="0"/>
    <n v="396"/>
    <n v="3"/>
    <n v="129"/>
  </r>
  <r>
    <s v="NOO-012084"/>
    <n v="8"/>
    <n v="6"/>
    <n v="1954"/>
    <d v="1913-10-06T00:00:00"/>
    <n v="59.93"/>
    <n v="10.73"/>
    <s v="Norway"/>
    <n v="9"/>
    <n v="6"/>
    <n v="1954"/>
    <d v="1914-10-06T00:00:00"/>
    <x v="196"/>
    <x v="405"/>
    <x v="8"/>
    <s v="UU"/>
    <x v="0"/>
    <n v="1"/>
    <n v="0"/>
    <n v="0"/>
  </r>
  <r>
    <s v="NOO-012185"/>
    <n v="8"/>
    <n v="6"/>
    <n v="1954"/>
    <d v="1913-10-06T00:00:00"/>
    <n v="59.93"/>
    <n v="10.73"/>
    <s v="Norway"/>
    <n v="9"/>
    <n v="6"/>
    <n v="1954"/>
    <d v="1914-10-06T00:00:00"/>
    <x v="196"/>
    <x v="405"/>
    <x v="8"/>
    <s v="UU"/>
    <x v="0"/>
    <n v="1"/>
    <n v="0"/>
    <n v="0"/>
  </r>
  <r>
    <s v="NOO-046217"/>
    <n v="1"/>
    <n v="6"/>
    <n v="1954"/>
    <d v="1906-10-06T00:00:00"/>
    <n v="65.98"/>
    <n v="12.55"/>
    <s v="Norway"/>
    <n v="22"/>
    <n v="6"/>
    <n v="1954"/>
    <d v="1927-10-06T00:00:00"/>
    <x v="399"/>
    <x v="229"/>
    <x v="8"/>
    <s v="UU"/>
    <x v="0"/>
    <n v="21"/>
    <n v="0"/>
    <n v="0"/>
  </r>
  <r>
    <s v="NOO-047984"/>
    <n v="31"/>
    <n v="5"/>
    <n v="1954"/>
    <d v="1936-09-04T00:00:00"/>
    <n v="62.15"/>
    <n v="6.07"/>
    <s v="Norway"/>
    <n v="20"/>
    <n v="8"/>
    <n v="1954"/>
    <d v="1925-12-06T00:00:00"/>
    <x v="400"/>
    <x v="447"/>
    <x v="8"/>
    <s v="AH"/>
    <x v="0"/>
    <n v="81"/>
    <n v="0"/>
    <n v="0"/>
  </r>
  <r>
    <s v="NOO-047989"/>
    <n v="31"/>
    <n v="5"/>
    <n v="1954"/>
    <d v="1936-09-04T00:00:00"/>
    <n v="62.15"/>
    <n v="6.07"/>
    <s v="Norway"/>
    <n v="4"/>
    <n v="8"/>
    <n v="1954"/>
    <d v="1909-12-06T00:00:00"/>
    <x v="400"/>
    <x v="447"/>
    <x v="8"/>
    <s v="UU"/>
    <x v="1"/>
    <n v="65"/>
    <n v="0"/>
    <n v="0"/>
  </r>
  <r>
    <s v="NOO-047990"/>
    <n v="31"/>
    <n v="5"/>
    <n v="1954"/>
    <d v="1936-09-04T00:00:00"/>
    <n v="62.15"/>
    <n v="6.07"/>
    <s v="Norway"/>
    <n v="30"/>
    <n v="7"/>
    <n v="1954"/>
    <d v="1935-11-05T00:00:00"/>
    <x v="400"/>
    <x v="447"/>
    <x v="8"/>
    <s v="DH"/>
    <x v="0"/>
    <n v="60"/>
    <n v="0"/>
    <n v="0"/>
  </r>
  <r>
    <s v="NOO-056856"/>
    <n v="22"/>
    <n v="5"/>
    <n v="1954"/>
    <d v="1927-09-05T00:00:00"/>
    <n v="61.92"/>
    <n v="5.98"/>
    <s v="Norway"/>
    <n v="15"/>
    <n v="7"/>
    <n v="1954"/>
    <d v="1920-11-04T00:00:00"/>
    <x v="401"/>
    <x v="448"/>
    <x v="8"/>
    <s v="DH"/>
    <x v="0"/>
    <n v="54"/>
    <n v="0"/>
    <n v="0"/>
  </r>
  <r>
    <s v="NOO-061210"/>
    <n v="21"/>
    <n v="5"/>
    <n v="1954"/>
    <d v="1926-09-05T00:00:00"/>
    <n v="59.95"/>
    <n v="10.73"/>
    <s v="Norway"/>
    <n v="8"/>
    <n v="6"/>
    <n v="1954"/>
    <d v="1913-10-06T00:00:00"/>
    <x v="271"/>
    <x v="405"/>
    <x v="8"/>
    <s v="UU"/>
    <x v="0"/>
    <n v="18"/>
    <n v="2"/>
    <n v="0"/>
  </r>
  <r>
    <s v="NOO-061211"/>
    <n v="21"/>
    <n v="5"/>
    <n v="1954"/>
    <d v="1926-09-05T00:00:00"/>
    <n v="59.95"/>
    <n v="10.73"/>
    <s v="Norway"/>
    <n v="5"/>
    <n v="6"/>
    <n v="1954"/>
    <d v="1910-10-06T00:00:00"/>
    <x v="271"/>
    <x v="405"/>
    <x v="8"/>
    <s v="UU"/>
    <x v="0"/>
    <n v="15"/>
    <n v="2"/>
    <n v="0"/>
  </r>
  <r>
    <s v="NOO-062118"/>
    <n v="1"/>
    <n v="6"/>
    <n v="1954"/>
    <d v="1906-10-06T00:00:00"/>
    <n v="65.98"/>
    <n v="12.55"/>
    <s v="Norway"/>
    <n v="13"/>
    <n v="11"/>
    <n v="1956"/>
    <d v="1919-03-10T00:00:00"/>
    <x v="402"/>
    <x v="243"/>
    <x v="8"/>
    <s v="UU"/>
    <x v="1"/>
    <n v="896"/>
    <n v="31"/>
    <n v="54"/>
  </r>
  <r>
    <s v="NOO-078754"/>
    <n v="19"/>
    <n v="5"/>
    <n v="1954"/>
    <d v="1924-09-04T00:00:00"/>
    <n v="59.12"/>
    <n v="11.38"/>
    <s v="Norway"/>
    <n v="2"/>
    <n v="9"/>
    <n v="1955"/>
    <d v="1908-01-07T00:00:00"/>
    <x v="119"/>
    <x v="449"/>
    <x v="8"/>
    <s v="DH"/>
    <x v="0"/>
    <n v="471"/>
    <n v="5"/>
    <n v="323"/>
  </r>
  <r>
    <s v="NOS-511453"/>
    <n v="10"/>
    <n v="6"/>
    <n v="1954"/>
    <d v="1915-10-06T00:00:00"/>
    <n v="63.05"/>
    <n v="9.2200000000000006"/>
    <s v="Norway"/>
    <n v="17"/>
    <n v="7"/>
    <n v="1954"/>
    <d v="1922-11-05T00:00:00"/>
    <x v="372"/>
    <x v="411"/>
    <x v="8"/>
    <s v="UU"/>
    <x v="0"/>
    <n v="37"/>
    <n v="9"/>
    <n v="326"/>
  </r>
  <r>
    <s v="SFH-C014943"/>
    <n v="1"/>
    <n v="6"/>
    <n v="1954"/>
    <d v="1906-10-06T00:00:00"/>
    <n v="60.9"/>
    <n v="24.6"/>
    <s v="Finland"/>
    <n v="11"/>
    <n v="8"/>
    <n v="1954"/>
    <d v="1916-12-05T00:00:00"/>
    <x v="261"/>
    <x v="436"/>
    <x v="1"/>
    <s v="UU"/>
    <x v="0"/>
    <n v="71"/>
    <n v="10"/>
    <n v="217"/>
  </r>
  <r>
    <s v="SFH-C034310"/>
    <n v="11"/>
    <n v="7"/>
    <n v="1954"/>
    <d v="1916-11-04T00:00:00"/>
    <n v="69.87"/>
    <n v="27.03"/>
    <s v="Finland"/>
    <n v="20"/>
    <n v="11"/>
    <n v="1955"/>
    <d v="1926-03-09T00:00:00"/>
    <x v="403"/>
    <x v="121"/>
    <x v="1"/>
    <s v="HH"/>
    <x v="0"/>
    <n v="497"/>
    <n v="4"/>
    <n v="342"/>
  </r>
  <r>
    <s v="SFH-C040918"/>
    <n v="10"/>
    <n v="6"/>
    <n v="1954"/>
    <d v="1915-10-06T00:00:00"/>
    <n v="61.55"/>
    <n v="21.67"/>
    <s v="Finland"/>
    <n v="28"/>
    <n v="5"/>
    <n v="1955"/>
    <d v="1933-09-06T00:00:00"/>
    <x v="2"/>
    <x v="450"/>
    <x v="1"/>
    <s v="UU"/>
    <x v="0"/>
    <n v="352"/>
    <n v="7"/>
    <n v="213"/>
  </r>
  <r>
    <s v="SFH-C043841"/>
    <n v="24"/>
    <n v="5"/>
    <n v="1954"/>
    <d v="1929-09-05T00:00:00"/>
    <n v="60.6"/>
    <n v="27.2"/>
    <s v="Finland"/>
    <n v="20"/>
    <n v="6"/>
    <n v="1957"/>
    <d v="1925-10-09T00:00:00"/>
    <x v="61"/>
    <x v="119"/>
    <x v="1"/>
    <s v="DH"/>
    <x v="0"/>
    <n v="1123"/>
    <n v="12"/>
    <n v="190"/>
  </r>
  <r>
    <s v="SFH-C043846"/>
    <n v="30"/>
    <n v="5"/>
    <n v="1954"/>
    <d v="1935-09-05T00:00:00"/>
    <n v="60.6"/>
    <n v="27.2"/>
    <s v="Finland"/>
    <n v="27"/>
    <n v="8"/>
    <n v="1954"/>
    <d v="1932-12-05T00:00:00"/>
    <x v="51"/>
    <x v="122"/>
    <x v="1"/>
    <s v="UU"/>
    <x v="0"/>
    <n v="89"/>
    <n v="0"/>
    <n v="0"/>
  </r>
  <r>
    <s v="SFH-C043850"/>
    <n v="30"/>
    <n v="5"/>
    <n v="1954"/>
    <d v="1935-09-05T00:00:00"/>
    <n v="60.6"/>
    <n v="27.2"/>
    <s v="Finland"/>
    <n v="3"/>
    <n v="8"/>
    <n v="1954"/>
    <d v="1908-12-05T00:00:00"/>
    <x v="51"/>
    <x v="122"/>
    <x v="1"/>
    <s v="UU"/>
    <x v="0"/>
    <n v="65"/>
    <n v="0"/>
    <n v="0"/>
  </r>
  <r>
    <s v="SFH-C043860"/>
    <n v="2"/>
    <n v="6"/>
    <n v="1954"/>
    <d v="1907-10-06T00:00:00"/>
    <n v="60.6"/>
    <n v="27.2"/>
    <s v="Finland"/>
    <n v="20"/>
    <n v="7"/>
    <n v="1955"/>
    <d v="1925-11-06T00:00:00"/>
    <x v="51"/>
    <x v="122"/>
    <x v="1"/>
    <s v="RH"/>
    <x v="2"/>
    <n v="413"/>
    <n v="0"/>
    <n v="0"/>
  </r>
  <r>
    <s v="SFH-C043864"/>
    <n v="7"/>
    <n v="6"/>
    <n v="1954"/>
    <d v="1912-10-05T00:00:00"/>
    <n v="60.6"/>
    <n v="27.2"/>
    <s v="Finland"/>
    <n v="16"/>
    <n v="6"/>
    <n v="1958"/>
    <d v="1921-10-10T00:00:00"/>
    <x v="61"/>
    <x v="119"/>
    <x v="1"/>
    <s v="UU"/>
    <x v="0"/>
    <n v="1470"/>
    <n v="12"/>
    <n v="190"/>
  </r>
  <r>
    <s v="SFH-C044270"/>
    <n v="5"/>
    <n v="6"/>
    <n v="1954"/>
    <d v="1910-10-06T00:00:00"/>
    <n v="61.2"/>
    <n v="24.3"/>
    <s v="Finland"/>
    <n v="8"/>
    <n v="6"/>
    <n v="1958"/>
    <d v="1913-10-10T00:00:00"/>
    <x v="1"/>
    <x v="415"/>
    <x v="1"/>
    <s v="DH"/>
    <x v="0"/>
    <n v="1464"/>
    <n v="9"/>
    <n v="243"/>
  </r>
  <r>
    <s v="SFH-C044271"/>
    <n v="5"/>
    <n v="6"/>
    <n v="1954"/>
    <d v="1910-10-06T00:00:00"/>
    <n v="61.2"/>
    <n v="24.3"/>
    <s v="Finland"/>
    <n v="14"/>
    <n v="2"/>
    <n v="1956"/>
    <d v="1919-06-10T00:00:00"/>
    <x v="374"/>
    <x v="436"/>
    <x v="1"/>
    <s v="DH"/>
    <x v="0"/>
    <n v="619"/>
    <n v="11"/>
    <n v="91"/>
  </r>
  <r>
    <s v="SFH-C044331"/>
    <n v="21"/>
    <n v="6"/>
    <n v="1954"/>
    <d v="1926-10-06T00:00:00"/>
    <n v="66.3"/>
    <n v="26.9"/>
    <s v="Finland"/>
    <n v="3"/>
    <n v="8"/>
    <n v="1954"/>
    <d v="1908-12-05T00:00:00"/>
    <x v="404"/>
    <x v="451"/>
    <x v="1"/>
    <s v="RH"/>
    <x v="2"/>
    <n v="43"/>
    <n v="16"/>
    <n v="192"/>
  </r>
  <r>
    <s v="SVR-U40058"/>
    <n v="27"/>
    <n v="5"/>
    <n v="1954"/>
    <d v="1932-09-04T00:00:00"/>
    <n v="59.23"/>
    <n v="17.98"/>
    <s v="Sweden"/>
    <n v="25"/>
    <n v="7"/>
    <n v="1954"/>
    <d v="1930-11-05T00:00:00"/>
    <x v="289"/>
    <x v="319"/>
    <x v="11"/>
    <s v="UU"/>
    <x v="1"/>
    <n v="59"/>
    <n v="3"/>
    <n v="28"/>
  </r>
  <r>
    <s v="SVR-U40059"/>
    <n v="27"/>
    <n v="5"/>
    <n v="1954"/>
    <d v="1932-09-04T00:00:00"/>
    <n v="59.23"/>
    <n v="17.98"/>
    <s v="Sweden"/>
    <n v="23"/>
    <n v="10"/>
    <n v="1958"/>
    <d v="1929-02-08T00:00:00"/>
    <x v="289"/>
    <x v="319"/>
    <x v="11"/>
    <s v="UU"/>
    <x v="1"/>
    <n v="1610"/>
    <n v="3"/>
    <n v="28"/>
  </r>
  <r>
    <s v="SVR-U40084"/>
    <n v="21"/>
    <n v="5"/>
    <n v="1954"/>
    <d v="1926-09-05T00:00:00"/>
    <n v="59.23"/>
    <n v="17.98"/>
    <s v="Sweden"/>
    <n v="29"/>
    <n v="9"/>
    <n v="1956"/>
    <d v="1935-01-08T00:00:00"/>
    <x v="195"/>
    <x v="336"/>
    <x v="11"/>
    <s v="AH"/>
    <x v="1"/>
    <n v="862"/>
    <n v="0"/>
    <n v="0"/>
  </r>
  <r>
    <s v="SVR-U46952"/>
    <n v="3"/>
    <n v="6"/>
    <n v="1954"/>
    <d v="1908-10-05T00:00:00"/>
    <n v="65.87"/>
    <n v="22.3"/>
    <s v="Sweden"/>
    <n v="1"/>
    <n v="8"/>
    <n v="1954"/>
    <d v="1906-12-06T00:00:00"/>
    <x v="405"/>
    <x v="322"/>
    <x v="11"/>
    <s v="ND"/>
    <x v="0"/>
    <n v="59"/>
    <n v="2"/>
    <n v="181"/>
  </r>
  <r>
    <s v="SVR-U53135"/>
    <n v="22"/>
    <n v="5"/>
    <n v="1954"/>
    <d v="1927-09-05T00:00:00"/>
    <n v="57.58"/>
    <n v="15.85"/>
    <s v="Sweden"/>
    <n v="19"/>
    <n v="12"/>
    <n v="1954"/>
    <d v="1925-04-06T00:00:00"/>
    <x v="406"/>
    <x v="252"/>
    <x v="11"/>
    <s v="PD"/>
    <x v="0"/>
    <n v="211"/>
    <n v="0"/>
    <n v="0"/>
  </r>
  <r>
    <s v="SVR-U56116"/>
    <n v="18"/>
    <n v="6"/>
    <n v="1954"/>
    <d v="1923-10-06T00:00:00"/>
    <n v="58.9"/>
    <n v="11.9"/>
    <s v="Sweden"/>
    <n v="25"/>
    <n v="8"/>
    <n v="1954"/>
    <d v="1930-12-06T00:00:00"/>
    <x v="221"/>
    <x v="452"/>
    <x v="11"/>
    <s v="DH"/>
    <x v="0"/>
    <n v="68"/>
    <n v="0"/>
    <n v="0"/>
  </r>
  <r>
    <s v="SVR-U56473"/>
    <n v="7"/>
    <n v="6"/>
    <n v="1954"/>
    <d v="1912-10-05T00:00:00"/>
    <n v="65.87"/>
    <n v="24.12"/>
    <s v="Sweden"/>
    <n v="6"/>
    <n v="6"/>
    <n v="1955"/>
    <d v="1911-10-07T00:00:00"/>
    <x v="295"/>
    <x v="453"/>
    <x v="11"/>
    <s v="AH"/>
    <x v="0"/>
    <n v="364"/>
    <n v="0"/>
    <n v="0"/>
  </r>
  <r>
    <s v="SVR-U59389"/>
    <n v="2"/>
    <n v="6"/>
    <n v="1954"/>
    <d v="1907-10-06T00:00:00"/>
    <n v="59.15"/>
    <n v="16.68"/>
    <s v="Sweden"/>
    <n v="9"/>
    <n v="1"/>
    <n v="1955"/>
    <d v="1914-05-09T00:00:00"/>
    <x v="119"/>
    <x v="454"/>
    <x v="11"/>
    <s v="DH"/>
    <x v="0"/>
    <n v="221"/>
    <n v="0"/>
    <n v="0"/>
  </r>
  <r>
    <s v="SVR-U59623"/>
    <n v="5"/>
    <n v="6"/>
    <n v="1954"/>
    <d v="1910-10-06T00:00:00"/>
    <n v="59.12"/>
    <n v="14.37"/>
    <s v="Sweden"/>
    <n v="25"/>
    <n v="6"/>
    <n v="1954"/>
    <d v="1930-10-06T00:00:00"/>
    <x v="240"/>
    <x v="327"/>
    <x v="11"/>
    <s v="DH"/>
    <x v="0"/>
    <n v="20"/>
    <n v="0"/>
    <n v="0"/>
  </r>
  <r>
    <s v="SVR-U61072"/>
    <n v="17"/>
    <n v="6"/>
    <n v="1954"/>
    <d v="1922-10-06T00:00:00"/>
    <n v="61.35"/>
    <n v="16.420000000000002"/>
    <s v="Sweden"/>
    <n v="14"/>
    <n v="5"/>
    <n v="1956"/>
    <d v="1919-09-07T00:00:00"/>
    <x v="407"/>
    <x v="455"/>
    <x v="11"/>
    <s v="UU"/>
    <x v="0"/>
    <n v="697"/>
    <n v="0"/>
    <n v="0"/>
  </r>
  <r>
    <s v="SVR-U61082"/>
    <n v="23"/>
    <n v="5"/>
    <n v="1954"/>
    <d v="1928-09-04T00:00:00"/>
    <n v="59.33"/>
    <n v="17.920000000000002"/>
    <s v="Sweden"/>
    <n v="27"/>
    <n v="9"/>
    <n v="1955"/>
    <d v="1933-01-06T00:00:00"/>
    <x v="408"/>
    <x v="456"/>
    <x v="11"/>
    <s v="UU"/>
    <x v="0"/>
    <n v="492"/>
    <n v="1"/>
    <n v="91"/>
  </r>
  <r>
    <s v="BLB-3E4676"/>
    <n v="19"/>
    <n v="5"/>
    <n v="1955"/>
    <d v="1924-09-05T00:00:00"/>
    <n v="50.07"/>
    <n v="4.42"/>
    <s v="Belgium"/>
    <n v="30"/>
    <n v="3"/>
    <n v="1956"/>
    <d v="1935-07-08T00:00:00"/>
    <x v="409"/>
    <x v="457"/>
    <x v="12"/>
    <s v="RH"/>
    <x v="0"/>
    <n v="316"/>
    <n v="0"/>
    <n v="0"/>
  </r>
  <r>
    <s v="BLB-3E9209"/>
    <n v="22"/>
    <n v="5"/>
    <n v="1955"/>
    <d v="1927-09-06T00:00:00"/>
    <n v="50.3"/>
    <n v="4.8"/>
    <s v="Belgium"/>
    <n v="23"/>
    <n v="7"/>
    <n v="1955"/>
    <d v="1928-11-05T00:00:00"/>
    <x v="410"/>
    <x v="364"/>
    <x v="12"/>
    <s v="RH"/>
    <x v="2"/>
    <n v="62"/>
    <n v="6"/>
    <n v="181"/>
  </r>
  <r>
    <s v="CZP-E131416"/>
    <n v="20"/>
    <n v="5"/>
    <n v="1955"/>
    <d v="1925-09-06T00:00:00"/>
    <n v="50.03"/>
    <n v="15.47"/>
    <s v="Czech Republic"/>
    <n v="23"/>
    <n v="5"/>
    <n v="1956"/>
    <d v="1928-09-06T00:00:00"/>
    <x v="143"/>
    <x v="458"/>
    <x v="16"/>
    <s v="DH"/>
    <x v="0"/>
    <n v="369"/>
    <n v="5"/>
    <n v="298"/>
  </r>
  <r>
    <s v="DEW-437736"/>
    <n v="22"/>
    <n v="6"/>
    <n v="1955"/>
    <d v="1927-10-07T00:00:00"/>
    <n v="52.5"/>
    <n v="10.8"/>
    <s v="Germany"/>
    <n v="15"/>
    <n v="3"/>
    <n v="1957"/>
    <d v="1920-07-08T00:00:00"/>
    <x v="281"/>
    <x v="128"/>
    <x v="6"/>
    <s v="UU"/>
    <x v="0"/>
    <n v="632"/>
    <n v="3"/>
    <n v="329"/>
  </r>
  <r>
    <s v="GBT-388253"/>
    <n v="15"/>
    <n v="5"/>
    <n v="1955"/>
    <d v="1920-09-05T00:00:00"/>
    <n v="51.55"/>
    <n v="0.23"/>
    <s v="UK"/>
    <n v="28"/>
    <n v="5"/>
    <n v="1955"/>
    <d v="1933-09-06T00:00:00"/>
    <x v="156"/>
    <x v="459"/>
    <x v="4"/>
    <s v="UU"/>
    <x v="0"/>
    <n v="13"/>
    <n v="0"/>
    <n v="0"/>
  </r>
  <r>
    <s v="GBT-394102"/>
    <n v="23"/>
    <n v="5"/>
    <n v="1955"/>
    <d v="1928-09-05T00:00:00"/>
    <n v="52.13"/>
    <n v="0.57000000000000006"/>
    <s v="UK"/>
    <n v="23"/>
    <n v="12"/>
    <n v="1957"/>
    <d v="1929-04-09T00:00:00"/>
    <x v="411"/>
    <x v="460"/>
    <x v="4"/>
    <s v="DH"/>
    <x v="0"/>
    <n v="945"/>
    <n v="11"/>
    <n v="251"/>
  </r>
  <r>
    <s v="NOO-050751"/>
    <n v="3"/>
    <n v="6"/>
    <n v="1955"/>
    <d v="1908-10-06T00:00:00"/>
    <n v="60.12"/>
    <n v="10.28"/>
    <s v="Norway"/>
    <n v="7"/>
    <n v="7"/>
    <n v="1955"/>
    <d v="1912-11-05T00:00:00"/>
    <x v="412"/>
    <x v="384"/>
    <x v="8"/>
    <s v="DH"/>
    <x v="0"/>
    <n v="34"/>
    <n v="9"/>
    <n v="27"/>
  </r>
  <r>
    <s v="NOO-062063"/>
    <n v="29"/>
    <n v="6"/>
    <n v="1955"/>
    <d v="1934-10-07T00:00:00"/>
    <n v="60.17"/>
    <n v="10.25"/>
    <s v="Norway"/>
    <n v="30"/>
    <n v="4"/>
    <n v="1956"/>
    <d v="1935-08-08T00:00:00"/>
    <x v="83"/>
    <x v="57"/>
    <x v="8"/>
    <s v="AH"/>
    <x v="0"/>
    <n v="306"/>
    <n v="2"/>
    <n v="91"/>
  </r>
  <r>
    <s v="NOO-078551"/>
    <n v="8"/>
    <n v="6"/>
    <n v="1955"/>
    <d v="1913-10-07T00:00:00"/>
    <n v="60.78"/>
    <n v="11.13"/>
    <s v="Norway"/>
    <n v="13"/>
    <n v="3"/>
    <n v="1959"/>
    <d v="1918-07-11T00:00:00"/>
    <x v="413"/>
    <x v="409"/>
    <x v="8"/>
    <s v="AH"/>
    <x v="0"/>
    <n v="1374"/>
    <n v="4"/>
    <n v="181"/>
  </r>
  <r>
    <s v="NOO-090452"/>
    <n v="5"/>
    <n v="6"/>
    <n v="1955"/>
    <d v="1910-10-07T00:00:00"/>
    <n v="59.93"/>
    <n v="10.8"/>
    <s v="Norway"/>
    <n v="15"/>
    <n v="7"/>
    <n v="1955"/>
    <d v="1920-11-05T00:00:00"/>
    <x v="196"/>
    <x v="87"/>
    <x v="8"/>
    <s v="UU"/>
    <x v="1"/>
    <n v="40"/>
    <n v="0"/>
    <n v="0"/>
  </r>
  <r>
    <s v="NOO-090529"/>
    <n v="2"/>
    <n v="6"/>
    <n v="1955"/>
    <d v="1907-10-07T00:00:00"/>
    <n v="59.93"/>
    <n v="10.87"/>
    <s v="Norway"/>
    <n v="2"/>
    <n v="4"/>
    <n v="1957"/>
    <d v="1907-08-09T00:00:00"/>
    <x v="196"/>
    <x v="461"/>
    <x v="8"/>
    <s v="DH"/>
    <x v="0"/>
    <n v="670"/>
    <n v="2"/>
    <n v="270"/>
  </r>
  <r>
    <s v="NOO-090538"/>
    <n v="2"/>
    <n v="6"/>
    <n v="1955"/>
    <d v="1907-10-07T00:00:00"/>
    <n v="59.93"/>
    <n v="10.87"/>
    <s v="Norway"/>
    <n v="26"/>
    <n v="7"/>
    <n v="1955"/>
    <d v="1931-11-06T00:00:00"/>
    <x v="196"/>
    <x v="462"/>
    <x v="8"/>
    <s v="DH"/>
    <x v="0"/>
    <n v="54"/>
    <n v="0"/>
    <n v="0"/>
  </r>
  <r>
    <s v="NOS-519152"/>
    <n v="22"/>
    <n v="6"/>
    <n v="1955"/>
    <d v="1927-10-07T00:00:00"/>
    <n v="60.32"/>
    <n v="5.37"/>
    <s v="Norway"/>
    <n v="13"/>
    <n v="12"/>
    <n v="1955"/>
    <d v="1919-04-08T00:00:00"/>
    <x v="414"/>
    <x v="463"/>
    <x v="8"/>
    <s v="DH"/>
    <x v="0"/>
    <n v="174"/>
    <n v="17"/>
    <n v="103"/>
  </r>
  <r>
    <s v="NOS-608510"/>
    <n v="29"/>
    <n v="6"/>
    <n v="1955"/>
    <d v="1934-10-07T00:00:00"/>
    <n v="58.97"/>
    <n v="5.62"/>
    <s v="Norway"/>
    <n v="3"/>
    <n v="7"/>
    <n v="1955"/>
    <d v="1908-11-05T00:00:00"/>
    <x v="338"/>
    <x v="464"/>
    <x v="8"/>
    <s v="UU"/>
    <x v="1"/>
    <n v="4"/>
    <n v="1"/>
    <n v="91"/>
  </r>
  <r>
    <s v="SFH-C002910"/>
    <n v="1"/>
    <n v="7"/>
    <n v="1955"/>
    <d v="1906-11-06T00:00:00"/>
    <n v="61.52"/>
    <n v="23.68"/>
    <s v="Finland"/>
    <n v="28"/>
    <n v="4"/>
    <n v="1956"/>
    <d v="1933-08-08T00:00:00"/>
    <x v="2"/>
    <x v="465"/>
    <x v="1"/>
    <s v="DH"/>
    <x v="0"/>
    <n v="302"/>
    <n v="3"/>
    <n v="206"/>
  </r>
  <r>
    <s v="SFH-C040367"/>
    <n v="23"/>
    <n v="6"/>
    <n v="1955"/>
    <d v="1928-10-06T00:00:00"/>
    <n v="60.2"/>
    <n v="24.28"/>
    <s v="Finland"/>
    <n v="9"/>
    <n v="12"/>
    <n v="1955"/>
    <d v="1915-04-08T00:00:00"/>
    <x v="83"/>
    <x v="415"/>
    <x v="1"/>
    <s v="DH"/>
    <x v="0"/>
    <n v="169"/>
    <n v="8"/>
    <n v="241"/>
  </r>
  <r>
    <s v="SFH-C044672"/>
    <n v="20"/>
    <n v="6"/>
    <n v="1955"/>
    <d v="1925-10-07T00:00:00"/>
    <n v="62.7"/>
    <n v="22.7"/>
    <s v="Finland"/>
    <n v="15"/>
    <n v="7"/>
    <n v="1956"/>
    <d v="1920-11-06T00:00:00"/>
    <x v="415"/>
    <x v="466"/>
    <x v="1"/>
    <s v="PD"/>
    <x v="0"/>
    <n v="391"/>
    <n v="0"/>
    <n v="0"/>
  </r>
  <r>
    <s v="SFH-C047573"/>
    <n v="17"/>
    <n v="6"/>
    <n v="1955"/>
    <d v="1922-10-07T00:00:00"/>
    <n v="63.4"/>
    <n v="30"/>
    <s v="Finland"/>
    <n v="3"/>
    <n v="4"/>
    <n v="1956"/>
    <d v="1908-08-07T00:00:00"/>
    <x v="416"/>
    <x v="159"/>
    <x v="1"/>
    <s v="DH"/>
    <x v="0"/>
    <n v="291"/>
    <n v="0"/>
    <n v="0"/>
  </r>
  <r>
    <s v="SFH-C047577"/>
    <n v="17"/>
    <n v="6"/>
    <n v="1955"/>
    <d v="1922-10-07T00:00:00"/>
    <n v="63.3"/>
    <n v="30"/>
    <s v="Finland"/>
    <n v="1"/>
    <n v="10"/>
    <n v="1955"/>
    <d v="1907-02-06T00:00:00"/>
    <x v="417"/>
    <x v="159"/>
    <x v="1"/>
    <s v="DH"/>
    <x v="0"/>
    <n v="106"/>
    <n v="15"/>
    <n v="181"/>
  </r>
  <r>
    <s v="SFH-C047804"/>
    <n v="22"/>
    <n v="6"/>
    <n v="1955"/>
    <d v="1927-10-07T00:00:00"/>
    <n v="61.3"/>
    <n v="22.7"/>
    <s v="Finland"/>
    <n v="19"/>
    <n v="6"/>
    <n v="1957"/>
    <d v="1924-10-08T00:00:00"/>
    <x v="340"/>
    <x v="466"/>
    <x v="1"/>
    <s v="UU"/>
    <x v="0"/>
    <n v="728"/>
    <n v="0"/>
    <n v="0"/>
  </r>
  <r>
    <s v="SFH-C048001"/>
    <n v="20"/>
    <n v="6"/>
    <n v="1955"/>
    <d v="1925-10-07T00:00:00"/>
    <n v="61.5"/>
    <n v="21.6"/>
    <s v="Finland"/>
    <n v="16"/>
    <n v="9"/>
    <n v="1955"/>
    <d v="1922-01-07T00:00:00"/>
    <x v="2"/>
    <x v="450"/>
    <x v="1"/>
    <s v="DH"/>
    <x v="0"/>
    <n v="88"/>
    <n v="0"/>
    <n v="0"/>
  </r>
  <r>
    <s v="SFH-C048002"/>
    <n v="20"/>
    <n v="6"/>
    <n v="1955"/>
    <d v="1925-10-07T00:00:00"/>
    <n v="61.5"/>
    <n v="21.6"/>
    <s v="Finland"/>
    <n v="13"/>
    <n v="11"/>
    <n v="1955"/>
    <d v="1919-03-09T00:00:00"/>
    <x v="2"/>
    <x v="450"/>
    <x v="1"/>
    <s v="DH"/>
    <x v="0"/>
    <n v="146"/>
    <n v="0"/>
    <n v="0"/>
  </r>
  <r>
    <s v="SFH-C048404"/>
    <n v="21"/>
    <n v="6"/>
    <n v="1955"/>
    <d v="1926-10-07T00:00:00"/>
    <n v="62.3"/>
    <n v="21.4"/>
    <s v="Finland"/>
    <n v="11"/>
    <n v="6"/>
    <n v="1956"/>
    <d v="1916-10-07T00:00:00"/>
    <x v="34"/>
    <x v="467"/>
    <x v="1"/>
    <s v="UU"/>
    <x v="0"/>
    <n v="356"/>
    <n v="16"/>
    <n v="194"/>
  </r>
  <r>
    <s v="SFH-C050106"/>
    <n v="28"/>
    <n v="5"/>
    <n v="1955"/>
    <d v="1933-09-06T00:00:00"/>
    <n v="60.3"/>
    <n v="25"/>
    <s v="Finland"/>
    <n v="19"/>
    <n v="8"/>
    <n v="1955"/>
    <d v="1924-12-06T00:00:00"/>
    <x v="104"/>
    <x v="19"/>
    <x v="1"/>
    <s v="UU"/>
    <x v="0"/>
    <n v="83"/>
    <n v="0"/>
    <n v="0"/>
  </r>
  <r>
    <s v="SVR-U33398"/>
    <n v="18"/>
    <n v="6"/>
    <n v="1955"/>
    <d v="1923-10-07T00:00:00"/>
    <n v="63.32"/>
    <n v="14.83"/>
    <s v="Sweden"/>
    <n v="12"/>
    <n v="11"/>
    <n v="1956"/>
    <d v="1918-03-10T00:00:00"/>
    <x v="418"/>
    <x v="295"/>
    <x v="11"/>
    <s v="UU"/>
    <x v="0"/>
    <n v="513"/>
    <n v="3"/>
    <n v="139"/>
  </r>
  <r>
    <s v="SVR-U54331"/>
    <n v="6"/>
    <n v="6"/>
    <n v="1955"/>
    <d v="1911-10-07T00:00:00"/>
    <n v="57.07"/>
    <n v="13.85"/>
    <s v="Sweden"/>
    <n v="21"/>
    <n v="12"/>
    <n v="1955"/>
    <d v="1927-04-08T00:00:00"/>
    <x v="419"/>
    <x v="468"/>
    <x v="11"/>
    <s v="DH"/>
    <x v="0"/>
    <n v="198"/>
    <n v="12"/>
    <n v="299"/>
  </r>
  <r>
    <s v="SVR-U56246"/>
    <n v="27"/>
    <n v="6"/>
    <n v="1955"/>
    <d v="1932-10-06T00:00:00"/>
    <n v="59.33"/>
    <n v="17.920000000000002"/>
    <s v="Sweden"/>
    <n v="27"/>
    <n v="9"/>
    <n v="1955"/>
    <d v="1933-01-06T00:00:00"/>
    <x v="359"/>
    <x v="123"/>
    <x v="11"/>
    <s v="DH"/>
    <x v="0"/>
    <n v="92"/>
    <n v="3"/>
    <n v="333"/>
  </r>
  <r>
    <s v="SVR-U56247"/>
    <n v="27"/>
    <n v="6"/>
    <n v="1955"/>
    <d v="1932-10-06T00:00:00"/>
    <n v="59.33"/>
    <n v="17.920000000000002"/>
    <s v="Sweden"/>
    <n v="22"/>
    <n v="8"/>
    <n v="1955"/>
    <d v="1927-12-07T00:00:00"/>
    <x v="408"/>
    <x v="207"/>
    <x v="11"/>
    <s v="UU"/>
    <x v="0"/>
    <n v="56"/>
    <n v="0"/>
    <n v="0"/>
  </r>
  <r>
    <s v="SVR-U56467"/>
    <n v="16"/>
    <n v="5"/>
    <n v="1955"/>
    <d v="1921-09-06T00:00:00"/>
    <n v="56.17"/>
    <n v="12.85"/>
    <s v="Sweden"/>
    <n v="5"/>
    <n v="5"/>
    <n v="1956"/>
    <d v="1910-09-07T00:00:00"/>
    <x v="420"/>
    <x v="469"/>
    <x v="11"/>
    <s v="UU"/>
    <x v="0"/>
    <n v="355"/>
    <n v="7"/>
    <n v="331"/>
  </r>
  <r>
    <s v="SVR-U57068"/>
    <n v="2"/>
    <n v="6"/>
    <n v="1955"/>
    <d v="1907-10-07T00:00:00"/>
    <n v="57.85"/>
    <n v="12.02"/>
    <s v="Sweden"/>
    <n v="27"/>
    <n v="6"/>
    <n v="1957"/>
    <d v="1932-10-08T00:00:00"/>
    <x v="421"/>
    <x v="116"/>
    <x v="11"/>
    <s v="DH"/>
    <x v="0"/>
    <n v="756"/>
    <n v="0"/>
    <n v="0"/>
  </r>
  <r>
    <s v="SVR-U57071"/>
    <n v="2"/>
    <n v="6"/>
    <n v="1955"/>
    <d v="1907-10-07T00:00:00"/>
    <n v="57.85"/>
    <n v="12.02"/>
    <s v="Sweden"/>
    <n v="28"/>
    <n v="12"/>
    <n v="1955"/>
    <d v="1934-04-08T00:00:00"/>
    <x v="421"/>
    <x v="116"/>
    <x v="11"/>
    <s v="DH"/>
    <x v="0"/>
    <n v="209"/>
    <n v="0"/>
    <n v="0"/>
  </r>
  <r>
    <s v="SVR-U60610"/>
    <n v="11"/>
    <n v="7"/>
    <n v="1955"/>
    <d v="1916-11-05T00:00:00"/>
    <n v="59.28"/>
    <n v="18.05"/>
    <s v="Sweden"/>
    <n v="23"/>
    <n v="7"/>
    <n v="1955"/>
    <d v="1928-11-05T00:00:00"/>
    <x v="262"/>
    <x v="470"/>
    <x v="11"/>
    <s v="ND"/>
    <x v="2"/>
    <n v="12"/>
    <n v="3"/>
    <n v="153"/>
  </r>
  <r>
    <s v="SVR-U62688"/>
    <n v="11"/>
    <n v="6"/>
    <n v="1955"/>
    <d v="1916-10-06T00:00:00"/>
    <n v="65.87"/>
    <n v="24.12"/>
    <s v="Sweden"/>
    <n v="20"/>
    <n v="2"/>
    <n v="1956"/>
    <d v="1925-06-09T00:00:00"/>
    <x v="405"/>
    <x v="471"/>
    <x v="1"/>
    <s v="DH"/>
    <x v="0"/>
    <n v="254"/>
    <n v="3"/>
    <n v="141"/>
  </r>
  <r>
    <s v="SVR-U62689"/>
    <n v="5"/>
    <n v="6"/>
    <n v="1955"/>
    <d v="1910-10-07T00:00:00"/>
    <n v="65.87"/>
    <n v="24.12"/>
    <s v="Sweden"/>
    <n v="9"/>
    <n v="11"/>
    <n v="1955"/>
    <d v="1915-03-09T00:00:00"/>
    <x v="295"/>
    <x v="453"/>
    <x v="11"/>
    <s v="DH"/>
    <x v="0"/>
    <n v="157"/>
    <n v="0"/>
    <n v="0"/>
  </r>
  <r>
    <s v="SVR-U67252"/>
    <n v="3"/>
    <n v="7"/>
    <n v="1955"/>
    <d v="1908-11-05T00:00:00"/>
    <n v="56.9"/>
    <n v="12.57"/>
    <s v="Sweden"/>
    <n v="4"/>
    <n v="5"/>
    <n v="1956"/>
    <d v="1909-09-07T00:00:00"/>
    <x v="422"/>
    <x v="303"/>
    <x v="11"/>
    <s v="UU"/>
    <x v="0"/>
    <n v="306"/>
    <n v="8"/>
    <n v="138"/>
  </r>
  <r>
    <s v="SVR-U67254"/>
    <n v="3"/>
    <n v="7"/>
    <n v="1955"/>
    <d v="1908-11-05T00:00:00"/>
    <n v="56.9"/>
    <n v="12.57"/>
    <s v="Sweden"/>
    <n v="22"/>
    <n v="4"/>
    <n v="1956"/>
    <d v="1927-08-08T00:00:00"/>
    <x v="81"/>
    <x v="226"/>
    <x v="11"/>
    <s v="AH"/>
    <x v="0"/>
    <n v="294"/>
    <n v="70"/>
    <n v="139"/>
  </r>
  <r>
    <s v="BLB-3E6782"/>
    <n v="14"/>
    <n v="5"/>
    <n v="1956"/>
    <d v="1919-09-07T00:00:00"/>
    <n v="50.6"/>
    <n v="5.6"/>
    <s v="Belgium"/>
    <n v="20"/>
    <n v="10"/>
    <n v="1956"/>
    <d v="1926-02-07T00:00:00"/>
    <x v="63"/>
    <x v="67"/>
    <x v="12"/>
    <s v="HH"/>
    <x v="0"/>
    <n v="159"/>
    <n v="29"/>
    <n v="91"/>
  </r>
  <r>
    <s v="BLB-3E7363"/>
    <n v="10"/>
    <n v="6"/>
    <n v="1956"/>
    <d v="1915-10-08T00:00:00"/>
    <n v="51.2"/>
    <n v="5.3"/>
    <s v="Belgium"/>
    <n v="15"/>
    <n v="9"/>
    <n v="1958"/>
    <d v="1921-01-09T00:00:00"/>
    <x v="99"/>
    <x v="472"/>
    <x v="12"/>
    <s v="DH"/>
    <x v="0"/>
    <n v="827"/>
    <n v="12"/>
    <n v="181"/>
  </r>
  <r>
    <s v="BLB-4E923"/>
    <n v="7"/>
    <n v="7"/>
    <n v="1956"/>
    <d v="1912-11-06T00:00:00"/>
    <n v="51.35"/>
    <n v="4.6500000000000004"/>
    <s v="Belgium"/>
    <n v="9"/>
    <n v="9"/>
    <n v="1956"/>
    <d v="1915-01-08T00:00:00"/>
    <x v="423"/>
    <x v="473"/>
    <x v="12"/>
    <s v="DH"/>
    <x v="0"/>
    <n v="64"/>
    <n v="0"/>
    <n v="0"/>
  </r>
  <r>
    <s v="CZP-E113271"/>
    <n v="23"/>
    <n v="5"/>
    <n v="1956"/>
    <d v="1928-09-06T00:00:00"/>
    <n v="49.83"/>
    <n v="13.9"/>
    <s v="Czech Republic"/>
    <n v="14"/>
    <n v="12"/>
    <n v="1956"/>
    <d v="1920-04-08T00:00:00"/>
    <x v="424"/>
    <x v="474"/>
    <x v="16"/>
    <s v="UU"/>
    <x v="0"/>
    <n v="205"/>
    <n v="0"/>
    <n v="0"/>
  </r>
  <r>
    <s v="CZP-E113276"/>
    <n v="23"/>
    <n v="5"/>
    <n v="1956"/>
    <d v="1928-09-06T00:00:00"/>
    <n v="49.85"/>
    <n v="13.87"/>
    <s v="Czech Republic"/>
    <n v="25"/>
    <n v="12"/>
    <n v="1961"/>
    <d v="1931-04-14T00:00:00"/>
    <x v="425"/>
    <x v="437"/>
    <x v="16"/>
    <s v="UU"/>
    <x v="0"/>
    <n v="2042"/>
    <n v="0"/>
    <n v="0"/>
  </r>
  <r>
    <s v="CZP-E131386"/>
    <n v="26"/>
    <n v="5"/>
    <n v="1956"/>
    <d v="1931-09-07T00:00:00"/>
    <n v="50.1"/>
    <n v="15.6"/>
    <s v="Czech Republic"/>
    <n v="12"/>
    <n v="3"/>
    <n v="1957"/>
    <d v="1917-07-09T00:00:00"/>
    <x v="426"/>
    <x v="283"/>
    <x v="16"/>
    <s v="DH"/>
    <x v="0"/>
    <n v="290"/>
    <n v="0"/>
    <n v="0"/>
  </r>
  <r>
    <s v="CZP-E131880"/>
    <n v="19"/>
    <n v="6"/>
    <n v="1956"/>
    <d v="1924-10-07T00:00:00"/>
    <n v="49.87"/>
    <n v="15.48"/>
    <s v="Czech Republic"/>
    <n v="1"/>
    <n v="10"/>
    <n v="1956"/>
    <d v="1907-02-07T00:00:00"/>
    <x v="76"/>
    <x v="378"/>
    <x v="16"/>
    <s v="DH"/>
    <x v="0"/>
    <n v="104"/>
    <n v="0"/>
    <n v="0"/>
  </r>
  <r>
    <s v="DER-E1736"/>
    <n v="23"/>
    <n v="5"/>
    <n v="1956"/>
    <d v="1928-09-06T00:00:00"/>
    <n v="49.4"/>
    <n v="8.5500000000000007"/>
    <s v="Germany"/>
    <n v="17"/>
    <n v="6"/>
    <n v="1956"/>
    <d v="1922-10-08T00:00:00"/>
    <x v="427"/>
    <x v="232"/>
    <x v="6"/>
    <s v="DH"/>
    <x v="0"/>
    <n v="25"/>
    <n v="3"/>
    <n v="147"/>
  </r>
  <r>
    <s v="DER-E1739"/>
    <n v="23"/>
    <n v="5"/>
    <n v="1956"/>
    <d v="1928-09-06T00:00:00"/>
    <n v="49.4"/>
    <n v="8.5500000000000007"/>
    <s v="Germany"/>
    <n v="17"/>
    <n v="6"/>
    <n v="1956"/>
    <d v="1922-10-08T00:00:00"/>
    <x v="427"/>
    <x v="232"/>
    <x v="6"/>
    <s v="DH"/>
    <x v="0"/>
    <n v="25"/>
    <n v="3"/>
    <n v="147"/>
  </r>
  <r>
    <s v="DEW-5048157"/>
    <n v="9"/>
    <n v="6"/>
    <n v="1956"/>
    <d v="1914-10-08T00:00:00"/>
    <n v="52.33"/>
    <n v="10.68"/>
    <s v="Germany"/>
    <n v="4"/>
    <n v="8"/>
    <n v="1956"/>
    <d v="1909-12-08T00:00:00"/>
    <x v="15"/>
    <x v="88"/>
    <x v="6"/>
    <s v="UU"/>
    <x v="1"/>
    <n v="56"/>
    <n v="3"/>
    <n v="32"/>
  </r>
  <r>
    <s v="GBT-3000749"/>
    <n v="22"/>
    <n v="5"/>
    <n v="1956"/>
    <d v="1927-09-07T00:00:00"/>
    <n v="53.82"/>
    <n v="-2.13"/>
    <s v="UK"/>
    <n v="26"/>
    <n v="11"/>
    <n v="1956"/>
    <d v="1932-03-09T00:00:00"/>
    <x v="22"/>
    <x v="475"/>
    <x v="4"/>
    <s v="UU"/>
    <x v="0"/>
    <n v="188"/>
    <n v="3"/>
    <n v="270"/>
  </r>
  <r>
    <s v="GBT-3004764"/>
    <n v="9"/>
    <n v="6"/>
    <n v="1956"/>
    <d v="1914-10-08T00:00:00"/>
    <n v="51.82"/>
    <n v="-0.35"/>
    <s v="UK"/>
    <n v="14"/>
    <n v="8"/>
    <n v="1956"/>
    <d v="1919-12-08T00:00:00"/>
    <x v="428"/>
    <x v="476"/>
    <x v="4"/>
    <s v="DH"/>
    <x v="0"/>
    <n v="66"/>
    <n v="0"/>
    <n v="0"/>
  </r>
  <r>
    <s v="GBT-3010090"/>
    <n v="6"/>
    <n v="7"/>
    <n v="1956"/>
    <d v="1911-11-07T00:00:00"/>
    <n v="55.2"/>
    <n v="-3.92"/>
    <s v="UK"/>
    <n v="5"/>
    <n v="5"/>
    <n v="1962"/>
    <d v="1910-09-13T00:00:00"/>
    <x v="30"/>
    <x v="477"/>
    <x v="4"/>
    <s v="DH"/>
    <x v="0"/>
    <n v="2129"/>
    <n v="0"/>
    <n v="0"/>
  </r>
  <r>
    <s v="GBT-3010854"/>
    <n v="5"/>
    <n v="6"/>
    <n v="1956"/>
    <d v="1910-10-08T00:00:00"/>
    <n v="50.92"/>
    <n v="-0.98"/>
    <s v="UK"/>
    <n v="14"/>
    <n v="7"/>
    <n v="1963"/>
    <d v="1919-11-14T00:00:00"/>
    <x v="85"/>
    <x v="478"/>
    <x v="4"/>
    <s v="DH"/>
    <x v="0"/>
    <n v="2595"/>
    <n v="6"/>
    <n v="309"/>
  </r>
  <r>
    <s v="GBT-3013115"/>
    <n v="30"/>
    <n v="6"/>
    <n v="1956"/>
    <d v="1935-10-08T00:00:00"/>
    <n v="51.78"/>
    <n v="-1.32"/>
    <s v="UK"/>
    <n v="12"/>
    <n v="1"/>
    <n v="1962"/>
    <d v="1917-05-15T00:00:00"/>
    <x v="429"/>
    <x v="479"/>
    <x v="4"/>
    <s v="UU"/>
    <x v="0"/>
    <n v="2022"/>
    <n v="0"/>
    <n v="0"/>
  </r>
  <r>
    <s v="GBT-3014107"/>
    <n v="23"/>
    <n v="5"/>
    <n v="1956"/>
    <d v="1928-09-06T00:00:00"/>
    <n v="54.52"/>
    <n v="-6.05"/>
    <s v="UK"/>
    <n v="10"/>
    <n v="1"/>
    <n v="1957"/>
    <d v="1915-05-11T00:00:00"/>
    <x v="381"/>
    <x v="429"/>
    <x v="4"/>
    <s v="UU"/>
    <x v="0"/>
    <n v="232"/>
    <n v="0"/>
    <n v="0"/>
  </r>
  <r>
    <s v="GBT-351780"/>
    <n v="26"/>
    <n v="5"/>
    <n v="1956"/>
    <d v="1931-09-07T00:00:00"/>
    <n v="51.65"/>
    <n v="-0.73"/>
    <s v="UK"/>
    <n v="4"/>
    <n v="11"/>
    <n v="1956"/>
    <d v="1910-03-10T00:00:00"/>
    <x v="397"/>
    <x v="386"/>
    <x v="4"/>
    <s v="DH"/>
    <x v="0"/>
    <n v="162"/>
    <n v="3"/>
    <n v="309"/>
  </r>
  <r>
    <s v="NOO-062538"/>
    <n v="1"/>
    <n v="6"/>
    <n v="1956"/>
    <d v="1906-10-08T00:00:00"/>
    <n v="59.67"/>
    <n v="10.77"/>
    <s v="Norway"/>
    <n v="20"/>
    <n v="6"/>
    <n v="1956"/>
    <d v="1925-10-08T00:00:00"/>
    <x v="366"/>
    <x v="407"/>
    <x v="8"/>
    <s v="DH"/>
    <x v="0"/>
    <n v="19"/>
    <n v="0"/>
    <n v="0"/>
  </r>
  <r>
    <s v="NOO-062539"/>
    <n v="1"/>
    <n v="6"/>
    <n v="1956"/>
    <d v="1906-10-08T00:00:00"/>
    <n v="59.67"/>
    <n v="10.77"/>
    <s v="Norway"/>
    <n v="2"/>
    <n v="7"/>
    <n v="1956"/>
    <d v="1907-11-07T00:00:00"/>
    <x v="366"/>
    <x v="407"/>
    <x v="8"/>
    <s v="AH"/>
    <x v="0"/>
    <n v="31"/>
    <n v="0"/>
    <n v="0"/>
  </r>
  <r>
    <s v="NOO-078670"/>
    <n v="29"/>
    <n v="5"/>
    <n v="1956"/>
    <d v="1934-09-07T00:00:00"/>
    <n v="59.13"/>
    <n v="11.38"/>
    <s v="Norway"/>
    <n v="6"/>
    <n v="8"/>
    <n v="1956"/>
    <d v="1911-12-08T00:00:00"/>
    <x v="345"/>
    <x v="431"/>
    <x v="8"/>
    <s v="DH"/>
    <x v="0"/>
    <n v="69"/>
    <n v="0"/>
    <n v="0"/>
  </r>
  <r>
    <s v="NOO-090306"/>
    <n v="4"/>
    <n v="8"/>
    <n v="1956"/>
    <d v="1909-12-08T00:00:00"/>
    <n v="64.25"/>
    <n v="12.5"/>
    <s v="Norway"/>
    <n v="23"/>
    <n v="9"/>
    <n v="1956"/>
    <d v="1929-01-07T00:00:00"/>
    <x v="430"/>
    <x v="213"/>
    <x v="8"/>
    <s v="DH"/>
    <x v="0"/>
    <n v="50"/>
    <n v="10"/>
    <n v="185"/>
  </r>
  <r>
    <s v="NOO-20151"/>
    <n v="9"/>
    <n v="6"/>
    <n v="1956"/>
    <d v="1914-10-08T00:00:00"/>
    <n v="59.12"/>
    <n v="11.38"/>
    <s v="Norway"/>
    <n v="13"/>
    <n v="8"/>
    <n v="1956"/>
    <d v="1918-12-08T00:00:00"/>
    <x v="240"/>
    <x v="431"/>
    <x v="8"/>
    <s v="DH"/>
    <x v="0"/>
    <n v="65"/>
    <n v="0"/>
    <n v="0"/>
  </r>
  <r>
    <s v="NOS-508619B"/>
    <n v="7"/>
    <n v="6"/>
    <n v="1956"/>
    <d v="1912-10-07T00:00:00"/>
    <n v="58.17"/>
    <n v="7.75"/>
    <s v="Norway"/>
    <n v="25"/>
    <n v="7"/>
    <n v="1956"/>
    <d v="1930-11-07T00:00:00"/>
    <x v="431"/>
    <x v="480"/>
    <x v="8"/>
    <s v="DH"/>
    <x v="0"/>
    <n v="48"/>
    <n v="0"/>
    <n v="0"/>
  </r>
  <r>
    <s v="NOS-510205"/>
    <n v="26"/>
    <n v="5"/>
    <n v="1956"/>
    <d v="1931-09-07T00:00:00"/>
    <n v="59.27"/>
    <n v="10.42"/>
    <s v="Norway"/>
    <n v="26"/>
    <n v="10"/>
    <n v="1956"/>
    <d v="1932-02-07T00:00:00"/>
    <x v="195"/>
    <x v="81"/>
    <x v="8"/>
    <s v="DH"/>
    <x v="0"/>
    <n v="153"/>
    <n v="5"/>
    <n v="153"/>
  </r>
  <r>
    <s v="NOS-510207"/>
    <n v="26"/>
    <n v="5"/>
    <n v="1956"/>
    <d v="1931-09-07T00:00:00"/>
    <n v="59.27"/>
    <n v="10.42"/>
    <s v="Norway"/>
    <n v="10"/>
    <n v="7"/>
    <n v="1956"/>
    <d v="1915-11-07T00:00:00"/>
    <x v="262"/>
    <x v="63"/>
    <x v="8"/>
    <s v="DH"/>
    <x v="0"/>
    <n v="45"/>
    <n v="0"/>
    <n v="0"/>
  </r>
  <r>
    <s v="NOS-510208"/>
    <n v="26"/>
    <n v="5"/>
    <n v="1956"/>
    <d v="1931-09-07T00:00:00"/>
    <n v="59.27"/>
    <n v="10.42"/>
    <s v="Norway"/>
    <n v="10"/>
    <n v="7"/>
    <n v="1956"/>
    <d v="1915-11-07T00:00:00"/>
    <x v="262"/>
    <x v="63"/>
    <x v="8"/>
    <s v="DH"/>
    <x v="0"/>
    <n v="45"/>
    <n v="0"/>
    <n v="0"/>
  </r>
  <r>
    <s v="NOS-511617"/>
    <n v="2"/>
    <n v="6"/>
    <n v="1956"/>
    <d v="1907-10-08T00:00:00"/>
    <n v="62.15"/>
    <n v="6.07"/>
    <s v="Norway"/>
    <n v="10"/>
    <n v="11"/>
    <n v="1956"/>
    <d v="1916-03-09T00:00:00"/>
    <x v="432"/>
    <x v="481"/>
    <x v="8"/>
    <s v="DH"/>
    <x v="0"/>
    <n v="161"/>
    <n v="15"/>
    <n v="120"/>
  </r>
  <r>
    <s v="NOS-511619"/>
    <n v="2"/>
    <n v="6"/>
    <n v="1956"/>
    <d v="1907-10-08T00:00:00"/>
    <n v="62.15"/>
    <n v="6.07"/>
    <s v="Norway"/>
    <n v="20"/>
    <n v="3"/>
    <n v="1957"/>
    <d v="1925-07-09T00:00:00"/>
    <x v="433"/>
    <x v="482"/>
    <x v="8"/>
    <s v="DH"/>
    <x v="0"/>
    <n v="291"/>
    <n v="6"/>
    <n v="50"/>
  </r>
  <r>
    <s v="NOS-511626"/>
    <n v="5"/>
    <n v="6"/>
    <n v="1956"/>
    <d v="1910-10-08T00:00:00"/>
    <n v="62.12"/>
    <n v="6.03"/>
    <s v="Norway"/>
    <n v="9"/>
    <n v="2"/>
    <n v="1957"/>
    <d v="1914-06-11T00:00:00"/>
    <x v="434"/>
    <x v="483"/>
    <x v="8"/>
    <s v="PD"/>
    <x v="0"/>
    <n v="249"/>
    <n v="0"/>
    <n v="0"/>
  </r>
  <r>
    <s v="NOS-514348"/>
    <n v="22"/>
    <n v="6"/>
    <n v="1956"/>
    <d v="1927-10-08T00:00:00"/>
    <n v="58.72"/>
    <n v="5.58"/>
    <s v="Norway"/>
    <n v="29"/>
    <n v="10"/>
    <n v="1961"/>
    <d v="1935-02-12T00:00:00"/>
    <x v="435"/>
    <x v="484"/>
    <x v="8"/>
    <s v="DH"/>
    <x v="0"/>
    <n v="1955"/>
    <n v="3"/>
    <n v="270"/>
  </r>
  <r>
    <s v="NOS-517137"/>
    <n v="3"/>
    <n v="7"/>
    <n v="1956"/>
    <d v="1908-11-06T00:00:00"/>
    <n v="62.15"/>
    <n v="6.07"/>
    <s v="Norway"/>
    <n v="26"/>
    <n v="6"/>
    <n v="1957"/>
    <d v="1931-10-09T00:00:00"/>
    <x v="400"/>
    <x v="447"/>
    <x v="8"/>
    <s v="RH"/>
    <x v="2"/>
    <n v="358"/>
    <n v="0"/>
    <n v="0"/>
  </r>
  <r>
    <s v="NOS-617082"/>
    <n v="16"/>
    <n v="6"/>
    <n v="1956"/>
    <d v="1921-10-08T00:00:00"/>
    <n v="58.4"/>
    <n v="6.43"/>
    <s v="Norway"/>
    <n v="14"/>
    <n v="10"/>
    <n v="1956"/>
    <d v="1920-02-07T00:00:00"/>
    <x v="436"/>
    <x v="485"/>
    <x v="8"/>
    <s v="DH"/>
    <x v="0"/>
    <n v="120"/>
    <n v="0"/>
    <n v="0"/>
  </r>
  <r>
    <s v="SFH-C046178"/>
    <n v="2"/>
    <n v="6"/>
    <n v="1956"/>
    <d v="1907-10-08T00:00:00"/>
    <n v="61.4"/>
    <n v="23"/>
    <s v="Finland"/>
    <n v="27"/>
    <n v="6"/>
    <n v="1956"/>
    <d v="1932-10-07T00:00:00"/>
    <x v="437"/>
    <x v="1"/>
    <x v="1"/>
    <s v="UU"/>
    <x v="0"/>
    <n v="25"/>
    <n v="8"/>
    <n v="181"/>
  </r>
  <r>
    <s v="SFH-C047070"/>
    <n v="10"/>
    <n v="6"/>
    <n v="1956"/>
    <d v="1915-10-08T00:00:00"/>
    <n v="61.3"/>
    <n v="29.1"/>
    <s v="Finland"/>
    <n v="14"/>
    <n v="8"/>
    <n v="1956"/>
    <d v="1919-12-08T00:00:00"/>
    <x v="1"/>
    <x v="174"/>
    <x v="1"/>
    <s v="DH"/>
    <x v="0"/>
    <n v="65"/>
    <n v="16"/>
    <n v="200"/>
  </r>
  <r>
    <s v="SFH-C047071"/>
    <n v="10"/>
    <n v="6"/>
    <n v="1956"/>
    <d v="1915-10-08T00:00:00"/>
    <n v="61.3"/>
    <n v="29.1"/>
    <s v="Finland"/>
    <n v="10"/>
    <n v="12"/>
    <n v="1957"/>
    <d v="1916-04-09T00:00:00"/>
    <x v="121"/>
    <x v="174"/>
    <x v="10"/>
    <s v="UU"/>
    <x v="0"/>
    <n v="548"/>
    <n v="34"/>
    <n v="190"/>
  </r>
  <r>
    <s v="SFH-C047072"/>
    <n v="10"/>
    <n v="6"/>
    <n v="1956"/>
    <d v="1915-10-08T00:00:00"/>
    <n v="61.3"/>
    <n v="29.1"/>
    <s v="Finland"/>
    <n v="6"/>
    <n v="7"/>
    <n v="1956"/>
    <d v="1911-11-07T00:00:00"/>
    <x v="340"/>
    <x v="486"/>
    <x v="1"/>
    <s v="DH"/>
    <x v="0"/>
    <n v="26"/>
    <n v="0"/>
    <n v="0"/>
  </r>
  <r>
    <s v="SFH-C047075"/>
    <n v="10"/>
    <n v="6"/>
    <n v="1956"/>
    <d v="1915-10-08T00:00:00"/>
    <n v="61.3"/>
    <n v="29.1"/>
    <s v="Finland"/>
    <n v="6"/>
    <n v="7"/>
    <n v="1956"/>
    <d v="1911-11-07T00:00:00"/>
    <x v="340"/>
    <x v="486"/>
    <x v="1"/>
    <s v="DH"/>
    <x v="0"/>
    <n v="26"/>
    <n v="0"/>
    <n v="0"/>
  </r>
  <r>
    <s v="SFH-C047822"/>
    <n v="3"/>
    <n v="6"/>
    <n v="1956"/>
    <d v="1908-10-07T00:00:00"/>
    <n v="61.2"/>
    <n v="22.7"/>
    <s v="Finland"/>
    <n v="4"/>
    <n v="2"/>
    <n v="1957"/>
    <d v="1909-06-10T00:00:00"/>
    <x v="1"/>
    <x v="487"/>
    <x v="1"/>
    <s v="DH"/>
    <x v="0"/>
    <n v="246"/>
    <n v="5"/>
    <n v="206"/>
  </r>
  <r>
    <s v="SFH-C048330"/>
    <n v="23"/>
    <n v="6"/>
    <n v="1956"/>
    <d v="1928-10-07T00:00:00"/>
    <n v="66.3"/>
    <n v="26.9"/>
    <s v="Finland"/>
    <n v="3"/>
    <n v="11"/>
    <n v="1956"/>
    <d v="1909-03-09T00:00:00"/>
    <x v="438"/>
    <x v="488"/>
    <x v="1"/>
    <s v="DH"/>
    <x v="0"/>
    <n v="133"/>
    <n v="0"/>
    <n v="0"/>
  </r>
  <r>
    <s v="SFH-C050484"/>
    <n v="29"/>
    <n v="6"/>
    <n v="1956"/>
    <d v="1934-10-08T00:00:00"/>
    <n v="62.3"/>
    <n v="21.5"/>
    <s v="Finland"/>
    <n v="21"/>
    <n v="9"/>
    <n v="1956"/>
    <d v="1927-01-08T00:00:00"/>
    <x v="103"/>
    <x v="109"/>
    <x v="1"/>
    <s v="UU"/>
    <x v="0"/>
    <n v="84"/>
    <n v="0"/>
    <n v="0"/>
  </r>
  <r>
    <s v="SFH-C051666"/>
    <n v="27"/>
    <n v="6"/>
    <n v="1956"/>
    <d v="1932-10-07T00:00:00"/>
    <n v="60.2"/>
    <n v="24.8"/>
    <s v="Finland"/>
    <n v="15"/>
    <n v="12"/>
    <n v="1956"/>
    <d v="1921-04-08T00:00:00"/>
    <x v="83"/>
    <x v="489"/>
    <x v="1"/>
    <s v="DH"/>
    <x v="0"/>
    <n v="171"/>
    <n v="9"/>
    <n v="244"/>
  </r>
  <r>
    <s v="SFH-C052485"/>
    <n v="28"/>
    <n v="6"/>
    <n v="1956"/>
    <d v="1933-10-08T00:00:00"/>
    <n v="61.6"/>
    <n v="21.7"/>
    <s v="Finland"/>
    <n v="15"/>
    <n v="9"/>
    <n v="1960"/>
    <d v="1921-01-11T00:00:00"/>
    <x v="2"/>
    <x v="490"/>
    <x v="1"/>
    <s v="DH"/>
    <x v="0"/>
    <n v="1540"/>
    <n v="12"/>
    <n v="190"/>
  </r>
  <r>
    <s v="SFH-C053026"/>
    <n v="12"/>
    <n v="6"/>
    <n v="1956"/>
    <d v="1917-10-08T00:00:00"/>
    <n v="61.4"/>
    <n v="23"/>
    <s v="Finland"/>
    <n v="1"/>
    <n v="6"/>
    <n v="1957"/>
    <d v="1906-10-09T00:00:00"/>
    <x v="120"/>
    <x v="491"/>
    <x v="1"/>
    <s v="UU"/>
    <x v="0"/>
    <n v="354"/>
    <n v="25"/>
    <n v="26"/>
  </r>
  <r>
    <s v="SFH-C053192"/>
    <n v="7"/>
    <n v="6"/>
    <n v="1956"/>
    <d v="1912-10-07T00:00:00"/>
    <n v="61.4"/>
    <n v="23.8"/>
    <s v="Finland"/>
    <n v="27"/>
    <n v="8"/>
    <n v="1956"/>
    <d v="1932-12-07T00:00:00"/>
    <x v="437"/>
    <x v="465"/>
    <x v="1"/>
    <s v="HH"/>
    <x v="0"/>
    <n v="81"/>
    <n v="11"/>
    <n v="224"/>
  </r>
  <r>
    <s v="SFH-C053201"/>
    <n v="9"/>
    <n v="6"/>
    <n v="1956"/>
    <d v="1914-10-08T00:00:00"/>
    <n v="60.5"/>
    <n v="27.2"/>
    <s v="Finland"/>
    <n v="14"/>
    <n v="12"/>
    <n v="1957"/>
    <d v="1920-04-09T00:00:00"/>
    <x v="61"/>
    <x v="119"/>
    <x v="1"/>
    <s v="UU"/>
    <x v="0"/>
    <n v="553"/>
    <n v="2"/>
    <n v="270"/>
  </r>
  <r>
    <s v="SFH-C053675"/>
    <n v="17"/>
    <n v="7"/>
    <n v="1956"/>
    <d v="1922-11-07T00:00:00"/>
    <n v="62.2"/>
    <n v="21.3"/>
    <s v="Finland"/>
    <n v="28"/>
    <n v="9"/>
    <n v="1956"/>
    <d v="1934-01-08T00:00:00"/>
    <x v="439"/>
    <x v="492"/>
    <x v="1"/>
    <s v="UU"/>
    <x v="0"/>
    <n v="73"/>
    <n v="0"/>
    <n v="0"/>
  </r>
  <r>
    <s v="SFH-C054541"/>
    <n v="16"/>
    <n v="6"/>
    <n v="1956"/>
    <d v="1921-10-08T00:00:00"/>
    <n v="61.5"/>
    <n v="24"/>
    <s v="Finland"/>
    <n v="23"/>
    <n v="4"/>
    <n v="1958"/>
    <d v="1928-08-09T00:00:00"/>
    <x v="120"/>
    <x v="144"/>
    <x v="1"/>
    <s v="UU"/>
    <x v="0"/>
    <n v="676"/>
    <n v="13"/>
    <n v="335"/>
  </r>
  <r>
    <s v="SFH-C054542"/>
    <n v="16"/>
    <n v="6"/>
    <n v="1956"/>
    <d v="1921-10-08T00:00:00"/>
    <n v="61.5"/>
    <n v="24"/>
    <s v="Finland"/>
    <n v="20"/>
    <n v="5"/>
    <n v="1957"/>
    <d v="1925-09-08T00:00:00"/>
    <x v="2"/>
    <x v="493"/>
    <x v="1"/>
    <s v="UU"/>
    <x v="0"/>
    <n v="338"/>
    <n v="0"/>
    <n v="0"/>
  </r>
  <r>
    <s v="SVG-C56510"/>
    <n v="18"/>
    <n v="6"/>
    <n v="1956"/>
    <d v="1923-10-08T00:00:00"/>
    <n v="57.87"/>
    <n v="11.92"/>
    <s v="Sweden"/>
    <n v="15"/>
    <n v="11"/>
    <n v="1956"/>
    <d v="1921-03-09T00:00:00"/>
    <x v="285"/>
    <x v="178"/>
    <x v="11"/>
    <s v="DH"/>
    <x v="0"/>
    <n v="150"/>
    <n v="0"/>
    <n v="0"/>
  </r>
  <r>
    <s v="SVG-C56922"/>
    <n v="1"/>
    <n v="7"/>
    <n v="1956"/>
    <d v="1906-11-07T00:00:00"/>
    <n v="59.53"/>
    <n v="14.28"/>
    <s v="Sweden"/>
    <n v="21"/>
    <n v="11"/>
    <n v="1956"/>
    <d v="1927-03-10T00:00:00"/>
    <x v="247"/>
    <x v="494"/>
    <x v="11"/>
    <s v="DH"/>
    <x v="0"/>
    <n v="143"/>
    <n v="36"/>
    <n v="357"/>
  </r>
  <r>
    <s v="SVJ-52633"/>
    <n v="20"/>
    <n v="6"/>
    <n v="1956"/>
    <d v="1925-10-08T00:00:00"/>
    <n v="61.35"/>
    <n v="16.7"/>
    <s v="Sweden"/>
    <n v="13"/>
    <n v="7"/>
    <n v="1956"/>
    <d v="1918-11-07T00:00:00"/>
    <x v="407"/>
    <x v="495"/>
    <x v="11"/>
    <s v="DH"/>
    <x v="0"/>
    <n v="23"/>
    <n v="0"/>
    <n v="0"/>
  </r>
  <r>
    <s v="SVR-U63628"/>
    <n v="3"/>
    <n v="6"/>
    <n v="1956"/>
    <d v="1908-10-07T00:00:00"/>
    <n v="57.82"/>
    <n v="12.4"/>
    <s v="Sweden"/>
    <n v="23"/>
    <n v="6"/>
    <n v="1957"/>
    <d v="1928-10-08T00:00:00"/>
    <x v="310"/>
    <x v="15"/>
    <x v="11"/>
    <s v="AH"/>
    <x v="0"/>
    <n v="385"/>
    <n v="3"/>
    <n v="29"/>
  </r>
  <r>
    <s v="SVR-U68679"/>
    <n v="16"/>
    <n v="6"/>
    <n v="1956"/>
    <d v="1921-10-08T00:00:00"/>
    <n v="56.75"/>
    <n v="15.92"/>
    <s v="Sweden"/>
    <n v="29"/>
    <n v="8"/>
    <n v="1957"/>
    <d v="1934-12-09T00:00:00"/>
    <x v="126"/>
    <x v="286"/>
    <x v="11"/>
    <s v="DH"/>
    <x v="0"/>
    <n v="439"/>
    <n v="15"/>
    <n v="263"/>
  </r>
  <r>
    <s v="SVR-U68878"/>
    <n v="1"/>
    <n v="6"/>
    <n v="1956"/>
    <d v="1906-10-08T00:00:00"/>
    <n v="57.85"/>
    <n v="12.02"/>
    <s v="Sweden"/>
    <n v="15"/>
    <n v="8"/>
    <n v="1956"/>
    <d v="1920-12-07T00:00:00"/>
    <x v="421"/>
    <x v="116"/>
    <x v="11"/>
    <s v="DH"/>
    <x v="0"/>
    <n v="75"/>
    <n v="0"/>
    <n v="0"/>
  </r>
  <r>
    <s v="SVR-U68889"/>
    <n v="10"/>
    <n v="6"/>
    <n v="1956"/>
    <d v="1915-10-08T00:00:00"/>
    <n v="57.88"/>
    <n v="12.05"/>
    <s v="Sweden"/>
    <n v="1"/>
    <n v="7"/>
    <n v="1958"/>
    <d v="1906-11-09T00:00:00"/>
    <x v="309"/>
    <x v="496"/>
    <x v="11"/>
    <s v="ND"/>
    <x v="0"/>
    <n v="751"/>
    <n v="5"/>
    <n v="39"/>
  </r>
  <r>
    <s v="SVR-U69466"/>
    <n v="8"/>
    <n v="6"/>
    <n v="1956"/>
    <d v="1913-10-08T00:00:00"/>
    <n v="58.17"/>
    <n v="15.7"/>
    <s v="Sweden"/>
    <n v="25"/>
    <n v="5"/>
    <n v="1957"/>
    <d v="1930-09-08T00:00:00"/>
    <x v="440"/>
    <x v="396"/>
    <x v="11"/>
    <s v="ND"/>
    <x v="0"/>
    <n v="351"/>
    <n v="22"/>
    <n v="340"/>
  </r>
  <r>
    <s v="SVR-U70646"/>
    <n v="21"/>
    <n v="6"/>
    <n v="1956"/>
    <d v="1926-10-08T00:00:00"/>
    <n v="56.33"/>
    <n v="15.43"/>
    <s v="Sweden"/>
    <n v="1"/>
    <n v="5"/>
    <n v="1957"/>
    <d v="1906-09-08T00:00:00"/>
    <x v="441"/>
    <x v="497"/>
    <x v="11"/>
    <s v="UU"/>
    <x v="0"/>
    <n v="314"/>
    <n v="55"/>
    <n v="33"/>
  </r>
  <r>
    <s v="BLB-3E7286"/>
    <n v="26"/>
    <n v="5"/>
    <n v="1957"/>
    <d v="1931-09-08T00:00:00"/>
    <n v="50.53"/>
    <n v="5.7"/>
    <s v="Belgium"/>
    <n v="25"/>
    <n v="7"/>
    <n v="1957"/>
    <d v="1930-11-08T00:00:00"/>
    <x v="442"/>
    <x v="498"/>
    <x v="12"/>
    <s v="UU"/>
    <x v="0"/>
    <n v="60"/>
    <n v="0"/>
    <n v="0"/>
  </r>
  <r>
    <s v="BLB-4E2851"/>
    <n v="19"/>
    <n v="5"/>
    <n v="1957"/>
    <d v="1924-09-07T00:00:00"/>
    <n v="51.1"/>
    <n v="3.9"/>
    <s v="Belgium"/>
    <n v="20"/>
    <n v="4"/>
    <n v="1958"/>
    <d v="1925-08-10T00:00:00"/>
    <x v="17"/>
    <x v="499"/>
    <x v="12"/>
    <s v="HH"/>
    <x v="0"/>
    <n v="336"/>
    <n v="12"/>
    <n v="181"/>
  </r>
  <r>
    <s v="CZP-E127533"/>
    <n v="27"/>
    <n v="5"/>
    <n v="1957"/>
    <d v="1932-09-07T00:00:00"/>
    <n v="49.9"/>
    <n v="15.05"/>
    <s v="Czech Republic"/>
    <n v="27"/>
    <n v="8"/>
    <n v="1957"/>
    <d v="1932-12-08T00:00:00"/>
    <x v="347"/>
    <x v="268"/>
    <x v="16"/>
    <s v="UU"/>
    <x v="0"/>
    <n v="92"/>
    <n v="3"/>
    <n v="148"/>
  </r>
  <r>
    <s v="CZP-E133472"/>
    <n v="7"/>
    <n v="6"/>
    <n v="1957"/>
    <d v="1912-10-08T00:00:00"/>
    <n v="49.88"/>
    <n v="15.48"/>
    <s v="Czech Republic"/>
    <n v="3"/>
    <n v="8"/>
    <n v="1957"/>
    <d v="1908-12-08T00:00:00"/>
    <x v="108"/>
    <x v="397"/>
    <x v="16"/>
    <s v="DH"/>
    <x v="0"/>
    <n v="57"/>
    <n v="4"/>
    <n v="343"/>
  </r>
  <r>
    <s v="DER-E30072"/>
    <n v="7"/>
    <n v="6"/>
    <n v="1957"/>
    <d v="1912-10-08T00:00:00"/>
    <n v="48.78"/>
    <n v="9.3699999999999992"/>
    <s v="Germany"/>
    <n v="11"/>
    <n v="5"/>
    <n v="1963"/>
    <d v="1916-09-13T00:00:00"/>
    <x v="443"/>
    <x v="133"/>
    <x v="6"/>
    <s v="DH"/>
    <x v="0"/>
    <n v="2164"/>
    <n v="12"/>
    <n v="39"/>
  </r>
  <r>
    <s v="DER-E30074"/>
    <n v="7"/>
    <n v="6"/>
    <n v="1957"/>
    <d v="1912-10-08T00:00:00"/>
    <n v="48.78"/>
    <n v="9.3699999999999992"/>
    <s v="Germany"/>
    <n v="19"/>
    <n v="1"/>
    <n v="1959"/>
    <d v="1924-05-12T00:00:00"/>
    <x v="444"/>
    <x v="500"/>
    <x v="6"/>
    <s v="DH"/>
    <x v="0"/>
    <n v="591"/>
    <n v="4"/>
    <n v="0"/>
  </r>
  <r>
    <s v="DEW-420072"/>
    <n v="10"/>
    <n v="9"/>
    <n v="1957"/>
    <d v="1916-01-09T00:00:00"/>
    <n v="50.68"/>
    <n v="8.82"/>
    <s v="Germany"/>
    <n v="8"/>
    <n v="9"/>
    <n v="1959"/>
    <d v="1914-01-11T00:00:00"/>
    <x v="41"/>
    <x v="501"/>
    <x v="6"/>
    <s v="ND"/>
    <x v="0"/>
    <n v="728"/>
    <n v="8"/>
    <n v="221"/>
  </r>
  <r>
    <s v="DEW-5039689"/>
    <n v="5"/>
    <n v="7"/>
    <n v="1957"/>
    <d v="1910-11-08T00:00:00"/>
    <n v="51.3"/>
    <n v="11.17"/>
    <s v="Germany"/>
    <n v="21"/>
    <n v="5"/>
    <n v="1961"/>
    <d v="1926-09-12T00:00:00"/>
    <x v="55"/>
    <x v="502"/>
    <x v="6"/>
    <s v="RH"/>
    <x v="2"/>
    <n v="1416"/>
    <n v="4"/>
    <n v="62"/>
  </r>
  <r>
    <s v="DEW-5057316"/>
    <n v="12"/>
    <n v="5"/>
    <n v="1957"/>
    <d v="1917-09-08T00:00:00"/>
    <n v="51.28"/>
    <n v="9.3699999999999992"/>
    <s v="Germany"/>
    <n v="1"/>
    <n v="3"/>
    <n v="1958"/>
    <d v="1906-07-10T00:00:00"/>
    <x v="31"/>
    <x v="500"/>
    <x v="6"/>
    <s v="UU"/>
    <x v="0"/>
    <n v="293"/>
    <n v="0"/>
    <n v="0"/>
  </r>
  <r>
    <s v="DEW-5070741"/>
    <n v="3"/>
    <n v="6"/>
    <n v="1957"/>
    <d v="1908-10-08T00:00:00"/>
    <n v="54.22"/>
    <n v="9.1300000000000008"/>
    <s v="Germany"/>
    <n v="16"/>
    <n v="8"/>
    <n v="1957"/>
    <d v="1921-12-09T00:00:00"/>
    <x v="445"/>
    <x v="503"/>
    <x v="6"/>
    <s v="UU"/>
    <x v="0"/>
    <n v="74"/>
    <n v="5"/>
    <n v="114"/>
  </r>
  <r>
    <s v="DEW-5070747"/>
    <n v="12"/>
    <n v="6"/>
    <n v="1957"/>
    <d v="1917-10-09T00:00:00"/>
    <n v="54.28"/>
    <n v="9.17"/>
    <s v="Germany"/>
    <n v="16"/>
    <n v="2"/>
    <n v="1959"/>
    <d v="1921-06-12T00:00:00"/>
    <x v="446"/>
    <x v="411"/>
    <x v="6"/>
    <s v="UU"/>
    <x v="0"/>
    <n v="614"/>
    <n v="4"/>
    <n v="300"/>
  </r>
  <r>
    <s v="DKC-582707"/>
    <n v="3"/>
    <n v="5"/>
    <n v="1957"/>
    <d v="1908-09-07T00:00:00"/>
    <n v="55.68"/>
    <n v="12.48"/>
    <s v="Denmark"/>
    <n v="2"/>
    <n v="6"/>
    <n v="1957"/>
    <d v="1907-10-09T00:00:00"/>
    <x v="447"/>
    <x v="427"/>
    <x v="3"/>
    <s v="DH"/>
    <x v="0"/>
    <n v="30"/>
    <n v="201"/>
    <n v="305"/>
  </r>
  <r>
    <s v="GBT-3013775"/>
    <n v="8"/>
    <n v="6"/>
    <n v="1957"/>
    <d v="1913-10-09T00:00:00"/>
    <n v="53.97"/>
    <n v="-2.27"/>
    <s v="UK"/>
    <n v="20"/>
    <n v="4"/>
    <n v="1958"/>
    <d v="1925-08-10T00:00:00"/>
    <x v="448"/>
    <x v="247"/>
    <x v="4"/>
    <s v="DH"/>
    <x v="0"/>
    <n v="316"/>
    <n v="10"/>
    <n v="341"/>
  </r>
  <r>
    <s v="GBT-3014456"/>
    <n v="29"/>
    <n v="5"/>
    <n v="1957"/>
    <d v="1934-09-08T00:00:00"/>
    <n v="52.53"/>
    <n v="-1.47"/>
    <s v="UK"/>
    <n v="30"/>
    <n v="10"/>
    <n v="1959"/>
    <d v="1936-02-10T00:00:00"/>
    <x v="96"/>
    <x v="504"/>
    <x v="4"/>
    <s v="UU"/>
    <x v="0"/>
    <n v="884"/>
    <n v="3"/>
    <n v="270"/>
  </r>
  <r>
    <s v="GBT-3016254"/>
    <n v="12"/>
    <n v="5"/>
    <n v="1957"/>
    <d v="1917-09-08T00:00:00"/>
    <n v="50.52"/>
    <n v="-3.75"/>
    <s v="UK"/>
    <n v="16"/>
    <n v="7"/>
    <n v="1957"/>
    <d v="1921-11-08T00:00:00"/>
    <x v="112"/>
    <x v="505"/>
    <x v="4"/>
    <s v="UU"/>
    <x v="0"/>
    <n v="65"/>
    <n v="0"/>
    <n v="0"/>
  </r>
  <r>
    <s v="GBT-3020801"/>
    <n v="28"/>
    <n v="5"/>
    <n v="1957"/>
    <d v="1933-09-08T00:00:00"/>
    <n v="50.18"/>
    <n v="-5.42"/>
    <s v="UK"/>
    <n v="30"/>
    <n v="4"/>
    <n v="1962"/>
    <d v="1935-08-14T00:00:00"/>
    <x v="145"/>
    <x v="506"/>
    <x v="4"/>
    <s v="UU"/>
    <x v="0"/>
    <n v="1798"/>
    <n v="2"/>
    <n v="91"/>
  </r>
  <r>
    <s v="GBT-3020804"/>
    <n v="28"/>
    <n v="5"/>
    <n v="1957"/>
    <d v="1933-09-08T00:00:00"/>
    <n v="50.2"/>
    <n v="-5.43"/>
    <s v="UK"/>
    <n v="15"/>
    <n v="1"/>
    <n v="1960"/>
    <d v="1920-05-13T00:00:00"/>
    <x v="449"/>
    <x v="507"/>
    <x v="4"/>
    <s v="UU"/>
    <x v="0"/>
    <n v="962"/>
    <n v="2"/>
    <n v="270"/>
  </r>
  <r>
    <s v="GBT-3025203"/>
    <n v="8"/>
    <n v="5"/>
    <n v="1957"/>
    <d v="1913-09-08T00:00:00"/>
    <n v="51.47"/>
    <n v="0.42"/>
    <s v="UK"/>
    <n v="28"/>
    <n v="5"/>
    <n v="1957"/>
    <d v="1933-09-08T00:00:00"/>
    <x v="314"/>
    <x v="460"/>
    <x v="4"/>
    <s v="AH"/>
    <x v="2"/>
    <n v="20"/>
    <n v="0"/>
    <n v="0"/>
  </r>
  <r>
    <s v="HES-933701"/>
    <n v="2"/>
    <n v="6"/>
    <n v="1957"/>
    <d v="1907-10-09T00:00:00"/>
    <n v="47.47"/>
    <n v="8.57"/>
    <s v="Switzerland"/>
    <n v="5"/>
    <n v="1"/>
    <n v="1959"/>
    <d v="1910-05-13T00:00:00"/>
    <x v="450"/>
    <x v="263"/>
    <x v="9"/>
    <s v="DH"/>
    <x v="0"/>
    <n v="582"/>
    <n v="3"/>
    <n v="146"/>
  </r>
  <r>
    <s v="NOO-16583"/>
    <n v="30"/>
    <n v="5"/>
    <n v="1957"/>
    <d v="1935-09-08T00:00:00"/>
    <n v="59.75"/>
    <n v="10.85"/>
    <s v="Norway"/>
    <n v="14"/>
    <n v="7"/>
    <n v="1957"/>
    <d v="1919-11-08T00:00:00"/>
    <x v="193"/>
    <x v="461"/>
    <x v="8"/>
    <s v="DH"/>
    <x v="0"/>
    <n v="45"/>
    <n v="1"/>
    <n v="270"/>
  </r>
  <r>
    <s v="NOO-20175"/>
    <n v="25"/>
    <n v="5"/>
    <n v="1957"/>
    <d v="1930-09-08T00:00:00"/>
    <n v="59.12"/>
    <n v="11.38"/>
    <s v="Norway"/>
    <n v="25"/>
    <n v="10"/>
    <n v="1957"/>
    <d v="1931-02-08T00:00:00"/>
    <x v="119"/>
    <x v="508"/>
    <x v="8"/>
    <s v="DH"/>
    <x v="0"/>
    <n v="153"/>
    <n v="6"/>
    <n v="46"/>
  </r>
  <r>
    <s v="NOO-20176"/>
    <n v="25"/>
    <n v="5"/>
    <n v="1957"/>
    <d v="1930-09-08T00:00:00"/>
    <n v="59.12"/>
    <n v="11.38"/>
    <s v="Norway"/>
    <n v="31"/>
    <n v="10"/>
    <n v="1959"/>
    <d v="1937-02-09T00:00:00"/>
    <x v="345"/>
    <x v="431"/>
    <x v="8"/>
    <s v="DH"/>
    <x v="0"/>
    <n v="889"/>
    <n v="2"/>
    <n v="0"/>
  </r>
  <r>
    <s v="NOO-24079"/>
    <n v="18"/>
    <n v="5"/>
    <n v="1957"/>
    <d v="1923-09-08T00:00:00"/>
    <n v="62.15"/>
    <n v="6.07"/>
    <s v="Norway"/>
    <n v="6"/>
    <n v="9"/>
    <n v="1957"/>
    <d v="1912-01-09T00:00:00"/>
    <x v="400"/>
    <x v="447"/>
    <x v="8"/>
    <s v="DH"/>
    <x v="0"/>
    <n v="111"/>
    <n v="0"/>
    <n v="0"/>
  </r>
  <r>
    <s v="NOS-507505"/>
    <n v="2"/>
    <n v="6"/>
    <n v="1957"/>
    <d v="1907-10-09T00:00:00"/>
    <n v="58.17"/>
    <n v="7.75"/>
    <s v="Norway"/>
    <n v="8"/>
    <n v="11"/>
    <n v="1957"/>
    <d v="1914-03-11T00:00:00"/>
    <x v="431"/>
    <x v="480"/>
    <x v="8"/>
    <s v="UU"/>
    <x v="0"/>
    <n v="159"/>
    <n v="0"/>
    <n v="0"/>
  </r>
  <r>
    <s v="NOS-522951"/>
    <n v="10"/>
    <n v="6"/>
    <n v="1957"/>
    <d v="1915-10-09T00:00:00"/>
    <n v="61.2"/>
    <n v="11.85"/>
    <s v="Norway"/>
    <n v="16"/>
    <n v="9"/>
    <n v="1958"/>
    <d v="1922-01-10T00:00:00"/>
    <x v="451"/>
    <x v="38"/>
    <x v="8"/>
    <s v="DH"/>
    <x v="0"/>
    <n v="463"/>
    <n v="64"/>
    <n v="5"/>
  </r>
  <r>
    <s v="NOS-524704"/>
    <n v="30"/>
    <n v="5"/>
    <n v="1957"/>
    <d v="1935-09-08T00:00:00"/>
    <n v="60.18"/>
    <n v="10.28"/>
    <s v="Norway"/>
    <n v="10"/>
    <n v="8"/>
    <n v="1957"/>
    <d v="1915-12-09T00:00:00"/>
    <x v="21"/>
    <x v="96"/>
    <x v="8"/>
    <s v="UU"/>
    <x v="0"/>
    <n v="72"/>
    <n v="3"/>
    <n v="27"/>
  </r>
  <r>
    <s v="NOS-524888"/>
    <n v="30"/>
    <n v="6"/>
    <n v="1957"/>
    <d v="1935-10-09T00:00:00"/>
    <n v="63.7"/>
    <n v="9.6"/>
    <s v="Norway"/>
    <n v="15"/>
    <n v="10"/>
    <n v="1957"/>
    <d v="1921-02-07T00:00:00"/>
    <x v="452"/>
    <x v="192"/>
    <x v="8"/>
    <s v="UU"/>
    <x v="0"/>
    <n v="107"/>
    <n v="3"/>
    <n v="42"/>
  </r>
  <r>
    <s v="SFH-C047762"/>
    <n v="16"/>
    <n v="6"/>
    <n v="1957"/>
    <d v="1921-10-09T00:00:00"/>
    <n v="61.4"/>
    <n v="23.2"/>
    <s v="Finland"/>
    <n v="5"/>
    <n v="1"/>
    <n v="1961"/>
    <d v="1910-05-15T00:00:00"/>
    <x v="27"/>
    <x v="509"/>
    <x v="1"/>
    <s v="DH"/>
    <x v="0"/>
    <n v="1299"/>
    <n v="58"/>
    <n v="345"/>
  </r>
  <r>
    <s v="SFH-C047763"/>
    <n v="16"/>
    <n v="6"/>
    <n v="1957"/>
    <d v="1921-10-09T00:00:00"/>
    <n v="61.4"/>
    <n v="23.2"/>
    <s v="Finland"/>
    <n v="16"/>
    <n v="2"/>
    <n v="1958"/>
    <d v="1921-06-11T00:00:00"/>
    <x v="437"/>
    <x v="510"/>
    <x v="1"/>
    <s v="DH"/>
    <x v="0"/>
    <n v="245"/>
    <n v="8"/>
    <n v="194"/>
  </r>
  <r>
    <s v="SFH-C048140"/>
    <n v="16"/>
    <n v="6"/>
    <n v="1957"/>
    <d v="1921-10-09T00:00:00"/>
    <n v="61.9"/>
    <n v="30.1"/>
    <s v="Finland"/>
    <n v="2"/>
    <n v="11"/>
    <n v="1957"/>
    <d v="1908-03-10T00:00:00"/>
    <x v="27"/>
    <x v="140"/>
    <x v="1"/>
    <s v="DH"/>
    <x v="0"/>
    <n v="139"/>
    <n v="0"/>
    <n v="0"/>
  </r>
  <r>
    <s v="SFH-C053811"/>
    <n v="30"/>
    <n v="5"/>
    <n v="1957"/>
    <d v="1935-09-08T00:00:00"/>
    <n v="61.1"/>
    <n v="24.4"/>
    <s v="Finland"/>
    <n v="22"/>
    <n v="7"/>
    <n v="1964"/>
    <d v="1927-11-15T00:00:00"/>
    <x v="121"/>
    <x v="511"/>
    <x v="1"/>
    <s v="UU"/>
    <x v="0"/>
    <n v="2610"/>
    <n v="12"/>
    <n v="198"/>
  </r>
  <r>
    <s v="SFH-C054523"/>
    <n v="11"/>
    <n v="6"/>
    <n v="1957"/>
    <d v="1916-10-08T00:00:00"/>
    <n v="61.5"/>
    <n v="23.8"/>
    <s v="Finland"/>
    <n v="15"/>
    <n v="6"/>
    <n v="1958"/>
    <d v="1920-10-09T00:00:00"/>
    <x v="2"/>
    <x v="465"/>
    <x v="1"/>
    <s v="UU"/>
    <x v="0"/>
    <n v="369"/>
    <n v="8"/>
    <n v="270"/>
  </r>
  <r>
    <s v="SFH-C055351"/>
    <n v="15"/>
    <n v="6"/>
    <n v="1957"/>
    <d v="1920-10-08T00:00:00"/>
    <n v="60.3"/>
    <n v="24.9"/>
    <s v="Finland"/>
    <n v="13"/>
    <n v="7"/>
    <n v="1958"/>
    <d v="1918-11-09T00:00:00"/>
    <x v="104"/>
    <x v="43"/>
    <x v="1"/>
    <s v="UU"/>
    <x v="0"/>
    <n v="393"/>
    <n v="0"/>
    <n v="0"/>
  </r>
  <r>
    <s v="SFH-C055366"/>
    <n v="20"/>
    <n v="6"/>
    <n v="1957"/>
    <d v="1925-10-09T00:00:00"/>
    <n v="60.3"/>
    <n v="24.9"/>
    <s v="Finland"/>
    <n v="15"/>
    <n v="7"/>
    <n v="1958"/>
    <d v="1920-11-08T00:00:00"/>
    <x v="104"/>
    <x v="43"/>
    <x v="1"/>
    <s v="UU"/>
    <x v="0"/>
    <n v="390"/>
    <n v="0"/>
    <n v="0"/>
  </r>
  <r>
    <s v="SFH-C057237"/>
    <n v="25"/>
    <n v="5"/>
    <n v="1957"/>
    <d v="1930-09-08T00:00:00"/>
    <n v="61.2"/>
    <n v="28.8"/>
    <s v="Finland"/>
    <n v="29"/>
    <n v="7"/>
    <n v="1957"/>
    <d v="1934-11-08T00:00:00"/>
    <x v="374"/>
    <x v="28"/>
    <x v="1"/>
    <s v="UU"/>
    <x v="0"/>
    <n v="65"/>
    <n v="0"/>
    <n v="0"/>
  </r>
  <r>
    <s v="SFH-C057672"/>
    <n v="18"/>
    <n v="6"/>
    <n v="1957"/>
    <d v="1923-10-09T00:00:00"/>
    <n v="61.43"/>
    <n v="21.62"/>
    <s v="Finland"/>
    <n v="25"/>
    <n v="3"/>
    <n v="1958"/>
    <d v="1930-07-10T00:00:00"/>
    <x v="453"/>
    <x v="450"/>
    <x v="1"/>
    <s v="UU"/>
    <x v="0"/>
    <n v="280"/>
    <n v="4"/>
    <n v="194"/>
  </r>
  <r>
    <s v="SFH-C057846"/>
    <n v="8"/>
    <n v="6"/>
    <n v="1957"/>
    <d v="1913-10-09T00:00:00"/>
    <n v="61.6"/>
    <n v="21.7"/>
    <s v="Finland"/>
    <n v="5"/>
    <n v="6"/>
    <n v="1958"/>
    <d v="1910-10-10T00:00:00"/>
    <x v="2"/>
    <x v="490"/>
    <x v="1"/>
    <s v="UU"/>
    <x v="0"/>
    <n v="362"/>
    <n v="12"/>
    <n v="190"/>
  </r>
  <r>
    <s v="SFH-C059915"/>
    <n v="19"/>
    <n v="6"/>
    <n v="1957"/>
    <d v="1924-10-08T00:00:00"/>
    <n v="61.5"/>
    <n v="23.8"/>
    <s v="Finland"/>
    <n v="28"/>
    <n v="9"/>
    <n v="1957"/>
    <d v="1934-01-09T00:00:00"/>
    <x v="2"/>
    <x v="196"/>
    <x v="1"/>
    <s v="DH"/>
    <x v="0"/>
    <n v="101"/>
    <n v="0"/>
    <n v="0"/>
  </r>
  <r>
    <s v="SFH-C062342"/>
    <n v="28"/>
    <n v="6"/>
    <n v="1957"/>
    <d v="1933-10-09T00:00:00"/>
    <n v="62.6"/>
    <n v="23.73"/>
    <s v="Finland"/>
    <n v="5"/>
    <n v="8"/>
    <n v="1958"/>
    <d v="1910-12-10T00:00:00"/>
    <x v="84"/>
    <x v="196"/>
    <x v="1"/>
    <s v="HH"/>
    <x v="0"/>
    <n v="403"/>
    <n v="23"/>
    <n v="9"/>
  </r>
  <r>
    <s v="SFH-C062344"/>
    <n v="28"/>
    <n v="6"/>
    <n v="1957"/>
    <d v="1933-10-09T00:00:00"/>
    <n v="62.8"/>
    <n v="23.7"/>
    <s v="Finland"/>
    <n v="10"/>
    <n v="8"/>
    <n v="1958"/>
    <d v="1915-12-10T00:00:00"/>
    <x v="84"/>
    <x v="512"/>
    <x v="1"/>
    <s v="DH"/>
    <x v="0"/>
    <n v="408"/>
    <n v="0"/>
    <n v="0"/>
  </r>
  <r>
    <s v="SFH-C062345"/>
    <n v="28"/>
    <n v="6"/>
    <n v="1957"/>
    <d v="1933-10-09T00:00:00"/>
    <n v="62.6"/>
    <n v="23.7"/>
    <s v="Finland"/>
    <n v="15"/>
    <n v="11"/>
    <n v="1958"/>
    <d v="1921-03-11T00:00:00"/>
    <x v="33"/>
    <x v="512"/>
    <x v="1"/>
    <s v="DH"/>
    <x v="0"/>
    <n v="505"/>
    <n v="0"/>
    <n v="0"/>
  </r>
  <r>
    <s v="SFH-C062346"/>
    <n v="28"/>
    <n v="6"/>
    <n v="1957"/>
    <d v="1933-10-09T00:00:00"/>
    <n v="62.6"/>
    <n v="23.7"/>
    <s v="Finland"/>
    <n v="1"/>
    <n v="4"/>
    <n v="1958"/>
    <d v="1906-08-10T00:00:00"/>
    <x v="33"/>
    <x v="512"/>
    <x v="1"/>
    <s v="DH"/>
    <x v="0"/>
    <n v="277"/>
    <n v="0"/>
    <n v="0"/>
  </r>
  <r>
    <s v="SVG-C58088"/>
    <n v="30"/>
    <n v="5"/>
    <n v="1957"/>
    <d v="1935-09-08T00:00:00"/>
    <n v="56.2"/>
    <n v="13.85"/>
    <s v="Sweden"/>
    <n v="9"/>
    <n v="7"/>
    <n v="1957"/>
    <d v="1914-11-08T00:00:00"/>
    <x v="454"/>
    <x v="56"/>
    <x v="11"/>
    <s v="DH"/>
    <x v="0"/>
    <n v="40"/>
    <n v="0"/>
    <n v="0"/>
  </r>
  <r>
    <s v="SVG-C58307"/>
    <n v="17"/>
    <n v="6"/>
    <n v="1957"/>
    <d v="1922-10-09T00:00:00"/>
    <n v="57.92"/>
    <n v="11.9"/>
    <s v="Sweden"/>
    <n v="22"/>
    <n v="12"/>
    <n v="1957"/>
    <d v="1928-04-09T00:00:00"/>
    <x v="309"/>
    <x v="452"/>
    <x v="11"/>
    <s v="DH"/>
    <x v="0"/>
    <n v="188"/>
    <n v="0"/>
    <n v="0"/>
  </r>
  <r>
    <s v="SVR-U26912"/>
    <n v="19"/>
    <n v="5"/>
    <n v="1957"/>
    <d v="1924-09-07T00:00:00"/>
    <n v="57.83"/>
    <n v="12.68"/>
    <s v="Sweden"/>
    <n v="11"/>
    <n v="1"/>
    <n v="1958"/>
    <d v="1916-05-11T00:00:00"/>
    <x v="256"/>
    <x v="146"/>
    <x v="11"/>
    <s v="DH"/>
    <x v="0"/>
    <n v="237"/>
    <n v="8"/>
    <n v="22"/>
  </r>
  <r>
    <s v="SVR-U54529"/>
    <n v="4"/>
    <n v="6"/>
    <n v="1957"/>
    <d v="1909-10-09T00:00:00"/>
    <n v="56.17"/>
    <n v="12.85"/>
    <s v="Sweden"/>
    <n v="7"/>
    <n v="7"/>
    <n v="1957"/>
    <d v="1912-11-07T00:00:00"/>
    <x v="455"/>
    <x v="372"/>
    <x v="11"/>
    <s v="AH"/>
    <x v="0"/>
    <n v="33"/>
    <n v="0"/>
    <n v="0"/>
  </r>
  <r>
    <s v="SVR-U58693"/>
    <n v="4"/>
    <n v="6"/>
    <n v="1957"/>
    <d v="1909-10-09T00:00:00"/>
    <n v="57.65"/>
    <n v="18.3"/>
    <s v="Sweden"/>
    <n v="10"/>
    <n v="7"/>
    <n v="1957"/>
    <d v="1915-11-08T00:00:00"/>
    <x v="264"/>
    <x v="513"/>
    <x v="11"/>
    <s v="UU"/>
    <x v="0"/>
    <n v="36"/>
    <n v="3"/>
    <n v="47"/>
  </r>
  <r>
    <s v="SVR-U62791"/>
    <n v="2"/>
    <n v="6"/>
    <n v="1957"/>
    <d v="1907-10-09T00:00:00"/>
    <n v="57.67"/>
    <n v="15.85"/>
    <s v="Sweden"/>
    <n v="1"/>
    <n v="8"/>
    <n v="1957"/>
    <d v="1906-12-09T00:00:00"/>
    <x v="275"/>
    <x v="304"/>
    <x v="11"/>
    <s v="DH"/>
    <x v="0"/>
    <n v="60"/>
    <n v="27"/>
    <n v="87"/>
  </r>
  <r>
    <s v="SVR-U62793"/>
    <n v="4"/>
    <n v="6"/>
    <n v="1957"/>
    <d v="1909-10-09T00:00:00"/>
    <n v="57.67"/>
    <n v="15.87"/>
    <s v="Sweden"/>
    <n v="18"/>
    <n v="4"/>
    <n v="1960"/>
    <d v="1923-08-12T00:00:00"/>
    <x v="456"/>
    <x v="514"/>
    <x v="11"/>
    <s v="UU"/>
    <x v="1"/>
    <n v="1049"/>
    <n v="18"/>
    <n v="330"/>
  </r>
  <r>
    <s v="SVR-U66226"/>
    <n v="1"/>
    <n v="6"/>
    <n v="1957"/>
    <d v="1906-10-09T00:00:00"/>
    <n v="61.93"/>
    <n v="16.98"/>
    <s v="Sweden"/>
    <n v="20"/>
    <n v="3"/>
    <n v="1958"/>
    <d v="1925-07-10T00:00:00"/>
    <x v="401"/>
    <x v="515"/>
    <x v="11"/>
    <s v="DH"/>
    <x v="0"/>
    <n v="292"/>
    <n v="4"/>
    <n v="126"/>
  </r>
  <r>
    <s v="SVR-U66228"/>
    <n v="1"/>
    <n v="6"/>
    <n v="1957"/>
    <d v="1906-10-09T00:00:00"/>
    <n v="61.93"/>
    <n v="16.98"/>
    <s v="Sweden"/>
    <n v="17"/>
    <n v="12"/>
    <n v="1958"/>
    <d v="1923-04-11T00:00:00"/>
    <x v="457"/>
    <x v="516"/>
    <x v="11"/>
    <s v="DH"/>
    <x v="0"/>
    <n v="564"/>
    <n v="4"/>
    <n v="0"/>
  </r>
  <r>
    <s v="SVR-U66838"/>
    <n v="4"/>
    <n v="6"/>
    <n v="1957"/>
    <d v="1909-10-09T00:00:00"/>
    <n v="59.6"/>
    <n v="15.13"/>
    <s v="Sweden"/>
    <n v="15"/>
    <n v="7"/>
    <n v="1962"/>
    <d v="1920-11-12T00:00:00"/>
    <x v="212"/>
    <x v="260"/>
    <x v="11"/>
    <s v="UU"/>
    <x v="0"/>
    <n v="1867"/>
    <n v="6"/>
    <n v="91"/>
  </r>
  <r>
    <s v="SVR-U66845"/>
    <n v="4"/>
    <n v="6"/>
    <n v="1957"/>
    <d v="1909-10-09T00:00:00"/>
    <n v="59.6"/>
    <n v="15.13"/>
    <s v="Sweden"/>
    <n v="10"/>
    <n v="2"/>
    <n v="1959"/>
    <d v="1915-06-13T00:00:00"/>
    <x v="168"/>
    <x v="517"/>
    <x v="11"/>
    <s v="DH"/>
    <x v="0"/>
    <n v="616"/>
    <n v="5"/>
    <n v="38"/>
  </r>
  <r>
    <s v="SVR-U73952"/>
    <n v="6"/>
    <n v="6"/>
    <n v="1957"/>
    <d v="1911-10-09T00:00:00"/>
    <n v="65.680000000000007"/>
    <n v="21.02"/>
    <s v="Sweden"/>
    <n v="31"/>
    <n v="7"/>
    <n v="1957"/>
    <d v="1936-11-07T00:00:00"/>
    <x v="458"/>
    <x v="518"/>
    <x v="11"/>
    <s v="DH"/>
    <x v="0"/>
    <n v="55"/>
    <n v="0"/>
    <n v="0"/>
  </r>
  <r>
    <s v="SVR-U74853"/>
    <n v="31"/>
    <n v="5"/>
    <n v="1957"/>
    <d v="1936-09-07T00:00:00"/>
    <n v="60.58"/>
    <n v="16.55"/>
    <s v="Sweden"/>
    <n v="5"/>
    <n v="7"/>
    <n v="1957"/>
    <d v="1910-11-08T00:00:00"/>
    <x v="229"/>
    <x v="519"/>
    <x v="11"/>
    <s v="UU"/>
    <x v="0"/>
    <n v="35"/>
    <n v="1"/>
    <n v="270"/>
  </r>
  <r>
    <s v="SVR-U75054"/>
    <n v="1"/>
    <n v="6"/>
    <n v="1957"/>
    <d v="1906-10-09T00:00:00"/>
    <n v="56.12"/>
    <n v="12.68"/>
    <s v="Sweden"/>
    <n v="18"/>
    <n v="4"/>
    <n v="1958"/>
    <d v="1923-08-10T00:00:00"/>
    <x v="459"/>
    <x v="520"/>
    <x v="11"/>
    <s v="AH"/>
    <x v="0"/>
    <n v="321"/>
    <n v="0"/>
    <n v="0"/>
  </r>
  <r>
    <s v="SVR-X24266"/>
    <n v="10"/>
    <n v="6"/>
    <n v="1957"/>
    <d v="1915-10-09T00:00:00"/>
    <n v="58.3"/>
    <n v="15.13"/>
    <s v="Sweden"/>
    <n v="19"/>
    <n v="6"/>
    <n v="1957"/>
    <d v="1924-10-08T00:00:00"/>
    <x v="460"/>
    <x v="149"/>
    <x v="11"/>
    <s v="ND"/>
    <x v="0"/>
    <n v="9"/>
    <n v="4"/>
    <n v="0"/>
  </r>
  <r>
    <s v="BLB-2G9684"/>
    <n v="31"/>
    <n v="5"/>
    <n v="1958"/>
    <d v="1936-09-08T00:00:00"/>
    <n v="51.3"/>
    <n v="4.4000000000000004"/>
    <s v="Belgium"/>
    <n v="9"/>
    <n v="1"/>
    <n v="1959"/>
    <d v="1914-05-13T00:00:00"/>
    <x v="98"/>
    <x v="164"/>
    <x v="12"/>
    <s v="UU"/>
    <x v="0"/>
    <n v="223"/>
    <n v="7"/>
    <n v="91"/>
  </r>
  <r>
    <s v="CZP-C23698"/>
    <n v="20"/>
    <n v="5"/>
    <n v="1958"/>
    <d v="1925-09-09T00:00:00"/>
    <n v="49.88"/>
    <n v="15.48"/>
    <s v="Czech Republic"/>
    <n v="22"/>
    <n v="1"/>
    <n v="1959"/>
    <d v="1927-05-13T00:00:00"/>
    <x v="108"/>
    <x v="125"/>
    <x v="16"/>
    <s v="DH"/>
    <x v="0"/>
    <n v="247"/>
    <n v="9"/>
    <n v="298"/>
  </r>
  <r>
    <s v="CZP-E133485"/>
    <n v="23"/>
    <n v="5"/>
    <n v="1958"/>
    <d v="1928-09-08T00:00:00"/>
    <n v="49.65"/>
    <n v="16.77"/>
    <s v="Czech Republic"/>
    <n v="31"/>
    <n v="8"/>
    <n v="1958"/>
    <d v="1936-12-09T00:00:00"/>
    <x v="461"/>
    <x v="521"/>
    <x v="16"/>
    <s v="DH"/>
    <x v="0"/>
    <n v="100"/>
    <n v="0"/>
    <n v="0"/>
  </r>
  <r>
    <s v="CZP-E133488"/>
    <n v="23"/>
    <n v="5"/>
    <n v="1958"/>
    <d v="1928-09-08T00:00:00"/>
    <n v="49.87"/>
    <n v="15.5"/>
    <s v="Czech Republic"/>
    <n v="31"/>
    <n v="5"/>
    <n v="1959"/>
    <d v="1936-09-09T00:00:00"/>
    <x v="347"/>
    <x v="425"/>
    <x v="16"/>
    <s v="DH"/>
    <x v="0"/>
    <n v="373"/>
    <n v="4"/>
    <n v="53"/>
  </r>
  <r>
    <s v="DER-E34401"/>
    <n v="14"/>
    <n v="6"/>
    <n v="1958"/>
    <d v="1919-10-10T00:00:00"/>
    <n v="50.83"/>
    <n v="12.47"/>
    <s v="Germany"/>
    <n v="26"/>
    <n v="10"/>
    <n v="1958"/>
    <d v="1932-02-09T00:00:00"/>
    <x v="462"/>
    <x v="25"/>
    <x v="6"/>
    <s v="DH"/>
    <x v="0"/>
    <n v="134"/>
    <n v="0"/>
    <n v="0"/>
  </r>
  <r>
    <s v="DEW-442932"/>
    <n v="6"/>
    <n v="6"/>
    <n v="1958"/>
    <d v="1911-10-10T00:00:00"/>
    <n v="52.5"/>
    <n v="10.78"/>
    <s v="Germany"/>
    <n v="4"/>
    <n v="5"/>
    <n v="1959"/>
    <d v="1909-09-10T00:00:00"/>
    <x v="463"/>
    <x v="407"/>
    <x v="6"/>
    <s v="DH"/>
    <x v="0"/>
    <n v="332"/>
    <n v="2"/>
    <n v="270"/>
  </r>
  <r>
    <s v="DEW-5012667"/>
    <n v="6"/>
    <n v="6"/>
    <n v="1958"/>
    <d v="1911-10-10T00:00:00"/>
    <n v="51.17"/>
    <n v="6.73"/>
    <s v="Germany"/>
    <n v="25"/>
    <n v="6"/>
    <n v="1958"/>
    <d v="1930-10-10T00:00:00"/>
    <x v="86"/>
    <x v="522"/>
    <x v="6"/>
    <s v="PD"/>
    <x v="0"/>
    <n v="19"/>
    <n v="0"/>
    <n v="0"/>
  </r>
  <r>
    <s v="DEW-5038512"/>
    <n v="8"/>
    <n v="6"/>
    <n v="1958"/>
    <d v="1913-10-10T00:00:00"/>
    <n v="50.88"/>
    <n v="6.93"/>
    <s v="Germany"/>
    <n v="30"/>
    <n v="12"/>
    <n v="1959"/>
    <d v="1936-04-11T00:00:00"/>
    <x v="160"/>
    <x v="366"/>
    <x v="6"/>
    <s v="DH"/>
    <x v="0"/>
    <n v="570"/>
    <n v="3"/>
    <n v="33"/>
  </r>
  <r>
    <s v="DEW-5057149"/>
    <n v="9"/>
    <n v="5"/>
    <n v="1958"/>
    <d v="1914-09-09T00:00:00"/>
    <n v="50.17"/>
    <n v="8.98"/>
    <s v="Germany"/>
    <n v="19"/>
    <n v="1"/>
    <n v="1959"/>
    <d v="1924-05-12T00:00:00"/>
    <x v="464"/>
    <x v="76"/>
    <x v="6"/>
    <s v="DH"/>
    <x v="0"/>
    <n v="255"/>
    <n v="0"/>
    <n v="0"/>
  </r>
  <r>
    <s v="DEW-5057150"/>
    <n v="9"/>
    <n v="5"/>
    <n v="1958"/>
    <d v="1914-09-09T00:00:00"/>
    <n v="50.17"/>
    <n v="8.98"/>
    <s v="Germany"/>
    <n v="5"/>
    <n v="9"/>
    <n v="1963"/>
    <d v="1911-01-15T00:00:00"/>
    <x v="464"/>
    <x v="22"/>
    <x v="6"/>
    <s v="UU"/>
    <x v="0"/>
    <n v="1945"/>
    <n v="2"/>
    <n v="91"/>
  </r>
  <r>
    <s v="DEW-5070763"/>
    <n v="24"/>
    <n v="5"/>
    <n v="1958"/>
    <d v="1929-09-09T00:00:00"/>
    <n v="54.23"/>
    <n v="9.1"/>
    <s v="Germany"/>
    <n v="17"/>
    <n v="6"/>
    <n v="1958"/>
    <d v="1922-10-10T00:00:00"/>
    <x v="38"/>
    <x v="94"/>
    <x v="6"/>
    <s v="DH"/>
    <x v="0"/>
    <n v="24"/>
    <n v="0"/>
    <n v="0"/>
  </r>
  <r>
    <s v="GBT-3027302"/>
    <n v="11"/>
    <n v="6"/>
    <n v="1958"/>
    <d v="1916-10-09T00:00:00"/>
    <n v="52.95"/>
    <n v="1.08"/>
    <s v="UK"/>
    <n v="6"/>
    <n v="3"/>
    <n v="1959"/>
    <d v="1911-07-11T00:00:00"/>
    <x v="465"/>
    <x v="523"/>
    <x v="4"/>
    <s v="RH"/>
    <x v="0"/>
    <n v="268"/>
    <n v="4"/>
    <n v="197"/>
  </r>
  <r>
    <s v="GBT-3027303"/>
    <n v="11"/>
    <n v="6"/>
    <n v="1958"/>
    <d v="1916-10-09T00:00:00"/>
    <n v="52.95"/>
    <n v="1.08"/>
    <s v="UK"/>
    <n v="25"/>
    <n v="5"/>
    <n v="1960"/>
    <d v="1930-09-11T00:00:00"/>
    <x v="466"/>
    <x v="524"/>
    <x v="4"/>
    <s v="DH"/>
    <x v="0"/>
    <n v="714"/>
    <n v="13"/>
    <n v="270"/>
  </r>
  <r>
    <s v="GBT-3028768"/>
    <n v="24"/>
    <n v="5"/>
    <n v="1958"/>
    <d v="1929-09-09T00:00:00"/>
    <n v="54.68"/>
    <n v="-5.52"/>
    <s v="UK"/>
    <n v="21"/>
    <n v="6"/>
    <n v="1958"/>
    <d v="1926-10-10T00:00:00"/>
    <x v="396"/>
    <x v="445"/>
    <x v="4"/>
    <s v="UU"/>
    <x v="0"/>
    <n v="28"/>
    <n v="0"/>
    <n v="0"/>
  </r>
  <r>
    <s v="GBT-3035758"/>
    <n v="29"/>
    <n v="5"/>
    <n v="1958"/>
    <d v="1934-09-09T00:00:00"/>
    <n v="51.33"/>
    <n v="-2.93"/>
    <s v="UK"/>
    <n v="28"/>
    <n v="12"/>
    <n v="1958"/>
    <d v="1934-04-11T00:00:00"/>
    <x v="245"/>
    <x v="231"/>
    <x v="4"/>
    <s v="UU"/>
    <x v="0"/>
    <n v="213"/>
    <n v="0"/>
    <n v="0"/>
  </r>
  <r>
    <s v="GBT-3039856"/>
    <n v="3"/>
    <n v="6"/>
    <n v="1958"/>
    <d v="1908-10-09T00:00:00"/>
    <n v="50.83"/>
    <n v="-0.32"/>
    <s v="UK"/>
    <n v="20"/>
    <n v="6"/>
    <n v="1958"/>
    <d v="1925-10-10T00:00:00"/>
    <x v="462"/>
    <x v="525"/>
    <x v="4"/>
    <s v="ND"/>
    <x v="0"/>
    <n v="17"/>
    <n v="0"/>
    <n v="0"/>
  </r>
  <r>
    <s v="GBT-3043008"/>
    <n v="25"/>
    <n v="5"/>
    <n v="1958"/>
    <d v="1930-09-09T00:00:00"/>
    <n v="52.75"/>
    <n v="-2.67"/>
    <s v="UK"/>
    <n v="4"/>
    <n v="4"/>
    <n v="1959"/>
    <d v="1909-08-11T00:00:00"/>
    <x v="467"/>
    <x v="526"/>
    <x v="4"/>
    <s v="DH"/>
    <x v="0"/>
    <n v="314"/>
    <n v="4"/>
    <n v="164"/>
  </r>
  <r>
    <s v="GBT-388538"/>
    <n v="27"/>
    <n v="5"/>
    <n v="1958"/>
    <d v="1932-09-08T00:00:00"/>
    <n v="52.75"/>
    <n v="-4.8"/>
    <s v="UK"/>
    <n v="23"/>
    <n v="6"/>
    <n v="1958"/>
    <d v="1928-10-09T00:00:00"/>
    <x v="468"/>
    <x v="527"/>
    <x v="4"/>
    <s v="UU"/>
    <x v="0"/>
    <n v="27"/>
    <n v="0"/>
    <n v="0"/>
  </r>
  <r>
    <s v="GBT-390806"/>
    <n v="7"/>
    <n v="6"/>
    <n v="1958"/>
    <d v="1912-10-09T00:00:00"/>
    <n v="53.37"/>
    <n v="-2.6"/>
    <s v="UK"/>
    <n v="21"/>
    <n v="2"/>
    <n v="1960"/>
    <d v="1926-06-14T00:00:00"/>
    <x v="469"/>
    <x v="528"/>
    <x v="4"/>
    <s v="UU"/>
    <x v="0"/>
    <n v="624"/>
    <n v="3"/>
    <n v="231"/>
  </r>
  <r>
    <s v="GBT-390808"/>
    <n v="7"/>
    <n v="6"/>
    <n v="1958"/>
    <d v="1912-10-09T00:00:00"/>
    <n v="53.35"/>
    <n v="-2.62"/>
    <s v="UK"/>
    <n v="28"/>
    <n v="1"/>
    <n v="1959"/>
    <d v="1933-05-12T00:00:00"/>
    <x v="469"/>
    <x v="528"/>
    <x v="4"/>
    <s v="UU"/>
    <x v="0"/>
    <n v="235"/>
    <n v="2"/>
    <n v="270"/>
  </r>
  <r>
    <s v="GBT-392924"/>
    <n v="23"/>
    <n v="5"/>
    <n v="1958"/>
    <d v="1928-09-08T00:00:00"/>
    <n v="50.9"/>
    <n v="-7.0000000000000007E-2"/>
    <s v="UK"/>
    <n v="19"/>
    <n v="8"/>
    <n v="1958"/>
    <d v="1924-12-09T00:00:00"/>
    <x v="109"/>
    <x v="529"/>
    <x v="4"/>
    <s v="DH"/>
    <x v="0"/>
    <n v="88"/>
    <n v="2"/>
    <n v="0"/>
  </r>
  <r>
    <s v="NLA-3002992"/>
    <n v="19"/>
    <n v="6"/>
    <n v="1958"/>
    <d v="1924-10-09T00:00:00"/>
    <n v="51.48"/>
    <n v="5.62"/>
    <s v="Netherlands"/>
    <n v="7"/>
    <n v="11"/>
    <n v="1959"/>
    <d v="1913-03-12T00:00:00"/>
    <x v="470"/>
    <x v="442"/>
    <x v="19"/>
    <s v="UU"/>
    <x v="0"/>
    <n v="506"/>
    <n v="3"/>
    <n v="329"/>
  </r>
  <r>
    <s v="NOO-24521"/>
    <n v="23"/>
    <n v="5"/>
    <n v="1958"/>
    <d v="1928-09-08T00:00:00"/>
    <n v="62.13"/>
    <n v="6.13"/>
    <s v="Norway"/>
    <n v="15"/>
    <n v="11"/>
    <n v="1958"/>
    <d v="1921-03-11T00:00:00"/>
    <x v="439"/>
    <x v="430"/>
    <x v="8"/>
    <s v="DH"/>
    <x v="0"/>
    <n v="176"/>
    <n v="8"/>
    <n v="354"/>
  </r>
  <r>
    <s v="NOO-35301"/>
    <n v="20"/>
    <n v="7"/>
    <n v="1958"/>
    <d v="1925-11-09T00:00:00"/>
    <n v="61.93"/>
    <n v="6.25"/>
    <s v="Norway"/>
    <n v="29"/>
    <n v="7"/>
    <n v="1958"/>
    <d v="1934-11-09T00:00:00"/>
    <x v="471"/>
    <x v="530"/>
    <x v="8"/>
    <s v="UU"/>
    <x v="0"/>
    <n v="9"/>
    <n v="1"/>
    <n v="270"/>
  </r>
  <r>
    <s v="NOS-505645"/>
    <n v="10"/>
    <n v="6"/>
    <n v="1958"/>
    <d v="1915-10-10T00:00:00"/>
    <n v="58.57"/>
    <n v="6.22"/>
    <s v="Norway"/>
    <n v="15"/>
    <n v="6"/>
    <n v="1959"/>
    <d v="1920-10-10T00:00:00"/>
    <x v="472"/>
    <x v="531"/>
    <x v="8"/>
    <s v="UU"/>
    <x v="1"/>
    <n v="370"/>
    <n v="19"/>
    <n v="108"/>
  </r>
  <r>
    <s v="NOS-524896"/>
    <n v="10"/>
    <n v="6"/>
    <n v="1958"/>
    <d v="1915-10-10T00:00:00"/>
    <n v="59.92"/>
    <n v="10.83"/>
    <s v="Norway"/>
    <n v="18"/>
    <n v="12"/>
    <n v="1959"/>
    <d v="1924-04-11T00:00:00"/>
    <x v="271"/>
    <x v="405"/>
    <x v="8"/>
    <s v="PD"/>
    <x v="0"/>
    <n v="556"/>
    <n v="8"/>
    <n v="315"/>
  </r>
  <r>
    <s v="NOS-623572"/>
    <n v="30"/>
    <n v="5"/>
    <n v="1958"/>
    <d v="1935-09-09T00:00:00"/>
    <n v="58.97"/>
    <n v="5.7"/>
    <s v="Norway"/>
    <n v="2"/>
    <n v="7"/>
    <n v="1960"/>
    <d v="1907-11-11T00:00:00"/>
    <x v="338"/>
    <x v="464"/>
    <x v="8"/>
    <s v="DH"/>
    <x v="0"/>
    <n v="764"/>
    <n v="4"/>
    <n v="270"/>
  </r>
  <r>
    <s v="NOS-624331"/>
    <n v="19"/>
    <n v="5"/>
    <n v="1958"/>
    <d v="1924-09-08T00:00:00"/>
    <n v="58.97"/>
    <n v="5.72"/>
    <s v="Norway"/>
    <n v="19"/>
    <n v="7"/>
    <n v="1959"/>
    <d v="1924-11-09T00:00:00"/>
    <x v="338"/>
    <x v="367"/>
    <x v="8"/>
    <s v="UU"/>
    <x v="0"/>
    <n v="426"/>
    <n v="0"/>
    <n v="0"/>
  </r>
  <r>
    <s v="PLG-E1003304"/>
    <n v="25"/>
    <n v="6"/>
    <n v="1958"/>
    <d v="1930-10-10T00:00:00"/>
    <n v="51.25"/>
    <n v="22.57"/>
    <s v="Poland"/>
    <n v="15"/>
    <n v="6"/>
    <n v="1960"/>
    <d v="1920-10-11T00:00:00"/>
    <x v="80"/>
    <x v="510"/>
    <x v="13"/>
    <s v="DH"/>
    <x v="0"/>
    <n v="721"/>
    <n v="60"/>
    <n v="136"/>
  </r>
  <r>
    <s v="SFH-B025090"/>
    <n v="24"/>
    <n v="6"/>
    <n v="1958"/>
    <d v="1929-10-10T00:00:00"/>
    <n v="60.5"/>
    <n v="26.9"/>
    <s v="Finland"/>
    <n v="17"/>
    <n v="11"/>
    <n v="1958"/>
    <d v="1923-03-12T00:00:00"/>
    <x v="61"/>
    <x v="451"/>
    <x v="1"/>
    <s v="DH"/>
    <x v="0"/>
    <n v="146"/>
    <n v="4"/>
    <n v="270"/>
  </r>
  <r>
    <s v="SFH-B027871"/>
    <n v="11"/>
    <n v="6"/>
    <n v="1958"/>
    <d v="1916-10-09T00:00:00"/>
    <n v="61.4"/>
    <n v="23"/>
    <s v="Finland"/>
    <n v="23"/>
    <n v="7"/>
    <n v="1958"/>
    <d v="1928-11-08T00:00:00"/>
    <x v="453"/>
    <x v="1"/>
    <x v="1"/>
    <s v="UU"/>
    <x v="0"/>
    <n v="42"/>
    <n v="0"/>
    <n v="0"/>
  </r>
  <r>
    <s v="SFH-B027872"/>
    <n v="11"/>
    <n v="6"/>
    <n v="1958"/>
    <d v="1916-10-09T00:00:00"/>
    <n v="61.4"/>
    <n v="23"/>
    <s v="Finland"/>
    <n v="23"/>
    <n v="7"/>
    <n v="1958"/>
    <d v="1928-11-08T00:00:00"/>
    <x v="453"/>
    <x v="1"/>
    <x v="1"/>
    <s v="UU"/>
    <x v="0"/>
    <n v="42"/>
    <n v="0"/>
    <n v="0"/>
  </r>
  <r>
    <s v="SFH-C054555"/>
    <n v="9"/>
    <n v="6"/>
    <n v="1958"/>
    <d v="1914-10-10T00:00:00"/>
    <n v="61.3"/>
    <n v="24"/>
    <s v="Finland"/>
    <n v="20"/>
    <n v="8"/>
    <n v="1958"/>
    <d v="1925-12-10T00:00:00"/>
    <x v="340"/>
    <x v="493"/>
    <x v="1"/>
    <s v="DH"/>
    <x v="0"/>
    <n v="72"/>
    <n v="0"/>
    <n v="0"/>
  </r>
  <r>
    <s v="SFH-C057407"/>
    <n v="23"/>
    <n v="5"/>
    <n v="1958"/>
    <d v="1928-09-08T00:00:00"/>
    <n v="60.3"/>
    <n v="25.2"/>
    <s v="Finland"/>
    <n v="8"/>
    <n v="12"/>
    <n v="1960"/>
    <d v="1914-04-13T00:00:00"/>
    <x v="104"/>
    <x v="532"/>
    <x v="1"/>
    <s v="DH"/>
    <x v="0"/>
    <n v="930"/>
    <n v="0"/>
    <n v="0"/>
  </r>
  <r>
    <s v="SFH-C058894"/>
    <n v="8"/>
    <n v="6"/>
    <n v="1958"/>
    <d v="1913-10-10T00:00:00"/>
    <n v="61.4"/>
    <n v="23"/>
    <s v="Finland"/>
    <n v="2"/>
    <n v="3"/>
    <n v="1959"/>
    <d v="1907-07-11T00:00:00"/>
    <x v="453"/>
    <x v="1"/>
    <x v="1"/>
    <s v="UU"/>
    <x v="0"/>
    <n v="267"/>
    <n v="0"/>
    <n v="0"/>
  </r>
  <r>
    <s v="SFH-C062321"/>
    <n v="30"/>
    <n v="6"/>
    <n v="1958"/>
    <d v="1935-10-10T00:00:00"/>
    <n v="69.87"/>
    <n v="27.03"/>
    <s v="Finland"/>
    <n v="10"/>
    <n v="8"/>
    <n v="1958"/>
    <d v="1915-12-10T00:00:00"/>
    <x v="403"/>
    <x v="121"/>
    <x v="1"/>
    <s v="UU"/>
    <x v="0"/>
    <n v="41"/>
    <n v="4"/>
    <n v="342"/>
  </r>
  <r>
    <s v="SFH-C068829"/>
    <n v="15"/>
    <n v="6"/>
    <n v="1958"/>
    <d v="1920-10-09T00:00:00"/>
    <n v="61.3"/>
    <n v="29"/>
    <s v="Finland"/>
    <n v="6"/>
    <n v="6"/>
    <n v="1961"/>
    <d v="1911-10-13T00:00:00"/>
    <x v="374"/>
    <x v="28"/>
    <x v="1"/>
    <s v="DH"/>
    <x v="0"/>
    <n v="1087"/>
    <n v="16"/>
    <n v="224"/>
  </r>
  <r>
    <s v="SFH-C068831"/>
    <n v="15"/>
    <n v="6"/>
    <n v="1958"/>
    <d v="1920-10-09T00:00:00"/>
    <n v="61.3"/>
    <n v="29"/>
    <s v="Finland"/>
    <n v="18"/>
    <n v="7"/>
    <n v="1958"/>
    <d v="1923-11-09T00:00:00"/>
    <x v="340"/>
    <x v="174"/>
    <x v="1"/>
    <s v="DH"/>
    <x v="0"/>
    <n v="33"/>
    <n v="0"/>
    <n v="0"/>
  </r>
  <r>
    <s v="SFH-C068840"/>
    <n v="1"/>
    <n v="7"/>
    <n v="1958"/>
    <d v="1906-11-09T00:00:00"/>
    <n v="61.3"/>
    <n v="29.1"/>
    <s v="Finland"/>
    <n v="15"/>
    <n v="7"/>
    <n v="1959"/>
    <d v="1920-11-09T00:00:00"/>
    <x v="340"/>
    <x v="486"/>
    <x v="1"/>
    <s v="DH"/>
    <x v="0"/>
    <n v="379"/>
    <n v="0"/>
    <n v="0"/>
  </r>
  <r>
    <s v="SFH-C069154"/>
    <n v="30"/>
    <n v="5"/>
    <n v="1958"/>
    <d v="1935-09-09T00:00:00"/>
    <n v="60.5"/>
    <n v="22"/>
    <s v="Finland"/>
    <n v="28"/>
    <n v="6"/>
    <n v="1961"/>
    <d v="1933-10-13T00:00:00"/>
    <x v="61"/>
    <x v="337"/>
    <x v="1"/>
    <s v="DH"/>
    <x v="0"/>
    <n v="1125"/>
    <n v="0"/>
    <n v="0"/>
  </r>
  <r>
    <s v="SVG-C58330"/>
    <n v="6"/>
    <n v="6"/>
    <n v="1958"/>
    <d v="1911-10-10T00:00:00"/>
    <n v="57.87"/>
    <n v="12"/>
    <s v="Sweden"/>
    <n v="5"/>
    <n v="8"/>
    <n v="1962"/>
    <d v="1910-12-14T00:00:00"/>
    <x v="473"/>
    <x v="178"/>
    <x v="11"/>
    <s v="UU"/>
    <x v="1"/>
    <n v="1521"/>
    <n v="13"/>
    <n v="204"/>
  </r>
  <r>
    <s v="SVG-C58331"/>
    <n v="6"/>
    <n v="6"/>
    <n v="1958"/>
    <d v="1911-10-10T00:00:00"/>
    <n v="57.9"/>
    <n v="12"/>
    <s v="Sweden"/>
    <n v="7"/>
    <n v="12"/>
    <n v="1958"/>
    <d v="1913-04-10T00:00:00"/>
    <x v="194"/>
    <x v="178"/>
    <x v="11"/>
    <s v="UU"/>
    <x v="0"/>
    <n v="184"/>
    <n v="6"/>
    <n v="250"/>
  </r>
  <r>
    <s v="SVG-C58346"/>
    <n v="8"/>
    <n v="6"/>
    <n v="1958"/>
    <d v="1913-10-10T00:00:00"/>
    <n v="57.87"/>
    <n v="11.92"/>
    <s v="Sweden"/>
    <n v="8"/>
    <n v="7"/>
    <n v="1958"/>
    <d v="1913-11-09T00:00:00"/>
    <x v="285"/>
    <x v="178"/>
    <x v="11"/>
    <s v="UU"/>
    <x v="0"/>
    <n v="30"/>
    <n v="0"/>
    <n v="0"/>
  </r>
  <r>
    <s v="SVG-C58347"/>
    <n v="8"/>
    <n v="6"/>
    <n v="1958"/>
    <d v="1913-10-10T00:00:00"/>
    <n v="57.87"/>
    <n v="11.92"/>
    <s v="Sweden"/>
    <n v="1"/>
    <n v="5"/>
    <n v="1959"/>
    <d v="1906-09-10T00:00:00"/>
    <x v="285"/>
    <x v="178"/>
    <x v="11"/>
    <s v="UU"/>
    <x v="0"/>
    <n v="327"/>
    <n v="0"/>
    <n v="0"/>
  </r>
  <r>
    <s v="SVR-U30320"/>
    <n v="5"/>
    <n v="6"/>
    <n v="1958"/>
    <d v="1910-10-10T00:00:00"/>
    <n v="57.32"/>
    <n v="12.53"/>
    <s v="Sweden"/>
    <n v="6"/>
    <n v="4"/>
    <n v="1959"/>
    <d v="1911-08-11T00:00:00"/>
    <x v="179"/>
    <x v="166"/>
    <x v="11"/>
    <s v="PD"/>
    <x v="0"/>
    <n v="305"/>
    <n v="0"/>
    <n v="0"/>
  </r>
  <r>
    <s v="SVR-U48678"/>
    <n v="15"/>
    <n v="6"/>
    <n v="1958"/>
    <d v="1920-10-09T00:00:00"/>
    <n v="56.75"/>
    <n v="15.92"/>
    <s v="Sweden"/>
    <n v="10"/>
    <n v="2"/>
    <n v="1960"/>
    <d v="1915-06-14T00:00:00"/>
    <x v="441"/>
    <x v="497"/>
    <x v="11"/>
    <s v="DH"/>
    <x v="0"/>
    <n v="605"/>
    <n v="0"/>
    <n v="0"/>
  </r>
  <r>
    <s v="SVR-U62169"/>
    <n v="8"/>
    <n v="7"/>
    <n v="1958"/>
    <d v="1913-11-09T00:00:00"/>
    <n v="59.47"/>
    <n v="18.75"/>
    <s v="Sweden"/>
    <n v="15"/>
    <n v="7"/>
    <n v="1958"/>
    <d v="1920-11-08T00:00:00"/>
    <x v="474"/>
    <x v="533"/>
    <x v="11"/>
    <s v="RH"/>
    <x v="2"/>
    <n v="7"/>
    <n v="0"/>
    <n v="0"/>
  </r>
  <r>
    <s v="SVR-U76848"/>
    <n v="10"/>
    <n v="6"/>
    <n v="1958"/>
    <d v="1915-10-10T00:00:00"/>
    <n v="56.9"/>
    <n v="14.55"/>
    <s v="Sweden"/>
    <n v="28"/>
    <n v="6"/>
    <n v="1959"/>
    <d v="1933-10-11T00:00:00"/>
    <x v="475"/>
    <x v="534"/>
    <x v="11"/>
    <s v="DH"/>
    <x v="0"/>
    <n v="383"/>
    <n v="3"/>
    <n v="228"/>
  </r>
  <r>
    <s v="SVR-U78141"/>
    <n v="16"/>
    <n v="6"/>
    <n v="1958"/>
    <d v="1921-10-10T00:00:00"/>
    <n v="59"/>
    <n v="16.2"/>
    <s v="Sweden"/>
    <n v="30"/>
    <n v="6"/>
    <n v="1958"/>
    <d v="1935-10-10T00:00:00"/>
    <x v="206"/>
    <x v="535"/>
    <x v="11"/>
    <s v="AH"/>
    <x v="0"/>
    <n v="14"/>
    <n v="0"/>
    <n v="0"/>
  </r>
  <r>
    <s v="SVR-U78167"/>
    <n v="31"/>
    <n v="5"/>
    <n v="1958"/>
    <d v="1936-09-08T00:00:00"/>
    <n v="56.25"/>
    <n v="12.85"/>
    <s v="Sweden"/>
    <n v="1"/>
    <n v="5"/>
    <n v="1959"/>
    <d v="1906-09-10T00:00:00"/>
    <x v="476"/>
    <x v="372"/>
    <x v="11"/>
    <s v="ND"/>
    <x v="0"/>
    <n v="335"/>
    <n v="2"/>
    <n v="0"/>
  </r>
  <r>
    <s v="SVR-U79841"/>
    <n v="31"/>
    <n v="5"/>
    <n v="1958"/>
    <d v="1936-09-08T00:00:00"/>
    <n v="59.27"/>
    <n v="17.03"/>
    <s v="Sweden"/>
    <n v="12"/>
    <n v="8"/>
    <n v="1958"/>
    <d v="1917-12-10T00:00:00"/>
    <x v="262"/>
    <x v="536"/>
    <x v="11"/>
    <s v="DH"/>
    <x v="0"/>
    <n v="73"/>
    <n v="1"/>
    <n v="91"/>
  </r>
  <r>
    <s v="SVR-U79843"/>
    <n v="31"/>
    <n v="5"/>
    <n v="1958"/>
    <d v="1936-09-08T00:00:00"/>
    <n v="59.27"/>
    <n v="17.03"/>
    <s v="Sweden"/>
    <n v="12"/>
    <n v="8"/>
    <n v="1958"/>
    <d v="1917-12-10T00:00:00"/>
    <x v="262"/>
    <x v="536"/>
    <x v="11"/>
    <s v="DH"/>
    <x v="0"/>
    <n v="73"/>
    <n v="1"/>
    <n v="91"/>
  </r>
  <r>
    <s v="SVR-U79861"/>
    <n v="1"/>
    <n v="6"/>
    <n v="1958"/>
    <d v="1906-10-10T00:00:00"/>
    <n v="56.22"/>
    <n v="12.8"/>
    <s v="Sweden"/>
    <n v="28"/>
    <n v="5"/>
    <n v="1961"/>
    <d v="1933-09-12T00:00:00"/>
    <x v="420"/>
    <x v="254"/>
    <x v="11"/>
    <s v="DH"/>
    <x v="0"/>
    <n v="1092"/>
    <n v="2"/>
    <n v="270"/>
  </r>
  <r>
    <s v="SVR-U80223"/>
    <n v="4"/>
    <n v="6"/>
    <n v="1958"/>
    <d v="1909-10-10T00:00:00"/>
    <n v="56.22"/>
    <n v="12.75"/>
    <s v="Sweden"/>
    <n v="12"/>
    <n v="5"/>
    <n v="1960"/>
    <d v="1917-09-11T00:00:00"/>
    <x v="459"/>
    <x v="254"/>
    <x v="11"/>
    <s v="DH"/>
    <x v="0"/>
    <n v="708"/>
    <n v="12"/>
    <n v="170"/>
  </r>
  <r>
    <s v="SVR-X28747"/>
    <n v="7"/>
    <n v="6"/>
    <n v="1958"/>
    <d v="1912-10-09T00:00:00"/>
    <n v="55.65"/>
    <n v="13.08"/>
    <s v="Sweden"/>
    <n v="18"/>
    <n v="6"/>
    <n v="1958"/>
    <d v="1923-10-10T00:00:00"/>
    <x v="146"/>
    <x v="537"/>
    <x v="11"/>
    <s v="AH"/>
    <x v="0"/>
    <n v="11"/>
    <n v="3"/>
    <n v="270"/>
  </r>
  <r>
    <s v="CZP-E133798"/>
    <n v="8"/>
    <n v="5"/>
    <n v="1959"/>
    <d v="1913-09-10T00:00:00"/>
    <n v="49.93"/>
    <n v="15.47"/>
    <s v="Czech Republic"/>
    <n v="5"/>
    <n v="4"/>
    <n v="1960"/>
    <d v="1910-08-12T00:00:00"/>
    <x v="348"/>
    <x v="397"/>
    <x v="16"/>
    <s v="UU"/>
    <x v="0"/>
    <n v="333"/>
    <n v="0"/>
    <n v="0"/>
  </r>
  <r>
    <s v="DER-D7810"/>
    <n v="13"/>
    <n v="5"/>
    <n v="1959"/>
    <d v="1918-09-10T00:00:00"/>
    <n v="49.38"/>
    <n v="9.67"/>
    <s v="Germany"/>
    <n v="28"/>
    <n v="12"/>
    <n v="1959"/>
    <d v="1934-04-12T00:00:00"/>
    <x v="477"/>
    <x v="538"/>
    <x v="6"/>
    <s v="DH"/>
    <x v="0"/>
    <n v="229"/>
    <n v="6"/>
    <n v="13"/>
  </r>
  <r>
    <s v="DER-E33827"/>
    <n v="22"/>
    <n v="6"/>
    <n v="1959"/>
    <d v="1927-10-11T00:00:00"/>
    <n v="48.5"/>
    <n v="9.68"/>
    <s v="Germany"/>
    <n v="1"/>
    <n v="5"/>
    <n v="1969"/>
    <d v="1906-09-20T00:00:00"/>
    <x v="478"/>
    <x v="538"/>
    <x v="6"/>
    <s v="UU"/>
    <x v="0"/>
    <n v="3601"/>
    <n v="0"/>
    <n v="0"/>
  </r>
  <r>
    <s v="DER-E35635"/>
    <n v="28"/>
    <n v="5"/>
    <n v="1959"/>
    <d v="1933-09-10T00:00:00"/>
    <n v="48.73"/>
    <n v="10.8"/>
    <s v="Germany"/>
    <n v="28"/>
    <n v="4"/>
    <n v="1963"/>
    <d v="1933-08-15T00:00:00"/>
    <x v="479"/>
    <x v="87"/>
    <x v="6"/>
    <s v="UU"/>
    <x v="0"/>
    <n v="1431"/>
    <n v="10"/>
    <n v="181"/>
  </r>
  <r>
    <s v="DER-E41608"/>
    <n v="13"/>
    <n v="5"/>
    <n v="1959"/>
    <d v="1918-09-10T00:00:00"/>
    <n v="48.9"/>
    <n v="9.1999999999999993"/>
    <s v="Germany"/>
    <n v="18"/>
    <n v="6"/>
    <n v="1959"/>
    <d v="1923-10-11T00:00:00"/>
    <x v="480"/>
    <x v="503"/>
    <x v="6"/>
    <s v="UU"/>
    <x v="0"/>
    <n v="36"/>
    <n v="0"/>
    <n v="0"/>
  </r>
  <r>
    <s v="DER-E42899"/>
    <n v="23"/>
    <n v="5"/>
    <n v="1959"/>
    <d v="1928-09-09T00:00:00"/>
    <n v="48.82"/>
    <n v="9.5299999999999994"/>
    <s v="Germany"/>
    <n v="17"/>
    <n v="4"/>
    <n v="1962"/>
    <d v="1922-08-14T00:00:00"/>
    <x v="481"/>
    <x v="192"/>
    <x v="6"/>
    <s v="ND"/>
    <x v="0"/>
    <n v="1060"/>
    <n v="11"/>
    <n v="45"/>
  </r>
  <r>
    <s v="DER-E42901"/>
    <n v="23"/>
    <n v="5"/>
    <n v="1959"/>
    <d v="1928-09-09T00:00:00"/>
    <n v="48.82"/>
    <n v="9.5299999999999994"/>
    <s v="Germany"/>
    <n v="27"/>
    <n v="5"/>
    <n v="1962"/>
    <d v="1932-09-12T00:00:00"/>
    <x v="480"/>
    <x v="5"/>
    <x v="6"/>
    <s v="DH"/>
    <x v="0"/>
    <n v="1100"/>
    <n v="14"/>
    <n v="314"/>
  </r>
  <r>
    <s v="DER-F14287"/>
    <n v="8"/>
    <n v="6"/>
    <n v="1959"/>
    <d v="1913-10-11T00:00:00"/>
    <n v="49.23"/>
    <n v="8.1199999999999992"/>
    <s v="Germany"/>
    <n v="15"/>
    <n v="6"/>
    <n v="1961"/>
    <d v="1920-10-12T00:00:00"/>
    <x v="327"/>
    <x v="33"/>
    <x v="6"/>
    <s v="UU"/>
    <x v="0"/>
    <n v="738"/>
    <n v="4"/>
    <n v="181"/>
  </r>
  <r>
    <s v="DEW-5020236"/>
    <n v="10"/>
    <n v="5"/>
    <n v="1959"/>
    <d v="1915-09-10T00:00:00"/>
    <n v="50.98"/>
    <n v="6.72"/>
    <s v="Germany"/>
    <n v="15"/>
    <n v="7"/>
    <n v="1959"/>
    <d v="1920-11-09T00:00:00"/>
    <x v="482"/>
    <x v="539"/>
    <x v="6"/>
    <s v="UU"/>
    <x v="0"/>
    <n v="66"/>
    <n v="3"/>
    <n v="129"/>
  </r>
  <r>
    <s v="DEW-5022635"/>
    <n v="16"/>
    <n v="6"/>
    <n v="1959"/>
    <d v="1921-10-11T00:00:00"/>
    <n v="50.62"/>
    <n v="8.6300000000000008"/>
    <s v="Germany"/>
    <n v="26"/>
    <n v="3"/>
    <n v="1961"/>
    <d v="1931-07-13T00:00:00"/>
    <x v="483"/>
    <x v="540"/>
    <x v="6"/>
    <s v="DH"/>
    <x v="0"/>
    <n v="649"/>
    <n v="7"/>
    <n v="203"/>
  </r>
  <r>
    <s v="DEW-5038519"/>
    <n v="24"/>
    <n v="5"/>
    <n v="1959"/>
    <d v="1929-09-10T00:00:00"/>
    <n v="50.88"/>
    <n v="6.93"/>
    <s v="Germany"/>
    <n v="31"/>
    <n v="3"/>
    <n v="1967"/>
    <d v="1936-07-18T00:00:00"/>
    <x v="398"/>
    <x v="366"/>
    <x v="6"/>
    <s v="DH"/>
    <x v="0"/>
    <n v="2868"/>
    <n v="6"/>
    <n v="12"/>
  </r>
  <r>
    <s v="DEW-5057325"/>
    <n v="7"/>
    <n v="5"/>
    <n v="1959"/>
    <d v="1912-09-09T00:00:00"/>
    <n v="51.28"/>
    <n v="9.3699999999999992"/>
    <s v="Germany"/>
    <n v="2"/>
    <n v="6"/>
    <n v="1959"/>
    <d v="1907-10-11T00:00:00"/>
    <x v="31"/>
    <x v="500"/>
    <x v="6"/>
    <s v="PD"/>
    <x v="0"/>
    <n v="26"/>
    <n v="0"/>
    <n v="0"/>
  </r>
  <r>
    <s v="DKC-588220"/>
    <n v="17"/>
    <n v="5"/>
    <n v="1959"/>
    <d v="1922-09-10T00:00:00"/>
    <n v="55.67"/>
    <n v="12.02"/>
    <s v="Denmark"/>
    <n v="2"/>
    <n v="12"/>
    <n v="1964"/>
    <d v="1908-04-16T00:00:00"/>
    <x v="94"/>
    <x v="116"/>
    <x v="3"/>
    <s v="DH"/>
    <x v="0"/>
    <n v="2026"/>
    <n v="2"/>
    <n v="0"/>
  </r>
  <r>
    <s v="DKC-588237"/>
    <n v="22"/>
    <n v="5"/>
    <n v="1959"/>
    <d v="1927-09-10T00:00:00"/>
    <n v="55.15"/>
    <n v="15.08"/>
    <s v="Denmark"/>
    <n v="3"/>
    <n v="2"/>
    <n v="1963"/>
    <d v="1908-06-16T00:00:00"/>
    <x v="484"/>
    <x v="541"/>
    <x v="3"/>
    <s v="DH"/>
    <x v="0"/>
    <n v="1353"/>
    <n v="4"/>
    <n v="240"/>
  </r>
  <r>
    <s v="DKC-588906"/>
    <n v="5"/>
    <n v="5"/>
    <n v="1959"/>
    <d v="1910-09-10T00:00:00"/>
    <n v="56.17"/>
    <n v="10.220000000000001"/>
    <s v="Denmark"/>
    <n v="20"/>
    <n v="1"/>
    <n v="1960"/>
    <d v="1925-05-13T00:00:00"/>
    <x v="455"/>
    <x v="410"/>
    <x v="3"/>
    <s v="DH"/>
    <x v="0"/>
    <n v="260"/>
    <n v="0"/>
    <n v="0"/>
  </r>
  <r>
    <s v="DKC-588911"/>
    <n v="17"/>
    <n v="5"/>
    <n v="1959"/>
    <d v="1922-09-10T00:00:00"/>
    <n v="56.07"/>
    <n v="10.17"/>
    <s v="Denmark"/>
    <n v="6"/>
    <n v="6"/>
    <n v="1959"/>
    <d v="1911-10-11T00:00:00"/>
    <x v="91"/>
    <x v="542"/>
    <x v="3"/>
    <s v="UU"/>
    <x v="0"/>
    <n v="20"/>
    <n v="0"/>
    <n v="0"/>
  </r>
  <r>
    <s v="DKS-S28067"/>
    <n v="27"/>
    <n v="6"/>
    <n v="1959"/>
    <d v="1932-10-10T00:00:00"/>
    <n v="55.47"/>
    <n v="8.4700000000000006"/>
    <s v="Denmark"/>
    <n v="15"/>
    <n v="4"/>
    <n v="1960"/>
    <d v="1920-08-11T00:00:00"/>
    <x v="136"/>
    <x v="543"/>
    <x v="3"/>
    <s v="UU"/>
    <x v="0"/>
    <n v="293"/>
    <n v="5"/>
    <n v="320"/>
  </r>
  <r>
    <s v="GBT-2020407"/>
    <n v="19"/>
    <n v="5"/>
    <n v="1959"/>
    <d v="1924-09-09T00:00:00"/>
    <n v="52.53"/>
    <n v="-1.53"/>
    <s v="UK"/>
    <n v="1"/>
    <n v="7"/>
    <n v="1961"/>
    <d v="1906-11-12T00:00:00"/>
    <x v="96"/>
    <x v="544"/>
    <x v="4"/>
    <s v="UU"/>
    <x v="0"/>
    <n v="774"/>
    <n v="2"/>
    <n v="270"/>
  </r>
  <r>
    <s v="GBT-2020408"/>
    <n v="19"/>
    <n v="5"/>
    <n v="1959"/>
    <d v="1924-09-09T00:00:00"/>
    <n v="52.53"/>
    <n v="-1.53"/>
    <s v="UK"/>
    <n v="19"/>
    <n v="3"/>
    <n v="1964"/>
    <d v="1924-07-15T00:00:00"/>
    <x v="485"/>
    <x v="14"/>
    <x v="4"/>
    <s v="UU"/>
    <x v="0"/>
    <n v="1766"/>
    <n v="8"/>
    <n v="141"/>
  </r>
  <r>
    <s v="GBT-2020416"/>
    <n v="23"/>
    <n v="5"/>
    <n v="1959"/>
    <d v="1928-09-09T00:00:00"/>
    <n v="52.53"/>
    <n v="-1.45"/>
    <s v="UK"/>
    <n v="15"/>
    <n v="6"/>
    <n v="1961"/>
    <d v="1920-10-12T00:00:00"/>
    <x v="281"/>
    <x v="545"/>
    <x v="4"/>
    <s v="DH"/>
    <x v="0"/>
    <n v="754"/>
    <n v="9"/>
    <n v="257"/>
  </r>
  <r>
    <s v="GBT-2033207"/>
    <n v="11"/>
    <n v="5"/>
    <n v="1959"/>
    <d v="1916-09-09T00:00:00"/>
    <n v="54.05"/>
    <n v="-4.82"/>
    <s v="UK"/>
    <n v="10"/>
    <n v="12"/>
    <n v="1961"/>
    <d v="1916-04-13T00:00:00"/>
    <x v="38"/>
    <x v="546"/>
    <x v="4"/>
    <s v="UU"/>
    <x v="0"/>
    <n v="944"/>
    <n v="34"/>
    <n v="54"/>
  </r>
  <r>
    <s v="GBT-3043356"/>
    <n v="27"/>
    <n v="5"/>
    <n v="1959"/>
    <d v="1932-09-09T00:00:00"/>
    <n v="54.13"/>
    <n v="-2.77"/>
    <s v="UK"/>
    <n v="16"/>
    <n v="3"/>
    <n v="1960"/>
    <d v="1921-07-12T00:00:00"/>
    <x v="486"/>
    <x v="107"/>
    <x v="4"/>
    <s v="DH"/>
    <x v="0"/>
    <n v="294"/>
    <n v="5"/>
    <n v="319"/>
  </r>
  <r>
    <s v="GBT-3048183"/>
    <n v="2"/>
    <n v="6"/>
    <n v="1959"/>
    <d v="1907-10-11T00:00:00"/>
    <n v="52.6"/>
    <n v="-1.83"/>
    <s v="UK"/>
    <n v="13"/>
    <n v="3"/>
    <n v="1960"/>
    <d v="1918-07-12T00:00:00"/>
    <x v="487"/>
    <x v="547"/>
    <x v="4"/>
    <s v="UU"/>
    <x v="0"/>
    <n v="285"/>
    <n v="4"/>
    <n v="0"/>
  </r>
  <r>
    <s v="GBT-3049037"/>
    <n v="24"/>
    <n v="5"/>
    <n v="1959"/>
    <d v="1929-09-10T00:00:00"/>
    <n v="53.72"/>
    <n v="-1.22"/>
    <s v="UK"/>
    <n v="25"/>
    <n v="8"/>
    <n v="1961"/>
    <d v="1930-12-13T00:00:00"/>
    <x v="305"/>
    <x v="548"/>
    <x v="4"/>
    <s v="UU"/>
    <x v="0"/>
    <n v="824"/>
    <n v="11"/>
    <n v="291"/>
  </r>
  <r>
    <s v="NLA-3001293"/>
    <n v="12"/>
    <n v="6"/>
    <n v="1959"/>
    <d v="1917-10-11T00:00:00"/>
    <n v="52.2"/>
    <n v="5.9"/>
    <s v="Netherlands"/>
    <n v="13"/>
    <n v="9"/>
    <n v="1959"/>
    <d v="1919-01-11T00:00:00"/>
    <x v="77"/>
    <x v="549"/>
    <x v="19"/>
    <s v="UU"/>
    <x v="2"/>
    <n v="93"/>
    <n v="0"/>
    <n v="0"/>
  </r>
  <r>
    <s v="NLA-3002691"/>
    <n v="22"/>
    <n v="6"/>
    <n v="1959"/>
    <d v="1927-10-11T00:00:00"/>
    <n v="52.1"/>
    <n v="4.3"/>
    <s v="Netherlands"/>
    <n v="20"/>
    <n v="9"/>
    <n v="1959"/>
    <d v="1926-01-11T00:00:00"/>
    <x v="411"/>
    <x v="550"/>
    <x v="19"/>
    <s v="UU"/>
    <x v="0"/>
    <n v="90"/>
    <n v="0"/>
    <n v="0"/>
  </r>
  <r>
    <s v="NLA-3009954"/>
    <n v="30"/>
    <n v="5"/>
    <n v="1959"/>
    <d v="1935-09-10T00:00:00"/>
    <n v="52.3"/>
    <n v="5.2"/>
    <s v="Netherlands"/>
    <n v="12"/>
    <n v="11"/>
    <n v="1959"/>
    <d v="1918-03-13T00:00:00"/>
    <x v="77"/>
    <x v="551"/>
    <x v="19"/>
    <s v="DH"/>
    <x v="0"/>
    <n v="166"/>
    <n v="12"/>
    <n v="181"/>
  </r>
  <r>
    <s v="NOO-35094"/>
    <n v="17"/>
    <n v="6"/>
    <n v="1959"/>
    <d v="1922-10-11T00:00:00"/>
    <n v="59.75"/>
    <n v="10.87"/>
    <s v="Norway"/>
    <n v="18"/>
    <n v="8"/>
    <n v="1959"/>
    <d v="1923-12-11T00:00:00"/>
    <x v="283"/>
    <x v="96"/>
    <x v="8"/>
    <s v="UU"/>
    <x v="1"/>
    <n v="62"/>
    <n v="36"/>
    <n v="298"/>
  </r>
  <r>
    <s v="NOS-517757"/>
    <n v="31"/>
    <n v="5"/>
    <n v="1959"/>
    <d v="1936-09-09T00:00:00"/>
    <n v="58.53"/>
    <n v="7.78"/>
    <s v="Norway"/>
    <n v="29"/>
    <n v="12"/>
    <n v="1959"/>
    <d v="1935-04-12T00:00:00"/>
    <x v="298"/>
    <x v="552"/>
    <x v="8"/>
    <s v="DH"/>
    <x v="0"/>
    <n v="212"/>
    <n v="4"/>
    <n v="195"/>
  </r>
  <r>
    <s v="SFH-C049910"/>
    <n v="15"/>
    <n v="6"/>
    <n v="1959"/>
    <d v="1920-10-10T00:00:00"/>
    <n v="62.9"/>
    <n v="23"/>
    <s v="Finland"/>
    <n v="15"/>
    <n v="11"/>
    <n v="1959"/>
    <d v="1921-03-12T00:00:00"/>
    <x v="26"/>
    <x v="1"/>
    <x v="1"/>
    <s v="DH"/>
    <x v="0"/>
    <n v="153"/>
    <n v="0"/>
    <n v="0"/>
  </r>
  <r>
    <s v="SFH-C057510"/>
    <n v="10"/>
    <n v="6"/>
    <n v="1959"/>
    <d v="1915-10-11T00:00:00"/>
    <n v="63.2"/>
    <n v="21.6"/>
    <s v="Finland"/>
    <n v="19"/>
    <n v="3"/>
    <n v="1960"/>
    <d v="1924-07-11T00:00:00"/>
    <x v="387"/>
    <x v="450"/>
    <x v="1"/>
    <s v="UU"/>
    <x v="0"/>
    <n v="283"/>
    <n v="0"/>
    <n v="0"/>
  </r>
  <r>
    <s v="SFH-C071561"/>
    <n v="23"/>
    <n v="6"/>
    <n v="1959"/>
    <d v="1928-10-10T00:00:00"/>
    <n v="62"/>
    <n v="25.4"/>
    <s v="Finland"/>
    <n v="19"/>
    <n v="9"/>
    <n v="1959"/>
    <d v="1925-01-10T00:00:00"/>
    <x v="488"/>
    <x v="553"/>
    <x v="1"/>
    <s v="DH"/>
    <x v="0"/>
    <n v="88"/>
    <n v="4"/>
    <n v="270"/>
  </r>
  <r>
    <s v="SFH-C072517"/>
    <n v="16"/>
    <n v="6"/>
    <n v="1959"/>
    <d v="1921-10-11T00:00:00"/>
    <n v="61.5"/>
    <n v="21.7"/>
    <s v="Finland"/>
    <n v="12"/>
    <n v="1"/>
    <n v="1960"/>
    <d v="1917-05-13T00:00:00"/>
    <x v="2"/>
    <x v="554"/>
    <x v="1"/>
    <s v="UU"/>
    <x v="0"/>
    <n v="210"/>
    <n v="0"/>
    <n v="0"/>
  </r>
  <r>
    <s v="SFH-C073056"/>
    <n v="8"/>
    <n v="6"/>
    <n v="1959"/>
    <d v="1913-10-11T00:00:00"/>
    <n v="62.3"/>
    <n v="21.4"/>
    <s v="Finland"/>
    <n v="15"/>
    <n v="8"/>
    <n v="1963"/>
    <d v="1920-12-14T00:00:00"/>
    <x v="489"/>
    <x v="322"/>
    <x v="1"/>
    <s v="DH"/>
    <x v="0"/>
    <n v="1529"/>
    <n v="48"/>
    <n v="77"/>
  </r>
  <r>
    <s v="SFH-C073058"/>
    <n v="8"/>
    <n v="6"/>
    <n v="1959"/>
    <d v="1913-10-11T00:00:00"/>
    <n v="62.3"/>
    <n v="21.4"/>
    <s v="Finland"/>
    <n v="23"/>
    <n v="4"/>
    <n v="1960"/>
    <d v="1928-08-11T00:00:00"/>
    <x v="60"/>
    <x v="337"/>
    <x v="1"/>
    <s v="DH"/>
    <x v="0"/>
    <n v="320"/>
    <n v="39"/>
    <n v="55"/>
  </r>
  <r>
    <s v="SFH-C073061"/>
    <n v="8"/>
    <n v="6"/>
    <n v="1959"/>
    <d v="1913-10-11T00:00:00"/>
    <n v="62.3"/>
    <n v="21.4"/>
    <s v="Finland"/>
    <n v="25"/>
    <n v="3"/>
    <n v="1961"/>
    <d v="1930-07-13T00:00:00"/>
    <x v="60"/>
    <x v="555"/>
    <x v="1"/>
    <s v="UU"/>
    <x v="0"/>
    <n v="656"/>
    <n v="43"/>
    <n v="59"/>
  </r>
  <r>
    <s v="SFH-C077552"/>
    <n v="2"/>
    <n v="6"/>
    <n v="1959"/>
    <d v="1907-10-11T00:00:00"/>
    <n v="60.5"/>
    <n v="25"/>
    <s v="Finland"/>
    <n v="9"/>
    <n v="4"/>
    <n v="1960"/>
    <d v="1914-08-12T00:00:00"/>
    <x v="61"/>
    <x v="19"/>
    <x v="1"/>
    <s v="UU"/>
    <x v="0"/>
    <n v="312"/>
    <n v="0"/>
    <n v="0"/>
  </r>
  <r>
    <s v="SFH-C077553"/>
    <n v="2"/>
    <n v="6"/>
    <n v="1959"/>
    <d v="1907-10-11T00:00:00"/>
    <n v="60.5"/>
    <n v="24.9"/>
    <s v="Finland"/>
    <n v="15"/>
    <n v="7"/>
    <n v="1962"/>
    <d v="1920-11-12T00:00:00"/>
    <x v="61"/>
    <x v="92"/>
    <x v="1"/>
    <s v="DH"/>
    <x v="0"/>
    <n v="1139"/>
    <n v="4"/>
    <n v="270"/>
  </r>
  <r>
    <s v="SFH-C079301"/>
    <n v="18"/>
    <n v="6"/>
    <n v="1959"/>
    <d v="1923-10-11T00:00:00"/>
    <n v="61.5"/>
    <n v="23.8"/>
    <s v="Finland"/>
    <n v="10"/>
    <n v="8"/>
    <n v="1959"/>
    <d v="1915-12-11T00:00:00"/>
    <x v="2"/>
    <x v="196"/>
    <x v="1"/>
    <s v="UU"/>
    <x v="0"/>
    <n v="53"/>
    <n v="0"/>
    <n v="0"/>
  </r>
  <r>
    <s v="SFH-C082071"/>
    <n v="27"/>
    <n v="6"/>
    <n v="1959"/>
    <d v="1932-10-10T00:00:00"/>
    <n v="61.5"/>
    <n v="23.8"/>
    <s v="Finland"/>
    <n v="7"/>
    <n v="7"/>
    <n v="1959"/>
    <d v="1912-11-09T00:00:00"/>
    <x v="2"/>
    <x v="196"/>
    <x v="1"/>
    <s v="UU"/>
    <x v="0"/>
    <n v="10"/>
    <n v="0"/>
    <n v="0"/>
  </r>
  <r>
    <s v="SFH-C082616"/>
    <n v="19"/>
    <n v="6"/>
    <n v="1959"/>
    <d v="1924-10-10T00:00:00"/>
    <n v="61.5"/>
    <n v="23.8"/>
    <s v="Finland"/>
    <n v="27"/>
    <n v="9"/>
    <n v="1959"/>
    <d v="1933-01-10T00:00:00"/>
    <x v="2"/>
    <x v="465"/>
    <x v="1"/>
    <s v="UU"/>
    <x v="0"/>
    <n v="100"/>
    <n v="8"/>
    <n v="270"/>
  </r>
  <r>
    <s v="SVG-C57462"/>
    <n v="6"/>
    <n v="7"/>
    <n v="1959"/>
    <d v="1911-11-10T00:00:00"/>
    <n v="56"/>
    <n v="13.23"/>
    <s v="Sweden"/>
    <n v="6"/>
    <n v="2"/>
    <n v="1960"/>
    <d v="1911-06-14T00:00:00"/>
    <x v="272"/>
    <x v="236"/>
    <x v="11"/>
    <s v="DH"/>
    <x v="0"/>
    <n v="215"/>
    <n v="32"/>
    <n v="333"/>
  </r>
  <r>
    <s v="SVR-U46064"/>
    <n v="27"/>
    <n v="5"/>
    <n v="1959"/>
    <d v="1932-09-09T00:00:00"/>
    <n v="62.38"/>
    <n v="17.3"/>
    <s v="Sweden"/>
    <n v="1"/>
    <n v="7"/>
    <n v="1959"/>
    <d v="1906-11-10T00:00:00"/>
    <x v="490"/>
    <x v="377"/>
    <x v="11"/>
    <s v="PD"/>
    <x v="0"/>
    <n v="35"/>
    <n v="2"/>
    <n v="270"/>
  </r>
  <r>
    <s v="SVR-U69301"/>
    <n v="7"/>
    <n v="6"/>
    <n v="1959"/>
    <d v="1912-10-10T00:00:00"/>
    <n v="65.900000000000006"/>
    <n v="23.97"/>
    <s v="Sweden"/>
    <n v="15"/>
    <n v="11"/>
    <n v="1959"/>
    <d v="1921-03-12T00:00:00"/>
    <x v="405"/>
    <x v="471"/>
    <x v="1"/>
    <s v="DH"/>
    <x v="0"/>
    <n v="161"/>
    <n v="11"/>
    <n v="124"/>
  </r>
  <r>
    <s v="SVR-U79950"/>
    <n v="16"/>
    <n v="5"/>
    <n v="1959"/>
    <d v="1921-09-10T00:00:00"/>
    <n v="59.33"/>
    <n v="14.52"/>
    <s v="Sweden"/>
    <n v="4"/>
    <n v="8"/>
    <n v="1959"/>
    <d v="1909-12-11T00:00:00"/>
    <x v="142"/>
    <x v="534"/>
    <x v="11"/>
    <s v="RH"/>
    <x v="0"/>
    <n v="80"/>
    <n v="2"/>
    <n v="181"/>
  </r>
  <r>
    <s v="SVR-U80245"/>
    <n v="28"/>
    <n v="5"/>
    <n v="1959"/>
    <d v="1933-09-10T00:00:00"/>
    <n v="55.65"/>
    <n v="13.9"/>
    <s v="Sweden"/>
    <n v="29"/>
    <n v="7"/>
    <n v="1959"/>
    <d v="1934-11-10T00:00:00"/>
    <x v="491"/>
    <x v="317"/>
    <x v="11"/>
    <s v="DH"/>
    <x v="0"/>
    <n v="62"/>
    <n v="3"/>
    <n v="132"/>
  </r>
  <r>
    <s v="SVR-U83569"/>
    <n v="23"/>
    <n v="6"/>
    <n v="1959"/>
    <d v="1928-10-10T00:00:00"/>
    <n v="57.62"/>
    <n v="11.75"/>
    <s v="Sweden"/>
    <n v="15"/>
    <n v="2"/>
    <n v="1960"/>
    <d v="1920-06-13T00:00:00"/>
    <x v="492"/>
    <x v="556"/>
    <x v="11"/>
    <s v="DH"/>
    <x v="0"/>
    <n v="237"/>
    <n v="0"/>
    <n v="0"/>
  </r>
  <r>
    <s v="SVR-U84151"/>
    <n v="31"/>
    <n v="5"/>
    <n v="1959"/>
    <d v="1936-09-09T00:00:00"/>
    <n v="59.28"/>
    <n v="18.02"/>
    <s v="Sweden"/>
    <n v="12"/>
    <n v="6"/>
    <n v="1959"/>
    <d v="1917-10-11T00:00:00"/>
    <x v="288"/>
    <x v="402"/>
    <x v="11"/>
    <s v="AH"/>
    <x v="0"/>
    <n v="12"/>
    <n v="0"/>
    <n v="0"/>
  </r>
  <r>
    <s v="SVR-U84259"/>
    <n v="26"/>
    <n v="5"/>
    <n v="1959"/>
    <d v="1931-09-10T00:00:00"/>
    <n v="59.45"/>
    <n v="18.07"/>
    <s v="Sweden"/>
    <n v="15"/>
    <n v="6"/>
    <n v="1959"/>
    <d v="1920-10-10T00:00:00"/>
    <x v="325"/>
    <x v="297"/>
    <x v="11"/>
    <s v="UU"/>
    <x v="0"/>
    <n v="20"/>
    <n v="3"/>
    <n v="154"/>
  </r>
  <r>
    <s v="SVR-U85007"/>
    <n v="20"/>
    <n v="5"/>
    <n v="1959"/>
    <d v="1925-09-10T00:00:00"/>
    <n v="59.35"/>
    <n v="18.079999999999998"/>
    <s v="Sweden"/>
    <n v="25"/>
    <n v="4"/>
    <n v="1960"/>
    <d v="1930-08-12T00:00:00"/>
    <x v="359"/>
    <x v="297"/>
    <x v="11"/>
    <s v="UU"/>
    <x v="1"/>
    <n v="341"/>
    <n v="0"/>
    <n v="0"/>
  </r>
  <r>
    <s v="SVR-U87051"/>
    <n v="9"/>
    <n v="6"/>
    <n v="1959"/>
    <d v="1914-10-11T00:00:00"/>
    <n v="59.9"/>
    <n v="17.62"/>
    <s v="Sweden"/>
    <n v="15"/>
    <n v="4"/>
    <n v="1962"/>
    <d v="1920-08-13T00:00:00"/>
    <x v="150"/>
    <x v="557"/>
    <x v="11"/>
    <s v="DH"/>
    <x v="0"/>
    <n v="1041"/>
    <n v="3"/>
    <n v="315"/>
  </r>
  <r>
    <s v="SVR-X14146"/>
    <n v="22"/>
    <n v="5"/>
    <n v="1959"/>
    <d v="1927-09-10T00:00:00"/>
    <n v="58.22"/>
    <n v="16.579999999999998"/>
    <s v="Sweden"/>
    <n v="15"/>
    <n v="7"/>
    <n v="1960"/>
    <d v="1920-11-10T00:00:00"/>
    <x v="493"/>
    <x v="239"/>
    <x v="11"/>
    <s v="DH"/>
    <x v="0"/>
    <n v="420"/>
    <n v="0"/>
    <n v="0"/>
  </r>
  <r>
    <s v="SVR-X14149"/>
    <n v="16"/>
    <n v="6"/>
    <n v="1959"/>
    <d v="1921-10-11T00:00:00"/>
    <n v="58.22"/>
    <n v="16.579999999999998"/>
    <s v="Sweden"/>
    <n v="15"/>
    <n v="7"/>
    <n v="1960"/>
    <d v="1920-11-10T00:00:00"/>
    <x v="493"/>
    <x v="239"/>
    <x v="11"/>
    <s v="DH"/>
    <x v="0"/>
    <n v="395"/>
    <n v="0"/>
    <n v="0"/>
  </r>
  <r>
    <s v="SVR-X22474"/>
    <n v="25"/>
    <n v="5"/>
    <n v="1959"/>
    <d v="1930-09-10T00:00:00"/>
    <n v="58.22"/>
    <n v="16.579999999999998"/>
    <s v="Sweden"/>
    <n v="15"/>
    <n v="7"/>
    <n v="1960"/>
    <d v="1920-11-10T00:00:00"/>
    <x v="493"/>
    <x v="239"/>
    <x v="11"/>
    <s v="DH"/>
    <x v="0"/>
    <n v="417"/>
    <n v="0"/>
    <n v="0"/>
  </r>
  <r>
    <s v="BLB-4E4842"/>
    <n v="28"/>
    <n v="5"/>
    <n v="1960"/>
    <d v="1933-09-11T00:00:00"/>
    <n v="50.5"/>
    <n v="3.7"/>
    <s v="Belgium"/>
    <n v="13"/>
    <n v="11"/>
    <n v="1960"/>
    <d v="1919-03-14T00:00:00"/>
    <x v="393"/>
    <x v="558"/>
    <x v="12"/>
    <s v="UU"/>
    <x v="0"/>
    <n v="169"/>
    <n v="8"/>
    <n v="270"/>
  </r>
  <r>
    <s v="BLB-5E2815"/>
    <n v="15"/>
    <n v="5"/>
    <n v="1960"/>
    <d v="1920-09-10T00:00:00"/>
    <n v="50.27"/>
    <n v="4.32"/>
    <s v="Belgium"/>
    <n v="27"/>
    <n v="5"/>
    <n v="1962"/>
    <d v="1932-09-12T00:00:00"/>
    <x v="494"/>
    <x v="559"/>
    <x v="12"/>
    <s v="DH"/>
    <x v="0"/>
    <n v="742"/>
    <n v="7"/>
    <n v="213"/>
  </r>
  <r>
    <s v="CZP-D33420"/>
    <n v="8"/>
    <n v="5"/>
    <n v="1960"/>
    <d v="1913-09-11T00:00:00"/>
    <n v="50.03"/>
    <n v="15.5"/>
    <s v="Czech Republic"/>
    <n v="17"/>
    <n v="12"/>
    <n v="1966"/>
    <d v="1923-04-19T00:00:00"/>
    <x v="244"/>
    <x v="379"/>
    <x v="16"/>
    <s v="DH"/>
    <x v="0"/>
    <n v="2414"/>
    <n v="2"/>
    <n v="91"/>
  </r>
  <r>
    <s v="CZP-N23414"/>
    <n v="7"/>
    <n v="5"/>
    <n v="1960"/>
    <d v="1912-09-10T00:00:00"/>
    <n v="49.27"/>
    <n v="14.07"/>
    <s v="Czech Republic"/>
    <n v="17"/>
    <n v="1"/>
    <n v="1963"/>
    <d v="1922-05-17T00:00:00"/>
    <x v="108"/>
    <x v="560"/>
    <x v="16"/>
    <s v="DH"/>
    <x v="0"/>
    <n v="985"/>
    <n v="78"/>
    <n v="339"/>
  </r>
  <r>
    <s v="DER-E37375"/>
    <n v="15"/>
    <n v="6"/>
    <n v="1960"/>
    <d v="1920-10-11T00:00:00"/>
    <n v="48.8"/>
    <n v="8.82"/>
    <s v="Germany"/>
    <n v="11"/>
    <n v="12"/>
    <n v="1960"/>
    <d v="1917-04-12T00:00:00"/>
    <x v="495"/>
    <x v="561"/>
    <x v="6"/>
    <s v="DH"/>
    <x v="0"/>
    <n v="179"/>
    <n v="5"/>
    <n v="147"/>
  </r>
  <r>
    <s v="DKC-587376"/>
    <n v="3"/>
    <n v="6"/>
    <n v="1960"/>
    <d v="1908-10-11T00:00:00"/>
    <n v="55.65"/>
    <n v="12.52"/>
    <s v="Denmark"/>
    <n v="25"/>
    <n v="6"/>
    <n v="1960"/>
    <d v="1930-10-12T00:00:00"/>
    <x v="146"/>
    <x v="61"/>
    <x v="3"/>
    <s v="UU"/>
    <x v="0"/>
    <n v="22"/>
    <n v="0"/>
    <n v="0"/>
  </r>
  <r>
    <s v="GBT-3016484"/>
    <n v="23"/>
    <n v="5"/>
    <n v="1960"/>
    <d v="1928-09-10T00:00:00"/>
    <n v="51.32"/>
    <n v="0.65"/>
    <s v="UK"/>
    <n v="6"/>
    <n v="6"/>
    <n v="1961"/>
    <d v="1911-10-13T00:00:00"/>
    <x v="135"/>
    <x v="562"/>
    <x v="4"/>
    <s v="DH"/>
    <x v="0"/>
    <n v="379"/>
    <n v="9"/>
    <n v="206"/>
  </r>
  <r>
    <s v="GBT-3032465"/>
    <n v="15"/>
    <n v="5"/>
    <n v="1960"/>
    <d v="1920-09-10T00:00:00"/>
    <n v="51.23"/>
    <n v="-0.1"/>
    <s v="UK"/>
    <n v="29"/>
    <n v="5"/>
    <n v="1960"/>
    <d v="1934-09-11T00:00:00"/>
    <x v="37"/>
    <x v="563"/>
    <x v="4"/>
    <s v="PD"/>
    <x v="0"/>
    <n v="14"/>
    <n v="0"/>
    <n v="0"/>
  </r>
  <r>
    <s v="GBT-3032466"/>
    <n v="15"/>
    <n v="5"/>
    <n v="1960"/>
    <d v="1920-09-10T00:00:00"/>
    <n v="51.23"/>
    <n v="-0.1"/>
    <s v="UK"/>
    <n v="10"/>
    <n v="4"/>
    <n v="1963"/>
    <d v="1915-08-15T00:00:00"/>
    <x v="37"/>
    <x v="563"/>
    <x v="4"/>
    <s v="UU"/>
    <x v="0"/>
    <n v="1060"/>
    <n v="0"/>
    <n v="0"/>
  </r>
  <r>
    <s v="GBT-3039965"/>
    <n v="9"/>
    <n v="6"/>
    <n v="1960"/>
    <d v="1914-10-12T00:00:00"/>
    <n v="53.78"/>
    <n v="-0.47"/>
    <s v="UK"/>
    <n v="17"/>
    <n v="5"/>
    <n v="1961"/>
    <d v="1922-09-12T00:00:00"/>
    <x v="23"/>
    <x v="564"/>
    <x v="4"/>
    <s v="UU"/>
    <x v="0"/>
    <n v="342"/>
    <n v="10"/>
    <n v="354"/>
  </r>
  <r>
    <s v="GBT-3042670"/>
    <n v="28"/>
    <n v="5"/>
    <n v="1960"/>
    <d v="1933-09-11T00:00:00"/>
    <n v="54.68"/>
    <n v="-5.52"/>
    <s v="UK"/>
    <n v="11"/>
    <n v="9"/>
    <n v="1960"/>
    <d v="1917-01-11T00:00:00"/>
    <x v="396"/>
    <x v="445"/>
    <x v="4"/>
    <s v="UU"/>
    <x v="0"/>
    <n v="106"/>
    <n v="0"/>
    <n v="0"/>
  </r>
  <r>
    <s v="GBT-3051509"/>
    <n v="24"/>
    <n v="5"/>
    <n v="1960"/>
    <d v="1929-09-11T00:00:00"/>
    <n v="52.65"/>
    <n v="-1.23"/>
    <s v="UK"/>
    <n v="14"/>
    <n v="1"/>
    <n v="1962"/>
    <d v="1919-05-16T00:00:00"/>
    <x v="496"/>
    <x v="215"/>
    <x v="4"/>
    <s v="UU"/>
    <x v="0"/>
    <n v="600"/>
    <n v="3"/>
    <n v="91"/>
  </r>
  <r>
    <s v="GBT-3068974"/>
    <n v="16"/>
    <n v="5"/>
    <n v="1960"/>
    <d v="1921-09-11T00:00:00"/>
    <n v="54.57"/>
    <n v="-6.12"/>
    <s v="UK"/>
    <n v="31"/>
    <n v="3"/>
    <n v="1961"/>
    <d v="1936-07-12T00:00:00"/>
    <x v="117"/>
    <x v="565"/>
    <x v="4"/>
    <s v="DH"/>
    <x v="0"/>
    <n v="319"/>
    <n v="37"/>
    <n v="32"/>
  </r>
  <r>
    <s v="GBT-3069743"/>
    <n v="16"/>
    <n v="5"/>
    <n v="1960"/>
    <d v="1921-09-11T00:00:00"/>
    <n v="54.03"/>
    <n v="-2.9"/>
    <s v="UK"/>
    <n v="22"/>
    <n v="6"/>
    <n v="1962"/>
    <d v="1927-10-14T00:00:00"/>
    <x v="448"/>
    <x v="566"/>
    <x v="4"/>
    <s v="DH"/>
    <x v="0"/>
    <n v="767"/>
    <n v="3"/>
    <n v="50"/>
  </r>
  <r>
    <s v="GBT-3071052"/>
    <n v="2"/>
    <n v="6"/>
    <n v="1960"/>
    <d v="1907-10-12T00:00:00"/>
    <n v="52.55"/>
    <n v="-1.48"/>
    <s v="UK"/>
    <n v="6"/>
    <n v="7"/>
    <n v="1960"/>
    <d v="1911-11-11T00:00:00"/>
    <x v="497"/>
    <x v="168"/>
    <x v="4"/>
    <s v="DH"/>
    <x v="0"/>
    <n v="34"/>
    <n v="0"/>
    <n v="0"/>
  </r>
  <r>
    <s v="GBT-394734"/>
    <n v="30"/>
    <n v="5"/>
    <n v="1960"/>
    <d v="1935-09-11T00:00:00"/>
    <n v="51.77"/>
    <n v="-2.5499999999999998"/>
    <s v="UK"/>
    <n v="23"/>
    <n v="6"/>
    <n v="1960"/>
    <d v="1928-10-11T00:00:00"/>
    <x v="498"/>
    <x v="40"/>
    <x v="4"/>
    <s v="DH"/>
    <x v="0"/>
    <n v="24"/>
    <n v="0"/>
    <n v="0"/>
  </r>
  <r>
    <s v="GBT-394736"/>
    <n v="30"/>
    <n v="5"/>
    <n v="1960"/>
    <d v="1935-09-11T00:00:00"/>
    <n v="51.77"/>
    <n v="-2.5499999999999998"/>
    <s v="UK"/>
    <n v="23"/>
    <n v="6"/>
    <n v="1960"/>
    <d v="1928-10-11T00:00:00"/>
    <x v="498"/>
    <x v="40"/>
    <x v="4"/>
    <s v="DH"/>
    <x v="0"/>
    <n v="24"/>
    <n v="0"/>
    <n v="0"/>
  </r>
  <r>
    <s v="NLA-3007674"/>
    <n v="22"/>
    <n v="5"/>
    <n v="1960"/>
    <d v="1927-09-11T00:00:00"/>
    <n v="52.1"/>
    <n v="4.8"/>
    <s v="Netherlands"/>
    <n v="6"/>
    <n v="12"/>
    <n v="1962"/>
    <d v="1912-04-14T00:00:00"/>
    <x v="411"/>
    <x v="364"/>
    <x v="19"/>
    <s v="UU"/>
    <x v="0"/>
    <n v="928"/>
    <n v="0"/>
    <n v="0"/>
  </r>
  <r>
    <s v="NLA-3014504"/>
    <n v="22"/>
    <n v="5"/>
    <n v="1960"/>
    <d v="1927-09-11T00:00:00"/>
    <n v="52.6"/>
    <n v="4.5999999999999996"/>
    <s v="Netherlands"/>
    <n v="4"/>
    <n v="2"/>
    <n v="1961"/>
    <d v="1909-06-14T00:00:00"/>
    <x v="499"/>
    <x v="567"/>
    <x v="19"/>
    <s v="DH"/>
    <x v="0"/>
    <n v="258"/>
    <n v="7"/>
    <n v="91"/>
  </r>
  <r>
    <s v="NLA-3019398"/>
    <n v="17"/>
    <n v="5"/>
    <n v="1960"/>
    <d v="1922-09-11T00:00:00"/>
    <n v="51.93"/>
    <n v="4.2699999999999996"/>
    <s v="Netherlands"/>
    <n v="8"/>
    <n v="2"/>
    <n v="1964"/>
    <d v="1913-06-17T00:00:00"/>
    <x v="500"/>
    <x v="550"/>
    <x v="19"/>
    <s v="UU"/>
    <x v="0"/>
    <n v="1362"/>
    <n v="8"/>
    <n v="18"/>
  </r>
  <r>
    <s v="NLA-4001828"/>
    <n v="19"/>
    <n v="5"/>
    <n v="1960"/>
    <d v="1924-09-10T00:00:00"/>
    <n v="52.27"/>
    <n v="5.68"/>
    <s v="Netherlands"/>
    <n v="23"/>
    <n v="8"/>
    <n v="1960"/>
    <d v="1928-12-11T00:00:00"/>
    <x v="333"/>
    <x v="568"/>
    <x v="19"/>
    <s v="DH"/>
    <x v="0"/>
    <n v="96"/>
    <n v="9"/>
    <n v="65"/>
  </r>
  <r>
    <s v="NOO-35030"/>
    <n v="8"/>
    <n v="6"/>
    <n v="1960"/>
    <d v="1913-10-12T00:00:00"/>
    <n v="59.12"/>
    <n v="11.38"/>
    <s v="Norway"/>
    <n v="28"/>
    <n v="8"/>
    <n v="1960"/>
    <d v="1933-12-12T00:00:00"/>
    <x v="240"/>
    <x v="129"/>
    <x v="8"/>
    <s v="DH"/>
    <x v="0"/>
    <n v="81"/>
    <n v="2"/>
    <n v="270"/>
  </r>
  <r>
    <s v="NOO-39104"/>
    <n v="5"/>
    <n v="6"/>
    <n v="1960"/>
    <d v="1910-10-12T00:00:00"/>
    <n v="65.83"/>
    <n v="12.43"/>
    <s v="Norway"/>
    <n v="10"/>
    <n v="7"/>
    <n v="1960"/>
    <d v="1915-11-11T00:00:00"/>
    <x v="238"/>
    <x v="426"/>
    <x v="8"/>
    <s v="RH"/>
    <x v="0"/>
    <n v="35"/>
    <n v="0"/>
    <n v="0"/>
  </r>
  <r>
    <s v="NOS-528544"/>
    <n v="22"/>
    <n v="5"/>
    <n v="1960"/>
    <d v="1927-09-11T00:00:00"/>
    <n v="62.15"/>
    <n v="6.12"/>
    <s v="Norway"/>
    <n v="5"/>
    <n v="11"/>
    <n v="1962"/>
    <d v="1911-03-16T00:00:00"/>
    <x v="439"/>
    <x v="158"/>
    <x v="8"/>
    <s v="DH"/>
    <x v="0"/>
    <n v="897"/>
    <n v="6"/>
    <n v="9"/>
  </r>
  <r>
    <s v="NOS-528547"/>
    <n v="22"/>
    <n v="5"/>
    <n v="1960"/>
    <d v="1927-09-11T00:00:00"/>
    <n v="62.15"/>
    <n v="6.12"/>
    <s v="Norway"/>
    <n v="15"/>
    <n v="7"/>
    <n v="1964"/>
    <d v="1920-11-14T00:00:00"/>
    <x v="439"/>
    <x v="158"/>
    <x v="8"/>
    <s v="ND"/>
    <x v="0"/>
    <n v="1515"/>
    <n v="6"/>
    <n v="9"/>
  </r>
  <r>
    <s v="NOS-528559"/>
    <n v="26"/>
    <n v="5"/>
    <n v="1960"/>
    <d v="1931-09-11T00:00:00"/>
    <n v="62.42"/>
    <n v="5.63"/>
    <s v="Norway"/>
    <n v="15"/>
    <n v="7"/>
    <n v="1968"/>
    <d v="1920-11-18T00:00:00"/>
    <x v="501"/>
    <x v="464"/>
    <x v="8"/>
    <s v="UU"/>
    <x v="0"/>
    <n v="2972"/>
    <n v="0"/>
    <n v="0"/>
  </r>
  <r>
    <s v="NOS-528563"/>
    <n v="1"/>
    <n v="6"/>
    <n v="1960"/>
    <d v="1906-10-12T00:00:00"/>
    <n v="62.15"/>
    <n v="6.07"/>
    <s v="Norway"/>
    <n v="13"/>
    <n v="6"/>
    <n v="1963"/>
    <d v="1918-10-15T00:00:00"/>
    <x v="502"/>
    <x v="137"/>
    <x v="8"/>
    <s v="UU"/>
    <x v="0"/>
    <n v="1107"/>
    <n v="3"/>
    <n v="155"/>
  </r>
  <r>
    <s v="NOS-615006"/>
    <n v="10"/>
    <n v="6"/>
    <n v="1960"/>
    <d v="1915-10-12T00:00:00"/>
    <n v="63.27"/>
    <n v="8.52"/>
    <s v="Norway"/>
    <n v="5"/>
    <n v="10"/>
    <n v="1960"/>
    <d v="1911-02-11T00:00:00"/>
    <x v="503"/>
    <x v="77"/>
    <x v="8"/>
    <s v="UU"/>
    <x v="0"/>
    <n v="117"/>
    <n v="0"/>
    <n v="0"/>
  </r>
  <r>
    <s v="NOS-615009"/>
    <n v="14"/>
    <n v="6"/>
    <n v="1960"/>
    <d v="1919-10-12T00:00:00"/>
    <n v="63.27"/>
    <n v="8.52"/>
    <s v="Norway"/>
    <n v="18"/>
    <n v="6"/>
    <n v="1964"/>
    <d v="1923-10-16T00:00:00"/>
    <x v="504"/>
    <x v="569"/>
    <x v="8"/>
    <s v="AH"/>
    <x v="0"/>
    <n v="1465"/>
    <n v="7"/>
    <n v="255"/>
  </r>
  <r>
    <s v="NOS-645027"/>
    <n v="21"/>
    <n v="5"/>
    <n v="1960"/>
    <d v="1926-09-11T00:00:00"/>
    <n v="58.97"/>
    <n v="5.7"/>
    <s v="Norway"/>
    <n v="22"/>
    <n v="12"/>
    <n v="1961"/>
    <d v="1928-04-13T00:00:00"/>
    <x v="338"/>
    <x v="498"/>
    <x v="8"/>
    <s v="DH"/>
    <x v="0"/>
    <n v="580"/>
    <n v="0"/>
    <n v="0"/>
  </r>
  <r>
    <s v="NOS-645028"/>
    <n v="21"/>
    <n v="5"/>
    <n v="1960"/>
    <d v="1926-09-11T00:00:00"/>
    <n v="58.97"/>
    <n v="5.7"/>
    <s v="Norway"/>
    <n v="19"/>
    <n v="9"/>
    <n v="1961"/>
    <d v="1925-01-12T00:00:00"/>
    <x v="287"/>
    <x v="412"/>
    <x v="8"/>
    <s v="DH"/>
    <x v="0"/>
    <n v="486"/>
    <n v="10"/>
    <n v="127"/>
  </r>
  <r>
    <s v="SFH-B036178"/>
    <n v="25"/>
    <n v="6"/>
    <n v="1960"/>
    <d v="1930-10-12T00:00:00"/>
    <n v="61.5"/>
    <n v="22"/>
    <s v="Finland"/>
    <n v="2"/>
    <n v="10"/>
    <n v="1960"/>
    <d v="1908-02-11T00:00:00"/>
    <x v="2"/>
    <x v="337"/>
    <x v="1"/>
    <s v="DH"/>
    <x v="0"/>
    <n v="99"/>
    <n v="0"/>
    <n v="0"/>
  </r>
  <r>
    <s v="SFH-C027510"/>
    <n v="18"/>
    <n v="6"/>
    <n v="1960"/>
    <d v="1923-10-12T00:00:00"/>
    <n v="66.53"/>
    <n v="25.78"/>
    <s v="Finland"/>
    <n v="29"/>
    <n v="3"/>
    <n v="1962"/>
    <d v="1934-07-14T00:00:00"/>
    <x v="308"/>
    <x v="333"/>
    <x v="1"/>
    <s v="DH"/>
    <x v="0"/>
    <n v="649"/>
    <n v="7"/>
    <n v="235"/>
  </r>
  <r>
    <s v="SFH-C027511"/>
    <n v="18"/>
    <n v="6"/>
    <n v="1960"/>
    <d v="1923-10-12T00:00:00"/>
    <n v="66.5"/>
    <n v="25.8"/>
    <s v="Finland"/>
    <n v="15"/>
    <n v="10"/>
    <n v="1961"/>
    <d v="1921-02-11T00:00:00"/>
    <x v="311"/>
    <x v="570"/>
    <x v="1"/>
    <s v="UU"/>
    <x v="0"/>
    <n v="484"/>
    <n v="95"/>
    <n v="234"/>
  </r>
  <r>
    <s v="SFH-C027517"/>
    <n v="28"/>
    <n v="6"/>
    <n v="1960"/>
    <d v="1933-10-12T00:00:00"/>
    <n v="66.53"/>
    <n v="25.78"/>
    <s v="Finland"/>
    <n v="15"/>
    <n v="10"/>
    <n v="1964"/>
    <d v="1921-02-14T00:00:00"/>
    <x v="308"/>
    <x v="333"/>
    <x v="1"/>
    <s v="DH"/>
    <x v="0"/>
    <n v="1570"/>
    <n v="7"/>
    <n v="235"/>
  </r>
  <r>
    <s v="SFH-C051575"/>
    <n v="29"/>
    <n v="5"/>
    <n v="1960"/>
    <d v="1934-09-11T00:00:00"/>
    <n v="61.1"/>
    <n v="24.3"/>
    <s v="Finland"/>
    <n v="14"/>
    <n v="2"/>
    <n v="1961"/>
    <d v="1919-06-15T00:00:00"/>
    <x v="121"/>
    <x v="415"/>
    <x v="1"/>
    <s v="DH"/>
    <x v="0"/>
    <n v="261"/>
    <n v="14"/>
    <n v="213"/>
  </r>
  <r>
    <s v="SFH-C074940"/>
    <n v="5"/>
    <n v="6"/>
    <n v="1960"/>
    <d v="1910-10-12T00:00:00"/>
    <n v="60.6"/>
    <n v="27.2"/>
    <s v="Finland"/>
    <n v="1"/>
    <n v="2"/>
    <n v="1961"/>
    <d v="1906-06-15T00:00:00"/>
    <x v="61"/>
    <x v="119"/>
    <x v="1"/>
    <s v="DH"/>
    <x v="0"/>
    <n v="241"/>
    <n v="12"/>
    <n v="190"/>
  </r>
  <r>
    <s v="SFH-C075288"/>
    <n v="3"/>
    <n v="6"/>
    <n v="1960"/>
    <d v="1908-10-11T00:00:00"/>
    <n v="61.3"/>
    <n v="24"/>
    <s v="Finland"/>
    <n v="20"/>
    <n v="4"/>
    <n v="1961"/>
    <d v="1925-08-13T00:00:00"/>
    <x v="340"/>
    <x v="493"/>
    <x v="1"/>
    <s v="UU"/>
    <x v="0"/>
    <n v="321"/>
    <n v="0"/>
    <n v="0"/>
  </r>
  <r>
    <s v="SFH-C076473"/>
    <n v="21"/>
    <n v="5"/>
    <n v="1960"/>
    <d v="1926-09-11T00:00:00"/>
    <n v="60.3"/>
    <n v="25.2"/>
    <s v="Finland"/>
    <n v="29"/>
    <n v="4"/>
    <n v="1963"/>
    <d v="1934-08-15T00:00:00"/>
    <x v="104"/>
    <x v="532"/>
    <x v="1"/>
    <s v="DH"/>
    <x v="0"/>
    <n v="1073"/>
    <n v="0"/>
    <n v="0"/>
  </r>
  <r>
    <s v="SFH-C077434"/>
    <n v="26"/>
    <n v="5"/>
    <n v="1960"/>
    <d v="1931-09-11T00:00:00"/>
    <n v="60.3"/>
    <n v="24.7"/>
    <s v="Finland"/>
    <n v="23"/>
    <n v="5"/>
    <n v="1961"/>
    <d v="1928-09-11T00:00:00"/>
    <x v="83"/>
    <x v="489"/>
    <x v="1"/>
    <s v="UU"/>
    <x v="0"/>
    <n v="362"/>
    <n v="15"/>
    <n v="188"/>
  </r>
  <r>
    <s v="SFH-C085007"/>
    <n v="8"/>
    <n v="6"/>
    <n v="1960"/>
    <d v="1913-10-12T00:00:00"/>
    <n v="62.8"/>
    <n v="23.5"/>
    <s v="Finland"/>
    <n v="16"/>
    <n v="4"/>
    <n v="1961"/>
    <d v="1921-08-13T00:00:00"/>
    <x v="33"/>
    <x v="571"/>
    <x v="1"/>
    <s v="DH"/>
    <x v="0"/>
    <n v="312"/>
    <n v="23"/>
    <n v="168"/>
  </r>
  <r>
    <s v="SFH-C090591"/>
    <n v="13"/>
    <n v="6"/>
    <n v="1960"/>
    <d v="1918-10-12T00:00:00"/>
    <n v="61.5"/>
    <n v="21.7"/>
    <s v="Finland"/>
    <n v="4"/>
    <n v="11"/>
    <n v="1961"/>
    <d v="1910-03-15T00:00:00"/>
    <x v="2"/>
    <x v="555"/>
    <x v="1"/>
    <s v="DH"/>
    <x v="0"/>
    <n v="509"/>
    <n v="22"/>
    <n v="91"/>
  </r>
  <r>
    <s v="SFH-C095721"/>
    <n v="3"/>
    <n v="6"/>
    <n v="1960"/>
    <d v="1908-10-11T00:00:00"/>
    <n v="61.7"/>
    <n v="23.7"/>
    <s v="Finland"/>
    <n v="20"/>
    <n v="11"/>
    <n v="1960"/>
    <d v="1926-03-14T00:00:00"/>
    <x v="505"/>
    <x v="512"/>
    <x v="1"/>
    <s v="DH"/>
    <x v="0"/>
    <n v="170"/>
    <n v="0"/>
    <n v="0"/>
  </r>
  <r>
    <s v="SFH-C095772"/>
    <n v="14"/>
    <n v="6"/>
    <n v="1960"/>
    <d v="1919-10-12T00:00:00"/>
    <n v="61.6"/>
    <n v="23.8"/>
    <s v="Finland"/>
    <n v="24"/>
    <n v="7"/>
    <n v="1962"/>
    <d v="1929-11-13T00:00:00"/>
    <x v="120"/>
    <x v="196"/>
    <x v="1"/>
    <s v="UU"/>
    <x v="0"/>
    <n v="770"/>
    <n v="0"/>
    <n v="0"/>
  </r>
  <r>
    <s v="SFH-C096002"/>
    <n v="18"/>
    <n v="6"/>
    <n v="1960"/>
    <d v="1923-10-12T00:00:00"/>
    <n v="62.3"/>
    <n v="21.4"/>
    <s v="Finland"/>
    <n v="16"/>
    <n v="5"/>
    <n v="1961"/>
    <d v="1921-09-12T00:00:00"/>
    <x v="34"/>
    <x v="467"/>
    <x v="1"/>
    <s v="PD"/>
    <x v="0"/>
    <n v="332"/>
    <n v="16"/>
    <n v="194"/>
  </r>
  <r>
    <s v="SFH-C096007"/>
    <n v="18"/>
    <n v="6"/>
    <n v="1960"/>
    <d v="1923-10-12T00:00:00"/>
    <n v="62.3"/>
    <n v="21.4"/>
    <s v="Finland"/>
    <n v="16"/>
    <n v="5"/>
    <n v="1961"/>
    <d v="1921-09-12T00:00:00"/>
    <x v="34"/>
    <x v="467"/>
    <x v="1"/>
    <s v="PD"/>
    <x v="0"/>
    <n v="332"/>
    <n v="16"/>
    <n v="194"/>
  </r>
  <r>
    <s v="SFH-C098551"/>
    <n v="6"/>
    <n v="6"/>
    <n v="1960"/>
    <d v="1911-10-12T00:00:00"/>
    <n v="60.4"/>
    <n v="21.7"/>
    <s v="Finland"/>
    <n v="28"/>
    <n v="11"/>
    <n v="1960"/>
    <d v="1934-03-14T00:00:00"/>
    <x v="21"/>
    <x v="572"/>
    <x v="1"/>
    <s v="UU"/>
    <x v="0"/>
    <n v="175"/>
    <n v="28"/>
    <n v="217"/>
  </r>
  <r>
    <s v="SVO-802565"/>
    <n v="30"/>
    <n v="5"/>
    <n v="1960"/>
    <d v="1935-09-11T00:00:00"/>
    <n v="57.67"/>
    <n v="15.87"/>
    <s v="Sweden"/>
    <n v="12"/>
    <n v="2"/>
    <n v="1961"/>
    <d v="1917-06-14T00:00:00"/>
    <x v="264"/>
    <x v="573"/>
    <x v="11"/>
    <s v="DH"/>
    <x v="0"/>
    <n v="258"/>
    <n v="0"/>
    <n v="0"/>
  </r>
  <r>
    <s v="SVO-805131"/>
    <n v="22"/>
    <n v="5"/>
    <n v="1960"/>
    <d v="1927-09-11T00:00:00"/>
    <n v="59.18"/>
    <n v="18.079999999999998"/>
    <s v="Sweden"/>
    <n v="15"/>
    <n v="9"/>
    <n v="1960"/>
    <d v="1921-01-11T00:00:00"/>
    <x v="195"/>
    <x v="574"/>
    <x v="11"/>
    <s v="DH"/>
    <x v="0"/>
    <n v="116"/>
    <n v="8"/>
    <n v="41"/>
  </r>
  <r>
    <s v="SVO-805136"/>
    <n v="22"/>
    <n v="5"/>
    <n v="1960"/>
    <d v="1927-09-11T00:00:00"/>
    <n v="59.23"/>
    <n v="18.02"/>
    <s v="Sweden"/>
    <n v="28"/>
    <n v="10"/>
    <n v="1960"/>
    <d v="1934-02-11T00:00:00"/>
    <x v="195"/>
    <x v="319"/>
    <x v="11"/>
    <s v="AH"/>
    <x v="0"/>
    <n v="159"/>
    <n v="1"/>
    <n v="270"/>
  </r>
  <r>
    <s v="SVO-805139"/>
    <n v="24"/>
    <n v="5"/>
    <n v="1960"/>
    <d v="1929-09-11T00:00:00"/>
    <n v="59.27"/>
    <n v="18"/>
    <s v="Sweden"/>
    <n v="27"/>
    <n v="4"/>
    <n v="1963"/>
    <d v="1932-08-14T00:00:00"/>
    <x v="262"/>
    <x v="319"/>
    <x v="11"/>
    <s v="DH"/>
    <x v="0"/>
    <n v="1068"/>
    <n v="0"/>
    <n v="0"/>
  </r>
  <r>
    <s v="SVO-805149"/>
    <n v="27"/>
    <n v="5"/>
    <n v="1960"/>
    <d v="1932-09-10T00:00:00"/>
    <n v="59.3"/>
    <n v="18.05"/>
    <s v="Sweden"/>
    <n v="25"/>
    <n v="6"/>
    <n v="1960"/>
    <d v="1930-10-12T00:00:00"/>
    <x v="239"/>
    <x v="470"/>
    <x v="11"/>
    <s v="UU"/>
    <x v="0"/>
    <n v="29"/>
    <n v="1"/>
    <n v="91"/>
  </r>
  <r>
    <s v="SVO-805212"/>
    <n v="23"/>
    <n v="5"/>
    <n v="1960"/>
    <d v="1928-09-10T00:00:00"/>
    <n v="59.37"/>
    <n v="18.170000000000002"/>
    <s v="Sweden"/>
    <n v="3"/>
    <n v="6"/>
    <n v="1970"/>
    <d v="1908-10-21T00:00:00"/>
    <x v="288"/>
    <x v="297"/>
    <x v="11"/>
    <s v="AH"/>
    <x v="0"/>
    <n v="3663"/>
    <n v="11"/>
    <n v="208"/>
  </r>
  <r>
    <s v="SVO-805255"/>
    <n v="28"/>
    <n v="5"/>
    <n v="1960"/>
    <d v="1933-09-11T00:00:00"/>
    <n v="57.97"/>
    <n v="12.12"/>
    <s v="Sweden"/>
    <n v="14"/>
    <n v="4"/>
    <n v="1963"/>
    <d v="1919-08-15T00:00:00"/>
    <x v="506"/>
    <x v="575"/>
    <x v="11"/>
    <s v="DH"/>
    <x v="0"/>
    <n v="1051"/>
    <n v="3"/>
    <n v="153"/>
  </r>
  <r>
    <s v="SVO-805471"/>
    <n v="22"/>
    <n v="5"/>
    <n v="1960"/>
    <d v="1927-09-11T00:00:00"/>
    <n v="59.35"/>
    <n v="18.079999999999998"/>
    <s v="Sweden"/>
    <n v="20"/>
    <n v="6"/>
    <n v="1960"/>
    <d v="1925-10-12T00:00:00"/>
    <x v="359"/>
    <x v="297"/>
    <x v="11"/>
    <s v="UU"/>
    <x v="0"/>
    <n v="29"/>
    <n v="0"/>
    <n v="0"/>
  </r>
  <r>
    <s v="SVO-805481"/>
    <n v="22"/>
    <n v="5"/>
    <n v="1960"/>
    <d v="1927-09-11T00:00:00"/>
    <n v="59.33"/>
    <n v="18.12"/>
    <s v="Sweden"/>
    <n v="11"/>
    <n v="8"/>
    <n v="1960"/>
    <d v="1916-12-11T00:00:00"/>
    <x v="408"/>
    <x v="324"/>
    <x v="11"/>
    <s v="ND"/>
    <x v="0"/>
    <n v="81"/>
    <n v="0"/>
    <n v="0"/>
  </r>
  <r>
    <s v="SVO-805482"/>
    <n v="22"/>
    <n v="5"/>
    <n v="1960"/>
    <d v="1927-09-11T00:00:00"/>
    <n v="59.33"/>
    <n v="18.12"/>
    <s v="Sweden"/>
    <n v="24"/>
    <n v="3"/>
    <n v="1964"/>
    <d v="1929-07-16T00:00:00"/>
    <x v="408"/>
    <x v="324"/>
    <x v="11"/>
    <s v="ND"/>
    <x v="0"/>
    <n v="1402"/>
    <n v="0"/>
    <n v="0"/>
  </r>
  <r>
    <s v="SVO-805960"/>
    <n v="24"/>
    <n v="5"/>
    <n v="1960"/>
    <d v="1929-09-11T00:00:00"/>
    <n v="59.35"/>
    <n v="18.079999999999998"/>
    <s v="Sweden"/>
    <n v="14"/>
    <n v="9"/>
    <n v="1960"/>
    <d v="1920-01-12T00:00:00"/>
    <x v="211"/>
    <x v="470"/>
    <x v="11"/>
    <s v="RH"/>
    <x v="0"/>
    <n v="113"/>
    <n v="3"/>
    <n v="333"/>
  </r>
  <r>
    <s v="SVO-807371"/>
    <n v="1"/>
    <n v="6"/>
    <n v="1960"/>
    <d v="1906-10-12T00:00:00"/>
    <n v="62.37"/>
    <n v="17.329999999999998"/>
    <s v="Sweden"/>
    <n v="28"/>
    <n v="11"/>
    <n v="1965"/>
    <d v="1934-03-19T00:00:00"/>
    <x v="34"/>
    <x v="183"/>
    <x v="11"/>
    <s v="DH"/>
    <x v="0"/>
    <n v="2006"/>
    <n v="24"/>
    <n v="202"/>
  </r>
  <r>
    <s v="SVO-807379"/>
    <n v="1"/>
    <n v="6"/>
    <n v="1960"/>
    <d v="1906-10-12T00:00:00"/>
    <n v="62.38"/>
    <n v="17.329999999999998"/>
    <s v="Sweden"/>
    <n v="13"/>
    <n v="11"/>
    <n v="1960"/>
    <d v="1919-03-14T00:00:00"/>
    <x v="490"/>
    <x v="279"/>
    <x v="11"/>
    <s v="UU"/>
    <x v="0"/>
    <n v="165"/>
    <n v="0"/>
    <n v="0"/>
  </r>
  <r>
    <s v="SVO-807386"/>
    <n v="5"/>
    <n v="6"/>
    <n v="1960"/>
    <d v="1910-10-12T00:00:00"/>
    <n v="62.38"/>
    <n v="17.329999999999998"/>
    <s v="Sweden"/>
    <n v="17"/>
    <n v="6"/>
    <n v="1960"/>
    <d v="1922-10-12T00:00:00"/>
    <x v="490"/>
    <x v="279"/>
    <x v="11"/>
    <s v="DH"/>
    <x v="0"/>
    <n v="12"/>
    <n v="0"/>
    <n v="0"/>
  </r>
  <r>
    <s v="SVO-807392"/>
    <n v="11"/>
    <n v="6"/>
    <n v="1960"/>
    <d v="1916-10-11T00:00:00"/>
    <n v="62.38"/>
    <n v="17.329999999999998"/>
    <s v="Sweden"/>
    <n v="2"/>
    <n v="7"/>
    <n v="1960"/>
    <d v="1907-11-11T00:00:00"/>
    <x v="490"/>
    <x v="279"/>
    <x v="11"/>
    <s v="DH"/>
    <x v="0"/>
    <n v="21"/>
    <n v="0"/>
    <n v="0"/>
  </r>
  <r>
    <s v="SVO-807394"/>
    <n v="11"/>
    <n v="6"/>
    <n v="1960"/>
    <d v="1916-10-11T00:00:00"/>
    <n v="62.38"/>
    <n v="17.329999999999998"/>
    <s v="Sweden"/>
    <n v="2"/>
    <n v="7"/>
    <n v="1960"/>
    <d v="1907-11-11T00:00:00"/>
    <x v="490"/>
    <x v="576"/>
    <x v="11"/>
    <s v="DH"/>
    <x v="0"/>
    <n v="21"/>
    <n v="1"/>
    <n v="270"/>
  </r>
  <r>
    <s v="SVS-7002804"/>
    <n v="10"/>
    <n v="7"/>
    <n v="1960"/>
    <d v="1915-11-11T00:00:00"/>
    <n v="67.430000000000007"/>
    <n v="21.1"/>
    <s v="Sweden"/>
    <n v="1"/>
    <n v="5"/>
    <n v="1967"/>
    <d v="1906-09-18T00:00:00"/>
    <x v="507"/>
    <x v="577"/>
    <x v="11"/>
    <s v="UU"/>
    <x v="0"/>
    <n v="2486"/>
    <n v="25"/>
    <n v="357"/>
  </r>
  <r>
    <s v="SVS-U46069"/>
    <n v="30"/>
    <n v="5"/>
    <n v="1960"/>
    <d v="1935-09-11T00:00:00"/>
    <n v="62.4"/>
    <n v="17.28"/>
    <s v="Sweden"/>
    <n v="6"/>
    <n v="11"/>
    <n v="1960"/>
    <d v="1912-03-13T00:00:00"/>
    <x v="489"/>
    <x v="266"/>
    <x v="11"/>
    <s v="DH"/>
    <x v="0"/>
    <n v="160"/>
    <n v="2"/>
    <n v="270"/>
  </r>
  <r>
    <s v="SVS-U76123"/>
    <n v="18"/>
    <n v="6"/>
    <n v="1960"/>
    <d v="1923-10-12T00:00:00"/>
    <n v="56.67"/>
    <n v="16.37"/>
    <s v="Sweden"/>
    <n v="19"/>
    <n v="6"/>
    <n v="1960"/>
    <d v="1924-10-11T00:00:00"/>
    <x v="508"/>
    <x v="578"/>
    <x v="11"/>
    <s v="ND"/>
    <x v="0"/>
    <n v="1"/>
    <n v="0"/>
    <n v="0"/>
  </r>
  <r>
    <s v="BLB-2E9100"/>
    <n v="19"/>
    <n v="5"/>
    <n v="1961"/>
    <d v="1924-09-11T00:00:00"/>
    <n v="51.2"/>
    <n v="3.6"/>
    <s v="Belgium"/>
    <n v="15"/>
    <n v="8"/>
    <n v="1961"/>
    <d v="1920-12-12T00:00:00"/>
    <x v="99"/>
    <x v="579"/>
    <x v="12"/>
    <s v="DH"/>
    <x v="0"/>
    <n v="88"/>
    <n v="14"/>
    <n v="148"/>
  </r>
  <r>
    <s v="BLB-3E1661"/>
    <n v="19"/>
    <n v="5"/>
    <n v="1961"/>
    <d v="1924-09-11T00:00:00"/>
    <n v="51.2"/>
    <n v="3.6"/>
    <s v="Belgium"/>
    <n v="15"/>
    <n v="8"/>
    <n v="1961"/>
    <d v="1920-12-12T00:00:00"/>
    <x v="99"/>
    <x v="579"/>
    <x v="12"/>
    <s v="DH"/>
    <x v="0"/>
    <n v="88"/>
    <n v="14"/>
    <n v="148"/>
  </r>
  <r>
    <s v="BLB-3E1662"/>
    <n v="19"/>
    <n v="5"/>
    <n v="1961"/>
    <d v="1924-09-11T00:00:00"/>
    <n v="51.15"/>
    <n v="3.58"/>
    <s v="Belgium"/>
    <n v="15"/>
    <n v="8"/>
    <n v="1961"/>
    <d v="1920-12-12T00:00:00"/>
    <x v="53"/>
    <x v="580"/>
    <x v="12"/>
    <s v="DH"/>
    <x v="0"/>
    <n v="88"/>
    <n v="11"/>
    <n v="112"/>
  </r>
  <r>
    <s v="BLB-3E1665"/>
    <n v="20"/>
    <n v="5"/>
    <n v="1961"/>
    <d v="1925-09-12T00:00:00"/>
    <n v="51.23"/>
    <n v="3.68"/>
    <s v="Belgium"/>
    <n v="19"/>
    <n v="4"/>
    <n v="1964"/>
    <d v="1924-08-15T00:00:00"/>
    <x v="509"/>
    <x v="558"/>
    <x v="12"/>
    <s v="DH"/>
    <x v="0"/>
    <n v="1065"/>
    <n v="7"/>
    <n v="253"/>
  </r>
  <r>
    <s v="BLB-5E3004"/>
    <n v="4"/>
    <n v="5"/>
    <n v="1961"/>
    <d v="1909-09-12T00:00:00"/>
    <n v="51.2"/>
    <n v="3.18"/>
    <s v="Belgium"/>
    <n v="18"/>
    <n v="8"/>
    <n v="1961"/>
    <d v="1923-12-13T00:00:00"/>
    <x v="75"/>
    <x v="581"/>
    <x v="12"/>
    <s v="HH"/>
    <x v="0"/>
    <n v="106"/>
    <n v="100"/>
    <n v="79"/>
  </r>
  <r>
    <s v="BLB-5E8710"/>
    <n v="23"/>
    <n v="5"/>
    <n v="1961"/>
    <d v="1928-09-11T00:00:00"/>
    <n v="50.5"/>
    <n v="5.9"/>
    <s v="Belgium"/>
    <n v="10"/>
    <n v="11"/>
    <n v="1962"/>
    <d v="1916-03-15T00:00:00"/>
    <x v="393"/>
    <x v="549"/>
    <x v="12"/>
    <s v="DH"/>
    <x v="0"/>
    <n v="536"/>
    <n v="0"/>
    <n v="0"/>
  </r>
  <r>
    <s v="DER-E30637"/>
    <n v="27"/>
    <n v="5"/>
    <n v="1961"/>
    <d v="1932-09-11T00:00:00"/>
    <n v="48.28"/>
    <n v="16.920000000000002"/>
    <s v="Austria"/>
    <n v="19"/>
    <n v="10"/>
    <n v="1961"/>
    <d v="1925-02-11T00:00:00"/>
    <x v="510"/>
    <x v="582"/>
    <x v="5"/>
    <s v="DH"/>
    <x v="0"/>
    <n v="145"/>
    <n v="0"/>
    <n v="0"/>
  </r>
  <r>
    <s v="DER-E3656"/>
    <n v="25"/>
    <n v="5"/>
    <n v="1961"/>
    <d v="1930-09-12T00:00:00"/>
    <n v="51.37"/>
    <n v="12.35"/>
    <s v="Germany"/>
    <n v="25"/>
    <n v="6"/>
    <n v="1961"/>
    <d v="1930-10-13T00:00:00"/>
    <x v="245"/>
    <x v="583"/>
    <x v="6"/>
    <s v="DH"/>
    <x v="0"/>
    <n v="31"/>
    <n v="5"/>
    <n v="212"/>
  </r>
  <r>
    <s v="DER-E45062"/>
    <n v="21"/>
    <n v="5"/>
    <n v="1961"/>
    <d v="1926-09-12T00:00:00"/>
    <n v="48.27"/>
    <n v="13.12"/>
    <s v="Austria"/>
    <n v="5"/>
    <n v="11"/>
    <n v="1961"/>
    <d v="1911-03-15T00:00:00"/>
    <x v="510"/>
    <x v="584"/>
    <x v="5"/>
    <s v="DH"/>
    <x v="0"/>
    <n v="168"/>
    <n v="11"/>
    <n v="80"/>
  </r>
  <r>
    <s v="DER-E45272"/>
    <n v="28"/>
    <n v="5"/>
    <n v="1961"/>
    <d v="1933-09-12T00:00:00"/>
    <n v="48.03"/>
    <n v="8.4700000000000006"/>
    <s v="Germany"/>
    <n v="21"/>
    <n v="4"/>
    <n v="1962"/>
    <d v="1926-08-14T00:00:00"/>
    <x v="511"/>
    <x v="58"/>
    <x v="6"/>
    <s v="DH"/>
    <x v="0"/>
    <n v="328"/>
    <n v="0"/>
    <n v="0"/>
  </r>
  <r>
    <s v="DER-E47980"/>
    <n v="23"/>
    <n v="6"/>
    <n v="1961"/>
    <d v="1928-10-12T00:00:00"/>
    <n v="48.68"/>
    <n v="9.6999999999999993"/>
    <s v="Germany"/>
    <n v="23"/>
    <n v="7"/>
    <n v="1961"/>
    <d v="1928-11-11T00:00:00"/>
    <x v="512"/>
    <x v="344"/>
    <x v="6"/>
    <s v="DH"/>
    <x v="0"/>
    <n v="30"/>
    <n v="0"/>
    <n v="0"/>
  </r>
  <r>
    <s v="DEW-5064619"/>
    <n v="13"/>
    <n v="5"/>
    <n v="1961"/>
    <d v="1918-09-12T00:00:00"/>
    <n v="50.48"/>
    <n v="8.6199999999999992"/>
    <s v="Germany"/>
    <n v="3"/>
    <n v="5"/>
    <n v="1963"/>
    <d v="1908-09-13T00:00:00"/>
    <x v="513"/>
    <x v="71"/>
    <x v="6"/>
    <s v="ND"/>
    <x v="2"/>
    <n v="720"/>
    <n v="3"/>
    <n v="129"/>
  </r>
  <r>
    <s v="DEW-5098919"/>
    <n v="7"/>
    <n v="6"/>
    <n v="1961"/>
    <d v="1912-10-12T00:00:00"/>
    <n v="52.33"/>
    <n v="8.75"/>
    <s v="Germany"/>
    <n v="8"/>
    <n v="8"/>
    <n v="1961"/>
    <d v="1913-12-13T00:00:00"/>
    <x v="333"/>
    <x v="250"/>
    <x v="6"/>
    <s v="DH"/>
    <x v="0"/>
    <n v="62"/>
    <n v="6"/>
    <n v="223"/>
  </r>
  <r>
    <s v="DKC-541652"/>
    <n v="12"/>
    <n v="5"/>
    <n v="1961"/>
    <d v="1917-09-12T00:00:00"/>
    <n v="56.08"/>
    <n v="10.050000000000001"/>
    <s v="Denmark"/>
    <n v="2"/>
    <n v="6"/>
    <n v="1961"/>
    <d v="1907-10-13T00:00:00"/>
    <x v="276"/>
    <x v="585"/>
    <x v="3"/>
    <s v="UU"/>
    <x v="0"/>
    <n v="21"/>
    <n v="0"/>
    <n v="0"/>
  </r>
  <r>
    <s v="DKC-584495"/>
    <n v="6"/>
    <n v="6"/>
    <n v="1961"/>
    <d v="1911-10-13T00:00:00"/>
    <n v="55.72"/>
    <n v="12.52"/>
    <s v="Denmark"/>
    <n v="5"/>
    <n v="7"/>
    <n v="1961"/>
    <d v="1910-11-12T00:00:00"/>
    <x v="189"/>
    <x v="101"/>
    <x v="3"/>
    <s v="RH"/>
    <x v="2"/>
    <n v="29"/>
    <n v="2"/>
    <n v="270"/>
  </r>
  <r>
    <s v="DKC-588052"/>
    <n v="19"/>
    <n v="6"/>
    <n v="1961"/>
    <d v="1924-10-12T00:00:00"/>
    <n v="57.05"/>
    <n v="8.67"/>
    <s v="Denmark"/>
    <n v="24"/>
    <n v="9"/>
    <n v="1961"/>
    <d v="1930-01-13T00:00:00"/>
    <x v="514"/>
    <x v="586"/>
    <x v="3"/>
    <s v="RH"/>
    <x v="2"/>
    <n v="97"/>
    <n v="0"/>
    <n v="0"/>
  </r>
  <r>
    <s v="DKS-S29850"/>
    <n v="5"/>
    <n v="6"/>
    <n v="1961"/>
    <d v="1910-10-13T00:00:00"/>
    <n v="55.45"/>
    <n v="8.52"/>
    <s v="Denmark"/>
    <n v="28"/>
    <n v="1"/>
    <n v="1962"/>
    <d v="1933-05-15T00:00:00"/>
    <x v="389"/>
    <x v="77"/>
    <x v="3"/>
    <s v="DH"/>
    <x v="0"/>
    <n v="237"/>
    <n v="0"/>
    <n v="0"/>
  </r>
  <r>
    <s v="GBT-3000986"/>
    <n v="8"/>
    <n v="6"/>
    <n v="1961"/>
    <d v="1913-10-13T00:00:00"/>
    <n v="51.58"/>
    <n v="-0.42"/>
    <s v="UK"/>
    <n v="6"/>
    <n v="4"/>
    <n v="1964"/>
    <d v="1911-08-16T00:00:00"/>
    <x v="131"/>
    <x v="587"/>
    <x v="4"/>
    <s v="UU"/>
    <x v="0"/>
    <n v="1033"/>
    <n v="0"/>
    <n v="0"/>
  </r>
  <r>
    <s v="GBT-3035836"/>
    <n v="10"/>
    <n v="5"/>
    <n v="1961"/>
    <d v="1915-09-12T00:00:00"/>
    <n v="51.47"/>
    <n v="0.42"/>
    <s v="UK"/>
    <n v="17"/>
    <n v="12"/>
    <n v="1961"/>
    <d v="1923-04-14T00:00:00"/>
    <x v="314"/>
    <x v="588"/>
    <x v="4"/>
    <s v="UU"/>
    <x v="0"/>
    <n v="221"/>
    <n v="4"/>
    <n v="91"/>
  </r>
  <r>
    <s v="GBT-3061344"/>
    <n v="1"/>
    <n v="7"/>
    <n v="1961"/>
    <d v="1906-11-12T00:00:00"/>
    <n v="54.68"/>
    <n v="-5.52"/>
    <s v="UK"/>
    <n v="17"/>
    <n v="4"/>
    <n v="1963"/>
    <d v="1922-08-15T00:00:00"/>
    <x v="396"/>
    <x v="445"/>
    <x v="4"/>
    <s v="UU"/>
    <x v="0"/>
    <n v="655"/>
    <n v="0"/>
    <n v="0"/>
  </r>
  <r>
    <s v="GBT-3061346"/>
    <n v="1"/>
    <n v="7"/>
    <n v="1961"/>
    <d v="1906-11-12T00:00:00"/>
    <n v="54.68"/>
    <n v="-5.52"/>
    <s v="UK"/>
    <n v="16"/>
    <n v="7"/>
    <n v="1961"/>
    <d v="1921-11-12T00:00:00"/>
    <x v="396"/>
    <x v="445"/>
    <x v="4"/>
    <s v="UU"/>
    <x v="0"/>
    <n v="15"/>
    <n v="0"/>
    <n v="0"/>
  </r>
  <r>
    <s v="GBT-3072943"/>
    <n v="27"/>
    <n v="5"/>
    <n v="1961"/>
    <d v="1932-09-11T00:00:00"/>
    <n v="51.83"/>
    <n v="1.1499999999999999"/>
    <s v="UK"/>
    <n v="2"/>
    <n v="8"/>
    <n v="1961"/>
    <d v="1907-12-13T00:00:00"/>
    <x v="515"/>
    <x v="589"/>
    <x v="4"/>
    <s v="UU"/>
    <x v="0"/>
    <n v="67"/>
    <n v="0"/>
    <n v="0"/>
  </r>
  <r>
    <s v="GBT-3073912"/>
    <n v="15"/>
    <n v="5"/>
    <n v="1961"/>
    <d v="1920-09-11T00:00:00"/>
    <n v="53.2"/>
    <n v="-4.4000000000000004"/>
    <s v="UK"/>
    <n v="2"/>
    <n v="6"/>
    <n v="1961"/>
    <d v="1907-10-13T00:00:00"/>
    <x v="14"/>
    <x v="546"/>
    <x v="4"/>
    <s v="PD"/>
    <x v="0"/>
    <n v="18"/>
    <n v="0"/>
    <n v="0"/>
  </r>
  <r>
    <s v="HES-932732"/>
    <n v="10"/>
    <n v="5"/>
    <n v="1961"/>
    <d v="1915-09-12T00:00:00"/>
    <n v="46.82"/>
    <n v="6.65"/>
    <s v="Switzerland"/>
    <n v="8"/>
    <n v="4"/>
    <n v="1962"/>
    <d v="1913-08-14T00:00:00"/>
    <x v="516"/>
    <x v="590"/>
    <x v="9"/>
    <s v="UU"/>
    <x v="0"/>
    <n v="333"/>
    <n v="3"/>
    <n v="215"/>
  </r>
  <r>
    <s v="HES-932733"/>
    <n v="10"/>
    <n v="5"/>
    <n v="1961"/>
    <d v="1915-09-12T00:00:00"/>
    <n v="46.82"/>
    <n v="6.65"/>
    <s v="Switzerland"/>
    <n v="12"/>
    <n v="4"/>
    <n v="1962"/>
    <d v="1917-08-14T00:00:00"/>
    <x v="516"/>
    <x v="590"/>
    <x v="9"/>
    <s v="ND"/>
    <x v="0"/>
    <n v="337"/>
    <n v="3"/>
    <n v="215"/>
  </r>
  <r>
    <s v="NLA-3010007"/>
    <n v="14"/>
    <n v="5"/>
    <n v="1961"/>
    <d v="1919-09-12T00:00:00"/>
    <n v="52.2"/>
    <n v="4.4000000000000004"/>
    <s v="Netherlands"/>
    <n v="19"/>
    <n v="2"/>
    <n v="1962"/>
    <d v="1924-06-15T00:00:00"/>
    <x v="411"/>
    <x v="550"/>
    <x v="19"/>
    <s v="DH"/>
    <x v="0"/>
    <n v="281"/>
    <n v="14"/>
    <n v="212"/>
  </r>
  <r>
    <s v="NOS-533640"/>
    <n v="18"/>
    <n v="6"/>
    <n v="1961"/>
    <d v="1923-10-13T00:00:00"/>
    <n v="62.2"/>
    <n v="9.7799999999999994"/>
    <s v="Norway"/>
    <n v="1"/>
    <n v="2"/>
    <n v="1966"/>
    <d v="1906-06-20T00:00:00"/>
    <x v="34"/>
    <x v="398"/>
    <x v="8"/>
    <s v="UU"/>
    <x v="0"/>
    <n v="1689"/>
    <n v="4"/>
    <n v="167"/>
  </r>
  <r>
    <s v="SFH-B036482"/>
    <n v="1"/>
    <n v="6"/>
    <n v="1961"/>
    <d v="1906-10-13T00:00:00"/>
    <n v="61.3"/>
    <n v="23.9"/>
    <s v="Finland"/>
    <n v="28"/>
    <n v="3"/>
    <n v="1962"/>
    <d v="1933-07-14T00:00:00"/>
    <x v="340"/>
    <x v="512"/>
    <x v="1"/>
    <s v="DH"/>
    <x v="0"/>
    <n v="300"/>
    <n v="11"/>
    <n v="270"/>
  </r>
  <r>
    <s v="SFH-C034427"/>
    <n v="1"/>
    <n v="6"/>
    <n v="1961"/>
    <d v="1906-10-13T00:00:00"/>
    <n v="61.03"/>
    <n v="24.47"/>
    <s v="Finland"/>
    <n v="5"/>
    <n v="4"/>
    <n v="1962"/>
    <d v="1910-08-14T00:00:00"/>
    <x v="123"/>
    <x v="571"/>
    <x v="1"/>
    <s v="UU"/>
    <x v="0"/>
    <n v="308"/>
    <n v="54"/>
    <n v="242"/>
  </r>
  <r>
    <s v="SFH-C034438"/>
    <n v="1"/>
    <n v="6"/>
    <n v="1961"/>
    <d v="1906-10-13T00:00:00"/>
    <n v="61.03"/>
    <n v="24.47"/>
    <s v="Finland"/>
    <n v="15"/>
    <n v="11"/>
    <n v="1964"/>
    <d v="1921-03-17T00:00:00"/>
    <x v="121"/>
    <x v="436"/>
    <x v="1"/>
    <s v="DH"/>
    <x v="0"/>
    <n v="1263"/>
    <n v="5"/>
    <n v="155"/>
  </r>
  <r>
    <s v="SFH-C049914"/>
    <n v="6"/>
    <n v="6"/>
    <n v="1961"/>
    <d v="1911-10-13T00:00:00"/>
    <n v="62.6"/>
    <n v="25"/>
    <s v="Finland"/>
    <n v="27"/>
    <n v="8"/>
    <n v="1961"/>
    <d v="1932-12-12T00:00:00"/>
    <x v="33"/>
    <x v="19"/>
    <x v="1"/>
    <s v="DH"/>
    <x v="0"/>
    <n v="82"/>
    <n v="0"/>
    <n v="0"/>
  </r>
  <r>
    <s v="SFH-C077589"/>
    <n v="5"/>
    <n v="6"/>
    <n v="1961"/>
    <d v="1910-10-13T00:00:00"/>
    <n v="60.5"/>
    <n v="25"/>
    <s v="Finland"/>
    <n v="7"/>
    <n v="12"/>
    <n v="1961"/>
    <d v="1913-04-13T00:00:00"/>
    <x v="61"/>
    <x v="19"/>
    <x v="1"/>
    <s v="DH"/>
    <x v="0"/>
    <n v="185"/>
    <n v="0"/>
    <n v="0"/>
  </r>
  <r>
    <s v="SFH-C089595"/>
    <n v="1"/>
    <n v="6"/>
    <n v="1961"/>
    <d v="1906-10-13T00:00:00"/>
    <n v="60.2"/>
    <n v="24.9"/>
    <s v="Finland"/>
    <n v="28"/>
    <n v="1"/>
    <n v="1962"/>
    <d v="1933-05-15T00:00:00"/>
    <x v="21"/>
    <x v="43"/>
    <x v="1"/>
    <s v="DH"/>
    <x v="0"/>
    <n v="241"/>
    <n v="0"/>
    <n v="0"/>
  </r>
  <r>
    <s v="SFH-C089596"/>
    <n v="1"/>
    <n v="6"/>
    <n v="1961"/>
    <d v="1906-10-13T00:00:00"/>
    <n v="60.2"/>
    <n v="24.9"/>
    <s v="Finland"/>
    <n v="28"/>
    <n v="8"/>
    <n v="1961"/>
    <d v="1933-12-13T00:00:00"/>
    <x v="21"/>
    <x v="43"/>
    <x v="1"/>
    <s v="UU"/>
    <x v="0"/>
    <n v="88"/>
    <n v="0"/>
    <n v="0"/>
  </r>
  <r>
    <s v="SFH-C090144"/>
    <n v="12"/>
    <n v="6"/>
    <n v="1961"/>
    <d v="1917-10-13T00:00:00"/>
    <n v="61.5"/>
    <n v="21.7"/>
    <s v="Finland"/>
    <n v="26"/>
    <n v="6"/>
    <n v="1962"/>
    <d v="1931-10-14T00:00:00"/>
    <x v="2"/>
    <x v="337"/>
    <x v="1"/>
    <s v="DH"/>
    <x v="0"/>
    <n v="379"/>
    <n v="16"/>
    <n v="91"/>
  </r>
  <r>
    <s v="SFH-C095294"/>
    <n v="3"/>
    <n v="6"/>
    <n v="1961"/>
    <d v="1908-10-12T00:00:00"/>
    <n v="61.67"/>
    <n v="23.57"/>
    <s v="Finland"/>
    <n v="15"/>
    <n v="9"/>
    <n v="1971"/>
    <d v="1921-01-22T00:00:00"/>
    <x v="517"/>
    <x v="591"/>
    <x v="1"/>
    <s v="UU"/>
    <x v="0"/>
    <n v="3756"/>
    <n v="12"/>
    <n v="198"/>
  </r>
  <r>
    <s v="SFH-C095297"/>
    <n v="3"/>
    <n v="6"/>
    <n v="1961"/>
    <d v="1908-10-12T00:00:00"/>
    <n v="61.67"/>
    <n v="23.57"/>
    <s v="Finland"/>
    <n v="10"/>
    <n v="9"/>
    <n v="1961"/>
    <d v="1916-01-13T00:00:00"/>
    <x v="505"/>
    <x v="571"/>
    <x v="1"/>
    <s v="DH"/>
    <x v="0"/>
    <n v="99"/>
    <n v="5"/>
    <n v="26"/>
  </r>
  <r>
    <s v="SFH-C095606"/>
    <n v="29"/>
    <n v="5"/>
    <n v="1961"/>
    <d v="1934-09-12T00:00:00"/>
    <n v="61.5"/>
    <n v="23.8"/>
    <s v="Finland"/>
    <n v="25"/>
    <n v="6"/>
    <n v="1962"/>
    <d v="1930-10-14T00:00:00"/>
    <x v="2"/>
    <x v="465"/>
    <x v="1"/>
    <s v="DH"/>
    <x v="0"/>
    <n v="392"/>
    <n v="8"/>
    <n v="270"/>
  </r>
  <r>
    <s v="SFH-C095662"/>
    <n v="28"/>
    <n v="5"/>
    <n v="1961"/>
    <d v="1933-09-12T00:00:00"/>
    <n v="61.5"/>
    <n v="23.8"/>
    <s v="Finland"/>
    <n v="3"/>
    <n v="8"/>
    <n v="1964"/>
    <d v="1908-12-15T00:00:00"/>
    <x v="2"/>
    <x v="465"/>
    <x v="1"/>
    <s v="UU"/>
    <x v="0"/>
    <n v="1163"/>
    <n v="8"/>
    <n v="270"/>
  </r>
  <r>
    <s v="SFH-C096407"/>
    <n v="21"/>
    <n v="6"/>
    <n v="1961"/>
    <d v="1926-10-13T00:00:00"/>
    <n v="60"/>
    <n v="23.5"/>
    <s v="Finland"/>
    <n v="6"/>
    <n v="5"/>
    <n v="1962"/>
    <d v="1911-09-13T00:00:00"/>
    <x v="369"/>
    <x v="591"/>
    <x v="1"/>
    <s v="PD"/>
    <x v="0"/>
    <n v="319"/>
    <n v="0"/>
    <n v="0"/>
  </r>
  <r>
    <s v="SFH-C100618"/>
    <n v="25"/>
    <n v="6"/>
    <n v="1961"/>
    <d v="1930-10-13T00:00:00"/>
    <n v="60.2"/>
    <n v="25"/>
    <s v="Finland"/>
    <n v="29"/>
    <n v="4"/>
    <n v="1962"/>
    <d v="1934-08-14T00:00:00"/>
    <x v="21"/>
    <x v="19"/>
    <x v="1"/>
    <s v="UU"/>
    <x v="0"/>
    <n v="308"/>
    <n v="0"/>
    <n v="0"/>
  </r>
  <r>
    <s v="SFH-C101401"/>
    <n v="29"/>
    <n v="5"/>
    <n v="1961"/>
    <d v="1934-09-12T00:00:00"/>
    <n v="61.5"/>
    <n v="23.8"/>
    <s v="Finland"/>
    <n v="5"/>
    <n v="9"/>
    <n v="1961"/>
    <d v="1911-01-13T00:00:00"/>
    <x v="2"/>
    <x v="465"/>
    <x v="1"/>
    <s v="UU"/>
    <x v="0"/>
    <n v="99"/>
    <n v="8"/>
    <n v="270"/>
  </r>
  <r>
    <s v="SFH-C115569"/>
    <n v="8"/>
    <n v="7"/>
    <n v="1961"/>
    <d v="1913-11-12T00:00:00"/>
    <n v="61.7"/>
    <n v="23.5"/>
    <s v="Finland"/>
    <n v="29"/>
    <n v="10"/>
    <n v="1961"/>
    <d v="1935-02-12T00:00:00"/>
    <x v="124"/>
    <x v="591"/>
    <x v="1"/>
    <s v="DH"/>
    <x v="0"/>
    <n v="113"/>
    <n v="4"/>
    <n v="181"/>
  </r>
  <r>
    <s v="SFH-C116517"/>
    <n v="13"/>
    <n v="7"/>
    <n v="1961"/>
    <d v="1918-11-12T00:00:00"/>
    <n v="62.6"/>
    <n v="23.7"/>
    <s v="Finland"/>
    <n v="15"/>
    <n v="11"/>
    <n v="1961"/>
    <d v="1921-03-14T00:00:00"/>
    <x v="33"/>
    <x v="512"/>
    <x v="1"/>
    <s v="DH"/>
    <x v="0"/>
    <n v="125"/>
    <n v="0"/>
    <n v="0"/>
  </r>
  <r>
    <s v="SFH-C116592"/>
    <n v="13"/>
    <n v="7"/>
    <n v="1961"/>
    <d v="1918-11-12T00:00:00"/>
    <n v="62.6"/>
    <n v="23.7"/>
    <s v="Finland"/>
    <n v="10"/>
    <n v="8"/>
    <n v="1961"/>
    <d v="1915-12-13T00:00:00"/>
    <x v="33"/>
    <x v="512"/>
    <x v="1"/>
    <s v="DH"/>
    <x v="0"/>
    <n v="28"/>
    <n v="0"/>
    <n v="0"/>
  </r>
  <r>
    <s v="SFH-C116610"/>
    <n v="14"/>
    <n v="6"/>
    <n v="1961"/>
    <d v="1919-10-13T00:00:00"/>
    <n v="62.2"/>
    <n v="24"/>
    <s v="Finland"/>
    <n v="16"/>
    <n v="11"/>
    <n v="1961"/>
    <d v="1922-03-15T00:00:00"/>
    <x v="34"/>
    <x v="493"/>
    <x v="1"/>
    <s v="DH"/>
    <x v="0"/>
    <n v="155"/>
    <n v="4"/>
    <n v="181"/>
  </r>
  <r>
    <s v="SFH-C118953"/>
    <n v="2"/>
    <n v="7"/>
    <n v="1961"/>
    <d v="1907-11-12T00:00:00"/>
    <n v="60.7"/>
    <n v="27.7"/>
    <s v="Finland"/>
    <n v="10"/>
    <n v="1"/>
    <n v="1962"/>
    <d v="1915-05-16T00:00:00"/>
    <x v="236"/>
    <x v="592"/>
    <x v="1"/>
    <s v="DH"/>
    <x v="0"/>
    <n v="192"/>
    <n v="0"/>
    <n v="0"/>
  </r>
  <r>
    <s v="SVS-7000064"/>
    <n v="26"/>
    <n v="5"/>
    <n v="1961"/>
    <d v="1931-09-12T00:00:00"/>
    <n v="62.38"/>
    <n v="17.329999999999998"/>
    <s v="Sweden"/>
    <n v="27"/>
    <n v="2"/>
    <n v="1965"/>
    <d v="1932-06-18T00:00:00"/>
    <x v="490"/>
    <x v="279"/>
    <x v="11"/>
    <s v="UU"/>
    <x v="0"/>
    <n v="1"/>
    <n v="0"/>
    <n v="0"/>
  </r>
  <r>
    <s v="SVS-7000070"/>
    <n v="26"/>
    <n v="5"/>
    <n v="1961"/>
    <d v="1931-09-12T00:00:00"/>
    <n v="62.37"/>
    <n v="17.329999999999998"/>
    <s v="Sweden"/>
    <n v="15"/>
    <n v="4"/>
    <n v="1968"/>
    <d v="1920-08-19T00:00:00"/>
    <x v="490"/>
    <x v="279"/>
    <x v="11"/>
    <s v="UU"/>
    <x v="0"/>
    <n v="1"/>
    <n v="2"/>
    <n v="0"/>
  </r>
  <r>
    <s v="SVS-7000111"/>
    <n v="18"/>
    <n v="5"/>
    <n v="1961"/>
    <d v="1923-09-12T00:00:00"/>
    <n v="56.9"/>
    <n v="14.73"/>
    <s v="Sweden"/>
    <n v="30"/>
    <n v="12"/>
    <n v="1961"/>
    <d v="1936-04-13T00:00:00"/>
    <x v="214"/>
    <x v="593"/>
    <x v="11"/>
    <s v="DH"/>
    <x v="0"/>
    <n v="1"/>
    <n v="13"/>
    <n v="254"/>
  </r>
  <r>
    <s v="SVS-7001259"/>
    <n v="7"/>
    <n v="6"/>
    <n v="1961"/>
    <d v="1912-10-12T00:00:00"/>
    <n v="61.12"/>
    <n v="13.3"/>
    <s v="Sweden"/>
    <n v="17"/>
    <n v="4"/>
    <n v="1962"/>
    <d v="1922-08-14T00:00:00"/>
    <x v="518"/>
    <x v="594"/>
    <x v="11"/>
    <s v="DH"/>
    <x v="0"/>
    <n v="1"/>
    <n v="82"/>
    <n v="153"/>
  </r>
  <r>
    <s v="SVS-7002128"/>
    <n v="25"/>
    <n v="5"/>
    <n v="1961"/>
    <d v="1930-09-12T00:00:00"/>
    <n v="59.35"/>
    <n v="18.07"/>
    <s v="Sweden"/>
    <n v="8"/>
    <n v="6"/>
    <n v="1961"/>
    <d v="1913-10-13T00:00:00"/>
    <x v="359"/>
    <x v="470"/>
    <x v="11"/>
    <s v="UU"/>
    <x v="0"/>
    <n v="1"/>
    <n v="0"/>
    <n v="0"/>
  </r>
  <r>
    <s v="SVS-7003870"/>
    <n v="7"/>
    <n v="6"/>
    <n v="1961"/>
    <d v="1912-10-12T00:00:00"/>
    <n v="57.9"/>
    <n v="11.88"/>
    <s v="Sweden"/>
    <n v="16"/>
    <n v="12"/>
    <n v="1962"/>
    <d v="1922-04-15T00:00:00"/>
    <x v="256"/>
    <x v="595"/>
    <x v="11"/>
    <s v="DH"/>
    <x v="0"/>
    <n v="1"/>
    <n v="0"/>
    <n v="0"/>
  </r>
  <r>
    <s v="SVS-7003873"/>
    <n v="7"/>
    <n v="6"/>
    <n v="1961"/>
    <d v="1912-10-12T00:00:00"/>
    <n v="57.9"/>
    <n v="11.88"/>
    <s v="Sweden"/>
    <n v="24"/>
    <n v="9"/>
    <n v="1961"/>
    <d v="1930-01-13T00:00:00"/>
    <x v="310"/>
    <x v="596"/>
    <x v="11"/>
    <s v="DH"/>
    <x v="0"/>
    <n v="1"/>
    <n v="10"/>
    <n v="219"/>
  </r>
  <r>
    <s v="SVS-7004471"/>
    <n v="19"/>
    <n v="5"/>
    <n v="1961"/>
    <d v="1924-09-11T00:00:00"/>
    <n v="56.88"/>
    <n v="12.58"/>
    <s v="Sweden"/>
    <n v="20"/>
    <n v="5"/>
    <n v="1961"/>
    <d v="1925-09-12T00:00:00"/>
    <x v="475"/>
    <x v="597"/>
    <x v="11"/>
    <s v="UU"/>
    <x v="0"/>
    <n v="1"/>
    <n v="0"/>
    <n v="0"/>
  </r>
  <r>
    <s v="SVS-7004483"/>
    <n v="28"/>
    <n v="5"/>
    <n v="1961"/>
    <d v="1933-09-12T00:00:00"/>
    <n v="56.9"/>
    <n v="12.43"/>
    <s v="Sweden"/>
    <n v="16"/>
    <n v="8"/>
    <n v="1961"/>
    <d v="1921-12-13T00:00:00"/>
    <x v="82"/>
    <x v="213"/>
    <x v="11"/>
    <s v="AH"/>
    <x v="0"/>
    <n v="80"/>
    <n v="9"/>
    <n v="23"/>
  </r>
  <r>
    <s v="SVS-7005784"/>
    <n v="30"/>
    <n v="5"/>
    <n v="1961"/>
    <d v="1935-09-12T00:00:00"/>
    <n v="59.37"/>
    <n v="17.03"/>
    <s v="Sweden"/>
    <n v="29"/>
    <n v="6"/>
    <n v="1961"/>
    <d v="1934-10-13T00:00:00"/>
    <x v="211"/>
    <x v="598"/>
    <x v="11"/>
    <s v="AH"/>
    <x v="0"/>
    <n v="30"/>
    <n v="15"/>
    <n v="270"/>
  </r>
  <r>
    <s v="SVS-7006807"/>
    <n v="24"/>
    <n v="5"/>
    <n v="1961"/>
    <d v="1929-09-12T00:00:00"/>
    <n v="58.47"/>
    <n v="15.03"/>
    <s v="Sweden"/>
    <n v="8"/>
    <n v="5"/>
    <n v="1966"/>
    <d v="1913-09-17T00:00:00"/>
    <x v="139"/>
    <x v="599"/>
    <x v="11"/>
    <s v="UU"/>
    <x v="0"/>
    <n v="1810"/>
    <n v="8"/>
    <n v="257"/>
  </r>
  <r>
    <s v="SVS-7008200"/>
    <n v="19"/>
    <n v="5"/>
    <n v="1961"/>
    <d v="1924-09-11T00:00:00"/>
    <n v="56.17"/>
    <n v="15.57"/>
    <s v="Sweden"/>
    <n v="7"/>
    <n v="7"/>
    <n v="1961"/>
    <d v="1912-11-11T00:00:00"/>
    <x v="519"/>
    <x v="396"/>
    <x v="11"/>
    <s v="AH"/>
    <x v="0"/>
    <n v="49"/>
    <n v="2"/>
    <n v="0"/>
  </r>
  <r>
    <s v="SVS-7008201"/>
    <n v="19"/>
    <n v="5"/>
    <n v="1961"/>
    <d v="1924-09-11T00:00:00"/>
    <n v="56.17"/>
    <n v="15.57"/>
    <s v="Sweden"/>
    <n v="8"/>
    <n v="10"/>
    <n v="1962"/>
    <d v="1914-02-13T00:00:00"/>
    <x v="519"/>
    <x v="425"/>
    <x v="11"/>
    <s v="UU"/>
    <x v="0"/>
    <n v="507"/>
    <n v="3"/>
    <n v="312"/>
  </r>
  <r>
    <s v="SVS-7008203"/>
    <n v="21"/>
    <n v="5"/>
    <n v="1961"/>
    <d v="1926-09-12T00:00:00"/>
    <n v="56.18"/>
    <n v="15.57"/>
    <s v="Sweden"/>
    <n v="17"/>
    <n v="11"/>
    <n v="1964"/>
    <d v="1923-03-18T00:00:00"/>
    <x v="455"/>
    <x v="396"/>
    <x v="11"/>
    <s v="UU"/>
    <x v="1"/>
    <n v="1276"/>
    <n v="2"/>
    <n v="181"/>
  </r>
  <r>
    <s v="SVS-7009714"/>
    <n v="31"/>
    <n v="5"/>
    <n v="1961"/>
    <d v="1936-09-11T00:00:00"/>
    <n v="59.43"/>
    <n v="18.079999999999998"/>
    <s v="Sweden"/>
    <n v="15"/>
    <n v="6"/>
    <n v="1961"/>
    <d v="1920-10-12T00:00:00"/>
    <x v="325"/>
    <x v="357"/>
    <x v="11"/>
    <s v="RH"/>
    <x v="2"/>
    <n v="15"/>
    <n v="1"/>
    <n v="91"/>
  </r>
  <r>
    <s v="SVS-7009715"/>
    <n v="31"/>
    <n v="5"/>
    <n v="1961"/>
    <d v="1936-09-11T00:00:00"/>
    <n v="59.43"/>
    <n v="18.079999999999998"/>
    <s v="Sweden"/>
    <n v="28"/>
    <n v="6"/>
    <n v="1961"/>
    <d v="1933-10-13T00:00:00"/>
    <x v="325"/>
    <x v="297"/>
    <x v="11"/>
    <s v="UU"/>
    <x v="0"/>
    <n v="28"/>
    <n v="0"/>
    <n v="0"/>
  </r>
  <r>
    <s v="SVS-7010500"/>
    <n v="22"/>
    <n v="5"/>
    <n v="1961"/>
    <d v="1927-09-12T00:00:00"/>
    <n v="57.93"/>
    <n v="12.53"/>
    <s v="Sweden"/>
    <n v="7"/>
    <n v="9"/>
    <n v="1963"/>
    <d v="1913-01-14T00:00:00"/>
    <x v="520"/>
    <x v="166"/>
    <x v="11"/>
    <s v="DH"/>
    <x v="0"/>
    <n v="838"/>
    <n v="0"/>
    <n v="0"/>
  </r>
  <r>
    <s v="SVS-7011164"/>
    <n v="22"/>
    <n v="5"/>
    <n v="1961"/>
    <d v="1927-09-12T00:00:00"/>
    <n v="59.35"/>
    <n v="18.079999999999998"/>
    <s v="Sweden"/>
    <n v="30"/>
    <n v="5"/>
    <n v="1961"/>
    <d v="1935-09-12T00:00:00"/>
    <x v="359"/>
    <x v="297"/>
    <x v="11"/>
    <s v="UU"/>
    <x v="0"/>
    <n v="8"/>
    <n v="0"/>
    <n v="0"/>
  </r>
  <r>
    <s v="BLB-5E8725"/>
    <n v="5"/>
    <n v="6"/>
    <n v="1962"/>
    <d v="1910-10-14T00:00:00"/>
    <n v="50.5"/>
    <n v="5.9"/>
    <s v="Belgium"/>
    <n v="25"/>
    <n v="11"/>
    <n v="1962"/>
    <d v="1931-03-16T00:00:00"/>
    <x v="393"/>
    <x v="549"/>
    <x v="12"/>
    <s v="ND"/>
    <x v="0"/>
    <n v="173"/>
    <n v="0"/>
    <n v="0"/>
  </r>
  <r>
    <s v="CZP-E157214"/>
    <n v="20"/>
    <n v="5"/>
    <n v="1962"/>
    <d v="1925-09-13T00:00:00"/>
    <n v="50.22"/>
    <n v="15.15"/>
    <s v="Czech Republic"/>
    <n v="10"/>
    <n v="9"/>
    <n v="1962"/>
    <d v="1916-01-14T00:00:00"/>
    <x v="449"/>
    <x v="600"/>
    <x v="16"/>
    <s v="DH"/>
    <x v="0"/>
    <n v="113"/>
    <n v="2"/>
    <n v="181"/>
  </r>
  <r>
    <s v="CZP-E157215"/>
    <n v="20"/>
    <n v="5"/>
    <n v="1962"/>
    <d v="1925-09-13T00:00:00"/>
    <n v="50.22"/>
    <n v="15.15"/>
    <s v="Czech Republic"/>
    <n v="25"/>
    <n v="11"/>
    <n v="1965"/>
    <d v="1931-03-19T00:00:00"/>
    <x v="521"/>
    <x v="517"/>
    <x v="16"/>
    <s v="DH"/>
    <x v="0"/>
    <n v="1285"/>
    <n v="10"/>
    <n v="166"/>
  </r>
  <r>
    <s v="DER-E45088"/>
    <n v="29"/>
    <n v="5"/>
    <n v="1962"/>
    <d v="1934-09-13T00:00:00"/>
    <n v="47.83"/>
    <n v="13.02"/>
    <s v="Austria"/>
    <n v="22"/>
    <n v="3"/>
    <n v="1963"/>
    <d v="1927-07-15T00:00:00"/>
    <x v="522"/>
    <x v="601"/>
    <x v="5"/>
    <s v="DH"/>
    <x v="0"/>
    <n v="297"/>
    <n v="5"/>
    <n v="214"/>
  </r>
  <r>
    <s v="DER-E60984"/>
    <n v="11"/>
    <n v="6"/>
    <n v="1962"/>
    <d v="1916-10-13T00:00:00"/>
    <n v="48.68"/>
    <n v="9.6999999999999993"/>
    <s v="Germany"/>
    <n v="2"/>
    <n v="5"/>
    <n v="1966"/>
    <d v="1907-09-17T00:00:00"/>
    <x v="523"/>
    <x v="89"/>
    <x v="6"/>
    <s v="DH"/>
    <x v="0"/>
    <n v="1421"/>
    <n v="18"/>
    <n v="238"/>
  </r>
  <r>
    <s v="DER-E60993"/>
    <n v="23"/>
    <n v="6"/>
    <n v="1962"/>
    <d v="1928-10-13T00:00:00"/>
    <n v="48.68"/>
    <n v="9.6999999999999993"/>
    <s v="Germany"/>
    <n v="4"/>
    <n v="11"/>
    <n v="1965"/>
    <d v="1910-03-19T00:00:00"/>
    <x v="524"/>
    <x v="602"/>
    <x v="6"/>
    <s v="UU"/>
    <x v="0"/>
    <n v="1230"/>
    <n v="6"/>
    <n v="316"/>
  </r>
  <r>
    <s v="DKC-543714"/>
    <n v="28"/>
    <n v="5"/>
    <n v="1962"/>
    <d v="1933-09-13T00:00:00"/>
    <n v="57.07"/>
    <n v="8.8000000000000007"/>
    <s v="Denmark"/>
    <n v="8"/>
    <n v="10"/>
    <n v="1962"/>
    <d v="1914-02-13T00:00:00"/>
    <x v="525"/>
    <x v="603"/>
    <x v="3"/>
    <s v="RH"/>
    <x v="2"/>
    <n v="133"/>
    <n v="0"/>
    <n v="0"/>
  </r>
  <r>
    <s v="DKC-543724"/>
    <n v="2"/>
    <n v="6"/>
    <n v="1962"/>
    <d v="1907-10-14T00:00:00"/>
    <n v="57.07"/>
    <n v="8.8000000000000007"/>
    <s v="Denmark"/>
    <n v="15"/>
    <n v="7"/>
    <n v="1962"/>
    <d v="1920-11-12T00:00:00"/>
    <x v="525"/>
    <x v="603"/>
    <x v="3"/>
    <s v="UU"/>
    <x v="0"/>
    <n v="43"/>
    <n v="0"/>
    <n v="0"/>
  </r>
  <r>
    <s v="DKC-587410"/>
    <n v="13"/>
    <n v="5"/>
    <n v="1962"/>
    <d v="1918-09-13T00:00:00"/>
    <n v="57.05"/>
    <n v="8.65"/>
    <s v="Denmark"/>
    <n v="9"/>
    <n v="10"/>
    <n v="1962"/>
    <d v="1915-02-13T00:00:00"/>
    <x v="514"/>
    <x v="71"/>
    <x v="3"/>
    <s v="RH"/>
    <x v="2"/>
    <n v="149"/>
    <n v="0"/>
    <n v="0"/>
  </r>
  <r>
    <s v="DKC-587413"/>
    <n v="13"/>
    <n v="5"/>
    <n v="1962"/>
    <d v="1918-09-13T00:00:00"/>
    <n v="57.05"/>
    <n v="8.67"/>
    <s v="Denmark"/>
    <n v="15"/>
    <n v="9"/>
    <n v="1962"/>
    <d v="1921-01-13T00:00:00"/>
    <x v="514"/>
    <x v="586"/>
    <x v="3"/>
    <s v="RH"/>
    <x v="2"/>
    <n v="125"/>
    <n v="0"/>
    <n v="0"/>
  </r>
  <r>
    <s v="DKC-587414"/>
    <n v="13"/>
    <n v="5"/>
    <n v="1962"/>
    <d v="1918-09-13T00:00:00"/>
    <n v="57.05"/>
    <n v="8.67"/>
    <s v="Denmark"/>
    <n v="15"/>
    <n v="7"/>
    <n v="1963"/>
    <d v="1920-11-13T00:00:00"/>
    <x v="82"/>
    <x v="603"/>
    <x v="3"/>
    <s v="ND"/>
    <x v="0"/>
    <n v="428"/>
    <n v="13"/>
    <n v="139"/>
  </r>
  <r>
    <s v="DKC-587417"/>
    <n v="13"/>
    <n v="5"/>
    <n v="1962"/>
    <d v="1918-09-13T00:00:00"/>
    <n v="57.05"/>
    <n v="8.67"/>
    <s v="Denmark"/>
    <n v="15"/>
    <n v="9"/>
    <n v="1962"/>
    <d v="1921-01-13T00:00:00"/>
    <x v="514"/>
    <x v="586"/>
    <x v="3"/>
    <s v="RH"/>
    <x v="2"/>
    <n v="125"/>
    <n v="0"/>
    <n v="0"/>
  </r>
  <r>
    <s v="DKC-587422"/>
    <n v="13"/>
    <n v="5"/>
    <n v="1962"/>
    <d v="1918-09-13T00:00:00"/>
    <n v="57.05"/>
    <n v="8.67"/>
    <s v="Denmark"/>
    <n v="13"/>
    <n v="5"/>
    <n v="1963"/>
    <d v="1918-09-14T00:00:00"/>
    <x v="441"/>
    <x v="543"/>
    <x v="3"/>
    <s v="UU"/>
    <x v="1"/>
    <n v="365"/>
    <n v="37"/>
    <n v="205"/>
  </r>
  <r>
    <s v="DKC-587424"/>
    <n v="13"/>
    <n v="5"/>
    <n v="1962"/>
    <d v="1918-09-13T00:00:00"/>
    <n v="57.05"/>
    <n v="8.67"/>
    <s v="Denmark"/>
    <n v="23"/>
    <n v="10"/>
    <n v="1962"/>
    <d v="1929-02-12T00:00:00"/>
    <x v="514"/>
    <x v="586"/>
    <x v="3"/>
    <s v="UU"/>
    <x v="1"/>
    <n v="163"/>
    <n v="0"/>
    <n v="0"/>
  </r>
  <r>
    <s v="DKC-587438"/>
    <n v="20"/>
    <n v="5"/>
    <n v="1962"/>
    <d v="1925-09-13T00:00:00"/>
    <n v="57.05"/>
    <n v="8.67"/>
    <s v="Denmark"/>
    <n v="1"/>
    <n v="7"/>
    <n v="1962"/>
    <d v="1906-11-13T00:00:00"/>
    <x v="514"/>
    <x v="586"/>
    <x v="3"/>
    <s v="UU"/>
    <x v="0"/>
    <n v="42"/>
    <n v="0"/>
    <n v="0"/>
  </r>
  <r>
    <s v="DKC-587446"/>
    <n v="22"/>
    <n v="5"/>
    <n v="1962"/>
    <d v="1927-09-13T00:00:00"/>
    <n v="57.05"/>
    <n v="8.67"/>
    <s v="Denmark"/>
    <n v="15"/>
    <n v="9"/>
    <n v="1962"/>
    <d v="1921-01-13T00:00:00"/>
    <x v="514"/>
    <x v="586"/>
    <x v="3"/>
    <s v="RH"/>
    <x v="2"/>
    <n v="116"/>
    <n v="0"/>
    <n v="0"/>
  </r>
  <r>
    <s v="DKC-587450"/>
    <n v="22"/>
    <n v="5"/>
    <n v="1962"/>
    <d v="1927-09-13T00:00:00"/>
    <n v="57.05"/>
    <n v="8.67"/>
    <s v="Denmark"/>
    <n v="15"/>
    <n v="9"/>
    <n v="1962"/>
    <d v="1921-01-13T00:00:00"/>
    <x v="514"/>
    <x v="586"/>
    <x v="3"/>
    <s v="RH"/>
    <x v="2"/>
    <n v="116"/>
    <n v="0"/>
    <n v="0"/>
  </r>
  <r>
    <s v="DKC-642931"/>
    <n v="28"/>
    <n v="5"/>
    <n v="1962"/>
    <d v="1933-09-13T00:00:00"/>
    <n v="57.72"/>
    <n v="10.58"/>
    <s v="Denmark"/>
    <n v="15"/>
    <n v="6"/>
    <n v="1962"/>
    <d v="1920-10-13T00:00:00"/>
    <x v="263"/>
    <x v="604"/>
    <x v="3"/>
    <s v="UU"/>
    <x v="0"/>
    <n v="18"/>
    <n v="0"/>
    <n v="0"/>
  </r>
  <r>
    <s v="DKC-642932"/>
    <n v="28"/>
    <n v="5"/>
    <n v="1962"/>
    <d v="1933-09-13T00:00:00"/>
    <n v="57.73"/>
    <n v="10.6"/>
    <s v="Denmark"/>
    <n v="25"/>
    <n v="2"/>
    <n v="1964"/>
    <d v="1930-06-18T00:00:00"/>
    <x v="27"/>
    <x v="411"/>
    <x v="8"/>
    <s v="UU"/>
    <x v="0"/>
    <n v="638"/>
    <n v="471"/>
    <n v="350"/>
  </r>
  <r>
    <s v="DKS-S29836"/>
    <n v="24"/>
    <n v="5"/>
    <n v="1962"/>
    <d v="1929-09-13T00:00:00"/>
    <n v="56.9"/>
    <n v="8.4499999999999993"/>
    <s v="Denmark"/>
    <n v="17"/>
    <n v="8"/>
    <n v="1962"/>
    <d v="1922-12-14T00:00:00"/>
    <x v="166"/>
    <x v="78"/>
    <x v="3"/>
    <s v="DH"/>
    <x v="0"/>
    <n v="85"/>
    <n v="3"/>
    <n v="91"/>
  </r>
  <r>
    <s v="GBT-3022467"/>
    <n v="1"/>
    <n v="5"/>
    <n v="1962"/>
    <d v="1906-09-13T00:00:00"/>
    <n v="51.57"/>
    <n v="0.5"/>
    <s v="UK"/>
    <n v="28"/>
    <n v="5"/>
    <n v="1962"/>
    <d v="1933-09-13T00:00:00"/>
    <x v="526"/>
    <x v="605"/>
    <x v="4"/>
    <s v="DH"/>
    <x v="0"/>
    <n v="27"/>
    <n v="0"/>
    <n v="0"/>
  </r>
  <r>
    <s v="GBT-3044696"/>
    <n v="24"/>
    <n v="6"/>
    <n v="1962"/>
    <d v="1929-10-14T00:00:00"/>
    <n v="53.28"/>
    <n v="-1.98"/>
    <s v="UK"/>
    <n v="5"/>
    <n v="8"/>
    <n v="1962"/>
    <d v="1910-12-14T00:00:00"/>
    <x v="527"/>
    <x v="606"/>
    <x v="4"/>
    <s v="UU"/>
    <x v="0"/>
    <n v="42"/>
    <n v="5"/>
    <n v="113"/>
  </r>
  <r>
    <s v="GBT-3046112"/>
    <n v="17"/>
    <n v="5"/>
    <n v="1962"/>
    <d v="1922-09-13T00:00:00"/>
    <n v="54"/>
    <n v="-1.55"/>
    <s v="UK"/>
    <n v="4"/>
    <n v="8"/>
    <n v="1965"/>
    <d v="1909-12-17T00:00:00"/>
    <x v="528"/>
    <x v="504"/>
    <x v="4"/>
    <s v="UU"/>
    <x v="0"/>
    <n v="1175"/>
    <n v="10"/>
    <n v="20"/>
  </r>
  <r>
    <s v="GBT-3046113"/>
    <n v="17"/>
    <n v="5"/>
    <n v="1962"/>
    <d v="1922-09-13T00:00:00"/>
    <n v="54"/>
    <n v="-1.55"/>
    <s v="UK"/>
    <n v="1"/>
    <n v="6"/>
    <n v="1965"/>
    <d v="1906-10-17T00:00:00"/>
    <x v="134"/>
    <x v="607"/>
    <x v="4"/>
    <s v="UU"/>
    <x v="0"/>
    <n v="1111"/>
    <n v="5"/>
    <n v="211"/>
  </r>
  <r>
    <s v="GBT-3066770"/>
    <n v="29"/>
    <n v="5"/>
    <n v="1962"/>
    <d v="1934-09-13T00:00:00"/>
    <n v="53.68"/>
    <n v="-1.58"/>
    <s v="UK"/>
    <n v="16"/>
    <n v="7"/>
    <n v="1962"/>
    <d v="1921-11-13T00:00:00"/>
    <x v="529"/>
    <x v="607"/>
    <x v="4"/>
    <s v="AH"/>
    <x v="0"/>
    <n v="48"/>
    <n v="0"/>
    <n v="0"/>
  </r>
  <r>
    <s v="GBT-3067192"/>
    <n v="26"/>
    <n v="5"/>
    <n v="1962"/>
    <d v="1931-09-13T00:00:00"/>
    <n v="51.08"/>
    <n v="0.77"/>
    <s v="UK"/>
    <n v="15"/>
    <n v="7"/>
    <n v="1962"/>
    <d v="1920-11-12T00:00:00"/>
    <x v="530"/>
    <x v="608"/>
    <x v="4"/>
    <s v="UU"/>
    <x v="0"/>
    <n v="50"/>
    <n v="0"/>
    <n v="0"/>
  </r>
  <r>
    <s v="GBT-3072834"/>
    <n v="21"/>
    <n v="5"/>
    <n v="1962"/>
    <d v="1926-09-13T00:00:00"/>
    <n v="51.37"/>
    <n v="-0.03"/>
    <s v="UK"/>
    <n v="12"/>
    <n v="7"/>
    <n v="1962"/>
    <d v="1917-11-13T00:00:00"/>
    <x v="423"/>
    <x v="529"/>
    <x v="4"/>
    <s v="UU"/>
    <x v="0"/>
    <n v="52"/>
    <n v="3"/>
    <n v="232"/>
  </r>
  <r>
    <s v="GBT-3079858"/>
    <n v="8"/>
    <n v="5"/>
    <n v="1962"/>
    <d v="1913-09-13T00:00:00"/>
    <n v="51.07"/>
    <n v="-1.32"/>
    <s v="UK"/>
    <n v="19"/>
    <n v="9"/>
    <n v="1965"/>
    <d v="1925-01-16T00:00:00"/>
    <x v="54"/>
    <x v="544"/>
    <x v="4"/>
    <s v="UU"/>
    <x v="2"/>
    <n v="1230"/>
    <n v="23"/>
    <n v="313"/>
  </r>
  <r>
    <s v="GBT-3081105"/>
    <n v="15"/>
    <n v="5"/>
    <n v="1962"/>
    <d v="1920-09-12T00:00:00"/>
    <n v="53.5"/>
    <n v="-1.1000000000000001"/>
    <s v="UK"/>
    <n v="7"/>
    <n v="6"/>
    <n v="1968"/>
    <d v="1912-10-19T00:00:00"/>
    <x v="531"/>
    <x v="609"/>
    <x v="4"/>
    <s v="DH"/>
    <x v="0"/>
    <n v="2215"/>
    <n v="13"/>
    <n v="31"/>
  </r>
  <r>
    <s v="GBT-3082042"/>
    <n v="26"/>
    <n v="5"/>
    <n v="1962"/>
    <d v="1931-09-13T00:00:00"/>
    <n v="51.08"/>
    <n v="0.77"/>
    <s v="UK"/>
    <n v="15"/>
    <n v="7"/>
    <n v="1962"/>
    <d v="1920-11-12T00:00:00"/>
    <x v="530"/>
    <x v="608"/>
    <x v="4"/>
    <s v="UU"/>
    <x v="0"/>
    <n v="50"/>
    <n v="0"/>
    <n v="0"/>
  </r>
  <r>
    <s v="GBT-3088253"/>
    <n v="15"/>
    <n v="7"/>
    <n v="1962"/>
    <d v="1920-11-12T00:00:00"/>
    <n v="53.48"/>
    <n v="-0.02"/>
    <s v="UK"/>
    <n v="29"/>
    <n v="12"/>
    <n v="1962"/>
    <d v="1935-04-15T00:00:00"/>
    <x v="352"/>
    <x v="610"/>
    <x v="4"/>
    <s v="UU"/>
    <x v="1"/>
    <n v="167"/>
    <n v="7"/>
    <n v="106"/>
  </r>
  <r>
    <s v="GBT-3090005"/>
    <n v="24"/>
    <n v="5"/>
    <n v="1962"/>
    <d v="1929-09-13T00:00:00"/>
    <n v="49.97"/>
    <n v="-5.2"/>
    <s v="UK"/>
    <n v="1"/>
    <n v="12"/>
    <n v="1963"/>
    <d v="1907-04-16T00:00:00"/>
    <x v="532"/>
    <x v="611"/>
    <x v="4"/>
    <s v="AH"/>
    <x v="0"/>
    <n v="556"/>
    <n v="0"/>
    <n v="0"/>
  </r>
  <r>
    <s v="GBT-388617"/>
    <n v="29"/>
    <n v="5"/>
    <n v="1962"/>
    <d v="1934-09-13T00:00:00"/>
    <n v="52.75"/>
    <n v="-4.8"/>
    <s v="UK"/>
    <n v="10"/>
    <n v="5"/>
    <n v="1965"/>
    <d v="1915-09-16T00:00:00"/>
    <x v="468"/>
    <x v="527"/>
    <x v="4"/>
    <s v="DH"/>
    <x v="0"/>
    <n v="1077"/>
    <n v="0"/>
    <n v="0"/>
  </r>
  <r>
    <s v="GBT-AT73851"/>
    <n v="29"/>
    <n v="5"/>
    <n v="1962"/>
    <d v="1934-09-13T00:00:00"/>
    <n v="52.75"/>
    <n v="-4.8"/>
    <s v="UK"/>
    <n v="31"/>
    <n v="3"/>
    <n v="1964"/>
    <d v="1936-07-15T00:00:00"/>
    <x v="468"/>
    <x v="527"/>
    <x v="4"/>
    <s v="UU"/>
    <x v="0"/>
    <n v="672"/>
    <n v="0"/>
    <n v="0"/>
  </r>
  <r>
    <s v="GBT-AT77173"/>
    <n v="2"/>
    <n v="6"/>
    <n v="1962"/>
    <d v="1907-10-14T00:00:00"/>
    <n v="54.68"/>
    <n v="-5.52"/>
    <s v="UK"/>
    <n v="24"/>
    <n v="3"/>
    <n v="1963"/>
    <d v="1929-07-15T00:00:00"/>
    <x v="396"/>
    <x v="445"/>
    <x v="4"/>
    <s v="UU"/>
    <x v="0"/>
    <n v="295"/>
    <n v="0"/>
    <n v="0"/>
  </r>
  <r>
    <s v="GBT-AT85821"/>
    <n v="9"/>
    <n v="6"/>
    <n v="1962"/>
    <d v="1914-10-14T00:00:00"/>
    <n v="53.33"/>
    <n v="-1.58"/>
    <s v="UK"/>
    <n v="5"/>
    <n v="6"/>
    <n v="1963"/>
    <d v="1910-10-15T00:00:00"/>
    <x v="533"/>
    <x v="612"/>
    <x v="4"/>
    <s v="DH"/>
    <x v="0"/>
    <n v="361"/>
    <n v="15"/>
    <n v="139"/>
  </r>
  <r>
    <s v="NLA-3025474"/>
    <n v="16"/>
    <n v="6"/>
    <n v="1962"/>
    <d v="1921-10-14T00:00:00"/>
    <n v="52.52"/>
    <n v="4.67"/>
    <s v="Netherlands"/>
    <n v="15"/>
    <n v="2"/>
    <n v="1964"/>
    <d v="1920-06-17T00:00:00"/>
    <x v="333"/>
    <x v="568"/>
    <x v="19"/>
    <s v="DH"/>
    <x v="0"/>
    <n v="609"/>
    <n v="81"/>
    <n v="108"/>
  </r>
  <r>
    <s v="NLA-3033897"/>
    <n v="9"/>
    <n v="6"/>
    <n v="1962"/>
    <d v="1914-10-14T00:00:00"/>
    <n v="52.1"/>
    <n v="4.3"/>
    <s v="Netherlands"/>
    <n v="22"/>
    <n v="12"/>
    <n v="1962"/>
    <d v="1928-04-14T00:00:00"/>
    <x v="411"/>
    <x v="550"/>
    <x v="19"/>
    <s v="DH"/>
    <x v="0"/>
    <n v="196"/>
    <n v="0"/>
    <n v="0"/>
  </r>
  <r>
    <s v="NOA-2452"/>
    <n v="19"/>
    <n v="6"/>
    <n v="1962"/>
    <d v="1924-10-13T00:00:00"/>
    <n v="62.98"/>
    <n v="8.7200000000000006"/>
    <s v="Norway"/>
    <n v="15"/>
    <n v="7"/>
    <n v="1964"/>
    <d v="1920-11-14T00:00:00"/>
    <x v="534"/>
    <x v="613"/>
    <x v="8"/>
    <s v="UU"/>
    <x v="0"/>
    <n v="757"/>
    <n v="0"/>
    <n v="0"/>
  </r>
  <r>
    <s v="NOO-089695"/>
    <n v="8"/>
    <n v="6"/>
    <n v="1962"/>
    <d v="1913-10-14T00:00:00"/>
    <n v="59.92"/>
    <n v="10.83"/>
    <s v="Norway"/>
    <n v="24"/>
    <n v="10"/>
    <n v="1962"/>
    <d v="1930-02-13T00:00:00"/>
    <x v="343"/>
    <x v="614"/>
    <x v="8"/>
    <s v="RH"/>
    <x v="2"/>
    <n v="138"/>
    <n v="58"/>
    <n v="196"/>
  </r>
  <r>
    <s v="NOO-19962"/>
    <n v="24"/>
    <n v="6"/>
    <n v="1962"/>
    <d v="1929-10-14T00:00:00"/>
    <n v="63.33"/>
    <n v="9.65"/>
    <s v="Norway"/>
    <n v="25"/>
    <n v="8"/>
    <n v="1962"/>
    <d v="1930-12-14T00:00:00"/>
    <x v="535"/>
    <x v="602"/>
    <x v="8"/>
    <s v="RH"/>
    <x v="2"/>
    <n v="62"/>
    <n v="0"/>
    <n v="0"/>
  </r>
  <r>
    <s v="NOO-19963"/>
    <n v="24"/>
    <n v="6"/>
    <n v="1962"/>
    <d v="1929-10-14T00:00:00"/>
    <n v="63.33"/>
    <n v="9.65"/>
    <s v="Norway"/>
    <n v="25"/>
    <n v="8"/>
    <n v="1962"/>
    <d v="1930-12-14T00:00:00"/>
    <x v="535"/>
    <x v="602"/>
    <x v="8"/>
    <s v="UU"/>
    <x v="0"/>
    <n v="62"/>
    <n v="0"/>
    <n v="0"/>
  </r>
  <r>
    <s v="NOO-19964"/>
    <n v="24"/>
    <n v="6"/>
    <n v="1962"/>
    <d v="1929-10-14T00:00:00"/>
    <n v="63.33"/>
    <n v="9.65"/>
    <s v="Norway"/>
    <n v="15"/>
    <n v="9"/>
    <n v="1962"/>
    <d v="1921-01-13T00:00:00"/>
    <x v="535"/>
    <x v="602"/>
    <x v="8"/>
    <s v="RH"/>
    <x v="0"/>
    <n v="83"/>
    <n v="0"/>
    <n v="0"/>
  </r>
  <r>
    <s v="NOS-516351"/>
    <n v="25"/>
    <n v="5"/>
    <n v="1962"/>
    <d v="1930-09-13T00:00:00"/>
    <n v="58.43"/>
    <n v="6.03"/>
    <s v="Norway"/>
    <n v="12"/>
    <n v="11"/>
    <n v="1967"/>
    <d v="1918-03-21T00:00:00"/>
    <x v="139"/>
    <x v="67"/>
    <x v="8"/>
    <s v="DH"/>
    <x v="0"/>
    <n v="1997"/>
    <n v="3"/>
    <n v="314"/>
  </r>
  <r>
    <s v="NOS-517786"/>
    <n v="7"/>
    <n v="6"/>
    <n v="1962"/>
    <d v="1912-10-13T00:00:00"/>
    <n v="58.53"/>
    <n v="7.78"/>
    <s v="Norway"/>
    <n v="17"/>
    <n v="4"/>
    <n v="1963"/>
    <d v="1922-08-15T00:00:00"/>
    <x v="176"/>
    <x v="615"/>
    <x v="8"/>
    <s v="DH"/>
    <x v="0"/>
    <n v="314"/>
    <n v="23"/>
    <n v="222"/>
  </r>
  <r>
    <s v="NOS-532125"/>
    <n v="29"/>
    <n v="5"/>
    <n v="1962"/>
    <d v="1934-09-13T00:00:00"/>
    <n v="58.07"/>
    <n v="8"/>
    <s v="Norway"/>
    <n v="22"/>
    <n v="5"/>
    <n v="1965"/>
    <d v="1927-09-16T00:00:00"/>
    <x v="536"/>
    <x v="616"/>
    <x v="8"/>
    <s v="UU"/>
    <x v="0"/>
    <n v="1089"/>
    <n v="0"/>
    <n v="0"/>
  </r>
  <r>
    <s v="NOS-536512"/>
    <n v="13"/>
    <n v="6"/>
    <n v="1962"/>
    <d v="1918-10-14T00:00:00"/>
    <n v="61.9"/>
    <n v="9.02"/>
    <s v="Norway"/>
    <n v="26"/>
    <n v="9"/>
    <n v="1966"/>
    <d v="1932-01-18T00:00:00"/>
    <x v="433"/>
    <x v="617"/>
    <x v="8"/>
    <s v="DH"/>
    <x v="0"/>
    <n v="1566"/>
    <n v="50"/>
    <n v="51"/>
  </r>
  <r>
    <s v="NOS-610342"/>
    <n v="18"/>
    <n v="5"/>
    <n v="1962"/>
    <d v="1923-09-13T00:00:00"/>
    <n v="58.97"/>
    <n v="5.65"/>
    <s v="Norway"/>
    <n v="28"/>
    <n v="6"/>
    <n v="1962"/>
    <d v="1933-10-14T00:00:00"/>
    <x v="537"/>
    <x v="463"/>
    <x v="8"/>
    <s v="UU"/>
    <x v="0"/>
    <n v="41"/>
    <n v="3"/>
    <n v="153"/>
  </r>
  <r>
    <s v="NOS-639608"/>
    <n v="20"/>
    <n v="5"/>
    <n v="1962"/>
    <d v="1925-09-13T00:00:00"/>
    <n v="58.8"/>
    <n v="5.68"/>
    <s v="Norway"/>
    <n v="17"/>
    <n v="10"/>
    <n v="1962"/>
    <d v="1923-02-13T00:00:00"/>
    <x v="356"/>
    <x v="618"/>
    <x v="8"/>
    <s v="UU"/>
    <x v="1"/>
    <n v="150"/>
    <n v="6"/>
    <n v="200"/>
  </r>
  <r>
    <s v="PLG-E1015279"/>
    <n v="25"/>
    <n v="5"/>
    <n v="1962"/>
    <d v="1930-09-13T00:00:00"/>
    <n v="51.5"/>
    <n v="16.95"/>
    <s v="Poland"/>
    <n v="20"/>
    <n v="3"/>
    <n v="1968"/>
    <d v="1925-07-20T00:00:00"/>
    <x v="498"/>
    <x v="619"/>
    <x v="13"/>
    <s v="HH"/>
    <x v="0"/>
    <n v="2126"/>
    <n v="32"/>
    <n v="343"/>
  </r>
  <r>
    <s v="SFH-B042759"/>
    <n v="29"/>
    <n v="5"/>
    <n v="1962"/>
    <d v="1934-09-13T00:00:00"/>
    <n v="65"/>
    <n v="25.5"/>
    <s v="Finland"/>
    <n v="20"/>
    <n v="9"/>
    <n v="1962"/>
    <d v="1926-01-14T00:00:00"/>
    <x v="538"/>
    <x v="620"/>
    <x v="1"/>
    <s v="RH"/>
    <x v="2"/>
    <n v="114"/>
    <n v="0"/>
    <n v="0"/>
  </r>
  <r>
    <s v="SFH-C071877"/>
    <n v="29"/>
    <n v="6"/>
    <n v="1962"/>
    <d v="1934-10-14T00:00:00"/>
    <n v="64.7"/>
    <n v="24.5"/>
    <s v="Finland"/>
    <n v="20"/>
    <n v="7"/>
    <n v="1962"/>
    <d v="1925-11-13T00:00:00"/>
    <x v="539"/>
    <x v="436"/>
    <x v="1"/>
    <s v="UU"/>
    <x v="0"/>
    <n v="21"/>
    <n v="0"/>
    <n v="0"/>
  </r>
  <r>
    <s v="SFH-C101488"/>
    <n v="3"/>
    <n v="6"/>
    <n v="1962"/>
    <d v="1908-10-13T00:00:00"/>
    <n v="61.7"/>
    <n v="23.7"/>
    <s v="Finland"/>
    <n v="18"/>
    <n v="11"/>
    <n v="1963"/>
    <d v="1924-03-16T00:00:00"/>
    <x v="26"/>
    <x v="370"/>
    <x v="1"/>
    <s v="DH"/>
    <x v="0"/>
    <n v="533"/>
    <n v="136"/>
    <n v="11"/>
  </r>
  <r>
    <s v="SFH-C106745"/>
    <n v="5"/>
    <n v="6"/>
    <n v="1962"/>
    <d v="1910-10-14T00:00:00"/>
    <n v="61.5"/>
    <n v="21.7"/>
    <s v="Finland"/>
    <n v="20"/>
    <n v="3"/>
    <n v="1967"/>
    <d v="1925-07-19T00:00:00"/>
    <x v="2"/>
    <x v="490"/>
    <x v="1"/>
    <s v="UU"/>
    <x v="0"/>
    <n v="1749"/>
    <n v="2"/>
    <n v="270"/>
  </r>
  <r>
    <s v="SFH-C106901"/>
    <n v="22"/>
    <n v="6"/>
    <n v="1962"/>
    <d v="1927-10-14T00:00:00"/>
    <n v="61.4"/>
    <n v="21.9"/>
    <s v="Finland"/>
    <n v="6"/>
    <n v="4"/>
    <n v="1963"/>
    <d v="1911-08-15T00:00:00"/>
    <x v="437"/>
    <x v="621"/>
    <x v="1"/>
    <s v="HH"/>
    <x v="0"/>
    <n v="288"/>
    <n v="9"/>
    <n v="206"/>
  </r>
  <r>
    <s v="SFH-C115283"/>
    <n v="26"/>
    <n v="5"/>
    <n v="1962"/>
    <d v="1931-09-13T00:00:00"/>
    <n v="61.3"/>
    <n v="24.5"/>
    <s v="Finland"/>
    <n v="6"/>
    <n v="12"/>
    <n v="1963"/>
    <d v="1912-04-15T00:00:00"/>
    <x v="340"/>
    <x v="436"/>
    <x v="1"/>
    <s v="DH"/>
    <x v="0"/>
    <n v="559"/>
    <n v="0"/>
    <n v="0"/>
  </r>
  <r>
    <s v="SFH-C121928"/>
    <n v="22"/>
    <n v="6"/>
    <n v="1962"/>
    <d v="1927-10-14T00:00:00"/>
    <n v="61.3"/>
    <n v="29.1"/>
    <s v="Finland"/>
    <n v="4"/>
    <n v="11"/>
    <n v="1962"/>
    <d v="1910-03-16T00:00:00"/>
    <x v="1"/>
    <x v="174"/>
    <x v="1"/>
    <s v="DH"/>
    <x v="0"/>
    <n v="135"/>
    <n v="16"/>
    <n v="200"/>
  </r>
  <r>
    <s v="SFH-C126902"/>
    <n v="7"/>
    <n v="6"/>
    <n v="1962"/>
    <d v="1912-10-13T00:00:00"/>
    <n v="62.3"/>
    <n v="23.4"/>
    <s v="Finland"/>
    <n v="22"/>
    <n v="2"/>
    <n v="1964"/>
    <d v="1927-06-18T00:00:00"/>
    <x v="540"/>
    <x v="1"/>
    <x v="1"/>
    <s v="DH"/>
    <x v="0"/>
    <n v="625"/>
    <n v="31"/>
    <n v="224"/>
  </r>
  <r>
    <s v="SFH-C126960"/>
    <n v="10"/>
    <n v="6"/>
    <n v="1962"/>
    <d v="1915-10-14T00:00:00"/>
    <n v="62.6"/>
    <n v="23.7"/>
    <s v="Finland"/>
    <n v="11"/>
    <n v="10"/>
    <n v="1963"/>
    <d v="1917-02-13T00:00:00"/>
    <x v="60"/>
    <x v="465"/>
    <x v="1"/>
    <s v="DH"/>
    <x v="0"/>
    <n v="488"/>
    <n v="12"/>
    <n v="189"/>
  </r>
  <r>
    <s v="SFH-C136253"/>
    <n v="27"/>
    <n v="5"/>
    <n v="1962"/>
    <d v="1932-09-12T00:00:00"/>
    <n v="61.05"/>
    <n v="25.43"/>
    <s v="Finland"/>
    <n v="20"/>
    <n v="11"/>
    <n v="1963"/>
    <d v="1926-03-17T00:00:00"/>
    <x v="340"/>
    <x v="622"/>
    <x v="1"/>
    <s v="DH"/>
    <x v="0"/>
    <n v="542"/>
    <n v="38"/>
    <n v="42"/>
  </r>
  <r>
    <s v="SFH-C136351"/>
    <n v="1"/>
    <n v="6"/>
    <n v="1962"/>
    <d v="1906-10-14T00:00:00"/>
    <n v="61"/>
    <n v="25.7"/>
    <s v="Finland"/>
    <n v="25"/>
    <n v="6"/>
    <n v="1962"/>
    <d v="1930-10-14T00:00:00"/>
    <x v="121"/>
    <x v="623"/>
    <x v="1"/>
    <s v="DH"/>
    <x v="0"/>
    <n v="24"/>
    <n v="0"/>
    <n v="0"/>
  </r>
  <r>
    <s v="SFH-C136352"/>
    <n v="1"/>
    <n v="6"/>
    <n v="1962"/>
    <d v="1906-10-14T00:00:00"/>
    <n v="61"/>
    <n v="25.7"/>
    <s v="Finland"/>
    <n v="24"/>
    <n v="2"/>
    <n v="1963"/>
    <d v="1929-06-16T00:00:00"/>
    <x v="121"/>
    <x v="623"/>
    <x v="1"/>
    <s v="UU"/>
    <x v="0"/>
    <n v="268"/>
    <n v="0"/>
    <n v="0"/>
  </r>
  <r>
    <s v="SFH-C136356"/>
    <n v="1"/>
    <n v="6"/>
    <n v="1962"/>
    <d v="1906-10-14T00:00:00"/>
    <n v="61"/>
    <n v="25.7"/>
    <s v="Finland"/>
    <n v="29"/>
    <n v="4"/>
    <n v="1965"/>
    <d v="1934-08-17T00:00:00"/>
    <x v="121"/>
    <x v="333"/>
    <x v="1"/>
    <s v="UU"/>
    <x v="0"/>
    <n v="1063"/>
    <n v="2"/>
    <n v="270"/>
  </r>
  <r>
    <s v="SFH-C138391"/>
    <n v="2"/>
    <n v="6"/>
    <n v="1962"/>
    <d v="1907-10-14T00:00:00"/>
    <n v="59.9"/>
    <n v="20.9"/>
    <s v="Finland"/>
    <n v="20"/>
    <n v="11"/>
    <n v="1963"/>
    <d v="1926-03-17T00:00:00"/>
    <x v="541"/>
    <x v="624"/>
    <x v="1"/>
    <s v="UU"/>
    <x v="0"/>
    <n v="536"/>
    <n v="9"/>
    <n v="207"/>
  </r>
  <r>
    <s v="SVS-6024306"/>
    <n v="26"/>
    <n v="5"/>
    <n v="1962"/>
    <d v="1931-09-13T00:00:00"/>
    <n v="56.18"/>
    <n v="15.58"/>
    <s v="Sweden"/>
    <n v="18"/>
    <n v="6"/>
    <n v="1962"/>
    <d v="1923-10-14T00:00:00"/>
    <x v="519"/>
    <x v="201"/>
    <x v="11"/>
    <s v="UU"/>
    <x v="1"/>
    <n v="23"/>
    <n v="0"/>
    <n v="0"/>
  </r>
  <r>
    <s v="SVS-6024434"/>
    <n v="1"/>
    <n v="6"/>
    <n v="1962"/>
    <d v="1906-10-14T00:00:00"/>
    <n v="56.32"/>
    <n v="15.47"/>
    <s v="Sweden"/>
    <n v="21"/>
    <n v="8"/>
    <n v="1962"/>
    <d v="1926-12-14T00:00:00"/>
    <x v="542"/>
    <x v="397"/>
    <x v="11"/>
    <s v="DH"/>
    <x v="0"/>
    <n v="81"/>
    <n v="0"/>
    <n v="0"/>
  </r>
  <r>
    <s v="SVS-7000094"/>
    <n v="7"/>
    <n v="6"/>
    <n v="1962"/>
    <d v="1912-10-13T00:00:00"/>
    <n v="62.42"/>
    <n v="17.23"/>
    <s v="Sweden"/>
    <n v="28"/>
    <n v="8"/>
    <n v="1963"/>
    <d v="1933-12-15T00:00:00"/>
    <x v="490"/>
    <x v="625"/>
    <x v="11"/>
    <s v="UU"/>
    <x v="1"/>
    <n v="447"/>
    <n v="5"/>
    <n v="146"/>
  </r>
  <r>
    <s v="SVS-7000886"/>
    <n v="2"/>
    <n v="6"/>
    <n v="1962"/>
    <d v="1907-10-14T00:00:00"/>
    <n v="57.78"/>
    <n v="16.579999999999998"/>
    <s v="Sweden"/>
    <n v="20"/>
    <n v="7"/>
    <n v="1962"/>
    <d v="1925-11-13T00:00:00"/>
    <x v="473"/>
    <x v="239"/>
    <x v="11"/>
    <s v="AH"/>
    <x v="0"/>
    <n v="48"/>
    <n v="2"/>
    <n v="181"/>
  </r>
  <r>
    <s v="SVS-7004526"/>
    <n v="26"/>
    <n v="6"/>
    <n v="1962"/>
    <d v="1931-10-14T00:00:00"/>
    <n v="68.900000000000006"/>
    <n v="20.87"/>
    <s v="Sweden"/>
    <n v="21"/>
    <n v="6"/>
    <n v="1963"/>
    <d v="1926-10-15T00:00:00"/>
    <x v="543"/>
    <x v="626"/>
    <x v="11"/>
    <s v="UU"/>
    <x v="0"/>
    <n v="360"/>
    <n v="0"/>
    <n v="0"/>
  </r>
  <r>
    <s v="SVS-7005769"/>
    <n v="28"/>
    <n v="5"/>
    <n v="1962"/>
    <d v="1933-09-13T00:00:00"/>
    <n v="59.25"/>
    <n v="17.079999999999998"/>
    <s v="Sweden"/>
    <n v="10"/>
    <n v="4"/>
    <n v="1963"/>
    <d v="1915-08-15T00:00:00"/>
    <x v="345"/>
    <x v="627"/>
    <x v="11"/>
    <s v="DH"/>
    <x v="0"/>
    <n v="317"/>
    <n v="24"/>
    <n v="237"/>
  </r>
  <r>
    <s v="SVS-7009425"/>
    <n v="27"/>
    <n v="5"/>
    <n v="1962"/>
    <d v="1932-09-12T00:00:00"/>
    <n v="58.27"/>
    <n v="12.92"/>
    <s v="Sweden"/>
    <n v="7"/>
    <n v="2"/>
    <n v="1963"/>
    <d v="1912-06-16T00:00:00"/>
    <x v="167"/>
    <x v="202"/>
    <x v="11"/>
    <s v="UU"/>
    <x v="0"/>
    <n v="256"/>
    <n v="2"/>
    <n v="91"/>
  </r>
  <r>
    <s v="SVS-7010512"/>
    <n v="26"/>
    <n v="6"/>
    <n v="1962"/>
    <d v="1931-10-14T00:00:00"/>
    <n v="57.93"/>
    <n v="12.53"/>
    <s v="Sweden"/>
    <n v="7"/>
    <n v="9"/>
    <n v="1963"/>
    <d v="1913-01-14T00:00:00"/>
    <x v="520"/>
    <x v="166"/>
    <x v="11"/>
    <s v="DH"/>
    <x v="0"/>
    <n v="438"/>
    <n v="0"/>
    <n v="0"/>
  </r>
  <r>
    <s v="SVS-7011073"/>
    <n v="10"/>
    <n v="6"/>
    <n v="1962"/>
    <d v="1915-10-14T00:00:00"/>
    <n v="61.92"/>
    <n v="16.98"/>
    <s v="Sweden"/>
    <n v="29"/>
    <n v="5"/>
    <n v="1963"/>
    <d v="1934-09-14T00:00:00"/>
    <x v="401"/>
    <x v="628"/>
    <x v="11"/>
    <s v="AH"/>
    <x v="0"/>
    <n v="353"/>
    <n v="1"/>
    <n v="91"/>
  </r>
  <r>
    <s v="SVS-7011081"/>
    <n v="13"/>
    <n v="6"/>
    <n v="1962"/>
    <d v="1918-10-14T00:00:00"/>
    <n v="61.75"/>
    <n v="17.149999999999999"/>
    <s v="Sweden"/>
    <n v="14"/>
    <n v="10"/>
    <n v="1962"/>
    <d v="1920-02-13T00:00:00"/>
    <x v="544"/>
    <x v="629"/>
    <x v="11"/>
    <s v="AH"/>
    <x v="0"/>
    <n v="123"/>
    <n v="5"/>
    <n v="216"/>
  </r>
  <r>
    <s v="SVS-7011286"/>
    <n v="1"/>
    <n v="6"/>
    <n v="1962"/>
    <d v="1906-10-14T00:00:00"/>
    <n v="59.48"/>
    <n v="18.2"/>
    <s v="Sweden"/>
    <n v="2"/>
    <n v="6"/>
    <n v="1962"/>
    <d v="1907-10-14T00:00:00"/>
    <x v="177"/>
    <x v="630"/>
    <x v="11"/>
    <s v="UU"/>
    <x v="0"/>
    <n v="1"/>
    <n v="0"/>
    <n v="0"/>
  </r>
  <r>
    <s v="SVS-7013275"/>
    <n v="29"/>
    <n v="5"/>
    <n v="1962"/>
    <d v="1934-09-13T00:00:00"/>
    <n v="55.87"/>
    <n v="12.83"/>
    <s v="Sweden"/>
    <n v="3"/>
    <n v="5"/>
    <n v="1963"/>
    <d v="1908-09-13T00:00:00"/>
    <x v="545"/>
    <x v="72"/>
    <x v="11"/>
    <s v="UU"/>
    <x v="0"/>
    <n v="339"/>
    <n v="6"/>
    <n v="21"/>
  </r>
  <r>
    <s v="SVS-7016322"/>
    <n v="16"/>
    <n v="6"/>
    <n v="1962"/>
    <d v="1921-10-14T00:00:00"/>
    <n v="60.5"/>
    <n v="15.42"/>
    <s v="Sweden"/>
    <n v="21"/>
    <n v="6"/>
    <n v="1963"/>
    <d v="1926-10-15T00:00:00"/>
    <x v="61"/>
    <x v="458"/>
    <x v="11"/>
    <s v="ND"/>
    <x v="0"/>
    <n v="370"/>
    <n v="0"/>
    <n v="0"/>
  </r>
  <r>
    <s v="SVS-7017779"/>
    <n v="29"/>
    <n v="6"/>
    <n v="1962"/>
    <d v="1934-10-14T00:00:00"/>
    <n v="65.349999999999994"/>
    <n v="19.37"/>
    <s v="Sweden"/>
    <n v="24"/>
    <n v="10"/>
    <n v="1963"/>
    <d v="1930-02-14T00:00:00"/>
    <x v="546"/>
    <x v="631"/>
    <x v="11"/>
    <s v="DH"/>
    <x v="0"/>
    <n v="482"/>
    <n v="0"/>
    <n v="0"/>
  </r>
  <r>
    <s v="SVS-7017780"/>
    <n v="29"/>
    <n v="6"/>
    <n v="1962"/>
    <d v="1934-10-14T00:00:00"/>
    <n v="65.349999999999994"/>
    <n v="19.329999999999998"/>
    <s v="Sweden"/>
    <n v="15"/>
    <n v="2"/>
    <n v="1963"/>
    <d v="1920-06-16T00:00:00"/>
    <x v="546"/>
    <x v="52"/>
    <x v="11"/>
    <s v="DH"/>
    <x v="0"/>
    <n v="231"/>
    <n v="0"/>
    <n v="0"/>
  </r>
  <r>
    <s v="SVS-7018515"/>
    <n v="23"/>
    <n v="5"/>
    <n v="1962"/>
    <d v="1928-09-12T00:00:00"/>
    <n v="59.37"/>
    <n v="18.05"/>
    <s v="Sweden"/>
    <n v="21"/>
    <n v="7"/>
    <n v="1962"/>
    <d v="1926-11-13T00:00:00"/>
    <x v="211"/>
    <x v="632"/>
    <x v="11"/>
    <s v="UU"/>
    <x v="0"/>
    <n v="59"/>
    <n v="0"/>
    <n v="0"/>
  </r>
  <r>
    <s v="SVS-7018520"/>
    <n v="26"/>
    <n v="5"/>
    <n v="1962"/>
    <d v="1931-09-13T00:00:00"/>
    <n v="59.22"/>
    <n v="18.079999999999998"/>
    <s v="Sweden"/>
    <n v="30"/>
    <n v="9"/>
    <n v="1964"/>
    <d v="1936-01-16T00:00:00"/>
    <x v="547"/>
    <x v="297"/>
    <x v="11"/>
    <s v="UU"/>
    <x v="1"/>
    <n v="858"/>
    <n v="0"/>
    <n v="0"/>
  </r>
  <r>
    <s v="SVS-7018522"/>
    <n v="2"/>
    <n v="6"/>
    <n v="1962"/>
    <d v="1907-10-14T00:00:00"/>
    <n v="59.32"/>
    <n v="18.07"/>
    <s v="Sweden"/>
    <n v="2"/>
    <n v="8"/>
    <n v="1963"/>
    <d v="1907-12-15T00:00:00"/>
    <x v="142"/>
    <x v="632"/>
    <x v="11"/>
    <s v="UU"/>
    <x v="1"/>
    <n v="426"/>
    <n v="1"/>
    <n v="270"/>
  </r>
  <r>
    <s v="SVS-7020615"/>
    <n v="15"/>
    <n v="5"/>
    <n v="1962"/>
    <d v="1920-09-12T00:00:00"/>
    <n v="59.35"/>
    <n v="18.07"/>
    <s v="Sweden"/>
    <n v="7"/>
    <n v="11"/>
    <n v="1970"/>
    <d v="1913-03-23T00:00:00"/>
    <x v="408"/>
    <x v="318"/>
    <x v="11"/>
    <s v="DH"/>
    <x v="0"/>
    <n v="3098"/>
    <n v="3"/>
    <n v="226"/>
  </r>
  <r>
    <s v="SVS-7021049"/>
    <n v="27"/>
    <n v="5"/>
    <n v="1962"/>
    <d v="1932-09-12T00:00:00"/>
    <n v="55.53"/>
    <n v="13.03"/>
    <s v="Sweden"/>
    <n v="24"/>
    <n v="4"/>
    <n v="1967"/>
    <d v="1929-08-19T00:00:00"/>
    <x v="548"/>
    <x v="601"/>
    <x v="11"/>
    <s v="UU"/>
    <x v="0"/>
    <n v="1793"/>
    <n v="4"/>
    <n v="270"/>
  </r>
  <r>
    <s v="SVS-7023767"/>
    <n v="1"/>
    <n v="6"/>
    <n v="1962"/>
    <d v="1906-10-14T00:00:00"/>
    <n v="56.3"/>
    <n v="15.45"/>
    <s v="Sweden"/>
    <n v="11"/>
    <n v="1"/>
    <n v="1963"/>
    <d v="1916-05-16T00:00:00"/>
    <x v="549"/>
    <x v="517"/>
    <x v="11"/>
    <s v="DH"/>
    <x v="0"/>
    <n v="224"/>
    <n v="19"/>
    <n v="295"/>
  </r>
  <r>
    <s v="BLB-5E8741"/>
    <n v="19"/>
    <n v="5"/>
    <n v="1963"/>
    <d v="1924-09-13T00:00:00"/>
    <n v="50.6"/>
    <n v="5.9"/>
    <s v="Belgium"/>
    <n v="29"/>
    <n v="9"/>
    <n v="1963"/>
    <d v="1935-01-15T00:00:00"/>
    <x v="63"/>
    <x v="549"/>
    <x v="12"/>
    <s v="HH"/>
    <x v="0"/>
    <n v="133"/>
    <n v="0"/>
    <n v="0"/>
  </r>
  <r>
    <s v="BLB-5E8742"/>
    <n v="19"/>
    <n v="5"/>
    <n v="1963"/>
    <d v="1924-09-13T00:00:00"/>
    <n v="50.6"/>
    <n v="5.9"/>
    <s v="Belgium"/>
    <n v="29"/>
    <n v="9"/>
    <n v="1963"/>
    <d v="1935-01-15T00:00:00"/>
    <x v="63"/>
    <x v="549"/>
    <x v="12"/>
    <s v="HH"/>
    <x v="0"/>
    <n v="133"/>
    <n v="0"/>
    <n v="0"/>
  </r>
  <r>
    <s v="BLB-E10455"/>
    <n v="20"/>
    <n v="5"/>
    <n v="1963"/>
    <d v="1925-09-14T00:00:00"/>
    <n v="50.6"/>
    <n v="5.9"/>
    <s v="Belgium"/>
    <n v="6"/>
    <n v="6"/>
    <n v="1964"/>
    <d v="1911-10-16T00:00:00"/>
    <x v="63"/>
    <x v="549"/>
    <x v="12"/>
    <s v="UU"/>
    <x v="0"/>
    <n v="383"/>
    <n v="0"/>
    <n v="0"/>
  </r>
  <r>
    <s v="BLB-E10464"/>
    <n v="20"/>
    <n v="5"/>
    <n v="1963"/>
    <d v="1925-09-14T00:00:00"/>
    <n v="50.6"/>
    <n v="5.9"/>
    <s v="Belgium"/>
    <n v="15"/>
    <n v="1"/>
    <n v="1964"/>
    <d v="1920-05-17T00:00:00"/>
    <x v="63"/>
    <x v="549"/>
    <x v="12"/>
    <s v="DH"/>
    <x v="0"/>
    <n v="240"/>
    <n v="0"/>
    <n v="0"/>
  </r>
  <r>
    <s v="BLB-E10465"/>
    <n v="20"/>
    <n v="5"/>
    <n v="1963"/>
    <d v="1925-09-14T00:00:00"/>
    <n v="50.6"/>
    <n v="5.9"/>
    <s v="Belgium"/>
    <n v="15"/>
    <n v="1"/>
    <n v="1964"/>
    <d v="1920-05-17T00:00:00"/>
    <x v="63"/>
    <x v="549"/>
    <x v="12"/>
    <s v="DH"/>
    <x v="0"/>
    <n v="240"/>
    <n v="0"/>
    <n v="0"/>
  </r>
  <r>
    <s v="BLB-E10466"/>
    <n v="20"/>
    <n v="5"/>
    <n v="1963"/>
    <d v="1925-09-14T00:00:00"/>
    <n v="50.6"/>
    <n v="5.9"/>
    <s v="Belgium"/>
    <n v="16"/>
    <n v="9"/>
    <n v="1968"/>
    <d v="1922-01-20T00:00:00"/>
    <x v="63"/>
    <x v="549"/>
    <x v="12"/>
    <s v="UU"/>
    <x v="0"/>
    <n v="1946"/>
    <n v="0"/>
    <n v="0"/>
  </r>
  <r>
    <s v="BLB-E10467"/>
    <n v="20"/>
    <n v="5"/>
    <n v="1963"/>
    <d v="1925-09-14T00:00:00"/>
    <n v="50.6"/>
    <n v="5.9"/>
    <s v="Belgium"/>
    <n v="15"/>
    <n v="1"/>
    <n v="1964"/>
    <d v="1920-05-17T00:00:00"/>
    <x v="63"/>
    <x v="549"/>
    <x v="12"/>
    <s v="DH"/>
    <x v="0"/>
    <n v="240"/>
    <n v="0"/>
    <n v="0"/>
  </r>
  <r>
    <s v="BLB-E10470"/>
    <n v="20"/>
    <n v="5"/>
    <n v="1963"/>
    <d v="1925-09-14T00:00:00"/>
    <n v="50.6"/>
    <n v="5.9"/>
    <s v="Belgium"/>
    <n v="13"/>
    <n v="6"/>
    <n v="1971"/>
    <d v="1918-10-23T00:00:00"/>
    <x v="63"/>
    <x v="549"/>
    <x v="12"/>
    <s v="HH"/>
    <x v="0"/>
    <n v="2946"/>
    <n v="0"/>
    <n v="0"/>
  </r>
  <r>
    <s v="BLB-E10472"/>
    <n v="20"/>
    <n v="5"/>
    <n v="1963"/>
    <d v="1925-09-14T00:00:00"/>
    <n v="50.5"/>
    <n v="5.9"/>
    <s v="Belgium"/>
    <n v="24"/>
    <n v="6"/>
    <n v="1963"/>
    <d v="1929-10-15T00:00:00"/>
    <x v="393"/>
    <x v="549"/>
    <x v="12"/>
    <s v="UU"/>
    <x v="0"/>
    <n v="35"/>
    <n v="0"/>
    <n v="0"/>
  </r>
  <r>
    <s v="BLB-E10500"/>
    <n v="3"/>
    <n v="6"/>
    <n v="1963"/>
    <d v="1908-10-14T00:00:00"/>
    <n v="50.5"/>
    <n v="5.9"/>
    <s v="Belgium"/>
    <n v="23"/>
    <n v="6"/>
    <n v="1963"/>
    <d v="1928-10-14T00:00:00"/>
    <x v="393"/>
    <x v="549"/>
    <x v="12"/>
    <s v="PD"/>
    <x v="0"/>
    <n v="20"/>
    <n v="0"/>
    <n v="0"/>
  </r>
  <r>
    <s v="BLB-E10857"/>
    <n v="12"/>
    <n v="5"/>
    <n v="1963"/>
    <d v="1917-09-14T00:00:00"/>
    <n v="51.4"/>
    <n v="4.7"/>
    <s v="Belgium"/>
    <n v="15"/>
    <n v="2"/>
    <n v="1964"/>
    <d v="1920-06-17T00:00:00"/>
    <x v="99"/>
    <x v="164"/>
    <x v="12"/>
    <s v="DH"/>
    <x v="0"/>
    <n v="279"/>
    <n v="37"/>
    <n v="203"/>
  </r>
  <r>
    <s v="CZP-E120470"/>
    <n v="20"/>
    <n v="5"/>
    <n v="1963"/>
    <d v="1925-09-14T00:00:00"/>
    <n v="50.12"/>
    <n v="14.42"/>
    <s v="Czech Republic"/>
    <n v="16"/>
    <n v="9"/>
    <n v="1963"/>
    <d v="1922-01-15T00:00:00"/>
    <x v="521"/>
    <x v="633"/>
    <x v="16"/>
    <s v="UU"/>
    <x v="0"/>
    <n v="119"/>
    <n v="2"/>
    <n v="0"/>
  </r>
  <r>
    <s v="DER-E60009"/>
    <n v="4"/>
    <n v="6"/>
    <n v="1963"/>
    <d v="1909-10-15T00:00:00"/>
    <n v="49.9"/>
    <n v="7.93"/>
    <s v="Germany"/>
    <n v="31"/>
    <n v="1"/>
    <n v="1969"/>
    <d v="1936-05-22T00:00:00"/>
    <x v="244"/>
    <x v="552"/>
    <x v="6"/>
    <s v="DH"/>
    <x v="0"/>
    <n v="2068"/>
    <n v="20"/>
    <n v="322"/>
  </r>
  <r>
    <s v="DER-E60559"/>
    <n v="16"/>
    <n v="5"/>
    <n v="1963"/>
    <d v="1921-09-14T00:00:00"/>
    <n v="48.28"/>
    <n v="13.1"/>
    <s v="Austria"/>
    <n v="15"/>
    <n v="11"/>
    <n v="1963"/>
    <d v="1921-03-16T00:00:00"/>
    <x v="550"/>
    <x v="537"/>
    <x v="6"/>
    <s v="DH"/>
    <x v="0"/>
    <n v="183"/>
    <n v="5"/>
    <n v="244"/>
  </r>
  <r>
    <s v="DEW-5003324"/>
    <n v="8"/>
    <n v="5"/>
    <n v="1963"/>
    <d v="1913-09-14T00:00:00"/>
    <n v="50.98"/>
    <n v="6.7"/>
    <s v="Germany"/>
    <n v="18"/>
    <n v="6"/>
    <n v="1963"/>
    <d v="1923-10-15T00:00:00"/>
    <x v="114"/>
    <x v="522"/>
    <x v="6"/>
    <s v="DH"/>
    <x v="0"/>
    <n v="41"/>
    <n v="3"/>
    <n v="91"/>
  </r>
  <r>
    <s v="DEW-5003325"/>
    <n v="8"/>
    <n v="5"/>
    <n v="1963"/>
    <d v="1913-09-14T00:00:00"/>
    <n v="50.98"/>
    <n v="6.7"/>
    <s v="Germany"/>
    <n v="18"/>
    <n v="6"/>
    <n v="1963"/>
    <d v="1923-10-15T00:00:00"/>
    <x v="114"/>
    <x v="522"/>
    <x v="6"/>
    <s v="DH"/>
    <x v="0"/>
    <n v="41"/>
    <n v="3"/>
    <n v="91"/>
  </r>
  <r>
    <s v="DEW-5020441"/>
    <n v="22"/>
    <n v="5"/>
    <n v="1963"/>
    <d v="1927-09-14T00:00:00"/>
    <n v="50.52"/>
    <n v="8.18"/>
    <s v="Germany"/>
    <n v="15"/>
    <n v="11"/>
    <n v="1963"/>
    <d v="1921-03-16T00:00:00"/>
    <x v="551"/>
    <x v="634"/>
    <x v="6"/>
    <s v="DH"/>
    <x v="0"/>
    <n v="177"/>
    <n v="4"/>
    <n v="163"/>
  </r>
  <r>
    <s v="DEW-5089815"/>
    <n v="26"/>
    <n v="6"/>
    <n v="1963"/>
    <d v="1931-10-15T00:00:00"/>
    <n v="51.42"/>
    <n v="11.97"/>
    <s v="Germany"/>
    <n v="18"/>
    <n v="5"/>
    <n v="1964"/>
    <d v="1923-09-15T00:00:00"/>
    <x v="470"/>
    <x v="112"/>
    <x v="6"/>
    <s v="DH"/>
    <x v="0"/>
    <n v="327"/>
    <n v="10"/>
    <n v="14"/>
  </r>
  <r>
    <s v="DEW-5089816"/>
    <n v="26"/>
    <n v="6"/>
    <n v="1963"/>
    <d v="1931-10-15T00:00:00"/>
    <n v="51.42"/>
    <n v="11.97"/>
    <s v="Germany"/>
    <n v="22"/>
    <n v="10"/>
    <n v="1963"/>
    <d v="1928-02-14T00:00:00"/>
    <x v="130"/>
    <x v="36"/>
    <x v="6"/>
    <s v="DH"/>
    <x v="0"/>
    <n v="118"/>
    <n v="0"/>
    <n v="0"/>
  </r>
  <r>
    <s v="DEW-5097735"/>
    <n v="29"/>
    <n v="5"/>
    <n v="1963"/>
    <d v="1934-09-14T00:00:00"/>
    <n v="51.28"/>
    <n v="9.3699999999999992"/>
    <s v="Germany"/>
    <n v="30"/>
    <n v="11"/>
    <n v="1965"/>
    <d v="1936-03-18T00:00:00"/>
    <x v="31"/>
    <x v="8"/>
    <x v="6"/>
    <s v="DH"/>
    <x v="0"/>
    <n v="916"/>
    <n v="4"/>
    <n v="91"/>
  </r>
  <r>
    <s v="DKC-543786"/>
    <n v="1"/>
    <n v="6"/>
    <n v="1963"/>
    <d v="1906-10-15T00:00:00"/>
    <n v="57.07"/>
    <n v="8.8000000000000007"/>
    <s v="Denmark"/>
    <n v="27"/>
    <n v="6"/>
    <n v="1963"/>
    <d v="1932-10-14T00:00:00"/>
    <x v="525"/>
    <x v="603"/>
    <x v="3"/>
    <s v="PD"/>
    <x v="0"/>
    <n v="26"/>
    <n v="0"/>
    <n v="0"/>
  </r>
  <r>
    <s v="DKC-543788"/>
    <n v="1"/>
    <n v="6"/>
    <n v="1963"/>
    <d v="1906-10-15T00:00:00"/>
    <n v="57.05"/>
    <n v="8.67"/>
    <s v="Denmark"/>
    <n v="15"/>
    <n v="4"/>
    <n v="1968"/>
    <d v="1920-08-19T00:00:00"/>
    <x v="552"/>
    <x v="344"/>
    <x v="3"/>
    <s v="DH"/>
    <x v="0"/>
    <n v="1780"/>
    <n v="64"/>
    <n v="80"/>
  </r>
  <r>
    <s v="GBT-3036883"/>
    <n v="3"/>
    <n v="7"/>
    <n v="1963"/>
    <d v="1908-11-13T00:00:00"/>
    <n v="51.15"/>
    <n v="0.88"/>
    <s v="UK"/>
    <n v="4"/>
    <n v="5"/>
    <n v="1965"/>
    <d v="1909-09-16T00:00:00"/>
    <x v="53"/>
    <x v="635"/>
    <x v="4"/>
    <s v="UU"/>
    <x v="0"/>
    <n v="671"/>
    <n v="6"/>
    <n v="137"/>
  </r>
  <r>
    <s v="GBT-3046127"/>
    <n v="23"/>
    <n v="5"/>
    <n v="1963"/>
    <d v="1928-09-13T00:00:00"/>
    <n v="53.98"/>
    <n v="-1.58"/>
    <s v="UK"/>
    <n v="3"/>
    <n v="7"/>
    <n v="1966"/>
    <d v="1908-11-16T00:00:00"/>
    <x v="553"/>
    <x v="545"/>
    <x v="4"/>
    <s v="DH"/>
    <x v="0"/>
    <n v="1137"/>
    <n v="3"/>
    <n v="31"/>
  </r>
  <r>
    <s v="GBT-3066777"/>
    <n v="11"/>
    <n v="5"/>
    <n v="1963"/>
    <d v="1916-09-13T00:00:00"/>
    <n v="53.68"/>
    <n v="-1.6"/>
    <s v="UK"/>
    <n v="4"/>
    <n v="6"/>
    <n v="1963"/>
    <d v="1909-10-15T00:00:00"/>
    <x v="529"/>
    <x v="636"/>
    <x v="4"/>
    <s v="DH"/>
    <x v="0"/>
    <n v="24"/>
    <n v="0"/>
    <n v="0"/>
  </r>
  <r>
    <s v="GBT-3069710"/>
    <n v="16"/>
    <n v="5"/>
    <n v="1963"/>
    <d v="1921-09-14T00:00:00"/>
    <n v="51.4"/>
    <n v="-0.2"/>
    <s v="UK"/>
    <n v="25"/>
    <n v="8"/>
    <n v="1963"/>
    <d v="1930-12-15T00:00:00"/>
    <x v="554"/>
    <x v="637"/>
    <x v="4"/>
    <s v="UU"/>
    <x v="0"/>
    <n v="101"/>
    <n v="0"/>
    <n v="0"/>
  </r>
  <r>
    <s v="GBT-3092032"/>
    <n v="19"/>
    <n v="5"/>
    <n v="1963"/>
    <d v="1924-09-13T00:00:00"/>
    <n v="51.43"/>
    <n v="-2.77"/>
    <s v="UK"/>
    <n v="30"/>
    <n v="4"/>
    <n v="1964"/>
    <d v="1935-08-16T00:00:00"/>
    <x v="515"/>
    <x v="638"/>
    <x v="4"/>
    <s v="ND"/>
    <x v="0"/>
    <n v="347"/>
    <n v="52"/>
    <n v="30"/>
  </r>
  <r>
    <s v="GBT-3092973"/>
    <n v="30"/>
    <n v="6"/>
    <n v="1963"/>
    <d v="1935-10-15T00:00:00"/>
    <n v="53.33"/>
    <n v="0.02"/>
    <s v="UK"/>
    <n v="11"/>
    <n v="3"/>
    <n v="1964"/>
    <d v="1916-07-15T00:00:00"/>
    <x v="555"/>
    <x v="347"/>
    <x v="4"/>
    <s v="DH"/>
    <x v="0"/>
    <n v="255"/>
    <n v="28"/>
    <n v="332"/>
  </r>
  <r>
    <s v="GBT-3093031"/>
    <n v="11"/>
    <n v="5"/>
    <n v="1963"/>
    <d v="1916-09-13T00:00:00"/>
    <n v="54.68"/>
    <n v="-5.52"/>
    <s v="UK"/>
    <n v="23"/>
    <n v="6"/>
    <n v="1963"/>
    <d v="1928-10-14T00:00:00"/>
    <x v="396"/>
    <x v="445"/>
    <x v="4"/>
    <s v="UU"/>
    <x v="0"/>
    <n v="43"/>
    <n v="0"/>
    <n v="0"/>
  </r>
  <r>
    <s v="GBT-393769"/>
    <n v="18"/>
    <n v="5"/>
    <n v="1963"/>
    <d v="1923-09-14T00:00:00"/>
    <n v="54.02"/>
    <n v="-1.47"/>
    <s v="UK"/>
    <n v="6"/>
    <n v="10"/>
    <n v="1963"/>
    <d v="1912-02-14T00:00:00"/>
    <x v="174"/>
    <x v="639"/>
    <x v="4"/>
    <s v="DH"/>
    <x v="0"/>
    <n v="141"/>
    <n v="5"/>
    <n v="270"/>
  </r>
  <r>
    <s v="GBT-393784"/>
    <n v="23"/>
    <n v="5"/>
    <n v="1963"/>
    <d v="1928-09-13T00:00:00"/>
    <n v="54"/>
    <n v="-1.5"/>
    <s v="UK"/>
    <n v="18"/>
    <n v="3"/>
    <n v="1967"/>
    <d v="1923-07-19T00:00:00"/>
    <x v="553"/>
    <x v="504"/>
    <x v="4"/>
    <s v="DH"/>
    <x v="0"/>
    <n v="1395"/>
    <n v="0"/>
    <n v="0"/>
  </r>
  <r>
    <s v="NLA-3046153"/>
    <n v="10"/>
    <n v="5"/>
    <n v="1963"/>
    <d v="1915-09-14T00:00:00"/>
    <n v="52.2"/>
    <n v="6"/>
    <s v="Netherlands"/>
    <n v="15"/>
    <n v="9"/>
    <n v="1965"/>
    <d v="1921-01-16T00:00:00"/>
    <x v="17"/>
    <x v="67"/>
    <x v="19"/>
    <s v="UU"/>
    <x v="0"/>
    <n v="859"/>
    <n v="134"/>
    <n v="181"/>
  </r>
  <r>
    <s v="NOA-3877"/>
    <n v="22"/>
    <n v="8"/>
    <n v="1963"/>
    <d v="1927-12-15T00:00:00"/>
    <n v="63.42"/>
    <n v="11.67"/>
    <s v="Norway"/>
    <n v="15"/>
    <n v="8"/>
    <n v="1964"/>
    <d v="1920-12-15T00:00:00"/>
    <x v="556"/>
    <x v="640"/>
    <x v="8"/>
    <s v="UU"/>
    <x v="0"/>
    <n v="359"/>
    <n v="0"/>
    <n v="0"/>
  </r>
  <r>
    <s v="NOA-62414"/>
    <n v="26"/>
    <n v="5"/>
    <n v="1963"/>
    <d v="1931-09-14T00:00:00"/>
    <n v="59.28"/>
    <n v="10.42"/>
    <s v="Norway"/>
    <n v="7"/>
    <n v="5"/>
    <n v="1964"/>
    <d v="1912-09-14T00:00:00"/>
    <x v="300"/>
    <x v="3"/>
    <x v="8"/>
    <s v="UU"/>
    <x v="0"/>
    <n v="347"/>
    <n v="24"/>
    <n v="202"/>
  </r>
  <r>
    <s v="NOS-539306"/>
    <n v="14"/>
    <n v="6"/>
    <n v="1963"/>
    <d v="1919-10-15T00:00:00"/>
    <n v="59.82"/>
    <n v="5.53"/>
    <s v="Norway"/>
    <n v="1"/>
    <n v="9"/>
    <n v="1963"/>
    <d v="1907-01-15T00:00:00"/>
    <x v="339"/>
    <x v="484"/>
    <x v="8"/>
    <s v="UU"/>
    <x v="1"/>
    <n v="79"/>
    <n v="0"/>
    <n v="0"/>
  </r>
  <r>
    <s v="NOS-630081"/>
    <n v="3"/>
    <n v="6"/>
    <n v="1963"/>
    <d v="1908-10-14T00:00:00"/>
    <n v="58.4"/>
    <n v="6.43"/>
    <s v="Norway"/>
    <n v="28"/>
    <n v="11"/>
    <n v="1963"/>
    <d v="1934-03-17T00:00:00"/>
    <x v="436"/>
    <x v="485"/>
    <x v="8"/>
    <s v="DH"/>
    <x v="0"/>
    <n v="178"/>
    <n v="0"/>
    <n v="0"/>
  </r>
  <r>
    <s v="SFH-C103594"/>
    <n v="27"/>
    <n v="6"/>
    <n v="1963"/>
    <d v="1932-10-14T00:00:00"/>
    <n v="60.2"/>
    <n v="24.9"/>
    <s v="Finland"/>
    <n v="6"/>
    <n v="5"/>
    <n v="1964"/>
    <d v="1911-09-15T00:00:00"/>
    <x v="83"/>
    <x v="92"/>
    <x v="1"/>
    <s v="DH"/>
    <x v="0"/>
    <n v="314"/>
    <n v="6"/>
    <n v="225"/>
  </r>
  <r>
    <s v="SFH-C110668"/>
    <n v="9"/>
    <n v="6"/>
    <n v="1963"/>
    <d v="1914-10-15T00:00:00"/>
    <n v="64.900000000000006"/>
    <n v="25.5"/>
    <s v="Finland"/>
    <n v="16"/>
    <n v="12"/>
    <n v="1965"/>
    <d v="1922-04-18T00:00:00"/>
    <x v="308"/>
    <x v="174"/>
    <x v="1"/>
    <s v="UU"/>
    <x v="0"/>
    <n v="921"/>
    <n v="240"/>
    <n v="42"/>
  </r>
  <r>
    <s v="SFH-C113412"/>
    <n v="6"/>
    <n v="6"/>
    <n v="1963"/>
    <d v="1911-10-15T00:00:00"/>
    <n v="65"/>
    <n v="25.7"/>
    <s v="Finland"/>
    <n v="20"/>
    <n v="5"/>
    <n v="1964"/>
    <d v="1925-09-15T00:00:00"/>
    <x v="557"/>
    <x v="532"/>
    <x v="1"/>
    <s v="HH"/>
    <x v="0"/>
    <n v="349"/>
    <n v="71"/>
    <n v="341"/>
  </r>
  <r>
    <s v="SFH-C119957"/>
    <n v="31"/>
    <n v="5"/>
    <n v="1963"/>
    <d v="1936-09-13T00:00:00"/>
    <n v="60.2"/>
    <n v="24.7"/>
    <s v="Finland"/>
    <n v="8"/>
    <n v="3"/>
    <n v="1964"/>
    <d v="1913-07-16T00:00:00"/>
    <x v="558"/>
    <x v="436"/>
    <x v="1"/>
    <s v="DH"/>
    <x v="0"/>
    <n v="282"/>
    <n v="16"/>
    <n v="225"/>
  </r>
  <r>
    <s v="SFH-C122032"/>
    <n v="25"/>
    <n v="6"/>
    <n v="1963"/>
    <d v="1930-10-15T00:00:00"/>
    <n v="60.2"/>
    <n v="24.9"/>
    <s v="Finland"/>
    <n v="2"/>
    <n v="9"/>
    <n v="1963"/>
    <d v="1908-01-15T00:00:00"/>
    <x v="21"/>
    <x v="43"/>
    <x v="1"/>
    <s v="DH"/>
    <x v="0"/>
    <n v="69"/>
    <n v="0"/>
    <n v="0"/>
  </r>
  <r>
    <s v="SFH-C122971"/>
    <n v="16"/>
    <n v="6"/>
    <n v="1963"/>
    <d v="1921-10-15T00:00:00"/>
    <n v="66.400000000000006"/>
    <n v="26.7"/>
    <s v="Finland"/>
    <n v="10"/>
    <n v="7"/>
    <n v="1963"/>
    <d v="1915-11-14T00:00:00"/>
    <x v="559"/>
    <x v="142"/>
    <x v="1"/>
    <s v="DH"/>
    <x v="0"/>
    <n v="24"/>
    <n v="0"/>
    <n v="0"/>
  </r>
  <r>
    <s v="SFH-C126713"/>
    <n v="4"/>
    <n v="6"/>
    <n v="1963"/>
    <d v="1909-10-15T00:00:00"/>
    <n v="62.2"/>
    <n v="24"/>
    <s v="Finland"/>
    <n v="6"/>
    <n v="4"/>
    <n v="1964"/>
    <d v="1911-08-16T00:00:00"/>
    <x v="439"/>
    <x v="493"/>
    <x v="1"/>
    <s v="UU"/>
    <x v="0"/>
    <n v="307"/>
    <n v="0"/>
    <n v="0"/>
  </r>
  <r>
    <s v="SFH-C126718"/>
    <n v="4"/>
    <n v="6"/>
    <n v="1963"/>
    <d v="1909-10-15T00:00:00"/>
    <n v="62.2"/>
    <n v="24"/>
    <s v="Finland"/>
    <n v="21"/>
    <n v="8"/>
    <n v="1963"/>
    <d v="1926-12-15T00:00:00"/>
    <x v="439"/>
    <x v="493"/>
    <x v="1"/>
    <s v="UU"/>
    <x v="0"/>
    <n v="78"/>
    <n v="0"/>
    <n v="0"/>
  </r>
  <r>
    <s v="SFH-C141267"/>
    <n v="13"/>
    <n v="6"/>
    <n v="1963"/>
    <d v="1918-10-15T00:00:00"/>
    <n v="60.8"/>
    <n v="24.8"/>
    <s v="Finland"/>
    <n v="15"/>
    <n v="4"/>
    <n v="1964"/>
    <d v="1920-08-15T00:00:00"/>
    <x v="122"/>
    <x v="489"/>
    <x v="1"/>
    <s v="UU"/>
    <x v="0"/>
    <n v="307"/>
    <n v="17"/>
    <n v="207"/>
  </r>
  <r>
    <s v="SFH-C147362"/>
    <n v="13"/>
    <n v="6"/>
    <n v="1963"/>
    <d v="1918-10-15T00:00:00"/>
    <n v="62.3"/>
    <n v="21.4"/>
    <s v="Finland"/>
    <n v="20"/>
    <n v="10"/>
    <n v="1963"/>
    <d v="1926-02-14T00:00:00"/>
    <x v="103"/>
    <x v="109"/>
    <x v="1"/>
    <s v="DH"/>
    <x v="0"/>
    <n v="129"/>
    <n v="6"/>
    <n v="91"/>
  </r>
  <r>
    <s v="SFH-C152821"/>
    <n v="31"/>
    <n v="5"/>
    <n v="1963"/>
    <d v="1936-09-13T00:00:00"/>
    <n v="60.2"/>
    <n v="25.1"/>
    <s v="Finland"/>
    <n v="20"/>
    <n v="7"/>
    <n v="1963"/>
    <d v="1925-11-14T00:00:00"/>
    <x v="83"/>
    <x v="19"/>
    <x v="1"/>
    <s v="UU"/>
    <x v="0"/>
    <n v="50"/>
    <n v="7"/>
    <n v="237"/>
  </r>
  <r>
    <s v="SVS-7009217"/>
    <n v="2"/>
    <n v="6"/>
    <n v="1963"/>
    <d v="1907-10-15T00:00:00"/>
    <n v="60.47"/>
    <n v="16.37"/>
    <s v="Sweden"/>
    <n v="17"/>
    <n v="6"/>
    <n v="1963"/>
    <d v="1922-10-15T00:00:00"/>
    <x v="518"/>
    <x v="304"/>
    <x v="11"/>
    <s v="AH"/>
    <x v="0"/>
    <n v="15"/>
    <n v="4"/>
    <n v="270"/>
  </r>
  <r>
    <s v="SVS-7012259"/>
    <n v="10"/>
    <n v="6"/>
    <n v="1963"/>
    <d v="1915-10-15T00:00:00"/>
    <n v="59.53"/>
    <n v="14.27"/>
    <s v="Sweden"/>
    <n v="15"/>
    <n v="12"/>
    <n v="1965"/>
    <d v="1921-04-17T00:00:00"/>
    <x v="211"/>
    <x v="317"/>
    <x v="11"/>
    <s v="DH"/>
    <x v="0"/>
    <n v="919"/>
    <n v="27"/>
    <n v="226"/>
  </r>
  <r>
    <s v="SVS-7018643"/>
    <n v="30"/>
    <n v="5"/>
    <n v="1963"/>
    <d v="1935-09-14T00:00:00"/>
    <n v="56.15"/>
    <n v="12.57"/>
    <s v="Sweden"/>
    <n v="16"/>
    <n v="6"/>
    <n v="1963"/>
    <d v="1921-10-15T00:00:00"/>
    <x v="234"/>
    <x v="9"/>
    <x v="11"/>
    <s v="UU"/>
    <x v="0"/>
    <n v="17"/>
    <n v="0"/>
    <n v="0"/>
  </r>
  <r>
    <s v="SVS-7027233"/>
    <n v="1"/>
    <n v="6"/>
    <n v="1963"/>
    <d v="1906-10-15T00:00:00"/>
    <n v="59.12"/>
    <n v="18.27"/>
    <s v="Sweden"/>
    <n v="18"/>
    <n v="8"/>
    <n v="1963"/>
    <d v="1923-12-15T00:00:00"/>
    <x v="240"/>
    <x v="2"/>
    <x v="11"/>
    <s v="UU"/>
    <x v="1"/>
    <n v="78"/>
    <n v="2"/>
    <n v="91"/>
  </r>
  <r>
    <s v="SVS-7028543"/>
    <n v="30"/>
    <n v="6"/>
    <n v="1963"/>
    <d v="1935-10-15T00:00:00"/>
    <n v="56.22"/>
    <n v="12.75"/>
    <s v="Sweden"/>
    <n v="12"/>
    <n v="7"/>
    <n v="1963"/>
    <d v="1917-11-14T00:00:00"/>
    <x v="420"/>
    <x v="254"/>
    <x v="11"/>
    <s v="UU"/>
    <x v="0"/>
    <n v="12"/>
    <n v="3"/>
    <n v="91"/>
  </r>
  <r>
    <s v="SVS-7028681"/>
    <n v="20"/>
    <n v="5"/>
    <n v="1963"/>
    <d v="1925-09-14T00:00:00"/>
    <n v="59.05"/>
    <n v="12.22"/>
    <s v="Sweden"/>
    <n v="15"/>
    <n v="3"/>
    <n v="1964"/>
    <d v="1920-07-15T00:00:00"/>
    <x v="254"/>
    <x v="47"/>
    <x v="11"/>
    <s v="DH"/>
    <x v="0"/>
    <n v="300"/>
    <n v="0"/>
    <n v="0"/>
  </r>
  <r>
    <s v="SVS-7030174"/>
    <n v="3"/>
    <n v="6"/>
    <n v="1963"/>
    <d v="1908-10-14T00:00:00"/>
    <n v="60.68"/>
    <n v="15.05"/>
    <s v="Sweden"/>
    <n v="17"/>
    <n v="8"/>
    <n v="1963"/>
    <d v="1922-12-15T00:00:00"/>
    <x v="560"/>
    <x v="641"/>
    <x v="11"/>
    <s v="DH"/>
    <x v="0"/>
    <n v="75"/>
    <n v="0"/>
    <n v="0"/>
  </r>
  <r>
    <s v="SVS-7030811"/>
    <n v="15"/>
    <n v="6"/>
    <n v="1963"/>
    <d v="1920-10-14T00:00:00"/>
    <n v="61.93"/>
    <n v="16.98"/>
    <s v="Sweden"/>
    <n v="10"/>
    <n v="12"/>
    <n v="1966"/>
    <d v="1916-04-18T00:00:00"/>
    <x v="432"/>
    <x v="628"/>
    <x v="11"/>
    <s v="UU"/>
    <x v="0"/>
    <n v="1274"/>
    <n v="17"/>
    <n v="3"/>
  </r>
  <r>
    <s v="SVS-7030860"/>
    <n v="6"/>
    <n v="6"/>
    <n v="1963"/>
    <d v="1911-10-15T00:00:00"/>
    <n v="56.7"/>
    <n v="15.02"/>
    <s v="Sweden"/>
    <n v="1"/>
    <n v="7"/>
    <n v="1964"/>
    <d v="1906-11-15T00:00:00"/>
    <x v="36"/>
    <x v="541"/>
    <x v="11"/>
    <s v="DH"/>
    <x v="0"/>
    <n v="391"/>
    <n v="3"/>
    <n v="152"/>
  </r>
  <r>
    <s v="SVS-7031815"/>
    <n v="9"/>
    <n v="6"/>
    <n v="1963"/>
    <d v="1914-10-15T00:00:00"/>
    <n v="59.07"/>
    <n v="12.22"/>
    <s v="Sweden"/>
    <n v="15"/>
    <n v="3"/>
    <n v="1964"/>
    <d v="1920-07-15T00:00:00"/>
    <x v="254"/>
    <x v="47"/>
    <x v="11"/>
    <s v="DH"/>
    <x v="0"/>
    <n v="280"/>
    <n v="2"/>
    <n v="181"/>
  </r>
  <r>
    <s v="BLB-5E9195"/>
    <n v="30"/>
    <n v="5"/>
    <n v="1964"/>
    <d v="1935-09-15T00:00:00"/>
    <n v="50.2"/>
    <n v="4.9000000000000004"/>
    <s v="Belgium"/>
    <n v="21"/>
    <n v="7"/>
    <n v="1965"/>
    <d v="1926-11-16T00:00:00"/>
    <x v="449"/>
    <x v="441"/>
    <x v="12"/>
    <s v="UU"/>
    <x v="0"/>
    <n v="417"/>
    <n v="0"/>
    <n v="0"/>
  </r>
  <r>
    <s v="BLB-6E4716"/>
    <n v="1"/>
    <n v="6"/>
    <n v="1964"/>
    <d v="1906-10-16T00:00:00"/>
    <n v="50.15"/>
    <n v="4.92"/>
    <s v="Belgium"/>
    <n v="24"/>
    <n v="7"/>
    <n v="1964"/>
    <d v="1929-11-15T00:00:00"/>
    <x v="561"/>
    <x v="642"/>
    <x v="12"/>
    <s v="UU"/>
    <x v="0"/>
    <n v="53"/>
    <n v="0"/>
    <n v="0"/>
  </r>
  <r>
    <s v="BLB-6E60"/>
    <n v="27"/>
    <n v="5"/>
    <n v="1964"/>
    <d v="1932-09-14T00:00:00"/>
    <n v="51.3"/>
    <n v="4.5"/>
    <s v="Belgium"/>
    <n v="31"/>
    <n v="3"/>
    <n v="1965"/>
    <d v="1936-07-16T00:00:00"/>
    <x v="98"/>
    <x v="164"/>
    <x v="12"/>
    <s v="HH"/>
    <x v="0"/>
    <n v="308"/>
    <n v="0"/>
    <n v="0"/>
  </r>
  <r>
    <s v="BLB-E10357"/>
    <n v="16"/>
    <n v="5"/>
    <n v="1964"/>
    <d v="1921-09-15T00:00:00"/>
    <n v="51.47"/>
    <n v="4.47"/>
    <s v="Belgium"/>
    <n v="9"/>
    <n v="6"/>
    <n v="1964"/>
    <d v="1914-10-16T00:00:00"/>
    <x v="314"/>
    <x v="285"/>
    <x v="12"/>
    <s v="UU"/>
    <x v="0"/>
    <n v="24"/>
    <n v="0"/>
    <n v="0"/>
  </r>
  <r>
    <s v="BLB-E10358"/>
    <n v="16"/>
    <n v="5"/>
    <n v="1964"/>
    <d v="1921-09-15T00:00:00"/>
    <n v="51.47"/>
    <n v="4.47"/>
    <s v="Belgium"/>
    <n v="13"/>
    <n v="5"/>
    <n v="1967"/>
    <d v="1918-09-18T00:00:00"/>
    <x v="314"/>
    <x v="285"/>
    <x v="12"/>
    <s v="DH"/>
    <x v="0"/>
    <n v="1092"/>
    <n v="0"/>
    <n v="0"/>
  </r>
  <r>
    <s v="BLB-E6408"/>
    <n v="30"/>
    <n v="6"/>
    <n v="1964"/>
    <d v="1935-10-16T00:00:00"/>
    <n v="51.37"/>
    <n v="3.37"/>
    <s v="Belgium"/>
    <n v="31"/>
    <n v="3"/>
    <n v="1965"/>
    <d v="1936-07-16T00:00:00"/>
    <x v="354"/>
    <x v="643"/>
    <x v="12"/>
    <s v="RH"/>
    <x v="2"/>
    <n v="274"/>
    <n v="0"/>
    <n v="0"/>
  </r>
  <r>
    <s v="BLB-E8984"/>
    <n v="15"/>
    <n v="5"/>
    <n v="1964"/>
    <d v="1920-09-14T00:00:00"/>
    <n v="51.4"/>
    <n v="3.3"/>
    <s v="Belgium"/>
    <n v="26"/>
    <n v="4"/>
    <n v="1965"/>
    <d v="1931-08-17T00:00:00"/>
    <x v="554"/>
    <x v="644"/>
    <x v="12"/>
    <s v="UU"/>
    <x v="0"/>
    <n v="346"/>
    <n v="0"/>
    <n v="0"/>
  </r>
  <r>
    <s v="BLB-E9296"/>
    <n v="25"/>
    <n v="5"/>
    <n v="1964"/>
    <d v="1930-09-15T00:00:00"/>
    <n v="50.2"/>
    <n v="5.2"/>
    <s v="Belgium"/>
    <n v="7"/>
    <n v="2"/>
    <n v="1965"/>
    <d v="1912-06-18T00:00:00"/>
    <x v="392"/>
    <x v="472"/>
    <x v="12"/>
    <s v="UU"/>
    <x v="2"/>
    <n v="258"/>
    <n v="14"/>
    <n v="33"/>
  </r>
  <r>
    <s v="BLB-T30286"/>
    <n v="24"/>
    <n v="5"/>
    <n v="1964"/>
    <d v="1929-09-15T00:00:00"/>
    <n v="51.3"/>
    <n v="4.9000000000000004"/>
    <s v="Belgium"/>
    <n v="15"/>
    <n v="2"/>
    <n v="1965"/>
    <d v="1920-06-18T00:00:00"/>
    <x v="98"/>
    <x v="441"/>
    <x v="12"/>
    <s v="DH"/>
    <x v="0"/>
    <n v="267"/>
    <n v="0"/>
    <n v="0"/>
  </r>
  <r>
    <s v="DER-E3017"/>
    <n v="24"/>
    <n v="5"/>
    <n v="1964"/>
    <d v="1929-09-15T00:00:00"/>
    <n v="49.58"/>
    <n v="8.3699999999999992"/>
    <s v="Germany"/>
    <n v="25"/>
    <n v="8"/>
    <n v="1964"/>
    <d v="1930-12-16T00:00:00"/>
    <x v="562"/>
    <x v="69"/>
    <x v="6"/>
    <s v="DH"/>
    <x v="0"/>
    <n v="93"/>
    <n v="13"/>
    <n v="157"/>
  </r>
  <r>
    <s v="DER-E51405"/>
    <n v="17"/>
    <n v="5"/>
    <n v="1964"/>
    <d v="1922-09-15T00:00:00"/>
    <n v="47.9"/>
    <n v="13.13"/>
    <s v="Austria"/>
    <n v="27"/>
    <n v="4"/>
    <n v="1965"/>
    <d v="1932-08-16T00:00:00"/>
    <x v="563"/>
    <x v="243"/>
    <x v="5"/>
    <s v="DH"/>
    <x v="0"/>
    <n v="345"/>
    <n v="25"/>
    <n v="186"/>
  </r>
  <r>
    <s v="DEW-5020448"/>
    <n v="8"/>
    <n v="5"/>
    <n v="1964"/>
    <d v="1913-09-15T00:00:00"/>
    <n v="50.52"/>
    <n v="8.18"/>
    <s v="Germany"/>
    <n v="20"/>
    <n v="9"/>
    <n v="1964"/>
    <d v="1926-01-16T00:00:00"/>
    <x v="551"/>
    <x v="45"/>
    <x v="6"/>
    <s v="DH"/>
    <x v="0"/>
    <n v="135"/>
    <n v="4"/>
    <n v="198"/>
  </r>
  <r>
    <s v="DEW-5020450"/>
    <n v="8"/>
    <n v="5"/>
    <n v="1964"/>
    <d v="1913-09-15T00:00:00"/>
    <n v="50.52"/>
    <n v="8.18"/>
    <s v="Germany"/>
    <n v="14"/>
    <n v="2"/>
    <n v="1967"/>
    <d v="1919-06-21T00:00:00"/>
    <x v="112"/>
    <x v="86"/>
    <x v="6"/>
    <s v="DH"/>
    <x v="0"/>
    <n v="1012"/>
    <n v="6"/>
    <n v="91"/>
  </r>
  <r>
    <s v="DEW-5045586"/>
    <n v="6"/>
    <n v="6"/>
    <n v="1964"/>
    <d v="1911-10-16T00:00:00"/>
    <n v="53.55"/>
    <n v="8.58"/>
    <s v="Germany"/>
    <n v="28"/>
    <n v="11"/>
    <n v="1965"/>
    <d v="1934-03-19T00:00:00"/>
    <x v="555"/>
    <x v="263"/>
    <x v="6"/>
    <s v="DH"/>
    <x v="0"/>
    <n v="540"/>
    <n v="0"/>
    <n v="0"/>
  </r>
  <r>
    <s v="DKC-505368"/>
    <n v="17"/>
    <n v="6"/>
    <n v="1964"/>
    <d v="1922-10-16T00:00:00"/>
    <n v="57.07"/>
    <n v="9.92"/>
    <s v="Denmark"/>
    <n v="15"/>
    <n v="11"/>
    <n v="1969"/>
    <d v="1921-03-22T00:00:00"/>
    <x v="57"/>
    <x v="115"/>
    <x v="3"/>
    <s v="DH"/>
    <x v="0"/>
    <n v="1977"/>
    <n v="3"/>
    <n v="29"/>
  </r>
  <r>
    <s v="DKC-505370"/>
    <n v="21"/>
    <n v="6"/>
    <n v="1964"/>
    <d v="1926-10-16T00:00:00"/>
    <n v="57.08"/>
    <n v="9.93"/>
    <s v="Denmark"/>
    <n v="18"/>
    <n v="11"/>
    <n v="1968"/>
    <d v="1924-03-21T00:00:00"/>
    <x v="514"/>
    <x v="115"/>
    <x v="3"/>
    <s v="AH"/>
    <x v="0"/>
    <n v="1611"/>
    <n v="4"/>
    <n v="181"/>
  </r>
  <r>
    <s v="DKC-544354"/>
    <n v="9"/>
    <n v="6"/>
    <n v="1964"/>
    <d v="1914-10-16T00:00:00"/>
    <n v="55.23"/>
    <n v="10.48"/>
    <s v="Denmark"/>
    <n v="29"/>
    <n v="7"/>
    <n v="1964"/>
    <d v="1934-11-15T00:00:00"/>
    <x v="362"/>
    <x v="134"/>
    <x v="3"/>
    <s v="UU"/>
    <x v="2"/>
    <n v="50"/>
    <n v="0"/>
    <n v="0"/>
  </r>
  <r>
    <s v="DKC-584515"/>
    <n v="23"/>
    <n v="5"/>
    <n v="1964"/>
    <d v="1928-09-14T00:00:00"/>
    <n v="55.73"/>
    <n v="9.3800000000000008"/>
    <s v="Denmark"/>
    <n v="8"/>
    <n v="4"/>
    <n v="1966"/>
    <d v="1913-08-18T00:00:00"/>
    <x v="564"/>
    <x v="89"/>
    <x v="3"/>
    <s v="DH"/>
    <x v="0"/>
    <n v="685"/>
    <n v="11"/>
    <n v="45"/>
  </r>
  <r>
    <s v="GBT-3087463"/>
    <n v="13"/>
    <n v="5"/>
    <n v="1964"/>
    <d v="1918-09-15T00:00:00"/>
    <n v="51.58"/>
    <n v="-3"/>
    <s v="UK"/>
    <n v="9"/>
    <n v="7"/>
    <n v="1964"/>
    <d v="1914-11-15T00:00:00"/>
    <x v="131"/>
    <x v="645"/>
    <x v="4"/>
    <s v="ND"/>
    <x v="2"/>
    <n v="57"/>
    <n v="0"/>
    <n v="0"/>
  </r>
  <r>
    <s v="GBT-3089844"/>
    <n v="24"/>
    <n v="5"/>
    <n v="1964"/>
    <d v="1929-09-15T00:00:00"/>
    <n v="52.05"/>
    <n v="-4.67"/>
    <s v="UK"/>
    <n v="5"/>
    <n v="8"/>
    <n v="1964"/>
    <d v="1910-12-16T00:00:00"/>
    <x v="565"/>
    <x v="646"/>
    <x v="4"/>
    <s v="UU"/>
    <x v="0"/>
    <n v="73"/>
    <n v="0"/>
    <n v="0"/>
  </r>
  <r>
    <s v="GBT-3092448"/>
    <n v="1"/>
    <n v="6"/>
    <n v="1964"/>
    <d v="1906-10-16T00:00:00"/>
    <n v="53.57"/>
    <n v="-1.1200000000000001"/>
    <s v="UK"/>
    <n v="2"/>
    <n v="8"/>
    <n v="1964"/>
    <d v="1907-12-16T00:00:00"/>
    <x v="566"/>
    <x v="647"/>
    <x v="4"/>
    <s v="DH"/>
    <x v="0"/>
    <n v="62"/>
    <n v="0"/>
    <n v="0"/>
  </r>
  <r>
    <s v="GBT-3095281"/>
    <n v="15"/>
    <n v="5"/>
    <n v="1964"/>
    <d v="1920-09-14T00:00:00"/>
    <n v="55.18"/>
    <n v="-1.72"/>
    <s v="UK"/>
    <n v="27"/>
    <n v="6"/>
    <n v="1965"/>
    <d v="1932-10-16T00:00:00"/>
    <x v="30"/>
    <x v="648"/>
    <x v="4"/>
    <s v="UU"/>
    <x v="0"/>
    <n v="408"/>
    <n v="11"/>
    <n v="280"/>
  </r>
  <r>
    <s v="GBT-3100001"/>
    <n v="7"/>
    <n v="6"/>
    <n v="1964"/>
    <d v="1912-10-15T00:00:00"/>
    <n v="53.53"/>
    <n v="-1.05"/>
    <s v="UK"/>
    <n v="26"/>
    <n v="3"/>
    <n v="1965"/>
    <d v="1931-07-17T00:00:00"/>
    <x v="567"/>
    <x v="400"/>
    <x v="4"/>
    <s v="DH"/>
    <x v="0"/>
    <n v="292"/>
    <n v="6"/>
    <n v="131"/>
  </r>
  <r>
    <s v="GBT-3100002"/>
    <n v="7"/>
    <n v="6"/>
    <n v="1964"/>
    <d v="1912-10-15T00:00:00"/>
    <n v="53.53"/>
    <n v="-1.05"/>
    <s v="UK"/>
    <n v="15"/>
    <n v="3"/>
    <n v="1965"/>
    <d v="1920-07-16T00:00:00"/>
    <x v="568"/>
    <x v="400"/>
    <x v="4"/>
    <s v="DH"/>
    <x v="0"/>
    <n v="281"/>
    <n v="5"/>
    <n v="91"/>
  </r>
  <r>
    <s v="GBT-3100111"/>
    <n v="13"/>
    <n v="6"/>
    <n v="1964"/>
    <d v="1918-10-16T00:00:00"/>
    <n v="53.57"/>
    <n v="-1.1000000000000001"/>
    <s v="UK"/>
    <n v="5"/>
    <n v="11"/>
    <n v="1966"/>
    <d v="1911-03-20T00:00:00"/>
    <x v="566"/>
    <x v="649"/>
    <x v="4"/>
    <s v="DH"/>
    <x v="0"/>
    <n v="875"/>
    <n v="0"/>
    <n v="0"/>
  </r>
  <r>
    <s v="GBT-AT94645"/>
    <n v="16"/>
    <n v="5"/>
    <n v="1964"/>
    <d v="1921-09-15T00:00:00"/>
    <n v="51.07"/>
    <n v="-1.32"/>
    <s v="UK"/>
    <n v="5"/>
    <n v="7"/>
    <n v="1964"/>
    <d v="1910-11-15T00:00:00"/>
    <x v="569"/>
    <x v="479"/>
    <x v="4"/>
    <s v="UU"/>
    <x v="0"/>
    <n v="50"/>
    <n v="0"/>
    <n v="0"/>
  </r>
  <r>
    <s v="GBT-AT94646"/>
    <n v="16"/>
    <n v="5"/>
    <n v="1964"/>
    <d v="1921-09-15T00:00:00"/>
    <n v="51.07"/>
    <n v="-1.32"/>
    <s v="UK"/>
    <n v="8"/>
    <n v="7"/>
    <n v="1964"/>
    <d v="1913-11-15T00:00:00"/>
    <x v="569"/>
    <x v="479"/>
    <x v="4"/>
    <s v="UU"/>
    <x v="0"/>
    <n v="53"/>
    <n v="0"/>
    <n v="0"/>
  </r>
  <r>
    <s v="GBT-AT94647"/>
    <n v="16"/>
    <n v="5"/>
    <n v="1964"/>
    <d v="1921-09-15T00:00:00"/>
    <n v="51.07"/>
    <n v="-1.32"/>
    <s v="UK"/>
    <n v="12"/>
    <n v="3"/>
    <n v="1966"/>
    <d v="1917-07-18T00:00:00"/>
    <x v="569"/>
    <x v="479"/>
    <x v="4"/>
    <s v="UU"/>
    <x v="0"/>
    <n v="665"/>
    <n v="0"/>
    <n v="0"/>
  </r>
  <r>
    <s v="GBT-SS13853"/>
    <n v="31"/>
    <n v="5"/>
    <n v="1964"/>
    <d v="1936-09-14T00:00:00"/>
    <n v="51.88"/>
    <n v="-0.68"/>
    <s v="UK"/>
    <n v="30"/>
    <n v="4"/>
    <n v="1966"/>
    <d v="1935-08-18T00:00:00"/>
    <x v="498"/>
    <x v="650"/>
    <x v="4"/>
    <s v="UU"/>
    <x v="0"/>
    <n v="699"/>
    <n v="20"/>
    <n v="132"/>
  </r>
  <r>
    <s v="HES-944864"/>
    <n v="28"/>
    <n v="5"/>
    <n v="1964"/>
    <d v="1933-09-15T00:00:00"/>
    <n v="47.5"/>
    <n v="8.58"/>
    <s v="Switzerland"/>
    <n v="12"/>
    <n v="2"/>
    <n v="1974"/>
    <d v="1917-06-27T00:00:00"/>
    <x v="570"/>
    <x v="586"/>
    <x v="9"/>
    <s v="DH"/>
    <x v="0"/>
    <n v="3547"/>
    <n v="10"/>
    <n v="140"/>
  </r>
  <r>
    <s v="NLA-3048442"/>
    <n v="14"/>
    <n v="5"/>
    <n v="1964"/>
    <d v="1919-09-15T00:00:00"/>
    <n v="52.7"/>
    <n v="6.3"/>
    <s v="Netherlands"/>
    <n v="30"/>
    <n v="10"/>
    <n v="1964"/>
    <d v="1936-02-15T00:00:00"/>
    <x v="571"/>
    <x v="651"/>
    <x v="19"/>
    <s v="DH"/>
    <x v="0"/>
    <n v="169"/>
    <n v="0"/>
    <n v="0"/>
  </r>
  <r>
    <s v="NOA-3959"/>
    <n v="27"/>
    <n v="5"/>
    <n v="1964"/>
    <d v="1932-09-14T00:00:00"/>
    <n v="59.27"/>
    <n v="10.33"/>
    <s v="Norway"/>
    <n v="21"/>
    <n v="6"/>
    <n v="1964"/>
    <d v="1926-10-16T00:00:00"/>
    <x v="262"/>
    <x v="652"/>
    <x v="8"/>
    <s v="UU"/>
    <x v="0"/>
    <n v="25"/>
    <n v="0"/>
    <n v="0"/>
  </r>
  <r>
    <s v="NOO-62601"/>
    <n v="11"/>
    <n v="7"/>
    <n v="1964"/>
    <d v="1916-11-14T00:00:00"/>
    <n v="59.75"/>
    <n v="10.87"/>
    <s v="Norway"/>
    <n v="28"/>
    <n v="7"/>
    <n v="1964"/>
    <d v="1933-11-15T00:00:00"/>
    <x v="193"/>
    <x v="462"/>
    <x v="8"/>
    <s v="AH"/>
    <x v="0"/>
    <n v="17"/>
    <n v="0"/>
    <n v="0"/>
  </r>
  <r>
    <s v="NOO-62602"/>
    <n v="13"/>
    <n v="7"/>
    <n v="1964"/>
    <d v="1918-11-15T00:00:00"/>
    <n v="59.75"/>
    <n v="10.87"/>
    <s v="Norway"/>
    <n v="23"/>
    <n v="8"/>
    <n v="1964"/>
    <d v="1928-12-15T00:00:00"/>
    <x v="193"/>
    <x v="462"/>
    <x v="8"/>
    <s v="RH"/>
    <x v="2"/>
    <n v="41"/>
    <n v="0"/>
    <n v="0"/>
  </r>
  <r>
    <s v="SFH-B039235"/>
    <n v="3"/>
    <n v="6"/>
    <n v="1964"/>
    <d v="1908-10-15T00:00:00"/>
    <n v="60.4"/>
    <n v="22"/>
    <s v="Finland"/>
    <n v="18"/>
    <n v="9"/>
    <n v="1965"/>
    <d v="1924-01-17T00:00:00"/>
    <x v="572"/>
    <x v="337"/>
    <x v="1"/>
    <s v="DH"/>
    <x v="0"/>
    <n v="472"/>
    <n v="8"/>
    <n v="181"/>
  </r>
  <r>
    <s v="SFH-B048105"/>
    <n v="3"/>
    <n v="6"/>
    <n v="1964"/>
    <d v="1908-10-15T00:00:00"/>
    <n v="64.900000000000006"/>
    <n v="25.5"/>
    <s v="Finland"/>
    <n v="20"/>
    <n v="8"/>
    <n v="1964"/>
    <d v="1925-12-16T00:00:00"/>
    <x v="573"/>
    <x v="620"/>
    <x v="1"/>
    <s v="UU"/>
    <x v="0"/>
    <n v="78"/>
    <n v="8"/>
    <n v="181"/>
  </r>
  <r>
    <s v="SFH-C106984"/>
    <n v="10"/>
    <n v="6"/>
    <n v="1964"/>
    <d v="1915-10-16T00:00:00"/>
    <n v="61.5"/>
    <n v="21.8"/>
    <s v="Finland"/>
    <n v="16"/>
    <n v="9"/>
    <n v="1966"/>
    <d v="1922-01-18T00:00:00"/>
    <x v="453"/>
    <x v="653"/>
    <x v="1"/>
    <s v="DH"/>
    <x v="0"/>
    <n v="828"/>
    <n v="13"/>
    <n v="155"/>
  </r>
  <r>
    <s v="SFH-C141741"/>
    <n v="24"/>
    <n v="6"/>
    <n v="1964"/>
    <d v="1929-10-16T00:00:00"/>
    <n v="62.7"/>
    <n v="22.7"/>
    <s v="Finland"/>
    <n v="20"/>
    <n v="12"/>
    <n v="1964"/>
    <d v="1926-04-17T00:00:00"/>
    <x v="574"/>
    <x v="487"/>
    <x v="1"/>
    <s v="DH"/>
    <x v="0"/>
    <n v="179"/>
    <n v="5"/>
    <n v="205"/>
  </r>
  <r>
    <s v="SFH-C146914"/>
    <n v="21"/>
    <n v="6"/>
    <n v="1964"/>
    <d v="1926-10-16T00:00:00"/>
    <n v="63.2"/>
    <n v="23.8"/>
    <s v="Finland"/>
    <n v="19"/>
    <n v="7"/>
    <n v="1964"/>
    <d v="1924-11-14T00:00:00"/>
    <x v="417"/>
    <x v="465"/>
    <x v="1"/>
    <s v="UU"/>
    <x v="0"/>
    <n v="28"/>
    <n v="8"/>
    <n v="242"/>
  </r>
  <r>
    <s v="SFH-C146916"/>
    <n v="21"/>
    <n v="6"/>
    <n v="1964"/>
    <d v="1926-10-16T00:00:00"/>
    <n v="63.2"/>
    <n v="23.8"/>
    <s v="Finland"/>
    <n v="6"/>
    <n v="1"/>
    <n v="1968"/>
    <d v="1911-05-22T00:00:00"/>
    <x v="417"/>
    <x v="465"/>
    <x v="1"/>
    <s v="DH"/>
    <x v="0"/>
    <n v="1294"/>
    <n v="8"/>
    <n v="242"/>
  </r>
  <r>
    <s v="SFH-C147350"/>
    <n v="1"/>
    <n v="6"/>
    <n v="1964"/>
    <d v="1906-10-16T00:00:00"/>
    <n v="62.27"/>
    <n v="21.42"/>
    <s v="Finland"/>
    <n v="5"/>
    <n v="10"/>
    <n v="1976"/>
    <d v="1911-02-27T00:00:00"/>
    <x v="575"/>
    <x v="572"/>
    <x v="1"/>
    <s v="DH"/>
    <x v="0"/>
    <n v="4509"/>
    <n v="3"/>
    <n v="336"/>
  </r>
  <r>
    <s v="SFH-C149829"/>
    <n v="9"/>
    <n v="6"/>
    <n v="1964"/>
    <d v="1914-10-16T00:00:00"/>
    <n v="61.4"/>
    <n v="21.9"/>
    <s v="Finland"/>
    <n v="5"/>
    <n v="8"/>
    <n v="1964"/>
    <d v="1910-12-16T00:00:00"/>
    <x v="453"/>
    <x v="653"/>
    <x v="1"/>
    <s v="DH"/>
    <x v="0"/>
    <n v="57"/>
    <n v="0"/>
    <n v="0"/>
  </r>
  <r>
    <s v="SFH-C152551"/>
    <n v="29"/>
    <n v="6"/>
    <n v="1964"/>
    <d v="1934-10-16T00:00:00"/>
    <n v="66.400000000000006"/>
    <n v="25.6"/>
    <s v="Finland"/>
    <n v="9"/>
    <n v="5"/>
    <n v="1965"/>
    <d v="1914-09-16T00:00:00"/>
    <x v="576"/>
    <x v="620"/>
    <x v="1"/>
    <s v="PD"/>
    <x v="0"/>
    <n v="314"/>
    <n v="9"/>
    <n v="212"/>
  </r>
  <r>
    <s v="SFH-C153319"/>
    <n v="11"/>
    <n v="6"/>
    <n v="1964"/>
    <d v="1916-10-15T00:00:00"/>
    <n v="63.6"/>
    <n v="27.2"/>
    <s v="Finland"/>
    <n v="5"/>
    <n v="1"/>
    <n v="1966"/>
    <d v="1910-05-20T00:00:00"/>
    <x v="577"/>
    <x v="654"/>
    <x v="1"/>
    <s v="UU"/>
    <x v="0"/>
    <n v="573"/>
    <n v="19"/>
    <n v="54"/>
  </r>
  <r>
    <s v="SFH-C153320"/>
    <n v="11"/>
    <n v="6"/>
    <n v="1964"/>
    <d v="1916-10-15T00:00:00"/>
    <n v="63.6"/>
    <n v="27"/>
    <s v="Finland"/>
    <n v="13"/>
    <n v="11"/>
    <n v="1964"/>
    <d v="1919-03-18T00:00:00"/>
    <x v="62"/>
    <x v="121"/>
    <x v="1"/>
    <s v="UU"/>
    <x v="0"/>
    <n v="155"/>
    <n v="23"/>
    <n v="0"/>
  </r>
  <r>
    <s v="SFH-C156605"/>
    <n v="3"/>
    <n v="6"/>
    <n v="1964"/>
    <d v="1908-10-15T00:00:00"/>
    <n v="61.6"/>
    <n v="23.6"/>
    <s v="Finland"/>
    <n v="15"/>
    <n v="5"/>
    <n v="1965"/>
    <d v="1920-09-15T00:00:00"/>
    <x v="439"/>
    <x v="655"/>
    <x v="1"/>
    <s v="UU"/>
    <x v="0"/>
    <n v="346"/>
    <n v="68"/>
    <n v="352"/>
  </r>
  <r>
    <s v="SFH-C159762"/>
    <n v="9"/>
    <n v="6"/>
    <n v="1964"/>
    <d v="1914-10-16T00:00:00"/>
    <n v="61.5"/>
    <n v="21.7"/>
    <s v="Finland"/>
    <n v="5"/>
    <n v="10"/>
    <n v="1965"/>
    <d v="1911-02-16T00:00:00"/>
    <x v="2"/>
    <x v="490"/>
    <x v="1"/>
    <s v="UU"/>
    <x v="0"/>
    <n v="483"/>
    <n v="2"/>
    <n v="270"/>
  </r>
  <r>
    <s v="SVS-7015214"/>
    <n v="26"/>
    <n v="5"/>
    <n v="1964"/>
    <d v="1931-09-15T00:00:00"/>
    <n v="59.33"/>
    <n v="17.97"/>
    <s v="Sweden"/>
    <n v="2"/>
    <n v="1"/>
    <n v="1965"/>
    <d v="1907-05-19T00:00:00"/>
    <x v="359"/>
    <x v="656"/>
    <x v="11"/>
    <s v="DH"/>
    <x v="0"/>
    <n v="221"/>
    <n v="3"/>
    <n v="333"/>
  </r>
  <r>
    <s v="SVS-7018173"/>
    <n v="26"/>
    <n v="5"/>
    <n v="1964"/>
    <d v="1931-09-15T00:00:00"/>
    <n v="55.38"/>
    <n v="12.83"/>
    <s v="Sweden"/>
    <n v="13"/>
    <n v="8"/>
    <n v="1969"/>
    <d v="1918-12-21T00:00:00"/>
    <x v="578"/>
    <x v="185"/>
    <x v="11"/>
    <s v="AH"/>
    <x v="0"/>
    <n v="1905"/>
    <n v="0"/>
    <n v="0"/>
  </r>
  <r>
    <s v="SVS-7018196"/>
    <n v="27"/>
    <n v="5"/>
    <n v="1964"/>
    <d v="1932-09-14T00:00:00"/>
    <n v="55.38"/>
    <n v="12.83"/>
    <s v="Sweden"/>
    <n v="23"/>
    <n v="6"/>
    <n v="1964"/>
    <d v="1928-10-15T00:00:00"/>
    <x v="578"/>
    <x v="185"/>
    <x v="11"/>
    <s v="UU"/>
    <x v="0"/>
    <n v="27"/>
    <n v="0"/>
    <n v="0"/>
  </r>
  <r>
    <s v="SVS-7018198"/>
    <n v="27"/>
    <n v="5"/>
    <n v="1964"/>
    <d v="1932-09-14T00:00:00"/>
    <n v="55.38"/>
    <n v="12.83"/>
    <s v="Sweden"/>
    <n v="3"/>
    <n v="7"/>
    <n v="1964"/>
    <d v="1908-11-14T00:00:00"/>
    <x v="578"/>
    <x v="185"/>
    <x v="11"/>
    <s v="DH"/>
    <x v="0"/>
    <n v="37"/>
    <n v="0"/>
    <n v="0"/>
  </r>
  <r>
    <s v="SVS-7018199"/>
    <n v="27"/>
    <n v="5"/>
    <n v="1964"/>
    <d v="1932-09-14T00:00:00"/>
    <n v="55.38"/>
    <n v="12.83"/>
    <s v="Sweden"/>
    <n v="29"/>
    <n v="5"/>
    <n v="1965"/>
    <d v="1934-09-16T00:00:00"/>
    <x v="578"/>
    <x v="185"/>
    <x v="11"/>
    <s v="UU"/>
    <x v="0"/>
    <n v="367"/>
    <n v="0"/>
    <n v="0"/>
  </r>
  <r>
    <s v="SVS-7026402"/>
    <n v="29"/>
    <n v="5"/>
    <n v="1964"/>
    <d v="1934-09-15T00:00:00"/>
    <n v="55.38"/>
    <n v="12.83"/>
    <s v="Sweden"/>
    <n v="4"/>
    <n v="10"/>
    <n v="1964"/>
    <d v="1910-02-15T00:00:00"/>
    <x v="578"/>
    <x v="185"/>
    <x v="11"/>
    <s v="UU"/>
    <x v="0"/>
    <n v="128"/>
    <n v="0"/>
    <n v="0"/>
  </r>
  <r>
    <s v="SVS-7030826"/>
    <n v="14"/>
    <n v="6"/>
    <n v="1964"/>
    <d v="1919-10-16T00:00:00"/>
    <n v="61.93"/>
    <n v="16.98"/>
    <s v="Sweden"/>
    <n v="29"/>
    <n v="11"/>
    <n v="1969"/>
    <d v="1935-03-23T00:00:00"/>
    <x v="579"/>
    <x v="536"/>
    <x v="11"/>
    <s v="DH"/>
    <x v="0"/>
    <n v="1994"/>
    <n v="10"/>
    <n v="160"/>
  </r>
  <r>
    <s v="BLB-E12734"/>
    <n v="14"/>
    <n v="5"/>
    <n v="1965"/>
    <d v="1919-09-16T00:00:00"/>
    <n v="51.4"/>
    <n v="3.3"/>
    <s v="Belgium"/>
    <n v="28"/>
    <n v="3"/>
    <n v="1966"/>
    <d v="1933-07-18T00:00:00"/>
    <x v="554"/>
    <x v="644"/>
    <x v="12"/>
    <s v="UU"/>
    <x v="0"/>
    <n v="318"/>
    <n v="0"/>
    <n v="0"/>
  </r>
  <r>
    <s v="DER-E29291"/>
    <n v="30"/>
    <n v="5"/>
    <n v="1965"/>
    <d v="1935-09-16T00:00:00"/>
    <n v="49.83"/>
    <n v="8.02"/>
    <s v="Germany"/>
    <n v="17"/>
    <n v="10"/>
    <n v="1965"/>
    <d v="1923-02-16T00:00:00"/>
    <x v="424"/>
    <x v="153"/>
    <x v="6"/>
    <s v="DH"/>
    <x v="0"/>
    <n v="140"/>
    <n v="3"/>
    <n v="91"/>
  </r>
  <r>
    <s v="DER-E29294"/>
    <n v="30"/>
    <n v="5"/>
    <n v="1965"/>
    <d v="1935-09-16T00:00:00"/>
    <n v="49.83"/>
    <n v="8.02"/>
    <s v="Germany"/>
    <n v="31"/>
    <n v="10"/>
    <n v="1965"/>
    <d v="1937-02-15T00:00:00"/>
    <x v="580"/>
    <x v="657"/>
    <x v="6"/>
    <s v="DH"/>
    <x v="0"/>
    <n v="154"/>
    <n v="4"/>
    <n v="233"/>
  </r>
  <r>
    <s v="DER-E55862"/>
    <n v="23"/>
    <n v="5"/>
    <n v="1965"/>
    <d v="1928-09-15T00:00:00"/>
    <n v="48.27"/>
    <n v="13.05"/>
    <s v="Austria"/>
    <n v="24"/>
    <n v="9"/>
    <n v="1966"/>
    <d v="1930-01-18T00:00:00"/>
    <x v="550"/>
    <x v="537"/>
    <x v="5"/>
    <s v="DH"/>
    <x v="0"/>
    <n v="489"/>
    <n v="0"/>
    <n v="0"/>
  </r>
  <r>
    <s v="DKC-502210"/>
    <n v="27"/>
    <n v="5"/>
    <n v="1965"/>
    <d v="1932-09-15T00:00:00"/>
    <n v="55.3"/>
    <n v="10.78"/>
    <s v="Denmark"/>
    <n v="30"/>
    <n v="9"/>
    <n v="1965"/>
    <d v="1936-01-17T00:00:00"/>
    <x v="581"/>
    <x v="23"/>
    <x v="3"/>
    <s v="DH"/>
    <x v="0"/>
    <n v="126"/>
    <n v="3"/>
    <n v="229"/>
  </r>
  <r>
    <s v="DKC-502211"/>
    <n v="27"/>
    <n v="5"/>
    <n v="1965"/>
    <d v="1932-09-15T00:00:00"/>
    <n v="55.3"/>
    <n v="10.78"/>
    <s v="Denmark"/>
    <n v="14"/>
    <n v="9"/>
    <n v="1965"/>
    <d v="1920-01-17T00:00:00"/>
    <x v="115"/>
    <x v="405"/>
    <x v="3"/>
    <s v="DH"/>
    <x v="0"/>
    <n v="110"/>
    <n v="4"/>
    <n v="270"/>
  </r>
  <r>
    <s v="DKO-N606"/>
    <n v="25"/>
    <n v="5"/>
    <n v="1965"/>
    <d v="1930-09-16T00:00:00"/>
    <n v="55.4"/>
    <n v="10.38"/>
    <s v="Denmark"/>
    <n v="9"/>
    <n v="1"/>
    <n v="1966"/>
    <d v="1914-05-20T00:00:00"/>
    <x v="582"/>
    <x v="81"/>
    <x v="3"/>
    <s v="DH"/>
    <x v="0"/>
    <n v="229"/>
    <n v="6"/>
    <n v="49"/>
  </r>
  <r>
    <s v="GBT-3040983"/>
    <n v="16"/>
    <n v="5"/>
    <n v="1965"/>
    <d v="1921-09-16T00:00:00"/>
    <n v="51.58"/>
    <n v="-0.42"/>
    <s v="UK"/>
    <n v="31"/>
    <n v="10"/>
    <n v="1965"/>
    <d v="1937-02-15T00:00:00"/>
    <x v="317"/>
    <x v="650"/>
    <x v="4"/>
    <s v="DH"/>
    <x v="0"/>
    <n v="168"/>
    <n v="4"/>
    <n v="299"/>
  </r>
  <r>
    <s v="GBT-3098452"/>
    <n v="13"/>
    <n v="5"/>
    <n v="1965"/>
    <d v="1918-09-16T00:00:00"/>
    <n v="54.02"/>
    <n v="-1.47"/>
    <s v="UK"/>
    <n v="9"/>
    <n v="7"/>
    <n v="1965"/>
    <d v="1914-11-16T00:00:00"/>
    <x v="174"/>
    <x v="14"/>
    <x v="4"/>
    <s v="UU"/>
    <x v="0"/>
    <n v="57"/>
    <n v="0"/>
    <n v="0"/>
  </r>
  <r>
    <s v="GBT-EC00079"/>
    <n v="25"/>
    <n v="5"/>
    <n v="1965"/>
    <d v="1930-09-16T00:00:00"/>
    <n v="52.75"/>
    <n v="-4.8"/>
    <s v="UK"/>
    <n v="18"/>
    <n v="6"/>
    <n v="1965"/>
    <d v="1923-10-17T00:00:00"/>
    <x v="468"/>
    <x v="527"/>
    <x v="4"/>
    <s v="DH"/>
    <x v="0"/>
    <n v="24"/>
    <n v="0"/>
    <n v="0"/>
  </r>
  <r>
    <s v="GBT-EC00080"/>
    <n v="25"/>
    <n v="5"/>
    <n v="1965"/>
    <d v="1930-09-16T00:00:00"/>
    <n v="52.75"/>
    <n v="-4.8"/>
    <s v="UK"/>
    <n v="18"/>
    <n v="6"/>
    <n v="1965"/>
    <d v="1923-10-17T00:00:00"/>
    <x v="468"/>
    <x v="527"/>
    <x v="4"/>
    <s v="DH"/>
    <x v="0"/>
    <n v="24"/>
    <n v="0"/>
    <n v="0"/>
  </r>
  <r>
    <s v="GBT-EC00086"/>
    <n v="31"/>
    <n v="5"/>
    <n v="1965"/>
    <d v="1936-09-15T00:00:00"/>
    <n v="52.75"/>
    <n v="-4.8"/>
    <s v="UK"/>
    <n v="12"/>
    <n v="6"/>
    <n v="1965"/>
    <d v="1917-10-17T00:00:00"/>
    <x v="468"/>
    <x v="527"/>
    <x v="4"/>
    <s v="DH"/>
    <x v="0"/>
    <n v="12"/>
    <n v="0"/>
    <n v="0"/>
  </r>
  <r>
    <s v="GBT-EC43556"/>
    <n v="18"/>
    <n v="5"/>
    <n v="1965"/>
    <d v="1923-09-16T00:00:00"/>
    <n v="51.8"/>
    <n v="-0.67"/>
    <s v="UK"/>
    <n v="26"/>
    <n v="10"/>
    <n v="1966"/>
    <d v="1932-02-17T00:00:00"/>
    <x v="429"/>
    <x v="658"/>
    <x v="4"/>
    <s v="DH"/>
    <x v="0"/>
    <n v="526"/>
    <n v="10"/>
    <n v="102"/>
  </r>
  <r>
    <s v="GBT-EC44660"/>
    <n v="31"/>
    <n v="5"/>
    <n v="1965"/>
    <d v="1936-09-15T00:00:00"/>
    <n v="55.9"/>
    <n v="-3.3"/>
    <s v="UK"/>
    <n v="1"/>
    <n v="3"/>
    <n v="1967"/>
    <d v="1906-07-19T00:00:00"/>
    <x v="583"/>
    <x v="659"/>
    <x v="4"/>
    <s v="AH"/>
    <x v="0"/>
    <n v="639"/>
    <n v="0"/>
    <n v="0"/>
  </r>
  <r>
    <s v="GBT-SS13719"/>
    <n v="10"/>
    <n v="5"/>
    <n v="1965"/>
    <d v="1915-09-16T00:00:00"/>
    <n v="51.07"/>
    <n v="-1.32"/>
    <s v="UK"/>
    <n v="7"/>
    <n v="10"/>
    <n v="1965"/>
    <d v="1913-02-15T00:00:00"/>
    <x v="569"/>
    <x v="479"/>
    <x v="4"/>
    <s v="UU"/>
    <x v="2"/>
    <n v="150"/>
    <n v="0"/>
    <n v="0"/>
  </r>
  <r>
    <s v="GBT-SS31779"/>
    <n v="30"/>
    <n v="5"/>
    <n v="1965"/>
    <d v="1935-09-16T00:00:00"/>
    <n v="53.5"/>
    <n v="-2.48"/>
    <s v="UK"/>
    <n v="25"/>
    <n v="3"/>
    <n v="1966"/>
    <d v="1930-07-18T00:00:00"/>
    <x v="567"/>
    <x v="660"/>
    <x v="4"/>
    <s v="DH"/>
    <x v="0"/>
    <n v="299"/>
    <n v="7"/>
    <n v="91"/>
  </r>
  <r>
    <s v="GBT-SS34324"/>
    <n v="6"/>
    <n v="6"/>
    <n v="1965"/>
    <d v="1911-10-17T00:00:00"/>
    <n v="52.5"/>
    <n v="-2.9"/>
    <s v="UK"/>
    <n v="5"/>
    <n v="8"/>
    <n v="1968"/>
    <d v="1910-12-20T00:00:00"/>
    <x v="584"/>
    <x v="661"/>
    <x v="4"/>
    <s v="DH"/>
    <x v="0"/>
    <n v="1156"/>
    <n v="14"/>
    <n v="149"/>
  </r>
  <r>
    <s v="GBT-SS34330"/>
    <n v="6"/>
    <n v="6"/>
    <n v="1965"/>
    <d v="1911-10-17T00:00:00"/>
    <n v="52.5"/>
    <n v="-2.9"/>
    <s v="UK"/>
    <n v="5"/>
    <n v="5"/>
    <n v="1971"/>
    <d v="1910-09-22T00:00:00"/>
    <x v="463"/>
    <x v="661"/>
    <x v="4"/>
    <s v="UU"/>
    <x v="0"/>
    <n v="2159"/>
    <n v="7"/>
    <n v="91"/>
  </r>
  <r>
    <s v="HES-945926"/>
    <n v="24"/>
    <n v="5"/>
    <n v="1965"/>
    <d v="1929-09-16T00:00:00"/>
    <n v="47.53"/>
    <n v="8.65"/>
    <s v="Switzerland"/>
    <n v="31"/>
    <n v="5"/>
    <n v="1966"/>
    <d v="1936-09-16T00:00:00"/>
    <x v="585"/>
    <x v="58"/>
    <x v="9"/>
    <s v="UU"/>
    <x v="1"/>
    <n v="372"/>
    <n v="15"/>
    <n v="293"/>
  </r>
  <r>
    <s v="HES-945942"/>
    <n v="25"/>
    <n v="5"/>
    <n v="1965"/>
    <d v="1930-09-16T00:00:00"/>
    <n v="47.5"/>
    <n v="8.58"/>
    <s v="Switzerland"/>
    <n v="7"/>
    <n v="2"/>
    <n v="1967"/>
    <d v="1912-06-20T00:00:00"/>
    <x v="586"/>
    <x v="84"/>
    <x v="9"/>
    <s v="UU"/>
    <x v="2"/>
    <n v="623"/>
    <n v="24"/>
    <n v="19"/>
  </r>
  <r>
    <s v="NLA-3010119"/>
    <n v="15"/>
    <n v="5"/>
    <n v="1965"/>
    <d v="1920-09-15T00:00:00"/>
    <n v="52.1"/>
    <n v="4.4000000000000004"/>
    <s v="Netherlands"/>
    <n v="12"/>
    <n v="5"/>
    <n v="1966"/>
    <d v="1917-09-17T00:00:00"/>
    <x v="77"/>
    <x v="662"/>
    <x v="19"/>
    <s v="DH"/>
    <x v="0"/>
    <n v="362"/>
    <n v="12"/>
    <n v="0"/>
  </r>
  <r>
    <s v="NLA-3054006"/>
    <n v="7"/>
    <n v="5"/>
    <n v="1965"/>
    <d v="1912-09-15T00:00:00"/>
    <n v="50.9"/>
    <n v="5.8"/>
    <s v="Netherlands"/>
    <n v="15"/>
    <n v="4"/>
    <n v="1968"/>
    <d v="1920-08-19T00:00:00"/>
    <x v="160"/>
    <x v="568"/>
    <x v="19"/>
    <s v="PD"/>
    <x v="0"/>
    <n v="1074"/>
    <n v="0"/>
    <n v="0"/>
  </r>
  <r>
    <s v="NLA-3068405"/>
    <n v="29"/>
    <n v="5"/>
    <n v="1965"/>
    <d v="1934-09-16T00:00:00"/>
    <n v="52.03"/>
    <n v="4.3499999999999996"/>
    <s v="Netherlands"/>
    <n v="1"/>
    <n v="9"/>
    <n v="1970"/>
    <d v="1907-01-22T00:00:00"/>
    <x v="500"/>
    <x v="550"/>
    <x v="19"/>
    <s v="DH"/>
    <x v="0"/>
    <n v="1921"/>
    <n v="6"/>
    <n v="231"/>
  </r>
  <r>
    <s v="NLA-3068407"/>
    <n v="29"/>
    <n v="5"/>
    <n v="1965"/>
    <d v="1934-09-16T00:00:00"/>
    <n v="52.03"/>
    <n v="4.3499999999999996"/>
    <s v="Netherlands"/>
    <n v="30"/>
    <n v="4"/>
    <n v="1966"/>
    <d v="1935-08-18T00:00:00"/>
    <x v="500"/>
    <x v="550"/>
    <x v="19"/>
    <s v="DH"/>
    <x v="0"/>
    <n v="336"/>
    <n v="6"/>
    <n v="231"/>
  </r>
  <r>
    <s v="NOA-1933"/>
    <n v="30"/>
    <n v="6"/>
    <n v="1965"/>
    <d v="1935-10-17T00:00:00"/>
    <n v="62.6"/>
    <n v="9.65"/>
    <s v="Norway"/>
    <n v="16"/>
    <n v="7"/>
    <n v="1965"/>
    <d v="1921-11-16T00:00:00"/>
    <x v="33"/>
    <x v="602"/>
    <x v="8"/>
    <s v="UU"/>
    <x v="0"/>
    <n v="16"/>
    <n v="0"/>
    <n v="0"/>
  </r>
  <r>
    <s v="NOA-2058"/>
    <n v="12"/>
    <n v="7"/>
    <n v="1965"/>
    <d v="1917-11-16T00:00:00"/>
    <n v="70.3"/>
    <n v="25.07"/>
    <s v="Norway"/>
    <n v="1"/>
    <n v="10"/>
    <n v="1965"/>
    <d v="1907-02-16T00:00:00"/>
    <x v="587"/>
    <x v="663"/>
    <x v="8"/>
    <s v="UU"/>
    <x v="0"/>
    <n v="81"/>
    <n v="0"/>
    <n v="0"/>
  </r>
  <r>
    <s v="NOA-3312"/>
    <n v="10"/>
    <n v="6"/>
    <n v="1965"/>
    <d v="1915-10-17T00:00:00"/>
    <n v="58.47"/>
    <n v="8.75"/>
    <s v="Norway"/>
    <n v="24"/>
    <n v="10"/>
    <n v="1965"/>
    <d v="1930-02-16T00:00:00"/>
    <x v="282"/>
    <x v="664"/>
    <x v="8"/>
    <s v="DH"/>
    <x v="0"/>
    <n v="136"/>
    <n v="11"/>
    <n v="23"/>
  </r>
  <r>
    <s v="NOA-50200"/>
    <n v="30"/>
    <n v="6"/>
    <n v="1965"/>
    <d v="1935-10-17T00:00:00"/>
    <n v="62.6"/>
    <n v="9.65"/>
    <s v="Norway"/>
    <n v="14"/>
    <n v="7"/>
    <n v="1965"/>
    <d v="1919-11-16T00:00:00"/>
    <x v="33"/>
    <x v="602"/>
    <x v="8"/>
    <s v="UU"/>
    <x v="0"/>
    <n v="14"/>
    <n v="0"/>
    <n v="0"/>
  </r>
  <r>
    <s v="NOA-5553"/>
    <n v="20"/>
    <n v="6"/>
    <n v="1965"/>
    <d v="1925-10-17T00:00:00"/>
    <n v="62.07"/>
    <n v="9.1199999999999992"/>
    <s v="Norway"/>
    <n v="28"/>
    <n v="6"/>
    <n v="1965"/>
    <d v="1933-10-17T00:00:00"/>
    <x v="390"/>
    <x v="411"/>
    <x v="8"/>
    <s v="UU"/>
    <x v="0"/>
    <n v="8"/>
    <n v="0"/>
    <n v="0"/>
  </r>
  <r>
    <s v="NOA-5669"/>
    <n v="27"/>
    <n v="5"/>
    <n v="1965"/>
    <d v="1932-09-15T00:00:00"/>
    <n v="59.87"/>
    <n v="10.43"/>
    <s v="Norway"/>
    <n v="8"/>
    <n v="7"/>
    <n v="1965"/>
    <d v="1913-11-16T00:00:00"/>
    <x v="368"/>
    <x v="228"/>
    <x v="8"/>
    <s v="DH"/>
    <x v="0"/>
    <n v="42"/>
    <n v="0"/>
    <n v="0"/>
  </r>
  <r>
    <s v="NOA-5671"/>
    <n v="27"/>
    <n v="5"/>
    <n v="1965"/>
    <d v="1932-09-15T00:00:00"/>
    <n v="59.85"/>
    <n v="10.43"/>
    <s v="Norway"/>
    <n v="13"/>
    <n v="10"/>
    <n v="1968"/>
    <d v="1919-02-19T00:00:00"/>
    <x v="247"/>
    <x v="63"/>
    <x v="8"/>
    <s v="UU"/>
    <x v="0"/>
    <n v="1235"/>
    <n v="1"/>
    <n v="270"/>
  </r>
  <r>
    <s v="NOS-540509"/>
    <n v="30"/>
    <n v="5"/>
    <n v="1965"/>
    <d v="1935-09-16T00:00:00"/>
    <n v="58.55"/>
    <n v="8.85"/>
    <s v="Norway"/>
    <n v="9"/>
    <n v="7"/>
    <n v="1968"/>
    <d v="1914-11-19T00:00:00"/>
    <x v="588"/>
    <x v="84"/>
    <x v="8"/>
    <s v="DH"/>
    <x v="0"/>
    <n v="1136"/>
    <n v="15"/>
    <n v="320"/>
  </r>
  <r>
    <s v="NOS-542753"/>
    <n v="26"/>
    <n v="5"/>
    <n v="1965"/>
    <d v="1931-09-16T00:00:00"/>
    <n v="58.87"/>
    <n v="5.68"/>
    <s v="Norway"/>
    <n v="11"/>
    <n v="1"/>
    <n v="1970"/>
    <d v="1916-05-23T00:00:00"/>
    <x v="248"/>
    <x v="463"/>
    <x v="8"/>
    <s v="DH"/>
    <x v="0"/>
    <n v="1691"/>
    <n v="3"/>
    <n v="208"/>
  </r>
  <r>
    <s v="SFH-B047885"/>
    <n v="5"/>
    <n v="7"/>
    <n v="1965"/>
    <d v="1910-11-16T00:00:00"/>
    <n v="64.13"/>
    <n v="28.25"/>
    <s v="Finland"/>
    <n v="15"/>
    <n v="5"/>
    <n v="1967"/>
    <d v="1920-09-17T00:00:00"/>
    <x v="589"/>
    <x v="665"/>
    <x v="1"/>
    <s v="DH"/>
    <x v="0"/>
    <n v="679"/>
    <n v="112"/>
    <n v="308"/>
  </r>
  <r>
    <s v="SFH-B047886"/>
    <n v="5"/>
    <n v="7"/>
    <n v="1965"/>
    <d v="1910-11-16T00:00:00"/>
    <n v="64.13"/>
    <n v="28.25"/>
    <s v="Finland"/>
    <n v="2"/>
    <n v="5"/>
    <n v="1966"/>
    <d v="1907-09-17T00:00:00"/>
    <x v="590"/>
    <x v="592"/>
    <x v="1"/>
    <s v="UU"/>
    <x v="0"/>
    <n v="301"/>
    <n v="28"/>
    <n v="286"/>
  </r>
  <r>
    <s v="SFH-B055990"/>
    <n v="31"/>
    <n v="5"/>
    <n v="1965"/>
    <d v="1936-09-15T00:00:00"/>
    <n v="61.2"/>
    <n v="28.8"/>
    <s v="Finland"/>
    <n v="15"/>
    <n v="4"/>
    <n v="1966"/>
    <d v="1920-08-17T00:00:00"/>
    <x v="1"/>
    <x v="141"/>
    <x v="1"/>
    <s v="UU"/>
    <x v="0"/>
    <n v="319"/>
    <n v="9"/>
    <n v="243"/>
  </r>
  <r>
    <s v="SFH-B055994"/>
    <n v="31"/>
    <n v="5"/>
    <n v="1965"/>
    <d v="1936-09-15T00:00:00"/>
    <n v="61.2"/>
    <n v="28.8"/>
    <s v="Finland"/>
    <n v="21"/>
    <n v="4"/>
    <n v="1966"/>
    <d v="1926-08-18T00:00:00"/>
    <x v="340"/>
    <x v="174"/>
    <x v="1"/>
    <s v="DH"/>
    <x v="0"/>
    <n v="325"/>
    <n v="16"/>
    <n v="44"/>
  </r>
  <r>
    <s v="SFH-B062002"/>
    <n v="30"/>
    <n v="5"/>
    <n v="1965"/>
    <d v="1935-09-16T00:00:00"/>
    <n v="61.5"/>
    <n v="24.4"/>
    <s v="Finland"/>
    <n v="22"/>
    <n v="8"/>
    <n v="1965"/>
    <d v="1927-12-17T00:00:00"/>
    <x v="2"/>
    <x v="511"/>
    <x v="1"/>
    <s v="UU"/>
    <x v="0"/>
    <n v="84"/>
    <n v="4"/>
    <n v="270"/>
  </r>
  <r>
    <s v="SFH-C091469"/>
    <n v="26"/>
    <n v="5"/>
    <n v="1965"/>
    <d v="1931-09-16T00:00:00"/>
    <n v="60.3"/>
    <n v="24.4"/>
    <s v="Finland"/>
    <n v="4"/>
    <n v="8"/>
    <n v="1969"/>
    <d v="1909-12-21T00:00:00"/>
    <x v="104"/>
    <x v="666"/>
    <x v="1"/>
    <s v="DH"/>
    <x v="0"/>
    <n v="1531"/>
    <n v="0"/>
    <n v="0"/>
  </r>
  <r>
    <s v="SFH-C122045"/>
    <n v="4"/>
    <n v="6"/>
    <n v="1965"/>
    <d v="1909-10-17T00:00:00"/>
    <n v="60.2"/>
    <n v="24.9"/>
    <s v="Finland"/>
    <n v="29"/>
    <n v="4"/>
    <n v="1966"/>
    <d v="1934-08-18T00:00:00"/>
    <x v="83"/>
    <x v="92"/>
    <x v="1"/>
    <s v="UU"/>
    <x v="0"/>
    <n v="329"/>
    <n v="6"/>
    <n v="225"/>
  </r>
  <r>
    <s v="SFH-C127014"/>
    <n v="12"/>
    <n v="6"/>
    <n v="1965"/>
    <d v="1917-10-17T00:00:00"/>
    <n v="60.3"/>
    <n v="23.7"/>
    <s v="Finland"/>
    <n v="30"/>
    <n v="1"/>
    <n v="1967"/>
    <d v="1935-05-21T00:00:00"/>
    <x v="104"/>
    <x v="512"/>
    <x v="1"/>
    <s v="UU"/>
    <x v="0"/>
    <n v="597"/>
    <n v="0"/>
    <n v="0"/>
  </r>
  <r>
    <s v="SFH-C163569"/>
    <n v="29"/>
    <n v="5"/>
    <n v="1965"/>
    <d v="1934-09-16T00:00:00"/>
    <n v="60.53"/>
    <n v="25.02"/>
    <s v="Finland"/>
    <n v="22"/>
    <n v="8"/>
    <n v="1965"/>
    <d v="1927-12-17T00:00:00"/>
    <x v="61"/>
    <x v="43"/>
    <x v="1"/>
    <s v="DH"/>
    <x v="0"/>
    <n v="85"/>
    <n v="8"/>
    <n v="240"/>
  </r>
  <r>
    <s v="SFH-C163570"/>
    <n v="29"/>
    <n v="5"/>
    <n v="1965"/>
    <d v="1934-09-16T00:00:00"/>
    <n v="60.53"/>
    <n v="25.02"/>
    <s v="Finland"/>
    <n v="22"/>
    <n v="8"/>
    <n v="1965"/>
    <d v="1927-12-17T00:00:00"/>
    <x v="61"/>
    <x v="43"/>
    <x v="1"/>
    <s v="DH"/>
    <x v="0"/>
    <n v="85"/>
    <n v="8"/>
    <n v="240"/>
  </r>
  <r>
    <s v="SFH-C163572"/>
    <n v="29"/>
    <n v="5"/>
    <n v="1965"/>
    <d v="1934-09-16T00:00:00"/>
    <n v="60.53"/>
    <n v="25.02"/>
    <s v="Finland"/>
    <n v="10"/>
    <n v="11"/>
    <n v="1965"/>
    <d v="1916-03-18T00:00:00"/>
    <x v="61"/>
    <x v="92"/>
    <x v="1"/>
    <s v="DH"/>
    <x v="0"/>
    <n v="165"/>
    <n v="11"/>
    <n v="250"/>
  </r>
  <r>
    <s v="SFH-C163573"/>
    <n v="29"/>
    <n v="5"/>
    <n v="1965"/>
    <d v="1934-09-16T00:00:00"/>
    <n v="60.53"/>
    <n v="25.02"/>
    <s v="Finland"/>
    <n v="17"/>
    <n v="8"/>
    <n v="1968"/>
    <d v="1922-12-20T00:00:00"/>
    <x v="61"/>
    <x v="19"/>
    <x v="1"/>
    <s v="DH"/>
    <x v="0"/>
    <n v="1176"/>
    <n v="4"/>
    <n v="194"/>
  </r>
  <r>
    <s v="SFH-C163574"/>
    <n v="29"/>
    <n v="5"/>
    <n v="1965"/>
    <d v="1934-09-16T00:00:00"/>
    <n v="60.53"/>
    <n v="25.02"/>
    <s v="Finland"/>
    <n v="22"/>
    <n v="8"/>
    <n v="1965"/>
    <d v="1927-12-17T00:00:00"/>
    <x v="61"/>
    <x v="43"/>
    <x v="1"/>
    <s v="DH"/>
    <x v="0"/>
    <n v="85"/>
    <n v="8"/>
    <n v="240"/>
  </r>
  <r>
    <s v="SFH-C165002"/>
    <n v="3"/>
    <n v="6"/>
    <n v="1965"/>
    <d v="1908-10-16T00:00:00"/>
    <n v="65"/>
    <n v="25.7"/>
    <s v="Finland"/>
    <n v="15"/>
    <n v="12"/>
    <n v="1968"/>
    <d v="1921-04-20T00:00:00"/>
    <x v="591"/>
    <x v="667"/>
    <x v="1"/>
    <s v="DH"/>
    <x v="0"/>
    <n v="1291"/>
    <n v="30"/>
    <n v="320"/>
  </r>
  <r>
    <s v="SFH-C165003"/>
    <n v="6"/>
    <n v="6"/>
    <n v="1965"/>
    <d v="1911-10-17T00:00:00"/>
    <n v="64.97"/>
    <n v="25.68"/>
    <s v="Finland"/>
    <n v="1"/>
    <n v="7"/>
    <n v="1970"/>
    <d v="1906-11-21T00:00:00"/>
    <x v="592"/>
    <x v="668"/>
    <x v="1"/>
    <s v="UU"/>
    <x v="0"/>
    <n v="1851"/>
    <n v="13"/>
    <n v="296"/>
  </r>
  <r>
    <s v="SFH-C173760"/>
    <n v="6"/>
    <n v="6"/>
    <n v="1965"/>
    <d v="1911-10-17T00:00:00"/>
    <n v="61.5"/>
    <n v="24.1"/>
    <s v="Finland"/>
    <n v="21"/>
    <n v="4"/>
    <n v="1966"/>
    <d v="1926-08-18T00:00:00"/>
    <x v="2"/>
    <x v="493"/>
    <x v="1"/>
    <s v="UU"/>
    <x v="0"/>
    <n v="319"/>
    <n v="6"/>
    <n v="270"/>
  </r>
  <r>
    <s v="SFH-C179044"/>
    <n v="12"/>
    <n v="6"/>
    <n v="1965"/>
    <d v="1917-10-17T00:00:00"/>
    <n v="61.5"/>
    <n v="23.7"/>
    <s v="Finland"/>
    <n v="3"/>
    <n v="4"/>
    <n v="1968"/>
    <d v="1908-08-19T00:00:00"/>
    <x v="374"/>
    <x v="370"/>
    <x v="1"/>
    <s v="DH"/>
    <x v="0"/>
    <n v="1026"/>
    <n v="43"/>
    <n v="142"/>
  </r>
  <r>
    <s v="SVS-7005562"/>
    <n v="30"/>
    <n v="5"/>
    <n v="1965"/>
    <d v="1935-09-16T00:00:00"/>
    <n v="56.45"/>
    <n v="12.57"/>
    <s v="Sweden"/>
    <n v="29"/>
    <n v="6"/>
    <n v="1965"/>
    <d v="1934-10-17T00:00:00"/>
    <x v="197"/>
    <x v="202"/>
    <x v="11"/>
    <s v="UU"/>
    <x v="0"/>
    <n v="30"/>
    <n v="25"/>
    <n v="73"/>
  </r>
  <r>
    <s v="SVS-7005568"/>
    <n v="5"/>
    <n v="6"/>
    <n v="1965"/>
    <d v="1910-10-17T00:00:00"/>
    <n v="56.22"/>
    <n v="12.8"/>
    <s v="Sweden"/>
    <n v="24"/>
    <n v="12"/>
    <n v="1966"/>
    <d v="1930-04-19T00:00:00"/>
    <x v="459"/>
    <x v="185"/>
    <x v="11"/>
    <s v="DH"/>
    <x v="0"/>
    <n v="567"/>
    <n v="12"/>
    <n v="170"/>
  </r>
  <r>
    <s v="SVS-7013600"/>
    <n v="22"/>
    <n v="5"/>
    <n v="1965"/>
    <d v="1927-09-16T00:00:00"/>
    <n v="58.68"/>
    <n v="12.5"/>
    <s v="Sweden"/>
    <n v="13"/>
    <n v="4"/>
    <n v="1966"/>
    <d v="1918-08-18T00:00:00"/>
    <x v="593"/>
    <x v="213"/>
    <x v="11"/>
    <s v="UU"/>
    <x v="0"/>
    <n v="326"/>
    <n v="1"/>
    <n v="270"/>
  </r>
  <r>
    <s v="SVS-7015242"/>
    <n v="2"/>
    <n v="6"/>
    <n v="1965"/>
    <d v="1907-10-17T00:00:00"/>
    <n v="60.2"/>
    <n v="17.2"/>
    <s v="Sweden"/>
    <n v="1"/>
    <n v="4"/>
    <n v="1967"/>
    <d v="1906-08-19T00:00:00"/>
    <x v="320"/>
    <x v="381"/>
    <x v="11"/>
    <s v="UU"/>
    <x v="0"/>
    <n v="668"/>
    <n v="26"/>
    <n v="78"/>
  </r>
  <r>
    <s v="SVS-7015246"/>
    <n v="2"/>
    <n v="6"/>
    <n v="1965"/>
    <d v="1907-10-17T00:00:00"/>
    <n v="60.2"/>
    <n v="17.18"/>
    <s v="Sweden"/>
    <n v="20"/>
    <n v="12"/>
    <n v="1965"/>
    <d v="1926-04-18T00:00:00"/>
    <x v="104"/>
    <x v="669"/>
    <x v="11"/>
    <s v="RH"/>
    <x v="0"/>
    <n v="201"/>
    <n v="18"/>
    <n v="52"/>
  </r>
  <r>
    <s v="SVS-7021991"/>
    <n v="22"/>
    <n v="5"/>
    <n v="1965"/>
    <d v="1927-09-16T00:00:00"/>
    <n v="62.42"/>
    <n v="17.2"/>
    <s v="Sweden"/>
    <n v="12"/>
    <n v="9"/>
    <n v="1968"/>
    <d v="1918-01-20T00:00:00"/>
    <x v="235"/>
    <x v="670"/>
    <x v="11"/>
    <s v="AH"/>
    <x v="0"/>
    <n v="1209"/>
    <n v="86"/>
    <n v="19"/>
  </r>
  <r>
    <s v="SVS-7021998"/>
    <n v="22"/>
    <n v="5"/>
    <n v="1965"/>
    <d v="1927-09-16T00:00:00"/>
    <n v="62.38"/>
    <n v="17.329999999999998"/>
    <s v="Sweden"/>
    <n v="28"/>
    <n v="8"/>
    <n v="1965"/>
    <d v="1933-12-17T00:00:00"/>
    <x v="594"/>
    <x v="279"/>
    <x v="11"/>
    <s v="AH"/>
    <x v="0"/>
    <n v="98"/>
    <n v="6"/>
    <n v="0"/>
  </r>
  <r>
    <s v="SVS-7036952"/>
    <n v="23"/>
    <n v="5"/>
    <n v="1965"/>
    <d v="1928-09-15T00:00:00"/>
    <n v="58.97"/>
    <n v="17.63"/>
    <s v="Sweden"/>
    <n v="17"/>
    <n v="10"/>
    <n v="1966"/>
    <d v="1923-02-17T00:00:00"/>
    <x v="254"/>
    <x v="671"/>
    <x v="11"/>
    <s v="DH"/>
    <x v="0"/>
    <n v="512"/>
    <n v="10"/>
    <n v="12"/>
  </r>
  <r>
    <s v="SVS-7037057"/>
    <n v="16"/>
    <n v="5"/>
    <n v="1965"/>
    <d v="1921-09-16T00:00:00"/>
    <n v="55.53"/>
    <n v="12.92"/>
    <s v="Sweden"/>
    <n v="4"/>
    <n v="12"/>
    <n v="1966"/>
    <d v="1910-04-19T00:00:00"/>
    <x v="548"/>
    <x v="242"/>
    <x v="11"/>
    <s v="DH"/>
    <x v="0"/>
    <n v="567"/>
    <n v="0"/>
    <n v="0"/>
  </r>
  <r>
    <s v="SVS-7037058"/>
    <n v="16"/>
    <n v="5"/>
    <n v="1965"/>
    <d v="1921-09-16T00:00:00"/>
    <n v="55.53"/>
    <n v="12.92"/>
    <s v="Sweden"/>
    <n v="10"/>
    <n v="1"/>
    <n v="1969"/>
    <d v="1915-05-23T00:00:00"/>
    <x v="595"/>
    <x v="185"/>
    <x v="11"/>
    <s v="DH"/>
    <x v="0"/>
    <n v="1335"/>
    <n v="14"/>
    <n v="203"/>
  </r>
  <r>
    <s v="CZP-E117015"/>
    <n v="5"/>
    <n v="6"/>
    <n v="1966"/>
    <d v="1910-10-18T00:00:00"/>
    <n v="49.18"/>
    <n v="14.63"/>
    <s v="Czech Republic"/>
    <n v="20"/>
    <n v="11"/>
    <n v="1967"/>
    <d v="1926-03-21T00:00:00"/>
    <x v="596"/>
    <x v="274"/>
    <x v="16"/>
    <s v="DH"/>
    <x v="0"/>
    <n v="533"/>
    <n v="5"/>
    <n v="91"/>
  </r>
  <r>
    <s v="CZP-E176809"/>
    <n v="20"/>
    <n v="6"/>
    <n v="1966"/>
    <d v="1925-10-18T00:00:00"/>
    <n v="49.67"/>
    <n v="14.57"/>
    <s v="Czech Republic"/>
    <n v="14"/>
    <n v="2"/>
    <n v="1968"/>
    <d v="1919-06-22T00:00:00"/>
    <x v="597"/>
    <x v="672"/>
    <x v="16"/>
    <s v="HH"/>
    <x v="0"/>
    <n v="604"/>
    <n v="10"/>
    <n v="188"/>
  </r>
  <r>
    <s v="DER-E65199"/>
    <n v="31"/>
    <n v="5"/>
    <n v="1966"/>
    <d v="1936-09-16T00:00:00"/>
    <n v="48.33"/>
    <n v="16.18"/>
    <s v="Austria"/>
    <n v="22"/>
    <n v="9"/>
    <n v="1966"/>
    <d v="1928-01-18T00:00:00"/>
    <x v="598"/>
    <x v="673"/>
    <x v="5"/>
    <s v="DH"/>
    <x v="0"/>
    <n v="114"/>
    <n v="5"/>
    <n v="244"/>
  </r>
  <r>
    <s v="DER-E66085"/>
    <n v="12"/>
    <n v="5"/>
    <n v="1966"/>
    <d v="1917-09-17T00:00:00"/>
    <n v="49.57"/>
    <n v="7.45"/>
    <s v="Germany"/>
    <n v="16"/>
    <n v="2"/>
    <n v="1967"/>
    <d v="1921-06-20T00:00:00"/>
    <x v="185"/>
    <x v="211"/>
    <x v="6"/>
    <s v="DH"/>
    <x v="0"/>
    <n v="280"/>
    <n v="2"/>
    <n v="181"/>
  </r>
  <r>
    <s v="GBT-3087459"/>
    <n v="15"/>
    <n v="5"/>
    <n v="1966"/>
    <d v="1920-09-16T00:00:00"/>
    <n v="51.8"/>
    <n v="0.2"/>
    <s v="UK"/>
    <n v="3"/>
    <n v="12"/>
    <n v="1967"/>
    <d v="1909-04-19T00:00:00"/>
    <x v="35"/>
    <x v="446"/>
    <x v="4"/>
    <s v="DH"/>
    <x v="0"/>
    <n v="567"/>
    <n v="0"/>
    <n v="0"/>
  </r>
  <r>
    <s v="GBT-3096113"/>
    <n v="23"/>
    <n v="5"/>
    <n v="1966"/>
    <d v="1928-09-16T00:00:00"/>
    <n v="53.47"/>
    <n v="0.15"/>
    <s v="UK"/>
    <n v="19"/>
    <n v="11"/>
    <n v="1966"/>
    <d v="1925-03-19T00:00:00"/>
    <x v="87"/>
    <x v="674"/>
    <x v="4"/>
    <s v="DH"/>
    <x v="0"/>
    <n v="180"/>
    <n v="4"/>
    <n v="197"/>
  </r>
  <r>
    <s v="GBT-AT87932"/>
    <n v="11"/>
    <n v="5"/>
    <n v="1966"/>
    <d v="1916-09-16T00:00:00"/>
    <n v="51.1"/>
    <n v="-1.7000000000000002"/>
    <s v="UK"/>
    <n v="9"/>
    <n v="6"/>
    <n v="1966"/>
    <d v="1914-10-18T00:00:00"/>
    <x v="99"/>
    <x v="675"/>
    <x v="4"/>
    <s v="UU"/>
    <x v="0"/>
    <n v="29"/>
    <n v="0"/>
    <n v="0"/>
  </r>
  <r>
    <s v="GBT-EC43572"/>
    <n v="10"/>
    <n v="5"/>
    <n v="1966"/>
    <d v="1915-09-17T00:00:00"/>
    <n v="51.8"/>
    <n v="-0.67"/>
    <s v="UK"/>
    <n v="26"/>
    <n v="5"/>
    <n v="1966"/>
    <d v="1931-09-17T00:00:00"/>
    <x v="35"/>
    <x v="676"/>
    <x v="4"/>
    <s v="UU"/>
    <x v="0"/>
    <n v="16"/>
    <n v="0"/>
    <n v="0"/>
  </r>
  <r>
    <s v="GBT-EC43574"/>
    <n v="17"/>
    <n v="5"/>
    <n v="1966"/>
    <d v="1922-09-17T00:00:00"/>
    <n v="51.78"/>
    <n v="-0.67"/>
    <s v="UK"/>
    <n v="28"/>
    <n v="11"/>
    <n v="1968"/>
    <d v="1934-03-22T00:00:00"/>
    <x v="35"/>
    <x v="387"/>
    <x v="4"/>
    <s v="AH"/>
    <x v="0"/>
    <n v="926"/>
    <n v="3"/>
    <n v="309"/>
  </r>
  <r>
    <s v="GBT-EC43578"/>
    <n v="17"/>
    <n v="5"/>
    <n v="1966"/>
    <d v="1922-09-17T00:00:00"/>
    <n v="51.78"/>
    <n v="-0.67"/>
    <s v="UK"/>
    <n v="24"/>
    <n v="2"/>
    <n v="1971"/>
    <d v="1929-06-24T00:00:00"/>
    <x v="35"/>
    <x v="387"/>
    <x v="4"/>
    <s v="UU"/>
    <x v="0"/>
    <n v="1744"/>
    <n v="3"/>
    <n v="309"/>
  </r>
  <r>
    <s v="GBT-EC71774"/>
    <n v="22"/>
    <n v="5"/>
    <n v="1966"/>
    <d v="1927-09-17T00:00:00"/>
    <n v="52.2"/>
    <n v="-2.2999999999999998"/>
    <s v="UK"/>
    <n v="1"/>
    <n v="10"/>
    <n v="1967"/>
    <d v="1907-02-18T00:00:00"/>
    <x v="584"/>
    <x v="677"/>
    <x v="4"/>
    <s v="RH"/>
    <x v="2"/>
    <n v="497"/>
    <n v="36"/>
    <n v="51"/>
  </r>
  <r>
    <s v="GBT-EC71805"/>
    <n v="1"/>
    <n v="6"/>
    <n v="1966"/>
    <d v="1906-10-18T00:00:00"/>
    <n v="52.75"/>
    <n v="-4.8"/>
    <s v="UK"/>
    <n v="1"/>
    <n v="6"/>
    <n v="1972"/>
    <d v="1906-10-24T00:00:00"/>
    <x v="599"/>
    <x v="527"/>
    <x v="4"/>
    <s v="UU"/>
    <x v="0"/>
    <n v="2192"/>
    <n v="6"/>
    <n v="0"/>
  </r>
  <r>
    <s v="GBT-EC93351"/>
    <n v="8"/>
    <n v="5"/>
    <n v="1966"/>
    <d v="1913-09-17T00:00:00"/>
    <n v="53.67"/>
    <n v="0.02"/>
    <s v="UK"/>
    <n v="23"/>
    <n v="6"/>
    <n v="1966"/>
    <d v="1928-10-17T00:00:00"/>
    <x v="600"/>
    <x v="678"/>
    <x v="4"/>
    <s v="DH"/>
    <x v="0"/>
    <n v="46"/>
    <n v="0"/>
    <n v="0"/>
  </r>
  <r>
    <s v="NOA-3183"/>
    <n v="29"/>
    <n v="5"/>
    <n v="1966"/>
    <d v="1934-09-17T00:00:00"/>
    <n v="61.93"/>
    <n v="6.88"/>
    <s v="Norway"/>
    <n v="17"/>
    <n v="6"/>
    <n v="1966"/>
    <d v="1922-10-18T00:00:00"/>
    <x v="471"/>
    <x v="679"/>
    <x v="8"/>
    <s v="AH"/>
    <x v="0"/>
    <n v="19"/>
    <n v="0"/>
    <n v="0"/>
  </r>
  <r>
    <s v="NOO-061311"/>
    <n v="1"/>
    <n v="7"/>
    <n v="1966"/>
    <d v="1906-11-17T00:00:00"/>
    <n v="69.150000000000006"/>
    <n v="17.420000000000002"/>
    <s v="Norway"/>
    <n v="25"/>
    <n v="10"/>
    <n v="1966"/>
    <d v="1931-02-17T00:00:00"/>
    <x v="601"/>
    <x v="239"/>
    <x v="8"/>
    <s v="DH"/>
    <x v="0"/>
    <n v="116"/>
    <n v="39"/>
    <n v="239"/>
  </r>
  <r>
    <s v="SFH-B041063"/>
    <n v="7"/>
    <n v="6"/>
    <n v="1966"/>
    <d v="1912-10-17T00:00:00"/>
    <n v="65"/>
    <n v="25.3"/>
    <s v="Finland"/>
    <n v="7"/>
    <n v="10"/>
    <n v="1966"/>
    <d v="1913-02-16T00:00:00"/>
    <x v="538"/>
    <x v="667"/>
    <x v="1"/>
    <s v="DH"/>
    <x v="0"/>
    <n v="122"/>
    <n v="0"/>
    <n v="0"/>
  </r>
  <r>
    <s v="SFH-B041069"/>
    <n v="8"/>
    <n v="6"/>
    <n v="1966"/>
    <d v="1913-10-18T00:00:00"/>
    <n v="65.099999999999994"/>
    <n v="25.9"/>
    <s v="Finland"/>
    <n v="1"/>
    <n v="12"/>
    <n v="1968"/>
    <d v="1907-04-21T00:00:00"/>
    <x v="602"/>
    <x v="622"/>
    <x v="1"/>
    <s v="UU"/>
    <x v="0"/>
    <n v="907"/>
    <n v="0"/>
    <n v="0"/>
  </r>
  <r>
    <s v="SFH-B041082"/>
    <n v="21"/>
    <n v="6"/>
    <n v="1966"/>
    <d v="1926-10-18T00:00:00"/>
    <n v="65.099999999999994"/>
    <n v="25.7"/>
    <s v="Finland"/>
    <n v="25"/>
    <n v="7"/>
    <n v="1966"/>
    <d v="1930-11-17T00:00:00"/>
    <x v="602"/>
    <x v="623"/>
    <x v="1"/>
    <s v="HH"/>
    <x v="0"/>
    <n v="34"/>
    <n v="0"/>
    <n v="0"/>
  </r>
  <r>
    <s v="SFH-B041083"/>
    <n v="21"/>
    <n v="6"/>
    <n v="1966"/>
    <d v="1926-10-18T00:00:00"/>
    <n v="65.099999999999994"/>
    <n v="25.7"/>
    <s v="Finland"/>
    <n v="25"/>
    <n v="7"/>
    <n v="1966"/>
    <d v="1930-11-17T00:00:00"/>
    <x v="602"/>
    <x v="623"/>
    <x v="1"/>
    <s v="HH"/>
    <x v="0"/>
    <n v="34"/>
    <n v="0"/>
    <n v="0"/>
  </r>
  <r>
    <s v="SFH-B041086"/>
    <n v="21"/>
    <n v="6"/>
    <n v="1966"/>
    <d v="1926-10-18T00:00:00"/>
    <n v="65.099999999999994"/>
    <n v="25.7"/>
    <s v="Finland"/>
    <n v="25"/>
    <n v="7"/>
    <n v="1966"/>
    <d v="1930-11-17T00:00:00"/>
    <x v="602"/>
    <x v="623"/>
    <x v="1"/>
    <s v="HH"/>
    <x v="0"/>
    <n v="34"/>
    <n v="0"/>
    <n v="0"/>
  </r>
  <r>
    <s v="SFH-B062011"/>
    <n v="9"/>
    <n v="6"/>
    <n v="1966"/>
    <d v="1914-10-18T00:00:00"/>
    <n v="61.5"/>
    <n v="24.4"/>
    <s v="Finland"/>
    <n v="11"/>
    <n v="8"/>
    <n v="1967"/>
    <d v="1916-12-18T00:00:00"/>
    <x v="2"/>
    <x v="666"/>
    <x v="1"/>
    <s v="DH"/>
    <x v="0"/>
    <n v="428"/>
    <n v="0"/>
    <n v="0"/>
  </r>
  <r>
    <s v="SFH-B064203"/>
    <n v="4"/>
    <n v="6"/>
    <n v="1966"/>
    <d v="1909-10-18T00:00:00"/>
    <n v="65"/>
    <n v="25.5"/>
    <s v="Finland"/>
    <n v="15"/>
    <n v="7"/>
    <n v="1966"/>
    <d v="1920-11-16T00:00:00"/>
    <x v="538"/>
    <x v="620"/>
    <x v="1"/>
    <s v="UU"/>
    <x v="0"/>
    <n v="41"/>
    <n v="0"/>
    <n v="0"/>
  </r>
  <r>
    <s v="SFH-C034082"/>
    <n v="18"/>
    <n v="6"/>
    <n v="1966"/>
    <d v="1923-10-18T00:00:00"/>
    <n v="60.3"/>
    <n v="24.9"/>
    <s v="Finland"/>
    <n v="26"/>
    <n v="6"/>
    <n v="1967"/>
    <d v="1931-10-19T00:00:00"/>
    <x v="104"/>
    <x v="43"/>
    <x v="1"/>
    <s v="UU"/>
    <x v="0"/>
    <n v="373"/>
    <n v="0"/>
    <n v="0"/>
  </r>
  <r>
    <s v="SFH-C128930"/>
    <n v="4"/>
    <n v="6"/>
    <n v="1966"/>
    <d v="1909-10-18T00:00:00"/>
    <n v="61.5"/>
    <n v="21.7"/>
    <s v="Finland"/>
    <n v="15"/>
    <n v="7"/>
    <n v="1967"/>
    <d v="1920-11-17T00:00:00"/>
    <x v="2"/>
    <x v="554"/>
    <x v="1"/>
    <s v="RH"/>
    <x v="2"/>
    <n v="406"/>
    <n v="0"/>
    <n v="0"/>
  </r>
  <r>
    <s v="SFH-C163751"/>
    <n v="3"/>
    <n v="6"/>
    <n v="1966"/>
    <d v="1908-10-17T00:00:00"/>
    <n v="63.2"/>
    <n v="24.4"/>
    <s v="Finland"/>
    <n v="12"/>
    <n v="8"/>
    <n v="1966"/>
    <d v="1917-12-18T00:00:00"/>
    <x v="417"/>
    <x v="511"/>
    <x v="1"/>
    <s v="DH"/>
    <x v="0"/>
    <n v="70"/>
    <n v="5"/>
    <n v="223"/>
  </r>
  <r>
    <s v="SFH-C163755"/>
    <n v="3"/>
    <n v="6"/>
    <n v="1966"/>
    <d v="1908-10-17T00:00:00"/>
    <n v="63.2"/>
    <n v="24.4"/>
    <s v="Finland"/>
    <n v="20"/>
    <n v="9"/>
    <n v="1966"/>
    <d v="1926-01-18T00:00:00"/>
    <x v="417"/>
    <x v="511"/>
    <x v="1"/>
    <s v="DH"/>
    <x v="0"/>
    <n v="109"/>
    <n v="5"/>
    <n v="223"/>
  </r>
  <r>
    <s v="SFH-C164736"/>
    <n v="7"/>
    <n v="6"/>
    <n v="1966"/>
    <d v="1912-10-17T00:00:00"/>
    <n v="65.099999999999994"/>
    <n v="25.5"/>
    <s v="Finland"/>
    <n v="30"/>
    <n v="3"/>
    <n v="1968"/>
    <d v="1935-07-20T00:00:00"/>
    <x v="602"/>
    <x v="110"/>
    <x v="1"/>
    <s v="DH"/>
    <x v="0"/>
    <n v="662"/>
    <n v="5"/>
    <n v="270"/>
  </r>
  <r>
    <s v="SFH-C164745"/>
    <n v="8"/>
    <n v="6"/>
    <n v="1966"/>
    <d v="1913-10-18T00:00:00"/>
    <n v="65"/>
    <n v="25.5"/>
    <s v="Finland"/>
    <n v="23"/>
    <n v="4"/>
    <n v="1967"/>
    <d v="1928-08-18T00:00:00"/>
    <x v="603"/>
    <x v="110"/>
    <x v="1"/>
    <s v="DH"/>
    <x v="0"/>
    <n v="319"/>
    <n v="34"/>
    <n v="353"/>
  </r>
  <r>
    <s v="SFH-C164786"/>
    <n v="15"/>
    <n v="6"/>
    <n v="1966"/>
    <d v="1920-10-17T00:00:00"/>
    <n v="64.8"/>
    <n v="25.3"/>
    <s v="Finland"/>
    <n v="2"/>
    <n v="5"/>
    <n v="1968"/>
    <d v="1907-09-19T00:00:00"/>
    <x v="604"/>
    <x v="532"/>
    <x v="1"/>
    <s v="DH"/>
    <x v="0"/>
    <n v="687"/>
    <n v="5"/>
    <n v="270"/>
  </r>
  <r>
    <s v="SFH-C169287"/>
    <n v="11"/>
    <n v="6"/>
    <n v="1966"/>
    <d v="1916-10-17T00:00:00"/>
    <n v="62.1"/>
    <n v="22"/>
    <s v="Finland"/>
    <n v="16"/>
    <n v="4"/>
    <n v="1967"/>
    <d v="1921-08-19T00:00:00"/>
    <x v="540"/>
    <x v="337"/>
    <x v="1"/>
    <s v="DH"/>
    <x v="0"/>
    <n v="309"/>
    <n v="0"/>
    <n v="0"/>
  </r>
  <r>
    <s v="SFH-C172389"/>
    <n v="14"/>
    <n v="6"/>
    <n v="1966"/>
    <d v="1919-10-18T00:00:00"/>
    <n v="61.5"/>
    <n v="24.7"/>
    <s v="Finland"/>
    <n v="6"/>
    <n v="8"/>
    <n v="1966"/>
    <d v="1911-12-18T00:00:00"/>
    <x v="2"/>
    <x v="173"/>
    <x v="1"/>
    <s v="UU"/>
    <x v="0"/>
    <n v="53"/>
    <n v="0"/>
    <n v="0"/>
  </r>
  <r>
    <s v="SFH-C172393"/>
    <n v="14"/>
    <n v="6"/>
    <n v="1966"/>
    <d v="1919-10-18T00:00:00"/>
    <n v="61.5"/>
    <n v="24.7"/>
    <s v="Finland"/>
    <n v="10"/>
    <n v="8"/>
    <n v="1966"/>
    <d v="1915-12-18T00:00:00"/>
    <x v="2"/>
    <x v="173"/>
    <x v="1"/>
    <s v="UU"/>
    <x v="0"/>
    <n v="57"/>
    <n v="0"/>
    <n v="0"/>
  </r>
  <r>
    <s v="SFH-C172429"/>
    <n v="30"/>
    <n v="5"/>
    <n v="1966"/>
    <d v="1935-09-17T00:00:00"/>
    <n v="61.5"/>
    <n v="25.2"/>
    <s v="Finland"/>
    <n v="13"/>
    <n v="11"/>
    <n v="1966"/>
    <d v="1919-03-20T00:00:00"/>
    <x v="2"/>
    <x v="680"/>
    <x v="1"/>
    <s v="DH"/>
    <x v="0"/>
    <n v="167"/>
    <n v="2"/>
    <n v="270"/>
  </r>
  <r>
    <s v="SFH-C172905"/>
    <n v="22"/>
    <n v="6"/>
    <n v="1966"/>
    <d v="1927-10-18T00:00:00"/>
    <n v="61.5"/>
    <n v="23.7"/>
    <s v="Finland"/>
    <n v="22"/>
    <n v="5"/>
    <n v="1968"/>
    <d v="1927-09-19T00:00:00"/>
    <x v="453"/>
    <x v="571"/>
    <x v="1"/>
    <s v="UU"/>
    <x v="0"/>
    <n v="700"/>
    <n v="13"/>
    <n v="206"/>
  </r>
  <r>
    <s v="SFH-C180554"/>
    <n v="30"/>
    <n v="5"/>
    <n v="1966"/>
    <d v="1935-09-17T00:00:00"/>
    <n v="62.9"/>
    <n v="23"/>
    <s v="Finland"/>
    <n v="15"/>
    <n v="1"/>
    <n v="1968"/>
    <d v="1920-05-21T00:00:00"/>
    <x v="26"/>
    <x v="1"/>
    <x v="1"/>
    <s v="AH"/>
    <x v="0"/>
    <n v="595"/>
    <n v="0"/>
    <n v="0"/>
  </r>
  <r>
    <s v="SFH-C181453"/>
    <n v="30"/>
    <n v="6"/>
    <n v="1966"/>
    <d v="1935-10-18T00:00:00"/>
    <n v="64.400000000000006"/>
    <n v="26.4"/>
    <s v="Finland"/>
    <n v="26"/>
    <n v="2"/>
    <n v="1967"/>
    <d v="1931-06-21T00:00:00"/>
    <x v="270"/>
    <x v="681"/>
    <x v="1"/>
    <s v="DH"/>
    <x v="0"/>
    <n v="241"/>
    <n v="0"/>
    <n v="0"/>
  </r>
  <r>
    <s v="SFH-C181454"/>
    <n v="30"/>
    <n v="6"/>
    <n v="1966"/>
    <d v="1935-10-18T00:00:00"/>
    <n v="64.400000000000006"/>
    <n v="26.4"/>
    <s v="Finland"/>
    <n v="25"/>
    <n v="8"/>
    <n v="1966"/>
    <d v="1930-12-18T00:00:00"/>
    <x v="270"/>
    <x v="681"/>
    <x v="1"/>
    <s v="DH"/>
    <x v="0"/>
    <n v="56"/>
    <n v="0"/>
    <n v="0"/>
  </r>
  <r>
    <s v="SFH-C181516"/>
    <n v="9"/>
    <n v="6"/>
    <n v="1966"/>
    <d v="1914-10-18T00:00:00"/>
    <n v="64.8"/>
    <n v="25.4"/>
    <s v="Finland"/>
    <n v="28"/>
    <n v="7"/>
    <n v="1966"/>
    <d v="1933-11-17T00:00:00"/>
    <x v="604"/>
    <x v="110"/>
    <x v="1"/>
    <s v="AH"/>
    <x v="0"/>
    <n v="49"/>
    <n v="0"/>
    <n v="0"/>
  </r>
  <r>
    <s v="SFH-C182801"/>
    <n v="7"/>
    <n v="6"/>
    <n v="1966"/>
    <d v="1912-10-17T00:00:00"/>
    <n v="65"/>
    <n v="25.3"/>
    <s v="Finland"/>
    <n v="15"/>
    <n v="3"/>
    <n v="1970"/>
    <d v="1920-07-21T00:00:00"/>
    <x v="538"/>
    <x v="667"/>
    <x v="1"/>
    <s v="DH"/>
    <x v="0"/>
    <n v="1377"/>
    <n v="0"/>
    <n v="0"/>
  </r>
  <r>
    <s v="SFH-C190890"/>
    <n v="22"/>
    <n v="6"/>
    <n v="1966"/>
    <d v="1927-10-18T00:00:00"/>
    <n v="62.3"/>
    <n v="24.7"/>
    <s v="Finland"/>
    <n v="2"/>
    <n v="4"/>
    <n v="1967"/>
    <d v="1907-08-19T00:00:00"/>
    <x v="60"/>
    <x v="512"/>
    <x v="1"/>
    <s v="DH"/>
    <x v="0"/>
    <n v="284"/>
    <n v="57"/>
    <n v="294"/>
  </r>
  <r>
    <s v="SFH-C196183"/>
    <n v="17"/>
    <n v="6"/>
    <n v="1966"/>
    <d v="1922-10-18T00:00:00"/>
    <n v="62.3"/>
    <n v="21.4"/>
    <s v="Finland"/>
    <n v="15"/>
    <n v="11"/>
    <n v="1968"/>
    <d v="1921-03-21T00:00:00"/>
    <x v="60"/>
    <x v="492"/>
    <x v="1"/>
    <s v="UU"/>
    <x v="0"/>
    <n v="882"/>
    <n v="23"/>
    <n v="347"/>
  </r>
  <r>
    <s v="SVS-7006167"/>
    <n v="27"/>
    <n v="6"/>
    <n v="1966"/>
    <d v="1932-10-17T00:00:00"/>
    <n v="59.12"/>
    <n v="11.83"/>
    <s v="Sweden"/>
    <n v="15"/>
    <n v="9"/>
    <n v="1967"/>
    <d v="1921-01-18T00:00:00"/>
    <x v="240"/>
    <x v="682"/>
    <x v="11"/>
    <s v="AH"/>
    <x v="0"/>
    <n v="445"/>
    <n v="0"/>
    <n v="0"/>
  </r>
  <r>
    <s v="SVS-7006169"/>
    <n v="27"/>
    <n v="6"/>
    <n v="1966"/>
    <d v="1932-10-17T00:00:00"/>
    <n v="59.12"/>
    <n v="11.83"/>
    <s v="Sweden"/>
    <n v="15"/>
    <n v="8"/>
    <n v="1967"/>
    <d v="1920-12-18T00:00:00"/>
    <x v="240"/>
    <x v="682"/>
    <x v="11"/>
    <s v="AH"/>
    <x v="0"/>
    <n v="414"/>
    <n v="0"/>
    <n v="0"/>
  </r>
  <r>
    <s v="SVS-7012574"/>
    <n v="26"/>
    <n v="6"/>
    <n v="1966"/>
    <d v="1931-10-18T00:00:00"/>
    <n v="57.48"/>
    <n v="18.38"/>
    <s v="Sweden"/>
    <n v="22"/>
    <n v="3"/>
    <n v="1967"/>
    <d v="1927-07-19T00:00:00"/>
    <x v="4"/>
    <x v="683"/>
    <x v="11"/>
    <s v="UU"/>
    <x v="0"/>
    <n v="269"/>
    <n v="0"/>
    <n v="0"/>
  </r>
  <r>
    <s v="SVS-7030144"/>
    <n v="8"/>
    <n v="6"/>
    <n v="1966"/>
    <d v="1913-10-18T00:00:00"/>
    <n v="57.95"/>
    <n v="12.1"/>
    <s v="Sweden"/>
    <n v="24"/>
    <n v="7"/>
    <n v="1966"/>
    <d v="1929-11-17T00:00:00"/>
    <x v="506"/>
    <x v="496"/>
    <x v="11"/>
    <s v="AH"/>
    <x v="0"/>
    <n v="46"/>
    <n v="0"/>
    <n v="0"/>
  </r>
  <r>
    <s v="SVS-7030145"/>
    <n v="8"/>
    <n v="6"/>
    <n v="1966"/>
    <d v="1913-10-18T00:00:00"/>
    <n v="57.95"/>
    <n v="12.1"/>
    <s v="Sweden"/>
    <n v="25"/>
    <n v="7"/>
    <n v="1967"/>
    <d v="1930-11-18T00:00:00"/>
    <x v="506"/>
    <x v="496"/>
    <x v="11"/>
    <s v="DH"/>
    <x v="0"/>
    <n v="412"/>
    <n v="0"/>
    <n v="0"/>
  </r>
  <r>
    <s v="SVS-7037627"/>
    <n v="25"/>
    <n v="5"/>
    <n v="1966"/>
    <d v="1930-09-17T00:00:00"/>
    <n v="58.32"/>
    <n v="14.68"/>
    <s v="Sweden"/>
    <n v="13"/>
    <n v="5"/>
    <n v="1967"/>
    <d v="1918-09-18T00:00:00"/>
    <x v="367"/>
    <x v="274"/>
    <x v="11"/>
    <s v="DH"/>
    <x v="0"/>
    <n v="353"/>
    <n v="4"/>
    <n v="166"/>
  </r>
  <r>
    <s v="SVS-7039558"/>
    <n v="31"/>
    <n v="5"/>
    <n v="1966"/>
    <d v="1936-09-16T00:00:00"/>
    <n v="55.52"/>
    <n v="13.08"/>
    <s v="Sweden"/>
    <n v="15"/>
    <n v="5"/>
    <n v="1968"/>
    <d v="1920-09-18T00:00:00"/>
    <x v="389"/>
    <x v="186"/>
    <x v="11"/>
    <s v="DH"/>
    <x v="0"/>
    <n v="715"/>
    <n v="21"/>
    <n v="112"/>
  </r>
  <r>
    <s v="SVS-7039563"/>
    <n v="31"/>
    <n v="5"/>
    <n v="1966"/>
    <d v="1936-09-16T00:00:00"/>
    <n v="55.52"/>
    <n v="13.07"/>
    <s v="Sweden"/>
    <n v="4"/>
    <n v="3"/>
    <n v="1968"/>
    <d v="1909-07-20T00:00:00"/>
    <x v="605"/>
    <x v="684"/>
    <x v="11"/>
    <s v="UU"/>
    <x v="0"/>
    <n v="643"/>
    <n v="4"/>
    <n v="16"/>
  </r>
  <r>
    <s v="DER-E66175"/>
    <n v="21"/>
    <n v="6"/>
    <n v="1967"/>
    <d v="1926-10-19T00:00:00"/>
    <n v="47.27"/>
    <n v="11.2"/>
    <s v="Austria"/>
    <n v="22"/>
    <n v="10"/>
    <n v="1967"/>
    <d v="1928-02-18T00:00:00"/>
    <x v="606"/>
    <x v="685"/>
    <x v="5"/>
    <s v="DH"/>
    <x v="0"/>
    <n v="123"/>
    <n v="0"/>
    <n v="0"/>
  </r>
  <r>
    <s v="DKC-505536"/>
    <n v="8"/>
    <n v="7"/>
    <n v="1967"/>
    <d v="1913-11-18T00:00:00"/>
    <n v="57.08"/>
    <n v="9.93"/>
    <s v="Denmark"/>
    <n v="10"/>
    <n v="3"/>
    <n v="1968"/>
    <d v="1915-07-20T00:00:00"/>
    <x v="57"/>
    <x v="115"/>
    <x v="3"/>
    <s v="RH"/>
    <x v="2"/>
    <n v="246"/>
    <n v="0"/>
    <n v="0"/>
  </r>
  <r>
    <s v="GBT-2043078"/>
    <n v="1"/>
    <n v="6"/>
    <n v="1967"/>
    <d v="1906-10-19T00:00:00"/>
    <n v="53.4"/>
    <n v="-2.2000000000000002"/>
    <s v="UK"/>
    <n v="24"/>
    <n v="7"/>
    <n v="1968"/>
    <d v="1929-11-19T00:00:00"/>
    <x v="607"/>
    <x v="686"/>
    <x v="4"/>
    <s v="DH"/>
    <x v="0"/>
    <n v="419"/>
    <n v="0"/>
    <n v="0"/>
  </r>
  <r>
    <s v="GBT-3031754"/>
    <n v="6"/>
    <n v="5"/>
    <n v="1967"/>
    <d v="1911-09-18T00:00:00"/>
    <n v="53.8"/>
    <n v="-1.4"/>
    <s v="UK"/>
    <n v="25"/>
    <n v="11"/>
    <n v="1976"/>
    <d v="1931-03-30T00:00:00"/>
    <x v="280"/>
    <x v="687"/>
    <x v="4"/>
    <s v="DH"/>
    <x v="0"/>
    <n v="3491"/>
    <n v="0"/>
    <n v="0"/>
  </r>
  <r>
    <s v="GBT-ED00302"/>
    <n v="19"/>
    <n v="5"/>
    <n v="1967"/>
    <d v="1924-09-17T00:00:00"/>
    <n v="53.18"/>
    <n v="-0.72"/>
    <s v="UK"/>
    <n v="19"/>
    <n v="7"/>
    <n v="1968"/>
    <d v="1924-11-18T00:00:00"/>
    <x v="567"/>
    <x v="387"/>
    <x v="4"/>
    <s v="DH"/>
    <x v="0"/>
    <n v="427"/>
    <n v="36"/>
    <n v="2"/>
  </r>
  <r>
    <s v="GBT-ED00304"/>
    <n v="19"/>
    <n v="5"/>
    <n v="1967"/>
    <d v="1924-09-17T00:00:00"/>
    <n v="53.18"/>
    <n v="-0.72"/>
    <s v="UK"/>
    <n v="3"/>
    <n v="7"/>
    <n v="1967"/>
    <d v="1908-11-17T00:00:00"/>
    <x v="14"/>
    <x v="387"/>
    <x v="4"/>
    <s v="UU"/>
    <x v="0"/>
    <n v="45"/>
    <n v="3"/>
    <n v="31"/>
  </r>
  <r>
    <s v="GBT-ED29964"/>
    <n v="14"/>
    <n v="5"/>
    <n v="1967"/>
    <d v="1919-09-18T00:00:00"/>
    <n v="52.1"/>
    <n v="-1.3"/>
    <s v="UK"/>
    <n v="22"/>
    <n v="9"/>
    <n v="1970"/>
    <d v="1928-01-22T00:00:00"/>
    <x v="411"/>
    <x v="688"/>
    <x v="4"/>
    <s v="UU"/>
    <x v="0"/>
    <n v="1227"/>
    <n v="0"/>
    <n v="0"/>
  </r>
  <r>
    <s v="NLA-3079464"/>
    <n v="2"/>
    <n v="5"/>
    <n v="1967"/>
    <d v="1907-09-18T00:00:00"/>
    <n v="52.1"/>
    <n v="6.05"/>
    <s v="Netherlands"/>
    <n v="21"/>
    <n v="9"/>
    <n v="1968"/>
    <d v="1927-01-20T00:00:00"/>
    <x v="411"/>
    <x v="689"/>
    <x v="19"/>
    <s v="DH"/>
    <x v="0"/>
    <n v="508"/>
    <n v="3"/>
    <n v="91"/>
  </r>
  <r>
    <s v="NLA-3079465"/>
    <n v="2"/>
    <n v="5"/>
    <n v="1967"/>
    <d v="1907-09-18T00:00:00"/>
    <n v="52.1"/>
    <n v="6.05"/>
    <s v="Netherlands"/>
    <n v="9"/>
    <n v="9"/>
    <n v="1967"/>
    <d v="1915-01-19T00:00:00"/>
    <x v="411"/>
    <x v="689"/>
    <x v="19"/>
    <s v="DH"/>
    <x v="0"/>
    <n v="130"/>
    <n v="3"/>
    <n v="91"/>
  </r>
  <r>
    <s v="NOA-51121"/>
    <n v="22"/>
    <n v="6"/>
    <n v="1967"/>
    <d v="1927-10-19T00:00:00"/>
    <n v="59.87"/>
    <n v="10.43"/>
    <s v="Norway"/>
    <n v="25"/>
    <n v="7"/>
    <n v="1967"/>
    <d v="1930-11-18T00:00:00"/>
    <x v="368"/>
    <x v="228"/>
    <x v="8"/>
    <s v="UU"/>
    <x v="0"/>
    <n v="33"/>
    <n v="0"/>
    <n v="0"/>
  </r>
  <r>
    <s v="PLG-E1049807"/>
    <n v="28"/>
    <n v="6"/>
    <n v="1967"/>
    <d v="1933-10-19T00:00:00"/>
    <n v="54.37"/>
    <n v="18.63"/>
    <s v="Poland"/>
    <n v="28"/>
    <n v="7"/>
    <n v="1967"/>
    <d v="1933-11-18T00:00:00"/>
    <x v="148"/>
    <x v="690"/>
    <x v="13"/>
    <s v="UU"/>
    <x v="0"/>
    <n v="30"/>
    <n v="6"/>
    <n v="311"/>
  </r>
  <r>
    <s v="SFH-C163775"/>
    <n v="10"/>
    <n v="6"/>
    <n v="1967"/>
    <d v="1915-10-19T00:00:00"/>
    <n v="63.2"/>
    <n v="23.8"/>
    <s v="Finland"/>
    <n v="5"/>
    <n v="12"/>
    <n v="1968"/>
    <d v="1911-04-21T00:00:00"/>
    <x v="608"/>
    <x v="591"/>
    <x v="1"/>
    <s v="DH"/>
    <x v="0"/>
    <n v="544"/>
    <n v="19"/>
    <n v="234"/>
  </r>
  <r>
    <s v="SFH-C190925"/>
    <n v="3"/>
    <n v="7"/>
    <n v="1967"/>
    <d v="1908-11-17T00:00:00"/>
    <n v="61.2"/>
    <n v="22"/>
    <s v="Finland"/>
    <n v="14"/>
    <n v="5"/>
    <n v="1969"/>
    <d v="1919-09-20T00:00:00"/>
    <x v="374"/>
    <x v="466"/>
    <x v="1"/>
    <s v="DH"/>
    <x v="0"/>
    <n v="681"/>
    <n v="38"/>
    <n v="91"/>
  </r>
  <r>
    <s v="SFH-S000302"/>
    <n v="27"/>
    <n v="6"/>
    <n v="1967"/>
    <d v="1932-10-18T00:00:00"/>
    <n v="65"/>
    <n v="25.4"/>
    <s v="Finland"/>
    <n v="7"/>
    <n v="8"/>
    <n v="1968"/>
    <d v="1912-12-19T00:00:00"/>
    <x v="591"/>
    <x v="110"/>
    <x v="1"/>
    <s v="UU"/>
    <x v="0"/>
    <n v="407"/>
    <n v="23"/>
    <n v="0"/>
  </r>
  <r>
    <s v="SFH-S001651"/>
    <n v="18"/>
    <n v="6"/>
    <n v="1967"/>
    <d v="1923-10-19T00:00:00"/>
    <n v="62.3"/>
    <n v="21.6"/>
    <s v="Finland"/>
    <n v="20"/>
    <n v="4"/>
    <n v="1968"/>
    <d v="1925-08-20T00:00:00"/>
    <x v="103"/>
    <x v="492"/>
    <x v="1"/>
    <s v="UU"/>
    <x v="0"/>
    <n v="307"/>
    <n v="16"/>
    <n v="270"/>
  </r>
  <r>
    <s v="SFH-S003101"/>
    <n v="3"/>
    <n v="7"/>
    <n v="1967"/>
    <d v="1908-11-17T00:00:00"/>
    <n v="61.8"/>
    <n v="23.7"/>
    <s v="Finland"/>
    <n v="29"/>
    <n v="3"/>
    <n v="1969"/>
    <d v="1934-07-21T00:00:00"/>
    <x v="52"/>
    <x v="512"/>
    <x v="1"/>
    <s v="DH"/>
    <x v="0"/>
    <n v="635"/>
    <n v="0"/>
    <n v="0"/>
  </r>
  <r>
    <s v="SFH-S003103"/>
    <n v="3"/>
    <n v="7"/>
    <n v="1967"/>
    <d v="1908-11-17T00:00:00"/>
    <n v="61.8"/>
    <n v="23.7"/>
    <s v="Finland"/>
    <n v="8"/>
    <n v="3"/>
    <n v="1968"/>
    <d v="1913-07-20T00:00:00"/>
    <x v="52"/>
    <x v="512"/>
    <x v="1"/>
    <s v="DH"/>
    <x v="0"/>
    <n v="249"/>
    <n v="0"/>
    <n v="0"/>
  </r>
  <r>
    <s v="SFH-S014304"/>
    <n v="21"/>
    <n v="5"/>
    <n v="1967"/>
    <d v="1926-09-18T00:00:00"/>
    <n v="61.5"/>
    <n v="23.8"/>
    <s v="Finland"/>
    <n v="25"/>
    <n v="8"/>
    <n v="1969"/>
    <d v="1930-12-21T00:00:00"/>
    <x v="2"/>
    <x v="196"/>
    <x v="1"/>
    <s v="UU"/>
    <x v="0"/>
    <n v="827"/>
    <n v="0"/>
    <n v="0"/>
  </r>
  <r>
    <s v="SVS-7014430"/>
    <n v="6"/>
    <n v="7"/>
    <n v="1967"/>
    <d v="1911-11-18T00:00:00"/>
    <n v="57.9"/>
    <n v="11.97"/>
    <s v="Sweden"/>
    <n v="1"/>
    <n v="9"/>
    <n v="1967"/>
    <d v="1907-01-19T00:00:00"/>
    <x v="256"/>
    <x v="36"/>
    <x v="11"/>
    <s v="DH"/>
    <x v="0"/>
    <n v="57"/>
    <n v="0"/>
    <n v="0"/>
  </r>
  <r>
    <s v="SVS-7036920"/>
    <n v="26"/>
    <n v="5"/>
    <n v="1967"/>
    <d v="1931-09-18T00:00:00"/>
    <n v="59.37"/>
    <n v="16.5"/>
    <s v="Sweden"/>
    <n v="19"/>
    <n v="11"/>
    <n v="1975"/>
    <d v="1925-03-28T00:00:00"/>
    <x v="106"/>
    <x v="691"/>
    <x v="11"/>
    <s v="UU"/>
    <x v="0"/>
    <n v="3099"/>
    <n v="6"/>
    <n v="315"/>
  </r>
  <r>
    <s v="BLB-E38083"/>
    <n v="9"/>
    <n v="6"/>
    <n v="1968"/>
    <d v="1914-10-20T00:00:00"/>
    <n v="51.3"/>
    <n v="3.2"/>
    <s v="Belgium"/>
    <n v="1"/>
    <n v="3"/>
    <n v="1969"/>
    <d v="1906-07-21T00:00:00"/>
    <x v="54"/>
    <x v="692"/>
    <x v="12"/>
    <s v="RH"/>
    <x v="0"/>
    <n v="265"/>
    <n v="12"/>
    <n v="181"/>
  </r>
  <r>
    <s v="BLB-T9104"/>
    <n v="2"/>
    <n v="6"/>
    <n v="1968"/>
    <d v="1907-10-20T00:00:00"/>
    <n v="50.8"/>
    <n v="3.2"/>
    <s v="Belgium"/>
    <n v="26"/>
    <n v="10"/>
    <n v="1968"/>
    <d v="1932-02-19T00:00:00"/>
    <x v="360"/>
    <x v="692"/>
    <x v="12"/>
    <s v="DH"/>
    <x v="0"/>
    <n v="146"/>
    <n v="0"/>
    <n v="0"/>
  </r>
  <r>
    <s v="CZP-E157724"/>
    <n v="26"/>
    <n v="5"/>
    <n v="1968"/>
    <d v="1931-09-19T00:00:00"/>
    <n v="49.1"/>
    <n v="15.05"/>
    <s v="Czech Republic"/>
    <n v="1"/>
    <n v="7"/>
    <n v="1968"/>
    <d v="1906-11-19T00:00:00"/>
    <x v="609"/>
    <x v="641"/>
    <x v="16"/>
    <s v="DH"/>
    <x v="0"/>
    <n v="36"/>
    <n v="0"/>
    <n v="0"/>
  </r>
  <r>
    <s v="DER-D7318"/>
    <n v="27"/>
    <n v="5"/>
    <n v="1968"/>
    <d v="1932-09-18T00:00:00"/>
    <n v="49.47"/>
    <n v="8.6"/>
    <s v="Germany"/>
    <n v="16"/>
    <n v="7"/>
    <n v="1968"/>
    <d v="1921-11-19T00:00:00"/>
    <x v="610"/>
    <x v="540"/>
    <x v="6"/>
    <s v="DH"/>
    <x v="0"/>
    <n v="50"/>
    <n v="0"/>
    <n v="0"/>
  </r>
  <r>
    <s v="DER-D7319"/>
    <n v="27"/>
    <n v="5"/>
    <n v="1968"/>
    <d v="1932-09-18T00:00:00"/>
    <n v="49.47"/>
    <n v="8.6"/>
    <s v="Germany"/>
    <n v="16"/>
    <n v="7"/>
    <n v="1968"/>
    <d v="1921-11-19T00:00:00"/>
    <x v="610"/>
    <x v="540"/>
    <x v="6"/>
    <s v="DH"/>
    <x v="0"/>
    <n v="50"/>
    <n v="0"/>
    <n v="0"/>
  </r>
  <r>
    <s v="DKC-507136"/>
    <n v="17"/>
    <n v="5"/>
    <n v="1968"/>
    <d v="1922-09-19T00:00:00"/>
    <n v="55.93"/>
    <n v="12.32"/>
    <s v="Denmark"/>
    <n v="6"/>
    <n v="4"/>
    <n v="1969"/>
    <d v="1911-08-21T00:00:00"/>
    <x v="159"/>
    <x v="583"/>
    <x v="3"/>
    <s v="DH"/>
    <x v="0"/>
    <n v="324"/>
    <n v="0"/>
    <n v="0"/>
  </r>
  <r>
    <s v="DKC-509394"/>
    <n v="23"/>
    <n v="5"/>
    <n v="1968"/>
    <d v="1928-09-18T00:00:00"/>
    <n v="56.05"/>
    <n v="12.38"/>
    <s v="Denmark"/>
    <n v="16"/>
    <n v="1"/>
    <n v="1969"/>
    <d v="1921-05-22T00:00:00"/>
    <x v="90"/>
    <x v="15"/>
    <x v="3"/>
    <s v="DH"/>
    <x v="0"/>
    <n v="238"/>
    <n v="3"/>
    <n v="91"/>
  </r>
  <r>
    <s v="DKC-509400"/>
    <n v="5"/>
    <n v="6"/>
    <n v="1968"/>
    <d v="1910-10-20T00:00:00"/>
    <n v="56.03"/>
    <n v="12.62"/>
    <s v="Denmark"/>
    <n v="8"/>
    <n v="8"/>
    <n v="1968"/>
    <d v="1913-12-20T00:00:00"/>
    <x v="611"/>
    <x v="693"/>
    <x v="3"/>
    <s v="DH"/>
    <x v="0"/>
    <n v="64"/>
    <n v="0"/>
    <n v="0"/>
  </r>
  <r>
    <s v="DKC-6002321"/>
    <n v="23"/>
    <n v="5"/>
    <n v="1968"/>
    <d v="1928-09-18T00:00:00"/>
    <n v="57.73"/>
    <n v="10.6"/>
    <s v="Denmark"/>
    <n v="30"/>
    <n v="4"/>
    <n v="1972"/>
    <d v="1935-08-24T00:00:00"/>
    <x v="284"/>
    <x v="363"/>
    <x v="3"/>
    <s v="DH"/>
    <x v="0"/>
    <n v="1438"/>
    <n v="0"/>
    <n v="0"/>
  </r>
  <r>
    <s v="DKS-S31907"/>
    <n v="6"/>
    <n v="6"/>
    <n v="1968"/>
    <d v="1911-10-20T00:00:00"/>
    <n v="55.95"/>
    <n v="8.67"/>
    <s v="Denmark"/>
    <n v="26"/>
    <n v="12"/>
    <n v="1969"/>
    <d v="1932-04-21T00:00:00"/>
    <x v="612"/>
    <x v="586"/>
    <x v="3"/>
    <s v="DH"/>
    <x v="0"/>
    <n v="568"/>
    <n v="0"/>
    <n v="0"/>
  </r>
  <r>
    <s v="GBT-ED45304"/>
    <n v="13"/>
    <n v="5"/>
    <n v="1968"/>
    <d v="1918-09-19T00:00:00"/>
    <n v="51.78"/>
    <n v="-0.63"/>
    <s v="UK"/>
    <n v="24"/>
    <n v="6"/>
    <n v="1983"/>
    <d v="1929-11-04T00:00:00"/>
    <x v="35"/>
    <x v="676"/>
    <x v="4"/>
    <s v="ND"/>
    <x v="0"/>
    <n v="5520"/>
    <n v="3"/>
    <n v="309"/>
  </r>
  <r>
    <s v="GBT-ED45796"/>
    <n v="2"/>
    <n v="6"/>
    <n v="1968"/>
    <d v="1907-10-20T00:00:00"/>
    <n v="51.4"/>
    <n v="-0.4"/>
    <s v="UK"/>
    <n v="8"/>
    <n v="12"/>
    <n v="1968"/>
    <d v="1914-04-21T00:00:00"/>
    <x v="554"/>
    <x v="694"/>
    <x v="4"/>
    <s v="UU"/>
    <x v="0"/>
    <n v="189"/>
    <n v="0"/>
    <n v="0"/>
  </r>
  <r>
    <s v="GBT-ED45797"/>
    <n v="2"/>
    <n v="6"/>
    <n v="1968"/>
    <d v="1907-10-20T00:00:00"/>
    <n v="51.4"/>
    <n v="-0.4"/>
    <s v="UK"/>
    <n v="23"/>
    <n v="2"/>
    <n v="1969"/>
    <d v="1928-06-22T00:00:00"/>
    <x v="554"/>
    <x v="694"/>
    <x v="4"/>
    <s v="UU"/>
    <x v="0"/>
    <n v="266"/>
    <n v="0"/>
    <n v="0"/>
  </r>
  <r>
    <s v="GBT-ED48405"/>
    <n v="16"/>
    <n v="5"/>
    <n v="1968"/>
    <d v="1921-09-19T00:00:00"/>
    <n v="51.1"/>
    <n v="1.2"/>
    <s v="UK"/>
    <n v="20"/>
    <n v="10"/>
    <n v="1968"/>
    <d v="1926-02-19T00:00:00"/>
    <x v="99"/>
    <x v="695"/>
    <x v="4"/>
    <s v="DH"/>
    <x v="0"/>
    <n v="157"/>
    <n v="0"/>
    <n v="0"/>
  </r>
  <r>
    <s v="GBT-ED48406"/>
    <n v="16"/>
    <n v="5"/>
    <n v="1968"/>
    <d v="1921-09-19T00:00:00"/>
    <n v="51.1"/>
    <n v="1.2"/>
    <s v="UK"/>
    <n v="4"/>
    <n v="8"/>
    <n v="1968"/>
    <d v="1909-12-20T00:00:00"/>
    <x v="99"/>
    <x v="695"/>
    <x v="4"/>
    <s v="UU"/>
    <x v="0"/>
    <n v="80"/>
    <n v="0"/>
    <n v="0"/>
  </r>
  <r>
    <s v="GBT-ED48784"/>
    <n v="12"/>
    <n v="5"/>
    <n v="1968"/>
    <d v="1917-09-19T00:00:00"/>
    <n v="53.28"/>
    <n v="-2.82"/>
    <s v="UK"/>
    <n v="16"/>
    <n v="6"/>
    <n v="1970"/>
    <d v="1921-10-22T00:00:00"/>
    <x v="613"/>
    <x v="661"/>
    <x v="4"/>
    <s v="DH"/>
    <x v="0"/>
    <n v="765"/>
    <n v="3"/>
    <n v="31"/>
  </r>
  <r>
    <s v="GBT-ED55016"/>
    <n v="1"/>
    <n v="6"/>
    <n v="1968"/>
    <d v="1906-10-20T00:00:00"/>
    <n v="53.6"/>
    <n v="-1.6"/>
    <s v="UK"/>
    <n v="26"/>
    <n v="8"/>
    <n v="1968"/>
    <d v="1931-12-20T00:00:00"/>
    <x v="531"/>
    <x v="636"/>
    <x v="4"/>
    <s v="UU"/>
    <x v="0"/>
    <n v="86"/>
    <n v="0"/>
    <n v="0"/>
  </r>
  <r>
    <s v="GBT-ED83001"/>
    <n v="3"/>
    <n v="7"/>
    <n v="1968"/>
    <d v="1908-11-18T00:00:00"/>
    <n v="53.5"/>
    <n v="-2"/>
    <s v="UK"/>
    <n v="20"/>
    <n v="8"/>
    <n v="1976"/>
    <d v="1925-12-28T00:00:00"/>
    <x v="567"/>
    <x v="248"/>
    <x v="4"/>
    <s v="UU"/>
    <x v="0"/>
    <n v="2970"/>
    <n v="0"/>
    <n v="0"/>
  </r>
  <r>
    <s v="NOA-45315"/>
    <n v="4"/>
    <n v="6"/>
    <n v="1968"/>
    <d v="1909-10-20T00:00:00"/>
    <n v="63.78"/>
    <n v="11.42"/>
    <s v="Norway"/>
    <n v="25"/>
    <n v="8"/>
    <n v="1968"/>
    <d v="1930-12-20T00:00:00"/>
    <x v="614"/>
    <x v="85"/>
    <x v="8"/>
    <s v="UU"/>
    <x v="1"/>
    <n v="82"/>
    <n v="0"/>
    <n v="0"/>
  </r>
  <r>
    <s v="NOS-540882"/>
    <n v="10"/>
    <n v="6"/>
    <n v="1968"/>
    <d v="1915-10-20T00:00:00"/>
    <n v="60.13"/>
    <n v="5.37"/>
    <s v="Norway"/>
    <n v="31"/>
    <n v="8"/>
    <n v="1969"/>
    <d v="1936-12-20T00:00:00"/>
    <x v="83"/>
    <x v="696"/>
    <x v="8"/>
    <s v="UU"/>
    <x v="0"/>
    <n v="447"/>
    <n v="5"/>
    <n v="324"/>
  </r>
  <r>
    <s v="NOS-544881"/>
    <n v="4"/>
    <n v="6"/>
    <n v="1968"/>
    <d v="1909-10-20T00:00:00"/>
    <n v="59.32"/>
    <n v="10.73"/>
    <s v="Norway"/>
    <n v="14"/>
    <n v="10"/>
    <n v="1968"/>
    <d v="1920-02-19T00:00:00"/>
    <x v="142"/>
    <x v="405"/>
    <x v="8"/>
    <s v="DH"/>
    <x v="0"/>
    <n v="132"/>
    <n v="0"/>
    <n v="0"/>
  </r>
  <r>
    <s v="NOS-649454"/>
    <n v="26"/>
    <n v="5"/>
    <n v="1968"/>
    <d v="1931-09-19T00:00:00"/>
    <n v="60.23"/>
    <n v="5.3"/>
    <s v="Norway"/>
    <n v="2"/>
    <n v="11"/>
    <n v="1969"/>
    <d v="1908-03-22T00:00:00"/>
    <x v="615"/>
    <x v="353"/>
    <x v="8"/>
    <s v="DH"/>
    <x v="0"/>
    <n v="525"/>
    <n v="3"/>
    <n v="225"/>
  </r>
  <r>
    <s v="NOS-649460"/>
    <n v="26"/>
    <n v="5"/>
    <n v="1968"/>
    <d v="1931-09-19T00:00:00"/>
    <n v="60.23"/>
    <n v="5.3"/>
    <s v="Norway"/>
    <n v="13"/>
    <n v="7"/>
    <n v="1968"/>
    <d v="1918-11-19T00:00:00"/>
    <x v="616"/>
    <x v="472"/>
    <x v="8"/>
    <s v="AH"/>
    <x v="0"/>
    <n v="48"/>
    <n v="0"/>
    <n v="0"/>
  </r>
  <r>
    <s v="NOS-649468"/>
    <n v="2"/>
    <n v="6"/>
    <n v="1968"/>
    <d v="1907-10-20T00:00:00"/>
    <n v="60.8"/>
    <n v="4.95"/>
    <s v="Norway"/>
    <n v="15"/>
    <n v="4"/>
    <n v="1969"/>
    <d v="1920-08-20T00:00:00"/>
    <x v="127"/>
    <x v="150"/>
    <x v="8"/>
    <s v="UU"/>
    <x v="0"/>
    <n v="317"/>
    <n v="4"/>
    <n v="56"/>
  </r>
  <r>
    <s v="NOS-649469"/>
    <n v="3"/>
    <n v="6"/>
    <n v="1968"/>
    <d v="1908-10-19T00:00:00"/>
    <n v="60.77"/>
    <n v="5"/>
    <s v="Norway"/>
    <n v="15"/>
    <n v="11"/>
    <n v="1970"/>
    <d v="1921-03-23T00:00:00"/>
    <x v="617"/>
    <x v="697"/>
    <x v="8"/>
    <s v="UU"/>
    <x v="0"/>
    <n v="895"/>
    <n v="2"/>
    <n v="91"/>
  </r>
  <r>
    <s v="NOS-649483"/>
    <n v="6"/>
    <n v="6"/>
    <n v="1968"/>
    <d v="1911-10-20T00:00:00"/>
    <n v="60.3"/>
    <n v="5.2"/>
    <s v="Norway"/>
    <n v="15"/>
    <n v="7"/>
    <n v="1969"/>
    <d v="1920-11-19T00:00:00"/>
    <x v="618"/>
    <x v="472"/>
    <x v="8"/>
    <s v="DH"/>
    <x v="0"/>
    <n v="404"/>
    <n v="10"/>
    <n v="37"/>
  </r>
  <r>
    <s v="SFH-C149968"/>
    <n v="18"/>
    <n v="7"/>
    <n v="1968"/>
    <d v="1923-11-19T00:00:00"/>
    <n v="69.400000000000006"/>
    <n v="25.8"/>
    <s v="Finland"/>
    <n v="21"/>
    <n v="5"/>
    <n v="1969"/>
    <d v="1926-09-20T00:00:00"/>
    <x v="619"/>
    <x v="622"/>
    <x v="1"/>
    <s v="UU"/>
    <x v="0"/>
    <n v="307"/>
    <n v="4"/>
    <n v="91"/>
  </r>
  <r>
    <s v="SFH-S003110"/>
    <n v="9"/>
    <n v="6"/>
    <n v="1968"/>
    <d v="1914-10-20T00:00:00"/>
    <n v="61.8"/>
    <n v="23.7"/>
    <s v="Finland"/>
    <n v="5"/>
    <n v="11"/>
    <n v="1968"/>
    <d v="1911-03-22T00:00:00"/>
    <x v="52"/>
    <x v="512"/>
    <x v="1"/>
    <s v="DH"/>
    <x v="0"/>
    <n v="149"/>
    <n v="0"/>
    <n v="0"/>
  </r>
  <r>
    <s v="SFH-S006973"/>
    <n v="29"/>
    <n v="5"/>
    <n v="1968"/>
    <d v="1934-09-19T00:00:00"/>
    <n v="61.5"/>
    <n v="24"/>
    <s v="Finland"/>
    <n v="10"/>
    <n v="7"/>
    <n v="1968"/>
    <d v="1915-11-19T00:00:00"/>
    <x v="2"/>
    <x v="493"/>
    <x v="1"/>
    <s v="DH"/>
    <x v="0"/>
    <n v="42"/>
    <n v="0"/>
    <n v="0"/>
  </r>
  <r>
    <s v="SFH-S006974"/>
    <n v="29"/>
    <n v="5"/>
    <n v="1968"/>
    <d v="1934-09-19T00:00:00"/>
    <n v="61.5"/>
    <n v="24"/>
    <s v="Finland"/>
    <n v="23"/>
    <n v="3"/>
    <n v="1969"/>
    <d v="1928-07-20T00:00:00"/>
    <x v="2"/>
    <x v="493"/>
    <x v="1"/>
    <s v="DH"/>
    <x v="0"/>
    <n v="298"/>
    <n v="0"/>
    <n v="0"/>
  </r>
  <r>
    <s v="SFH-S019402"/>
    <n v="3"/>
    <n v="6"/>
    <n v="1968"/>
    <d v="1908-10-19T00:00:00"/>
    <n v="62.3"/>
    <n v="21.3"/>
    <s v="Finland"/>
    <n v="29"/>
    <n v="8"/>
    <n v="1968"/>
    <d v="1934-12-20T00:00:00"/>
    <x v="103"/>
    <x v="572"/>
    <x v="1"/>
    <s v="DH"/>
    <x v="0"/>
    <n v="87"/>
    <n v="6"/>
    <n v="91"/>
  </r>
  <r>
    <s v="SFH-S019537"/>
    <n v="6"/>
    <n v="6"/>
    <n v="1968"/>
    <d v="1911-10-20T00:00:00"/>
    <n v="62.1"/>
    <n v="22"/>
    <s v="Finland"/>
    <n v="26"/>
    <n v="8"/>
    <n v="1969"/>
    <d v="1931-12-21T00:00:00"/>
    <x v="439"/>
    <x v="698"/>
    <x v="1"/>
    <s v="UU"/>
    <x v="0"/>
    <n v="446"/>
    <n v="16"/>
    <n v="317"/>
  </r>
  <r>
    <s v="SFH-S023806"/>
    <n v="28"/>
    <n v="5"/>
    <n v="1968"/>
    <d v="1933-09-19T00:00:00"/>
    <n v="60.2"/>
    <n v="24.6"/>
    <s v="Finland"/>
    <n v="25"/>
    <n v="4"/>
    <n v="1970"/>
    <d v="1930-08-22T00:00:00"/>
    <x v="21"/>
    <x v="699"/>
    <x v="1"/>
    <s v="DH"/>
    <x v="0"/>
    <n v="697"/>
    <n v="0"/>
    <n v="0"/>
  </r>
  <r>
    <s v="SFH-S026403"/>
    <n v="15"/>
    <n v="7"/>
    <n v="1968"/>
    <d v="1920-11-18T00:00:00"/>
    <n v="65.099999999999994"/>
    <n v="25.4"/>
    <s v="Finland"/>
    <n v="8"/>
    <n v="8"/>
    <n v="1968"/>
    <d v="1913-12-20T00:00:00"/>
    <x v="602"/>
    <x v="110"/>
    <x v="1"/>
    <s v="PD"/>
    <x v="0"/>
    <n v="24"/>
    <n v="0"/>
    <n v="0"/>
  </r>
  <r>
    <s v="SFH-S026756"/>
    <n v="2"/>
    <n v="6"/>
    <n v="1968"/>
    <d v="1907-10-20T00:00:00"/>
    <n v="64.5"/>
    <n v="26.7"/>
    <s v="Finland"/>
    <n v="14"/>
    <n v="8"/>
    <n v="1968"/>
    <d v="1919-12-20T00:00:00"/>
    <x v="620"/>
    <x v="142"/>
    <x v="1"/>
    <s v="DH"/>
    <x v="0"/>
    <n v="73"/>
    <n v="0"/>
    <n v="0"/>
  </r>
  <r>
    <s v="SFH-S026757"/>
    <n v="2"/>
    <n v="6"/>
    <n v="1968"/>
    <d v="1907-10-20T00:00:00"/>
    <n v="64.5"/>
    <n v="26.7"/>
    <s v="Finland"/>
    <n v="23"/>
    <n v="10"/>
    <n v="1968"/>
    <d v="1929-02-18T00:00:00"/>
    <x v="620"/>
    <x v="142"/>
    <x v="1"/>
    <s v="DH"/>
    <x v="0"/>
    <n v="143"/>
    <n v="0"/>
    <n v="0"/>
  </r>
  <r>
    <s v="SFH-S026759"/>
    <n v="2"/>
    <n v="6"/>
    <n v="1968"/>
    <d v="1907-10-20T00:00:00"/>
    <n v="64.5"/>
    <n v="26.7"/>
    <s v="Finland"/>
    <n v="15"/>
    <n v="8"/>
    <n v="1969"/>
    <d v="1920-12-20T00:00:00"/>
    <x v="620"/>
    <x v="142"/>
    <x v="1"/>
    <s v="DH"/>
    <x v="0"/>
    <n v="439"/>
    <n v="0"/>
    <n v="0"/>
  </r>
  <r>
    <s v="SFH-S029880"/>
    <n v="8"/>
    <n v="6"/>
    <n v="1968"/>
    <d v="1913-10-20T00:00:00"/>
    <n v="60.6"/>
    <n v="25.2"/>
    <s v="Finland"/>
    <n v="17"/>
    <n v="2"/>
    <n v="1969"/>
    <d v="1922-06-23T00:00:00"/>
    <x v="61"/>
    <x v="19"/>
    <x v="1"/>
    <s v="DH"/>
    <x v="0"/>
    <n v="254"/>
    <n v="16"/>
    <n v="225"/>
  </r>
  <r>
    <s v="SVS-7015325"/>
    <n v="22"/>
    <n v="6"/>
    <n v="1968"/>
    <d v="1927-10-20T00:00:00"/>
    <n v="57.82"/>
    <n v="12.42"/>
    <s v="Sweden"/>
    <n v="15"/>
    <n v="7"/>
    <n v="1968"/>
    <d v="1920-11-18T00:00:00"/>
    <x v="621"/>
    <x v="15"/>
    <x v="11"/>
    <s v="UU"/>
    <x v="0"/>
    <n v="23"/>
    <n v="0"/>
    <n v="0"/>
  </r>
  <r>
    <s v="SVS-7035405"/>
    <n v="26"/>
    <n v="5"/>
    <n v="1968"/>
    <d v="1931-09-19T00:00:00"/>
    <n v="59.5"/>
    <n v="14.17"/>
    <s v="Sweden"/>
    <n v="1"/>
    <n v="7"/>
    <n v="1968"/>
    <d v="1906-11-19T00:00:00"/>
    <x v="177"/>
    <x v="354"/>
    <x v="11"/>
    <s v="UU"/>
    <x v="0"/>
    <n v="36"/>
    <n v="3"/>
    <n v="135"/>
  </r>
  <r>
    <s v="SVS-7036930"/>
    <n v="21"/>
    <n v="5"/>
    <n v="1968"/>
    <d v="1926-09-19T00:00:00"/>
    <n v="59.32"/>
    <n v="16.600000000000001"/>
    <s v="Sweden"/>
    <n v="25"/>
    <n v="3"/>
    <n v="1969"/>
    <d v="1930-07-21T00:00:00"/>
    <x v="239"/>
    <x v="700"/>
    <x v="11"/>
    <s v="DH"/>
    <x v="0"/>
    <n v="308"/>
    <n v="4"/>
    <n v="124"/>
  </r>
  <r>
    <s v="SVS-7036942"/>
    <n v="2"/>
    <n v="6"/>
    <n v="1968"/>
    <d v="1907-10-20T00:00:00"/>
    <n v="59.45"/>
    <n v="16.43"/>
    <s v="Sweden"/>
    <n v="17"/>
    <n v="5"/>
    <n v="1970"/>
    <d v="1922-09-21T00:00:00"/>
    <x v="325"/>
    <x v="701"/>
    <x v="11"/>
    <s v="UU"/>
    <x v="0"/>
    <n v="714"/>
    <n v="3"/>
    <n v="154"/>
  </r>
  <r>
    <s v="SVS-7040315"/>
    <n v="3"/>
    <n v="6"/>
    <n v="1968"/>
    <d v="1908-10-19T00:00:00"/>
    <n v="58.2"/>
    <n v="11.95"/>
    <s v="Sweden"/>
    <n v="6"/>
    <n v="6"/>
    <n v="1969"/>
    <d v="1911-10-21T00:00:00"/>
    <x v="622"/>
    <x v="702"/>
    <x v="11"/>
    <s v="UU"/>
    <x v="0"/>
    <n v="368"/>
    <n v="16"/>
    <n v="291"/>
  </r>
  <r>
    <s v="SVS-7040367"/>
    <n v="2"/>
    <n v="6"/>
    <n v="1968"/>
    <d v="1907-10-20T00:00:00"/>
    <n v="58.28"/>
    <n v="11.92"/>
    <s v="Sweden"/>
    <n v="15"/>
    <n v="10"/>
    <n v="1968"/>
    <d v="1921-02-18T00:00:00"/>
    <x v="623"/>
    <x v="703"/>
    <x v="11"/>
    <s v="DH"/>
    <x v="0"/>
    <n v="135"/>
    <n v="3"/>
    <n v="28"/>
  </r>
  <r>
    <s v="SVS-7040393"/>
    <n v="3"/>
    <n v="6"/>
    <n v="1968"/>
    <d v="1908-10-19T00:00:00"/>
    <n v="58.17"/>
    <n v="11.93"/>
    <s v="Sweden"/>
    <n v="24"/>
    <n v="11"/>
    <n v="1969"/>
    <d v="1930-03-23T00:00:00"/>
    <x v="624"/>
    <x v="138"/>
    <x v="11"/>
    <s v="DH"/>
    <x v="0"/>
    <n v="539"/>
    <n v="13"/>
    <n v="308"/>
  </r>
  <r>
    <s v="SVS-7040422"/>
    <n v="1"/>
    <n v="6"/>
    <n v="1968"/>
    <d v="1906-10-20T00:00:00"/>
    <n v="58.25"/>
    <n v="11.87"/>
    <s v="Sweden"/>
    <n v="23"/>
    <n v="6"/>
    <n v="1968"/>
    <d v="1928-10-19T00:00:00"/>
    <x v="622"/>
    <x v="97"/>
    <x v="11"/>
    <s v="UU"/>
    <x v="0"/>
    <n v="22"/>
    <n v="0"/>
    <n v="0"/>
  </r>
  <r>
    <s v="SVS-7040431"/>
    <n v="12"/>
    <n v="6"/>
    <n v="1968"/>
    <d v="1917-10-20T00:00:00"/>
    <n v="58.23"/>
    <n v="11.93"/>
    <s v="Sweden"/>
    <n v="15"/>
    <n v="10"/>
    <n v="1968"/>
    <d v="1921-02-18T00:00:00"/>
    <x v="624"/>
    <x v="452"/>
    <x v="11"/>
    <s v="ND"/>
    <x v="0"/>
    <n v="125"/>
    <n v="2"/>
    <n v="270"/>
  </r>
  <r>
    <s v="SVS-7041848"/>
    <n v="23"/>
    <n v="5"/>
    <n v="1968"/>
    <d v="1928-09-18T00:00:00"/>
    <n v="55.92"/>
    <n v="13.42"/>
    <s v="Sweden"/>
    <n v="15"/>
    <n v="10"/>
    <n v="1969"/>
    <d v="1921-02-19T00:00:00"/>
    <x v="625"/>
    <x v="227"/>
    <x v="11"/>
    <s v="UU"/>
    <x v="0"/>
    <n v="510"/>
    <n v="19"/>
    <n v="308"/>
  </r>
  <r>
    <s v="BLB-E20377"/>
    <n v="25"/>
    <n v="5"/>
    <n v="1969"/>
    <d v="1930-09-20T00:00:00"/>
    <n v="50.3"/>
    <n v="4.4000000000000004"/>
    <s v="Belgium"/>
    <n v="1"/>
    <n v="3"/>
    <n v="1970"/>
    <d v="1906-07-22T00:00:00"/>
    <x v="392"/>
    <x v="662"/>
    <x v="12"/>
    <s v="UU"/>
    <x v="0"/>
    <n v="280"/>
    <n v="0"/>
    <n v="0"/>
  </r>
  <r>
    <s v="DEH-5007441"/>
    <n v="24"/>
    <n v="5"/>
    <n v="1969"/>
    <d v="1929-09-20T00:00:00"/>
    <n v="51"/>
    <n v="10.65"/>
    <s v="Germany"/>
    <n v="28"/>
    <n v="2"/>
    <n v="1970"/>
    <d v="1933-06-23T00:00:00"/>
    <x v="107"/>
    <x v="21"/>
    <x v="6"/>
    <s v="DH"/>
    <x v="0"/>
    <n v="280"/>
    <n v="3"/>
    <n v="33"/>
  </r>
  <r>
    <s v="DEH-5007446"/>
    <n v="24"/>
    <n v="5"/>
    <n v="1969"/>
    <d v="1929-09-20T00:00:00"/>
    <n v="50.95"/>
    <n v="10.57"/>
    <s v="Germany"/>
    <n v="12"/>
    <n v="1"/>
    <n v="1975"/>
    <d v="1917-05-28T00:00:00"/>
    <x v="245"/>
    <x v="407"/>
    <x v="6"/>
    <s v="UU"/>
    <x v="0"/>
    <n v="2059"/>
    <n v="45"/>
    <n v="19"/>
  </r>
  <r>
    <s v="DEH-5007447"/>
    <n v="24"/>
    <n v="5"/>
    <n v="1969"/>
    <d v="1929-09-20T00:00:00"/>
    <n v="50.95"/>
    <n v="10.57"/>
    <s v="Germany"/>
    <n v="2"/>
    <n v="7"/>
    <n v="1969"/>
    <d v="1907-11-20T00:00:00"/>
    <x v="85"/>
    <x v="177"/>
    <x v="6"/>
    <s v="AH"/>
    <x v="0"/>
    <n v="39"/>
    <n v="11"/>
    <n v="91"/>
  </r>
  <r>
    <s v="DEH-5010020"/>
    <n v="23"/>
    <n v="5"/>
    <n v="1969"/>
    <d v="1928-09-19T00:00:00"/>
    <n v="52.2"/>
    <n v="13.57"/>
    <s v="Germany"/>
    <n v="6"/>
    <n v="6"/>
    <n v="1971"/>
    <d v="1911-10-23T00:00:00"/>
    <x v="626"/>
    <x v="704"/>
    <x v="6"/>
    <s v="UU"/>
    <x v="0"/>
    <n v="744"/>
    <n v="8"/>
    <n v="286"/>
  </r>
  <r>
    <s v="DEH-5011454"/>
    <n v="13"/>
    <n v="6"/>
    <n v="1969"/>
    <d v="1918-10-21T00:00:00"/>
    <n v="52.6"/>
    <n v="12.35"/>
    <s v="Germany"/>
    <n v="12"/>
    <n v="2"/>
    <n v="1972"/>
    <d v="1917-06-25T00:00:00"/>
    <x v="627"/>
    <x v="100"/>
    <x v="6"/>
    <s v="DH"/>
    <x v="0"/>
    <n v="974"/>
    <n v="4"/>
    <n v="197"/>
  </r>
  <r>
    <s v="DEH-5011457"/>
    <n v="15"/>
    <n v="6"/>
    <n v="1969"/>
    <d v="1920-10-20T00:00:00"/>
    <n v="52.6"/>
    <n v="12.35"/>
    <s v="Germany"/>
    <n v="30"/>
    <n v="12"/>
    <n v="1969"/>
    <d v="1936-04-21T00:00:00"/>
    <x v="499"/>
    <x v="705"/>
    <x v="6"/>
    <s v="DH"/>
    <x v="0"/>
    <n v="198"/>
    <n v="0"/>
    <n v="0"/>
  </r>
  <r>
    <s v="DER-E84155"/>
    <n v="28"/>
    <n v="5"/>
    <n v="1969"/>
    <d v="1933-09-20T00:00:00"/>
    <n v="49.73"/>
    <n v="11.07"/>
    <s v="Germany"/>
    <n v="22"/>
    <n v="8"/>
    <n v="1969"/>
    <d v="1927-12-21T00:00:00"/>
    <x v="216"/>
    <x v="706"/>
    <x v="6"/>
    <s v="DH"/>
    <x v="0"/>
    <n v="86"/>
    <n v="4"/>
    <n v="0"/>
  </r>
  <r>
    <s v="DER-E84158"/>
    <n v="28"/>
    <n v="5"/>
    <n v="1969"/>
    <d v="1933-09-20T00:00:00"/>
    <n v="49.73"/>
    <n v="11.07"/>
    <s v="Germany"/>
    <n v="18"/>
    <n v="8"/>
    <n v="1969"/>
    <d v="1923-12-21T00:00:00"/>
    <x v="216"/>
    <x v="706"/>
    <x v="6"/>
    <s v="DH"/>
    <x v="0"/>
    <n v="82"/>
    <n v="4"/>
    <n v="0"/>
  </r>
  <r>
    <s v="DKS-S34251"/>
    <n v="5"/>
    <n v="6"/>
    <n v="1969"/>
    <d v="1910-10-21T00:00:00"/>
    <n v="57.2"/>
    <n v="9.52"/>
    <s v="Denmark"/>
    <n v="1"/>
    <n v="11"/>
    <n v="1969"/>
    <d v="1907-03-23T00:00:00"/>
    <x v="628"/>
    <x v="152"/>
    <x v="3"/>
    <s v="DH"/>
    <x v="0"/>
    <n v="149"/>
    <n v="13"/>
    <n v="45"/>
  </r>
  <r>
    <s v="GBT-ED41211"/>
    <n v="19"/>
    <n v="6"/>
    <n v="1969"/>
    <d v="1924-10-20T00:00:00"/>
    <n v="55.8"/>
    <n v="-4.4000000000000004"/>
    <s v="UK"/>
    <n v="5"/>
    <n v="7"/>
    <n v="1969"/>
    <d v="1910-11-20T00:00:00"/>
    <x v="564"/>
    <x v="546"/>
    <x v="4"/>
    <s v="DH"/>
    <x v="0"/>
    <n v="16"/>
    <n v="0"/>
    <n v="0"/>
  </r>
  <r>
    <s v="GBT-ED46731"/>
    <n v="23"/>
    <n v="5"/>
    <n v="1969"/>
    <d v="1928-09-19T00:00:00"/>
    <n v="54.5"/>
    <n v="-1.6"/>
    <s v="UK"/>
    <n v="13"/>
    <n v="4"/>
    <n v="1970"/>
    <d v="1918-08-22T00:00:00"/>
    <x v="629"/>
    <x v="636"/>
    <x v="4"/>
    <s v="UU"/>
    <x v="0"/>
    <n v="325"/>
    <n v="0"/>
    <n v="0"/>
  </r>
  <r>
    <s v="GBT-ED50431"/>
    <n v="14"/>
    <n v="5"/>
    <n v="1969"/>
    <d v="1919-09-20T00:00:00"/>
    <n v="52.22"/>
    <n v="0.08"/>
    <s v="UK"/>
    <n v="10"/>
    <n v="3"/>
    <n v="1971"/>
    <d v="1915-07-23T00:00:00"/>
    <x v="77"/>
    <x v="707"/>
    <x v="4"/>
    <s v="UU"/>
    <x v="0"/>
    <n v="665"/>
    <n v="6"/>
    <n v="252"/>
  </r>
  <r>
    <s v="GBT-ED92951"/>
    <n v="24"/>
    <n v="5"/>
    <n v="1969"/>
    <d v="1929-09-20T00:00:00"/>
    <n v="57.38"/>
    <n v="-1.88"/>
    <s v="UK"/>
    <n v="23"/>
    <n v="9"/>
    <n v="1969"/>
    <d v="1929-01-20T00:00:00"/>
    <x v="388"/>
    <x v="219"/>
    <x v="4"/>
    <s v="UU"/>
    <x v="0"/>
    <n v="122"/>
    <n v="14"/>
    <n v="22"/>
  </r>
  <r>
    <s v="NLA-3046125"/>
    <n v="3"/>
    <n v="6"/>
    <n v="1969"/>
    <d v="1908-10-20T00:00:00"/>
    <n v="52.1"/>
    <n v="4.3"/>
    <s v="Netherlands"/>
    <n v="15"/>
    <n v="2"/>
    <n v="1970"/>
    <d v="1920-06-23T00:00:00"/>
    <x v="77"/>
    <x v="662"/>
    <x v="19"/>
    <s v="AH"/>
    <x v="0"/>
    <n v="257"/>
    <n v="14"/>
    <n v="32"/>
  </r>
  <r>
    <s v="NLA-3075196"/>
    <n v="26"/>
    <n v="5"/>
    <n v="1969"/>
    <d v="1931-09-20T00:00:00"/>
    <n v="53.12"/>
    <n v="4.7699999999999996"/>
    <s v="Netherlands"/>
    <n v="30"/>
    <n v="4"/>
    <n v="1974"/>
    <d v="1935-08-26T00:00:00"/>
    <x v="630"/>
    <x v="364"/>
    <x v="19"/>
    <s v="UU"/>
    <x v="0"/>
    <n v="1800"/>
    <n v="3"/>
    <n v="150"/>
  </r>
  <r>
    <s v="NLA-3075261"/>
    <n v="27"/>
    <n v="5"/>
    <n v="1969"/>
    <d v="1932-09-19T00:00:00"/>
    <n v="51.93"/>
    <n v="5.52"/>
    <s v="Netherlands"/>
    <n v="5"/>
    <n v="5"/>
    <n v="1970"/>
    <d v="1910-09-21T00:00:00"/>
    <x v="631"/>
    <x v="708"/>
    <x v="19"/>
    <s v="DH"/>
    <x v="0"/>
    <n v="343"/>
    <n v="7"/>
    <n v="203"/>
  </r>
  <r>
    <s v="NLA-3075262"/>
    <n v="27"/>
    <n v="5"/>
    <n v="1969"/>
    <d v="1932-09-19T00:00:00"/>
    <n v="51.93"/>
    <n v="5.52"/>
    <s v="Netherlands"/>
    <n v="5"/>
    <n v="5"/>
    <n v="1970"/>
    <d v="1910-09-21T00:00:00"/>
    <x v="631"/>
    <x v="708"/>
    <x v="19"/>
    <s v="DH"/>
    <x v="0"/>
    <n v="343"/>
    <n v="7"/>
    <n v="203"/>
  </r>
  <r>
    <s v="NLA-3087804"/>
    <n v="28"/>
    <n v="5"/>
    <n v="1969"/>
    <d v="1933-09-20T00:00:00"/>
    <n v="52.57"/>
    <n v="4.83"/>
    <s v="Netherlands"/>
    <n v="2"/>
    <n v="6"/>
    <n v="1970"/>
    <d v="1907-10-22T00:00:00"/>
    <x v="571"/>
    <x v="364"/>
    <x v="19"/>
    <s v="DH"/>
    <x v="0"/>
    <n v="370"/>
    <n v="14"/>
    <n v="346"/>
  </r>
  <r>
    <s v="NLA-3107811"/>
    <n v="3"/>
    <n v="6"/>
    <n v="1969"/>
    <d v="1908-10-20T00:00:00"/>
    <n v="53.12"/>
    <n v="4.7699999999999996"/>
    <s v="Netherlands"/>
    <n v="26"/>
    <n v="5"/>
    <n v="1972"/>
    <d v="1931-09-23T00:00:00"/>
    <x v="630"/>
    <x v="364"/>
    <x v="19"/>
    <s v="DH"/>
    <x v="0"/>
    <n v="1088"/>
    <n v="3"/>
    <n v="150"/>
  </r>
  <r>
    <s v="NLA-3107813"/>
    <n v="3"/>
    <n v="6"/>
    <n v="1969"/>
    <d v="1908-10-20T00:00:00"/>
    <n v="53.12"/>
    <n v="4.7699999999999996"/>
    <s v="Netherlands"/>
    <n v="31"/>
    <n v="5"/>
    <n v="1981"/>
    <d v="1936-10-01T00:00:00"/>
    <x v="56"/>
    <x v="709"/>
    <x v="19"/>
    <s v="UU"/>
    <x v="0"/>
    <n v="4380"/>
    <n v="0"/>
    <n v="0"/>
  </r>
  <r>
    <s v="NLA-3113607"/>
    <n v="24"/>
    <n v="5"/>
    <n v="1969"/>
    <d v="1929-09-20T00:00:00"/>
    <n v="52.43"/>
    <n v="5.88"/>
    <s v="Netherlands"/>
    <n v="8"/>
    <n v="5"/>
    <n v="1971"/>
    <d v="1913-09-22T00:00:00"/>
    <x v="144"/>
    <x v="463"/>
    <x v="19"/>
    <s v="AH"/>
    <x v="0"/>
    <n v="714"/>
    <n v="21"/>
    <n v="231"/>
  </r>
  <r>
    <s v="NOA-46561"/>
    <n v="18"/>
    <n v="7"/>
    <n v="1969"/>
    <d v="1923-11-20T00:00:00"/>
    <n v="59.03"/>
    <n v="9.6300000000000008"/>
    <s v="Norway"/>
    <n v="15"/>
    <n v="8"/>
    <n v="1969"/>
    <d v="1920-12-20T00:00:00"/>
    <x v="240"/>
    <x v="710"/>
    <x v="8"/>
    <s v="RH"/>
    <x v="2"/>
    <n v="28"/>
    <n v="12"/>
    <n v="40"/>
  </r>
  <r>
    <s v="NOS-544002"/>
    <n v="23"/>
    <n v="6"/>
    <n v="1969"/>
    <d v="1928-10-20T00:00:00"/>
    <n v="58.12"/>
    <n v="6.6"/>
    <s v="Norway"/>
    <n v="10"/>
    <n v="1"/>
    <n v="1982"/>
    <d v="1915-06-05T00:00:00"/>
    <x v="632"/>
    <x v="711"/>
    <x v="8"/>
    <s v="UU"/>
    <x v="0"/>
    <n v="4584"/>
    <n v="4"/>
    <n v="181"/>
  </r>
  <r>
    <s v="SFH-C202386"/>
    <n v="12"/>
    <n v="6"/>
    <n v="1969"/>
    <d v="1917-10-21T00:00:00"/>
    <n v="61.4"/>
    <n v="23.6"/>
    <s v="Finland"/>
    <n v="19"/>
    <n v="8"/>
    <n v="1971"/>
    <d v="1924-12-22T00:00:00"/>
    <x v="27"/>
    <x v="491"/>
    <x v="1"/>
    <s v="DH"/>
    <x v="0"/>
    <n v="798"/>
    <n v="60"/>
    <n v="340"/>
  </r>
  <r>
    <s v="SFH-C220906"/>
    <n v="30"/>
    <n v="5"/>
    <n v="1969"/>
    <d v="1935-09-20T00:00:00"/>
    <n v="61.1"/>
    <n v="22.7"/>
    <s v="Finland"/>
    <n v="5"/>
    <n v="6"/>
    <n v="1971"/>
    <d v="1910-10-23T00:00:00"/>
    <x v="633"/>
    <x v="712"/>
    <x v="1"/>
    <s v="DH"/>
    <x v="0"/>
    <n v="736"/>
    <n v="6"/>
    <n v="91"/>
  </r>
  <r>
    <s v="SFH-S000178"/>
    <n v="15"/>
    <n v="6"/>
    <n v="1969"/>
    <d v="1920-10-20T00:00:00"/>
    <n v="65"/>
    <n v="25.6"/>
    <s v="Finland"/>
    <n v="30"/>
    <n v="4"/>
    <n v="1972"/>
    <d v="1935-08-24T00:00:00"/>
    <x v="634"/>
    <x v="713"/>
    <x v="1"/>
    <s v="PD"/>
    <x v="0"/>
    <n v="1050"/>
    <n v="12"/>
    <n v="181"/>
  </r>
  <r>
    <s v="SFH-S001612"/>
    <n v="7"/>
    <n v="6"/>
    <n v="1969"/>
    <d v="1912-10-20T00:00:00"/>
    <n v="62"/>
    <n v="21.3"/>
    <s v="Finland"/>
    <n v="18"/>
    <n v="4"/>
    <n v="1970"/>
    <d v="1923-08-22T00:00:00"/>
    <x v="33"/>
    <x v="653"/>
    <x v="1"/>
    <s v="DH"/>
    <x v="0"/>
    <n v="315"/>
    <n v="74"/>
    <n v="25"/>
  </r>
  <r>
    <s v="SFH-S002103"/>
    <n v="8"/>
    <n v="6"/>
    <n v="1969"/>
    <d v="1913-10-21T00:00:00"/>
    <n v="60.8"/>
    <n v="24.8"/>
    <s v="Finland"/>
    <n v="20"/>
    <n v="9"/>
    <n v="1971"/>
    <d v="1926-01-23T00:00:00"/>
    <x v="123"/>
    <x v="351"/>
    <x v="1"/>
    <s v="UU"/>
    <x v="0"/>
    <n v="834"/>
    <n v="0"/>
    <n v="0"/>
  </r>
  <r>
    <s v="SFH-S006633"/>
    <n v="26"/>
    <n v="5"/>
    <n v="1969"/>
    <d v="1931-09-20T00:00:00"/>
    <n v="62.9"/>
    <n v="23"/>
    <s v="Finland"/>
    <n v="6"/>
    <n v="9"/>
    <n v="1970"/>
    <d v="1912-01-22T00:00:00"/>
    <x v="26"/>
    <x v="1"/>
    <x v="1"/>
    <s v="DH"/>
    <x v="0"/>
    <n v="468"/>
    <n v="0"/>
    <n v="0"/>
  </r>
  <r>
    <s v="SFH-S021951"/>
    <n v="31"/>
    <n v="5"/>
    <n v="1969"/>
    <d v="1936-09-19T00:00:00"/>
    <n v="61.5"/>
    <n v="21.8"/>
    <s v="Finland"/>
    <n v="2"/>
    <n v="9"/>
    <n v="1970"/>
    <d v="1908-01-22T00:00:00"/>
    <x v="2"/>
    <x v="450"/>
    <x v="1"/>
    <s v="DH"/>
    <x v="0"/>
    <n v="459"/>
    <n v="11"/>
    <n v="270"/>
  </r>
  <r>
    <s v="SFH-S025390"/>
    <n v="30"/>
    <n v="5"/>
    <n v="1969"/>
    <d v="1935-09-20T00:00:00"/>
    <n v="61.5"/>
    <n v="24.1"/>
    <s v="Finland"/>
    <n v="8"/>
    <n v="4"/>
    <n v="1970"/>
    <d v="1913-08-22T00:00:00"/>
    <x v="2"/>
    <x v="493"/>
    <x v="1"/>
    <s v="PD"/>
    <x v="0"/>
    <n v="313"/>
    <n v="6"/>
    <n v="270"/>
  </r>
  <r>
    <s v="SFH-S026772"/>
    <n v="1"/>
    <n v="6"/>
    <n v="1969"/>
    <d v="1906-10-21T00:00:00"/>
    <n v="64.5"/>
    <n v="26.7"/>
    <s v="Finland"/>
    <n v="29"/>
    <n v="8"/>
    <n v="1969"/>
    <d v="1934-12-21T00:00:00"/>
    <x v="620"/>
    <x v="142"/>
    <x v="1"/>
    <s v="DH"/>
    <x v="0"/>
    <n v="89"/>
    <n v="0"/>
    <n v="0"/>
  </r>
  <r>
    <s v="SFH-S026774"/>
    <n v="1"/>
    <n v="6"/>
    <n v="1969"/>
    <d v="1906-10-21T00:00:00"/>
    <n v="64.5"/>
    <n v="26.7"/>
    <s v="Finland"/>
    <n v="22"/>
    <n v="8"/>
    <n v="1970"/>
    <d v="1927-12-22T00:00:00"/>
    <x v="620"/>
    <x v="142"/>
    <x v="1"/>
    <s v="DH"/>
    <x v="0"/>
    <n v="447"/>
    <n v="0"/>
    <n v="0"/>
  </r>
  <r>
    <s v="SFH-S026775"/>
    <n v="1"/>
    <n v="6"/>
    <n v="1969"/>
    <d v="1906-10-21T00:00:00"/>
    <n v="64.5"/>
    <n v="26.7"/>
    <s v="Finland"/>
    <n v="6"/>
    <n v="1"/>
    <n v="1971"/>
    <d v="1911-05-25T00:00:00"/>
    <x v="620"/>
    <x v="142"/>
    <x v="1"/>
    <s v="DH"/>
    <x v="0"/>
    <n v="584"/>
    <n v="0"/>
    <n v="0"/>
  </r>
  <r>
    <s v="SFH-S028550"/>
    <n v="6"/>
    <n v="6"/>
    <n v="1969"/>
    <d v="1911-10-21T00:00:00"/>
    <n v="62.3"/>
    <n v="21.4"/>
    <s v="Finland"/>
    <n v="15"/>
    <n v="8"/>
    <n v="1969"/>
    <d v="1920-12-20T00:00:00"/>
    <x v="103"/>
    <x v="572"/>
    <x v="1"/>
    <s v="UU"/>
    <x v="0"/>
    <n v="70"/>
    <n v="0"/>
    <n v="0"/>
  </r>
  <r>
    <s v="SFH-S039201"/>
    <n v="15"/>
    <n v="6"/>
    <n v="1969"/>
    <d v="1920-10-20T00:00:00"/>
    <n v="62.3"/>
    <n v="24.7"/>
    <s v="Finland"/>
    <n v="24"/>
    <n v="10"/>
    <n v="1969"/>
    <d v="1930-02-20T00:00:00"/>
    <x v="103"/>
    <x v="436"/>
    <x v="1"/>
    <s v="PD"/>
    <x v="0"/>
    <n v="131"/>
    <n v="11"/>
    <n v="270"/>
  </r>
  <r>
    <s v="SFH-S039202"/>
    <n v="15"/>
    <n v="6"/>
    <n v="1969"/>
    <d v="1920-10-20T00:00:00"/>
    <n v="62.2"/>
    <n v="24.7"/>
    <s v="Finland"/>
    <n v="23"/>
    <n v="10"/>
    <n v="1969"/>
    <d v="1929-02-19T00:00:00"/>
    <x v="103"/>
    <x v="173"/>
    <x v="1"/>
    <s v="PD"/>
    <x v="0"/>
    <n v="130"/>
    <n v="12"/>
    <n v="0"/>
  </r>
  <r>
    <s v="SFH-S041608"/>
    <n v="12"/>
    <n v="6"/>
    <n v="1969"/>
    <d v="1917-10-21T00:00:00"/>
    <n v="63"/>
    <n v="22.8"/>
    <s v="Finland"/>
    <n v="15"/>
    <n v="4"/>
    <n v="1970"/>
    <d v="1920-08-21T00:00:00"/>
    <x v="26"/>
    <x v="712"/>
    <x v="1"/>
    <s v="UU"/>
    <x v="0"/>
    <n v="307"/>
    <n v="12"/>
    <n v="181"/>
  </r>
  <r>
    <s v="SVS-7034529"/>
    <n v="17"/>
    <n v="6"/>
    <n v="1969"/>
    <d v="1922-10-21T00:00:00"/>
    <n v="55.42"/>
    <n v="12.95"/>
    <s v="Sweden"/>
    <n v="13"/>
    <n v="7"/>
    <n v="1969"/>
    <d v="1918-11-20T00:00:00"/>
    <x v="342"/>
    <x v="74"/>
    <x v="11"/>
    <s v="AH"/>
    <x v="0"/>
    <n v="26"/>
    <n v="3"/>
    <n v="210"/>
  </r>
  <r>
    <s v="SVS-7036944"/>
    <n v="3"/>
    <n v="6"/>
    <n v="1969"/>
    <d v="1908-10-20T00:00:00"/>
    <n v="59.37"/>
    <n v="16.5"/>
    <s v="Sweden"/>
    <n v="15"/>
    <n v="7"/>
    <n v="1969"/>
    <d v="1920-11-19T00:00:00"/>
    <x v="211"/>
    <x v="714"/>
    <x v="11"/>
    <s v="UU"/>
    <x v="0"/>
    <n v="42"/>
    <n v="0"/>
    <n v="0"/>
  </r>
  <r>
    <s v="SVS-7043178"/>
    <n v="3"/>
    <n v="6"/>
    <n v="1969"/>
    <d v="1908-10-20T00:00:00"/>
    <n v="57.48"/>
    <n v="18.399999999999999"/>
    <s v="Sweden"/>
    <n v="30"/>
    <n v="12"/>
    <n v="1971"/>
    <d v="1936-04-23T00:00:00"/>
    <x v="635"/>
    <x v="715"/>
    <x v="11"/>
    <s v="DH"/>
    <x v="0"/>
    <n v="940"/>
    <n v="4"/>
    <n v="122"/>
  </r>
  <r>
    <s v="SVS-7043251"/>
    <n v="5"/>
    <n v="6"/>
    <n v="1969"/>
    <d v="1910-10-21T00:00:00"/>
    <n v="59.33"/>
    <n v="16.47"/>
    <s v="Sweden"/>
    <n v="9"/>
    <n v="5"/>
    <n v="1973"/>
    <d v="1914-09-24T00:00:00"/>
    <x v="142"/>
    <x v="716"/>
    <x v="11"/>
    <s v="DH"/>
    <x v="0"/>
    <n v="1434"/>
    <n v="2"/>
    <n v="181"/>
  </r>
  <r>
    <s v="SVS-7046115"/>
    <n v="31"/>
    <n v="5"/>
    <n v="1969"/>
    <d v="1936-09-19T00:00:00"/>
    <n v="58.28"/>
    <n v="11.85"/>
    <s v="Sweden"/>
    <n v="24"/>
    <n v="7"/>
    <n v="1969"/>
    <d v="1929-11-20T00:00:00"/>
    <x v="367"/>
    <x v="717"/>
    <x v="11"/>
    <s v="UU"/>
    <x v="1"/>
    <n v="54"/>
    <n v="0"/>
    <n v="0"/>
  </r>
  <r>
    <s v="SVS-7046117"/>
    <n v="31"/>
    <n v="5"/>
    <n v="1969"/>
    <d v="1936-09-19T00:00:00"/>
    <n v="58.28"/>
    <n v="11.85"/>
    <s v="Sweden"/>
    <n v="2"/>
    <n v="7"/>
    <n v="1969"/>
    <d v="1907-11-20T00:00:00"/>
    <x v="367"/>
    <x v="717"/>
    <x v="11"/>
    <s v="AH"/>
    <x v="0"/>
    <n v="32"/>
    <n v="0"/>
    <n v="0"/>
  </r>
  <r>
    <s v="SVS-7046121"/>
    <n v="31"/>
    <n v="5"/>
    <n v="1969"/>
    <d v="1936-09-19T00:00:00"/>
    <n v="58.28"/>
    <n v="11.85"/>
    <s v="Sweden"/>
    <n v="5"/>
    <n v="5"/>
    <n v="1970"/>
    <d v="1910-09-21T00:00:00"/>
    <x v="367"/>
    <x v="717"/>
    <x v="11"/>
    <s v="AH"/>
    <x v="0"/>
    <n v="339"/>
    <n v="0"/>
    <n v="0"/>
  </r>
  <r>
    <s v="SVS-7046155"/>
    <n v="1"/>
    <n v="6"/>
    <n v="1969"/>
    <d v="1906-10-21T00:00:00"/>
    <n v="58.3"/>
    <n v="11.97"/>
    <s v="Sweden"/>
    <n v="15"/>
    <n v="1"/>
    <n v="1970"/>
    <d v="1920-05-23T00:00:00"/>
    <x v="623"/>
    <x v="703"/>
    <x v="11"/>
    <s v="DH"/>
    <x v="0"/>
    <n v="228"/>
    <n v="2"/>
    <n v="270"/>
  </r>
  <r>
    <s v="SVS-7046169"/>
    <n v="1"/>
    <n v="6"/>
    <n v="1969"/>
    <d v="1906-10-21T00:00:00"/>
    <n v="58.28"/>
    <n v="11.92"/>
    <s v="Sweden"/>
    <n v="15"/>
    <n v="12"/>
    <n v="1969"/>
    <d v="1921-04-21T00:00:00"/>
    <x v="623"/>
    <x v="703"/>
    <x v="11"/>
    <s v="DH"/>
    <x v="0"/>
    <n v="197"/>
    <n v="3"/>
    <n v="28"/>
  </r>
  <r>
    <s v="SVS-7046181"/>
    <n v="1"/>
    <n v="6"/>
    <n v="1969"/>
    <d v="1906-10-21T00:00:00"/>
    <n v="58.28"/>
    <n v="11.92"/>
    <s v="Sweden"/>
    <n v="20"/>
    <n v="12"/>
    <n v="1969"/>
    <d v="1926-04-22T00:00:00"/>
    <x v="506"/>
    <x v="97"/>
    <x v="11"/>
    <s v="UU"/>
    <x v="0"/>
    <n v="202"/>
    <n v="38"/>
    <n v="185"/>
  </r>
  <r>
    <s v="SVS-7046232"/>
    <n v="2"/>
    <n v="6"/>
    <n v="1969"/>
    <d v="1907-10-21T00:00:00"/>
    <n v="58.15"/>
    <n v="11.93"/>
    <s v="Sweden"/>
    <n v="15"/>
    <n v="6"/>
    <n v="1971"/>
    <d v="1920-10-22T00:00:00"/>
    <x v="636"/>
    <x v="452"/>
    <x v="11"/>
    <s v="UU"/>
    <x v="0"/>
    <n v="743"/>
    <n v="2"/>
    <n v="270"/>
  </r>
  <r>
    <s v="SVS-7046238"/>
    <n v="2"/>
    <n v="6"/>
    <n v="1969"/>
    <d v="1907-10-21T00:00:00"/>
    <n v="58.15"/>
    <n v="11.93"/>
    <s v="Sweden"/>
    <n v="3"/>
    <n v="5"/>
    <n v="1970"/>
    <d v="1908-09-20T00:00:00"/>
    <x v="309"/>
    <x v="718"/>
    <x v="11"/>
    <s v="DH"/>
    <x v="0"/>
    <n v="335"/>
    <n v="29"/>
    <n v="154"/>
  </r>
  <r>
    <s v="SVS-7046268"/>
    <n v="8"/>
    <n v="6"/>
    <n v="1969"/>
    <d v="1913-10-21T00:00:00"/>
    <n v="58.28"/>
    <n v="11.92"/>
    <s v="Sweden"/>
    <n v="2"/>
    <n v="8"/>
    <n v="1970"/>
    <d v="1907-12-22T00:00:00"/>
    <x v="623"/>
    <x v="178"/>
    <x v="11"/>
    <s v="RH"/>
    <x v="2"/>
    <n v="420"/>
    <n v="2"/>
    <n v="0"/>
  </r>
  <r>
    <s v="SVS-7046662"/>
    <n v="3"/>
    <n v="6"/>
    <n v="1969"/>
    <d v="1908-10-20T00:00:00"/>
    <n v="58.78"/>
    <n v="17.329999999999998"/>
    <s v="Sweden"/>
    <n v="22"/>
    <n v="12"/>
    <n v="1969"/>
    <d v="1928-04-21T00:00:00"/>
    <x v="637"/>
    <x v="669"/>
    <x v="11"/>
    <s v="DH"/>
    <x v="0"/>
    <n v="202"/>
    <n v="7"/>
    <n v="73"/>
  </r>
  <r>
    <s v="CZP-E230104"/>
    <n v="13"/>
    <n v="7"/>
    <n v="1970"/>
    <d v="1918-11-21T00:00:00"/>
    <n v="50.03"/>
    <n v="15.97"/>
    <s v="Czech Republic"/>
    <n v="15"/>
    <n v="9"/>
    <n v="1970"/>
    <d v="1921-01-21T00:00:00"/>
    <x v="244"/>
    <x v="433"/>
    <x v="16"/>
    <s v="DH"/>
    <x v="0"/>
    <n v="64"/>
    <n v="0"/>
    <n v="0"/>
  </r>
  <r>
    <s v="DEH-5011406"/>
    <n v="18"/>
    <n v="5"/>
    <n v="1970"/>
    <d v="1923-09-21T00:00:00"/>
    <n v="50.58"/>
    <n v="13"/>
    <s v="Germany"/>
    <n v="31"/>
    <n v="5"/>
    <n v="1970"/>
    <d v="1936-09-20T00:00:00"/>
    <x v="65"/>
    <x v="236"/>
    <x v="6"/>
    <s v="UU"/>
    <x v="0"/>
    <n v="13"/>
    <n v="0"/>
    <n v="0"/>
  </r>
  <r>
    <s v="DEH-5011408"/>
    <n v="18"/>
    <n v="5"/>
    <n v="1970"/>
    <d v="1923-09-21T00:00:00"/>
    <n v="50.58"/>
    <n v="13"/>
    <s v="Germany"/>
    <n v="2"/>
    <n v="6"/>
    <n v="1970"/>
    <d v="1907-10-22T00:00:00"/>
    <x v="65"/>
    <x v="236"/>
    <x v="6"/>
    <s v="UU"/>
    <x v="0"/>
    <n v="15"/>
    <n v="0"/>
    <n v="0"/>
  </r>
  <r>
    <s v="DEH-5011409"/>
    <n v="18"/>
    <n v="5"/>
    <n v="1970"/>
    <d v="1923-09-21T00:00:00"/>
    <n v="50.58"/>
    <n v="13"/>
    <s v="Germany"/>
    <n v="2"/>
    <n v="6"/>
    <n v="1970"/>
    <d v="1907-10-22T00:00:00"/>
    <x v="65"/>
    <x v="236"/>
    <x v="6"/>
    <s v="UU"/>
    <x v="0"/>
    <n v="15"/>
    <n v="0"/>
    <n v="0"/>
  </r>
  <r>
    <s v="DEH-5012079"/>
    <n v="4"/>
    <n v="6"/>
    <n v="1970"/>
    <d v="1909-10-22T00:00:00"/>
    <n v="52.02"/>
    <n v="12.02"/>
    <s v="Germany"/>
    <n v="13"/>
    <n v="2"/>
    <n v="1971"/>
    <d v="1918-06-25T00:00:00"/>
    <x v="149"/>
    <x v="116"/>
    <x v="6"/>
    <s v="AH"/>
    <x v="0"/>
    <n v="254"/>
    <n v="0"/>
    <n v="0"/>
  </r>
  <r>
    <s v="DER-E86519"/>
    <n v="23"/>
    <n v="5"/>
    <n v="1970"/>
    <d v="1928-09-20T00:00:00"/>
    <n v="48.28"/>
    <n v="13.1"/>
    <s v="Austria"/>
    <n v="28"/>
    <n v="12"/>
    <n v="1972"/>
    <d v="1934-04-25T00:00:00"/>
    <x v="638"/>
    <x v="719"/>
    <x v="6"/>
    <s v="DH"/>
    <x v="0"/>
    <n v="950"/>
    <n v="104"/>
    <n v="263"/>
  </r>
  <r>
    <s v="DER-F19158"/>
    <n v="28"/>
    <n v="5"/>
    <n v="1970"/>
    <d v="1933-09-21T00:00:00"/>
    <n v="49.57"/>
    <n v="8.3000000000000007"/>
    <s v="Germany"/>
    <n v="5"/>
    <n v="9"/>
    <n v="1970"/>
    <d v="1911-01-22T00:00:00"/>
    <x v="639"/>
    <x v="720"/>
    <x v="6"/>
    <s v="DH"/>
    <x v="0"/>
    <n v="100"/>
    <n v="4"/>
    <n v="270"/>
  </r>
  <r>
    <s v="DEW-5068799"/>
    <n v="17"/>
    <n v="5"/>
    <n v="1970"/>
    <d v="1922-09-21T00:00:00"/>
    <n v="53.4"/>
    <n v="8.1300000000000008"/>
    <s v="Germany"/>
    <n v="16"/>
    <n v="5"/>
    <n v="1971"/>
    <d v="1921-09-22T00:00:00"/>
    <x v="42"/>
    <x v="721"/>
    <x v="6"/>
    <s v="DH"/>
    <x v="0"/>
    <n v="364"/>
    <n v="4"/>
    <n v="164"/>
  </r>
  <r>
    <s v="DKC-506575"/>
    <n v="8"/>
    <n v="6"/>
    <n v="1970"/>
    <d v="1913-10-22T00:00:00"/>
    <n v="55.52"/>
    <n v="8.42"/>
    <s v="Denmark"/>
    <n v="8"/>
    <n v="6"/>
    <n v="1971"/>
    <d v="1913-10-23T00:00:00"/>
    <x v="209"/>
    <x v="290"/>
    <x v="3"/>
    <s v="AH"/>
    <x v="0"/>
    <n v="365"/>
    <n v="4"/>
    <n v="270"/>
  </r>
  <r>
    <s v="GBT-EC91399"/>
    <n v="24"/>
    <n v="5"/>
    <n v="1970"/>
    <d v="1929-09-21T00:00:00"/>
    <n v="51.4"/>
    <n v="-0.5"/>
    <s v="UK"/>
    <n v="17"/>
    <n v="7"/>
    <n v="1970"/>
    <d v="1922-11-21T00:00:00"/>
    <x v="554"/>
    <x v="722"/>
    <x v="4"/>
    <s v="DH"/>
    <x v="0"/>
    <n v="54"/>
    <n v="0"/>
    <n v="0"/>
  </r>
  <r>
    <s v="GBT-EC96722"/>
    <n v="30"/>
    <n v="5"/>
    <n v="1970"/>
    <d v="1935-09-21T00:00:00"/>
    <n v="53.5"/>
    <n v="-1.1000000000000001"/>
    <s v="UK"/>
    <n v="27"/>
    <n v="3"/>
    <n v="1971"/>
    <d v="1932-07-22T00:00:00"/>
    <x v="567"/>
    <x v="649"/>
    <x v="4"/>
    <s v="DH"/>
    <x v="0"/>
    <n v="301"/>
    <n v="0"/>
    <n v="0"/>
  </r>
  <r>
    <s v="GBT-ED15986"/>
    <n v="21"/>
    <n v="5"/>
    <n v="1970"/>
    <d v="1926-09-21T00:00:00"/>
    <n v="50.48"/>
    <n v="-4.9800000000000004"/>
    <s v="UK"/>
    <n v="27"/>
    <n v="3"/>
    <n v="1976"/>
    <d v="1932-07-27T00:00:00"/>
    <x v="393"/>
    <x v="723"/>
    <x v="4"/>
    <s v="AH"/>
    <x v="0"/>
    <n v="2137"/>
    <n v="3"/>
    <n v="328"/>
  </r>
  <r>
    <s v="GBT-ED83033"/>
    <n v="27"/>
    <n v="5"/>
    <n v="1970"/>
    <d v="1932-09-20T00:00:00"/>
    <n v="53.5"/>
    <n v="-2"/>
    <s v="UK"/>
    <n v="15"/>
    <n v="7"/>
    <n v="1970"/>
    <d v="1920-11-20T00:00:00"/>
    <x v="567"/>
    <x v="248"/>
    <x v="4"/>
    <s v="UU"/>
    <x v="0"/>
    <n v="49"/>
    <n v="0"/>
    <n v="0"/>
  </r>
  <r>
    <s v="GBT-ED84801"/>
    <n v="19"/>
    <n v="5"/>
    <n v="1970"/>
    <d v="1924-09-20T00:00:00"/>
    <n v="53.2"/>
    <n v="0.4"/>
    <s v="UK"/>
    <n v="25"/>
    <n v="4"/>
    <n v="1977"/>
    <d v="1930-08-29T00:00:00"/>
    <x v="14"/>
    <x v="724"/>
    <x v="4"/>
    <s v="DH"/>
    <x v="0"/>
    <n v="2533"/>
    <n v="7"/>
    <n v="270"/>
  </r>
  <r>
    <s v="GBT-EF14544"/>
    <n v="30"/>
    <n v="5"/>
    <n v="1970"/>
    <d v="1935-09-21T00:00:00"/>
    <n v="57.38"/>
    <n v="-1.88"/>
    <s v="UK"/>
    <n v="8"/>
    <n v="5"/>
    <n v="1975"/>
    <d v="1913-09-26T00:00:00"/>
    <x v="237"/>
    <x v="677"/>
    <x v="4"/>
    <s v="UU"/>
    <x v="0"/>
    <n v="1804"/>
    <n v="25"/>
    <n v="358"/>
  </r>
  <r>
    <s v="HES-944394"/>
    <n v="11"/>
    <n v="6"/>
    <n v="1970"/>
    <d v="1916-10-21T00:00:00"/>
    <n v="47.32"/>
    <n v="7.78"/>
    <s v="Switzerland"/>
    <n v="13"/>
    <n v="5"/>
    <n v="1975"/>
    <d v="1918-09-26T00:00:00"/>
    <x v="383"/>
    <x v="725"/>
    <x v="9"/>
    <s v="UU"/>
    <x v="0"/>
    <n v="1797"/>
    <n v="12"/>
    <n v="72"/>
  </r>
  <r>
    <s v="HES-949052"/>
    <n v="25"/>
    <n v="5"/>
    <n v="1970"/>
    <d v="1930-09-21T00:00:00"/>
    <n v="47"/>
    <n v="6.9"/>
    <s v="Switzerland"/>
    <n v="17"/>
    <n v="7"/>
    <n v="1972"/>
    <d v="1922-11-23T00:00:00"/>
    <x v="640"/>
    <x v="726"/>
    <x v="9"/>
    <s v="AH"/>
    <x v="0"/>
    <n v="784"/>
    <n v="8"/>
    <n v="270"/>
  </r>
  <r>
    <s v="HES-949056"/>
    <n v="25"/>
    <n v="5"/>
    <n v="1970"/>
    <d v="1930-09-21T00:00:00"/>
    <n v="47.02"/>
    <n v="6.87"/>
    <s v="Switzerland"/>
    <n v="15"/>
    <n v="8"/>
    <n v="1970"/>
    <d v="1920-12-21T00:00:00"/>
    <x v="364"/>
    <x v="727"/>
    <x v="9"/>
    <s v="DH"/>
    <x v="0"/>
    <n v="82"/>
    <n v="35"/>
    <n v="47"/>
  </r>
  <r>
    <s v="HES-949073"/>
    <n v="13"/>
    <n v="5"/>
    <n v="1970"/>
    <d v="1918-09-21T00:00:00"/>
    <n v="47"/>
    <n v="6.9"/>
    <s v="Switzerland"/>
    <n v="12"/>
    <n v="6"/>
    <n v="1970"/>
    <d v="1917-10-22T00:00:00"/>
    <x v="641"/>
    <x v="728"/>
    <x v="9"/>
    <s v="AH"/>
    <x v="0"/>
    <n v="30"/>
    <n v="12"/>
    <n v="0"/>
  </r>
  <r>
    <s v="NLA-3067488"/>
    <n v="8"/>
    <n v="5"/>
    <n v="1970"/>
    <d v="1913-09-21T00:00:00"/>
    <n v="51.93"/>
    <n v="5.52"/>
    <s v="Netherlands"/>
    <n v="15"/>
    <n v="5"/>
    <n v="1971"/>
    <d v="1920-09-21T00:00:00"/>
    <x v="500"/>
    <x v="708"/>
    <x v="19"/>
    <s v="UU"/>
    <x v="0"/>
    <n v="372"/>
    <n v="7"/>
    <n v="338"/>
  </r>
  <r>
    <s v="NLA-3097714"/>
    <n v="2"/>
    <n v="6"/>
    <n v="1970"/>
    <d v="1907-10-22T00:00:00"/>
    <n v="51.93"/>
    <n v="5.52"/>
    <s v="Netherlands"/>
    <n v="30"/>
    <n v="1"/>
    <n v="1971"/>
    <d v="1935-05-25T00:00:00"/>
    <x v="500"/>
    <x v="708"/>
    <x v="19"/>
    <s v="DH"/>
    <x v="0"/>
    <n v="242"/>
    <n v="7"/>
    <n v="338"/>
  </r>
  <r>
    <s v="NLA-3097750"/>
    <n v="2"/>
    <n v="6"/>
    <n v="1970"/>
    <d v="1907-10-22T00:00:00"/>
    <n v="51.93"/>
    <n v="5.57"/>
    <s v="Netherlands"/>
    <n v="8"/>
    <n v="4"/>
    <n v="1971"/>
    <d v="1913-08-23T00:00:00"/>
    <x v="631"/>
    <x v="442"/>
    <x v="19"/>
    <s v="DH"/>
    <x v="0"/>
    <n v="310"/>
    <n v="5"/>
    <n v="149"/>
  </r>
  <r>
    <s v="NLA-3097756"/>
    <n v="2"/>
    <n v="6"/>
    <n v="1970"/>
    <d v="1907-10-22T00:00:00"/>
    <n v="51.95"/>
    <n v="5.48"/>
    <s v="Netherlands"/>
    <n v="12"/>
    <n v="3"/>
    <n v="1971"/>
    <d v="1917-07-23T00:00:00"/>
    <x v="500"/>
    <x v="708"/>
    <x v="19"/>
    <s v="RH"/>
    <x v="0"/>
    <n v="283"/>
    <n v="4"/>
    <n v="0"/>
  </r>
  <r>
    <s v="NLA-3097758"/>
    <n v="2"/>
    <n v="6"/>
    <n v="1970"/>
    <d v="1907-10-22T00:00:00"/>
    <n v="51.97"/>
    <n v="5.48"/>
    <s v="Netherlands"/>
    <n v="14"/>
    <n v="3"/>
    <n v="1971"/>
    <d v="1919-07-23T00:00:00"/>
    <x v="500"/>
    <x v="708"/>
    <x v="19"/>
    <s v="RH"/>
    <x v="0"/>
    <n v="285"/>
    <n v="4"/>
    <n v="0"/>
  </r>
  <r>
    <s v="NLA-3111727"/>
    <n v="5"/>
    <n v="6"/>
    <n v="1970"/>
    <d v="1910-10-22T00:00:00"/>
    <n v="53.45"/>
    <n v="5.83"/>
    <s v="Netherlands"/>
    <n v="25"/>
    <n v="4"/>
    <n v="1972"/>
    <d v="1930-08-24T00:00:00"/>
    <x v="642"/>
    <x v="567"/>
    <x v="19"/>
    <s v="DH"/>
    <x v="0"/>
    <n v="690"/>
    <n v="92"/>
    <n v="237"/>
  </r>
  <r>
    <s v="NLA-3127973"/>
    <n v="31"/>
    <n v="5"/>
    <n v="1970"/>
    <d v="1936-09-20T00:00:00"/>
    <n v="53.1"/>
    <n v="4.8"/>
    <s v="Netherlands"/>
    <n v="17"/>
    <n v="3"/>
    <n v="1971"/>
    <d v="1922-07-23T00:00:00"/>
    <x v="630"/>
    <x v="364"/>
    <x v="19"/>
    <s v="DH"/>
    <x v="0"/>
    <n v="290"/>
    <n v="0"/>
    <n v="0"/>
  </r>
  <r>
    <s v="NLA-3127976"/>
    <n v="31"/>
    <n v="5"/>
    <n v="1970"/>
    <d v="1936-09-20T00:00:00"/>
    <n v="53.1"/>
    <n v="4.8"/>
    <s v="Netherlands"/>
    <n v="15"/>
    <n v="4"/>
    <n v="1971"/>
    <d v="1920-08-22T00:00:00"/>
    <x v="14"/>
    <x v="441"/>
    <x v="19"/>
    <s v="RH"/>
    <x v="0"/>
    <n v="319"/>
    <n v="13"/>
    <n v="31"/>
  </r>
  <r>
    <s v="NLA-3127979"/>
    <n v="31"/>
    <n v="5"/>
    <n v="1970"/>
    <d v="1936-09-20T00:00:00"/>
    <n v="53.1"/>
    <n v="4.8"/>
    <s v="Netherlands"/>
    <n v="15"/>
    <n v="4"/>
    <n v="1971"/>
    <d v="1920-08-22T00:00:00"/>
    <x v="14"/>
    <x v="441"/>
    <x v="19"/>
    <s v="RH"/>
    <x v="0"/>
    <n v="319"/>
    <n v="13"/>
    <n v="31"/>
  </r>
  <r>
    <s v="NLA-3127983"/>
    <n v="2"/>
    <n v="6"/>
    <n v="1970"/>
    <d v="1907-10-22T00:00:00"/>
    <n v="53.1"/>
    <n v="4.8"/>
    <s v="Netherlands"/>
    <n v="9"/>
    <n v="6"/>
    <n v="1973"/>
    <d v="1914-10-25T00:00:00"/>
    <x v="642"/>
    <x v="364"/>
    <x v="19"/>
    <s v="DH"/>
    <x v="0"/>
    <n v="1103"/>
    <n v="12"/>
    <n v="181"/>
  </r>
  <r>
    <s v="NLA-3127990"/>
    <n v="8"/>
    <n v="6"/>
    <n v="1970"/>
    <d v="1913-10-22T00:00:00"/>
    <n v="53.1"/>
    <n v="4.8"/>
    <s v="Netherlands"/>
    <n v="17"/>
    <n v="3"/>
    <n v="1971"/>
    <d v="1922-07-23T00:00:00"/>
    <x v="630"/>
    <x v="364"/>
    <x v="19"/>
    <s v="DH"/>
    <x v="0"/>
    <n v="282"/>
    <n v="0"/>
    <n v="0"/>
  </r>
  <r>
    <s v="NLA-3134675"/>
    <n v="23"/>
    <n v="5"/>
    <n v="1970"/>
    <d v="1928-09-20T00:00:00"/>
    <n v="53"/>
    <n v="6.07"/>
    <s v="Netherlands"/>
    <n v="15"/>
    <n v="7"/>
    <n v="1987"/>
    <d v="1920-12-07T00:00:00"/>
    <x v="642"/>
    <x v="447"/>
    <x v="19"/>
    <s v="UU"/>
    <x v="1"/>
    <n v="6262"/>
    <n v="0"/>
    <n v="0"/>
  </r>
  <r>
    <s v="NLA-3137901"/>
    <n v="19"/>
    <n v="5"/>
    <n v="1970"/>
    <d v="1924-09-20T00:00:00"/>
    <n v="52.5"/>
    <n v="5.9"/>
    <s v="Netherlands"/>
    <n v="8"/>
    <n v="11"/>
    <n v="1973"/>
    <d v="1914-03-27T00:00:00"/>
    <x v="463"/>
    <x v="549"/>
    <x v="19"/>
    <s v="DH"/>
    <x v="0"/>
    <n v="1269"/>
    <n v="0"/>
    <n v="0"/>
  </r>
  <r>
    <s v="NLA-3137909"/>
    <n v="21"/>
    <n v="5"/>
    <n v="1970"/>
    <d v="1926-09-21T00:00:00"/>
    <n v="52.5"/>
    <n v="5.9"/>
    <s v="Netherlands"/>
    <n v="2"/>
    <n v="2"/>
    <n v="1971"/>
    <d v="1907-06-25T00:00:00"/>
    <x v="463"/>
    <x v="549"/>
    <x v="19"/>
    <s v="DH"/>
    <x v="0"/>
    <n v="257"/>
    <n v="0"/>
    <n v="0"/>
  </r>
  <r>
    <s v="NOS-646498"/>
    <n v="28"/>
    <n v="5"/>
    <n v="1970"/>
    <d v="1933-09-21T00:00:00"/>
    <n v="58.35"/>
    <n v="6.3"/>
    <s v="Norway"/>
    <n v="15"/>
    <n v="10"/>
    <n v="1970"/>
    <d v="1921-02-20T00:00:00"/>
    <x v="367"/>
    <x v="729"/>
    <x v="8"/>
    <s v="RH"/>
    <x v="0"/>
    <n v="140"/>
    <n v="12"/>
    <n v="131"/>
  </r>
  <r>
    <s v="SFH-B076936"/>
    <n v="30"/>
    <n v="5"/>
    <n v="1970"/>
    <d v="1935-09-21T00:00:00"/>
    <n v="60.9"/>
    <n v="22.4"/>
    <s v="Finland"/>
    <n v="10"/>
    <n v="11"/>
    <n v="1970"/>
    <d v="1916-03-23T00:00:00"/>
    <x v="121"/>
    <x v="730"/>
    <x v="1"/>
    <s v="UU"/>
    <x v="0"/>
    <n v="164"/>
    <n v="13"/>
    <n v="26"/>
  </r>
  <r>
    <s v="SFH-C082697"/>
    <n v="7"/>
    <n v="6"/>
    <n v="1970"/>
    <d v="1912-10-21T00:00:00"/>
    <n v="62.1"/>
    <n v="22"/>
    <s v="Finland"/>
    <n v="2"/>
    <n v="7"/>
    <n v="1970"/>
    <d v="1907-11-21T00:00:00"/>
    <x v="540"/>
    <x v="337"/>
    <x v="1"/>
    <s v="AH"/>
    <x v="0"/>
    <n v="25"/>
    <n v="0"/>
    <n v="0"/>
  </r>
  <r>
    <s v="SFH-C112983"/>
    <n v="19"/>
    <n v="6"/>
    <n v="1970"/>
    <d v="1924-10-21T00:00:00"/>
    <n v="62.1"/>
    <n v="22"/>
    <s v="Finland"/>
    <n v="20"/>
    <n v="8"/>
    <n v="1970"/>
    <d v="1925-12-22T00:00:00"/>
    <x v="540"/>
    <x v="337"/>
    <x v="1"/>
    <s v="DH"/>
    <x v="0"/>
    <n v="62"/>
    <n v="0"/>
    <n v="0"/>
  </r>
  <r>
    <s v="SFH-C112984"/>
    <n v="19"/>
    <n v="6"/>
    <n v="1970"/>
    <d v="1924-10-21T00:00:00"/>
    <n v="62.1"/>
    <n v="22"/>
    <s v="Finland"/>
    <n v="2"/>
    <n v="7"/>
    <n v="1970"/>
    <d v="1907-11-21T00:00:00"/>
    <x v="540"/>
    <x v="337"/>
    <x v="1"/>
    <s v="UU"/>
    <x v="0"/>
    <n v="13"/>
    <n v="0"/>
    <n v="0"/>
  </r>
  <r>
    <s v="SFH-C153251"/>
    <n v="4"/>
    <n v="6"/>
    <n v="1970"/>
    <d v="1909-10-22T00:00:00"/>
    <n v="61.3"/>
    <n v="24.1"/>
    <s v="Finland"/>
    <n v="15"/>
    <n v="1"/>
    <n v="1971"/>
    <d v="1920-05-24T00:00:00"/>
    <x v="340"/>
    <x v="570"/>
    <x v="1"/>
    <s v="DH"/>
    <x v="0"/>
    <n v="225"/>
    <n v="0"/>
    <n v="0"/>
  </r>
  <r>
    <s v="SFH-S001955"/>
    <n v="7"/>
    <n v="6"/>
    <n v="1970"/>
    <d v="1912-10-21T00:00:00"/>
    <n v="61.47"/>
    <n v="23.38"/>
    <s v="Finland"/>
    <n v="15"/>
    <n v="8"/>
    <n v="1981"/>
    <d v="1921-01-01T00:00:00"/>
    <x v="643"/>
    <x v="731"/>
    <x v="1"/>
    <s v="UU"/>
    <x v="0"/>
    <n v="4087"/>
    <n v="2"/>
    <n v="91"/>
  </r>
  <r>
    <s v="SFH-S008444"/>
    <n v="7"/>
    <n v="6"/>
    <n v="1970"/>
    <d v="1912-10-21T00:00:00"/>
    <n v="61.5"/>
    <n v="24.1"/>
    <s v="Finland"/>
    <n v="16"/>
    <n v="6"/>
    <n v="1970"/>
    <d v="1921-10-22T00:00:00"/>
    <x v="2"/>
    <x v="570"/>
    <x v="1"/>
    <s v="UU"/>
    <x v="0"/>
    <n v="9"/>
    <n v="0"/>
    <n v="0"/>
  </r>
  <r>
    <s v="SFH-S023812"/>
    <n v="31"/>
    <n v="5"/>
    <n v="1970"/>
    <d v="1936-09-20T00:00:00"/>
    <n v="60.2"/>
    <n v="24.6"/>
    <s v="Finland"/>
    <n v="22"/>
    <n v="1"/>
    <n v="1973"/>
    <d v="1927-05-27T00:00:00"/>
    <x v="61"/>
    <x v="436"/>
    <x v="1"/>
    <s v="DH"/>
    <x v="0"/>
    <n v="967"/>
    <n v="34"/>
    <n v="351"/>
  </r>
  <r>
    <s v="SFH-S034263"/>
    <n v="31"/>
    <n v="5"/>
    <n v="1970"/>
    <d v="1936-09-20T00:00:00"/>
    <n v="61.3"/>
    <n v="23.8"/>
    <s v="Finland"/>
    <n v="12"/>
    <n v="4"/>
    <n v="1971"/>
    <d v="1917-08-23T00:00:00"/>
    <x v="453"/>
    <x v="370"/>
    <x v="1"/>
    <s v="DH"/>
    <x v="0"/>
    <n v="316"/>
    <n v="25"/>
    <n v="63"/>
  </r>
  <r>
    <s v="SFH-S037261"/>
    <n v="15"/>
    <n v="6"/>
    <n v="1970"/>
    <d v="1920-10-21T00:00:00"/>
    <n v="61.5"/>
    <n v="24"/>
    <s v="Finland"/>
    <n v="28"/>
    <n v="6"/>
    <n v="1970"/>
    <d v="1933-10-22T00:00:00"/>
    <x v="2"/>
    <x v="493"/>
    <x v="1"/>
    <s v="UU"/>
    <x v="0"/>
    <n v="13"/>
    <n v="0"/>
    <n v="0"/>
  </r>
  <r>
    <s v="SFH-S037904"/>
    <n v="5"/>
    <n v="6"/>
    <n v="1970"/>
    <d v="1910-10-22T00:00:00"/>
    <n v="62.3"/>
    <n v="21.4"/>
    <s v="Finland"/>
    <n v="3"/>
    <n v="5"/>
    <n v="1971"/>
    <d v="1908-09-21T00:00:00"/>
    <x v="505"/>
    <x v="571"/>
    <x v="1"/>
    <s v="DH"/>
    <x v="0"/>
    <n v="332"/>
    <n v="133"/>
    <n v="121"/>
  </r>
  <r>
    <s v="SFH-S055153"/>
    <n v="7"/>
    <n v="6"/>
    <n v="1970"/>
    <d v="1912-10-21T00:00:00"/>
    <n v="59.9"/>
    <n v="22.4"/>
    <s v="Finland"/>
    <n v="26"/>
    <n v="7"/>
    <n v="1970"/>
    <d v="1931-11-21T00:00:00"/>
    <x v="366"/>
    <x v="732"/>
    <x v="1"/>
    <s v="UU"/>
    <x v="0"/>
    <n v="49"/>
    <n v="30"/>
    <n v="207"/>
  </r>
  <r>
    <s v="SVS-7001758"/>
    <n v="16"/>
    <n v="6"/>
    <n v="1970"/>
    <d v="1921-10-22T00:00:00"/>
    <n v="65.819999999999993"/>
    <n v="22.32"/>
    <s v="Sweden"/>
    <n v="16"/>
    <n v="4"/>
    <n v="1972"/>
    <d v="1921-08-24T00:00:00"/>
    <x v="295"/>
    <x v="322"/>
    <x v="11"/>
    <s v="DH"/>
    <x v="0"/>
    <n v="670"/>
    <n v="6"/>
    <n v="353"/>
  </r>
  <r>
    <s v="SVS-7006003"/>
    <n v="16"/>
    <n v="6"/>
    <n v="1970"/>
    <d v="1921-10-22T00:00:00"/>
    <n v="58.18"/>
    <n v="11.97"/>
    <s v="Sweden"/>
    <n v="1"/>
    <n v="11"/>
    <n v="1970"/>
    <d v="1907-03-24T00:00:00"/>
    <x v="644"/>
    <x v="431"/>
    <x v="11"/>
    <s v="DH"/>
    <x v="0"/>
    <n v="138"/>
    <n v="43"/>
    <n v="308"/>
  </r>
  <r>
    <s v="SVS-7016525"/>
    <n v="6"/>
    <n v="6"/>
    <n v="1970"/>
    <d v="1911-10-22T00:00:00"/>
    <n v="58.3"/>
    <n v="16.25"/>
    <s v="Sweden"/>
    <n v="4"/>
    <n v="7"/>
    <n v="1970"/>
    <d v="1909-11-21T00:00:00"/>
    <x v="623"/>
    <x v="733"/>
    <x v="11"/>
    <s v="DH"/>
    <x v="0"/>
    <n v="28"/>
    <n v="0"/>
    <n v="0"/>
  </r>
  <r>
    <s v="SVS-7043190"/>
    <n v="9"/>
    <n v="6"/>
    <n v="1970"/>
    <d v="1914-10-22T00:00:00"/>
    <n v="57.43"/>
    <n v="18.48"/>
    <s v="Sweden"/>
    <n v="13"/>
    <n v="4"/>
    <n v="1972"/>
    <d v="1918-08-24T00:00:00"/>
    <x v="275"/>
    <x v="734"/>
    <x v="11"/>
    <s v="UU"/>
    <x v="0"/>
    <n v="674"/>
    <n v="33"/>
    <n v="32"/>
  </r>
  <r>
    <s v="SVS-7047607"/>
    <n v="3"/>
    <n v="6"/>
    <n v="1970"/>
    <d v="1908-10-21T00:00:00"/>
    <n v="58.22"/>
    <n v="11.9"/>
    <s v="Sweden"/>
    <n v="28"/>
    <n v="6"/>
    <n v="1970"/>
    <d v="1933-10-22T00:00:00"/>
    <x v="493"/>
    <x v="452"/>
    <x v="11"/>
    <s v="UU"/>
    <x v="0"/>
    <n v="25"/>
    <n v="0"/>
    <n v="0"/>
  </r>
  <r>
    <s v="SVS-7047616"/>
    <n v="3"/>
    <n v="6"/>
    <n v="1970"/>
    <d v="1908-10-21T00:00:00"/>
    <n v="58.18"/>
    <n v="11.93"/>
    <s v="Sweden"/>
    <n v="17"/>
    <n v="4"/>
    <n v="1971"/>
    <d v="1922-08-23T00:00:00"/>
    <x v="622"/>
    <x v="38"/>
    <x v="11"/>
    <s v="DH"/>
    <x v="0"/>
    <n v="318"/>
    <n v="8"/>
    <n v="8"/>
  </r>
  <r>
    <s v="SVS-7047631"/>
    <n v="3"/>
    <n v="6"/>
    <n v="1970"/>
    <d v="1908-10-21T00:00:00"/>
    <n v="58.17"/>
    <n v="11.93"/>
    <s v="Sweden"/>
    <n v="25"/>
    <n v="6"/>
    <n v="1973"/>
    <d v="1930-10-25T00:00:00"/>
    <x v="645"/>
    <x v="452"/>
    <x v="11"/>
    <s v="AH"/>
    <x v="0"/>
    <n v="1118"/>
    <n v="5"/>
    <n v="208"/>
  </r>
  <r>
    <s v="SVS-7047711"/>
    <n v="6"/>
    <n v="6"/>
    <n v="1970"/>
    <d v="1911-10-22T00:00:00"/>
    <n v="58.15"/>
    <n v="11.93"/>
    <s v="Sweden"/>
    <n v="6"/>
    <n v="7"/>
    <n v="1970"/>
    <d v="1911-11-21T00:00:00"/>
    <x v="646"/>
    <x v="97"/>
    <x v="11"/>
    <s v="PD"/>
    <x v="0"/>
    <n v="30"/>
    <n v="7"/>
    <n v="216"/>
  </r>
  <r>
    <s v="SVS-7047714"/>
    <n v="6"/>
    <n v="6"/>
    <n v="1970"/>
    <d v="1911-10-22T00:00:00"/>
    <n v="58.15"/>
    <n v="11.93"/>
    <s v="Sweden"/>
    <n v="15"/>
    <n v="7"/>
    <n v="1970"/>
    <d v="1920-11-20T00:00:00"/>
    <x v="223"/>
    <x v="97"/>
    <x v="11"/>
    <s v="UU"/>
    <x v="0"/>
    <n v="39"/>
    <n v="6"/>
    <n v="227"/>
  </r>
  <r>
    <s v="SVS-7047724"/>
    <n v="6"/>
    <n v="6"/>
    <n v="1970"/>
    <d v="1911-10-22T00:00:00"/>
    <n v="58.12"/>
    <n v="11.85"/>
    <s v="Sweden"/>
    <n v="1"/>
    <n v="9"/>
    <n v="1970"/>
    <d v="1907-01-22T00:00:00"/>
    <x v="646"/>
    <x v="717"/>
    <x v="11"/>
    <s v="UU"/>
    <x v="1"/>
    <n v="87"/>
    <n v="2"/>
    <n v="181"/>
  </r>
  <r>
    <s v="SVS-7047731"/>
    <n v="6"/>
    <n v="6"/>
    <n v="1970"/>
    <d v="1911-10-22T00:00:00"/>
    <n v="58.12"/>
    <n v="11.85"/>
    <s v="Sweden"/>
    <n v="11"/>
    <n v="7"/>
    <n v="1971"/>
    <d v="1916-11-21T00:00:00"/>
    <x v="646"/>
    <x v="717"/>
    <x v="11"/>
    <s v="UU"/>
    <x v="0"/>
    <n v="400"/>
    <n v="2"/>
    <n v="181"/>
  </r>
  <r>
    <s v="SVS-7047740"/>
    <n v="6"/>
    <n v="6"/>
    <n v="1970"/>
    <d v="1911-10-22T00:00:00"/>
    <n v="58.12"/>
    <n v="11.85"/>
    <s v="Sweden"/>
    <n v="4"/>
    <n v="7"/>
    <n v="1970"/>
    <d v="1909-11-21T00:00:00"/>
    <x v="646"/>
    <x v="717"/>
    <x v="11"/>
    <s v="UU"/>
    <x v="1"/>
    <n v="28"/>
    <n v="2"/>
    <n v="181"/>
  </r>
  <r>
    <s v="SVS-7048349"/>
    <n v="16"/>
    <n v="6"/>
    <n v="1970"/>
    <d v="1921-10-22T00:00:00"/>
    <n v="58.17"/>
    <n v="11.88"/>
    <s v="Sweden"/>
    <n v="9"/>
    <n v="7"/>
    <n v="1970"/>
    <d v="1914-11-21T00:00:00"/>
    <x v="431"/>
    <x v="595"/>
    <x v="11"/>
    <s v="UU"/>
    <x v="0"/>
    <n v="23"/>
    <n v="0"/>
    <n v="0"/>
  </r>
  <r>
    <s v="BLB-E24452"/>
    <n v="29"/>
    <n v="5"/>
    <n v="1971"/>
    <d v="1934-09-22T00:00:00"/>
    <n v="50.8"/>
    <n v="4.5999999999999996"/>
    <s v="Belgium"/>
    <n v="2"/>
    <n v="11"/>
    <n v="1972"/>
    <d v="1908-03-25T00:00:00"/>
    <x v="392"/>
    <x v="708"/>
    <x v="12"/>
    <s v="AH"/>
    <x v="0"/>
    <n v="523"/>
    <n v="85"/>
    <n v="132"/>
  </r>
  <r>
    <s v="BLB-T52868"/>
    <n v="22"/>
    <n v="5"/>
    <n v="1971"/>
    <d v="1927-09-22T00:00:00"/>
    <n v="50.6"/>
    <n v="5.5"/>
    <s v="Belgium"/>
    <n v="22"/>
    <n v="2"/>
    <n v="1972"/>
    <d v="1927-06-26T00:00:00"/>
    <x v="63"/>
    <x v="708"/>
    <x v="12"/>
    <s v="UU"/>
    <x v="2"/>
    <n v="276"/>
    <n v="0"/>
    <n v="0"/>
  </r>
  <r>
    <s v="BLB-T66592"/>
    <n v="29"/>
    <n v="5"/>
    <n v="1971"/>
    <d v="1934-09-22T00:00:00"/>
    <n v="50.9"/>
    <n v="3.6"/>
    <s v="Belgium"/>
    <n v="21"/>
    <n v="8"/>
    <n v="1971"/>
    <d v="1926-12-23T00:00:00"/>
    <x v="107"/>
    <x v="735"/>
    <x v="12"/>
    <s v="DH"/>
    <x v="0"/>
    <n v="84"/>
    <n v="32"/>
    <n v="67"/>
  </r>
  <r>
    <s v="DEH-5003897"/>
    <n v="27"/>
    <n v="5"/>
    <n v="1971"/>
    <d v="1932-09-21T00:00:00"/>
    <n v="51.75"/>
    <n v="11.47"/>
    <s v="Germany"/>
    <n v="3"/>
    <n v="5"/>
    <n v="1973"/>
    <d v="1908-09-23T00:00:00"/>
    <x v="113"/>
    <x v="736"/>
    <x v="6"/>
    <s v="DH"/>
    <x v="0"/>
    <n v="707"/>
    <n v="0"/>
    <n v="0"/>
  </r>
  <r>
    <s v="DEH-5005570"/>
    <n v="17"/>
    <n v="6"/>
    <n v="1971"/>
    <d v="1922-10-23T00:00:00"/>
    <n v="52.1"/>
    <n v="12.1"/>
    <s v="Germany"/>
    <n v="10"/>
    <n v="3"/>
    <n v="1973"/>
    <d v="1915-07-25T00:00:00"/>
    <x v="411"/>
    <x v="112"/>
    <x v="6"/>
    <s v="DH"/>
    <x v="0"/>
    <n v="632"/>
    <n v="7"/>
    <n v="270"/>
  </r>
  <r>
    <s v="DEH-5008046"/>
    <n v="19"/>
    <n v="5"/>
    <n v="1971"/>
    <d v="1924-09-21T00:00:00"/>
    <n v="51.35"/>
    <n v="12.25"/>
    <s v="Germany"/>
    <n v="25"/>
    <n v="3"/>
    <n v="1972"/>
    <d v="1930-07-24T00:00:00"/>
    <x v="245"/>
    <x v="326"/>
    <x v="6"/>
    <s v="DH"/>
    <x v="0"/>
    <n v="311"/>
    <n v="3"/>
    <n v="129"/>
  </r>
  <r>
    <s v="DEW-5133744"/>
    <n v="19"/>
    <n v="5"/>
    <n v="1971"/>
    <d v="1924-09-21T00:00:00"/>
    <n v="53.47"/>
    <n v="9.1999999999999993"/>
    <s v="Germany"/>
    <n v="9"/>
    <n v="8"/>
    <n v="1971"/>
    <d v="1914-12-23T00:00:00"/>
    <x v="647"/>
    <x v="103"/>
    <x v="6"/>
    <s v="UU"/>
    <x v="0"/>
    <n v="82"/>
    <n v="4"/>
    <n v="300"/>
  </r>
  <r>
    <s v="DEW-5138020"/>
    <n v="18"/>
    <n v="5"/>
    <n v="1971"/>
    <d v="1923-09-22T00:00:00"/>
    <n v="53.53"/>
    <n v="8.1300000000000008"/>
    <s v="Germany"/>
    <n v="15"/>
    <n v="11"/>
    <n v="1972"/>
    <d v="1921-03-25T00:00:00"/>
    <x v="648"/>
    <x v="277"/>
    <x v="6"/>
    <s v="DH"/>
    <x v="0"/>
    <n v="547"/>
    <n v="11"/>
    <n v="335"/>
  </r>
  <r>
    <s v="DEW-5139318"/>
    <n v="22"/>
    <n v="5"/>
    <n v="1971"/>
    <d v="1927-09-22T00:00:00"/>
    <n v="51.55"/>
    <n v="6.6"/>
    <s v="Germany"/>
    <n v="5"/>
    <n v="9"/>
    <n v="1971"/>
    <d v="1911-01-23T00:00:00"/>
    <x v="156"/>
    <x v="711"/>
    <x v="6"/>
    <s v="UU"/>
    <x v="0"/>
    <n v="106"/>
    <n v="0"/>
    <n v="0"/>
  </r>
  <r>
    <s v="DEW-5139748"/>
    <n v="14"/>
    <n v="5"/>
    <n v="1971"/>
    <d v="1919-09-22T00:00:00"/>
    <n v="53.55"/>
    <n v="7.98"/>
    <s v="Germany"/>
    <n v="22"/>
    <n v="3"/>
    <n v="1972"/>
    <d v="1927-07-24T00:00:00"/>
    <x v="568"/>
    <x v="737"/>
    <x v="6"/>
    <s v="DH"/>
    <x v="0"/>
    <n v="313"/>
    <n v="3"/>
    <n v="211"/>
  </r>
  <r>
    <s v="DEW-5155429"/>
    <n v="23"/>
    <n v="6"/>
    <n v="1971"/>
    <d v="1928-10-22T00:00:00"/>
    <n v="51"/>
    <n v="9.68"/>
    <s v="Germany"/>
    <n v="23"/>
    <n v="1"/>
    <n v="1972"/>
    <d v="1928-05-25T00:00:00"/>
    <x v="114"/>
    <x v="538"/>
    <x v="6"/>
    <s v="DH"/>
    <x v="0"/>
    <n v="214"/>
    <n v="2"/>
    <n v="181"/>
  </r>
  <r>
    <s v="ETM-U1606"/>
    <n v="28"/>
    <n v="5"/>
    <n v="1971"/>
    <d v="1933-09-22T00:00:00"/>
    <n v="59.35"/>
    <n v="27.03"/>
    <s v="Estonia"/>
    <n v="25"/>
    <n v="2"/>
    <n v="1972"/>
    <d v="1930-06-26T00:00:00"/>
    <x v="106"/>
    <x v="738"/>
    <x v="20"/>
    <s v="RH"/>
    <x v="0"/>
    <n v="273"/>
    <n v="5"/>
    <n v="38"/>
  </r>
  <r>
    <s v="GBT-ED81848"/>
    <n v="7"/>
    <n v="6"/>
    <n v="1971"/>
    <d v="1912-10-22T00:00:00"/>
    <n v="50.9"/>
    <n v="-1.2"/>
    <s v="UK"/>
    <n v="5"/>
    <n v="10"/>
    <n v="1977"/>
    <d v="1911-02-28T00:00:00"/>
    <x v="160"/>
    <x v="215"/>
    <x v="4"/>
    <s v="UU"/>
    <x v="1"/>
    <n v="2312"/>
    <n v="0"/>
    <n v="0"/>
  </r>
  <r>
    <s v="GBT-ED84477"/>
    <n v="15"/>
    <n v="5"/>
    <n v="1971"/>
    <d v="1920-09-21T00:00:00"/>
    <n v="51.8"/>
    <n v="0.1"/>
    <s v="UK"/>
    <n v="11"/>
    <n v="3"/>
    <n v="1973"/>
    <d v="1916-07-24T00:00:00"/>
    <x v="631"/>
    <x v="739"/>
    <x v="4"/>
    <s v="UU"/>
    <x v="0"/>
    <n v="666"/>
    <n v="12"/>
    <n v="0"/>
  </r>
  <r>
    <s v="GBT-ED89454"/>
    <n v="21"/>
    <n v="5"/>
    <n v="1971"/>
    <d v="1926-09-22T00:00:00"/>
    <n v="57.38"/>
    <n v="-1.88"/>
    <s v="UK"/>
    <n v="9"/>
    <n v="7"/>
    <n v="1971"/>
    <d v="1914-11-22T00:00:00"/>
    <x v="181"/>
    <x v="677"/>
    <x v="4"/>
    <s v="AH"/>
    <x v="0"/>
    <n v="49"/>
    <n v="3"/>
    <n v="332"/>
  </r>
  <r>
    <s v="GBT-EF11327"/>
    <n v="6"/>
    <n v="6"/>
    <n v="1971"/>
    <d v="1911-10-23T00:00:00"/>
    <n v="50.9"/>
    <n v="1"/>
    <s v="UK"/>
    <n v="10"/>
    <n v="7"/>
    <n v="1972"/>
    <d v="1915-11-23T00:00:00"/>
    <x v="99"/>
    <x v="740"/>
    <x v="4"/>
    <s v="DH"/>
    <x v="0"/>
    <n v="400"/>
    <n v="24"/>
    <n v="18"/>
  </r>
  <r>
    <s v="GBT-EF14162"/>
    <n v="27"/>
    <n v="5"/>
    <n v="1971"/>
    <d v="1932-09-21T00:00:00"/>
    <n v="53.8"/>
    <n v="-3"/>
    <s v="UK"/>
    <n v="17"/>
    <n v="4"/>
    <n v="1973"/>
    <d v="1922-08-25T00:00:00"/>
    <x v="280"/>
    <x v="741"/>
    <x v="4"/>
    <s v="DH"/>
    <x v="0"/>
    <n v="691"/>
    <n v="20"/>
    <n v="91"/>
  </r>
  <r>
    <s v="NLA-3046142"/>
    <n v="15"/>
    <n v="5"/>
    <n v="1971"/>
    <d v="1920-09-21T00:00:00"/>
    <n v="52.1"/>
    <n v="4.3"/>
    <s v="Netherlands"/>
    <n v="3"/>
    <n v="10"/>
    <n v="1971"/>
    <d v="1909-02-21T00:00:00"/>
    <x v="77"/>
    <x v="662"/>
    <x v="19"/>
    <s v="DH"/>
    <x v="0"/>
    <n v="141"/>
    <n v="14"/>
    <n v="32"/>
  </r>
  <r>
    <s v="NLA-3046143"/>
    <n v="15"/>
    <n v="5"/>
    <n v="1971"/>
    <d v="1920-09-21T00:00:00"/>
    <n v="52.1"/>
    <n v="4.3"/>
    <s v="Netherlands"/>
    <n v="12"/>
    <n v="6"/>
    <n v="1972"/>
    <d v="1917-10-24T00:00:00"/>
    <x v="77"/>
    <x v="662"/>
    <x v="19"/>
    <s v="UU"/>
    <x v="0"/>
    <n v="394"/>
    <n v="14"/>
    <n v="32"/>
  </r>
  <r>
    <s v="NLA-3115157"/>
    <n v="22"/>
    <n v="5"/>
    <n v="1971"/>
    <d v="1927-09-22T00:00:00"/>
    <n v="52.18"/>
    <n v="5.15"/>
    <s v="Netherlands"/>
    <n v="27"/>
    <n v="6"/>
    <n v="1971"/>
    <d v="1932-10-22T00:00:00"/>
    <x v="77"/>
    <x v="551"/>
    <x v="19"/>
    <s v="UU"/>
    <x v="0"/>
    <n v="36"/>
    <n v="3"/>
    <n v="51"/>
  </r>
  <r>
    <s v="NLA-3150169"/>
    <n v="25"/>
    <n v="5"/>
    <n v="1971"/>
    <d v="1930-09-22T00:00:00"/>
    <n v="51.95"/>
    <n v="5.52"/>
    <s v="Netherlands"/>
    <n v="25"/>
    <n v="5"/>
    <n v="1978"/>
    <d v="1930-09-29T00:00:00"/>
    <x v="500"/>
    <x v="708"/>
    <x v="19"/>
    <s v="DH"/>
    <x v="0"/>
    <n v="2557"/>
    <n v="7"/>
    <n v="338"/>
  </r>
  <r>
    <s v="NLA-3150175"/>
    <n v="27"/>
    <n v="5"/>
    <n v="1971"/>
    <d v="1932-09-21T00:00:00"/>
    <n v="51.95"/>
    <n v="5.52"/>
    <s v="Netherlands"/>
    <n v="30"/>
    <n v="4"/>
    <n v="1977"/>
    <d v="1935-08-29T00:00:00"/>
    <x v="500"/>
    <x v="708"/>
    <x v="19"/>
    <s v="UU"/>
    <x v="0"/>
    <n v="2165"/>
    <n v="7"/>
    <n v="338"/>
  </r>
  <r>
    <s v="NLA-3150182"/>
    <n v="27"/>
    <n v="5"/>
    <n v="1971"/>
    <d v="1932-09-21T00:00:00"/>
    <n v="51.95"/>
    <n v="5.52"/>
    <s v="Netherlands"/>
    <n v="1"/>
    <n v="6"/>
    <n v="1980"/>
    <d v="1906-11-01T00:00:00"/>
    <x v="649"/>
    <x v="742"/>
    <x v="19"/>
    <s v="UU"/>
    <x v="0"/>
    <n v="3293"/>
    <n v="2"/>
    <n v="270"/>
  </r>
  <r>
    <s v="NLA-3159303"/>
    <n v="24"/>
    <n v="8"/>
    <n v="1971"/>
    <d v="1929-12-23T00:00:00"/>
    <n v="53.05"/>
    <n v="4.78"/>
    <s v="Netherlands"/>
    <n v="10"/>
    <n v="11"/>
    <n v="1971"/>
    <d v="1916-03-24T00:00:00"/>
    <x v="630"/>
    <x v="364"/>
    <x v="19"/>
    <s v="AH"/>
    <x v="2"/>
    <n v="78"/>
    <n v="6"/>
    <n v="0"/>
  </r>
  <r>
    <s v="NLA-3159325"/>
    <n v="30"/>
    <n v="5"/>
    <n v="1971"/>
    <d v="1935-09-22T00:00:00"/>
    <n v="53.05"/>
    <n v="4.75"/>
    <s v="Netherlands"/>
    <n v="25"/>
    <n v="6"/>
    <n v="1980"/>
    <d v="1930-11-01T00:00:00"/>
    <x v="650"/>
    <x v="743"/>
    <x v="19"/>
    <s v="DH"/>
    <x v="0"/>
    <n v="3314"/>
    <n v="3"/>
    <n v="212"/>
  </r>
  <r>
    <s v="NLA-3159327"/>
    <n v="30"/>
    <n v="5"/>
    <n v="1971"/>
    <d v="1935-09-22T00:00:00"/>
    <n v="53.05"/>
    <n v="4.75"/>
    <s v="Netherlands"/>
    <n v="10"/>
    <n v="8"/>
    <n v="1972"/>
    <d v="1915-12-24T00:00:00"/>
    <x v="571"/>
    <x v="567"/>
    <x v="19"/>
    <s v="DH"/>
    <x v="2"/>
    <n v="438"/>
    <n v="41"/>
    <n v="185"/>
  </r>
  <r>
    <s v="NOS-548457"/>
    <n v="3"/>
    <n v="6"/>
    <n v="1971"/>
    <d v="1908-10-22T00:00:00"/>
    <n v="60.18"/>
    <n v="5.45"/>
    <s v="Norway"/>
    <n v="15"/>
    <n v="9"/>
    <n v="1971"/>
    <d v="1921-01-22T00:00:00"/>
    <x v="412"/>
    <x v="744"/>
    <x v="8"/>
    <s v="UU"/>
    <x v="0"/>
    <n v="104"/>
    <n v="0"/>
    <n v="0"/>
  </r>
  <r>
    <s v="SFH-S006010"/>
    <n v="31"/>
    <n v="5"/>
    <n v="1971"/>
    <d v="1936-09-21T00:00:00"/>
    <n v="61.13"/>
    <n v="24.4"/>
    <s v="Finland"/>
    <n v="5"/>
    <n v="6"/>
    <n v="1971"/>
    <d v="1910-10-23T00:00:00"/>
    <x v="633"/>
    <x v="666"/>
    <x v="1"/>
    <s v="UU"/>
    <x v="0"/>
    <n v="5"/>
    <n v="4"/>
    <n v="181"/>
  </r>
  <r>
    <s v="SFH-S013917"/>
    <n v="28"/>
    <n v="6"/>
    <n v="1971"/>
    <d v="1933-10-23T00:00:00"/>
    <n v="62.6"/>
    <n v="29.8"/>
    <s v="Finland"/>
    <n v="15"/>
    <n v="10"/>
    <n v="1971"/>
    <d v="1921-02-21T00:00:00"/>
    <x v="33"/>
    <x v="34"/>
    <x v="1"/>
    <s v="UU"/>
    <x v="0"/>
    <n v="109"/>
    <n v="0"/>
    <n v="0"/>
  </r>
  <r>
    <s v="SFH-S020026"/>
    <n v="4"/>
    <n v="6"/>
    <n v="1971"/>
    <d v="1909-10-23T00:00:00"/>
    <n v="61.67"/>
    <n v="21.57"/>
    <s v="Finland"/>
    <n v="15"/>
    <n v="10"/>
    <n v="1973"/>
    <d v="1921-02-23T00:00:00"/>
    <x v="505"/>
    <x v="337"/>
    <x v="1"/>
    <s v="UU"/>
    <x v="0"/>
    <n v="864"/>
    <n v="24"/>
    <n v="81"/>
  </r>
  <r>
    <s v="SFH-S041825"/>
    <n v="1"/>
    <n v="6"/>
    <n v="1971"/>
    <d v="1906-10-23T00:00:00"/>
    <n v="62.7"/>
    <n v="29.7"/>
    <s v="Finland"/>
    <n v="7"/>
    <n v="9"/>
    <n v="1971"/>
    <d v="1913-01-22T00:00:00"/>
    <x v="33"/>
    <x v="34"/>
    <x v="1"/>
    <s v="DH"/>
    <x v="0"/>
    <n v="98"/>
    <n v="13"/>
    <n v="156"/>
  </r>
  <r>
    <s v="SFH-S041833"/>
    <n v="2"/>
    <n v="6"/>
    <n v="1971"/>
    <d v="1907-10-23T00:00:00"/>
    <n v="62.6"/>
    <n v="29.7"/>
    <s v="Finland"/>
    <n v="20"/>
    <n v="7"/>
    <n v="1973"/>
    <d v="1925-11-24T00:00:00"/>
    <x v="33"/>
    <x v="34"/>
    <x v="1"/>
    <s v="DH"/>
    <x v="0"/>
    <n v="779"/>
    <n v="6"/>
    <n v="91"/>
  </r>
  <r>
    <s v="SFH-S041839"/>
    <n v="12"/>
    <n v="6"/>
    <n v="1971"/>
    <d v="1917-10-23T00:00:00"/>
    <n v="62.63"/>
    <n v="29.75"/>
    <s v="Finland"/>
    <n v="20"/>
    <n v="6"/>
    <n v="1971"/>
    <d v="1925-10-23T00:00:00"/>
    <x v="651"/>
    <x v="745"/>
    <x v="1"/>
    <s v="DH"/>
    <x v="0"/>
    <n v="8"/>
    <n v="0"/>
    <n v="0"/>
  </r>
  <r>
    <s v="SFH-S041840"/>
    <n v="12"/>
    <n v="6"/>
    <n v="1971"/>
    <d v="1917-10-23T00:00:00"/>
    <n v="62.63"/>
    <n v="29.75"/>
    <s v="Finland"/>
    <n v="20"/>
    <n v="6"/>
    <n v="1971"/>
    <d v="1925-10-23T00:00:00"/>
    <x v="651"/>
    <x v="745"/>
    <x v="1"/>
    <s v="DH"/>
    <x v="0"/>
    <n v="8"/>
    <n v="0"/>
    <n v="0"/>
  </r>
  <r>
    <s v="SFH-S041841"/>
    <n v="12"/>
    <n v="6"/>
    <n v="1971"/>
    <d v="1917-10-23T00:00:00"/>
    <n v="62.63"/>
    <n v="29.75"/>
    <s v="Finland"/>
    <n v="20"/>
    <n v="6"/>
    <n v="1971"/>
    <d v="1925-10-23T00:00:00"/>
    <x v="651"/>
    <x v="745"/>
    <x v="1"/>
    <s v="DH"/>
    <x v="0"/>
    <n v="8"/>
    <n v="0"/>
    <n v="0"/>
  </r>
  <r>
    <s v="SFH-S041842"/>
    <n v="12"/>
    <n v="6"/>
    <n v="1971"/>
    <d v="1917-10-23T00:00:00"/>
    <n v="62.63"/>
    <n v="29.75"/>
    <s v="Finland"/>
    <n v="20"/>
    <n v="6"/>
    <n v="1971"/>
    <d v="1925-10-23T00:00:00"/>
    <x v="651"/>
    <x v="745"/>
    <x v="1"/>
    <s v="DH"/>
    <x v="0"/>
    <n v="8"/>
    <n v="0"/>
    <n v="0"/>
  </r>
  <r>
    <s v="SFH-S043935"/>
    <n v="21"/>
    <n v="6"/>
    <n v="1971"/>
    <d v="1926-10-23T00:00:00"/>
    <n v="60.8"/>
    <n v="27.2"/>
    <s v="Finland"/>
    <n v="14"/>
    <n v="8"/>
    <n v="1971"/>
    <d v="1919-12-23T00:00:00"/>
    <x v="123"/>
    <x v="122"/>
    <x v="1"/>
    <s v="DH"/>
    <x v="0"/>
    <n v="54"/>
    <n v="0"/>
    <n v="0"/>
  </r>
  <r>
    <s v="SFH-S044028"/>
    <n v="7"/>
    <n v="6"/>
    <n v="1971"/>
    <d v="1912-10-22T00:00:00"/>
    <n v="62.4"/>
    <n v="21.3"/>
    <s v="Finland"/>
    <n v="12"/>
    <n v="8"/>
    <n v="1971"/>
    <d v="1917-12-23T00:00:00"/>
    <x v="489"/>
    <x v="492"/>
    <x v="1"/>
    <s v="RH"/>
    <x v="0"/>
    <n v="66"/>
    <n v="0"/>
    <n v="0"/>
  </r>
  <r>
    <s v="SFH-S044029"/>
    <n v="7"/>
    <n v="6"/>
    <n v="1971"/>
    <d v="1912-10-22T00:00:00"/>
    <n v="62.4"/>
    <n v="21.3"/>
    <s v="Finland"/>
    <n v="27"/>
    <n v="3"/>
    <n v="1973"/>
    <d v="1932-07-24T00:00:00"/>
    <x v="489"/>
    <x v="492"/>
    <x v="1"/>
    <s v="DH"/>
    <x v="0"/>
    <n v="659"/>
    <n v="0"/>
    <n v="0"/>
  </r>
  <r>
    <s v="SFH-S057956"/>
    <n v="20"/>
    <n v="6"/>
    <n v="1971"/>
    <d v="1925-10-23T00:00:00"/>
    <n v="59.9"/>
    <n v="22.4"/>
    <s v="Finland"/>
    <n v="19"/>
    <n v="4"/>
    <n v="1972"/>
    <d v="1924-08-23T00:00:00"/>
    <x v="369"/>
    <x v="746"/>
    <x v="1"/>
    <s v="UU"/>
    <x v="0"/>
    <n v="304"/>
    <n v="12"/>
    <n v="0"/>
  </r>
  <r>
    <s v="SFH-S059058"/>
    <n v="13"/>
    <n v="6"/>
    <n v="1971"/>
    <d v="1918-10-23T00:00:00"/>
    <n v="60.78"/>
    <n v="28.03"/>
    <s v="Finland"/>
    <n v="7"/>
    <n v="10"/>
    <n v="1975"/>
    <d v="1913-02-25T00:00:00"/>
    <x v="652"/>
    <x v="747"/>
    <x v="1"/>
    <s v="DH"/>
    <x v="0"/>
    <n v="1577"/>
    <n v="0"/>
    <n v="0"/>
  </r>
  <r>
    <s v="SFH-S061560"/>
    <n v="9"/>
    <n v="6"/>
    <n v="1971"/>
    <d v="1914-10-23T00:00:00"/>
    <n v="65"/>
    <n v="25.7"/>
    <s v="Finland"/>
    <n v="15"/>
    <n v="7"/>
    <n v="1971"/>
    <d v="1920-11-21T00:00:00"/>
    <x v="602"/>
    <x v="110"/>
    <x v="1"/>
    <s v="UU"/>
    <x v="0"/>
    <n v="36"/>
    <n v="18"/>
    <n v="309"/>
  </r>
  <r>
    <s v="SFH-S062063"/>
    <n v="11"/>
    <n v="7"/>
    <n v="1971"/>
    <d v="1916-11-21T00:00:00"/>
    <n v="62.7"/>
    <n v="29.7"/>
    <s v="Finland"/>
    <n v="5"/>
    <n v="9"/>
    <n v="1971"/>
    <d v="1911-01-23T00:00:00"/>
    <x v="33"/>
    <x v="34"/>
    <x v="1"/>
    <s v="DH"/>
    <x v="0"/>
    <n v="56"/>
    <n v="13"/>
    <n v="156"/>
  </r>
  <r>
    <s v="SUM-E798528"/>
    <n v="3"/>
    <n v="7"/>
    <n v="1971"/>
    <d v="1908-11-21T00:00:00"/>
    <n v="55.25"/>
    <n v="34.299999999999997"/>
    <s v="Russia"/>
    <n v="24"/>
    <n v="11"/>
    <n v="1983"/>
    <d v="1930-04-06T00:00:00"/>
    <x v="653"/>
    <x v="748"/>
    <x v="10"/>
    <s v="UU"/>
    <x v="0"/>
    <n v="4527"/>
    <n v="254"/>
    <n v="99"/>
  </r>
  <r>
    <s v="SVS-6053670"/>
    <n v="23"/>
    <n v="5"/>
    <n v="1971"/>
    <d v="1928-09-21T00:00:00"/>
    <n v="58.75"/>
    <n v="17.079999999999998"/>
    <s v="Sweden"/>
    <n v="29"/>
    <n v="11"/>
    <n v="1971"/>
    <d v="1935-03-25T00:00:00"/>
    <x v="435"/>
    <x v="375"/>
    <x v="11"/>
    <s v="DH"/>
    <x v="0"/>
    <n v="190"/>
    <n v="20"/>
    <n v="260"/>
  </r>
  <r>
    <s v="SVS-6057030"/>
    <n v="20"/>
    <n v="5"/>
    <n v="1971"/>
    <d v="1925-09-22T00:00:00"/>
    <n v="58.18"/>
    <n v="11.95"/>
    <s v="Sweden"/>
    <n v="24"/>
    <n v="6"/>
    <n v="1981"/>
    <d v="1929-11-02T00:00:00"/>
    <x v="323"/>
    <x v="36"/>
    <x v="11"/>
    <s v="AH"/>
    <x v="0"/>
    <n v="3688"/>
    <n v="1"/>
    <n v="91"/>
  </r>
  <r>
    <s v="SVS-6057081"/>
    <n v="21"/>
    <n v="5"/>
    <n v="1971"/>
    <d v="1926-09-22T00:00:00"/>
    <n v="58.12"/>
    <n v="11.85"/>
    <s v="Sweden"/>
    <n v="19"/>
    <n v="6"/>
    <n v="1971"/>
    <d v="1924-10-22T00:00:00"/>
    <x v="223"/>
    <x v="717"/>
    <x v="11"/>
    <s v="UU"/>
    <x v="0"/>
    <n v="29"/>
    <n v="0"/>
    <n v="0"/>
  </r>
  <r>
    <s v="SVS-6057110"/>
    <n v="22"/>
    <n v="5"/>
    <n v="1971"/>
    <d v="1927-09-22T00:00:00"/>
    <n v="58.17"/>
    <n v="11.88"/>
    <s v="Sweden"/>
    <n v="15"/>
    <n v="6"/>
    <n v="1971"/>
    <d v="1920-10-22T00:00:00"/>
    <x v="431"/>
    <x v="595"/>
    <x v="11"/>
    <s v="UU"/>
    <x v="0"/>
    <n v="24"/>
    <n v="0"/>
    <n v="0"/>
  </r>
  <r>
    <s v="SVS-6057201"/>
    <n v="31"/>
    <n v="5"/>
    <n v="1971"/>
    <d v="1936-09-21T00:00:00"/>
    <n v="58.3"/>
    <n v="11.83"/>
    <s v="Sweden"/>
    <n v="10"/>
    <n v="10"/>
    <n v="1971"/>
    <d v="1916-02-22T00:00:00"/>
    <x v="623"/>
    <x v="717"/>
    <x v="11"/>
    <s v="AH"/>
    <x v="0"/>
    <n v="132"/>
    <n v="1"/>
    <n v="91"/>
  </r>
  <r>
    <s v="SVS-6057202"/>
    <n v="31"/>
    <n v="5"/>
    <n v="1971"/>
    <d v="1936-09-21T00:00:00"/>
    <n v="58.3"/>
    <n v="11.83"/>
    <s v="Sweden"/>
    <n v="1"/>
    <n v="5"/>
    <n v="1972"/>
    <d v="1906-09-23T00:00:00"/>
    <x v="623"/>
    <x v="682"/>
    <x v="11"/>
    <s v="UU"/>
    <x v="0"/>
    <n v="336"/>
    <n v="0"/>
    <n v="0"/>
  </r>
  <r>
    <s v="SVS-6057245"/>
    <n v="31"/>
    <n v="5"/>
    <n v="1971"/>
    <d v="1936-09-21T00:00:00"/>
    <n v="58.32"/>
    <n v="11.93"/>
    <s v="Sweden"/>
    <n v="9"/>
    <n v="8"/>
    <n v="1973"/>
    <d v="1914-12-25T00:00:00"/>
    <x v="623"/>
    <x v="178"/>
    <x v="11"/>
    <s v="AH"/>
    <x v="0"/>
    <n v="801"/>
    <n v="3"/>
    <n v="208"/>
  </r>
  <r>
    <s v="SVS-6057334"/>
    <n v="31"/>
    <n v="5"/>
    <n v="1971"/>
    <d v="1936-09-21T00:00:00"/>
    <n v="58.12"/>
    <n v="11.92"/>
    <s v="Sweden"/>
    <n v="23"/>
    <n v="6"/>
    <n v="1971"/>
    <d v="1928-10-22T00:00:00"/>
    <x v="646"/>
    <x v="717"/>
    <x v="11"/>
    <s v="UU"/>
    <x v="0"/>
    <n v="23"/>
    <n v="5"/>
    <n v="245"/>
  </r>
  <r>
    <s v="SVS-6057336"/>
    <n v="31"/>
    <n v="5"/>
    <n v="1971"/>
    <d v="1936-09-21T00:00:00"/>
    <n v="58.1"/>
    <n v="11.85"/>
    <s v="Sweden"/>
    <n v="22"/>
    <n v="7"/>
    <n v="1971"/>
    <d v="1927-11-22T00:00:00"/>
    <x v="646"/>
    <x v="717"/>
    <x v="11"/>
    <s v="AH"/>
    <x v="0"/>
    <n v="52"/>
    <n v="0"/>
    <n v="0"/>
  </r>
  <r>
    <s v="SVS-6057486"/>
    <n v="6"/>
    <n v="6"/>
    <n v="1971"/>
    <d v="1911-10-23T00:00:00"/>
    <n v="58.27"/>
    <n v="11.85"/>
    <s v="Sweden"/>
    <n v="14"/>
    <n v="8"/>
    <n v="1973"/>
    <d v="1919-12-25T00:00:00"/>
    <x v="167"/>
    <x v="717"/>
    <x v="11"/>
    <s v="UU"/>
    <x v="1"/>
    <n v="800"/>
    <n v="0"/>
    <n v="0"/>
  </r>
  <r>
    <s v="SVS-6057967"/>
    <n v="14"/>
    <n v="6"/>
    <n v="1971"/>
    <d v="1919-10-23T00:00:00"/>
    <n v="58.23"/>
    <n v="11.93"/>
    <s v="Sweden"/>
    <n v="28"/>
    <n v="10"/>
    <n v="1971"/>
    <d v="1934-02-22T00:00:00"/>
    <x v="624"/>
    <x v="703"/>
    <x v="11"/>
    <s v="UU"/>
    <x v="0"/>
    <n v="136"/>
    <n v="0"/>
    <n v="0"/>
  </r>
  <r>
    <s v="SVS-6057977"/>
    <n v="20"/>
    <n v="6"/>
    <n v="1971"/>
    <d v="1925-10-23T00:00:00"/>
    <n v="58.1"/>
    <n v="11.85"/>
    <s v="Sweden"/>
    <n v="10"/>
    <n v="8"/>
    <n v="1971"/>
    <d v="1915-12-23T00:00:00"/>
    <x v="646"/>
    <x v="717"/>
    <x v="11"/>
    <s v="AH"/>
    <x v="0"/>
    <n v="51"/>
    <n v="0"/>
    <n v="0"/>
  </r>
  <r>
    <s v="SVS-7039928"/>
    <n v="10"/>
    <n v="6"/>
    <n v="1971"/>
    <d v="1915-10-23T00:00:00"/>
    <n v="56.92"/>
    <n v="12.47"/>
    <s v="Sweden"/>
    <n v="28"/>
    <n v="5"/>
    <n v="1975"/>
    <d v="1933-09-26T00:00:00"/>
    <x v="166"/>
    <x v="61"/>
    <x v="11"/>
    <s v="ND"/>
    <x v="0"/>
    <n v="1448"/>
    <n v="4"/>
    <n v="122"/>
  </r>
  <r>
    <s v="CZP-E226827"/>
    <n v="29"/>
    <n v="5"/>
    <n v="1972"/>
    <d v="1934-09-23T00:00:00"/>
    <n v="49.9"/>
    <n v="15.1"/>
    <s v="Czech Republic"/>
    <n v="6"/>
    <n v="8"/>
    <n v="1972"/>
    <d v="1911-12-24T00:00:00"/>
    <x v="78"/>
    <x v="270"/>
    <x v="16"/>
    <s v="DH"/>
    <x v="0"/>
    <n v="69"/>
    <n v="0"/>
    <n v="0"/>
  </r>
  <r>
    <s v="CZP-E226828"/>
    <n v="29"/>
    <n v="5"/>
    <n v="1972"/>
    <d v="1934-09-23T00:00:00"/>
    <n v="49.9"/>
    <n v="15.1"/>
    <s v="Czech Republic"/>
    <n v="6"/>
    <n v="8"/>
    <n v="1972"/>
    <d v="1911-12-24T00:00:00"/>
    <x v="78"/>
    <x v="270"/>
    <x v="16"/>
    <s v="DH"/>
    <x v="0"/>
    <n v="69"/>
    <n v="0"/>
    <n v="0"/>
  </r>
  <r>
    <s v="DEH-5003039"/>
    <n v="21"/>
    <n v="5"/>
    <n v="1972"/>
    <d v="1926-09-23T00:00:00"/>
    <n v="50.85"/>
    <n v="12.48"/>
    <s v="Germany"/>
    <n v="26"/>
    <n v="11"/>
    <n v="1972"/>
    <d v="1932-03-25T00:00:00"/>
    <x v="654"/>
    <x v="25"/>
    <x v="6"/>
    <s v="DH"/>
    <x v="0"/>
    <n v="189"/>
    <n v="4"/>
    <n v="198"/>
  </r>
  <r>
    <s v="DEH-5003042"/>
    <n v="21"/>
    <n v="5"/>
    <n v="1972"/>
    <d v="1926-09-23T00:00:00"/>
    <n v="50.85"/>
    <n v="12.48"/>
    <s v="Germany"/>
    <n v="14"/>
    <n v="2"/>
    <n v="1973"/>
    <d v="1919-06-27T00:00:00"/>
    <x v="462"/>
    <x v="101"/>
    <x v="6"/>
    <s v="DH"/>
    <x v="0"/>
    <n v="269"/>
    <n v="3"/>
    <n v="148"/>
  </r>
  <r>
    <s v="DEH-5028421"/>
    <n v="28"/>
    <n v="5"/>
    <n v="1972"/>
    <d v="1933-09-23T00:00:00"/>
    <n v="51.82"/>
    <n v="12"/>
    <s v="Germany"/>
    <n v="16"/>
    <n v="5"/>
    <n v="1974"/>
    <d v="1921-09-25T00:00:00"/>
    <x v="498"/>
    <x v="97"/>
    <x v="6"/>
    <s v="UU"/>
    <x v="0"/>
    <n v="718"/>
    <n v="11"/>
    <n v="239"/>
  </r>
  <r>
    <s v="DEH-5028422"/>
    <n v="28"/>
    <n v="5"/>
    <n v="1972"/>
    <d v="1933-09-23T00:00:00"/>
    <n v="51.82"/>
    <n v="12"/>
    <s v="Germany"/>
    <n v="24"/>
    <n v="10"/>
    <n v="1977"/>
    <d v="1930-02-28T00:00:00"/>
    <x v="113"/>
    <x v="212"/>
    <x v="6"/>
    <s v="DH"/>
    <x v="0"/>
    <n v="1975"/>
    <n v="8"/>
    <n v="189"/>
  </r>
  <r>
    <s v="DEH-5028425"/>
    <n v="28"/>
    <n v="5"/>
    <n v="1972"/>
    <d v="1933-09-23T00:00:00"/>
    <n v="51.82"/>
    <n v="12"/>
    <s v="Germany"/>
    <n v="20"/>
    <n v="6"/>
    <n v="1975"/>
    <d v="1925-10-27T00:00:00"/>
    <x v="515"/>
    <x v="292"/>
    <x v="6"/>
    <s v="DH"/>
    <x v="0"/>
    <n v="1118"/>
    <n v="5"/>
    <n v="68"/>
  </r>
  <r>
    <s v="DEH-5033479"/>
    <n v="24"/>
    <n v="5"/>
    <n v="1972"/>
    <d v="1929-09-23T00:00:00"/>
    <n v="52.02"/>
    <n v="12.02"/>
    <s v="Germany"/>
    <n v="24"/>
    <n v="7"/>
    <n v="1975"/>
    <d v="1929-11-26T00:00:00"/>
    <x v="655"/>
    <x v="703"/>
    <x v="6"/>
    <s v="DH"/>
    <x v="0"/>
    <n v="1156"/>
    <n v="10"/>
    <n v="323"/>
  </r>
  <r>
    <s v="DEH-5035779"/>
    <n v="31"/>
    <n v="5"/>
    <n v="1972"/>
    <d v="1936-09-22T00:00:00"/>
    <n v="50.73"/>
    <n v="11.4"/>
    <s v="Germany"/>
    <n v="15"/>
    <n v="9"/>
    <n v="1972"/>
    <d v="1921-01-23T00:00:00"/>
    <x v="656"/>
    <x v="449"/>
    <x v="6"/>
    <s v="UU"/>
    <x v="0"/>
    <n v="107"/>
    <n v="6"/>
    <n v="249"/>
  </r>
  <r>
    <s v="DEH-5035780"/>
    <n v="31"/>
    <n v="5"/>
    <n v="1972"/>
    <d v="1936-09-22T00:00:00"/>
    <n v="50.73"/>
    <n v="11.4"/>
    <s v="Germany"/>
    <n v="10"/>
    <n v="6"/>
    <n v="1972"/>
    <d v="1915-10-24T00:00:00"/>
    <x v="656"/>
    <x v="449"/>
    <x v="6"/>
    <s v="DH"/>
    <x v="0"/>
    <n v="10"/>
    <n v="6"/>
    <n v="249"/>
  </r>
  <r>
    <s v="DEH-5035782"/>
    <n v="31"/>
    <n v="5"/>
    <n v="1972"/>
    <d v="1936-09-22T00:00:00"/>
    <n v="50.73"/>
    <n v="11.4"/>
    <s v="Germany"/>
    <n v="10"/>
    <n v="6"/>
    <n v="1972"/>
    <d v="1915-10-24T00:00:00"/>
    <x v="656"/>
    <x v="449"/>
    <x v="6"/>
    <s v="DH"/>
    <x v="0"/>
    <n v="10"/>
    <n v="6"/>
    <n v="249"/>
  </r>
  <r>
    <s v="DEH-5036266"/>
    <n v="20"/>
    <n v="5"/>
    <n v="1972"/>
    <d v="1925-09-23T00:00:00"/>
    <n v="51.75"/>
    <n v="11.47"/>
    <s v="Germany"/>
    <n v="14"/>
    <n v="2"/>
    <n v="1975"/>
    <d v="1919-06-29T00:00:00"/>
    <x v="113"/>
    <x v="736"/>
    <x v="6"/>
    <s v="DH"/>
    <x v="0"/>
    <n v="1000"/>
    <n v="0"/>
    <n v="0"/>
  </r>
  <r>
    <s v="DEW-5103531"/>
    <n v="11"/>
    <n v="6"/>
    <n v="1972"/>
    <d v="1916-10-23T00:00:00"/>
    <n v="51.97"/>
    <n v="10.58"/>
    <s v="Germany"/>
    <n v="20"/>
    <n v="5"/>
    <n v="1974"/>
    <d v="1925-09-25T00:00:00"/>
    <x v="149"/>
    <x v="105"/>
    <x v="6"/>
    <s v="UU"/>
    <x v="0"/>
    <n v="708"/>
    <n v="7"/>
    <n v="329"/>
  </r>
  <r>
    <s v="DEW-5137579"/>
    <n v="20"/>
    <n v="5"/>
    <n v="1972"/>
    <d v="1925-09-23T00:00:00"/>
    <n v="52.32"/>
    <n v="10.43"/>
    <s v="Germany"/>
    <n v="30"/>
    <n v="1"/>
    <n v="1974"/>
    <d v="1935-05-28T00:00:00"/>
    <x v="15"/>
    <x v="128"/>
    <x v="6"/>
    <s v="UU"/>
    <x v="0"/>
    <n v="620"/>
    <n v="25"/>
    <n v="82"/>
  </r>
  <r>
    <s v="DEW-5163602"/>
    <n v="1"/>
    <n v="6"/>
    <n v="1972"/>
    <d v="1906-10-24T00:00:00"/>
    <n v="51.55"/>
    <n v="6.6"/>
    <s v="Germany"/>
    <n v="28"/>
    <n v="4"/>
    <n v="1973"/>
    <d v="1933-08-25T00:00:00"/>
    <x v="526"/>
    <x v="749"/>
    <x v="6"/>
    <s v="DH"/>
    <x v="0"/>
    <n v="331"/>
    <n v="3"/>
    <n v="329"/>
  </r>
  <r>
    <s v="DEW-5163607"/>
    <n v="1"/>
    <n v="6"/>
    <n v="1972"/>
    <d v="1906-10-24T00:00:00"/>
    <n v="51.55"/>
    <n v="6.6"/>
    <s v="Germany"/>
    <n v="15"/>
    <n v="3"/>
    <n v="1974"/>
    <d v="1920-07-25T00:00:00"/>
    <x v="526"/>
    <x v="749"/>
    <x v="6"/>
    <s v="DH"/>
    <x v="0"/>
    <n v="652"/>
    <n v="3"/>
    <n v="329"/>
  </r>
  <r>
    <s v="DEW-5168352"/>
    <n v="13"/>
    <n v="5"/>
    <n v="1972"/>
    <d v="1918-09-23T00:00:00"/>
    <n v="50.78"/>
    <n v="7"/>
    <s v="Germany"/>
    <n v="8"/>
    <n v="4"/>
    <n v="1974"/>
    <d v="1913-08-26T00:00:00"/>
    <x v="657"/>
    <x v="366"/>
    <x v="6"/>
    <s v="DH"/>
    <x v="0"/>
    <n v="695"/>
    <n v="4"/>
    <n v="270"/>
  </r>
  <r>
    <s v="DKC-5006579"/>
    <n v="10"/>
    <n v="6"/>
    <n v="1972"/>
    <d v="1915-10-24T00:00:00"/>
    <n v="56.13"/>
    <n v="10.8"/>
    <s v="Denmark"/>
    <n v="4"/>
    <n v="7"/>
    <n v="1999"/>
    <d v="1909-12-20T00:00:00"/>
    <x v="69"/>
    <x v="87"/>
    <x v="3"/>
    <s v="UU"/>
    <x v="1"/>
    <n v="9885"/>
    <n v="0"/>
    <n v="0"/>
  </r>
  <r>
    <s v="DKC-508966"/>
    <n v="16"/>
    <n v="5"/>
    <n v="1972"/>
    <d v="1921-09-23T00:00:00"/>
    <n v="55.72"/>
    <n v="12.45"/>
    <s v="Denmark"/>
    <n v="25"/>
    <n v="7"/>
    <n v="1974"/>
    <d v="1930-11-25T00:00:00"/>
    <x v="189"/>
    <x v="61"/>
    <x v="3"/>
    <s v="DH"/>
    <x v="0"/>
    <n v="800"/>
    <n v="5"/>
    <n v="91"/>
  </r>
  <r>
    <s v="DKS-S35530"/>
    <n v="10"/>
    <n v="6"/>
    <n v="1972"/>
    <d v="1915-10-24T00:00:00"/>
    <n v="55.95"/>
    <n v="8.67"/>
    <s v="Denmark"/>
    <n v="29"/>
    <n v="7"/>
    <n v="1972"/>
    <d v="1934-11-23T00:00:00"/>
    <x v="612"/>
    <x v="586"/>
    <x v="3"/>
    <s v="DH"/>
    <x v="0"/>
    <n v="49"/>
    <n v="0"/>
    <n v="0"/>
  </r>
  <r>
    <s v="DKS-S35531"/>
    <n v="10"/>
    <n v="6"/>
    <n v="1972"/>
    <d v="1915-10-24T00:00:00"/>
    <n v="55.95"/>
    <n v="8.67"/>
    <s v="Denmark"/>
    <n v="5"/>
    <n v="1"/>
    <n v="1974"/>
    <d v="1910-05-28T00:00:00"/>
    <x v="612"/>
    <x v="586"/>
    <x v="3"/>
    <s v="DH"/>
    <x v="0"/>
    <n v="574"/>
    <n v="0"/>
    <n v="0"/>
  </r>
  <r>
    <s v="ETM-U11012"/>
    <n v="11"/>
    <n v="6"/>
    <n v="1972"/>
    <d v="1916-10-23T00:00:00"/>
    <n v="58.4"/>
    <n v="24.55"/>
    <s v="Estonia"/>
    <n v="25"/>
    <n v="8"/>
    <n v="1974"/>
    <d v="1930-12-26T00:00:00"/>
    <x v="658"/>
    <x v="750"/>
    <x v="20"/>
    <s v="RH"/>
    <x v="2"/>
    <n v="805"/>
    <n v="5"/>
    <n v="28"/>
  </r>
  <r>
    <s v="GBT-ED51970"/>
    <n v="5"/>
    <n v="6"/>
    <n v="1972"/>
    <d v="1910-10-24T00:00:00"/>
    <n v="51.5"/>
    <n v="-2.8"/>
    <s v="UK"/>
    <n v="26"/>
    <n v="4"/>
    <n v="1978"/>
    <d v="1931-08-30T00:00:00"/>
    <x v="470"/>
    <x v="661"/>
    <x v="4"/>
    <s v="DH"/>
    <x v="0"/>
    <n v="2151"/>
    <n v="0"/>
    <n v="0"/>
  </r>
  <r>
    <s v="GBT-ED79740"/>
    <n v="30"/>
    <n v="5"/>
    <n v="1972"/>
    <d v="1935-09-23T00:00:00"/>
    <n v="57.38"/>
    <n v="-1.88"/>
    <s v="UK"/>
    <n v="22"/>
    <n v="5"/>
    <n v="1976"/>
    <d v="1927-09-27T00:00:00"/>
    <x v="659"/>
    <x v="248"/>
    <x v="4"/>
    <s v="DH"/>
    <x v="0"/>
    <n v="1453"/>
    <n v="12"/>
    <n v="218"/>
  </r>
  <r>
    <s v="GBT-ED83724"/>
    <n v="27"/>
    <n v="5"/>
    <n v="1972"/>
    <d v="1932-09-22T00:00:00"/>
    <n v="54"/>
    <n v="-1.5"/>
    <s v="UK"/>
    <n v="27"/>
    <n v="6"/>
    <n v="1975"/>
    <d v="1932-10-26T00:00:00"/>
    <x v="553"/>
    <x v="504"/>
    <x v="4"/>
    <s v="UU"/>
    <x v="0"/>
    <n v="1126"/>
    <n v="0"/>
    <n v="0"/>
  </r>
  <r>
    <s v="GBT-ED96912"/>
    <n v="7"/>
    <n v="6"/>
    <n v="1972"/>
    <d v="1912-10-23T00:00:00"/>
    <n v="53.4"/>
    <n v="-1.48"/>
    <s v="UK"/>
    <n v="8"/>
    <n v="10"/>
    <n v="1982"/>
    <d v="1914-03-05T00:00:00"/>
    <x v="607"/>
    <x v="168"/>
    <x v="4"/>
    <s v="UU"/>
    <x v="0"/>
    <n v="3775"/>
    <n v="0"/>
    <n v="0"/>
  </r>
  <r>
    <s v="GBT-EF11330"/>
    <n v="29"/>
    <n v="5"/>
    <n v="1972"/>
    <d v="1934-09-23T00:00:00"/>
    <n v="51"/>
    <n v="0.88"/>
    <s v="UK"/>
    <n v="12"/>
    <n v="8"/>
    <n v="1972"/>
    <d v="1917-12-24T00:00:00"/>
    <x v="17"/>
    <x v="524"/>
    <x v="4"/>
    <s v="DH"/>
    <x v="0"/>
    <n v="75"/>
    <n v="2"/>
    <n v="91"/>
  </r>
  <r>
    <s v="GBT-EF11331"/>
    <n v="29"/>
    <n v="5"/>
    <n v="1972"/>
    <d v="1934-09-23T00:00:00"/>
    <n v="51"/>
    <n v="0.88"/>
    <s v="UK"/>
    <n v="12"/>
    <n v="8"/>
    <n v="1972"/>
    <d v="1917-12-24T00:00:00"/>
    <x v="17"/>
    <x v="524"/>
    <x v="4"/>
    <s v="DH"/>
    <x v="0"/>
    <n v="75"/>
    <n v="2"/>
    <n v="91"/>
  </r>
  <r>
    <s v="GBT-EF52369"/>
    <n v="6"/>
    <n v="6"/>
    <n v="1972"/>
    <d v="1911-10-24T00:00:00"/>
    <n v="53.7"/>
    <n v="-1.8"/>
    <s v="UK"/>
    <n v="24"/>
    <n v="3"/>
    <n v="1974"/>
    <d v="1929-07-26T00:00:00"/>
    <x v="531"/>
    <x v="677"/>
    <x v="4"/>
    <s v="DH"/>
    <x v="0"/>
    <n v="656"/>
    <n v="13"/>
    <n v="211"/>
  </r>
  <r>
    <s v="HRZ-B425265"/>
    <n v="28"/>
    <n v="5"/>
    <n v="1972"/>
    <d v="1933-09-23T00:00:00"/>
    <n v="46"/>
    <n v="15.92"/>
    <s v="Croatia"/>
    <n v="21"/>
    <n v="5"/>
    <n v="1975"/>
    <d v="1926-09-26T00:00:00"/>
    <x v="660"/>
    <x v="497"/>
    <x v="18"/>
    <s v="UU"/>
    <x v="0"/>
    <n v="1088"/>
    <n v="0"/>
    <n v="0"/>
  </r>
  <r>
    <s v="HRZ-B425269"/>
    <n v="28"/>
    <n v="5"/>
    <n v="1972"/>
    <d v="1933-09-23T00:00:00"/>
    <n v="46"/>
    <n v="15.92"/>
    <s v="Croatia"/>
    <n v="16"/>
    <n v="6"/>
    <n v="1974"/>
    <d v="1921-10-26T00:00:00"/>
    <x v="660"/>
    <x v="497"/>
    <x v="18"/>
    <s v="UU"/>
    <x v="0"/>
    <n v="749"/>
    <n v="0"/>
    <n v="0"/>
  </r>
  <r>
    <s v="NLA-3098200"/>
    <n v="3"/>
    <n v="6"/>
    <n v="1972"/>
    <d v="1908-10-23T00:00:00"/>
    <n v="51.98"/>
    <n v="4.67"/>
    <s v="Netherlands"/>
    <n v="24"/>
    <n v="8"/>
    <n v="1972"/>
    <d v="1929-12-24T00:00:00"/>
    <x v="500"/>
    <x v="567"/>
    <x v="19"/>
    <s v="UU"/>
    <x v="0"/>
    <n v="82"/>
    <n v="3"/>
    <n v="32"/>
  </r>
  <r>
    <s v="NLA-3116618"/>
    <n v="12"/>
    <n v="5"/>
    <n v="1972"/>
    <d v="1917-09-23T00:00:00"/>
    <n v="51.45"/>
    <n v="3.65"/>
    <s v="Netherlands"/>
    <n v="15"/>
    <n v="7"/>
    <n v="1976"/>
    <d v="1920-11-26T00:00:00"/>
    <x v="470"/>
    <x v="558"/>
    <x v="19"/>
    <s v="ND"/>
    <x v="0"/>
    <n v="1525"/>
    <n v="7"/>
    <n v="329"/>
  </r>
  <r>
    <s v="NLA-3153162"/>
    <n v="20"/>
    <n v="6"/>
    <n v="1972"/>
    <d v="1925-10-24T00:00:00"/>
    <n v="52.62"/>
    <n v="6.27"/>
    <s v="Netherlands"/>
    <n v="20"/>
    <n v="6"/>
    <n v="1984"/>
    <d v="1925-11-05T00:00:00"/>
    <x v="661"/>
    <x v="751"/>
    <x v="19"/>
    <s v="UU"/>
    <x v="1"/>
    <n v="4383"/>
    <n v="0"/>
    <n v="0"/>
  </r>
  <r>
    <s v="NLA-3159305"/>
    <n v="21"/>
    <n v="5"/>
    <n v="1972"/>
    <d v="1926-09-23T00:00:00"/>
    <n v="53.05"/>
    <n v="4.75"/>
    <s v="Netherlands"/>
    <n v="20"/>
    <n v="5"/>
    <n v="1973"/>
    <d v="1925-09-24T00:00:00"/>
    <x v="630"/>
    <x v="364"/>
    <x v="19"/>
    <s v="DH"/>
    <x v="0"/>
    <n v="364"/>
    <n v="5"/>
    <n v="43"/>
  </r>
  <r>
    <s v="NLA-3159306"/>
    <n v="21"/>
    <n v="5"/>
    <n v="1972"/>
    <d v="1926-09-23T00:00:00"/>
    <n v="53.05"/>
    <n v="4.75"/>
    <s v="Netherlands"/>
    <n v="5"/>
    <n v="6"/>
    <n v="1974"/>
    <d v="1910-10-26T00:00:00"/>
    <x v="642"/>
    <x v="364"/>
    <x v="19"/>
    <s v="RH"/>
    <x v="0"/>
    <n v="745"/>
    <n v="9"/>
    <n v="156"/>
  </r>
  <r>
    <s v="NLA-3159320"/>
    <n v="30"/>
    <n v="5"/>
    <n v="1972"/>
    <d v="1935-09-23T00:00:00"/>
    <n v="53.05"/>
    <n v="4.75"/>
    <s v="Netherlands"/>
    <n v="4"/>
    <n v="7"/>
    <n v="1979"/>
    <d v="1909-11-30T00:00:00"/>
    <x v="630"/>
    <x v="364"/>
    <x v="19"/>
    <s v="RH"/>
    <x v="0"/>
    <n v="2591"/>
    <n v="5"/>
    <n v="43"/>
  </r>
  <r>
    <s v="NLA-3159328"/>
    <n v="30"/>
    <n v="5"/>
    <n v="1972"/>
    <d v="1935-09-23T00:00:00"/>
    <n v="53.05"/>
    <n v="4.75"/>
    <s v="Netherlands"/>
    <n v="14"/>
    <n v="7"/>
    <n v="1978"/>
    <d v="1919-11-29T00:00:00"/>
    <x v="630"/>
    <x v="752"/>
    <x v="19"/>
    <s v="UU"/>
    <x v="0"/>
    <n v="2236"/>
    <n v="4"/>
    <n v="17"/>
  </r>
  <r>
    <s v="NLA-3159329"/>
    <n v="30"/>
    <n v="5"/>
    <n v="1972"/>
    <d v="1935-09-23T00:00:00"/>
    <n v="53.05"/>
    <n v="4.75"/>
    <s v="Netherlands"/>
    <n v="19"/>
    <n v="6"/>
    <n v="1980"/>
    <d v="1924-10-31T00:00:00"/>
    <x v="630"/>
    <x v="752"/>
    <x v="19"/>
    <s v="UU"/>
    <x v="0"/>
    <n v="2942"/>
    <n v="4"/>
    <n v="17"/>
  </r>
  <r>
    <s v="NLA-3159334"/>
    <n v="30"/>
    <n v="5"/>
    <n v="1972"/>
    <d v="1935-09-23T00:00:00"/>
    <n v="53.05"/>
    <n v="4.75"/>
    <s v="Netherlands"/>
    <n v="2"/>
    <n v="7"/>
    <n v="1975"/>
    <d v="1907-11-26T00:00:00"/>
    <x v="630"/>
    <x v="364"/>
    <x v="19"/>
    <s v="UU"/>
    <x v="0"/>
    <n v="1128"/>
    <n v="5"/>
    <n v="43"/>
  </r>
  <r>
    <s v="NLA-3162206"/>
    <n v="14"/>
    <n v="5"/>
    <n v="1972"/>
    <d v="1919-09-23T00:00:00"/>
    <n v="52.05"/>
    <n v="4.22"/>
    <s v="Netherlands"/>
    <n v="24"/>
    <n v="12"/>
    <n v="1989"/>
    <d v="1930-05-12T00:00:00"/>
    <x v="565"/>
    <x v="753"/>
    <x v="19"/>
    <s v="UU"/>
    <x v="1"/>
    <n v="6433"/>
    <n v="2"/>
    <n v="270"/>
  </r>
  <r>
    <s v="NLA-3166463"/>
    <n v="27"/>
    <n v="5"/>
    <n v="1972"/>
    <d v="1932-09-22T00:00:00"/>
    <n v="52.2"/>
    <n v="5.2"/>
    <s v="Netherlands"/>
    <n v="27"/>
    <n v="8"/>
    <n v="1972"/>
    <d v="1932-12-23T00:00:00"/>
    <x v="77"/>
    <x v="551"/>
    <x v="19"/>
    <s v="UU"/>
    <x v="0"/>
    <n v="92"/>
    <n v="0"/>
    <n v="0"/>
  </r>
  <r>
    <s v="NLA-3169363"/>
    <n v="25"/>
    <n v="6"/>
    <n v="1972"/>
    <d v="1930-10-24T00:00:00"/>
    <n v="52.9"/>
    <n v="6.3"/>
    <s v="Netherlands"/>
    <n v="21"/>
    <n v="1"/>
    <n v="1973"/>
    <d v="1926-05-27T00:00:00"/>
    <x v="662"/>
    <x v="651"/>
    <x v="19"/>
    <s v="UU"/>
    <x v="0"/>
    <n v="210"/>
    <n v="0"/>
    <n v="0"/>
  </r>
  <r>
    <s v="NLA-3170121"/>
    <n v="6"/>
    <n v="6"/>
    <n v="1972"/>
    <d v="1911-10-24T00:00:00"/>
    <n v="53.5"/>
    <n v="5.9"/>
    <s v="Netherlands"/>
    <n v="20"/>
    <n v="5"/>
    <n v="1973"/>
    <d v="1925-09-24T00:00:00"/>
    <x v="567"/>
    <x v="442"/>
    <x v="19"/>
    <s v="DH"/>
    <x v="0"/>
    <n v="348"/>
    <n v="20"/>
    <n v="270"/>
  </r>
  <r>
    <s v="NOS-545111"/>
    <n v="23"/>
    <n v="5"/>
    <n v="1972"/>
    <d v="1928-09-22T00:00:00"/>
    <n v="59.78"/>
    <n v="5.38"/>
    <s v="Norway"/>
    <n v="28"/>
    <n v="5"/>
    <n v="1973"/>
    <d v="1933-09-24T00:00:00"/>
    <x v="663"/>
    <x v="484"/>
    <x v="8"/>
    <s v="UU"/>
    <x v="0"/>
    <n v="370"/>
    <n v="9"/>
    <n v="78"/>
  </r>
  <r>
    <s v="NOS-548482"/>
    <n v="3"/>
    <n v="6"/>
    <n v="1972"/>
    <d v="1908-10-23T00:00:00"/>
    <n v="60.15"/>
    <n v="5.45"/>
    <s v="Norway"/>
    <n v="5"/>
    <n v="7"/>
    <n v="1972"/>
    <d v="1910-11-23T00:00:00"/>
    <x v="664"/>
    <x v="744"/>
    <x v="8"/>
    <s v="DH"/>
    <x v="0"/>
    <n v="32"/>
    <n v="0"/>
    <n v="0"/>
  </r>
  <r>
    <s v="SFH-C202573"/>
    <n v="31"/>
    <n v="5"/>
    <n v="1972"/>
    <d v="1936-09-22T00:00:00"/>
    <n v="61.2"/>
    <n v="26.3"/>
    <s v="Finland"/>
    <n v="1"/>
    <n v="7"/>
    <n v="1972"/>
    <d v="1906-11-23T00:00:00"/>
    <x v="374"/>
    <x v="754"/>
    <x v="1"/>
    <s v="UU"/>
    <x v="0"/>
    <n v="31"/>
    <n v="0"/>
    <n v="0"/>
  </r>
  <r>
    <s v="SFH-C211053"/>
    <n v="23"/>
    <n v="5"/>
    <n v="1972"/>
    <d v="1928-09-22T00:00:00"/>
    <n v="61"/>
    <n v="25.7"/>
    <s v="Finland"/>
    <n v="21"/>
    <n v="12"/>
    <n v="1972"/>
    <d v="1927-04-25T00:00:00"/>
    <x v="121"/>
    <x v="623"/>
    <x v="1"/>
    <s v="UU"/>
    <x v="0"/>
    <n v="212"/>
    <n v="0"/>
    <n v="0"/>
  </r>
  <r>
    <s v="SFH-C217959"/>
    <n v="31"/>
    <n v="5"/>
    <n v="1972"/>
    <d v="1936-09-22T00:00:00"/>
    <n v="62.5"/>
    <n v="27.8"/>
    <s v="Finland"/>
    <n v="23"/>
    <n v="8"/>
    <n v="1972"/>
    <d v="1928-12-23T00:00:00"/>
    <x v="489"/>
    <x v="755"/>
    <x v="1"/>
    <s v="AH"/>
    <x v="0"/>
    <n v="84"/>
    <n v="13"/>
    <n v="156"/>
  </r>
  <r>
    <s v="SFH-S003554"/>
    <n v="7"/>
    <n v="6"/>
    <n v="1972"/>
    <d v="1912-10-23T00:00:00"/>
    <n v="60.4"/>
    <n v="22.3"/>
    <s v="Finland"/>
    <n v="18"/>
    <n v="6"/>
    <n v="1972"/>
    <d v="1923-10-24T00:00:00"/>
    <x v="665"/>
    <x v="322"/>
    <x v="1"/>
    <s v="UU"/>
    <x v="0"/>
    <n v="11"/>
    <n v="0"/>
    <n v="0"/>
  </r>
  <r>
    <s v="SFH-S024119"/>
    <n v="21"/>
    <n v="6"/>
    <n v="1972"/>
    <d v="1926-10-24T00:00:00"/>
    <n v="61.48"/>
    <n v="28.22"/>
    <s v="Finland"/>
    <n v="19"/>
    <n v="5"/>
    <n v="1984"/>
    <d v="1924-10-04T00:00:00"/>
    <x v="666"/>
    <x v="756"/>
    <x v="1"/>
    <s v="UU"/>
    <x v="0"/>
    <n v="4350"/>
    <n v="3"/>
    <n v="91"/>
  </r>
  <r>
    <s v="SFH-S028902"/>
    <n v="28"/>
    <n v="5"/>
    <n v="1972"/>
    <d v="1933-09-23T00:00:00"/>
    <n v="63.2"/>
    <n v="23.8"/>
    <s v="Finland"/>
    <n v="25"/>
    <n v="11"/>
    <n v="1972"/>
    <d v="1931-03-26T00:00:00"/>
    <x v="387"/>
    <x v="196"/>
    <x v="1"/>
    <s v="UU"/>
    <x v="0"/>
    <n v="181"/>
    <n v="0"/>
    <n v="0"/>
  </r>
  <r>
    <s v="SFH-S041510"/>
    <n v="31"/>
    <n v="5"/>
    <n v="1972"/>
    <d v="1936-09-22T00:00:00"/>
    <n v="62.62"/>
    <n v="29.7"/>
    <s v="Finland"/>
    <n v="25"/>
    <n v="8"/>
    <n v="1977"/>
    <d v="1930-12-29T00:00:00"/>
    <x v="269"/>
    <x v="757"/>
    <x v="1"/>
    <s v="DH"/>
    <x v="0"/>
    <n v="1912"/>
    <n v="0"/>
    <n v="0"/>
  </r>
  <r>
    <s v="SFH-S044115"/>
    <n v="2"/>
    <n v="7"/>
    <n v="1972"/>
    <d v="1907-11-23T00:00:00"/>
    <n v="64.5"/>
    <n v="26.7"/>
    <s v="Finland"/>
    <n v="31"/>
    <n v="7"/>
    <n v="1972"/>
    <d v="1936-11-22T00:00:00"/>
    <x v="620"/>
    <x v="142"/>
    <x v="1"/>
    <s v="RH"/>
    <x v="0"/>
    <n v="29"/>
    <n v="0"/>
    <n v="0"/>
  </r>
  <r>
    <s v="SFH-S059090"/>
    <n v="23"/>
    <n v="5"/>
    <n v="1972"/>
    <d v="1928-09-22T00:00:00"/>
    <n v="60.6"/>
    <n v="27.2"/>
    <s v="Finland"/>
    <n v="22"/>
    <n v="8"/>
    <n v="1972"/>
    <d v="1927-12-24T00:00:00"/>
    <x v="51"/>
    <x v="122"/>
    <x v="1"/>
    <s v="AH"/>
    <x v="0"/>
    <n v="91"/>
    <n v="0"/>
    <n v="0"/>
  </r>
  <r>
    <s v="SFH-S059095"/>
    <n v="25"/>
    <n v="5"/>
    <n v="1972"/>
    <d v="1930-09-23T00:00:00"/>
    <n v="60.58"/>
    <n v="27.2"/>
    <s v="Finland"/>
    <n v="19"/>
    <n v="4"/>
    <n v="1973"/>
    <d v="1924-08-24T00:00:00"/>
    <x v="51"/>
    <x v="122"/>
    <x v="1"/>
    <s v="UU"/>
    <x v="0"/>
    <n v="329"/>
    <n v="2"/>
    <n v="0"/>
  </r>
  <r>
    <s v="SFH-S059096"/>
    <n v="25"/>
    <n v="5"/>
    <n v="1972"/>
    <d v="1930-09-23T00:00:00"/>
    <n v="60.58"/>
    <n v="27.2"/>
    <s v="Finland"/>
    <n v="9"/>
    <n v="4"/>
    <n v="1974"/>
    <d v="1914-08-26T00:00:00"/>
    <x v="140"/>
    <x v="758"/>
    <x v="1"/>
    <s v="UU"/>
    <x v="0"/>
    <n v="684"/>
    <n v="3"/>
    <n v="154"/>
  </r>
  <r>
    <s v="SFH-S060526"/>
    <n v="3"/>
    <n v="6"/>
    <n v="1972"/>
    <d v="1908-10-23T00:00:00"/>
    <n v="61.47"/>
    <n v="24.05"/>
    <s v="Finland"/>
    <n v="5"/>
    <n v="7"/>
    <n v="1977"/>
    <d v="1910-11-28T00:00:00"/>
    <x v="437"/>
    <x v="493"/>
    <x v="1"/>
    <s v="AH"/>
    <x v="0"/>
    <n v="1858"/>
    <n v="16"/>
    <n v="191"/>
  </r>
  <r>
    <s v="SFH-S062112"/>
    <n v="27"/>
    <n v="5"/>
    <n v="1972"/>
    <d v="1932-09-22T00:00:00"/>
    <n v="60.5"/>
    <n v="24.2"/>
    <s v="Finland"/>
    <n v="5"/>
    <n v="8"/>
    <n v="1972"/>
    <d v="1910-12-24T00:00:00"/>
    <x v="61"/>
    <x v="370"/>
    <x v="1"/>
    <s v="AH"/>
    <x v="0"/>
    <n v="70"/>
    <n v="0"/>
    <n v="0"/>
  </r>
  <r>
    <s v="SFH-S062510"/>
    <n v="26"/>
    <n v="5"/>
    <n v="1972"/>
    <d v="1931-09-23T00:00:00"/>
    <n v="62.27"/>
    <n v="21.37"/>
    <s v="Finland"/>
    <n v="31"/>
    <n v="3"/>
    <n v="1974"/>
    <d v="1936-07-25T00:00:00"/>
    <x v="667"/>
    <x v="759"/>
    <x v="1"/>
    <s v="DH"/>
    <x v="0"/>
    <n v="674"/>
    <n v="44"/>
    <n v="13"/>
  </r>
  <r>
    <s v="SFH-S062808"/>
    <n v="4"/>
    <n v="6"/>
    <n v="1972"/>
    <d v="1909-10-24T00:00:00"/>
    <n v="60.8"/>
    <n v="28.1"/>
    <s v="Finland"/>
    <n v="11"/>
    <n v="11"/>
    <n v="1972"/>
    <d v="1917-03-25T00:00:00"/>
    <x v="123"/>
    <x v="760"/>
    <x v="1"/>
    <s v="DH"/>
    <x v="0"/>
    <n v="160"/>
    <n v="6"/>
    <n v="270"/>
  </r>
  <r>
    <s v="SFH-S062812"/>
    <n v="4"/>
    <n v="6"/>
    <n v="1972"/>
    <d v="1909-10-24T00:00:00"/>
    <n v="60.8"/>
    <n v="28.1"/>
    <s v="Finland"/>
    <n v="15"/>
    <n v="9"/>
    <n v="1972"/>
    <d v="1921-01-23T00:00:00"/>
    <x v="123"/>
    <x v="761"/>
    <x v="1"/>
    <s v="DH"/>
    <x v="0"/>
    <n v="103"/>
    <n v="0"/>
    <n v="0"/>
  </r>
  <r>
    <s v="SFH-S062815"/>
    <n v="4"/>
    <n v="6"/>
    <n v="1972"/>
    <d v="1909-10-24T00:00:00"/>
    <n v="60.8"/>
    <n v="28"/>
    <s v="Finland"/>
    <n v="25"/>
    <n v="4"/>
    <n v="1973"/>
    <d v="1930-08-25T00:00:00"/>
    <x v="668"/>
    <x v="118"/>
    <x v="1"/>
    <s v="UU"/>
    <x v="0"/>
    <n v="325"/>
    <n v="25"/>
    <n v="298"/>
  </r>
  <r>
    <s v="SVS-6055907"/>
    <n v="24"/>
    <n v="5"/>
    <n v="1972"/>
    <d v="1929-09-23T00:00:00"/>
    <n v="55.38"/>
    <n v="12.83"/>
    <s v="Sweden"/>
    <n v="6"/>
    <n v="7"/>
    <n v="1972"/>
    <d v="1911-11-23T00:00:00"/>
    <x v="578"/>
    <x v="185"/>
    <x v="11"/>
    <s v="UU"/>
    <x v="0"/>
    <n v="43"/>
    <n v="0"/>
    <n v="0"/>
  </r>
  <r>
    <s v="SVS-6055910"/>
    <n v="24"/>
    <n v="5"/>
    <n v="1972"/>
    <d v="1929-09-23T00:00:00"/>
    <n v="55.42"/>
    <n v="12.83"/>
    <s v="Sweden"/>
    <n v="15"/>
    <n v="5"/>
    <n v="1979"/>
    <d v="1920-09-29T00:00:00"/>
    <x v="342"/>
    <x v="185"/>
    <x v="11"/>
    <s v="DH"/>
    <x v="0"/>
    <n v="2547"/>
    <n v="2"/>
    <n v="181"/>
  </r>
  <r>
    <s v="SVS-6055913"/>
    <n v="24"/>
    <n v="5"/>
    <n v="1972"/>
    <d v="1929-09-23T00:00:00"/>
    <n v="55.38"/>
    <n v="12.83"/>
    <s v="Sweden"/>
    <n v="13"/>
    <n v="1"/>
    <n v="1973"/>
    <d v="1918-05-27T00:00:00"/>
    <x v="595"/>
    <x v="185"/>
    <x v="11"/>
    <s v="DH"/>
    <x v="0"/>
    <n v="234"/>
    <n v="4"/>
    <n v="0"/>
  </r>
  <r>
    <s v="SVS-6055943"/>
    <n v="27"/>
    <n v="5"/>
    <n v="1972"/>
    <d v="1932-09-22T00:00:00"/>
    <n v="55.42"/>
    <n v="12.83"/>
    <s v="Sweden"/>
    <n v="1"/>
    <n v="11"/>
    <n v="1972"/>
    <d v="1907-03-26T00:00:00"/>
    <x v="595"/>
    <x v="185"/>
    <x v="11"/>
    <s v="DH"/>
    <x v="0"/>
    <n v="158"/>
    <n v="0"/>
    <n v="0"/>
  </r>
  <r>
    <s v="SVS-6055949"/>
    <n v="27"/>
    <n v="5"/>
    <n v="1972"/>
    <d v="1932-09-22T00:00:00"/>
    <n v="55.42"/>
    <n v="12.83"/>
    <s v="Sweden"/>
    <n v="8"/>
    <n v="5"/>
    <n v="1985"/>
    <d v="1913-10-06T00:00:00"/>
    <x v="578"/>
    <x v="185"/>
    <x v="11"/>
    <s v="UU"/>
    <x v="0"/>
    <n v="4729"/>
    <n v="4"/>
    <n v="181"/>
  </r>
  <r>
    <s v="SVS-6055968"/>
    <n v="28"/>
    <n v="5"/>
    <n v="1972"/>
    <d v="1933-09-23T00:00:00"/>
    <n v="55.38"/>
    <n v="12.83"/>
    <s v="Sweden"/>
    <n v="14"/>
    <n v="12"/>
    <n v="1972"/>
    <d v="1920-04-24T00:00:00"/>
    <x v="578"/>
    <x v="185"/>
    <x v="11"/>
    <s v="RH"/>
    <x v="0"/>
    <n v="200"/>
    <n v="0"/>
    <n v="0"/>
  </r>
  <r>
    <s v="SVS-6055969"/>
    <n v="28"/>
    <n v="5"/>
    <n v="1972"/>
    <d v="1933-09-23T00:00:00"/>
    <n v="55.38"/>
    <n v="12.83"/>
    <s v="Sweden"/>
    <n v="28"/>
    <n v="8"/>
    <n v="1972"/>
    <d v="1933-12-24T00:00:00"/>
    <x v="578"/>
    <x v="185"/>
    <x v="11"/>
    <s v="UU"/>
    <x v="0"/>
    <n v="92"/>
    <n v="0"/>
    <n v="0"/>
  </r>
  <r>
    <s v="SVS-6055973"/>
    <n v="30"/>
    <n v="5"/>
    <n v="1972"/>
    <d v="1935-09-23T00:00:00"/>
    <n v="55.38"/>
    <n v="12.83"/>
    <s v="Sweden"/>
    <n v="10"/>
    <n v="4"/>
    <n v="1974"/>
    <d v="1915-08-26T00:00:00"/>
    <x v="564"/>
    <x v="199"/>
    <x v="11"/>
    <s v="DH"/>
    <x v="0"/>
    <n v="680"/>
    <n v="58"/>
    <n v="36"/>
  </r>
  <r>
    <s v="SVS-6055980"/>
    <n v="30"/>
    <n v="5"/>
    <n v="1972"/>
    <d v="1935-09-23T00:00:00"/>
    <n v="55.38"/>
    <n v="12.83"/>
    <s v="Sweden"/>
    <n v="11"/>
    <n v="10"/>
    <n v="1972"/>
    <d v="1917-02-22T00:00:00"/>
    <x v="578"/>
    <x v="185"/>
    <x v="11"/>
    <s v="DH"/>
    <x v="0"/>
    <n v="134"/>
    <n v="0"/>
    <n v="0"/>
  </r>
  <r>
    <s v="SVS-6055986"/>
    <n v="31"/>
    <n v="5"/>
    <n v="1972"/>
    <d v="1936-09-22T00:00:00"/>
    <n v="55.42"/>
    <n v="12.83"/>
    <s v="Sweden"/>
    <n v="6"/>
    <n v="9"/>
    <n v="1980"/>
    <d v="1912-02-01T00:00:00"/>
    <x v="595"/>
    <x v="185"/>
    <x v="11"/>
    <s v="RH"/>
    <x v="0"/>
    <n v="3020"/>
    <n v="0"/>
    <n v="0"/>
  </r>
  <r>
    <s v="SVS-6055992"/>
    <n v="31"/>
    <n v="5"/>
    <n v="1972"/>
    <d v="1936-09-22T00:00:00"/>
    <n v="55.42"/>
    <n v="12.83"/>
    <s v="Sweden"/>
    <n v="19"/>
    <n v="10"/>
    <n v="1972"/>
    <d v="1925-02-22T00:00:00"/>
    <x v="578"/>
    <x v="185"/>
    <x v="11"/>
    <s v="DH"/>
    <x v="0"/>
    <n v="141"/>
    <n v="4"/>
    <n v="181"/>
  </r>
  <r>
    <s v="SVS-6058669"/>
    <n v="14"/>
    <n v="5"/>
    <n v="1972"/>
    <d v="1919-09-23T00:00:00"/>
    <n v="55.68"/>
    <n v="13.48"/>
    <s v="Sweden"/>
    <n v="20"/>
    <n v="8"/>
    <n v="1972"/>
    <d v="1925-12-24T00:00:00"/>
    <x v="146"/>
    <x v="762"/>
    <x v="11"/>
    <s v="UU"/>
    <x v="0"/>
    <n v="98"/>
    <n v="4"/>
    <n v="165"/>
  </r>
  <r>
    <s v="SVS-6058807"/>
    <n v="31"/>
    <n v="5"/>
    <n v="1972"/>
    <d v="1936-09-22T00:00:00"/>
    <n v="55.68"/>
    <n v="13.48"/>
    <s v="Sweden"/>
    <n v="17"/>
    <n v="6"/>
    <n v="1972"/>
    <d v="1922-10-24T00:00:00"/>
    <x v="70"/>
    <x v="198"/>
    <x v="11"/>
    <s v="AH"/>
    <x v="0"/>
    <n v="17"/>
    <n v="3"/>
    <n v="312"/>
  </r>
  <r>
    <s v="SVS-6060012"/>
    <n v="1"/>
    <n v="6"/>
    <n v="1972"/>
    <d v="1906-10-24T00:00:00"/>
    <n v="55.4"/>
    <n v="12.93"/>
    <s v="Sweden"/>
    <n v="25"/>
    <n v="6"/>
    <n v="1972"/>
    <d v="1930-10-24T00:00:00"/>
    <x v="342"/>
    <x v="74"/>
    <x v="11"/>
    <s v="UU"/>
    <x v="0"/>
    <n v="24"/>
    <n v="0"/>
    <n v="0"/>
  </r>
  <r>
    <s v="SVS-6060015"/>
    <n v="1"/>
    <n v="6"/>
    <n v="1972"/>
    <d v="1906-10-24T00:00:00"/>
    <n v="55.4"/>
    <n v="12.93"/>
    <s v="Sweden"/>
    <n v="23"/>
    <n v="6"/>
    <n v="1972"/>
    <d v="1928-10-23T00:00:00"/>
    <x v="342"/>
    <x v="74"/>
    <x v="11"/>
    <s v="UU"/>
    <x v="0"/>
    <n v="22"/>
    <n v="0"/>
    <n v="0"/>
  </r>
  <r>
    <s v="SVS-6060032"/>
    <n v="12"/>
    <n v="6"/>
    <n v="1972"/>
    <d v="1917-10-24T00:00:00"/>
    <n v="55.42"/>
    <n v="12.83"/>
    <s v="Sweden"/>
    <n v="13"/>
    <n v="11"/>
    <n v="1972"/>
    <d v="1919-03-26T00:00:00"/>
    <x v="595"/>
    <x v="185"/>
    <x v="11"/>
    <s v="RH"/>
    <x v="0"/>
    <n v="154"/>
    <n v="0"/>
    <n v="0"/>
  </r>
  <r>
    <s v="SVS-6060034"/>
    <n v="12"/>
    <n v="6"/>
    <n v="1972"/>
    <d v="1917-10-24T00:00:00"/>
    <n v="55.42"/>
    <n v="12.83"/>
    <s v="Sweden"/>
    <n v="19"/>
    <n v="11"/>
    <n v="1972"/>
    <d v="1925-03-25T00:00:00"/>
    <x v="595"/>
    <x v="185"/>
    <x v="11"/>
    <s v="RH"/>
    <x v="0"/>
    <n v="160"/>
    <n v="0"/>
    <n v="0"/>
  </r>
  <r>
    <s v="SVS-7052751"/>
    <n v="9"/>
    <n v="6"/>
    <n v="1972"/>
    <d v="1914-10-24T00:00:00"/>
    <n v="56.92"/>
    <n v="12.48"/>
    <s v="Sweden"/>
    <n v="9"/>
    <n v="10"/>
    <n v="1977"/>
    <d v="1915-02-28T00:00:00"/>
    <x v="669"/>
    <x v="213"/>
    <x v="11"/>
    <s v="UU"/>
    <x v="0"/>
    <n v="1948"/>
    <n v="0"/>
    <n v="0"/>
  </r>
  <r>
    <s v="BLB-2T7372"/>
    <n v="21"/>
    <n v="5"/>
    <n v="1973"/>
    <d v="1926-09-24T00:00:00"/>
    <n v="51.02"/>
    <n v="4.0199999999999996"/>
    <s v="Belgium"/>
    <n v="20"/>
    <n v="8"/>
    <n v="1973"/>
    <d v="1925-12-25T00:00:00"/>
    <x v="107"/>
    <x v="735"/>
    <x v="12"/>
    <s v="UU"/>
    <x v="0"/>
    <n v="91"/>
    <n v="0"/>
    <n v="0"/>
  </r>
  <r>
    <s v="CZP-E183453"/>
    <n v="21"/>
    <n v="5"/>
    <n v="1973"/>
    <d v="1926-09-24T00:00:00"/>
    <n v="49.9"/>
    <n v="18.18"/>
    <s v="Czech Republic"/>
    <n v="2"/>
    <n v="6"/>
    <n v="1974"/>
    <d v="1907-10-26T00:00:00"/>
    <x v="78"/>
    <x v="324"/>
    <x v="16"/>
    <s v="DH"/>
    <x v="0"/>
    <n v="377"/>
    <n v="5"/>
    <n v="270"/>
  </r>
  <r>
    <s v="CZP-E226847"/>
    <n v="26"/>
    <n v="5"/>
    <n v="1973"/>
    <d v="1931-09-24T00:00:00"/>
    <n v="49.88"/>
    <n v="15.03"/>
    <s v="Czech Republic"/>
    <n v="18"/>
    <n v="7"/>
    <n v="1973"/>
    <d v="1923-11-24T00:00:00"/>
    <x v="347"/>
    <x v="541"/>
    <x v="16"/>
    <s v="DH"/>
    <x v="0"/>
    <n v="53"/>
    <n v="0"/>
    <n v="0"/>
  </r>
  <r>
    <s v="CZP-E226851"/>
    <n v="26"/>
    <n v="5"/>
    <n v="1973"/>
    <d v="1931-09-24T00:00:00"/>
    <n v="49.88"/>
    <n v="15.03"/>
    <s v="Czech Republic"/>
    <n v="28"/>
    <n v="12"/>
    <n v="1974"/>
    <d v="1934-04-27T00:00:00"/>
    <x v="347"/>
    <x v="541"/>
    <x v="16"/>
    <s v="DH"/>
    <x v="0"/>
    <n v="581"/>
    <n v="0"/>
    <n v="0"/>
  </r>
  <r>
    <s v="DEH-420885"/>
    <n v="28"/>
    <n v="6"/>
    <n v="1973"/>
    <d v="1933-10-25T00:00:00"/>
    <n v="50.42"/>
    <n v="11.05"/>
    <s v="Germany"/>
    <n v="10"/>
    <n v="9"/>
    <n v="1973"/>
    <d v="1916-01-25T00:00:00"/>
    <x v="670"/>
    <x v="763"/>
    <x v="6"/>
    <s v="UU"/>
    <x v="0"/>
    <n v="74"/>
    <n v="2"/>
    <n v="181"/>
  </r>
  <r>
    <s v="DEW-5169475"/>
    <n v="8"/>
    <n v="5"/>
    <n v="1973"/>
    <d v="1913-09-24T00:00:00"/>
    <n v="50.55"/>
    <n v="8.4499999999999993"/>
    <s v="Germany"/>
    <n v="14"/>
    <n v="3"/>
    <n v="1974"/>
    <d v="1919-07-26T00:00:00"/>
    <x v="398"/>
    <x v="443"/>
    <x v="6"/>
    <s v="RH"/>
    <x v="2"/>
    <n v="310"/>
    <n v="43"/>
    <n v="356"/>
  </r>
  <r>
    <s v="DKC-5002953"/>
    <n v="16"/>
    <n v="7"/>
    <n v="1973"/>
    <d v="1921-11-24T00:00:00"/>
    <n v="56.93"/>
    <n v="8.52"/>
    <s v="Denmark"/>
    <n v="15"/>
    <n v="10"/>
    <n v="1975"/>
    <d v="1921-02-25T00:00:00"/>
    <x v="671"/>
    <x v="77"/>
    <x v="3"/>
    <s v="DH"/>
    <x v="0"/>
    <n v="821"/>
    <n v="0"/>
    <n v="0"/>
  </r>
  <r>
    <s v="DKC-5002956"/>
    <n v="16"/>
    <n v="7"/>
    <n v="1973"/>
    <d v="1921-11-24T00:00:00"/>
    <n v="56.92"/>
    <n v="8.52"/>
    <s v="Denmark"/>
    <n v="10"/>
    <n v="8"/>
    <n v="1973"/>
    <d v="1915-12-25T00:00:00"/>
    <x v="669"/>
    <x v="77"/>
    <x v="3"/>
    <s v="DH"/>
    <x v="0"/>
    <n v="25"/>
    <n v="0"/>
    <n v="0"/>
  </r>
  <r>
    <s v="ETM-U14698"/>
    <n v="30"/>
    <n v="5"/>
    <n v="1973"/>
    <d v="1935-09-24T00:00:00"/>
    <n v="58.28"/>
    <n v="26.7"/>
    <s v="Estonia"/>
    <n v="14"/>
    <n v="12"/>
    <n v="1975"/>
    <d v="1920-04-27T00:00:00"/>
    <x v="356"/>
    <x v="764"/>
    <x v="20"/>
    <s v="UU"/>
    <x v="0"/>
    <n v="928"/>
    <n v="54"/>
    <n v="22"/>
  </r>
  <r>
    <s v="GBT-ED29556"/>
    <n v="16"/>
    <n v="5"/>
    <n v="1973"/>
    <d v="1921-09-24T00:00:00"/>
    <n v="54.1"/>
    <n v="-4.8"/>
    <s v="UK"/>
    <n v="9"/>
    <n v="9"/>
    <n v="1974"/>
    <d v="1915-01-26T00:00:00"/>
    <x v="672"/>
    <x v="527"/>
    <x v="4"/>
    <s v="UU"/>
    <x v="0"/>
    <n v="481"/>
    <n v="0"/>
    <n v="0"/>
  </r>
  <r>
    <s v="GBT-EF50479"/>
    <n v="6"/>
    <n v="5"/>
    <n v="1973"/>
    <d v="1911-09-24T00:00:00"/>
    <n v="50.9"/>
    <n v="-1"/>
    <s v="UK"/>
    <n v="12"/>
    <n v="6"/>
    <n v="1973"/>
    <d v="1917-10-25T00:00:00"/>
    <x v="160"/>
    <x v="649"/>
    <x v="4"/>
    <s v="DH"/>
    <x v="2"/>
    <n v="37"/>
    <n v="8"/>
    <n v="270"/>
  </r>
  <r>
    <s v="GBT-EF55203"/>
    <n v="17"/>
    <n v="5"/>
    <n v="1973"/>
    <d v="1922-09-24T00:00:00"/>
    <n v="51.8"/>
    <n v="-0.8"/>
    <s v="UK"/>
    <n v="8"/>
    <n v="6"/>
    <n v="1973"/>
    <d v="1913-10-25T00:00:00"/>
    <x v="35"/>
    <x v="765"/>
    <x v="4"/>
    <s v="PD"/>
    <x v="0"/>
    <n v="22"/>
    <n v="0"/>
    <n v="0"/>
  </r>
  <r>
    <s v="HRZ-B426412"/>
    <n v="19"/>
    <n v="8"/>
    <n v="1973"/>
    <d v="1924-12-24T00:00:00"/>
    <n v="45.77"/>
    <n v="18.170000000000002"/>
    <s v="Croatia"/>
    <n v="24"/>
    <n v="10"/>
    <n v="1977"/>
    <d v="1930-02-28T00:00:00"/>
    <x v="673"/>
    <x v="319"/>
    <x v="18"/>
    <s v="UU"/>
    <x v="0"/>
    <n v="1527"/>
    <n v="14"/>
    <n v="262"/>
  </r>
  <r>
    <s v="NLA-3116978"/>
    <n v="12"/>
    <n v="5"/>
    <n v="1973"/>
    <d v="1917-09-24T00:00:00"/>
    <n v="51.38"/>
    <n v="6.1"/>
    <s v="Netherlands"/>
    <n v="4"/>
    <n v="12"/>
    <n v="1973"/>
    <d v="1910-04-26T00:00:00"/>
    <x v="554"/>
    <x v="689"/>
    <x v="19"/>
    <s v="UU"/>
    <x v="0"/>
    <n v="206"/>
    <n v="3"/>
    <n v="329"/>
  </r>
  <r>
    <s v="NLA-3116983"/>
    <n v="12"/>
    <n v="5"/>
    <n v="1973"/>
    <d v="1917-09-24T00:00:00"/>
    <n v="51.38"/>
    <n v="6.1"/>
    <s v="Netherlands"/>
    <n v="5"/>
    <n v="8"/>
    <n v="1977"/>
    <d v="1910-12-29T00:00:00"/>
    <x v="554"/>
    <x v="766"/>
    <x v="19"/>
    <s v="AH"/>
    <x v="0"/>
    <n v="1546"/>
    <n v="7"/>
    <n v="73"/>
  </r>
  <r>
    <s v="NLA-3116987"/>
    <n v="19"/>
    <n v="5"/>
    <n v="1973"/>
    <d v="1924-09-23T00:00:00"/>
    <n v="51.38"/>
    <n v="6.1"/>
    <s v="Netherlands"/>
    <n v="12"/>
    <n v="6"/>
    <n v="1973"/>
    <d v="1917-10-25T00:00:00"/>
    <x v="75"/>
    <x v="689"/>
    <x v="19"/>
    <s v="RH"/>
    <x v="2"/>
    <n v="24"/>
    <n v="0"/>
    <n v="0"/>
  </r>
  <r>
    <s v="NLA-3116997"/>
    <n v="24"/>
    <n v="2"/>
    <n v="1973"/>
    <d v="1929-06-26T00:00:00"/>
    <n v="52.9"/>
    <n v="6.2"/>
    <s v="Netherlands"/>
    <n v="19"/>
    <n v="5"/>
    <n v="1973"/>
    <d v="1924-09-23T00:00:00"/>
    <x v="75"/>
    <x v="689"/>
    <x v="19"/>
    <s v="RH"/>
    <x v="2"/>
    <n v="0"/>
    <n v="0"/>
    <n v="0"/>
  </r>
  <r>
    <s v="NLA-3169810"/>
    <n v="25"/>
    <n v="5"/>
    <n v="1973"/>
    <d v="1930-09-24T00:00:00"/>
    <n v="51.5"/>
    <n v="5.6"/>
    <s v="Netherlands"/>
    <n v="5"/>
    <n v="5"/>
    <n v="1974"/>
    <d v="1910-09-25T00:00:00"/>
    <x v="470"/>
    <x v="498"/>
    <x v="19"/>
    <s v="RH"/>
    <x v="0"/>
    <n v="345"/>
    <n v="7"/>
    <n v="91"/>
  </r>
  <r>
    <s v="NLA-3169829"/>
    <n v="10"/>
    <n v="6"/>
    <n v="1973"/>
    <d v="1915-10-25T00:00:00"/>
    <n v="51.5"/>
    <n v="5.7"/>
    <s v="Netherlands"/>
    <n v="2"/>
    <n v="10"/>
    <n v="1976"/>
    <d v="1908-02-27T00:00:00"/>
    <x v="470"/>
    <x v="442"/>
    <x v="19"/>
    <s v="UU"/>
    <x v="0"/>
    <n v="1210"/>
    <n v="7"/>
    <n v="270"/>
  </r>
  <r>
    <s v="NLA-3173375"/>
    <n v="19"/>
    <n v="5"/>
    <n v="1973"/>
    <d v="1924-09-23T00:00:00"/>
    <n v="52.1"/>
    <n v="4.2"/>
    <s v="Netherlands"/>
    <n v="17"/>
    <n v="1"/>
    <n v="1974"/>
    <d v="1922-05-28T00:00:00"/>
    <x v="411"/>
    <x v="550"/>
    <x v="19"/>
    <s v="UU"/>
    <x v="0"/>
    <n v="243"/>
    <n v="7"/>
    <n v="91"/>
  </r>
  <r>
    <s v="NLA-3173384"/>
    <n v="26"/>
    <n v="5"/>
    <n v="1973"/>
    <d v="1931-09-24T00:00:00"/>
    <n v="52.1"/>
    <n v="4.2"/>
    <s v="Netherlands"/>
    <n v="26"/>
    <n v="10"/>
    <n v="1974"/>
    <d v="1932-02-25T00:00:00"/>
    <x v="411"/>
    <x v="753"/>
    <x v="19"/>
    <s v="AH"/>
    <x v="0"/>
    <n v="518"/>
    <n v="0"/>
    <n v="0"/>
  </r>
  <r>
    <s v="NLA-3173396"/>
    <n v="26"/>
    <n v="5"/>
    <n v="1973"/>
    <d v="1931-09-24T00:00:00"/>
    <n v="52.1"/>
    <n v="4.2"/>
    <s v="Netherlands"/>
    <n v="20"/>
    <n v="1"/>
    <n v="1974"/>
    <d v="1925-05-27T00:00:00"/>
    <x v="411"/>
    <x v="753"/>
    <x v="19"/>
    <s v="UU"/>
    <x v="0"/>
    <n v="239"/>
    <n v="0"/>
    <n v="0"/>
  </r>
  <r>
    <s v="NLA-3173420"/>
    <n v="10"/>
    <n v="6"/>
    <n v="1973"/>
    <d v="1915-10-25T00:00:00"/>
    <n v="52.1"/>
    <n v="4.2"/>
    <s v="Netherlands"/>
    <n v="26"/>
    <n v="1"/>
    <n v="1974"/>
    <d v="1931-05-28T00:00:00"/>
    <x v="500"/>
    <x v="753"/>
    <x v="19"/>
    <s v="AH"/>
    <x v="0"/>
    <n v="230"/>
    <n v="12"/>
    <n v="181"/>
  </r>
  <r>
    <s v="NLA-3173422"/>
    <n v="10"/>
    <n v="6"/>
    <n v="1973"/>
    <d v="1915-10-25T00:00:00"/>
    <n v="52.1"/>
    <n v="4.2"/>
    <s v="Netherlands"/>
    <n v="2"/>
    <n v="11"/>
    <n v="1973"/>
    <d v="1908-03-26T00:00:00"/>
    <x v="411"/>
    <x v="753"/>
    <x v="19"/>
    <s v="UU"/>
    <x v="0"/>
    <n v="145"/>
    <n v="0"/>
    <n v="0"/>
  </r>
  <r>
    <s v="NLA-3173423"/>
    <n v="10"/>
    <n v="6"/>
    <n v="1973"/>
    <d v="1915-10-25T00:00:00"/>
    <n v="52.1"/>
    <n v="4.2"/>
    <s v="Netherlands"/>
    <n v="20"/>
    <n v="7"/>
    <n v="1973"/>
    <d v="1925-11-24T00:00:00"/>
    <x v="411"/>
    <x v="753"/>
    <x v="19"/>
    <s v="UU"/>
    <x v="0"/>
    <n v="40"/>
    <n v="0"/>
    <n v="0"/>
  </r>
  <r>
    <s v="NLA-3191933"/>
    <n v="12"/>
    <n v="5"/>
    <n v="1973"/>
    <d v="1917-09-24T00:00:00"/>
    <n v="52.92"/>
    <n v="5.85"/>
    <s v="Netherlands"/>
    <n v="19"/>
    <n v="3"/>
    <n v="1974"/>
    <d v="1924-07-25T00:00:00"/>
    <x v="662"/>
    <x v="549"/>
    <x v="19"/>
    <s v="UU"/>
    <x v="0"/>
    <n v="311"/>
    <n v="4"/>
    <n v="119"/>
  </r>
  <r>
    <s v="NLA-3191934"/>
    <n v="12"/>
    <n v="5"/>
    <n v="1973"/>
    <d v="1917-09-24T00:00:00"/>
    <n v="52.92"/>
    <n v="5.85"/>
    <s v="Netherlands"/>
    <n v="28"/>
    <n v="3"/>
    <n v="1977"/>
    <d v="1933-07-29T00:00:00"/>
    <x v="662"/>
    <x v="549"/>
    <x v="19"/>
    <s v="UU"/>
    <x v="0"/>
    <n v="1416"/>
    <n v="4"/>
    <n v="119"/>
  </r>
  <r>
    <s v="NLA-3191936"/>
    <n v="12"/>
    <n v="5"/>
    <n v="1973"/>
    <d v="1917-09-24T00:00:00"/>
    <n v="52.92"/>
    <n v="5.85"/>
    <s v="Netherlands"/>
    <n v="1"/>
    <n v="7"/>
    <n v="1973"/>
    <d v="1906-11-24T00:00:00"/>
    <x v="662"/>
    <x v="549"/>
    <x v="19"/>
    <s v="DH"/>
    <x v="0"/>
    <n v="50"/>
    <n v="4"/>
    <n v="119"/>
  </r>
  <r>
    <s v="NLA-3191937"/>
    <n v="12"/>
    <n v="5"/>
    <n v="1973"/>
    <d v="1917-09-24T00:00:00"/>
    <n v="52.92"/>
    <n v="5.85"/>
    <s v="Netherlands"/>
    <n v="20"/>
    <n v="6"/>
    <n v="1973"/>
    <d v="1925-10-25T00:00:00"/>
    <x v="662"/>
    <x v="549"/>
    <x v="19"/>
    <s v="DH"/>
    <x v="0"/>
    <n v="39"/>
    <n v="4"/>
    <n v="119"/>
  </r>
  <r>
    <s v="NLA-3191942"/>
    <n v="13"/>
    <n v="5"/>
    <n v="1973"/>
    <d v="1918-09-24T00:00:00"/>
    <n v="52.97"/>
    <n v="5.87"/>
    <s v="Netherlands"/>
    <n v="25"/>
    <n v="3"/>
    <n v="1974"/>
    <d v="1930-07-26T00:00:00"/>
    <x v="642"/>
    <x v="549"/>
    <x v="19"/>
    <s v="DH"/>
    <x v="0"/>
    <n v="316"/>
    <n v="5"/>
    <n v="32"/>
  </r>
  <r>
    <s v="NLA-3191946"/>
    <n v="13"/>
    <n v="5"/>
    <n v="1973"/>
    <d v="1918-09-24T00:00:00"/>
    <n v="52.97"/>
    <n v="5.87"/>
    <s v="Netherlands"/>
    <n v="25"/>
    <n v="3"/>
    <n v="1974"/>
    <d v="1930-07-26T00:00:00"/>
    <x v="642"/>
    <x v="549"/>
    <x v="19"/>
    <s v="DH"/>
    <x v="0"/>
    <n v="316"/>
    <n v="5"/>
    <n v="32"/>
  </r>
  <r>
    <s v="NLA-3191947"/>
    <n v="13"/>
    <n v="5"/>
    <n v="1973"/>
    <d v="1918-09-24T00:00:00"/>
    <n v="52.92"/>
    <n v="5.85"/>
    <s v="Netherlands"/>
    <n v="25"/>
    <n v="6"/>
    <n v="1973"/>
    <d v="1930-10-25T00:00:00"/>
    <x v="662"/>
    <x v="549"/>
    <x v="19"/>
    <s v="UU"/>
    <x v="0"/>
    <n v="43"/>
    <n v="5"/>
    <n v="138"/>
  </r>
  <r>
    <s v="NLA-3191954"/>
    <n v="16"/>
    <n v="5"/>
    <n v="1973"/>
    <d v="1921-09-24T00:00:00"/>
    <n v="52.92"/>
    <n v="5.85"/>
    <s v="Netherlands"/>
    <n v="1"/>
    <n v="7"/>
    <n v="1973"/>
    <d v="1906-11-24T00:00:00"/>
    <x v="662"/>
    <x v="549"/>
    <x v="19"/>
    <s v="DH"/>
    <x v="0"/>
    <n v="46"/>
    <n v="4"/>
    <n v="119"/>
  </r>
  <r>
    <s v="NLA-3191998"/>
    <n v="26"/>
    <n v="5"/>
    <n v="1973"/>
    <d v="1931-09-24T00:00:00"/>
    <n v="52.97"/>
    <n v="5.87"/>
    <s v="Netherlands"/>
    <n v="28"/>
    <n v="6"/>
    <n v="1973"/>
    <d v="1933-10-25T00:00:00"/>
    <x v="642"/>
    <x v="549"/>
    <x v="19"/>
    <s v="AH"/>
    <x v="0"/>
    <n v="33"/>
    <n v="5"/>
    <n v="32"/>
  </r>
  <r>
    <s v="NLA-3196703"/>
    <n v="26"/>
    <n v="5"/>
    <n v="1973"/>
    <d v="1931-09-24T00:00:00"/>
    <n v="52.97"/>
    <n v="5.87"/>
    <s v="Netherlands"/>
    <n v="26"/>
    <n v="6"/>
    <n v="1973"/>
    <d v="1931-10-25T00:00:00"/>
    <x v="642"/>
    <x v="549"/>
    <x v="19"/>
    <s v="AH"/>
    <x v="0"/>
    <n v="31"/>
    <n v="5"/>
    <n v="32"/>
  </r>
  <r>
    <s v="NLA-3196731"/>
    <n v="1"/>
    <n v="6"/>
    <n v="1973"/>
    <d v="1906-10-25T00:00:00"/>
    <n v="52.92"/>
    <n v="5.85"/>
    <s v="Netherlands"/>
    <n v="20"/>
    <n v="6"/>
    <n v="1973"/>
    <d v="1925-10-25T00:00:00"/>
    <x v="662"/>
    <x v="549"/>
    <x v="19"/>
    <s v="DH"/>
    <x v="0"/>
    <n v="19"/>
    <n v="4"/>
    <n v="119"/>
  </r>
  <r>
    <s v="NLA-3196732"/>
    <n v="1"/>
    <n v="6"/>
    <n v="1973"/>
    <d v="1906-10-25T00:00:00"/>
    <n v="52.92"/>
    <n v="5.85"/>
    <s v="Netherlands"/>
    <n v="1"/>
    <n v="7"/>
    <n v="1973"/>
    <d v="1906-11-24T00:00:00"/>
    <x v="662"/>
    <x v="549"/>
    <x v="19"/>
    <s v="DH"/>
    <x v="0"/>
    <n v="30"/>
    <n v="4"/>
    <n v="119"/>
  </r>
  <r>
    <s v="NLA-3196735"/>
    <n v="8"/>
    <n v="6"/>
    <n v="1973"/>
    <d v="1913-10-25T00:00:00"/>
    <n v="52.92"/>
    <n v="5.85"/>
    <s v="Netherlands"/>
    <n v="13"/>
    <n v="7"/>
    <n v="1973"/>
    <d v="1918-11-24T00:00:00"/>
    <x v="662"/>
    <x v="549"/>
    <x v="19"/>
    <s v="UU"/>
    <x v="0"/>
    <n v="35"/>
    <n v="5"/>
    <n v="138"/>
  </r>
  <r>
    <s v="NOS-552715"/>
    <n v="28"/>
    <n v="6"/>
    <n v="1973"/>
    <d v="1933-10-25T00:00:00"/>
    <n v="67.099999999999994"/>
    <n v="15.4"/>
    <s v="Norway"/>
    <n v="11"/>
    <n v="11"/>
    <n v="1973"/>
    <d v="1917-03-26T00:00:00"/>
    <x v="674"/>
    <x v="767"/>
    <x v="8"/>
    <s v="UU"/>
    <x v="0"/>
    <n v="136"/>
    <n v="0"/>
    <n v="0"/>
  </r>
  <r>
    <s v="SFH-C216461"/>
    <n v="9"/>
    <n v="6"/>
    <n v="1973"/>
    <d v="1914-10-25T00:00:00"/>
    <n v="60.18"/>
    <n v="25.03"/>
    <s v="Finland"/>
    <n v="25"/>
    <n v="7"/>
    <n v="1973"/>
    <d v="1930-11-24T00:00:00"/>
    <x v="21"/>
    <x v="19"/>
    <x v="1"/>
    <s v="UU"/>
    <x v="0"/>
    <n v="46"/>
    <n v="3"/>
    <n v="316"/>
  </r>
  <r>
    <s v="SFH-S000515"/>
    <n v="24"/>
    <n v="6"/>
    <n v="1973"/>
    <d v="1929-10-25T00:00:00"/>
    <n v="64.13"/>
    <n v="28.3"/>
    <s v="Finland"/>
    <n v="15"/>
    <n v="7"/>
    <n v="1981"/>
    <d v="1920-12-01T00:00:00"/>
    <x v="675"/>
    <x v="768"/>
    <x v="1"/>
    <s v="DH"/>
    <x v="0"/>
    <n v="2943"/>
    <n v="5"/>
    <n v="157"/>
  </r>
  <r>
    <s v="SFH-S000518"/>
    <n v="21"/>
    <n v="7"/>
    <n v="1973"/>
    <d v="1926-11-24T00:00:00"/>
    <n v="64.13"/>
    <n v="28.3"/>
    <s v="Finland"/>
    <n v="7"/>
    <n v="8"/>
    <n v="1973"/>
    <d v="1912-12-24T00:00:00"/>
    <x v="675"/>
    <x v="769"/>
    <x v="1"/>
    <s v="DH"/>
    <x v="0"/>
    <n v="17"/>
    <n v="4"/>
    <n v="181"/>
  </r>
  <r>
    <s v="SFH-S005947"/>
    <n v="29"/>
    <n v="5"/>
    <n v="1973"/>
    <d v="1934-09-24T00:00:00"/>
    <n v="61.12"/>
    <n v="23.67"/>
    <s v="Finland"/>
    <n v="27"/>
    <n v="10"/>
    <n v="1974"/>
    <d v="1933-02-24T00:00:00"/>
    <x v="121"/>
    <x v="465"/>
    <x v="1"/>
    <s v="DH"/>
    <x v="0"/>
    <n v="516"/>
    <n v="13"/>
    <n v="181"/>
  </r>
  <r>
    <s v="SFH-S005948"/>
    <n v="29"/>
    <n v="5"/>
    <n v="1973"/>
    <d v="1934-09-24T00:00:00"/>
    <n v="61.12"/>
    <n v="23.67"/>
    <s v="Finland"/>
    <n v="1"/>
    <n v="4"/>
    <n v="1976"/>
    <d v="1906-08-28T00:00:00"/>
    <x v="676"/>
    <x v="465"/>
    <x v="1"/>
    <s v="DH"/>
    <x v="0"/>
    <n v="1038"/>
    <n v="0"/>
    <n v="0"/>
  </r>
  <r>
    <s v="SFH-S020426"/>
    <n v="11"/>
    <n v="6"/>
    <n v="1973"/>
    <d v="1916-10-24T00:00:00"/>
    <n v="61.77"/>
    <n v="23.63"/>
    <s v="Finland"/>
    <n v="1"/>
    <n v="7"/>
    <n v="1976"/>
    <d v="1906-11-27T00:00:00"/>
    <x v="451"/>
    <x v="770"/>
    <x v="1"/>
    <s v="UU"/>
    <x v="0"/>
    <n v="1116"/>
    <n v="0"/>
    <n v="0"/>
  </r>
  <r>
    <s v="SFH-S027989"/>
    <n v="31"/>
    <n v="5"/>
    <n v="1973"/>
    <d v="1936-09-23T00:00:00"/>
    <n v="61.53"/>
    <n v="23.68"/>
    <s v="Finland"/>
    <n v="11"/>
    <n v="5"/>
    <n v="1974"/>
    <d v="1916-09-24T00:00:00"/>
    <x v="677"/>
    <x v="512"/>
    <x v="1"/>
    <s v="UU"/>
    <x v="0"/>
    <n v="345"/>
    <n v="1"/>
    <n v="91"/>
  </r>
  <r>
    <s v="SFH-S061579"/>
    <n v="9"/>
    <n v="6"/>
    <n v="1973"/>
    <d v="1914-10-25T00:00:00"/>
    <n v="64.95"/>
    <n v="25.67"/>
    <s v="Finland"/>
    <n v="27"/>
    <n v="12"/>
    <n v="1974"/>
    <d v="1933-04-26T00:00:00"/>
    <x v="678"/>
    <x v="771"/>
    <x v="1"/>
    <s v="PD"/>
    <x v="0"/>
    <n v="566"/>
    <n v="53"/>
    <n v="130"/>
  </r>
  <r>
    <s v="SFH-S062827"/>
    <n v="5"/>
    <n v="6"/>
    <n v="1973"/>
    <d v="1910-10-25T00:00:00"/>
    <n v="60.78"/>
    <n v="28.03"/>
    <s v="Finland"/>
    <n v="10"/>
    <n v="4"/>
    <n v="1976"/>
    <d v="1915-08-28T00:00:00"/>
    <x v="617"/>
    <x v="772"/>
    <x v="1"/>
    <s v="DH"/>
    <x v="0"/>
    <n v="1040"/>
    <n v="3"/>
    <n v="136"/>
  </r>
  <r>
    <s v="SFH-S062893"/>
    <n v="8"/>
    <n v="6"/>
    <n v="1973"/>
    <d v="1913-10-25T00:00:00"/>
    <n v="60.8"/>
    <n v="27.2"/>
    <s v="Finland"/>
    <n v="28"/>
    <n v="9"/>
    <n v="1973"/>
    <d v="1934-01-25T00:00:00"/>
    <x v="123"/>
    <x v="122"/>
    <x v="1"/>
    <s v="DH"/>
    <x v="0"/>
    <n v="112"/>
    <n v="0"/>
    <n v="0"/>
  </r>
  <r>
    <s v="SFH-S064607"/>
    <n v="27"/>
    <n v="5"/>
    <n v="1973"/>
    <d v="1932-09-23T00:00:00"/>
    <n v="60.28"/>
    <n v="24.52"/>
    <s v="Finland"/>
    <n v="5"/>
    <n v="9"/>
    <n v="1973"/>
    <d v="1911-01-25T00:00:00"/>
    <x v="104"/>
    <x v="436"/>
    <x v="1"/>
    <s v="DH"/>
    <x v="0"/>
    <n v="101"/>
    <n v="3"/>
    <n v="334"/>
  </r>
  <r>
    <s v="SFH-S064608"/>
    <n v="27"/>
    <n v="5"/>
    <n v="1973"/>
    <d v="1932-09-23T00:00:00"/>
    <n v="60.28"/>
    <n v="24.52"/>
    <s v="Finland"/>
    <n v="5"/>
    <n v="9"/>
    <n v="1973"/>
    <d v="1911-01-25T00:00:00"/>
    <x v="104"/>
    <x v="436"/>
    <x v="1"/>
    <s v="DH"/>
    <x v="0"/>
    <n v="101"/>
    <n v="3"/>
    <n v="334"/>
  </r>
  <r>
    <s v="SFH-S066751"/>
    <n v="5"/>
    <n v="6"/>
    <n v="1973"/>
    <d v="1910-10-25T00:00:00"/>
    <n v="60.62"/>
    <n v="24.88"/>
    <s v="Finland"/>
    <n v="4"/>
    <n v="5"/>
    <n v="1984"/>
    <d v="1909-10-05T00:00:00"/>
    <x v="231"/>
    <x v="773"/>
    <x v="1"/>
    <s v="UU"/>
    <x v="0"/>
    <n v="3986"/>
    <n v="2"/>
    <n v="270"/>
  </r>
  <r>
    <s v="SVS-6058702"/>
    <n v="11"/>
    <n v="5"/>
    <n v="1973"/>
    <d v="1916-09-23T00:00:00"/>
    <n v="55.68"/>
    <n v="13.5"/>
    <s v="Sweden"/>
    <n v="31"/>
    <n v="3"/>
    <n v="1974"/>
    <d v="1936-07-25T00:00:00"/>
    <x v="679"/>
    <x v="774"/>
    <x v="11"/>
    <s v="UU"/>
    <x v="0"/>
    <n v="324"/>
    <n v="3"/>
    <n v="210"/>
  </r>
  <r>
    <s v="SVS-6060176"/>
    <n v="28"/>
    <n v="5"/>
    <n v="1973"/>
    <d v="1933-09-24T00:00:00"/>
    <n v="55.38"/>
    <n v="12.83"/>
    <s v="Sweden"/>
    <n v="1"/>
    <n v="7"/>
    <n v="1978"/>
    <d v="1906-11-29T00:00:00"/>
    <x v="595"/>
    <x v="185"/>
    <x v="11"/>
    <s v="RH"/>
    <x v="0"/>
    <n v="1860"/>
    <n v="4"/>
    <n v="0"/>
  </r>
  <r>
    <s v="SVS-7005581"/>
    <n v="12"/>
    <n v="6"/>
    <n v="1973"/>
    <d v="1917-10-25T00:00:00"/>
    <n v="56.38"/>
    <n v="12.67"/>
    <s v="Sweden"/>
    <n v="1"/>
    <n v="11"/>
    <n v="1973"/>
    <d v="1907-03-27T00:00:00"/>
    <x v="265"/>
    <x v="775"/>
    <x v="11"/>
    <s v="RH"/>
    <x v="1"/>
    <n v="142"/>
    <n v="2"/>
    <n v="0"/>
  </r>
  <r>
    <s v="SVS-7046558"/>
    <n v="1"/>
    <n v="6"/>
    <n v="1973"/>
    <d v="1906-10-25T00:00:00"/>
    <n v="62.42"/>
    <n v="17.38"/>
    <s v="Sweden"/>
    <n v="11"/>
    <n v="7"/>
    <n v="1973"/>
    <d v="1916-11-23T00:00:00"/>
    <x v="594"/>
    <x v="269"/>
    <x v="11"/>
    <s v="AH"/>
    <x v="0"/>
    <n v="40"/>
    <n v="2"/>
    <n v="0"/>
  </r>
  <r>
    <s v="DEH-423043"/>
    <n v="25"/>
    <n v="5"/>
    <n v="1974"/>
    <d v="1930-09-25T00:00:00"/>
    <n v="54.6"/>
    <n v="13.12"/>
    <s v="Germany"/>
    <n v="4"/>
    <n v="6"/>
    <n v="1974"/>
    <d v="1909-10-26T00:00:00"/>
    <x v="680"/>
    <x v="776"/>
    <x v="6"/>
    <s v="UU"/>
    <x v="0"/>
    <n v="10"/>
    <n v="0"/>
    <n v="0"/>
  </r>
  <r>
    <s v="DEH-5003490"/>
    <n v="20"/>
    <n v="5"/>
    <n v="1974"/>
    <d v="1925-09-25T00:00:00"/>
    <n v="51.75"/>
    <n v="11.47"/>
    <s v="Germany"/>
    <n v="17"/>
    <n v="12"/>
    <n v="1974"/>
    <d v="1923-04-27T00:00:00"/>
    <x v="429"/>
    <x v="777"/>
    <x v="6"/>
    <s v="DH"/>
    <x v="0"/>
    <n v="211"/>
    <n v="5"/>
    <n v="329"/>
  </r>
  <r>
    <s v="DEH-5003493"/>
    <n v="20"/>
    <n v="5"/>
    <n v="1974"/>
    <d v="1925-09-25T00:00:00"/>
    <n v="51.75"/>
    <n v="11.47"/>
    <s v="Germany"/>
    <n v="14"/>
    <n v="8"/>
    <n v="1975"/>
    <d v="1919-12-27T00:00:00"/>
    <x v="113"/>
    <x v="736"/>
    <x v="6"/>
    <s v="DH"/>
    <x v="0"/>
    <n v="451"/>
    <n v="0"/>
    <n v="0"/>
  </r>
  <r>
    <s v="DEH-5003494"/>
    <n v="20"/>
    <n v="5"/>
    <n v="1974"/>
    <d v="1925-09-25T00:00:00"/>
    <n v="51.75"/>
    <n v="11.47"/>
    <s v="Germany"/>
    <n v="10"/>
    <n v="7"/>
    <n v="1976"/>
    <d v="1915-11-27T00:00:00"/>
    <x v="681"/>
    <x v="777"/>
    <x v="6"/>
    <s v="RH"/>
    <x v="2"/>
    <n v="782"/>
    <n v="5"/>
    <n v="212"/>
  </r>
  <r>
    <s v="DEH-5034333"/>
    <n v="7"/>
    <n v="7"/>
    <n v="1974"/>
    <d v="1912-11-24T00:00:00"/>
    <n v="53.75"/>
    <n v="10.93"/>
    <s v="Germany"/>
    <n v="22"/>
    <n v="3"/>
    <n v="1975"/>
    <d v="1927-07-27T00:00:00"/>
    <x v="305"/>
    <x v="778"/>
    <x v="6"/>
    <s v="DH"/>
    <x v="0"/>
    <n v="258"/>
    <n v="4"/>
    <n v="270"/>
  </r>
  <r>
    <s v="DEH-5039728"/>
    <n v="1"/>
    <n v="6"/>
    <n v="1974"/>
    <d v="1906-10-26T00:00:00"/>
    <n v="51.75"/>
    <n v="11.47"/>
    <s v="Germany"/>
    <n v="28"/>
    <n v="2"/>
    <n v="1975"/>
    <d v="1933-06-28T00:00:00"/>
    <x v="113"/>
    <x v="779"/>
    <x v="6"/>
    <s v="DH"/>
    <x v="0"/>
    <n v="272"/>
    <n v="2"/>
    <n v="91"/>
  </r>
  <r>
    <s v="DEH-5039729"/>
    <n v="1"/>
    <n v="6"/>
    <n v="1974"/>
    <d v="1906-10-26T00:00:00"/>
    <n v="51.75"/>
    <n v="11.47"/>
    <s v="Germany"/>
    <n v="19"/>
    <n v="3"/>
    <n v="1975"/>
    <d v="1924-07-26T00:00:00"/>
    <x v="113"/>
    <x v="780"/>
    <x v="6"/>
    <s v="DH"/>
    <x v="0"/>
    <n v="291"/>
    <n v="3"/>
    <n v="91"/>
  </r>
  <r>
    <s v="DEH-5040370"/>
    <n v="21"/>
    <n v="5"/>
    <n v="1974"/>
    <d v="1926-09-25T00:00:00"/>
    <n v="50.93"/>
    <n v="11.6"/>
    <s v="Germany"/>
    <n v="15"/>
    <n v="12"/>
    <n v="1974"/>
    <d v="1921-04-26T00:00:00"/>
    <x v="398"/>
    <x v="37"/>
    <x v="6"/>
    <s v="DH"/>
    <x v="0"/>
    <n v="208"/>
    <n v="0"/>
    <n v="0"/>
  </r>
  <r>
    <s v="DEW-5168315"/>
    <n v="25"/>
    <n v="5"/>
    <n v="1974"/>
    <d v="1930-09-25T00:00:00"/>
    <n v="51.32"/>
    <n v="7.33"/>
    <s v="Germany"/>
    <n v="2"/>
    <n v="11"/>
    <n v="1974"/>
    <d v="1908-03-27T00:00:00"/>
    <x v="55"/>
    <x v="781"/>
    <x v="6"/>
    <s v="DH"/>
    <x v="0"/>
    <n v="161"/>
    <n v="0"/>
    <n v="0"/>
  </r>
  <r>
    <s v="DKC-538470"/>
    <n v="28"/>
    <n v="5"/>
    <n v="1974"/>
    <d v="1933-09-25T00:00:00"/>
    <n v="55.53"/>
    <n v="8.7200000000000006"/>
    <s v="Denmark"/>
    <n v="15"/>
    <n v="6"/>
    <n v="1978"/>
    <d v="1920-10-29T00:00:00"/>
    <x v="491"/>
    <x v="782"/>
    <x v="3"/>
    <s v="RH"/>
    <x v="2"/>
    <n v="1479"/>
    <n v="30"/>
    <n v="293"/>
  </r>
  <r>
    <s v="ETM-H22586"/>
    <n v="25"/>
    <n v="6"/>
    <n v="1974"/>
    <d v="1930-10-26T00:00:00"/>
    <n v="59.55"/>
    <n v="26.28"/>
    <s v="Estonia"/>
    <n v="8"/>
    <n v="2"/>
    <n v="1975"/>
    <d v="1913-06-28T00:00:00"/>
    <x v="682"/>
    <x v="783"/>
    <x v="20"/>
    <s v="DH"/>
    <x v="0"/>
    <n v="228"/>
    <n v="0"/>
    <n v="0"/>
  </r>
  <r>
    <s v="ETM-U60871"/>
    <n v="2"/>
    <n v="6"/>
    <n v="1974"/>
    <d v="1907-10-26T00:00:00"/>
    <n v="59.25"/>
    <n v="25.83"/>
    <s v="Estonia"/>
    <n v="13"/>
    <n v="10"/>
    <n v="1974"/>
    <d v="1919-02-25T00:00:00"/>
    <x v="289"/>
    <x v="784"/>
    <x v="20"/>
    <s v="DH"/>
    <x v="0"/>
    <n v="133"/>
    <n v="0"/>
    <n v="0"/>
  </r>
  <r>
    <s v="GBT-EB12618"/>
    <n v="4"/>
    <n v="6"/>
    <n v="1974"/>
    <d v="1909-10-26T00:00:00"/>
    <n v="53.8"/>
    <n v="-3"/>
    <s v="UK"/>
    <n v="9"/>
    <n v="6"/>
    <n v="1974"/>
    <d v="1914-10-26T00:00:00"/>
    <x v="280"/>
    <x v="645"/>
    <x v="4"/>
    <s v="ND"/>
    <x v="2"/>
    <n v="5"/>
    <n v="0"/>
    <n v="0"/>
  </r>
  <r>
    <s v="GBT-ED29584"/>
    <n v="27"/>
    <n v="5"/>
    <n v="1974"/>
    <d v="1932-09-24T00:00:00"/>
    <n v="54.1"/>
    <n v="-4.8"/>
    <s v="UK"/>
    <n v="18"/>
    <n v="6"/>
    <n v="1974"/>
    <d v="1923-10-26T00:00:00"/>
    <x v="672"/>
    <x v="527"/>
    <x v="4"/>
    <s v="UU"/>
    <x v="0"/>
    <n v="22"/>
    <n v="0"/>
    <n v="0"/>
  </r>
  <r>
    <s v="GBT-EF55230"/>
    <n v="19"/>
    <n v="5"/>
    <n v="1974"/>
    <d v="1924-09-24T00:00:00"/>
    <n v="51.8"/>
    <n v="-0.8"/>
    <s v="UK"/>
    <n v="15"/>
    <n v="7"/>
    <n v="1977"/>
    <d v="1920-11-27T00:00:00"/>
    <x v="35"/>
    <x v="765"/>
    <x v="4"/>
    <s v="UU"/>
    <x v="0"/>
    <n v="1153"/>
    <n v="0"/>
    <n v="0"/>
  </r>
  <r>
    <s v="HGB-300228"/>
    <n v="19"/>
    <n v="7"/>
    <n v="1974"/>
    <d v="1924-11-24T00:00:00"/>
    <n v="47.48"/>
    <n v="20.93"/>
    <s v="Hungary"/>
    <n v="15"/>
    <n v="5"/>
    <n v="1976"/>
    <d v="1920-09-26T00:00:00"/>
    <x v="585"/>
    <x v="785"/>
    <x v="2"/>
    <s v="DH"/>
    <x v="0"/>
    <n v="666"/>
    <n v="20"/>
    <n v="56"/>
  </r>
  <r>
    <s v="NLA-3077717"/>
    <n v="11"/>
    <n v="5"/>
    <n v="1974"/>
    <d v="1916-09-24T00:00:00"/>
    <n v="52.12"/>
    <n v="4.32"/>
    <s v="Netherlands"/>
    <n v="15"/>
    <n v="1"/>
    <n v="1975"/>
    <d v="1920-05-28T00:00:00"/>
    <x v="683"/>
    <x v="786"/>
    <x v="19"/>
    <s v="UU"/>
    <x v="0"/>
    <n v="249"/>
    <n v="0"/>
    <n v="0"/>
  </r>
  <r>
    <s v="NLA-3077719"/>
    <n v="11"/>
    <n v="5"/>
    <n v="1974"/>
    <d v="1916-09-24T00:00:00"/>
    <n v="52.12"/>
    <n v="4.32"/>
    <s v="Netherlands"/>
    <n v="7"/>
    <n v="2"/>
    <n v="1976"/>
    <d v="1912-06-29T00:00:00"/>
    <x v="411"/>
    <x v="662"/>
    <x v="19"/>
    <s v="UU"/>
    <x v="0"/>
    <n v="637"/>
    <n v="6"/>
    <n v="130"/>
  </r>
  <r>
    <s v="NLA-3161539"/>
    <n v="11"/>
    <n v="5"/>
    <n v="1974"/>
    <d v="1916-09-24T00:00:00"/>
    <n v="53"/>
    <n v="4.9000000000000004"/>
    <s v="Netherlands"/>
    <n v="16"/>
    <n v="4"/>
    <n v="1975"/>
    <d v="1921-08-27T00:00:00"/>
    <x v="630"/>
    <x v="441"/>
    <x v="19"/>
    <s v="DH"/>
    <x v="0"/>
    <n v="340"/>
    <n v="12"/>
    <n v="0"/>
  </r>
  <r>
    <s v="NLA-3175214"/>
    <n v="20"/>
    <n v="5"/>
    <n v="1974"/>
    <d v="1925-09-25T00:00:00"/>
    <n v="52.1"/>
    <n v="6.1"/>
    <s v="Netherlands"/>
    <n v="11"/>
    <n v="5"/>
    <n v="1976"/>
    <d v="1916-09-26T00:00:00"/>
    <x v="77"/>
    <x v="766"/>
    <x v="19"/>
    <s v="DH"/>
    <x v="0"/>
    <n v="722"/>
    <n v="14"/>
    <n v="32"/>
  </r>
  <r>
    <s v="NLA-3199466"/>
    <n v="21"/>
    <n v="5"/>
    <n v="1974"/>
    <d v="1926-09-25T00:00:00"/>
    <n v="53.2"/>
    <n v="6.2"/>
    <s v="Netherlands"/>
    <n v="19"/>
    <n v="9"/>
    <n v="1975"/>
    <d v="1925-01-26T00:00:00"/>
    <x v="630"/>
    <x v="787"/>
    <x v="19"/>
    <s v="DH"/>
    <x v="0"/>
    <n v="486"/>
    <n v="23"/>
    <n v="120"/>
  </r>
  <r>
    <s v="NLA-3201908"/>
    <n v="19"/>
    <n v="5"/>
    <n v="1974"/>
    <d v="1924-09-24T00:00:00"/>
    <n v="52.2"/>
    <n v="5.2"/>
    <s v="Netherlands"/>
    <n v="5"/>
    <n v="4"/>
    <n v="1976"/>
    <d v="1910-08-28T00:00:00"/>
    <x v="77"/>
    <x v="551"/>
    <x v="19"/>
    <s v="DH"/>
    <x v="0"/>
    <n v="687"/>
    <n v="0"/>
    <n v="0"/>
  </r>
  <r>
    <s v="NLA-3201909"/>
    <n v="19"/>
    <n v="5"/>
    <n v="1974"/>
    <d v="1924-09-24T00:00:00"/>
    <n v="52.2"/>
    <n v="5.2"/>
    <s v="Netherlands"/>
    <n v="8"/>
    <n v="10"/>
    <n v="1974"/>
    <d v="1914-02-25T00:00:00"/>
    <x v="77"/>
    <x v="551"/>
    <x v="19"/>
    <s v="DH"/>
    <x v="0"/>
    <n v="142"/>
    <n v="0"/>
    <n v="0"/>
  </r>
  <r>
    <s v="NLA-3203210"/>
    <n v="23"/>
    <n v="5"/>
    <n v="1974"/>
    <d v="1928-09-24T00:00:00"/>
    <n v="53.1"/>
    <n v="4.8"/>
    <s v="Netherlands"/>
    <n v="9"/>
    <n v="5"/>
    <n v="1978"/>
    <d v="1914-09-29T00:00:00"/>
    <x v="630"/>
    <x v="364"/>
    <x v="19"/>
    <s v="DH"/>
    <x v="0"/>
    <n v="1447"/>
    <n v="0"/>
    <n v="0"/>
  </r>
  <r>
    <s v="NLA-3203262"/>
    <n v="12"/>
    <n v="6"/>
    <n v="1974"/>
    <d v="1917-10-26T00:00:00"/>
    <n v="53.12"/>
    <n v="4.8499999999999996"/>
    <s v="Netherlands"/>
    <n v="10"/>
    <n v="7"/>
    <n v="1979"/>
    <d v="1915-11-30T00:00:00"/>
    <x v="613"/>
    <x v="788"/>
    <x v="19"/>
    <s v="UU"/>
    <x v="0"/>
    <n v="1854"/>
    <n v="26"/>
    <n v="38"/>
  </r>
  <r>
    <s v="NLA-3204209"/>
    <n v="14"/>
    <n v="5"/>
    <n v="1974"/>
    <d v="1919-09-25T00:00:00"/>
    <n v="53.2"/>
    <n v="6.6"/>
    <s v="Netherlands"/>
    <n v="5"/>
    <n v="6"/>
    <n v="1974"/>
    <d v="1910-10-26T00:00:00"/>
    <x v="14"/>
    <x v="711"/>
    <x v="19"/>
    <s v="UU"/>
    <x v="2"/>
    <n v="22"/>
    <n v="0"/>
    <n v="0"/>
  </r>
  <r>
    <s v="NLA-3204211"/>
    <n v="14"/>
    <n v="5"/>
    <n v="1974"/>
    <d v="1919-09-25T00:00:00"/>
    <n v="53.2"/>
    <n v="6.6"/>
    <s v="Netherlands"/>
    <n v="16"/>
    <n v="5"/>
    <n v="1977"/>
    <d v="1921-09-28T00:00:00"/>
    <x v="14"/>
    <x v="711"/>
    <x v="19"/>
    <s v="UU"/>
    <x v="0"/>
    <n v="1098"/>
    <n v="0"/>
    <n v="0"/>
  </r>
  <r>
    <s v="NLA-3204213"/>
    <n v="14"/>
    <n v="5"/>
    <n v="1974"/>
    <d v="1919-09-25T00:00:00"/>
    <n v="53.2"/>
    <n v="6.6"/>
    <s v="Netherlands"/>
    <n v="23"/>
    <n v="6"/>
    <n v="1974"/>
    <d v="1928-10-25T00:00:00"/>
    <x v="14"/>
    <x v="711"/>
    <x v="19"/>
    <s v="UU"/>
    <x v="0"/>
    <n v="40"/>
    <n v="0"/>
    <n v="0"/>
  </r>
  <r>
    <s v="NLA-3211804"/>
    <n v="19"/>
    <n v="5"/>
    <n v="1974"/>
    <d v="1924-09-24T00:00:00"/>
    <n v="52.1"/>
    <n v="4.2"/>
    <s v="Netherlands"/>
    <n v="7"/>
    <n v="7"/>
    <n v="1974"/>
    <d v="1912-11-24T00:00:00"/>
    <x v="411"/>
    <x v="753"/>
    <x v="19"/>
    <s v="UU"/>
    <x v="0"/>
    <n v="49"/>
    <n v="0"/>
    <n v="0"/>
  </r>
  <r>
    <s v="NLA-3211807"/>
    <n v="24"/>
    <n v="5"/>
    <n v="1974"/>
    <d v="1929-09-25T00:00:00"/>
    <n v="52"/>
    <n v="4.2"/>
    <s v="Netherlands"/>
    <n v="5"/>
    <n v="5"/>
    <n v="1975"/>
    <d v="1910-09-26T00:00:00"/>
    <x v="411"/>
    <x v="753"/>
    <x v="19"/>
    <s v="UU"/>
    <x v="0"/>
    <n v="346"/>
    <n v="12"/>
    <n v="0"/>
  </r>
  <r>
    <s v="NLA-3211808"/>
    <n v="24"/>
    <n v="5"/>
    <n v="1974"/>
    <d v="1929-09-25T00:00:00"/>
    <n v="52"/>
    <n v="4.2"/>
    <s v="Netherlands"/>
    <n v="12"/>
    <n v="10"/>
    <n v="1975"/>
    <d v="1918-02-26T00:00:00"/>
    <x v="411"/>
    <x v="662"/>
    <x v="19"/>
    <s v="UU"/>
    <x v="0"/>
    <n v="506"/>
    <n v="18"/>
    <n v="51"/>
  </r>
  <r>
    <s v="NLA-3211810"/>
    <n v="31"/>
    <n v="5"/>
    <n v="1974"/>
    <d v="1936-09-24T00:00:00"/>
    <n v="52"/>
    <n v="4.2"/>
    <s v="Netherlands"/>
    <n v="2"/>
    <n v="6"/>
    <n v="1976"/>
    <d v="1907-10-28T00:00:00"/>
    <x v="631"/>
    <x v="789"/>
    <x v="19"/>
    <s v="UU"/>
    <x v="0"/>
    <n v="733"/>
    <n v="14"/>
    <n v="212"/>
  </r>
  <r>
    <s v="NLA-3211811"/>
    <n v="31"/>
    <n v="5"/>
    <n v="1974"/>
    <d v="1936-09-24T00:00:00"/>
    <n v="52"/>
    <n v="4.2"/>
    <s v="Netherlands"/>
    <n v="9"/>
    <n v="4"/>
    <n v="1976"/>
    <d v="1914-08-28T00:00:00"/>
    <x v="35"/>
    <x v="789"/>
    <x v="19"/>
    <s v="DH"/>
    <x v="0"/>
    <n v="679"/>
    <n v="24"/>
    <n v="198"/>
  </r>
  <r>
    <s v="NLA-3212883"/>
    <n v="30"/>
    <n v="5"/>
    <n v="1974"/>
    <d v="1935-09-25T00:00:00"/>
    <n v="53"/>
    <n v="6.1"/>
    <s v="Netherlands"/>
    <n v="21"/>
    <n v="3"/>
    <n v="1975"/>
    <d v="1926-07-27T00:00:00"/>
    <x v="642"/>
    <x v="67"/>
    <x v="19"/>
    <s v="UU"/>
    <x v="0"/>
    <n v="295"/>
    <n v="7"/>
    <n v="270"/>
  </r>
  <r>
    <s v="NOS-544997"/>
    <n v="30"/>
    <n v="5"/>
    <n v="1974"/>
    <d v="1935-09-25T00:00:00"/>
    <n v="58.1"/>
    <n v="6.6"/>
    <s v="Norway"/>
    <n v="4"/>
    <n v="6"/>
    <n v="1976"/>
    <d v="1909-10-28T00:00:00"/>
    <x v="646"/>
    <x v="749"/>
    <x v="8"/>
    <s v="UU"/>
    <x v="0"/>
    <n v="736"/>
    <n v="1"/>
    <n v="270"/>
  </r>
  <r>
    <s v="SFH-S003318"/>
    <n v="6"/>
    <n v="6"/>
    <n v="1974"/>
    <d v="1911-10-26T00:00:00"/>
    <n v="60.18"/>
    <n v="25.03"/>
    <s v="Finland"/>
    <n v="20"/>
    <n v="7"/>
    <n v="1974"/>
    <d v="1925-11-25T00:00:00"/>
    <x v="412"/>
    <x v="790"/>
    <x v="1"/>
    <s v="UU"/>
    <x v="0"/>
    <n v="44"/>
    <n v="0"/>
    <n v="0"/>
  </r>
  <r>
    <s v="SFH-S018766"/>
    <n v="16"/>
    <n v="6"/>
    <n v="1974"/>
    <d v="1921-10-26T00:00:00"/>
    <n v="64.819999999999993"/>
    <n v="25.32"/>
    <s v="Finland"/>
    <n v="18"/>
    <n v="7"/>
    <n v="1974"/>
    <d v="1923-11-25T00:00:00"/>
    <x v="684"/>
    <x v="791"/>
    <x v="1"/>
    <s v="UU"/>
    <x v="0"/>
    <n v="32"/>
    <n v="0"/>
    <n v="0"/>
  </r>
  <r>
    <s v="SFH-S018768"/>
    <n v="16"/>
    <n v="6"/>
    <n v="1974"/>
    <d v="1921-10-26T00:00:00"/>
    <n v="64.819999999999993"/>
    <n v="25.32"/>
    <s v="Finland"/>
    <n v="15"/>
    <n v="9"/>
    <n v="1976"/>
    <d v="1921-01-27T00:00:00"/>
    <x v="685"/>
    <x v="784"/>
    <x v="1"/>
    <s v="AH"/>
    <x v="0"/>
    <n v="822"/>
    <n v="46"/>
    <n v="32"/>
  </r>
  <r>
    <s v="SFH-S019234"/>
    <n v="6"/>
    <n v="6"/>
    <n v="1974"/>
    <d v="1911-10-26T00:00:00"/>
    <n v="61.12"/>
    <n v="22.67"/>
    <s v="Finland"/>
    <n v="3"/>
    <n v="4"/>
    <n v="1977"/>
    <d v="1908-08-28T00:00:00"/>
    <x v="686"/>
    <x v="466"/>
    <x v="1"/>
    <s v="DH"/>
    <x v="0"/>
    <n v="1032"/>
    <n v="5"/>
    <n v="26"/>
  </r>
  <r>
    <s v="SFH-S019818"/>
    <n v="2"/>
    <n v="6"/>
    <n v="1974"/>
    <d v="1907-10-26T00:00:00"/>
    <n v="63.57"/>
    <n v="26.6"/>
    <s v="Finland"/>
    <n v="12"/>
    <n v="10"/>
    <n v="1975"/>
    <d v="1918-02-26T00:00:00"/>
    <x v="687"/>
    <x v="792"/>
    <x v="1"/>
    <s v="DH"/>
    <x v="0"/>
    <n v="497"/>
    <n v="3"/>
    <n v="156"/>
  </r>
  <r>
    <s v="SFH-S019819"/>
    <n v="2"/>
    <n v="6"/>
    <n v="1974"/>
    <d v="1907-10-26T00:00:00"/>
    <n v="63.57"/>
    <n v="26.6"/>
    <s v="Finland"/>
    <n v="15"/>
    <n v="6"/>
    <n v="1974"/>
    <d v="1920-10-25T00:00:00"/>
    <x v="391"/>
    <x v="793"/>
    <x v="1"/>
    <s v="UU"/>
    <x v="0"/>
    <n v="13"/>
    <n v="0"/>
    <n v="0"/>
  </r>
  <r>
    <s v="SFH-S019820"/>
    <n v="2"/>
    <n v="6"/>
    <n v="1974"/>
    <d v="1907-10-26T00:00:00"/>
    <n v="63.57"/>
    <n v="26.6"/>
    <s v="Finland"/>
    <n v="1"/>
    <n v="11"/>
    <n v="1979"/>
    <d v="1907-04-02T00:00:00"/>
    <x v="688"/>
    <x v="793"/>
    <x v="1"/>
    <s v="UU"/>
    <x v="0"/>
    <n v="1978"/>
    <n v="4"/>
    <n v="181"/>
  </r>
  <r>
    <s v="SFH-S019827"/>
    <n v="2"/>
    <n v="6"/>
    <n v="1974"/>
    <d v="1907-10-26T00:00:00"/>
    <n v="63.57"/>
    <n v="26.6"/>
    <s v="Finland"/>
    <n v="25"/>
    <n v="8"/>
    <n v="1974"/>
    <d v="1930-12-26T00:00:00"/>
    <x v="391"/>
    <x v="793"/>
    <x v="1"/>
    <s v="UU"/>
    <x v="0"/>
    <n v="84"/>
    <n v="0"/>
    <n v="0"/>
  </r>
  <r>
    <s v="SFH-S019828"/>
    <n v="2"/>
    <n v="6"/>
    <n v="1974"/>
    <d v="1907-10-26T00:00:00"/>
    <n v="63.57"/>
    <n v="26.6"/>
    <s v="Finland"/>
    <n v="15"/>
    <n v="7"/>
    <n v="1974"/>
    <d v="1920-11-24T00:00:00"/>
    <x v="391"/>
    <x v="793"/>
    <x v="1"/>
    <s v="AH"/>
    <x v="0"/>
    <n v="43"/>
    <n v="0"/>
    <n v="0"/>
  </r>
  <r>
    <s v="SFH-S026415"/>
    <n v="8"/>
    <n v="6"/>
    <n v="1974"/>
    <d v="1913-10-26T00:00:00"/>
    <n v="61.5"/>
    <n v="24.83"/>
    <s v="Finland"/>
    <n v="15"/>
    <n v="7"/>
    <n v="1974"/>
    <d v="1920-11-24T00:00:00"/>
    <x v="2"/>
    <x v="92"/>
    <x v="1"/>
    <s v="RH"/>
    <x v="2"/>
    <n v="37"/>
    <n v="0"/>
    <n v="0"/>
  </r>
  <r>
    <s v="SFH-S026417"/>
    <n v="8"/>
    <n v="6"/>
    <n v="1974"/>
    <d v="1913-10-26T00:00:00"/>
    <n v="61.5"/>
    <n v="24.83"/>
    <s v="Finland"/>
    <n v="15"/>
    <n v="7"/>
    <n v="1974"/>
    <d v="1920-11-24T00:00:00"/>
    <x v="2"/>
    <x v="92"/>
    <x v="1"/>
    <s v="RH"/>
    <x v="2"/>
    <n v="37"/>
    <n v="0"/>
    <n v="0"/>
  </r>
  <r>
    <s v="SFH-S031497"/>
    <n v="6"/>
    <n v="6"/>
    <n v="1974"/>
    <d v="1911-10-26T00:00:00"/>
    <n v="61.05"/>
    <n v="23.78"/>
    <s v="Finland"/>
    <n v="30"/>
    <n v="6"/>
    <n v="1974"/>
    <d v="1935-10-26T00:00:00"/>
    <x v="689"/>
    <x v="794"/>
    <x v="1"/>
    <s v="DH"/>
    <x v="0"/>
    <n v="24"/>
    <n v="9"/>
    <n v="270"/>
  </r>
  <r>
    <s v="SFH-S058531"/>
    <n v="1"/>
    <n v="6"/>
    <n v="1974"/>
    <d v="1906-10-26T00:00:00"/>
    <n v="66.8"/>
    <n v="24"/>
    <s v="Finland"/>
    <n v="2"/>
    <n v="10"/>
    <n v="1977"/>
    <d v="1908-02-28T00:00:00"/>
    <x v="690"/>
    <x v="795"/>
    <x v="1"/>
    <s v="UU"/>
    <x v="0"/>
    <n v="1219"/>
    <n v="2"/>
    <n v="22"/>
  </r>
  <r>
    <s v="SFH-S060906"/>
    <n v="29"/>
    <n v="5"/>
    <n v="1974"/>
    <d v="1934-09-25T00:00:00"/>
    <n v="64.98"/>
    <n v="25.62"/>
    <s v="Finland"/>
    <n v="11"/>
    <n v="4"/>
    <n v="1976"/>
    <d v="1916-08-27T00:00:00"/>
    <x v="691"/>
    <x v="796"/>
    <x v="1"/>
    <s v="DH"/>
    <x v="0"/>
    <n v="683"/>
    <n v="9"/>
    <n v="203"/>
  </r>
  <r>
    <s v="SFH-S060916"/>
    <n v="3"/>
    <n v="6"/>
    <n v="1974"/>
    <d v="1908-10-25T00:00:00"/>
    <n v="64.95"/>
    <n v="25.57"/>
    <s v="Finland"/>
    <n v="7"/>
    <n v="4"/>
    <n v="1975"/>
    <d v="1912-08-26T00:00:00"/>
    <x v="692"/>
    <x v="182"/>
    <x v="1"/>
    <s v="UU"/>
    <x v="0"/>
    <n v="308"/>
    <n v="49"/>
    <n v="131"/>
  </r>
  <r>
    <s v="SFH-S060935"/>
    <n v="5"/>
    <n v="6"/>
    <n v="1974"/>
    <d v="1910-10-26T00:00:00"/>
    <n v="64.95"/>
    <n v="25.6"/>
    <s v="Finland"/>
    <n v="15"/>
    <n v="4"/>
    <n v="1976"/>
    <d v="1920-08-27T00:00:00"/>
    <x v="693"/>
    <x v="623"/>
    <x v="1"/>
    <s v="DH"/>
    <x v="0"/>
    <n v="680"/>
    <n v="23"/>
    <n v="12"/>
  </r>
  <r>
    <s v="SVS-6060366"/>
    <n v="31"/>
    <n v="5"/>
    <n v="1974"/>
    <d v="1936-09-24T00:00:00"/>
    <n v="55.42"/>
    <n v="12.83"/>
    <s v="Sweden"/>
    <n v="11"/>
    <n v="3"/>
    <n v="1978"/>
    <d v="1916-07-29T00:00:00"/>
    <x v="578"/>
    <x v="185"/>
    <x v="11"/>
    <s v="PD"/>
    <x v="0"/>
    <n v="1380"/>
    <n v="4"/>
    <n v="181"/>
  </r>
  <r>
    <s v="SVS-6062979"/>
    <n v="23"/>
    <n v="5"/>
    <n v="1974"/>
    <d v="1928-09-24T00:00:00"/>
    <n v="55.65"/>
    <n v="13.5"/>
    <s v="Sweden"/>
    <n v="14"/>
    <n v="6"/>
    <n v="1974"/>
    <d v="1919-10-26T00:00:00"/>
    <x v="146"/>
    <x v="762"/>
    <x v="11"/>
    <s v="UU"/>
    <x v="0"/>
    <n v="22"/>
    <n v="0"/>
    <n v="0"/>
  </r>
  <r>
    <s v="SVS-6065904"/>
    <n v="9"/>
    <n v="6"/>
    <n v="1974"/>
    <d v="1914-10-26T00:00:00"/>
    <n v="55.65"/>
    <n v="13.5"/>
    <s v="Sweden"/>
    <n v="14"/>
    <n v="7"/>
    <n v="1974"/>
    <d v="1919-11-25T00:00:00"/>
    <x v="146"/>
    <x v="762"/>
    <x v="11"/>
    <s v="UU"/>
    <x v="0"/>
    <n v="35"/>
    <n v="0"/>
    <n v="0"/>
  </r>
  <r>
    <s v="SVS-6065906"/>
    <n v="9"/>
    <n v="6"/>
    <n v="1974"/>
    <d v="1914-10-26T00:00:00"/>
    <n v="55.65"/>
    <n v="13.5"/>
    <s v="Sweden"/>
    <n v="14"/>
    <n v="7"/>
    <n v="1974"/>
    <d v="1919-11-25T00:00:00"/>
    <x v="146"/>
    <x v="762"/>
    <x v="11"/>
    <s v="UU"/>
    <x v="0"/>
    <n v="35"/>
    <n v="0"/>
    <n v="0"/>
  </r>
  <r>
    <s v="SVS-6065923"/>
    <n v="12"/>
    <n v="6"/>
    <n v="1974"/>
    <d v="1917-10-26T00:00:00"/>
    <n v="55.68"/>
    <n v="13.48"/>
    <s v="Sweden"/>
    <n v="8"/>
    <n v="5"/>
    <n v="1975"/>
    <d v="1913-09-26T00:00:00"/>
    <x v="70"/>
    <x v="762"/>
    <x v="11"/>
    <s v="DH"/>
    <x v="0"/>
    <n v="330"/>
    <n v="3"/>
    <n v="30"/>
  </r>
  <r>
    <s v="SVS-7056604"/>
    <n v="26"/>
    <n v="5"/>
    <n v="1974"/>
    <d v="1931-09-25T00:00:00"/>
    <n v="57.48"/>
    <n v="18.37"/>
    <s v="Sweden"/>
    <n v="15"/>
    <n v="3"/>
    <n v="1980"/>
    <d v="1920-07-31T00:00:00"/>
    <x v="406"/>
    <x v="797"/>
    <x v="11"/>
    <s v="DH"/>
    <x v="0"/>
    <n v="2120"/>
    <n v="14"/>
    <n v="328"/>
  </r>
  <r>
    <s v="CZP-E183471"/>
    <n v="16"/>
    <n v="5"/>
    <n v="1975"/>
    <d v="1921-09-26T00:00:00"/>
    <n v="49.77"/>
    <n v="18.3"/>
    <s v="Czech Republic"/>
    <n v="14"/>
    <n v="2"/>
    <n v="1978"/>
    <d v="1919-07-02T00:00:00"/>
    <x v="216"/>
    <x v="2"/>
    <x v="16"/>
    <s v="DH"/>
    <x v="0"/>
    <n v="1005"/>
    <n v="0"/>
    <n v="0"/>
  </r>
  <r>
    <s v="CZP-E183475"/>
    <n v="31"/>
    <n v="5"/>
    <n v="1975"/>
    <d v="1936-09-25T00:00:00"/>
    <n v="49.75"/>
    <n v="18.2"/>
    <s v="Czech Republic"/>
    <n v="14"/>
    <n v="2"/>
    <n v="1978"/>
    <d v="1919-07-02T00:00:00"/>
    <x v="694"/>
    <x v="798"/>
    <x v="16"/>
    <s v="DH"/>
    <x v="0"/>
    <n v="990"/>
    <n v="7"/>
    <n v="53"/>
  </r>
  <r>
    <s v="CZP-E228629"/>
    <n v="2"/>
    <n v="5"/>
    <n v="1975"/>
    <d v="1907-09-26T00:00:00"/>
    <n v="49.85"/>
    <n v="15.63"/>
    <s v="Czech Republic"/>
    <n v="30"/>
    <n v="9"/>
    <n v="1975"/>
    <d v="1936-01-27T00:00:00"/>
    <x v="695"/>
    <x v="733"/>
    <x v="16"/>
    <s v="DH"/>
    <x v="0"/>
    <n v="151"/>
    <n v="46"/>
    <n v="76"/>
  </r>
  <r>
    <s v="CZP-H16658"/>
    <n v="14"/>
    <n v="5"/>
    <n v="1975"/>
    <d v="1919-09-26T00:00:00"/>
    <n v="50.23"/>
    <n v="16.23"/>
    <s v="Czech Republic"/>
    <n v="25"/>
    <n v="11"/>
    <n v="1984"/>
    <d v="1931-04-07T00:00:00"/>
    <x v="145"/>
    <x v="340"/>
    <x v="16"/>
    <s v="UU"/>
    <x v="0"/>
    <n v="3483"/>
    <n v="18"/>
    <n v="252"/>
  </r>
  <r>
    <s v="CZP-H44300"/>
    <n v="15"/>
    <n v="6"/>
    <n v="1975"/>
    <d v="1920-10-26T00:00:00"/>
    <n v="49.12"/>
    <n v="14.73"/>
    <s v="Czech Republic"/>
    <n v="20"/>
    <n v="5"/>
    <n v="1976"/>
    <d v="1925-09-27T00:00:00"/>
    <x v="609"/>
    <x v="241"/>
    <x v="16"/>
    <s v="DH"/>
    <x v="0"/>
    <n v="340"/>
    <n v="3"/>
    <n v="147"/>
  </r>
  <r>
    <s v="DEH-5011940"/>
    <n v="28"/>
    <n v="5"/>
    <n v="1975"/>
    <d v="1933-09-26T00:00:00"/>
    <n v="50.85"/>
    <n v="12.48"/>
    <s v="Germany"/>
    <n v="12"/>
    <n v="6"/>
    <n v="1976"/>
    <d v="1917-10-28T00:00:00"/>
    <x v="160"/>
    <x v="426"/>
    <x v="6"/>
    <s v="DH"/>
    <x v="0"/>
    <n v="381"/>
    <n v="7"/>
    <n v="328"/>
  </r>
  <r>
    <s v="DEH-5039454"/>
    <n v="10"/>
    <n v="5"/>
    <n v="1975"/>
    <d v="1915-09-26T00:00:00"/>
    <n v="50.9"/>
    <n v="12.18"/>
    <s v="Germany"/>
    <n v="16"/>
    <n v="3"/>
    <n v="1976"/>
    <d v="1921-07-28T00:00:00"/>
    <x v="654"/>
    <x v="575"/>
    <x v="6"/>
    <s v="DH"/>
    <x v="0"/>
    <n v="311"/>
    <n v="10"/>
    <n v="201"/>
  </r>
  <r>
    <s v="DEH-5039745"/>
    <n v="14"/>
    <n v="5"/>
    <n v="1975"/>
    <d v="1919-09-26T00:00:00"/>
    <n v="51.75"/>
    <n v="11.47"/>
    <s v="Germany"/>
    <n v="25"/>
    <n v="5"/>
    <n v="1975"/>
    <d v="1930-09-26T00:00:00"/>
    <x v="113"/>
    <x v="736"/>
    <x v="6"/>
    <s v="UU"/>
    <x v="0"/>
    <n v="11"/>
    <n v="0"/>
    <n v="0"/>
  </r>
  <r>
    <s v="DEH-5041933"/>
    <n v="17"/>
    <n v="5"/>
    <n v="1975"/>
    <d v="1922-09-26T00:00:00"/>
    <n v="50.88"/>
    <n v="10.52"/>
    <s v="Germany"/>
    <n v="15"/>
    <n v="5"/>
    <n v="1979"/>
    <d v="1920-09-29T00:00:00"/>
    <x v="85"/>
    <x v="177"/>
    <x v="6"/>
    <s v="UU"/>
    <x v="0"/>
    <n v="1459"/>
    <n v="16"/>
    <n v="63"/>
  </r>
  <r>
    <s v="DEH-5044628"/>
    <n v="2"/>
    <n v="6"/>
    <n v="1975"/>
    <d v="1907-10-27T00:00:00"/>
    <n v="50.58"/>
    <n v="13"/>
    <s v="Germany"/>
    <n v="21"/>
    <n v="5"/>
    <n v="1980"/>
    <d v="1926-10-01T00:00:00"/>
    <x v="696"/>
    <x v="236"/>
    <x v="6"/>
    <s v="UU"/>
    <x v="0"/>
    <n v="1815"/>
    <n v="4"/>
    <n v="181"/>
  </r>
  <r>
    <s v="DEW-5152819"/>
    <n v="2"/>
    <n v="6"/>
    <n v="1975"/>
    <d v="1907-10-27T00:00:00"/>
    <n v="53.47"/>
    <n v="9.98"/>
    <s v="Germany"/>
    <n v="2"/>
    <n v="7"/>
    <n v="1975"/>
    <d v="1907-11-26T00:00:00"/>
    <x v="352"/>
    <x v="799"/>
    <x v="6"/>
    <s v="UU"/>
    <x v="0"/>
    <n v="30"/>
    <n v="0"/>
    <n v="0"/>
  </r>
  <r>
    <s v="DKC-5017011"/>
    <n v="17"/>
    <n v="6"/>
    <n v="1975"/>
    <d v="1922-10-27T00:00:00"/>
    <n v="55.52"/>
    <n v="8.43"/>
    <s v="Denmark"/>
    <n v="20"/>
    <n v="6"/>
    <n v="1975"/>
    <d v="1925-10-27T00:00:00"/>
    <x v="209"/>
    <x v="69"/>
    <x v="3"/>
    <s v="UU"/>
    <x v="1"/>
    <n v="3"/>
    <n v="0"/>
    <n v="0"/>
  </r>
  <r>
    <s v="GBT-ED45255"/>
    <n v="30"/>
    <n v="5"/>
    <n v="1975"/>
    <d v="1935-09-26T00:00:00"/>
    <n v="51.32"/>
    <n v="-2.48"/>
    <s v="UK"/>
    <n v="9"/>
    <n v="6"/>
    <n v="1975"/>
    <d v="1914-10-27T00:00:00"/>
    <x v="98"/>
    <x v="800"/>
    <x v="4"/>
    <s v="UU"/>
    <x v="0"/>
    <n v="10"/>
    <n v="3"/>
    <n v="213"/>
  </r>
  <r>
    <s v="GBT-EF52208"/>
    <n v="14"/>
    <n v="5"/>
    <n v="1975"/>
    <d v="1919-09-26T00:00:00"/>
    <n v="53.8"/>
    <n v="-1.6"/>
    <s v="UK"/>
    <n v="3"/>
    <n v="6"/>
    <n v="1975"/>
    <d v="1908-10-26T00:00:00"/>
    <x v="280"/>
    <x v="636"/>
    <x v="4"/>
    <s v="AH"/>
    <x v="0"/>
    <n v="20"/>
    <n v="0"/>
    <n v="0"/>
  </r>
  <r>
    <s v="GBT-EF52210"/>
    <n v="14"/>
    <n v="5"/>
    <n v="1975"/>
    <d v="1919-09-26T00:00:00"/>
    <n v="53.83"/>
    <n v="-1.55"/>
    <s v="UK"/>
    <n v="19"/>
    <n v="4"/>
    <n v="1995"/>
    <d v="1924-09-15T00:00:00"/>
    <x v="95"/>
    <x v="545"/>
    <x v="4"/>
    <s v="AH"/>
    <x v="0"/>
    <n v="7280"/>
    <n v="2"/>
    <n v="270"/>
  </r>
  <r>
    <s v="GBT-EF67453"/>
    <n v="5"/>
    <n v="5"/>
    <n v="1975"/>
    <d v="1910-09-26T00:00:00"/>
    <n v="51.8"/>
    <n v="0.1"/>
    <s v="UK"/>
    <n v="6"/>
    <n v="3"/>
    <n v="1976"/>
    <d v="1911-07-28T00:00:00"/>
    <x v="35"/>
    <x v="739"/>
    <x v="4"/>
    <s v="DH"/>
    <x v="0"/>
    <n v="306"/>
    <n v="0"/>
    <n v="0"/>
  </r>
  <r>
    <s v="GBT-EF67460"/>
    <n v="18"/>
    <n v="5"/>
    <n v="1975"/>
    <d v="1923-09-26T00:00:00"/>
    <n v="51.8"/>
    <n v="0.1"/>
    <s v="UK"/>
    <n v="18"/>
    <n v="4"/>
    <n v="1976"/>
    <d v="1923-08-28T00:00:00"/>
    <x v="35"/>
    <x v="739"/>
    <x v="4"/>
    <s v="UU"/>
    <x v="0"/>
    <n v="336"/>
    <n v="0"/>
    <n v="0"/>
  </r>
  <r>
    <s v="GBT-EF67465"/>
    <n v="25"/>
    <n v="5"/>
    <n v="1975"/>
    <d v="1930-09-26T00:00:00"/>
    <n v="51.8"/>
    <n v="0.1"/>
    <s v="UK"/>
    <n v="29"/>
    <n v="6"/>
    <n v="1975"/>
    <d v="1934-10-27T00:00:00"/>
    <x v="35"/>
    <x v="739"/>
    <x v="4"/>
    <s v="UU"/>
    <x v="0"/>
    <n v="35"/>
    <n v="0"/>
    <n v="0"/>
  </r>
  <r>
    <s v="GBT-EF74627"/>
    <n v="25"/>
    <n v="5"/>
    <n v="1975"/>
    <d v="1930-09-26T00:00:00"/>
    <n v="50.8"/>
    <n v="-1.7000000000000002"/>
    <s v="UK"/>
    <n v="26"/>
    <n v="5"/>
    <n v="1976"/>
    <d v="1931-09-27T00:00:00"/>
    <x v="360"/>
    <x v="675"/>
    <x v="4"/>
    <s v="AH"/>
    <x v="0"/>
    <n v="367"/>
    <n v="0"/>
    <n v="0"/>
  </r>
  <r>
    <s v="GBT-EF83135"/>
    <n v="23"/>
    <n v="5"/>
    <n v="1975"/>
    <d v="1928-09-25T00:00:00"/>
    <n v="53.6"/>
    <n v="-1.42"/>
    <s v="UK"/>
    <n v="5"/>
    <n v="6"/>
    <n v="1975"/>
    <d v="1910-10-27T00:00:00"/>
    <x v="567"/>
    <x v="687"/>
    <x v="4"/>
    <s v="UU"/>
    <x v="0"/>
    <n v="13"/>
    <n v="12"/>
    <n v="175"/>
  </r>
  <r>
    <s v="NLA-3178429"/>
    <n v="1"/>
    <n v="6"/>
    <n v="1975"/>
    <d v="1906-10-27T00:00:00"/>
    <n v="53.2"/>
    <n v="6.5"/>
    <s v="Netherlands"/>
    <n v="14"/>
    <n v="4"/>
    <n v="1977"/>
    <d v="1919-08-29T00:00:00"/>
    <x v="662"/>
    <x v="728"/>
    <x v="19"/>
    <s v="DH"/>
    <x v="0"/>
    <n v="683"/>
    <n v="43"/>
    <n v="142"/>
  </r>
  <r>
    <s v="NLA-3190870"/>
    <n v="1"/>
    <n v="5"/>
    <n v="1975"/>
    <d v="1906-09-26T00:00:00"/>
    <n v="51.6"/>
    <n v="5.0999999999999996"/>
    <s v="Netherlands"/>
    <n v="24"/>
    <n v="5"/>
    <n v="1975"/>
    <d v="1929-09-26T00:00:00"/>
    <x v="317"/>
    <x v="801"/>
    <x v="19"/>
    <s v="DH"/>
    <x v="0"/>
    <n v="23"/>
    <n v="0"/>
    <n v="0"/>
  </r>
  <r>
    <s v="NLA-3194929"/>
    <n v="23"/>
    <n v="5"/>
    <n v="1975"/>
    <d v="1928-09-25T00:00:00"/>
    <n v="52"/>
    <n v="4.4000000000000004"/>
    <s v="Netherlands"/>
    <n v="10"/>
    <n v="7"/>
    <n v="1976"/>
    <d v="1915-11-27T00:00:00"/>
    <x v="500"/>
    <x v="550"/>
    <x v="19"/>
    <s v="UU"/>
    <x v="0"/>
    <n v="414"/>
    <n v="7"/>
    <n v="270"/>
  </r>
  <r>
    <s v="NLA-3194930"/>
    <n v="23"/>
    <n v="5"/>
    <n v="1975"/>
    <d v="1928-09-25T00:00:00"/>
    <n v="52"/>
    <n v="4.4000000000000004"/>
    <s v="Netherlands"/>
    <n v="15"/>
    <n v="4"/>
    <n v="1976"/>
    <d v="1920-08-27T00:00:00"/>
    <x v="500"/>
    <x v="662"/>
    <x v="19"/>
    <s v="DH"/>
    <x v="0"/>
    <n v="328"/>
    <n v="0"/>
    <n v="0"/>
  </r>
  <r>
    <s v="NLA-3203337"/>
    <n v="28"/>
    <n v="5"/>
    <n v="1975"/>
    <d v="1933-09-26T00:00:00"/>
    <n v="53.1"/>
    <n v="4.7699999999999996"/>
    <s v="Netherlands"/>
    <n v="13"/>
    <n v="10"/>
    <n v="1975"/>
    <d v="1919-02-26T00:00:00"/>
    <x v="630"/>
    <x v="364"/>
    <x v="19"/>
    <s v="RH"/>
    <x v="2"/>
    <n v="138"/>
    <n v="3"/>
    <n v="91"/>
  </r>
  <r>
    <s v="NLA-3216717"/>
    <n v="17"/>
    <n v="5"/>
    <n v="1975"/>
    <d v="1922-09-26T00:00:00"/>
    <n v="51.9"/>
    <n v="4.05"/>
    <s v="Netherlands"/>
    <n v="10"/>
    <n v="3"/>
    <n v="1981"/>
    <d v="1915-08-02T00:00:00"/>
    <x v="515"/>
    <x v="802"/>
    <x v="19"/>
    <s v="UU"/>
    <x v="1"/>
    <n v="2124"/>
    <n v="8"/>
    <n v="172"/>
  </r>
  <r>
    <s v="NLA-3220282"/>
    <n v="22"/>
    <n v="5"/>
    <n v="1975"/>
    <d v="1927-09-26T00:00:00"/>
    <n v="53.2"/>
    <n v="6.6"/>
    <s v="Netherlands"/>
    <n v="15"/>
    <n v="11"/>
    <n v="1977"/>
    <d v="1921-03-30T00:00:00"/>
    <x v="14"/>
    <x v="711"/>
    <x v="19"/>
    <s v="UU"/>
    <x v="0"/>
    <n v="908"/>
    <n v="0"/>
    <n v="0"/>
  </r>
  <r>
    <s v="NLA-3220283"/>
    <n v="22"/>
    <n v="5"/>
    <n v="1975"/>
    <d v="1927-09-26T00:00:00"/>
    <n v="53.2"/>
    <n v="6.6"/>
    <s v="Netherlands"/>
    <n v="11"/>
    <n v="4"/>
    <n v="1976"/>
    <d v="1916-08-27T00:00:00"/>
    <x v="613"/>
    <x v="766"/>
    <x v="19"/>
    <s v="RH"/>
    <x v="0"/>
    <n v="325"/>
    <n v="29"/>
    <n v="293"/>
  </r>
  <r>
    <s v="NLA-3220314"/>
    <n v="26"/>
    <n v="5"/>
    <n v="1975"/>
    <d v="1931-09-26T00:00:00"/>
    <n v="53.2"/>
    <n v="6.6"/>
    <s v="Netherlands"/>
    <n v="25"/>
    <n v="2"/>
    <n v="1976"/>
    <d v="1930-06-30T00:00:00"/>
    <x v="14"/>
    <x v="711"/>
    <x v="19"/>
    <s v="UU"/>
    <x v="0"/>
    <n v="275"/>
    <n v="0"/>
    <n v="0"/>
  </r>
  <r>
    <s v="NLA-3220319"/>
    <n v="26"/>
    <n v="5"/>
    <n v="1975"/>
    <d v="1931-09-26T00:00:00"/>
    <n v="53.2"/>
    <n v="6.6"/>
    <s v="Netherlands"/>
    <n v="21"/>
    <n v="11"/>
    <n v="1977"/>
    <d v="1927-03-31T00:00:00"/>
    <x v="14"/>
    <x v="711"/>
    <x v="19"/>
    <s v="DH"/>
    <x v="0"/>
    <n v="910"/>
    <n v="0"/>
    <n v="0"/>
  </r>
  <r>
    <s v="NLA-3220323"/>
    <n v="29"/>
    <n v="5"/>
    <n v="1975"/>
    <d v="1934-09-26T00:00:00"/>
    <n v="53.2"/>
    <n v="6.6"/>
    <s v="Netherlands"/>
    <n v="20"/>
    <n v="8"/>
    <n v="1975"/>
    <d v="1925-12-27T00:00:00"/>
    <x v="14"/>
    <x v="711"/>
    <x v="19"/>
    <s v="UU"/>
    <x v="0"/>
    <n v="83"/>
    <n v="0"/>
    <n v="0"/>
  </r>
  <r>
    <s v="NLA-3220325"/>
    <n v="29"/>
    <n v="5"/>
    <n v="1975"/>
    <d v="1934-09-26T00:00:00"/>
    <n v="53.2"/>
    <n v="6.6"/>
    <s v="Netherlands"/>
    <n v="27"/>
    <n v="4"/>
    <n v="1976"/>
    <d v="1932-08-27T00:00:00"/>
    <x v="14"/>
    <x v="711"/>
    <x v="19"/>
    <s v="UU"/>
    <x v="0"/>
    <n v="334"/>
    <n v="0"/>
    <n v="0"/>
  </r>
  <r>
    <s v="NLA-3227429"/>
    <n v="31"/>
    <n v="5"/>
    <n v="1975"/>
    <d v="1936-09-25T00:00:00"/>
    <n v="51.6"/>
    <n v="5.4"/>
    <s v="Netherlands"/>
    <n v="24"/>
    <n v="4"/>
    <n v="1976"/>
    <d v="1929-08-28T00:00:00"/>
    <x v="317"/>
    <x v="803"/>
    <x v="19"/>
    <s v="DH"/>
    <x v="0"/>
    <n v="329"/>
    <n v="0"/>
    <n v="0"/>
  </r>
  <r>
    <s v="NLA-3227432"/>
    <n v="31"/>
    <n v="5"/>
    <n v="1975"/>
    <d v="1936-09-25T00:00:00"/>
    <n v="51.6"/>
    <n v="5.4"/>
    <s v="Netherlands"/>
    <n v="30"/>
    <n v="4"/>
    <n v="1977"/>
    <d v="1935-08-29T00:00:00"/>
    <x v="317"/>
    <x v="803"/>
    <x v="19"/>
    <s v="DH"/>
    <x v="0"/>
    <n v="700"/>
    <n v="0"/>
    <n v="0"/>
  </r>
  <r>
    <s v="NOA-502426"/>
    <n v="7"/>
    <n v="6"/>
    <n v="1975"/>
    <d v="1912-10-26T00:00:00"/>
    <n v="59.12"/>
    <n v="10.23"/>
    <s v="Norway"/>
    <n v="22"/>
    <n v="6"/>
    <n v="1975"/>
    <d v="1927-10-27T00:00:00"/>
    <x v="240"/>
    <x v="804"/>
    <x v="8"/>
    <s v="AH"/>
    <x v="0"/>
    <n v="15"/>
    <n v="0"/>
    <n v="0"/>
  </r>
  <r>
    <s v="NOA-508970"/>
    <n v="1"/>
    <n v="7"/>
    <n v="1975"/>
    <d v="1906-11-26T00:00:00"/>
    <n v="60.27"/>
    <n v="11.18"/>
    <s v="Norway"/>
    <n v="16"/>
    <n v="7"/>
    <n v="1975"/>
    <d v="1921-11-26T00:00:00"/>
    <x v="697"/>
    <x v="805"/>
    <x v="8"/>
    <s v="UU"/>
    <x v="0"/>
    <n v="15"/>
    <n v="0"/>
    <n v="0"/>
  </r>
  <r>
    <s v="NOS-552907"/>
    <n v="10"/>
    <n v="6"/>
    <n v="1975"/>
    <d v="1915-10-27T00:00:00"/>
    <n v="58.1"/>
    <n v="6.58"/>
    <s v="Norway"/>
    <n v="12"/>
    <n v="7"/>
    <n v="1975"/>
    <d v="1917-11-26T00:00:00"/>
    <x v="632"/>
    <x v="711"/>
    <x v="8"/>
    <s v="UU"/>
    <x v="0"/>
    <n v="32"/>
    <n v="3"/>
    <n v="153"/>
  </r>
  <r>
    <s v="PLG-E1077295"/>
    <n v="17"/>
    <n v="6"/>
    <n v="1975"/>
    <d v="1922-10-27T00:00:00"/>
    <n v="52.73"/>
    <n v="23.52"/>
    <s v="Poland"/>
    <n v="17"/>
    <n v="7"/>
    <n v="1975"/>
    <d v="1922-11-26T00:00:00"/>
    <x v="468"/>
    <x v="591"/>
    <x v="13"/>
    <s v="RH"/>
    <x v="2"/>
    <n v="30"/>
    <n v="3"/>
    <n v="329"/>
  </r>
  <r>
    <s v="SFH-S026206"/>
    <n v="18"/>
    <n v="6"/>
    <n v="1975"/>
    <d v="1923-10-27T00:00:00"/>
    <n v="62.2"/>
    <n v="26.08"/>
    <s v="Finland"/>
    <n v="7"/>
    <n v="12"/>
    <n v="1975"/>
    <d v="1913-04-27T00:00:00"/>
    <x v="439"/>
    <x v="806"/>
    <x v="1"/>
    <s v="DH"/>
    <x v="0"/>
    <n v="172"/>
    <n v="5"/>
    <n v="91"/>
  </r>
  <r>
    <s v="SFH-S031511"/>
    <n v="18"/>
    <n v="6"/>
    <n v="1975"/>
    <d v="1923-10-27T00:00:00"/>
    <n v="61.75"/>
    <n v="23.42"/>
    <s v="Finland"/>
    <n v="15"/>
    <n v="6"/>
    <n v="1978"/>
    <d v="1920-10-29T00:00:00"/>
    <x v="698"/>
    <x v="731"/>
    <x v="1"/>
    <s v="UU"/>
    <x v="0"/>
    <n v="1093"/>
    <n v="0"/>
    <n v="0"/>
  </r>
  <r>
    <s v="SUM-M213171"/>
    <n v="23"/>
    <n v="5"/>
    <n v="1975"/>
    <d v="1928-09-25T00:00:00"/>
    <n v="54.53"/>
    <n v="36.1"/>
    <s v="Russia"/>
    <n v="1"/>
    <n v="1"/>
    <n v="1979"/>
    <d v="1906-06-02T00:00:00"/>
    <x v="699"/>
    <x v="807"/>
    <x v="10"/>
    <s v="RH"/>
    <x v="2"/>
    <n v="1319"/>
    <n v="0"/>
    <n v="0"/>
  </r>
  <r>
    <s v="SVS-6059890"/>
    <n v="1"/>
    <n v="6"/>
    <n v="1975"/>
    <d v="1906-10-27T00:00:00"/>
    <n v="57.48"/>
    <n v="18.38"/>
    <s v="Sweden"/>
    <n v="1"/>
    <n v="7"/>
    <n v="1977"/>
    <d v="1906-11-28T00:00:00"/>
    <x v="700"/>
    <x v="808"/>
    <x v="11"/>
    <s v="UU"/>
    <x v="0"/>
    <n v="761"/>
    <n v="11"/>
    <n v="337"/>
  </r>
  <r>
    <s v="SVS-6065960"/>
    <n v="28"/>
    <n v="5"/>
    <n v="1975"/>
    <d v="1933-09-26T00:00:00"/>
    <n v="55.65"/>
    <n v="13.5"/>
    <s v="Sweden"/>
    <n v="11"/>
    <n v="7"/>
    <n v="1975"/>
    <d v="1916-11-25T00:00:00"/>
    <x v="94"/>
    <x v="774"/>
    <x v="11"/>
    <s v="UU"/>
    <x v="0"/>
    <n v="44"/>
    <n v="4"/>
    <n v="345"/>
  </r>
  <r>
    <s v="SVS-6065969"/>
    <n v="31"/>
    <n v="5"/>
    <n v="1975"/>
    <d v="1936-09-25T00:00:00"/>
    <n v="55.65"/>
    <n v="13.5"/>
    <s v="Sweden"/>
    <n v="15"/>
    <n v="11"/>
    <n v="1976"/>
    <d v="1921-03-29T00:00:00"/>
    <x v="146"/>
    <x v="762"/>
    <x v="11"/>
    <s v="DH"/>
    <x v="0"/>
    <n v="534"/>
    <n v="0"/>
    <n v="0"/>
  </r>
  <r>
    <s v="SVS-6065971"/>
    <n v="31"/>
    <n v="5"/>
    <n v="1975"/>
    <d v="1936-09-25T00:00:00"/>
    <n v="55.65"/>
    <n v="13.5"/>
    <s v="Sweden"/>
    <n v="18"/>
    <n v="7"/>
    <n v="1975"/>
    <d v="1923-11-26T00:00:00"/>
    <x v="146"/>
    <x v="762"/>
    <x v="11"/>
    <s v="AH"/>
    <x v="0"/>
    <n v="48"/>
    <n v="0"/>
    <n v="0"/>
  </r>
  <r>
    <s v="SVS-6065988"/>
    <n v="1"/>
    <n v="6"/>
    <n v="1975"/>
    <d v="1906-10-27T00:00:00"/>
    <n v="55.65"/>
    <n v="13.5"/>
    <s v="Sweden"/>
    <n v="6"/>
    <n v="6"/>
    <n v="1978"/>
    <d v="1911-10-30T00:00:00"/>
    <x v="491"/>
    <x v="774"/>
    <x v="11"/>
    <s v="UU"/>
    <x v="0"/>
    <n v="1101"/>
    <n v="3"/>
    <n v="210"/>
  </r>
  <r>
    <s v="BLB-2T23672"/>
    <n v="8"/>
    <n v="6"/>
    <n v="1976"/>
    <d v="1913-10-28T00:00:00"/>
    <n v="50.28"/>
    <n v="4.3"/>
    <s v="Belgium"/>
    <n v="25"/>
    <n v="7"/>
    <n v="1976"/>
    <d v="1930-11-27T00:00:00"/>
    <x v="98"/>
    <x v="662"/>
    <x v="12"/>
    <s v="UU"/>
    <x v="0"/>
    <n v="47"/>
    <n v="114"/>
    <n v="4"/>
  </r>
  <r>
    <s v="BLB-2T57351"/>
    <n v="2"/>
    <n v="5"/>
    <n v="1976"/>
    <d v="1907-09-27T00:00:00"/>
    <n v="51.1"/>
    <n v="4.5"/>
    <s v="Belgium"/>
    <n v="1"/>
    <n v="3"/>
    <n v="1977"/>
    <d v="1906-07-29T00:00:00"/>
    <x v="99"/>
    <x v="164"/>
    <x v="12"/>
    <s v="UU"/>
    <x v="0"/>
    <n v="303"/>
    <n v="0"/>
    <n v="0"/>
  </r>
  <r>
    <s v="BLB-2T57378"/>
    <n v="9"/>
    <n v="5"/>
    <n v="1976"/>
    <d v="1914-09-27T00:00:00"/>
    <n v="51.07"/>
    <n v="4.53"/>
    <s v="Belgium"/>
    <n v="19"/>
    <n v="12"/>
    <n v="1977"/>
    <d v="1925-04-29T00:00:00"/>
    <x v="53"/>
    <x v="473"/>
    <x v="12"/>
    <s v="DH"/>
    <x v="0"/>
    <n v="589"/>
    <n v="10"/>
    <n v="56"/>
  </r>
  <r>
    <s v="BLB-2T57491"/>
    <n v="8"/>
    <n v="5"/>
    <n v="1976"/>
    <d v="1913-09-27T00:00:00"/>
    <n v="51.1"/>
    <n v="4.5"/>
    <s v="Belgium"/>
    <n v="8"/>
    <n v="3"/>
    <n v="1980"/>
    <d v="1913-08-01T00:00:00"/>
    <x v="99"/>
    <x v="164"/>
    <x v="12"/>
    <s v="DH"/>
    <x v="0"/>
    <n v="1400"/>
    <n v="0"/>
    <n v="0"/>
  </r>
  <r>
    <s v="BLB-2T68131"/>
    <n v="16"/>
    <n v="5"/>
    <n v="1976"/>
    <d v="1921-09-27T00:00:00"/>
    <n v="50.9"/>
    <n v="4.5"/>
    <s v="Belgium"/>
    <n v="25"/>
    <n v="8"/>
    <n v="1977"/>
    <d v="1930-12-29T00:00:00"/>
    <x v="360"/>
    <x v="809"/>
    <x v="12"/>
    <s v="UU"/>
    <x v="0"/>
    <n v="466"/>
    <n v="14"/>
    <n v="148"/>
  </r>
  <r>
    <s v="BLB-2T68135"/>
    <n v="22"/>
    <n v="5"/>
    <n v="1976"/>
    <d v="1927-09-27T00:00:00"/>
    <n v="51.1"/>
    <n v="4.5"/>
    <s v="Belgium"/>
    <n v="28"/>
    <n v="4"/>
    <n v="1977"/>
    <d v="1933-08-29T00:00:00"/>
    <x v="160"/>
    <x v="164"/>
    <x v="12"/>
    <s v="DH"/>
    <x v="0"/>
    <n v="341"/>
    <n v="23"/>
    <n v="181"/>
  </r>
  <r>
    <s v="BLB-E20490"/>
    <n v="5"/>
    <n v="6"/>
    <n v="1976"/>
    <d v="1910-10-28T00:00:00"/>
    <n v="51.2"/>
    <n v="5.5"/>
    <s v="Belgium"/>
    <n v="29"/>
    <n v="6"/>
    <n v="1977"/>
    <d v="1934-10-29T00:00:00"/>
    <x v="54"/>
    <x v="803"/>
    <x v="12"/>
    <s v="UU"/>
    <x v="0"/>
    <n v="389"/>
    <n v="7"/>
    <n v="270"/>
  </r>
  <r>
    <s v="CZP-E234952"/>
    <n v="25"/>
    <n v="5"/>
    <n v="1976"/>
    <d v="1930-09-27T00:00:00"/>
    <n v="49.9"/>
    <n v="18.32"/>
    <s v="Czech Republic"/>
    <n v="1"/>
    <n v="5"/>
    <n v="1978"/>
    <d v="1906-09-29T00:00:00"/>
    <x v="461"/>
    <x v="456"/>
    <x v="16"/>
    <s v="DH"/>
    <x v="0"/>
    <n v="706"/>
    <n v="40"/>
    <n v="225"/>
  </r>
  <r>
    <s v="DEH-5040574"/>
    <n v="27"/>
    <n v="5"/>
    <n v="1976"/>
    <d v="1932-09-26T00:00:00"/>
    <n v="51.18"/>
    <n v="14.4"/>
    <s v="Germany"/>
    <n v="31"/>
    <n v="8"/>
    <n v="1976"/>
    <d v="1936-12-27T00:00:00"/>
    <x v="701"/>
    <x v="328"/>
    <x v="6"/>
    <s v="RH"/>
    <x v="2"/>
    <n v="96"/>
    <n v="0"/>
    <n v="0"/>
  </r>
  <r>
    <s v="DEH-5043486"/>
    <n v="27"/>
    <n v="5"/>
    <n v="1976"/>
    <d v="1932-09-26T00:00:00"/>
    <n v="50.58"/>
    <n v="13"/>
    <s v="Germany"/>
    <n v="22"/>
    <n v="6"/>
    <n v="1977"/>
    <d v="1927-10-29T00:00:00"/>
    <x v="65"/>
    <x v="236"/>
    <x v="6"/>
    <s v="DH"/>
    <x v="0"/>
    <n v="391"/>
    <n v="0"/>
    <n v="0"/>
  </r>
  <r>
    <s v="DEH-5044371"/>
    <n v="20"/>
    <n v="5"/>
    <n v="1976"/>
    <d v="1925-09-27T00:00:00"/>
    <n v="50.88"/>
    <n v="10.52"/>
    <s v="Germany"/>
    <n v="7"/>
    <n v="11"/>
    <n v="1981"/>
    <d v="1913-04-03T00:00:00"/>
    <x v="482"/>
    <x v="220"/>
    <x v="6"/>
    <s v="AH"/>
    <x v="0"/>
    <n v="1997"/>
    <n v="14"/>
    <n v="315"/>
  </r>
  <r>
    <s v="DEH-5045104"/>
    <n v="12"/>
    <n v="6"/>
    <n v="1976"/>
    <d v="1917-10-28T00:00:00"/>
    <n v="51.8"/>
    <n v="12.97"/>
    <s v="Germany"/>
    <n v="6"/>
    <n v="10"/>
    <n v="1976"/>
    <d v="1912-02-27T00:00:00"/>
    <x v="35"/>
    <x v="393"/>
    <x v="6"/>
    <s v="RH"/>
    <x v="0"/>
    <n v="116"/>
    <n v="0"/>
    <n v="0"/>
  </r>
  <r>
    <s v="DEH-5046682"/>
    <n v="25"/>
    <n v="5"/>
    <n v="1976"/>
    <d v="1930-09-27T00:00:00"/>
    <n v="51.75"/>
    <n v="11.47"/>
    <s v="Germany"/>
    <n v="27"/>
    <n v="3"/>
    <n v="1979"/>
    <d v="1932-07-30T00:00:00"/>
    <x v="113"/>
    <x v="736"/>
    <x v="6"/>
    <s v="DH"/>
    <x v="0"/>
    <n v="1036"/>
    <n v="0"/>
    <n v="0"/>
  </r>
  <r>
    <s v="DEW-5104193"/>
    <n v="10"/>
    <n v="6"/>
    <n v="1976"/>
    <d v="1915-10-28T00:00:00"/>
    <n v="50.4"/>
    <n v="8.9"/>
    <s v="Germany"/>
    <n v="21"/>
    <n v="3"/>
    <n v="1979"/>
    <d v="1926-07-31T00:00:00"/>
    <x v="350"/>
    <x v="4"/>
    <x v="6"/>
    <s v="PD"/>
    <x v="0"/>
    <n v="1014"/>
    <n v="10"/>
    <n v="237"/>
  </r>
  <r>
    <s v="DEW-5167923"/>
    <n v="20"/>
    <n v="5"/>
    <n v="1976"/>
    <d v="1925-09-27T00:00:00"/>
    <n v="50.85"/>
    <n v="6.63"/>
    <s v="Germany"/>
    <n v="14"/>
    <n v="5"/>
    <n v="1977"/>
    <d v="1919-09-28T00:00:00"/>
    <x v="360"/>
    <x v="810"/>
    <x v="6"/>
    <s v="DH"/>
    <x v="0"/>
    <n v="359"/>
    <n v="6"/>
    <n v="169"/>
  </r>
  <r>
    <s v="ETM-U11349"/>
    <n v="30"/>
    <n v="5"/>
    <n v="1976"/>
    <d v="1935-09-27T00:00:00"/>
    <n v="58.3"/>
    <n v="25.57"/>
    <s v="Estonia"/>
    <n v="9"/>
    <n v="1"/>
    <n v="1979"/>
    <d v="1914-06-02T00:00:00"/>
    <x v="645"/>
    <x v="811"/>
    <x v="20"/>
    <s v="PD"/>
    <x v="0"/>
    <n v="954"/>
    <n v="32"/>
    <n v="127"/>
  </r>
  <r>
    <s v="ETM-U11363"/>
    <n v="1"/>
    <n v="6"/>
    <n v="1976"/>
    <d v="1906-10-28T00:00:00"/>
    <n v="58.35"/>
    <n v="25.53"/>
    <s v="Estonia"/>
    <n v="1"/>
    <n v="6"/>
    <n v="1976"/>
    <d v="1906-10-28T00:00:00"/>
    <x v="623"/>
    <x v="812"/>
    <x v="20"/>
    <s v="RH"/>
    <x v="2"/>
    <n v="0"/>
    <n v="0"/>
    <n v="0"/>
  </r>
  <r>
    <s v="ETM-U60889"/>
    <n v="13"/>
    <n v="6"/>
    <n v="1976"/>
    <d v="1918-10-28T00:00:00"/>
    <n v="59.25"/>
    <n v="25.83"/>
    <s v="Estonia"/>
    <n v="20"/>
    <n v="6"/>
    <n v="1976"/>
    <d v="1925-10-28T00:00:00"/>
    <x v="702"/>
    <x v="813"/>
    <x v="20"/>
    <s v="ND"/>
    <x v="0"/>
    <n v="7"/>
    <n v="30"/>
    <n v="297"/>
  </r>
  <r>
    <s v="ETM-U80909"/>
    <n v="24"/>
    <n v="6"/>
    <n v="1976"/>
    <d v="1929-10-28T00:00:00"/>
    <n v="58.38"/>
    <n v="24.5"/>
    <s v="Estonia"/>
    <n v="28"/>
    <n v="9"/>
    <n v="1977"/>
    <d v="1934-01-29T00:00:00"/>
    <x v="588"/>
    <x v="511"/>
    <x v="20"/>
    <s v="UU"/>
    <x v="0"/>
    <n v="461"/>
    <n v="32"/>
    <n v="342"/>
  </r>
  <r>
    <s v="GBT-EB16652"/>
    <n v="22"/>
    <n v="5"/>
    <n v="1976"/>
    <d v="1927-09-27T00:00:00"/>
    <n v="51.8"/>
    <n v="-3.2"/>
    <s v="UK"/>
    <n v="23"/>
    <n v="8"/>
    <n v="1976"/>
    <d v="1928-12-27T00:00:00"/>
    <x v="35"/>
    <x v="814"/>
    <x v="4"/>
    <s v="PD"/>
    <x v="0"/>
    <n v="93"/>
    <n v="0"/>
    <n v="0"/>
  </r>
  <r>
    <s v="GBT-EB72612"/>
    <n v="13"/>
    <n v="5"/>
    <n v="1976"/>
    <d v="1918-09-27T00:00:00"/>
    <n v="51.8"/>
    <n v="0.1"/>
    <s v="UK"/>
    <n v="8"/>
    <n v="4"/>
    <n v="1978"/>
    <d v="1913-08-30T00:00:00"/>
    <x v="160"/>
    <x v="707"/>
    <x v="4"/>
    <s v="AH"/>
    <x v="2"/>
    <n v="695"/>
    <n v="101"/>
    <n v="184"/>
  </r>
  <r>
    <s v="GBT-EC71888"/>
    <n v="29"/>
    <n v="5"/>
    <n v="1976"/>
    <d v="1934-09-27T00:00:00"/>
    <n v="52.75"/>
    <n v="-4.8"/>
    <s v="UK"/>
    <n v="14"/>
    <n v="12"/>
    <n v="1976"/>
    <d v="1920-04-28T00:00:00"/>
    <x v="468"/>
    <x v="527"/>
    <x v="4"/>
    <s v="DH"/>
    <x v="0"/>
    <n v="199"/>
    <n v="0"/>
    <n v="0"/>
  </r>
  <r>
    <s v="GBT-EF55318"/>
    <n v="21"/>
    <n v="5"/>
    <n v="1976"/>
    <d v="1926-09-27T00:00:00"/>
    <n v="51.77"/>
    <n v="-0.75"/>
    <s v="UK"/>
    <n v="9"/>
    <n v="11"/>
    <n v="1983"/>
    <d v="1915-04-06T00:00:00"/>
    <x v="515"/>
    <x v="350"/>
    <x v="4"/>
    <s v="UU"/>
    <x v="1"/>
    <n v="2728"/>
    <n v="9"/>
    <n v="32"/>
  </r>
  <r>
    <s v="GBT-EF82432"/>
    <n v="2"/>
    <n v="5"/>
    <n v="1976"/>
    <d v="1907-09-27T00:00:00"/>
    <n v="53.3"/>
    <n v="6.2"/>
    <s v="Eire"/>
    <n v="10"/>
    <n v="2"/>
    <n v="1977"/>
    <d v="1915-07-01T00:00:00"/>
    <x v="613"/>
    <x v="766"/>
    <x v="7"/>
    <s v="AH"/>
    <x v="0"/>
    <n v="284"/>
    <n v="0"/>
    <n v="0"/>
  </r>
  <r>
    <s v="GBT-EF82756"/>
    <n v="1"/>
    <n v="6"/>
    <n v="1976"/>
    <d v="1906-10-28T00:00:00"/>
    <n v="51.8"/>
    <n v="-2.7"/>
    <s v="UK"/>
    <n v="11"/>
    <n v="6"/>
    <n v="1976"/>
    <d v="1916-10-27T00:00:00"/>
    <x v="35"/>
    <x v="741"/>
    <x v="4"/>
    <s v="UU"/>
    <x v="0"/>
    <n v="10"/>
    <n v="0"/>
    <n v="0"/>
  </r>
  <r>
    <s v="GBT-EF90907"/>
    <n v="13"/>
    <n v="5"/>
    <n v="1976"/>
    <d v="1918-09-27T00:00:00"/>
    <n v="51.78"/>
    <n v="-0.67"/>
    <s v="UK"/>
    <n v="5"/>
    <n v="6"/>
    <n v="1977"/>
    <d v="1910-10-29T00:00:00"/>
    <x v="35"/>
    <x v="387"/>
    <x v="4"/>
    <s v="DH"/>
    <x v="0"/>
    <n v="388"/>
    <n v="3"/>
    <n v="309"/>
  </r>
  <r>
    <s v="NLA-3216000"/>
    <n v="2"/>
    <n v="6"/>
    <n v="1976"/>
    <d v="1907-10-28T00:00:00"/>
    <n v="51.57"/>
    <n v="3.57"/>
    <s v="Netherlands"/>
    <n v="17"/>
    <n v="5"/>
    <n v="1986"/>
    <d v="1922-10-07T00:00:00"/>
    <x v="526"/>
    <x v="815"/>
    <x v="19"/>
    <s v="DH"/>
    <x v="0"/>
    <n v="3636"/>
    <n v="0"/>
    <n v="0"/>
  </r>
  <r>
    <s v="NLA-3220347"/>
    <n v="17"/>
    <n v="5"/>
    <n v="1976"/>
    <d v="1922-09-27T00:00:00"/>
    <n v="53.18"/>
    <n v="6.62"/>
    <s v="Netherlands"/>
    <n v="5"/>
    <n v="6"/>
    <n v="1979"/>
    <d v="1910-10-31T00:00:00"/>
    <x v="703"/>
    <x v="816"/>
    <x v="19"/>
    <s v="AH"/>
    <x v="0"/>
    <n v="1114"/>
    <n v="14"/>
    <n v="162"/>
  </r>
  <r>
    <s v="NLA-3220349"/>
    <n v="17"/>
    <n v="5"/>
    <n v="1976"/>
    <d v="1922-09-27T00:00:00"/>
    <n v="53.2"/>
    <n v="6.6"/>
    <s v="Netherlands"/>
    <n v="18"/>
    <n v="11"/>
    <n v="1976"/>
    <d v="1924-03-29T00:00:00"/>
    <x v="630"/>
    <x v="711"/>
    <x v="19"/>
    <s v="AH"/>
    <x v="0"/>
    <n v="185"/>
    <n v="12"/>
    <n v="181"/>
  </r>
  <r>
    <s v="NLA-3232282"/>
    <n v="2"/>
    <n v="6"/>
    <n v="1976"/>
    <d v="1907-10-28T00:00:00"/>
    <n v="52.47"/>
    <n v="5.87"/>
    <s v="Netherlands"/>
    <n v="14"/>
    <n v="6"/>
    <n v="1980"/>
    <d v="1919-11-01T00:00:00"/>
    <x v="704"/>
    <x v="549"/>
    <x v="19"/>
    <s v="DH"/>
    <x v="0"/>
    <n v="1473"/>
    <n v="3"/>
    <n v="91"/>
  </r>
  <r>
    <s v="NLA-3232283"/>
    <n v="2"/>
    <n v="6"/>
    <n v="1976"/>
    <d v="1907-10-28T00:00:00"/>
    <n v="52.5"/>
    <n v="5.9"/>
    <s v="Netherlands"/>
    <n v="16"/>
    <n v="5"/>
    <n v="1977"/>
    <d v="1921-09-28T00:00:00"/>
    <x v="463"/>
    <x v="568"/>
    <x v="19"/>
    <s v="UU"/>
    <x v="0"/>
    <n v="348"/>
    <n v="7"/>
    <n v="270"/>
  </r>
  <r>
    <s v="NLA-3232526"/>
    <n v="24"/>
    <n v="5"/>
    <n v="1976"/>
    <d v="1929-09-27T00:00:00"/>
    <n v="52.1"/>
    <n v="4.2"/>
    <s v="Netherlands"/>
    <n v="4"/>
    <n v="8"/>
    <n v="1976"/>
    <d v="1909-12-28T00:00:00"/>
    <x v="411"/>
    <x v="753"/>
    <x v="19"/>
    <s v="UU"/>
    <x v="0"/>
    <n v="72"/>
    <n v="0"/>
    <n v="0"/>
  </r>
  <r>
    <s v="NLA-3232569"/>
    <n v="18"/>
    <n v="5"/>
    <n v="1976"/>
    <d v="1923-09-27T00:00:00"/>
    <n v="52.05"/>
    <n v="4.22"/>
    <s v="Netherlands"/>
    <n v="3"/>
    <n v="1"/>
    <n v="1982"/>
    <d v="1908-06-04T00:00:00"/>
    <x v="705"/>
    <x v="817"/>
    <x v="19"/>
    <s v="UU"/>
    <x v="0"/>
    <n v="2056"/>
    <n v="2"/>
    <n v="0"/>
  </r>
  <r>
    <s v="NLA-3232579"/>
    <n v="21"/>
    <n v="5"/>
    <n v="1976"/>
    <d v="1926-09-27T00:00:00"/>
    <n v="52.05"/>
    <n v="4.22"/>
    <s v="Netherlands"/>
    <n v="15"/>
    <n v="12"/>
    <n v="1986"/>
    <d v="1921-05-08T00:00:00"/>
    <x v="706"/>
    <x v="818"/>
    <x v="19"/>
    <s v="DH"/>
    <x v="0"/>
    <n v="3860"/>
    <n v="9"/>
    <n v="212"/>
  </r>
  <r>
    <s v="NLA-3232580"/>
    <n v="21"/>
    <n v="5"/>
    <n v="1976"/>
    <d v="1926-09-27T00:00:00"/>
    <n v="52.1"/>
    <n v="4.2"/>
    <s v="Netherlands"/>
    <n v="9"/>
    <n v="2"/>
    <n v="1977"/>
    <d v="1914-07-01T00:00:00"/>
    <x v="500"/>
    <x v="753"/>
    <x v="19"/>
    <s v="DH"/>
    <x v="0"/>
    <n v="264"/>
    <n v="12"/>
    <n v="181"/>
  </r>
  <r>
    <s v="NLA-3232585"/>
    <n v="21"/>
    <n v="5"/>
    <n v="1976"/>
    <d v="1926-09-27T00:00:00"/>
    <n v="52.03"/>
    <n v="4.2"/>
    <s v="Netherlands"/>
    <n v="11"/>
    <n v="12"/>
    <n v="1976"/>
    <d v="1917-04-28T00:00:00"/>
    <x v="35"/>
    <x v="753"/>
    <x v="19"/>
    <s v="DH"/>
    <x v="0"/>
    <n v="204"/>
    <n v="28"/>
    <n v="183"/>
  </r>
  <r>
    <s v="NLA-3238243"/>
    <n v="25"/>
    <n v="6"/>
    <n v="1976"/>
    <d v="1930-10-28T00:00:00"/>
    <n v="53.02"/>
    <n v="5.77"/>
    <s v="Netherlands"/>
    <n v="27"/>
    <n v="6"/>
    <n v="1982"/>
    <d v="1932-11-02T00:00:00"/>
    <x v="707"/>
    <x v="278"/>
    <x v="19"/>
    <s v="AH"/>
    <x v="0"/>
    <n v="2193"/>
    <n v="4"/>
    <n v="164"/>
  </r>
  <r>
    <s v="NLA-3239302"/>
    <n v="3"/>
    <n v="6"/>
    <n v="1976"/>
    <d v="1908-10-27T00:00:00"/>
    <n v="53.12"/>
    <n v="4.78"/>
    <s v="Netherlands"/>
    <n v="18"/>
    <n v="5"/>
    <n v="1981"/>
    <d v="1923-10-02T00:00:00"/>
    <x v="630"/>
    <x v="364"/>
    <x v="19"/>
    <s v="DH"/>
    <x v="0"/>
    <n v="1810"/>
    <n v="3"/>
    <n v="150"/>
  </r>
  <r>
    <s v="NLA-3239566"/>
    <n v="28"/>
    <n v="5"/>
    <n v="1976"/>
    <d v="1933-09-27T00:00:00"/>
    <n v="53.1"/>
    <n v="4.8"/>
    <s v="Netherlands"/>
    <n v="13"/>
    <n v="4"/>
    <n v="1978"/>
    <d v="1918-08-30T00:00:00"/>
    <x v="14"/>
    <x v="441"/>
    <x v="19"/>
    <s v="DH"/>
    <x v="0"/>
    <n v="685"/>
    <n v="13"/>
    <n v="31"/>
  </r>
  <r>
    <s v="NLA-3239568"/>
    <n v="28"/>
    <n v="5"/>
    <n v="1976"/>
    <d v="1933-09-27T00:00:00"/>
    <n v="53.1"/>
    <n v="4.8"/>
    <s v="Netherlands"/>
    <n v="21"/>
    <n v="9"/>
    <n v="1976"/>
    <d v="1927-01-28T00:00:00"/>
    <x v="630"/>
    <x v="364"/>
    <x v="19"/>
    <s v="UU"/>
    <x v="0"/>
    <n v="116"/>
    <n v="0"/>
    <n v="0"/>
  </r>
  <r>
    <s v="NLA-3239575"/>
    <n v="1"/>
    <n v="6"/>
    <n v="1976"/>
    <d v="1906-10-28T00:00:00"/>
    <n v="53.2"/>
    <n v="4.9000000000000004"/>
    <s v="Netherlands"/>
    <n v="3"/>
    <n v="10"/>
    <n v="1976"/>
    <d v="1909-02-26T00:00:00"/>
    <x v="14"/>
    <x v="441"/>
    <x v="19"/>
    <s v="UU"/>
    <x v="0"/>
    <n v="124"/>
    <n v="0"/>
    <n v="0"/>
  </r>
  <r>
    <s v="NLA-3239581"/>
    <n v="1"/>
    <n v="6"/>
    <n v="1976"/>
    <d v="1906-10-28T00:00:00"/>
    <n v="53.2"/>
    <n v="4.8"/>
    <s v="Netherlands"/>
    <n v="16"/>
    <n v="12"/>
    <n v="1976"/>
    <d v="1922-04-29T00:00:00"/>
    <x v="14"/>
    <x v="364"/>
    <x v="19"/>
    <s v="UU"/>
    <x v="0"/>
    <n v="198"/>
    <n v="0"/>
    <n v="0"/>
  </r>
  <r>
    <s v="NLA-3243158"/>
    <n v="19"/>
    <n v="5"/>
    <n v="1976"/>
    <d v="1924-09-26T00:00:00"/>
    <n v="53.18"/>
    <n v="6.62"/>
    <s v="Netherlands"/>
    <n v="23"/>
    <n v="12"/>
    <n v="1984"/>
    <d v="1929-05-06T00:00:00"/>
    <x v="227"/>
    <x v="819"/>
    <x v="19"/>
    <s v="AH"/>
    <x v="2"/>
    <n v="3140"/>
    <n v="0"/>
    <n v="0"/>
  </r>
  <r>
    <s v="NLA-3243161"/>
    <n v="26"/>
    <n v="5"/>
    <n v="1976"/>
    <d v="1931-09-27T00:00:00"/>
    <n v="53.18"/>
    <n v="6.62"/>
    <s v="Netherlands"/>
    <n v="22"/>
    <n v="4"/>
    <n v="1978"/>
    <d v="1927-08-30T00:00:00"/>
    <x v="14"/>
    <x v="651"/>
    <x v="19"/>
    <s v="DH"/>
    <x v="0"/>
    <n v="696"/>
    <n v="22"/>
    <n v="276"/>
  </r>
  <r>
    <s v="NLA-3243199"/>
    <n v="9"/>
    <n v="6"/>
    <n v="1976"/>
    <d v="1914-10-28T00:00:00"/>
    <n v="53.18"/>
    <n v="6.62"/>
    <s v="Netherlands"/>
    <n v="30"/>
    <n v="6"/>
    <n v="1976"/>
    <d v="1935-10-28T00:00:00"/>
    <x v="14"/>
    <x v="711"/>
    <x v="19"/>
    <s v="UU"/>
    <x v="0"/>
    <n v="21"/>
    <n v="3"/>
    <n v="330"/>
  </r>
  <r>
    <s v="NLA-3244312"/>
    <n v="20"/>
    <n v="5"/>
    <n v="1976"/>
    <d v="1925-09-27T00:00:00"/>
    <n v="52.37"/>
    <n v="4.7300000000000004"/>
    <s v="Netherlands"/>
    <n v="19"/>
    <n v="3"/>
    <n v="1977"/>
    <d v="1924-07-28T00:00:00"/>
    <x v="584"/>
    <x v="567"/>
    <x v="19"/>
    <s v="UU"/>
    <x v="0"/>
    <n v="303"/>
    <n v="4"/>
    <n v="299"/>
  </r>
  <r>
    <s v="NLA-3244314"/>
    <n v="20"/>
    <n v="5"/>
    <n v="1976"/>
    <d v="1925-09-27T00:00:00"/>
    <n v="52.37"/>
    <n v="4.7300000000000004"/>
    <s v="Netherlands"/>
    <n v="3"/>
    <n v="3"/>
    <n v="1984"/>
    <d v="1908-08-04T00:00:00"/>
    <x v="66"/>
    <x v="709"/>
    <x v="19"/>
    <s v="UU"/>
    <x v="0"/>
    <n v="2844"/>
    <n v="5"/>
    <n v="32"/>
  </r>
  <r>
    <s v="NLA-3247104"/>
    <n v="23"/>
    <n v="5"/>
    <n v="1976"/>
    <d v="1928-09-26T00:00:00"/>
    <n v="53"/>
    <n v="6.05"/>
    <s v="Netherlands"/>
    <n v="30"/>
    <n v="3"/>
    <n v="1985"/>
    <d v="1935-08-06T00:00:00"/>
    <x v="642"/>
    <x v="447"/>
    <x v="19"/>
    <s v="DH"/>
    <x v="0"/>
    <n v="3233"/>
    <n v="0"/>
    <n v="0"/>
  </r>
  <r>
    <s v="NLA-3248112"/>
    <n v="20"/>
    <n v="5"/>
    <n v="1976"/>
    <d v="1925-09-27T00:00:00"/>
    <n v="53.17"/>
    <n v="6.17"/>
    <s v="Netherlands"/>
    <n v="25"/>
    <n v="7"/>
    <n v="1985"/>
    <d v="1930-12-06T00:00:00"/>
    <x v="14"/>
    <x v="820"/>
    <x v="19"/>
    <s v="DH"/>
    <x v="0"/>
    <n v="3353"/>
    <n v="3"/>
    <n v="31"/>
  </r>
  <r>
    <s v="SFH-S025845"/>
    <n v="8"/>
    <n v="6"/>
    <n v="1976"/>
    <d v="1913-10-28T00:00:00"/>
    <n v="62.95"/>
    <n v="28"/>
    <s v="Finland"/>
    <n v="15"/>
    <n v="6"/>
    <n v="1994"/>
    <d v="1920-11-14T00:00:00"/>
    <x v="708"/>
    <x v="760"/>
    <x v="1"/>
    <s v="DH"/>
    <x v="0"/>
    <n v="6581"/>
    <n v="2"/>
    <n v="0"/>
  </r>
  <r>
    <s v="SFH-S041567"/>
    <n v="4"/>
    <n v="6"/>
    <n v="1976"/>
    <d v="1909-10-28T00:00:00"/>
    <n v="61.08"/>
    <n v="24.95"/>
    <s v="Finland"/>
    <n v="19"/>
    <n v="4"/>
    <n v="1978"/>
    <d v="1924-08-29T00:00:00"/>
    <x v="709"/>
    <x v="19"/>
    <x v="1"/>
    <s v="DH"/>
    <x v="0"/>
    <n v="684"/>
    <n v="3"/>
    <n v="91"/>
  </r>
  <r>
    <s v="SFH-S052482"/>
    <n v="15"/>
    <n v="6"/>
    <n v="1976"/>
    <d v="1920-10-27T00:00:00"/>
    <n v="61.22"/>
    <n v="28.88"/>
    <s v="Finland"/>
    <n v="23"/>
    <n v="9"/>
    <n v="1976"/>
    <d v="1929-01-27T00:00:00"/>
    <x v="710"/>
    <x v="28"/>
    <x v="1"/>
    <s v="UU"/>
    <x v="0"/>
    <n v="100"/>
    <n v="5"/>
    <n v="270"/>
  </r>
  <r>
    <s v="SFH-S058095"/>
    <n v="9"/>
    <n v="6"/>
    <n v="1976"/>
    <d v="1914-10-28T00:00:00"/>
    <n v="61.6"/>
    <n v="23.27"/>
    <s v="Finland"/>
    <n v="15"/>
    <n v="7"/>
    <n v="1977"/>
    <d v="1920-11-27T00:00:00"/>
    <x v="711"/>
    <x v="821"/>
    <x v="1"/>
    <s v="UU"/>
    <x v="0"/>
    <n v="401"/>
    <n v="10"/>
    <n v="191"/>
  </r>
  <r>
    <s v="SFH-S062093"/>
    <n v="30"/>
    <n v="5"/>
    <n v="1976"/>
    <d v="1935-09-27T00:00:00"/>
    <n v="62.63"/>
    <n v="29.75"/>
    <s v="Finland"/>
    <n v="2"/>
    <n v="5"/>
    <n v="1977"/>
    <d v="1907-09-28T00:00:00"/>
    <x v="269"/>
    <x v="35"/>
    <x v="1"/>
    <s v="UU"/>
    <x v="0"/>
    <n v="337"/>
    <n v="5"/>
    <n v="247"/>
  </r>
  <r>
    <s v="SFH-S062166"/>
    <n v="3"/>
    <n v="6"/>
    <n v="1976"/>
    <d v="1908-10-27T00:00:00"/>
    <n v="60.5"/>
    <n v="24.22"/>
    <s v="Finland"/>
    <n v="15"/>
    <n v="11"/>
    <n v="1977"/>
    <d v="1921-03-30T00:00:00"/>
    <x v="164"/>
    <x v="822"/>
    <x v="1"/>
    <s v="DH"/>
    <x v="0"/>
    <n v="530"/>
    <n v="4"/>
    <n v="56"/>
  </r>
  <r>
    <s v="SFH-S066943"/>
    <n v="30"/>
    <n v="6"/>
    <n v="1976"/>
    <d v="1935-10-28T00:00:00"/>
    <n v="62.63"/>
    <n v="29.7"/>
    <s v="Finland"/>
    <n v="15"/>
    <n v="1"/>
    <n v="1978"/>
    <d v="1920-05-31T00:00:00"/>
    <x v="269"/>
    <x v="823"/>
    <x v="1"/>
    <s v="AH"/>
    <x v="0"/>
    <n v="564"/>
    <n v="3"/>
    <n v="205"/>
  </r>
  <r>
    <s v="SFH-S073006"/>
    <n v="28"/>
    <n v="5"/>
    <n v="1976"/>
    <d v="1933-09-27T00:00:00"/>
    <n v="62.27"/>
    <n v="21.38"/>
    <s v="Finland"/>
    <n v="16"/>
    <n v="7"/>
    <n v="1976"/>
    <d v="1921-11-27T00:00:00"/>
    <x v="575"/>
    <x v="824"/>
    <x v="1"/>
    <s v="AH"/>
    <x v="0"/>
    <n v="49"/>
    <n v="2"/>
    <n v="0"/>
  </r>
  <r>
    <s v="SFH-S073009"/>
    <n v="29"/>
    <n v="5"/>
    <n v="1976"/>
    <d v="1934-09-27T00:00:00"/>
    <n v="62.28"/>
    <n v="21.4"/>
    <s v="Finland"/>
    <n v="27"/>
    <n v="4"/>
    <n v="1980"/>
    <d v="1932-08-31T00:00:00"/>
    <x v="575"/>
    <x v="572"/>
    <x v="1"/>
    <s v="PD"/>
    <x v="0"/>
    <n v="1429"/>
    <n v="0"/>
    <n v="0"/>
  </r>
  <r>
    <s v="SFH-S073021"/>
    <n v="9"/>
    <n v="6"/>
    <n v="1976"/>
    <d v="1914-10-28T00:00:00"/>
    <n v="62.28"/>
    <n v="21.42"/>
    <s v="Finland"/>
    <n v="31"/>
    <n v="10"/>
    <n v="1976"/>
    <d v="1937-02-26T00:00:00"/>
    <x v="712"/>
    <x v="450"/>
    <x v="1"/>
    <s v="DH"/>
    <x v="0"/>
    <n v="144"/>
    <n v="23"/>
    <n v="25"/>
  </r>
  <r>
    <s v="SFH-S073352"/>
    <n v="29"/>
    <n v="5"/>
    <n v="1976"/>
    <d v="1934-09-27T00:00:00"/>
    <n v="62.22"/>
    <n v="25.82"/>
    <s v="Finland"/>
    <n v="4"/>
    <n v="8"/>
    <n v="1976"/>
    <d v="1909-12-28T00:00:00"/>
    <x v="713"/>
    <x v="825"/>
    <x v="1"/>
    <s v="AH"/>
    <x v="2"/>
    <n v="67"/>
    <n v="3"/>
    <n v="270"/>
  </r>
  <r>
    <s v="SFH-S073356"/>
    <n v="29"/>
    <n v="5"/>
    <n v="1976"/>
    <d v="1934-09-27T00:00:00"/>
    <n v="62.22"/>
    <n v="25.82"/>
    <s v="Finland"/>
    <n v="28"/>
    <n v="3"/>
    <n v="1981"/>
    <d v="1933-08-02T00:00:00"/>
    <x v="667"/>
    <x v="826"/>
    <x v="1"/>
    <s v="DH"/>
    <x v="0"/>
    <n v="1764"/>
    <n v="49"/>
    <n v="352"/>
  </r>
  <r>
    <s v="SFH-S073372"/>
    <n v="6"/>
    <n v="6"/>
    <n v="1976"/>
    <d v="1911-10-28T00:00:00"/>
    <n v="62.22"/>
    <n v="25.82"/>
    <s v="Finland"/>
    <n v="20"/>
    <n v="8"/>
    <n v="1976"/>
    <d v="1925-12-28T00:00:00"/>
    <x v="34"/>
    <x v="333"/>
    <x v="1"/>
    <s v="DH"/>
    <x v="0"/>
    <n v="75"/>
    <n v="10"/>
    <n v="235"/>
  </r>
  <r>
    <s v="SFH-S073391"/>
    <n v="9"/>
    <n v="6"/>
    <n v="1976"/>
    <d v="1914-10-28T00:00:00"/>
    <n v="62.22"/>
    <n v="25.82"/>
    <s v="Finland"/>
    <n v="19"/>
    <n v="8"/>
    <n v="1977"/>
    <d v="1924-12-28T00:00:00"/>
    <x v="714"/>
    <x v="827"/>
    <x v="1"/>
    <s v="HH"/>
    <x v="0"/>
    <n v="436"/>
    <n v="226"/>
    <n v="316"/>
  </r>
  <r>
    <s v="SFH-S073418"/>
    <n v="10"/>
    <n v="6"/>
    <n v="1976"/>
    <d v="1915-10-28T00:00:00"/>
    <n v="62.22"/>
    <n v="25.82"/>
    <s v="Finland"/>
    <n v="25"/>
    <n v="7"/>
    <n v="1976"/>
    <d v="1930-11-27T00:00:00"/>
    <x v="713"/>
    <x v="825"/>
    <x v="1"/>
    <s v="DH"/>
    <x v="0"/>
    <n v="45"/>
    <n v="3"/>
    <n v="270"/>
  </r>
  <r>
    <s v="SVS-6053861"/>
    <n v="2"/>
    <n v="6"/>
    <n v="1976"/>
    <d v="1907-10-28T00:00:00"/>
    <n v="62.37"/>
    <n v="17.329999999999998"/>
    <s v="Sweden"/>
    <n v="4"/>
    <n v="8"/>
    <n v="1976"/>
    <d v="1909-12-28T00:00:00"/>
    <x v="490"/>
    <x v="828"/>
    <x v="11"/>
    <s v="UU"/>
    <x v="0"/>
    <n v="63"/>
    <n v="3"/>
    <n v="318"/>
  </r>
  <r>
    <s v="SVS-6053870"/>
    <n v="2"/>
    <n v="6"/>
    <n v="1976"/>
    <d v="1907-10-28T00:00:00"/>
    <n v="62.37"/>
    <n v="17.329999999999998"/>
    <s v="Sweden"/>
    <n v="19"/>
    <n v="7"/>
    <n v="1976"/>
    <d v="1924-11-26T00:00:00"/>
    <x v="490"/>
    <x v="828"/>
    <x v="11"/>
    <s v="AH"/>
    <x v="0"/>
    <n v="47"/>
    <n v="3"/>
    <n v="318"/>
  </r>
  <r>
    <s v="SVS-6065118"/>
    <n v="29"/>
    <n v="5"/>
    <n v="1976"/>
    <d v="1934-09-27T00:00:00"/>
    <n v="55.42"/>
    <n v="12.83"/>
    <s v="Sweden"/>
    <n v="26"/>
    <n v="6"/>
    <n v="1976"/>
    <d v="1931-10-28T00:00:00"/>
    <x v="595"/>
    <x v="185"/>
    <x v="11"/>
    <s v="UU"/>
    <x v="0"/>
    <n v="28"/>
    <n v="0"/>
    <n v="0"/>
  </r>
  <r>
    <s v="SVS-6065125"/>
    <n v="29"/>
    <n v="5"/>
    <n v="1976"/>
    <d v="1934-09-27T00:00:00"/>
    <n v="55.42"/>
    <n v="12.83"/>
    <s v="Sweden"/>
    <n v="7"/>
    <n v="11"/>
    <n v="1979"/>
    <d v="1913-04-01T00:00:00"/>
    <x v="595"/>
    <x v="185"/>
    <x v="11"/>
    <s v="DH"/>
    <x v="0"/>
    <n v="1257"/>
    <n v="0"/>
    <n v="0"/>
  </r>
  <r>
    <s v="SVS-6065126"/>
    <n v="29"/>
    <n v="5"/>
    <n v="1976"/>
    <d v="1934-09-27T00:00:00"/>
    <n v="55.42"/>
    <n v="12.83"/>
    <s v="Sweden"/>
    <n v="9"/>
    <n v="10"/>
    <n v="1976"/>
    <d v="1915-02-27T00:00:00"/>
    <x v="595"/>
    <x v="185"/>
    <x v="11"/>
    <s v="RH"/>
    <x v="0"/>
    <n v="133"/>
    <n v="0"/>
    <n v="0"/>
  </r>
  <r>
    <s v="SVS-6066028"/>
    <n v="18"/>
    <n v="5"/>
    <n v="1976"/>
    <d v="1923-09-27T00:00:00"/>
    <n v="55.65"/>
    <n v="13.5"/>
    <s v="Sweden"/>
    <n v="18"/>
    <n v="9"/>
    <n v="1976"/>
    <d v="1924-01-28T00:00:00"/>
    <x v="94"/>
    <x v="774"/>
    <x v="11"/>
    <s v="UU"/>
    <x v="1"/>
    <n v="123"/>
    <n v="4"/>
    <n v="345"/>
  </r>
  <r>
    <s v="SVS-7059371"/>
    <n v="4"/>
    <n v="6"/>
    <n v="1976"/>
    <d v="1909-10-28T00:00:00"/>
    <n v="58.87"/>
    <n v="17.829999999999998"/>
    <s v="Sweden"/>
    <n v="24"/>
    <n v="6"/>
    <n v="1976"/>
    <d v="1929-10-28T00:00:00"/>
    <x v="192"/>
    <x v="829"/>
    <x v="11"/>
    <s v="UU"/>
    <x v="0"/>
    <n v="20"/>
    <n v="0"/>
    <n v="0"/>
  </r>
  <r>
    <s v="SVS-7059373"/>
    <n v="4"/>
    <n v="6"/>
    <n v="1976"/>
    <d v="1909-10-28T00:00:00"/>
    <n v="58.88"/>
    <n v="17.829999999999998"/>
    <s v="Sweden"/>
    <n v="12"/>
    <n v="4"/>
    <n v="1987"/>
    <d v="1917-09-08T00:00:00"/>
    <x v="474"/>
    <x v="656"/>
    <x v="11"/>
    <s v="PD"/>
    <x v="0"/>
    <n v="3964"/>
    <n v="66"/>
    <n v="6"/>
  </r>
  <r>
    <s v="SVS-7059375"/>
    <n v="4"/>
    <n v="6"/>
    <n v="1976"/>
    <d v="1909-10-28T00:00:00"/>
    <n v="58.88"/>
    <n v="17.829999999999998"/>
    <s v="Sweden"/>
    <n v="3"/>
    <n v="5"/>
    <n v="1977"/>
    <d v="1908-09-27T00:00:00"/>
    <x v="233"/>
    <x v="829"/>
    <x v="11"/>
    <s v="UU"/>
    <x v="0"/>
    <n v="333"/>
    <n v="0"/>
    <n v="0"/>
  </r>
  <r>
    <s v="BLB-2T57564"/>
    <n v="14"/>
    <n v="5"/>
    <n v="1977"/>
    <d v="1919-09-28T00:00:00"/>
    <n v="51.1"/>
    <n v="4.5"/>
    <s v="Belgium"/>
    <n v="20"/>
    <n v="5"/>
    <n v="1978"/>
    <d v="1925-09-29T00:00:00"/>
    <x v="99"/>
    <x v="164"/>
    <x v="12"/>
    <s v="UU"/>
    <x v="2"/>
    <n v="371"/>
    <n v="0"/>
    <n v="0"/>
  </r>
  <r>
    <s v="BLB-2T76367"/>
    <n v="5"/>
    <n v="5"/>
    <n v="1977"/>
    <d v="1910-09-28T00:00:00"/>
    <n v="51.1"/>
    <n v="4.5"/>
    <s v="Belgium"/>
    <n v="7"/>
    <n v="6"/>
    <n v="1981"/>
    <d v="1912-11-01T00:00:00"/>
    <x v="99"/>
    <x v="164"/>
    <x v="12"/>
    <s v="UU"/>
    <x v="0"/>
    <n v="1494"/>
    <n v="0"/>
    <n v="0"/>
  </r>
  <r>
    <s v="BLB-2T76393"/>
    <n v="8"/>
    <n v="5"/>
    <n v="1977"/>
    <d v="1913-09-28T00:00:00"/>
    <n v="51.1"/>
    <n v="4.5"/>
    <s v="Belgium"/>
    <n v="19"/>
    <n v="8"/>
    <n v="1981"/>
    <d v="1925-01-01T00:00:00"/>
    <x v="99"/>
    <x v="164"/>
    <x v="12"/>
    <s v="AH"/>
    <x v="0"/>
    <n v="1564"/>
    <n v="0"/>
    <n v="0"/>
  </r>
  <r>
    <s v="BLB-2T76474"/>
    <n v="5"/>
    <n v="5"/>
    <n v="1977"/>
    <d v="1910-09-28T00:00:00"/>
    <n v="51.1"/>
    <n v="4.5"/>
    <s v="Belgium"/>
    <n v="24"/>
    <n v="5"/>
    <n v="1979"/>
    <d v="1929-09-30T00:00:00"/>
    <x v="54"/>
    <x v="662"/>
    <x v="12"/>
    <s v="PD"/>
    <x v="0"/>
    <n v="749"/>
    <n v="14"/>
    <n v="328"/>
  </r>
  <r>
    <s v="BLB-2T76484"/>
    <n v="6"/>
    <n v="5"/>
    <n v="1977"/>
    <d v="1911-09-28T00:00:00"/>
    <n v="51.1"/>
    <n v="4.5"/>
    <s v="Belgium"/>
    <n v="16"/>
    <n v="8"/>
    <n v="1982"/>
    <d v="1922-01-03T00:00:00"/>
    <x v="99"/>
    <x v="809"/>
    <x v="12"/>
    <s v="UU"/>
    <x v="0"/>
    <n v="1928"/>
    <n v="7"/>
    <n v="91"/>
  </r>
  <r>
    <s v="BLB-2T76493"/>
    <n v="6"/>
    <n v="5"/>
    <n v="1977"/>
    <d v="1911-09-28T00:00:00"/>
    <n v="51.1"/>
    <n v="4.5"/>
    <s v="Belgium"/>
    <n v="9"/>
    <n v="1"/>
    <n v="1981"/>
    <d v="1914-06-04T00:00:00"/>
    <x v="99"/>
    <x v="809"/>
    <x v="12"/>
    <s v="UU"/>
    <x v="0"/>
    <n v="1344"/>
    <n v="7"/>
    <n v="91"/>
  </r>
  <r>
    <s v="BLB-2T76612"/>
    <n v="14"/>
    <n v="5"/>
    <n v="1977"/>
    <d v="1919-09-28T00:00:00"/>
    <n v="51.07"/>
    <n v="4.53"/>
    <s v="Belgium"/>
    <n v="19"/>
    <n v="4"/>
    <n v="1983"/>
    <d v="1924-09-03T00:00:00"/>
    <x v="54"/>
    <x v="789"/>
    <x v="12"/>
    <s v="DH"/>
    <x v="0"/>
    <n v="2166"/>
    <n v="34"/>
    <n v="297"/>
  </r>
  <r>
    <s v="BLB-T58629"/>
    <n v="9"/>
    <n v="6"/>
    <n v="1977"/>
    <d v="1914-10-29T00:00:00"/>
    <n v="50.58"/>
    <n v="5.87"/>
    <s v="Belgium"/>
    <n v="13"/>
    <n v="7"/>
    <n v="1977"/>
    <d v="1918-11-28T00:00:00"/>
    <x v="65"/>
    <x v="830"/>
    <x v="12"/>
    <s v="UU"/>
    <x v="2"/>
    <n v="34"/>
    <n v="0"/>
    <n v="0"/>
  </r>
  <r>
    <s v="CZP-E236502"/>
    <n v="22"/>
    <n v="5"/>
    <n v="1977"/>
    <d v="1927-09-28T00:00:00"/>
    <n v="50.43"/>
    <n v="15.35"/>
    <s v="Czech Republic"/>
    <n v="6"/>
    <n v="8"/>
    <n v="1977"/>
    <d v="1911-12-29T00:00:00"/>
    <x v="715"/>
    <x v="831"/>
    <x v="16"/>
    <s v="DH"/>
    <x v="0"/>
    <n v="76"/>
    <n v="3"/>
    <n v="309"/>
  </r>
  <r>
    <s v="CZP-E242641"/>
    <n v="21"/>
    <n v="5"/>
    <n v="1977"/>
    <d v="1926-09-28T00:00:00"/>
    <n v="49.87"/>
    <n v="14.32"/>
    <s v="Czech Republic"/>
    <n v="5"/>
    <n v="7"/>
    <n v="1977"/>
    <d v="1910-11-28T00:00:00"/>
    <x v="347"/>
    <x v="320"/>
    <x v="16"/>
    <s v="DH"/>
    <x v="0"/>
    <n v="45"/>
    <n v="2"/>
    <n v="0"/>
  </r>
  <r>
    <s v="DEH-5046008"/>
    <n v="31"/>
    <n v="5"/>
    <n v="1977"/>
    <d v="1936-09-27T00:00:00"/>
    <n v="50.97"/>
    <n v="13.12"/>
    <s v="Germany"/>
    <n v="21"/>
    <n v="7"/>
    <n v="1977"/>
    <d v="1926-11-28T00:00:00"/>
    <x v="114"/>
    <x v="832"/>
    <x v="6"/>
    <s v="UU"/>
    <x v="0"/>
    <n v="51"/>
    <n v="4"/>
    <n v="63"/>
  </r>
  <r>
    <s v="DEH-5047495"/>
    <n v="9"/>
    <n v="5"/>
    <n v="1977"/>
    <d v="1914-09-28T00:00:00"/>
    <n v="50.88"/>
    <n v="10.52"/>
    <s v="Germany"/>
    <n v="24"/>
    <n v="5"/>
    <n v="1977"/>
    <d v="1929-09-28T00:00:00"/>
    <x v="116"/>
    <x v="833"/>
    <x v="6"/>
    <s v="UU"/>
    <x v="2"/>
    <n v="15"/>
    <n v="0"/>
    <n v="0"/>
  </r>
  <r>
    <s v="DEH-5050801"/>
    <n v="17"/>
    <n v="6"/>
    <n v="1977"/>
    <d v="1922-10-29T00:00:00"/>
    <n v="51.7"/>
    <n v="12.95"/>
    <s v="Germany"/>
    <n v="25"/>
    <n v="2"/>
    <n v="1981"/>
    <d v="1930-07-05T00:00:00"/>
    <x v="47"/>
    <x v="74"/>
    <x v="6"/>
    <s v="DH"/>
    <x v="0"/>
    <n v="1349"/>
    <n v="2"/>
    <n v="270"/>
  </r>
  <r>
    <s v="DEH-5050814"/>
    <n v="17"/>
    <n v="6"/>
    <n v="1977"/>
    <d v="1922-10-29T00:00:00"/>
    <n v="51.7"/>
    <n v="12.95"/>
    <s v="Germany"/>
    <n v="20"/>
    <n v="11"/>
    <n v="1978"/>
    <d v="1926-04-01T00:00:00"/>
    <x v="716"/>
    <x v="834"/>
    <x v="6"/>
    <s v="UU"/>
    <x v="0"/>
    <n v="521"/>
    <n v="62"/>
    <n v="345"/>
  </r>
  <r>
    <s v="DEH-5050815"/>
    <n v="17"/>
    <n v="6"/>
    <n v="1977"/>
    <d v="1922-10-29T00:00:00"/>
    <n v="51.8"/>
    <n v="12.97"/>
    <s v="Germany"/>
    <n v="26"/>
    <n v="2"/>
    <n v="1978"/>
    <d v="1931-07-02T00:00:00"/>
    <x v="35"/>
    <x v="393"/>
    <x v="6"/>
    <s v="DH"/>
    <x v="0"/>
    <n v="254"/>
    <n v="0"/>
    <n v="0"/>
  </r>
  <r>
    <s v="DEH-6030315"/>
    <n v="22"/>
    <n v="5"/>
    <n v="1977"/>
    <d v="1927-09-28T00:00:00"/>
    <n v="51.32"/>
    <n v="12.27"/>
    <s v="Germany"/>
    <n v="4"/>
    <n v="7"/>
    <n v="1977"/>
    <d v="1909-11-28T00:00:00"/>
    <x v="55"/>
    <x v="835"/>
    <x v="6"/>
    <s v="UU"/>
    <x v="0"/>
    <n v="43"/>
    <n v="0"/>
    <n v="0"/>
  </r>
  <r>
    <s v="DEW-5130541"/>
    <n v="4"/>
    <n v="6"/>
    <n v="1977"/>
    <d v="1909-10-29T00:00:00"/>
    <n v="50.4"/>
    <n v="8.9"/>
    <s v="Germany"/>
    <n v="19"/>
    <n v="8"/>
    <n v="1977"/>
    <d v="1924-12-28T00:00:00"/>
    <x v="670"/>
    <x v="309"/>
    <x v="6"/>
    <s v="RH"/>
    <x v="2"/>
    <n v="76"/>
    <n v="0"/>
    <n v="0"/>
  </r>
  <r>
    <s v="DEW-5191572"/>
    <n v="27"/>
    <n v="5"/>
    <n v="1977"/>
    <d v="1932-09-27T00:00:00"/>
    <n v="50.87"/>
    <n v="6.68"/>
    <s v="Germany"/>
    <n v="9"/>
    <n v="9"/>
    <n v="1977"/>
    <d v="1915-01-29T00:00:00"/>
    <x v="109"/>
    <x v="836"/>
    <x v="6"/>
    <s v="DH"/>
    <x v="0"/>
    <n v="105"/>
    <n v="6"/>
    <n v="12"/>
  </r>
  <r>
    <s v="DEW-5191573"/>
    <n v="27"/>
    <n v="5"/>
    <n v="1977"/>
    <d v="1932-09-27T00:00:00"/>
    <n v="50.87"/>
    <n v="6.68"/>
    <s v="Germany"/>
    <n v="9"/>
    <n v="9"/>
    <n v="1977"/>
    <d v="1915-01-29T00:00:00"/>
    <x v="109"/>
    <x v="836"/>
    <x v="6"/>
    <s v="DH"/>
    <x v="0"/>
    <n v="105"/>
    <n v="6"/>
    <n v="12"/>
  </r>
  <r>
    <s v="DKC-507019"/>
    <n v="1"/>
    <n v="6"/>
    <n v="1977"/>
    <d v="1906-10-29T00:00:00"/>
    <n v="55.87"/>
    <n v="12.38"/>
    <s v="Denmark"/>
    <n v="14"/>
    <n v="6"/>
    <n v="1977"/>
    <d v="1919-10-29T00:00:00"/>
    <x v="92"/>
    <x v="837"/>
    <x v="3"/>
    <s v="UU"/>
    <x v="0"/>
    <n v="13"/>
    <n v="0"/>
    <n v="0"/>
  </r>
  <r>
    <s v="DKC-507020"/>
    <n v="1"/>
    <n v="6"/>
    <n v="1977"/>
    <d v="1906-10-29T00:00:00"/>
    <n v="55.87"/>
    <n v="12.38"/>
    <s v="Denmark"/>
    <n v="14"/>
    <n v="6"/>
    <n v="1977"/>
    <d v="1919-10-29T00:00:00"/>
    <x v="92"/>
    <x v="837"/>
    <x v="3"/>
    <s v="UU"/>
    <x v="0"/>
    <n v="13"/>
    <n v="0"/>
    <n v="0"/>
  </r>
  <r>
    <s v="ESM-G15083"/>
    <n v="11"/>
    <n v="5"/>
    <n v="1977"/>
    <d v="1916-09-27T00:00:00"/>
    <n v="42.12"/>
    <n v="-0.42"/>
    <s v="Spain"/>
    <n v="5"/>
    <n v="6"/>
    <n v="1977"/>
    <d v="1910-10-29T00:00:00"/>
    <x v="717"/>
    <x v="587"/>
    <x v="14"/>
    <s v="UU"/>
    <x v="0"/>
    <n v="25"/>
    <n v="0"/>
    <n v="0"/>
  </r>
  <r>
    <s v="ETM-U11370"/>
    <n v="7"/>
    <n v="6"/>
    <n v="1977"/>
    <d v="1912-10-28T00:00:00"/>
    <n v="58.35"/>
    <n v="25.53"/>
    <s v="Estonia"/>
    <n v="5"/>
    <n v="12"/>
    <n v="1978"/>
    <d v="1911-05-01T00:00:00"/>
    <x v="440"/>
    <x v="838"/>
    <x v="20"/>
    <s v="UU"/>
    <x v="0"/>
    <n v="546"/>
    <n v="6"/>
    <n v="91"/>
  </r>
  <r>
    <s v="ETM-U71763"/>
    <n v="29"/>
    <n v="5"/>
    <n v="1977"/>
    <d v="1934-09-28T00:00:00"/>
    <n v="58.4"/>
    <n v="24.55"/>
    <s v="Estonia"/>
    <n v="14"/>
    <n v="6"/>
    <n v="1978"/>
    <d v="1919-10-30T00:00:00"/>
    <x v="176"/>
    <x v="436"/>
    <x v="20"/>
    <s v="UU"/>
    <x v="0"/>
    <n v="381"/>
    <n v="5"/>
    <n v="219"/>
  </r>
  <r>
    <s v="ETM-U94021"/>
    <n v="18"/>
    <n v="6"/>
    <n v="1977"/>
    <d v="1923-10-29T00:00:00"/>
    <n v="59.25"/>
    <n v="25.83"/>
    <s v="Estonia"/>
    <n v="25"/>
    <n v="9"/>
    <n v="1977"/>
    <d v="1931-01-29T00:00:00"/>
    <x v="289"/>
    <x v="784"/>
    <x v="20"/>
    <s v="UU"/>
    <x v="0"/>
    <n v="99"/>
    <n v="0"/>
    <n v="0"/>
  </r>
  <r>
    <s v="GBT-EB66172"/>
    <n v="15"/>
    <n v="5"/>
    <n v="1977"/>
    <d v="1920-09-27T00:00:00"/>
    <n v="53.4"/>
    <n v="-1"/>
    <s v="UK"/>
    <n v="4"/>
    <n v="5"/>
    <n v="1978"/>
    <d v="1909-09-29T00:00:00"/>
    <x v="607"/>
    <x v="609"/>
    <x v="4"/>
    <s v="DH"/>
    <x v="0"/>
    <n v="354"/>
    <n v="0"/>
    <n v="0"/>
  </r>
  <r>
    <s v="GBT-EB86768"/>
    <n v="13"/>
    <n v="5"/>
    <n v="1977"/>
    <d v="1918-09-28T00:00:00"/>
    <n v="51.77"/>
    <n v="7.0000000000000007E-2"/>
    <s v="UK"/>
    <n v="27"/>
    <n v="4"/>
    <n v="1982"/>
    <d v="1932-09-02T00:00:00"/>
    <x v="526"/>
    <x v="839"/>
    <x v="4"/>
    <s v="UU"/>
    <x v="0"/>
    <n v="1810"/>
    <n v="26"/>
    <n v="151"/>
  </r>
  <r>
    <s v="GBT-ED97441"/>
    <n v="8"/>
    <n v="6"/>
    <n v="1977"/>
    <d v="1913-10-29T00:00:00"/>
    <n v="54.1"/>
    <n v="-2.8"/>
    <s v="UK"/>
    <n v="16"/>
    <n v="4"/>
    <n v="1979"/>
    <d v="1921-08-31T00:00:00"/>
    <x v="718"/>
    <x v="17"/>
    <x v="4"/>
    <s v="DH"/>
    <x v="0"/>
    <n v="677"/>
    <n v="3"/>
    <n v="50"/>
  </r>
  <r>
    <s v="GBT-EF55364"/>
    <n v="12"/>
    <n v="5"/>
    <n v="1977"/>
    <d v="1917-09-28T00:00:00"/>
    <n v="51.8"/>
    <n v="-0.60000000000000009"/>
    <s v="UK"/>
    <n v="15"/>
    <n v="7"/>
    <n v="1977"/>
    <d v="1920-11-27T00:00:00"/>
    <x v="35"/>
    <x v="114"/>
    <x v="4"/>
    <s v="DH"/>
    <x v="0"/>
    <n v="64"/>
    <n v="0"/>
    <n v="0"/>
  </r>
  <r>
    <s v="GBT-EH02055"/>
    <n v="29"/>
    <n v="5"/>
    <n v="1977"/>
    <d v="1934-09-28T00:00:00"/>
    <n v="50.92"/>
    <n v="0.78"/>
    <s v="UK"/>
    <n v="6"/>
    <n v="6"/>
    <n v="1977"/>
    <d v="1911-10-29T00:00:00"/>
    <x v="160"/>
    <x v="840"/>
    <x v="4"/>
    <s v="ND"/>
    <x v="2"/>
    <n v="8"/>
    <n v="3"/>
    <n v="148"/>
  </r>
  <r>
    <s v="GBT-EH14754"/>
    <n v="12"/>
    <n v="5"/>
    <n v="1977"/>
    <d v="1917-09-28T00:00:00"/>
    <n v="51.77"/>
    <n v="-0.65"/>
    <s v="UK"/>
    <n v="26"/>
    <n v="4"/>
    <n v="1983"/>
    <d v="1931-09-04T00:00:00"/>
    <x v="498"/>
    <x v="841"/>
    <x v="4"/>
    <s v="UU"/>
    <x v="0"/>
    <n v="2175"/>
    <n v="0"/>
    <n v="0"/>
  </r>
  <r>
    <s v="GBT-EH14780"/>
    <n v="19"/>
    <n v="5"/>
    <n v="1977"/>
    <d v="1924-09-27T00:00:00"/>
    <n v="51.78"/>
    <n v="-0.67"/>
    <s v="UK"/>
    <n v="27"/>
    <n v="8"/>
    <n v="1977"/>
    <d v="1932-12-28T00:00:00"/>
    <x v="35"/>
    <x v="387"/>
    <x v="4"/>
    <s v="DH"/>
    <x v="0"/>
    <n v="100"/>
    <n v="3"/>
    <n v="309"/>
  </r>
  <r>
    <s v="NLA-3066199"/>
    <n v="28"/>
    <n v="5"/>
    <n v="1977"/>
    <d v="1933-09-28T00:00:00"/>
    <n v="52.38"/>
    <n v="4.7300000000000004"/>
    <s v="Netherlands"/>
    <n v="25"/>
    <n v="6"/>
    <n v="1977"/>
    <d v="1930-10-29T00:00:00"/>
    <x v="584"/>
    <x v="364"/>
    <x v="19"/>
    <s v="AH"/>
    <x v="0"/>
    <n v="28"/>
    <n v="4"/>
    <n v="91"/>
  </r>
  <r>
    <s v="NLA-3078724"/>
    <n v="8"/>
    <n v="6"/>
    <n v="1977"/>
    <d v="1913-10-29T00:00:00"/>
    <n v="52.35"/>
    <n v="4.75"/>
    <s v="Netherlands"/>
    <n v="9"/>
    <n v="7"/>
    <n v="1977"/>
    <d v="1914-11-28T00:00:00"/>
    <x v="584"/>
    <x v="364"/>
    <x v="19"/>
    <s v="UU"/>
    <x v="1"/>
    <n v="31"/>
    <n v="5"/>
    <n v="32"/>
  </r>
  <r>
    <s v="NLA-3206070"/>
    <n v="21"/>
    <n v="5"/>
    <n v="1977"/>
    <d v="1926-09-28T00:00:00"/>
    <n v="52.8"/>
    <n v="4.7"/>
    <s v="Netherlands"/>
    <n v="25"/>
    <n v="7"/>
    <n v="1977"/>
    <d v="1930-11-28T00:00:00"/>
    <x v="599"/>
    <x v="567"/>
    <x v="19"/>
    <s v="AH"/>
    <x v="0"/>
    <n v="65"/>
    <n v="0"/>
    <n v="0"/>
  </r>
  <r>
    <s v="NLA-3206084"/>
    <n v="23"/>
    <n v="5"/>
    <n v="1977"/>
    <d v="1928-09-27T00:00:00"/>
    <n v="52.77"/>
    <n v="4.67"/>
    <s v="Netherlands"/>
    <n v="25"/>
    <n v="7"/>
    <n v="1978"/>
    <d v="1930-11-29T00:00:00"/>
    <x v="719"/>
    <x v="842"/>
    <x v="19"/>
    <s v="UU"/>
    <x v="0"/>
    <n v="428"/>
    <n v="0"/>
    <n v="0"/>
  </r>
  <r>
    <s v="NLA-3206184"/>
    <n v="19"/>
    <n v="5"/>
    <n v="1977"/>
    <d v="1924-09-27T00:00:00"/>
    <n v="52.4"/>
    <n v="4.5"/>
    <s v="Netherlands"/>
    <n v="9"/>
    <n v="7"/>
    <n v="1977"/>
    <d v="1914-11-28T00:00:00"/>
    <x v="584"/>
    <x v="164"/>
    <x v="19"/>
    <s v="UU"/>
    <x v="0"/>
    <n v="51"/>
    <n v="0"/>
    <n v="0"/>
  </r>
  <r>
    <s v="NLA-3206189"/>
    <n v="30"/>
    <n v="5"/>
    <n v="1977"/>
    <d v="1935-09-28T00:00:00"/>
    <n v="52.4"/>
    <n v="4.5"/>
    <s v="Netherlands"/>
    <n v="6"/>
    <n v="8"/>
    <n v="1977"/>
    <d v="1911-12-29T00:00:00"/>
    <x v="584"/>
    <x v="164"/>
    <x v="19"/>
    <s v="UU"/>
    <x v="1"/>
    <n v="68"/>
    <n v="0"/>
    <n v="0"/>
  </r>
  <r>
    <s v="NLA-3232665"/>
    <n v="16"/>
    <n v="5"/>
    <n v="1977"/>
    <d v="1921-09-28T00:00:00"/>
    <n v="52.05"/>
    <n v="4.22"/>
    <s v="Netherlands"/>
    <n v="22"/>
    <n v="1"/>
    <n v="1980"/>
    <d v="1927-06-03T00:00:00"/>
    <x v="565"/>
    <x v="817"/>
    <x v="19"/>
    <s v="UU"/>
    <x v="0"/>
    <n v="981"/>
    <n v="0"/>
    <n v="0"/>
  </r>
  <r>
    <s v="NLA-3232666"/>
    <n v="16"/>
    <n v="5"/>
    <n v="1977"/>
    <d v="1921-09-28T00:00:00"/>
    <n v="52.05"/>
    <n v="4.22"/>
    <s v="Netherlands"/>
    <n v="5"/>
    <n v="9"/>
    <n v="1978"/>
    <d v="1911-01-30T00:00:00"/>
    <x v="565"/>
    <x v="753"/>
    <x v="19"/>
    <s v="DH"/>
    <x v="0"/>
    <n v="477"/>
    <n v="2"/>
    <n v="270"/>
  </r>
  <r>
    <s v="NLA-3232673"/>
    <n v="22"/>
    <n v="5"/>
    <n v="1977"/>
    <d v="1927-09-28T00:00:00"/>
    <n v="52.05"/>
    <n v="4.22"/>
    <s v="Holland"/>
    <n v="14"/>
    <n v="3"/>
    <n v="1981"/>
    <d v="1919-08-02T00:00:00"/>
    <x v="100"/>
    <x v="843"/>
    <x v="19"/>
    <s v="ND"/>
    <x v="0"/>
    <n v="1392"/>
    <n v="11"/>
    <n v="223"/>
  </r>
  <r>
    <s v="NLA-3234461"/>
    <n v="3"/>
    <n v="6"/>
    <n v="1977"/>
    <d v="1908-10-28T00:00:00"/>
    <n v="52.4"/>
    <n v="5.8"/>
    <s v="Holland"/>
    <n v="27"/>
    <n v="4"/>
    <n v="1978"/>
    <d v="1932-08-29T00:00:00"/>
    <x v="631"/>
    <x v="498"/>
    <x v="19"/>
    <s v="DH"/>
    <x v="0"/>
    <n v="328"/>
    <n v="56"/>
    <n v="187"/>
  </r>
  <r>
    <s v="NLA-3239376"/>
    <n v="24"/>
    <n v="5"/>
    <n v="1977"/>
    <d v="1929-09-28T00:00:00"/>
    <n v="53.12"/>
    <n v="4.8"/>
    <s v="Holland"/>
    <n v="10"/>
    <n v="6"/>
    <n v="1979"/>
    <d v="1915-10-31T00:00:00"/>
    <x v="56"/>
    <x v="364"/>
    <x v="19"/>
    <s v="UU"/>
    <x v="0"/>
    <n v="747"/>
    <n v="0"/>
    <n v="0"/>
  </r>
  <r>
    <s v="NLA-3250812"/>
    <n v="7"/>
    <n v="5"/>
    <n v="1977"/>
    <d v="1912-09-27T00:00:00"/>
    <n v="51.35"/>
    <n v="6.05"/>
    <s v="Holland"/>
    <n v="10"/>
    <n v="7"/>
    <n v="1979"/>
    <d v="1915-11-30T00:00:00"/>
    <x v="354"/>
    <x v="137"/>
    <x v="19"/>
    <s v="UU"/>
    <x v="0"/>
    <n v="794"/>
    <n v="3"/>
    <n v="52"/>
  </r>
  <r>
    <s v="NLA-3252638"/>
    <n v="11"/>
    <n v="6"/>
    <n v="1977"/>
    <d v="1916-10-28T00:00:00"/>
    <n v="53.03"/>
    <n v="4.72"/>
    <s v="Holland"/>
    <n v="23"/>
    <n v="4"/>
    <n v="1981"/>
    <d v="1928-09-01T00:00:00"/>
    <x v="630"/>
    <x v="364"/>
    <x v="19"/>
    <s v="UU"/>
    <x v="0"/>
    <n v="1412"/>
    <n v="8"/>
    <n v="46"/>
  </r>
  <r>
    <s v="NLA-3259009"/>
    <n v="9"/>
    <n v="5"/>
    <n v="1977"/>
    <d v="1914-09-28T00:00:00"/>
    <n v="53.17"/>
    <n v="6.62"/>
    <s v="Holland"/>
    <n v="20"/>
    <n v="2"/>
    <n v="1978"/>
    <d v="1925-07-01T00:00:00"/>
    <x v="14"/>
    <x v="711"/>
    <x v="19"/>
    <s v="UU"/>
    <x v="0"/>
    <n v="287"/>
    <n v="3"/>
    <n v="330"/>
  </r>
  <r>
    <s v="NLA-3259014"/>
    <n v="31"/>
    <n v="5"/>
    <n v="1977"/>
    <d v="1936-09-27T00:00:00"/>
    <n v="53.17"/>
    <n v="6.62"/>
    <s v="Holland"/>
    <n v="21"/>
    <n v="7"/>
    <n v="1977"/>
    <d v="1926-11-28T00:00:00"/>
    <x v="14"/>
    <x v="711"/>
    <x v="19"/>
    <s v="UU"/>
    <x v="0"/>
    <n v="51"/>
    <n v="3"/>
    <n v="330"/>
  </r>
  <r>
    <s v="NLA-3259015"/>
    <n v="31"/>
    <n v="5"/>
    <n v="1977"/>
    <d v="1936-09-27T00:00:00"/>
    <n v="53.17"/>
    <n v="6.62"/>
    <s v="Holland"/>
    <n v="1"/>
    <n v="5"/>
    <n v="1978"/>
    <d v="1906-09-29T00:00:00"/>
    <x v="14"/>
    <x v="711"/>
    <x v="19"/>
    <s v="HH"/>
    <x v="0"/>
    <n v="335"/>
    <n v="3"/>
    <n v="330"/>
  </r>
  <r>
    <s v="NLA-3259019"/>
    <n v="2"/>
    <n v="6"/>
    <n v="1977"/>
    <d v="1907-10-29T00:00:00"/>
    <n v="53.17"/>
    <n v="6.62"/>
    <s v="Netherlands"/>
    <n v="20"/>
    <n v="7"/>
    <n v="1977"/>
    <d v="1925-11-28T00:00:00"/>
    <x v="14"/>
    <x v="711"/>
    <x v="19"/>
    <s v="PD"/>
    <x v="0"/>
    <n v="48"/>
    <n v="3"/>
    <n v="330"/>
  </r>
  <r>
    <s v="NLA-3272611"/>
    <n v="18"/>
    <n v="6"/>
    <n v="1977"/>
    <d v="1923-10-29T00:00:00"/>
    <n v="53.17"/>
    <n v="5.78"/>
    <s v="Netherlands"/>
    <n v="15"/>
    <n v="5"/>
    <n v="1989"/>
    <d v="1920-10-09T00:00:00"/>
    <x v="533"/>
    <x v="844"/>
    <x v="19"/>
    <s v="DH"/>
    <x v="0"/>
    <n v="4349"/>
    <n v="8"/>
    <n v="344"/>
  </r>
  <r>
    <s v="NOA-501843"/>
    <n v="4"/>
    <n v="6"/>
    <n v="1977"/>
    <d v="1909-10-29T00:00:00"/>
    <n v="60.45"/>
    <n v="11.5"/>
    <s v="Norway"/>
    <n v="15"/>
    <n v="4"/>
    <n v="1978"/>
    <d v="1920-08-29T00:00:00"/>
    <x v="518"/>
    <x v="779"/>
    <x v="8"/>
    <s v="DH"/>
    <x v="0"/>
    <n v="315"/>
    <n v="3"/>
    <n v="334"/>
  </r>
  <r>
    <s v="NOA-501846"/>
    <n v="4"/>
    <n v="6"/>
    <n v="1977"/>
    <d v="1909-10-29T00:00:00"/>
    <n v="60.45"/>
    <n v="11.5"/>
    <s v="Norway"/>
    <n v="10"/>
    <n v="6"/>
    <n v="1977"/>
    <d v="1915-10-29T00:00:00"/>
    <x v="720"/>
    <x v="780"/>
    <x v="8"/>
    <s v="UU"/>
    <x v="0"/>
    <n v="6"/>
    <n v="0"/>
    <n v="0"/>
  </r>
  <r>
    <s v="NOA-501847"/>
    <n v="4"/>
    <n v="6"/>
    <n v="1977"/>
    <d v="1909-10-29T00:00:00"/>
    <n v="60.45"/>
    <n v="11.5"/>
    <s v="Norway"/>
    <n v="15"/>
    <n v="11"/>
    <n v="1978"/>
    <d v="1921-03-31T00:00:00"/>
    <x v="518"/>
    <x v="779"/>
    <x v="8"/>
    <s v="DH"/>
    <x v="0"/>
    <n v="529"/>
    <n v="3"/>
    <n v="334"/>
  </r>
  <r>
    <s v="NOA-502244"/>
    <n v="13"/>
    <n v="6"/>
    <n v="1977"/>
    <d v="1918-10-29T00:00:00"/>
    <n v="59.75"/>
    <n v="10.27"/>
    <s v="Norway"/>
    <n v="12"/>
    <n v="1"/>
    <n v="1980"/>
    <d v="1917-06-02T00:00:00"/>
    <x v="271"/>
    <x v="799"/>
    <x v="8"/>
    <s v="DH"/>
    <x v="0"/>
    <n v="943"/>
    <n v="29"/>
    <n v="327"/>
  </r>
  <r>
    <s v="NOA-50654"/>
    <n v="1"/>
    <n v="6"/>
    <n v="1977"/>
    <d v="1906-10-29T00:00:00"/>
    <n v="59.15"/>
    <n v="10.18"/>
    <s v="Norway"/>
    <n v="5"/>
    <n v="6"/>
    <n v="1977"/>
    <d v="1910-10-29T00:00:00"/>
    <x v="119"/>
    <x v="845"/>
    <x v="8"/>
    <s v="UU"/>
    <x v="0"/>
    <n v="4"/>
    <n v="0"/>
    <n v="0"/>
  </r>
  <r>
    <s v="NOA-506551"/>
    <n v="1"/>
    <n v="6"/>
    <n v="1977"/>
    <d v="1906-10-29T00:00:00"/>
    <n v="59.15"/>
    <n v="10.18"/>
    <s v="Norway"/>
    <n v="3"/>
    <n v="6"/>
    <n v="1977"/>
    <d v="1908-10-28T00:00:00"/>
    <x v="119"/>
    <x v="845"/>
    <x v="8"/>
    <s v="UU"/>
    <x v="0"/>
    <n v="2"/>
    <n v="0"/>
    <n v="0"/>
  </r>
  <r>
    <s v="NOA-506552"/>
    <n v="1"/>
    <n v="6"/>
    <n v="1977"/>
    <d v="1906-10-29T00:00:00"/>
    <n v="59.15"/>
    <n v="10.18"/>
    <s v="Norway"/>
    <n v="5"/>
    <n v="6"/>
    <n v="1977"/>
    <d v="1910-10-29T00:00:00"/>
    <x v="119"/>
    <x v="845"/>
    <x v="8"/>
    <s v="UU"/>
    <x v="0"/>
    <n v="4"/>
    <n v="0"/>
    <n v="0"/>
  </r>
  <r>
    <s v="NOA-506553"/>
    <n v="1"/>
    <n v="6"/>
    <n v="1977"/>
    <d v="1906-10-29T00:00:00"/>
    <n v="59.15"/>
    <n v="10.18"/>
    <s v="Norway"/>
    <n v="5"/>
    <n v="6"/>
    <n v="1977"/>
    <d v="1910-10-29T00:00:00"/>
    <x v="119"/>
    <x v="845"/>
    <x v="8"/>
    <s v="UU"/>
    <x v="0"/>
    <n v="4"/>
    <n v="0"/>
    <n v="0"/>
  </r>
  <r>
    <s v="NOA-59826"/>
    <n v="8"/>
    <n v="6"/>
    <n v="1977"/>
    <d v="1913-10-29T00:00:00"/>
    <n v="59.87"/>
    <n v="10.47"/>
    <s v="Norway"/>
    <n v="15"/>
    <n v="2"/>
    <n v="1978"/>
    <d v="1920-07-01T00:00:00"/>
    <x v="541"/>
    <x v="228"/>
    <x v="8"/>
    <s v="ND"/>
    <x v="0"/>
    <n v="252"/>
    <n v="5"/>
    <n v="207"/>
  </r>
  <r>
    <s v="SFH-S003482"/>
    <n v="29"/>
    <n v="5"/>
    <n v="1977"/>
    <d v="1934-09-28T00:00:00"/>
    <n v="62.55"/>
    <n v="29.82"/>
    <s v="Finland"/>
    <n v="10"/>
    <n v="9"/>
    <n v="1979"/>
    <d v="1916-01-31T00:00:00"/>
    <x v="721"/>
    <x v="846"/>
    <x v="1"/>
    <s v="DH"/>
    <x v="0"/>
    <n v="834"/>
    <n v="2"/>
    <n v="270"/>
  </r>
  <r>
    <s v="SFH-S028930"/>
    <n v="16"/>
    <n v="6"/>
    <n v="1977"/>
    <d v="1921-10-29T00:00:00"/>
    <n v="63.23"/>
    <n v="23.95"/>
    <s v="Finland"/>
    <n v="8"/>
    <n v="11"/>
    <n v="1977"/>
    <d v="1914-03-31T00:00:00"/>
    <x v="722"/>
    <x v="847"/>
    <x v="1"/>
    <s v="DH"/>
    <x v="0"/>
    <n v="145"/>
    <n v="1"/>
    <n v="270"/>
  </r>
  <r>
    <s v="SFH-S044096"/>
    <n v="27"/>
    <n v="6"/>
    <n v="1977"/>
    <d v="1932-10-28T00:00:00"/>
    <n v="64.13"/>
    <n v="28.02"/>
    <s v="Finland"/>
    <n v="20"/>
    <n v="8"/>
    <n v="1978"/>
    <d v="1925-12-30T00:00:00"/>
    <x v="723"/>
    <x v="848"/>
    <x v="1"/>
    <s v="DH"/>
    <x v="0"/>
    <n v="419"/>
    <n v="81"/>
    <n v="66"/>
  </r>
  <r>
    <s v="SFH-S061901"/>
    <n v="12"/>
    <n v="6"/>
    <n v="1977"/>
    <d v="1917-10-29T00:00:00"/>
    <n v="60.4"/>
    <n v="25.12"/>
    <s v="Finland"/>
    <n v="16"/>
    <n v="6"/>
    <n v="1977"/>
    <d v="1921-10-29T00:00:00"/>
    <x v="518"/>
    <x v="790"/>
    <x v="1"/>
    <s v="PD"/>
    <x v="0"/>
    <n v="4"/>
    <n v="9"/>
    <n v="329"/>
  </r>
  <r>
    <s v="SFH-S062181"/>
    <n v="4"/>
    <n v="6"/>
    <n v="1977"/>
    <d v="1909-10-29T00:00:00"/>
    <n v="60.62"/>
    <n v="24.08"/>
    <s v="Finland"/>
    <n v="27"/>
    <n v="7"/>
    <n v="1977"/>
    <d v="1932-11-27T00:00:00"/>
    <x v="229"/>
    <x v="849"/>
    <x v="1"/>
    <s v="PD"/>
    <x v="0"/>
    <n v="53"/>
    <n v="9"/>
    <n v="117"/>
  </r>
  <r>
    <s v="SFH-S067273"/>
    <n v="5"/>
    <n v="6"/>
    <n v="1977"/>
    <d v="1910-10-29T00:00:00"/>
    <n v="60.53"/>
    <n v="24.98"/>
    <s v="Finland"/>
    <n v="1"/>
    <n v="10"/>
    <n v="1978"/>
    <d v="1907-03-01T00:00:00"/>
    <x v="246"/>
    <x v="850"/>
    <x v="1"/>
    <s v="UU"/>
    <x v="1"/>
    <n v="483"/>
    <n v="25"/>
    <n v="329"/>
  </r>
  <r>
    <s v="SFH-S069257"/>
    <n v="9"/>
    <n v="6"/>
    <n v="1977"/>
    <d v="1914-10-29T00:00:00"/>
    <n v="60.97"/>
    <n v="25.55"/>
    <s v="Finland"/>
    <n v="1"/>
    <n v="5"/>
    <n v="1978"/>
    <d v="1906-09-29T00:00:00"/>
    <x v="724"/>
    <x v="812"/>
    <x v="1"/>
    <s v="UU"/>
    <x v="0"/>
    <n v="326"/>
    <n v="3"/>
    <n v="26"/>
  </r>
  <r>
    <s v="SFH-S069915"/>
    <n v="9"/>
    <n v="6"/>
    <n v="1977"/>
    <d v="1914-10-29T00:00:00"/>
    <n v="64.97"/>
    <n v="25.67"/>
    <s v="Finland"/>
    <n v="15"/>
    <n v="9"/>
    <n v="1977"/>
    <d v="1921-01-28T00:00:00"/>
    <x v="725"/>
    <x v="333"/>
    <x v="1"/>
    <s v="DH"/>
    <x v="0"/>
    <n v="98"/>
    <n v="0"/>
    <n v="0"/>
  </r>
  <r>
    <s v="SFH-S069917"/>
    <n v="9"/>
    <n v="6"/>
    <n v="1977"/>
    <d v="1914-10-29T00:00:00"/>
    <n v="64.97"/>
    <n v="25.67"/>
    <s v="Finland"/>
    <n v="15"/>
    <n v="11"/>
    <n v="1977"/>
    <d v="1921-03-30T00:00:00"/>
    <x v="726"/>
    <x v="333"/>
    <x v="1"/>
    <s v="UU"/>
    <x v="0"/>
    <n v="159"/>
    <n v="2"/>
    <n v="181"/>
  </r>
  <r>
    <s v="SFH-S071563"/>
    <n v="9"/>
    <n v="6"/>
    <n v="1977"/>
    <d v="1914-10-29T00:00:00"/>
    <n v="61.2"/>
    <n v="23.82"/>
    <s v="Finland"/>
    <n v="8"/>
    <n v="9"/>
    <n v="1978"/>
    <d v="1914-01-30T00:00:00"/>
    <x v="220"/>
    <x v="851"/>
    <x v="1"/>
    <s v="DH"/>
    <x v="0"/>
    <n v="456"/>
    <n v="8"/>
    <n v="322"/>
  </r>
  <r>
    <s v="SFH-S071566"/>
    <n v="16"/>
    <n v="6"/>
    <n v="1977"/>
    <d v="1921-10-29T00:00:00"/>
    <n v="61.2"/>
    <n v="23.82"/>
    <s v="Finland"/>
    <n v="3"/>
    <n v="6"/>
    <n v="1978"/>
    <d v="1908-10-29T00:00:00"/>
    <x v="710"/>
    <x v="852"/>
    <x v="1"/>
    <s v="DH"/>
    <x v="0"/>
    <n v="352"/>
    <n v="3"/>
    <n v="317"/>
  </r>
  <r>
    <s v="SFH-S072616"/>
    <n v="23"/>
    <n v="6"/>
    <n v="1977"/>
    <d v="1928-10-28T00:00:00"/>
    <n v="62.63"/>
    <n v="29.7"/>
    <s v="Finland"/>
    <n v="20"/>
    <n v="5"/>
    <n v="1978"/>
    <d v="1925-09-29T00:00:00"/>
    <x v="651"/>
    <x v="757"/>
    <x v="1"/>
    <s v="UU"/>
    <x v="0"/>
    <n v="331"/>
    <n v="0"/>
    <n v="0"/>
  </r>
  <r>
    <s v="SFH-S073466"/>
    <n v="6"/>
    <n v="6"/>
    <n v="1977"/>
    <d v="1911-10-29T00:00:00"/>
    <n v="62.22"/>
    <n v="25.82"/>
    <s v="Finland"/>
    <n v="20"/>
    <n v="8"/>
    <n v="1977"/>
    <d v="1925-12-29T00:00:00"/>
    <x v="34"/>
    <x v="333"/>
    <x v="1"/>
    <s v="DH"/>
    <x v="0"/>
    <n v="75"/>
    <n v="10"/>
    <n v="235"/>
  </r>
  <r>
    <s v="SFH-S073475"/>
    <n v="6"/>
    <n v="6"/>
    <n v="1977"/>
    <d v="1911-10-29T00:00:00"/>
    <n v="62.22"/>
    <n v="25.82"/>
    <s v="Finland"/>
    <n v="24"/>
    <n v="4"/>
    <n v="1980"/>
    <d v="1929-09-01T00:00:00"/>
    <x v="727"/>
    <x v="812"/>
    <x v="1"/>
    <s v="DH"/>
    <x v="0"/>
    <n v="1053"/>
    <n v="123"/>
    <n v="355"/>
  </r>
  <r>
    <s v="SFH-S073479"/>
    <n v="6"/>
    <n v="6"/>
    <n v="1977"/>
    <d v="1911-10-29T00:00:00"/>
    <n v="62.22"/>
    <n v="25.82"/>
    <s v="Finland"/>
    <n v="19"/>
    <n v="7"/>
    <n v="1977"/>
    <d v="1924-11-27T00:00:00"/>
    <x v="713"/>
    <x v="853"/>
    <x v="1"/>
    <s v="UU"/>
    <x v="0"/>
    <n v="43"/>
    <n v="4"/>
    <n v="270"/>
  </r>
  <r>
    <s v="SFH-S073506"/>
    <n v="13"/>
    <n v="6"/>
    <n v="1977"/>
    <d v="1918-10-29T00:00:00"/>
    <n v="62.22"/>
    <n v="25.82"/>
    <s v="Finland"/>
    <n v="20"/>
    <n v="6"/>
    <n v="1977"/>
    <d v="1925-10-29T00:00:00"/>
    <x v="713"/>
    <x v="854"/>
    <x v="1"/>
    <s v="UU"/>
    <x v="0"/>
    <n v="7"/>
    <n v="0"/>
    <n v="0"/>
  </r>
  <r>
    <s v="SUM-M469901"/>
    <n v="28"/>
    <n v="5"/>
    <n v="1977"/>
    <d v="1933-09-28T00:00:00"/>
    <n v="54.68"/>
    <n v="25.2"/>
    <s v="Lithuania"/>
    <n v="26"/>
    <n v="11"/>
    <n v="1978"/>
    <d v="1932-03-31T00:00:00"/>
    <x v="728"/>
    <x v="855"/>
    <x v="10"/>
    <s v="DH"/>
    <x v="0"/>
    <n v="547"/>
    <n v="60"/>
    <n v="101"/>
  </r>
  <r>
    <s v="SVS-6054508"/>
    <n v="30"/>
    <n v="5"/>
    <n v="1977"/>
    <d v="1935-09-28T00:00:00"/>
    <n v="56.25"/>
    <n v="12.87"/>
    <s v="Sweden"/>
    <n v="15"/>
    <n v="10"/>
    <n v="1977"/>
    <d v="1921-02-27T00:00:00"/>
    <x v="272"/>
    <x v="72"/>
    <x v="11"/>
    <s v="AH"/>
    <x v="0"/>
    <n v="138"/>
    <n v="0"/>
    <n v="0"/>
  </r>
  <r>
    <s v="SVS-6054512"/>
    <n v="30"/>
    <n v="5"/>
    <n v="1977"/>
    <d v="1935-09-28T00:00:00"/>
    <n v="56.25"/>
    <n v="12.87"/>
    <s v="Sweden"/>
    <n v="25"/>
    <n v="11"/>
    <n v="1984"/>
    <d v="1931-04-07T00:00:00"/>
    <x v="69"/>
    <x v="202"/>
    <x v="11"/>
    <s v="UU"/>
    <x v="0"/>
    <n v="2736"/>
    <n v="14"/>
    <n v="159"/>
  </r>
  <r>
    <s v="SVS-6064959"/>
    <n v="18"/>
    <n v="5"/>
    <n v="1977"/>
    <d v="1923-09-28T00:00:00"/>
    <n v="58.95"/>
    <n v="17.920000000000002"/>
    <s v="Sweden"/>
    <n v="12"/>
    <n v="8"/>
    <n v="1977"/>
    <d v="1917-12-29T00:00:00"/>
    <x v="537"/>
    <x v="207"/>
    <x v="11"/>
    <s v="RH"/>
    <x v="2"/>
    <n v="86"/>
    <n v="0"/>
    <n v="0"/>
  </r>
  <r>
    <s v="SVS-6065163"/>
    <n v="31"/>
    <n v="5"/>
    <n v="1977"/>
    <d v="1936-09-27T00:00:00"/>
    <n v="55.42"/>
    <n v="12.83"/>
    <s v="Sweden"/>
    <n v="18"/>
    <n v="10"/>
    <n v="1977"/>
    <d v="1924-02-28T00:00:00"/>
    <x v="93"/>
    <x v="393"/>
    <x v="11"/>
    <s v="DH"/>
    <x v="0"/>
    <n v="140"/>
    <n v="11"/>
    <n v="57"/>
  </r>
  <r>
    <s v="SVS-6065171"/>
    <n v="3"/>
    <n v="6"/>
    <n v="1977"/>
    <d v="1908-10-28T00:00:00"/>
    <n v="55.4"/>
    <n v="12.85"/>
    <s v="Sweden"/>
    <n v="3"/>
    <n v="2"/>
    <n v="1991"/>
    <d v="1908-07-14T00:00:00"/>
    <x v="595"/>
    <x v="185"/>
    <x v="11"/>
    <s v="DH"/>
    <x v="0"/>
    <n v="4993"/>
    <n v="3"/>
    <n v="331"/>
  </r>
  <r>
    <s v="SVS-6068491"/>
    <n v="2"/>
    <n v="6"/>
    <n v="1977"/>
    <d v="1907-10-29T00:00:00"/>
    <n v="57.43"/>
    <n v="18.48"/>
    <s v="Sweden"/>
    <n v="29"/>
    <n v="7"/>
    <n v="1977"/>
    <d v="1934-11-28T00:00:00"/>
    <x v="165"/>
    <x v="356"/>
    <x v="11"/>
    <s v="UU"/>
    <x v="0"/>
    <n v="57"/>
    <n v="0"/>
    <n v="0"/>
  </r>
  <r>
    <s v="SVS-6075390"/>
    <n v="9"/>
    <n v="6"/>
    <n v="1977"/>
    <d v="1914-10-29T00:00:00"/>
    <n v="58.88"/>
    <n v="17.829999999999998"/>
    <s v="Sweden"/>
    <n v="20"/>
    <n v="6"/>
    <n v="1977"/>
    <d v="1925-10-29T00:00:00"/>
    <x v="233"/>
    <x v="829"/>
    <x v="11"/>
    <s v="AH"/>
    <x v="0"/>
    <n v="11"/>
    <n v="0"/>
    <n v="0"/>
  </r>
  <r>
    <s v="BLB-2T76615"/>
    <n v="15"/>
    <n v="5"/>
    <n v="1978"/>
    <d v="1920-09-28T00:00:00"/>
    <n v="51.1"/>
    <n v="4.5"/>
    <s v="Belgium"/>
    <n v="28"/>
    <n v="1"/>
    <n v="1979"/>
    <d v="1933-06-01T00:00:00"/>
    <x v="99"/>
    <x v="164"/>
    <x v="12"/>
    <s v="UU"/>
    <x v="0"/>
    <n v="258"/>
    <n v="0"/>
    <n v="0"/>
  </r>
  <r>
    <s v="CZP-E225926"/>
    <n v="13"/>
    <n v="5"/>
    <n v="1978"/>
    <d v="1918-09-29T00:00:00"/>
    <n v="50.05"/>
    <n v="14.38"/>
    <s v="Czech Republic"/>
    <n v="2"/>
    <n v="12"/>
    <n v="1978"/>
    <d v="1908-04-30T00:00:00"/>
    <x v="409"/>
    <x v="856"/>
    <x v="16"/>
    <s v="DH"/>
    <x v="0"/>
    <n v="203"/>
    <n v="7"/>
    <n v="288"/>
  </r>
  <r>
    <s v="CZP-E244408"/>
    <n v="5"/>
    <n v="6"/>
    <n v="1978"/>
    <d v="1910-10-30T00:00:00"/>
    <n v="49.93"/>
    <n v="16.23"/>
    <s v="Czech Republic"/>
    <n v="29"/>
    <n v="11"/>
    <n v="1978"/>
    <d v="1935-04-01T00:00:00"/>
    <x v="348"/>
    <x v="857"/>
    <x v="16"/>
    <s v="DH"/>
    <x v="0"/>
    <n v="177"/>
    <n v="0"/>
    <n v="0"/>
  </r>
  <r>
    <s v="CZP-E244409"/>
    <n v="5"/>
    <n v="6"/>
    <n v="1978"/>
    <d v="1910-10-30T00:00:00"/>
    <n v="49.93"/>
    <n v="16.23"/>
    <s v="Czech Republic"/>
    <n v="2"/>
    <n v="12"/>
    <n v="1978"/>
    <d v="1908-04-30T00:00:00"/>
    <x v="348"/>
    <x v="857"/>
    <x v="16"/>
    <s v="DH"/>
    <x v="0"/>
    <n v="180"/>
    <n v="0"/>
    <n v="0"/>
  </r>
  <r>
    <s v="DEH-5035441"/>
    <n v="6"/>
    <n v="6"/>
    <n v="1978"/>
    <d v="1911-10-30T00:00:00"/>
    <n v="50.88"/>
    <n v="10.52"/>
    <s v="Germany"/>
    <n v="17"/>
    <n v="7"/>
    <n v="1978"/>
    <d v="1922-11-29T00:00:00"/>
    <x v="116"/>
    <x v="833"/>
    <x v="6"/>
    <s v="ND"/>
    <x v="0"/>
    <n v="41"/>
    <n v="0"/>
    <n v="0"/>
  </r>
  <r>
    <s v="DEH-5043499"/>
    <n v="10"/>
    <n v="6"/>
    <n v="1978"/>
    <d v="1915-10-30T00:00:00"/>
    <n v="50.6"/>
    <n v="13.07"/>
    <s v="Germany"/>
    <n v="26"/>
    <n v="2"/>
    <n v="1979"/>
    <d v="1931-07-03T00:00:00"/>
    <x v="483"/>
    <x v="362"/>
    <x v="6"/>
    <s v="AH"/>
    <x v="0"/>
    <n v="261"/>
    <n v="6"/>
    <n v="129"/>
  </r>
  <r>
    <s v="DEH-5044429"/>
    <n v="28"/>
    <n v="6"/>
    <n v="1978"/>
    <d v="1933-10-30T00:00:00"/>
    <n v="53.7"/>
    <n v="11.12"/>
    <s v="Germany"/>
    <n v="25"/>
    <n v="2"/>
    <n v="1979"/>
    <d v="1930-07-03T00:00:00"/>
    <x v="132"/>
    <x v="858"/>
    <x v="6"/>
    <s v="RH"/>
    <x v="2"/>
    <n v="242"/>
    <n v="15"/>
    <n v="302"/>
  </r>
  <r>
    <s v="DEH-5046737"/>
    <n v="17"/>
    <n v="5"/>
    <n v="1978"/>
    <d v="1922-09-29T00:00:00"/>
    <n v="51.75"/>
    <n v="11.47"/>
    <s v="Germany"/>
    <n v="27"/>
    <n v="6"/>
    <n v="1978"/>
    <d v="1932-10-29T00:00:00"/>
    <x v="113"/>
    <x v="736"/>
    <x v="6"/>
    <s v="UU"/>
    <x v="0"/>
    <n v="41"/>
    <n v="0"/>
    <n v="0"/>
  </r>
  <r>
    <s v="DEH-5046743"/>
    <n v="17"/>
    <n v="5"/>
    <n v="1978"/>
    <d v="1922-09-29T00:00:00"/>
    <n v="51.75"/>
    <n v="11.47"/>
    <s v="Germany"/>
    <n v="4"/>
    <n v="2"/>
    <n v="1980"/>
    <d v="1909-07-03T00:00:00"/>
    <x v="681"/>
    <x v="780"/>
    <x v="6"/>
    <s v="DH"/>
    <x v="0"/>
    <n v="628"/>
    <n v="5"/>
    <n v="149"/>
  </r>
  <r>
    <s v="DEH-5046745"/>
    <n v="17"/>
    <n v="5"/>
    <n v="1978"/>
    <d v="1922-09-29T00:00:00"/>
    <n v="51.75"/>
    <n v="11.47"/>
    <s v="Germany"/>
    <n v="4"/>
    <n v="2"/>
    <n v="1979"/>
    <d v="1909-07-02T00:00:00"/>
    <x v="35"/>
    <x v="431"/>
    <x v="6"/>
    <s v="DH"/>
    <x v="0"/>
    <n v="263"/>
    <n v="8"/>
    <n v="315"/>
  </r>
  <r>
    <s v="DEH-5050526"/>
    <n v="14"/>
    <n v="5"/>
    <n v="1978"/>
    <d v="1919-09-29T00:00:00"/>
    <n v="52.75"/>
    <n v="13.25"/>
    <s v="Germany"/>
    <n v="12"/>
    <n v="11"/>
    <n v="1979"/>
    <d v="1918-04-02T00:00:00"/>
    <x v="468"/>
    <x v="584"/>
    <x v="6"/>
    <s v="UU"/>
    <x v="0"/>
    <n v="547"/>
    <n v="0"/>
    <n v="0"/>
  </r>
  <r>
    <s v="DEH-5052853"/>
    <n v="6"/>
    <n v="7"/>
    <n v="1978"/>
    <d v="1911-11-29T00:00:00"/>
    <n v="51.58"/>
    <n v="11.75"/>
    <s v="Germany"/>
    <n v="26"/>
    <n v="7"/>
    <n v="1978"/>
    <d v="1931-11-29T00:00:00"/>
    <x v="317"/>
    <x v="556"/>
    <x v="6"/>
    <s v="UU"/>
    <x v="0"/>
    <n v="20"/>
    <n v="3"/>
    <n v="32"/>
  </r>
  <r>
    <s v="GBT-EB62803"/>
    <n v="4"/>
    <n v="6"/>
    <n v="1978"/>
    <d v="1909-10-30T00:00:00"/>
    <n v="53.37"/>
    <n v="-2.63"/>
    <s v="UK"/>
    <n v="26"/>
    <n v="5"/>
    <n v="1979"/>
    <d v="1931-09-30T00:00:00"/>
    <x v="42"/>
    <x v="528"/>
    <x v="4"/>
    <s v="DH"/>
    <x v="0"/>
    <n v="356"/>
    <n v="0"/>
    <n v="0"/>
  </r>
  <r>
    <s v="GBT-EB96458"/>
    <n v="21"/>
    <n v="5"/>
    <n v="1978"/>
    <d v="1926-09-29T00:00:00"/>
    <n v="50.9"/>
    <n v="-1.3"/>
    <s v="UK"/>
    <n v="5"/>
    <n v="11"/>
    <n v="1978"/>
    <d v="1911-04-01T00:00:00"/>
    <x v="160"/>
    <x v="688"/>
    <x v="4"/>
    <s v="DH"/>
    <x v="0"/>
    <n v="168"/>
    <n v="0"/>
    <n v="0"/>
  </r>
  <r>
    <s v="GBT-EB96466"/>
    <n v="3"/>
    <n v="6"/>
    <n v="1978"/>
    <d v="1908-10-29T00:00:00"/>
    <n v="50.88"/>
    <n v="-1.35"/>
    <s v="UK"/>
    <n v="19"/>
    <n v="4"/>
    <n v="1989"/>
    <d v="1924-09-09T00:00:00"/>
    <x v="109"/>
    <x v="859"/>
    <x v="4"/>
    <s v="UU"/>
    <x v="0"/>
    <n v="3973"/>
    <n v="4"/>
    <n v="0"/>
  </r>
  <r>
    <s v="GBT-EB97112"/>
    <n v="27"/>
    <n v="5"/>
    <n v="1978"/>
    <d v="1932-09-28T00:00:00"/>
    <n v="51.8"/>
    <n v="0.1"/>
    <s v="UK"/>
    <n v="25"/>
    <n v="11"/>
    <n v="1978"/>
    <d v="1931-04-01T00:00:00"/>
    <x v="35"/>
    <x v="739"/>
    <x v="4"/>
    <s v="PD"/>
    <x v="0"/>
    <n v="182"/>
    <n v="0"/>
    <n v="0"/>
  </r>
  <r>
    <s v="GBT-ED83977"/>
    <n v="14"/>
    <n v="5"/>
    <n v="1978"/>
    <d v="1919-09-29T00:00:00"/>
    <n v="54.02"/>
    <n v="-1.47"/>
    <s v="UK"/>
    <n v="5"/>
    <n v="8"/>
    <n v="1981"/>
    <d v="1911-01-02T00:00:00"/>
    <x v="729"/>
    <x v="860"/>
    <x v="4"/>
    <s v="UU"/>
    <x v="0"/>
    <n v="1179"/>
    <n v="13"/>
    <n v="154"/>
  </r>
  <r>
    <s v="GBT-EF90929"/>
    <n v="28"/>
    <n v="5"/>
    <n v="1978"/>
    <d v="1933-09-29T00:00:00"/>
    <n v="51.8"/>
    <n v="-0.60000000000000009"/>
    <s v="UK"/>
    <n v="7"/>
    <n v="10"/>
    <n v="1978"/>
    <d v="1913-02-28T00:00:00"/>
    <x v="35"/>
    <x v="114"/>
    <x v="4"/>
    <s v="DH"/>
    <x v="0"/>
    <n v="132"/>
    <n v="0"/>
    <n v="0"/>
  </r>
  <r>
    <s v="GBT-EH18053"/>
    <n v="9"/>
    <n v="5"/>
    <n v="1978"/>
    <d v="1914-09-29T00:00:00"/>
    <n v="53.43"/>
    <n v="-2.2000000000000002"/>
    <s v="UK"/>
    <n v="4"/>
    <n v="3"/>
    <n v="1984"/>
    <d v="1909-08-05T00:00:00"/>
    <x v="730"/>
    <x v="861"/>
    <x v="4"/>
    <s v="UU"/>
    <x v="0"/>
    <n v="2126"/>
    <n v="6"/>
    <n v="109"/>
  </r>
  <r>
    <s v="GBT-EH18055"/>
    <n v="9"/>
    <n v="5"/>
    <n v="1978"/>
    <d v="1914-09-29T00:00:00"/>
    <n v="53.43"/>
    <n v="-2.25"/>
    <s v="UK"/>
    <n v="30"/>
    <n v="5"/>
    <n v="1979"/>
    <d v="1935-09-30T00:00:00"/>
    <x v="87"/>
    <x v="862"/>
    <x v="4"/>
    <s v="UU"/>
    <x v="0"/>
    <n v="386"/>
    <n v="0"/>
    <n v="0"/>
  </r>
  <r>
    <s v="GBT-EH18072"/>
    <n v="10"/>
    <n v="5"/>
    <n v="1978"/>
    <d v="1915-09-29T00:00:00"/>
    <n v="53.42"/>
    <n v="-2.23"/>
    <s v="UK"/>
    <n v="8"/>
    <n v="6"/>
    <n v="1979"/>
    <d v="1913-10-31T00:00:00"/>
    <x v="87"/>
    <x v="863"/>
    <x v="4"/>
    <s v="UU"/>
    <x v="0"/>
    <n v="394"/>
    <n v="4"/>
    <n v="300"/>
  </r>
  <r>
    <s v="GBT-EH18081"/>
    <n v="15"/>
    <n v="5"/>
    <n v="1978"/>
    <d v="1920-09-28T00:00:00"/>
    <n v="53.42"/>
    <n v="-2.23"/>
    <s v="UK"/>
    <n v="24"/>
    <n v="5"/>
    <n v="1982"/>
    <d v="1929-10-03T00:00:00"/>
    <x v="730"/>
    <x v="311"/>
    <x v="4"/>
    <s v="UU"/>
    <x v="0"/>
    <n v="1470"/>
    <n v="0"/>
    <n v="0"/>
  </r>
  <r>
    <s v="GBT-EH18088"/>
    <n v="16"/>
    <n v="5"/>
    <n v="1978"/>
    <d v="1921-09-29T00:00:00"/>
    <n v="53.42"/>
    <n v="-2.1800000000000002"/>
    <s v="UK"/>
    <n v="10"/>
    <n v="11"/>
    <n v="1979"/>
    <d v="1916-04-01T00:00:00"/>
    <x v="730"/>
    <x v="864"/>
    <x v="4"/>
    <s v="AH"/>
    <x v="0"/>
    <n v="543"/>
    <n v="0"/>
    <n v="0"/>
  </r>
  <r>
    <s v="GBT-EH18094"/>
    <n v="17"/>
    <n v="5"/>
    <n v="1978"/>
    <d v="1922-09-29T00:00:00"/>
    <n v="53.42"/>
    <n v="-2.27"/>
    <s v="UK"/>
    <n v="14"/>
    <n v="1"/>
    <n v="1979"/>
    <d v="1919-06-02T00:00:00"/>
    <x v="87"/>
    <x v="247"/>
    <x v="4"/>
    <s v="DH"/>
    <x v="0"/>
    <n v="242"/>
    <n v="4"/>
    <n v="300"/>
  </r>
  <r>
    <s v="GBT-EH18101"/>
    <n v="30"/>
    <n v="5"/>
    <n v="1978"/>
    <d v="1935-09-29T00:00:00"/>
    <n v="53.4"/>
    <n v="-2.2000000000000002"/>
    <s v="UK"/>
    <n v="25"/>
    <n v="6"/>
    <n v="1978"/>
    <d v="1930-10-30T00:00:00"/>
    <x v="607"/>
    <x v="686"/>
    <x v="4"/>
    <s v="AH"/>
    <x v="0"/>
    <n v="26"/>
    <n v="0"/>
    <n v="0"/>
  </r>
  <r>
    <s v="GBT-EH19959"/>
    <n v="6"/>
    <n v="7"/>
    <n v="1978"/>
    <d v="1911-11-29T00:00:00"/>
    <n v="51.55"/>
    <n v="0.5"/>
    <s v="UK"/>
    <n v="12"/>
    <n v="1"/>
    <n v="1980"/>
    <d v="1917-06-02T00:00:00"/>
    <x v="156"/>
    <x v="865"/>
    <x v="4"/>
    <s v="DH"/>
    <x v="0"/>
    <n v="555"/>
    <n v="2"/>
    <n v="270"/>
  </r>
  <r>
    <s v="GBT-EH39908"/>
    <n v="13"/>
    <n v="5"/>
    <n v="1978"/>
    <d v="1918-09-29T00:00:00"/>
    <n v="53.4"/>
    <n v="-1.6"/>
    <s v="UK"/>
    <n v="16"/>
    <n v="7"/>
    <n v="1978"/>
    <d v="1921-11-29T00:00:00"/>
    <x v="607"/>
    <x v="636"/>
    <x v="4"/>
    <s v="AH"/>
    <x v="0"/>
    <n v="64"/>
    <n v="0"/>
    <n v="0"/>
  </r>
  <r>
    <s v="GBT-EH39917"/>
    <n v="20"/>
    <n v="5"/>
    <n v="1978"/>
    <d v="1925-09-29T00:00:00"/>
    <n v="53.38"/>
    <n v="-1.53"/>
    <s v="UK"/>
    <n v="15"/>
    <n v="2"/>
    <n v="1980"/>
    <d v="1920-07-03T00:00:00"/>
    <x v="731"/>
    <x v="639"/>
    <x v="4"/>
    <s v="UU"/>
    <x v="0"/>
    <n v="636"/>
    <n v="0"/>
    <n v="0"/>
  </r>
  <r>
    <s v="GBT-EH39929"/>
    <n v="26"/>
    <n v="5"/>
    <n v="1978"/>
    <d v="1931-09-29T00:00:00"/>
    <n v="53.4"/>
    <n v="-1.6"/>
    <s v="UK"/>
    <n v="12"/>
    <n v="8"/>
    <n v="1978"/>
    <d v="1917-12-30T00:00:00"/>
    <x v="607"/>
    <x v="636"/>
    <x v="4"/>
    <s v="DH"/>
    <x v="0"/>
    <n v="78"/>
    <n v="0"/>
    <n v="0"/>
  </r>
  <r>
    <s v="GBT-EH39936"/>
    <n v="26"/>
    <n v="5"/>
    <n v="1978"/>
    <d v="1931-09-29T00:00:00"/>
    <n v="53.4"/>
    <n v="-1.6"/>
    <s v="UK"/>
    <n v="12"/>
    <n v="8"/>
    <n v="1978"/>
    <d v="1917-12-30T00:00:00"/>
    <x v="607"/>
    <x v="636"/>
    <x v="4"/>
    <s v="DH"/>
    <x v="0"/>
    <n v="78"/>
    <n v="0"/>
    <n v="0"/>
  </r>
  <r>
    <s v="GBT-EH51455"/>
    <n v="16"/>
    <n v="5"/>
    <n v="1978"/>
    <d v="1921-09-29T00:00:00"/>
    <n v="54.13"/>
    <n v="-2.77"/>
    <s v="UK"/>
    <n v="17"/>
    <n v="2"/>
    <n v="1979"/>
    <d v="1922-07-03T00:00:00"/>
    <x v="732"/>
    <x v="17"/>
    <x v="4"/>
    <s v="DH"/>
    <x v="0"/>
    <n v="277"/>
    <n v="0"/>
    <n v="0"/>
  </r>
  <r>
    <s v="NLA-3239489"/>
    <n v="30"/>
    <n v="5"/>
    <n v="1978"/>
    <d v="1935-09-29T00:00:00"/>
    <n v="53.12"/>
    <n v="4.87"/>
    <s v="Netherlands"/>
    <n v="15"/>
    <n v="6"/>
    <n v="1978"/>
    <d v="1920-10-29T00:00:00"/>
    <x v="733"/>
    <x v="866"/>
    <x v="19"/>
    <s v="AH"/>
    <x v="0"/>
    <n v="16"/>
    <n v="3"/>
    <n v="31"/>
  </r>
  <r>
    <s v="NLA-3252265"/>
    <n v="27"/>
    <n v="5"/>
    <n v="1978"/>
    <d v="1932-09-28T00:00:00"/>
    <n v="51.97"/>
    <n v="4.32"/>
    <s v="Netherlands"/>
    <n v="2"/>
    <n v="1"/>
    <n v="1979"/>
    <d v="1907-06-02T00:00:00"/>
    <x v="100"/>
    <x v="867"/>
    <x v="19"/>
    <s v="DH"/>
    <x v="0"/>
    <n v="220"/>
    <n v="0"/>
    <n v="0"/>
  </r>
  <r>
    <s v="NLA-3259029"/>
    <n v="9"/>
    <n v="5"/>
    <n v="1978"/>
    <d v="1914-09-29T00:00:00"/>
    <n v="53.17"/>
    <n v="6.62"/>
    <s v="Netherlands"/>
    <n v="10"/>
    <n v="6"/>
    <n v="1978"/>
    <d v="1915-10-30T00:00:00"/>
    <x v="227"/>
    <x v="819"/>
    <x v="19"/>
    <s v="UU"/>
    <x v="0"/>
    <n v="32"/>
    <n v="0"/>
    <n v="0"/>
  </r>
  <r>
    <s v="NLA-3259976"/>
    <n v="20"/>
    <n v="5"/>
    <n v="1978"/>
    <d v="1925-09-29T00:00:00"/>
    <n v="53.23"/>
    <n v="5.88"/>
    <s v="Netherlands"/>
    <n v="3"/>
    <n v="1"/>
    <n v="1979"/>
    <d v="1908-06-01T00:00:00"/>
    <x v="734"/>
    <x v="868"/>
    <x v="19"/>
    <s v="UU"/>
    <x v="0"/>
    <n v="228"/>
    <n v="6"/>
    <n v="231"/>
  </r>
  <r>
    <s v="NLA-3267232"/>
    <n v="24"/>
    <n v="5"/>
    <n v="1978"/>
    <d v="1929-09-29T00:00:00"/>
    <n v="52.03"/>
    <n v="4.2"/>
    <s v="Netherlands"/>
    <n v="20"/>
    <n v="7"/>
    <n v="1978"/>
    <d v="1925-11-29T00:00:00"/>
    <x v="565"/>
    <x v="753"/>
    <x v="19"/>
    <s v="UU"/>
    <x v="0"/>
    <n v="57"/>
    <n v="2"/>
    <n v="270"/>
  </r>
  <r>
    <s v="NLA-3267250"/>
    <n v="24"/>
    <n v="5"/>
    <n v="1978"/>
    <d v="1929-09-29T00:00:00"/>
    <n v="52.03"/>
    <n v="4.2"/>
    <s v="Netherlands"/>
    <n v="10"/>
    <n v="10"/>
    <n v="1978"/>
    <d v="1916-02-29T00:00:00"/>
    <x v="565"/>
    <x v="817"/>
    <x v="19"/>
    <s v="UU"/>
    <x v="0"/>
    <n v="139"/>
    <n v="0"/>
    <n v="0"/>
  </r>
  <r>
    <s v="NLA-3267255"/>
    <n v="2"/>
    <n v="6"/>
    <n v="1978"/>
    <d v="1907-10-30T00:00:00"/>
    <n v="52.03"/>
    <n v="4.2"/>
    <s v="Netherlands"/>
    <n v="11"/>
    <n v="2"/>
    <n v="1979"/>
    <d v="1916-07-02T00:00:00"/>
    <x v="565"/>
    <x v="817"/>
    <x v="19"/>
    <s v="UU"/>
    <x v="0"/>
    <n v="254"/>
    <n v="0"/>
    <n v="0"/>
  </r>
  <r>
    <s v="NLA-3267263"/>
    <n v="2"/>
    <n v="6"/>
    <n v="1978"/>
    <d v="1907-10-30T00:00:00"/>
    <n v="52.03"/>
    <n v="4.2"/>
    <s v="Netherlands"/>
    <n v="15"/>
    <n v="7"/>
    <n v="1978"/>
    <d v="1920-11-28T00:00:00"/>
    <x v="565"/>
    <x v="753"/>
    <x v="19"/>
    <s v="UU"/>
    <x v="0"/>
    <n v="43"/>
    <n v="2"/>
    <n v="270"/>
  </r>
  <r>
    <s v="NLA-3267267"/>
    <n v="2"/>
    <n v="6"/>
    <n v="1978"/>
    <d v="1907-10-30T00:00:00"/>
    <n v="52.03"/>
    <n v="4.2"/>
    <s v="Netherlands"/>
    <n v="23"/>
    <n v="3"/>
    <n v="1985"/>
    <d v="1928-08-05T00:00:00"/>
    <x v="565"/>
    <x v="817"/>
    <x v="19"/>
    <s v="UU"/>
    <x v="0"/>
    <n v="2486"/>
    <n v="0"/>
    <n v="0"/>
  </r>
  <r>
    <s v="NLA-3269581"/>
    <n v="28"/>
    <n v="5"/>
    <n v="1978"/>
    <d v="1933-09-29T00:00:00"/>
    <n v="53.05"/>
    <n v="4.7300000000000004"/>
    <s v="Netherlands"/>
    <n v="12"/>
    <n v="8"/>
    <n v="1978"/>
    <d v="1917-12-30T00:00:00"/>
    <x v="703"/>
    <x v="743"/>
    <x v="19"/>
    <s v="UU"/>
    <x v="0"/>
    <n v="76"/>
    <n v="0"/>
    <n v="0"/>
  </r>
  <r>
    <s v="NLA-3269583"/>
    <n v="28"/>
    <n v="5"/>
    <n v="1978"/>
    <d v="1933-09-29T00:00:00"/>
    <n v="53.05"/>
    <n v="4.7300000000000004"/>
    <s v="Netherlands"/>
    <n v="2"/>
    <n v="12"/>
    <n v="1989"/>
    <d v="1908-05-11T00:00:00"/>
    <x v="650"/>
    <x v="869"/>
    <x v="19"/>
    <s v="DH"/>
    <x v="0"/>
    <n v="4206"/>
    <n v="3"/>
    <n v="212"/>
  </r>
  <r>
    <s v="NLA-3275106"/>
    <n v="24"/>
    <n v="5"/>
    <n v="1978"/>
    <d v="1929-09-29T00:00:00"/>
    <n v="52.35"/>
    <n v="4.5199999999999996"/>
    <s v="Netherlands"/>
    <n v="26"/>
    <n v="2"/>
    <n v="1985"/>
    <d v="1931-07-09T00:00:00"/>
    <x v="15"/>
    <x v="870"/>
    <x v="19"/>
    <s v="PD"/>
    <x v="0"/>
    <n v="2470"/>
    <n v="0"/>
    <n v="0"/>
  </r>
  <r>
    <s v="NLA-3275152"/>
    <n v="27"/>
    <n v="5"/>
    <n v="1978"/>
    <d v="1932-09-28T00:00:00"/>
    <n v="52.77"/>
    <n v="4.67"/>
    <s v="Netherlands"/>
    <n v="15"/>
    <n v="2"/>
    <n v="1979"/>
    <d v="1920-07-02T00:00:00"/>
    <x v="735"/>
    <x v="124"/>
    <x v="19"/>
    <s v="ND"/>
    <x v="0"/>
    <n v="264"/>
    <n v="23"/>
    <n v="66"/>
  </r>
  <r>
    <s v="NLA-3275155"/>
    <n v="28"/>
    <n v="5"/>
    <n v="1978"/>
    <d v="1933-09-29T00:00:00"/>
    <n v="52.35"/>
    <n v="4.5199999999999996"/>
    <s v="Netherlands"/>
    <n v="11"/>
    <n v="7"/>
    <n v="1978"/>
    <d v="1916-11-28T00:00:00"/>
    <x v="15"/>
    <x v="870"/>
    <x v="19"/>
    <s v="UU"/>
    <x v="0"/>
    <n v="44"/>
    <n v="0"/>
    <n v="0"/>
  </r>
  <r>
    <s v="NLA-3275162"/>
    <n v="28"/>
    <n v="5"/>
    <n v="1978"/>
    <d v="1933-09-29T00:00:00"/>
    <n v="52.35"/>
    <n v="4.5199999999999996"/>
    <s v="Netherlands"/>
    <n v="9"/>
    <n v="7"/>
    <n v="1978"/>
    <d v="1914-11-29T00:00:00"/>
    <x v="15"/>
    <x v="870"/>
    <x v="19"/>
    <s v="UU"/>
    <x v="0"/>
    <n v="42"/>
    <n v="0"/>
    <n v="0"/>
  </r>
  <r>
    <s v="NLA-3275172"/>
    <n v="30"/>
    <n v="5"/>
    <n v="1978"/>
    <d v="1935-09-29T00:00:00"/>
    <n v="52.78"/>
    <n v="4.68"/>
    <s v="Netherlands"/>
    <n v="7"/>
    <n v="10"/>
    <n v="1987"/>
    <d v="1913-03-09T00:00:00"/>
    <x v="736"/>
    <x v="871"/>
    <x v="19"/>
    <s v="UU"/>
    <x v="1"/>
    <n v="3417"/>
    <n v="4"/>
    <n v="344"/>
  </r>
  <r>
    <s v="NLA-3275173"/>
    <n v="30"/>
    <n v="5"/>
    <n v="1978"/>
    <d v="1935-09-29T00:00:00"/>
    <n v="52.78"/>
    <n v="4.68"/>
    <s v="Netherlands"/>
    <n v="6"/>
    <n v="6"/>
    <n v="1978"/>
    <d v="1911-10-30T00:00:00"/>
    <x v="218"/>
    <x v="871"/>
    <x v="19"/>
    <s v="ND"/>
    <x v="0"/>
    <n v="7"/>
    <n v="6"/>
    <n v="349"/>
  </r>
  <r>
    <s v="NLA-3275187"/>
    <n v="4"/>
    <n v="6"/>
    <n v="1978"/>
    <d v="1909-10-30T00:00:00"/>
    <n v="52.35"/>
    <n v="4.5199999999999996"/>
    <s v="Netherlands"/>
    <n v="7"/>
    <n v="10"/>
    <n v="1978"/>
    <d v="1913-02-28T00:00:00"/>
    <x v="144"/>
    <x v="870"/>
    <x v="19"/>
    <s v="UU"/>
    <x v="0"/>
    <n v="125"/>
    <n v="2"/>
    <n v="181"/>
  </r>
  <r>
    <s v="NLA-3275190"/>
    <n v="4"/>
    <n v="6"/>
    <n v="1978"/>
    <d v="1909-10-30T00:00:00"/>
    <n v="52.35"/>
    <n v="4.5199999999999996"/>
    <s v="Netherlands"/>
    <n v="15"/>
    <n v="2"/>
    <n v="1979"/>
    <d v="1920-07-02T00:00:00"/>
    <x v="144"/>
    <x v="870"/>
    <x v="19"/>
    <s v="UU"/>
    <x v="0"/>
    <n v="256"/>
    <n v="2"/>
    <n v="181"/>
  </r>
  <r>
    <s v="NLA-3275194"/>
    <n v="4"/>
    <n v="6"/>
    <n v="1978"/>
    <d v="1909-10-30T00:00:00"/>
    <n v="52.35"/>
    <n v="4.5199999999999996"/>
    <s v="Netherlands"/>
    <n v="16"/>
    <n v="8"/>
    <n v="1978"/>
    <d v="1921-12-30T00:00:00"/>
    <x v="15"/>
    <x v="581"/>
    <x v="19"/>
    <s v="UU"/>
    <x v="0"/>
    <n v="73"/>
    <n v="4"/>
    <n v="91"/>
  </r>
  <r>
    <s v="NLA-3275217"/>
    <n v="7"/>
    <n v="6"/>
    <n v="1978"/>
    <d v="1912-10-29T00:00:00"/>
    <n v="52.82"/>
    <n v="4.68"/>
    <s v="Netherlands"/>
    <n v="3"/>
    <n v="7"/>
    <n v="1978"/>
    <d v="1908-11-28T00:00:00"/>
    <x v="599"/>
    <x v="871"/>
    <x v="19"/>
    <s v="UU"/>
    <x v="0"/>
    <n v="26"/>
    <n v="4"/>
    <n v="197"/>
  </r>
  <r>
    <s v="NLA-3275263"/>
    <n v="17"/>
    <n v="5"/>
    <n v="1978"/>
    <d v="1922-09-29T00:00:00"/>
    <n v="52.75"/>
    <n v="4.68"/>
    <s v="Netherlands"/>
    <n v="16"/>
    <n v="1"/>
    <n v="1979"/>
    <d v="1921-06-01T00:00:00"/>
    <x v="468"/>
    <x v="871"/>
    <x v="19"/>
    <s v="UU"/>
    <x v="1"/>
    <n v="244"/>
    <n v="0"/>
    <n v="0"/>
  </r>
  <r>
    <s v="NLA-3275274"/>
    <n v="21"/>
    <n v="5"/>
    <n v="1978"/>
    <d v="1926-09-29T00:00:00"/>
    <n v="52.35"/>
    <n v="4.5199999999999996"/>
    <s v="Netherlands"/>
    <n v="6"/>
    <n v="10"/>
    <n v="1978"/>
    <d v="1912-02-29T00:00:00"/>
    <x v="737"/>
    <x v="872"/>
    <x v="19"/>
    <s v="DH"/>
    <x v="0"/>
    <n v="138"/>
    <n v="5"/>
    <n v="32"/>
  </r>
  <r>
    <s v="NLA-3277723"/>
    <n v="21"/>
    <n v="5"/>
    <n v="1978"/>
    <d v="1926-09-29T00:00:00"/>
    <n v="52.35"/>
    <n v="4.75"/>
    <s v="Netherlands"/>
    <n v="18"/>
    <n v="7"/>
    <n v="1978"/>
    <d v="1923-11-29T00:00:00"/>
    <x v="67"/>
    <x v="752"/>
    <x v="19"/>
    <s v="AH"/>
    <x v="0"/>
    <n v="58"/>
    <n v="0"/>
    <n v="0"/>
  </r>
  <r>
    <s v="NLA-3281873"/>
    <n v="30"/>
    <n v="5"/>
    <n v="1978"/>
    <d v="1935-09-29T00:00:00"/>
    <n v="53.17"/>
    <n v="6.17"/>
    <s v="Netherlands"/>
    <n v="15"/>
    <n v="2"/>
    <n v="1979"/>
    <d v="1920-07-02T00:00:00"/>
    <x v="227"/>
    <x v="873"/>
    <x v="19"/>
    <s v="UU"/>
    <x v="0"/>
    <n v="261"/>
    <n v="0"/>
    <n v="0"/>
  </r>
  <r>
    <s v="NLA-3285051"/>
    <n v="22"/>
    <n v="5"/>
    <n v="1978"/>
    <d v="1927-09-29T00:00:00"/>
    <n v="51.93"/>
    <n v="5.55"/>
    <s v="Netherlands"/>
    <n v="24"/>
    <n v="4"/>
    <n v="1980"/>
    <d v="1929-09-01T00:00:00"/>
    <x v="649"/>
    <x v="874"/>
    <x v="19"/>
    <s v="DH"/>
    <x v="0"/>
    <n v="703"/>
    <n v="2"/>
    <n v="0"/>
  </r>
  <r>
    <s v="NLA-3285053"/>
    <n v="22"/>
    <n v="5"/>
    <n v="1978"/>
    <d v="1927-09-29T00:00:00"/>
    <n v="51.93"/>
    <n v="5.55"/>
    <s v="Netherlands"/>
    <n v="1"/>
    <n v="5"/>
    <n v="1980"/>
    <d v="1906-10-01T00:00:00"/>
    <x v="649"/>
    <x v="875"/>
    <x v="19"/>
    <s v="DH"/>
    <x v="0"/>
    <n v="710"/>
    <n v="3"/>
    <n v="51"/>
  </r>
  <r>
    <s v="NLA-3285054"/>
    <n v="22"/>
    <n v="5"/>
    <n v="1978"/>
    <d v="1927-09-29T00:00:00"/>
    <n v="51.93"/>
    <n v="5.55"/>
    <s v="Netherlands"/>
    <n v="30"/>
    <n v="9"/>
    <n v="1978"/>
    <d v="1936-01-30T00:00:00"/>
    <x v="738"/>
    <x v="874"/>
    <x v="19"/>
    <s v="UU"/>
    <x v="0"/>
    <n v="131"/>
    <n v="0"/>
    <n v="0"/>
  </r>
  <r>
    <s v="NLA-3285056"/>
    <n v="22"/>
    <n v="5"/>
    <n v="1978"/>
    <d v="1927-09-29T00:00:00"/>
    <n v="51.93"/>
    <n v="5.55"/>
    <s v="Netherlands"/>
    <n v="3"/>
    <n v="4"/>
    <n v="1981"/>
    <d v="1908-09-01T00:00:00"/>
    <x v="706"/>
    <x v="876"/>
    <x v="19"/>
    <s v="DH"/>
    <x v="0"/>
    <n v="1047"/>
    <n v="6"/>
    <n v="310"/>
  </r>
  <r>
    <s v="NLA-3285061"/>
    <n v="29"/>
    <n v="5"/>
    <n v="1978"/>
    <d v="1934-09-29T00:00:00"/>
    <n v="51.92"/>
    <n v="5.58"/>
    <s v="Netherlands"/>
    <n v="10"/>
    <n v="4"/>
    <n v="1980"/>
    <d v="1915-09-01T00:00:00"/>
    <x v="649"/>
    <x v="442"/>
    <x v="19"/>
    <s v="DH"/>
    <x v="0"/>
    <n v="682"/>
    <n v="3"/>
    <n v="32"/>
  </r>
  <r>
    <s v="NLA-3285064"/>
    <n v="29"/>
    <n v="5"/>
    <n v="1978"/>
    <d v="1934-09-29T00:00:00"/>
    <n v="51.95"/>
    <n v="6.03"/>
    <s v="Netherlands"/>
    <n v="23"/>
    <n v="2"/>
    <n v="1980"/>
    <d v="1928-07-03T00:00:00"/>
    <x v="706"/>
    <x v="158"/>
    <x v="19"/>
    <s v="DH"/>
    <x v="0"/>
    <n v="635"/>
    <n v="8"/>
    <n v="75"/>
  </r>
  <r>
    <s v="NLA-3285075"/>
    <n v="2"/>
    <n v="6"/>
    <n v="1978"/>
    <d v="1907-10-30T00:00:00"/>
    <n v="53"/>
    <n v="4.75"/>
    <s v="Netherlands"/>
    <n v="4"/>
    <n v="11"/>
    <n v="1978"/>
    <d v="1910-04-01T00:00:00"/>
    <x v="739"/>
    <x v="743"/>
    <x v="19"/>
    <s v="DH"/>
    <x v="0"/>
    <n v="155"/>
    <n v="3"/>
    <n v="329"/>
  </r>
  <r>
    <s v="NLA-3285086"/>
    <n v="2"/>
    <n v="6"/>
    <n v="1978"/>
    <d v="1907-10-30T00:00:00"/>
    <n v="53"/>
    <n v="4.75"/>
    <s v="Netherlands"/>
    <n v="15"/>
    <n v="3"/>
    <n v="1980"/>
    <d v="1920-07-31T00:00:00"/>
    <x v="740"/>
    <x v="743"/>
    <x v="19"/>
    <s v="UU"/>
    <x v="1"/>
    <n v="652"/>
    <n v="2"/>
    <n v="270"/>
  </r>
  <r>
    <s v="NLA-3285095"/>
    <n v="6"/>
    <n v="6"/>
    <n v="1978"/>
    <d v="1911-10-30T00:00:00"/>
    <n v="51.93"/>
    <n v="5.55"/>
    <s v="Netherlands"/>
    <n v="24"/>
    <n v="4"/>
    <n v="1980"/>
    <d v="1929-09-01T00:00:00"/>
    <x v="649"/>
    <x v="874"/>
    <x v="19"/>
    <s v="DH"/>
    <x v="0"/>
    <n v="688"/>
    <n v="2"/>
    <n v="0"/>
  </r>
  <r>
    <s v="NLA-3285096"/>
    <n v="6"/>
    <n v="6"/>
    <n v="1978"/>
    <d v="1911-10-30T00:00:00"/>
    <n v="51.93"/>
    <n v="5.55"/>
    <s v="Netherlands"/>
    <n v="12"/>
    <n v="4"/>
    <n v="1979"/>
    <d v="1917-08-31T00:00:00"/>
    <x v="741"/>
    <x v="877"/>
    <x v="19"/>
    <s v="UU"/>
    <x v="0"/>
    <n v="310"/>
    <n v="2"/>
    <n v="91"/>
  </r>
  <r>
    <s v="SFH-S003457"/>
    <n v="27"/>
    <n v="5"/>
    <n v="1978"/>
    <d v="1932-09-28T00:00:00"/>
    <n v="61.17"/>
    <n v="24.32"/>
    <s v="Finland"/>
    <n v="5"/>
    <n v="12"/>
    <n v="1981"/>
    <d v="1911-05-04T00:00:00"/>
    <x v="666"/>
    <x v="680"/>
    <x v="1"/>
    <s v="DH"/>
    <x v="0"/>
    <n v="1288"/>
    <n v="58"/>
    <n v="53"/>
  </r>
  <r>
    <s v="SFH-S018783"/>
    <n v="11"/>
    <n v="6"/>
    <n v="1978"/>
    <d v="1916-10-29T00:00:00"/>
    <n v="64.819999999999993"/>
    <n v="25.33"/>
    <s v="Finland"/>
    <n v="24"/>
    <n v="5"/>
    <n v="1982"/>
    <d v="1929-10-03T00:00:00"/>
    <x v="684"/>
    <x v="878"/>
    <x v="1"/>
    <s v="AH"/>
    <x v="1"/>
    <n v="1443"/>
    <n v="4"/>
    <n v="270"/>
  </r>
  <r>
    <s v="SFH-S060990"/>
    <n v="2"/>
    <n v="6"/>
    <n v="1978"/>
    <d v="1907-10-30T00:00:00"/>
    <n v="62.23"/>
    <n v="23.83"/>
    <s v="Finland"/>
    <n v="7"/>
    <n v="8"/>
    <n v="1978"/>
    <d v="1912-12-29T00:00:00"/>
    <x v="742"/>
    <x v="879"/>
    <x v="1"/>
    <s v="DH"/>
    <x v="0"/>
    <n v="66"/>
    <n v="0"/>
    <n v="0"/>
  </r>
  <r>
    <s v="SFH-S064514"/>
    <n v="31"/>
    <n v="5"/>
    <n v="1978"/>
    <d v="1936-09-28T00:00:00"/>
    <n v="60.17"/>
    <n v="24.78"/>
    <s v="Finland"/>
    <n v="14"/>
    <n v="8"/>
    <n v="1978"/>
    <d v="1919-12-30T00:00:00"/>
    <x v="412"/>
    <x v="351"/>
    <x v="1"/>
    <s v="AH"/>
    <x v="0"/>
    <n v="75"/>
    <n v="3"/>
    <n v="27"/>
  </r>
  <r>
    <s v="SFH-S067289"/>
    <n v="25"/>
    <n v="6"/>
    <n v="1978"/>
    <d v="1930-10-30T00:00:00"/>
    <n v="61.02"/>
    <n v="27.47"/>
    <s v="Finland"/>
    <n v="2"/>
    <n v="7"/>
    <n v="1978"/>
    <d v="1907-11-29T00:00:00"/>
    <x v="743"/>
    <x v="880"/>
    <x v="1"/>
    <s v="UU"/>
    <x v="2"/>
    <n v="7"/>
    <n v="0"/>
    <n v="0"/>
  </r>
  <r>
    <s v="SFH-S071640"/>
    <n v="6"/>
    <n v="6"/>
    <n v="1978"/>
    <d v="1911-10-30T00:00:00"/>
    <n v="63.83"/>
    <n v="23.12"/>
    <s v="Finland"/>
    <n v="15"/>
    <n v="10"/>
    <n v="1979"/>
    <d v="1921-03-01T00:00:00"/>
    <x v="744"/>
    <x v="1"/>
    <x v="1"/>
    <s v="DH"/>
    <x v="0"/>
    <n v="496"/>
    <n v="6"/>
    <n v="270"/>
  </r>
  <r>
    <s v="SFH-S071851"/>
    <n v="5"/>
    <n v="6"/>
    <n v="1978"/>
    <d v="1910-10-30T00:00:00"/>
    <n v="60.53"/>
    <n v="25"/>
    <s v="Finland"/>
    <n v="10"/>
    <n v="11"/>
    <n v="1979"/>
    <d v="1916-04-01T00:00:00"/>
    <x v="745"/>
    <x v="881"/>
    <x v="1"/>
    <s v="DH"/>
    <x v="0"/>
    <n v="523"/>
    <n v="1"/>
    <n v="91"/>
  </r>
  <r>
    <s v="SFH-S073489"/>
    <n v="31"/>
    <n v="5"/>
    <n v="1978"/>
    <d v="1936-09-28T00:00:00"/>
    <n v="62.22"/>
    <n v="25.82"/>
    <s v="Finland"/>
    <n v="9"/>
    <n v="4"/>
    <n v="1979"/>
    <d v="1914-08-31T00:00:00"/>
    <x v="742"/>
    <x v="622"/>
    <x v="1"/>
    <s v="DH"/>
    <x v="0"/>
    <n v="313"/>
    <n v="5"/>
    <n v="67"/>
  </r>
  <r>
    <s v="SFH-S073768"/>
    <n v="16"/>
    <n v="6"/>
    <n v="1978"/>
    <d v="1921-10-30T00:00:00"/>
    <n v="61.37"/>
    <n v="23.58"/>
    <s v="Finland"/>
    <n v="16"/>
    <n v="8"/>
    <n v="1978"/>
    <d v="1921-12-30T00:00:00"/>
    <x v="746"/>
    <x v="882"/>
    <x v="1"/>
    <s v="DH"/>
    <x v="0"/>
    <n v="61"/>
    <n v="0"/>
    <n v="0"/>
  </r>
  <r>
    <s v="SFH-S074209"/>
    <n v="2"/>
    <n v="6"/>
    <n v="1978"/>
    <d v="1907-10-30T00:00:00"/>
    <n v="63.57"/>
    <n v="26.6"/>
    <s v="Finland"/>
    <n v="8"/>
    <n v="5"/>
    <n v="1979"/>
    <d v="1913-09-30T00:00:00"/>
    <x v="391"/>
    <x v="793"/>
    <x v="1"/>
    <s v="AH"/>
    <x v="0"/>
    <n v="340"/>
    <n v="0"/>
    <n v="0"/>
  </r>
  <r>
    <s v="SFH-S074212"/>
    <n v="3"/>
    <n v="6"/>
    <n v="1978"/>
    <d v="1908-10-29T00:00:00"/>
    <n v="63.57"/>
    <n v="26.6"/>
    <s v="Finland"/>
    <n v="2"/>
    <n v="9"/>
    <n v="1978"/>
    <d v="1908-01-30T00:00:00"/>
    <x v="391"/>
    <x v="883"/>
    <x v="1"/>
    <s v="AH"/>
    <x v="2"/>
    <n v="91"/>
    <n v="1"/>
    <n v="270"/>
  </r>
  <r>
    <s v="SFH-S076205"/>
    <n v="31"/>
    <n v="5"/>
    <n v="1978"/>
    <d v="1936-09-28T00:00:00"/>
    <n v="61.68"/>
    <n v="27.25"/>
    <s v="Finland"/>
    <n v="2"/>
    <n v="9"/>
    <n v="1980"/>
    <d v="1908-02-01T00:00:00"/>
    <x v="747"/>
    <x v="884"/>
    <x v="1"/>
    <s v="UU"/>
    <x v="0"/>
    <n v="825"/>
    <n v="0"/>
    <n v="0"/>
  </r>
  <r>
    <s v="SFH-S076655"/>
    <n v="1"/>
    <n v="7"/>
    <n v="1978"/>
    <d v="1906-11-29T00:00:00"/>
    <n v="60.5"/>
    <n v="24.22"/>
    <s v="Finland"/>
    <n v="1"/>
    <n v="4"/>
    <n v="1979"/>
    <d v="1906-08-31T00:00:00"/>
    <x v="61"/>
    <x v="849"/>
    <x v="1"/>
    <s v="AH"/>
    <x v="0"/>
    <n v="274"/>
    <n v="0"/>
    <n v="0"/>
  </r>
  <r>
    <s v="SFH-S077452"/>
    <n v="1"/>
    <n v="6"/>
    <n v="1978"/>
    <d v="1906-10-30T00:00:00"/>
    <n v="60.43"/>
    <n v="25.03"/>
    <s v="Finland"/>
    <n v="30"/>
    <n v="7"/>
    <n v="1978"/>
    <d v="1935-11-29T00:00:00"/>
    <x v="253"/>
    <x v="790"/>
    <x v="1"/>
    <s v="RH"/>
    <x v="2"/>
    <n v="59"/>
    <n v="0"/>
    <n v="0"/>
  </r>
  <r>
    <s v="SFH-S078006"/>
    <n v="26"/>
    <n v="5"/>
    <n v="1978"/>
    <d v="1931-09-29T00:00:00"/>
    <n v="62.53"/>
    <n v="29.87"/>
    <s v="Finland"/>
    <n v="17"/>
    <n v="7"/>
    <n v="1978"/>
    <d v="1922-11-29T00:00:00"/>
    <x v="322"/>
    <x v="64"/>
    <x v="1"/>
    <s v="AH"/>
    <x v="0"/>
    <n v="52"/>
    <n v="2"/>
    <n v="270"/>
  </r>
  <r>
    <s v="SFH-S078010"/>
    <n v="26"/>
    <n v="5"/>
    <n v="1978"/>
    <d v="1931-09-29T00:00:00"/>
    <n v="62.53"/>
    <n v="29.87"/>
    <s v="Finland"/>
    <n v="15"/>
    <n v="8"/>
    <n v="1978"/>
    <d v="1920-12-29T00:00:00"/>
    <x v="322"/>
    <x v="885"/>
    <x v="1"/>
    <s v="AH"/>
    <x v="0"/>
    <n v="81"/>
    <n v="1"/>
    <n v="91"/>
  </r>
  <r>
    <s v="SFH-S078016"/>
    <n v="26"/>
    <n v="5"/>
    <n v="1978"/>
    <d v="1931-09-29T00:00:00"/>
    <n v="62.53"/>
    <n v="29.83"/>
    <s v="Finland"/>
    <n v="18"/>
    <n v="7"/>
    <n v="1978"/>
    <d v="1923-11-29T00:00:00"/>
    <x v="322"/>
    <x v="64"/>
    <x v="1"/>
    <s v="DH"/>
    <x v="0"/>
    <n v="53"/>
    <n v="0"/>
    <n v="0"/>
  </r>
  <r>
    <s v="SFH-S078021"/>
    <n v="26"/>
    <n v="5"/>
    <n v="1978"/>
    <d v="1931-09-29T00:00:00"/>
    <n v="62.52"/>
    <n v="29.85"/>
    <s v="Finland"/>
    <n v="8"/>
    <n v="5"/>
    <n v="1979"/>
    <d v="1913-09-30T00:00:00"/>
    <x v="60"/>
    <x v="64"/>
    <x v="1"/>
    <s v="DH"/>
    <x v="0"/>
    <n v="347"/>
    <n v="3"/>
    <n v="205"/>
  </r>
  <r>
    <s v="SFH-S079005"/>
    <n v="5"/>
    <n v="6"/>
    <n v="1978"/>
    <d v="1910-10-30T00:00:00"/>
    <n v="65.83"/>
    <n v="24.18"/>
    <s v="Finland"/>
    <n v="15"/>
    <n v="10"/>
    <n v="1979"/>
    <d v="1921-03-01T00:00:00"/>
    <x v="154"/>
    <x v="886"/>
    <x v="1"/>
    <s v="DH"/>
    <x v="0"/>
    <n v="497"/>
    <n v="3"/>
    <n v="130"/>
  </r>
  <r>
    <s v="SUM-M181167"/>
    <n v="25"/>
    <n v="5"/>
    <n v="1978"/>
    <d v="1930-09-29T00:00:00"/>
    <n v="51.68"/>
    <n v="41.37"/>
    <s v="Russia"/>
    <n v="1"/>
    <n v="4"/>
    <n v="1980"/>
    <d v="1906-09-01T00:00:00"/>
    <x v="144"/>
    <x v="887"/>
    <x v="10"/>
    <s v="DH"/>
    <x v="0"/>
    <n v="677"/>
    <n v="73"/>
    <n v="0"/>
  </r>
  <r>
    <s v="SVS-6054531"/>
    <n v="28"/>
    <n v="5"/>
    <n v="1978"/>
    <d v="1933-09-29T00:00:00"/>
    <n v="56.25"/>
    <n v="12.87"/>
    <s v="Sweden"/>
    <n v="30"/>
    <n v="6"/>
    <n v="1978"/>
    <d v="1935-10-30T00:00:00"/>
    <x v="272"/>
    <x v="72"/>
    <x v="11"/>
    <s v="UU"/>
    <x v="0"/>
    <n v="33"/>
    <n v="0"/>
    <n v="0"/>
  </r>
  <r>
    <s v="SVS-6054544"/>
    <n v="17"/>
    <n v="6"/>
    <n v="1978"/>
    <d v="1922-10-30T00:00:00"/>
    <n v="56.25"/>
    <n v="12.87"/>
    <s v="Sweden"/>
    <n v="17"/>
    <n v="4"/>
    <n v="1979"/>
    <d v="1922-08-31T00:00:00"/>
    <x v="272"/>
    <x v="72"/>
    <x v="11"/>
    <s v="UU"/>
    <x v="0"/>
    <n v="304"/>
    <n v="0"/>
    <n v="0"/>
  </r>
  <r>
    <s v="SVS-6068302"/>
    <n v="29"/>
    <n v="6"/>
    <n v="1978"/>
    <d v="1934-10-30T00:00:00"/>
    <n v="67.95"/>
    <n v="23.63"/>
    <s v="Sweden"/>
    <n v="21"/>
    <n v="6"/>
    <n v="1980"/>
    <d v="1926-11-01T00:00:00"/>
    <x v="748"/>
    <x v="770"/>
    <x v="11"/>
    <s v="UU"/>
    <x v="0"/>
    <n v="723"/>
    <n v="0"/>
    <n v="0"/>
  </r>
  <r>
    <s v="SVS-6069470"/>
    <n v="28"/>
    <n v="5"/>
    <n v="1978"/>
    <d v="1933-09-29T00:00:00"/>
    <n v="60.17"/>
    <n v="17.28"/>
    <s v="Sweden"/>
    <n v="16"/>
    <n v="5"/>
    <n v="1982"/>
    <d v="1921-10-03T00:00:00"/>
    <x v="572"/>
    <x v="888"/>
    <x v="11"/>
    <s v="AH"/>
    <x v="0"/>
    <n v="1449"/>
    <n v="23"/>
    <n v="35"/>
  </r>
  <r>
    <s v="SVS-6075721"/>
    <n v="11"/>
    <n v="6"/>
    <n v="1978"/>
    <d v="1916-10-29T00:00:00"/>
    <n v="59.07"/>
    <n v="15.55"/>
    <s v="Sweden"/>
    <n v="30"/>
    <n v="6"/>
    <n v="1983"/>
    <d v="1935-11-04T00:00:00"/>
    <x v="749"/>
    <x v="209"/>
    <x v="11"/>
    <s v="UU"/>
    <x v="0"/>
    <n v="1845"/>
    <n v="0"/>
    <n v="0"/>
  </r>
  <r>
    <s v="BLB-2T81290"/>
    <n v="13"/>
    <n v="5"/>
    <n v="1979"/>
    <d v="1918-09-30T00:00:00"/>
    <n v="51.1"/>
    <n v="4.5999999999999996"/>
    <s v="Belgium"/>
    <n v="15"/>
    <n v="3"/>
    <n v="1982"/>
    <d v="1920-08-02T00:00:00"/>
    <x v="99"/>
    <x v="809"/>
    <x v="12"/>
    <s v="DH"/>
    <x v="0"/>
    <n v="1037"/>
    <n v="0"/>
    <n v="0"/>
  </r>
  <r>
    <s v="CZP-E241494"/>
    <n v="20"/>
    <n v="5"/>
    <n v="1979"/>
    <d v="1925-09-30T00:00:00"/>
    <n v="49.15"/>
    <n v="14.3"/>
    <s v="Czech Republic"/>
    <n v="27"/>
    <n v="11"/>
    <n v="1979"/>
    <d v="1933-04-01T00:00:00"/>
    <x v="750"/>
    <x v="305"/>
    <x v="16"/>
    <s v="DH"/>
    <x v="0"/>
    <n v="191"/>
    <n v="35"/>
    <n v="46"/>
  </r>
  <r>
    <s v="CZP-E244413"/>
    <n v="26"/>
    <n v="5"/>
    <n v="1979"/>
    <d v="1931-09-30T00:00:00"/>
    <n v="49.93"/>
    <n v="16.23"/>
    <s v="Czech Republic"/>
    <n v="10"/>
    <n v="8"/>
    <n v="1979"/>
    <d v="1915-12-31T00:00:00"/>
    <x v="348"/>
    <x v="857"/>
    <x v="16"/>
    <s v="DH"/>
    <x v="0"/>
    <n v="76"/>
    <n v="0"/>
    <n v="0"/>
  </r>
  <r>
    <s v="CZP-E244420"/>
    <n v="26"/>
    <n v="5"/>
    <n v="1979"/>
    <d v="1931-09-30T00:00:00"/>
    <n v="49.93"/>
    <n v="16.23"/>
    <s v="Czech Republic"/>
    <n v="21"/>
    <n v="9"/>
    <n v="1979"/>
    <d v="1927-01-31T00:00:00"/>
    <x v="348"/>
    <x v="857"/>
    <x v="16"/>
    <s v="DH"/>
    <x v="0"/>
    <n v="118"/>
    <n v="0"/>
    <n v="0"/>
  </r>
  <r>
    <s v="CZP-E245982"/>
    <n v="3"/>
    <n v="6"/>
    <n v="1979"/>
    <d v="1908-10-30T00:00:00"/>
    <n v="49.03"/>
    <n v="17.170000000000002"/>
    <s v="Czech Republic"/>
    <n v="15"/>
    <n v="4"/>
    <n v="1980"/>
    <d v="1920-08-31T00:00:00"/>
    <x v="326"/>
    <x v="190"/>
    <x v="16"/>
    <s v="DH"/>
    <x v="0"/>
    <n v="317"/>
    <n v="5"/>
    <n v="297"/>
  </r>
  <r>
    <s v="CZP-E87180"/>
    <n v="27"/>
    <n v="5"/>
    <n v="1979"/>
    <d v="1932-09-29T00:00:00"/>
    <n v="50.62"/>
    <n v="15.62"/>
    <s v="Czech Republic"/>
    <n v="22"/>
    <n v="9"/>
    <n v="1979"/>
    <d v="1928-01-31T00:00:00"/>
    <x v="483"/>
    <x v="889"/>
    <x v="16"/>
    <s v="UU"/>
    <x v="0"/>
    <n v="118"/>
    <n v="6"/>
    <n v="181"/>
  </r>
  <r>
    <s v="DEH-5051103"/>
    <n v="12"/>
    <n v="5"/>
    <n v="1979"/>
    <d v="1917-09-30T00:00:00"/>
    <n v="51.98"/>
    <n v="12.08"/>
    <s v="Germany"/>
    <n v="5"/>
    <n v="3"/>
    <n v="1982"/>
    <d v="1910-08-03T00:00:00"/>
    <x v="100"/>
    <x v="112"/>
    <x v="6"/>
    <s v="AH"/>
    <x v="0"/>
    <n v="1028"/>
    <n v="6"/>
    <n v="270"/>
  </r>
  <r>
    <s v="DEH-5053051"/>
    <n v="15"/>
    <n v="7"/>
    <n v="1979"/>
    <d v="1920-11-29T00:00:00"/>
    <n v="50.85"/>
    <n v="10.57"/>
    <s v="Germany"/>
    <n v="19"/>
    <n v="8"/>
    <n v="1979"/>
    <d v="1924-12-30T00:00:00"/>
    <x v="751"/>
    <x v="113"/>
    <x v="6"/>
    <s v="PD"/>
    <x v="0"/>
    <n v="35"/>
    <n v="0"/>
    <n v="0"/>
  </r>
  <r>
    <s v="DEH-5054928"/>
    <n v="15"/>
    <n v="6"/>
    <n v="1979"/>
    <d v="1920-10-30T00:00:00"/>
    <n v="50.35"/>
    <n v="11.13"/>
    <s v="Germany"/>
    <n v="11"/>
    <n v="1"/>
    <n v="1981"/>
    <d v="1916-06-03T00:00:00"/>
    <x v="350"/>
    <x v="805"/>
    <x v="6"/>
    <s v="UU"/>
    <x v="0"/>
    <n v="576"/>
    <n v="4"/>
    <n v="91"/>
  </r>
  <r>
    <s v="ETM-U200838"/>
    <n v="27"/>
    <n v="5"/>
    <n v="1979"/>
    <d v="1932-09-29T00:00:00"/>
    <n v="58.6"/>
    <n v="24.3"/>
    <s v="Estonia"/>
    <n v="19"/>
    <n v="11"/>
    <n v="1979"/>
    <d v="1925-04-01T00:00:00"/>
    <x v="752"/>
    <x v="666"/>
    <x v="20"/>
    <s v="UU"/>
    <x v="0"/>
    <n v="176"/>
    <n v="7"/>
    <n v="108"/>
  </r>
  <r>
    <s v="GBT-EB06154"/>
    <n v="23"/>
    <n v="5"/>
    <n v="1979"/>
    <d v="1928-09-29T00:00:00"/>
    <n v="53.53"/>
    <n v="-1.1200000000000001"/>
    <s v="UK"/>
    <n v="20"/>
    <n v="7"/>
    <n v="1979"/>
    <d v="1925-11-30T00:00:00"/>
    <x v="568"/>
    <x v="647"/>
    <x v="4"/>
    <s v="UU"/>
    <x v="0"/>
    <n v="58"/>
    <n v="0"/>
    <n v="0"/>
  </r>
  <r>
    <s v="GBT-EB50549"/>
    <n v="11"/>
    <n v="5"/>
    <n v="1979"/>
    <d v="1916-09-29T00:00:00"/>
    <n v="50.98"/>
    <n v="-3.22"/>
    <s v="UK"/>
    <n v="28"/>
    <n v="6"/>
    <n v="1979"/>
    <d v="1933-10-31T00:00:00"/>
    <x v="114"/>
    <x v="261"/>
    <x v="4"/>
    <s v="UU"/>
    <x v="0"/>
    <n v="48"/>
    <n v="2"/>
    <n v="270"/>
  </r>
  <r>
    <s v="GBT-EB96483"/>
    <n v="8"/>
    <n v="5"/>
    <n v="1979"/>
    <d v="1913-09-30T00:00:00"/>
    <n v="50.88"/>
    <n v="-1.32"/>
    <s v="UK"/>
    <n v="11"/>
    <n v="1"/>
    <n v="1980"/>
    <d v="1916-06-02T00:00:00"/>
    <x v="85"/>
    <x v="890"/>
    <x v="4"/>
    <s v="DH"/>
    <x v="0"/>
    <n v="248"/>
    <n v="9"/>
    <n v="26"/>
  </r>
  <r>
    <s v="GBT-EF36306"/>
    <n v="10"/>
    <n v="6"/>
    <n v="1979"/>
    <d v="1915-10-31T00:00:00"/>
    <n v="53.27"/>
    <n v="-1.57"/>
    <s v="UK"/>
    <n v="2"/>
    <n v="4"/>
    <n v="1980"/>
    <d v="1907-09-01T00:00:00"/>
    <x v="607"/>
    <x v="891"/>
    <x v="4"/>
    <s v="UU"/>
    <x v="0"/>
    <n v="297"/>
    <n v="19"/>
    <n v="324"/>
  </r>
  <r>
    <s v="GBT-EF56091"/>
    <n v="3"/>
    <n v="6"/>
    <n v="1979"/>
    <d v="1908-10-30T00:00:00"/>
    <n v="50.83"/>
    <n v="-1.03"/>
    <s v="UK"/>
    <n v="27"/>
    <n v="1"/>
    <n v="1982"/>
    <d v="1932-06-04T00:00:00"/>
    <x v="462"/>
    <x v="195"/>
    <x v="4"/>
    <s v="UU"/>
    <x v="0"/>
    <n v="969"/>
    <n v="0"/>
    <n v="0"/>
  </r>
  <r>
    <s v="GBT-EF98965"/>
    <n v="12"/>
    <n v="6"/>
    <n v="1979"/>
    <d v="1917-10-31T00:00:00"/>
    <n v="53.38"/>
    <n v="-1.53"/>
    <s v="UK"/>
    <n v="25"/>
    <n v="4"/>
    <n v="1980"/>
    <d v="1930-09-01T00:00:00"/>
    <x v="731"/>
    <x v="639"/>
    <x v="4"/>
    <s v="UU"/>
    <x v="0"/>
    <n v="318"/>
    <n v="0"/>
    <n v="0"/>
  </r>
  <r>
    <s v="GBT-EH14269"/>
    <n v="20"/>
    <n v="5"/>
    <n v="1979"/>
    <d v="1925-09-30T00:00:00"/>
    <n v="53.28"/>
    <n v="6.2"/>
    <s v="Eire"/>
    <n v="13"/>
    <n v="4"/>
    <n v="1980"/>
    <d v="1918-09-01T00:00:00"/>
    <x v="613"/>
    <x v="820"/>
    <x v="7"/>
    <s v="ND"/>
    <x v="0"/>
    <n v="329"/>
    <n v="3"/>
    <n v="31"/>
  </r>
  <r>
    <s v="GBT-EH18136"/>
    <n v="8"/>
    <n v="5"/>
    <n v="1979"/>
    <d v="1913-09-30T00:00:00"/>
    <n v="53.42"/>
    <n v="-2.27"/>
    <s v="UK"/>
    <n v="28"/>
    <n v="4"/>
    <n v="1984"/>
    <d v="1933-09-05T00:00:00"/>
    <x v="730"/>
    <x v="331"/>
    <x v="4"/>
    <s v="PD"/>
    <x v="0"/>
    <n v="1817"/>
    <n v="0"/>
    <n v="0"/>
  </r>
  <r>
    <s v="GBT-EH18142"/>
    <n v="9"/>
    <n v="5"/>
    <n v="1979"/>
    <d v="1914-09-30T00:00:00"/>
    <n v="53.45"/>
    <n v="-2.23"/>
    <s v="UK"/>
    <n v="1"/>
    <n v="5"/>
    <n v="1984"/>
    <d v="1906-10-05T00:00:00"/>
    <x v="28"/>
    <x v="311"/>
    <x v="4"/>
    <s v="AH"/>
    <x v="0"/>
    <n v="1819"/>
    <n v="0"/>
    <n v="0"/>
  </r>
  <r>
    <s v="GBT-EH18150"/>
    <n v="15"/>
    <n v="5"/>
    <n v="1979"/>
    <d v="1920-09-29T00:00:00"/>
    <n v="53.43"/>
    <n v="-2.2000000000000002"/>
    <s v="UK"/>
    <n v="5"/>
    <n v="6"/>
    <n v="1979"/>
    <d v="1910-10-31T00:00:00"/>
    <x v="28"/>
    <x v="892"/>
    <x v="4"/>
    <s v="UU"/>
    <x v="0"/>
    <n v="21"/>
    <n v="3"/>
    <n v="330"/>
  </r>
  <r>
    <s v="GBT-EH18156"/>
    <n v="15"/>
    <n v="5"/>
    <n v="1979"/>
    <d v="1920-09-29T00:00:00"/>
    <n v="53.45"/>
    <n v="-2.2000000000000002"/>
    <s v="UK"/>
    <n v="30"/>
    <n v="5"/>
    <n v="1979"/>
    <d v="1935-09-30T00:00:00"/>
    <x v="28"/>
    <x v="686"/>
    <x v="4"/>
    <s v="ND"/>
    <x v="2"/>
    <n v="15"/>
    <n v="0"/>
    <n v="0"/>
  </r>
  <r>
    <s v="GBT-EH18161"/>
    <n v="21"/>
    <n v="5"/>
    <n v="1979"/>
    <d v="1926-09-30T00:00:00"/>
    <n v="53.4"/>
    <n v="-2.25"/>
    <s v="UK"/>
    <n v="22"/>
    <n v="6"/>
    <n v="1987"/>
    <d v="1927-11-08T00:00:00"/>
    <x v="730"/>
    <x v="475"/>
    <x v="4"/>
    <s v="UU"/>
    <x v="0"/>
    <n v="2954"/>
    <n v="6"/>
    <n v="72"/>
  </r>
  <r>
    <s v="GBT-EH18174"/>
    <n v="22"/>
    <n v="5"/>
    <n v="1979"/>
    <d v="1927-09-30T00:00:00"/>
    <n v="53.4"/>
    <n v="-2.23"/>
    <s v="UK"/>
    <n v="6"/>
    <n v="8"/>
    <n v="1979"/>
    <d v="1911-12-31T00:00:00"/>
    <x v="607"/>
    <x v="311"/>
    <x v="4"/>
    <s v="UU"/>
    <x v="0"/>
    <n v="76"/>
    <n v="0"/>
    <n v="0"/>
  </r>
  <r>
    <s v="GBT-EH18189"/>
    <n v="24"/>
    <n v="5"/>
    <n v="1979"/>
    <d v="1929-09-30T00:00:00"/>
    <n v="53.4"/>
    <n v="-2.23"/>
    <s v="UK"/>
    <n v="13"/>
    <n v="8"/>
    <n v="1982"/>
    <d v="1919-01-03T00:00:00"/>
    <x v="607"/>
    <x v="311"/>
    <x v="4"/>
    <s v="UU"/>
    <x v="0"/>
    <n v="1177"/>
    <n v="0"/>
    <n v="0"/>
  </r>
  <r>
    <s v="GBT-EH18200"/>
    <n v="30"/>
    <n v="5"/>
    <n v="1979"/>
    <d v="1935-09-30T00:00:00"/>
    <n v="53.43"/>
    <n v="-2.1800000000000002"/>
    <s v="UK"/>
    <n v="24"/>
    <n v="5"/>
    <n v="1990"/>
    <d v="1929-10-11T00:00:00"/>
    <x v="87"/>
    <x v="864"/>
    <x v="4"/>
    <s v="PD"/>
    <x v="0"/>
    <n v="4012"/>
    <n v="0"/>
    <n v="0"/>
  </r>
  <r>
    <s v="GBT-EH18204"/>
    <n v="1"/>
    <n v="6"/>
    <n v="1979"/>
    <d v="1906-10-31T00:00:00"/>
    <n v="53.4"/>
    <n v="-2.25"/>
    <s v="UK"/>
    <n v="8"/>
    <n v="5"/>
    <n v="1980"/>
    <d v="1913-10-01T00:00:00"/>
    <x v="607"/>
    <x v="862"/>
    <x v="4"/>
    <s v="UU"/>
    <x v="0"/>
    <n v="342"/>
    <n v="0"/>
    <n v="0"/>
  </r>
  <r>
    <s v="GBT-EH18213"/>
    <n v="8"/>
    <n v="6"/>
    <n v="1979"/>
    <d v="1913-10-31T00:00:00"/>
    <n v="53.45"/>
    <n v="-2.2200000000000002"/>
    <s v="UK"/>
    <n v="7"/>
    <n v="1"/>
    <n v="1980"/>
    <d v="1912-06-02T00:00:00"/>
    <x v="28"/>
    <x v="892"/>
    <x v="4"/>
    <s v="UU"/>
    <x v="0"/>
    <n v="213"/>
    <n v="0"/>
    <n v="0"/>
  </r>
  <r>
    <s v="GBT-EH30836"/>
    <n v="27"/>
    <n v="5"/>
    <n v="1979"/>
    <d v="1932-09-29T00:00:00"/>
    <n v="51.27"/>
    <n v="1.38"/>
    <s v="UK"/>
    <n v="2"/>
    <n v="3"/>
    <n v="1983"/>
    <d v="1907-08-04T00:00:00"/>
    <x v="37"/>
    <x v="893"/>
    <x v="4"/>
    <s v="UU"/>
    <x v="0"/>
    <n v="1375"/>
    <n v="4"/>
    <n v="163"/>
  </r>
  <r>
    <s v="GBT-EH36414"/>
    <n v="30"/>
    <n v="5"/>
    <n v="1979"/>
    <d v="1935-09-30T00:00:00"/>
    <n v="50.47"/>
    <n v="-4.38"/>
    <s v="UK"/>
    <n v="15"/>
    <n v="3"/>
    <n v="1980"/>
    <d v="1920-07-31T00:00:00"/>
    <x v="513"/>
    <x v="894"/>
    <x v="4"/>
    <s v="DH"/>
    <x v="0"/>
    <n v="290"/>
    <n v="2"/>
    <n v="91"/>
  </r>
  <r>
    <s v="GBT-EH39958"/>
    <n v="21"/>
    <n v="5"/>
    <n v="1979"/>
    <d v="1926-09-30T00:00:00"/>
    <n v="53.38"/>
    <n v="-1.53"/>
    <s v="UK"/>
    <n v="14"/>
    <n v="7"/>
    <n v="1979"/>
    <d v="1919-11-30T00:00:00"/>
    <x v="731"/>
    <x v="639"/>
    <x v="4"/>
    <s v="UU"/>
    <x v="0"/>
    <n v="54"/>
    <n v="0"/>
    <n v="0"/>
  </r>
  <r>
    <s v="GBT-EH39970"/>
    <n v="29"/>
    <n v="5"/>
    <n v="1979"/>
    <d v="1934-09-30T00:00:00"/>
    <n v="53.38"/>
    <n v="-1.53"/>
    <s v="UK"/>
    <n v="18"/>
    <n v="8"/>
    <n v="1981"/>
    <d v="1924-01-02T00:00:00"/>
    <x v="730"/>
    <x v="607"/>
    <x v="4"/>
    <s v="PD"/>
    <x v="0"/>
    <n v="812"/>
    <n v="5"/>
    <n v="319"/>
  </r>
  <r>
    <s v="GBT-EH49766"/>
    <n v="10"/>
    <n v="6"/>
    <n v="1979"/>
    <d v="1915-10-31T00:00:00"/>
    <n v="53.48"/>
    <n v="-1.87"/>
    <s v="UK"/>
    <n v="8"/>
    <n v="9"/>
    <n v="1979"/>
    <d v="1914-01-31T00:00:00"/>
    <x v="647"/>
    <x v="13"/>
    <x v="4"/>
    <s v="DH"/>
    <x v="0"/>
    <n v="90"/>
    <n v="0"/>
    <n v="0"/>
  </r>
  <r>
    <s v="GBT-EH51680"/>
    <n v="25"/>
    <n v="5"/>
    <n v="1979"/>
    <d v="1930-09-30T00:00:00"/>
    <n v="54.55"/>
    <n v="-5.97"/>
    <s v="UK"/>
    <n v="12"/>
    <n v="7"/>
    <n v="1979"/>
    <d v="1917-11-30T00:00:00"/>
    <x v="753"/>
    <x v="895"/>
    <x v="4"/>
    <s v="UU"/>
    <x v="0"/>
    <n v="48"/>
    <n v="0"/>
    <n v="0"/>
  </r>
  <r>
    <s v="GBT-EH68613"/>
    <n v="30"/>
    <n v="5"/>
    <n v="1979"/>
    <d v="1935-09-30T00:00:00"/>
    <n v="53.38"/>
    <n v="-1.53"/>
    <s v="UK"/>
    <n v="17"/>
    <n v="7"/>
    <n v="1979"/>
    <d v="1922-11-30T00:00:00"/>
    <x v="731"/>
    <x v="639"/>
    <x v="4"/>
    <s v="AH"/>
    <x v="0"/>
    <n v="48"/>
    <n v="0"/>
    <n v="0"/>
  </r>
  <r>
    <s v="GBT-EH76021"/>
    <n v="11"/>
    <n v="5"/>
    <n v="1979"/>
    <d v="1916-09-29T00:00:00"/>
    <n v="50.98"/>
    <n v="-3.22"/>
    <s v="UK"/>
    <n v="28"/>
    <n v="6"/>
    <n v="1979"/>
    <d v="1933-10-31T00:00:00"/>
    <x v="114"/>
    <x v="261"/>
    <x v="4"/>
    <s v="UU"/>
    <x v="0"/>
    <n v="48"/>
    <n v="2"/>
    <n v="270"/>
  </r>
  <r>
    <s v="GBT-EH76025"/>
    <n v="25"/>
    <n v="5"/>
    <n v="1979"/>
    <d v="1930-09-30T00:00:00"/>
    <n v="50.98"/>
    <n v="-3.22"/>
    <s v="UK"/>
    <n v="17"/>
    <n v="12"/>
    <n v="1979"/>
    <d v="1923-05-02T00:00:00"/>
    <x v="114"/>
    <x v="814"/>
    <x v="4"/>
    <s v="AH"/>
    <x v="0"/>
    <n v="206"/>
    <n v="2"/>
    <n v="91"/>
  </r>
  <r>
    <s v="GBT-EH76026"/>
    <n v="25"/>
    <n v="5"/>
    <n v="1979"/>
    <d v="1930-09-30T00:00:00"/>
    <n v="50.98"/>
    <n v="-3.22"/>
    <s v="UK"/>
    <n v="21"/>
    <n v="6"/>
    <n v="1983"/>
    <d v="1926-11-04T00:00:00"/>
    <x v="114"/>
    <x v="814"/>
    <x v="4"/>
    <s v="ND"/>
    <x v="0"/>
    <n v="1488"/>
    <n v="2"/>
    <n v="91"/>
  </r>
  <r>
    <s v="GBT-EJ07112"/>
    <n v="11"/>
    <n v="6"/>
    <n v="1979"/>
    <d v="1916-10-30T00:00:00"/>
    <n v="50.87"/>
    <n v="-0.05"/>
    <s v="UK"/>
    <n v="15"/>
    <n v="7"/>
    <n v="1979"/>
    <d v="1920-11-29T00:00:00"/>
    <x v="80"/>
    <x v="896"/>
    <x v="4"/>
    <s v="UU"/>
    <x v="0"/>
    <n v="34"/>
    <n v="0"/>
    <n v="0"/>
  </r>
  <r>
    <s v="GBT-EJ25756"/>
    <n v="19"/>
    <n v="5"/>
    <n v="1979"/>
    <d v="1924-09-29T00:00:00"/>
    <n v="50.97"/>
    <n v="-1.33"/>
    <s v="UK"/>
    <n v="17"/>
    <n v="4"/>
    <n v="1982"/>
    <d v="1922-09-03T00:00:00"/>
    <x v="482"/>
    <x v="688"/>
    <x v="4"/>
    <s v="AH"/>
    <x v="0"/>
    <n v="1064"/>
    <n v="3"/>
    <n v="91"/>
  </r>
  <r>
    <s v="GBT-EJ25764"/>
    <n v="19"/>
    <n v="5"/>
    <n v="1979"/>
    <d v="1924-09-29T00:00:00"/>
    <n v="50.88"/>
    <n v="-1.32"/>
    <s v="UK"/>
    <n v="3"/>
    <n v="8"/>
    <n v="1979"/>
    <d v="1908-12-30T00:00:00"/>
    <x v="160"/>
    <x v="897"/>
    <x v="4"/>
    <s v="PD"/>
    <x v="0"/>
    <n v="76"/>
    <n v="3"/>
    <n v="328"/>
  </r>
  <r>
    <s v="GBT-EJ25774"/>
    <n v="21"/>
    <n v="5"/>
    <n v="1979"/>
    <d v="1926-09-30T00:00:00"/>
    <n v="50.85"/>
    <n v="-1.3"/>
    <s v="UK"/>
    <n v="10"/>
    <n v="2"/>
    <n v="1983"/>
    <d v="1915-07-07T00:00:00"/>
    <x v="85"/>
    <x v="898"/>
    <x v="4"/>
    <s v="UU"/>
    <x v="0"/>
    <n v="1361"/>
    <n v="14"/>
    <n v="37"/>
  </r>
  <r>
    <s v="GBT-EJ25781"/>
    <n v="1"/>
    <n v="6"/>
    <n v="1979"/>
    <d v="1906-10-31T00:00:00"/>
    <n v="50.88"/>
    <n v="-1.32"/>
    <s v="UK"/>
    <n v="3"/>
    <n v="10"/>
    <n v="1979"/>
    <d v="1909-03-01T00:00:00"/>
    <x v="80"/>
    <x v="214"/>
    <x v="4"/>
    <s v="AH"/>
    <x v="2"/>
    <n v="124"/>
    <n v="3"/>
    <n v="129"/>
  </r>
  <r>
    <s v="LIK-156746"/>
    <n v="25"/>
    <n v="6"/>
    <n v="1979"/>
    <d v="1930-10-31T00:00:00"/>
    <n v="55.88"/>
    <n v="25.75"/>
    <s v="Lithuania"/>
    <n v="10"/>
    <n v="10"/>
    <n v="1980"/>
    <d v="1916-03-02T00:00:00"/>
    <x v="583"/>
    <x v="899"/>
    <x v="21"/>
    <s v="DH"/>
    <x v="0"/>
    <n v="473"/>
    <n v="90"/>
    <n v="89"/>
  </r>
  <r>
    <s v="NLA-3252297"/>
    <n v="12"/>
    <n v="5"/>
    <n v="1979"/>
    <d v="1917-09-30T00:00:00"/>
    <n v="51.97"/>
    <n v="4.32"/>
    <s v="Netherlands"/>
    <n v="25"/>
    <n v="6"/>
    <n v="1979"/>
    <d v="1930-10-31T00:00:00"/>
    <x v="100"/>
    <x v="867"/>
    <x v="19"/>
    <s v="AH"/>
    <x v="0"/>
    <n v="44"/>
    <n v="0"/>
    <n v="0"/>
  </r>
  <r>
    <s v="NLA-3252299"/>
    <n v="12"/>
    <n v="5"/>
    <n v="1979"/>
    <d v="1917-09-30T00:00:00"/>
    <n v="51.97"/>
    <n v="4.32"/>
    <s v="Netherlands"/>
    <n v="16"/>
    <n v="7"/>
    <n v="1979"/>
    <d v="1921-11-30T00:00:00"/>
    <x v="100"/>
    <x v="867"/>
    <x v="19"/>
    <s v="ND"/>
    <x v="0"/>
    <n v="65"/>
    <n v="0"/>
    <n v="0"/>
  </r>
  <r>
    <s v="NLA-3275428"/>
    <n v="20"/>
    <n v="5"/>
    <n v="1979"/>
    <d v="1925-09-30T00:00:00"/>
    <n v="52.35"/>
    <n v="4.5199999999999996"/>
    <s v="Netherlands"/>
    <n v="25"/>
    <n v="4"/>
    <n v="1983"/>
    <d v="1930-09-04T00:00:00"/>
    <x v="15"/>
    <x v="870"/>
    <x v="19"/>
    <s v="UU"/>
    <x v="0"/>
    <n v="1436"/>
    <n v="0"/>
    <n v="0"/>
  </r>
  <r>
    <s v="NLA-3275432"/>
    <n v="20"/>
    <n v="5"/>
    <n v="1979"/>
    <d v="1925-09-30T00:00:00"/>
    <n v="52.35"/>
    <n v="4.5199999999999996"/>
    <s v="Netherlands"/>
    <n v="4"/>
    <n v="5"/>
    <n v="1980"/>
    <d v="1909-10-01T00:00:00"/>
    <x v="15"/>
    <x v="870"/>
    <x v="19"/>
    <s v="UU"/>
    <x v="0"/>
    <n v="350"/>
    <n v="0"/>
    <n v="0"/>
  </r>
  <r>
    <s v="NLA-3275438"/>
    <n v="24"/>
    <n v="5"/>
    <n v="1979"/>
    <d v="1929-09-30T00:00:00"/>
    <n v="52.75"/>
    <n v="4.68"/>
    <s v="Netherlands"/>
    <n v="1"/>
    <n v="2"/>
    <n v="1981"/>
    <d v="1906-07-05T00:00:00"/>
    <x v="218"/>
    <x v="709"/>
    <x v="19"/>
    <s v="UU"/>
    <x v="0"/>
    <n v="619"/>
    <n v="12"/>
    <n v="36"/>
  </r>
  <r>
    <s v="NLA-3275440"/>
    <n v="24"/>
    <n v="5"/>
    <n v="1979"/>
    <d v="1929-09-30T00:00:00"/>
    <n v="52.75"/>
    <n v="4.68"/>
    <s v="Netherlands"/>
    <n v="15"/>
    <n v="6"/>
    <n v="1982"/>
    <d v="1920-11-02T00:00:00"/>
    <x v="468"/>
    <x v="567"/>
    <x v="19"/>
    <s v="DH"/>
    <x v="0"/>
    <n v="1118"/>
    <n v="2"/>
    <n v="91"/>
  </r>
  <r>
    <s v="NLA-3275447"/>
    <n v="24"/>
    <n v="5"/>
    <n v="1979"/>
    <d v="1929-09-30T00:00:00"/>
    <n v="52.77"/>
    <n v="4.67"/>
    <s v="Netherlands"/>
    <n v="25"/>
    <n v="2"/>
    <n v="1992"/>
    <d v="1930-07-16T00:00:00"/>
    <x v="719"/>
    <x v="842"/>
    <x v="19"/>
    <s v="UU"/>
    <x v="0"/>
    <n v="4660"/>
    <n v="0"/>
    <n v="0"/>
  </r>
  <r>
    <s v="NLA-3275455"/>
    <n v="1"/>
    <n v="6"/>
    <n v="1979"/>
    <d v="1906-10-31T00:00:00"/>
    <n v="52.35"/>
    <n v="4.5199999999999996"/>
    <s v="Netherlands"/>
    <n v="18"/>
    <n v="8"/>
    <n v="1979"/>
    <d v="1923-12-31T00:00:00"/>
    <x v="15"/>
    <x v="870"/>
    <x v="19"/>
    <s v="UU"/>
    <x v="0"/>
    <n v="78"/>
    <n v="0"/>
    <n v="0"/>
  </r>
  <r>
    <s v="NLA-3275456"/>
    <n v="1"/>
    <n v="6"/>
    <n v="1979"/>
    <d v="1906-10-31T00:00:00"/>
    <n v="52.35"/>
    <n v="4.5199999999999996"/>
    <s v="Netherlands"/>
    <n v="24"/>
    <n v="7"/>
    <n v="1979"/>
    <d v="1929-11-30T00:00:00"/>
    <x v="144"/>
    <x v="900"/>
    <x v="19"/>
    <s v="UU"/>
    <x v="0"/>
    <n v="53"/>
    <n v="3"/>
    <n v="212"/>
  </r>
  <r>
    <s v="NLA-3275481"/>
    <n v="9"/>
    <n v="6"/>
    <n v="1979"/>
    <d v="1914-10-31T00:00:00"/>
    <n v="52.35"/>
    <n v="4.5199999999999996"/>
    <s v="Netherlands"/>
    <n v="15"/>
    <n v="10"/>
    <n v="1979"/>
    <d v="1921-03-01T00:00:00"/>
    <x v="15"/>
    <x v="870"/>
    <x v="19"/>
    <s v="UU"/>
    <x v="0"/>
    <n v="128"/>
    <n v="0"/>
    <n v="0"/>
  </r>
  <r>
    <s v="NLA-3275509"/>
    <n v="20"/>
    <n v="5"/>
    <n v="1979"/>
    <d v="1925-09-30T00:00:00"/>
    <n v="52.35"/>
    <n v="4.5199999999999996"/>
    <s v="Netherlands"/>
    <n v="4"/>
    <n v="7"/>
    <n v="1979"/>
    <d v="1909-11-30T00:00:00"/>
    <x v="15"/>
    <x v="872"/>
    <x v="19"/>
    <s v="UU"/>
    <x v="1"/>
    <n v="45"/>
    <n v="3"/>
    <n v="91"/>
  </r>
  <r>
    <s v="NLA-3275530"/>
    <n v="30"/>
    <n v="5"/>
    <n v="1979"/>
    <d v="1935-09-30T00:00:00"/>
    <n v="52.35"/>
    <n v="4.5199999999999996"/>
    <s v="Netherlands"/>
    <n v="20"/>
    <n v="7"/>
    <n v="1979"/>
    <d v="1925-11-30T00:00:00"/>
    <x v="15"/>
    <x v="870"/>
    <x v="19"/>
    <s v="UU"/>
    <x v="0"/>
    <n v="51"/>
    <n v="0"/>
    <n v="0"/>
  </r>
  <r>
    <s v="NLA-3275545"/>
    <n v="30"/>
    <n v="5"/>
    <n v="1979"/>
    <d v="1935-09-30T00:00:00"/>
    <n v="52.35"/>
    <n v="4.5199999999999996"/>
    <s v="Netherlands"/>
    <n v="15"/>
    <n v="2"/>
    <n v="1984"/>
    <d v="1920-07-07T00:00:00"/>
    <x v="199"/>
    <x v="901"/>
    <x v="19"/>
    <s v="DH"/>
    <x v="0"/>
    <n v="1722"/>
    <n v="10"/>
    <n v="174"/>
  </r>
  <r>
    <s v="NLA-3285111"/>
    <n v="9"/>
    <n v="5"/>
    <n v="1979"/>
    <d v="1914-09-30T00:00:00"/>
    <n v="51.95"/>
    <n v="5.55"/>
    <s v="Netherlands"/>
    <n v="3"/>
    <n v="6"/>
    <n v="1980"/>
    <d v="1908-10-31T00:00:00"/>
    <x v="741"/>
    <x v="877"/>
    <x v="19"/>
    <s v="UU"/>
    <x v="0"/>
    <n v="391"/>
    <n v="3"/>
    <n v="149"/>
  </r>
  <r>
    <s v="NLA-3285112"/>
    <n v="9"/>
    <n v="5"/>
    <n v="1979"/>
    <d v="1914-09-30T00:00:00"/>
    <n v="51.95"/>
    <n v="5.55"/>
    <s v="Netherlands"/>
    <n v="24"/>
    <n v="6"/>
    <n v="1979"/>
    <d v="1929-10-31T00:00:00"/>
    <x v="649"/>
    <x v="742"/>
    <x v="19"/>
    <s v="UU"/>
    <x v="0"/>
    <n v="46"/>
    <n v="3"/>
    <n v="270"/>
  </r>
  <r>
    <s v="NLA-3285115"/>
    <n v="9"/>
    <n v="5"/>
    <n v="1979"/>
    <d v="1914-09-30T00:00:00"/>
    <n v="51.95"/>
    <n v="5.55"/>
    <s v="Netherlands"/>
    <n v="1"/>
    <n v="7"/>
    <n v="1979"/>
    <d v="1906-11-30T00:00:00"/>
    <x v="738"/>
    <x v="874"/>
    <x v="19"/>
    <s v="AH"/>
    <x v="0"/>
    <n v="53"/>
    <n v="2"/>
    <n v="181"/>
  </r>
  <r>
    <s v="NLA-3285117"/>
    <n v="15"/>
    <n v="5"/>
    <n v="1979"/>
    <d v="1920-09-29T00:00:00"/>
    <n v="51.93"/>
    <n v="5.55"/>
    <s v="Netherlands"/>
    <n v="11"/>
    <n v="2"/>
    <n v="1980"/>
    <d v="1916-07-03T00:00:00"/>
    <x v="738"/>
    <x v="874"/>
    <x v="19"/>
    <s v="DH"/>
    <x v="0"/>
    <n v="272"/>
    <n v="0"/>
    <n v="0"/>
  </r>
  <r>
    <s v="NLA-3285123"/>
    <n v="15"/>
    <n v="5"/>
    <n v="1979"/>
    <d v="1920-09-29T00:00:00"/>
    <n v="51.93"/>
    <n v="5.57"/>
    <s v="Netherlands"/>
    <n v="26"/>
    <n v="2"/>
    <n v="1980"/>
    <d v="1931-07-04T00:00:00"/>
    <x v="738"/>
    <x v="874"/>
    <x v="19"/>
    <s v="DH"/>
    <x v="0"/>
    <n v="287"/>
    <n v="2"/>
    <n v="270"/>
  </r>
  <r>
    <s v="NLA-3285125"/>
    <n v="15"/>
    <n v="5"/>
    <n v="1979"/>
    <d v="1920-09-29T00:00:00"/>
    <n v="51.93"/>
    <n v="5.57"/>
    <s v="Netherlands"/>
    <n v="23"/>
    <n v="2"/>
    <n v="1980"/>
    <d v="1928-07-03T00:00:00"/>
    <x v="738"/>
    <x v="874"/>
    <x v="19"/>
    <s v="DH"/>
    <x v="0"/>
    <n v="284"/>
    <n v="2"/>
    <n v="270"/>
  </r>
  <r>
    <s v="NLA-3285127"/>
    <n v="15"/>
    <n v="5"/>
    <n v="1979"/>
    <d v="1920-09-29T00:00:00"/>
    <n v="51.93"/>
    <n v="5.57"/>
    <s v="Netherlands"/>
    <n v="1"/>
    <n v="7"/>
    <n v="1979"/>
    <d v="1906-11-30T00:00:00"/>
    <x v="738"/>
    <x v="874"/>
    <x v="19"/>
    <s v="AH"/>
    <x v="0"/>
    <n v="47"/>
    <n v="2"/>
    <n v="270"/>
  </r>
  <r>
    <s v="NLA-3285128"/>
    <n v="15"/>
    <n v="5"/>
    <n v="1979"/>
    <d v="1920-09-29T00:00:00"/>
    <n v="51.93"/>
    <n v="5.57"/>
    <s v="Netherlands"/>
    <n v="26"/>
    <n v="2"/>
    <n v="1980"/>
    <d v="1931-07-04T00:00:00"/>
    <x v="738"/>
    <x v="874"/>
    <x v="19"/>
    <s v="DH"/>
    <x v="0"/>
    <n v="287"/>
    <n v="2"/>
    <n v="270"/>
  </r>
  <r>
    <s v="NLA-3285132"/>
    <n v="15"/>
    <n v="5"/>
    <n v="1979"/>
    <d v="1920-09-29T00:00:00"/>
    <n v="51.93"/>
    <n v="5.55"/>
    <s v="Netherlands"/>
    <n v="21"/>
    <n v="4"/>
    <n v="1981"/>
    <d v="1926-09-02T00:00:00"/>
    <x v="649"/>
    <x v="874"/>
    <x v="19"/>
    <s v="DH"/>
    <x v="0"/>
    <n v="707"/>
    <n v="0"/>
    <n v="0"/>
  </r>
  <r>
    <s v="NLA-3285139"/>
    <n v="15"/>
    <n v="5"/>
    <n v="1979"/>
    <d v="1920-09-29T00:00:00"/>
    <n v="51.93"/>
    <n v="5.55"/>
    <s v="Netherlands"/>
    <n v="1"/>
    <n v="9"/>
    <n v="1979"/>
    <d v="1907-01-31T00:00:00"/>
    <x v="649"/>
    <x v="874"/>
    <x v="19"/>
    <s v="UU"/>
    <x v="0"/>
    <n v="109"/>
    <n v="0"/>
    <n v="0"/>
  </r>
  <r>
    <s v="NLA-3285146"/>
    <n v="16"/>
    <n v="5"/>
    <n v="1979"/>
    <d v="1921-09-30T00:00:00"/>
    <n v="51.95"/>
    <n v="6.03"/>
    <s v="Netherlands"/>
    <n v="15"/>
    <n v="7"/>
    <n v="1980"/>
    <d v="1920-11-30T00:00:00"/>
    <x v="706"/>
    <x v="689"/>
    <x v="19"/>
    <s v="DH"/>
    <x v="0"/>
    <n v="426"/>
    <n v="5"/>
    <n v="68"/>
  </r>
  <r>
    <s v="NLA-3285157"/>
    <n v="21"/>
    <n v="5"/>
    <n v="1979"/>
    <d v="1926-09-30T00:00:00"/>
    <n v="51.93"/>
    <n v="5.53"/>
    <s v="Netherlands"/>
    <n v="8"/>
    <n v="5"/>
    <n v="1980"/>
    <d v="1913-10-01T00:00:00"/>
    <x v="649"/>
    <x v="874"/>
    <x v="19"/>
    <s v="DH"/>
    <x v="0"/>
    <n v="353"/>
    <n v="3"/>
    <n v="32"/>
  </r>
  <r>
    <s v="NLA-3285161"/>
    <n v="21"/>
    <n v="5"/>
    <n v="1979"/>
    <d v="1926-09-30T00:00:00"/>
    <n v="51.93"/>
    <n v="5.57"/>
    <s v="Netherlands"/>
    <n v="22"/>
    <n v="6"/>
    <n v="1979"/>
    <d v="1927-10-31T00:00:00"/>
    <x v="706"/>
    <x v="875"/>
    <x v="19"/>
    <s v="RH"/>
    <x v="2"/>
    <n v="32"/>
    <n v="4"/>
    <n v="18"/>
  </r>
  <r>
    <s v="NLA-3285164"/>
    <n v="21"/>
    <n v="5"/>
    <n v="1979"/>
    <d v="1926-09-30T00:00:00"/>
    <n v="51.93"/>
    <n v="5.57"/>
    <s v="Netherlands"/>
    <n v="30"/>
    <n v="6"/>
    <n v="1979"/>
    <d v="1935-10-31T00:00:00"/>
    <x v="738"/>
    <x v="874"/>
    <x v="19"/>
    <s v="DH"/>
    <x v="0"/>
    <n v="40"/>
    <n v="2"/>
    <n v="270"/>
  </r>
  <r>
    <s v="NLA-3285168"/>
    <n v="21"/>
    <n v="5"/>
    <n v="1979"/>
    <d v="1926-09-30T00:00:00"/>
    <n v="51.92"/>
    <n v="5.58"/>
    <s v="Netherlands"/>
    <n v="21"/>
    <n v="2"/>
    <n v="1980"/>
    <d v="1926-07-04T00:00:00"/>
    <x v="738"/>
    <x v="874"/>
    <x v="19"/>
    <s v="DH"/>
    <x v="0"/>
    <n v="276"/>
    <n v="3"/>
    <n v="270"/>
  </r>
  <r>
    <s v="NLA-3285169"/>
    <n v="21"/>
    <n v="5"/>
    <n v="1979"/>
    <d v="1926-09-30T00:00:00"/>
    <n v="51.92"/>
    <n v="5.58"/>
    <s v="Netherlands"/>
    <n v="21"/>
    <n v="2"/>
    <n v="1980"/>
    <d v="1926-07-04T00:00:00"/>
    <x v="738"/>
    <x v="874"/>
    <x v="19"/>
    <s v="DH"/>
    <x v="0"/>
    <n v="276"/>
    <n v="3"/>
    <n v="270"/>
  </r>
  <r>
    <s v="NLA-3285174"/>
    <n v="25"/>
    <n v="5"/>
    <n v="1979"/>
    <d v="1930-09-30T00:00:00"/>
    <n v="51.97"/>
    <n v="6.02"/>
    <s v="Netherlands"/>
    <n v="7"/>
    <n v="9"/>
    <n v="1979"/>
    <d v="1913-01-30T00:00:00"/>
    <x v="706"/>
    <x v="902"/>
    <x v="19"/>
    <s v="UU"/>
    <x v="0"/>
    <n v="105"/>
    <n v="0"/>
    <n v="0"/>
  </r>
  <r>
    <s v="NLA-3285191"/>
    <n v="28"/>
    <n v="5"/>
    <n v="1979"/>
    <d v="1933-09-30T00:00:00"/>
    <n v="51.98"/>
    <n v="6.03"/>
    <s v="Netherlands"/>
    <n v="20"/>
    <n v="6"/>
    <n v="1979"/>
    <d v="1925-10-31T00:00:00"/>
    <x v="706"/>
    <x v="315"/>
    <x v="19"/>
    <s v="DH"/>
    <x v="0"/>
    <n v="23"/>
    <n v="2"/>
    <n v="91"/>
  </r>
  <r>
    <s v="NLA-3285193"/>
    <n v="28"/>
    <n v="5"/>
    <n v="1979"/>
    <d v="1933-09-30T00:00:00"/>
    <n v="51.98"/>
    <n v="6.03"/>
    <s v="Netherlands"/>
    <n v="27"/>
    <n v="12"/>
    <n v="1979"/>
    <d v="1933-05-01T00:00:00"/>
    <x v="100"/>
    <x v="902"/>
    <x v="19"/>
    <s v="UU"/>
    <x v="2"/>
    <n v="213"/>
    <n v="2"/>
    <n v="270"/>
  </r>
  <r>
    <s v="NLA-3285195"/>
    <n v="7"/>
    <n v="6"/>
    <n v="1979"/>
    <d v="1912-10-30T00:00:00"/>
    <n v="51.93"/>
    <n v="5.55"/>
    <s v="Netherlands"/>
    <n v="11"/>
    <n v="2"/>
    <n v="1980"/>
    <d v="1916-07-03T00:00:00"/>
    <x v="738"/>
    <x v="874"/>
    <x v="19"/>
    <s v="DH"/>
    <x v="0"/>
    <n v="249"/>
    <n v="0"/>
    <n v="0"/>
  </r>
  <r>
    <s v="NLA-3285196"/>
    <n v="7"/>
    <n v="6"/>
    <n v="1979"/>
    <d v="1912-10-30T00:00:00"/>
    <n v="51.93"/>
    <n v="5.55"/>
    <s v="Netherlands"/>
    <n v="13"/>
    <n v="3"/>
    <n v="1980"/>
    <d v="1918-08-01T00:00:00"/>
    <x v="738"/>
    <x v="874"/>
    <x v="19"/>
    <s v="DH"/>
    <x v="0"/>
    <n v="280"/>
    <n v="0"/>
    <n v="0"/>
  </r>
  <r>
    <s v="NLA-3285252"/>
    <n v="21"/>
    <n v="6"/>
    <n v="1979"/>
    <d v="1926-10-31T00:00:00"/>
    <n v="51.93"/>
    <n v="5.55"/>
    <s v="Netherlands"/>
    <n v="20"/>
    <n v="2"/>
    <n v="1980"/>
    <d v="1925-07-03T00:00:00"/>
    <x v="649"/>
    <x v="874"/>
    <x v="19"/>
    <s v="DH"/>
    <x v="0"/>
    <n v="244"/>
    <n v="0"/>
    <n v="0"/>
  </r>
  <r>
    <s v="NLA-3288458"/>
    <n v="27"/>
    <n v="5"/>
    <n v="1979"/>
    <d v="1932-09-29T00:00:00"/>
    <n v="53.03"/>
    <n v="4.72"/>
    <s v="Netherlands"/>
    <n v="8"/>
    <n v="12"/>
    <n v="1980"/>
    <d v="1914-05-03T00:00:00"/>
    <x v="754"/>
    <x v="866"/>
    <x v="19"/>
    <s v="DH"/>
    <x v="0"/>
    <n v="561"/>
    <n v="18"/>
    <n v="41"/>
  </r>
  <r>
    <s v="NLA-3288463"/>
    <n v="28"/>
    <n v="5"/>
    <n v="1979"/>
    <d v="1933-09-30T00:00:00"/>
    <n v="53.05"/>
    <n v="4.7300000000000004"/>
    <s v="Netherlands"/>
    <n v="22"/>
    <n v="5"/>
    <n v="1982"/>
    <d v="1927-10-03T00:00:00"/>
    <x v="650"/>
    <x v="743"/>
    <x v="19"/>
    <s v="UU"/>
    <x v="0"/>
    <n v="1090"/>
    <n v="2"/>
    <n v="181"/>
  </r>
  <r>
    <s v="NLA-3288466"/>
    <n v="30"/>
    <n v="5"/>
    <n v="1979"/>
    <d v="1935-09-30T00:00:00"/>
    <n v="53.03"/>
    <n v="4.72"/>
    <s v="Netherlands"/>
    <n v="13"/>
    <n v="5"/>
    <n v="1980"/>
    <d v="1918-10-01T00:00:00"/>
    <x v="754"/>
    <x v="903"/>
    <x v="19"/>
    <s v="DH"/>
    <x v="0"/>
    <n v="349"/>
    <n v="18"/>
    <n v="31"/>
  </r>
  <r>
    <s v="NLA-3289628"/>
    <n v="27"/>
    <n v="5"/>
    <n v="1979"/>
    <d v="1932-09-29T00:00:00"/>
    <n v="52.42"/>
    <n v="5.78"/>
    <s v="Netherlands"/>
    <n v="25"/>
    <n v="10"/>
    <n v="1982"/>
    <d v="1931-03-05T00:00:00"/>
    <x v="66"/>
    <x v="868"/>
    <x v="19"/>
    <s v="AH"/>
    <x v="0"/>
    <n v="1247"/>
    <n v="3"/>
    <n v="91"/>
  </r>
  <r>
    <s v="NOA-506766"/>
    <n v="3"/>
    <n v="6"/>
    <n v="1979"/>
    <d v="1908-10-30T00:00:00"/>
    <n v="60.28"/>
    <n v="11.18"/>
    <s v="Norway"/>
    <n v="1"/>
    <n v="11"/>
    <n v="1980"/>
    <d v="1907-04-03T00:00:00"/>
    <x v="755"/>
    <x v="157"/>
    <x v="8"/>
    <s v="UU"/>
    <x v="1"/>
    <n v="517"/>
    <n v="25"/>
    <n v="338"/>
  </r>
  <r>
    <s v="NOS-531501"/>
    <n v="6"/>
    <n v="6"/>
    <n v="1979"/>
    <d v="1911-10-31T00:00:00"/>
    <n v="60.2"/>
    <n v="5.45"/>
    <s v="Norway"/>
    <n v="13"/>
    <n v="10"/>
    <n v="1979"/>
    <d v="1919-03-02T00:00:00"/>
    <x v="21"/>
    <x v="904"/>
    <x v="8"/>
    <s v="UU"/>
    <x v="1"/>
    <n v="129"/>
    <n v="1"/>
    <n v="91"/>
  </r>
  <r>
    <s v="NOS-531509"/>
    <n v="7"/>
    <n v="6"/>
    <n v="1979"/>
    <d v="1912-10-30T00:00:00"/>
    <n v="60.18"/>
    <n v="5.48"/>
    <s v="Norway"/>
    <n v="28"/>
    <n v="3"/>
    <n v="1980"/>
    <d v="1933-08-01T00:00:00"/>
    <x v="412"/>
    <x v="744"/>
    <x v="8"/>
    <s v="UU"/>
    <x v="0"/>
    <n v="295"/>
    <n v="2"/>
    <n v="270"/>
  </r>
  <r>
    <s v="NOS-555440"/>
    <n v="9"/>
    <n v="6"/>
    <n v="1979"/>
    <d v="1914-10-31T00:00:00"/>
    <n v="60.17"/>
    <n v="5.43"/>
    <s v="Norway"/>
    <n v="7"/>
    <n v="5"/>
    <n v="1983"/>
    <d v="1912-10-03T00:00:00"/>
    <x v="664"/>
    <x v="744"/>
    <x v="8"/>
    <s v="UU"/>
    <x v="1"/>
    <n v="1428"/>
    <n v="3"/>
    <n v="154"/>
  </r>
  <r>
    <s v="PLG-FA27657"/>
    <n v="18"/>
    <n v="5"/>
    <n v="1979"/>
    <d v="1923-09-30T00:00:00"/>
    <n v="50.3"/>
    <n v="19.03"/>
    <s v="Poland"/>
    <n v="25"/>
    <n v="3"/>
    <n v="1980"/>
    <d v="1930-08-01T00:00:00"/>
    <x v="392"/>
    <x v="905"/>
    <x v="13"/>
    <s v="DH"/>
    <x v="0"/>
    <n v="312"/>
    <n v="0"/>
    <n v="0"/>
  </r>
  <r>
    <s v="SFH-C252665"/>
    <n v="27"/>
    <n v="5"/>
    <n v="1979"/>
    <d v="1932-09-29T00:00:00"/>
    <n v="62.6"/>
    <n v="23.68"/>
    <s v="Finland"/>
    <n v="15"/>
    <n v="4"/>
    <n v="1981"/>
    <d v="1920-09-01T00:00:00"/>
    <x v="370"/>
    <x v="906"/>
    <x v="1"/>
    <s v="DH"/>
    <x v="0"/>
    <n v="689"/>
    <n v="39"/>
    <n v="336"/>
  </r>
  <r>
    <s v="SFH-S034196"/>
    <n v="28"/>
    <n v="5"/>
    <n v="1979"/>
    <d v="1933-09-30T00:00:00"/>
    <n v="61.57"/>
    <n v="21.5"/>
    <s v="Finland"/>
    <n v="15"/>
    <n v="5"/>
    <n v="1980"/>
    <d v="1920-09-30T00:00:00"/>
    <x v="756"/>
    <x v="907"/>
    <x v="1"/>
    <s v="AH"/>
    <x v="0"/>
    <n v="353"/>
    <n v="30"/>
    <n v="35"/>
  </r>
  <r>
    <s v="SFH-S036739"/>
    <n v="3"/>
    <n v="6"/>
    <n v="1979"/>
    <d v="1908-10-30T00:00:00"/>
    <n v="61.75"/>
    <n v="24.48"/>
    <s v="Finland"/>
    <n v="7"/>
    <n v="11"/>
    <n v="1980"/>
    <d v="1913-04-02T00:00:00"/>
    <x v="39"/>
    <x v="92"/>
    <x v="1"/>
    <s v="DH"/>
    <x v="0"/>
    <n v="523"/>
    <n v="23"/>
    <n v="55"/>
  </r>
  <r>
    <s v="SFH-S036742"/>
    <n v="3"/>
    <n v="6"/>
    <n v="1979"/>
    <d v="1908-10-30T00:00:00"/>
    <n v="61.62"/>
    <n v="24.53"/>
    <s v="Finland"/>
    <n v="18"/>
    <n v="8"/>
    <n v="1979"/>
    <d v="1923-12-31T00:00:00"/>
    <x v="120"/>
    <x v="908"/>
    <x v="1"/>
    <s v="DH"/>
    <x v="0"/>
    <n v="76"/>
    <n v="3"/>
    <n v="155"/>
  </r>
  <r>
    <s v="SFH-S041575"/>
    <n v="9"/>
    <n v="6"/>
    <n v="1979"/>
    <d v="1914-10-31T00:00:00"/>
    <n v="62.6"/>
    <n v="29.72"/>
    <s v="Finland"/>
    <n v="17"/>
    <n v="7"/>
    <n v="1979"/>
    <d v="1922-11-30T00:00:00"/>
    <x v="33"/>
    <x v="745"/>
    <x v="1"/>
    <s v="UU"/>
    <x v="0"/>
    <n v="38"/>
    <n v="2"/>
    <n v="91"/>
  </r>
  <r>
    <s v="SFH-S044157"/>
    <n v="3"/>
    <n v="6"/>
    <n v="1979"/>
    <d v="1908-10-30T00:00:00"/>
    <n v="63.15"/>
    <n v="23.83"/>
    <s v="Finland"/>
    <n v="26"/>
    <n v="5"/>
    <n v="1982"/>
    <d v="1931-10-03T00:00:00"/>
    <x v="712"/>
    <x v="909"/>
    <x v="1"/>
    <s v="UU"/>
    <x v="0"/>
    <n v="1088"/>
    <n v="88"/>
    <n v="210"/>
  </r>
  <r>
    <s v="SFH-S054692"/>
    <n v="16"/>
    <n v="6"/>
    <n v="1979"/>
    <d v="1921-10-31T00:00:00"/>
    <n v="62.62"/>
    <n v="29.92"/>
    <s v="Finland"/>
    <n v="15"/>
    <n v="8"/>
    <n v="1982"/>
    <d v="1921-01-02T00:00:00"/>
    <x v="667"/>
    <x v="910"/>
    <x v="1"/>
    <s v="DH"/>
    <x v="0"/>
    <n v="1156"/>
    <n v="5"/>
    <n v="25"/>
  </r>
  <r>
    <s v="SFH-S070373"/>
    <n v="14"/>
    <n v="6"/>
    <n v="1979"/>
    <d v="1919-10-31T00:00:00"/>
    <n v="62.5"/>
    <n v="24"/>
    <s v="Finland"/>
    <n v="20"/>
    <n v="8"/>
    <n v="1979"/>
    <d v="1925-12-31T00:00:00"/>
    <x v="712"/>
    <x v="911"/>
    <x v="1"/>
    <s v="UU"/>
    <x v="0"/>
    <n v="67"/>
    <n v="4"/>
    <n v="194"/>
  </r>
  <r>
    <s v="SFH-S070374"/>
    <n v="14"/>
    <n v="6"/>
    <n v="1979"/>
    <d v="1919-10-31T00:00:00"/>
    <n v="62.5"/>
    <n v="24"/>
    <s v="Finland"/>
    <n v="1"/>
    <n v="9"/>
    <n v="1979"/>
    <d v="1907-01-31T00:00:00"/>
    <x v="712"/>
    <x v="911"/>
    <x v="1"/>
    <s v="UU"/>
    <x v="0"/>
    <n v="79"/>
    <n v="4"/>
    <n v="194"/>
  </r>
  <r>
    <s v="SFH-S071853"/>
    <n v="3"/>
    <n v="6"/>
    <n v="1979"/>
    <d v="1908-10-30T00:00:00"/>
    <n v="60.53"/>
    <n v="25"/>
    <s v="Finland"/>
    <n v="25"/>
    <n v="1"/>
    <n v="1980"/>
    <d v="1930-06-03T00:00:00"/>
    <x v="61"/>
    <x v="92"/>
    <x v="1"/>
    <s v="DH"/>
    <x v="0"/>
    <n v="236"/>
    <n v="10"/>
    <n v="248"/>
  </r>
  <r>
    <s v="SFH-S074216"/>
    <n v="3"/>
    <n v="6"/>
    <n v="1979"/>
    <d v="1908-10-30T00:00:00"/>
    <n v="63.57"/>
    <n v="26.6"/>
    <s v="Finland"/>
    <n v="15"/>
    <n v="7"/>
    <n v="1979"/>
    <d v="1920-11-29T00:00:00"/>
    <x v="391"/>
    <x v="793"/>
    <x v="1"/>
    <s v="AH"/>
    <x v="2"/>
    <n v="42"/>
    <n v="0"/>
    <n v="0"/>
  </r>
  <r>
    <s v="SFH-S075045"/>
    <n v="9"/>
    <n v="6"/>
    <n v="1979"/>
    <d v="1914-10-31T00:00:00"/>
    <n v="61.2"/>
    <n v="28.85"/>
    <s v="Finland"/>
    <n v="23"/>
    <n v="4"/>
    <n v="1986"/>
    <d v="1928-09-06T00:00:00"/>
    <x v="757"/>
    <x v="912"/>
    <x v="1"/>
    <s v="UU"/>
    <x v="0"/>
    <n v="2510"/>
    <n v="4"/>
    <n v="347"/>
  </r>
  <r>
    <s v="SFH-S076326"/>
    <n v="6"/>
    <n v="6"/>
    <n v="1979"/>
    <d v="1911-10-31T00:00:00"/>
    <n v="65.819999999999993"/>
    <n v="24.2"/>
    <s v="Finland"/>
    <n v="15"/>
    <n v="8"/>
    <n v="1979"/>
    <d v="1920-12-30T00:00:00"/>
    <x v="154"/>
    <x v="886"/>
    <x v="1"/>
    <s v="DH"/>
    <x v="0"/>
    <n v="70"/>
    <n v="2"/>
    <n v="91"/>
  </r>
  <r>
    <s v="SFH-S076665"/>
    <n v="28"/>
    <n v="5"/>
    <n v="1979"/>
    <d v="1933-09-30T00:00:00"/>
    <n v="60.5"/>
    <n v="24.22"/>
    <s v="Finland"/>
    <n v="24"/>
    <n v="7"/>
    <n v="1979"/>
    <d v="1929-11-30T00:00:00"/>
    <x v="745"/>
    <x v="849"/>
    <x v="1"/>
    <s v="RH"/>
    <x v="2"/>
    <n v="57"/>
    <n v="4"/>
    <n v="0"/>
  </r>
  <r>
    <s v="SFH-S076671"/>
    <n v="13"/>
    <n v="6"/>
    <n v="1979"/>
    <d v="1918-10-31T00:00:00"/>
    <n v="60.48"/>
    <n v="24.22"/>
    <s v="Finland"/>
    <n v="10"/>
    <n v="10"/>
    <n v="1979"/>
    <d v="1916-03-01T00:00:00"/>
    <x v="61"/>
    <x v="849"/>
    <x v="1"/>
    <s v="DH"/>
    <x v="0"/>
    <n v="119"/>
    <n v="2"/>
    <n v="0"/>
  </r>
  <r>
    <s v="SFH-S077478"/>
    <n v="31"/>
    <n v="5"/>
    <n v="1979"/>
    <d v="1936-09-29T00:00:00"/>
    <n v="60.43"/>
    <n v="25.03"/>
    <s v="Finland"/>
    <n v="17"/>
    <n v="6"/>
    <n v="1980"/>
    <d v="1922-11-01T00:00:00"/>
    <x v="720"/>
    <x v="663"/>
    <x v="1"/>
    <s v="UU"/>
    <x v="0"/>
    <n v="383"/>
    <n v="3"/>
    <n v="45"/>
  </r>
  <r>
    <s v="SFH-S077515"/>
    <n v="28"/>
    <n v="5"/>
    <n v="1979"/>
    <d v="1933-09-30T00:00:00"/>
    <n v="60.23"/>
    <n v="25.02"/>
    <s v="Finland"/>
    <n v="12"/>
    <n v="4"/>
    <n v="1980"/>
    <d v="1917-09-01T00:00:00"/>
    <x v="21"/>
    <x v="19"/>
    <x v="1"/>
    <s v="UU"/>
    <x v="0"/>
    <n v="320"/>
    <n v="4"/>
    <n v="194"/>
  </r>
  <r>
    <s v="SFH-S078100"/>
    <n v="24"/>
    <n v="5"/>
    <n v="1979"/>
    <d v="1929-09-30T00:00:00"/>
    <n v="62.58"/>
    <n v="29.78"/>
    <s v="Finland"/>
    <n v="30"/>
    <n v="7"/>
    <n v="1984"/>
    <d v="1935-12-05T00:00:00"/>
    <x v="33"/>
    <x v="846"/>
    <x v="1"/>
    <s v="UU"/>
    <x v="0"/>
    <n v="1894"/>
    <n v="2"/>
    <n v="0"/>
  </r>
  <r>
    <s v="SFH-S079053"/>
    <n v="24"/>
    <n v="5"/>
    <n v="1979"/>
    <d v="1929-09-30T00:00:00"/>
    <n v="62.58"/>
    <n v="29.78"/>
    <s v="Finland"/>
    <n v="7"/>
    <n v="12"/>
    <n v="1990"/>
    <d v="1913-05-12T00:00:00"/>
    <x v="33"/>
    <x v="913"/>
    <x v="1"/>
    <s v="UU"/>
    <x v="0"/>
    <n v="4215"/>
    <n v="3"/>
    <n v="43"/>
  </r>
  <r>
    <s v="SFH-S079054"/>
    <n v="24"/>
    <n v="5"/>
    <n v="1979"/>
    <d v="1929-09-30T00:00:00"/>
    <n v="62.58"/>
    <n v="29.78"/>
    <s v="Finland"/>
    <n v="13"/>
    <n v="6"/>
    <n v="1979"/>
    <d v="1918-10-31T00:00:00"/>
    <x v="33"/>
    <x v="34"/>
    <x v="1"/>
    <s v="HH"/>
    <x v="0"/>
    <n v="20"/>
    <n v="3"/>
    <n v="25"/>
  </r>
  <r>
    <s v="SFH-S079060"/>
    <n v="25"/>
    <n v="5"/>
    <n v="1979"/>
    <d v="1930-09-30T00:00:00"/>
    <n v="62.53"/>
    <n v="29.83"/>
    <s v="Finland"/>
    <n v="31"/>
    <n v="7"/>
    <n v="1979"/>
    <d v="1936-11-29T00:00:00"/>
    <x v="322"/>
    <x v="64"/>
    <x v="1"/>
    <s v="AH"/>
    <x v="0"/>
    <n v="67"/>
    <n v="0"/>
    <n v="0"/>
  </r>
  <r>
    <s v="SFH-S079071"/>
    <n v="27"/>
    <n v="5"/>
    <n v="1979"/>
    <d v="1932-09-29T00:00:00"/>
    <n v="62.52"/>
    <n v="29.87"/>
    <s v="Finland"/>
    <n v="18"/>
    <n v="5"/>
    <n v="1980"/>
    <d v="1923-10-01T00:00:00"/>
    <x v="758"/>
    <x v="914"/>
    <x v="1"/>
    <s v="UU"/>
    <x v="0"/>
    <n v="357"/>
    <n v="0"/>
    <n v="0"/>
  </r>
  <r>
    <s v="SFH-S079086"/>
    <n v="4"/>
    <n v="6"/>
    <n v="1979"/>
    <d v="1909-10-31T00:00:00"/>
    <n v="62.52"/>
    <n v="29.83"/>
    <s v="Finland"/>
    <n v="15"/>
    <n v="10"/>
    <n v="1979"/>
    <d v="1921-03-01T00:00:00"/>
    <x v="33"/>
    <x v="915"/>
    <x v="1"/>
    <s v="DH"/>
    <x v="0"/>
    <n v="133"/>
    <n v="11"/>
    <n v="25"/>
  </r>
  <r>
    <s v="SFH-S079087"/>
    <n v="4"/>
    <n v="6"/>
    <n v="1979"/>
    <d v="1909-10-31T00:00:00"/>
    <n v="62.52"/>
    <n v="29.83"/>
    <s v="Finland"/>
    <n v="12"/>
    <n v="11"/>
    <n v="1980"/>
    <d v="1918-04-03T00:00:00"/>
    <x v="269"/>
    <x v="916"/>
    <x v="1"/>
    <s v="DH"/>
    <x v="0"/>
    <n v="527"/>
    <n v="13"/>
    <n v="25"/>
  </r>
  <r>
    <s v="SFH-S079105"/>
    <n v="6"/>
    <n v="6"/>
    <n v="1979"/>
    <d v="1911-10-31T00:00:00"/>
    <n v="62.58"/>
    <n v="29.8"/>
    <s v="Finland"/>
    <n v="15"/>
    <n v="9"/>
    <n v="1982"/>
    <d v="1921-02-02T00:00:00"/>
    <x v="574"/>
    <x v="917"/>
    <x v="1"/>
    <s v="UU"/>
    <x v="1"/>
    <n v="1197"/>
    <n v="18"/>
    <n v="303"/>
  </r>
  <r>
    <s v="SFH-S079106"/>
    <n v="6"/>
    <n v="6"/>
    <n v="1979"/>
    <d v="1911-10-31T00:00:00"/>
    <n v="62.58"/>
    <n v="29.8"/>
    <s v="Finland"/>
    <n v="13"/>
    <n v="8"/>
    <n v="1982"/>
    <d v="1919-01-03T00:00:00"/>
    <x v="759"/>
    <x v="54"/>
    <x v="1"/>
    <s v="DH"/>
    <x v="0"/>
    <n v="1164"/>
    <n v="36"/>
    <n v="326"/>
  </r>
  <r>
    <s v="SFH-S079137"/>
    <n v="23"/>
    <n v="6"/>
    <n v="1979"/>
    <d v="1928-10-30T00:00:00"/>
    <n v="62.55"/>
    <n v="29.83"/>
    <s v="Finland"/>
    <n v="1"/>
    <n v="7"/>
    <n v="1982"/>
    <d v="1906-12-03T00:00:00"/>
    <x v="721"/>
    <x v="913"/>
    <x v="1"/>
    <s v="DH"/>
    <x v="0"/>
    <n v="1104"/>
    <n v="1"/>
    <n v="270"/>
  </r>
  <r>
    <s v="SFH-S079143"/>
    <n v="23"/>
    <n v="6"/>
    <n v="1979"/>
    <d v="1928-10-30T00:00:00"/>
    <n v="62.6"/>
    <n v="29.78"/>
    <s v="Finland"/>
    <n v="16"/>
    <n v="8"/>
    <n v="1980"/>
    <d v="1922-01-01T00:00:00"/>
    <x v="760"/>
    <x v="918"/>
    <x v="1"/>
    <s v="HH"/>
    <x v="0"/>
    <n v="420"/>
    <n v="61"/>
    <n v="350"/>
  </r>
  <r>
    <s v="SFH-S079144"/>
    <n v="23"/>
    <n v="6"/>
    <n v="1979"/>
    <d v="1928-10-30T00:00:00"/>
    <n v="62.6"/>
    <n v="29.78"/>
    <s v="Finland"/>
    <n v="12"/>
    <n v="8"/>
    <n v="1979"/>
    <d v="1917-12-31T00:00:00"/>
    <x v="269"/>
    <x v="64"/>
    <x v="1"/>
    <s v="AH"/>
    <x v="0"/>
    <n v="50"/>
    <n v="4"/>
    <n v="55"/>
  </r>
  <r>
    <s v="SFH-S079146"/>
    <n v="23"/>
    <n v="6"/>
    <n v="1979"/>
    <d v="1928-10-30T00:00:00"/>
    <n v="62.6"/>
    <n v="29.78"/>
    <s v="Finland"/>
    <n v="28"/>
    <n v="9"/>
    <n v="1979"/>
    <d v="1934-01-31T00:00:00"/>
    <x v="60"/>
    <x v="35"/>
    <x v="1"/>
    <s v="UU"/>
    <x v="0"/>
    <n v="97"/>
    <n v="13"/>
    <n v="209"/>
  </r>
  <r>
    <s v="SFH-S079150"/>
    <n v="23"/>
    <n v="6"/>
    <n v="1979"/>
    <d v="1928-10-30T00:00:00"/>
    <n v="62.6"/>
    <n v="29.78"/>
    <s v="Finland"/>
    <n v="29"/>
    <n v="10"/>
    <n v="1979"/>
    <d v="1935-03-02T00:00:00"/>
    <x v="761"/>
    <x v="919"/>
    <x v="1"/>
    <s v="DH"/>
    <x v="0"/>
    <n v="128"/>
    <n v="53"/>
    <n v="105"/>
  </r>
  <r>
    <s v="SFH-S079153"/>
    <n v="24"/>
    <n v="6"/>
    <n v="1979"/>
    <d v="1929-10-31T00:00:00"/>
    <n v="62.53"/>
    <n v="29.83"/>
    <s v="Finland"/>
    <n v="14"/>
    <n v="8"/>
    <n v="1979"/>
    <d v="1919-12-31T00:00:00"/>
    <x v="721"/>
    <x v="846"/>
    <x v="1"/>
    <s v="DH"/>
    <x v="0"/>
    <n v="1"/>
    <n v="4"/>
    <n v="306"/>
  </r>
  <r>
    <s v="SFH-S079155"/>
    <n v="24"/>
    <n v="6"/>
    <n v="1979"/>
    <d v="1929-10-31T00:00:00"/>
    <n v="62.53"/>
    <n v="29.83"/>
    <s v="Finland"/>
    <n v="22"/>
    <n v="5"/>
    <n v="1980"/>
    <d v="1927-10-01T00:00:00"/>
    <x v="322"/>
    <x v="920"/>
    <x v="1"/>
    <s v="UU"/>
    <x v="0"/>
    <n v="1"/>
    <n v="1"/>
    <n v="91"/>
  </r>
  <r>
    <s v="SFH-S080170"/>
    <n v="25"/>
    <n v="5"/>
    <n v="1979"/>
    <d v="1930-09-30T00:00:00"/>
    <n v="60.98"/>
    <n v="24.5"/>
    <s v="Finland"/>
    <n v="22"/>
    <n v="10"/>
    <n v="1979"/>
    <d v="1928-03-01T00:00:00"/>
    <x v="724"/>
    <x v="436"/>
    <x v="1"/>
    <s v="RH"/>
    <x v="2"/>
    <n v="1"/>
    <n v="0"/>
    <n v="0"/>
  </r>
  <r>
    <s v="SFH-S080171"/>
    <n v="25"/>
    <n v="5"/>
    <n v="1979"/>
    <d v="1930-09-30T00:00:00"/>
    <n v="60.98"/>
    <n v="24.5"/>
    <s v="Finland"/>
    <n v="17"/>
    <n v="10"/>
    <n v="1979"/>
    <d v="1923-03-02T00:00:00"/>
    <x v="724"/>
    <x v="436"/>
    <x v="1"/>
    <s v="RH"/>
    <x v="2"/>
    <n v="1"/>
    <n v="0"/>
    <n v="0"/>
  </r>
  <r>
    <s v="SFH-S080190"/>
    <n v="29"/>
    <n v="5"/>
    <n v="1979"/>
    <d v="1934-09-30T00:00:00"/>
    <n v="60.97"/>
    <n v="24.5"/>
    <s v="Finland"/>
    <n v="16"/>
    <n v="8"/>
    <n v="1979"/>
    <d v="1921-12-31T00:00:00"/>
    <x v="762"/>
    <x v="171"/>
    <x v="1"/>
    <s v="UU"/>
    <x v="0"/>
    <n v="1"/>
    <n v="2"/>
    <n v="91"/>
  </r>
  <r>
    <s v="SUM-M366625"/>
    <n v="18"/>
    <n v="5"/>
    <n v="1979"/>
    <d v="1923-09-30T00:00:00"/>
    <n v="54.53"/>
    <n v="36.1"/>
    <s v="Russia"/>
    <n v="26"/>
    <n v="6"/>
    <n v="1980"/>
    <d v="1931-11-01T00:00:00"/>
    <x v="699"/>
    <x v="807"/>
    <x v="10"/>
    <s v="UU"/>
    <x v="1"/>
    <n v="1"/>
    <n v="0"/>
    <n v="0"/>
  </r>
  <r>
    <s v="SUM-M366756"/>
    <n v="12"/>
    <n v="6"/>
    <n v="1979"/>
    <d v="1917-10-31T00:00:00"/>
    <n v="54.53"/>
    <n v="36.1"/>
    <s v="Russia"/>
    <n v="1"/>
    <n v="4"/>
    <n v="1983"/>
    <d v="1906-09-04T00:00:00"/>
    <x v="763"/>
    <x v="921"/>
    <x v="10"/>
    <s v="UU"/>
    <x v="0"/>
    <n v="1"/>
    <n v="31"/>
    <n v="344"/>
  </r>
  <r>
    <s v="SUM-M366871"/>
    <n v="29"/>
    <n v="5"/>
    <n v="1979"/>
    <d v="1934-09-30T00:00:00"/>
    <n v="54.53"/>
    <n v="36.1"/>
    <s v="Russia"/>
    <n v="29"/>
    <n v="5"/>
    <n v="1979"/>
    <d v="1934-09-30T00:00:00"/>
    <x v="699"/>
    <x v="807"/>
    <x v="10"/>
    <s v="UU"/>
    <x v="1"/>
    <n v="1"/>
    <n v="0"/>
    <n v="0"/>
  </r>
  <r>
    <s v="SUM-M366897"/>
    <n v="29"/>
    <n v="5"/>
    <n v="1979"/>
    <d v="1934-09-30T00:00:00"/>
    <n v="54.53"/>
    <n v="36.1"/>
    <s v="Russia"/>
    <n v="1"/>
    <n v="6"/>
    <n v="1981"/>
    <d v="1906-11-02T00:00:00"/>
    <x v="699"/>
    <x v="807"/>
    <x v="10"/>
    <s v="UU"/>
    <x v="0"/>
    <n v="734"/>
    <n v="0"/>
    <n v="0"/>
  </r>
  <r>
    <s v="SVS-6022028"/>
    <n v="1"/>
    <n v="6"/>
    <n v="1979"/>
    <d v="1906-10-31T00:00:00"/>
    <n v="58.65"/>
    <n v="14.08"/>
    <s v="Sweden"/>
    <n v="2"/>
    <n v="9"/>
    <n v="1979"/>
    <d v="1908-01-31T00:00:00"/>
    <x v="588"/>
    <x v="354"/>
    <x v="11"/>
    <s v="AH"/>
    <x v="0"/>
    <n v="93"/>
    <n v="7"/>
    <n v="91"/>
  </r>
  <r>
    <s v="SVS-6077265"/>
    <n v="30"/>
    <n v="5"/>
    <n v="1979"/>
    <d v="1935-09-30T00:00:00"/>
    <n v="55.65"/>
    <n v="13.5"/>
    <s v="Sweden"/>
    <n v="5"/>
    <n v="1"/>
    <n v="1984"/>
    <d v="1910-06-07T00:00:00"/>
    <x v="679"/>
    <x v="922"/>
    <x v="11"/>
    <s v="PD"/>
    <x v="0"/>
    <n v="1681"/>
    <n v="3"/>
    <n v="30"/>
  </r>
  <r>
    <s v="BLB-2T81369"/>
    <n v="1"/>
    <n v="5"/>
    <n v="1980"/>
    <d v="1906-10-01T00:00:00"/>
    <n v="51.1"/>
    <n v="4.5"/>
    <s v="Belgium"/>
    <n v="10"/>
    <n v="6"/>
    <n v="1980"/>
    <d v="1915-11-01T00:00:00"/>
    <x v="17"/>
    <x v="164"/>
    <x v="12"/>
    <s v="AH"/>
    <x v="0"/>
    <n v="40"/>
    <n v="12"/>
    <n v="181"/>
  </r>
  <r>
    <s v="BLB-E92015"/>
    <n v="10"/>
    <n v="5"/>
    <n v="1980"/>
    <d v="1915-10-01T00:00:00"/>
    <n v="50.9"/>
    <n v="4.3"/>
    <s v="Belgium"/>
    <n v="5"/>
    <n v="4"/>
    <n v="1981"/>
    <d v="1910-09-02T00:00:00"/>
    <x v="160"/>
    <x v="550"/>
    <x v="12"/>
    <s v="UU"/>
    <x v="0"/>
    <n v="330"/>
    <n v="0"/>
    <n v="0"/>
  </r>
  <r>
    <s v="CZP-E244715"/>
    <n v="18"/>
    <n v="5"/>
    <n v="1980"/>
    <d v="1923-10-01T00:00:00"/>
    <n v="49.87"/>
    <n v="14.32"/>
    <s v="Czech Republic"/>
    <n v="3"/>
    <n v="8"/>
    <n v="1980"/>
    <d v="1908-12-31T00:00:00"/>
    <x v="347"/>
    <x v="320"/>
    <x v="16"/>
    <s v="DH"/>
    <x v="0"/>
    <n v="77"/>
    <n v="2"/>
    <n v="0"/>
  </r>
  <r>
    <s v="CZP-E249642"/>
    <n v="19"/>
    <n v="5"/>
    <n v="1980"/>
    <d v="1924-09-30T00:00:00"/>
    <n v="49.02"/>
    <n v="17.12"/>
    <s v="Czech Republic"/>
    <n v="12"/>
    <n v="3"/>
    <n v="1981"/>
    <d v="1917-08-02T00:00:00"/>
    <x v="326"/>
    <x v="190"/>
    <x v="16"/>
    <s v="PD"/>
    <x v="0"/>
    <n v="297"/>
    <n v="4"/>
    <n v="0"/>
  </r>
  <r>
    <s v="CZP-E253846"/>
    <n v="10"/>
    <n v="6"/>
    <n v="1980"/>
    <d v="1915-11-01T00:00:00"/>
    <n v="49.03"/>
    <n v="17.170000000000002"/>
    <s v="Czech Republic"/>
    <n v="4"/>
    <n v="7"/>
    <n v="1980"/>
    <d v="1909-12-01T00:00:00"/>
    <x v="326"/>
    <x v="183"/>
    <x v="16"/>
    <s v="DH"/>
    <x v="0"/>
    <n v="24"/>
    <n v="2"/>
    <n v="0"/>
  </r>
  <r>
    <s v="CZP-E253850"/>
    <n v="10"/>
    <n v="6"/>
    <n v="1980"/>
    <d v="1915-11-01T00:00:00"/>
    <n v="49.03"/>
    <n v="17.170000000000002"/>
    <s v="Czech Republic"/>
    <n v="4"/>
    <n v="7"/>
    <n v="1980"/>
    <d v="1909-12-01T00:00:00"/>
    <x v="326"/>
    <x v="183"/>
    <x v="16"/>
    <s v="DH"/>
    <x v="0"/>
    <n v="24"/>
    <n v="2"/>
    <n v="0"/>
  </r>
  <r>
    <s v="CZP-E253851"/>
    <n v="10"/>
    <n v="6"/>
    <n v="1980"/>
    <d v="1915-11-01T00:00:00"/>
    <n v="49.05"/>
    <n v="17.170000000000002"/>
    <s v="Czech Republic"/>
    <n v="31"/>
    <n v="7"/>
    <n v="1980"/>
    <d v="1936-11-30T00:00:00"/>
    <x v="326"/>
    <x v="190"/>
    <x v="16"/>
    <s v="DH"/>
    <x v="0"/>
    <n v="51"/>
    <n v="4"/>
    <n v="270"/>
  </r>
  <r>
    <s v="DEH-5051119"/>
    <n v="2"/>
    <n v="7"/>
    <n v="1980"/>
    <d v="1907-12-01T00:00:00"/>
    <n v="51.9"/>
    <n v="11.72"/>
    <s v="Germany"/>
    <n v="16"/>
    <n v="10"/>
    <n v="1980"/>
    <d v="1922-03-03T00:00:00"/>
    <x v="18"/>
    <x v="151"/>
    <x v="6"/>
    <s v="DH"/>
    <x v="0"/>
    <n v="106"/>
    <n v="7"/>
    <n v="108"/>
  </r>
  <r>
    <s v="DEH-5053227"/>
    <n v="19"/>
    <n v="5"/>
    <n v="1980"/>
    <d v="1924-09-30T00:00:00"/>
    <n v="50.88"/>
    <n v="10.52"/>
    <s v="Germany"/>
    <n v="31"/>
    <n v="8"/>
    <n v="1980"/>
    <d v="1936-12-31T00:00:00"/>
    <x v="116"/>
    <x v="833"/>
    <x v="6"/>
    <s v="UU"/>
    <x v="0"/>
    <n v="104"/>
    <n v="0"/>
    <n v="0"/>
  </r>
  <r>
    <s v="DEH-5053251"/>
    <n v="14"/>
    <n v="6"/>
    <n v="1980"/>
    <d v="1919-11-01T00:00:00"/>
    <n v="50.83"/>
    <n v="10.68"/>
    <s v="Germany"/>
    <n v="26"/>
    <n v="7"/>
    <n v="1980"/>
    <d v="1931-12-01T00:00:00"/>
    <x v="530"/>
    <x v="858"/>
    <x v="6"/>
    <s v="UU"/>
    <x v="0"/>
    <n v="42"/>
    <n v="33"/>
    <n v="33"/>
  </r>
  <r>
    <s v="ETM-U178241"/>
    <n v="7"/>
    <n v="6"/>
    <n v="1980"/>
    <d v="1912-10-31T00:00:00"/>
    <n v="58.03"/>
    <n v="24.47"/>
    <s v="Estonia"/>
    <n v="1"/>
    <n v="7"/>
    <n v="1987"/>
    <d v="1906-12-08T00:00:00"/>
    <x v="198"/>
    <x v="923"/>
    <x v="20"/>
    <s v="UU"/>
    <x v="0"/>
    <n v="2580"/>
    <n v="0"/>
    <n v="0"/>
  </r>
  <r>
    <s v="ETM-U214702"/>
    <n v="4"/>
    <n v="6"/>
    <n v="1980"/>
    <d v="1909-11-01T00:00:00"/>
    <n v="58.4"/>
    <n v="24.55"/>
    <s v="Estonia"/>
    <n v="1"/>
    <n v="11"/>
    <n v="1980"/>
    <d v="1907-04-03T00:00:00"/>
    <x v="176"/>
    <x v="436"/>
    <x v="20"/>
    <s v="PD"/>
    <x v="0"/>
    <n v="150"/>
    <n v="5"/>
    <n v="219"/>
  </r>
  <r>
    <s v="ETM-U309583"/>
    <n v="4"/>
    <n v="6"/>
    <n v="1980"/>
    <d v="1909-11-01T00:00:00"/>
    <n v="59.07"/>
    <n v="24.82"/>
    <s v="Estonia"/>
    <n v="14"/>
    <n v="11"/>
    <n v="1987"/>
    <d v="1920-04-09T00:00:00"/>
    <x v="472"/>
    <x v="43"/>
    <x v="20"/>
    <s v="AH"/>
    <x v="0"/>
    <n v="2719"/>
    <n v="62"/>
    <n v="175"/>
  </r>
  <r>
    <s v="ETM-U348010"/>
    <n v="28"/>
    <n v="5"/>
    <n v="1980"/>
    <d v="1933-10-01T00:00:00"/>
    <n v="58.45"/>
    <n v="24.5"/>
    <s v="Estonia"/>
    <n v="11"/>
    <n v="2"/>
    <n v="1983"/>
    <d v="1916-07-06T00:00:00"/>
    <x v="252"/>
    <x v="924"/>
    <x v="20"/>
    <s v="DH"/>
    <x v="0"/>
    <n v="989"/>
    <n v="57"/>
    <n v="42"/>
  </r>
  <r>
    <s v="ETM-U348014"/>
    <n v="28"/>
    <n v="5"/>
    <n v="1980"/>
    <d v="1933-10-01T00:00:00"/>
    <n v="58.52"/>
    <n v="24.55"/>
    <s v="Estonia"/>
    <n v="24"/>
    <n v="8"/>
    <n v="1980"/>
    <d v="1930-01-01T00:00:00"/>
    <x v="436"/>
    <x v="923"/>
    <x v="20"/>
    <s v="DH"/>
    <x v="0"/>
    <n v="88"/>
    <n v="16"/>
    <n v="195"/>
  </r>
  <r>
    <s v="ETM-U348028"/>
    <n v="30"/>
    <n v="5"/>
    <n v="1980"/>
    <d v="1935-10-01T00:00:00"/>
    <n v="58.47"/>
    <n v="24.82"/>
    <s v="Estonia"/>
    <n v="20"/>
    <n v="11"/>
    <n v="1980"/>
    <d v="1926-04-03T00:00:00"/>
    <x v="472"/>
    <x v="925"/>
    <x v="20"/>
    <s v="DH"/>
    <x v="0"/>
    <n v="174"/>
    <n v="4"/>
    <n v="0"/>
  </r>
  <r>
    <s v="GBT-EB30554"/>
    <n v="30"/>
    <n v="5"/>
    <n v="1980"/>
    <d v="1935-10-01T00:00:00"/>
    <n v="53.32"/>
    <n v="-4.57"/>
    <s v="UK"/>
    <n v="16"/>
    <n v="1"/>
    <n v="1981"/>
    <d v="1921-06-03T00:00:00"/>
    <x v="613"/>
    <x v="926"/>
    <x v="4"/>
    <s v="DH"/>
    <x v="0"/>
    <n v="231"/>
    <n v="6"/>
    <n v="109"/>
  </r>
  <r>
    <s v="GBT-EB37184"/>
    <n v="23"/>
    <n v="5"/>
    <n v="1980"/>
    <d v="1928-09-30T00:00:00"/>
    <n v="53.47"/>
    <n v="0.15"/>
    <s v="UK"/>
    <n v="24"/>
    <n v="4"/>
    <n v="1981"/>
    <d v="1929-09-02T00:00:00"/>
    <x v="352"/>
    <x v="927"/>
    <x v="4"/>
    <s v="UU"/>
    <x v="0"/>
    <n v="336"/>
    <n v="7"/>
    <n v="270"/>
  </r>
  <r>
    <s v="GBT-EF27365"/>
    <n v="5"/>
    <n v="6"/>
    <n v="1980"/>
    <d v="1910-11-01T00:00:00"/>
    <n v="53.4"/>
    <n v="-3.07"/>
    <s v="UK"/>
    <n v="11"/>
    <n v="3"/>
    <n v="1982"/>
    <d v="1916-08-02T00:00:00"/>
    <x v="87"/>
    <x v="247"/>
    <x v="4"/>
    <s v="AH"/>
    <x v="0"/>
    <n v="644"/>
    <n v="50"/>
    <n v="86"/>
  </r>
  <r>
    <s v="GBT-EH18227"/>
    <n v="29"/>
    <n v="5"/>
    <n v="1980"/>
    <d v="1934-10-01T00:00:00"/>
    <n v="53.4"/>
    <n v="-2.25"/>
    <s v="UK"/>
    <n v="26"/>
    <n v="6"/>
    <n v="1980"/>
    <d v="1931-11-01T00:00:00"/>
    <x v="730"/>
    <x v="247"/>
    <x v="4"/>
    <s v="UU"/>
    <x v="0"/>
    <n v="28"/>
    <n v="5"/>
    <n v="293"/>
  </r>
  <r>
    <s v="GBT-EH57344"/>
    <n v="2"/>
    <n v="7"/>
    <n v="1980"/>
    <d v="1907-12-01T00:00:00"/>
    <n v="53.35"/>
    <n v="-3.03"/>
    <s v="UK"/>
    <n v="12"/>
    <n v="12"/>
    <n v="1980"/>
    <d v="1918-05-03T00:00:00"/>
    <x v="469"/>
    <x v="928"/>
    <x v="4"/>
    <s v="ND"/>
    <x v="2"/>
    <n v="163"/>
    <n v="0"/>
    <n v="0"/>
  </r>
  <r>
    <s v="GBT-EH59805"/>
    <n v="21"/>
    <n v="5"/>
    <n v="1980"/>
    <d v="1926-10-01T00:00:00"/>
    <n v="53.38"/>
    <n v="-1.57"/>
    <s v="UK"/>
    <n v="2"/>
    <n v="5"/>
    <n v="1981"/>
    <d v="1907-10-02T00:00:00"/>
    <x v="42"/>
    <x v="607"/>
    <x v="4"/>
    <s v="UU"/>
    <x v="0"/>
    <n v="346"/>
    <n v="3"/>
    <n v="211"/>
  </r>
  <r>
    <s v="GBT-EH59815"/>
    <n v="21"/>
    <n v="5"/>
    <n v="1980"/>
    <d v="1926-10-01T00:00:00"/>
    <n v="53.38"/>
    <n v="-1.53"/>
    <s v="UK"/>
    <n v="24"/>
    <n v="1"/>
    <n v="1981"/>
    <d v="1929-06-03T00:00:00"/>
    <x v="731"/>
    <x v="639"/>
    <x v="4"/>
    <s v="UU"/>
    <x v="0"/>
    <n v="248"/>
    <n v="0"/>
    <n v="0"/>
  </r>
  <r>
    <s v="GBT-EH59827"/>
    <n v="24"/>
    <n v="5"/>
    <n v="1980"/>
    <d v="1929-10-01T00:00:00"/>
    <n v="53.38"/>
    <n v="-1.57"/>
    <s v="UK"/>
    <n v="17"/>
    <n v="7"/>
    <n v="1980"/>
    <d v="1922-12-01T00:00:00"/>
    <x v="731"/>
    <x v="545"/>
    <x v="4"/>
    <s v="AH"/>
    <x v="0"/>
    <n v="54"/>
    <n v="0"/>
    <n v="0"/>
  </r>
  <r>
    <s v="GBT-EH59849"/>
    <n v="29"/>
    <n v="5"/>
    <n v="1980"/>
    <d v="1934-10-01T00:00:00"/>
    <n v="53.38"/>
    <n v="-1.53"/>
    <s v="UK"/>
    <n v="23"/>
    <n v="6"/>
    <n v="1983"/>
    <d v="1928-11-03T00:00:00"/>
    <x v="731"/>
    <x v="639"/>
    <x v="4"/>
    <s v="ND"/>
    <x v="2"/>
    <n v="1120"/>
    <n v="0"/>
    <n v="0"/>
  </r>
  <r>
    <s v="GBT-EJ05834"/>
    <n v="16"/>
    <n v="5"/>
    <n v="1980"/>
    <d v="1921-10-01T00:00:00"/>
    <n v="52.75"/>
    <n v="-4.8"/>
    <s v="UK"/>
    <n v="18"/>
    <n v="7"/>
    <n v="1980"/>
    <d v="1923-12-01T00:00:00"/>
    <x v="468"/>
    <x v="527"/>
    <x v="4"/>
    <s v="UU"/>
    <x v="0"/>
    <n v="63"/>
    <n v="0"/>
    <n v="0"/>
  </r>
  <r>
    <s v="GBT-EJ05841"/>
    <n v="22"/>
    <n v="5"/>
    <n v="1980"/>
    <d v="1927-10-01T00:00:00"/>
    <n v="52.75"/>
    <n v="-4.8"/>
    <s v="UK"/>
    <n v="23"/>
    <n v="10"/>
    <n v="1980"/>
    <d v="1929-03-02T00:00:00"/>
    <x v="468"/>
    <x v="527"/>
    <x v="4"/>
    <s v="UU"/>
    <x v="0"/>
    <n v="154"/>
    <n v="0"/>
    <n v="0"/>
  </r>
  <r>
    <s v="GBT-EJ05863"/>
    <n v="25"/>
    <n v="5"/>
    <n v="1980"/>
    <d v="1930-10-01T00:00:00"/>
    <n v="52.75"/>
    <n v="-4.8"/>
    <s v="UK"/>
    <n v="5"/>
    <n v="8"/>
    <n v="1980"/>
    <d v="1911-01-01T00:00:00"/>
    <x v="468"/>
    <x v="527"/>
    <x v="4"/>
    <s v="UU"/>
    <x v="0"/>
    <n v="72"/>
    <n v="0"/>
    <n v="0"/>
  </r>
  <r>
    <s v="GBT-EJ37349"/>
    <n v="27"/>
    <n v="5"/>
    <n v="1980"/>
    <d v="1932-09-30T00:00:00"/>
    <n v="50.97"/>
    <n v="-1.33"/>
    <s v="UK"/>
    <n v="25"/>
    <n v="11"/>
    <n v="1980"/>
    <d v="1931-04-03T00:00:00"/>
    <x v="482"/>
    <x v="688"/>
    <x v="4"/>
    <s v="UU"/>
    <x v="0"/>
    <n v="182"/>
    <n v="3"/>
    <n v="91"/>
  </r>
  <r>
    <s v="GBT-EJ40976"/>
    <n v="14"/>
    <n v="5"/>
    <n v="1980"/>
    <d v="1919-10-01T00:00:00"/>
    <n v="52.57"/>
    <n v="-1.83"/>
    <s v="UK"/>
    <n v="9"/>
    <n v="7"/>
    <n v="1985"/>
    <d v="1914-12-06T00:00:00"/>
    <x v="627"/>
    <x v="547"/>
    <x v="4"/>
    <s v="UU"/>
    <x v="0"/>
    <n v="1882"/>
    <n v="0"/>
    <n v="0"/>
  </r>
  <r>
    <s v="NLA-3187986"/>
    <n v="20"/>
    <n v="5"/>
    <n v="1980"/>
    <d v="1925-10-01T00:00:00"/>
    <n v="52.53"/>
    <n v="4.67"/>
    <s v="Netherlands"/>
    <n v="3"/>
    <n v="4"/>
    <n v="1982"/>
    <d v="1908-09-02T00:00:00"/>
    <x v="627"/>
    <x v="929"/>
    <x v="19"/>
    <s v="UU"/>
    <x v="0"/>
    <n v="683"/>
    <n v="5"/>
    <n v="329"/>
  </r>
  <r>
    <s v="NLA-3243349"/>
    <n v="29"/>
    <n v="5"/>
    <n v="1980"/>
    <d v="1934-10-01T00:00:00"/>
    <n v="52.15"/>
    <n v="4.3499999999999996"/>
    <s v="Netherlands"/>
    <n v="15"/>
    <n v="5"/>
    <n v="1982"/>
    <d v="1920-10-02T00:00:00"/>
    <x v="764"/>
    <x v="930"/>
    <x v="19"/>
    <s v="UU"/>
    <x v="0"/>
    <n v="716"/>
    <n v="2"/>
    <n v="91"/>
  </r>
  <r>
    <s v="NLA-3247775"/>
    <n v="24"/>
    <n v="5"/>
    <n v="1980"/>
    <d v="1929-10-01T00:00:00"/>
    <n v="52.4"/>
    <n v="4.75"/>
    <s v="Netherlands"/>
    <n v="7"/>
    <n v="8"/>
    <n v="1980"/>
    <d v="1912-12-31T00:00:00"/>
    <x v="67"/>
    <x v="364"/>
    <x v="19"/>
    <s v="UU"/>
    <x v="2"/>
    <n v="75"/>
    <n v="5"/>
    <n v="149"/>
  </r>
  <r>
    <s v="NLA-3285224"/>
    <n v="5"/>
    <n v="6"/>
    <n v="1980"/>
    <d v="1910-11-01T00:00:00"/>
    <n v="51.97"/>
    <n v="6.03"/>
    <s v="Netherlands"/>
    <n v="1"/>
    <n v="5"/>
    <n v="1983"/>
    <d v="1906-10-04T00:00:00"/>
    <x v="706"/>
    <x v="902"/>
    <x v="19"/>
    <s v="ND"/>
    <x v="0"/>
    <n v="1060"/>
    <n v="3"/>
    <n v="212"/>
  </r>
  <r>
    <s v="NLA-3285240"/>
    <n v="19"/>
    <n v="6"/>
    <n v="1980"/>
    <d v="1924-10-31T00:00:00"/>
    <n v="51.93"/>
    <n v="5.55"/>
    <s v="Netherlands"/>
    <n v="16"/>
    <n v="9"/>
    <n v="1980"/>
    <d v="1922-02-01T00:00:00"/>
    <x v="649"/>
    <x v="874"/>
    <x v="19"/>
    <s v="UU"/>
    <x v="0"/>
    <n v="89"/>
    <n v="0"/>
    <n v="0"/>
  </r>
  <r>
    <s v="NLA-3285242"/>
    <n v="20"/>
    <n v="6"/>
    <n v="1980"/>
    <d v="1925-11-01T00:00:00"/>
    <n v="51.97"/>
    <n v="6.02"/>
    <s v="Netherlands"/>
    <n v="10"/>
    <n v="5"/>
    <n v="1984"/>
    <d v="1915-10-05T00:00:00"/>
    <x v="706"/>
    <x v="902"/>
    <x v="19"/>
    <s v="DH"/>
    <x v="0"/>
    <n v="1420"/>
    <n v="0"/>
    <n v="0"/>
  </r>
  <r>
    <s v="NLA-3285243"/>
    <n v="20"/>
    <n v="6"/>
    <n v="1980"/>
    <d v="1925-11-01T00:00:00"/>
    <n v="51.97"/>
    <n v="6.02"/>
    <s v="Netherlands"/>
    <n v="7"/>
    <n v="3"/>
    <n v="1981"/>
    <d v="1912-08-01T00:00:00"/>
    <x v="706"/>
    <x v="158"/>
    <x v="19"/>
    <s v="DH"/>
    <x v="0"/>
    <n v="260"/>
    <n v="8"/>
    <n v="91"/>
  </r>
  <r>
    <s v="NLA-3285246"/>
    <n v="24"/>
    <n v="6"/>
    <n v="1980"/>
    <d v="1929-11-01T00:00:00"/>
    <n v="51.97"/>
    <n v="6.03"/>
    <s v="Netherlands"/>
    <n v="2"/>
    <n v="5"/>
    <n v="1984"/>
    <d v="1907-10-05T00:00:00"/>
    <x v="100"/>
    <x v="447"/>
    <x v="19"/>
    <s v="DH"/>
    <x v="0"/>
    <n v="1408"/>
    <n v="3"/>
    <n v="51"/>
  </r>
  <r>
    <s v="NLA-3285248"/>
    <n v="24"/>
    <n v="6"/>
    <n v="1980"/>
    <d v="1929-11-01T00:00:00"/>
    <n v="51.97"/>
    <n v="6.03"/>
    <s v="Netherlands"/>
    <n v="4"/>
    <n v="5"/>
    <n v="1983"/>
    <d v="1909-10-04T00:00:00"/>
    <x v="35"/>
    <x v="931"/>
    <x v="6"/>
    <s v="UU"/>
    <x v="2"/>
    <n v="1044"/>
    <n v="30"/>
    <n v="130"/>
  </r>
  <r>
    <s v="NLA-3285305"/>
    <n v="8"/>
    <n v="5"/>
    <n v="1980"/>
    <d v="1913-10-01T00:00:00"/>
    <n v="51.92"/>
    <n v="5.53"/>
    <s v="Netherlands"/>
    <n v="9"/>
    <n v="10"/>
    <n v="1980"/>
    <d v="1915-03-03T00:00:00"/>
    <x v="649"/>
    <x v="877"/>
    <x v="19"/>
    <s v="DH"/>
    <x v="0"/>
    <n v="154"/>
    <n v="5"/>
    <n v="32"/>
  </r>
  <r>
    <s v="NLA-3285306"/>
    <n v="8"/>
    <n v="5"/>
    <n v="1980"/>
    <d v="1913-10-01T00:00:00"/>
    <n v="51.92"/>
    <n v="5.53"/>
    <s v="Netherlands"/>
    <n v="15"/>
    <n v="4"/>
    <n v="1982"/>
    <d v="1920-09-02T00:00:00"/>
    <x v="738"/>
    <x v="484"/>
    <x v="19"/>
    <s v="AH"/>
    <x v="0"/>
    <n v="707"/>
    <n v="0"/>
    <n v="0"/>
  </r>
  <r>
    <s v="NLA-3285307"/>
    <n v="9"/>
    <n v="5"/>
    <n v="1980"/>
    <d v="1914-10-01T00:00:00"/>
    <n v="51.97"/>
    <n v="6"/>
    <s v="Netherlands"/>
    <n v="18"/>
    <n v="5"/>
    <n v="1980"/>
    <d v="1923-10-01T00:00:00"/>
    <x v="706"/>
    <x v="67"/>
    <x v="19"/>
    <s v="ND"/>
    <x v="0"/>
    <n v="9"/>
    <n v="0"/>
    <n v="0"/>
  </r>
  <r>
    <s v="NLA-3285308"/>
    <n v="9"/>
    <n v="5"/>
    <n v="1980"/>
    <d v="1914-10-01T00:00:00"/>
    <n v="51.97"/>
    <n v="6"/>
    <s v="Netherlands"/>
    <n v="18"/>
    <n v="5"/>
    <n v="1980"/>
    <d v="1923-10-01T00:00:00"/>
    <x v="706"/>
    <x v="67"/>
    <x v="19"/>
    <s v="ND"/>
    <x v="0"/>
    <n v="9"/>
    <n v="0"/>
    <n v="0"/>
  </r>
  <r>
    <s v="NLA-3285309"/>
    <n v="9"/>
    <n v="5"/>
    <n v="1980"/>
    <d v="1914-10-01T00:00:00"/>
    <n v="51.97"/>
    <n v="6"/>
    <s v="Netherlands"/>
    <n v="18"/>
    <n v="5"/>
    <n v="1980"/>
    <d v="1923-10-01T00:00:00"/>
    <x v="706"/>
    <x v="67"/>
    <x v="19"/>
    <s v="ND"/>
    <x v="0"/>
    <n v="9"/>
    <n v="0"/>
    <n v="0"/>
  </r>
  <r>
    <s v="NLA-3285310"/>
    <n v="9"/>
    <n v="5"/>
    <n v="1980"/>
    <d v="1914-10-01T00:00:00"/>
    <n v="51.97"/>
    <n v="6"/>
    <s v="Netherlands"/>
    <n v="18"/>
    <n v="5"/>
    <n v="1980"/>
    <d v="1923-10-01T00:00:00"/>
    <x v="706"/>
    <x v="67"/>
    <x v="19"/>
    <s v="ND"/>
    <x v="0"/>
    <n v="9"/>
    <n v="0"/>
    <n v="0"/>
  </r>
  <r>
    <s v="NLA-3285311"/>
    <n v="9"/>
    <n v="5"/>
    <n v="1980"/>
    <d v="1914-10-01T00:00:00"/>
    <n v="51.97"/>
    <n v="6"/>
    <s v="Netherlands"/>
    <n v="18"/>
    <n v="5"/>
    <n v="1980"/>
    <d v="1923-10-01T00:00:00"/>
    <x v="706"/>
    <x v="67"/>
    <x v="19"/>
    <s v="ND"/>
    <x v="0"/>
    <n v="9"/>
    <n v="0"/>
    <n v="0"/>
  </r>
  <r>
    <s v="NLA-3285312"/>
    <n v="9"/>
    <n v="5"/>
    <n v="1980"/>
    <d v="1914-10-01T00:00:00"/>
    <n v="51.97"/>
    <n v="6"/>
    <s v="Netherlands"/>
    <n v="18"/>
    <n v="5"/>
    <n v="1980"/>
    <d v="1923-10-01T00:00:00"/>
    <x v="706"/>
    <x v="67"/>
    <x v="19"/>
    <s v="ND"/>
    <x v="0"/>
    <n v="9"/>
    <n v="0"/>
    <n v="0"/>
  </r>
  <r>
    <s v="NLA-3285315"/>
    <n v="13"/>
    <n v="5"/>
    <n v="1980"/>
    <d v="1918-10-01T00:00:00"/>
    <n v="51.92"/>
    <n v="5.58"/>
    <s v="Netherlands"/>
    <n v="15"/>
    <n v="5"/>
    <n v="1981"/>
    <d v="1920-10-01T00:00:00"/>
    <x v="738"/>
    <x v="442"/>
    <x v="19"/>
    <s v="DH"/>
    <x v="0"/>
    <n v="367"/>
    <n v="2"/>
    <n v="91"/>
  </r>
  <r>
    <s v="NLA-3285316"/>
    <n v="13"/>
    <n v="5"/>
    <n v="1980"/>
    <d v="1918-10-01T00:00:00"/>
    <n v="51.92"/>
    <n v="5.58"/>
    <s v="Netherlands"/>
    <n v="26"/>
    <n v="5"/>
    <n v="1981"/>
    <d v="1931-10-02T00:00:00"/>
    <x v="738"/>
    <x v="442"/>
    <x v="19"/>
    <s v="UU"/>
    <x v="0"/>
    <n v="378"/>
    <n v="2"/>
    <n v="91"/>
  </r>
  <r>
    <s v="NLA-3285323"/>
    <n v="16"/>
    <n v="5"/>
    <n v="1980"/>
    <d v="1921-10-01T00:00:00"/>
    <n v="51.93"/>
    <n v="5.55"/>
    <s v="Netherlands"/>
    <n v="29"/>
    <n v="5"/>
    <n v="1980"/>
    <d v="1934-10-01T00:00:00"/>
    <x v="649"/>
    <x v="874"/>
    <x v="19"/>
    <s v="ND"/>
    <x v="0"/>
    <n v="13"/>
    <n v="0"/>
    <n v="0"/>
  </r>
  <r>
    <s v="NLA-3285345"/>
    <n v="30"/>
    <n v="5"/>
    <n v="1980"/>
    <d v="1935-10-01T00:00:00"/>
    <n v="51.93"/>
    <n v="5.55"/>
    <s v="Netherlands"/>
    <n v="23"/>
    <n v="6"/>
    <n v="1980"/>
    <d v="1928-10-31T00:00:00"/>
    <x v="738"/>
    <x v="874"/>
    <x v="19"/>
    <s v="DH"/>
    <x v="0"/>
    <n v="24"/>
    <n v="0"/>
    <n v="0"/>
  </r>
  <r>
    <s v="NLA-3285346"/>
    <n v="30"/>
    <n v="5"/>
    <n v="1980"/>
    <d v="1935-10-01T00:00:00"/>
    <n v="51.93"/>
    <n v="5.55"/>
    <s v="Netherlands"/>
    <n v="23"/>
    <n v="6"/>
    <n v="1980"/>
    <d v="1928-10-31T00:00:00"/>
    <x v="738"/>
    <x v="874"/>
    <x v="19"/>
    <s v="DH"/>
    <x v="0"/>
    <n v="24"/>
    <n v="0"/>
    <n v="0"/>
  </r>
  <r>
    <s v="NLA-3294409"/>
    <n v="24"/>
    <n v="5"/>
    <n v="1980"/>
    <d v="1929-10-01T00:00:00"/>
    <n v="52.35"/>
    <n v="4.5199999999999996"/>
    <s v="Netherlands"/>
    <n v="26"/>
    <n v="6"/>
    <n v="1980"/>
    <d v="1931-11-01T00:00:00"/>
    <x v="199"/>
    <x v="164"/>
    <x v="19"/>
    <s v="AH"/>
    <x v="0"/>
    <n v="33"/>
    <n v="10"/>
    <n v="194"/>
  </r>
  <r>
    <s v="NLA-3294425"/>
    <n v="25"/>
    <n v="5"/>
    <n v="1980"/>
    <d v="1930-10-01T00:00:00"/>
    <n v="52.35"/>
    <n v="4.5199999999999996"/>
    <s v="Netherlands"/>
    <n v="4"/>
    <n v="7"/>
    <n v="1981"/>
    <d v="1909-12-02T00:00:00"/>
    <x v="110"/>
    <x v="870"/>
    <x v="19"/>
    <s v="UU"/>
    <x v="0"/>
    <n v="405"/>
    <n v="4"/>
    <n v="181"/>
  </r>
  <r>
    <s v="NLA-3294448"/>
    <n v="27"/>
    <n v="5"/>
    <n v="1980"/>
    <d v="1932-09-30T00:00:00"/>
    <n v="52.78"/>
    <n v="4.68"/>
    <s v="Netherlands"/>
    <n v="1"/>
    <n v="6"/>
    <n v="1980"/>
    <d v="1906-11-01T00:00:00"/>
    <x v="736"/>
    <x v="871"/>
    <x v="19"/>
    <s v="UU"/>
    <x v="0"/>
    <n v="5"/>
    <n v="4"/>
    <n v="344"/>
  </r>
  <r>
    <s v="NLA-3294479"/>
    <n v="1"/>
    <n v="6"/>
    <n v="1980"/>
    <d v="1906-11-01T00:00:00"/>
    <n v="52.35"/>
    <n v="4.5199999999999996"/>
    <s v="Netherlands"/>
    <n v="4"/>
    <n v="9"/>
    <n v="1980"/>
    <d v="1910-02-01T00:00:00"/>
    <x v="333"/>
    <x v="870"/>
    <x v="19"/>
    <s v="UU"/>
    <x v="0"/>
    <n v="95"/>
    <n v="6"/>
    <n v="181"/>
  </r>
  <r>
    <s v="NLA-3294482"/>
    <n v="1"/>
    <n v="6"/>
    <n v="1980"/>
    <d v="1906-11-01T00:00:00"/>
    <n v="52.35"/>
    <n v="4.5199999999999996"/>
    <s v="Netherlands"/>
    <n v="12"/>
    <n v="7"/>
    <n v="1980"/>
    <d v="1917-12-01T00:00:00"/>
    <x v="15"/>
    <x v="870"/>
    <x v="19"/>
    <s v="UU"/>
    <x v="0"/>
    <n v="41"/>
    <n v="0"/>
    <n v="0"/>
  </r>
  <r>
    <s v="NLA-3294484"/>
    <n v="1"/>
    <n v="6"/>
    <n v="1980"/>
    <d v="1906-11-01T00:00:00"/>
    <n v="52.35"/>
    <n v="4.5199999999999996"/>
    <s v="Netherlands"/>
    <n v="8"/>
    <n v="4"/>
    <n v="1981"/>
    <d v="1913-09-02T00:00:00"/>
    <x v="144"/>
    <x v="870"/>
    <x v="19"/>
    <s v="UU"/>
    <x v="0"/>
    <n v="311"/>
    <n v="2"/>
    <n v="181"/>
  </r>
  <r>
    <s v="NLA-3294497"/>
    <n v="3"/>
    <n v="6"/>
    <n v="1980"/>
    <d v="1908-10-31T00:00:00"/>
    <n v="52.35"/>
    <n v="4.5199999999999996"/>
    <s v="Netherlands"/>
    <n v="26"/>
    <n v="4"/>
    <n v="1986"/>
    <d v="1931-09-07T00:00:00"/>
    <x v="765"/>
    <x v="932"/>
    <x v="19"/>
    <s v="DH"/>
    <x v="0"/>
    <n v="2153"/>
    <n v="64"/>
    <n v="26"/>
  </r>
  <r>
    <s v="NLA-3294498"/>
    <n v="3"/>
    <n v="6"/>
    <n v="1980"/>
    <d v="1908-10-31T00:00:00"/>
    <n v="52.35"/>
    <n v="4.5199999999999996"/>
    <s v="Netherlands"/>
    <n v="20"/>
    <n v="9"/>
    <n v="1980"/>
    <d v="1926-02-01T00:00:00"/>
    <x v="218"/>
    <x v="869"/>
    <x v="19"/>
    <s v="UU"/>
    <x v="0"/>
    <n v="109"/>
    <n v="56"/>
    <n v="13"/>
  </r>
  <r>
    <s v="NLA-3312430"/>
    <n v="3"/>
    <n v="6"/>
    <n v="1980"/>
    <d v="1908-10-31T00:00:00"/>
    <n v="53.05"/>
    <n v="4.7300000000000004"/>
    <s v="Netherlands"/>
    <n v="15"/>
    <n v="1"/>
    <n v="1985"/>
    <d v="1920-06-07T00:00:00"/>
    <x v="352"/>
    <x v="830"/>
    <x v="19"/>
    <s v="DH"/>
    <x v="0"/>
    <n v="1687"/>
    <n v="88"/>
    <n v="60"/>
  </r>
  <r>
    <s v="NLA-3312431"/>
    <n v="3"/>
    <n v="6"/>
    <n v="1980"/>
    <d v="1908-10-31T00:00:00"/>
    <n v="53.05"/>
    <n v="4.7300000000000004"/>
    <s v="Netherlands"/>
    <n v="12"/>
    <n v="12"/>
    <n v="1984"/>
    <d v="1918-05-07T00:00:00"/>
    <x v="630"/>
    <x v="752"/>
    <x v="19"/>
    <s v="DH"/>
    <x v="0"/>
    <n v="1653"/>
    <n v="5"/>
    <n v="31"/>
  </r>
  <r>
    <s v="NLA-3312439"/>
    <n v="6"/>
    <n v="6"/>
    <n v="1980"/>
    <d v="1911-11-01T00:00:00"/>
    <n v="53.05"/>
    <n v="4.72"/>
    <s v="Netherlands"/>
    <n v="19"/>
    <n v="4"/>
    <n v="1982"/>
    <d v="1924-09-02T00:00:00"/>
    <x v="740"/>
    <x v="933"/>
    <x v="19"/>
    <s v="DH"/>
    <x v="0"/>
    <n v="682"/>
    <n v="5"/>
    <n v="149"/>
  </r>
  <r>
    <s v="NLA-3312440"/>
    <n v="6"/>
    <n v="6"/>
    <n v="1980"/>
    <d v="1911-11-01T00:00:00"/>
    <n v="53.05"/>
    <n v="4.72"/>
    <s v="Netherlands"/>
    <n v="17"/>
    <n v="5"/>
    <n v="1983"/>
    <d v="1922-10-04T00:00:00"/>
    <x v="739"/>
    <x v="743"/>
    <x v="19"/>
    <s v="DH"/>
    <x v="0"/>
    <n v="1075"/>
    <n v="4"/>
    <n v="164"/>
  </r>
  <r>
    <s v="NOS-551504"/>
    <n v="10"/>
    <n v="6"/>
    <n v="1980"/>
    <d v="1915-11-01T00:00:00"/>
    <n v="60.07"/>
    <n v="6.55"/>
    <s v="Norway"/>
    <n v="18"/>
    <n v="7"/>
    <n v="1980"/>
    <d v="1923-12-01T00:00:00"/>
    <x v="766"/>
    <x v="934"/>
    <x v="8"/>
    <s v="AH"/>
    <x v="0"/>
    <n v="38"/>
    <n v="0"/>
    <n v="0"/>
  </r>
  <r>
    <s v="SFH-S035229"/>
    <n v="3"/>
    <n v="6"/>
    <n v="1980"/>
    <d v="1908-10-31T00:00:00"/>
    <n v="60.17"/>
    <n v="24.63"/>
    <s v="Finland"/>
    <n v="28"/>
    <n v="10"/>
    <n v="1984"/>
    <d v="1934-03-07T00:00:00"/>
    <x v="664"/>
    <x v="935"/>
    <x v="1"/>
    <s v="UU"/>
    <x v="0"/>
    <n v="1608"/>
    <n v="4"/>
    <n v="237"/>
  </r>
  <r>
    <s v="SFH-S066810"/>
    <n v="2"/>
    <n v="6"/>
    <n v="1980"/>
    <d v="1907-11-01T00:00:00"/>
    <n v="62.6"/>
    <n v="29.8"/>
    <s v="Finland"/>
    <n v="9"/>
    <n v="11"/>
    <n v="1980"/>
    <d v="1915-04-03T00:00:00"/>
    <x v="33"/>
    <x v="34"/>
    <x v="1"/>
    <s v="RH"/>
    <x v="2"/>
    <n v="160"/>
    <n v="0"/>
    <n v="0"/>
  </r>
  <r>
    <s v="SFH-S074231"/>
    <n v="2"/>
    <n v="6"/>
    <n v="1980"/>
    <d v="1907-11-01T00:00:00"/>
    <n v="63.6"/>
    <n v="26.58"/>
    <s v="Finland"/>
    <n v="1"/>
    <n v="8"/>
    <n v="1981"/>
    <d v="1907-01-02T00:00:00"/>
    <x v="767"/>
    <x v="936"/>
    <x v="1"/>
    <s v="UU"/>
    <x v="0"/>
    <n v="425"/>
    <n v="4"/>
    <n v="127"/>
  </r>
  <r>
    <s v="SFH-S074239"/>
    <n v="3"/>
    <n v="6"/>
    <n v="1980"/>
    <d v="1908-10-31T00:00:00"/>
    <n v="63.58"/>
    <n v="26.67"/>
    <s v="Finland"/>
    <n v="17"/>
    <n v="1"/>
    <n v="1984"/>
    <d v="1922-06-07T00:00:00"/>
    <x v="767"/>
    <x v="937"/>
    <x v="1"/>
    <s v="DH"/>
    <x v="0"/>
    <n v="1323"/>
    <n v="3"/>
    <n v="91"/>
  </r>
  <r>
    <s v="SFH-S074241"/>
    <n v="3"/>
    <n v="6"/>
    <n v="1980"/>
    <d v="1908-10-31T00:00:00"/>
    <n v="63.58"/>
    <n v="26.67"/>
    <s v="Finland"/>
    <n v="18"/>
    <n v="10"/>
    <n v="1980"/>
    <d v="1924-03-02T00:00:00"/>
    <x v="767"/>
    <x v="793"/>
    <x v="1"/>
    <s v="AH"/>
    <x v="0"/>
    <n v="137"/>
    <n v="4"/>
    <n v="270"/>
  </r>
  <r>
    <s v="SFH-S074242"/>
    <n v="3"/>
    <n v="6"/>
    <n v="1980"/>
    <d v="1908-10-31T00:00:00"/>
    <n v="63.58"/>
    <n v="26.67"/>
    <s v="Finland"/>
    <n v="1"/>
    <n v="10"/>
    <n v="1981"/>
    <d v="1907-03-04T00:00:00"/>
    <x v="767"/>
    <x v="938"/>
    <x v="1"/>
    <s v="DH"/>
    <x v="0"/>
    <n v="485"/>
    <n v="0"/>
    <n v="0"/>
  </r>
  <r>
    <s v="SFH-S074243"/>
    <n v="3"/>
    <n v="6"/>
    <n v="1980"/>
    <d v="1908-10-31T00:00:00"/>
    <n v="63.58"/>
    <n v="26.67"/>
    <s v="Finland"/>
    <n v="30"/>
    <n v="8"/>
    <n v="1980"/>
    <d v="1936-01-01T00:00:00"/>
    <x v="767"/>
    <x v="938"/>
    <x v="1"/>
    <s v="DH"/>
    <x v="0"/>
    <n v="88"/>
    <n v="0"/>
    <n v="0"/>
  </r>
  <r>
    <s v="SFH-S074244"/>
    <n v="18"/>
    <n v="6"/>
    <n v="1980"/>
    <d v="1923-11-01T00:00:00"/>
    <n v="63.6"/>
    <n v="26.6"/>
    <s v="Finland"/>
    <n v="15"/>
    <n v="7"/>
    <n v="1980"/>
    <d v="1920-11-30T00:00:00"/>
    <x v="344"/>
    <x v="793"/>
    <x v="1"/>
    <s v="DH"/>
    <x v="0"/>
    <n v="27"/>
    <n v="0"/>
    <n v="0"/>
  </r>
  <r>
    <s v="SFH-S074246"/>
    <n v="18"/>
    <n v="6"/>
    <n v="1980"/>
    <d v="1923-11-01T00:00:00"/>
    <n v="63.6"/>
    <n v="26.6"/>
    <s v="Finland"/>
    <n v="15"/>
    <n v="7"/>
    <n v="1980"/>
    <d v="1920-11-30T00:00:00"/>
    <x v="344"/>
    <x v="793"/>
    <x v="1"/>
    <s v="DH"/>
    <x v="0"/>
    <n v="27"/>
    <n v="0"/>
    <n v="0"/>
  </r>
  <r>
    <s v="SFH-S076692"/>
    <n v="3"/>
    <n v="6"/>
    <n v="1980"/>
    <d v="1908-10-31T00:00:00"/>
    <n v="60.53"/>
    <n v="24.22"/>
    <s v="Finland"/>
    <n v="30"/>
    <n v="7"/>
    <n v="1980"/>
    <d v="1935-12-01T00:00:00"/>
    <x v="745"/>
    <x v="849"/>
    <x v="1"/>
    <s v="RH"/>
    <x v="2"/>
    <n v="57"/>
    <n v="0"/>
    <n v="0"/>
  </r>
  <r>
    <s v="SFH-S079019"/>
    <n v="29"/>
    <n v="5"/>
    <n v="1980"/>
    <d v="1934-10-01T00:00:00"/>
    <n v="65.83"/>
    <n v="24.25"/>
    <s v="Finland"/>
    <n v="20"/>
    <n v="5"/>
    <n v="1983"/>
    <d v="1925-10-04T00:00:00"/>
    <x v="768"/>
    <x v="939"/>
    <x v="11"/>
    <s v="UU"/>
    <x v="0"/>
    <n v="1086"/>
    <n v="134"/>
    <n v="337"/>
  </r>
  <r>
    <s v="SFH-S079353"/>
    <n v="11"/>
    <n v="6"/>
    <n v="1980"/>
    <d v="1916-10-31T00:00:00"/>
    <n v="63.88"/>
    <n v="23.42"/>
    <s v="Finland"/>
    <n v="29"/>
    <n v="5"/>
    <n v="1981"/>
    <d v="1934-10-02T00:00:00"/>
    <x v="769"/>
    <x v="940"/>
    <x v="1"/>
    <s v="DH"/>
    <x v="0"/>
    <n v="352"/>
    <n v="61"/>
    <n v="51"/>
  </r>
  <r>
    <s v="SFH-S081951"/>
    <n v="3"/>
    <n v="6"/>
    <n v="1980"/>
    <d v="1908-10-31T00:00:00"/>
    <n v="60.47"/>
    <n v="25.13"/>
    <s v="Finland"/>
    <n v="5"/>
    <n v="11"/>
    <n v="1980"/>
    <d v="1911-04-03T00:00:00"/>
    <x v="518"/>
    <x v="941"/>
    <x v="1"/>
    <s v="AH"/>
    <x v="0"/>
    <n v="155"/>
    <n v="1"/>
    <n v="270"/>
  </r>
  <r>
    <s v="SFH-S081961"/>
    <n v="5"/>
    <n v="6"/>
    <n v="1980"/>
    <d v="1910-11-01T00:00:00"/>
    <n v="60.43"/>
    <n v="25.03"/>
    <s v="Finland"/>
    <n v="24"/>
    <n v="8"/>
    <n v="1980"/>
    <d v="1930-01-01T00:00:00"/>
    <x v="253"/>
    <x v="790"/>
    <x v="1"/>
    <s v="RH"/>
    <x v="2"/>
    <n v="80"/>
    <n v="0"/>
    <n v="0"/>
  </r>
  <r>
    <s v="SFH-S083151"/>
    <n v="22"/>
    <n v="5"/>
    <n v="1980"/>
    <d v="1927-10-01T00:00:00"/>
    <n v="62.52"/>
    <n v="29.87"/>
    <s v="Finland"/>
    <n v="7"/>
    <n v="6"/>
    <n v="1980"/>
    <d v="1912-10-31T00:00:00"/>
    <x v="758"/>
    <x v="914"/>
    <x v="1"/>
    <s v="UU"/>
    <x v="0"/>
    <n v="16"/>
    <n v="0"/>
    <n v="0"/>
  </r>
  <r>
    <s v="SFH-S083157"/>
    <n v="24"/>
    <n v="5"/>
    <n v="1980"/>
    <d v="1929-10-01T00:00:00"/>
    <n v="62.57"/>
    <n v="29.82"/>
    <s v="Finland"/>
    <n v="7"/>
    <n v="4"/>
    <n v="1981"/>
    <d v="1912-09-01T00:00:00"/>
    <x v="770"/>
    <x v="942"/>
    <x v="1"/>
    <s v="DH"/>
    <x v="0"/>
    <n v="318"/>
    <n v="85"/>
    <n v="70"/>
  </r>
  <r>
    <s v="SFH-S083158"/>
    <n v="24"/>
    <n v="5"/>
    <n v="1980"/>
    <d v="1929-10-01T00:00:00"/>
    <n v="62.57"/>
    <n v="29.82"/>
    <s v="Finland"/>
    <n v="27"/>
    <n v="10"/>
    <n v="1988"/>
    <d v="1933-03-10T00:00:00"/>
    <x v="771"/>
    <x v="943"/>
    <x v="1"/>
    <s v="UU"/>
    <x v="0"/>
    <n v="3078"/>
    <n v="31"/>
    <n v="213"/>
  </r>
  <r>
    <s v="SFH-S083160"/>
    <n v="24"/>
    <n v="5"/>
    <n v="1980"/>
    <d v="1929-10-01T00:00:00"/>
    <n v="62.55"/>
    <n v="29.82"/>
    <s v="Finland"/>
    <n v="1"/>
    <n v="7"/>
    <n v="1982"/>
    <d v="1906-12-03T00:00:00"/>
    <x v="721"/>
    <x v="913"/>
    <x v="1"/>
    <s v="DH"/>
    <x v="0"/>
    <n v="768"/>
    <n v="0"/>
    <n v="0"/>
  </r>
  <r>
    <s v="SFH-S083161"/>
    <n v="24"/>
    <n v="5"/>
    <n v="1980"/>
    <d v="1929-10-01T00:00:00"/>
    <n v="62.55"/>
    <n v="29.82"/>
    <s v="Finland"/>
    <n v="2"/>
    <n v="5"/>
    <n v="1983"/>
    <d v="1907-10-04T00:00:00"/>
    <x v="721"/>
    <x v="913"/>
    <x v="1"/>
    <s v="DH"/>
    <x v="0"/>
    <n v="1073"/>
    <n v="0"/>
    <n v="0"/>
  </r>
  <r>
    <s v="SFH-S083162"/>
    <n v="24"/>
    <n v="5"/>
    <n v="1980"/>
    <d v="1929-10-01T00:00:00"/>
    <n v="62.55"/>
    <n v="29.82"/>
    <s v="Finland"/>
    <n v="1"/>
    <n v="7"/>
    <n v="1982"/>
    <d v="1906-12-03T00:00:00"/>
    <x v="721"/>
    <x v="913"/>
    <x v="1"/>
    <s v="DH"/>
    <x v="0"/>
    <n v="768"/>
    <n v="0"/>
    <n v="0"/>
  </r>
  <r>
    <s v="SFH-S083163"/>
    <n v="24"/>
    <n v="5"/>
    <n v="1980"/>
    <d v="1929-10-01T00:00:00"/>
    <n v="62.55"/>
    <n v="29.82"/>
    <s v="Finland"/>
    <n v="1"/>
    <n v="7"/>
    <n v="1982"/>
    <d v="1906-12-03T00:00:00"/>
    <x v="721"/>
    <x v="913"/>
    <x v="1"/>
    <s v="DH"/>
    <x v="0"/>
    <n v="768"/>
    <n v="0"/>
    <n v="0"/>
  </r>
  <r>
    <s v="SFH-S083164"/>
    <n v="24"/>
    <n v="5"/>
    <n v="1980"/>
    <d v="1929-10-01T00:00:00"/>
    <n v="62.55"/>
    <n v="29.82"/>
    <s v="Finland"/>
    <n v="1"/>
    <n v="7"/>
    <n v="1982"/>
    <d v="1906-12-03T00:00:00"/>
    <x v="721"/>
    <x v="913"/>
    <x v="1"/>
    <s v="DH"/>
    <x v="0"/>
    <n v="768"/>
    <n v="0"/>
    <n v="0"/>
  </r>
  <r>
    <s v="SFH-S083167"/>
    <n v="24"/>
    <n v="5"/>
    <n v="1980"/>
    <d v="1929-10-01T00:00:00"/>
    <n v="62.55"/>
    <n v="29.82"/>
    <s v="Finland"/>
    <n v="1"/>
    <n v="7"/>
    <n v="1982"/>
    <d v="1906-12-03T00:00:00"/>
    <x v="721"/>
    <x v="913"/>
    <x v="1"/>
    <s v="DH"/>
    <x v="0"/>
    <n v="768"/>
    <n v="0"/>
    <n v="0"/>
  </r>
  <r>
    <s v="SFH-S083191"/>
    <n v="5"/>
    <n v="6"/>
    <n v="1980"/>
    <d v="1910-11-01T00:00:00"/>
    <n v="62.52"/>
    <n v="29.83"/>
    <s v="Finland"/>
    <n v="15"/>
    <n v="9"/>
    <n v="1982"/>
    <d v="1921-02-02T00:00:00"/>
    <x v="574"/>
    <x v="917"/>
    <x v="1"/>
    <s v="UU"/>
    <x v="1"/>
    <n v="832"/>
    <n v="24"/>
    <n v="316"/>
  </r>
  <r>
    <s v="SFH-S083200"/>
    <n v="6"/>
    <n v="6"/>
    <n v="1980"/>
    <d v="1911-11-01T00:00:00"/>
    <n v="62.53"/>
    <n v="29.83"/>
    <s v="Finland"/>
    <n v="20"/>
    <n v="11"/>
    <n v="1983"/>
    <d v="1926-04-06T00:00:00"/>
    <x v="574"/>
    <x v="64"/>
    <x v="1"/>
    <s v="DH"/>
    <x v="0"/>
    <n v="1262"/>
    <n v="15"/>
    <n v="0"/>
  </r>
  <r>
    <s v="SFH-S083209"/>
    <n v="7"/>
    <n v="6"/>
    <n v="1980"/>
    <d v="1912-10-31T00:00:00"/>
    <n v="62.55"/>
    <n v="29.85"/>
    <s v="Finland"/>
    <n v="30"/>
    <n v="11"/>
    <n v="1981"/>
    <d v="1936-04-03T00:00:00"/>
    <x v="370"/>
    <x v="944"/>
    <x v="10"/>
    <s v="DH"/>
    <x v="0"/>
    <n v="541"/>
    <n v="238"/>
    <n v="81"/>
  </r>
  <r>
    <s v="SFH-S083211"/>
    <n v="12"/>
    <n v="6"/>
    <n v="1980"/>
    <d v="1917-11-01T00:00:00"/>
    <n v="62.55"/>
    <n v="29.82"/>
    <s v="Finland"/>
    <n v="1"/>
    <n v="7"/>
    <n v="1982"/>
    <d v="1906-12-03T00:00:00"/>
    <x v="721"/>
    <x v="913"/>
    <x v="1"/>
    <s v="DH"/>
    <x v="0"/>
    <n v="749"/>
    <n v="0"/>
    <n v="0"/>
  </r>
  <r>
    <s v="SFH-S083212"/>
    <n v="12"/>
    <n v="6"/>
    <n v="1980"/>
    <d v="1917-11-01T00:00:00"/>
    <n v="62.55"/>
    <n v="29.82"/>
    <s v="Finland"/>
    <n v="1"/>
    <n v="7"/>
    <n v="1982"/>
    <d v="1906-12-03T00:00:00"/>
    <x v="721"/>
    <x v="913"/>
    <x v="1"/>
    <s v="DH"/>
    <x v="0"/>
    <n v="749"/>
    <n v="0"/>
    <n v="0"/>
  </r>
  <r>
    <s v="SFH-S083957"/>
    <n v="26"/>
    <n v="5"/>
    <n v="1980"/>
    <d v="1931-10-01T00:00:00"/>
    <n v="62.6"/>
    <n v="29.8"/>
    <s v="Finland"/>
    <n v="1"/>
    <n v="5"/>
    <n v="1981"/>
    <d v="1906-10-02T00:00:00"/>
    <x v="772"/>
    <x v="64"/>
    <x v="1"/>
    <s v="UU"/>
    <x v="0"/>
    <n v="340"/>
    <n v="3"/>
    <n v="138"/>
  </r>
  <r>
    <s v="SFH-S083967"/>
    <n v="26"/>
    <n v="5"/>
    <n v="1980"/>
    <d v="1931-10-01T00:00:00"/>
    <n v="62.6"/>
    <n v="29.78"/>
    <s v="Finland"/>
    <n v="14"/>
    <n v="4"/>
    <n v="1981"/>
    <d v="1919-09-02T00:00:00"/>
    <x v="60"/>
    <x v="35"/>
    <x v="1"/>
    <s v="DH"/>
    <x v="0"/>
    <n v="323"/>
    <n v="13"/>
    <n v="209"/>
  </r>
  <r>
    <s v="SFH-S084166"/>
    <n v="4"/>
    <n v="6"/>
    <n v="1980"/>
    <d v="1909-11-01T00:00:00"/>
    <n v="65.819999999999993"/>
    <n v="24.2"/>
    <s v="Finland"/>
    <n v="12"/>
    <n v="8"/>
    <n v="1980"/>
    <d v="1918-01-01T00:00:00"/>
    <x v="154"/>
    <x v="370"/>
    <x v="1"/>
    <s v="DH"/>
    <x v="0"/>
    <n v="69"/>
    <n v="0"/>
    <n v="0"/>
  </r>
  <r>
    <s v="SFH-S084750"/>
    <n v="10"/>
    <n v="6"/>
    <n v="1980"/>
    <d v="1915-11-01T00:00:00"/>
    <n v="61.03"/>
    <n v="24.4"/>
    <s v="Finland"/>
    <n v="22"/>
    <n v="7"/>
    <n v="1980"/>
    <d v="1927-12-01T00:00:00"/>
    <x v="773"/>
    <x v="666"/>
    <x v="1"/>
    <s v="UU"/>
    <x v="0"/>
    <n v="42"/>
    <n v="0"/>
    <n v="0"/>
  </r>
  <r>
    <s v="SFH-S085251"/>
    <n v="15"/>
    <n v="6"/>
    <n v="1980"/>
    <d v="1920-10-31T00:00:00"/>
    <n v="62.57"/>
    <n v="27.17"/>
    <s v="Finland"/>
    <n v="17"/>
    <n v="7"/>
    <n v="1980"/>
    <d v="1922-12-01T00:00:00"/>
    <x v="170"/>
    <x v="899"/>
    <x v="1"/>
    <s v="AH"/>
    <x v="0"/>
    <n v="32"/>
    <n v="1"/>
    <n v="91"/>
  </r>
  <r>
    <s v="SFH-S085253"/>
    <n v="15"/>
    <n v="6"/>
    <n v="1980"/>
    <d v="1920-10-31T00:00:00"/>
    <n v="62.57"/>
    <n v="27.17"/>
    <s v="Finland"/>
    <n v="28"/>
    <n v="8"/>
    <n v="1980"/>
    <d v="1934-01-01T00:00:00"/>
    <x v="170"/>
    <x v="899"/>
    <x v="1"/>
    <s v="RH"/>
    <x v="2"/>
    <n v="74"/>
    <n v="1"/>
    <n v="91"/>
  </r>
  <r>
    <s v="SFH-S085254"/>
    <n v="15"/>
    <n v="6"/>
    <n v="1980"/>
    <d v="1920-10-31T00:00:00"/>
    <n v="62.57"/>
    <n v="27.17"/>
    <s v="Finland"/>
    <n v="12"/>
    <n v="7"/>
    <n v="1980"/>
    <d v="1917-12-01T00:00:00"/>
    <x v="170"/>
    <x v="119"/>
    <x v="1"/>
    <s v="DH"/>
    <x v="0"/>
    <n v="27"/>
    <n v="0"/>
    <n v="0"/>
  </r>
  <r>
    <s v="SFH-S085754"/>
    <n v="29"/>
    <n v="5"/>
    <n v="1980"/>
    <d v="1934-10-01T00:00:00"/>
    <n v="63.13"/>
    <n v="27.4"/>
    <s v="Finland"/>
    <n v="27"/>
    <n v="8"/>
    <n v="1980"/>
    <d v="1932-12-31T00:00:00"/>
    <x v="372"/>
    <x v="945"/>
    <x v="1"/>
    <s v="UU"/>
    <x v="0"/>
    <n v="90"/>
    <n v="3"/>
    <n v="156"/>
  </r>
  <r>
    <s v="SFH-S085813"/>
    <n v="13"/>
    <n v="6"/>
    <n v="1980"/>
    <d v="1918-11-01T00:00:00"/>
    <n v="62.9"/>
    <n v="28.18"/>
    <s v="Finland"/>
    <n v="21"/>
    <n v="10"/>
    <n v="1990"/>
    <d v="1927-03-13T00:00:00"/>
    <x v="774"/>
    <x v="946"/>
    <x v="1"/>
    <s v="DH"/>
    <x v="0"/>
    <n v="3782"/>
    <n v="41"/>
    <n v="332"/>
  </r>
  <r>
    <s v="SFH-S086141"/>
    <n v="17"/>
    <n v="6"/>
    <n v="1980"/>
    <d v="1922-11-01T00:00:00"/>
    <n v="61"/>
    <n v="24.48"/>
    <s v="Finland"/>
    <n v="17"/>
    <n v="7"/>
    <n v="1980"/>
    <d v="1922-12-01T00:00:00"/>
    <x v="121"/>
    <x v="947"/>
    <x v="1"/>
    <s v="UU"/>
    <x v="0"/>
    <n v="30"/>
    <n v="0"/>
    <n v="0"/>
  </r>
  <r>
    <s v="SFH-S086142"/>
    <n v="17"/>
    <n v="6"/>
    <n v="1980"/>
    <d v="1922-11-01T00:00:00"/>
    <n v="61"/>
    <n v="24.48"/>
    <s v="Finland"/>
    <n v="17"/>
    <n v="7"/>
    <n v="1980"/>
    <d v="1922-12-01T00:00:00"/>
    <x v="121"/>
    <x v="947"/>
    <x v="1"/>
    <s v="UU"/>
    <x v="0"/>
    <n v="30"/>
    <n v="0"/>
    <n v="0"/>
  </r>
  <r>
    <s v="SVS-6020895"/>
    <n v="26"/>
    <n v="5"/>
    <n v="1980"/>
    <d v="1931-10-01T00:00:00"/>
    <n v="56.17"/>
    <n v="14.9"/>
    <s v="Sweden"/>
    <n v="19"/>
    <n v="3"/>
    <n v="1981"/>
    <d v="1924-08-01T00:00:00"/>
    <x v="455"/>
    <x v="24"/>
    <x v="11"/>
    <s v="UU"/>
    <x v="1"/>
    <n v="297"/>
    <n v="2"/>
    <n v="270"/>
  </r>
  <r>
    <s v="SVS-6079020"/>
    <n v="10"/>
    <n v="6"/>
    <n v="1980"/>
    <d v="1915-11-01T00:00:00"/>
    <n v="57.85"/>
    <n v="11.9"/>
    <s v="Sweden"/>
    <n v="15"/>
    <n v="6"/>
    <n v="1980"/>
    <d v="1920-10-31T00:00:00"/>
    <x v="421"/>
    <x v="452"/>
    <x v="11"/>
    <s v="UU"/>
    <x v="0"/>
    <n v="5"/>
    <n v="0"/>
    <n v="0"/>
  </r>
  <r>
    <s v="CZP-E251427"/>
    <n v="3"/>
    <n v="5"/>
    <n v="1981"/>
    <d v="1908-10-01T00:00:00"/>
    <n v="49.05"/>
    <n v="17.12"/>
    <s v="Czech Republic"/>
    <n v="26"/>
    <n v="12"/>
    <n v="1981"/>
    <d v="1932-05-03T00:00:00"/>
    <x v="0"/>
    <x v="629"/>
    <x v="16"/>
    <s v="HH"/>
    <x v="0"/>
    <n v="237"/>
    <n v="8"/>
    <n v="190"/>
  </r>
  <r>
    <s v="CZP-E253250"/>
    <n v="12"/>
    <n v="5"/>
    <n v="1981"/>
    <d v="1917-10-02T00:00:00"/>
    <n v="50.15"/>
    <n v="14.6"/>
    <s v="Czech Republic"/>
    <n v="21"/>
    <n v="6"/>
    <n v="1981"/>
    <d v="1926-11-02T00:00:00"/>
    <x v="561"/>
    <x v="948"/>
    <x v="16"/>
    <s v="DH"/>
    <x v="0"/>
    <n v="40"/>
    <n v="0"/>
    <n v="0"/>
  </r>
  <r>
    <s v="CZP-E254555"/>
    <n v="12"/>
    <n v="5"/>
    <n v="1981"/>
    <d v="1917-10-02T00:00:00"/>
    <n v="50.17"/>
    <n v="14.55"/>
    <s v="Czech Republic"/>
    <n v="12"/>
    <n v="3"/>
    <n v="1983"/>
    <d v="1917-08-04T00:00:00"/>
    <x v="464"/>
    <x v="672"/>
    <x v="16"/>
    <s v="DH"/>
    <x v="0"/>
    <n v="669"/>
    <n v="0"/>
    <n v="0"/>
  </r>
  <r>
    <s v="CZP-E255238"/>
    <n v="18"/>
    <n v="5"/>
    <n v="1981"/>
    <d v="1923-10-02T00:00:00"/>
    <n v="49.05"/>
    <n v="17.12"/>
    <s v="Czech Republic"/>
    <n v="13"/>
    <n v="4"/>
    <n v="1984"/>
    <d v="1918-09-05T00:00:00"/>
    <x v="326"/>
    <x v="629"/>
    <x v="16"/>
    <s v="UU"/>
    <x v="0"/>
    <n v="1061"/>
    <n v="2"/>
    <n v="270"/>
  </r>
  <r>
    <s v="ESM-G12487"/>
    <n v="1"/>
    <n v="5"/>
    <n v="1981"/>
    <d v="1906-10-02T00:00:00"/>
    <n v="41.63"/>
    <n v="-1.85"/>
    <s v="Spain"/>
    <n v="12"/>
    <n v="7"/>
    <n v="1981"/>
    <d v="1917-12-02T00:00:00"/>
    <x v="775"/>
    <x v="949"/>
    <x v="14"/>
    <s v="ND"/>
    <x v="2"/>
    <n v="72"/>
    <n v="0"/>
    <n v="0"/>
  </r>
  <r>
    <s v="ETM-U131412"/>
    <n v="8"/>
    <n v="6"/>
    <n v="1981"/>
    <d v="1913-11-02T00:00:00"/>
    <n v="58.65"/>
    <n v="25.97"/>
    <s v="Estonia"/>
    <n v="6"/>
    <n v="2"/>
    <n v="1982"/>
    <d v="1911-07-06T00:00:00"/>
    <x v="588"/>
    <x v="950"/>
    <x v="20"/>
    <s v="DH"/>
    <x v="0"/>
    <n v="243"/>
    <n v="3"/>
    <n v="91"/>
  </r>
  <r>
    <s v="ETM-U207712"/>
    <n v="24"/>
    <n v="5"/>
    <n v="1981"/>
    <d v="1929-10-02T00:00:00"/>
    <n v="58.77"/>
    <n v="24.8"/>
    <s v="Estonia"/>
    <n v="17"/>
    <n v="10"/>
    <n v="1982"/>
    <d v="1923-03-05T00:00:00"/>
    <x v="242"/>
    <x v="351"/>
    <x v="20"/>
    <s v="DH"/>
    <x v="0"/>
    <n v="511"/>
    <n v="0"/>
    <n v="0"/>
  </r>
  <r>
    <s v="ETM-U337100"/>
    <n v="30"/>
    <n v="5"/>
    <n v="1981"/>
    <d v="1935-10-02T00:00:00"/>
    <n v="58.38"/>
    <n v="24.5"/>
    <s v="Estonia"/>
    <n v="7"/>
    <n v="10"/>
    <n v="1981"/>
    <d v="1913-03-03T00:00:00"/>
    <x v="435"/>
    <x v="951"/>
    <x v="20"/>
    <s v="RH"/>
    <x v="2"/>
    <n v="130"/>
    <n v="61"/>
    <n v="310"/>
  </r>
  <r>
    <s v="ETM-U337111"/>
    <n v="1"/>
    <n v="6"/>
    <n v="1981"/>
    <d v="1906-11-02T00:00:00"/>
    <n v="58.38"/>
    <n v="24.5"/>
    <s v="Estonia"/>
    <n v="30"/>
    <n v="5"/>
    <n v="1984"/>
    <d v="1935-10-05T00:00:00"/>
    <x v="176"/>
    <x v="750"/>
    <x v="20"/>
    <s v="UU"/>
    <x v="0"/>
    <n v="1094"/>
    <n v="4"/>
    <n v="91"/>
  </r>
  <r>
    <s v="ETM-U362354"/>
    <n v="9"/>
    <n v="6"/>
    <n v="1981"/>
    <d v="1914-11-02T00:00:00"/>
    <n v="58.27"/>
    <n v="27.28"/>
    <s v="Estonia"/>
    <n v="1"/>
    <n v="11"/>
    <n v="1984"/>
    <d v="1907-04-07T00:00:00"/>
    <x v="167"/>
    <x v="899"/>
    <x v="20"/>
    <s v="AH"/>
    <x v="0"/>
    <n v="1241"/>
    <n v="6"/>
    <n v="250"/>
  </r>
  <r>
    <s v="GBT-EB01066"/>
    <n v="11"/>
    <n v="5"/>
    <n v="1981"/>
    <d v="1916-10-01T00:00:00"/>
    <n v="51.28"/>
    <n v="-0.65"/>
    <s v="UK"/>
    <n v="26"/>
    <n v="8"/>
    <n v="1982"/>
    <d v="1932-01-03T00:00:00"/>
    <x v="423"/>
    <x v="952"/>
    <x v="4"/>
    <s v="AH"/>
    <x v="0"/>
    <n v="472"/>
    <n v="8"/>
    <n v="18"/>
  </r>
  <r>
    <s v="GBT-EB04902"/>
    <n v="31"/>
    <n v="5"/>
    <n v="1981"/>
    <d v="1936-10-01T00:00:00"/>
    <n v="52.85"/>
    <n v="-1.57"/>
    <s v="UK"/>
    <n v="23"/>
    <n v="12"/>
    <n v="1983"/>
    <d v="1929-05-05T00:00:00"/>
    <x v="735"/>
    <x v="545"/>
    <x v="4"/>
    <s v="UU"/>
    <x v="1"/>
    <n v="936"/>
    <n v="0"/>
    <n v="0"/>
  </r>
  <r>
    <s v="GBT-EH51889"/>
    <n v="2"/>
    <n v="5"/>
    <n v="1981"/>
    <d v="1907-10-02T00:00:00"/>
    <n v="54.4"/>
    <n v="-6.15"/>
    <s v="UK"/>
    <n v="16"/>
    <n v="6"/>
    <n v="1981"/>
    <d v="1921-11-02T00:00:00"/>
    <x v="315"/>
    <x v="953"/>
    <x v="4"/>
    <s v="UU"/>
    <x v="0"/>
    <n v="45"/>
    <n v="2"/>
    <n v="0"/>
  </r>
  <r>
    <s v="GBT-EH51938"/>
    <n v="11"/>
    <n v="5"/>
    <n v="1981"/>
    <d v="1916-10-01T00:00:00"/>
    <n v="54.57"/>
    <n v="-5.85"/>
    <s v="UK"/>
    <n v="30"/>
    <n v="8"/>
    <n v="1982"/>
    <d v="1936-01-03T00:00:00"/>
    <x v="776"/>
    <x v="954"/>
    <x v="4"/>
    <s v="UU"/>
    <x v="0"/>
    <n v="476"/>
    <n v="0"/>
    <n v="0"/>
  </r>
  <r>
    <s v="GBT-EH54191"/>
    <n v="25"/>
    <n v="5"/>
    <n v="1981"/>
    <d v="1930-10-02T00:00:00"/>
    <n v="53.85"/>
    <n v="-1.72"/>
    <s v="UK"/>
    <n v="5"/>
    <n v="6"/>
    <n v="1981"/>
    <d v="1910-11-02T00:00:00"/>
    <x v="97"/>
    <x v="955"/>
    <x v="4"/>
    <s v="UU"/>
    <x v="0"/>
    <n v="11"/>
    <n v="0"/>
    <n v="0"/>
  </r>
  <r>
    <s v="GBT-EH85437"/>
    <n v="21"/>
    <n v="5"/>
    <n v="1981"/>
    <d v="1926-10-02T00:00:00"/>
    <n v="53.38"/>
    <n v="-1.53"/>
    <s v="UK"/>
    <n v="26"/>
    <n v="2"/>
    <n v="1982"/>
    <d v="1931-07-06T00:00:00"/>
    <x v="731"/>
    <x v="639"/>
    <x v="4"/>
    <s v="UU"/>
    <x v="0"/>
    <n v="281"/>
    <n v="0"/>
    <n v="0"/>
  </r>
  <r>
    <s v="GBT-EH85476"/>
    <n v="11"/>
    <n v="6"/>
    <n v="1981"/>
    <d v="1916-11-01T00:00:00"/>
    <n v="53.38"/>
    <n v="-1.53"/>
    <s v="UK"/>
    <n v="2"/>
    <n v="8"/>
    <n v="1981"/>
    <d v="1908-01-02T00:00:00"/>
    <x v="731"/>
    <x v="639"/>
    <x v="4"/>
    <s v="AH"/>
    <x v="0"/>
    <n v="52"/>
    <n v="0"/>
    <n v="0"/>
  </r>
  <r>
    <s v="GBT-EH85495"/>
    <n v="13"/>
    <n v="6"/>
    <n v="1981"/>
    <d v="1918-11-02T00:00:00"/>
    <n v="53.38"/>
    <n v="-1.53"/>
    <s v="UK"/>
    <n v="6"/>
    <n v="2"/>
    <n v="1982"/>
    <d v="1911-07-06T00:00:00"/>
    <x v="87"/>
    <x v="636"/>
    <x v="4"/>
    <s v="UU"/>
    <x v="0"/>
    <n v="238"/>
    <n v="8"/>
    <n v="322"/>
  </r>
  <r>
    <s v="GBT-EH85499"/>
    <n v="13"/>
    <n v="6"/>
    <n v="1981"/>
    <d v="1918-11-02T00:00:00"/>
    <n v="53.38"/>
    <n v="-1.57"/>
    <s v="UK"/>
    <n v="15"/>
    <n v="5"/>
    <n v="1985"/>
    <d v="1920-10-05T00:00:00"/>
    <x v="607"/>
    <x v="545"/>
    <x v="4"/>
    <s v="AH"/>
    <x v="0"/>
    <n v="1432"/>
    <n v="2"/>
    <n v="0"/>
  </r>
  <r>
    <s v="GBT-EH93026"/>
    <n v="14"/>
    <n v="5"/>
    <n v="1981"/>
    <d v="1919-10-02T00:00:00"/>
    <n v="54.57"/>
    <n v="-5.85"/>
    <s v="UK"/>
    <n v="7"/>
    <n v="3"/>
    <n v="1984"/>
    <d v="1912-08-04T00:00:00"/>
    <x v="381"/>
    <x v="956"/>
    <x v="4"/>
    <s v="DH"/>
    <x v="0"/>
    <n v="1028"/>
    <n v="15"/>
    <n v="114"/>
  </r>
  <r>
    <s v="GBT-EH93131"/>
    <n v="25"/>
    <n v="5"/>
    <n v="1981"/>
    <d v="1930-10-02T00:00:00"/>
    <n v="54.52"/>
    <n v="-5.53"/>
    <s v="UK"/>
    <n v="4"/>
    <n v="7"/>
    <n v="1981"/>
    <d v="1909-12-02T00:00:00"/>
    <x v="753"/>
    <x v="957"/>
    <x v="4"/>
    <s v="AH"/>
    <x v="0"/>
    <n v="40"/>
    <n v="6"/>
    <n v="311"/>
  </r>
  <r>
    <s v="GBT-EJ45151"/>
    <n v="15"/>
    <n v="5"/>
    <n v="1981"/>
    <d v="1920-10-01T00:00:00"/>
    <n v="52.53"/>
    <n v="-1.52"/>
    <s v="UK"/>
    <n v="19"/>
    <n v="8"/>
    <n v="1981"/>
    <d v="1925-01-01T00:00:00"/>
    <x v="96"/>
    <x v="958"/>
    <x v="4"/>
    <s v="AH"/>
    <x v="0"/>
    <n v="96"/>
    <n v="0"/>
    <n v="0"/>
  </r>
  <r>
    <s v="GBT-EJ45154"/>
    <n v="15"/>
    <n v="5"/>
    <n v="1981"/>
    <d v="1920-10-01T00:00:00"/>
    <n v="52.53"/>
    <n v="-1.52"/>
    <s v="UK"/>
    <n v="19"/>
    <n v="8"/>
    <n v="1981"/>
    <d v="1925-01-01T00:00:00"/>
    <x v="96"/>
    <x v="958"/>
    <x v="4"/>
    <s v="AH"/>
    <x v="0"/>
    <n v="96"/>
    <n v="0"/>
    <n v="0"/>
  </r>
  <r>
    <s v="GBT-EJ45155"/>
    <n v="22"/>
    <n v="5"/>
    <n v="1981"/>
    <d v="1927-10-02T00:00:00"/>
    <n v="52.53"/>
    <n v="-1.48"/>
    <s v="UK"/>
    <n v="9"/>
    <n v="6"/>
    <n v="1981"/>
    <d v="1914-11-02T00:00:00"/>
    <x v="96"/>
    <x v="168"/>
    <x v="4"/>
    <s v="UU"/>
    <x v="0"/>
    <n v="18"/>
    <n v="0"/>
    <n v="0"/>
  </r>
  <r>
    <s v="GBT-EJ75216"/>
    <n v="1"/>
    <n v="6"/>
    <n v="1981"/>
    <d v="1906-11-02T00:00:00"/>
    <n v="50.85"/>
    <n v="-7.0000000000000007E-2"/>
    <s v="UK"/>
    <n v="16"/>
    <n v="6"/>
    <n v="1981"/>
    <d v="1921-11-02T00:00:00"/>
    <x v="751"/>
    <x v="529"/>
    <x v="4"/>
    <s v="AH"/>
    <x v="0"/>
    <n v="15"/>
    <n v="0"/>
    <n v="0"/>
  </r>
  <r>
    <s v="GBT-EK00313"/>
    <n v="22"/>
    <n v="5"/>
    <n v="1981"/>
    <d v="1927-10-02T00:00:00"/>
    <n v="57.18"/>
    <n v="-2.1"/>
    <s v="UK"/>
    <n v="2"/>
    <n v="7"/>
    <n v="1981"/>
    <d v="1907-12-02T00:00:00"/>
    <x v="777"/>
    <x v="959"/>
    <x v="4"/>
    <s v="UU"/>
    <x v="0"/>
    <n v="41"/>
    <n v="0"/>
    <n v="0"/>
  </r>
  <r>
    <s v="GBT-EK04356"/>
    <n v="16"/>
    <n v="5"/>
    <n v="1981"/>
    <d v="1921-10-02T00:00:00"/>
    <n v="54.02"/>
    <n v="-1.47"/>
    <s v="UK"/>
    <n v="21"/>
    <n v="10"/>
    <n v="1981"/>
    <d v="1927-03-04T00:00:00"/>
    <x v="174"/>
    <x v="14"/>
    <x v="4"/>
    <s v="UU"/>
    <x v="0"/>
    <n v="158"/>
    <n v="0"/>
    <n v="0"/>
  </r>
  <r>
    <s v="GBT-EK05078"/>
    <n v="15"/>
    <n v="6"/>
    <n v="1981"/>
    <d v="1920-11-01T00:00:00"/>
    <n v="53.38"/>
    <n v="-1.53"/>
    <s v="UK"/>
    <n v="10"/>
    <n v="8"/>
    <n v="1981"/>
    <d v="1916-01-02T00:00:00"/>
    <x v="607"/>
    <x v="639"/>
    <x v="4"/>
    <s v="UU"/>
    <x v="0"/>
    <n v="56"/>
    <n v="2"/>
    <n v="0"/>
  </r>
  <r>
    <s v="GBT-EK05108"/>
    <n v="20"/>
    <n v="6"/>
    <n v="1981"/>
    <d v="1925-11-02T00:00:00"/>
    <n v="53.38"/>
    <n v="-1.53"/>
    <s v="UK"/>
    <n v="5"/>
    <n v="7"/>
    <n v="1981"/>
    <d v="1910-12-02T00:00:00"/>
    <x v="731"/>
    <x v="639"/>
    <x v="4"/>
    <s v="AH"/>
    <x v="0"/>
    <n v="15"/>
    <n v="0"/>
    <n v="0"/>
  </r>
  <r>
    <s v="GBT-EK05534"/>
    <n v="19"/>
    <n v="5"/>
    <n v="1981"/>
    <d v="1924-10-01T00:00:00"/>
    <n v="53.37"/>
    <n v="6.17"/>
    <s v="Eire"/>
    <n v="17"/>
    <n v="3"/>
    <n v="1986"/>
    <d v="1922-08-07T00:00:00"/>
    <x v="42"/>
    <x v="873"/>
    <x v="7"/>
    <s v="UU"/>
    <x v="0"/>
    <n v="1763"/>
    <n v="0"/>
    <n v="0"/>
  </r>
  <r>
    <s v="HGB-302996"/>
    <n v="24"/>
    <n v="5"/>
    <n v="1981"/>
    <d v="1929-10-02T00:00:00"/>
    <n v="46.27"/>
    <n v="20.329999999999998"/>
    <s v="Hungary"/>
    <n v="21"/>
    <n v="6"/>
    <n v="1981"/>
    <d v="1926-11-02T00:00:00"/>
    <x v="778"/>
    <x v="960"/>
    <x v="2"/>
    <s v="DH"/>
    <x v="0"/>
    <n v="28"/>
    <n v="17"/>
    <n v="0"/>
  </r>
  <r>
    <s v="NLA-3275562"/>
    <n v="17"/>
    <n v="5"/>
    <n v="1981"/>
    <d v="1922-10-02T00:00:00"/>
    <n v="52.82"/>
    <n v="4.68"/>
    <s v="Netherlands"/>
    <n v="11"/>
    <n v="1"/>
    <n v="1982"/>
    <d v="1916-06-04T00:00:00"/>
    <x v="736"/>
    <x v="869"/>
    <x v="19"/>
    <s v="PD"/>
    <x v="0"/>
    <n v="239"/>
    <n v="3"/>
    <n v="149"/>
  </r>
  <r>
    <s v="NLA-3275585"/>
    <n v="28"/>
    <n v="5"/>
    <n v="1981"/>
    <d v="1933-10-02T00:00:00"/>
    <n v="52.35"/>
    <n v="4.5199999999999996"/>
    <s v="Netherlands"/>
    <n v="17"/>
    <n v="7"/>
    <n v="1981"/>
    <d v="1922-12-02T00:00:00"/>
    <x v="15"/>
    <x v="870"/>
    <x v="19"/>
    <s v="UU"/>
    <x v="0"/>
    <n v="50"/>
    <n v="0"/>
    <n v="0"/>
  </r>
  <r>
    <s v="NLA-3275592"/>
    <n v="28"/>
    <n v="5"/>
    <n v="1981"/>
    <d v="1933-10-02T00:00:00"/>
    <n v="52.35"/>
    <n v="4.5199999999999996"/>
    <s v="Netherlands"/>
    <n v="14"/>
    <n v="6"/>
    <n v="1981"/>
    <d v="1919-11-02T00:00:00"/>
    <x v="15"/>
    <x v="870"/>
    <x v="19"/>
    <s v="UU"/>
    <x v="0"/>
    <n v="17"/>
    <n v="0"/>
    <n v="0"/>
  </r>
  <r>
    <s v="NLA-3275593"/>
    <n v="28"/>
    <n v="5"/>
    <n v="1981"/>
    <d v="1933-10-02T00:00:00"/>
    <n v="52.35"/>
    <n v="4.5199999999999996"/>
    <s v="Netherlands"/>
    <n v="23"/>
    <n v="6"/>
    <n v="1981"/>
    <d v="1928-11-01T00:00:00"/>
    <x v="15"/>
    <x v="870"/>
    <x v="19"/>
    <s v="UU"/>
    <x v="0"/>
    <n v="26"/>
    <n v="0"/>
    <n v="0"/>
  </r>
  <r>
    <s v="NLA-3275594"/>
    <n v="28"/>
    <n v="5"/>
    <n v="1981"/>
    <d v="1933-10-02T00:00:00"/>
    <n v="52.35"/>
    <n v="4.5199999999999996"/>
    <s v="Netherlands"/>
    <n v="11"/>
    <n v="7"/>
    <n v="1981"/>
    <d v="1916-12-01T00:00:00"/>
    <x v="15"/>
    <x v="870"/>
    <x v="19"/>
    <s v="UU"/>
    <x v="0"/>
    <n v="44"/>
    <n v="0"/>
    <n v="0"/>
  </r>
  <r>
    <s v="NLA-3285379"/>
    <n v="18"/>
    <n v="5"/>
    <n v="1981"/>
    <d v="1923-10-02T00:00:00"/>
    <n v="51.97"/>
    <n v="6.03"/>
    <s v="Netherlands"/>
    <n v="16"/>
    <n v="7"/>
    <n v="1981"/>
    <d v="1921-12-02T00:00:00"/>
    <x v="649"/>
    <x v="902"/>
    <x v="19"/>
    <s v="UU"/>
    <x v="2"/>
    <n v="59"/>
    <n v="3"/>
    <n v="212"/>
  </r>
  <r>
    <s v="NLA-3285386"/>
    <n v="19"/>
    <n v="5"/>
    <n v="1981"/>
    <d v="1924-10-01T00:00:00"/>
    <n v="51.97"/>
    <n v="6.03"/>
    <s v="Netherlands"/>
    <n v="16"/>
    <n v="5"/>
    <n v="1983"/>
    <d v="1921-10-04T00:00:00"/>
    <x v="100"/>
    <x v="447"/>
    <x v="19"/>
    <s v="DH"/>
    <x v="0"/>
    <n v="727"/>
    <n v="2"/>
    <n v="91"/>
  </r>
  <r>
    <s v="NLA-3285392"/>
    <n v="22"/>
    <n v="5"/>
    <n v="1981"/>
    <d v="1927-10-02T00:00:00"/>
    <n v="51.92"/>
    <n v="5.58"/>
    <s v="Netherlands"/>
    <n v="24"/>
    <n v="7"/>
    <n v="1984"/>
    <d v="1929-12-05T00:00:00"/>
    <x v="738"/>
    <x v="442"/>
    <x v="19"/>
    <s v="AH"/>
    <x v="0"/>
    <n v="1159"/>
    <n v="2"/>
    <n v="181"/>
  </r>
  <r>
    <s v="NLA-3285411"/>
    <n v="25"/>
    <n v="5"/>
    <n v="1981"/>
    <d v="1930-10-02T00:00:00"/>
    <n v="51.97"/>
    <n v="6"/>
    <s v="Netherlands"/>
    <n v="7"/>
    <n v="11"/>
    <n v="1981"/>
    <d v="1913-04-03T00:00:00"/>
    <x v="100"/>
    <x v="448"/>
    <x v="19"/>
    <s v="DH"/>
    <x v="0"/>
    <n v="166"/>
    <n v="3"/>
    <n v="329"/>
  </r>
  <r>
    <s v="NLA-3285416"/>
    <n v="25"/>
    <n v="5"/>
    <n v="1981"/>
    <d v="1930-10-02T00:00:00"/>
    <n v="51.98"/>
    <n v="6.05"/>
    <s v="Netherlands"/>
    <n v="10"/>
    <n v="5"/>
    <n v="1984"/>
    <d v="1915-10-05T00:00:00"/>
    <x v="100"/>
    <x v="447"/>
    <x v="19"/>
    <s v="DH"/>
    <x v="0"/>
    <n v="1081"/>
    <n v="0"/>
    <n v="0"/>
  </r>
  <r>
    <s v="NLA-3293330"/>
    <n v="27"/>
    <n v="5"/>
    <n v="1981"/>
    <d v="1932-10-01T00:00:00"/>
    <n v="52.52"/>
    <n v="4.6500000000000004"/>
    <s v="Netherlands"/>
    <n v="16"/>
    <n v="5"/>
    <n v="1984"/>
    <d v="1921-10-05T00:00:00"/>
    <x v="88"/>
    <x v="842"/>
    <x v="19"/>
    <s v="UU"/>
    <x v="0"/>
    <n v="1085"/>
    <n v="8"/>
    <n v="9"/>
  </r>
  <r>
    <s v="NLA-3294504"/>
    <n v="16"/>
    <n v="5"/>
    <n v="1981"/>
    <d v="1921-10-02T00:00:00"/>
    <n v="52.35"/>
    <n v="4.5199999999999996"/>
    <s v="Netherlands"/>
    <n v="7"/>
    <n v="8"/>
    <n v="1981"/>
    <d v="1913-01-01T00:00:00"/>
    <x v="15"/>
    <x v="870"/>
    <x v="19"/>
    <s v="UU"/>
    <x v="0"/>
    <n v="83"/>
    <n v="0"/>
    <n v="0"/>
  </r>
  <r>
    <s v="NLA-3294520"/>
    <n v="23"/>
    <n v="5"/>
    <n v="1981"/>
    <d v="1928-10-01T00:00:00"/>
    <n v="52.35"/>
    <n v="4.5199999999999996"/>
    <s v="Netherlands"/>
    <n v="19"/>
    <n v="6"/>
    <n v="1981"/>
    <d v="1924-11-01T00:00:00"/>
    <x v="15"/>
    <x v="870"/>
    <x v="19"/>
    <s v="UU"/>
    <x v="0"/>
    <n v="27"/>
    <n v="0"/>
    <n v="0"/>
  </r>
  <r>
    <s v="NLA-3294540"/>
    <n v="23"/>
    <n v="5"/>
    <n v="1981"/>
    <d v="1928-10-01T00:00:00"/>
    <n v="52.35"/>
    <n v="4.5199999999999996"/>
    <s v="Netherlands"/>
    <n v="20"/>
    <n v="12"/>
    <n v="1981"/>
    <d v="1926-05-04T00:00:00"/>
    <x v="110"/>
    <x v="870"/>
    <x v="19"/>
    <s v="UU"/>
    <x v="0"/>
    <n v="211"/>
    <n v="4"/>
    <n v="181"/>
  </r>
  <r>
    <s v="NLA-3294558"/>
    <n v="19"/>
    <n v="5"/>
    <n v="1981"/>
    <d v="1924-10-01T00:00:00"/>
    <n v="52.35"/>
    <n v="4.5199999999999996"/>
    <s v="Netherlands"/>
    <n v="1"/>
    <n v="4"/>
    <n v="1982"/>
    <d v="1906-09-03T00:00:00"/>
    <x v="110"/>
    <x v="872"/>
    <x v="19"/>
    <s v="DH"/>
    <x v="0"/>
    <n v="317"/>
    <n v="5"/>
    <n v="149"/>
  </r>
  <r>
    <s v="NLA-3294561"/>
    <n v="19"/>
    <n v="5"/>
    <n v="1981"/>
    <d v="1924-10-01T00:00:00"/>
    <n v="52.35"/>
    <n v="4.5199999999999996"/>
    <s v="Netherlands"/>
    <n v="8"/>
    <n v="6"/>
    <n v="1982"/>
    <d v="1913-11-03T00:00:00"/>
    <x v="627"/>
    <x v="961"/>
    <x v="19"/>
    <s v="UU"/>
    <x v="0"/>
    <n v="385"/>
    <n v="25"/>
    <n v="14"/>
  </r>
  <r>
    <s v="NLA-3294580"/>
    <n v="23"/>
    <n v="5"/>
    <n v="1981"/>
    <d v="1928-10-01T00:00:00"/>
    <n v="52.35"/>
    <n v="4.5199999999999996"/>
    <s v="Netherlands"/>
    <n v="22"/>
    <n v="6"/>
    <n v="1981"/>
    <d v="1927-11-02T00:00:00"/>
    <x v="15"/>
    <x v="870"/>
    <x v="19"/>
    <s v="UU"/>
    <x v="0"/>
    <n v="30"/>
    <n v="0"/>
    <n v="0"/>
  </r>
  <r>
    <s v="NLA-3294582"/>
    <n v="23"/>
    <n v="5"/>
    <n v="1981"/>
    <d v="1928-10-01T00:00:00"/>
    <n v="52.35"/>
    <n v="4.5199999999999996"/>
    <s v="Netherlands"/>
    <n v="14"/>
    <n v="6"/>
    <n v="1981"/>
    <d v="1919-11-02T00:00:00"/>
    <x v="15"/>
    <x v="870"/>
    <x v="19"/>
    <s v="UU"/>
    <x v="0"/>
    <n v="22"/>
    <n v="0"/>
    <n v="0"/>
  </r>
  <r>
    <s v="NLA-3294586"/>
    <n v="23"/>
    <n v="5"/>
    <n v="1981"/>
    <d v="1928-10-01T00:00:00"/>
    <n v="52.35"/>
    <n v="4.5199999999999996"/>
    <s v="Netherlands"/>
    <n v="11"/>
    <n v="8"/>
    <n v="1981"/>
    <d v="1917-01-01T00:00:00"/>
    <x v="15"/>
    <x v="870"/>
    <x v="19"/>
    <s v="UU"/>
    <x v="0"/>
    <n v="80"/>
    <n v="0"/>
    <n v="0"/>
  </r>
  <r>
    <s v="NLA-3294587"/>
    <n v="23"/>
    <n v="5"/>
    <n v="1981"/>
    <d v="1928-10-01T00:00:00"/>
    <n v="52.35"/>
    <n v="4.5199999999999996"/>
    <s v="Netherlands"/>
    <n v="12"/>
    <n v="8"/>
    <n v="1981"/>
    <d v="1918-01-02T00:00:00"/>
    <x v="15"/>
    <x v="870"/>
    <x v="19"/>
    <s v="UU"/>
    <x v="0"/>
    <n v="81"/>
    <n v="0"/>
    <n v="0"/>
  </r>
  <r>
    <s v="NLA-3294592"/>
    <n v="23"/>
    <n v="5"/>
    <n v="1981"/>
    <d v="1928-10-01T00:00:00"/>
    <n v="52.35"/>
    <n v="4.5199999999999996"/>
    <s v="Netherlands"/>
    <n v="6"/>
    <n v="7"/>
    <n v="1981"/>
    <d v="1911-12-02T00:00:00"/>
    <x v="15"/>
    <x v="870"/>
    <x v="19"/>
    <s v="PD"/>
    <x v="0"/>
    <n v="44"/>
    <n v="0"/>
    <n v="0"/>
  </r>
  <r>
    <s v="NLA-3294612"/>
    <n v="30"/>
    <n v="5"/>
    <n v="1981"/>
    <d v="1935-10-02T00:00:00"/>
    <n v="52.35"/>
    <n v="4.5199999999999996"/>
    <s v="Netherlands"/>
    <n v="12"/>
    <n v="7"/>
    <n v="1981"/>
    <d v="1917-12-02T00:00:00"/>
    <x v="15"/>
    <x v="870"/>
    <x v="19"/>
    <s v="UU"/>
    <x v="0"/>
    <n v="43"/>
    <n v="0"/>
    <n v="0"/>
  </r>
  <r>
    <s v="NLA-3294615"/>
    <n v="30"/>
    <n v="5"/>
    <n v="1981"/>
    <d v="1935-10-02T00:00:00"/>
    <n v="52.35"/>
    <n v="4.5199999999999996"/>
    <s v="Netherlands"/>
    <n v="5"/>
    <n v="11"/>
    <n v="1981"/>
    <d v="1911-04-04T00:00:00"/>
    <x v="15"/>
    <x v="870"/>
    <x v="19"/>
    <s v="UU"/>
    <x v="1"/>
    <n v="159"/>
    <n v="0"/>
    <n v="0"/>
  </r>
  <r>
    <s v="NLA-3294617"/>
    <n v="30"/>
    <n v="5"/>
    <n v="1981"/>
    <d v="1935-10-02T00:00:00"/>
    <n v="52.35"/>
    <n v="4.5199999999999996"/>
    <s v="Netherlands"/>
    <n v="20"/>
    <n v="6"/>
    <n v="1981"/>
    <d v="1925-11-02T00:00:00"/>
    <x v="15"/>
    <x v="870"/>
    <x v="19"/>
    <s v="UU"/>
    <x v="0"/>
    <n v="21"/>
    <n v="0"/>
    <n v="0"/>
  </r>
  <r>
    <s v="NLA-3294627"/>
    <n v="1"/>
    <n v="6"/>
    <n v="1981"/>
    <d v="1906-11-02T00:00:00"/>
    <n v="52.78"/>
    <n v="4.68"/>
    <s v="Netherlands"/>
    <n v="21"/>
    <n v="7"/>
    <n v="1981"/>
    <d v="1926-12-02T00:00:00"/>
    <x v="599"/>
    <x v="871"/>
    <x v="19"/>
    <s v="UU"/>
    <x v="0"/>
    <n v="50"/>
    <n v="3"/>
    <n v="329"/>
  </r>
  <r>
    <s v="NLA-3294661"/>
    <n v="27"/>
    <n v="5"/>
    <n v="1981"/>
    <d v="1932-10-01T00:00:00"/>
    <n v="52.35"/>
    <n v="4.5199999999999996"/>
    <s v="Netherlands"/>
    <n v="27"/>
    <n v="1"/>
    <n v="1982"/>
    <d v="1932-06-04T00:00:00"/>
    <x v="15"/>
    <x v="870"/>
    <x v="19"/>
    <s v="UU"/>
    <x v="0"/>
    <n v="245"/>
    <n v="0"/>
    <n v="0"/>
  </r>
  <r>
    <s v="NLA-3294687"/>
    <n v="27"/>
    <n v="5"/>
    <n v="1981"/>
    <d v="1932-10-01T00:00:00"/>
    <n v="52.35"/>
    <n v="4.5199999999999996"/>
    <s v="Netherlands"/>
    <n v="3"/>
    <n v="7"/>
    <n v="1981"/>
    <d v="1908-12-01T00:00:00"/>
    <x v="15"/>
    <x v="870"/>
    <x v="19"/>
    <s v="UU"/>
    <x v="0"/>
    <n v="37"/>
    <n v="0"/>
    <n v="0"/>
  </r>
  <r>
    <s v="NLA-3294688"/>
    <n v="27"/>
    <n v="5"/>
    <n v="1981"/>
    <d v="1932-10-01T00:00:00"/>
    <n v="52.35"/>
    <n v="4.5199999999999996"/>
    <s v="Netherlands"/>
    <n v="3"/>
    <n v="7"/>
    <n v="1981"/>
    <d v="1908-12-01T00:00:00"/>
    <x v="110"/>
    <x v="870"/>
    <x v="19"/>
    <s v="UU"/>
    <x v="0"/>
    <n v="37"/>
    <n v="4"/>
    <n v="181"/>
  </r>
  <r>
    <s v="NLA-3294717"/>
    <n v="28"/>
    <n v="5"/>
    <n v="1981"/>
    <d v="1933-10-02T00:00:00"/>
    <n v="52.35"/>
    <n v="4.5199999999999996"/>
    <s v="Netherlands"/>
    <n v="4"/>
    <n v="3"/>
    <n v="1984"/>
    <d v="1909-08-05T00:00:00"/>
    <x v="144"/>
    <x v="870"/>
    <x v="19"/>
    <s v="UU"/>
    <x v="1"/>
    <n v="1011"/>
    <n v="2"/>
    <n v="181"/>
  </r>
  <r>
    <s v="NLA-3294724"/>
    <n v="28"/>
    <n v="5"/>
    <n v="1981"/>
    <d v="1933-10-02T00:00:00"/>
    <n v="52.35"/>
    <n v="4.5199999999999996"/>
    <s v="Netherlands"/>
    <n v="4"/>
    <n v="7"/>
    <n v="1981"/>
    <d v="1909-12-02T00:00:00"/>
    <x v="144"/>
    <x v="870"/>
    <x v="19"/>
    <s v="UU"/>
    <x v="0"/>
    <n v="37"/>
    <n v="2"/>
    <n v="181"/>
  </r>
  <r>
    <s v="NLA-3294734"/>
    <n v="5"/>
    <n v="6"/>
    <n v="1981"/>
    <d v="1910-11-02T00:00:00"/>
    <n v="52.35"/>
    <n v="4.5199999999999996"/>
    <s v="Netherlands"/>
    <n v="13"/>
    <n v="8"/>
    <n v="1981"/>
    <d v="1919-01-02T00:00:00"/>
    <x v="333"/>
    <x v="870"/>
    <x v="19"/>
    <s v="UU"/>
    <x v="0"/>
    <n v="69"/>
    <n v="6"/>
    <n v="181"/>
  </r>
  <r>
    <s v="NLA-3319474"/>
    <n v="14"/>
    <n v="6"/>
    <n v="1981"/>
    <d v="1919-11-02T00:00:00"/>
    <n v="52.35"/>
    <n v="4.53"/>
    <s v="Netherlands"/>
    <n v="4"/>
    <n v="5"/>
    <n v="1982"/>
    <d v="1909-10-03T00:00:00"/>
    <x v="631"/>
    <x v="962"/>
    <x v="19"/>
    <s v="DH"/>
    <x v="0"/>
    <n v="324"/>
    <n v="61"/>
    <n v="215"/>
  </r>
  <r>
    <s v="NLA-3319479"/>
    <n v="14"/>
    <n v="6"/>
    <n v="1981"/>
    <d v="1919-11-02T00:00:00"/>
    <n v="52.35"/>
    <n v="4.53"/>
    <s v="Netherlands"/>
    <n v="23"/>
    <n v="6"/>
    <n v="1981"/>
    <d v="1928-11-01T00:00:00"/>
    <x v="15"/>
    <x v="870"/>
    <x v="19"/>
    <s v="UU"/>
    <x v="0"/>
    <n v="9"/>
    <n v="2"/>
    <n v="270"/>
  </r>
  <r>
    <s v="NLA-3319481"/>
    <n v="14"/>
    <n v="6"/>
    <n v="1981"/>
    <d v="1919-11-02T00:00:00"/>
    <n v="52.35"/>
    <n v="4.53"/>
    <s v="Netherlands"/>
    <n v="23"/>
    <n v="6"/>
    <n v="1981"/>
    <d v="1928-11-01T00:00:00"/>
    <x v="15"/>
    <x v="870"/>
    <x v="19"/>
    <s v="UU"/>
    <x v="0"/>
    <n v="9"/>
    <n v="2"/>
    <n v="270"/>
  </r>
  <r>
    <s v="NLA-3334212"/>
    <n v="26"/>
    <n v="5"/>
    <n v="1981"/>
    <d v="1931-10-02T00:00:00"/>
    <n v="52.15"/>
    <n v="4.3499999999999996"/>
    <s v="Netherlands"/>
    <n v="10"/>
    <n v="5"/>
    <n v="1984"/>
    <d v="1915-10-05T00:00:00"/>
    <x v="779"/>
    <x v="963"/>
    <x v="19"/>
    <s v="UU"/>
    <x v="0"/>
    <n v="1080"/>
    <n v="3"/>
    <n v="51"/>
  </r>
  <r>
    <s v="NLA-3334272"/>
    <n v="29"/>
    <n v="5"/>
    <n v="1981"/>
    <d v="1934-10-02T00:00:00"/>
    <n v="53.05"/>
    <n v="4.72"/>
    <s v="Netherlands"/>
    <n v="10"/>
    <n v="4"/>
    <n v="1983"/>
    <d v="1915-09-04T00:00:00"/>
    <x v="642"/>
    <x v="869"/>
    <x v="19"/>
    <s v="UU"/>
    <x v="0"/>
    <n v="681"/>
    <n v="6"/>
    <n v="181"/>
  </r>
  <r>
    <s v="NLA-3334275"/>
    <n v="29"/>
    <n v="5"/>
    <n v="1981"/>
    <d v="1934-10-02T00:00:00"/>
    <n v="53.05"/>
    <n v="4.72"/>
    <s v="Netherlands"/>
    <n v="27"/>
    <n v="5"/>
    <n v="1983"/>
    <d v="1932-10-03T00:00:00"/>
    <x v="739"/>
    <x v="743"/>
    <x v="19"/>
    <s v="DH"/>
    <x v="0"/>
    <n v="728"/>
    <n v="3"/>
    <n v="149"/>
  </r>
  <r>
    <s v="NOA-57972"/>
    <n v="28"/>
    <n v="5"/>
    <n v="1981"/>
    <d v="1933-10-02T00:00:00"/>
    <n v="63.43"/>
    <n v="10.42"/>
    <s v="Norway"/>
    <n v="6"/>
    <n v="5"/>
    <n v="1984"/>
    <d v="1911-10-05T00:00:00"/>
    <x v="556"/>
    <x v="228"/>
    <x v="8"/>
    <s v="PD"/>
    <x v="0"/>
    <n v="1074"/>
    <n v="3"/>
    <n v="156"/>
  </r>
  <r>
    <s v="NOA-57974"/>
    <n v="25"/>
    <n v="5"/>
    <n v="1981"/>
    <d v="1930-10-02T00:00:00"/>
    <n v="63.43"/>
    <n v="10.38"/>
    <s v="Norway"/>
    <n v="29"/>
    <n v="11"/>
    <n v="1982"/>
    <d v="1935-04-05T00:00:00"/>
    <x v="780"/>
    <x v="220"/>
    <x v="8"/>
    <s v="UU"/>
    <x v="1"/>
    <n v="553"/>
    <n v="0"/>
    <n v="0"/>
  </r>
  <r>
    <s v="NOA-58767"/>
    <n v="5"/>
    <n v="6"/>
    <n v="1981"/>
    <d v="1910-11-02T00:00:00"/>
    <n v="63.43"/>
    <n v="10.42"/>
    <s v="Norway"/>
    <n v="28"/>
    <n v="6"/>
    <n v="1981"/>
    <d v="1933-11-02T00:00:00"/>
    <x v="780"/>
    <x v="220"/>
    <x v="8"/>
    <s v="UU"/>
    <x v="1"/>
    <n v="23"/>
    <n v="2"/>
    <n v="270"/>
  </r>
  <r>
    <s v="NOA-58773"/>
    <n v="22"/>
    <n v="6"/>
    <n v="1981"/>
    <d v="1927-11-02T00:00:00"/>
    <n v="63.43"/>
    <n v="10.42"/>
    <s v="Norway"/>
    <n v="21"/>
    <n v="7"/>
    <n v="1981"/>
    <d v="1926-12-02T00:00:00"/>
    <x v="780"/>
    <x v="63"/>
    <x v="8"/>
    <s v="UU"/>
    <x v="0"/>
    <n v="29"/>
    <n v="0"/>
    <n v="0"/>
  </r>
  <r>
    <s v="NOA-59750"/>
    <n v="9"/>
    <n v="6"/>
    <n v="1981"/>
    <d v="1914-11-02T00:00:00"/>
    <n v="63.43"/>
    <n v="10.42"/>
    <s v="Norway"/>
    <n v="23"/>
    <n v="6"/>
    <n v="1981"/>
    <d v="1928-11-01T00:00:00"/>
    <x v="780"/>
    <x v="63"/>
    <x v="8"/>
    <s v="UU"/>
    <x v="0"/>
    <n v="14"/>
    <n v="0"/>
    <n v="0"/>
  </r>
  <r>
    <s v="NOS-531565"/>
    <n v="28"/>
    <n v="5"/>
    <n v="1981"/>
    <d v="1933-10-02T00:00:00"/>
    <n v="60.2"/>
    <n v="5.48"/>
    <s v="Norway"/>
    <n v="11"/>
    <n v="3"/>
    <n v="1982"/>
    <d v="1916-08-02T00:00:00"/>
    <x v="518"/>
    <x v="744"/>
    <x v="8"/>
    <s v="UU"/>
    <x v="0"/>
    <n v="287"/>
    <n v="30"/>
    <n v="357"/>
  </r>
  <r>
    <s v="NOS-551119"/>
    <n v="18"/>
    <n v="6"/>
    <n v="1981"/>
    <d v="1923-11-02T00:00:00"/>
    <n v="64.73"/>
    <n v="12.33"/>
    <s v="Norway"/>
    <n v="16"/>
    <n v="8"/>
    <n v="1981"/>
    <d v="1922-01-02T00:00:00"/>
    <x v="678"/>
    <x v="583"/>
    <x v="8"/>
    <s v="AH"/>
    <x v="0"/>
    <n v="59"/>
    <n v="10"/>
    <n v="185"/>
  </r>
  <r>
    <s v="NOS-559736"/>
    <n v="28"/>
    <n v="5"/>
    <n v="1981"/>
    <d v="1933-10-02T00:00:00"/>
    <n v="59.43"/>
    <n v="5.25"/>
    <s v="Norway"/>
    <n v="30"/>
    <n v="5"/>
    <n v="1982"/>
    <d v="1935-10-03T00:00:00"/>
    <x v="343"/>
    <x v="353"/>
    <x v="8"/>
    <s v="UU"/>
    <x v="0"/>
    <n v="367"/>
    <n v="3"/>
    <n v="154"/>
  </r>
  <r>
    <s v="NOS-559738"/>
    <n v="1"/>
    <n v="6"/>
    <n v="1981"/>
    <d v="1906-11-02T00:00:00"/>
    <n v="59.42"/>
    <n v="5.28"/>
    <s v="Norway"/>
    <n v="31"/>
    <n v="8"/>
    <n v="1981"/>
    <d v="1937-01-01T00:00:00"/>
    <x v="343"/>
    <x v="964"/>
    <x v="8"/>
    <s v="UU"/>
    <x v="0"/>
    <n v="91"/>
    <n v="0"/>
    <n v="0"/>
  </r>
  <r>
    <s v="NOS-559740"/>
    <n v="1"/>
    <n v="6"/>
    <n v="1981"/>
    <d v="1906-11-02T00:00:00"/>
    <n v="59.42"/>
    <n v="5.28"/>
    <s v="Norway"/>
    <n v="28"/>
    <n v="7"/>
    <n v="1981"/>
    <d v="1933-12-02T00:00:00"/>
    <x v="343"/>
    <x v="964"/>
    <x v="8"/>
    <s v="UU"/>
    <x v="0"/>
    <n v="57"/>
    <n v="0"/>
    <n v="0"/>
  </r>
  <r>
    <s v="NOS-559954"/>
    <n v="13"/>
    <n v="6"/>
    <n v="1981"/>
    <d v="1918-11-02T00:00:00"/>
    <n v="59.35"/>
    <n v="5.37"/>
    <s v="Norway"/>
    <n v="15"/>
    <n v="8"/>
    <n v="1981"/>
    <d v="1921-01-01T00:00:00"/>
    <x v="359"/>
    <x v="965"/>
    <x v="8"/>
    <s v="PD"/>
    <x v="0"/>
    <n v="63"/>
    <n v="1"/>
    <n v="270"/>
  </r>
  <r>
    <s v="NOS-563254"/>
    <n v="2"/>
    <n v="6"/>
    <n v="1981"/>
    <d v="1907-11-02T00:00:00"/>
    <n v="63.13"/>
    <n v="7.72"/>
    <s v="Norway"/>
    <n v="15"/>
    <n v="8"/>
    <n v="1981"/>
    <d v="1921-01-01T00:00:00"/>
    <x v="372"/>
    <x v="480"/>
    <x v="8"/>
    <s v="UU"/>
    <x v="1"/>
    <n v="74"/>
    <n v="3"/>
    <n v="138"/>
  </r>
  <r>
    <s v="NOS-662476"/>
    <n v="24"/>
    <n v="5"/>
    <n v="1981"/>
    <d v="1929-10-02T00:00:00"/>
    <n v="63.12"/>
    <n v="9.1199999999999992"/>
    <s v="Norway"/>
    <n v="21"/>
    <n v="8"/>
    <n v="1981"/>
    <d v="1927-01-02T00:00:00"/>
    <x v="372"/>
    <x v="411"/>
    <x v="8"/>
    <s v="RH"/>
    <x v="2"/>
    <n v="89"/>
    <n v="0"/>
    <n v="0"/>
  </r>
  <r>
    <s v="NOS-662477"/>
    <n v="24"/>
    <n v="5"/>
    <n v="1981"/>
    <d v="1929-10-02T00:00:00"/>
    <n v="63.12"/>
    <n v="9.1199999999999992"/>
    <s v="Norway"/>
    <n v="20"/>
    <n v="8"/>
    <n v="1981"/>
    <d v="1926-01-02T00:00:00"/>
    <x v="372"/>
    <x v="411"/>
    <x v="8"/>
    <s v="RH"/>
    <x v="2"/>
    <n v="88"/>
    <n v="0"/>
    <n v="0"/>
  </r>
  <r>
    <s v="NOS-666819"/>
    <n v="10"/>
    <n v="6"/>
    <n v="1981"/>
    <d v="1915-11-02T00:00:00"/>
    <n v="63.1"/>
    <n v="9.32"/>
    <s v="Norway"/>
    <n v="11"/>
    <n v="7"/>
    <n v="1981"/>
    <d v="1916-12-01T00:00:00"/>
    <x v="608"/>
    <x v="966"/>
    <x v="8"/>
    <s v="AH"/>
    <x v="0"/>
    <n v="31"/>
    <n v="2"/>
    <n v="270"/>
  </r>
  <r>
    <s v="SFH-S001994"/>
    <n v="3"/>
    <n v="7"/>
    <n v="1981"/>
    <d v="1908-12-01T00:00:00"/>
    <n v="61.47"/>
    <n v="23.38"/>
    <s v="Finland"/>
    <n v="4"/>
    <n v="4"/>
    <n v="1983"/>
    <d v="1909-09-04T00:00:00"/>
    <x v="643"/>
    <x v="967"/>
    <x v="1"/>
    <s v="UU"/>
    <x v="0"/>
    <n v="640"/>
    <n v="0"/>
    <n v="0"/>
  </r>
  <r>
    <s v="SFH-S034199"/>
    <n v="25"/>
    <n v="6"/>
    <n v="1981"/>
    <d v="1930-11-02T00:00:00"/>
    <n v="61.57"/>
    <n v="21.55"/>
    <s v="Finland"/>
    <n v="13"/>
    <n v="7"/>
    <n v="1981"/>
    <d v="1918-12-02T00:00:00"/>
    <x v="517"/>
    <x v="759"/>
    <x v="1"/>
    <s v="AH"/>
    <x v="0"/>
    <n v="18"/>
    <n v="0"/>
    <n v="0"/>
  </r>
  <r>
    <s v="SFH-S041592"/>
    <n v="3"/>
    <n v="6"/>
    <n v="1981"/>
    <d v="1908-11-01T00:00:00"/>
    <n v="62.6"/>
    <n v="29.72"/>
    <s v="Finland"/>
    <n v="1"/>
    <n v="7"/>
    <n v="1981"/>
    <d v="1906-12-02T00:00:00"/>
    <x v="33"/>
    <x v="968"/>
    <x v="1"/>
    <s v="HH"/>
    <x v="0"/>
    <n v="28"/>
    <n v="0"/>
    <n v="0"/>
  </r>
  <r>
    <s v="SFH-S041593"/>
    <n v="3"/>
    <n v="6"/>
    <n v="1981"/>
    <d v="1908-11-01T00:00:00"/>
    <n v="62.6"/>
    <n v="29.72"/>
    <s v="Finland"/>
    <n v="1"/>
    <n v="7"/>
    <n v="1981"/>
    <d v="1906-12-02T00:00:00"/>
    <x v="33"/>
    <x v="968"/>
    <x v="1"/>
    <s v="HH"/>
    <x v="0"/>
    <n v="28"/>
    <n v="0"/>
    <n v="0"/>
  </r>
  <r>
    <s v="SFH-S044173"/>
    <n v="10"/>
    <n v="6"/>
    <n v="1981"/>
    <d v="1915-11-02T00:00:00"/>
    <n v="63.17"/>
    <n v="23.8"/>
    <s v="Finland"/>
    <n v="13"/>
    <n v="9"/>
    <n v="1981"/>
    <d v="1919-02-02T00:00:00"/>
    <x v="417"/>
    <x v="852"/>
    <x v="1"/>
    <s v="DH"/>
    <x v="0"/>
    <n v="95"/>
    <n v="1"/>
    <n v="270"/>
  </r>
  <r>
    <s v="SFH-S044687"/>
    <n v="7"/>
    <n v="6"/>
    <n v="1981"/>
    <d v="1912-11-01T00:00:00"/>
    <n v="63.32"/>
    <n v="28.17"/>
    <s v="Finland"/>
    <n v="21"/>
    <n v="6"/>
    <n v="1985"/>
    <d v="1926-11-06T00:00:00"/>
    <x v="781"/>
    <x v="53"/>
    <x v="1"/>
    <s v="DH"/>
    <x v="0"/>
    <n v="1475"/>
    <n v="5"/>
    <n v="156"/>
  </r>
  <r>
    <s v="SFH-S044690"/>
    <n v="7"/>
    <n v="6"/>
    <n v="1981"/>
    <d v="1912-11-01T00:00:00"/>
    <n v="63.32"/>
    <n v="28.17"/>
    <s v="Finland"/>
    <n v="5"/>
    <n v="3"/>
    <n v="1982"/>
    <d v="1910-08-03T00:00:00"/>
    <x v="535"/>
    <x v="969"/>
    <x v="1"/>
    <s v="DH"/>
    <x v="0"/>
    <n v="271"/>
    <n v="2"/>
    <n v="0"/>
  </r>
  <r>
    <s v="SFH-S082265"/>
    <n v="9"/>
    <n v="6"/>
    <n v="1981"/>
    <d v="1914-11-02T00:00:00"/>
    <n v="61.47"/>
    <n v="24.3"/>
    <s v="Finland"/>
    <n v="12"/>
    <n v="8"/>
    <n v="1981"/>
    <d v="1918-01-02T00:00:00"/>
    <x v="2"/>
    <x v="970"/>
    <x v="1"/>
    <s v="DH"/>
    <x v="0"/>
    <n v="64"/>
    <n v="8"/>
    <n v="63"/>
  </r>
  <r>
    <s v="SFH-S083988"/>
    <n v="29"/>
    <n v="5"/>
    <n v="1981"/>
    <d v="1934-10-02T00:00:00"/>
    <n v="62.6"/>
    <n v="29.8"/>
    <s v="Finland"/>
    <n v="5"/>
    <n v="8"/>
    <n v="1982"/>
    <d v="1911-01-03T00:00:00"/>
    <x v="33"/>
    <x v="846"/>
    <x v="1"/>
    <s v="AH"/>
    <x v="0"/>
    <n v="433"/>
    <n v="1"/>
    <n v="270"/>
  </r>
  <r>
    <s v="SFH-S083990"/>
    <n v="29"/>
    <n v="5"/>
    <n v="1981"/>
    <d v="1934-10-02T00:00:00"/>
    <n v="62.6"/>
    <n v="29.83"/>
    <s v="Finland"/>
    <n v="30"/>
    <n v="8"/>
    <n v="1981"/>
    <d v="1936-01-02T00:00:00"/>
    <x v="33"/>
    <x v="34"/>
    <x v="1"/>
    <s v="UU"/>
    <x v="0"/>
    <n v="93"/>
    <n v="2"/>
    <n v="270"/>
  </r>
  <r>
    <s v="SFH-S083997"/>
    <n v="10"/>
    <n v="6"/>
    <n v="1981"/>
    <d v="1915-11-02T00:00:00"/>
    <n v="62.62"/>
    <n v="29.73"/>
    <s v="Finland"/>
    <n v="23"/>
    <n v="8"/>
    <n v="1981"/>
    <d v="1929-01-01T00:00:00"/>
    <x v="651"/>
    <x v="823"/>
    <x v="1"/>
    <s v="AH"/>
    <x v="0"/>
    <n v="74"/>
    <n v="4"/>
    <n v="306"/>
  </r>
  <r>
    <s v="SFH-S084046"/>
    <n v="9"/>
    <n v="6"/>
    <n v="1981"/>
    <d v="1914-11-02T00:00:00"/>
    <n v="60.57"/>
    <n v="26.5"/>
    <s v="Finland"/>
    <n v="1"/>
    <n v="11"/>
    <n v="1982"/>
    <d v="1907-04-05T00:00:00"/>
    <x v="517"/>
    <x v="908"/>
    <x v="1"/>
    <s v="DH"/>
    <x v="0"/>
    <n v="510"/>
    <n v="153"/>
    <n v="317"/>
  </r>
  <r>
    <s v="SFH-S084310"/>
    <n v="29"/>
    <n v="5"/>
    <n v="1981"/>
    <d v="1934-10-02T00:00:00"/>
    <n v="60.77"/>
    <n v="24.78"/>
    <s v="Finland"/>
    <n v="11"/>
    <n v="4"/>
    <n v="1982"/>
    <d v="1916-09-02T00:00:00"/>
    <x v="374"/>
    <x v="436"/>
    <x v="1"/>
    <s v="DH"/>
    <x v="0"/>
    <n v="317"/>
    <n v="51"/>
    <n v="343"/>
  </r>
  <r>
    <s v="SFH-S085258"/>
    <n v="3"/>
    <n v="6"/>
    <n v="1981"/>
    <d v="1908-11-01T00:00:00"/>
    <n v="62.62"/>
    <n v="27.13"/>
    <s v="Finland"/>
    <n v="3"/>
    <n v="6"/>
    <n v="1982"/>
    <d v="1908-11-02T00:00:00"/>
    <x v="651"/>
    <x v="971"/>
    <x v="1"/>
    <s v="AH"/>
    <x v="0"/>
    <n v="365"/>
    <n v="2"/>
    <n v="0"/>
  </r>
  <r>
    <s v="SFH-S085273"/>
    <n v="9"/>
    <n v="6"/>
    <n v="1981"/>
    <d v="1914-11-02T00:00:00"/>
    <n v="62.53"/>
    <n v="27.23"/>
    <s v="Finland"/>
    <n v="15"/>
    <n v="9"/>
    <n v="1981"/>
    <d v="1921-02-01T00:00:00"/>
    <x v="322"/>
    <x v="122"/>
    <x v="1"/>
    <s v="DH"/>
    <x v="0"/>
    <n v="98"/>
    <n v="2"/>
    <n v="270"/>
  </r>
  <r>
    <s v="SFH-S085274"/>
    <n v="9"/>
    <n v="6"/>
    <n v="1981"/>
    <d v="1914-11-02T00:00:00"/>
    <n v="62.53"/>
    <n v="27.23"/>
    <s v="Finland"/>
    <n v="15"/>
    <n v="3"/>
    <n v="1983"/>
    <d v="1920-08-03T00:00:00"/>
    <x v="721"/>
    <x v="972"/>
    <x v="1"/>
    <s v="DH"/>
    <x v="0"/>
    <n v="644"/>
    <n v="5"/>
    <n v="294"/>
  </r>
  <r>
    <s v="SFH-S085288"/>
    <n v="20"/>
    <n v="6"/>
    <n v="1981"/>
    <d v="1925-11-02T00:00:00"/>
    <n v="62.58"/>
    <n v="27.15"/>
    <s v="Finland"/>
    <n v="15"/>
    <n v="8"/>
    <n v="1981"/>
    <d v="1921-01-01T00:00:00"/>
    <x v="772"/>
    <x v="119"/>
    <x v="1"/>
    <s v="AH"/>
    <x v="0"/>
    <n v="56"/>
    <n v="1"/>
    <n v="91"/>
  </r>
  <r>
    <s v="SFH-S086556"/>
    <n v="11"/>
    <n v="6"/>
    <n v="1981"/>
    <d v="1916-11-01T00:00:00"/>
    <n v="63.58"/>
    <n v="26.67"/>
    <s v="Finland"/>
    <n v="1"/>
    <n v="9"/>
    <n v="1981"/>
    <d v="1907-02-02T00:00:00"/>
    <x v="767"/>
    <x v="938"/>
    <x v="1"/>
    <s v="DH"/>
    <x v="0"/>
    <n v="82"/>
    <n v="0"/>
    <n v="0"/>
  </r>
  <r>
    <s v="SFH-S086559"/>
    <n v="11"/>
    <n v="6"/>
    <n v="1981"/>
    <d v="1916-11-01T00:00:00"/>
    <n v="63.58"/>
    <n v="26.67"/>
    <s v="Finland"/>
    <n v="15"/>
    <n v="9"/>
    <n v="1981"/>
    <d v="1921-02-01T00:00:00"/>
    <x v="767"/>
    <x v="938"/>
    <x v="1"/>
    <s v="UU"/>
    <x v="0"/>
    <n v="96"/>
    <n v="0"/>
    <n v="0"/>
  </r>
  <r>
    <s v="SFH-S086561"/>
    <n v="11"/>
    <n v="6"/>
    <n v="1981"/>
    <d v="1916-11-01T00:00:00"/>
    <n v="63.58"/>
    <n v="26.67"/>
    <s v="Finland"/>
    <n v="15"/>
    <n v="7"/>
    <n v="1981"/>
    <d v="1920-12-01T00:00:00"/>
    <x v="767"/>
    <x v="938"/>
    <x v="1"/>
    <s v="DH"/>
    <x v="0"/>
    <n v="34"/>
    <n v="0"/>
    <n v="0"/>
  </r>
  <r>
    <s v="SFH-S086563"/>
    <n v="19"/>
    <n v="6"/>
    <n v="1981"/>
    <d v="1924-11-01T00:00:00"/>
    <n v="63.58"/>
    <n v="26.65"/>
    <s v="Finland"/>
    <n v="13"/>
    <n v="4"/>
    <n v="1982"/>
    <d v="1918-09-03T00:00:00"/>
    <x v="391"/>
    <x v="883"/>
    <x v="1"/>
    <s v="AH"/>
    <x v="0"/>
    <n v="298"/>
    <n v="4"/>
    <n v="241"/>
  </r>
  <r>
    <s v="SFH-S086564"/>
    <n v="19"/>
    <n v="6"/>
    <n v="1981"/>
    <d v="1924-11-01T00:00:00"/>
    <n v="63.58"/>
    <n v="26.65"/>
    <s v="Finland"/>
    <n v="27"/>
    <n v="8"/>
    <n v="1981"/>
    <d v="1933-01-01T00:00:00"/>
    <x v="767"/>
    <x v="938"/>
    <x v="1"/>
    <s v="DH"/>
    <x v="0"/>
    <n v="69"/>
    <n v="1"/>
    <n v="91"/>
  </r>
  <r>
    <s v="SFH-S087954"/>
    <n v="31"/>
    <n v="5"/>
    <n v="1981"/>
    <d v="1936-10-01T00:00:00"/>
    <n v="60.48"/>
    <n v="22.3"/>
    <s v="Finland"/>
    <n v="10"/>
    <n v="6"/>
    <n v="1986"/>
    <d v="1915-11-07T00:00:00"/>
    <x v="518"/>
    <x v="796"/>
    <x v="1"/>
    <s v="DH"/>
    <x v="0"/>
    <n v="1836"/>
    <n v="178"/>
    <n v="91"/>
  </r>
  <r>
    <s v="SFH-S088056"/>
    <n v="5"/>
    <n v="6"/>
    <n v="1981"/>
    <d v="1910-11-02T00:00:00"/>
    <n v="61.02"/>
    <n v="24.52"/>
    <s v="Finland"/>
    <n v="11"/>
    <n v="7"/>
    <n v="1981"/>
    <d v="1916-12-01T00:00:00"/>
    <x v="121"/>
    <x v="436"/>
    <x v="1"/>
    <s v="AH"/>
    <x v="0"/>
    <n v="36"/>
    <n v="3"/>
    <n v="206"/>
  </r>
  <r>
    <s v="SFH-S088059"/>
    <n v="5"/>
    <n v="6"/>
    <n v="1981"/>
    <d v="1910-11-02T00:00:00"/>
    <n v="61.02"/>
    <n v="24.52"/>
    <s v="Finland"/>
    <n v="13"/>
    <n v="6"/>
    <n v="1981"/>
    <d v="1918-11-02T00:00:00"/>
    <x v="121"/>
    <x v="436"/>
    <x v="1"/>
    <s v="UU"/>
    <x v="0"/>
    <n v="8"/>
    <n v="3"/>
    <n v="206"/>
  </r>
  <r>
    <s v="SFH-S088063"/>
    <n v="5"/>
    <n v="6"/>
    <n v="1981"/>
    <d v="1910-11-02T00:00:00"/>
    <n v="61.02"/>
    <n v="24.52"/>
    <s v="Finland"/>
    <n v="30"/>
    <n v="5"/>
    <n v="1982"/>
    <d v="1935-10-03T00:00:00"/>
    <x v="121"/>
    <x v="511"/>
    <x v="1"/>
    <s v="UU"/>
    <x v="0"/>
    <n v="359"/>
    <n v="11"/>
    <n v="260"/>
  </r>
  <r>
    <s v="SFH-S088081"/>
    <n v="7"/>
    <n v="6"/>
    <n v="1981"/>
    <d v="1912-11-01T00:00:00"/>
    <n v="61"/>
    <n v="24.5"/>
    <s v="Finland"/>
    <n v="9"/>
    <n v="6"/>
    <n v="1981"/>
    <d v="1914-11-02T00:00:00"/>
    <x v="121"/>
    <x v="436"/>
    <x v="1"/>
    <s v="UU"/>
    <x v="0"/>
    <n v="2"/>
    <n v="0"/>
    <n v="0"/>
  </r>
  <r>
    <s v="SFH-S088082"/>
    <n v="7"/>
    <n v="6"/>
    <n v="1981"/>
    <d v="1912-11-01T00:00:00"/>
    <n v="61"/>
    <n v="24.5"/>
    <s v="Finland"/>
    <n v="9"/>
    <n v="6"/>
    <n v="1981"/>
    <d v="1914-11-02T00:00:00"/>
    <x v="121"/>
    <x v="436"/>
    <x v="1"/>
    <s v="UU"/>
    <x v="0"/>
    <n v="2"/>
    <n v="0"/>
    <n v="0"/>
  </r>
  <r>
    <s v="SFH-S088083"/>
    <n v="7"/>
    <n v="6"/>
    <n v="1981"/>
    <d v="1912-11-01T00:00:00"/>
    <n v="61"/>
    <n v="24.5"/>
    <s v="Finland"/>
    <n v="9"/>
    <n v="6"/>
    <n v="1981"/>
    <d v="1914-11-02T00:00:00"/>
    <x v="121"/>
    <x v="436"/>
    <x v="1"/>
    <s v="UU"/>
    <x v="0"/>
    <n v="2"/>
    <n v="0"/>
    <n v="0"/>
  </r>
  <r>
    <s v="SFH-S088088"/>
    <n v="7"/>
    <n v="6"/>
    <n v="1981"/>
    <d v="1912-11-01T00:00:00"/>
    <n v="60.98"/>
    <n v="24.5"/>
    <s v="Finland"/>
    <n v="28"/>
    <n v="7"/>
    <n v="1981"/>
    <d v="1933-12-02T00:00:00"/>
    <x v="724"/>
    <x v="436"/>
    <x v="1"/>
    <s v="RH"/>
    <x v="2"/>
    <n v="51"/>
    <n v="0"/>
    <n v="0"/>
  </r>
  <r>
    <s v="SFH-S088094"/>
    <n v="8"/>
    <n v="6"/>
    <n v="1981"/>
    <d v="1913-11-02T00:00:00"/>
    <n v="60.98"/>
    <n v="24.5"/>
    <s v="Finland"/>
    <n v="10"/>
    <n v="9"/>
    <n v="1981"/>
    <d v="1916-02-02T00:00:00"/>
    <x v="762"/>
    <x v="436"/>
    <x v="1"/>
    <s v="RH"/>
    <x v="2"/>
    <n v="94"/>
    <n v="2"/>
    <n v="181"/>
  </r>
  <r>
    <s v="SFH-S088098"/>
    <n v="8"/>
    <n v="6"/>
    <n v="1981"/>
    <d v="1913-11-02T00:00:00"/>
    <n v="60.97"/>
    <n v="24.5"/>
    <s v="Finland"/>
    <n v="27"/>
    <n v="7"/>
    <n v="1981"/>
    <d v="1932-12-01T00:00:00"/>
    <x v="724"/>
    <x v="436"/>
    <x v="1"/>
    <s v="RH"/>
    <x v="2"/>
    <n v="49"/>
    <n v="2"/>
    <n v="0"/>
  </r>
  <r>
    <s v="SFH-S088100"/>
    <n v="8"/>
    <n v="6"/>
    <n v="1981"/>
    <d v="1913-11-02T00:00:00"/>
    <n v="60.97"/>
    <n v="24.5"/>
    <s v="Finland"/>
    <n v="27"/>
    <n v="7"/>
    <n v="1981"/>
    <d v="1932-12-01T00:00:00"/>
    <x v="724"/>
    <x v="436"/>
    <x v="1"/>
    <s v="RH"/>
    <x v="2"/>
    <n v="49"/>
    <n v="2"/>
    <n v="0"/>
  </r>
  <r>
    <s v="SFH-S088102"/>
    <n v="8"/>
    <n v="6"/>
    <n v="1981"/>
    <d v="1913-11-02T00:00:00"/>
    <n v="60.97"/>
    <n v="24.5"/>
    <s v="Finland"/>
    <n v="15"/>
    <n v="7"/>
    <n v="1981"/>
    <d v="1920-12-01T00:00:00"/>
    <x v="762"/>
    <x v="171"/>
    <x v="1"/>
    <s v="UU"/>
    <x v="0"/>
    <n v="37"/>
    <n v="2"/>
    <n v="91"/>
  </r>
  <r>
    <s v="SFH-S088106"/>
    <n v="8"/>
    <n v="6"/>
    <n v="1981"/>
    <d v="1913-11-02T00:00:00"/>
    <n v="60.97"/>
    <n v="24.5"/>
    <s v="Finland"/>
    <n v="28"/>
    <n v="6"/>
    <n v="1981"/>
    <d v="1933-11-02T00:00:00"/>
    <x v="762"/>
    <x v="436"/>
    <x v="1"/>
    <s v="UU"/>
    <x v="0"/>
    <n v="20"/>
    <n v="0"/>
    <n v="0"/>
  </r>
  <r>
    <s v="SFH-S088115"/>
    <n v="8"/>
    <n v="6"/>
    <n v="1981"/>
    <d v="1913-11-02T00:00:00"/>
    <n v="60.97"/>
    <n v="24.5"/>
    <s v="Finland"/>
    <n v="29"/>
    <n v="9"/>
    <n v="1981"/>
    <d v="1935-02-02T00:00:00"/>
    <x v="762"/>
    <x v="436"/>
    <x v="1"/>
    <s v="RH"/>
    <x v="2"/>
    <n v="113"/>
    <n v="0"/>
    <n v="0"/>
  </r>
  <r>
    <s v="SFH-S088132"/>
    <n v="9"/>
    <n v="6"/>
    <n v="1981"/>
    <d v="1914-11-02T00:00:00"/>
    <n v="60.98"/>
    <n v="24.52"/>
    <s v="Finland"/>
    <n v="21"/>
    <n v="10"/>
    <n v="1981"/>
    <d v="1927-03-04T00:00:00"/>
    <x v="762"/>
    <x v="436"/>
    <x v="1"/>
    <s v="RH"/>
    <x v="2"/>
    <n v="134"/>
    <n v="3"/>
    <n v="206"/>
  </r>
  <r>
    <s v="SFH-S088134"/>
    <n v="9"/>
    <n v="6"/>
    <n v="1981"/>
    <d v="1914-11-02T00:00:00"/>
    <n v="60.98"/>
    <n v="24.5"/>
    <s v="Finland"/>
    <n v="27"/>
    <n v="7"/>
    <n v="1981"/>
    <d v="1932-12-01T00:00:00"/>
    <x v="724"/>
    <x v="436"/>
    <x v="1"/>
    <s v="RH"/>
    <x v="2"/>
    <n v="48"/>
    <n v="0"/>
    <n v="0"/>
  </r>
  <r>
    <s v="SFH-S088167"/>
    <n v="14"/>
    <n v="7"/>
    <n v="1981"/>
    <d v="1919-12-02T00:00:00"/>
    <n v="60.97"/>
    <n v="24.52"/>
    <s v="Finland"/>
    <n v="31"/>
    <n v="8"/>
    <n v="1981"/>
    <d v="1937-01-01T00:00:00"/>
    <x v="762"/>
    <x v="436"/>
    <x v="1"/>
    <s v="UU"/>
    <x v="0"/>
    <n v="48"/>
    <n v="1"/>
    <n v="270"/>
  </r>
  <r>
    <s v="SUM-M908759"/>
    <n v="11"/>
    <n v="5"/>
    <n v="1981"/>
    <d v="1916-10-01T00:00:00"/>
    <n v="54.53"/>
    <n v="36.1"/>
    <s v="Russia"/>
    <n v="3"/>
    <n v="8"/>
    <n v="1981"/>
    <d v="1909-01-01T00:00:00"/>
    <x v="699"/>
    <x v="807"/>
    <x v="10"/>
    <s v="UU"/>
    <x v="0"/>
    <n v="84"/>
    <n v="0"/>
    <n v="0"/>
  </r>
  <r>
    <s v="SVS-6015723"/>
    <n v="26"/>
    <n v="5"/>
    <n v="1981"/>
    <d v="1931-10-02T00:00:00"/>
    <n v="57.67"/>
    <n v="15.85"/>
    <s v="Sweden"/>
    <n v="16"/>
    <n v="6"/>
    <n v="1981"/>
    <d v="1921-11-02T00:00:00"/>
    <x v="275"/>
    <x v="973"/>
    <x v="11"/>
    <s v="UU"/>
    <x v="0"/>
    <n v="21"/>
    <n v="3"/>
    <n v="47"/>
  </r>
  <r>
    <s v="SVS-6082016"/>
    <n v="23"/>
    <n v="5"/>
    <n v="1981"/>
    <d v="1928-10-01T00:00:00"/>
    <n v="56.17"/>
    <n v="14.9"/>
    <s v="Sweden"/>
    <n v="27"/>
    <n v="3"/>
    <n v="1982"/>
    <d v="1932-08-02T00:00:00"/>
    <x v="454"/>
    <x v="339"/>
    <x v="11"/>
    <s v="DH"/>
    <x v="0"/>
    <n v="308"/>
    <n v="5"/>
    <n v="30"/>
  </r>
  <r>
    <s v="SVS-6082023"/>
    <n v="23"/>
    <n v="5"/>
    <n v="1981"/>
    <d v="1928-10-01T00:00:00"/>
    <n v="56.17"/>
    <n v="14.9"/>
    <s v="Sweden"/>
    <n v="15"/>
    <n v="4"/>
    <n v="1985"/>
    <d v="1920-09-05T00:00:00"/>
    <x v="455"/>
    <x v="974"/>
    <x v="11"/>
    <s v="UU"/>
    <x v="0"/>
    <n v="1423"/>
    <n v="4"/>
    <n v="270"/>
  </r>
  <r>
    <s v="SVS-6082025"/>
    <n v="23"/>
    <n v="5"/>
    <n v="1981"/>
    <d v="1928-10-01T00:00:00"/>
    <n v="56.17"/>
    <n v="14.88"/>
    <s v="Sweden"/>
    <n v="31"/>
    <n v="5"/>
    <n v="1981"/>
    <d v="1936-10-01T00:00:00"/>
    <x v="455"/>
    <x v="295"/>
    <x v="11"/>
    <s v="UU"/>
    <x v="0"/>
    <n v="8"/>
    <n v="2"/>
    <n v="270"/>
  </r>
  <r>
    <s v="SVS-6084130"/>
    <n v="24"/>
    <n v="5"/>
    <n v="1981"/>
    <d v="1929-10-02T00:00:00"/>
    <n v="60.15"/>
    <n v="17.2"/>
    <s v="Sweden"/>
    <n v="28"/>
    <n v="7"/>
    <n v="1986"/>
    <d v="1933-12-07T00:00:00"/>
    <x v="412"/>
    <x v="975"/>
    <x v="11"/>
    <s v="UU"/>
    <x v="0"/>
    <n v="1891"/>
    <n v="4"/>
    <n v="347"/>
  </r>
  <r>
    <s v="CZP-E257443"/>
    <n v="22"/>
    <n v="5"/>
    <n v="1982"/>
    <d v="1927-10-03T00:00:00"/>
    <n v="49.05"/>
    <n v="17.170000000000002"/>
    <s v="Czech Republic"/>
    <n v="1"/>
    <n v="5"/>
    <n v="1983"/>
    <d v="1906-10-04T00:00:00"/>
    <x v="480"/>
    <x v="619"/>
    <x v="16"/>
    <s v="DH"/>
    <x v="0"/>
    <n v="344"/>
    <n v="31"/>
    <n v="237"/>
  </r>
  <r>
    <s v="ETM-U102945"/>
    <n v="27"/>
    <n v="5"/>
    <n v="1982"/>
    <d v="1932-10-02T00:00:00"/>
    <n v="58.47"/>
    <n v="24.73"/>
    <s v="Estonia"/>
    <n v="28"/>
    <n v="10"/>
    <n v="1983"/>
    <d v="1934-03-06T00:00:00"/>
    <x v="782"/>
    <x v="976"/>
    <x v="20"/>
    <s v="UU"/>
    <x v="0"/>
    <n v="519"/>
    <n v="0"/>
    <n v="0"/>
  </r>
  <r>
    <s v="ETM-U226119"/>
    <n v="28"/>
    <n v="5"/>
    <n v="1982"/>
    <d v="1933-10-03T00:00:00"/>
    <n v="58.47"/>
    <n v="24.82"/>
    <s v="Estonia"/>
    <n v="20"/>
    <n v="10"/>
    <n v="1984"/>
    <d v="1926-03-07T00:00:00"/>
    <x v="783"/>
    <x v="850"/>
    <x v="20"/>
    <s v="UU"/>
    <x v="1"/>
    <n v="876"/>
    <n v="3"/>
    <n v="270"/>
  </r>
  <r>
    <s v="ETM-U226121"/>
    <n v="28"/>
    <n v="5"/>
    <n v="1982"/>
    <d v="1933-10-03T00:00:00"/>
    <n v="58.47"/>
    <n v="24.82"/>
    <s v="Estonia"/>
    <n v="22"/>
    <n v="10"/>
    <n v="1982"/>
    <d v="1928-03-04T00:00:00"/>
    <x v="267"/>
    <x v="977"/>
    <x v="20"/>
    <s v="DH"/>
    <x v="0"/>
    <n v="147"/>
    <n v="36"/>
    <n v="11"/>
  </r>
  <r>
    <s v="ETM-U226128"/>
    <n v="28"/>
    <n v="5"/>
    <n v="1982"/>
    <d v="1933-10-03T00:00:00"/>
    <n v="58.42"/>
    <n v="24.63"/>
    <s v="Estonia"/>
    <n v="15"/>
    <n v="5"/>
    <n v="1983"/>
    <d v="1920-10-03T00:00:00"/>
    <x v="436"/>
    <x v="923"/>
    <x v="20"/>
    <s v="UU"/>
    <x v="0"/>
    <n v="352"/>
    <n v="10"/>
    <n v="260"/>
  </r>
  <r>
    <s v="ETM-U226142"/>
    <n v="11"/>
    <n v="6"/>
    <n v="1982"/>
    <d v="1916-11-02T00:00:00"/>
    <n v="58.4"/>
    <n v="24.35"/>
    <s v="Estonia"/>
    <n v="15"/>
    <n v="10"/>
    <n v="1982"/>
    <d v="1921-03-04T00:00:00"/>
    <x v="436"/>
    <x v="978"/>
    <x v="20"/>
    <s v="UU"/>
    <x v="0"/>
    <n v="126"/>
    <n v="0"/>
    <n v="0"/>
  </r>
  <r>
    <s v="GBT-ED29747"/>
    <n v="21"/>
    <n v="5"/>
    <n v="1982"/>
    <d v="1926-10-03T00:00:00"/>
    <n v="54.05"/>
    <n v="-4.82"/>
    <s v="UK"/>
    <n v="8"/>
    <n v="10"/>
    <n v="1982"/>
    <d v="1914-03-05T00:00:00"/>
    <x v="448"/>
    <x v="979"/>
    <x v="4"/>
    <s v="UU"/>
    <x v="0"/>
    <n v="140"/>
    <n v="0"/>
    <n v="0"/>
  </r>
  <r>
    <s v="GBT-ED29748"/>
    <n v="21"/>
    <n v="5"/>
    <n v="1982"/>
    <d v="1926-10-03T00:00:00"/>
    <n v="54.05"/>
    <n v="-4.82"/>
    <s v="UK"/>
    <n v="5"/>
    <n v="11"/>
    <n v="1982"/>
    <d v="1911-04-05T00:00:00"/>
    <x v="148"/>
    <x v="262"/>
    <x v="4"/>
    <s v="DH"/>
    <x v="0"/>
    <n v="168"/>
    <n v="47"/>
    <n v="34"/>
  </r>
  <r>
    <s v="GBT-EF13894"/>
    <n v="26"/>
    <n v="5"/>
    <n v="1982"/>
    <d v="1931-10-03T00:00:00"/>
    <n v="51.78"/>
    <n v="0"/>
    <s v="UK"/>
    <n v="4"/>
    <n v="1"/>
    <n v="1983"/>
    <d v="1909-06-05T00:00:00"/>
    <x v="149"/>
    <x v="980"/>
    <x v="4"/>
    <s v="DH"/>
    <x v="0"/>
    <n v="223"/>
    <n v="30"/>
    <n v="30"/>
  </r>
  <r>
    <s v="GBT-EF71087"/>
    <n v="14"/>
    <n v="5"/>
    <n v="1982"/>
    <d v="1919-10-03T00:00:00"/>
    <n v="52.92"/>
    <n v="-1.17"/>
    <s v="UK"/>
    <n v="16"/>
    <n v="5"/>
    <n v="1982"/>
    <d v="1921-10-03T00:00:00"/>
    <x v="662"/>
    <x v="981"/>
    <x v="4"/>
    <s v="UU"/>
    <x v="0"/>
    <n v="2"/>
    <n v="2"/>
    <n v="181"/>
  </r>
  <r>
    <s v="GBT-EF72851"/>
    <n v="26"/>
    <n v="5"/>
    <n v="1982"/>
    <d v="1931-10-03T00:00:00"/>
    <n v="54.05"/>
    <n v="-3.2"/>
    <s v="UK"/>
    <n v="31"/>
    <n v="7"/>
    <n v="1983"/>
    <d v="1936-12-03T00:00:00"/>
    <x v="23"/>
    <x v="136"/>
    <x v="4"/>
    <s v="UU"/>
    <x v="0"/>
    <n v="431"/>
    <n v="23"/>
    <n v="155"/>
  </r>
  <r>
    <s v="GBT-EF72852"/>
    <n v="26"/>
    <n v="5"/>
    <n v="1982"/>
    <d v="1931-10-03T00:00:00"/>
    <n v="54.05"/>
    <n v="-3.2"/>
    <s v="UK"/>
    <n v="25"/>
    <n v="9"/>
    <n v="1983"/>
    <d v="1931-02-04T00:00:00"/>
    <x v="448"/>
    <x v="982"/>
    <x v="4"/>
    <s v="UU"/>
    <x v="0"/>
    <n v="487"/>
    <n v="3"/>
    <n v="91"/>
  </r>
  <r>
    <s v="GBT-EH02339"/>
    <n v="13"/>
    <n v="5"/>
    <n v="1982"/>
    <d v="1918-10-03T00:00:00"/>
    <n v="50.92"/>
    <n v="0.98"/>
    <s v="UK"/>
    <n v="28"/>
    <n v="10"/>
    <n v="1994"/>
    <d v="1934-03-17T00:00:00"/>
    <x v="109"/>
    <x v="169"/>
    <x v="4"/>
    <s v="RH"/>
    <x v="2"/>
    <n v="4551"/>
    <n v="0"/>
    <n v="0"/>
  </r>
  <r>
    <s v="GBT-EH99015"/>
    <n v="7"/>
    <n v="5"/>
    <n v="1982"/>
    <d v="1912-10-02T00:00:00"/>
    <n v="53.17"/>
    <n v="-4.3499999999999996"/>
    <s v="UK"/>
    <n v="4"/>
    <n v="9"/>
    <n v="1982"/>
    <d v="1910-02-03T00:00:00"/>
    <x v="754"/>
    <x v="983"/>
    <x v="4"/>
    <s v="UU"/>
    <x v="0"/>
    <n v="120"/>
    <n v="0"/>
    <n v="0"/>
  </r>
  <r>
    <s v="GBT-EH99102"/>
    <n v="17"/>
    <n v="5"/>
    <n v="1982"/>
    <d v="1922-10-03T00:00:00"/>
    <n v="53.17"/>
    <n v="-4.3499999999999996"/>
    <s v="UK"/>
    <n v="25"/>
    <n v="9"/>
    <n v="1982"/>
    <d v="1931-02-03T00:00:00"/>
    <x v="14"/>
    <x v="984"/>
    <x v="4"/>
    <s v="DH"/>
    <x v="0"/>
    <n v="131"/>
    <n v="4"/>
    <n v="17"/>
  </r>
  <r>
    <s v="GBT-EH99195"/>
    <n v="24"/>
    <n v="5"/>
    <n v="1982"/>
    <d v="1929-10-03T00:00:00"/>
    <n v="53.17"/>
    <n v="-4.3499999999999996"/>
    <s v="UK"/>
    <n v="30"/>
    <n v="5"/>
    <n v="1987"/>
    <d v="1935-10-08T00:00:00"/>
    <x v="734"/>
    <x v="985"/>
    <x v="4"/>
    <s v="UU"/>
    <x v="0"/>
    <n v="1832"/>
    <n v="9"/>
    <n v="51"/>
  </r>
  <r>
    <s v="GBT-EH99218"/>
    <n v="1"/>
    <n v="6"/>
    <n v="1982"/>
    <d v="1906-11-03T00:00:00"/>
    <n v="53.32"/>
    <n v="-4.55"/>
    <s v="UK"/>
    <n v="12"/>
    <n v="12"/>
    <n v="1982"/>
    <d v="1918-05-05T00:00:00"/>
    <x v="784"/>
    <x v="986"/>
    <x v="4"/>
    <s v="UU"/>
    <x v="0"/>
    <n v="194"/>
    <n v="4"/>
    <n v="197"/>
  </r>
  <r>
    <s v="GBT-EH99225"/>
    <n v="7"/>
    <n v="6"/>
    <n v="1982"/>
    <d v="1912-11-02T00:00:00"/>
    <n v="53.32"/>
    <n v="-4.53"/>
    <s v="UK"/>
    <n v="30"/>
    <n v="7"/>
    <n v="1982"/>
    <d v="1935-12-03T00:00:00"/>
    <x v="785"/>
    <x v="216"/>
    <x v="4"/>
    <s v="DH"/>
    <x v="0"/>
    <n v="53"/>
    <n v="0"/>
    <n v="0"/>
  </r>
  <r>
    <s v="GBT-EJ18550"/>
    <n v="9"/>
    <n v="5"/>
    <n v="1982"/>
    <d v="1914-10-03T00:00:00"/>
    <n v="51.37"/>
    <n v="-2.63"/>
    <s v="UK"/>
    <n v="19"/>
    <n v="6"/>
    <n v="1984"/>
    <d v="1924-11-04T00:00:00"/>
    <x v="75"/>
    <x v="526"/>
    <x v="4"/>
    <s v="AH"/>
    <x v="0"/>
    <n v="772"/>
    <n v="3"/>
    <n v="329"/>
  </r>
  <r>
    <s v="GBT-EJ25833"/>
    <n v="24"/>
    <n v="5"/>
    <n v="1982"/>
    <d v="1929-10-03T00:00:00"/>
    <n v="51.38"/>
    <n v="-0.62"/>
    <s v="UK"/>
    <n v="3"/>
    <n v="7"/>
    <n v="1982"/>
    <d v="1908-12-02T00:00:00"/>
    <x v="75"/>
    <x v="952"/>
    <x v="4"/>
    <s v="UU"/>
    <x v="0"/>
    <n v="40"/>
    <n v="0"/>
    <n v="0"/>
  </r>
  <r>
    <s v="GBT-EK05038"/>
    <n v="25"/>
    <n v="5"/>
    <n v="1982"/>
    <d v="1930-10-03T00:00:00"/>
    <n v="53.38"/>
    <n v="-1.53"/>
    <s v="UK"/>
    <n v="15"/>
    <n v="7"/>
    <n v="1982"/>
    <d v="1920-12-02T00:00:00"/>
    <x v="607"/>
    <x v="544"/>
    <x v="4"/>
    <s v="DH"/>
    <x v="0"/>
    <n v="51"/>
    <n v="3"/>
    <n v="330"/>
  </r>
  <r>
    <s v="GBT-EK05040"/>
    <n v="25"/>
    <n v="5"/>
    <n v="1982"/>
    <d v="1930-10-03T00:00:00"/>
    <n v="53.38"/>
    <n v="-1.53"/>
    <s v="UK"/>
    <n v="15"/>
    <n v="7"/>
    <n v="1982"/>
    <d v="1920-12-02T00:00:00"/>
    <x v="607"/>
    <x v="544"/>
    <x v="4"/>
    <s v="DH"/>
    <x v="0"/>
    <n v="51"/>
    <n v="3"/>
    <n v="330"/>
  </r>
  <r>
    <s v="GBT-EK05041"/>
    <n v="25"/>
    <n v="5"/>
    <n v="1982"/>
    <d v="1930-10-03T00:00:00"/>
    <n v="53.38"/>
    <n v="-1.53"/>
    <s v="UK"/>
    <n v="15"/>
    <n v="7"/>
    <n v="1982"/>
    <d v="1920-12-02T00:00:00"/>
    <x v="607"/>
    <x v="544"/>
    <x v="4"/>
    <s v="DH"/>
    <x v="0"/>
    <n v="51"/>
    <n v="3"/>
    <n v="330"/>
  </r>
  <r>
    <s v="GBT-EK05049"/>
    <n v="4"/>
    <n v="6"/>
    <n v="1982"/>
    <d v="1909-11-03T00:00:00"/>
    <n v="53.38"/>
    <n v="-1.53"/>
    <s v="UK"/>
    <n v="5"/>
    <n v="9"/>
    <n v="1982"/>
    <d v="1911-02-03T00:00:00"/>
    <x v="731"/>
    <x v="639"/>
    <x v="4"/>
    <s v="UU"/>
    <x v="0"/>
    <n v="93"/>
    <n v="0"/>
    <n v="0"/>
  </r>
  <r>
    <s v="GBT-EK05050"/>
    <n v="4"/>
    <n v="6"/>
    <n v="1982"/>
    <d v="1909-11-03T00:00:00"/>
    <n v="53.38"/>
    <n v="-1.53"/>
    <s v="UK"/>
    <n v="15"/>
    <n v="7"/>
    <n v="1982"/>
    <d v="1920-12-02T00:00:00"/>
    <x v="607"/>
    <x v="544"/>
    <x v="4"/>
    <s v="DH"/>
    <x v="0"/>
    <n v="41"/>
    <n v="3"/>
    <n v="330"/>
  </r>
  <r>
    <s v="GBT-EK05059"/>
    <n v="6"/>
    <n v="6"/>
    <n v="1982"/>
    <d v="1911-11-03T00:00:00"/>
    <n v="53.38"/>
    <n v="-1.53"/>
    <s v="UK"/>
    <n v="14"/>
    <n v="8"/>
    <n v="1982"/>
    <d v="1920-01-03T00:00:00"/>
    <x v="731"/>
    <x v="639"/>
    <x v="4"/>
    <s v="UU"/>
    <x v="0"/>
    <n v="69"/>
    <n v="0"/>
    <n v="0"/>
  </r>
  <r>
    <s v="GBT-EK05656"/>
    <n v="30"/>
    <n v="4"/>
    <n v="1982"/>
    <d v="1935-09-03T00:00:00"/>
    <n v="53.28"/>
    <n v="6.22"/>
    <s v="Eire"/>
    <n v="11"/>
    <n v="5"/>
    <n v="1983"/>
    <d v="1916-10-03T00:00:00"/>
    <x v="784"/>
    <x v="314"/>
    <x v="7"/>
    <s v="UU"/>
    <x v="0"/>
    <n v="376"/>
    <n v="0"/>
    <n v="0"/>
  </r>
  <r>
    <s v="GBT-EK05678"/>
    <n v="18"/>
    <n v="5"/>
    <n v="1982"/>
    <d v="1923-10-03T00:00:00"/>
    <n v="53.3"/>
    <n v="6.25"/>
    <s v="Eire"/>
    <n v="2"/>
    <n v="6"/>
    <n v="1982"/>
    <d v="1907-11-03T00:00:00"/>
    <x v="785"/>
    <x v="530"/>
    <x v="7"/>
    <s v="PD"/>
    <x v="0"/>
    <n v="15"/>
    <n v="3"/>
    <n v="31"/>
  </r>
  <r>
    <s v="GBT-EK05693"/>
    <n v="28"/>
    <n v="5"/>
    <n v="1982"/>
    <d v="1933-10-03T00:00:00"/>
    <n v="53.33"/>
    <n v="6.23"/>
    <s v="Eire"/>
    <n v="12"/>
    <n v="5"/>
    <n v="1983"/>
    <d v="1917-10-04T00:00:00"/>
    <x v="304"/>
    <x v="530"/>
    <x v="7"/>
    <s v="DH"/>
    <x v="0"/>
    <n v="349"/>
    <n v="0"/>
    <n v="0"/>
  </r>
  <r>
    <s v="GBT-EK18179"/>
    <n v="23"/>
    <n v="5"/>
    <n v="1982"/>
    <d v="1928-10-02T00:00:00"/>
    <n v="51.77"/>
    <n v="-0.77"/>
    <s v="UK"/>
    <n v="7"/>
    <n v="3"/>
    <n v="1983"/>
    <d v="1912-08-03T00:00:00"/>
    <x v="584"/>
    <x v="564"/>
    <x v="4"/>
    <s v="AH"/>
    <x v="0"/>
    <n v="288"/>
    <n v="73"/>
    <n v="16"/>
  </r>
  <r>
    <s v="NLA-3140516"/>
    <n v="12"/>
    <n v="6"/>
    <n v="1982"/>
    <d v="1917-11-03T00:00:00"/>
    <n v="51.97"/>
    <n v="5.67"/>
    <s v="Netherlands"/>
    <n v="4"/>
    <n v="2"/>
    <n v="1983"/>
    <d v="1909-07-06T00:00:00"/>
    <x v="500"/>
    <x v="618"/>
    <x v="19"/>
    <s v="DH"/>
    <x v="0"/>
    <n v="237"/>
    <n v="4"/>
    <n v="343"/>
  </r>
  <r>
    <s v="NLA-3140517"/>
    <n v="12"/>
    <n v="6"/>
    <n v="1982"/>
    <d v="1917-11-03T00:00:00"/>
    <n v="51.97"/>
    <n v="5.67"/>
    <s v="Netherlands"/>
    <n v="19"/>
    <n v="6"/>
    <n v="1982"/>
    <d v="1924-11-02T00:00:00"/>
    <x v="706"/>
    <x v="463"/>
    <x v="19"/>
    <s v="UU"/>
    <x v="2"/>
    <n v="7"/>
    <n v="0"/>
    <n v="0"/>
  </r>
  <r>
    <s v="NLA-3262919"/>
    <n v="29"/>
    <n v="5"/>
    <n v="1982"/>
    <d v="1934-10-03T00:00:00"/>
    <n v="52.03"/>
    <n v="4.2"/>
    <s v="Netherlands"/>
    <n v="24"/>
    <n v="7"/>
    <n v="1982"/>
    <d v="1929-12-03T00:00:00"/>
    <x v="161"/>
    <x v="987"/>
    <x v="19"/>
    <s v="UU"/>
    <x v="0"/>
    <n v="56"/>
    <n v="4"/>
    <n v="242"/>
  </r>
  <r>
    <s v="NLA-3285461"/>
    <n v="27"/>
    <n v="5"/>
    <n v="1982"/>
    <d v="1932-10-02T00:00:00"/>
    <n v="51.93"/>
    <n v="5.53"/>
    <s v="Netherlands"/>
    <n v="11"/>
    <n v="6"/>
    <n v="1982"/>
    <d v="1916-11-02T00:00:00"/>
    <x v="738"/>
    <x v="874"/>
    <x v="19"/>
    <s v="UU"/>
    <x v="0"/>
    <n v="15"/>
    <n v="2"/>
    <n v="91"/>
  </r>
  <r>
    <s v="NLA-3285471"/>
    <n v="28"/>
    <n v="5"/>
    <n v="1982"/>
    <d v="1933-10-03T00:00:00"/>
    <n v="51.97"/>
    <n v="6"/>
    <s v="Netherlands"/>
    <n v="15"/>
    <n v="6"/>
    <n v="1982"/>
    <d v="1920-11-02T00:00:00"/>
    <x v="706"/>
    <x v="67"/>
    <x v="19"/>
    <s v="UU"/>
    <x v="0"/>
    <n v="18"/>
    <n v="2"/>
    <n v="0"/>
  </r>
  <r>
    <s v="NLA-3285497"/>
    <n v="11"/>
    <n v="6"/>
    <n v="1982"/>
    <d v="1916-11-02T00:00:00"/>
    <n v="51.97"/>
    <n v="6.03"/>
    <s v="Netherlands"/>
    <n v="12"/>
    <n v="7"/>
    <n v="1982"/>
    <d v="1917-12-03T00:00:00"/>
    <x v="706"/>
    <x v="315"/>
    <x v="19"/>
    <s v="AH"/>
    <x v="0"/>
    <n v="31"/>
    <n v="0"/>
    <n v="0"/>
  </r>
  <r>
    <s v="NLA-3285499"/>
    <n v="17"/>
    <n v="6"/>
    <n v="1982"/>
    <d v="1922-11-03T00:00:00"/>
    <n v="51.98"/>
    <n v="6.02"/>
    <s v="Netherlands"/>
    <n v="19"/>
    <n v="7"/>
    <n v="1982"/>
    <d v="1924-12-02T00:00:00"/>
    <x v="100"/>
    <x v="902"/>
    <x v="19"/>
    <s v="UU"/>
    <x v="0"/>
    <n v="32"/>
    <n v="0"/>
    <n v="0"/>
  </r>
  <r>
    <s v="NLA-3285528"/>
    <n v="18"/>
    <n v="5"/>
    <n v="1982"/>
    <d v="1923-10-03T00:00:00"/>
    <n v="51.93"/>
    <n v="5.57"/>
    <s v="Netherlands"/>
    <n v="2"/>
    <n v="6"/>
    <n v="1982"/>
    <d v="1907-11-03T00:00:00"/>
    <x v="741"/>
    <x v="877"/>
    <x v="19"/>
    <s v="UU"/>
    <x v="0"/>
    <n v="15"/>
    <n v="0"/>
    <n v="0"/>
  </r>
  <r>
    <s v="NLA-3285548"/>
    <n v="21"/>
    <n v="5"/>
    <n v="1982"/>
    <d v="1926-10-03T00:00:00"/>
    <n v="51.93"/>
    <n v="5.55"/>
    <s v="Netherlands"/>
    <n v="10"/>
    <n v="5"/>
    <n v="1984"/>
    <d v="1915-10-05T00:00:00"/>
    <x v="649"/>
    <x v="742"/>
    <x v="19"/>
    <s v="DH"/>
    <x v="0"/>
    <n v="720"/>
    <n v="3"/>
    <n v="270"/>
  </r>
  <r>
    <s v="NLA-3294790"/>
    <n v="22"/>
    <n v="5"/>
    <n v="1982"/>
    <d v="1927-10-03T00:00:00"/>
    <n v="52.35"/>
    <n v="4.5199999999999996"/>
    <s v="Netherlands"/>
    <n v="18"/>
    <n v="5"/>
    <n v="1985"/>
    <d v="1923-10-06T00:00:00"/>
    <x v="765"/>
    <x v="869"/>
    <x v="19"/>
    <s v="DH"/>
    <x v="0"/>
    <n v="1092"/>
    <n v="59"/>
    <n v="13"/>
  </r>
  <r>
    <s v="NLA-3294837"/>
    <n v="2"/>
    <n v="6"/>
    <n v="1982"/>
    <d v="1907-11-03T00:00:00"/>
    <n v="52.35"/>
    <n v="4.5199999999999996"/>
    <s v="Netherlands"/>
    <n v="19"/>
    <n v="9"/>
    <n v="1983"/>
    <d v="1925-02-03T00:00:00"/>
    <x v="15"/>
    <x v="870"/>
    <x v="19"/>
    <s v="UU"/>
    <x v="1"/>
    <n v="474"/>
    <n v="0"/>
    <n v="0"/>
  </r>
  <r>
    <s v="NLA-3296909"/>
    <n v="21"/>
    <n v="5"/>
    <n v="1982"/>
    <d v="1926-10-03T00:00:00"/>
    <n v="52.42"/>
    <n v="4.78"/>
    <s v="Netherlands"/>
    <n v="16"/>
    <n v="7"/>
    <n v="1982"/>
    <d v="1921-12-03T00:00:00"/>
    <x v="66"/>
    <x v="709"/>
    <x v="19"/>
    <s v="UU"/>
    <x v="0"/>
    <n v="56"/>
    <n v="2"/>
    <n v="270"/>
  </r>
  <r>
    <s v="NLA-3296911"/>
    <n v="21"/>
    <n v="5"/>
    <n v="1982"/>
    <d v="1926-10-03T00:00:00"/>
    <n v="52.42"/>
    <n v="4.78"/>
    <s v="Netherlands"/>
    <n v="24"/>
    <n v="6"/>
    <n v="1985"/>
    <d v="1929-11-06T00:00:00"/>
    <x v="66"/>
    <x v="752"/>
    <x v="19"/>
    <s v="UU"/>
    <x v="0"/>
    <n v="1130"/>
    <n v="3"/>
    <n v="270"/>
  </r>
  <r>
    <s v="NLA-3319710"/>
    <n v="16"/>
    <n v="5"/>
    <n v="1982"/>
    <d v="1921-10-03T00:00:00"/>
    <n v="52.35"/>
    <n v="4.53"/>
    <s v="Netherlands"/>
    <n v="20"/>
    <n v="6"/>
    <n v="1982"/>
    <d v="1925-11-03T00:00:00"/>
    <x v="15"/>
    <x v="870"/>
    <x v="19"/>
    <s v="UU"/>
    <x v="0"/>
    <n v="35"/>
    <n v="2"/>
    <n v="270"/>
  </r>
  <r>
    <s v="NLA-3319713"/>
    <n v="28"/>
    <n v="5"/>
    <n v="1982"/>
    <d v="1933-10-03T00:00:00"/>
    <n v="52.35"/>
    <n v="4.53"/>
    <s v="Netherlands"/>
    <n v="24"/>
    <n v="8"/>
    <n v="1983"/>
    <d v="1930-01-04T00:00:00"/>
    <x v="15"/>
    <x v="870"/>
    <x v="19"/>
    <s v="UU"/>
    <x v="1"/>
    <n v="453"/>
    <n v="2"/>
    <n v="270"/>
  </r>
  <r>
    <s v="NLA-3319716"/>
    <n v="28"/>
    <n v="5"/>
    <n v="1982"/>
    <d v="1933-10-03T00:00:00"/>
    <n v="52.35"/>
    <n v="4.53"/>
    <s v="Netherlands"/>
    <n v="13"/>
    <n v="5"/>
    <n v="1983"/>
    <d v="1918-10-04T00:00:00"/>
    <x v="66"/>
    <x v="988"/>
    <x v="19"/>
    <s v="DH"/>
    <x v="0"/>
    <n v="350"/>
    <n v="33"/>
    <n v="77"/>
  </r>
  <r>
    <s v="NLA-3334223"/>
    <n v="22"/>
    <n v="5"/>
    <n v="1982"/>
    <d v="1927-10-03T00:00:00"/>
    <n v="52.15"/>
    <n v="4.3499999999999996"/>
    <s v="Netherlands"/>
    <n v="4"/>
    <n v="5"/>
    <n v="1983"/>
    <d v="1909-10-04T00:00:00"/>
    <x v="77"/>
    <x v="930"/>
    <x v="19"/>
    <s v="UU"/>
    <x v="0"/>
    <n v="347"/>
    <n v="4"/>
    <n v="18"/>
  </r>
  <r>
    <s v="NLA-3334225"/>
    <n v="22"/>
    <n v="5"/>
    <n v="1982"/>
    <d v="1927-10-03T00:00:00"/>
    <n v="52.15"/>
    <n v="4.3499999999999996"/>
    <s v="Netherlands"/>
    <n v="2"/>
    <n v="9"/>
    <n v="1982"/>
    <d v="1908-02-03T00:00:00"/>
    <x v="764"/>
    <x v="930"/>
    <x v="19"/>
    <s v="DH"/>
    <x v="0"/>
    <n v="103"/>
    <n v="2"/>
    <n v="91"/>
  </r>
  <r>
    <s v="NLA-3334235"/>
    <n v="26"/>
    <n v="5"/>
    <n v="1982"/>
    <d v="1931-10-03T00:00:00"/>
    <n v="52.15"/>
    <n v="4.3499999999999996"/>
    <s v="Netherlands"/>
    <n v="21"/>
    <n v="1"/>
    <n v="1984"/>
    <d v="1926-06-07T00:00:00"/>
    <x v="779"/>
    <x v="963"/>
    <x v="19"/>
    <s v="UU"/>
    <x v="0"/>
    <n v="605"/>
    <n v="3"/>
    <n v="51"/>
  </r>
  <r>
    <s v="NLA-3334237"/>
    <n v="26"/>
    <n v="5"/>
    <n v="1982"/>
    <d v="1931-10-03T00:00:00"/>
    <n v="52.15"/>
    <n v="4.3499999999999996"/>
    <s v="Netherlands"/>
    <n v="2"/>
    <n v="9"/>
    <n v="1982"/>
    <d v="1908-02-03T00:00:00"/>
    <x v="764"/>
    <x v="930"/>
    <x v="19"/>
    <s v="DH"/>
    <x v="0"/>
    <n v="99"/>
    <n v="2"/>
    <n v="91"/>
  </r>
  <r>
    <s v="NLA-3334239"/>
    <n v="26"/>
    <n v="5"/>
    <n v="1982"/>
    <d v="1931-10-03T00:00:00"/>
    <n v="52.17"/>
    <n v="4.3499999999999996"/>
    <s v="Netherlands"/>
    <n v="25"/>
    <n v="5"/>
    <n v="1988"/>
    <d v="1930-10-09T00:00:00"/>
    <x v="779"/>
    <x v="963"/>
    <x v="19"/>
    <s v="UU"/>
    <x v="0"/>
    <n v="2191"/>
    <n v="3"/>
    <n v="51"/>
  </r>
  <r>
    <s v="NLA-3334242"/>
    <n v="3"/>
    <n v="6"/>
    <n v="1982"/>
    <d v="1908-11-02T00:00:00"/>
    <n v="52.15"/>
    <n v="4.3499999999999996"/>
    <s v="Netherlands"/>
    <n v="5"/>
    <n v="10"/>
    <n v="1982"/>
    <d v="1911-03-05T00:00:00"/>
    <x v="779"/>
    <x v="930"/>
    <x v="19"/>
    <s v="AH"/>
    <x v="2"/>
    <n v="124"/>
    <n v="3"/>
    <n v="32"/>
  </r>
  <r>
    <s v="NLA-3334243"/>
    <n v="3"/>
    <n v="6"/>
    <n v="1982"/>
    <d v="1908-11-02T00:00:00"/>
    <n v="52.15"/>
    <n v="4.3499999999999996"/>
    <s v="Netherlands"/>
    <n v="15"/>
    <n v="5"/>
    <n v="1983"/>
    <d v="1920-10-03T00:00:00"/>
    <x v="626"/>
    <x v="662"/>
    <x v="19"/>
    <s v="UU"/>
    <x v="0"/>
    <n v="346"/>
    <n v="7"/>
    <n v="32"/>
  </r>
  <r>
    <s v="NLA-3342478"/>
    <n v="24"/>
    <n v="5"/>
    <n v="1982"/>
    <d v="1929-10-03T00:00:00"/>
    <n v="53.05"/>
    <n v="4.72"/>
    <s v="Netherlands"/>
    <n v="10"/>
    <n v="5"/>
    <n v="1985"/>
    <d v="1915-10-06T00:00:00"/>
    <x v="56"/>
    <x v="752"/>
    <x v="19"/>
    <s v="UU"/>
    <x v="0"/>
    <n v="1082"/>
    <n v="9"/>
    <n v="25"/>
  </r>
  <r>
    <s v="NLA-3364054"/>
    <n v="5"/>
    <n v="6"/>
    <n v="1982"/>
    <d v="1910-11-03T00:00:00"/>
    <n v="52.15"/>
    <n v="4.3499999999999996"/>
    <s v="Netherlands"/>
    <n v="16"/>
    <n v="7"/>
    <n v="1982"/>
    <d v="1921-12-03T00:00:00"/>
    <x v="786"/>
    <x v="989"/>
    <x v="19"/>
    <s v="UU"/>
    <x v="0"/>
    <n v="41"/>
    <n v="11"/>
    <n v="32"/>
  </r>
  <r>
    <s v="NLA-3366751"/>
    <n v="18"/>
    <n v="6"/>
    <n v="1982"/>
    <d v="1923-11-03T00:00:00"/>
    <n v="51.93"/>
    <n v="5.53"/>
    <s v="Netherlands"/>
    <n v="25"/>
    <n v="8"/>
    <n v="1982"/>
    <d v="1931-01-03T00:00:00"/>
    <x v="649"/>
    <x v="442"/>
    <x v="19"/>
    <s v="DH"/>
    <x v="0"/>
    <n v="68"/>
    <n v="5"/>
    <n v="68"/>
  </r>
  <r>
    <s v="NLA-3366761"/>
    <n v="24"/>
    <n v="6"/>
    <n v="1982"/>
    <d v="1929-11-03T00:00:00"/>
    <n v="51.93"/>
    <n v="5.53"/>
    <s v="Netherlands"/>
    <n v="6"/>
    <n v="7"/>
    <n v="1982"/>
    <d v="1911-12-03T00:00:00"/>
    <x v="738"/>
    <x v="874"/>
    <x v="19"/>
    <s v="UU"/>
    <x v="0"/>
    <n v="12"/>
    <n v="3"/>
    <n v="149"/>
  </r>
  <r>
    <s v="NLA-3366763"/>
    <n v="24"/>
    <n v="6"/>
    <n v="1982"/>
    <d v="1929-11-03T00:00:00"/>
    <n v="51.93"/>
    <n v="5.53"/>
    <s v="Netherlands"/>
    <n v="6"/>
    <n v="7"/>
    <n v="1982"/>
    <d v="1911-12-03T00:00:00"/>
    <x v="738"/>
    <x v="874"/>
    <x v="19"/>
    <s v="UU"/>
    <x v="0"/>
    <n v="12"/>
    <n v="3"/>
    <n v="149"/>
  </r>
  <r>
    <s v="NOA-510032"/>
    <n v="6"/>
    <n v="6"/>
    <n v="1982"/>
    <d v="1911-11-03T00:00:00"/>
    <n v="60.45"/>
    <n v="12.05"/>
    <s v="Norway"/>
    <n v="30"/>
    <n v="6"/>
    <n v="1982"/>
    <d v="1935-11-03T00:00:00"/>
    <x v="720"/>
    <x v="222"/>
    <x v="8"/>
    <s v="UU"/>
    <x v="0"/>
    <n v="24"/>
    <n v="0"/>
    <n v="0"/>
  </r>
  <r>
    <s v="NOS-567653"/>
    <n v="11"/>
    <n v="6"/>
    <n v="1982"/>
    <d v="1916-11-02T00:00:00"/>
    <n v="62.48"/>
    <n v="6"/>
    <s v="Norway"/>
    <n v="20"/>
    <n v="6"/>
    <n v="1982"/>
    <d v="1925-11-03T00:00:00"/>
    <x v="761"/>
    <x v="67"/>
    <x v="8"/>
    <s v="AH"/>
    <x v="0"/>
    <n v="9"/>
    <n v="0"/>
    <n v="0"/>
  </r>
  <r>
    <s v="NOS-570251"/>
    <n v="23"/>
    <n v="6"/>
    <n v="1982"/>
    <d v="1928-11-02T00:00:00"/>
    <n v="69.58"/>
    <n v="22.58"/>
    <s v="Norway"/>
    <n v="31"/>
    <n v="10"/>
    <n v="1982"/>
    <d v="1937-03-04T00:00:00"/>
    <x v="787"/>
    <x v="990"/>
    <x v="8"/>
    <s v="AH"/>
    <x v="0"/>
    <n v="130"/>
    <n v="69"/>
    <n v="109"/>
  </r>
  <r>
    <s v="NOS-571163"/>
    <n v="1"/>
    <n v="6"/>
    <n v="1982"/>
    <d v="1906-11-03T00:00:00"/>
    <n v="59.28"/>
    <n v="5.25"/>
    <s v="Norway"/>
    <n v="20"/>
    <n v="5"/>
    <n v="1983"/>
    <d v="1925-10-04T00:00:00"/>
    <x v="288"/>
    <x v="991"/>
    <x v="8"/>
    <s v="UU"/>
    <x v="0"/>
    <n v="353"/>
    <n v="0"/>
    <n v="0"/>
  </r>
  <r>
    <s v="NOS-689416"/>
    <n v="29"/>
    <n v="5"/>
    <n v="1982"/>
    <d v="1934-10-03T00:00:00"/>
    <n v="63.12"/>
    <n v="7.75"/>
    <s v="Norway"/>
    <n v="14"/>
    <n v="6"/>
    <n v="1983"/>
    <d v="1919-11-04T00:00:00"/>
    <x v="608"/>
    <x v="552"/>
    <x v="8"/>
    <s v="AH"/>
    <x v="0"/>
    <n v="381"/>
    <n v="3"/>
    <n v="156"/>
  </r>
  <r>
    <s v="NOS-689431"/>
    <n v="1"/>
    <n v="6"/>
    <n v="1982"/>
    <d v="1906-11-03T00:00:00"/>
    <n v="63.12"/>
    <n v="7.75"/>
    <s v="Norway"/>
    <n v="14"/>
    <n v="8"/>
    <n v="1982"/>
    <d v="1920-01-03T00:00:00"/>
    <x v="372"/>
    <x v="480"/>
    <x v="8"/>
    <s v="UU"/>
    <x v="0"/>
    <n v="74"/>
    <n v="0"/>
    <n v="0"/>
  </r>
  <r>
    <s v="PLG-FA55872"/>
    <n v="29"/>
    <n v="5"/>
    <n v="1982"/>
    <d v="1934-10-03T00:00:00"/>
    <n v="49.88"/>
    <n v="19.48"/>
    <s v="Poland"/>
    <n v="1"/>
    <n v="6"/>
    <n v="1983"/>
    <d v="1906-11-04T00:00:00"/>
    <x v="424"/>
    <x v="992"/>
    <x v="13"/>
    <s v="AH"/>
    <x v="0"/>
    <n v="368"/>
    <n v="6"/>
    <n v="193"/>
  </r>
  <r>
    <s v="PLG-FA55881"/>
    <n v="29"/>
    <n v="5"/>
    <n v="1982"/>
    <d v="1934-10-03T00:00:00"/>
    <n v="49.88"/>
    <n v="19.48"/>
    <s v="Poland"/>
    <n v="15"/>
    <n v="12"/>
    <n v="1982"/>
    <d v="1921-05-04T00:00:00"/>
    <x v="347"/>
    <x v="993"/>
    <x v="13"/>
    <s v="DH"/>
    <x v="0"/>
    <n v="200"/>
    <n v="0"/>
    <n v="0"/>
  </r>
  <r>
    <s v="PLG-FA55886"/>
    <n v="29"/>
    <n v="5"/>
    <n v="1982"/>
    <d v="1934-10-03T00:00:00"/>
    <n v="49.88"/>
    <n v="19.48"/>
    <s v="Poland"/>
    <n v="12"/>
    <n v="2"/>
    <n v="1983"/>
    <d v="1917-07-06T00:00:00"/>
    <x v="78"/>
    <x v="993"/>
    <x v="13"/>
    <s v="DH"/>
    <x v="0"/>
    <n v="259"/>
    <n v="2"/>
    <n v="0"/>
  </r>
  <r>
    <s v="PLG-FA55892"/>
    <n v="29"/>
    <n v="5"/>
    <n v="1982"/>
    <d v="1934-10-03T00:00:00"/>
    <n v="49.88"/>
    <n v="19.48"/>
    <s v="Poland"/>
    <n v="22"/>
    <n v="3"/>
    <n v="1983"/>
    <d v="1927-08-04T00:00:00"/>
    <x v="76"/>
    <x v="994"/>
    <x v="13"/>
    <s v="DH"/>
    <x v="0"/>
    <n v="297"/>
    <n v="5"/>
    <n v="118"/>
  </r>
  <r>
    <s v="SFH-S001237"/>
    <n v="7"/>
    <n v="6"/>
    <n v="1982"/>
    <d v="1912-11-02T00:00:00"/>
    <n v="63.12"/>
    <n v="23.1"/>
    <s v="Finland"/>
    <n v="3"/>
    <n v="12"/>
    <n v="1983"/>
    <d v="1909-05-05T00:00:00"/>
    <x v="372"/>
    <x v="995"/>
    <x v="1"/>
    <s v="DH"/>
    <x v="0"/>
    <n v="544"/>
    <n v="0"/>
    <n v="0"/>
  </r>
  <r>
    <s v="SFH-S001245"/>
    <n v="7"/>
    <n v="6"/>
    <n v="1982"/>
    <d v="1912-11-02T00:00:00"/>
    <n v="63.13"/>
    <n v="23.08"/>
    <s v="Finland"/>
    <n v="22"/>
    <n v="10"/>
    <n v="1983"/>
    <d v="1928-03-05T00:00:00"/>
    <x v="760"/>
    <x v="996"/>
    <x v="1"/>
    <s v="DH"/>
    <x v="0"/>
    <n v="502"/>
    <n v="0"/>
    <n v="0"/>
  </r>
  <r>
    <s v="SFH-S044194"/>
    <n v="3"/>
    <n v="6"/>
    <n v="1982"/>
    <d v="1908-11-02T00:00:00"/>
    <n v="63.48"/>
    <n v="23.8"/>
    <s v="Finland"/>
    <n v="30"/>
    <n v="4"/>
    <n v="1987"/>
    <d v="1935-09-08T00:00:00"/>
    <x v="788"/>
    <x v="852"/>
    <x v="1"/>
    <s v="UU"/>
    <x v="0"/>
    <n v="1792"/>
    <n v="3"/>
    <n v="205"/>
  </r>
  <r>
    <s v="SFH-S058020"/>
    <n v="25"/>
    <n v="6"/>
    <n v="1982"/>
    <d v="1930-11-03T00:00:00"/>
    <n v="69.900000000000006"/>
    <n v="27.02"/>
    <s v="Finland"/>
    <n v="29"/>
    <n v="8"/>
    <n v="1982"/>
    <d v="1935-01-03T00:00:00"/>
    <x v="789"/>
    <x v="997"/>
    <x v="1"/>
    <s v="DH"/>
    <x v="0"/>
    <n v="65"/>
    <n v="2"/>
    <n v="19"/>
  </r>
  <r>
    <s v="SFH-S058547"/>
    <n v="10"/>
    <n v="6"/>
    <n v="1982"/>
    <d v="1915-11-03T00:00:00"/>
    <n v="66.77"/>
    <n v="23.97"/>
    <s v="Finland"/>
    <n v="4"/>
    <n v="8"/>
    <n v="1982"/>
    <d v="1910-01-03T00:00:00"/>
    <x v="790"/>
    <x v="998"/>
    <x v="1"/>
    <s v="UU"/>
    <x v="2"/>
    <n v="55"/>
    <n v="0"/>
    <n v="0"/>
  </r>
  <r>
    <s v="SFH-S063683"/>
    <n v="9"/>
    <n v="6"/>
    <n v="1982"/>
    <d v="1914-11-03T00:00:00"/>
    <n v="60.18"/>
    <n v="24.98"/>
    <s v="Finland"/>
    <n v="19"/>
    <n v="7"/>
    <n v="1982"/>
    <d v="1924-12-02T00:00:00"/>
    <x v="412"/>
    <x v="999"/>
    <x v="1"/>
    <s v="AH"/>
    <x v="2"/>
    <n v="40"/>
    <n v="0"/>
    <n v="0"/>
  </r>
  <r>
    <s v="SFH-S063686"/>
    <n v="9"/>
    <n v="6"/>
    <n v="1982"/>
    <d v="1914-11-03T00:00:00"/>
    <n v="60.18"/>
    <n v="24.98"/>
    <s v="Finland"/>
    <n v="20"/>
    <n v="11"/>
    <n v="1982"/>
    <d v="1926-04-05T00:00:00"/>
    <x v="412"/>
    <x v="999"/>
    <x v="1"/>
    <s v="UU"/>
    <x v="0"/>
    <n v="164"/>
    <n v="0"/>
    <n v="0"/>
  </r>
  <r>
    <s v="SFH-S076719"/>
    <n v="3"/>
    <n v="6"/>
    <n v="1982"/>
    <d v="1908-11-02T00:00:00"/>
    <n v="60.52"/>
    <n v="24.25"/>
    <s v="Finland"/>
    <n v="14"/>
    <n v="7"/>
    <n v="1993"/>
    <d v="1919-12-14T00:00:00"/>
    <x v="745"/>
    <x v="415"/>
    <x v="1"/>
    <s v="UU"/>
    <x v="0"/>
    <n v="4059"/>
    <n v="5"/>
    <n v="293"/>
  </r>
  <r>
    <s v="SFH-S082391"/>
    <n v="7"/>
    <n v="6"/>
    <n v="1982"/>
    <d v="1912-11-02T00:00:00"/>
    <n v="64.88"/>
    <n v="25.2"/>
    <s v="Finland"/>
    <n v="14"/>
    <n v="11"/>
    <n v="1985"/>
    <d v="1920-04-07T00:00:00"/>
    <x v="573"/>
    <x v="1000"/>
    <x v="1"/>
    <s v="UU"/>
    <x v="0"/>
    <n v="1256"/>
    <n v="6"/>
    <n v="189"/>
  </r>
  <r>
    <s v="SFH-S082905"/>
    <n v="2"/>
    <n v="6"/>
    <n v="1982"/>
    <d v="1907-11-03T00:00:00"/>
    <n v="62.57"/>
    <n v="29.8"/>
    <s v="Finland"/>
    <n v="7"/>
    <n v="9"/>
    <n v="1988"/>
    <d v="1913-02-08T00:00:00"/>
    <x v="60"/>
    <x v="35"/>
    <x v="1"/>
    <s v="UU"/>
    <x v="1"/>
    <n v="2289"/>
    <n v="11"/>
    <n v="223"/>
  </r>
  <r>
    <s v="SFH-S082910"/>
    <n v="2"/>
    <n v="6"/>
    <n v="1982"/>
    <d v="1907-11-03T00:00:00"/>
    <n v="62.57"/>
    <n v="29.82"/>
    <s v="Finland"/>
    <n v="20"/>
    <n v="3"/>
    <n v="1984"/>
    <d v="1925-08-05T00:00:00"/>
    <x v="772"/>
    <x v="1001"/>
    <x v="1"/>
    <s v="AH"/>
    <x v="2"/>
    <n v="657"/>
    <n v="4"/>
    <n v="306"/>
  </r>
  <r>
    <s v="SFH-S082918"/>
    <n v="5"/>
    <n v="6"/>
    <n v="1982"/>
    <d v="1910-11-03T00:00:00"/>
    <n v="62.55"/>
    <n v="29.82"/>
    <s v="Finland"/>
    <n v="18"/>
    <n v="9"/>
    <n v="1982"/>
    <d v="1924-02-03T00:00:00"/>
    <x v="721"/>
    <x v="64"/>
    <x v="1"/>
    <s v="UU"/>
    <x v="0"/>
    <n v="105"/>
    <n v="1"/>
    <n v="91"/>
  </r>
  <r>
    <s v="SFH-S083226"/>
    <n v="26"/>
    <n v="5"/>
    <n v="1982"/>
    <d v="1931-10-03T00:00:00"/>
    <n v="62.53"/>
    <n v="29.83"/>
    <s v="Finland"/>
    <n v="23"/>
    <n v="11"/>
    <n v="1986"/>
    <d v="1929-04-08T00:00:00"/>
    <x v="721"/>
    <x v="920"/>
    <x v="1"/>
    <s v="AH"/>
    <x v="0"/>
    <n v="1642"/>
    <n v="3"/>
    <n v="25"/>
  </r>
  <r>
    <s v="SFH-S083230"/>
    <n v="26"/>
    <n v="5"/>
    <n v="1982"/>
    <d v="1931-10-03T00:00:00"/>
    <n v="62.53"/>
    <n v="29.83"/>
    <s v="Finland"/>
    <n v="17"/>
    <n v="10"/>
    <n v="1984"/>
    <d v="1923-03-07T00:00:00"/>
    <x v="791"/>
    <x v="920"/>
    <x v="1"/>
    <s v="DH"/>
    <x v="0"/>
    <n v="875"/>
    <n v="26"/>
    <n v="2"/>
  </r>
  <r>
    <s v="SFH-S083744"/>
    <n v="6"/>
    <n v="6"/>
    <n v="1982"/>
    <d v="1911-11-03T00:00:00"/>
    <n v="61.15"/>
    <n v="27.5"/>
    <s v="Finland"/>
    <n v="15"/>
    <n v="7"/>
    <n v="1982"/>
    <d v="1920-12-02T00:00:00"/>
    <x v="686"/>
    <x v="654"/>
    <x v="1"/>
    <s v="ND"/>
    <x v="0"/>
    <n v="39"/>
    <n v="0"/>
    <n v="0"/>
  </r>
  <r>
    <s v="SFH-S083745"/>
    <n v="6"/>
    <n v="6"/>
    <n v="1982"/>
    <d v="1911-11-03T00:00:00"/>
    <n v="61.15"/>
    <n v="27.5"/>
    <s v="Finland"/>
    <n v="21"/>
    <n v="7"/>
    <n v="1982"/>
    <d v="1926-12-03T00:00:00"/>
    <x v="686"/>
    <x v="654"/>
    <x v="1"/>
    <s v="RH"/>
    <x v="2"/>
    <n v="45"/>
    <n v="0"/>
    <n v="0"/>
  </r>
  <r>
    <s v="SFH-S085303"/>
    <n v="6"/>
    <n v="6"/>
    <n v="1982"/>
    <d v="1911-11-03T00:00:00"/>
    <n v="62.48"/>
    <n v="27.2"/>
    <s v="Finland"/>
    <n v="2"/>
    <n v="4"/>
    <n v="1983"/>
    <d v="1907-09-04T00:00:00"/>
    <x v="792"/>
    <x v="119"/>
    <x v="1"/>
    <s v="DH"/>
    <x v="0"/>
    <n v="300"/>
    <n v="5"/>
    <n v="205"/>
  </r>
  <r>
    <s v="SFH-S085308"/>
    <n v="6"/>
    <n v="6"/>
    <n v="1982"/>
    <d v="1911-11-03T00:00:00"/>
    <n v="62.53"/>
    <n v="27.23"/>
    <s v="Finland"/>
    <n v="21"/>
    <n v="8"/>
    <n v="1982"/>
    <d v="1927-01-03T00:00:00"/>
    <x v="721"/>
    <x v="758"/>
    <x v="1"/>
    <s v="DH"/>
    <x v="0"/>
    <n v="76"/>
    <n v="3"/>
    <n v="336"/>
  </r>
  <r>
    <s v="SFH-S085322"/>
    <n v="6"/>
    <n v="6"/>
    <n v="1982"/>
    <d v="1911-11-03T00:00:00"/>
    <n v="62.57"/>
    <n v="27.17"/>
    <s v="Finland"/>
    <n v="12"/>
    <n v="11"/>
    <n v="1982"/>
    <d v="1918-04-05T00:00:00"/>
    <x v="721"/>
    <x v="119"/>
    <x v="1"/>
    <s v="DH"/>
    <x v="0"/>
    <n v="159"/>
    <n v="2"/>
    <n v="181"/>
  </r>
  <r>
    <s v="SFH-S085341"/>
    <n v="9"/>
    <n v="6"/>
    <n v="1982"/>
    <d v="1914-11-03T00:00:00"/>
    <n v="62.57"/>
    <n v="27.17"/>
    <s v="Finland"/>
    <n v="1"/>
    <n v="8"/>
    <n v="1982"/>
    <d v="1907-01-03T00:00:00"/>
    <x v="170"/>
    <x v="119"/>
    <x v="1"/>
    <s v="RH"/>
    <x v="2"/>
    <n v="53"/>
    <n v="0"/>
    <n v="0"/>
  </r>
  <r>
    <s v="SFH-S085343"/>
    <n v="9"/>
    <n v="6"/>
    <n v="1982"/>
    <d v="1914-11-03T00:00:00"/>
    <n v="62.57"/>
    <n v="27.17"/>
    <s v="Finland"/>
    <n v="11"/>
    <n v="7"/>
    <n v="1982"/>
    <d v="1916-12-02T00:00:00"/>
    <x v="170"/>
    <x v="119"/>
    <x v="1"/>
    <s v="DH"/>
    <x v="0"/>
    <n v="32"/>
    <n v="0"/>
    <n v="0"/>
  </r>
  <r>
    <s v="SFH-S085344"/>
    <n v="9"/>
    <n v="6"/>
    <n v="1982"/>
    <d v="1914-11-03T00:00:00"/>
    <n v="62.57"/>
    <n v="27.17"/>
    <s v="Finland"/>
    <n v="12"/>
    <n v="7"/>
    <n v="1982"/>
    <d v="1917-12-03T00:00:00"/>
    <x v="170"/>
    <x v="119"/>
    <x v="1"/>
    <s v="AH"/>
    <x v="0"/>
    <n v="33"/>
    <n v="0"/>
    <n v="0"/>
  </r>
  <r>
    <s v="SFH-S085350"/>
    <n v="11"/>
    <n v="6"/>
    <n v="1982"/>
    <d v="1916-11-02T00:00:00"/>
    <n v="62.6"/>
    <n v="27.15"/>
    <s v="Finland"/>
    <n v="15"/>
    <n v="8"/>
    <n v="1982"/>
    <d v="1921-01-02T00:00:00"/>
    <x v="269"/>
    <x v="971"/>
    <x v="1"/>
    <s v="DH"/>
    <x v="0"/>
    <n v="65"/>
    <n v="3"/>
    <n v="336"/>
  </r>
  <r>
    <s v="SFH-S088010"/>
    <n v="2"/>
    <n v="6"/>
    <n v="1982"/>
    <d v="1907-11-03T00:00:00"/>
    <n v="61.35"/>
    <n v="24.4"/>
    <s v="Finland"/>
    <n v="20"/>
    <n v="4"/>
    <n v="1983"/>
    <d v="1925-09-04T00:00:00"/>
    <x v="407"/>
    <x v="666"/>
    <x v="1"/>
    <s v="DH"/>
    <x v="0"/>
    <n v="322"/>
    <n v="0"/>
    <n v="0"/>
  </r>
  <r>
    <s v="SFH-S089104"/>
    <n v="28"/>
    <n v="5"/>
    <n v="1982"/>
    <d v="1933-10-03T00:00:00"/>
    <n v="63.17"/>
    <n v="27.3"/>
    <s v="Finland"/>
    <n v="30"/>
    <n v="8"/>
    <n v="1982"/>
    <d v="1936-01-03T00:00:00"/>
    <x v="417"/>
    <x v="1002"/>
    <x v="1"/>
    <s v="DH"/>
    <x v="0"/>
    <n v="94"/>
    <n v="0"/>
    <n v="0"/>
  </r>
  <r>
    <s v="SFH-S089105"/>
    <n v="28"/>
    <n v="5"/>
    <n v="1982"/>
    <d v="1933-10-03T00:00:00"/>
    <n v="63.17"/>
    <n v="27.3"/>
    <s v="Finland"/>
    <n v="20"/>
    <n v="8"/>
    <n v="1982"/>
    <d v="1926-01-03T00:00:00"/>
    <x v="417"/>
    <x v="1002"/>
    <x v="1"/>
    <s v="DH"/>
    <x v="0"/>
    <n v="84"/>
    <n v="0"/>
    <n v="0"/>
  </r>
  <r>
    <s v="SFH-S089108"/>
    <n v="29"/>
    <n v="5"/>
    <n v="1982"/>
    <d v="1934-10-03T00:00:00"/>
    <n v="63.12"/>
    <n v="27.4"/>
    <s v="Finland"/>
    <n v="10"/>
    <n v="3"/>
    <n v="1983"/>
    <d v="1915-08-04T00:00:00"/>
    <x v="372"/>
    <x v="1003"/>
    <x v="1"/>
    <s v="AH"/>
    <x v="0"/>
    <n v="285"/>
    <n v="0"/>
    <n v="0"/>
  </r>
  <r>
    <s v="SFH-S089659"/>
    <n v="2"/>
    <n v="6"/>
    <n v="1982"/>
    <d v="1907-11-03T00:00:00"/>
    <n v="60.98"/>
    <n v="24.5"/>
    <s v="Finland"/>
    <n v="7"/>
    <n v="7"/>
    <n v="1982"/>
    <d v="1912-12-02T00:00:00"/>
    <x v="762"/>
    <x v="436"/>
    <x v="1"/>
    <s v="RH"/>
    <x v="2"/>
    <n v="35"/>
    <n v="2"/>
    <n v="181"/>
  </r>
  <r>
    <s v="SFH-S089660"/>
    <n v="2"/>
    <n v="6"/>
    <n v="1982"/>
    <d v="1907-11-03T00:00:00"/>
    <n v="60.98"/>
    <n v="24.5"/>
    <s v="Finland"/>
    <n v="11"/>
    <n v="7"/>
    <n v="1982"/>
    <d v="1916-12-02T00:00:00"/>
    <x v="762"/>
    <x v="436"/>
    <x v="1"/>
    <s v="RH"/>
    <x v="2"/>
    <n v="39"/>
    <n v="2"/>
    <n v="181"/>
  </r>
  <r>
    <s v="SFH-S089662"/>
    <n v="2"/>
    <n v="6"/>
    <n v="1982"/>
    <d v="1907-11-03T00:00:00"/>
    <n v="60.98"/>
    <n v="24.5"/>
    <s v="Finland"/>
    <n v="8"/>
    <n v="7"/>
    <n v="1982"/>
    <d v="1913-12-03T00:00:00"/>
    <x v="762"/>
    <x v="436"/>
    <x v="1"/>
    <s v="RH"/>
    <x v="2"/>
    <n v="36"/>
    <n v="2"/>
    <n v="181"/>
  </r>
  <r>
    <s v="SFH-S089772"/>
    <n v="29"/>
    <n v="5"/>
    <n v="1982"/>
    <d v="1934-10-03T00:00:00"/>
    <n v="61"/>
    <n v="24.47"/>
    <s v="Finland"/>
    <n v="28"/>
    <n v="5"/>
    <n v="1986"/>
    <d v="1933-10-07T00:00:00"/>
    <x v="724"/>
    <x v="1004"/>
    <x v="1"/>
    <s v="UU"/>
    <x v="0"/>
    <n v="1460"/>
    <n v="3"/>
    <n v="206"/>
  </r>
  <r>
    <s v="SFH-S091004"/>
    <n v="7"/>
    <n v="6"/>
    <n v="1982"/>
    <d v="1912-11-02T00:00:00"/>
    <n v="62.73"/>
    <n v="22.7"/>
    <s v="Finland"/>
    <n v="4"/>
    <n v="9"/>
    <n v="1982"/>
    <d v="1910-02-03T00:00:00"/>
    <x v="793"/>
    <x v="1005"/>
    <x v="1"/>
    <s v="DH"/>
    <x v="0"/>
    <n v="89"/>
    <n v="1"/>
    <n v="91"/>
  </r>
  <r>
    <s v="SFH-S091501"/>
    <n v="11"/>
    <n v="6"/>
    <n v="1982"/>
    <d v="1916-11-02T00:00:00"/>
    <n v="62.58"/>
    <n v="27.13"/>
    <s v="Finland"/>
    <n v="29"/>
    <n v="8"/>
    <n v="1982"/>
    <d v="1935-01-03T00:00:00"/>
    <x v="33"/>
    <x v="971"/>
    <x v="1"/>
    <s v="DH"/>
    <x v="0"/>
    <n v="79"/>
    <n v="2"/>
    <n v="0"/>
  </r>
  <r>
    <s v="SFH-S091512"/>
    <n v="13"/>
    <n v="6"/>
    <n v="1982"/>
    <d v="1918-11-03T00:00:00"/>
    <n v="62.6"/>
    <n v="27.15"/>
    <s v="Finland"/>
    <n v="29"/>
    <n v="9"/>
    <n v="1984"/>
    <d v="1935-02-05T00:00:00"/>
    <x v="759"/>
    <x v="27"/>
    <x v="1"/>
    <s v="AH"/>
    <x v="0"/>
    <n v="839"/>
    <n v="113"/>
    <n v="76"/>
  </r>
  <r>
    <s v="SUM-D971934"/>
    <n v="14"/>
    <n v="6"/>
    <n v="1982"/>
    <d v="1919-11-03T00:00:00"/>
    <n v="54.53"/>
    <n v="36.1"/>
    <s v="Russia"/>
    <n v="12"/>
    <n v="10"/>
    <n v="1986"/>
    <d v="1918-03-09T00:00:00"/>
    <x v="794"/>
    <x v="1006"/>
    <x v="10"/>
    <s v="DH"/>
    <x v="0"/>
    <n v="1581"/>
    <n v="60"/>
    <n v="14"/>
  </r>
  <r>
    <s v="SUM-M902400"/>
    <n v="24"/>
    <n v="5"/>
    <n v="1982"/>
    <d v="1929-10-03T00:00:00"/>
    <n v="54.53"/>
    <n v="36.1"/>
    <s v="Russia"/>
    <n v="25"/>
    <n v="9"/>
    <n v="1986"/>
    <d v="1931-02-07T00:00:00"/>
    <x v="148"/>
    <x v="1007"/>
    <x v="10"/>
    <s v="PD"/>
    <x v="0"/>
    <n v="1585"/>
    <n v="38"/>
    <n v="247"/>
  </r>
  <r>
    <s v="SVS-6083019"/>
    <n v="24"/>
    <n v="5"/>
    <n v="1982"/>
    <d v="1929-10-03T00:00:00"/>
    <n v="60.62"/>
    <n v="16.77"/>
    <s v="Sweden"/>
    <n v="5"/>
    <n v="6"/>
    <n v="1982"/>
    <d v="1910-11-03T00:00:00"/>
    <x v="231"/>
    <x v="521"/>
    <x v="11"/>
    <s v="UU"/>
    <x v="0"/>
    <n v="12"/>
    <n v="0"/>
    <n v="0"/>
  </r>
  <r>
    <s v="SVS-6085268"/>
    <n v="30"/>
    <n v="5"/>
    <n v="1982"/>
    <d v="1935-10-03T00:00:00"/>
    <n v="57.48"/>
    <n v="18.38"/>
    <s v="Sweden"/>
    <n v="26"/>
    <n v="3"/>
    <n v="1983"/>
    <d v="1931-08-04T00:00:00"/>
    <x v="795"/>
    <x v="690"/>
    <x v="11"/>
    <s v="PD"/>
    <x v="0"/>
    <n v="300"/>
    <n v="12"/>
    <n v="72"/>
  </r>
  <r>
    <s v="SVS-6086006"/>
    <n v="5"/>
    <n v="6"/>
    <n v="1982"/>
    <d v="1910-11-03T00:00:00"/>
    <n v="58.62"/>
    <n v="13.38"/>
    <s v="Sweden"/>
    <n v="10"/>
    <n v="6"/>
    <n v="1982"/>
    <d v="1915-11-03T00:00:00"/>
    <x v="796"/>
    <x v="186"/>
    <x v="11"/>
    <s v="PD"/>
    <x v="0"/>
    <n v="5"/>
    <n v="0"/>
    <n v="0"/>
  </r>
  <r>
    <s v="BLB-3T60280"/>
    <n v="14"/>
    <n v="5"/>
    <n v="1983"/>
    <d v="1919-10-04T00:00:00"/>
    <n v="51.22"/>
    <n v="4.37"/>
    <s v="Belgium"/>
    <n v="18"/>
    <n v="6"/>
    <n v="1983"/>
    <d v="1923-11-04T00:00:00"/>
    <x v="37"/>
    <x v="786"/>
    <x v="12"/>
    <s v="UU"/>
    <x v="0"/>
    <n v="35"/>
    <n v="3"/>
    <n v="309"/>
  </r>
  <r>
    <s v="BLB-3T74001"/>
    <n v="22"/>
    <n v="5"/>
    <n v="1983"/>
    <d v="1927-10-04T00:00:00"/>
    <n v="51.15"/>
    <n v="4.7699999999999996"/>
    <s v="Belgium"/>
    <n v="4"/>
    <n v="7"/>
    <n v="1986"/>
    <d v="1909-12-07T00:00:00"/>
    <x v="191"/>
    <x v="752"/>
    <x v="12"/>
    <s v="AH"/>
    <x v="0"/>
    <n v="1139"/>
    <n v="0"/>
    <n v="0"/>
  </r>
  <r>
    <s v="BLB-E108255"/>
    <n v="23"/>
    <n v="5"/>
    <n v="1983"/>
    <d v="1928-10-03T00:00:00"/>
    <n v="51.37"/>
    <n v="4.87"/>
    <s v="Belgium"/>
    <n v="17"/>
    <n v="4"/>
    <n v="1985"/>
    <d v="1922-09-06T00:00:00"/>
    <x v="354"/>
    <x v="1008"/>
    <x v="12"/>
    <s v="UU"/>
    <x v="0"/>
    <n v="695"/>
    <n v="0"/>
    <n v="0"/>
  </r>
  <r>
    <s v="CZP-E243277"/>
    <n v="4"/>
    <n v="7"/>
    <n v="1983"/>
    <d v="1909-12-04T00:00:00"/>
    <n v="50.48"/>
    <n v="15.52"/>
    <s v="Czech Republic"/>
    <n v="7"/>
    <n v="8"/>
    <n v="1983"/>
    <d v="1913-01-03T00:00:00"/>
    <x v="551"/>
    <x v="379"/>
    <x v="16"/>
    <s v="UU"/>
    <x v="0"/>
    <n v="34"/>
    <n v="0"/>
    <n v="0"/>
  </r>
  <r>
    <s v="CZP-E252553"/>
    <n v="16"/>
    <n v="5"/>
    <n v="1983"/>
    <d v="1921-10-04T00:00:00"/>
    <n v="49.05"/>
    <n v="17.170000000000002"/>
    <s v="Czech Republic"/>
    <n v="7"/>
    <n v="7"/>
    <n v="1983"/>
    <d v="1912-12-03T00:00:00"/>
    <x v="610"/>
    <x v="1009"/>
    <x v="16"/>
    <s v="RH"/>
    <x v="2"/>
    <n v="52"/>
    <n v="86"/>
    <n v="58"/>
  </r>
  <r>
    <s v="CZP-E254711"/>
    <n v="17"/>
    <n v="5"/>
    <n v="1983"/>
    <d v="1922-10-04T00:00:00"/>
    <n v="50.02"/>
    <n v="14.5"/>
    <s v="Czech Republic"/>
    <n v="17"/>
    <n v="8"/>
    <n v="1983"/>
    <d v="1923-01-04T00:00:00"/>
    <x v="279"/>
    <x v="1010"/>
    <x v="16"/>
    <s v="UU"/>
    <x v="0"/>
    <n v="92"/>
    <n v="0"/>
    <n v="0"/>
  </r>
  <r>
    <s v="CZP-E256389"/>
    <n v="23"/>
    <n v="5"/>
    <n v="1983"/>
    <d v="1928-10-03T00:00:00"/>
    <n v="49.05"/>
    <n v="17.25"/>
    <s v="Czech Republic"/>
    <n v="28"/>
    <n v="6"/>
    <n v="1983"/>
    <d v="1933-11-04T00:00:00"/>
    <x v="326"/>
    <x v="266"/>
    <x v="16"/>
    <s v="DH"/>
    <x v="0"/>
    <n v="36"/>
    <n v="0"/>
    <n v="0"/>
  </r>
  <r>
    <s v="CZP-E264727"/>
    <n v="10"/>
    <n v="6"/>
    <n v="1983"/>
    <d v="1915-11-04T00:00:00"/>
    <n v="49.03"/>
    <n v="17.12"/>
    <s v="Czech Republic"/>
    <n v="15"/>
    <n v="1"/>
    <n v="1984"/>
    <d v="1920-06-06T00:00:00"/>
    <x v="797"/>
    <x v="190"/>
    <x v="16"/>
    <s v="UU"/>
    <x v="0"/>
    <n v="219"/>
    <n v="0"/>
    <n v="0"/>
  </r>
  <r>
    <s v="ETM-U220910"/>
    <n v="22"/>
    <n v="5"/>
    <n v="1983"/>
    <d v="1927-10-04T00:00:00"/>
    <n v="59.43"/>
    <n v="24.72"/>
    <s v="Estonia"/>
    <n v="15"/>
    <n v="5"/>
    <n v="1984"/>
    <d v="1920-10-04T00:00:00"/>
    <x v="325"/>
    <x v="1011"/>
    <x v="20"/>
    <s v="UU"/>
    <x v="0"/>
    <n v="359"/>
    <n v="0"/>
    <n v="0"/>
  </r>
  <r>
    <s v="ETM-U220916"/>
    <n v="22"/>
    <n v="5"/>
    <n v="1983"/>
    <d v="1927-10-04T00:00:00"/>
    <n v="59.43"/>
    <n v="24.72"/>
    <s v="Estonia"/>
    <n v="2"/>
    <n v="6"/>
    <n v="1983"/>
    <d v="1907-11-04T00:00:00"/>
    <x v="325"/>
    <x v="1011"/>
    <x v="20"/>
    <s v="PD"/>
    <x v="0"/>
    <n v="11"/>
    <n v="0"/>
    <n v="0"/>
  </r>
  <r>
    <s v="ETM-U220982"/>
    <n v="14"/>
    <n v="6"/>
    <n v="1983"/>
    <d v="1919-11-04T00:00:00"/>
    <n v="59.38"/>
    <n v="24.4"/>
    <s v="Estonia"/>
    <n v="6"/>
    <n v="11"/>
    <n v="1983"/>
    <d v="1912-04-05T00:00:00"/>
    <x v="702"/>
    <x v="666"/>
    <x v="20"/>
    <s v="PD"/>
    <x v="0"/>
    <n v="145"/>
    <n v="0"/>
    <n v="0"/>
  </r>
  <r>
    <s v="ETM-U337251"/>
    <n v="5"/>
    <n v="6"/>
    <n v="1983"/>
    <d v="1910-11-04T00:00:00"/>
    <n v="57.9"/>
    <n v="24.42"/>
    <s v="Estonia"/>
    <n v="5"/>
    <n v="6"/>
    <n v="1986"/>
    <d v="1910-11-07T00:00:00"/>
    <x v="309"/>
    <x v="940"/>
    <x v="20"/>
    <s v="UU"/>
    <x v="0"/>
    <n v="1096"/>
    <n v="3"/>
    <n v="333"/>
  </r>
  <r>
    <s v="GBT-EB15765"/>
    <n v="5"/>
    <n v="6"/>
    <n v="1983"/>
    <d v="1910-11-04T00:00:00"/>
    <n v="54.68"/>
    <n v="-5.52"/>
    <s v="UK"/>
    <n v="30"/>
    <n v="6"/>
    <n v="1983"/>
    <d v="1935-11-04T00:00:00"/>
    <x v="396"/>
    <x v="445"/>
    <x v="4"/>
    <s v="UU"/>
    <x v="0"/>
    <n v="25"/>
    <n v="0"/>
    <n v="0"/>
  </r>
  <r>
    <s v="GBT-EB17620"/>
    <n v="23"/>
    <n v="5"/>
    <n v="1983"/>
    <d v="1928-10-03T00:00:00"/>
    <n v="54.9"/>
    <n v="-6.3"/>
    <s v="UK"/>
    <n v="8"/>
    <n v="5"/>
    <n v="1985"/>
    <d v="1913-10-06T00:00:00"/>
    <x v="653"/>
    <x v="1012"/>
    <x v="4"/>
    <s v="DH"/>
    <x v="0"/>
    <n v="716"/>
    <n v="0"/>
    <n v="0"/>
  </r>
  <r>
    <s v="GBT-EB17668"/>
    <n v="31"/>
    <n v="5"/>
    <n v="1983"/>
    <d v="1936-10-03T00:00:00"/>
    <n v="54.87"/>
    <n v="-6.18"/>
    <s v="UK"/>
    <n v="30"/>
    <n v="7"/>
    <n v="1983"/>
    <d v="1935-12-04T00:00:00"/>
    <x v="203"/>
    <x v="1013"/>
    <x v="4"/>
    <s v="AH"/>
    <x v="0"/>
    <n v="60"/>
    <n v="0"/>
    <n v="0"/>
  </r>
  <r>
    <s v="GBT-EB17853"/>
    <n v="23"/>
    <n v="5"/>
    <n v="1983"/>
    <d v="1928-10-03T00:00:00"/>
    <n v="54.9"/>
    <n v="-6.32"/>
    <s v="UK"/>
    <n v="21"/>
    <n v="10"/>
    <n v="1986"/>
    <d v="1927-03-09T00:00:00"/>
    <x v="653"/>
    <x v="1014"/>
    <x v="4"/>
    <s v="UU"/>
    <x v="2"/>
    <n v="1247"/>
    <n v="0"/>
    <n v="0"/>
  </r>
  <r>
    <s v="GBT-EB51993"/>
    <n v="22"/>
    <n v="5"/>
    <n v="1983"/>
    <d v="1927-10-04T00:00:00"/>
    <n v="53.37"/>
    <n v="-0.8"/>
    <s v="UK"/>
    <n v="20"/>
    <n v="4"/>
    <n v="1984"/>
    <d v="1925-09-05T00:00:00"/>
    <x v="731"/>
    <x v="386"/>
    <x v="4"/>
    <s v="UU"/>
    <x v="0"/>
    <n v="334"/>
    <n v="3"/>
    <n v="51"/>
  </r>
  <r>
    <s v="GBT-EH02345"/>
    <n v="17"/>
    <n v="5"/>
    <n v="1983"/>
    <d v="1922-10-04T00:00:00"/>
    <n v="50.92"/>
    <n v="0.95"/>
    <s v="UK"/>
    <n v="10"/>
    <n v="1"/>
    <n v="1997"/>
    <d v="1915-06-20T00:00:00"/>
    <x v="109"/>
    <x v="1015"/>
    <x v="4"/>
    <s v="ND"/>
    <x v="0"/>
    <n v="4987"/>
    <n v="0"/>
    <n v="0"/>
  </r>
  <r>
    <s v="GBT-EH36423"/>
    <n v="16"/>
    <n v="5"/>
    <n v="1983"/>
    <d v="1921-10-04T00:00:00"/>
    <n v="54.88"/>
    <n v="-6.23"/>
    <s v="UK"/>
    <n v="11"/>
    <n v="6"/>
    <n v="1983"/>
    <d v="1916-11-03T00:00:00"/>
    <x v="798"/>
    <x v="1016"/>
    <x v="4"/>
    <s v="DH"/>
    <x v="0"/>
    <n v="26"/>
    <n v="0"/>
    <n v="0"/>
  </r>
  <r>
    <s v="GBT-EH36439"/>
    <n v="22"/>
    <n v="5"/>
    <n v="1983"/>
    <d v="1927-10-04T00:00:00"/>
    <n v="54.83"/>
    <n v="-6.12"/>
    <s v="UK"/>
    <n v="16"/>
    <n v="7"/>
    <n v="1983"/>
    <d v="1921-12-04T00:00:00"/>
    <x v="16"/>
    <x v="1017"/>
    <x v="4"/>
    <s v="AH"/>
    <x v="0"/>
    <n v="55"/>
    <n v="0"/>
    <n v="0"/>
  </r>
  <r>
    <s v="GBT-EH53374"/>
    <n v="17"/>
    <n v="5"/>
    <n v="1983"/>
    <d v="1922-10-04T00:00:00"/>
    <n v="53.72"/>
    <n v="-0.12"/>
    <s v="UK"/>
    <n v="22"/>
    <n v="6"/>
    <n v="1991"/>
    <d v="1927-11-12T00:00:00"/>
    <x v="351"/>
    <x v="563"/>
    <x v="4"/>
    <s v="DH"/>
    <x v="0"/>
    <n v="2958"/>
    <n v="3"/>
    <n v="31"/>
  </r>
  <r>
    <s v="GBT-EH83314"/>
    <n v="12"/>
    <n v="5"/>
    <n v="1983"/>
    <d v="1917-10-04T00:00:00"/>
    <n v="53.3"/>
    <n v="-4.53"/>
    <s v="UK"/>
    <n v="15"/>
    <n v="8"/>
    <n v="1983"/>
    <d v="1921-01-03T00:00:00"/>
    <x v="785"/>
    <x v="1018"/>
    <x v="4"/>
    <s v="AH"/>
    <x v="0"/>
    <n v="95"/>
    <n v="7"/>
    <n v="286"/>
  </r>
  <r>
    <s v="GBT-EH93172"/>
    <n v="14"/>
    <n v="5"/>
    <n v="1983"/>
    <d v="1919-10-04T00:00:00"/>
    <n v="54.32"/>
    <n v="-5.57"/>
    <s v="UK"/>
    <n v="29"/>
    <n v="12"/>
    <n v="1984"/>
    <d v="1935-05-07T00:00:00"/>
    <x v="799"/>
    <x v="1019"/>
    <x v="4"/>
    <s v="DH"/>
    <x v="0"/>
    <n v="595"/>
    <n v="3"/>
    <n v="330"/>
  </r>
  <r>
    <s v="GBT-EH93219"/>
    <n v="15"/>
    <n v="5"/>
    <n v="1983"/>
    <d v="1920-10-03T00:00:00"/>
    <n v="54.4"/>
    <n v="-5.55"/>
    <s v="UK"/>
    <n v="10"/>
    <n v="7"/>
    <n v="1985"/>
    <d v="1915-12-06T00:00:00"/>
    <x v="800"/>
    <x v="1020"/>
    <x v="4"/>
    <s v="UU"/>
    <x v="0"/>
    <n v="787"/>
    <n v="22"/>
    <n v="218"/>
  </r>
  <r>
    <s v="GBT-EH93257"/>
    <n v="18"/>
    <n v="5"/>
    <n v="1983"/>
    <d v="1923-10-04T00:00:00"/>
    <n v="54.57"/>
    <n v="-5.78"/>
    <s v="UK"/>
    <n v="21"/>
    <n v="1"/>
    <n v="1984"/>
    <d v="1926-06-07T00:00:00"/>
    <x v="776"/>
    <x v="1021"/>
    <x v="4"/>
    <s v="DH"/>
    <x v="0"/>
    <n v="248"/>
    <n v="0"/>
    <n v="0"/>
  </r>
  <r>
    <s v="GBT-EH93267"/>
    <n v="20"/>
    <n v="5"/>
    <n v="1983"/>
    <d v="1925-10-04T00:00:00"/>
    <n v="54.53"/>
    <n v="-5.83"/>
    <s v="UK"/>
    <n v="27"/>
    <n v="12"/>
    <n v="1983"/>
    <d v="1933-05-05T00:00:00"/>
    <x v="699"/>
    <x v="1022"/>
    <x v="4"/>
    <s v="UU"/>
    <x v="0"/>
    <n v="221"/>
    <n v="0"/>
    <n v="0"/>
  </r>
  <r>
    <s v="GBT-EH93535"/>
    <n v="28"/>
    <n v="5"/>
    <n v="1983"/>
    <d v="1933-10-04T00:00:00"/>
    <n v="53.25"/>
    <n v="-0.8"/>
    <s v="UK"/>
    <n v="19"/>
    <n v="11"/>
    <n v="1983"/>
    <d v="1925-04-05T00:00:00"/>
    <x v="730"/>
    <x v="609"/>
    <x v="4"/>
    <s v="DH"/>
    <x v="0"/>
    <n v="175"/>
    <n v="23"/>
    <n v="325"/>
  </r>
  <r>
    <s v="GBT-EH99449"/>
    <n v="18"/>
    <n v="5"/>
    <n v="1983"/>
    <d v="1923-10-04T00:00:00"/>
    <n v="53.32"/>
    <n v="-4.55"/>
    <s v="UK"/>
    <n v="10"/>
    <n v="10"/>
    <n v="1983"/>
    <d v="1916-03-05T00:00:00"/>
    <x v="469"/>
    <x v="1023"/>
    <x v="4"/>
    <s v="UU"/>
    <x v="0"/>
    <n v="145"/>
    <n v="4"/>
    <n v="0"/>
  </r>
  <r>
    <s v="GBT-EH99454"/>
    <n v="19"/>
    <n v="5"/>
    <n v="1983"/>
    <d v="1924-10-03T00:00:00"/>
    <n v="53.32"/>
    <n v="-4.55"/>
    <s v="UK"/>
    <n v="5"/>
    <n v="6"/>
    <n v="1984"/>
    <d v="1910-11-05T00:00:00"/>
    <x v="469"/>
    <x v="216"/>
    <x v="4"/>
    <s v="UU"/>
    <x v="0"/>
    <n v="383"/>
    <n v="4"/>
    <n v="17"/>
  </r>
  <r>
    <s v="GBT-EJ04252"/>
    <n v="24"/>
    <n v="5"/>
    <n v="1983"/>
    <d v="1929-10-04T00:00:00"/>
    <n v="52.95"/>
    <n v="-1.07"/>
    <s v="UK"/>
    <n v="1"/>
    <n v="8"/>
    <n v="1983"/>
    <d v="1907-01-04T00:00:00"/>
    <x v="466"/>
    <x v="1024"/>
    <x v="4"/>
    <s v="UU"/>
    <x v="0"/>
    <n v="69"/>
    <n v="0"/>
    <n v="0"/>
  </r>
  <r>
    <s v="GBT-EJ46655"/>
    <n v="26"/>
    <n v="5"/>
    <n v="1983"/>
    <d v="1931-10-04T00:00:00"/>
    <n v="54.58"/>
    <n v="-6.08"/>
    <s v="UK"/>
    <n v="27"/>
    <n v="7"/>
    <n v="1983"/>
    <d v="1932-12-03T00:00:00"/>
    <x v="728"/>
    <x v="1025"/>
    <x v="4"/>
    <s v="AH"/>
    <x v="0"/>
    <n v="62"/>
    <n v="11"/>
    <n v="91"/>
  </r>
  <r>
    <s v="GBT-EJ48940"/>
    <n v="14"/>
    <n v="5"/>
    <n v="1983"/>
    <d v="1919-10-04T00:00:00"/>
    <n v="52.38"/>
    <n v="-0.65"/>
    <s v="UK"/>
    <n v="23"/>
    <n v="4"/>
    <n v="1988"/>
    <d v="1928-09-08T00:00:00"/>
    <x v="88"/>
    <x v="1026"/>
    <x v="4"/>
    <s v="UU"/>
    <x v="0"/>
    <n v="1806"/>
    <n v="36"/>
    <n v="51"/>
  </r>
  <r>
    <s v="GBT-EJ94523"/>
    <n v="26"/>
    <n v="5"/>
    <n v="1983"/>
    <d v="1931-10-04T00:00:00"/>
    <n v="53.38"/>
    <n v="-1.53"/>
    <s v="UK"/>
    <n v="22"/>
    <n v="6"/>
    <n v="1983"/>
    <d v="1927-11-04T00:00:00"/>
    <x v="731"/>
    <x v="639"/>
    <x v="4"/>
    <s v="UU"/>
    <x v="0"/>
    <n v="27"/>
    <n v="0"/>
    <n v="0"/>
  </r>
  <r>
    <s v="GBT-EJ94541"/>
    <n v="30"/>
    <n v="5"/>
    <n v="1983"/>
    <d v="1935-10-04T00:00:00"/>
    <n v="53.38"/>
    <n v="-1.53"/>
    <s v="UK"/>
    <n v="18"/>
    <n v="7"/>
    <n v="1983"/>
    <d v="1923-12-04T00:00:00"/>
    <x v="607"/>
    <x v="639"/>
    <x v="4"/>
    <s v="DH"/>
    <x v="0"/>
    <n v="49"/>
    <n v="2"/>
    <n v="0"/>
  </r>
  <r>
    <s v="GBT-EJ94553"/>
    <n v="29"/>
    <n v="4"/>
    <n v="1983"/>
    <d v="1934-09-04T00:00:00"/>
    <n v="53.38"/>
    <n v="-1.53"/>
    <s v="UK"/>
    <n v="2"/>
    <n v="6"/>
    <n v="1995"/>
    <d v="1907-11-16T00:00:00"/>
    <x v="607"/>
    <x v="14"/>
    <x v="4"/>
    <s v="UU"/>
    <x v="0"/>
    <n v="4417"/>
    <n v="5"/>
    <n v="68"/>
  </r>
  <r>
    <s v="GBT-EJ94562"/>
    <n v="4"/>
    <n v="5"/>
    <n v="1983"/>
    <d v="1909-10-04T00:00:00"/>
    <n v="53.38"/>
    <n v="-1.53"/>
    <s v="UK"/>
    <n v="18"/>
    <n v="6"/>
    <n v="1984"/>
    <d v="1923-11-05T00:00:00"/>
    <x v="42"/>
    <x v="545"/>
    <x v="4"/>
    <s v="AH"/>
    <x v="0"/>
    <n v="411"/>
    <n v="3"/>
    <n v="231"/>
  </r>
  <r>
    <s v="GBT-EJ94568"/>
    <n v="6"/>
    <n v="5"/>
    <n v="1983"/>
    <d v="1911-10-04T00:00:00"/>
    <n v="53.38"/>
    <n v="-1.53"/>
    <s v="UK"/>
    <n v="26"/>
    <n v="5"/>
    <n v="1993"/>
    <d v="1931-10-14T00:00:00"/>
    <x v="731"/>
    <x v="639"/>
    <x v="4"/>
    <s v="PD"/>
    <x v="0"/>
    <n v="3673"/>
    <n v="0"/>
    <n v="0"/>
  </r>
  <r>
    <s v="GBT-EJ94570"/>
    <n v="7"/>
    <n v="5"/>
    <n v="1983"/>
    <d v="1912-10-03T00:00:00"/>
    <n v="53.38"/>
    <n v="-1.53"/>
    <s v="UK"/>
    <n v="12"/>
    <n v="9"/>
    <n v="1995"/>
    <d v="1918-02-16T00:00:00"/>
    <x v="469"/>
    <x v="479"/>
    <x v="4"/>
    <s v="ND"/>
    <x v="0"/>
    <n v="4511"/>
    <n v="15"/>
    <n v="105"/>
  </r>
  <r>
    <s v="GBT-EJ94596"/>
    <n v="18"/>
    <n v="5"/>
    <n v="1983"/>
    <d v="1923-10-04T00:00:00"/>
    <n v="53.38"/>
    <n v="-1.53"/>
    <s v="UK"/>
    <n v="27"/>
    <n v="2"/>
    <n v="1987"/>
    <d v="1932-07-10T00:00:00"/>
    <x v="731"/>
    <x v="639"/>
    <x v="4"/>
    <s v="UU"/>
    <x v="0"/>
    <n v="1381"/>
    <n v="0"/>
    <n v="0"/>
  </r>
  <r>
    <s v="GBT-EJ94598"/>
    <n v="18"/>
    <n v="5"/>
    <n v="1983"/>
    <d v="1923-10-04T00:00:00"/>
    <n v="53.38"/>
    <n v="-1.53"/>
    <s v="UK"/>
    <n v="13"/>
    <n v="7"/>
    <n v="1983"/>
    <d v="1918-12-04T00:00:00"/>
    <x v="731"/>
    <x v="639"/>
    <x v="4"/>
    <s v="AH"/>
    <x v="0"/>
    <n v="56"/>
    <n v="0"/>
    <n v="0"/>
  </r>
  <r>
    <s v="GBT-EJ94773"/>
    <n v="14"/>
    <n v="7"/>
    <n v="1983"/>
    <d v="1919-12-04T00:00:00"/>
    <n v="51.8"/>
    <n v="-2.12"/>
    <s v="UK"/>
    <n v="23"/>
    <n v="4"/>
    <n v="1990"/>
    <d v="1928-09-10T00:00:00"/>
    <x v="113"/>
    <x v="475"/>
    <x v="4"/>
    <s v="UU"/>
    <x v="0"/>
    <n v="2475"/>
    <n v="7"/>
    <n v="212"/>
  </r>
  <r>
    <s v="GBT-EK08255"/>
    <n v="18"/>
    <n v="5"/>
    <n v="1983"/>
    <d v="1923-10-04T00:00:00"/>
    <n v="53.4"/>
    <n v="-1.53"/>
    <s v="UK"/>
    <n v="18"/>
    <n v="6"/>
    <n v="1983"/>
    <d v="1923-11-04T00:00:00"/>
    <x v="607"/>
    <x v="639"/>
    <x v="4"/>
    <s v="ND"/>
    <x v="0"/>
    <n v="31"/>
    <n v="0"/>
    <n v="0"/>
  </r>
  <r>
    <s v="GBT-EK08265"/>
    <n v="19"/>
    <n v="5"/>
    <n v="1983"/>
    <d v="1924-10-03T00:00:00"/>
    <n v="53.4"/>
    <n v="-1.53"/>
    <s v="UK"/>
    <n v="22"/>
    <n v="6"/>
    <n v="1983"/>
    <d v="1927-11-04T00:00:00"/>
    <x v="607"/>
    <x v="639"/>
    <x v="4"/>
    <s v="AH"/>
    <x v="0"/>
    <n v="34"/>
    <n v="0"/>
    <n v="0"/>
  </r>
  <r>
    <s v="GBT-EK08282"/>
    <n v="20"/>
    <n v="5"/>
    <n v="1983"/>
    <d v="1925-10-04T00:00:00"/>
    <n v="53.42"/>
    <n v="-1.47"/>
    <s v="UK"/>
    <n v="28"/>
    <n v="5"/>
    <n v="1983"/>
    <d v="1933-10-04T00:00:00"/>
    <x v="730"/>
    <x v="14"/>
    <x v="4"/>
    <s v="AH"/>
    <x v="2"/>
    <n v="8"/>
    <n v="0"/>
    <n v="0"/>
  </r>
  <r>
    <s v="GBT-EK08283"/>
    <n v="20"/>
    <n v="5"/>
    <n v="1983"/>
    <d v="1925-10-04T00:00:00"/>
    <n v="53.4"/>
    <n v="-1.53"/>
    <s v="UK"/>
    <n v="2"/>
    <n v="6"/>
    <n v="1983"/>
    <d v="1907-11-04T00:00:00"/>
    <x v="607"/>
    <x v="639"/>
    <x v="4"/>
    <s v="UU"/>
    <x v="0"/>
    <n v="13"/>
    <n v="0"/>
    <n v="0"/>
  </r>
  <r>
    <s v="GBT-EK08295"/>
    <n v="23"/>
    <n v="5"/>
    <n v="1983"/>
    <d v="1928-10-03T00:00:00"/>
    <n v="53.38"/>
    <n v="-1.53"/>
    <s v="UK"/>
    <n v="27"/>
    <n v="6"/>
    <n v="1983"/>
    <d v="1932-11-03T00:00:00"/>
    <x v="731"/>
    <x v="639"/>
    <x v="4"/>
    <s v="AH"/>
    <x v="0"/>
    <n v="35"/>
    <n v="0"/>
    <n v="0"/>
  </r>
  <r>
    <s v="GBT-EK08296"/>
    <n v="23"/>
    <n v="5"/>
    <n v="1983"/>
    <d v="1928-10-03T00:00:00"/>
    <n v="53.38"/>
    <n v="-1.53"/>
    <s v="UK"/>
    <n v="17"/>
    <n v="6"/>
    <n v="1988"/>
    <d v="1922-11-09T00:00:00"/>
    <x v="731"/>
    <x v="504"/>
    <x v="4"/>
    <s v="UU"/>
    <x v="0"/>
    <n v="1852"/>
    <n v="3"/>
    <n v="91"/>
  </r>
  <r>
    <s v="GBT-EK08297"/>
    <n v="23"/>
    <n v="5"/>
    <n v="1983"/>
    <d v="1928-10-03T00:00:00"/>
    <n v="52.38"/>
    <n v="-1.53"/>
    <s v="UK"/>
    <n v="5"/>
    <n v="5"/>
    <n v="1986"/>
    <d v="1910-10-07T00:00:00"/>
    <x v="737"/>
    <x v="639"/>
    <x v="4"/>
    <s v="UU"/>
    <x v="0"/>
    <n v="1078"/>
    <n v="0"/>
    <n v="0"/>
  </r>
  <r>
    <s v="GBT-EK10941"/>
    <n v="21"/>
    <n v="5"/>
    <n v="1983"/>
    <d v="1926-10-04T00:00:00"/>
    <n v="55.97"/>
    <n v="-4.07"/>
    <s v="UK"/>
    <n v="15"/>
    <n v="8"/>
    <n v="1983"/>
    <d v="1921-01-03T00:00:00"/>
    <x v="68"/>
    <x v="1027"/>
    <x v="4"/>
    <s v="UU"/>
    <x v="0"/>
    <n v="86"/>
    <n v="0"/>
    <n v="0"/>
  </r>
  <r>
    <s v="GBT-EK12703"/>
    <n v="13"/>
    <n v="5"/>
    <n v="1983"/>
    <d v="1918-10-04T00:00:00"/>
    <n v="52.75"/>
    <n v="-4.8"/>
    <s v="UK"/>
    <n v="18"/>
    <n v="6"/>
    <n v="1984"/>
    <d v="1923-11-05T00:00:00"/>
    <x v="468"/>
    <x v="527"/>
    <x v="4"/>
    <s v="UU"/>
    <x v="0"/>
    <n v="402"/>
    <n v="0"/>
    <n v="0"/>
  </r>
  <r>
    <s v="GBT-EK12717"/>
    <n v="20"/>
    <n v="5"/>
    <n v="1983"/>
    <d v="1925-10-04T00:00:00"/>
    <n v="52.75"/>
    <n v="-4.8"/>
    <s v="UK"/>
    <n v="1"/>
    <n v="5"/>
    <n v="1989"/>
    <d v="1906-10-10T00:00:00"/>
    <x v="468"/>
    <x v="527"/>
    <x v="4"/>
    <s v="UU"/>
    <x v="0"/>
    <n v="2173"/>
    <n v="0"/>
    <n v="0"/>
  </r>
  <r>
    <s v="GBT-EK12719"/>
    <n v="22"/>
    <n v="5"/>
    <n v="1983"/>
    <d v="1927-10-04T00:00:00"/>
    <n v="52.75"/>
    <n v="-4.8"/>
    <s v="UK"/>
    <n v="28"/>
    <n v="7"/>
    <n v="1984"/>
    <d v="1933-12-05T00:00:00"/>
    <x v="468"/>
    <x v="527"/>
    <x v="4"/>
    <s v="UU"/>
    <x v="0"/>
    <n v="433"/>
    <n v="0"/>
    <n v="0"/>
  </r>
  <r>
    <s v="GBT-EK13447"/>
    <n v="2"/>
    <n v="5"/>
    <n v="1983"/>
    <d v="1907-10-04T00:00:00"/>
    <n v="52.45"/>
    <n v="-2.38"/>
    <s v="UK"/>
    <n v="11"/>
    <n v="5"/>
    <n v="1989"/>
    <d v="1916-10-09T00:00:00"/>
    <x v="66"/>
    <x v="1028"/>
    <x v="4"/>
    <s v="DH"/>
    <x v="0"/>
    <n v="2201"/>
    <n v="5"/>
    <n v="149"/>
  </r>
  <r>
    <s v="GBT-EK16878"/>
    <n v="3"/>
    <n v="6"/>
    <n v="1983"/>
    <d v="1908-11-03T00:00:00"/>
    <n v="51.77"/>
    <n v="-0.75"/>
    <s v="UK"/>
    <n v="11"/>
    <n v="6"/>
    <n v="1989"/>
    <d v="1916-11-09T00:00:00"/>
    <x v="429"/>
    <x v="1029"/>
    <x v="4"/>
    <s v="DH"/>
    <x v="0"/>
    <n v="2200"/>
    <n v="3"/>
    <n v="32"/>
  </r>
  <r>
    <s v="GBT-EK22082"/>
    <n v="25"/>
    <n v="5"/>
    <n v="1983"/>
    <d v="1930-10-04T00:00:00"/>
    <n v="57.18"/>
    <n v="-2.1"/>
    <s v="UK"/>
    <n v="1"/>
    <n v="7"/>
    <n v="1986"/>
    <d v="1906-12-07T00:00:00"/>
    <x v="801"/>
    <x v="1030"/>
    <x v="4"/>
    <s v="UU"/>
    <x v="1"/>
    <n v="1133"/>
    <n v="3"/>
    <n v="152"/>
  </r>
  <r>
    <s v="GBT-EK44413"/>
    <n v="1"/>
    <n v="6"/>
    <n v="1983"/>
    <d v="1906-11-04T00:00:00"/>
    <n v="53.38"/>
    <n v="-1.53"/>
    <s v="UK"/>
    <n v="2"/>
    <n v="7"/>
    <n v="1983"/>
    <d v="1907-12-04T00:00:00"/>
    <x v="607"/>
    <x v="639"/>
    <x v="4"/>
    <s v="UU"/>
    <x v="0"/>
    <n v="31"/>
    <n v="2"/>
    <n v="0"/>
  </r>
  <r>
    <s v="GBT-EK44426"/>
    <n v="3"/>
    <n v="6"/>
    <n v="1983"/>
    <d v="1908-11-03T00:00:00"/>
    <n v="53.38"/>
    <n v="-1.53"/>
    <s v="UK"/>
    <n v="5"/>
    <n v="9"/>
    <n v="1983"/>
    <d v="1911-02-04T00:00:00"/>
    <x v="731"/>
    <x v="639"/>
    <x v="4"/>
    <s v="UU"/>
    <x v="0"/>
    <n v="94"/>
    <n v="0"/>
    <n v="0"/>
  </r>
  <r>
    <s v="GBT-EK44438"/>
    <n v="5"/>
    <n v="6"/>
    <n v="1983"/>
    <d v="1910-11-04T00:00:00"/>
    <n v="52.38"/>
    <n v="-1.53"/>
    <s v="UK"/>
    <n v="11"/>
    <n v="3"/>
    <n v="1985"/>
    <d v="1916-08-05T00:00:00"/>
    <x v="737"/>
    <x v="639"/>
    <x v="4"/>
    <s v="DH"/>
    <x v="0"/>
    <n v="645"/>
    <n v="0"/>
    <n v="0"/>
  </r>
  <r>
    <s v="GBT-EK44441"/>
    <n v="6"/>
    <n v="6"/>
    <n v="1983"/>
    <d v="1911-11-04T00:00:00"/>
    <n v="53.38"/>
    <n v="-1.53"/>
    <s v="UK"/>
    <n v="3"/>
    <n v="8"/>
    <n v="1983"/>
    <d v="1909-01-03T00:00:00"/>
    <x v="731"/>
    <x v="639"/>
    <x v="4"/>
    <s v="AH"/>
    <x v="0"/>
    <n v="58"/>
    <n v="0"/>
    <n v="0"/>
  </r>
  <r>
    <s v="GBT-EK64701"/>
    <n v="6"/>
    <n v="5"/>
    <n v="1983"/>
    <d v="1911-10-04T00:00:00"/>
    <n v="52.5"/>
    <n v="-1.52"/>
    <s v="UK"/>
    <n v="23"/>
    <n v="5"/>
    <n v="1983"/>
    <d v="1928-10-03T00:00:00"/>
    <x v="463"/>
    <x v="958"/>
    <x v="4"/>
    <s v="ND"/>
    <x v="2"/>
    <n v="17"/>
    <n v="0"/>
    <n v="0"/>
  </r>
  <r>
    <s v="LIK-190147"/>
    <n v="12"/>
    <n v="5"/>
    <n v="1983"/>
    <d v="1917-10-04T00:00:00"/>
    <n v="55.88"/>
    <n v="22"/>
    <s v="Lithuania"/>
    <n v="23"/>
    <n v="12"/>
    <n v="1984"/>
    <d v="1929-05-06T00:00:00"/>
    <x v="802"/>
    <x v="337"/>
    <x v="22"/>
    <s v="DH"/>
    <x v="0"/>
    <n v="591"/>
    <n v="0"/>
    <n v="0"/>
  </r>
  <r>
    <s v="NLA-3319577"/>
    <n v="21"/>
    <n v="5"/>
    <n v="1983"/>
    <d v="1926-10-04T00:00:00"/>
    <n v="52.35"/>
    <n v="4.53"/>
    <s v="Netherlands"/>
    <n v="15"/>
    <n v="7"/>
    <n v="1983"/>
    <d v="1920-12-03T00:00:00"/>
    <x v="15"/>
    <x v="870"/>
    <x v="19"/>
    <s v="UU"/>
    <x v="0"/>
    <n v="55"/>
    <n v="2"/>
    <n v="270"/>
  </r>
  <r>
    <s v="NLA-3319598"/>
    <n v="23"/>
    <n v="5"/>
    <n v="1983"/>
    <d v="1928-10-03T00:00:00"/>
    <n v="52.35"/>
    <n v="4.53"/>
    <s v="Netherlands"/>
    <n v="13"/>
    <n v="3"/>
    <n v="1984"/>
    <d v="1918-08-05T00:00:00"/>
    <x v="704"/>
    <x v="961"/>
    <x v="19"/>
    <s v="AH"/>
    <x v="0"/>
    <n v="295"/>
    <n v="14"/>
    <n v="20"/>
  </r>
  <r>
    <s v="NLA-3319613"/>
    <n v="25"/>
    <n v="5"/>
    <n v="1983"/>
    <d v="1930-10-04T00:00:00"/>
    <n v="52.82"/>
    <n v="4.68"/>
    <s v="Netherlands"/>
    <n v="4"/>
    <n v="5"/>
    <n v="1985"/>
    <d v="1909-10-06T00:00:00"/>
    <x v="765"/>
    <x v="869"/>
    <x v="19"/>
    <s v="DH"/>
    <x v="0"/>
    <n v="710"/>
    <n v="4"/>
    <n v="17"/>
  </r>
  <r>
    <s v="NLA-3319617"/>
    <n v="26"/>
    <n v="5"/>
    <n v="1983"/>
    <d v="1931-10-04T00:00:00"/>
    <n v="52.35"/>
    <n v="4.53"/>
    <s v="Netherlands"/>
    <n v="30"/>
    <n v="4"/>
    <n v="1988"/>
    <d v="1935-09-09T00:00:00"/>
    <x v="199"/>
    <x v="900"/>
    <x v="19"/>
    <s v="DH"/>
    <x v="0"/>
    <n v="1801"/>
    <n v="10"/>
    <n v="194"/>
  </r>
  <r>
    <s v="NLA-3319649"/>
    <n v="28"/>
    <n v="5"/>
    <n v="1983"/>
    <d v="1933-10-04T00:00:00"/>
    <n v="52.35"/>
    <n v="4.53"/>
    <s v="Netherlands"/>
    <n v="23"/>
    <n v="10"/>
    <n v="1983"/>
    <d v="1929-03-05T00:00:00"/>
    <x v="110"/>
    <x v="900"/>
    <x v="19"/>
    <s v="UU"/>
    <x v="1"/>
    <n v="148"/>
    <n v="5"/>
    <n v="212"/>
  </r>
  <r>
    <s v="NLA-3369214"/>
    <n v="26"/>
    <n v="5"/>
    <n v="1983"/>
    <d v="1931-10-04T00:00:00"/>
    <n v="52.15"/>
    <n v="4.3499999999999996"/>
    <s v="Netherlands"/>
    <n v="22"/>
    <n v="8"/>
    <n v="1983"/>
    <d v="1928-01-04T00:00:00"/>
    <x v="77"/>
    <x v="930"/>
    <x v="19"/>
    <s v="UU"/>
    <x v="1"/>
    <n v="88"/>
    <n v="4"/>
    <n v="18"/>
  </r>
  <r>
    <s v="NLA-3369369"/>
    <n v="22"/>
    <n v="5"/>
    <n v="1983"/>
    <d v="1927-10-04T00:00:00"/>
    <n v="53.05"/>
    <n v="4.72"/>
    <s v="Netherlands"/>
    <n v="30"/>
    <n v="6"/>
    <n v="1984"/>
    <d v="1935-11-05T00:00:00"/>
    <x v="650"/>
    <x v="933"/>
    <x v="19"/>
    <s v="UU"/>
    <x v="1"/>
    <n v="405"/>
    <n v="3"/>
    <n v="91"/>
  </r>
  <r>
    <s v="NLA-3369401"/>
    <n v="9"/>
    <n v="6"/>
    <n v="1983"/>
    <d v="1914-11-04T00:00:00"/>
    <n v="53.05"/>
    <n v="4.72"/>
    <s v="Netherlands"/>
    <n v="24"/>
    <n v="5"/>
    <n v="1985"/>
    <d v="1929-10-06T00:00:00"/>
    <x v="650"/>
    <x v="869"/>
    <x v="19"/>
    <s v="UU"/>
    <x v="0"/>
    <n v="715"/>
    <n v="0"/>
    <n v="0"/>
  </r>
  <r>
    <s v="NLA-3370718"/>
    <n v="31"/>
    <n v="5"/>
    <n v="1983"/>
    <d v="1936-10-03T00:00:00"/>
    <n v="51.98"/>
    <n v="6.02"/>
    <s v="Netherlands"/>
    <n v="15"/>
    <n v="8"/>
    <n v="1990"/>
    <d v="1921-01-10T00:00:00"/>
    <x v="96"/>
    <x v="1031"/>
    <x v="19"/>
    <s v="UU"/>
    <x v="0"/>
    <n v="2633"/>
    <n v="73"/>
    <n v="328"/>
  </r>
  <r>
    <s v="NOA-508945"/>
    <n v="7"/>
    <n v="6"/>
    <n v="1983"/>
    <d v="1912-11-03T00:00:00"/>
    <n v="63.42"/>
    <n v="10.45"/>
    <s v="Norway"/>
    <n v="18"/>
    <n v="7"/>
    <n v="1983"/>
    <d v="1923-12-04T00:00:00"/>
    <x v="556"/>
    <x v="81"/>
    <x v="8"/>
    <s v="UU"/>
    <x v="0"/>
    <n v="41"/>
    <n v="0"/>
    <n v="0"/>
  </r>
  <r>
    <s v="NOA-510037"/>
    <n v="27"/>
    <n v="5"/>
    <n v="1983"/>
    <d v="1932-10-03T00:00:00"/>
    <n v="60.47"/>
    <n v="12.07"/>
    <s v="Norway"/>
    <n v="2"/>
    <n v="7"/>
    <n v="1983"/>
    <d v="1907-12-04T00:00:00"/>
    <x v="518"/>
    <x v="292"/>
    <x v="8"/>
    <s v="UU"/>
    <x v="0"/>
    <n v="36"/>
    <n v="0"/>
    <n v="0"/>
  </r>
  <r>
    <s v="NOA-510911"/>
    <n v="17"/>
    <n v="6"/>
    <n v="1983"/>
    <d v="1922-11-04T00:00:00"/>
    <n v="63.42"/>
    <n v="10.45"/>
    <s v="Norway"/>
    <n v="19"/>
    <n v="2"/>
    <n v="1985"/>
    <d v="1924-07-08T00:00:00"/>
    <x v="556"/>
    <x v="220"/>
    <x v="8"/>
    <s v="UU"/>
    <x v="0"/>
    <n v="613"/>
    <n v="4"/>
    <n v="270"/>
  </r>
  <r>
    <s v="NOA-58777"/>
    <n v="30"/>
    <n v="5"/>
    <n v="1983"/>
    <d v="1935-10-04T00:00:00"/>
    <n v="63.42"/>
    <n v="10.45"/>
    <s v="Norway"/>
    <n v="19"/>
    <n v="6"/>
    <n v="1983"/>
    <d v="1924-11-03T00:00:00"/>
    <x v="556"/>
    <x v="81"/>
    <x v="8"/>
    <s v="UU"/>
    <x v="0"/>
    <n v="20"/>
    <n v="0"/>
    <n v="0"/>
  </r>
  <r>
    <s v="NOA-58784"/>
    <n v="30"/>
    <n v="5"/>
    <n v="1983"/>
    <d v="1935-10-04T00:00:00"/>
    <n v="63.42"/>
    <n v="10.45"/>
    <s v="Norway"/>
    <n v="12"/>
    <n v="6"/>
    <n v="1983"/>
    <d v="1917-11-04T00:00:00"/>
    <x v="780"/>
    <x v="220"/>
    <x v="8"/>
    <s v="UU"/>
    <x v="0"/>
    <n v="13"/>
    <n v="4"/>
    <n v="300"/>
  </r>
  <r>
    <s v="NOA-59809"/>
    <n v="31"/>
    <n v="5"/>
    <n v="1983"/>
    <d v="1936-10-03T00:00:00"/>
    <n v="63.42"/>
    <n v="10.45"/>
    <s v="Norway"/>
    <n v="4"/>
    <n v="4"/>
    <n v="1984"/>
    <d v="1909-09-05T00:00:00"/>
    <x v="788"/>
    <x v="1032"/>
    <x v="8"/>
    <s v="UU"/>
    <x v="0"/>
    <n v="309"/>
    <n v="34"/>
    <n v="81"/>
  </r>
  <r>
    <s v="NOA-59811"/>
    <n v="31"/>
    <n v="5"/>
    <n v="1983"/>
    <d v="1936-10-03T00:00:00"/>
    <n v="63.42"/>
    <n v="10.45"/>
    <s v="Norway"/>
    <n v="13"/>
    <n v="7"/>
    <n v="1983"/>
    <d v="1918-12-04T00:00:00"/>
    <x v="780"/>
    <x v="220"/>
    <x v="8"/>
    <s v="AH"/>
    <x v="0"/>
    <n v="43"/>
    <n v="4"/>
    <n v="300"/>
  </r>
  <r>
    <s v="NOA-59818"/>
    <n v="1"/>
    <n v="6"/>
    <n v="1983"/>
    <d v="1906-11-04T00:00:00"/>
    <n v="63.42"/>
    <n v="10.42"/>
    <s v="Norway"/>
    <n v="24"/>
    <n v="2"/>
    <n v="1984"/>
    <d v="1929-07-07T00:00:00"/>
    <x v="556"/>
    <x v="63"/>
    <x v="8"/>
    <s v="PD"/>
    <x v="0"/>
    <n v="268"/>
    <n v="0"/>
    <n v="0"/>
  </r>
  <r>
    <s v="NOS-529525"/>
    <n v="28"/>
    <n v="5"/>
    <n v="1983"/>
    <d v="1933-10-04T00:00:00"/>
    <n v="63.47"/>
    <n v="10.92"/>
    <s v="Norway"/>
    <n v="20"/>
    <n v="5"/>
    <n v="1986"/>
    <d v="1925-10-07T00:00:00"/>
    <x v="788"/>
    <x v="1033"/>
    <x v="8"/>
    <s v="UU"/>
    <x v="0"/>
    <n v="1088"/>
    <n v="2"/>
    <n v="91"/>
  </r>
  <r>
    <s v="NOS-557538"/>
    <n v="1"/>
    <n v="6"/>
    <n v="1983"/>
    <d v="1906-11-04T00:00:00"/>
    <n v="58.08"/>
    <n v="6.7"/>
    <s v="Norway"/>
    <n v="16"/>
    <n v="6"/>
    <n v="1983"/>
    <d v="1921-11-04T00:00:00"/>
    <x v="646"/>
    <x v="1034"/>
    <x v="8"/>
    <s v="UU"/>
    <x v="0"/>
    <n v="15"/>
    <n v="1"/>
    <n v="91"/>
  </r>
  <r>
    <s v="NOS-571182"/>
    <n v="18"/>
    <n v="5"/>
    <n v="1983"/>
    <d v="1923-10-04T00:00:00"/>
    <n v="59.28"/>
    <n v="5.25"/>
    <s v="Norway"/>
    <n v="5"/>
    <n v="3"/>
    <n v="1984"/>
    <d v="1910-08-05T00:00:00"/>
    <x v="288"/>
    <x v="991"/>
    <x v="8"/>
    <s v="UU"/>
    <x v="1"/>
    <n v="292"/>
    <n v="0"/>
    <n v="0"/>
  </r>
  <r>
    <s v="NOS-571500"/>
    <n v="29"/>
    <n v="5"/>
    <n v="1983"/>
    <d v="1934-10-04T00:00:00"/>
    <n v="63.43"/>
    <n v="10.48"/>
    <s v="Norway"/>
    <n v="25"/>
    <n v="7"/>
    <n v="1983"/>
    <d v="1930-12-04T00:00:00"/>
    <x v="780"/>
    <x v="220"/>
    <x v="8"/>
    <s v="UU"/>
    <x v="0"/>
    <n v="57"/>
    <n v="5"/>
    <n v="270"/>
  </r>
  <r>
    <s v="NOS-575514"/>
    <n v="29"/>
    <n v="5"/>
    <n v="1983"/>
    <d v="1934-10-04T00:00:00"/>
    <n v="63.43"/>
    <n v="10.48"/>
    <s v="Norway"/>
    <n v="18"/>
    <n v="7"/>
    <n v="1983"/>
    <d v="1923-12-04T00:00:00"/>
    <x v="780"/>
    <x v="220"/>
    <x v="8"/>
    <s v="AH"/>
    <x v="0"/>
    <n v="50"/>
    <n v="5"/>
    <n v="270"/>
  </r>
  <r>
    <s v="NOS-575812"/>
    <n v="26"/>
    <n v="5"/>
    <n v="1983"/>
    <d v="1931-10-04T00:00:00"/>
    <n v="59.43"/>
    <n v="5.28"/>
    <s v="Norway"/>
    <n v="15"/>
    <n v="10"/>
    <n v="1983"/>
    <d v="1921-03-05T00:00:00"/>
    <x v="325"/>
    <x v="991"/>
    <x v="8"/>
    <s v="UU"/>
    <x v="1"/>
    <n v="142"/>
    <n v="2"/>
    <n v="270"/>
  </r>
  <r>
    <s v="NOS-576003"/>
    <n v="26"/>
    <n v="5"/>
    <n v="1983"/>
    <d v="1931-10-04T00:00:00"/>
    <n v="59.43"/>
    <n v="5.27"/>
    <s v="Norway"/>
    <n v="9"/>
    <n v="7"/>
    <n v="1986"/>
    <d v="1914-12-07T00:00:00"/>
    <x v="343"/>
    <x v="353"/>
    <x v="8"/>
    <s v="AH"/>
    <x v="0"/>
    <n v="1140"/>
    <n v="2"/>
    <n v="181"/>
  </r>
  <r>
    <s v="NOS-576260"/>
    <n v="29"/>
    <n v="5"/>
    <n v="1983"/>
    <d v="1934-10-04T00:00:00"/>
    <n v="59.43"/>
    <n v="5.28"/>
    <s v="Norway"/>
    <n v="1"/>
    <n v="9"/>
    <n v="1987"/>
    <d v="1907-02-08T00:00:00"/>
    <x v="474"/>
    <x v="991"/>
    <x v="8"/>
    <s v="UU"/>
    <x v="0"/>
    <n v="1556"/>
    <n v="5"/>
    <n v="334"/>
  </r>
  <r>
    <s v="NOS-576264"/>
    <n v="1"/>
    <n v="6"/>
    <n v="1983"/>
    <d v="1906-11-04T00:00:00"/>
    <n v="59.43"/>
    <n v="5.25"/>
    <s v="Norway"/>
    <n v="12"/>
    <n v="10"/>
    <n v="1983"/>
    <d v="1918-03-06T00:00:00"/>
    <x v="297"/>
    <x v="991"/>
    <x v="8"/>
    <s v="DH"/>
    <x v="0"/>
    <n v="133"/>
    <n v="2"/>
    <n v="0"/>
  </r>
  <r>
    <s v="NOS-6104002"/>
    <n v="24"/>
    <n v="5"/>
    <n v="1983"/>
    <d v="1929-10-04T00:00:00"/>
    <n v="62.75"/>
    <n v="7.22"/>
    <s v="Norway"/>
    <n v="12"/>
    <n v="6"/>
    <n v="1983"/>
    <d v="1917-11-04T00:00:00"/>
    <x v="230"/>
    <x v="73"/>
    <x v="8"/>
    <s v="ND"/>
    <x v="0"/>
    <n v="19"/>
    <n v="1"/>
    <n v="91"/>
  </r>
  <r>
    <s v="NOS-6104010"/>
    <n v="24"/>
    <n v="5"/>
    <n v="1983"/>
    <d v="1929-10-04T00:00:00"/>
    <n v="62.75"/>
    <n v="7.22"/>
    <s v="Norway"/>
    <n v="15"/>
    <n v="7"/>
    <n v="1983"/>
    <d v="1920-12-03T00:00:00"/>
    <x v="230"/>
    <x v="51"/>
    <x v="8"/>
    <s v="UU"/>
    <x v="0"/>
    <n v="52"/>
    <n v="0"/>
    <n v="0"/>
  </r>
  <r>
    <s v="NOS-6104013"/>
    <n v="24"/>
    <n v="5"/>
    <n v="1983"/>
    <d v="1929-10-04T00:00:00"/>
    <n v="62.75"/>
    <n v="7.23"/>
    <s v="Norway"/>
    <n v="25"/>
    <n v="6"/>
    <n v="1983"/>
    <d v="1930-11-04T00:00:00"/>
    <x v="230"/>
    <x v="73"/>
    <x v="8"/>
    <s v="UU"/>
    <x v="0"/>
    <n v="32"/>
    <n v="0"/>
    <n v="0"/>
  </r>
  <r>
    <s v="NOS-6104018"/>
    <n v="24"/>
    <n v="5"/>
    <n v="1983"/>
    <d v="1929-10-04T00:00:00"/>
    <n v="62.75"/>
    <n v="7.23"/>
    <s v="Norway"/>
    <n v="11"/>
    <n v="6"/>
    <n v="1983"/>
    <d v="1916-11-03T00:00:00"/>
    <x v="230"/>
    <x v="73"/>
    <x v="8"/>
    <s v="UU"/>
    <x v="0"/>
    <n v="18"/>
    <n v="0"/>
    <n v="0"/>
  </r>
  <r>
    <s v="NOS-6104023"/>
    <n v="24"/>
    <n v="5"/>
    <n v="1983"/>
    <d v="1929-10-04T00:00:00"/>
    <n v="62.75"/>
    <n v="7.23"/>
    <s v="Norway"/>
    <n v="11"/>
    <n v="10"/>
    <n v="1983"/>
    <d v="1917-03-05T00:00:00"/>
    <x v="230"/>
    <x v="73"/>
    <x v="8"/>
    <s v="UU"/>
    <x v="0"/>
    <n v="140"/>
    <n v="0"/>
    <n v="0"/>
  </r>
  <r>
    <s v="NOS-6104026"/>
    <n v="24"/>
    <n v="5"/>
    <n v="1983"/>
    <d v="1929-10-04T00:00:00"/>
    <n v="62.75"/>
    <n v="7.23"/>
    <s v="Norway"/>
    <n v="2"/>
    <n v="7"/>
    <n v="1984"/>
    <d v="1907-12-05T00:00:00"/>
    <x v="230"/>
    <x v="73"/>
    <x v="8"/>
    <s v="UU"/>
    <x v="1"/>
    <n v="405"/>
    <n v="0"/>
    <n v="0"/>
  </r>
  <r>
    <s v="NOS-6104027"/>
    <n v="24"/>
    <n v="5"/>
    <n v="1983"/>
    <d v="1929-10-04T00:00:00"/>
    <n v="62.75"/>
    <n v="7.23"/>
    <s v="Norway"/>
    <n v="22"/>
    <n v="4"/>
    <n v="1984"/>
    <d v="1927-09-05T00:00:00"/>
    <x v="230"/>
    <x v="73"/>
    <x v="8"/>
    <s v="UU"/>
    <x v="0"/>
    <n v="334"/>
    <n v="0"/>
    <n v="0"/>
  </r>
  <r>
    <s v="NOS-6104028"/>
    <n v="24"/>
    <n v="5"/>
    <n v="1983"/>
    <d v="1929-10-04T00:00:00"/>
    <n v="62.75"/>
    <n v="7.23"/>
    <s v="Norway"/>
    <n v="15"/>
    <n v="6"/>
    <n v="1983"/>
    <d v="1920-11-03T00:00:00"/>
    <x v="230"/>
    <x v="73"/>
    <x v="8"/>
    <s v="UU"/>
    <x v="0"/>
    <n v="22"/>
    <n v="0"/>
    <n v="0"/>
  </r>
  <r>
    <s v="NOS-690164"/>
    <n v="29"/>
    <n v="5"/>
    <n v="1983"/>
    <d v="1934-10-04T00:00:00"/>
    <n v="63.12"/>
    <n v="7.75"/>
    <s v="Norway"/>
    <n v="25"/>
    <n v="7"/>
    <n v="1983"/>
    <d v="1930-12-04T00:00:00"/>
    <x v="372"/>
    <x v="480"/>
    <x v="8"/>
    <s v="PD"/>
    <x v="0"/>
    <n v="57"/>
    <n v="0"/>
    <n v="0"/>
  </r>
  <r>
    <s v="NOS-690167"/>
    <n v="29"/>
    <n v="5"/>
    <n v="1983"/>
    <d v="1934-10-04T00:00:00"/>
    <n v="63.12"/>
    <n v="7.75"/>
    <s v="Norway"/>
    <n v="15"/>
    <n v="7"/>
    <n v="1983"/>
    <d v="1920-12-03T00:00:00"/>
    <x v="372"/>
    <x v="480"/>
    <x v="8"/>
    <s v="UU"/>
    <x v="0"/>
    <n v="47"/>
    <n v="0"/>
    <n v="0"/>
  </r>
  <r>
    <s v="NOS-690249"/>
    <n v="31"/>
    <n v="5"/>
    <n v="1983"/>
    <d v="1936-10-03T00:00:00"/>
    <n v="63.13"/>
    <n v="7.75"/>
    <s v="Norway"/>
    <n v="10"/>
    <n v="7"/>
    <n v="1983"/>
    <d v="1915-12-04T00:00:00"/>
    <x v="372"/>
    <x v="480"/>
    <x v="8"/>
    <s v="PD"/>
    <x v="0"/>
    <n v="40"/>
    <n v="2"/>
    <n v="181"/>
  </r>
  <r>
    <s v="PLG-FA56371"/>
    <n v="28"/>
    <n v="5"/>
    <n v="1983"/>
    <d v="1933-10-04T00:00:00"/>
    <n v="54.4"/>
    <n v="18.63"/>
    <s v="Poland"/>
    <n v="23"/>
    <n v="7"/>
    <n v="1983"/>
    <d v="1928-12-03T00:00:00"/>
    <x v="148"/>
    <x v="1035"/>
    <x v="13"/>
    <s v="UU"/>
    <x v="0"/>
    <n v="56"/>
    <n v="0"/>
    <n v="0"/>
  </r>
  <r>
    <s v="SFH-S023194"/>
    <n v="7"/>
    <n v="6"/>
    <n v="1983"/>
    <d v="1912-11-03T00:00:00"/>
    <n v="61.53"/>
    <n v="21.68"/>
    <s v="Finland"/>
    <n v="10"/>
    <n v="7"/>
    <n v="1983"/>
    <d v="1915-12-04T00:00:00"/>
    <x v="677"/>
    <x v="80"/>
    <x v="1"/>
    <s v="PD"/>
    <x v="0"/>
    <n v="33"/>
    <n v="0"/>
    <n v="0"/>
  </r>
  <r>
    <s v="SFH-S026450"/>
    <n v="22"/>
    <n v="5"/>
    <n v="1983"/>
    <d v="1927-10-04T00:00:00"/>
    <n v="60.63"/>
    <n v="25.48"/>
    <s v="Finland"/>
    <n v="11"/>
    <n v="2"/>
    <n v="1984"/>
    <d v="1916-07-07T00:00:00"/>
    <x v="205"/>
    <x v="553"/>
    <x v="1"/>
    <s v="DH"/>
    <x v="0"/>
    <n v="265"/>
    <n v="9"/>
    <n v="270"/>
  </r>
  <r>
    <s v="SFH-S031514"/>
    <n v="5"/>
    <n v="6"/>
    <n v="1983"/>
    <d v="1910-11-04T00:00:00"/>
    <n v="61.75"/>
    <n v="23.42"/>
    <s v="Finland"/>
    <n v="22"/>
    <n v="4"/>
    <n v="1984"/>
    <d v="1927-09-05T00:00:00"/>
    <x v="803"/>
    <x v="1036"/>
    <x v="1"/>
    <s v="UU"/>
    <x v="0"/>
    <n v="322"/>
    <n v="4"/>
    <n v="243"/>
  </r>
  <r>
    <s v="SFH-S034431"/>
    <n v="28"/>
    <n v="5"/>
    <n v="1983"/>
    <d v="1933-10-04T00:00:00"/>
    <n v="60.82"/>
    <n v="23.65"/>
    <s v="Finland"/>
    <n v="24"/>
    <n v="6"/>
    <n v="1983"/>
    <d v="1929-11-04T00:00:00"/>
    <x v="127"/>
    <x v="1037"/>
    <x v="1"/>
    <s v="UU"/>
    <x v="0"/>
    <n v="27"/>
    <n v="0"/>
    <n v="0"/>
  </r>
  <r>
    <s v="SFH-S058549"/>
    <n v="7"/>
    <n v="6"/>
    <n v="1983"/>
    <d v="1912-11-03T00:00:00"/>
    <n v="66.8"/>
    <n v="24"/>
    <s v="Finland"/>
    <n v="13"/>
    <n v="10"/>
    <n v="1983"/>
    <d v="1919-03-06T00:00:00"/>
    <x v="804"/>
    <x v="493"/>
    <x v="1"/>
    <s v="AH"/>
    <x v="0"/>
    <n v="128"/>
    <n v="2"/>
    <n v="181"/>
  </r>
  <r>
    <s v="SFH-S058550"/>
    <n v="7"/>
    <n v="6"/>
    <n v="1983"/>
    <d v="1912-11-03T00:00:00"/>
    <n v="66.8"/>
    <n v="24"/>
    <s v="Finland"/>
    <n v="31"/>
    <n v="8"/>
    <n v="1983"/>
    <d v="1937-01-03T00:00:00"/>
    <x v="805"/>
    <x v="493"/>
    <x v="1"/>
    <s v="UU"/>
    <x v="0"/>
    <n v="85"/>
    <n v="0"/>
    <n v="0"/>
  </r>
  <r>
    <s v="SFH-S058553"/>
    <n v="7"/>
    <n v="6"/>
    <n v="1983"/>
    <d v="1912-11-03T00:00:00"/>
    <n v="66.8"/>
    <n v="24"/>
    <s v="Finland"/>
    <n v="5"/>
    <n v="5"/>
    <n v="2002"/>
    <d v="1910-10-23T00:00:00"/>
    <x v="690"/>
    <x v="1"/>
    <x v="1"/>
    <s v="UU"/>
    <x v="0"/>
    <n v="6907"/>
    <n v="44"/>
    <n v="273"/>
  </r>
  <r>
    <s v="SFH-S083591"/>
    <n v="31"/>
    <n v="5"/>
    <n v="1983"/>
    <d v="1936-10-03T00:00:00"/>
    <n v="63.13"/>
    <n v="23.1"/>
    <s v="Finland"/>
    <n v="25"/>
    <n v="9"/>
    <n v="1983"/>
    <d v="1931-02-04T00:00:00"/>
    <x v="760"/>
    <x v="995"/>
    <x v="1"/>
    <s v="AH"/>
    <x v="0"/>
    <n v="117"/>
    <n v="0"/>
    <n v="0"/>
  </r>
  <r>
    <s v="SFH-S083594"/>
    <n v="31"/>
    <n v="5"/>
    <n v="1983"/>
    <d v="1936-10-03T00:00:00"/>
    <n v="63.13"/>
    <n v="23.1"/>
    <s v="Finland"/>
    <n v="12"/>
    <n v="4"/>
    <n v="1984"/>
    <d v="1917-09-05T00:00:00"/>
    <x v="806"/>
    <x v="1038"/>
    <x v="1"/>
    <s v="DH"/>
    <x v="0"/>
    <n v="317"/>
    <n v="92"/>
    <n v="65"/>
  </r>
  <r>
    <s v="SFH-S084917"/>
    <n v="5"/>
    <n v="6"/>
    <n v="1983"/>
    <d v="1910-11-04T00:00:00"/>
    <n v="62.28"/>
    <n v="29.63"/>
    <s v="Finland"/>
    <n v="15"/>
    <n v="7"/>
    <n v="1983"/>
    <d v="1920-12-03T00:00:00"/>
    <x v="771"/>
    <x v="1039"/>
    <x v="1"/>
    <s v="UU"/>
    <x v="0"/>
    <n v="40"/>
    <n v="8"/>
    <n v="323"/>
  </r>
  <r>
    <s v="SFH-S086252"/>
    <n v="30"/>
    <n v="5"/>
    <n v="1983"/>
    <d v="1935-10-04T00:00:00"/>
    <n v="61.53"/>
    <n v="21.68"/>
    <s v="Finland"/>
    <n v="25"/>
    <n v="9"/>
    <n v="1983"/>
    <d v="1931-02-04T00:00:00"/>
    <x v="677"/>
    <x v="490"/>
    <x v="1"/>
    <s v="UU"/>
    <x v="0"/>
    <n v="118"/>
    <n v="1"/>
    <n v="270"/>
  </r>
  <r>
    <s v="SFH-S086254"/>
    <n v="30"/>
    <n v="5"/>
    <n v="1983"/>
    <d v="1935-10-04T00:00:00"/>
    <n v="61.53"/>
    <n v="21.68"/>
    <s v="Finland"/>
    <n v="14"/>
    <n v="7"/>
    <n v="1983"/>
    <d v="1919-12-04T00:00:00"/>
    <x v="711"/>
    <x v="490"/>
    <x v="1"/>
    <s v="UU"/>
    <x v="0"/>
    <n v="45"/>
    <n v="3"/>
    <n v="206"/>
  </r>
  <r>
    <s v="SFH-S091027"/>
    <n v="6"/>
    <n v="6"/>
    <n v="1983"/>
    <d v="1911-11-04T00:00:00"/>
    <n v="62.55"/>
    <n v="24.1"/>
    <s v="Finland"/>
    <n v="8"/>
    <n v="10"/>
    <n v="1983"/>
    <d v="1914-03-06T00:00:00"/>
    <x v="488"/>
    <x v="493"/>
    <x v="1"/>
    <s v="DH"/>
    <x v="0"/>
    <n v="124"/>
    <n v="62"/>
    <n v="185"/>
  </r>
  <r>
    <s v="SFH-S091535"/>
    <n v="21"/>
    <n v="5"/>
    <n v="1983"/>
    <d v="1926-10-04T00:00:00"/>
    <n v="62.63"/>
    <n v="26.83"/>
    <s v="Finland"/>
    <n v="13"/>
    <n v="4"/>
    <n v="1984"/>
    <d v="1918-09-05T00:00:00"/>
    <x v="574"/>
    <x v="451"/>
    <x v="1"/>
    <s v="ND"/>
    <x v="0"/>
    <n v="328"/>
    <n v="4"/>
    <n v="0"/>
  </r>
  <r>
    <s v="SFH-S091547"/>
    <n v="22"/>
    <n v="5"/>
    <n v="1983"/>
    <d v="1927-10-04T00:00:00"/>
    <n v="62.62"/>
    <n v="26.88"/>
    <s v="Finland"/>
    <n v="21"/>
    <n v="9"/>
    <n v="1983"/>
    <d v="1927-02-04T00:00:00"/>
    <x v="574"/>
    <x v="451"/>
    <x v="1"/>
    <s v="DH"/>
    <x v="0"/>
    <n v="122"/>
    <n v="7"/>
    <n v="336"/>
  </r>
  <r>
    <s v="SFH-S091591"/>
    <n v="31"/>
    <n v="5"/>
    <n v="1983"/>
    <d v="1936-10-03T00:00:00"/>
    <n v="62.55"/>
    <n v="27.17"/>
    <s v="Finland"/>
    <n v="27"/>
    <n v="8"/>
    <n v="1984"/>
    <d v="1933-01-04T00:00:00"/>
    <x v="770"/>
    <x v="1040"/>
    <x v="1"/>
    <s v="DH"/>
    <x v="0"/>
    <n v="454"/>
    <n v="41"/>
    <n v="39"/>
  </r>
  <r>
    <s v="SFH-S091599"/>
    <n v="2"/>
    <n v="6"/>
    <n v="1983"/>
    <d v="1907-11-04T00:00:00"/>
    <n v="62.57"/>
    <n v="27.18"/>
    <s v="Finland"/>
    <n v="23"/>
    <n v="8"/>
    <n v="1983"/>
    <d v="1929-01-03T00:00:00"/>
    <x v="170"/>
    <x v="899"/>
    <x v="1"/>
    <s v="UU"/>
    <x v="0"/>
    <n v="82"/>
    <n v="0"/>
    <n v="0"/>
  </r>
  <r>
    <s v="SFH-S093204"/>
    <n v="5"/>
    <n v="6"/>
    <n v="1983"/>
    <d v="1910-11-04T00:00:00"/>
    <n v="63.1"/>
    <n v="22.93"/>
    <s v="Finland"/>
    <n v="5"/>
    <n v="6"/>
    <n v="1984"/>
    <d v="1910-11-05T00:00:00"/>
    <x v="608"/>
    <x v="1041"/>
    <x v="1"/>
    <s v="DH"/>
    <x v="0"/>
    <n v="366"/>
    <n v="0"/>
    <n v="0"/>
  </r>
  <r>
    <s v="SFH-S095014"/>
    <n v="3"/>
    <n v="6"/>
    <n v="1983"/>
    <d v="1908-11-03T00:00:00"/>
    <n v="62.63"/>
    <n v="27.17"/>
    <s v="Finland"/>
    <n v="16"/>
    <n v="8"/>
    <n v="1983"/>
    <d v="1922-01-04T00:00:00"/>
    <x v="651"/>
    <x v="119"/>
    <x v="1"/>
    <s v="UU"/>
    <x v="0"/>
    <n v="74"/>
    <n v="0"/>
    <n v="0"/>
  </r>
  <r>
    <s v="SFH-S095019"/>
    <n v="3"/>
    <n v="6"/>
    <n v="1983"/>
    <d v="1908-11-03T00:00:00"/>
    <n v="62.62"/>
    <n v="27.12"/>
    <s v="Finland"/>
    <n v="4"/>
    <n v="4"/>
    <n v="1986"/>
    <d v="1909-09-07T00:00:00"/>
    <x v="721"/>
    <x v="971"/>
    <x v="1"/>
    <s v="AH"/>
    <x v="0"/>
    <n v="1036"/>
    <n v="8"/>
    <n v="174"/>
  </r>
  <r>
    <s v="SFH-S095029"/>
    <n v="3"/>
    <n v="6"/>
    <n v="1983"/>
    <d v="1908-11-03T00:00:00"/>
    <n v="62.6"/>
    <n v="27.15"/>
    <s v="Finland"/>
    <n v="15"/>
    <n v="8"/>
    <n v="1983"/>
    <d v="1921-01-03T00:00:00"/>
    <x v="60"/>
    <x v="121"/>
    <x v="1"/>
    <s v="UU"/>
    <x v="0"/>
    <n v="73"/>
    <n v="14"/>
    <n v="215"/>
  </r>
  <r>
    <s v="SFH-S095042"/>
    <n v="5"/>
    <n v="6"/>
    <n v="1983"/>
    <d v="1910-11-04T00:00:00"/>
    <n v="62.53"/>
    <n v="27.17"/>
    <s v="Finland"/>
    <n v="10"/>
    <n v="8"/>
    <n v="1983"/>
    <d v="1916-01-04T00:00:00"/>
    <x v="322"/>
    <x v="119"/>
    <x v="1"/>
    <s v="UU"/>
    <x v="0"/>
    <n v="66"/>
    <n v="0"/>
    <n v="0"/>
  </r>
  <r>
    <s v="SFH-S095053"/>
    <n v="7"/>
    <n v="6"/>
    <n v="1983"/>
    <d v="1912-11-03T00:00:00"/>
    <n v="62.53"/>
    <n v="27.23"/>
    <s v="Finland"/>
    <n v="20"/>
    <n v="6"/>
    <n v="1983"/>
    <d v="1925-11-04T00:00:00"/>
    <x v="322"/>
    <x v="1042"/>
    <x v="1"/>
    <s v="UU"/>
    <x v="0"/>
    <n v="13"/>
    <n v="0"/>
    <n v="0"/>
  </r>
  <r>
    <s v="SFH-S095094"/>
    <n v="14"/>
    <n v="6"/>
    <n v="1983"/>
    <d v="1919-11-04T00:00:00"/>
    <n v="62.6"/>
    <n v="27.15"/>
    <s v="Finland"/>
    <n v="1"/>
    <n v="9"/>
    <n v="1983"/>
    <d v="1907-02-04T00:00:00"/>
    <x v="33"/>
    <x v="119"/>
    <x v="1"/>
    <s v="UU"/>
    <x v="0"/>
    <n v="79"/>
    <n v="1"/>
    <n v="91"/>
  </r>
  <r>
    <s v="SVS-6012559"/>
    <n v="6"/>
    <n v="5"/>
    <n v="1983"/>
    <d v="1911-10-04T00:00:00"/>
    <n v="55.67"/>
    <n v="13.5"/>
    <s v="Sweden"/>
    <n v="5"/>
    <n v="3"/>
    <n v="1984"/>
    <d v="1910-08-05T00:00:00"/>
    <x v="491"/>
    <x v="774"/>
    <x v="11"/>
    <s v="DH"/>
    <x v="0"/>
    <n v="304"/>
    <n v="4"/>
    <n v="196"/>
  </r>
  <r>
    <s v="SVS-6027955"/>
    <n v="6"/>
    <n v="6"/>
    <n v="1983"/>
    <d v="1911-11-04T00:00:00"/>
    <n v="63.37"/>
    <n v="14.5"/>
    <s v="Sweden"/>
    <n v="15"/>
    <n v="7"/>
    <n v="1983"/>
    <d v="1920-12-03T00:00:00"/>
    <x v="807"/>
    <x v="1010"/>
    <x v="11"/>
    <s v="UU"/>
    <x v="0"/>
    <n v="39"/>
    <n v="0"/>
    <n v="0"/>
  </r>
  <r>
    <s v="SVS-6027960"/>
    <n v="6"/>
    <n v="6"/>
    <n v="1983"/>
    <d v="1911-11-04T00:00:00"/>
    <n v="63.37"/>
    <n v="14.48"/>
    <s v="Sweden"/>
    <n v="24"/>
    <n v="4"/>
    <n v="1994"/>
    <d v="1929-09-15T00:00:00"/>
    <x v="727"/>
    <x v="328"/>
    <x v="11"/>
    <s v="DH"/>
    <x v="0"/>
    <n v="3975"/>
    <n v="7"/>
    <n v="217"/>
  </r>
  <r>
    <s v="SVS-6050903"/>
    <n v="4"/>
    <n v="6"/>
    <n v="1983"/>
    <d v="1909-11-04T00:00:00"/>
    <n v="57.9"/>
    <n v="12.07"/>
    <s v="Sweden"/>
    <n v="14"/>
    <n v="9"/>
    <n v="1983"/>
    <d v="1920-02-04T00:00:00"/>
    <x v="256"/>
    <x v="222"/>
    <x v="11"/>
    <s v="UU"/>
    <x v="0"/>
    <n v="102"/>
    <n v="1"/>
    <n v="270"/>
  </r>
  <r>
    <s v="SVS-6050906"/>
    <n v="4"/>
    <n v="6"/>
    <n v="1983"/>
    <d v="1909-11-04T00:00:00"/>
    <n v="57.9"/>
    <n v="12.07"/>
    <s v="Sweden"/>
    <n v="29"/>
    <n v="7"/>
    <n v="1983"/>
    <d v="1934-12-04T00:00:00"/>
    <x v="309"/>
    <x v="292"/>
    <x v="11"/>
    <s v="UU"/>
    <x v="0"/>
    <n v="55"/>
    <n v="2"/>
    <n v="0"/>
  </r>
  <r>
    <s v="SVS-6068578"/>
    <n v="7"/>
    <n v="6"/>
    <n v="1983"/>
    <d v="1912-11-03T00:00:00"/>
    <n v="60.7"/>
    <n v="15.03"/>
    <s v="Sweden"/>
    <n v="9"/>
    <n v="1"/>
    <n v="1985"/>
    <d v="1914-06-08T00:00:00"/>
    <x v="236"/>
    <x v="541"/>
    <x v="11"/>
    <s v="UU"/>
    <x v="1"/>
    <n v="582"/>
    <n v="0"/>
    <n v="0"/>
  </r>
  <r>
    <s v="SVS-6078719"/>
    <n v="20"/>
    <n v="5"/>
    <n v="1983"/>
    <d v="1925-10-04T00:00:00"/>
    <n v="55.67"/>
    <n v="13.48"/>
    <s v="Sweden"/>
    <n v="24"/>
    <n v="6"/>
    <n v="1983"/>
    <d v="1929-11-04T00:00:00"/>
    <x v="189"/>
    <x v="774"/>
    <x v="11"/>
    <s v="UU"/>
    <x v="0"/>
    <n v="35"/>
    <n v="6"/>
    <n v="0"/>
  </r>
  <r>
    <s v="SVS-6078761"/>
    <n v="27"/>
    <n v="5"/>
    <n v="1983"/>
    <d v="1932-10-03T00:00:00"/>
    <n v="55.68"/>
    <n v="13.47"/>
    <s v="Sweden"/>
    <n v="27"/>
    <n v="12"/>
    <n v="1987"/>
    <d v="1933-05-09T00:00:00"/>
    <x v="679"/>
    <x v="774"/>
    <x v="11"/>
    <s v="DH"/>
    <x v="0"/>
    <n v="1675"/>
    <n v="3"/>
    <n v="151"/>
  </r>
  <r>
    <s v="SVS-6078784"/>
    <n v="1"/>
    <n v="6"/>
    <n v="1983"/>
    <d v="1906-11-04T00:00:00"/>
    <n v="55.75"/>
    <n v="13.22"/>
    <s v="Sweden"/>
    <n v="19"/>
    <n v="11"/>
    <n v="1983"/>
    <d v="1925-04-05T00:00:00"/>
    <x v="491"/>
    <x v="774"/>
    <x v="11"/>
    <s v="UU"/>
    <x v="0"/>
    <n v="171"/>
    <n v="22"/>
    <n v="128"/>
  </r>
  <r>
    <s v="SVS-6085765"/>
    <n v="27"/>
    <n v="5"/>
    <n v="1983"/>
    <d v="1932-10-03T00:00:00"/>
    <n v="59.6"/>
    <n v="15.23"/>
    <s v="Sweden"/>
    <n v="29"/>
    <n v="6"/>
    <n v="1983"/>
    <d v="1934-11-04T00:00:00"/>
    <x v="212"/>
    <x v="260"/>
    <x v="11"/>
    <s v="UU"/>
    <x v="0"/>
    <n v="33"/>
    <n v="0"/>
    <n v="0"/>
  </r>
  <r>
    <s v="CZP-E261921"/>
    <n v="9"/>
    <n v="6"/>
    <n v="1984"/>
    <d v="1914-11-05T00:00:00"/>
    <n v="49.67"/>
    <n v="17.28"/>
    <s v="Czech Republic"/>
    <n v="15"/>
    <n v="3"/>
    <n v="1989"/>
    <d v="1920-08-09T00:00:00"/>
    <x v="808"/>
    <x v="625"/>
    <x v="16"/>
    <s v="DH"/>
    <x v="0"/>
    <n v="1740"/>
    <n v="4"/>
    <n v="181"/>
  </r>
  <r>
    <s v="CZP-E263775"/>
    <n v="31"/>
    <n v="5"/>
    <n v="1984"/>
    <d v="1936-10-04T00:00:00"/>
    <n v="49.18"/>
    <n v="15.07"/>
    <s v="Czech Republic"/>
    <n v="4"/>
    <n v="10"/>
    <n v="1984"/>
    <d v="1910-03-07T00:00:00"/>
    <x v="596"/>
    <x v="1043"/>
    <x v="16"/>
    <s v="RH"/>
    <x v="2"/>
    <n v="126"/>
    <n v="2"/>
    <n v="91"/>
  </r>
  <r>
    <s v="CZP-E272010"/>
    <n v="17"/>
    <n v="6"/>
    <n v="1984"/>
    <d v="1922-11-05T00:00:00"/>
    <n v="50.43"/>
    <n v="15.13"/>
    <s v="Czech Republic"/>
    <n v="27"/>
    <n v="6"/>
    <n v="1984"/>
    <d v="1932-11-04T00:00:00"/>
    <x v="226"/>
    <x v="149"/>
    <x v="16"/>
    <s v="UU"/>
    <x v="0"/>
    <n v="10"/>
    <n v="0"/>
    <n v="0"/>
  </r>
  <r>
    <s v="DEH-5063053"/>
    <n v="19"/>
    <n v="5"/>
    <n v="1984"/>
    <d v="1924-10-04T00:00:00"/>
    <n v="50.35"/>
    <n v="11.13"/>
    <s v="Germany"/>
    <n v="7"/>
    <n v="11"/>
    <n v="1985"/>
    <d v="1913-04-07T00:00:00"/>
    <x v="809"/>
    <x v="1044"/>
    <x v="6"/>
    <s v="AH"/>
    <x v="0"/>
    <n v="537"/>
    <n v="7"/>
    <n v="33"/>
  </r>
  <r>
    <s v="DEH-5090041"/>
    <n v="27"/>
    <n v="5"/>
    <n v="1984"/>
    <d v="1932-10-04T00:00:00"/>
    <n v="51.85"/>
    <n v="12.05"/>
    <s v="Germany"/>
    <n v="24"/>
    <n v="6"/>
    <n v="1984"/>
    <d v="1929-11-05T00:00:00"/>
    <x v="810"/>
    <x v="222"/>
    <x v="6"/>
    <s v="UU"/>
    <x v="0"/>
    <n v="28"/>
    <n v="0"/>
    <n v="0"/>
  </r>
  <r>
    <s v="DEH-5090042"/>
    <n v="27"/>
    <n v="5"/>
    <n v="1984"/>
    <d v="1932-10-04T00:00:00"/>
    <n v="51.85"/>
    <n v="12.05"/>
    <s v="Germany"/>
    <n v="24"/>
    <n v="6"/>
    <n v="1984"/>
    <d v="1929-11-05T00:00:00"/>
    <x v="810"/>
    <x v="222"/>
    <x v="6"/>
    <s v="UU"/>
    <x v="0"/>
    <n v="28"/>
    <n v="0"/>
    <n v="0"/>
  </r>
  <r>
    <s v="DKC-5048859"/>
    <n v="19"/>
    <n v="5"/>
    <n v="1984"/>
    <d v="1924-10-04T00:00:00"/>
    <n v="56.7"/>
    <n v="11.57"/>
    <s v="Denmark"/>
    <n v="12"/>
    <n v="9"/>
    <n v="1985"/>
    <d v="1918-02-06T00:00:00"/>
    <x v="234"/>
    <x v="410"/>
    <x v="3"/>
    <s v="UU"/>
    <x v="0"/>
    <n v="481"/>
    <n v="104"/>
    <n v="234"/>
  </r>
  <r>
    <s v="ETM-U222746"/>
    <n v="18"/>
    <n v="5"/>
    <n v="1984"/>
    <d v="1923-10-05T00:00:00"/>
    <n v="58.47"/>
    <n v="24.82"/>
    <s v="Estonia"/>
    <n v="5"/>
    <n v="6"/>
    <n v="1985"/>
    <d v="1910-11-06T00:00:00"/>
    <x v="782"/>
    <x v="925"/>
    <x v="20"/>
    <s v="DH"/>
    <x v="0"/>
    <n v="383"/>
    <n v="0"/>
    <n v="0"/>
  </r>
  <r>
    <s v="ETM-U401104"/>
    <n v="26"/>
    <n v="5"/>
    <n v="1984"/>
    <d v="1931-10-05T00:00:00"/>
    <n v="59.42"/>
    <n v="24.65"/>
    <s v="Estonia"/>
    <n v="27"/>
    <n v="4"/>
    <n v="1986"/>
    <d v="1932-09-06T00:00:00"/>
    <x v="325"/>
    <x v="1011"/>
    <x v="20"/>
    <s v="UU"/>
    <x v="0"/>
    <n v="701"/>
    <n v="5"/>
    <n v="64"/>
  </r>
  <r>
    <s v="ETM-U401801"/>
    <n v="23"/>
    <n v="5"/>
    <n v="1984"/>
    <d v="1928-10-04T00:00:00"/>
    <n v="59.25"/>
    <n v="25.83"/>
    <s v="Estonia"/>
    <n v="10"/>
    <n v="7"/>
    <n v="1984"/>
    <d v="1915-12-05T00:00:00"/>
    <x v="289"/>
    <x v="784"/>
    <x v="20"/>
    <s v="RH"/>
    <x v="0"/>
    <n v="48"/>
    <n v="0"/>
    <n v="0"/>
  </r>
  <r>
    <s v="ETM-U401810"/>
    <n v="24"/>
    <n v="5"/>
    <n v="1984"/>
    <d v="1929-10-05T00:00:00"/>
    <n v="59.25"/>
    <n v="25.83"/>
    <s v="Estonia"/>
    <n v="12"/>
    <n v="9"/>
    <n v="1984"/>
    <d v="1918-02-05T00:00:00"/>
    <x v="289"/>
    <x v="784"/>
    <x v="20"/>
    <s v="UU"/>
    <x v="0"/>
    <n v="111"/>
    <n v="0"/>
    <n v="0"/>
  </r>
  <r>
    <s v="GBT-EB44554"/>
    <n v="28"/>
    <n v="5"/>
    <n v="1984"/>
    <d v="1933-10-05T00:00:00"/>
    <n v="52.33"/>
    <n v="-0.73"/>
    <s v="UK"/>
    <n v="23"/>
    <n v="10"/>
    <n v="1984"/>
    <d v="1929-03-06T00:00:00"/>
    <x v="67"/>
    <x v="1029"/>
    <x v="4"/>
    <s v="UU"/>
    <x v="0"/>
    <n v="148"/>
    <n v="4"/>
    <n v="0"/>
  </r>
  <r>
    <s v="GBT-EH93421"/>
    <n v="12"/>
    <n v="5"/>
    <n v="1984"/>
    <d v="1917-10-05T00:00:00"/>
    <n v="54.33"/>
    <n v="-6.35"/>
    <s v="UK"/>
    <n v="24"/>
    <n v="11"/>
    <n v="1985"/>
    <d v="1930-04-08T00:00:00"/>
    <x v="799"/>
    <x v="1045"/>
    <x v="4"/>
    <s v="DH"/>
    <x v="0"/>
    <n v="561"/>
    <n v="0"/>
    <n v="0"/>
  </r>
  <r>
    <s v="GBT-EH93443"/>
    <n v="15"/>
    <n v="5"/>
    <n v="1984"/>
    <d v="1920-10-04T00:00:00"/>
    <n v="54.63"/>
    <n v="-5.6"/>
    <s v="UK"/>
    <n v="27"/>
    <n v="6"/>
    <n v="1984"/>
    <d v="1932-11-04T00:00:00"/>
    <x v="811"/>
    <x v="957"/>
    <x v="4"/>
    <s v="UU"/>
    <x v="0"/>
    <n v="43"/>
    <n v="0"/>
    <n v="0"/>
  </r>
  <r>
    <s v="GBT-EH99329"/>
    <n v="9"/>
    <n v="5"/>
    <n v="1984"/>
    <d v="1914-10-05T00:00:00"/>
    <n v="53.17"/>
    <n v="-4.3499999999999996"/>
    <s v="UK"/>
    <n v="11"/>
    <n v="7"/>
    <n v="1984"/>
    <d v="1916-12-04T00:00:00"/>
    <x v="754"/>
    <x v="983"/>
    <x v="4"/>
    <s v="AH"/>
    <x v="0"/>
    <n v="63"/>
    <n v="0"/>
    <n v="0"/>
  </r>
  <r>
    <s v="GBT-EH99350"/>
    <n v="15"/>
    <n v="5"/>
    <n v="1984"/>
    <d v="1920-10-04T00:00:00"/>
    <n v="53.17"/>
    <n v="-4.3499999999999996"/>
    <s v="UK"/>
    <n v="11"/>
    <n v="3"/>
    <n v="1985"/>
    <d v="1916-08-05T00:00:00"/>
    <x v="228"/>
    <x v="1046"/>
    <x v="4"/>
    <s v="DH"/>
    <x v="0"/>
    <n v="300"/>
    <n v="15"/>
    <n v="51"/>
  </r>
  <r>
    <s v="GBT-EH99355"/>
    <n v="15"/>
    <n v="5"/>
    <n v="1984"/>
    <d v="1920-10-04T00:00:00"/>
    <n v="53.17"/>
    <n v="-4.3499999999999996"/>
    <s v="UK"/>
    <n v="8"/>
    <n v="6"/>
    <n v="1990"/>
    <d v="1913-11-11T00:00:00"/>
    <x v="227"/>
    <x v="1047"/>
    <x v="4"/>
    <s v="UU"/>
    <x v="1"/>
    <n v="2215"/>
    <n v="63"/>
    <n v="89"/>
  </r>
  <r>
    <s v="GBT-EH99359"/>
    <n v="21"/>
    <n v="5"/>
    <n v="1984"/>
    <d v="1926-10-05T00:00:00"/>
    <n v="53.17"/>
    <n v="-4.3499999999999996"/>
    <s v="UK"/>
    <n v="21"/>
    <n v="4"/>
    <n v="1985"/>
    <d v="1926-09-06T00:00:00"/>
    <x v="650"/>
    <x v="985"/>
    <x v="4"/>
    <s v="DH"/>
    <x v="0"/>
    <n v="335"/>
    <n v="15"/>
    <n v="153"/>
  </r>
  <r>
    <s v="GBT-EK10983"/>
    <n v="18"/>
    <n v="5"/>
    <n v="1984"/>
    <d v="1923-10-05T00:00:00"/>
    <n v="55.9"/>
    <n v="-4.33"/>
    <s v="UK"/>
    <n v="27"/>
    <n v="12"/>
    <n v="1986"/>
    <d v="1933-05-08T00:00:00"/>
    <x v="159"/>
    <x v="984"/>
    <x v="4"/>
    <s v="UU"/>
    <x v="0"/>
    <n v="953"/>
    <n v="4"/>
    <n v="0"/>
  </r>
  <r>
    <s v="GBT-EK12793"/>
    <n v="30"/>
    <n v="5"/>
    <n v="1984"/>
    <d v="1935-10-05T00:00:00"/>
    <n v="52.75"/>
    <n v="-4.8"/>
    <s v="UK"/>
    <n v="3"/>
    <n v="7"/>
    <n v="1984"/>
    <d v="1908-12-04T00:00:00"/>
    <x v="468"/>
    <x v="527"/>
    <x v="4"/>
    <s v="UU"/>
    <x v="0"/>
    <n v="34"/>
    <n v="0"/>
    <n v="0"/>
  </r>
  <r>
    <s v="GBT-EK18104"/>
    <n v="16"/>
    <n v="5"/>
    <n v="1984"/>
    <d v="1921-10-05T00:00:00"/>
    <n v="51.77"/>
    <n v="-0.77"/>
    <s v="UK"/>
    <n v="21"/>
    <n v="12"/>
    <n v="1984"/>
    <d v="1927-05-07T00:00:00"/>
    <x v="498"/>
    <x v="386"/>
    <x v="4"/>
    <s v="ND"/>
    <x v="0"/>
    <n v="219"/>
    <n v="0"/>
    <n v="0"/>
  </r>
  <r>
    <s v="GBT-EK18120"/>
    <n v="21"/>
    <n v="5"/>
    <n v="1984"/>
    <d v="1926-10-05T00:00:00"/>
    <n v="51.77"/>
    <n v="-0.75"/>
    <s v="UK"/>
    <n v="10"/>
    <n v="6"/>
    <n v="1986"/>
    <d v="1915-11-07T00:00:00"/>
    <x v="498"/>
    <x v="1048"/>
    <x v="4"/>
    <s v="DH"/>
    <x v="0"/>
    <n v="750"/>
    <n v="0"/>
    <n v="0"/>
  </r>
  <r>
    <s v="GBT-EK37792"/>
    <n v="22"/>
    <n v="5"/>
    <n v="1984"/>
    <d v="1927-10-05T00:00:00"/>
    <n v="52.8"/>
    <n v="-1.53"/>
    <s v="UK"/>
    <n v="15"/>
    <n v="5"/>
    <n v="1985"/>
    <d v="1920-10-05T00:00:00"/>
    <x v="599"/>
    <x v="544"/>
    <x v="4"/>
    <s v="DH"/>
    <x v="0"/>
    <n v="358"/>
    <n v="2"/>
    <n v="270"/>
  </r>
  <r>
    <s v="GBT-EK47712"/>
    <n v="23"/>
    <n v="5"/>
    <n v="1984"/>
    <d v="1928-10-04T00:00:00"/>
    <n v="53.38"/>
    <n v="-1.53"/>
    <s v="UK"/>
    <n v="14"/>
    <n v="4"/>
    <n v="1985"/>
    <d v="1919-09-06T00:00:00"/>
    <x v="731"/>
    <x v="639"/>
    <x v="4"/>
    <s v="UU"/>
    <x v="0"/>
    <n v="326"/>
    <n v="0"/>
    <n v="0"/>
  </r>
  <r>
    <s v="GBT-EK47720"/>
    <n v="24"/>
    <n v="5"/>
    <n v="1984"/>
    <d v="1929-10-05T00:00:00"/>
    <n v="53.38"/>
    <n v="-1.53"/>
    <s v="UK"/>
    <n v="3"/>
    <n v="9"/>
    <n v="1984"/>
    <d v="1909-02-04T00:00:00"/>
    <x v="731"/>
    <x v="639"/>
    <x v="4"/>
    <s v="UU"/>
    <x v="0"/>
    <n v="102"/>
    <n v="0"/>
    <n v="0"/>
  </r>
  <r>
    <s v="GBT-EK47724"/>
    <n v="25"/>
    <n v="5"/>
    <n v="1984"/>
    <d v="1930-10-05T00:00:00"/>
    <n v="53.38"/>
    <n v="-1.53"/>
    <s v="UK"/>
    <n v="9"/>
    <n v="11"/>
    <n v="1985"/>
    <d v="1915-04-08T00:00:00"/>
    <x v="731"/>
    <x v="639"/>
    <x v="4"/>
    <s v="AH"/>
    <x v="0"/>
    <n v="533"/>
    <n v="0"/>
    <n v="0"/>
  </r>
  <r>
    <s v="GBT-EK47778"/>
    <n v="2"/>
    <n v="6"/>
    <n v="1984"/>
    <d v="1907-11-05T00:00:00"/>
    <n v="53.38"/>
    <n v="-1.53"/>
    <s v="UK"/>
    <n v="4"/>
    <n v="7"/>
    <n v="1984"/>
    <d v="1909-12-05T00:00:00"/>
    <x v="731"/>
    <x v="639"/>
    <x v="4"/>
    <s v="AH"/>
    <x v="0"/>
    <n v="32"/>
    <n v="0"/>
    <n v="0"/>
  </r>
  <r>
    <s v="GBT-EK47782"/>
    <n v="2"/>
    <n v="6"/>
    <n v="1984"/>
    <d v="1907-11-05T00:00:00"/>
    <n v="53.38"/>
    <n v="-1.53"/>
    <s v="UK"/>
    <n v="21"/>
    <n v="5"/>
    <n v="1986"/>
    <d v="1926-10-07T00:00:00"/>
    <x v="731"/>
    <x v="639"/>
    <x v="4"/>
    <s v="UU"/>
    <x v="0"/>
    <n v="718"/>
    <n v="0"/>
    <n v="0"/>
  </r>
  <r>
    <s v="GBT-EK47783"/>
    <n v="2"/>
    <n v="6"/>
    <n v="1984"/>
    <d v="1907-11-05T00:00:00"/>
    <n v="53.38"/>
    <n v="-1.53"/>
    <s v="UK"/>
    <n v="3"/>
    <n v="7"/>
    <n v="1985"/>
    <d v="1908-12-05T00:00:00"/>
    <x v="731"/>
    <x v="639"/>
    <x v="4"/>
    <s v="AH"/>
    <x v="0"/>
    <n v="396"/>
    <n v="0"/>
    <n v="0"/>
  </r>
  <r>
    <s v="GBT-EK47791"/>
    <n v="4"/>
    <n v="6"/>
    <n v="1984"/>
    <d v="1909-11-05T00:00:00"/>
    <n v="53.38"/>
    <n v="-1.53"/>
    <s v="UK"/>
    <n v="23"/>
    <n v="5"/>
    <n v="1985"/>
    <d v="1928-10-05T00:00:00"/>
    <x v="731"/>
    <x v="639"/>
    <x v="4"/>
    <s v="DH"/>
    <x v="0"/>
    <n v="353"/>
    <n v="0"/>
    <n v="0"/>
  </r>
  <r>
    <s v="GBT-EK47827"/>
    <n v="8"/>
    <n v="6"/>
    <n v="1984"/>
    <d v="1913-11-05T00:00:00"/>
    <n v="53.38"/>
    <n v="-1.53"/>
    <s v="UK"/>
    <n v="12"/>
    <n v="12"/>
    <n v="1985"/>
    <d v="1918-05-08T00:00:00"/>
    <x v="731"/>
    <x v="639"/>
    <x v="4"/>
    <s v="DH"/>
    <x v="0"/>
    <n v="552"/>
    <n v="0"/>
    <n v="0"/>
  </r>
  <r>
    <s v="GBT-EK47829"/>
    <n v="8"/>
    <n v="6"/>
    <n v="1984"/>
    <d v="1913-11-05T00:00:00"/>
    <n v="53.38"/>
    <n v="-1.53"/>
    <s v="UK"/>
    <n v="3"/>
    <n v="7"/>
    <n v="1985"/>
    <d v="1908-12-05T00:00:00"/>
    <x v="731"/>
    <x v="639"/>
    <x v="4"/>
    <s v="UU"/>
    <x v="0"/>
    <n v="390"/>
    <n v="0"/>
    <n v="0"/>
  </r>
  <r>
    <s v="GBT-EK47843"/>
    <n v="9"/>
    <n v="6"/>
    <n v="1984"/>
    <d v="1914-11-05T00:00:00"/>
    <n v="53.38"/>
    <n v="-1.53"/>
    <s v="UK"/>
    <n v="23"/>
    <n v="5"/>
    <n v="1985"/>
    <d v="1928-10-05T00:00:00"/>
    <x v="731"/>
    <x v="639"/>
    <x v="4"/>
    <s v="DH"/>
    <x v="0"/>
    <n v="348"/>
    <n v="0"/>
    <n v="0"/>
  </r>
  <r>
    <s v="GBT-EK58704"/>
    <n v="8"/>
    <n v="5"/>
    <n v="1984"/>
    <d v="1913-10-05T00:00:00"/>
    <n v="53.38"/>
    <n v="-1.53"/>
    <s v="UK"/>
    <n v="1"/>
    <n v="6"/>
    <n v="1989"/>
    <d v="1906-11-10T00:00:00"/>
    <x v="607"/>
    <x v="639"/>
    <x v="4"/>
    <s v="DH"/>
    <x v="0"/>
    <n v="1850"/>
    <n v="2"/>
    <n v="0"/>
  </r>
  <r>
    <s v="GBT-EK58711"/>
    <n v="14"/>
    <n v="5"/>
    <n v="1984"/>
    <d v="1919-10-05T00:00:00"/>
    <n v="53.38"/>
    <n v="-1.53"/>
    <s v="UK"/>
    <n v="22"/>
    <n v="10"/>
    <n v="1995"/>
    <d v="1928-03-17T00:00:00"/>
    <x v="28"/>
    <x v="688"/>
    <x v="4"/>
    <s v="UU"/>
    <x v="0"/>
    <n v="4178"/>
    <n v="18"/>
    <n v="65"/>
  </r>
  <r>
    <s v="GBT-EK58740"/>
    <n v="21"/>
    <n v="5"/>
    <n v="1984"/>
    <d v="1926-10-05T00:00:00"/>
    <n v="53.38"/>
    <n v="-1.53"/>
    <s v="UK"/>
    <n v="10"/>
    <n v="6"/>
    <n v="1984"/>
    <d v="1915-11-05T00:00:00"/>
    <x v="731"/>
    <x v="639"/>
    <x v="4"/>
    <s v="UU"/>
    <x v="0"/>
    <n v="20"/>
    <n v="0"/>
    <n v="0"/>
  </r>
  <r>
    <s v="GBT-EK58748"/>
    <n v="21"/>
    <n v="5"/>
    <n v="1984"/>
    <d v="1926-10-05T00:00:00"/>
    <n v="53.38"/>
    <n v="-1.58"/>
    <s v="UK"/>
    <n v="15"/>
    <n v="8"/>
    <n v="1989"/>
    <d v="1921-01-09T00:00:00"/>
    <x v="731"/>
    <x v="607"/>
    <x v="4"/>
    <s v="UU"/>
    <x v="0"/>
    <n v="1912"/>
    <n v="0"/>
    <n v="0"/>
  </r>
  <r>
    <s v="GBT-EK60032"/>
    <n v="20"/>
    <n v="5"/>
    <n v="1984"/>
    <d v="1925-10-05T00:00:00"/>
    <n v="51.37"/>
    <n v="-0.47"/>
    <s v="UK"/>
    <n v="12"/>
    <n v="7"/>
    <n v="1984"/>
    <d v="1917-12-05T00:00:00"/>
    <x v="354"/>
    <x v="650"/>
    <x v="4"/>
    <s v="UU"/>
    <x v="0"/>
    <n v="53"/>
    <n v="0"/>
    <n v="0"/>
  </r>
  <r>
    <s v="GBT-EK62006"/>
    <n v="12"/>
    <n v="5"/>
    <n v="1984"/>
    <d v="1917-10-05T00:00:00"/>
    <n v="53.32"/>
    <n v="-4.55"/>
    <s v="UK"/>
    <n v="27"/>
    <n v="3"/>
    <n v="1987"/>
    <d v="1932-08-07T00:00:00"/>
    <x v="228"/>
    <x v="1049"/>
    <x v="4"/>
    <s v="DH"/>
    <x v="0"/>
    <n v="1049"/>
    <n v="8"/>
    <n v="164"/>
  </r>
  <r>
    <s v="GBT-EK62014"/>
    <n v="2"/>
    <n v="5"/>
    <n v="1984"/>
    <d v="1907-10-05T00:00:00"/>
    <n v="53.32"/>
    <n v="-4.55"/>
    <s v="UK"/>
    <n v="4"/>
    <n v="4"/>
    <n v="1985"/>
    <d v="1909-09-06T00:00:00"/>
    <x v="14"/>
    <x v="546"/>
    <x v="4"/>
    <s v="UU"/>
    <x v="0"/>
    <n v="337"/>
    <n v="17"/>
    <n v="143"/>
  </r>
  <r>
    <s v="GBT-EK62068"/>
    <n v="1"/>
    <n v="6"/>
    <n v="1984"/>
    <d v="1906-11-05T00:00:00"/>
    <n v="53.32"/>
    <n v="-4.55"/>
    <s v="UK"/>
    <n v="18"/>
    <n v="5"/>
    <n v="1985"/>
    <d v="1923-10-06T00:00:00"/>
    <x v="731"/>
    <x v="1023"/>
    <x v="4"/>
    <s v="UU"/>
    <x v="0"/>
    <n v="351"/>
    <n v="8"/>
    <n v="0"/>
  </r>
  <r>
    <s v="GBT-EK63631"/>
    <n v="26"/>
    <n v="5"/>
    <n v="1984"/>
    <d v="1931-10-05T00:00:00"/>
    <n v="52.2"/>
    <n v="-2.4300000000000002"/>
    <s v="UK"/>
    <n v="10"/>
    <n v="5"/>
    <n v="1986"/>
    <d v="1915-10-07T00:00:00"/>
    <x v="199"/>
    <x v="1050"/>
    <x v="4"/>
    <s v="DH"/>
    <x v="0"/>
    <n v="714"/>
    <n v="10"/>
    <n v="323"/>
  </r>
  <r>
    <s v="GBT-EK63927"/>
    <n v="18"/>
    <n v="5"/>
    <n v="1984"/>
    <d v="1923-10-05T00:00:00"/>
    <n v="51.85"/>
    <n v="-2.4500000000000002"/>
    <s v="UK"/>
    <n v="7"/>
    <n v="6"/>
    <n v="1989"/>
    <d v="1912-11-09T00:00:00"/>
    <x v="18"/>
    <x v="108"/>
    <x v="4"/>
    <s v="UU"/>
    <x v="0"/>
    <n v="1846"/>
    <n v="4"/>
    <n v="18"/>
  </r>
  <r>
    <s v="GBT-EK67525"/>
    <n v="22"/>
    <n v="5"/>
    <n v="1984"/>
    <d v="1927-10-05T00:00:00"/>
    <n v="54.87"/>
    <n v="-6.23"/>
    <s v="UK"/>
    <n v="1"/>
    <n v="6"/>
    <n v="1984"/>
    <d v="1906-11-05T00:00:00"/>
    <x v="203"/>
    <x v="1016"/>
    <x v="4"/>
    <s v="RH"/>
    <x v="0"/>
    <n v="10"/>
    <n v="0"/>
    <n v="0"/>
  </r>
  <r>
    <s v="GBT-EK67526"/>
    <n v="22"/>
    <n v="5"/>
    <n v="1984"/>
    <d v="1927-10-05T00:00:00"/>
    <n v="54.87"/>
    <n v="-6.23"/>
    <s v="UK"/>
    <n v="2"/>
    <n v="6"/>
    <n v="1984"/>
    <d v="1907-11-05T00:00:00"/>
    <x v="203"/>
    <x v="1016"/>
    <x v="4"/>
    <s v="RH"/>
    <x v="0"/>
    <n v="11"/>
    <n v="0"/>
    <n v="0"/>
  </r>
  <r>
    <s v="GBT-EK67527"/>
    <n v="22"/>
    <n v="5"/>
    <n v="1984"/>
    <d v="1927-10-05T00:00:00"/>
    <n v="54.87"/>
    <n v="-6.23"/>
    <s v="UK"/>
    <n v="2"/>
    <n v="6"/>
    <n v="1984"/>
    <d v="1907-11-05T00:00:00"/>
    <x v="203"/>
    <x v="1016"/>
    <x v="4"/>
    <s v="RH"/>
    <x v="0"/>
    <n v="11"/>
    <n v="0"/>
    <n v="0"/>
  </r>
  <r>
    <s v="GBT-EK67529"/>
    <n v="22"/>
    <n v="5"/>
    <n v="1984"/>
    <d v="1927-10-05T00:00:00"/>
    <n v="54.87"/>
    <n v="-6.23"/>
    <s v="UK"/>
    <n v="1"/>
    <n v="6"/>
    <n v="1984"/>
    <d v="1906-11-05T00:00:00"/>
    <x v="203"/>
    <x v="1016"/>
    <x v="4"/>
    <s v="RH"/>
    <x v="0"/>
    <n v="10"/>
    <n v="0"/>
    <n v="0"/>
  </r>
  <r>
    <s v="GBT-EK88308"/>
    <n v="22"/>
    <n v="5"/>
    <n v="1984"/>
    <d v="1927-10-05T00:00:00"/>
    <n v="54.23"/>
    <n v="-5.62"/>
    <s v="UK"/>
    <n v="14"/>
    <n v="1"/>
    <n v="1985"/>
    <d v="1919-06-08T00:00:00"/>
    <x v="699"/>
    <x v="1022"/>
    <x v="4"/>
    <s v="DH"/>
    <x v="0"/>
    <n v="237"/>
    <n v="37"/>
    <n v="338"/>
  </r>
  <r>
    <s v="GBT-EK88321"/>
    <n v="16"/>
    <n v="5"/>
    <n v="1984"/>
    <d v="1921-10-05T00:00:00"/>
    <n v="54.57"/>
    <n v="-5.62"/>
    <s v="UK"/>
    <n v="9"/>
    <n v="6"/>
    <n v="1985"/>
    <d v="1914-11-06T00:00:00"/>
    <x v="776"/>
    <x v="1051"/>
    <x v="4"/>
    <s v="UU"/>
    <x v="0"/>
    <n v="389"/>
    <n v="0"/>
    <n v="0"/>
  </r>
  <r>
    <s v="GBT-EK88325"/>
    <n v="16"/>
    <n v="5"/>
    <n v="1984"/>
    <d v="1921-10-05T00:00:00"/>
    <n v="54.58"/>
    <n v="-5.8"/>
    <s v="UK"/>
    <n v="4"/>
    <n v="7"/>
    <n v="1987"/>
    <d v="1909-12-08T00:00:00"/>
    <x v="728"/>
    <x v="98"/>
    <x v="4"/>
    <s v="UU"/>
    <x v="0"/>
    <n v="1144"/>
    <n v="0"/>
    <n v="0"/>
  </r>
  <r>
    <s v="GBT-EK88328"/>
    <n v="16"/>
    <n v="5"/>
    <n v="1984"/>
    <d v="1921-10-05T00:00:00"/>
    <n v="54.58"/>
    <n v="-5.8"/>
    <s v="UK"/>
    <n v="15"/>
    <n v="5"/>
    <n v="1990"/>
    <d v="1920-10-10T00:00:00"/>
    <x v="811"/>
    <x v="1022"/>
    <x v="4"/>
    <s v="DH"/>
    <x v="0"/>
    <n v="2190"/>
    <n v="6"/>
    <n v="339"/>
  </r>
  <r>
    <s v="GBT-EK88356"/>
    <n v="19"/>
    <n v="5"/>
    <n v="1984"/>
    <d v="1924-10-04T00:00:00"/>
    <n v="54.45"/>
    <n v="-5.83"/>
    <s v="UK"/>
    <n v="23"/>
    <n v="2"/>
    <n v="1985"/>
    <d v="1928-07-08T00:00:00"/>
    <x v="812"/>
    <x v="1022"/>
    <x v="4"/>
    <s v="DH"/>
    <x v="0"/>
    <n v="280"/>
    <n v="0"/>
    <n v="0"/>
  </r>
  <r>
    <s v="GBT-EK88361"/>
    <n v="19"/>
    <n v="5"/>
    <n v="1984"/>
    <d v="1924-10-04T00:00:00"/>
    <n v="54.48"/>
    <n v="-5.52"/>
    <s v="UK"/>
    <n v="7"/>
    <n v="7"/>
    <n v="1984"/>
    <d v="1912-12-04T00:00:00"/>
    <x v="813"/>
    <x v="445"/>
    <x v="4"/>
    <s v="DH"/>
    <x v="0"/>
    <n v="49"/>
    <n v="0"/>
    <n v="0"/>
  </r>
  <r>
    <s v="GBT-EK88363"/>
    <n v="19"/>
    <n v="5"/>
    <n v="1984"/>
    <d v="1924-10-04T00:00:00"/>
    <n v="54.48"/>
    <n v="-5.52"/>
    <s v="UK"/>
    <n v="7"/>
    <n v="7"/>
    <n v="1984"/>
    <d v="1912-12-04T00:00:00"/>
    <x v="813"/>
    <x v="445"/>
    <x v="4"/>
    <s v="DH"/>
    <x v="0"/>
    <n v="49"/>
    <n v="0"/>
    <n v="0"/>
  </r>
  <r>
    <s v="GBT-EK88380"/>
    <n v="21"/>
    <n v="5"/>
    <n v="1984"/>
    <d v="1926-10-05T00:00:00"/>
    <n v="54.58"/>
    <n v="-5.8"/>
    <s v="UK"/>
    <n v="20"/>
    <n v="11"/>
    <n v="1984"/>
    <d v="1926-04-07T00:00:00"/>
    <x v="799"/>
    <x v="1052"/>
    <x v="4"/>
    <s v="DH"/>
    <x v="0"/>
    <n v="183"/>
    <n v="29"/>
    <n v="170"/>
  </r>
  <r>
    <s v="GBT-EK88388"/>
    <n v="22"/>
    <n v="5"/>
    <n v="1984"/>
    <d v="1927-10-05T00:00:00"/>
    <n v="54.35"/>
    <n v="-5.75"/>
    <s v="UK"/>
    <n v="29"/>
    <n v="3"/>
    <n v="1986"/>
    <d v="1934-08-07T00:00:00"/>
    <x v="699"/>
    <x v="1053"/>
    <x v="4"/>
    <s v="DH"/>
    <x v="0"/>
    <n v="676"/>
    <n v="25"/>
    <n v="33"/>
  </r>
  <r>
    <s v="GBT-EK88398"/>
    <n v="22"/>
    <n v="5"/>
    <n v="1984"/>
    <d v="1927-10-05T00:00:00"/>
    <n v="54.25"/>
    <n v="-5.68"/>
    <s v="UK"/>
    <n v="1"/>
    <n v="7"/>
    <n v="1985"/>
    <d v="1906-12-06T00:00:00"/>
    <x v="814"/>
    <x v="1054"/>
    <x v="4"/>
    <s v="DH"/>
    <x v="0"/>
    <n v="405"/>
    <n v="8"/>
    <n v="0"/>
  </r>
  <r>
    <s v="GBT-EN17301"/>
    <n v="15"/>
    <n v="6"/>
    <n v="1984"/>
    <d v="1920-11-04T00:00:00"/>
    <n v="53.62"/>
    <n v="-1.87"/>
    <s v="UK"/>
    <n v="21"/>
    <n v="6"/>
    <n v="1984"/>
    <d v="1926-11-05T00:00:00"/>
    <x v="648"/>
    <x v="13"/>
    <x v="4"/>
    <s v="AH"/>
    <x v="0"/>
    <n v="6"/>
    <n v="0"/>
    <n v="0"/>
  </r>
  <r>
    <s v="HES-K35010"/>
    <n v="7"/>
    <n v="11"/>
    <n v="1984"/>
    <d v="1913-04-06T00:00:00"/>
    <n v="46.97"/>
    <n v="7.37"/>
    <s v="Switzerland"/>
    <n v="4"/>
    <n v="12"/>
    <n v="1984"/>
    <d v="1910-05-07T00:00:00"/>
    <x v="815"/>
    <x v="1055"/>
    <x v="9"/>
    <s v="UU"/>
    <x v="0"/>
    <n v="27"/>
    <n v="5"/>
    <n v="64"/>
  </r>
  <r>
    <s v="NLA-3319689"/>
    <n v="22"/>
    <n v="5"/>
    <n v="1984"/>
    <d v="1927-10-05T00:00:00"/>
    <n v="52.82"/>
    <n v="4.68"/>
    <s v="Netherlands"/>
    <n v="11"/>
    <n v="6"/>
    <n v="1987"/>
    <d v="1916-11-07T00:00:00"/>
    <x v="736"/>
    <x v="567"/>
    <x v="19"/>
    <s v="UU"/>
    <x v="0"/>
    <n v="1115"/>
    <n v="2"/>
    <n v="0"/>
  </r>
  <r>
    <s v="NLA-3374548"/>
    <n v="27"/>
    <n v="5"/>
    <n v="1984"/>
    <d v="1932-10-04T00:00:00"/>
    <n v="53.23"/>
    <n v="6.12"/>
    <s v="Netherlands"/>
    <n v="27"/>
    <n v="12"/>
    <n v="1984"/>
    <d v="1933-05-06T00:00:00"/>
    <x v="734"/>
    <x v="447"/>
    <x v="19"/>
    <s v="DH"/>
    <x v="0"/>
    <n v="214"/>
    <n v="4"/>
    <n v="241"/>
  </r>
  <r>
    <s v="NLA-3374893"/>
    <n v="28"/>
    <n v="5"/>
    <n v="1984"/>
    <d v="1933-10-05T00:00:00"/>
    <n v="53.05"/>
    <n v="4.72"/>
    <s v="Netherlands"/>
    <n v="27"/>
    <n v="10"/>
    <n v="1994"/>
    <d v="1933-03-16T00:00:00"/>
    <x v="613"/>
    <x v="139"/>
    <x v="19"/>
    <s v="ND"/>
    <x v="0"/>
    <n v="3804"/>
    <n v="37"/>
    <n v="41"/>
  </r>
  <r>
    <s v="NLA-3374894"/>
    <n v="28"/>
    <n v="5"/>
    <n v="1984"/>
    <d v="1933-10-05T00:00:00"/>
    <n v="53.05"/>
    <n v="4.72"/>
    <s v="Netherlands"/>
    <n v="3"/>
    <n v="5"/>
    <n v="1987"/>
    <d v="1908-10-07T00:00:00"/>
    <x v="650"/>
    <x v="869"/>
    <x v="19"/>
    <s v="UU"/>
    <x v="0"/>
    <n v="1070"/>
    <n v="0"/>
    <n v="0"/>
  </r>
  <r>
    <s v="NLA-3374896"/>
    <n v="2"/>
    <n v="6"/>
    <n v="1984"/>
    <d v="1907-11-05T00:00:00"/>
    <n v="53.05"/>
    <n v="4.72"/>
    <s v="Netherlands"/>
    <n v="8"/>
    <n v="4"/>
    <n v="1986"/>
    <d v="1913-09-07T00:00:00"/>
    <x v="650"/>
    <x v="364"/>
    <x v="19"/>
    <s v="DH"/>
    <x v="0"/>
    <n v="675"/>
    <n v="6"/>
    <n v="91"/>
  </r>
  <r>
    <s v="NLA-3374897"/>
    <n v="2"/>
    <n v="6"/>
    <n v="1984"/>
    <d v="1907-11-05T00:00:00"/>
    <n v="53.05"/>
    <n v="4.72"/>
    <s v="Netherlands"/>
    <n v="15"/>
    <n v="4"/>
    <n v="1986"/>
    <d v="1920-09-06T00:00:00"/>
    <x v="739"/>
    <x v="743"/>
    <x v="19"/>
    <s v="DH"/>
    <x v="0"/>
    <n v="682"/>
    <n v="3"/>
    <n v="149"/>
  </r>
  <r>
    <s v="NLA-3376908"/>
    <n v="26"/>
    <n v="5"/>
    <n v="1984"/>
    <d v="1931-10-05T00:00:00"/>
    <n v="52.17"/>
    <n v="4.3499999999999996"/>
    <s v="Netherlands"/>
    <n v="6"/>
    <n v="8"/>
    <n v="1984"/>
    <d v="1912-01-05T00:00:00"/>
    <x v="779"/>
    <x v="963"/>
    <x v="19"/>
    <s v="UU"/>
    <x v="0"/>
    <n v="72"/>
    <n v="3"/>
    <n v="51"/>
  </r>
  <r>
    <s v="NOA-506708"/>
    <n v="29"/>
    <n v="5"/>
    <n v="1984"/>
    <d v="1934-10-05T00:00:00"/>
    <n v="59.02"/>
    <n v="8.5299999999999994"/>
    <s v="Norway"/>
    <n v="23"/>
    <n v="7"/>
    <n v="1984"/>
    <d v="1928-12-04T00:00:00"/>
    <x v="268"/>
    <x v="1056"/>
    <x v="8"/>
    <s v="DH"/>
    <x v="0"/>
    <n v="55"/>
    <n v="0"/>
    <n v="0"/>
  </r>
  <r>
    <s v="NOS-566254"/>
    <n v="26"/>
    <n v="5"/>
    <n v="1984"/>
    <d v="1931-10-05T00:00:00"/>
    <n v="64.02"/>
    <n v="9.93"/>
    <s v="Norway"/>
    <n v="30"/>
    <n v="5"/>
    <n v="1986"/>
    <d v="1935-10-07T00:00:00"/>
    <x v="816"/>
    <x v="127"/>
    <x v="8"/>
    <s v="AH"/>
    <x v="0"/>
    <n v="734"/>
    <n v="4"/>
    <n v="308"/>
  </r>
  <r>
    <s v="NOS-571505"/>
    <n v="4"/>
    <n v="6"/>
    <n v="1984"/>
    <d v="1909-11-05T00:00:00"/>
    <n v="60.25"/>
    <n v="6.58"/>
    <s v="Norway"/>
    <n v="30"/>
    <n v="3"/>
    <n v="1985"/>
    <d v="1935-08-06T00:00:00"/>
    <x v="21"/>
    <x v="749"/>
    <x v="8"/>
    <s v="AH"/>
    <x v="0"/>
    <n v="299"/>
    <n v="6"/>
    <n v="181"/>
  </r>
  <r>
    <s v="NOS-575254"/>
    <n v="3"/>
    <n v="6"/>
    <n v="1984"/>
    <d v="1908-11-04T00:00:00"/>
    <n v="60.2"/>
    <n v="5.5"/>
    <s v="Norway"/>
    <n v="3"/>
    <n v="8"/>
    <n v="1984"/>
    <d v="1909-01-04T00:00:00"/>
    <x v="412"/>
    <x v="904"/>
    <x v="8"/>
    <s v="PD"/>
    <x v="0"/>
    <n v="61"/>
    <n v="3"/>
    <n v="225"/>
  </r>
  <r>
    <s v="PLG-E1037001"/>
    <n v="19"/>
    <n v="5"/>
    <n v="1984"/>
    <d v="1924-10-04T00:00:00"/>
    <n v="51.93"/>
    <n v="15.5"/>
    <s v="Poland"/>
    <n v="25"/>
    <n v="5"/>
    <n v="1984"/>
    <d v="1930-10-05T00:00:00"/>
    <x v="741"/>
    <x v="1057"/>
    <x v="13"/>
    <s v="UU"/>
    <x v="0"/>
    <n v="6"/>
    <n v="0"/>
    <n v="0"/>
  </r>
  <r>
    <s v="SFH-S071313"/>
    <n v="6"/>
    <n v="6"/>
    <n v="1984"/>
    <d v="1911-11-05T00:00:00"/>
    <n v="60.18"/>
    <n v="24.95"/>
    <s v="Finland"/>
    <n v="10"/>
    <n v="6"/>
    <n v="1984"/>
    <d v="1915-11-05T00:00:00"/>
    <x v="83"/>
    <x v="1058"/>
    <x v="1"/>
    <s v="PD"/>
    <x v="0"/>
    <n v="4"/>
    <n v="2"/>
    <n v="181"/>
  </r>
  <r>
    <s v="SFH-S071431"/>
    <n v="1"/>
    <n v="6"/>
    <n v="1984"/>
    <d v="1906-11-05T00:00:00"/>
    <n v="61.07"/>
    <n v="28.28"/>
    <s v="Finland"/>
    <n v="19"/>
    <n v="4"/>
    <n v="1990"/>
    <d v="1924-09-10T00:00:00"/>
    <x v="817"/>
    <x v="53"/>
    <x v="1"/>
    <s v="DH"/>
    <x v="0"/>
    <n v="2148"/>
    <n v="5"/>
    <n v="270"/>
  </r>
  <r>
    <s v="SFH-S085738"/>
    <n v="27"/>
    <n v="5"/>
    <n v="1984"/>
    <d v="1932-10-04T00:00:00"/>
    <n v="60.87"/>
    <n v="23.52"/>
    <s v="Finland"/>
    <n v="5"/>
    <n v="7"/>
    <n v="1984"/>
    <d v="1910-12-05T00:00:00"/>
    <x v="219"/>
    <x v="1059"/>
    <x v="1"/>
    <s v="AH"/>
    <x v="0"/>
    <n v="39"/>
    <n v="0"/>
    <n v="0"/>
  </r>
  <r>
    <s v="SFH-S086160"/>
    <n v="10"/>
    <n v="6"/>
    <n v="1984"/>
    <d v="1915-11-05T00:00:00"/>
    <n v="60.5"/>
    <n v="24.2"/>
    <s v="Finland"/>
    <n v="1"/>
    <n v="8"/>
    <n v="1984"/>
    <d v="1907-01-05T00:00:00"/>
    <x v="745"/>
    <x v="415"/>
    <x v="1"/>
    <s v="UU"/>
    <x v="0"/>
    <n v="52"/>
    <n v="5"/>
    <n v="334"/>
  </r>
  <r>
    <s v="SFH-S088675"/>
    <n v="2"/>
    <n v="6"/>
    <n v="1984"/>
    <d v="1907-11-05T00:00:00"/>
    <n v="62.62"/>
    <n v="29.92"/>
    <s v="Finland"/>
    <n v="4"/>
    <n v="9"/>
    <n v="1984"/>
    <d v="1910-02-05T00:00:00"/>
    <x v="33"/>
    <x v="913"/>
    <x v="1"/>
    <s v="ND"/>
    <x v="0"/>
    <n v="94"/>
    <n v="6"/>
    <n v="251"/>
  </r>
  <r>
    <s v="SFH-S088676"/>
    <n v="2"/>
    <n v="6"/>
    <n v="1984"/>
    <d v="1907-11-05T00:00:00"/>
    <n v="62.62"/>
    <n v="29.92"/>
    <s v="Finland"/>
    <n v="10"/>
    <n v="8"/>
    <n v="1984"/>
    <d v="1916-01-05T00:00:00"/>
    <x v="269"/>
    <x v="914"/>
    <x v="1"/>
    <s v="DH"/>
    <x v="0"/>
    <n v="69"/>
    <n v="3"/>
    <n v="270"/>
  </r>
  <r>
    <s v="SFH-S091415"/>
    <n v="29"/>
    <n v="5"/>
    <n v="1984"/>
    <d v="1934-10-05T00:00:00"/>
    <n v="63.17"/>
    <n v="27.3"/>
    <s v="Finland"/>
    <n v="15"/>
    <n v="5"/>
    <n v="1985"/>
    <d v="1920-10-05T00:00:00"/>
    <x v="235"/>
    <x v="1002"/>
    <x v="1"/>
    <s v="UU"/>
    <x v="0"/>
    <n v="351"/>
    <n v="2"/>
    <n v="181"/>
  </r>
  <r>
    <s v="SFH-S091421"/>
    <n v="31"/>
    <n v="5"/>
    <n v="1984"/>
    <d v="1936-10-04T00:00:00"/>
    <n v="63.15"/>
    <n v="27.08"/>
    <s v="Finland"/>
    <n v="20"/>
    <n v="7"/>
    <n v="1984"/>
    <d v="1925-12-05T00:00:00"/>
    <x v="235"/>
    <x v="738"/>
    <x v="1"/>
    <s v="PD"/>
    <x v="0"/>
    <n v="50"/>
    <n v="0"/>
    <n v="0"/>
  </r>
  <r>
    <s v="SFH-S092086"/>
    <n v="16"/>
    <n v="6"/>
    <n v="1984"/>
    <d v="1921-11-05T00:00:00"/>
    <n v="69.599999999999994"/>
    <n v="27.22"/>
    <s v="Finland"/>
    <n v="28"/>
    <n v="11"/>
    <n v="1984"/>
    <d v="1934-04-07T00:00:00"/>
    <x v="818"/>
    <x v="738"/>
    <x v="1"/>
    <s v="DH"/>
    <x v="0"/>
    <n v="165"/>
    <n v="7"/>
    <n v="306"/>
  </r>
  <r>
    <s v="SFH-S096056"/>
    <n v="2"/>
    <n v="6"/>
    <n v="1984"/>
    <d v="1907-11-05T00:00:00"/>
    <n v="62.52"/>
    <n v="27.12"/>
    <s v="Finland"/>
    <n v="31"/>
    <n v="8"/>
    <n v="1984"/>
    <d v="1937-01-04T00:00:00"/>
    <x v="322"/>
    <x v="738"/>
    <x v="1"/>
    <s v="AH"/>
    <x v="0"/>
    <n v="90"/>
    <n v="3"/>
    <n v="318"/>
  </r>
  <r>
    <s v="SFH-S096065"/>
    <n v="2"/>
    <n v="6"/>
    <n v="1984"/>
    <d v="1907-11-05T00:00:00"/>
    <n v="62.62"/>
    <n v="27.1"/>
    <s v="Finland"/>
    <n v="15"/>
    <n v="8"/>
    <n v="1987"/>
    <d v="1921-01-07T00:00:00"/>
    <x v="60"/>
    <x v="121"/>
    <x v="1"/>
    <s v="UU"/>
    <x v="0"/>
    <n v="1169"/>
    <n v="14"/>
    <n v="202"/>
  </r>
  <r>
    <s v="SFH-S096075"/>
    <n v="3"/>
    <n v="6"/>
    <n v="1984"/>
    <d v="1908-11-04T00:00:00"/>
    <n v="62.53"/>
    <n v="27.17"/>
    <s v="Finland"/>
    <n v="28"/>
    <n v="3"/>
    <n v="1986"/>
    <d v="1933-08-07T00:00:00"/>
    <x v="819"/>
    <x v="1060"/>
    <x v="1"/>
    <s v="DH"/>
    <x v="0"/>
    <n v="663"/>
    <n v="105"/>
    <n v="348"/>
  </r>
  <r>
    <s v="SFH-S096076"/>
    <n v="3"/>
    <n v="6"/>
    <n v="1984"/>
    <d v="1908-11-04T00:00:00"/>
    <n v="62.53"/>
    <n v="27.17"/>
    <s v="Finland"/>
    <n v="30"/>
    <n v="6"/>
    <n v="1985"/>
    <d v="1935-11-06T00:00:00"/>
    <x v="322"/>
    <x v="1061"/>
    <x v="1"/>
    <s v="DH"/>
    <x v="0"/>
    <n v="1"/>
    <n v="3"/>
    <n v="270"/>
  </r>
  <r>
    <s v="SFH-S096087"/>
    <n v="3"/>
    <n v="6"/>
    <n v="1984"/>
    <d v="1908-11-04T00:00:00"/>
    <n v="62.53"/>
    <n v="27.17"/>
    <s v="Finland"/>
    <n v="14"/>
    <n v="7"/>
    <n v="1984"/>
    <d v="1919-12-05T00:00:00"/>
    <x v="322"/>
    <x v="119"/>
    <x v="1"/>
    <s v="UU"/>
    <x v="0"/>
    <n v="1"/>
    <n v="0"/>
    <n v="0"/>
  </r>
  <r>
    <s v="SFH-S096097"/>
    <n v="3"/>
    <n v="6"/>
    <n v="1984"/>
    <d v="1908-11-04T00:00:00"/>
    <n v="62.77"/>
    <n v="26.7"/>
    <s v="Finland"/>
    <n v="23"/>
    <n v="12"/>
    <n v="1985"/>
    <d v="1929-05-07T00:00:00"/>
    <x v="793"/>
    <x v="1060"/>
    <x v="1"/>
    <s v="DH"/>
    <x v="0"/>
    <n v="1"/>
    <n v="5"/>
    <n v="156"/>
  </r>
  <r>
    <s v="SFH-S096119"/>
    <n v="28"/>
    <n v="5"/>
    <n v="1984"/>
    <d v="1933-10-05T00:00:00"/>
    <n v="62.62"/>
    <n v="27.1"/>
    <s v="Finland"/>
    <n v="13"/>
    <n v="6"/>
    <n v="1984"/>
    <d v="1918-11-05T00:00:00"/>
    <x v="269"/>
    <x v="120"/>
    <x v="1"/>
    <s v="UU"/>
    <x v="0"/>
    <n v="1"/>
    <n v="0"/>
    <n v="0"/>
  </r>
  <r>
    <s v="SFH-S096120"/>
    <n v="28"/>
    <n v="5"/>
    <n v="1984"/>
    <d v="1933-10-05T00:00:00"/>
    <n v="62.62"/>
    <n v="27.1"/>
    <s v="Finland"/>
    <n v="13"/>
    <n v="6"/>
    <n v="1984"/>
    <d v="1918-11-05T00:00:00"/>
    <x v="269"/>
    <x v="120"/>
    <x v="1"/>
    <s v="UU"/>
    <x v="0"/>
    <n v="1"/>
    <n v="0"/>
    <n v="0"/>
  </r>
  <r>
    <s v="SFH-S096122"/>
    <n v="28"/>
    <n v="5"/>
    <n v="1984"/>
    <d v="1933-10-05T00:00:00"/>
    <n v="62.62"/>
    <n v="27.1"/>
    <s v="Finland"/>
    <n v="13"/>
    <n v="6"/>
    <n v="1984"/>
    <d v="1918-11-05T00:00:00"/>
    <x v="269"/>
    <x v="120"/>
    <x v="1"/>
    <s v="UU"/>
    <x v="0"/>
    <n v="16"/>
    <n v="0"/>
    <n v="0"/>
  </r>
  <r>
    <s v="SFH-S096453"/>
    <n v="28"/>
    <n v="5"/>
    <n v="1984"/>
    <d v="1933-10-05T00:00:00"/>
    <n v="60.98"/>
    <n v="24.5"/>
    <s v="Finland"/>
    <n v="15"/>
    <n v="9"/>
    <n v="1984"/>
    <d v="1921-02-04T00:00:00"/>
    <x v="724"/>
    <x v="947"/>
    <x v="1"/>
    <s v="UU"/>
    <x v="0"/>
    <n v="110"/>
    <n v="1"/>
    <n v="270"/>
  </r>
  <r>
    <s v="SFH-S096456"/>
    <n v="1"/>
    <n v="6"/>
    <n v="1984"/>
    <d v="1906-11-05T00:00:00"/>
    <n v="60.97"/>
    <n v="24.43"/>
    <s v="Finland"/>
    <n v="15"/>
    <n v="2"/>
    <n v="1985"/>
    <d v="1920-07-08T00:00:00"/>
    <x v="121"/>
    <x v="923"/>
    <x v="1"/>
    <s v="DH"/>
    <x v="0"/>
    <n v="259"/>
    <n v="5"/>
    <n v="26"/>
  </r>
  <r>
    <s v="SFH-S098057"/>
    <n v="3"/>
    <n v="6"/>
    <n v="1984"/>
    <d v="1908-11-04T00:00:00"/>
    <n v="62.67"/>
    <n v="26.83"/>
    <s v="Finland"/>
    <n v="1"/>
    <n v="10"/>
    <n v="1986"/>
    <d v="1907-03-09T00:00:00"/>
    <x v="772"/>
    <x v="1062"/>
    <x v="1"/>
    <s v="DH"/>
    <x v="0"/>
    <n v="850"/>
    <n v="15"/>
    <n v="130"/>
  </r>
  <r>
    <s v="SFH-S098085"/>
    <n v="6"/>
    <n v="6"/>
    <n v="1984"/>
    <d v="1911-11-05T00:00:00"/>
    <n v="62.6"/>
    <n v="27.15"/>
    <s v="Finland"/>
    <n v="21"/>
    <n v="12"/>
    <n v="1987"/>
    <d v="1927-05-10T00:00:00"/>
    <x v="771"/>
    <x v="1063"/>
    <x v="1"/>
    <s v="PD"/>
    <x v="0"/>
    <n v="1293"/>
    <n v="46"/>
    <n v="230"/>
  </r>
  <r>
    <s v="SFH-S098097"/>
    <n v="7"/>
    <n v="6"/>
    <n v="1984"/>
    <d v="1912-11-04T00:00:00"/>
    <n v="62.53"/>
    <n v="27.23"/>
    <s v="Finland"/>
    <n v="22"/>
    <n v="10"/>
    <n v="1984"/>
    <d v="1928-03-06T00:00:00"/>
    <x v="322"/>
    <x v="1042"/>
    <x v="1"/>
    <s v="DH"/>
    <x v="0"/>
    <n v="137"/>
    <n v="0"/>
    <n v="0"/>
  </r>
  <r>
    <s v="SFH-S098101"/>
    <n v="7"/>
    <n v="6"/>
    <n v="1984"/>
    <d v="1912-11-04T00:00:00"/>
    <n v="62.53"/>
    <n v="27.23"/>
    <s v="Finland"/>
    <n v="15"/>
    <n v="11"/>
    <n v="1984"/>
    <d v="1921-04-06T00:00:00"/>
    <x v="322"/>
    <x v="1042"/>
    <x v="1"/>
    <s v="DH"/>
    <x v="0"/>
    <n v="161"/>
    <n v="0"/>
    <n v="0"/>
  </r>
  <r>
    <s v="SFH-S098102"/>
    <n v="7"/>
    <n v="6"/>
    <n v="1984"/>
    <d v="1912-11-04T00:00:00"/>
    <n v="62.53"/>
    <n v="27.23"/>
    <s v="Finland"/>
    <n v="22"/>
    <n v="10"/>
    <n v="1984"/>
    <d v="1928-03-06T00:00:00"/>
    <x v="322"/>
    <x v="1042"/>
    <x v="1"/>
    <s v="DH"/>
    <x v="0"/>
    <n v="137"/>
    <n v="0"/>
    <n v="0"/>
  </r>
  <r>
    <s v="SFH-S098135"/>
    <n v="9"/>
    <n v="6"/>
    <n v="1984"/>
    <d v="1914-11-05T00:00:00"/>
    <n v="62.63"/>
    <n v="26.85"/>
    <s v="Finland"/>
    <n v="5"/>
    <n v="10"/>
    <n v="1988"/>
    <d v="1911-03-11T00:00:00"/>
    <x v="415"/>
    <x v="1064"/>
    <x v="1"/>
    <s v="UU"/>
    <x v="0"/>
    <n v="1579"/>
    <n v="82"/>
    <n v="276"/>
  </r>
  <r>
    <s v="SVS-6012660"/>
    <n v="10"/>
    <n v="5"/>
    <n v="1984"/>
    <d v="1915-10-05T00:00:00"/>
    <n v="55.67"/>
    <n v="13.48"/>
    <s v="Sweden"/>
    <n v="9"/>
    <n v="2"/>
    <n v="1987"/>
    <d v="1914-07-11T00:00:00"/>
    <x v="94"/>
    <x v="163"/>
    <x v="11"/>
    <s v="UU"/>
    <x v="0"/>
    <n v="1005"/>
    <n v="5"/>
    <n v="294"/>
  </r>
  <r>
    <s v="SVS-6056314"/>
    <n v="1"/>
    <n v="6"/>
    <n v="1984"/>
    <d v="1906-11-05T00:00:00"/>
    <n v="55.73"/>
    <n v="13.47"/>
    <s v="Sweden"/>
    <n v="10"/>
    <n v="2"/>
    <n v="1985"/>
    <d v="1915-07-09T00:00:00"/>
    <x v="189"/>
    <x v="198"/>
    <x v="11"/>
    <s v="RH"/>
    <x v="1"/>
    <n v="254"/>
    <n v="3"/>
    <n v="210"/>
  </r>
  <r>
    <s v="BLB-E102841"/>
    <n v="17"/>
    <n v="6"/>
    <n v="1985"/>
    <d v="1922-11-06T00:00:00"/>
    <n v="51.28"/>
    <n v="3.28"/>
    <s v="Belgium"/>
    <n v="24"/>
    <n v="7"/>
    <n v="1986"/>
    <d v="1929-12-07T00:00:00"/>
    <x v="31"/>
    <x v="1065"/>
    <x v="12"/>
    <s v="DH"/>
    <x v="0"/>
    <n v="402"/>
    <n v="4"/>
    <n v="270"/>
  </r>
  <r>
    <s v="CZP-E274184"/>
    <n v="3"/>
    <n v="6"/>
    <n v="1985"/>
    <d v="1908-11-05T00:00:00"/>
    <n v="50.15"/>
    <n v="15.8"/>
    <s v="Czech Republic"/>
    <n v="15"/>
    <n v="5"/>
    <n v="1988"/>
    <d v="1920-10-08T00:00:00"/>
    <x v="449"/>
    <x v="1066"/>
    <x v="16"/>
    <s v="DH"/>
    <x v="0"/>
    <n v="1077"/>
    <n v="7"/>
    <n v="337"/>
  </r>
  <r>
    <s v="CZP-E274717"/>
    <n v="26"/>
    <n v="6"/>
    <n v="1985"/>
    <d v="1931-11-06T00:00:00"/>
    <n v="49.98"/>
    <n v="16.170000000000002"/>
    <s v="Czech Republic"/>
    <n v="26"/>
    <n v="6"/>
    <n v="1988"/>
    <d v="1931-11-09T00:00:00"/>
    <x v="378"/>
    <x v="221"/>
    <x v="16"/>
    <s v="DH"/>
    <x v="0"/>
    <n v="1096"/>
    <n v="0"/>
    <n v="0"/>
  </r>
  <r>
    <s v="DEH-5090063"/>
    <n v="30"/>
    <n v="5"/>
    <n v="1985"/>
    <d v="1935-10-06T00:00:00"/>
    <n v="51.85"/>
    <n v="12.05"/>
    <s v="Germany"/>
    <n v="18"/>
    <n v="7"/>
    <n v="1985"/>
    <d v="1923-12-06T00:00:00"/>
    <x v="810"/>
    <x v="222"/>
    <x v="6"/>
    <s v="UU"/>
    <x v="0"/>
    <n v="49"/>
    <n v="0"/>
    <n v="0"/>
  </r>
  <r>
    <s v="DKC-6077454"/>
    <n v="19"/>
    <n v="5"/>
    <n v="1985"/>
    <d v="1924-10-05T00:00:00"/>
    <n v="56.37"/>
    <n v="8.6199999999999992"/>
    <s v="Denmark"/>
    <n v="5"/>
    <n v="11"/>
    <n v="1992"/>
    <d v="1911-04-15T00:00:00"/>
    <x v="549"/>
    <x v="1067"/>
    <x v="3"/>
    <s v="UU"/>
    <x v="0"/>
    <n v="2727"/>
    <n v="0"/>
    <n v="0"/>
  </r>
  <r>
    <s v="ESI-F34907"/>
    <n v="15"/>
    <n v="5"/>
    <n v="1985"/>
    <d v="1920-10-05T00:00:00"/>
    <n v="41.28"/>
    <n v="0.67"/>
    <s v="Spain"/>
    <n v="21"/>
    <n v="10"/>
    <n v="1985"/>
    <d v="1927-03-08T00:00:00"/>
    <x v="820"/>
    <x v="1068"/>
    <x v="14"/>
    <s v="RH"/>
    <x v="0"/>
    <n v="159"/>
    <n v="0"/>
    <n v="0"/>
  </r>
  <r>
    <s v="ETM-U207726"/>
    <n v="5"/>
    <n v="6"/>
    <n v="1985"/>
    <d v="1910-11-06T00:00:00"/>
    <n v="58.77"/>
    <n v="24.8"/>
    <s v="Estonia"/>
    <n v="21"/>
    <n v="3"/>
    <n v="1986"/>
    <d v="1926-08-07T00:00:00"/>
    <x v="242"/>
    <x v="351"/>
    <x v="20"/>
    <s v="DH"/>
    <x v="0"/>
    <n v="289"/>
    <n v="0"/>
    <n v="0"/>
  </r>
  <r>
    <s v="ETM-U222452"/>
    <n v="20"/>
    <n v="5"/>
    <n v="1985"/>
    <d v="1925-10-06T00:00:00"/>
    <n v="58.38"/>
    <n v="24.57"/>
    <s v="Estonia"/>
    <n v="12"/>
    <n v="2"/>
    <n v="1987"/>
    <d v="1917-07-10T00:00:00"/>
    <x v="436"/>
    <x v="1069"/>
    <x v="20"/>
    <s v="AH"/>
    <x v="0"/>
    <n v="633"/>
    <n v="4"/>
    <n v="58"/>
  </r>
  <r>
    <s v="ETM-U222652"/>
    <n v="26"/>
    <n v="5"/>
    <n v="1985"/>
    <d v="1931-10-06T00:00:00"/>
    <n v="58"/>
    <n v="25.92"/>
    <s v="Estonia"/>
    <n v="24"/>
    <n v="8"/>
    <n v="1988"/>
    <d v="1930-01-09T00:00:00"/>
    <x v="278"/>
    <x v="1070"/>
    <x v="20"/>
    <s v="UU"/>
    <x v="0"/>
    <n v="1186"/>
    <n v="0"/>
    <n v="0"/>
  </r>
  <r>
    <s v="ETM-U222696"/>
    <n v="27"/>
    <n v="5"/>
    <n v="1985"/>
    <d v="1932-10-05T00:00:00"/>
    <n v="58.4"/>
    <n v="24.65"/>
    <s v="Estonia"/>
    <n v="29"/>
    <n v="8"/>
    <n v="1985"/>
    <d v="1935-01-06T00:00:00"/>
    <x v="176"/>
    <x v="436"/>
    <x v="20"/>
    <s v="UU"/>
    <x v="2"/>
    <n v="94"/>
    <n v="10"/>
    <n v="260"/>
  </r>
  <r>
    <s v="ETM-U222954"/>
    <n v="18"/>
    <n v="5"/>
    <n v="1985"/>
    <d v="1923-10-06T00:00:00"/>
    <n v="58.38"/>
    <n v="24.45"/>
    <s v="Estonia"/>
    <n v="9"/>
    <n v="6"/>
    <n v="1986"/>
    <d v="1914-11-07T00:00:00"/>
    <x v="176"/>
    <x v="1004"/>
    <x v="20"/>
    <s v="UU"/>
    <x v="0"/>
    <n v="387"/>
    <n v="0"/>
    <n v="0"/>
  </r>
  <r>
    <s v="GBT-ED80473"/>
    <n v="12"/>
    <n v="5"/>
    <n v="1985"/>
    <d v="1917-10-06T00:00:00"/>
    <n v="53.93"/>
    <n v="-2.9"/>
    <s v="UK"/>
    <n v="1"/>
    <n v="9"/>
    <n v="1985"/>
    <d v="1907-02-06T00:00:00"/>
    <x v="79"/>
    <x v="1071"/>
    <x v="4"/>
    <s v="DH"/>
    <x v="0"/>
    <n v="112"/>
    <n v="0"/>
    <n v="0"/>
  </r>
  <r>
    <s v="GBT-ED80498"/>
    <n v="25"/>
    <n v="5"/>
    <n v="1985"/>
    <d v="1930-10-06T00:00:00"/>
    <n v="53.92"/>
    <n v="-2.97"/>
    <s v="UK"/>
    <n v="26"/>
    <n v="6"/>
    <n v="1985"/>
    <d v="1931-11-06T00:00:00"/>
    <x v="729"/>
    <x v="1072"/>
    <x v="4"/>
    <s v="UU"/>
    <x v="0"/>
    <n v="32"/>
    <n v="0"/>
    <n v="0"/>
  </r>
  <r>
    <s v="GBT-EF25766"/>
    <n v="20"/>
    <n v="5"/>
    <n v="1985"/>
    <d v="1925-10-06T00:00:00"/>
    <n v="50.92"/>
    <n v="0.98"/>
    <s v="UK"/>
    <n v="11"/>
    <n v="7"/>
    <n v="1985"/>
    <d v="1916-12-05T00:00:00"/>
    <x v="109"/>
    <x v="169"/>
    <x v="4"/>
    <s v="AH"/>
    <x v="0"/>
    <n v="52"/>
    <n v="0"/>
    <n v="0"/>
  </r>
  <r>
    <s v="GBT-EF25773"/>
    <n v="22"/>
    <n v="5"/>
    <n v="1985"/>
    <d v="1927-10-06T00:00:00"/>
    <n v="50.92"/>
    <n v="0.98"/>
    <s v="UK"/>
    <n v="21"/>
    <n v="4"/>
    <n v="1993"/>
    <d v="1926-09-14T00:00:00"/>
    <x v="109"/>
    <x v="169"/>
    <x v="4"/>
    <s v="UU"/>
    <x v="0"/>
    <n v="2891"/>
    <n v="0"/>
    <n v="0"/>
  </r>
  <r>
    <s v="GBT-EJ80558"/>
    <n v="14"/>
    <n v="5"/>
    <n v="1985"/>
    <d v="1919-10-06T00:00:00"/>
    <n v="53.37"/>
    <n v="-0.97"/>
    <s v="UK"/>
    <n v="4"/>
    <n v="5"/>
    <n v="1993"/>
    <d v="1909-10-14T00:00:00"/>
    <x v="42"/>
    <x v="1073"/>
    <x v="4"/>
    <s v="RH"/>
    <x v="0"/>
    <n v="2912"/>
    <n v="0"/>
    <n v="0"/>
  </r>
  <r>
    <s v="GBT-EK44493"/>
    <n v="9"/>
    <n v="6"/>
    <n v="1985"/>
    <d v="1914-11-06T00:00:00"/>
    <n v="53.38"/>
    <n v="-1.38"/>
    <s v="UK"/>
    <n v="7"/>
    <n v="3"/>
    <n v="1986"/>
    <d v="1912-08-06T00:00:00"/>
    <x v="87"/>
    <x v="897"/>
    <x v="4"/>
    <s v="UU"/>
    <x v="0"/>
    <n v="271"/>
    <n v="7"/>
    <n v="31"/>
  </r>
  <r>
    <s v="GBT-EK47616"/>
    <n v="5"/>
    <n v="6"/>
    <n v="1985"/>
    <d v="1910-11-06T00:00:00"/>
    <n v="53.38"/>
    <n v="-1.57"/>
    <s v="UK"/>
    <n v="9"/>
    <n v="12"/>
    <n v="1985"/>
    <d v="1915-05-08T00:00:00"/>
    <x v="731"/>
    <x v="639"/>
    <x v="4"/>
    <s v="UU"/>
    <x v="0"/>
    <n v="187"/>
    <n v="3"/>
    <n v="91"/>
  </r>
  <r>
    <s v="GBT-EK47624"/>
    <n v="7"/>
    <n v="5"/>
    <n v="1985"/>
    <d v="1912-10-05T00:00:00"/>
    <n v="53.38"/>
    <n v="-1.57"/>
    <s v="UK"/>
    <n v="17"/>
    <n v="11"/>
    <n v="1985"/>
    <d v="1923-04-08T00:00:00"/>
    <x v="731"/>
    <x v="545"/>
    <x v="4"/>
    <s v="PD"/>
    <x v="0"/>
    <n v="194"/>
    <n v="0"/>
    <n v="0"/>
  </r>
  <r>
    <s v="GBT-EK47642"/>
    <n v="5"/>
    <n v="6"/>
    <n v="1985"/>
    <d v="1910-11-06T00:00:00"/>
    <n v="53.38"/>
    <n v="-1.53"/>
    <s v="UK"/>
    <n v="3"/>
    <n v="7"/>
    <n v="1985"/>
    <d v="1908-12-05T00:00:00"/>
    <x v="731"/>
    <x v="639"/>
    <x v="4"/>
    <s v="AH"/>
    <x v="0"/>
    <n v="28"/>
    <n v="0"/>
    <n v="0"/>
  </r>
  <r>
    <s v="GBT-EK62267"/>
    <n v="28"/>
    <n v="5"/>
    <n v="1985"/>
    <d v="1933-10-06T00:00:00"/>
    <n v="53.17"/>
    <n v="-4.3499999999999996"/>
    <s v="UK"/>
    <n v="28"/>
    <n v="2"/>
    <n v="1986"/>
    <d v="1933-07-09T00:00:00"/>
    <x v="785"/>
    <x v="1018"/>
    <x v="4"/>
    <s v="UU"/>
    <x v="0"/>
    <n v="276"/>
    <n v="26"/>
    <n v="312"/>
  </r>
  <r>
    <s v="GBT-EK64737"/>
    <n v="4"/>
    <n v="5"/>
    <n v="1985"/>
    <d v="1909-10-06T00:00:00"/>
    <n v="52.52"/>
    <n v="-1.48"/>
    <s v="UK"/>
    <n v="6"/>
    <n v="6"/>
    <n v="1990"/>
    <d v="1911-11-11T00:00:00"/>
    <x v="281"/>
    <x v="168"/>
    <x v="4"/>
    <s v="UU"/>
    <x v="0"/>
    <n v="1859"/>
    <n v="0"/>
    <n v="0"/>
  </r>
  <r>
    <s v="GBT-EK64743"/>
    <n v="18"/>
    <n v="5"/>
    <n v="1985"/>
    <d v="1923-10-06T00:00:00"/>
    <n v="52.53"/>
    <n v="-1.47"/>
    <s v="UK"/>
    <n v="30"/>
    <n v="5"/>
    <n v="1989"/>
    <d v="1935-10-10T00:00:00"/>
    <x v="96"/>
    <x v="1074"/>
    <x v="4"/>
    <s v="UU"/>
    <x v="0"/>
    <n v="1473"/>
    <n v="2"/>
    <n v="91"/>
  </r>
  <r>
    <s v="GBT-EN12211"/>
    <n v="5"/>
    <n v="5"/>
    <n v="1985"/>
    <d v="1910-10-06T00:00:00"/>
    <n v="50.77"/>
    <n v="-2"/>
    <s v="UK"/>
    <n v="28"/>
    <n v="5"/>
    <n v="1985"/>
    <d v="1933-10-06T00:00:00"/>
    <x v="186"/>
    <x v="248"/>
    <x v="4"/>
    <s v="AH"/>
    <x v="0"/>
    <n v="23"/>
    <n v="0"/>
    <n v="0"/>
  </r>
  <r>
    <s v="GBT-EN16709"/>
    <n v="11"/>
    <n v="5"/>
    <n v="1985"/>
    <d v="1916-10-05T00:00:00"/>
    <n v="51.72"/>
    <n v="-0.02"/>
    <s v="UK"/>
    <n v="9"/>
    <n v="5"/>
    <n v="1986"/>
    <d v="1914-10-07T00:00:00"/>
    <x v="821"/>
    <x v="1075"/>
    <x v="4"/>
    <s v="UU"/>
    <x v="0"/>
    <n v="363"/>
    <n v="7"/>
    <n v="73"/>
  </r>
  <r>
    <s v="GBT-EN17841"/>
    <n v="11"/>
    <n v="5"/>
    <n v="1985"/>
    <d v="1916-10-05T00:00:00"/>
    <n v="51.78"/>
    <n v="-0.75"/>
    <s v="UK"/>
    <n v="17"/>
    <n v="11"/>
    <n v="1985"/>
    <d v="1923-04-08T00:00:00"/>
    <x v="498"/>
    <x v="1076"/>
    <x v="4"/>
    <s v="DH"/>
    <x v="0"/>
    <n v="190"/>
    <n v="3"/>
    <n v="232"/>
  </r>
  <r>
    <s v="GBT-EN17896"/>
    <n v="24"/>
    <n v="5"/>
    <n v="1985"/>
    <d v="1929-10-06T00:00:00"/>
    <n v="51.77"/>
    <n v="-0.75"/>
    <s v="UK"/>
    <n v="31"/>
    <n v="10"/>
    <n v="1992"/>
    <d v="1937-03-14T00:00:00"/>
    <x v="498"/>
    <x v="1048"/>
    <x v="4"/>
    <s v="DH"/>
    <x v="0"/>
    <n v="2717"/>
    <n v="0"/>
    <n v="0"/>
  </r>
  <r>
    <s v="GBT-EN20953"/>
    <n v="1"/>
    <n v="6"/>
    <n v="1985"/>
    <d v="1906-11-06T00:00:00"/>
    <n v="57.13"/>
    <n v="-2.2800000000000002"/>
    <s v="UK"/>
    <n v="5"/>
    <n v="4"/>
    <n v="1991"/>
    <d v="1910-09-12T00:00:00"/>
    <x v="801"/>
    <x v="390"/>
    <x v="4"/>
    <s v="UU"/>
    <x v="0"/>
    <n v="2134"/>
    <n v="9"/>
    <n v="295"/>
  </r>
  <r>
    <s v="GBT-EN20958"/>
    <n v="1"/>
    <n v="6"/>
    <n v="1985"/>
    <d v="1906-11-06T00:00:00"/>
    <n v="57.15"/>
    <n v="-2.2800000000000002"/>
    <s v="UK"/>
    <n v="5"/>
    <n v="4"/>
    <n v="1992"/>
    <d v="1910-09-13T00:00:00"/>
    <x v="552"/>
    <x v="863"/>
    <x v="4"/>
    <s v="UU"/>
    <x v="0"/>
    <n v="2500"/>
    <n v="0"/>
    <n v="0"/>
  </r>
  <r>
    <s v="GBT-EN54504"/>
    <n v="6"/>
    <n v="5"/>
    <n v="1985"/>
    <d v="1911-10-06T00:00:00"/>
    <n v="51.63"/>
    <n v="-0.77"/>
    <s v="UK"/>
    <n v="27"/>
    <n v="3"/>
    <n v="1987"/>
    <d v="1932-08-07T00:00:00"/>
    <x v="131"/>
    <x v="765"/>
    <x v="4"/>
    <s v="DH"/>
    <x v="0"/>
    <n v="690"/>
    <n v="7"/>
    <n v="203"/>
  </r>
  <r>
    <s v="GBT-EN54528"/>
    <n v="15"/>
    <n v="5"/>
    <n v="1985"/>
    <d v="1920-10-05T00:00:00"/>
    <n v="51.65"/>
    <n v="-0.7"/>
    <s v="UK"/>
    <n v="25"/>
    <n v="6"/>
    <n v="1994"/>
    <d v="1930-11-15T00:00:00"/>
    <x v="822"/>
    <x v="387"/>
    <x v="4"/>
    <s v="UU"/>
    <x v="0"/>
    <n v="3328"/>
    <n v="0"/>
    <n v="0"/>
  </r>
  <r>
    <s v="GBT-EN54539"/>
    <n v="16"/>
    <n v="5"/>
    <n v="1985"/>
    <d v="1921-10-06T00:00:00"/>
    <n v="51.6"/>
    <n v="-0.67"/>
    <s v="UK"/>
    <n v="13"/>
    <n v="9"/>
    <n v="1985"/>
    <d v="1919-02-06T00:00:00"/>
    <x v="317"/>
    <x v="676"/>
    <x v="4"/>
    <s v="DH"/>
    <x v="0"/>
    <n v="120"/>
    <n v="0"/>
    <n v="0"/>
  </r>
  <r>
    <s v="GBT-EN54575"/>
    <n v="24"/>
    <n v="5"/>
    <n v="1985"/>
    <d v="1929-10-06T00:00:00"/>
    <n v="51.6"/>
    <n v="-0.65"/>
    <s v="UK"/>
    <n v="26"/>
    <n v="6"/>
    <n v="1987"/>
    <d v="1931-11-08T00:00:00"/>
    <x v="100"/>
    <x v="389"/>
    <x v="4"/>
    <s v="AH"/>
    <x v="0"/>
    <n v="763"/>
    <n v="64"/>
    <n v="48"/>
  </r>
  <r>
    <s v="GBT-EN59625"/>
    <n v="8"/>
    <n v="6"/>
    <n v="1985"/>
    <d v="1913-11-06T00:00:00"/>
    <n v="53.37"/>
    <n v="6.43"/>
    <s v="Eire"/>
    <n v="17"/>
    <n v="11"/>
    <n v="1985"/>
    <d v="1923-04-08T00:00:00"/>
    <x v="731"/>
    <x v="1077"/>
    <x v="7"/>
    <s v="DH"/>
    <x v="0"/>
    <n v="162"/>
    <n v="3"/>
    <n v="51"/>
  </r>
  <r>
    <s v="HRZ-A396387"/>
    <n v="23"/>
    <n v="5"/>
    <n v="1985"/>
    <d v="1928-10-05T00:00:00"/>
    <n v="45.13"/>
    <n v="18.02"/>
    <s v="Croatia"/>
    <n v="6"/>
    <n v="7"/>
    <n v="1986"/>
    <d v="1911-12-07T00:00:00"/>
    <x v="823"/>
    <x v="402"/>
    <x v="18"/>
    <s v="UU"/>
    <x v="0"/>
    <n v="409"/>
    <n v="0"/>
    <n v="0"/>
  </r>
  <r>
    <s v="LIK-234001"/>
    <n v="13"/>
    <n v="6"/>
    <n v="1985"/>
    <d v="1918-11-06T00:00:00"/>
    <n v="56.23"/>
    <n v="22.52"/>
    <s v="Lithuania"/>
    <n v="16"/>
    <n v="3"/>
    <n v="1986"/>
    <d v="1921-08-07T00:00:00"/>
    <x v="341"/>
    <x v="512"/>
    <x v="21"/>
    <s v="UU"/>
    <x v="1"/>
    <n v="276"/>
    <n v="81"/>
    <n v="66"/>
  </r>
  <r>
    <s v="LIK-237209"/>
    <n v="25"/>
    <n v="5"/>
    <n v="1985"/>
    <d v="1930-10-06T00:00:00"/>
    <n v="55.33"/>
    <n v="22.3"/>
    <s v="Lithuania"/>
    <n v="15"/>
    <n v="6"/>
    <n v="1987"/>
    <d v="1920-11-07T00:00:00"/>
    <x v="581"/>
    <x v="1078"/>
    <x v="22"/>
    <s v="UU"/>
    <x v="0"/>
    <n v="751"/>
    <n v="6"/>
    <n v="191"/>
  </r>
  <r>
    <s v="NLA-3379415"/>
    <n v="17"/>
    <n v="5"/>
    <n v="1985"/>
    <d v="1922-10-06T00:00:00"/>
    <n v="53.05"/>
    <n v="4.7300000000000004"/>
    <s v="Netherlands"/>
    <n v="12"/>
    <n v="4"/>
    <n v="1986"/>
    <d v="1917-09-07T00:00:00"/>
    <x v="740"/>
    <x v="933"/>
    <x v="19"/>
    <s v="DH"/>
    <x v="0"/>
    <n v="330"/>
    <n v="3"/>
    <n v="149"/>
  </r>
  <r>
    <s v="NLA-3379419"/>
    <n v="20"/>
    <n v="5"/>
    <n v="1985"/>
    <d v="1925-10-06T00:00:00"/>
    <n v="53.05"/>
    <n v="4.72"/>
    <s v="Netherlands"/>
    <n v="27"/>
    <n v="9"/>
    <n v="1986"/>
    <d v="1933-02-06T00:00:00"/>
    <x v="740"/>
    <x v="743"/>
    <x v="19"/>
    <s v="UU"/>
    <x v="0"/>
    <n v="495"/>
    <n v="4"/>
    <n v="164"/>
  </r>
  <r>
    <s v="NLA-3379420"/>
    <n v="20"/>
    <n v="5"/>
    <n v="1985"/>
    <d v="1925-10-06T00:00:00"/>
    <n v="53.05"/>
    <n v="4.72"/>
    <s v="Netherlands"/>
    <n v="15"/>
    <n v="11"/>
    <n v="1988"/>
    <d v="1921-04-10T00:00:00"/>
    <x v="703"/>
    <x v="933"/>
    <x v="19"/>
    <s v="DH"/>
    <x v="0"/>
    <n v="1275"/>
    <n v="5"/>
    <n v="32"/>
  </r>
  <r>
    <s v="NLA-3401831"/>
    <n v="16"/>
    <n v="6"/>
    <n v="1985"/>
    <d v="1921-11-06T00:00:00"/>
    <n v="53.05"/>
    <n v="4.7300000000000004"/>
    <s v="Netherlands"/>
    <n v="10"/>
    <n v="7"/>
    <n v="1985"/>
    <d v="1915-12-06T00:00:00"/>
    <x v="650"/>
    <x v="869"/>
    <x v="19"/>
    <s v="PD"/>
    <x v="0"/>
    <n v="24"/>
    <n v="2"/>
    <n v="270"/>
  </r>
  <r>
    <s v="NLA-3402955"/>
    <n v="27"/>
    <n v="5"/>
    <n v="1985"/>
    <d v="1932-10-05T00:00:00"/>
    <n v="52.33"/>
    <n v="4.5199999999999996"/>
    <s v="Netherlands"/>
    <n v="30"/>
    <n v="5"/>
    <n v="1985"/>
    <d v="1935-10-06T00:00:00"/>
    <x v="144"/>
    <x v="870"/>
    <x v="19"/>
    <s v="UU"/>
    <x v="0"/>
    <n v="3"/>
    <n v="2"/>
    <n v="181"/>
  </r>
  <r>
    <s v="NLA-3402992"/>
    <n v="15"/>
    <n v="6"/>
    <n v="1985"/>
    <d v="1920-11-05T00:00:00"/>
    <n v="52.35"/>
    <n v="4.53"/>
    <s v="Netherlands"/>
    <n v="10"/>
    <n v="7"/>
    <n v="1985"/>
    <d v="1915-12-06T00:00:00"/>
    <x v="15"/>
    <x v="870"/>
    <x v="19"/>
    <s v="UU"/>
    <x v="0"/>
    <n v="25"/>
    <n v="0"/>
    <n v="0"/>
  </r>
  <r>
    <s v="NLA-3402996"/>
    <n v="15"/>
    <n v="6"/>
    <n v="1985"/>
    <d v="1920-11-05T00:00:00"/>
    <n v="52.33"/>
    <n v="4.5199999999999996"/>
    <s v="Netherlands"/>
    <n v="10"/>
    <n v="7"/>
    <n v="1985"/>
    <d v="1915-12-06T00:00:00"/>
    <x v="144"/>
    <x v="870"/>
    <x v="19"/>
    <s v="UU"/>
    <x v="0"/>
    <n v="25"/>
    <n v="2"/>
    <n v="181"/>
  </r>
  <r>
    <s v="NOS-566459"/>
    <n v="29"/>
    <n v="5"/>
    <n v="1985"/>
    <d v="1934-10-06T00:00:00"/>
    <n v="63"/>
    <n v="8.02"/>
    <s v="Norway"/>
    <n v="19"/>
    <n v="9"/>
    <n v="1985"/>
    <d v="1925-02-05T00:00:00"/>
    <x v="824"/>
    <x v="276"/>
    <x v="8"/>
    <s v="AH"/>
    <x v="2"/>
    <n v="113"/>
    <n v="6"/>
    <n v="9"/>
  </r>
  <r>
    <s v="NOS-571031"/>
    <n v="4"/>
    <n v="6"/>
    <n v="1985"/>
    <d v="1909-11-06T00:00:00"/>
    <n v="58.88"/>
    <n v="5.7"/>
    <s v="Norway"/>
    <n v="14"/>
    <n v="8"/>
    <n v="1985"/>
    <d v="1920-01-06T00:00:00"/>
    <x v="782"/>
    <x v="1079"/>
    <x v="8"/>
    <s v="ND"/>
    <x v="0"/>
    <n v="71"/>
    <n v="48"/>
    <n v="165"/>
  </r>
  <r>
    <s v="NOS-571032"/>
    <n v="4"/>
    <n v="6"/>
    <n v="1985"/>
    <d v="1909-11-06T00:00:00"/>
    <n v="58.88"/>
    <n v="5.7"/>
    <s v="Norway"/>
    <n v="15"/>
    <n v="1"/>
    <n v="1986"/>
    <d v="1920-06-08T00:00:00"/>
    <x v="277"/>
    <x v="367"/>
    <x v="8"/>
    <s v="AH"/>
    <x v="0"/>
    <n v="225"/>
    <n v="36"/>
    <n v="179"/>
  </r>
  <r>
    <s v="NOS-571040"/>
    <n v="4"/>
    <n v="6"/>
    <n v="1985"/>
    <d v="1909-11-06T00:00:00"/>
    <n v="58.43"/>
    <n v="6.1"/>
    <s v="Norway"/>
    <n v="4"/>
    <n v="8"/>
    <n v="1985"/>
    <d v="1910-01-06T00:00:00"/>
    <x v="658"/>
    <x v="689"/>
    <x v="8"/>
    <s v="DH"/>
    <x v="0"/>
    <n v="61"/>
    <n v="0"/>
    <n v="0"/>
  </r>
  <r>
    <s v="NOS-589787"/>
    <n v="5"/>
    <n v="6"/>
    <n v="1985"/>
    <d v="1910-11-06T00:00:00"/>
    <n v="63.47"/>
    <n v="10.92"/>
    <s v="Norway"/>
    <n v="15"/>
    <n v="10"/>
    <n v="1992"/>
    <d v="1921-03-14T00:00:00"/>
    <x v="788"/>
    <x v="1080"/>
    <x v="8"/>
    <s v="UU"/>
    <x v="1"/>
    <n v="2689"/>
    <n v="0"/>
    <n v="0"/>
  </r>
  <r>
    <s v="NOS-589798"/>
    <n v="5"/>
    <n v="6"/>
    <n v="1985"/>
    <d v="1910-11-06T00:00:00"/>
    <n v="63.47"/>
    <n v="10.92"/>
    <s v="Norway"/>
    <n v="7"/>
    <n v="10"/>
    <n v="1985"/>
    <d v="1913-03-07T00:00:00"/>
    <x v="819"/>
    <x v="1033"/>
    <x v="8"/>
    <s v="UU"/>
    <x v="0"/>
    <n v="124"/>
    <n v="3"/>
    <n v="139"/>
  </r>
  <r>
    <s v="SFH-S037851"/>
    <n v="26"/>
    <n v="6"/>
    <n v="1985"/>
    <d v="1931-11-06T00:00:00"/>
    <n v="64.23"/>
    <n v="28.3"/>
    <s v="Finland"/>
    <n v="15"/>
    <n v="1"/>
    <n v="1986"/>
    <d v="1920-06-08T00:00:00"/>
    <x v="769"/>
    <x v="769"/>
    <x v="1"/>
    <s v="UU"/>
    <x v="0"/>
    <n v="203"/>
    <n v="0"/>
    <n v="0"/>
  </r>
  <r>
    <s v="SFH-S066675"/>
    <n v="14"/>
    <n v="6"/>
    <n v="1985"/>
    <d v="1919-11-06T00:00:00"/>
    <n v="62.97"/>
    <n v="28"/>
    <s v="Finland"/>
    <n v="24"/>
    <n v="3"/>
    <n v="1986"/>
    <d v="1929-08-07T00:00:00"/>
    <x v="825"/>
    <x v="1081"/>
    <x v="1"/>
    <s v="DH"/>
    <x v="0"/>
    <n v="283"/>
    <n v="4"/>
    <n v="234"/>
  </r>
  <r>
    <s v="SFH-S075714"/>
    <n v="20"/>
    <n v="7"/>
    <n v="1985"/>
    <d v="1925-12-06T00:00:00"/>
    <n v="60.7"/>
    <n v="24.42"/>
    <s v="Finland"/>
    <n v="6"/>
    <n v="9"/>
    <n v="1986"/>
    <d v="1912-02-07T00:00:00"/>
    <x v="246"/>
    <x v="1004"/>
    <x v="1"/>
    <s v="DH"/>
    <x v="0"/>
    <n v="413"/>
    <n v="3"/>
    <n v="45"/>
  </r>
  <r>
    <s v="SFH-S081981"/>
    <n v="6"/>
    <n v="6"/>
    <n v="1985"/>
    <d v="1911-11-06T00:00:00"/>
    <n v="60.47"/>
    <n v="25.15"/>
    <s v="Finland"/>
    <n v="30"/>
    <n v="6"/>
    <n v="1985"/>
    <d v="1935-11-06T00:00:00"/>
    <x v="720"/>
    <x v="1000"/>
    <x v="1"/>
    <s v="UU"/>
    <x v="0"/>
    <n v="24"/>
    <n v="3"/>
    <n v="136"/>
  </r>
  <r>
    <s v="SFH-S098037"/>
    <n v="6"/>
    <n v="6"/>
    <n v="1985"/>
    <d v="1911-11-06T00:00:00"/>
    <n v="60.83"/>
    <n v="26.72"/>
    <s v="Finland"/>
    <n v="2"/>
    <n v="8"/>
    <n v="1985"/>
    <d v="1908-01-06T00:00:00"/>
    <x v="127"/>
    <x v="142"/>
    <x v="1"/>
    <s v="DH"/>
    <x v="0"/>
    <n v="57"/>
    <n v="3"/>
    <n v="206"/>
  </r>
  <r>
    <s v="SFH-S098038"/>
    <n v="6"/>
    <n v="6"/>
    <n v="1985"/>
    <d v="1911-11-06T00:00:00"/>
    <n v="60.83"/>
    <n v="26.72"/>
    <s v="Finland"/>
    <n v="2"/>
    <n v="8"/>
    <n v="1985"/>
    <d v="1908-01-06T00:00:00"/>
    <x v="127"/>
    <x v="142"/>
    <x v="1"/>
    <s v="DH"/>
    <x v="0"/>
    <n v="57"/>
    <n v="3"/>
    <n v="206"/>
  </r>
  <r>
    <s v="SFH-S098040"/>
    <n v="6"/>
    <n v="6"/>
    <n v="1985"/>
    <d v="1911-11-06T00:00:00"/>
    <n v="60.83"/>
    <n v="26.72"/>
    <s v="Finland"/>
    <n v="2"/>
    <n v="8"/>
    <n v="1985"/>
    <d v="1908-01-06T00:00:00"/>
    <x v="127"/>
    <x v="142"/>
    <x v="1"/>
    <s v="DH"/>
    <x v="0"/>
    <n v="57"/>
    <n v="3"/>
    <n v="206"/>
  </r>
  <r>
    <s v="SFH-S098043"/>
    <n v="6"/>
    <n v="6"/>
    <n v="1985"/>
    <d v="1911-11-06T00:00:00"/>
    <n v="60.83"/>
    <n v="26.72"/>
    <s v="Finland"/>
    <n v="2"/>
    <n v="8"/>
    <n v="1985"/>
    <d v="1908-01-06T00:00:00"/>
    <x v="127"/>
    <x v="142"/>
    <x v="1"/>
    <s v="DH"/>
    <x v="0"/>
    <n v="57"/>
    <n v="3"/>
    <n v="206"/>
  </r>
  <r>
    <s v="SFH-S098164"/>
    <n v="29"/>
    <n v="5"/>
    <n v="1985"/>
    <d v="1934-10-06T00:00:00"/>
    <n v="62.63"/>
    <n v="26.83"/>
    <s v="Finland"/>
    <n v="18"/>
    <n v="9"/>
    <n v="1985"/>
    <d v="1924-02-06T00:00:00"/>
    <x v="269"/>
    <x v="1082"/>
    <x v="1"/>
    <s v="AH"/>
    <x v="0"/>
    <n v="112"/>
    <n v="4"/>
    <n v="235"/>
  </r>
  <r>
    <s v="SFH-S098168"/>
    <n v="29"/>
    <n v="5"/>
    <n v="1985"/>
    <d v="1934-10-06T00:00:00"/>
    <n v="62.63"/>
    <n v="26.83"/>
    <s v="Finland"/>
    <n v="1"/>
    <n v="5"/>
    <n v="1987"/>
    <d v="1906-10-08T00:00:00"/>
    <x v="60"/>
    <x v="938"/>
    <x v="1"/>
    <s v="UU"/>
    <x v="0"/>
    <n v="702"/>
    <n v="18"/>
    <n v="210"/>
  </r>
  <r>
    <s v="SFH-S098173"/>
    <n v="29"/>
    <n v="5"/>
    <n v="1985"/>
    <d v="1934-10-06T00:00:00"/>
    <n v="62.62"/>
    <n v="26.9"/>
    <s v="Finland"/>
    <n v="31"/>
    <n v="8"/>
    <n v="1988"/>
    <d v="1937-01-08T00:00:00"/>
    <x v="825"/>
    <x v="1083"/>
    <x v="1"/>
    <s v="DH"/>
    <x v="0"/>
    <n v="1190"/>
    <n v="59"/>
    <n v="51"/>
  </r>
  <r>
    <s v="SFH-S098197"/>
    <n v="30"/>
    <n v="5"/>
    <n v="1985"/>
    <d v="1935-10-06T00:00:00"/>
    <n v="62.63"/>
    <n v="27.13"/>
    <s v="Finland"/>
    <n v="6"/>
    <n v="5"/>
    <n v="1986"/>
    <d v="1911-10-07T00:00:00"/>
    <x v="651"/>
    <x v="119"/>
    <x v="1"/>
    <s v="DH"/>
    <x v="0"/>
    <n v="341"/>
    <n v="2"/>
    <n v="91"/>
  </r>
  <r>
    <s v="SFH-S098514"/>
    <n v="1"/>
    <n v="6"/>
    <n v="1985"/>
    <d v="1906-11-06T00:00:00"/>
    <n v="61.02"/>
    <n v="24.53"/>
    <s v="Finland"/>
    <n v="19"/>
    <n v="1"/>
    <n v="1987"/>
    <d v="1924-06-09T00:00:00"/>
    <x v="686"/>
    <x v="1084"/>
    <x v="1"/>
    <s v="DH"/>
    <x v="0"/>
    <n v="597"/>
    <n v="45"/>
    <n v="290"/>
  </r>
  <r>
    <s v="SFH-S098520"/>
    <n v="1"/>
    <n v="6"/>
    <n v="1985"/>
    <d v="1906-11-06T00:00:00"/>
    <n v="61.02"/>
    <n v="24.53"/>
    <s v="Finland"/>
    <n v="7"/>
    <n v="8"/>
    <n v="1989"/>
    <d v="1913-01-09T00:00:00"/>
    <x v="579"/>
    <x v="1000"/>
    <x v="1"/>
    <s v="AH"/>
    <x v="0"/>
    <n v="1528"/>
    <n v="99"/>
    <n v="21"/>
  </r>
  <r>
    <s v="SFH-S099458"/>
    <n v="4"/>
    <n v="6"/>
    <n v="1985"/>
    <d v="1909-11-06T00:00:00"/>
    <n v="62.8"/>
    <n v="22.88"/>
    <s v="Finland"/>
    <n v="19"/>
    <n v="5"/>
    <n v="1986"/>
    <d v="1924-10-06T00:00:00"/>
    <x v="826"/>
    <x v="1085"/>
    <x v="1"/>
    <s v="HH"/>
    <x v="0"/>
    <n v="349"/>
    <n v="2"/>
    <n v="181"/>
  </r>
  <r>
    <s v="SFH-S099459"/>
    <n v="4"/>
    <n v="6"/>
    <n v="1985"/>
    <d v="1909-11-06T00:00:00"/>
    <n v="62.8"/>
    <n v="22.87"/>
    <s v="Finland"/>
    <n v="26"/>
    <n v="5"/>
    <n v="1987"/>
    <d v="1931-10-08T00:00:00"/>
    <x v="105"/>
    <x v="1086"/>
    <x v="1"/>
    <s v="DH"/>
    <x v="0"/>
    <n v="721"/>
    <n v="56"/>
    <n v="294"/>
  </r>
  <r>
    <s v="SFH-S099464"/>
    <n v="4"/>
    <n v="6"/>
    <n v="1985"/>
    <d v="1909-11-06T00:00:00"/>
    <n v="62.77"/>
    <n v="22.85"/>
    <s v="Finland"/>
    <n v="24"/>
    <n v="6"/>
    <n v="1985"/>
    <d v="1929-11-06T00:00:00"/>
    <x v="791"/>
    <x v="1087"/>
    <x v="1"/>
    <s v="ND"/>
    <x v="0"/>
    <n v="20"/>
    <n v="1"/>
    <n v="270"/>
  </r>
  <r>
    <s v="SFH-S099468"/>
    <n v="5"/>
    <n v="6"/>
    <n v="1985"/>
    <d v="1910-11-06T00:00:00"/>
    <n v="62.77"/>
    <n v="22.83"/>
    <s v="Finland"/>
    <n v="14"/>
    <n v="6"/>
    <n v="1990"/>
    <d v="1919-11-11T00:00:00"/>
    <x v="791"/>
    <x v="1087"/>
    <x v="1"/>
    <s v="PD"/>
    <x v="0"/>
    <n v="1835"/>
    <n v="0"/>
    <n v="0"/>
  </r>
  <r>
    <s v="SFH-S099904"/>
    <n v="3"/>
    <n v="6"/>
    <n v="1985"/>
    <d v="1908-11-05T00:00:00"/>
    <n v="62.57"/>
    <n v="27.13"/>
    <s v="Finland"/>
    <n v="22"/>
    <n v="8"/>
    <n v="1985"/>
    <d v="1928-01-06T00:00:00"/>
    <x v="170"/>
    <x v="119"/>
    <x v="1"/>
    <s v="RH"/>
    <x v="2"/>
    <n v="80"/>
    <n v="2"/>
    <n v="91"/>
  </r>
  <r>
    <s v="SFH-S099912"/>
    <n v="4"/>
    <n v="6"/>
    <n v="1985"/>
    <d v="1909-11-06T00:00:00"/>
    <n v="62.63"/>
    <n v="27.13"/>
    <s v="Finland"/>
    <n v="9"/>
    <n v="1"/>
    <n v="1987"/>
    <d v="1914-06-10T00:00:00"/>
    <x v="269"/>
    <x v="1061"/>
    <x v="1"/>
    <s v="UU"/>
    <x v="0"/>
    <n v="584"/>
    <n v="3"/>
    <n v="205"/>
  </r>
  <r>
    <s v="SFH-S099959"/>
    <n v="9"/>
    <n v="6"/>
    <n v="1985"/>
    <d v="1914-11-06T00:00:00"/>
    <n v="62.63"/>
    <n v="27.12"/>
    <s v="Finland"/>
    <n v="27"/>
    <n v="6"/>
    <n v="1985"/>
    <d v="1932-11-05T00:00:00"/>
    <x v="651"/>
    <x v="1061"/>
    <x v="1"/>
    <s v="UU"/>
    <x v="0"/>
    <n v="18"/>
    <n v="0"/>
    <n v="0"/>
  </r>
  <r>
    <s v="SFH-S099964"/>
    <n v="9"/>
    <n v="6"/>
    <n v="1985"/>
    <d v="1914-11-06T00:00:00"/>
    <n v="62.62"/>
    <n v="27.12"/>
    <s v="Finland"/>
    <n v="20"/>
    <n v="10"/>
    <n v="1986"/>
    <d v="1926-03-09T00:00:00"/>
    <x v="269"/>
    <x v="1061"/>
    <x v="1"/>
    <s v="UU"/>
    <x v="0"/>
    <n v="498"/>
    <n v="0"/>
    <n v="0"/>
  </r>
  <r>
    <s v="SFH-S099974"/>
    <n v="9"/>
    <n v="6"/>
    <n v="1985"/>
    <d v="1914-11-06T00:00:00"/>
    <n v="62.6"/>
    <n v="27.15"/>
    <s v="Finland"/>
    <n v="1"/>
    <n v="5"/>
    <n v="1988"/>
    <d v="1906-10-09T00:00:00"/>
    <x v="772"/>
    <x v="1062"/>
    <x v="1"/>
    <s v="DH"/>
    <x v="0"/>
    <n v="1057"/>
    <n v="6"/>
    <n v="251"/>
  </r>
  <r>
    <s v="SFH-S101005"/>
    <n v="1"/>
    <n v="6"/>
    <n v="1985"/>
    <d v="1906-11-06T00:00:00"/>
    <n v="64.28"/>
    <n v="27.65"/>
    <s v="Finland"/>
    <n v="5"/>
    <n v="8"/>
    <n v="1986"/>
    <d v="1911-01-07T00:00:00"/>
    <x v="827"/>
    <x v="1088"/>
    <x v="1"/>
    <s v="DH"/>
    <x v="0"/>
    <n v="430"/>
    <n v="36"/>
    <n v="246"/>
  </r>
  <r>
    <s v="SFH-S102152"/>
    <n v="14"/>
    <n v="6"/>
    <n v="1985"/>
    <d v="1919-11-06T00:00:00"/>
    <n v="61.63"/>
    <n v="23.22"/>
    <s v="Finland"/>
    <n v="22"/>
    <n v="6"/>
    <n v="1990"/>
    <d v="1927-11-11T00:00:00"/>
    <x v="828"/>
    <x v="510"/>
    <x v="1"/>
    <s v="AH"/>
    <x v="2"/>
    <n v="1834"/>
    <n v="4"/>
    <n v="235"/>
  </r>
  <r>
    <s v="SFH-ST060256"/>
    <n v="11"/>
    <n v="6"/>
    <n v="1985"/>
    <d v="1916-11-05T00:00:00"/>
    <n v="62.53"/>
    <n v="27.17"/>
    <s v="Finland"/>
    <n v="30"/>
    <n v="6"/>
    <n v="1985"/>
    <d v="1935-11-06T00:00:00"/>
    <x v="322"/>
    <x v="1061"/>
    <x v="1"/>
    <s v="DH"/>
    <x v="0"/>
    <n v="19"/>
    <n v="3"/>
    <n v="270"/>
  </r>
  <r>
    <s v="SFH-ST060258"/>
    <n v="11"/>
    <n v="6"/>
    <n v="1985"/>
    <d v="1916-11-05T00:00:00"/>
    <n v="62.53"/>
    <n v="27.17"/>
    <s v="Finland"/>
    <n v="30"/>
    <n v="6"/>
    <n v="1985"/>
    <d v="1935-11-06T00:00:00"/>
    <x v="322"/>
    <x v="1061"/>
    <x v="1"/>
    <s v="DH"/>
    <x v="0"/>
    <n v="19"/>
    <n v="3"/>
    <n v="270"/>
  </r>
  <r>
    <s v="SFH-ST060259"/>
    <n v="11"/>
    <n v="6"/>
    <n v="1985"/>
    <d v="1916-11-05T00:00:00"/>
    <n v="62.53"/>
    <n v="27.17"/>
    <s v="Finland"/>
    <n v="30"/>
    <n v="6"/>
    <n v="1985"/>
    <d v="1935-11-06T00:00:00"/>
    <x v="322"/>
    <x v="1061"/>
    <x v="1"/>
    <s v="DH"/>
    <x v="0"/>
    <n v="19"/>
    <n v="3"/>
    <n v="270"/>
  </r>
  <r>
    <s v="SVS-6045373"/>
    <n v="3"/>
    <n v="6"/>
    <n v="1985"/>
    <d v="1908-11-05T00:00:00"/>
    <n v="57.67"/>
    <n v="12.02"/>
    <s v="Sweden"/>
    <n v="15"/>
    <n v="11"/>
    <n v="1985"/>
    <d v="1921-04-07T00:00:00"/>
    <x v="125"/>
    <x v="36"/>
    <x v="11"/>
    <s v="DH"/>
    <x v="0"/>
    <n v="165"/>
    <n v="4"/>
    <n v="239"/>
  </r>
  <r>
    <s v="SVS-6102413"/>
    <n v="1"/>
    <n v="6"/>
    <n v="1985"/>
    <d v="1906-11-06T00:00:00"/>
    <n v="56.02"/>
    <n v="14.83"/>
    <s v="Sweden"/>
    <n v="3"/>
    <n v="1"/>
    <n v="1986"/>
    <d v="1908-06-08T00:00:00"/>
    <x v="6"/>
    <x v="424"/>
    <x v="11"/>
    <s v="DH"/>
    <x v="0"/>
    <n v="216"/>
    <n v="17"/>
    <n v="305"/>
  </r>
  <r>
    <s v="SVS-6102415"/>
    <n v="1"/>
    <n v="6"/>
    <n v="1985"/>
    <d v="1906-11-06T00:00:00"/>
    <n v="56.02"/>
    <n v="14.83"/>
    <s v="Sweden"/>
    <n v="17"/>
    <n v="7"/>
    <n v="1985"/>
    <d v="1922-12-06T00:00:00"/>
    <x v="625"/>
    <x v="244"/>
    <x v="11"/>
    <s v="UU"/>
    <x v="0"/>
    <n v="46"/>
    <n v="0"/>
    <n v="0"/>
  </r>
  <r>
    <s v="SVS-6102423"/>
    <n v="1"/>
    <n v="6"/>
    <n v="1985"/>
    <d v="1906-11-06T00:00:00"/>
    <n v="56.02"/>
    <n v="14.83"/>
    <s v="Sweden"/>
    <n v="28"/>
    <n v="3"/>
    <n v="1986"/>
    <d v="1933-08-07T00:00:00"/>
    <x v="625"/>
    <x v="225"/>
    <x v="11"/>
    <s v="DH"/>
    <x v="0"/>
    <n v="300"/>
    <n v="16"/>
    <n v="270"/>
  </r>
  <r>
    <s v="DEH-5100903"/>
    <n v="22"/>
    <n v="5"/>
    <n v="1986"/>
    <d v="1927-10-07T00:00:00"/>
    <n v="54.08"/>
    <n v="12.12"/>
    <s v="Germany"/>
    <n v="1"/>
    <n v="6"/>
    <n v="1986"/>
    <d v="1906-11-07T00:00:00"/>
    <x v="672"/>
    <x v="75"/>
    <x v="6"/>
    <s v="PD"/>
    <x v="0"/>
    <n v="10"/>
    <n v="3"/>
    <n v="311"/>
  </r>
  <r>
    <s v="DEH-5100925"/>
    <n v="23"/>
    <n v="5"/>
    <n v="1986"/>
    <d v="1928-10-06T00:00:00"/>
    <n v="54.08"/>
    <n v="12.12"/>
    <s v="Germany"/>
    <n v="18"/>
    <n v="3"/>
    <n v="1987"/>
    <d v="1923-08-08T00:00:00"/>
    <x v="528"/>
    <x v="496"/>
    <x v="6"/>
    <s v="UU"/>
    <x v="0"/>
    <n v="299"/>
    <n v="2"/>
    <n v="270"/>
  </r>
  <r>
    <s v="DEH-5100927"/>
    <n v="23"/>
    <n v="5"/>
    <n v="1986"/>
    <d v="1928-10-06T00:00:00"/>
    <n v="54.15"/>
    <n v="12.1"/>
    <s v="Germany"/>
    <n v="30"/>
    <n v="11"/>
    <n v="1988"/>
    <d v="1936-04-10T00:00:00"/>
    <x v="718"/>
    <x v="75"/>
    <x v="6"/>
    <s v="UU"/>
    <x v="0"/>
    <n v="922"/>
    <n v="4"/>
    <n v="197"/>
  </r>
  <r>
    <s v="DKC-5015492"/>
    <n v="24"/>
    <n v="6"/>
    <n v="1986"/>
    <d v="1929-11-07T00:00:00"/>
    <n v="56.57"/>
    <n v="9.02"/>
    <s v="Denmark"/>
    <n v="4"/>
    <n v="4"/>
    <n v="1988"/>
    <d v="1909-09-09T00:00:00"/>
    <x v="829"/>
    <x v="1089"/>
    <x v="3"/>
    <s v="DH"/>
    <x v="0"/>
    <n v="650"/>
    <n v="0"/>
    <n v="0"/>
  </r>
  <r>
    <s v="DKC-5051519"/>
    <n v="20"/>
    <n v="5"/>
    <n v="1986"/>
    <d v="1925-10-07T00:00:00"/>
    <n v="55.97"/>
    <n v="12.3"/>
    <s v="Denmark"/>
    <n v="1"/>
    <n v="6"/>
    <n v="1986"/>
    <d v="1906-11-07T00:00:00"/>
    <x v="68"/>
    <x v="187"/>
    <x v="3"/>
    <s v="UU"/>
    <x v="0"/>
    <n v="12"/>
    <n v="0"/>
    <n v="0"/>
  </r>
  <r>
    <s v="ESI-F04220"/>
    <n v="12"/>
    <n v="6"/>
    <n v="1986"/>
    <d v="1917-11-07T00:00:00"/>
    <n v="41.5"/>
    <n v="2.3199999999999998"/>
    <s v="Spain"/>
    <n v="7"/>
    <n v="3"/>
    <n v="1988"/>
    <d v="1912-08-08T00:00:00"/>
    <x v="830"/>
    <x v="1090"/>
    <x v="14"/>
    <s v="UU"/>
    <x v="0"/>
    <n v="634"/>
    <n v="15"/>
    <n v="42"/>
  </r>
  <r>
    <s v="ESI-F47273"/>
    <n v="24"/>
    <n v="5"/>
    <n v="1986"/>
    <d v="1929-10-07T00:00:00"/>
    <n v="39.979999999999997"/>
    <n v="-5.28"/>
    <s v="Spain"/>
    <n v="3"/>
    <n v="12"/>
    <n v="1986"/>
    <d v="1909-05-08T00:00:00"/>
    <x v="831"/>
    <x v="1053"/>
    <x v="14"/>
    <s v="UU"/>
    <x v="1"/>
    <n v="193"/>
    <n v="24"/>
    <n v="252"/>
  </r>
  <r>
    <s v="ETM-U162659"/>
    <n v="31"/>
    <n v="5"/>
    <n v="1986"/>
    <d v="1936-10-06T00:00:00"/>
    <n v="58.38"/>
    <n v="26.53"/>
    <s v="Estonia"/>
    <n v="25"/>
    <n v="11"/>
    <n v="1989"/>
    <d v="1931-04-12T00:00:00"/>
    <x v="371"/>
    <x v="1091"/>
    <x v="10"/>
    <s v="RH"/>
    <x v="1"/>
    <n v="1274"/>
    <n v="201"/>
    <n v="82"/>
  </r>
  <r>
    <s v="ETM-U233119"/>
    <n v="18"/>
    <n v="5"/>
    <n v="1986"/>
    <d v="1923-10-07T00:00:00"/>
    <n v="58.4"/>
    <n v="24.65"/>
    <s v="Estonia"/>
    <n v="1"/>
    <n v="11"/>
    <n v="1988"/>
    <d v="1907-04-11T00:00:00"/>
    <x v="436"/>
    <x v="1092"/>
    <x v="20"/>
    <s v="AH"/>
    <x v="0"/>
    <n v="898"/>
    <n v="3"/>
    <n v="333"/>
  </r>
  <r>
    <s v="ETM-U333816"/>
    <n v="19"/>
    <n v="5"/>
    <n v="1986"/>
    <d v="1924-10-06T00:00:00"/>
    <n v="58.2"/>
    <n v="24.47"/>
    <s v="Estonia"/>
    <n v="8"/>
    <n v="2"/>
    <n v="1988"/>
    <d v="1913-07-11T00:00:00"/>
    <x v="252"/>
    <x v="1093"/>
    <x v="20"/>
    <s v="UU"/>
    <x v="0"/>
    <n v="630"/>
    <n v="144"/>
    <n v="62"/>
  </r>
  <r>
    <s v="ETM-U435221"/>
    <n v="23"/>
    <n v="5"/>
    <n v="1986"/>
    <d v="1928-10-06T00:00:00"/>
    <n v="58.4"/>
    <n v="24.65"/>
    <s v="Estonia"/>
    <n v="27"/>
    <n v="7"/>
    <n v="1988"/>
    <d v="1932-12-08T00:00:00"/>
    <x v="440"/>
    <x v="663"/>
    <x v="20"/>
    <s v="AH"/>
    <x v="0"/>
    <n v="796"/>
    <n v="25"/>
    <n v="99"/>
  </r>
  <r>
    <s v="ETM-U435226"/>
    <n v="23"/>
    <n v="5"/>
    <n v="1986"/>
    <d v="1928-10-06T00:00:00"/>
    <n v="58.4"/>
    <n v="24.65"/>
    <s v="Estonia"/>
    <n v="17"/>
    <n v="9"/>
    <n v="1986"/>
    <d v="1923-02-07T00:00:00"/>
    <x v="176"/>
    <x v="750"/>
    <x v="20"/>
    <s v="RH"/>
    <x v="2"/>
    <n v="117"/>
    <n v="7"/>
    <n v="253"/>
  </r>
  <r>
    <s v="ETM-U435257"/>
    <n v="25"/>
    <n v="5"/>
    <n v="1986"/>
    <d v="1930-10-07T00:00:00"/>
    <n v="58.53"/>
    <n v="24.82"/>
    <s v="Estonia"/>
    <n v="29"/>
    <n v="9"/>
    <n v="1986"/>
    <d v="1935-02-07T00:00:00"/>
    <x v="832"/>
    <x v="925"/>
    <x v="20"/>
    <s v="UU"/>
    <x v="0"/>
    <n v="127"/>
    <n v="0"/>
    <n v="0"/>
  </r>
  <r>
    <s v="GBT-EB28580"/>
    <n v="20"/>
    <n v="5"/>
    <n v="1986"/>
    <d v="1925-10-07T00:00:00"/>
    <n v="53.92"/>
    <n v="-2.97"/>
    <s v="UK"/>
    <n v="20"/>
    <n v="3"/>
    <n v="1987"/>
    <d v="1925-08-08T00:00:00"/>
    <x v="729"/>
    <x v="1072"/>
    <x v="4"/>
    <s v="DH"/>
    <x v="0"/>
    <n v="304"/>
    <n v="0"/>
    <n v="0"/>
  </r>
  <r>
    <s v="GBT-EB33466"/>
    <n v="8"/>
    <n v="6"/>
    <n v="1986"/>
    <d v="1913-11-07T00:00:00"/>
    <n v="51.38"/>
    <n v="0.72"/>
    <s v="UK"/>
    <n v="30"/>
    <n v="7"/>
    <n v="1986"/>
    <d v="1935-12-07T00:00:00"/>
    <x v="423"/>
    <x v="1094"/>
    <x v="4"/>
    <s v="DH"/>
    <x v="2"/>
    <n v="52"/>
    <n v="4"/>
    <n v="163"/>
  </r>
  <r>
    <s v="GBT-ED29791"/>
    <n v="11"/>
    <n v="5"/>
    <n v="1986"/>
    <d v="1916-10-06T00:00:00"/>
    <n v="54.05"/>
    <n v="-4.82"/>
    <s v="UK"/>
    <n v="30"/>
    <n v="3"/>
    <n v="1992"/>
    <d v="1935-08-13T00:00:00"/>
    <x v="448"/>
    <x v="979"/>
    <x v="4"/>
    <s v="ND"/>
    <x v="0"/>
    <n v="2150"/>
    <n v="0"/>
    <n v="0"/>
  </r>
  <r>
    <s v="GBT-ED29792"/>
    <n v="11"/>
    <n v="5"/>
    <n v="1986"/>
    <d v="1916-10-06T00:00:00"/>
    <n v="54.05"/>
    <n v="-4.82"/>
    <s v="UK"/>
    <n v="11"/>
    <n v="6"/>
    <n v="1986"/>
    <d v="1916-11-06T00:00:00"/>
    <x v="448"/>
    <x v="979"/>
    <x v="4"/>
    <s v="UU"/>
    <x v="0"/>
    <n v="31"/>
    <n v="0"/>
    <n v="0"/>
  </r>
  <r>
    <s v="GBT-ED29800"/>
    <n v="18"/>
    <n v="5"/>
    <n v="1986"/>
    <d v="1923-10-07T00:00:00"/>
    <n v="54.05"/>
    <n v="-4.82"/>
    <s v="UK"/>
    <n v="14"/>
    <n v="6"/>
    <n v="1986"/>
    <d v="1919-11-07T00:00:00"/>
    <x v="448"/>
    <x v="979"/>
    <x v="4"/>
    <s v="UU"/>
    <x v="0"/>
    <n v="27"/>
    <n v="0"/>
    <n v="0"/>
  </r>
  <r>
    <s v="GBT-EJ41221"/>
    <n v="2"/>
    <n v="5"/>
    <n v="1986"/>
    <d v="1907-10-07T00:00:00"/>
    <n v="51.77"/>
    <n v="-0.75"/>
    <s v="UK"/>
    <n v="10"/>
    <n v="7"/>
    <n v="1987"/>
    <d v="1915-12-08T00:00:00"/>
    <x v="498"/>
    <x v="386"/>
    <x v="4"/>
    <s v="AH"/>
    <x v="0"/>
    <n v="434"/>
    <n v="2"/>
    <n v="270"/>
  </r>
  <r>
    <s v="GBT-EJ43710"/>
    <n v="11"/>
    <n v="5"/>
    <n v="1986"/>
    <d v="1916-10-06T00:00:00"/>
    <n v="50.88"/>
    <n v="-1.32"/>
    <s v="UK"/>
    <n v="20"/>
    <n v="7"/>
    <n v="1986"/>
    <d v="1925-12-07T00:00:00"/>
    <x v="116"/>
    <x v="479"/>
    <x v="4"/>
    <s v="UU"/>
    <x v="0"/>
    <n v="70"/>
    <n v="0"/>
    <n v="0"/>
  </r>
  <r>
    <s v="GBT-EJ68560"/>
    <n v="29"/>
    <n v="5"/>
    <n v="1986"/>
    <d v="1934-10-07T00:00:00"/>
    <n v="51.72"/>
    <n v="-5.32"/>
    <s v="UK"/>
    <n v="1"/>
    <n v="6"/>
    <n v="1987"/>
    <d v="1906-11-08T00:00:00"/>
    <x v="681"/>
    <x v="1095"/>
    <x v="4"/>
    <s v="UU"/>
    <x v="0"/>
    <n v="368"/>
    <n v="0"/>
    <n v="0"/>
  </r>
  <r>
    <s v="GBT-EK20430"/>
    <n v="26"/>
    <n v="5"/>
    <n v="1986"/>
    <d v="1931-10-07T00:00:00"/>
    <n v="54.02"/>
    <n v="-2.78"/>
    <s v="UK"/>
    <n v="22"/>
    <n v="7"/>
    <n v="1986"/>
    <d v="1927-12-07T00:00:00"/>
    <x v="174"/>
    <x v="1096"/>
    <x v="4"/>
    <s v="AH"/>
    <x v="0"/>
    <n v="57"/>
    <n v="0"/>
    <n v="0"/>
  </r>
  <r>
    <s v="GBT-EK58906"/>
    <n v="4"/>
    <n v="6"/>
    <n v="1986"/>
    <d v="1909-11-07T00:00:00"/>
    <n v="52.38"/>
    <n v="-1.53"/>
    <s v="UK"/>
    <n v="15"/>
    <n v="7"/>
    <n v="1986"/>
    <d v="1920-12-06T00:00:00"/>
    <x v="737"/>
    <x v="639"/>
    <x v="4"/>
    <s v="UU"/>
    <x v="0"/>
    <n v="41"/>
    <n v="0"/>
    <n v="0"/>
  </r>
  <r>
    <s v="GBT-EK86616"/>
    <n v="18"/>
    <n v="5"/>
    <n v="1986"/>
    <d v="1923-10-07T00:00:00"/>
    <n v="51.43"/>
    <n v="-0.5"/>
    <s v="UK"/>
    <n v="21"/>
    <n v="1"/>
    <n v="1991"/>
    <d v="1926-06-14T00:00:00"/>
    <x v="19"/>
    <x v="722"/>
    <x v="4"/>
    <s v="RH"/>
    <x v="0"/>
    <n v="1709"/>
    <n v="0"/>
    <n v="0"/>
  </r>
  <r>
    <s v="GBT-EN14773"/>
    <n v="14"/>
    <n v="5"/>
    <n v="1986"/>
    <d v="1919-10-07T00:00:00"/>
    <n v="52.52"/>
    <n v="-1.45"/>
    <s v="UK"/>
    <n v="4"/>
    <n v="6"/>
    <n v="1989"/>
    <d v="1909-11-10T00:00:00"/>
    <x v="281"/>
    <x v="1074"/>
    <x v="4"/>
    <s v="UU"/>
    <x v="0"/>
    <n v="1117"/>
    <n v="0"/>
    <n v="0"/>
  </r>
  <r>
    <s v="GBT-EN14786"/>
    <n v="19"/>
    <n v="5"/>
    <n v="1986"/>
    <d v="1924-10-06T00:00:00"/>
    <n v="52.53"/>
    <n v="-1.47"/>
    <s v="UK"/>
    <n v="27"/>
    <n v="5"/>
    <n v="1988"/>
    <d v="1932-10-08T00:00:00"/>
    <x v="627"/>
    <x v="168"/>
    <x v="4"/>
    <s v="UU"/>
    <x v="0"/>
    <n v="739"/>
    <n v="4"/>
    <n v="344"/>
  </r>
  <r>
    <s v="GBT-EN16504"/>
    <n v="24"/>
    <n v="5"/>
    <n v="1986"/>
    <d v="1929-10-07T00:00:00"/>
    <n v="52.75"/>
    <n v="-4.8"/>
    <s v="UK"/>
    <n v="25"/>
    <n v="7"/>
    <n v="1987"/>
    <d v="1930-12-08T00:00:00"/>
    <x v="468"/>
    <x v="527"/>
    <x v="4"/>
    <s v="UU"/>
    <x v="0"/>
    <n v="427"/>
    <n v="0"/>
    <n v="0"/>
  </r>
  <r>
    <s v="GBT-EN16509"/>
    <n v="25"/>
    <n v="5"/>
    <n v="1986"/>
    <d v="1930-10-07T00:00:00"/>
    <n v="52.75"/>
    <n v="-4.8"/>
    <s v="UK"/>
    <n v="12"/>
    <n v="6"/>
    <n v="1986"/>
    <d v="1917-11-07T00:00:00"/>
    <x v="468"/>
    <x v="527"/>
    <x v="4"/>
    <s v="ND"/>
    <x v="0"/>
    <n v="18"/>
    <n v="0"/>
    <n v="0"/>
  </r>
  <r>
    <s v="GBT-EN16518"/>
    <n v="8"/>
    <n v="6"/>
    <n v="1986"/>
    <d v="1913-11-07T00:00:00"/>
    <n v="52.75"/>
    <n v="-4.8"/>
    <s v="UK"/>
    <n v="10"/>
    <n v="8"/>
    <n v="1986"/>
    <d v="1916-01-07T00:00:00"/>
    <x v="468"/>
    <x v="527"/>
    <x v="4"/>
    <s v="UU"/>
    <x v="0"/>
    <n v="63"/>
    <n v="0"/>
    <n v="0"/>
  </r>
  <r>
    <s v="GBT-EN16520"/>
    <n v="8"/>
    <n v="6"/>
    <n v="1986"/>
    <d v="1913-11-07T00:00:00"/>
    <n v="52.75"/>
    <n v="-4.8"/>
    <s v="UK"/>
    <n v="8"/>
    <n v="3"/>
    <n v="2000"/>
    <d v="1913-08-21T00:00:00"/>
    <x v="468"/>
    <x v="527"/>
    <x v="4"/>
    <s v="UU"/>
    <x v="0"/>
    <n v="5022"/>
    <n v="0"/>
    <n v="0"/>
  </r>
  <r>
    <s v="GBT-EN16594"/>
    <n v="17"/>
    <n v="5"/>
    <n v="1986"/>
    <d v="1922-10-07T00:00:00"/>
    <n v="52.75"/>
    <n v="-4.8"/>
    <s v="UK"/>
    <n v="8"/>
    <n v="7"/>
    <n v="1986"/>
    <d v="1913-12-07T00:00:00"/>
    <x v="468"/>
    <x v="527"/>
    <x v="4"/>
    <s v="UU"/>
    <x v="0"/>
    <n v="52"/>
    <n v="0"/>
    <n v="0"/>
  </r>
  <r>
    <s v="GBT-EN59958"/>
    <n v="21"/>
    <n v="5"/>
    <n v="1986"/>
    <d v="1926-10-07T00:00:00"/>
    <n v="51.77"/>
    <n v="-0.75"/>
    <s v="UK"/>
    <n v="6"/>
    <n v="5"/>
    <n v="1988"/>
    <d v="1911-10-09T00:00:00"/>
    <x v="429"/>
    <x v="1029"/>
    <x v="4"/>
    <s v="RH"/>
    <x v="0"/>
    <n v="716"/>
    <n v="3"/>
    <n v="32"/>
  </r>
  <r>
    <s v="GBT-EN97305"/>
    <n v="23"/>
    <n v="5"/>
    <n v="1986"/>
    <d v="1928-10-06T00:00:00"/>
    <n v="52.93"/>
    <n v="-1.23"/>
    <s v="UK"/>
    <n v="17"/>
    <n v="3"/>
    <n v="1987"/>
    <d v="1922-08-08T00:00:00"/>
    <x v="833"/>
    <x v="1097"/>
    <x v="4"/>
    <s v="UU"/>
    <x v="1"/>
    <n v="298"/>
    <n v="0"/>
    <n v="0"/>
  </r>
  <r>
    <s v="LIK-261403"/>
    <n v="1"/>
    <n v="6"/>
    <n v="1986"/>
    <d v="1906-11-07T00:00:00"/>
    <n v="55.23"/>
    <n v="24.67"/>
    <s v="Lithuania"/>
    <n v="4"/>
    <n v="7"/>
    <n v="1987"/>
    <d v="1909-12-08T00:00:00"/>
    <x v="834"/>
    <x v="1038"/>
    <x v="22"/>
    <s v="DH"/>
    <x v="0"/>
    <n v="398"/>
    <n v="7"/>
    <n v="74"/>
  </r>
  <r>
    <s v="NLA-3106712"/>
    <n v="7"/>
    <n v="6"/>
    <n v="1986"/>
    <d v="1912-11-06T00:00:00"/>
    <n v="53.05"/>
    <n v="4.72"/>
    <s v="Netherlands"/>
    <n v="11"/>
    <n v="7"/>
    <n v="1986"/>
    <d v="1916-12-06T00:00:00"/>
    <x v="650"/>
    <x v="869"/>
    <x v="19"/>
    <s v="UU"/>
    <x v="0"/>
    <n v="34"/>
    <n v="0"/>
    <n v="0"/>
  </r>
  <r>
    <s v="NLA-3393007"/>
    <n v="8"/>
    <n v="6"/>
    <n v="1986"/>
    <d v="1913-11-07T00:00:00"/>
    <n v="52.33"/>
    <n v="4.53"/>
    <s v="Netherlands"/>
    <n v="1"/>
    <n v="7"/>
    <n v="1990"/>
    <d v="1906-12-11T00:00:00"/>
    <x v="15"/>
    <x v="872"/>
    <x v="19"/>
    <s v="UU"/>
    <x v="0"/>
    <n v="1484"/>
    <n v="2"/>
    <n v="91"/>
  </r>
  <r>
    <s v="NOS-663893"/>
    <n v="1"/>
    <n v="6"/>
    <n v="1986"/>
    <d v="1906-11-07T00:00:00"/>
    <n v="59.32"/>
    <n v="5.37"/>
    <s v="Norway"/>
    <n v="27"/>
    <n v="7"/>
    <n v="1987"/>
    <d v="1932-12-07T00:00:00"/>
    <x v="211"/>
    <x v="1098"/>
    <x v="8"/>
    <s v="UU"/>
    <x v="0"/>
    <n v="421"/>
    <n v="6"/>
    <n v="342"/>
  </r>
  <r>
    <s v="PLG-FA60992"/>
    <n v="25"/>
    <n v="6"/>
    <n v="1986"/>
    <d v="1930-11-07T00:00:00"/>
    <n v="49.75"/>
    <n v="21.47"/>
    <s v="Poland"/>
    <n v="15"/>
    <n v="11"/>
    <n v="1986"/>
    <d v="1921-04-08T00:00:00"/>
    <x v="835"/>
    <x v="1099"/>
    <x v="13"/>
    <s v="UU"/>
    <x v="0"/>
    <n v="143"/>
    <n v="0"/>
    <n v="0"/>
  </r>
  <r>
    <s v="SFH-S026061"/>
    <n v="12"/>
    <n v="6"/>
    <n v="1986"/>
    <d v="1917-11-07T00:00:00"/>
    <n v="61.05"/>
    <n v="24.35"/>
    <s v="Finland"/>
    <n v="1"/>
    <n v="1"/>
    <n v="1987"/>
    <d v="1906-06-10T00:00:00"/>
    <x v="121"/>
    <x v="511"/>
    <x v="1"/>
    <s v="UU"/>
    <x v="1"/>
    <n v="203"/>
    <n v="6"/>
    <n v="190"/>
  </r>
  <r>
    <s v="SFH-S096178"/>
    <n v="6"/>
    <n v="6"/>
    <n v="1986"/>
    <d v="1911-11-07T00:00:00"/>
    <n v="60.15"/>
    <n v="23.77"/>
    <s v="Finland"/>
    <n v="5"/>
    <n v="7"/>
    <n v="1986"/>
    <d v="1910-12-07T00:00:00"/>
    <x v="664"/>
    <x v="1100"/>
    <x v="1"/>
    <s v="AH"/>
    <x v="0"/>
    <n v="29"/>
    <n v="0"/>
    <n v="0"/>
  </r>
  <r>
    <s v="SFH-S096184"/>
    <n v="6"/>
    <n v="6"/>
    <n v="1986"/>
    <d v="1911-11-07T00:00:00"/>
    <n v="60.15"/>
    <n v="23.78"/>
    <s v="Finland"/>
    <n v="23"/>
    <n v="7"/>
    <n v="1986"/>
    <d v="1928-12-06T00:00:00"/>
    <x v="664"/>
    <x v="1100"/>
    <x v="1"/>
    <s v="ND"/>
    <x v="0"/>
    <n v="47"/>
    <n v="1"/>
    <n v="270"/>
  </r>
  <r>
    <s v="SFH-S096187"/>
    <n v="6"/>
    <n v="6"/>
    <n v="1986"/>
    <d v="1911-11-07T00:00:00"/>
    <n v="60.15"/>
    <n v="23.78"/>
    <s v="Finland"/>
    <n v="23"/>
    <n v="7"/>
    <n v="1986"/>
    <d v="1928-12-06T00:00:00"/>
    <x v="664"/>
    <x v="1100"/>
    <x v="1"/>
    <s v="AH"/>
    <x v="0"/>
    <n v="47"/>
    <n v="1"/>
    <n v="270"/>
  </r>
  <r>
    <s v="SFH-S096267"/>
    <n v="8"/>
    <n v="6"/>
    <n v="1986"/>
    <d v="1913-11-07T00:00:00"/>
    <n v="60.15"/>
    <n v="24.72"/>
    <s v="Finland"/>
    <n v="1"/>
    <n v="7"/>
    <n v="1986"/>
    <d v="1906-12-07T00:00:00"/>
    <x v="664"/>
    <x v="1011"/>
    <x v="1"/>
    <s v="UU"/>
    <x v="0"/>
    <n v="23"/>
    <n v="0"/>
    <n v="0"/>
  </r>
  <r>
    <s v="SFH-S098580"/>
    <n v="1"/>
    <n v="6"/>
    <n v="1986"/>
    <d v="1906-11-07T00:00:00"/>
    <n v="61.15"/>
    <n v="24.8"/>
    <s v="Finland"/>
    <n v="28"/>
    <n v="7"/>
    <n v="1991"/>
    <d v="1933-12-12T00:00:00"/>
    <x v="686"/>
    <x v="1038"/>
    <x v="1"/>
    <s v="DH"/>
    <x v="0"/>
    <n v="1883"/>
    <n v="2"/>
    <n v="270"/>
  </r>
  <r>
    <s v="SFH-S099491"/>
    <n v="25"/>
    <n v="5"/>
    <n v="1986"/>
    <d v="1930-10-07T00:00:00"/>
    <n v="62.85"/>
    <n v="22.83"/>
    <s v="Finland"/>
    <n v="17"/>
    <n v="9"/>
    <n v="1986"/>
    <d v="1923-02-07T00:00:00"/>
    <x v="759"/>
    <x v="1087"/>
    <x v="1"/>
    <s v="UU"/>
    <x v="0"/>
    <n v="115"/>
    <n v="0"/>
    <n v="0"/>
  </r>
  <r>
    <s v="SFH-S099497"/>
    <n v="25"/>
    <n v="5"/>
    <n v="1986"/>
    <d v="1930-10-07T00:00:00"/>
    <n v="62.85"/>
    <n v="22.83"/>
    <s v="Finland"/>
    <n v="9"/>
    <n v="6"/>
    <n v="1986"/>
    <d v="1914-11-07T00:00:00"/>
    <x v="759"/>
    <x v="1087"/>
    <x v="1"/>
    <s v="RH"/>
    <x v="0"/>
    <n v="15"/>
    <n v="0"/>
    <n v="0"/>
  </r>
  <r>
    <s v="SFH-S100154"/>
    <n v="13"/>
    <n v="6"/>
    <n v="1986"/>
    <d v="1918-11-07T00:00:00"/>
    <n v="62.62"/>
    <n v="29.68"/>
    <s v="Finland"/>
    <n v="1"/>
    <n v="6"/>
    <n v="1987"/>
    <d v="1906-11-08T00:00:00"/>
    <x v="269"/>
    <x v="757"/>
    <x v="1"/>
    <s v="AH"/>
    <x v="0"/>
    <n v="353"/>
    <n v="1"/>
    <n v="91"/>
  </r>
  <r>
    <s v="SFH-S100918"/>
    <n v="2"/>
    <n v="6"/>
    <n v="1986"/>
    <d v="1907-11-07T00:00:00"/>
    <n v="63.08"/>
    <n v="27.2"/>
    <s v="Finland"/>
    <n v="20"/>
    <n v="11"/>
    <n v="1989"/>
    <d v="1926-04-12T00:00:00"/>
    <x v="828"/>
    <x v="1101"/>
    <x v="1"/>
    <s v="DH"/>
    <x v="0"/>
    <n v="1267"/>
    <n v="205"/>
    <n v="143"/>
  </r>
  <r>
    <s v="SFH-S100924"/>
    <n v="4"/>
    <n v="6"/>
    <n v="1986"/>
    <d v="1909-11-07T00:00:00"/>
    <n v="63.3"/>
    <n v="28.17"/>
    <s v="Finland"/>
    <n v="12"/>
    <n v="8"/>
    <n v="1992"/>
    <d v="1918-01-13T00:00:00"/>
    <x v="781"/>
    <x v="53"/>
    <x v="1"/>
    <s v="UU"/>
    <x v="0"/>
    <n v="2261"/>
    <n v="3"/>
    <n v="139"/>
  </r>
  <r>
    <s v="SFH-S100925"/>
    <n v="4"/>
    <n v="6"/>
    <n v="1986"/>
    <d v="1909-11-07T00:00:00"/>
    <n v="63.3"/>
    <n v="28.17"/>
    <s v="Finland"/>
    <n v="24"/>
    <n v="7"/>
    <n v="1986"/>
    <d v="1929-12-07T00:00:00"/>
    <x v="727"/>
    <x v="969"/>
    <x v="1"/>
    <s v="DH"/>
    <x v="0"/>
    <n v="50"/>
    <n v="2"/>
    <n v="0"/>
  </r>
  <r>
    <s v="SFH-S100926"/>
    <n v="4"/>
    <n v="6"/>
    <n v="1986"/>
    <d v="1909-11-07T00:00:00"/>
    <n v="63.3"/>
    <n v="28.17"/>
    <s v="Finland"/>
    <n v="24"/>
    <n v="7"/>
    <n v="1986"/>
    <d v="1929-12-07T00:00:00"/>
    <x v="727"/>
    <x v="969"/>
    <x v="1"/>
    <s v="DH"/>
    <x v="0"/>
    <n v="50"/>
    <n v="2"/>
    <n v="0"/>
  </r>
  <r>
    <s v="SFH-S100927"/>
    <n v="4"/>
    <n v="6"/>
    <n v="1986"/>
    <d v="1909-11-07T00:00:00"/>
    <n v="63.3"/>
    <n v="28.17"/>
    <s v="Finland"/>
    <n v="3"/>
    <n v="9"/>
    <n v="1986"/>
    <d v="1909-02-06T00:00:00"/>
    <x v="727"/>
    <x v="969"/>
    <x v="1"/>
    <s v="DH"/>
    <x v="0"/>
    <n v="91"/>
    <n v="2"/>
    <n v="0"/>
  </r>
  <r>
    <s v="SFH-S101192"/>
    <n v="7"/>
    <n v="6"/>
    <n v="1986"/>
    <d v="1912-11-06T00:00:00"/>
    <n v="62.72"/>
    <n v="22.53"/>
    <s v="Finland"/>
    <n v="12"/>
    <n v="11"/>
    <n v="1986"/>
    <d v="1918-04-09T00:00:00"/>
    <x v="836"/>
    <x v="1102"/>
    <x v="1"/>
    <s v="UU"/>
    <x v="0"/>
    <n v="158"/>
    <n v="5"/>
    <n v="91"/>
  </r>
  <r>
    <s v="SFH-S101198"/>
    <n v="8"/>
    <n v="6"/>
    <n v="1986"/>
    <d v="1913-11-07T00:00:00"/>
    <n v="62.72"/>
    <n v="22.53"/>
    <s v="Finland"/>
    <n v="8"/>
    <n v="7"/>
    <n v="1986"/>
    <d v="1913-12-07T00:00:00"/>
    <x v="836"/>
    <x v="1103"/>
    <x v="1"/>
    <s v="UU"/>
    <x v="0"/>
    <n v="30"/>
    <n v="1"/>
    <n v="91"/>
  </r>
  <r>
    <s v="SFH-S101199"/>
    <n v="8"/>
    <n v="6"/>
    <n v="1986"/>
    <d v="1913-11-07T00:00:00"/>
    <n v="62.72"/>
    <n v="22.53"/>
    <s v="Finland"/>
    <n v="14"/>
    <n v="7"/>
    <n v="1986"/>
    <d v="1919-12-07T00:00:00"/>
    <x v="836"/>
    <x v="1104"/>
    <x v="1"/>
    <s v="AH"/>
    <x v="0"/>
    <n v="36"/>
    <n v="0"/>
    <n v="0"/>
  </r>
  <r>
    <s v="SFH-S101200"/>
    <n v="8"/>
    <n v="6"/>
    <n v="1986"/>
    <d v="1913-11-07T00:00:00"/>
    <n v="62.72"/>
    <n v="22.53"/>
    <s v="Finland"/>
    <n v="1"/>
    <n v="7"/>
    <n v="1986"/>
    <d v="1906-12-07T00:00:00"/>
    <x v="836"/>
    <x v="1104"/>
    <x v="1"/>
    <s v="ND"/>
    <x v="0"/>
    <n v="23"/>
    <n v="0"/>
    <n v="0"/>
  </r>
  <r>
    <s v="SFH-S101409"/>
    <n v="10"/>
    <n v="6"/>
    <n v="1986"/>
    <d v="1915-11-07T00:00:00"/>
    <n v="65.48"/>
    <n v="25.95"/>
    <s v="Finland"/>
    <n v="21"/>
    <n v="3"/>
    <n v="1987"/>
    <d v="1926-08-08T00:00:00"/>
    <x v="837"/>
    <x v="1105"/>
    <x v="1"/>
    <s v="DH"/>
    <x v="0"/>
    <n v="284"/>
    <n v="15"/>
    <n v="6"/>
  </r>
  <r>
    <s v="SFH-S104698"/>
    <n v="8"/>
    <n v="6"/>
    <n v="1986"/>
    <d v="1913-11-07T00:00:00"/>
    <n v="62.65"/>
    <n v="26.65"/>
    <s v="Finland"/>
    <n v="1"/>
    <n v="7"/>
    <n v="1986"/>
    <d v="1906-12-07T00:00:00"/>
    <x v="667"/>
    <x v="938"/>
    <x v="1"/>
    <s v="AH"/>
    <x v="0"/>
    <n v="23"/>
    <n v="1"/>
    <n v="91"/>
  </r>
  <r>
    <s v="SFH-S106006"/>
    <n v="31"/>
    <n v="5"/>
    <n v="1986"/>
    <d v="1936-10-06T00:00:00"/>
    <n v="63.13"/>
    <n v="23.08"/>
    <s v="Finland"/>
    <n v="15"/>
    <n v="7"/>
    <n v="1987"/>
    <d v="1920-12-07T00:00:00"/>
    <x v="372"/>
    <x v="1106"/>
    <x v="1"/>
    <s v="AH"/>
    <x v="0"/>
    <n v="410"/>
    <n v="3"/>
    <n v="205"/>
  </r>
  <r>
    <s v="SFH-S106011"/>
    <n v="31"/>
    <n v="5"/>
    <n v="1986"/>
    <d v="1936-10-06T00:00:00"/>
    <n v="63.13"/>
    <n v="23.08"/>
    <s v="Finland"/>
    <n v="13"/>
    <n v="9"/>
    <n v="1986"/>
    <d v="1919-02-07T00:00:00"/>
    <x v="760"/>
    <x v="996"/>
    <x v="1"/>
    <s v="DH"/>
    <x v="0"/>
    <n v="105"/>
    <n v="0"/>
    <n v="0"/>
  </r>
  <r>
    <s v="SFH-S106016"/>
    <n v="4"/>
    <n v="6"/>
    <n v="1986"/>
    <d v="1909-11-07T00:00:00"/>
    <n v="63.1"/>
    <n v="22.92"/>
    <s v="Finland"/>
    <n v="3"/>
    <n v="11"/>
    <n v="1988"/>
    <d v="1909-04-10T00:00:00"/>
    <x v="170"/>
    <x v="322"/>
    <x v="1"/>
    <s v="UU"/>
    <x v="0"/>
    <n v="883"/>
    <n v="68"/>
    <n v="208"/>
  </r>
  <r>
    <s v="SVS-6038101"/>
    <n v="3"/>
    <n v="6"/>
    <n v="1986"/>
    <d v="1908-11-06T00:00:00"/>
    <n v="58.72"/>
    <n v="16.93"/>
    <s v="Sweden"/>
    <n v="27"/>
    <n v="8"/>
    <n v="1986"/>
    <d v="1933-01-06T00:00:00"/>
    <x v="838"/>
    <x v="421"/>
    <x v="11"/>
    <s v="RH"/>
    <x v="0"/>
    <n v="85"/>
    <n v="3"/>
    <n v="134"/>
  </r>
  <r>
    <s v="SVS-6038105"/>
    <n v="3"/>
    <n v="6"/>
    <n v="1986"/>
    <d v="1908-11-06T00:00:00"/>
    <n v="58.72"/>
    <n v="16.93"/>
    <s v="Sweden"/>
    <n v="27"/>
    <n v="8"/>
    <n v="1986"/>
    <d v="1933-01-06T00:00:00"/>
    <x v="838"/>
    <x v="421"/>
    <x v="11"/>
    <s v="RH"/>
    <x v="0"/>
    <n v="85"/>
    <n v="3"/>
    <n v="134"/>
  </r>
  <r>
    <s v="SVS-6085792"/>
    <n v="11"/>
    <n v="6"/>
    <n v="1986"/>
    <d v="1916-11-06T00:00:00"/>
    <n v="59.07"/>
    <n v="15.53"/>
    <s v="Sweden"/>
    <n v="18"/>
    <n v="3"/>
    <n v="1987"/>
    <d v="1923-08-08T00:00:00"/>
    <x v="254"/>
    <x v="396"/>
    <x v="11"/>
    <s v="PD"/>
    <x v="0"/>
    <n v="280"/>
    <n v="3"/>
    <n v="135"/>
  </r>
  <r>
    <s v="SVS-6103513"/>
    <n v="26"/>
    <n v="5"/>
    <n v="1986"/>
    <d v="1931-10-07T00:00:00"/>
    <n v="57.7"/>
    <n v="11.93"/>
    <s v="Sweden"/>
    <n v="28"/>
    <n v="8"/>
    <n v="1986"/>
    <d v="1934-01-07T00:00:00"/>
    <x v="255"/>
    <x v="703"/>
    <x v="11"/>
    <s v="UU"/>
    <x v="0"/>
    <n v="94"/>
    <n v="0"/>
    <n v="0"/>
  </r>
  <r>
    <s v="SVS-6103523"/>
    <n v="27"/>
    <n v="5"/>
    <n v="1986"/>
    <d v="1932-10-06T00:00:00"/>
    <n v="57.7"/>
    <n v="11.92"/>
    <s v="Sweden"/>
    <n v="6"/>
    <n v="5"/>
    <n v="1987"/>
    <d v="1911-10-08T00:00:00"/>
    <x v="255"/>
    <x v="703"/>
    <x v="11"/>
    <s v="UU"/>
    <x v="0"/>
    <n v="344"/>
    <n v="1"/>
    <n v="91"/>
  </r>
  <r>
    <s v="SVS-6103535"/>
    <n v="28"/>
    <n v="5"/>
    <n v="1986"/>
    <d v="1933-10-07T00:00:00"/>
    <n v="57.68"/>
    <n v="11.95"/>
    <s v="Sweden"/>
    <n v="18"/>
    <n v="8"/>
    <n v="1986"/>
    <d v="1924-01-07T00:00:00"/>
    <x v="255"/>
    <x v="38"/>
    <x v="11"/>
    <s v="UU"/>
    <x v="0"/>
    <n v="82"/>
    <n v="2"/>
    <n v="0"/>
  </r>
  <r>
    <s v="CZP-E242334"/>
    <n v="26"/>
    <n v="5"/>
    <n v="1987"/>
    <d v="1931-10-08T00:00:00"/>
    <n v="50.1"/>
    <n v="14.28"/>
    <s v="Czech Republic"/>
    <n v="1"/>
    <n v="4"/>
    <n v="1989"/>
    <d v="1906-09-10T00:00:00"/>
    <x v="426"/>
    <x v="320"/>
    <x v="16"/>
    <s v="HH"/>
    <x v="0"/>
    <n v="676"/>
    <n v="3"/>
    <n v="91"/>
  </r>
  <r>
    <s v="ETM-U102986"/>
    <n v="10"/>
    <n v="6"/>
    <n v="1987"/>
    <d v="1915-11-08T00:00:00"/>
    <n v="58.48"/>
    <n v="24.75"/>
    <s v="Estonia"/>
    <n v="24"/>
    <n v="5"/>
    <n v="1988"/>
    <d v="1929-10-09T00:00:00"/>
    <x v="472"/>
    <x v="925"/>
    <x v="20"/>
    <s v="UU"/>
    <x v="0"/>
    <n v="349"/>
    <n v="5"/>
    <n v="39"/>
  </r>
  <r>
    <s v="ETM-U399869"/>
    <n v="27"/>
    <n v="5"/>
    <n v="1987"/>
    <d v="1932-10-07T00:00:00"/>
    <n v="58.37"/>
    <n v="25.58"/>
    <s v="Estonia"/>
    <n v="21"/>
    <n v="8"/>
    <n v="1988"/>
    <d v="1927-01-09T00:00:00"/>
    <x v="636"/>
    <x v="1107"/>
    <x v="20"/>
    <s v="AH"/>
    <x v="0"/>
    <n v="452"/>
    <n v="25"/>
    <n v="187"/>
  </r>
  <r>
    <s v="ETM-U452310"/>
    <n v="1"/>
    <n v="6"/>
    <n v="1987"/>
    <d v="1906-11-08T00:00:00"/>
    <n v="58.4"/>
    <n v="24.65"/>
    <s v="Estonia"/>
    <n v="15"/>
    <n v="6"/>
    <n v="1989"/>
    <d v="1920-11-09T00:00:00"/>
    <x v="472"/>
    <x v="1108"/>
    <x v="20"/>
    <s v="DH"/>
    <x v="0"/>
    <n v="745"/>
    <n v="15"/>
    <n v="8"/>
  </r>
  <r>
    <s v="ETM-U82889"/>
    <n v="7"/>
    <n v="6"/>
    <n v="1987"/>
    <d v="1912-11-07T00:00:00"/>
    <n v="58.92"/>
    <n v="23.9"/>
    <s v="Estonia"/>
    <n v="19"/>
    <n v="11"/>
    <n v="1990"/>
    <d v="1925-04-12T00:00:00"/>
    <x v="356"/>
    <x v="813"/>
    <x v="20"/>
    <s v="AH"/>
    <x v="0"/>
    <n v="1261"/>
    <n v="86"/>
    <n v="103"/>
  </r>
  <r>
    <s v="GBT-ED29822"/>
    <n v="18"/>
    <n v="5"/>
    <n v="1987"/>
    <d v="1923-10-08T00:00:00"/>
    <n v="54.05"/>
    <n v="-4.82"/>
    <s v="UK"/>
    <n v="5"/>
    <n v="5"/>
    <n v="1989"/>
    <d v="1910-10-10T00:00:00"/>
    <x v="448"/>
    <x v="979"/>
    <x v="4"/>
    <s v="UU"/>
    <x v="0"/>
    <n v="718"/>
    <n v="0"/>
    <n v="0"/>
  </r>
  <r>
    <s v="GBT-ED29831"/>
    <n v="28"/>
    <n v="5"/>
    <n v="1987"/>
    <d v="1933-10-08T00:00:00"/>
    <n v="54.05"/>
    <n v="-4.82"/>
    <s v="UK"/>
    <n v="20"/>
    <n v="4"/>
    <n v="1992"/>
    <d v="1925-09-13T00:00:00"/>
    <x v="448"/>
    <x v="979"/>
    <x v="4"/>
    <s v="DH"/>
    <x v="0"/>
    <n v="1789"/>
    <n v="0"/>
    <n v="0"/>
  </r>
  <r>
    <s v="GBT-EH02187"/>
    <n v="19"/>
    <n v="5"/>
    <n v="1987"/>
    <d v="1924-10-07T00:00:00"/>
    <n v="50.92"/>
    <n v="0.98"/>
    <s v="UK"/>
    <n v="24"/>
    <n v="9"/>
    <n v="1988"/>
    <d v="1930-02-09T00:00:00"/>
    <x v="398"/>
    <x v="1109"/>
    <x v="4"/>
    <s v="DH"/>
    <x v="0"/>
    <n v="494"/>
    <n v="9"/>
    <n v="283"/>
  </r>
  <r>
    <s v="GBT-EH02236"/>
    <n v="6"/>
    <n v="6"/>
    <n v="1987"/>
    <d v="1911-11-08T00:00:00"/>
    <n v="50.92"/>
    <n v="0.98"/>
    <s v="UK"/>
    <n v="2"/>
    <n v="9"/>
    <n v="1987"/>
    <d v="1908-02-08T00:00:00"/>
    <x v="109"/>
    <x v="169"/>
    <x v="4"/>
    <s v="UU"/>
    <x v="0"/>
    <n v="88"/>
    <n v="0"/>
    <n v="0"/>
  </r>
  <r>
    <s v="GBT-EH93550"/>
    <n v="23"/>
    <n v="5"/>
    <n v="1987"/>
    <d v="1928-10-07T00:00:00"/>
    <n v="53.37"/>
    <n v="-0.8"/>
    <s v="UK"/>
    <n v="31"/>
    <n v="7"/>
    <n v="1987"/>
    <d v="1936-12-07T00:00:00"/>
    <x v="42"/>
    <x v="765"/>
    <x v="4"/>
    <s v="AH"/>
    <x v="0"/>
    <n v="69"/>
    <n v="0"/>
    <n v="0"/>
  </r>
  <r>
    <s v="GBT-EJ46808"/>
    <n v="24"/>
    <n v="5"/>
    <n v="1987"/>
    <d v="1929-10-08T00:00:00"/>
    <n v="51.42"/>
    <n v="-0.52"/>
    <s v="UK"/>
    <n v="21"/>
    <n v="12"/>
    <n v="1989"/>
    <d v="1927-05-12T00:00:00"/>
    <x v="130"/>
    <x v="1110"/>
    <x v="4"/>
    <s v="DH"/>
    <x v="0"/>
    <n v="942"/>
    <n v="0"/>
    <n v="0"/>
  </r>
  <r>
    <s v="GBT-EJ46809"/>
    <n v="24"/>
    <n v="5"/>
    <n v="1987"/>
    <d v="1929-10-08T00:00:00"/>
    <n v="51.42"/>
    <n v="-0.52"/>
    <s v="UK"/>
    <n v="11"/>
    <n v="11"/>
    <n v="1987"/>
    <d v="1917-04-09T00:00:00"/>
    <x v="130"/>
    <x v="1110"/>
    <x v="4"/>
    <s v="UU"/>
    <x v="0"/>
    <n v="171"/>
    <n v="0"/>
    <n v="0"/>
  </r>
  <r>
    <s v="GBT-EK62360"/>
    <n v="12"/>
    <n v="5"/>
    <n v="1987"/>
    <d v="1917-10-08T00:00:00"/>
    <n v="53.17"/>
    <n v="-4.3499999999999996"/>
    <s v="UK"/>
    <n v="11"/>
    <n v="6"/>
    <n v="1989"/>
    <d v="1916-11-09T00:00:00"/>
    <x v="733"/>
    <x v="983"/>
    <x v="4"/>
    <s v="UU"/>
    <x v="0"/>
    <n v="761"/>
    <n v="4"/>
    <n v="181"/>
  </r>
  <r>
    <s v="GBT-EK62414"/>
    <n v="26"/>
    <n v="5"/>
    <n v="1987"/>
    <d v="1931-10-08T00:00:00"/>
    <n v="53.17"/>
    <n v="-4.3499999999999996"/>
    <s v="UK"/>
    <n v="14"/>
    <n v="3"/>
    <n v="1988"/>
    <d v="1919-08-09T00:00:00"/>
    <x v="607"/>
    <x v="1023"/>
    <x v="4"/>
    <s v="DH"/>
    <x v="0"/>
    <n v="293"/>
    <n v="30"/>
    <n v="333"/>
  </r>
  <r>
    <s v="GBT-EK84643"/>
    <n v="12"/>
    <n v="5"/>
    <n v="1987"/>
    <d v="1917-10-08T00:00:00"/>
    <n v="51.52"/>
    <n v="-0.22"/>
    <s v="UK"/>
    <n v="25"/>
    <n v="5"/>
    <n v="1987"/>
    <d v="1930-10-08T00:00:00"/>
    <x v="353"/>
    <x v="1111"/>
    <x v="4"/>
    <s v="UU"/>
    <x v="2"/>
    <n v="13"/>
    <n v="0"/>
    <n v="0"/>
  </r>
  <r>
    <s v="GBT-EN16604"/>
    <n v="18"/>
    <n v="5"/>
    <n v="1987"/>
    <d v="1923-10-08T00:00:00"/>
    <n v="52.75"/>
    <n v="-4.8"/>
    <s v="UK"/>
    <n v="24"/>
    <n v="8"/>
    <n v="1987"/>
    <d v="1930-01-08T00:00:00"/>
    <x v="468"/>
    <x v="527"/>
    <x v="4"/>
    <s v="DH"/>
    <x v="0"/>
    <n v="98"/>
    <n v="0"/>
    <n v="0"/>
  </r>
  <r>
    <s v="GBT-EN16608"/>
    <n v="18"/>
    <n v="5"/>
    <n v="1987"/>
    <d v="1923-10-08T00:00:00"/>
    <n v="52.75"/>
    <n v="-4.8"/>
    <s v="UK"/>
    <n v="29"/>
    <n v="7"/>
    <n v="1987"/>
    <d v="1934-12-08T00:00:00"/>
    <x v="468"/>
    <x v="527"/>
    <x v="4"/>
    <s v="UU"/>
    <x v="0"/>
    <n v="72"/>
    <n v="0"/>
    <n v="0"/>
  </r>
  <r>
    <s v="GBT-EN16609"/>
    <n v="18"/>
    <n v="5"/>
    <n v="1987"/>
    <d v="1923-10-08T00:00:00"/>
    <n v="52.75"/>
    <n v="-4.8"/>
    <s v="UK"/>
    <n v="4"/>
    <n v="5"/>
    <n v="2000"/>
    <d v="1909-10-21T00:00:00"/>
    <x v="468"/>
    <x v="527"/>
    <x v="4"/>
    <s v="PD"/>
    <x v="0"/>
    <n v="4735"/>
    <n v="0"/>
    <n v="0"/>
  </r>
  <r>
    <s v="GBT-EN16610"/>
    <n v="18"/>
    <n v="5"/>
    <n v="1987"/>
    <d v="1923-10-08T00:00:00"/>
    <n v="52.75"/>
    <n v="-4.8"/>
    <s v="UK"/>
    <n v="21"/>
    <n v="2"/>
    <n v="1998"/>
    <d v="1926-07-22T00:00:00"/>
    <x v="468"/>
    <x v="527"/>
    <x v="4"/>
    <s v="AH"/>
    <x v="0"/>
    <n v="3932"/>
    <n v="0"/>
    <n v="0"/>
  </r>
  <r>
    <s v="GBT-EN16626"/>
    <n v="28"/>
    <n v="5"/>
    <n v="1987"/>
    <d v="1933-10-08T00:00:00"/>
    <n v="52.75"/>
    <n v="-4.8"/>
    <s v="UK"/>
    <n v="1"/>
    <n v="6"/>
    <n v="1989"/>
    <d v="1906-11-10T00:00:00"/>
    <x v="468"/>
    <x v="527"/>
    <x v="4"/>
    <s v="UU"/>
    <x v="0"/>
    <n v="735"/>
    <n v="0"/>
    <n v="0"/>
  </r>
  <r>
    <s v="GBT-EP14558"/>
    <n v="9"/>
    <n v="5"/>
    <n v="1987"/>
    <d v="1914-10-08T00:00:00"/>
    <n v="52.53"/>
    <n v="-1.47"/>
    <s v="UK"/>
    <n v="29"/>
    <n v="4"/>
    <n v="1992"/>
    <d v="1934-09-13T00:00:00"/>
    <x v="96"/>
    <x v="14"/>
    <x v="4"/>
    <s v="RH"/>
    <x v="0"/>
    <n v="1817"/>
    <n v="0"/>
    <n v="0"/>
  </r>
  <r>
    <s v="GBT-EP17198"/>
    <n v="27"/>
    <n v="5"/>
    <n v="1987"/>
    <d v="1932-10-07T00:00:00"/>
    <n v="53.2"/>
    <n v="-1.17"/>
    <s v="UK"/>
    <n v="12"/>
    <n v="5"/>
    <n v="1992"/>
    <d v="1917-10-13T00:00:00"/>
    <x v="754"/>
    <x v="649"/>
    <x v="4"/>
    <s v="UU"/>
    <x v="0"/>
    <n v="1812"/>
    <n v="6"/>
    <n v="130"/>
  </r>
  <r>
    <s v="GBT-EP17395"/>
    <n v="31"/>
    <n v="5"/>
    <n v="1987"/>
    <d v="1936-10-07T00:00:00"/>
    <n v="51.08"/>
    <n v="-0.43"/>
    <s v="UK"/>
    <n v="18"/>
    <n v="6"/>
    <n v="1987"/>
    <d v="1923-11-08T00:00:00"/>
    <x v="530"/>
    <x v="1112"/>
    <x v="4"/>
    <s v="UU"/>
    <x v="0"/>
    <n v="18"/>
    <n v="0"/>
    <n v="0"/>
  </r>
  <r>
    <s v="GBT-EP45901"/>
    <n v="14"/>
    <n v="5"/>
    <n v="1987"/>
    <d v="1919-10-08T00:00:00"/>
    <n v="51.77"/>
    <n v="-0.77"/>
    <s v="UK"/>
    <n v="13"/>
    <n v="7"/>
    <n v="1987"/>
    <d v="1918-12-08T00:00:00"/>
    <x v="498"/>
    <x v="386"/>
    <x v="4"/>
    <s v="AH"/>
    <x v="0"/>
    <n v="60"/>
    <n v="0"/>
    <n v="0"/>
  </r>
  <r>
    <s v="LIK-288028"/>
    <n v="3"/>
    <n v="6"/>
    <n v="1987"/>
    <d v="1908-11-07T00:00:00"/>
    <n v="55.35"/>
    <n v="21.48"/>
    <s v="Lithuania"/>
    <n v="25"/>
    <n v="11"/>
    <n v="1988"/>
    <d v="1931-04-11T00:00:00"/>
    <x v="839"/>
    <x v="1113"/>
    <x v="22"/>
    <s v="UU"/>
    <x v="0"/>
    <n v="541"/>
    <n v="0"/>
    <n v="0"/>
  </r>
  <r>
    <s v="NLA-3106906"/>
    <n v="23"/>
    <n v="5"/>
    <n v="1987"/>
    <d v="1928-10-07T00:00:00"/>
    <n v="53.05"/>
    <n v="4.72"/>
    <s v="Netherlands"/>
    <n v="7"/>
    <n v="4"/>
    <n v="1993"/>
    <d v="1912-09-13T00:00:00"/>
    <x v="650"/>
    <x v="869"/>
    <x v="19"/>
    <s v="DH"/>
    <x v="0"/>
    <n v="2146"/>
    <n v="0"/>
    <n v="0"/>
  </r>
  <r>
    <s v="NLA-3106909"/>
    <n v="23"/>
    <n v="5"/>
    <n v="1987"/>
    <d v="1928-10-07T00:00:00"/>
    <n v="53.05"/>
    <n v="4.72"/>
    <s v="Netherlands"/>
    <n v="12"/>
    <n v="2"/>
    <n v="1988"/>
    <d v="1917-07-11T00:00:00"/>
    <x v="630"/>
    <x v="752"/>
    <x v="19"/>
    <s v="AH"/>
    <x v="0"/>
    <n v="265"/>
    <n v="7"/>
    <n v="31"/>
  </r>
  <r>
    <s v="NLA-3106912"/>
    <n v="23"/>
    <n v="5"/>
    <n v="1987"/>
    <d v="1928-10-07T00:00:00"/>
    <n v="53.05"/>
    <n v="4.72"/>
    <s v="Netherlands"/>
    <n v="14"/>
    <n v="4"/>
    <n v="1991"/>
    <d v="1919-09-12T00:00:00"/>
    <x v="703"/>
    <x v="743"/>
    <x v="19"/>
    <s v="UU"/>
    <x v="0"/>
    <n v="1422"/>
    <n v="3"/>
    <n v="32"/>
  </r>
  <r>
    <s v="NLA-3106914"/>
    <n v="23"/>
    <n v="5"/>
    <n v="1987"/>
    <d v="1928-10-07T00:00:00"/>
    <n v="53.05"/>
    <n v="4.7300000000000004"/>
    <s v="Netherlands"/>
    <n v="16"/>
    <n v="7"/>
    <n v="1987"/>
    <d v="1921-12-08T00:00:00"/>
    <x v="650"/>
    <x v="743"/>
    <x v="19"/>
    <s v="UU"/>
    <x v="0"/>
    <n v="54"/>
    <n v="0"/>
    <n v="0"/>
  </r>
  <r>
    <s v="NLA-3106916"/>
    <n v="23"/>
    <n v="5"/>
    <n v="1987"/>
    <d v="1928-10-07T00:00:00"/>
    <n v="53.05"/>
    <n v="4.7300000000000004"/>
    <s v="Netherlands"/>
    <n v="1"/>
    <n v="7"/>
    <n v="1987"/>
    <d v="1906-12-08T00:00:00"/>
    <x v="650"/>
    <x v="743"/>
    <x v="19"/>
    <s v="UU"/>
    <x v="0"/>
    <n v="39"/>
    <n v="0"/>
    <n v="0"/>
  </r>
  <r>
    <s v="NLA-3106917"/>
    <n v="23"/>
    <n v="5"/>
    <n v="1987"/>
    <d v="1928-10-07T00:00:00"/>
    <n v="53.05"/>
    <n v="4.7300000000000004"/>
    <s v="Netherlands"/>
    <n v="16"/>
    <n v="6"/>
    <n v="1988"/>
    <d v="1921-11-09T00:00:00"/>
    <x v="650"/>
    <x v="743"/>
    <x v="19"/>
    <s v="UU"/>
    <x v="0"/>
    <n v="390"/>
    <n v="0"/>
    <n v="0"/>
  </r>
  <r>
    <s v="NLA-3106927"/>
    <n v="6"/>
    <n v="6"/>
    <n v="1987"/>
    <d v="1911-11-08T00:00:00"/>
    <n v="53.05"/>
    <n v="4.7300000000000004"/>
    <s v="Netherlands"/>
    <n v="29"/>
    <n v="5"/>
    <n v="1989"/>
    <d v="1934-10-10T00:00:00"/>
    <x v="739"/>
    <x v="743"/>
    <x v="19"/>
    <s v="UU"/>
    <x v="0"/>
    <n v="723"/>
    <n v="2"/>
    <n v="181"/>
  </r>
  <r>
    <s v="NLA-3106928"/>
    <n v="6"/>
    <n v="6"/>
    <n v="1987"/>
    <d v="1911-11-08T00:00:00"/>
    <n v="53.05"/>
    <n v="4.7300000000000004"/>
    <s v="Netherlands"/>
    <n v="31"/>
    <n v="7"/>
    <n v="1987"/>
    <d v="1936-12-07T00:00:00"/>
    <x v="650"/>
    <x v="743"/>
    <x v="19"/>
    <s v="UU"/>
    <x v="0"/>
    <n v="55"/>
    <n v="0"/>
    <n v="0"/>
  </r>
  <r>
    <s v="NLA-3390262"/>
    <n v="3"/>
    <n v="6"/>
    <n v="1987"/>
    <d v="1908-11-07T00:00:00"/>
    <n v="52.15"/>
    <n v="4.37"/>
    <s v="Netherlands"/>
    <n v="2"/>
    <n v="2"/>
    <n v="1988"/>
    <d v="1907-07-12T00:00:00"/>
    <x v="77"/>
    <x v="930"/>
    <x v="19"/>
    <s v="UU"/>
    <x v="0"/>
    <n v="244"/>
    <n v="4"/>
    <n v="0"/>
  </r>
  <r>
    <s v="NLA-3390263"/>
    <n v="3"/>
    <n v="6"/>
    <n v="1987"/>
    <d v="1908-11-07T00:00:00"/>
    <n v="52.15"/>
    <n v="4.37"/>
    <s v="Netherlands"/>
    <n v="26"/>
    <n v="6"/>
    <n v="1988"/>
    <d v="1931-11-09T00:00:00"/>
    <x v="77"/>
    <x v="963"/>
    <x v="19"/>
    <s v="AH"/>
    <x v="0"/>
    <n v="389"/>
    <n v="4"/>
    <n v="18"/>
  </r>
  <r>
    <s v="NLA-3390265"/>
    <n v="3"/>
    <n v="6"/>
    <n v="1987"/>
    <d v="1908-11-07T00:00:00"/>
    <n v="52.15"/>
    <n v="4.37"/>
    <s v="Netherlands"/>
    <n v="13"/>
    <n v="6"/>
    <n v="1987"/>
    <d v="1918-11-08T00:00:00"/>
    <x v="77"/>
    <x v="930"/>
    <x v="19"/>
    <s v="UU"/>
    <x v="0"/>
    <n v="10"/>
    <n v="4"/>
    <n v="0"/>
  </r>
  <r>
    <s v="NLA-3390268"/>
    <n v="3"/>
    <n v="6"/>
    <n v="1987"/>
    <d v="1908-11-07T00:00:00"/>
    <n v="52.15"/>
    <n v="4.37"/>
    <s v="Netherlands"/>
    <n v="1"/>
    <n v="4"/>
    <n v="1990"/>
    <d v="1906-09-11T00:00:00"/>
    <x v="77"/>
    <x v="989"/>
    <x v="19"/>
    <s v="AH"/>
    <x v="0"/>
    <n v="1033"/>
    <n v="6"/>
    <n v="51"/>
  </r>
  <r>
    <s v="NLA-3391015"/>
    <n v="21"/>
    <n v="5"/>
    <n v="1987"/>
    <d v="1926-10-08T00:00:00"/>
    <n v="53.22"/>
    <n v="5.73"/>
    <s v="Netherlands"/>
    <n v="14"/>
    <n v="10"/>
    <n v="1990"/>
    <d v="1920-03-12T00:00:00"/>
    <x v="14"/>
    <x v="1114"/>
    <x v="19"/>
    <s v="UU"/>
    <x v="0"/>
    <n v="1242"/>
    <n v="4"/>
    <n v="181"/>
  </r>
  <r>
    <s v="NLA-3393106"/>
    <n v="30"/>
    <n v="5"/>
    <n v="1987"/>
    <d v="1935-10-08T00:00:00"/>
    <n v="52.33"/>
    <n v="4.53"/>
    <s v="Netherlands"/>
    <n v="25"/>
    <n v="3"/>
    <n v="1995"/>
    <d v="1930-08-16T00:00:00"/>
    <x v="333"/>
    <x v="164"/>
    <x v="19"/>
    <s v="AH"/>
    <x v="0"/>
    <n v="2856"/>
    <n v="7"/>
    <n v="212"/>
  </r>
  <r>
    <s v="NOA-508891"/>
    <n v="6"/>
    <n v="6"/>
    <n v="1987"/>
    <d v="1911-11-08T00:00:00"/>
    <n v="59.75"/>
    <n v="9.85"/>
    <s v="Norway"/>
    <n v="18"/>
    <n v="7"/>
    <n v="1987"/>
    <d v="1923-12-08T00:00:00"/>
    <x v="193"/>
    <x v="210"/>
    <x v="8"/>
    <s v="PD"/>
    <x v="0"/>
    <n v="42"/>
    <n v="0"/>
    <n v="0"/>
  </r>
  <r>
    <s v="NOS-5101302"/>
    <n v="3"/>
    <n v="6"/>
    <n v="1987"/>
    <d v="1908-11-07T00:00:00"/>
    <n v="63.47"/>
    <n v="10.92"/>
    <s v="Norway"/>
    <n v="19"/>
    <n v="6"/>
    <n v="1987"/>
    <d v="1924-11-07T00:00:00"/>
    <x v="819"/>
    <x v="1033"/>
    <x v="8"/>
    <s v="AH"/>
    <x v="0"/>
    <n v="16"/>
    <n v="3"/>
    <n v="139"/>
  </r>
  <r>
    <s v="NOS-6100577"/>
    <n v="30"/>
    <n v="5"/>
    <n v="1987"/>
    <d v="1935-10-08T00:00:00"/>
    <n v="63.12"/>
    <n v="7.75"/>
    <s v="Norway"/>
    <n v="23"/>
    <n v="9"/>
    <n v="1992"/>
    <d v="1929-02-12T00:00:00"/>
    <x v="840"/>
    <x v="1115"/>
    <x v="8"/>
    <s v="DH"/>
    <x v="0"/>
    <n v="1943"/>
    <n v="10"/>
    <n v="127"/>
  </r>
  <r>
    <s v="NOS-6117232"/>
    <n v="24"/>
    <n v="5"/>
    <n v="1987"/>
    <d v="1929-10-08T00:00:00"/>
    <n v="58.03"/>
    <n v="7.37"/>
    <s v="Norway"/>
    <n v="13"/>
    <n v="10"/>
    <n v="1987"/>
    <d v="1919-03-10T00:00:00"/>
    <x v="274"/>
    <x v="1055"/>
    <x v="8"/>
    <s v="RH"/>
    <x v="2"/>
    <n v="142"/>
    <n v="4"/>
    <n v="123"/>
  </r>
  <r>
    <s v="PLG-FA60202"/>
    <n v="17"/>
    <n v="5"/>
    <n v="1987"/>
    <d v="1922-10-08T00:00:00"/>
    <n v="49.75"/>
    <n v="21.47"/>
    <s v="Poland"/>
    <n v="16"/>
    <n v="4"/>
    <n v="1988"/>
    <d v="1921-09-09T00:00:00"/>
    <x v="216"/>
    <x v="1116"/>
    <x v="13"/>
    <s v="DH"/>
    <x v="0"/>
    <n v="335"/>
    <n v="3"/>
    <n v="328"/>
  </r>
  <r>
    <s v="SFH-S023471"/>
    <n v="8"/>
    <n v="6"/>
    <n v="1987"/>
    <d v="1913-11-08T00:00:00"/>
    <n v="61.2"/>
    <n v="24.23"/>
    <s v="Finland"/>
    <n v="1"/>
    <n v="10"/>
    <n v="1987"/>
    <d v="1907-03-10T00:00:00"/>
    <x v="374"/>
    <x v="849"/>
    <x v="1"/>
    <s v="DH"/>
    <x v="0"/>
    <n v="115"/>
    <n v="1"/>
    <n v="270"/>
  </r>
  <r>
    <s v="SFH-S069975"/>
    <n v="27"/>
    <n v="5"/>
    <n v="1987"/>
    <d v="1932-10-07T00:00:00"/>
    <n v="62.2"/>
    <n v="29.73"/>
    <s v="Finland"/>
    <n v="15"/>
    <n v="7"/>
    <n v="1987"/>
    <d v="1920-12-07T00:00:00"/>
    <x v="439"/>
    <x v="1117"/>
    <x v="1"/>
    <s v="DH"/>
    <x v="0"/>
    <n v="49"/>
    <n v="0"/>
    <n v="0"/>
  </r>
  <r>
    <s v="SFH-S069979"/>
    <n v="27"/>
    <n v="5"/>
    <n v="1987"/>
    <d v="1932-10-07T00:00:00"/>
    <n v="62.2"/>
    <n v="29.73"/>
    <s v="Finland"/>
    <n v="15"/>
    <n v="7"/>
    <n v="1987"/>
    <d v="1920-12-07T00:00:00"/>
    <x v="439"/>
    <x v="1117"/>
    <x v="1"/>
    <s v="DH"/>
    <x v="0"/>
    <n v="49"/>
    <n v="0"/>
    <n v="0"/>
  </r>
  <r>
    <s v="SFH-S070094"/>
    <n v="30"/>
    <n v="5"/>
    <n v="1987"/>
    <d v="1935-10-08T00:00:00"/>
    <n v="61.93"/>
    <n v="22.93"/>
    <s v="Finland"/>
    <n v="15"/>
    <n v="12"/>
    <n v="1987"/>
    <d v="1921-05-09T00:00:00"/>
    <x v="39"/>
    <x v="909"/>
    <x v="1"/>
    <s v="DH"/>
    <x v="0"/>
    <n v="199"/>
    <n v="8"/>
    <n v="161"/>
  </r>
  <r>
    <s v="SFH-S086260"/>
    <n v="19"/>
    <n v="6"/>
    <n v="1987"/>
    <d v="1924-11-07T00:00:00"/>
    <n v="61.55"/>
    <n v="21.67"/>
    <s v="Finland"/>
    <n v="24"/>
    <n v="5"/>
    <n v="1988"/>
    <d v="1929-10-09T00:00:00"/>
    <x v="841"/>
    <x v="490"/>
    <x v="1"/>
    <s v="RH"/>
    <x v="0"/>
    <n v="340"/>
    <n v="0"/>
    <n v="0"/>
  </r>
  <r>
    <s v="SFH-S091217"/>
    <n v="6"/>
    <n v="6"/>
    <n v="1987"/>
    <d v="1911-11-08T00:00:00"/>
    <n v="61.05"/>
    <n v="25.05"/>
    <s v="Finland"/>
    <n v="3"/>
    <n v="7"/>
    <n v="1987"/>
    <d v="1908-12-07T00:00:00"/>
    <x v="689"/>
    <x v="1118"/>
    <x v="1"/>
    <s v="AH"/>
    <x v="0"/>
    <n v="27"/>
    <n v="0"/>
    <n v="0"/>
  </r>
  <r>
    <s v="SFH-S091219"/>
    <n v="6"/>
    <n v="6"/>
    <n v="1987"/>
    <d v="1911-11-08T00:00:00"/>
    <n v="61.05"/>
    <n v="25.05"/>
    <s v="Finland"/>
    <n v="1"/>
    <n v="8"/>
    <n v="1987"/>
    <d v="1907-01-08T00:00:00"/>
    <x v="689"/>
    <x v="790"/>
    <x v="1"/>
    <s v="AH"/>
    <x v="0"/>
    <n v="56"/>
    <n v="1"/>
    <n v="270"/>
  </r>
  <r>
    <s v="SFH-S093851"/>
    <n v="23"/>
    <n v="5"/>
    <n v="1987"/>
    <d v="1928-10-07T00:00:00"/>
    <n v="63.12"/>
    <n v="27.38"/>
    <s v="Finland"/>
    <n v="1"/>
    <n v="7"/>
    <n v="1987"/>
    <d v="1906-12-08T00:00:00"/>
    <x v="372"/>
    <x v="1119"/>
    <x v="1"/>
    <s v="UU"/>
    <x v="0"/>
    <n v="39"/>
    <n v="0"/>
    <n v="0"/>
  </r>
  <r>
    <s v="SFH-S093852"/>
    <n v="23"/>
    <n v="5"/>
    <n v="1987"/>
    <d v="1928-10-07T00:00:00"/>
    <n v="63.12"/>
    <n v="27.38"/>
    <s v="Finland"/>
    <n v="2"/>
    <n v="7"/>
    <n v="1995"/>
    <d v="1907-12-16T00:00:00"/>
    <x v="372"/>
    <x v="1002"/>
    <x v="1"/>
    <s v="DH"/>
    <x v="0"/>
    <n v="2962"/>
    <n v="5"/>
    <n v="270"/>
  </r>
  <r>
    <s v="SFH-S093865"/>
    <n v="30"/>
    <n v="5"/>
    <n v="1987"/>
    <d v="1935-10-08T00:00:00"/>
    <n v="63.15"/>
    <n v="27.08"/>
    <s v="Finland"/>
    <n v="1"/>
    <n v="5"/>
    <n v="1988"/>
    <d v="1906-10-09T00:00:00"/>
    <x v="760"/>
    <x v="119"/>
    <x v="1"/>
    <s v="UU"/>
    <x v="0"/>
    <n v="337"/>
    <n v="5"/>
    <n v="114"/>
  </r>
  <r>
    <s v="SFH-S099857"/>
    <n v="31"/>
    <n v="5"/>
    <n v="1987"/>
    <d v="1936-10-07T00:00:00"/>
    <n v="62.68"/>
    <n v="21.18"/>
    <s v="Finland"/>
    <n v="30"/>
    <n v="12"/>
    <n v="1992"/>
    <d v="1936-05-14T00:00:00"/>
    <x v="574"/>
    <x v="1120"/>
    <x v="1"/>
    <s v="DH"/>
    <x v="0"/>
    <n v="2040"/>
    <n v="3"/>
    <n v="205"/>
  </r>
  <r>
    <s v="SFH-S104713"/>
    <n v="29"/>
    <n v="5"/>
    <n v="1987"/>
    <d v="1934-10-08T00:00:00"/>
    <n v="62.62"/>
    <n v="26.88"/>
    <s v="Finland"/>
    <n v="13"/>
    <n v="1"/>
    <n v="1993"/>
    <d v="1918-06-16T00:00:00"/>
    <x v="60"/>
    <x v="1121"/>
    <x v="1"/>
    <s v="RH"/>
    <x v="2"/>
    <n v="2056"/>
    <n v="133"/>
    <n v="96"/>
  </r>
  <r>
    <s v="SFH-S104723"/>
    <n v="29"/>
    <n v="5"/>
    <n v="1987"/>
    <d v="1934-10-08T00:00:00"/>
    <n v="62.63"/>
    <n v="26.83"/>
    <s v="Finland"/>
    <n v="13"/>
    <n v="4"/>
    <n v="1993"/>
    <d v="1918-09-14T00:00:00"/>
    <x v="84"/>
    <x v="1122"/>
    <x v="1"/>
    <s v="DH"/>
    <x v="0"/>
    <n v="2146"/>
    <n v="26"/>
    <n v="318"/>
  </r>
  <r>
    <s v="SFH-S106039"/>
    <n v="6"/>
    <n v="6"/>
    <n v="1987"/>
    <d v="1911-11-08T00:00:00"/>
    <n v="63.1"/>
    <n v="22.92"/>
    <s v="Finland"/>
    <n v="1"/>
    <n v="5"/>
    <n v="1992"/>
    <d v="1906-10-13T00:00:00"/>
    <x v="824"/>
    <x v="1085"/>
    <x v="1"/>
    <s v="UU"/>
    <x v="0"/>
    <n v="1791"/>
    <n v="6"/>
    <n v="197"/>
  </r>
  <r>
    <s v="SFH-S106051"/>
    <n v="9"/>
    <n v="6"/>
    <n v="1987"/>
    <d v="1914-11-08T00:00:00"/>
    <n v="63.1"/>
    <n v="23.1"/>
    <s v="Finland"/>
    <n v="14"/>
    <n v="7"/>
    <n v="1987"/>
    <d v="1919-12-08T00:00:00"/>
    <x v="372"/>
    <x v="996"/>
    <x v="1"/>
    <s v="UU"/>
    <x v="0"/>
    <n v="35"/>
    <n v="3"/>
    <n v="336"/>
  </r>
  <r>
    <s v="SFH-S107506"/>
    <n v="24"/>
    <n v="5"/>
    <n v="1987"/>
    <d v="1929-10-08T00:00:00"/>
    <n v="62.8"/>
    <n v="22.87"/>
    <s v="Finland"/>
    <n v="22"/>
    <n v="10"/>
    <n v="1998"/>
    <d v="1928-03-20T00:00:00"/>
    <x v="842"/>
    <x v="487"/>
    <x v="1"/>
    <s v="AH"/>
    <x v="2"/>
    <n v="4169"/>
    <n v="273"/>
    <n v="183"/>
  </r>
  <r>
    <s v="SFH-S107517"/>
    <n v="31"/>
    <n v="5"/>
    <n v="1987"/>
    <d v="1936-10-07T00:00:00"/>
    <n v="62.8"/>
    <n v="22.85"/>
    <s v="Finland"/>
    <n v="5"/>
    <n v="2"/>
    <n v="1993"/>
    <d v="1910-07-17T00:00:00"/>
    <x v="826"/>
    <x v="1123"/>
    <x v="1"/>
    <s v="DH"/>
    <x v="0"/>
    <n v="2077"/>
    <n v="5"/>
    <n v="247"/>
  </r>
  <r>
    <s v="SFH-S107546"/>
    <n v="1"/>
    <n v="6"/>
    <n v="1987"/>
    <d v="1906-11-08T00:00:00"/>
    <n v="62.8"/>
    <n v="22.75"/>
    <s v="Finland"/>
    <n v="1"/>
    <n v="7"/>
    <n v="1988"/>
    <d v="1906-12-09T00:00:00"/>
    <x v="488"/>
    <x v="337"/>
    <x v="1"/>
    <s v="HH"/>
    <x v="0"/>
    <n v="396"/>
    <n v="97"/>
    <n v="204"/>
  </r>
  <r>
    <s v="SFH-S107550"/>
    <n v="7"/>
    <n v="6"/>
    <n v="1987"/>
    <d v="1912-11-07T00:00:00"/>
    <n v="62.8"/>
    <n v="22.83"/>
    <s v="Finland"/>
    <n v="1"/>
    <n v="1"/>
    <n v="1988"/>
    <d v="1906-06-11T00:00:00"/>
    <x v="488"/>
    <x v="337"/>
    <x v="1"/>
    <s v="DH"/>
    <x v="0"/>
    <n v="208"/>
    <n v="99"/>
    <n v="206"/>
  </r>
  <r>
    <s v="SFH-S107551"/>
    <n v="7"/>
    <n v="6"/>
    <n v="1987"/>
    <d v="1912-11-07T00:00:00"/>
    <n v="62.8"/>
    <n v="22.83"/>
    <s v="Finland"/>
    <n v="18"/>
    <n v="7"/>
    <n v="1987"/>
    <d v="1923-12-08T00:00:00"/>
    <x v="84"/>
    <x v="1087"/>
    <x v="1"/>
    <s v="UU"/>
    <x v="0"/>
    <n v="41"/>
    <n v="0"/>
    <n v="0"/>
  </r>
  <r>
    <s v="SFH-S107558"/>
    <n v="14"/>
    <n v="6"/>
    <n v="1987"/>
    <d v="1919-11-08T00:00:00"/>
    <n v="62.92"/>
    <n v="23.08"/>
    <s v="Finland"/>
    <n v="9"/>
    <n v="11"/>
    <n v="1987"/>
    <d v="1915-04-10T00:00:00"/>
    <x v="843"/>
    <x v="996"/>
    <x v="1"/>
    <s v="DH"/>
    <x v="0"/>
    <n v="148"/>
    <n v="2"/>
    <n v="0"/>
  </r>
  <r>
    <s v="SFH-S107839"/>
    <n v="27"/>
    <n v="5"/>
    <n v="1987"/>
    <d v="1932-10-07T00:00:00"/>
    <n v="62.25"/>
    <n v="29.62"/>
    <s v="Finland"/>
    <n v="15"/>
    <n v="7"/>
    <n v="1992"/>
    <d v="1920-12-12T00:00:00"/>
    <x v="844"/>
    <x v="54"/>
    <x v="1"/>
    <s v="DH"/>
    <x v="0"/>
    <n v="1876"/>
    <n v="70"/>
    <n v="351"/>
  </r>
  <r>
    <s v="SFH-S108562"/>
    <n v="31"/>
    <n v="5"/>
    <n v="1987"/>
    <d v="1936-10-07T00:00:00"/>
    <n v="62.85"/>
    <n v="22.8"/>
    <s v="Finland"/>
    <n v="4"/>
    <n v="11"/>
    <n v="1989"/>
    <d v="1910-04-12T00:00:00"/>
    <x v="770"/>
    <x v="712"/>
    <x v="1"/>
    <s v="DH"/>
    <x v="0"/>
    <n v="888"/>
    <n v="2"/>
    <n v="181"/>
  </r>
  <r>
    <s v="SFH-S108579"/>
    <n v="8"/>
    <n v="6"/>
    <n v="1987"/>
    <d v="1913-11-08T00:00:00"/>
    <n v="62.73"/>
    <n v="22.28"/>
    <s v="Finland"/>
    <n v="20"/>
    <n v="7"/>
    <n v="1987"/>
    <d v="1925-12-08T00:00:00"/>
    <x v="793"/>
    <x v="1078"/>
    <x v="1"/>
    <s v="DH"/>
    <x v="0"/>
    <n v="42"/>
    <n v="0"/>
    <n v="0"/>
  </r>
  <r>
    <s v="SFH-S110860"/>
    <n v="6"/>
    <n v="6"/>
    <n v="1987"/>
    <d v="1911-11-08T00:00:00"/>
    <n v="62.77"/>
    <n v="26.7"/>
    <s v="Finland"/>
    <n v="15"/>
    <n v="7"/>
    <n v="1987"/>
    <d v="1920-12-07T00:00:00"/>
    <x v="791"/>
    <x v="142"/>
    <x v="1"/>
    <s v="PD"/>
    <x v="0"/>
    <n v="39"/>
    <n v="0"/>
    <n v="0"/>
  </r>
  <r>
    <s v="SFH-S110874"/>
    <n v="7"/>
    <n v="6"/>
    <n v="1987"/>
    <d v="1912-11-07T00:00:00"/>
    <n v="62.65"/>
    <n v="26.67"/>
    <s v="Finland"/>
    <n v="15"/>
    <n v="12"/>
    <n v="1987"/>
    <d v="1921-05-09T00:00:00"/>
    <x v="667"/>
    <x v="938"/>
    <x v="1"/>
    <s v="DH"/>
    <x v="0"/>
    <n v="191"/>
    <n v="0"/>
    <n v="0"/>
  </r>
  <r>
    <s v="SFH-ST100692"/>
    <n v="3"/>
    <n v="6"/>
    <n v="1987"/>
    <d v="1908-11-07T00:00:00"/>
    <n v="62.95"/>
    <n v="27.93"/>
    <s v="Finland"/>
    <n v="16"/>
    <n v="8"/>
    <n v="1987"/>
    <d v="1922-01-08T00:00:00"/>
    <x v="825"/>
    <x v="1124"/>
    <x v="1"/>
    <s v="DH"/>
    <x v="0"/>
    <n v="74"/>
    <n v="3"/>
    <n v="91"/>
  </r>
  <r>
    <s v="SFH-ST100695"/>
    <n v="3"/>
    <n v="6"/>
    <n v="1987"/>
    <d v="1908-11-07T00:00:00"/>
    <n v="62.95"/>
    <n v="27.93"/>
    <s v="Finland"/>
    <n v="20"/>
    <n v="7"/>
    <n v="1987"/>
    <d v="1925-12-08T00:00:00"/>
    <x v="825"/>
    <x v="1081"/>
    <x v="1"/>
    <s v="UU"/>
    <x v="0"/>
    <n v="47"/>
    <n v="1"/>
    <n v="91"/>
  </r>
  <r>
    <s v="SFH-ST100696"/>
    <n v="3"/>
    <n v="6"/>
    <n v="1987"/>
    <d v="1908-11-07T00:00:00"/>
    <n v="62.95"/>
    <n v="27.93"/>
    <s v="Finland"/>
    <n v="30"/>
    <n v="10"/>
    <n v="1987"/>
    <d v="1936-03-09T00:00:00"/>
    <x v="825"/>
    <x v="1125"/>
    <x v="1"/>
    <s v="UU"/>
    <x v="0"/>
    <n v="149"/>
    <n v="0"/>
    <n v="0"/>
  </r>
  <r>
    <s v="SFH-ST100697"/>
    <n v="3"/>
    <n v="6"/>
    <n v="1987"/>
    <d v="1908-11-07T00:00:00"/>
    <n v="62.95"/>
    <n v="27.93"/>
    <s v="Finland"/>
    <n v="19"/>
    <n v="8"/>
    <n v="1987"/>
    <d v="1925-01-07T00:00:00"/>
    <x v="825"/>
    <x v="1126"/>
    <x v="1"/>
    <s v="AH"/>
    <x v="0"/>
    <n v="77"/>
    <n v="2"/>
    <n v="91"/>
  </r>
  <r>
    <s v="SFH-ST100699"/>
    <n v="3"/>
    <n v="6"/>
    <n v="1987"/>
    <d v="1908-11-07T00:00:00"/>
    <n v="62.95"/>
    <n v="27.93"/>
    <s v="Finland"/>
    <n v="11"/>
    <n v="8"/>
    <n v="1987"/>
    <d v="1917-01-07T00:00:00"/>
    <x v="825"/>
    <x v="1124"/>
    <x v="1"/>
    <s v="AH"/>
    <x v="0"/>
    <n v="69"/>
    <n v="3"/>
    <n v="91"/>
  </r>
  <r>
    <s v="SFH-ST100700"/>
    <n v="3"/>
    <n v="6"/>
    <n v="1987"/>
    <d v="1908-11-07T00:00:00"/>
    <n v="62.95"/>
    <n v="27.93"/>
    <s v="Finland"/>
    <n v="15"/>
    <n v="8"/>
    <n v="1987"/>
    <d v="1921-01-07T00:00:00"/>
    <x v="825"/>
    <x v="1124"/>
    <x v="1"/>
    <s v="AH"/>
    <x v="0"/>
    <n v="73"/>
    <n v="3"/>
    <n v="91"/>
  </r>
  <r>
    <s v="SVS-6021029"/>
    <n v="3"/>
    <n v="6"/>
    <n v="1987"/>
    <d v="1908-11-07T00:00:00"/>
    <n v="58.75"/>
    <n v="17.05"/>
    <s v="Sweden"/>
    <n v="30"/>
    <n v="7"/>
    <n v="1987"/>
    <d v="1935-12-08T00:00:00"/>
    <x v="356"/>
    <x v="536"/>
    <x v="11"/>
    <s v="UU"/>
    <x v="0"/>
    <n v="57"/>
    <n v="0"/>
    <n v="0"/>
  </r>
  <r>
    <s v="BLB-4T64007"/>
    <n v="26"/>
    <n v="4"/>
    <n v="1988"/>
    <d v="1931-09-09T00:00:00"/>
    <n v="50.87"/>
    <n v="4.45"/>
    <s v="Belgium"/>
    <n v="3"/>
    <n v="7"/>
    <n v="1990"/>
    <d v="1908-12-10T00:00:00"/>
    <x v="116"/>
    <x v="457"/>
    <x v="12"/>
    <s v="UU"/>
    <x v="0"/>
    <n v="798"/>
    <n v="3"/>
    <n v="309"/>
  </r>
  <r>
    <s v="ETM-U102999"/>
    <n v="1"/>
    <n v="6"/>
    <n v="1988"/>
    <d v="1906-11-09T00:00:00"/>
    <n v="58.52"/>
    <n v="24.82"/>
    <s v="Estonia"/>
    <n v="7"/>
    <n v="3"/>
    <n v="1989"/>
    <d v="1912-08-09T00:00:00"/>
    <x v="752"/>
    <x v="1127"/>
    <x v="20"/>
    <s v="UU"/>
    <x v="0"/>
    <n v="279"/>
    <n v="8"/>
    <n v="346"/>
  </r>
  <r>
    <s v="ETM-U233487"/>
    <n v="22"/>
    <n v="5"/>
    <n v="1988"/>
    <d v="1927-10-09T00:00:00"/>
    <n v="58.63"/>
    <n v="24.98"/>
    <s v="Estonia"/>
    <n v="24"/>
    <n v="8"/>
    <n v="1988"/>
    <d v="1930-01-09T00:00:00"/>
    <x v="588"/>
    <x v="881"/>
    <x v="20"/>
    <s v="UU"/>
    <x v="0"/>
    <n v="94"/>
    <n v="4"/>
    <n v="58"/>
  </r>
  <r>
    <s v="ETM-U397279"/>
    <n v="1"/>
    <n v="6"/>
    <n v="1988"/>
    <d v="1906-11-09T00:00:00"/>
    <n v="59.25"/>
    <n v="25.83"/>
    <s v="Estonia"/>
    <n v="2"/>
    <n v="7"/>
    <n v="1988"/>
    <d v="1907-12-09T00:00:00"/>
    <x v="289"/>
    <x v="784"/>
    <x v="20"/>
    <s v="AH"/>
    <x v="0"/>
    <n v="31"/>
    <n v="0"/>
    <n v="0"/>
  </r>
  <r>
    <s v="ETM-U446001"/>
    <n v="4"/>
    <n v="6"/>
    <n v="1988"/>
    <d v="1909-11-09T00:00:00"/>
    <n v="58.67"/>
    <n v="26.58"/>
    <s v="Estonia"/>
    <n v="25"/>
    <n v="11"/>
    <n v="1988"/>
    <d v="1931-04-11T00:00:00"/>
    <x v="371"/>
    <x v="883"/>
    <x v="20"/>
    <s v="AH"/>
    <x v="0"/>
    <n v="174"/>
    <n v="0"/>
    <n v="0"/>
  </r>
  <r>
    <s v="GBT-ED59453"/>
    <n v="15"/>
    <n v="5"/>
    <n v="1988"/>
    <d v="1920-10-08T00:00:00"/>
    <n v="50.85"/>
    <n v="-0.27"/>
    <s v="UK"/>
    <n v="12"/>
    <n v="1"/>
    <n v="1989"/>
    <d v="1917-06-11T00:00:00"/>
    <x v="751"/>
    <x v="952"/>
    <x v="4"/>
    <s v="DH"/>
    <x v="0"/>
    <n v="242"/>
    <n v="25"/>
    <n v="270"/>
  </r>
  <r>
    <s v="GBT-EK47388"/>
    <n v="30"/>
    <n v="5"/>
    <n v="1988"/>
    <d v="1935-10-09T00:00:00"/>
    <n v="52.75"/>
    <n v="-4.8"/>
    <s v="UK"/>
    <n v="16"/>
    <n v="7"/>
    <n v="1988"/>
    <d v="1921-12-09T00:00:00"/>
    <x v="468"/>
    <x v="527"/>
    <x v="4"/>
    <s v="UU"/>
    <x v="0"/>
    <n v="47"/>
    <n v="0"/>
    <n v="0"/>
  </r>
  <r>
    <s v="GBT-EK47389"/>
    <n v="30"/>
    <n v="5"/>
    <n v="1988"/>
    <d v="1935-10-09T00:00:00"/>
    <n v="52.75"/>
    <n v="-4.8"/>
    <s v="UK"/>
    <n v="15"/>
    <n v="6"/>
    <n v="1988"/>
    <d v="1920-11-08T00:00:00"/>
    <x v="468"/>
    <x v="527"/>
    <x v="4"/>
    <s v="UU"/>
    <x v="0"/>
    <n v="16"/>
    <n v="0"/>
    <n v="0"/>
  </r>
  <r>
    <s v="GBT-EK55874"/>
    <n v="8"/>
    <n v="5"/>
    <n v="1988"/>
    <d v="1913-10-09T00:00:00"/>
    <n v="51.82"/>
    <n v="-0.32"/>
    <s v="UK"/>
    <n v="16"/>
    <n v="8"/>
    <n v="1988"/>
    <d v="1922-01-09T00:00:00"/>
    <x v="428"/>
    <x v="525"/>
    <x v="4"/>
    <s v="DH"/>
    <x v="0"/>
    <n v="100"/>
    <n v="0"/>
    <n v="0"/>
  </r>
  <r>
    <s v="GBT-EK56628"/>
    <n v="1"/>
    <n v="6"/>
    <n v="1988"/>
    <d v="1906-11-09T00:00:00"/>
    <n v="53.4"/>
    <n v="-2.5300000000000002"/>
    <s v="UK"/>
    <n v="10"/>
    <n v="3"/>
    <n v="1990"/>
    <d v="1915-08-11T00:00:00"/>
    <x v="731"/>
    <x v="1128"/>
    <x v="4"/>
    <s v="DH"/>
    <x v="0"/>
    <n v="647"/>
    <n v="2"/>
    <n v="181"/>
  </r>
  <r>
    <s v="GBT-EK57112"/>
    <n v="14"/>
    <n v="5"/>
    <n v="1988"/>
    <d v="1919-10-09T00:00:00"/>
    <n v="53.4"/>
    <n v="-3.07"/>
    <s v="UK"/>
    <n v="8"/>
    <n v="9"/>
    <n v="1988"/>
    <d v="1914-02-09T00:00:00"/>
    <x v="607"/>
    <x v="1129"/>
    <x v="4"/>
    <s v="DH"/>
    <x v="0"/>
    <n v="117"/>
    <n v="0"/>
    <n v="0"/>
  </r>
  <r>
    <s v="GBT-EN69431"/>
    <n v="17"/>
    <n v="5"/>
    <n v="1988"/>
    <d v="1922-10-09T00:00:00"/>
    <n v="52.9"/>
    <n v="-1.43"/>
    <s v="UK"/>
    <n v="13"/>
    <n v="6"/>
    <n v="1989"/>
    <d v="1918-11-10T00:00:00"/>
    <x v="662"/>
    <x v="687"/>
    <x v="4"/>
    <s v="UU"/>
    <x v="0"/>
    <n v="392"/>
    <n v="3"/>
    <n v="91"/>
  </r>
  <r>
    <s v="GBT-EN83400"/>
    <n v="29"/>
    <n v="5"/>
    <n v="1988"/>
    <d v="1934-10-09T00:00:00"/>
    <n v="51.27"/>
    <n v="1.38"/>
    <s v="UK"/>
    <n v="14"/>
    <n v="6"/>
    <n v="1988"/>
    <d v="1919-11-09T00:00:00"/>
    <x v="260"/>
    <x v="1130"/>
    <x v="4"/>
    <s v="ND"/>
    <x v="0"/>
    <n v="16"/>
    <n v="0"/>
    <n v="0"/>
  </r>
  <r>
    <s v="GBT-EN97219"/>
    <n v="28"/>
    <n v="5"/>
    <n v="1988"/>
    <d v="1933-10-09T00:00:00"/>
    <n v="53.22"/>
    <n v="-4.37"/>
    <s v="UK"/>
    <n v="18"/>
    <n v="7"/>
    <n v="1988"/>
    <d v="1923-12-09T00:00:00"/>
    <x v="734"/>
    <x v="894"/>
    <x v="4"/>
    <s v="UU"/>
    <x v="0"/>
    <n v="51"/>
    <n v="0"/>
    <n v="0"/>
  </r>
  <r>
    <s v="GBT-EP45202"/>
    <n v="10"/>
    <n v="5"/>
    <n v="1988"/>
    <d v="1915-10-09T00:00:00"/>
    <n v="53.93"/>
    <n v="-2.9"/>
    <s v="UK"/>
    <n v="1"/>
    <n v="5"/>
    <n v="1989"/>
    <d v="1906-10-10T00:00:00"/>
    <x v="79"/>
    <x v="1071"/>
    <x v="4"/>
    <s v="UU"/>
    <x v="0"/>
    <n v="356"/>
    <n v="0"/>
    <n v="0"/>
  </r>
  <r>
    <s v="GBT-EP56457"/>
    <n v="24"/>
    <n v="5"/>
    <n v="1988"/>
    <d v="1929-10-09T00:00:00"/>
    <n v="53.37"/>
    <n v="-0.8"/>
    <s v="UK"/>
    <n v="15"/>
    <n v="7"/>
    <n v="1988"/>
    <d v="1920-12-08T00:00:00"/>
    <x v="42"/>
    <x v="765"/>
    <x v="4"/>
    <s v="DH"/>
    <x v="0"/>
    <n v="52"/>
    <n v="0"/>
    <n v="0"/>
  </r>
  <r>
    <s v="GBT-EP56458"/>
    <n v="24"/>
    <n v="5"/>
    <n v="1988"/>
    <d v="1929-10-09T00:00:00"/>
    <n v="53.37"/>
    <n v="-0.8"/>
    <s v="UK"/>
    <n v="29"/>
    <n v="9"/>
    <n v="1993"/>
    <d v="1935-02-14T00:00:00"/>
    <x v="469"/>
    <x v="1131"/>
    <x v="4"/>
    <s v="DH"/>
    <x v="0"/>
    <n v="1954"/>
    <n v="3"/>
    <n v="231"/>
  </r>
  <r>
    <s v="GBT-EP56461"/>
    <n v="24"/>
    <n v="5"/>
    <n v="1988"/>
    <d v="1929-10-09T00:00:00"/>
    <n v="53.37"/>
    <n v="-0.8"/>
    <s v="UK"/>
    <n v="23"/>
    <n v="7"/>
    <n v="1991"/>
    <d v="1928-12-11T00:00:00"/>
    <x v="469"/>
    <x v="1132"/>
    <x v="4"/>
    <s v="UU"/>
    <x v="0"/>
    <n v="1155"/>
    <n v="5"/>
    <n v="248"/>
  </r>
  <r>
    <s v="GBT-EP63505"/>
    <n v="30"/>
    <n v="4"/>
    <n v="1988"/>
    <d v="1935-09-09T00:00:00"/>
    <n v="51.28"/>
    <n v="-1.75"/>
    <s v="UK"/>
    <n v="2"/>
    <n v="10"/>
    <n v="1988"/>
    <d v="1908-03-10T00:00:00"/>
    <x v="31"/>
    <x v="1133"/>
    <x v="4"/>
    <s v="UU"/>
    <x v="0"/>
    <n v="155"/>
    <n v="0"/>
    <n v="0"/>
  </r>
  <r>
    <s v="GBT-EP63507"/>
    <n v="8"/>
    <n v="5"/>
    <n v="1988"/>
    <d v="1913-10-09T00:00:00"/>
    <n v="51.12"/>
    <n v="-1.75"/>
    <s v="UK"/>
    <n v="1"/>
    <n v="10"/>
    <n v="1989"/>
    <d v="1907-03-12T00:00:00"/>
    <x v="98"/>
    <x v="219"/>
    <x v="4"/>
    <s v="UU"/>
    <x v="0"/>
    <n v="511"/>
    <n v="21"/>
    <n v="351"/>
  </r>
  <r>
    <s v="NOS-585753"/>
    <n v="8"/>
    <n v="6"/>
    <n v="1988"/>
    <d v="1913-11-09T00:00:00"/>
    <n v="60.07"/>
    <n v="6.55"/>
    <s v="Norway"/>
    <n v="18"/>
    <n v="6"/>
    <n v="1989"/>
    <d v="1923-11-10T00:00:00"/>
    <x v="766"/>
    <x v="934"/>
    <x v="8"/>
    <s v="AH"/>
    <x v="0"/>
    <n v="375"/>
    <n v="0"/>
    <n v="0"/>
  </r>
  <r>
    <s v="NOS-6117801"/>
    <n v="23"/>
    <n v="5"/>
    <n v="1988"/>
    <d v="1928-10-08T00:00:00"/>
    <n v="63.1"/>
    <n v="7.83"/>
    <s v="Norway"/>
    <n v="31"/>
    <n v="8"/>
    <n v="1988"/>
    <d v="1937-01-08T00:00:00"/>
    <x v="608"/>
    <x v="1134"/>
    <x v="8"/>
    <s v="AH"/>
    <x v="0"/>
    <n v="100"/>
    <n v="0"/>
    <n v="0"/>
  </r>
  <r>
    <s v="NOS-6117808"/>
    <n v="15"/>
    <n v="6"/>
    <n v="1988"/>
    <d v="1920-11-08T00:00:00"/>
    <n v="63.1"/>
    <n v="7.83"/>
    <s v="Norway"/>
    <n v="3"/>
    <n v="4"/>
    <n v="1989"/>
    <d v="1908-09-09T00:00:00"/>
    <x v="372"/>
    <x v="408"/>
    <x v="8"/>
    <s v="UU"/>
    <x v="0"/>
    <n v="292"/>
    <n v="4"/>
    <n v="307"/>
  </r>
  <r>
    <s v="NOS-6117809"/>
    <n v="15"/>
    <n v="6"/>
    <n v="1988"/>
    <d v="1920-11-08T00:00:00"/>
    <n v="63.1"/>
    <n v="7.83"/>
    <s v="Norway"/>
    <n v="15"/>
    <n v="7"/>
    <n v="1988"/>
    <d v="1920-12-08T00:00:00"/>
    <x v="608"/>
    <x v="1134"/>
    <x v="8"/>
    <s v="UU"/>
    <x v="0"/>
    <n v="30"/>
    <n v="0"/>
    <n v="0"/>
  </r>
  <r>
    <s v="NOS-6117810"/>
    <n v="15"/>
    <n v="6"/>
    <n v="1988"/>
    <d v="1920-11-08T00:00:00"/>
    <n v="63.1"/>
    <n v="7.83"/>
    <s v="Norway"/>
    <n v="15"/>
    <n v="7"/>
    <n v="1988"/>
    <d v="1920-12-08T00:00:00"/>
    <x v="608"/>
    <x v="1134"/>
    <x v="8"/>
    <s v="UU"/>
    <x v="0"/>
    <n v="30"/>
    <n v="0"/>
    <n v="0"/>
  </r>
  <r>
    <s v="NOS-6142023"/>
    <n v="25"/>
    <n v="5"/>
    <n v="1988"/>
    <d v="1930-10-09T00:00:00"/>
    <n v="58.03"/>
    <n v="7.43"/>
    <s v="Norway"/>
    <n v="28"/>
    <n v="5"/>
    <n v="1995"/>
    <d v="1933-10-16T00:00:00"/>
    <x v="198"/>
    <x v="1055"/>
    <x v="8"/>
    <s v="RH"/>
    <x v="2"/>
    <n v="2559"/>
    <n v="1"/>
    <n v="270"/>
  </r>
  <r>
    <s v="NOS-6142027"/>
    <n v="25"/>
    <n v="5"/>
    <n v="1988"/>
    <d v="1930-10-09T00:00:00"/>
    <n v="58.03"/>
    <n v="7.42"/>
    <s v="Norway"/>
    <n v="15"/>
    <n v="7"/>
    <n v="1988"/>
    <d v="1920-12-08T00:00:00"/>
    <x v="198"/>
    <x v="211"/>
    <x v="8"/>
    <s v="PD"/>
    <x v="0"/>
    <n v="51"/>
    <n v="2"/>
    <n v="91"/>
  </r>
  <r>
    <s v="NOS-6142051"/>
    <n v="25"/>
    <n v="5"/>
    <n v="1988"/>
    <d v="1930-10-09T00:00:00"/>
    <n v="58.03"/>
    <n v="7.42"/>
    <s v="Norway"/>
    <n v="1"/>
    <n v="7"/>
    <n v="1988"/>
    <d v="1906-12-09T00:00:00"/>
    <x v="274"/>
    <x v="1055"/>
    <x v="8"/>
    <s v="UU"/>
    <x v="0"/>
    <n v="37"/>
    <n v="2"/>
    <n v="181"/>
  </r>
  <r>
    <s v="NOS-6142057"/>
    <n v="25"/>
    <n v="5"/>
    <n v="1988"/>
    <d v="1930-10-09T00:00:00"/>
    <n v="58.03"/>
    <n v="7.42"/>
    <s v="Norway"/>
    <n v="1"/>
    <n v="6"/>
    <n v="1989"/>
    <d v="1906-11-10T00:00:00"/>
    <x v="845"/>
    <x v="725"/>
    <x v="8"/>
    <s v="UU"/>
    <x v="1"/>
    <n v="372"/>
    <n v="36"/>
    <n v="59"/>
  </r>
  <r>
    <s v="NOS-6147004"/>
    <n v="2"/>
    <n v="7"/>
    <n v="1988"/>
    <d v="1907-12-09T00:00:00"/>
    <n v="58.02"/>
    <n v="7.42"/>
    <s v="Norway"/>
    <n v="12"/>
    <n v="11"/>
    <n v="1988"/>
    <d v="1918-04-11T00:00:00"/>
    <x v="274"/>
    <x v="1055"/>
    <x v="8"/>
    <s v="RH"/>
    <x v="2"/>
    <n v="133"/>
    <n v="0"/>
    <n v="0"/>
  </r>
  <r>
    <s v="SFH-S000536"/>
    <n v="14"/>
    <n v="6"/>
    <n v="1988"/>
    <d v="1919-11-09T00:00:00"/>
    <n v="62.6"/>
    <n v="29.75"/>
    <s v="Finland"/>
    <n v="12"/>
    <n v="11"/>
    <n v="1988"/>
    <d v="1918-04-11T00:00:00"/>
    <x v="269"/>
    <x v="757"/>
    <x v="1"/>
    <s v="AH"/>
    <x v="0"/>
    <n v="151"/>
    <n v="4"/>
    <n v="306"/>
  </r>
  <r>
    <s v="SFH-S023479"/>
    <n v="24"/>
    <n v="5"/>
    <n v="1988"/>
    <d v="1929-10-09T00:00:00"/>
    <n v="60.63"/>
    <n v="23.17"/>
    <s v="Finland"/>
    <n v="3"/>
    <n v="10"/>
    <n v="1990"/>
    <d v="1909-03-12T00:00:00"/>
    <x v="122"/>
    <x v="1135"/>
    <x v="1"/>
    <s v="RH"/>
    <x v="0"/>
    <n v="862"/>
    <n v="5"/>
    <n v="334"/>
  </r>
  <r>
    <s v="SFH-S075725"/>
    <n v="5"/>
    <n v="6"/>
    <n v="1988"/>
    <d v="1910-11-09T00:00:00"/>
    <n v="60.63"/>
    <n v="25.48"/>
    <s v="Finland"/>
    <n v="14"/>
    <n v="10"/>
    <n v="1988"/>
    <d v="1920-03-10T00:00:00"/>
    <x v="229"/>
    <x v="1136"/>
    <x v="1"/>
    <s v="DH"/>
    <x v="0"/>
    <n v="131"/>
    <n v="7"/>
    <n v="214"/>
  </r>
  <r>
    <s v="SFH-S078219"/>
    <n v="29"/>
    <n v="5"/>
    <n v="1988"/>
    <d v="1934-10-09T00:00:00"/>
    <n v="62.62"/>
    <n v="26.82"/>
    <s v="Finland"/>
    <n v="3"/>
    <n v="6"/>
    <n v="1989"/>
    <d v="1908-11-09T00:00:00"/>
    <x v="651"/>
    <x v="435"/>
    <x v="1"/>
    <s v="UU"/>
    <x v="0"/>
    <n v="370"/>
    <n v="3"/>
    <n v="336"/>
  </r>
  <r>
    <s v="SFH-S078226"/>
    <n v="2"/>
    <n v="6"/>
    <n v="1988"/>
    <d v="1907-11-09T00:00:00"/>
    <n v="62.67"/>
    <n v="26.83"/>
    <s v="Finland"/>
    <n v="9"/>
    <n v="8"/>
    <n v="1988"/>
    <d v="1915-01-09T00:00:00"/>
    <x v="574"/>
    <x v="451"/>
    <x v="1"/>
    <s v="DH"/>
    <x v="0"/>
    <n v="68"/>
    <n v="0"/>
    <n v="0"/>
  </r>
  <r>
    <s v="SFH-S078227"/>
    <n v="2"/>
    <n v="6"/>
    <n v="1988"/>
    <d v="1907-11-09T00:00:00"/>
    <n v="62.67"/>
    <n v="26.83"/>
    <s v="Finland"/>
    <n v="24"/>
    <n v="8"/>
    <n v="1988"/>
    <d v="1930-01-09T00:00:00"/>
    <x v="574"/>
    <x v="451"/>
    <x v="1"/>
    <s v="DH"/>
    <x v="0"/>
    <n v="83"/>
    <n v="0"/>
    <n v="0"/>
  </r>
  <r>
    <s v="SFH-S095859"/>
    <n v="15"/>
    <n v="6"/>
    <n v="1988"/>
    <d v="1920-11-08T00:00:00"/>
    <n v="65.27"/>
    <n v="26.08"/>
    <s v="Finland"/>
    <n v="16"/>
    <n v="10"/>
    <n v="1988"/>
    <d v="1922-03-11T00:00:00"/>
    <x v="846"/>
    <x v="1137"/>
    <x v="1"/>
    <s v="DH"/>
    <x v="0"/>
    <n v="123"/>
    <n v="1"/>
    <n v="270"/>
  </r>
  <r>
    <s v="SFH-S099748"/>
    <n v="3"/>
    <n v="6"/>
    <n v="1988"/>
    <d v="1908-11-08T00:00:00"/>
    <n v="60.22"/>
    <n v="24.87"/>
    <s v="Finland"/>
    <n v="10"/>
    <n v="11"/>
    <n v="1996"/>
    <d v="1916-04-18T00:00:00"/>
    <x v="616"/>
    <x v="1138"/>
    <x v="1"/>
    <s v="AH"/>
    <x v="0"/>
    <n v="3082"/>
    <n v="2"/>
    <n v="0"/>
  </r>
  <r>
    <s v="SFH-S104533"/>
    <n v="21"/>
    <n v="6"/>
    <n v="1988"/>
    <d v="1926-11-09T00:00:00"/>
    <n v="60.48"/>
    <n v="23.97"/>
    <s v="Finland"/>
    <n v="14"/>
    <n v="3"/>
    <n v="1989"/>
    <d v="1919-08-10T00:00:00"/>
    <x v="755"/>
    <x v="493"/>
    <x v="1"/>
    <s v="DH"/>
    <x v="0"/>
    <n v="266"/>
    <n v="2"/>
    <n v="91"/>
  </r>
  <r>
    <s v="SFH-S104534"/>
    <n v="21"/>
    <n v="6"/>
    <n v="1988"/>
    <d v="1926-11-09T00:00:00"/>
    <n v="60.48"/>
    <n v="23.97"/>
    <s v="Finland"/>
    <n v="2"/>
    <n v="6"/>
    <n v="1994"/>
    <d v="1907-11-15T00:00:00"/>
    <x v="755"/>
    <x v="493"/>
    <x v="1"/>
    <s v="UU"/>
    <x v="0"/>
    <n v="2172"/>
    <n v="2"/>
    <n v="91"/>
  </r>
  <r>
    <s v="SFH-S104535"/>
    <n v="21"/>
    <n v="6"/>
    <n v="1988"/>
    <d v="1926-11-09T00:00:00"/>
    <n v="60.48"/>
    <n v="23.97"/>
    <s v="Finland"/>
    <n v="22"/>
    <n v="10"/>
    <n v="1988"/>
    <d v="1928-03-10T00:00:00"/>
    <x v="755"/>
    <x v="493"/>
    <x v="1"/>
    <s v="DH"/>
    <x v="0"/>
    <n v="123"/>
    <n v="2"/>
    <n v="91"/>
  </r>
  <r>
    <s v="SFH-S107559"/>
    <n v="25"/>
    <n v="5"/>
    <n v="1988"/>
    <d v="1930-10-09T00:00:00"/>
    <n v="62.68"/>
    <n v="23"/>
    <s v="Finland"/>
    <n v="24"/>
    <n v="10"/>
    <n v="1988"/>
    <d v="1930-03-11T00:00:00"/>
    <x v="230"/>
    <x v="1139"/>
    <x v="1"/>
    <s v="DH"/>
    <x v="0"/>
    <n v="152"/>
    <n v="11"/>
    <n v="315"/>
  </r>
  <r>
    <s v="SFH-S107569"/>
    <n v="26"/>
    <n v="5"/>
    <n v="1988"/>
    <d v="1931-10-09T00:00:00"/>
    <n v="62.8"/>
    <n v="22.87"/>
    <s v="Finland"/>
    <n v="19"/>
    <n v="9"/>
    <n v="1994"/>
    <d v="1925-02-14T00:00:00"/>
    <x v="84"/>
    <x v="1140"/>
    <x v="1"/>
    <s v="DH"/>
    <x v="0"/>
    <n v="2307"/>
    <n v="3"/>
    <n v="91"/>
  </r>
  <r>
    <s v="SFH-S107571"/>
    <n v="26"/>
    <n v="5"/>
    <n v="1988"/>
    <d v="1931-10-09T00:00:00"/>
    <n v="62.8"/>
    <n v="22.87"/>
    <s v="Finland"/>
    <n v="14"/>
    <n v="5"/>
    <n v="1989"/>
    <d v="1919-10-10T00:00:00"/>
    <x v="84"/>
    <x v="1140"/>
    <x v="1"/>
    <s v="AH"/>
    <x v="0"/>
    <n v="353"/>
    <n v="3"/>
    <n v="91"/>
  </r>
  <r>
    <s v="SFH-S107582"/>
    <n v="30"/>
    <n v="5"/>
    <n v="1988"/>
    <d v="1935-10-09T00:00:00"/>
    <n v="62.77"/>
    <n v="22.85"/>
    <s v="Finland"/>
    <n v="2"/>
    <n v="8"/>
    <n v="1988"/>
    <d v="1908-01-09T00:00:00"/>
    <x v="791"/>
    <x v="1139"/>
    <x v="1"/>
    <s v="AH"/>
    <x v="0"/>
    <n v="64"/>
    <n v="0"/>
    <n v="0"/>
  </r>
  <r>
    <s v="SFH-S110818"/>
    <n v="3"/>
    <n v="6"/>
    <n v="1988"/>
    <d v="1908-11-08T00:00:00"/>
    <n v="61.82"/>
    <n v="22.77"/>
    <s v="Finland"/>
    <n v="10"/>
    <n v="7"/>
    <n v="1989"/>
    <d v="1915-12-10T00:00:00"/>
    <x v="213"/>
    <x v="712"/>
    <x v="1"/>
    <s v="AH"/>
    <x v="0"/>
    <n v="402"/>
    <n v="2"/>
    <n v="91"/>
  </r>
  <r>
    <s v="SFH-S111674"/>
    <n v="15"/>
    <n v="6"/>
    <n v="1988"/>
    <d v="1920-11-08T00:00:00"/>
    <n v="62.97"/>
    <n v="28"/>
    <s v="Finland"/>
    <n v="15"/>
    <n v="8"/>
    <n v="1988"/>
    <d v="1921-01-08T00:00:00"/>
    <x v="708"/>
    <x v="760"/>
    <x v="1"/>
    <s v="UU"/>
    <x v="0"/>
    <n v="61"/>
    <n v="0"/>
    <n v="0"/>
  </r>
  <r>
    <s v="SFH-S112351"/>
    <n v="6"/>
    <n v="6"/>
    <n v="1988"/>
    <d v="1911-11-09T00:00:00"/>
    <n v="60.63"/>
    <n v="27.22"/>
    <s v="Finland"/>
    <n v="15"/>
    <n v="10"/>
    <n v="1988"/>
    <d v="1921-03-10T00:00:00"/>
    <x v="205"/>
    <x v="758"/>
    <x v="1"/>
    <s v="DH"/>
    <x v="0"/>
    <n v="131"/>
    <n v="0"/>
    <n v="0"/>
  </r>
  <r>
    <s v="SFH-S113959"/>
    <n v="3"/>
    <n v="6"/>
    <n v="1988"/>
    <d v="1908-11-08T00:00:00"/>
    <n v="62.78"/>
    <n v="22.88"/>
    <s v="Finland"/>
    <n v="4"/>
    <n v="10"/>
    <n v="1988"/>
    <d v="1910-03-11T00:00:00"/>
    <x v="84"/>
    <x v="1140"/>
    <x v="1"/>
    <s v="UU"/>
    <x v="0"/>
    <n v="123"/>
    <n v="3"/>
    <n v="43"/>
  </r>
  <r>
    <s v="SFH-S113975"/>
    <n v="12"/>
    <n v="6"/>
    <n v="1988"/>
    <d v="1917-11-09T00:00:00"/>
    <n v="62.9"/>
    <n v="22.8"/>
    <s v="Finland"/>
    <n v="5"/>
    <n v="1"/>
    <n v="1989"/>
    <d v="1910-06-12T00:00:00"/>
    <x v="847"/>
    <x v="1141"/>
    <x v="1"/>
    <s v="DH"/>
    <x v="0"/>
    <n v="207"/>
    <n v="12"/>
    <n v="141"/>
  </r>
  <r>
    <s v="SVS-6008801"/>
    <n v="31"/>
    <n v="5"/>
    <n v="1988"/>
    <d v="1936-10-08T00:00:00"/>
    <n v="57.68"/>
    <n v="11.95"/>
    <s v="Sweden"/>
    <n v="14"/>
    <n v="8"/>
    <n v="1988"/>
    <d v="1920-01-09T00:00:00"/>
    <x v="275"/>
    <x v="38"/>
    <x v="11"/>
    <s v="PD"/>
    <x v="0"/>
    <n v="75"/>
    <n v="0"/>
    <n v="0"/>
  </r>
  <r>
    <s v="SVS-6085559"/>
    <n v="22"/>
    <n v="5"/>
    <n v="1988"/>
    <d v="1927-10-09T00:00:00"/>
    <n v="56.17"/>
    <n v="14.88"/>
    <s v="Sweden"/>
    <n v="28"/>
    <n v="3"/>
    <n v="1991"/>
    <d v="1933-08-12T00:00:00"/>
    <x v="420"/>
    <x v="439"/>
    <x v="11"/>
    <s v="UU"/>
    <x v="1"/>
    <n v="1040"/>
    <n v="26"/>
    <n v="78"/>
  </r>
  <r>
    <s v="SVS-6104176"/>
    <n v="29"/>
    <n v="5"/>
    <n v="1988"/>
    <d v="1934-10-09T00:00:00"/>
    <n v="55.67"/>
    <n v="13.5"/>
    <s v="Sweden"/>
    <n v="5"/>
    <n v="4"/>
    <n v="1989"/>
    <d v="1910-09-10T00:00:00"/>
    <x v="141"/>
    <x v="1142"/>
    <x v="11"/>
    <s v="DH"/>
    <x v="0"/>
    <n v="311"/>
    <n v="22"/>
    <n v="18"/>
  </r>
  <r>
    <s v="SVS-6104177"/>
    <n v="29"/>
    <n v="5"/>
    <n v="1988"/>
    <d v="1934-10-09T00:00:00"/>
    <n v="55.67"/>
    <n v="13.5"/>
    <s v="Sweden"/>
    <n v="26"/>
    <n v="11"/>
    <n v="1989"/>
    <d v="1932-04-11T00:00:00"/>
    <x v="679"/>
    <x v="774"/>
    <x v="11"/>
    <s v="DH"/>
    <x v="0"/>
    <n v="546"/>
    <n v="2"/>
    <n v="270"/>
  </r>
  <r>
    <s v="SVS-6104184"/>
    <n v="29"/>
    <n v="5"/>
    <n v="1988"/>
    <d v="1934-10-09T00:00:00"/>
    <n v="55.67"/>
    <n v="13.5"/>
    <s v="Sweden"/>
    <n v="26"/>
    <n v="11"/>
    <n v="1989"/>
    <d v="1932-04-11T00:00:00"/>
    <x v="679"/>
    <x v="774"/>
    <x v="11"/>
    <s v="DH"/>
    <x v="0"/>
    <n v="546"/>
    <n v="2"/>
    <n v="270"/>
  </r>
  <r>
    <s v="SVS-6104185"/>
    <n v="29"/>
    <n v="5"/>
    <n v="1988"/>
    <d v="1934-10-09T00:00:00"/>
    <n v="55.67"/>
    <n v="13.5"/>
    <s v="Sweden"/>
    <n v="10"/>
    <n v="1"/>
    <n v="1993"/>
    <d v="1915-06-16T00:00:00"/>
    <x v="94"/>
    <x v="198"/>
    <x v="11"/>
    <s v="UU"/>
    <x v="0"/>
    <n v="1687"/>
    <n v="4"/>
    <n v="301"/>
  </r>
  <r>
    <s v="SVS-6111705"/>
    <n v="22"/>
    <n v="5"/>
    <n v="1988"/>
    <d v="1927-10-09T00:00:00"/>
    <n v="57.88"/>
    <n v="11.58"/>
    <s v="Sweden"/>
    <n v="17"/>
    <n v="6"/>
    <n v="1988"/>
    <d v="1922-11-09T00:00:00"/>
    <x v="194"/>
    <x v="1143"/>
    <x v="11"/>
    <s v="PD"/>
    <x v="0"/>
    <n v="26"/>
    <n v="0"/>
    <n v="0"/>
  </r>
  <r>
    <s v="BLB-3T50819"/>
    <n v="16"/>
    <n v="4"/>
    <n v="1989"/>
    <d v="1921-09-10T00:00:00"/>
    <n v="50.72"/>
    <n v="2.88"/>
    <s v="Belgium"/>
    <n v="28"/>
    <n v="5"/>
    <n v="1990"/>
    <d v="1933-10-11T00:00:00"/>
    <x v="155"/>
    <x v="1144"/>
    <x v="15"/>
    <s v="UU"/>
    <x v="0"/>
    <n v="407"/>
    <n v="29"/>
    <n v="259"/>
  </r>
  <r>
    <s v="DEH-6092860"/>
    <n v="27"/>
    <n v="5"/>
    <n v="1989"/>
    <d v="1932-10-09T00:00:00"/>
    <n v="53.08"/>
    <n v="12.33"/>
    <s v="Germany"/>
    <n v="15"/>
    <n v="9"/>
    <n v="1990"/>
    <d v="1921-02-10T00:00:00"/>
    <x v="740"/>
    <x v="837"/>
    <x v="6"/>
    <s v="RH"/>
    <x v="2"/>
    <n v="476"/>
    <n v="9"/>
    <n v="156"/>
  </r>
  <r>
    <s v="DEW-5295274"/>
    <n v="6"/>
    <n v="6"/>
    <n v="1989"/>
    <d v="1911-11-10T00:00:00"/>
    <n v="51.28"/>
    <n v="8.82"/>
    <s v="Germany"/>
    <n v="1"/>
    <n v="6"/>
    <n v="1992"/>
    <d v="1906-11-13T00:00:00"/>
    <x v="260"/>
    <x v="399"/>
    <x v="6"/>
    <s v="AH"/>
    <x v="0"/>
    <n v="1091"/>
    <n v="4"/>
    <n v="181"/>
  </r>
  <r>
    <s v="DEW-5295287"/>
    <n v="14"/>
    <n v="6"/>
    <n v="1989"/>
    <d v="1919-11-10T00:00:00"/>
    <n v="51.27"/>
    <n v="8.8699999999999992"/>
    <s v="Germany"/>
    <n v="1"/>
    <n v="1"/>
    <n v="1990"/>
    <d v="1906-06-13T00:00:00"/>
    <x v="423"/>
    <x v="1145"/>
    <x v="6"/>
    <s v="AH"/>
    <x v="0"/>
    <n v="201"/>
    <n v="8"/>
    <n v="18"/>
  </r>
  <r>
    <s v="ESI-5020961"/>
    <n v="15"/>
    <n v="6"/>
    <n v="1989"/>
    <d v="1920-11-09T00:00:00"/>
    <n v="40.479999999999997"/>
    <n v="-3.37"/>
    <s v="Spain"/>
    <n v="4"/>
    <n v="6"/>
    <n v="1993"/>
    <d v="1909-11-14T00:00:00"/>
    <x v="848"/>
    <x v="659"/>
    <x v="14"/>
    <s v="AH"/>
    <x v="0"/>
    <n v="1450"/>
    <n v="18"/>
    <n v="19"/>
  </r>
  <r>
    <s v="GBT-EJ68536"/>
    <n v="14"/>
    <n v="5"/>
    <n v="1989"/>
    <d v="1919-10-10T00:00:00"/>
    <n v="51.58"/>
    <n v="-0.73"/>
    <s v="UK"/>
    <n v="5"/>
    <n v="7"/>
    <n v="1989"/>
    <d v="1910-12-10T00:00:00"/>
    <x v="131"/>
    <x v="1029"/>
    <x v="4"/>
    <s v="UU"/>
    <x v="0"/>
    <n v="52"/>
    <n v="0"/>
    <n v="0"/>
  </r>
  <r>
    <s v="GBT-EJ80833"/>
    <n v="16"/>
    <n v="5"/>
    <n v="1989"/>
    <d v="1921-10-10T00:00:00"/>
    <n v="54.05"/>
    <n v="-4.82"/>
    <s v="UK"/>
    <n v="7"/>
    <n v="9"/>
    <n v="1989"/>
    <d v="1913-02-09T00:00:00"/>
    <x v="448"/>
    <x v="979"/>
    <x v="4"/>
    <s v="UU"/>
    <x v="0"/>
    <n v="114"/>
    <n v="0"/>
    <n v="0"/>
  </r>
  <r>
    <s v="GBT-EN37794"/>
    <n v="15"/>
    <n v="5"/>
    <n v="1989"/>
    <d v="1920-10-09T00:00:00"/>
    <n v="53.5"/>
    <n v="-2.35"/>
    <s v="UK"/>
    <n v="22"/>
    <n v="5"/>
    <n v="1991"/>
    <d v="1927-10-12T00:00:00"/>
    <x v="731"/>
    <x v="1028"/>
    <x v="4"/>
    <s v="PD"/>
    <x v="0"/>
    <n v="737"/>
    <n v="13"/>
    <n v="181"/>
  </r>
  <r>
    <s v="GBT-EN74436"/>
    <n v="18"/>
    <n v="5"/>
    <n v="1989"/>
    <d v="1923-10-10T00:00:00"/>
    <n v="53.47"/>
    <n v="-1.02"/>
    <s v="UK"/>
    <n v="22"/>
    <n v="8"/>
    <n v="1989"/>
    <d v="1928-01-10T00:00:00"/>
    <x v="352"/>
    <x v="195"/>
    <x v="4"/>
    <s v="DH"/>
    <x v="0"/>
    <n v="96"/>
    <n v="2"/>
    <n v="270"/>
  </r>
  <r>
    <s v="GBT-EP19185"/>
    <n v="12"/>
    <n v="6"/>
    <n v="1989"/>
    <d v="1917-11-10T00:00:00"/>
    <n v="52.75"/>
    <n v="-4.8"/>
    <s v="UK"/>
    <n v="17"/>
    <n v="3"/>
    <n v="1992"/>
    <d v="1922-08-13T00:00:00"/>
    <x v="468"/>
    <x v="527"/>
    <x v="4"/>
    <s v="DH"/>
    <x v="0"/>
    <n v="1009"/>
    <n v="0"/>
    <n v="0"/>
  </r>
  <r>
    <s v="GBT-EP19186"/>
    <n v="12"/>
    <n v="6"/>
    <n v="1989"/>
    <d v="1917-11-10T00:00:00"/>
    <n v="52.75"/>
    <n v="-4.8"/>
    <s v="UK"/>
    <n v="15"/>
    <n v="4"/>
    <n v="1996"/>
    <d v="1920-09-16T00:00:00"/>
    <x v="468"/>
    <x v="527"/>
    <x v="4"/>
    <s v="UU"/>
    <x v="0"/>
    <n v="2499"/>
    <n v="0"/>
    <n v="0"/>
  </r>
  <r>
    <s v="GBT-EP35791"/>
    <n v="9"/>
    <n v="6"/>
    <n v="1989"/>
    <d v="1914-11-10T00:00:00"/>
    <n v="51.58"/>
    <n v="-0.73"/>
    <s v="UK"/>
    <n v="30"/>
    <n v="4"/>
    <n v="1990"/>
    <d v="1935-09-11T00:00:00"/>
    <x v="849"/>
    <x v="1076"/>
    <x v="4"/>
    <s v="DH"/>
    <x v="0"/>
    <n v="325"/>
    <n v="6"/>
    <n v="318"/>
  </r>
  <r>
    <s v="GBT-EP45231"/>
    <n v="19"/>
    <n v="5"/>
    <n v="1989"/>
    <d v="1924-10-09T00:00:00"/>
    <n v="53.93"/>
    <n v="-2.9"/>
    <s v="UK"/>
    <n v="17"/>
    <n v="12"/>
    <n v="1989"/>
    <d v="1923-05-12T00:00:00"/>
    <x v="79"/>
    <x v="1071"/>
    <x v="4"/>
    <s v="UU"/>
    <x v="0"/>
    <n v="212"/>
    <n v="0"/>
    <n v="0"/>
  </r>
  <r>
    <s v="GBT-EP94305"/>
    <n v="29"/>
    <n v="5"/>
    <n v="1989"/>
    <d v="1934-10-10T00:00:00"/>
    <n v="55.88"/>
    <n v="-3.57"/>
    <s v="UK"/>
    <n v="5"/>
    <n v="9"/>
    <n v="1990"/>
    <d v="1911-02-11T00:00:00"/>
    <x v="802"/>
    <x v="1146"/>
    <x v="4"/>
    <s v="DH"/>
    <x v="0"/>
    <n v="464"/>
    <n v="2"/>
    <n v="270"/>
  </r>
  <r>
    <s v="NLA-3390226"/>
    <n v="20"/>
    <n v="5"/>
    <n v="1989"/>
    <d v="1925-10-10T00:00:00"/>
    <n v="52.15"/>
    <n v="4.37"/>
    <s v="Netherlands"/>
    <n v="28"/>
    <n v="4"/>
    <n v="1990"/>
    <d v="1933-09-11T00:00:00"/>
    <x v="199"/>
    <x v="164"/>
    <x v="19"/>
    <s v="DH"/>
    <x v="0"/>
    <n v="343"/>
    <n v="15"/>
    <n v="40"/>
  </r>
  <r>
    <s v="NLA-3393268"/>
    <n v="20"/>
    <n v="5"/>
    <n v="1989"/>
    <d v="1925-10-10T00:00:00"/>
    <n v="52.32"/>
    <n v="4.53"/>
    <s v="Netherlands"/>
    <n v="3"/>
    <n v="4"/>
    <n v="1998"/>
    <d v="1908-09-18T00:00:00"/>
    <x v="96"/>
    <x v="809"/>
    <x v="19"/>
    <s v="RH"/>
    <x v="2"/>
    <n v="3240"/>
    <n v="27"/>
    <n v="10"/>
  </r>
  <r>
    <s v="NLA-3397026"/>
    <n v="27"/>
    <n v="5"/>
    <n v="1989"/>
    <d v="1932-10-09T00:00:00"/>
    <n v="52.33"/>
    <n v="4.5199999999999996"/>
    <s v="Netherlands"/>
    <n v="27"/>
    <n v="7"/>
    <n v="1992"/>
    <d v="1932-12-12T00:00:00"/>
    <x v="15"/>
    <x v="870"/>
    <x v="19"/>
    <s v="UU"/>
    <x v="1"/>
    <n v="1157"/>
    <n v="0"/>
    <n v="0"/>
  </r>
  <r>
    <s v="NLA-3422175"/>
    <n v="27"/>
    <n v="5"/>
    <n v="1989"/>
    <d v="1932-10-09T00:00:00"/>
    <n v="52.27"/>
    <n v="6.05"/>
    <s v="Netherlands"/>
    <n v="7"/>
    <n v="6"/>
    <n v="1989"/>
    <d v="1912-11-09T00:00:00"/>
    <x v="199"/>
    <x v="315"/>
    <x v="19"/>
    <s v="AH"/>
    <x v="0"/>
    <n v="11"/>
    <n v="0"/>
    <n v="0"/>
  </r>
  <r>
    <s v="NLA-3422176"/>
    <n v="27"/>
    <n v="5"/>
    <n v="1989"/>
    <d v="1932-10-09T00:00:00"/>
    <n v="52.27"/>
    <n v="6.05"/>
    <s v="Netherlands"/>
    <n v="16"/>
    <n v="6"/>
    <n v="1989"/>
    <d v="1921-11-10T00:00:00"/>
    <x v="199"/>
    <x v="315"/>
    <x v="19"/>
    <s v="AH"/>
    <x v="0"/>
    <n v="20"/>
    <n v="0"/>
    <n v="0"/>
  </r>
  <r>
    <s v="NLA-3422177"/>
    <n v="27"/>
    <n v="5"/>
    <n v="1989"/>
    <d v="1932-10-09T00:00:00"/>
    <n v="52.27"/>
    <n v="6.05"/>
    <s v="Netherlands"/>
    <n v="5"/>
    <n v="7"/>
    <n v="1989"/>
    <d v="1910-12-10T00:00:00"/>
    <x v="199"/>
    <x v="315"/>
    <x v="19"/>
    <s v="AH"/>
    <x v="0"/>
    <n v="39"/>
    <n v="0"/>
    <n v="0"/>
  </r>
  <r>
    <s v="NLA-3426983"/>
    <n v="28"/>
    <n v="5"/>
    <n v="1989"/>
    <d v="1933-10-10T00:00:00"/>
    <n v="53.05"/>
    <n v="4.72"/>
    <s v="Netherlands"/>
    <n v="7"/>
    <n v="7"/>
    <n v="1989"/>
    <d v="1912-12-09T00:00:00"/>
    <x v="650"/>
    <x v="869"/>
    <x v="19"/>
    <s v="UU"/>
    <x v="0"/>
    <n v="40"/>
    <n v="0"/>
    <n v="0"/>
  </r>
  <r>
    <s v="NOO-MB01489"/>
    <n v="20"/>
    <n v="5"/>
    <n v="1989"/>
    <d v="1925-10-10T00:00:00"/>
    <n v="59.03"/>
    <n v="10.88"/>
    <s v="Norway"/>
    <n v="23"/>
    <n v="9"/>
    <n v="1989"/>
    <d v="1929-02-09T00:00:00"/>
    <x v="299"/>
    <x v="778"/>
    <x v="8"/>
    <s v="RH"/>
    <x v="2"/>
    <n v="126"/>
    <n v="0"/>
    <n v="0"/>
  </r>
  <r>
    <s v="NOO-MB01490"/>
    <n v="20"/>
    <n v="5"/>
    <n v="1989"/>
    <d v="1925-10-10T00:00:00"/>
    <n v="59.03"/>
    <n v="10.88"/>
    <s v="Norway"/>
    <n v="14"/>
    <n v="10"/>
    <n v="1989"/>
    <d v="1920-03-11T00:00:00"/>
    <x v="299"/>
    <x v="778"/>
    <x v="8"/>
    <s v="RH"/>
    <x v="2"/>
    <n v="147"/>
    <n v="0"/>
    <n v="0"/>
  </r>
  <r>
    <s v="NOS-5109112"/>
    <n v="16"/>
    <n v="7"/>
    <n v="1989"/>
    <d v="1921-12-10T00:00:00"/>
    <n v="58.07"/>
    <n v="6.7"/>
    <s v="Norway"/>
    <n v="3"/>
    <n v="10"/>
    <n v="1992"/>
    <d v="1909-03-14T00:00:00"/>
    <x v="632"/>
    <x v="522"/>
    <x v="8"/>
    <s v="DH"/>
    <x v="0"/>
    <n v="1175"/>
    <n v="3"/>
    <n v="47"/>
  </r>
  <r>
    <s v="NOS-570934"/>
    <n v="28"/>
    <n v="5"/>
    <n v="1989"/>
    <d v="1933-10-10T00:00:00"/>
    <n v="58.4"/>
    <n v="6.43"/>
    <s v="Norway"/>
    <n v="10"/>
    <n v="10"/>
    <n v="1989"/>
    <d v="1916-03-11T00:00:00"/>
    <x v="782"/>
    <x v="530"/>
    <x v="8"/>
    <s v="DH"/>
    <x v="0"/>
    <n v="135"/>
    <n v="14"/>
    <n v="303"/>
  </r>
  <r>
    <s v="NOS-6128657"/>
    <n v="13"/>
    <n v="6"/>
    <n v="1989"/>
    <d v="1918-11-10T00:00:00"/>
    <n v="63.47"/>
    <n v="11.08"/>
    <s v="Norway"/>
    <n v="17"/>
    <n v="7"/>
    <n v="1990"/>
    <d v="1922-12-11T00:00:00"/>
    <x v="788"/>
    <x v="170"/>
    <x v="8"/>
    <s v="UU"/>
    <x v="0"/>
    <n v="399"/>
    <n v="0"/>
    <n v="0"/>
  </r>
  <r>
    <s v="NOS-6141904"/>
    <n v="11"/>
    <n v="6"/>
    <n v="1989"/>
    <d v="1916-11-09T00:00:00"/>
    <n v="58.03"/>
    <n v="7.43"/>
    <s v="Norway"/>
    <n v="21"/>
    <n v="6"/>
    <n v="1989"/>
    <d v="1926-11-10T00:00:00"/>
    <x v="198"/>
    <x v="1147"/>
    <x v="8"/>
    <s v="UU"/>
    <x v="0"/>
    <n v="10"/>
    <n v="4"/>
    <n v="91"/>
  </r>
  <r>
    <s v="NOS-681760"/>
    <n v="24"/>
    <n v="5"/>
    <n v="1989"/>
    <d v="1929-10-10T00:00:00"/>
    <n v="60.35"/>
    <n v="5.35"/>
    <s v="Norway"/>
    <n v="28"/>
    <n v="9"/>
    <n v="1989"/>
    <d v="1934-02-10T00:00:00"/>
    <x v="618"/>
    <x v="991"/>
    <x v="8"/>
    <s v="AH"/>
    <x v="0"/>
    <n v="127"/>
    <n v="6"/>
    <n v="289"/>
  </r>
  <r>
    <s v="NOS-681784"/>
    <n v="27"/>
    <n v="5"/>
    <n v="1989"/>
    <d v="1932-10-09T00:00:00"/>
    <n v="60.38"/>
    <n v="4.9800000000000004"/>
    <s v="Norway"/>
    <n v="30"/>
    <n v="7"/>
    <n v="1989"/>
    <d v="1935-12-10T00:00:00"/>
    <x v="665"/>
    <x v="988"/>
    <x v="8"/>
    <s v="UU"/>
    <x v="0"/>
    <n v="64"/>
    <n v="3"/>
    <n v="45"/>
  </r>
  <r>
    <s v="NOS-681788"/>
    <n v="29"/>
    <n v="5"/>
    <n v="1989"/>
    <d v="1934-10-10T00:00:00"/>
    <n v="60.35"/>
    <n v="5.35"/>
    <s v="Norway"/>
    <n v="30"/>
    <n v="8"/>
    <n v="1989"/>
    <d v="1936-01-10T00:00:00"/>
    <x v="572"/>
    <x v="965"/>
    <x v="8"/>
    <s v="AH"/>
    <x v="0"/>
    <n v="93"/>
    <n v="2"/>
    <n v="181"/>
  </r>
  <r>
    <s v="NOS-681795"/>
    <n v="1"/>
    <n v="6"/>
    <n v="1989"/>
    <d v="1906-11-10T00:00:00"/>
    <n v="60.35"/>
    <n v="5.35"/>
    <s v="Norway"/>
    <n v="23"/>
    <n v="7"/>
    <n v="1989"/>
    <d v="1928-12-09T00:00:00"/>
    <x v="842"/>
    <x v="1098"/>
    <x v="8"/>
    <s v="PD"/>
    <x v="0"/>
    <n v="52"/>
    <n v="1"/>
    <n v="270"/>
  </r>
  <r>
    <s v="SFH-S003651"/>
    <n v="19"/>
    <n v="6"/>
    <n v="1989"/>
    <d v="1924-11-09T00:00:00"/>
    <n v="62.98"/>
    <n v="23.68"/>
    <s v="Finland"/>
    <n v="28"/>
    <n v="2"/>
    <n v="1991"/>
    <d v="1933-07-14T00:00:00"/>
    <x v="850"/>
    <x v="1148"/>
    <x v="1"/>
    <s v="UU"/>
    <x v="0"/>
    <n v="619"/>
    <n v="11"/>
    <n v="59"/>
  </r>
  <r>
    <s v="SFH-S059023"/>
    <n v="7"/>
    <n v="6"/>
    <n v="1989"/>
    <d v="1912-11-09T00:00:00"/>
    <n v="60.97"/>
    <n v="25.93"/>
    <s v="Finland"/>
    <n v="1"/>
    <n v="7"/>
    <n v="1989"/>
    <d v="1906-12-10T00:00:00"/>
    <x v="762"/>
    <x v="1149"/>
    <x v="1"/>
    <s v="AH"/>
    <x v="1"/>
    <n v="24"/>
    <n v="0"/>
    <n v="0"/>
  </r>
  <r>
    <s v="SFH-S072700"/>
    <n v="1"/>
    <n v="6"/>
    <n v="1989"/>
    <d v="1906-11-10T00:00:00"/>
    <n v="61.3"/>
    <n v="22.77"/>
    <s v="Finland"/>
    <n v="25"/>
    <n v="12"/>
    <n v="1990"/>
    <d v="1931-05-13T00:00:00"/>
    <x v="851"/>
    <x v="1150"/>
    <x v="1"/>
    <s v="PD"/>
    <x v="0"/>
    <n v="572"/>
    <n v="82"/>
    <n v="22"/>
  </r>
  <r>
    <s v="SFH-S107603"/>
    <n v="1"/>
    <n v="6"/>
    <n v="1989"/>
    <d v="1906-11-10T00:00:00"/>
    <n v="61.3"/>
    <n v="22.77"/>
    <s v="Finland"/>
    <n v="15"/>
    <n v="3"/>
    <n v="1992"/>
    <d v="1920-08-12T00:00:00"/>
    <x v="852"/>
    <x v="1123"/>
    <x v="1"/>
    <s v="UU"/>
    <x v="0"/>
    <n v="1018"/>
    <n v="2"/>
    <n v="0"/>
  </r>
  <r>
    <s v="SFH-S110918"/>
    <n v="4"/>
    <n v="6"/>
    <n v="1989"/>
    <d v="1909-11-10T00:00:00"/>
    <n v="62.62"/>
    <n v="26.9"/>
    <s v="Finland"/>
    <n v="5"/>
    <n v="8"/>
    <n v="1989"/>
    <d v="1911-01-10T00:00:00"/>
    <x v="269"/>
    <x v="1151"/>
    <x v="1"/>
    <s v="AH"/>
    <x v="0"/>
    <n v="62"/>
    <n v="1"/>
    <n v="270"/>
  </r>
  <r>
    <s v="SFH-S112096"/>
    <n v="23"/>
    <n v="5"/>
    <n v="1989"/>
    <d v="1928-10-09T00:00:00"/>
    <n v="60.87"/>
    <n v="23.48"/>
    <s v="Finland"/>
    <n v="3"/>
    <n v="2"/>
    <n v="1990"/>
    <d v="1908-07-13T00:00:00"/>
    <x v="743"/>
    <x v="1152"/>
    <x v="1"/>
    <s v="DH"/>
    <x v="0"/>
    <n v="256"/>
    <n v="103"/>
    <n v="280"/>
  </r>
  <r>
    <s v="SFH-S112663"/>
    <n v="31"/>
    <n v="5"/>
    <n v="1989"/>
    <d v="1936-10-09T00:00:00"/>
    <n v="63.7"/>
    <n v="28.78"/>
    <s v="Finland"/>
    <n v="25"/>
    <n v="4"/>
    <n v="1990"/>
    <d v="1930-09-11T00:00:00"/>
    <x v="452"/>
    <x v="1153"/>
    <x v="1"/>
    <s v="AH"/>
    <x v="0"/>
    <n v="329"/>
    <n v="3"/>
    <n v="319"/>
  </r>
  <r>
    <s v="SFH-S112666"/>
    <n v="2"/>
    <n v="6"/>
    <n v="1989"/>
    <d v="1907-11-10T00:00:00"/>
    <n v="63.77"/>
    <n v="28.78"/>
    <s v="Finland"/>
    <n v="5"/>
    <n v="11"/>
    <n v="1989"/>
    <d v="1911-04-12T00:00:00"/>
    <x v="377"/>
    <x v="1154"/>
    <x v="1"/>
    <s v="DH"/>
    <x v="0"/>
    <n v="156"/>
    <n v="0"/>
    <n v="0"/>
  </r>
  <r>
    <s v="SFH-S113907"/>
    <n v="28"/>
    <n v="5"/>
    <n v="1989"/>
    <d v="1933-10-10T00:00:00"/>
    <n v="60.62"/>
    <n v="24.82"/>
    <s v="Finland"/>
    <n v="7"/>
    <n v="7"/>
    <n v="1989"/>
    <d v="1912-12-09T00:00:00"/>
    <x v="231"/>
    <x v="925"/>
    <x v="1"/>
    <s v="AH"/>
    <x v="0"/>
    <n v="40"/>
    <n v="0"/>
    <n v="0"/>
  </r>
  <r>
    <s v="SFH-S113910"/>
    <n v="28"/>
    <n v="5"/>
    <n v="1989"/>
    <d v="1933-10-10T00:00:00"/>
    <n v="60.62"/>
    <n v="24.82"/>
    <s v="Finland"/>
    <n v="1"/>
    <n v="7"/>
    <n v="1989"/>
    <d v="1906-12-10T00:00:00"/>
    <x v="231"/>
    <x v="925"/>
    <x v="1"/>
    <s v="AH"/>
    <x v="0"/>
    <n v="34"/>
    <n v="0"/>
    <n v="0"/>
  </r>
  <r>
    <s v="SFH-S114021"/>
    <n v="28"/>
    <n v="5"/>
    <n v="1989"/>
    <d v="1933-10-10T00:00:00"/>
    <n v="60.93"/>
    <n v="26.62"/>
    <s v="Finland"/>
    <n v="15"/>
    <n v="6"/>
    <n v="1989"/>
    <d v="1920-11-09T00:00:00"/>
    <x v="385"/>
    <x v="792"/>
    <x v="1"/>
    <s v="UU"/>
    <x v="0"/>
    <n v="18"/>
    <n v="0"/>
    <n v="0"/>
  </r>
  <r>
    <s v="SFH-S115243"/>
    <n v="5"/>
    <n v="6"/>
    <n v="1989"/>
    <d v="1910-11-10T00:00:00"/>
    <n v="60.65"/>
    <n v="24.83"/>
    <s v="Finland"/>
    <n v="17"/>
    <n v="7"/>
    <n v="1989"/>
    <d v="1922-12-10T00:00:00"/>
    <x v="853"/>
    <x v="92"/>
    <x v="1"/>
    <s v="AH"/>
    <x v="0"/>
    <n v="42"/>
    <n v="0"/>
    <n v="0"/>
  </r>
  <r>
    <s v="SFH-S115982"/>
    <n v="5"/>
    <n v="6"/>
    <n v="1989"/>
    <d v="1910-11-10T00:00:00"/>
    <n v="61.85"/>
    <n v="22.92"/>
    <s v="Finland"/>
    <n v="23"/>
    <n v="4"/>
    <n v="1990"/>
    <d v="1928-09-10T00:00:00"/>
    <x v="579"/>
    <x v="1102"/>
    <x v="1"/>
    <s v="DH"/>
    <x v="0"/>
    <n v="322"/>
    <n v="16"/>
    <n v="270"/>
  </r>
  <r>
    <s v="SFH-S118060"/>
    <n v="3"/>
    <n v="7"/>
    <n v="1989"/>
    <d v="1908-12-09T00:00:00"/>
    <n v="62.78"/>
    <n v="26.58"/>
    <s v="Finland"/>
    <n v="21"/>
    <n v="8"/>
    <n v="1989"/>
    <d v="1927-01-10T00:00:00"/>
    <x v="826"/>
    <x v="883"/>
    <x v="1"/>
    <s v="DH"/>
    <x v="0"/>
    <n v="49"/>
    <n v="0"/>
    <n v="0"/>
  </r>
  <r>
    <s v="SFH-S118062"/>
    <n v="3"/>
    <n v="7"/>
    <n v="1989"/>
    <d v="1908-12-09T00:00:00"/>
    <n v="62.78"/>
    <n v="26.58"/>
    <s v="Finland"/>
    <n v="21"/>
    <n v="8"/>
    <n v="1989"/>
    <d v="1927-01-10T00:00:00"/>
    <x v="826"/>
    <x v="883"/>
    <x v="1"/>
    <s v="DH"/>
    <x v="0"/>
    <n v="49"/>
    <n v="0"/>
    <n v="0"/>
  </r>
  <r>
    <s v="SFH-S118672"/>
    <n v="28"/>
    <n v="5"/>
    <n v="1989"/>
    <d v="1933-10-10T00:00:00"/>
    <n v="62.73"/>
    <n v="22.87"/>
    <s v="Finland"/>
    <n v="15"/>
    <n v="7"/>
    <n v="1989"/>
    <d v="1920-12-09T00:00:00"/>
    <x v="230"/>
    <x v="1155"/>
    <x v="1"/>
    <s v="AH"/>
    <x v="2"/>
    <n v="48"/>
    <n v="2"/>
    <n v="0"/>
  </r>
  <r>
    <s v="SFH-S118690"/>
    <n v="28"/>
    <n v="5"/>
    <n v="1989"/>
    <d v="1933-10-10T00:00:00"/>
    <n v="62.78"/>
    <n v="22.88"/>
    <s v="Finland"/>
    <n v="14"/>
    <n v="8"/>
    <n v="1991"/>
    <d v="1920-01-12T00:00:00"/>
    <x v="415"/>
    <x v="1087"/>
    <x v="1"/>
    <s v="DH"/>
    <x v="0"/>
    <n v="808"/>
    <n v="10"/>
    <n v="196"/>
  </r>
  <r>
    <s v="SFH-S118691"/>
    <n v="28"/>
    <n v="5"/>
    <n v="1989"/>
    <d v="1933-10-10T00:00:00"/>
    <n v="62.78"/>
    <n v="22.88"/>
    <s v="Finland"/>
    <n v="30"/>
    <n v="7"/>
    <n v="1992"/>
    <d v="1935-12-13T00:00:00"/>
    <x v="574"/>
    <x v="1"/>
    <x v="1"/>
    <s v="DH"/>
    <x v="0"/>
    <n v="1159"/>
    <n v="15"/>
    <n v="156"/>
  </r>
  <r>
    <s v="SFH-S118693"/>
    <n v="28"/>
    <n v="5"/>
    <n v="1989"/>
    <d v="1933-10-10T00:00:00"/>
    <n v="62.78"/>
    <n v="22.88"/>
    <s v="Finland"/>
    <n v="30"/>
    <n v="10"/>
    <n v="1991"/>
    <d v="1936-03-13T00:00:00"/>
    <x v="759"/>
    <x v="1041"/>
    <x v="1"/>
    <s v="DH"/>
    <x v="0"/>
    <n v="885"/>
    <n v="8"/>
    <n v="19"/>
  </r>
  <r>
    <s v="SFH-S118695"/>
    <n v="28"/>
    <n v="5"/>
    <n v="1989"/>
    <d v="1933-10-10T00:00:00"/>
    <n v="62.9"/>
    <n v="22.8"/>
    <s v="Finland"/>
    <n v="15"/>
    <n v="5"/>
    <n v="1995"/>
    <d v="1920-10-15T00:00:00"/>
    <x v="770"/>
    <x v="1123"/>
    <x v="1"/>
    <s v="DH"/>
    <x v="0"/>
    <n v="2178"/>
    <n v="8"/>
    <n v="193"/>
  </r>
  <r>
    <s v="SFH-S118718"/>
    <n v="7"/>
    <n v="6"/>
    <n v="1989"/>
    <d v="1912-11-09T00:00:00"/>
    <n v="62.68"/>
    <n v="22.47"/>
    <s v="Finland"/>
    <n v="15"/>
    <n v="7"/>
    <n v="1989"/>
    <d v="1920-12-09T00:00:00"/>
    <x v="243"/>
    <x v="1156"/>
    <x v="1"/>
    <s v="DH"/>
    <x v="0"/>
    <n v="38"/>
    <n v="1"/>
    <n v="270"/>
  </r>
  <r>
    <s v="SFH-S119913"/>
    <n v="2"/>
    <n v="6"/>
    <n v="1989"/>
    <d v="1907-11-10T00:00:00"/>
    <n v="64.67"/>
    <n v="25.6"/>
    <s v="Finland"/>
    <n v="15"/>
    <n v="7"/>
    <n v="1989"/>
    <d v="1920-12-09T00:00:00"/>
    <x v="692"/>
    <x v="713"/>
    <x v="1"/>
    <s v="AH"/>
    <x v="0"/>
    <n v="43"/>
    <n v="0"/>
    <n v="0"/>
  </r>
  <r>
    <s v="SFH-S119956"/>
    <n v="24"/>
    <n v="5"/>
    <n v="1989"/>
    <d v="1929-10-10T00:00:00"/>
    <n v="61.5"/>
    <n v="21.78"/>
    <s v="Finland"/>
    <n v="18"/>
    <n v="3"/>
    <n v="1990"/>
    <d v="1923-08-11T00:00:00"/>
    <x v="711"/>
    <x v="1157"/>
    <x v="1"/>
    <s v="DH"/>
    <x v="0"/>
    <n v="298"/>
    <n v="4"/>
    <n v="298"/>
  </r>
  <r>
    <s v="SFH-S119981"/>
    <n v="25"/>
    <n v="5"/>
    <n v="1989"/>
    <d v="1930-10-10T00:00:00"/>
    <n v="61.5"/>
    <n v="21.77"/>
    <s v="Finland"/>
    <n v="30"/>
    <n v="6"/>
    <n v="1994"/>
    <d v="1935-11-15T00:00:00"/>
    <x v="74"/>
    <x v="1158"/>
    <x v="1"/>
    <s v="DH"/>
    <x v="0"/>
    <n v="1862"/>
    <n v="124"/>
    <n v="103"/>
  </r>
  <r>
    <s v="SFH-S120653"/>
    <n v="17"/>
    <n v="5"/>
    <n v="1989"/>
    <d v="1922-10-10T00:00:00"/>
    <n v="60.63"/>
    <n v="24.8"/>
    <s v="Finland"/>
    <n v="17"/>
    <n v="9"/>
    <n v="1989"/>
    <d v="1923-02-10T00:00:00"/>
    <x v="122"/>
    <x v="925"/>
    <x v="1"/>
    <s v="DH"/>
    <x v="0"/>
    <n v="123"/>
    <n v="4"/>
    <n v="14"/>
  </r>
  <r>
    <s v="SFH-S121097"/>
    <n v="4"/>
    <n v="6"/>
    <n v="1989"/>
    <d v="1909-11-10T00:00:00"/>
    <n v="62.72"/>
    <n v="22.48"/>
    <s v="Finland"/>
    <n v="5"/>
    <n v="7"/>
    <n v="1989"/>
    <d v="1910-12-10T00:00:00"/>
    <x v="836"/>
    <x v="1159"/>
    <x v="1"/>
    <s v="UU"/>
    <x v="0"/>
    <n v="31"/>
    <n v="0"/>
    <n v="0"/>
  </r>
  <r>
    <s v="SFH-S121453"/>
    <n v="10"/>
    <n v="6"/>
    <n v="1989"/>
    <d v="1915-11-10T00:00:00"/>
    <n v="60.63"/>
    <n v="24.8"/>
    <s v="Finland"/>
    <n v="31"/>
    <n v="8"/>
    <n v="1990"/>
    <d v="1937-01-10T00:00:00"/>
    <x v="205"/>
    <x v="1160"/>
    <x v="1"/>
    <s v="DH"/>
    <x v="0"/>
    <n v="447"/>
    <n v="10"/>
    <n v="91"/>
  </r>
  <r>
    <s v="SFH-S122383"/>
    <n v="3"/>
    <n v="6"/>
    <n v="1989"/>
    <d v="1908-11-09T00:00:00"/>
    <n v="61.05"/>
    <n v="26.47"/>
    <s v="Finland"/>
    <n v="7"/>
    <n v="11"/>
    <n v="1993"/>
    <d v="1913-04-15T00:00:00"/>
    <x v="689"/>
    <x v="1122"/>
    <x v="1"/>
    <s v="UU"/>
    <x v="0"/>
    <n v="1618"/>
    <n v="2"/>
    <n v="91"/>
  </r>
  <r>
    <s v="SFH-S122404"/>
    <n v="3"/>
    <n v="6"/>
    <n v="1989"/>
    <d v="1908-11-09T00:00:00"/>
    <n v="61.05"/>
    <n v="26.48"/>
    <s v="Finland"/>
    <n v="14"/>
    <n v="10"/>
    <n v="1994"/>
    <d v="1920-03-16T00:00:00"/>
    <x v="453"/>
    <x v="488"/>
    <x v="1"/>
    <s v="UU"/>
    <x v="0"/>
    <n v="1959"/>
    <n v="45"/>
    <n v="30"/>
  </r>
  <r>
    <s v="SVS-6061435"/>
    <n v="4"/>
    <n v="6"/>
    <n v="1989"/>
    <d v="1909-11-10T00:00:00"/>
    <n v="58"/>
    <n v="11.75"/>
    <s v="Sweden"/>
    <n v="16"/>
    <n v="9"/>
    <n v="1991"/>
    <d v="1922-02-12T00:00:00"/>
    <x v="278"/>
    <x v="556"/>
    <x v="11"/>
    <s v="UU"/>
    <x v="0"/>
    <n v="834"/>
    <n v="0"/>
    <n v="0"/>
  </r>
  <r>
    <s v="SVS-6085665"/>
    <n v="21"/>
    <n v="5"/>
    <n v="1989"/>
    <d v="1926-10-10T00:00:00"/>
    <n v="61.72"/>
    <n v="17.079999999999998"/>
    <s v="Sweden"/>
    <n v="28"/>
    <n v="6"/>
    <n v="1989"/>
    <d v="1933-11-10T00:00:00"/>
    <x v="544"/>
    <x v="1161"/>
    <x v="11"/>
    <s v="UU"/>
    <x v="0"/>
    <n v="38"/>
    <n v="0"/>
    <n v="0"/>
  </r>
  <r>
    <s v="SVS-6085667"/>
    <n v="21"/>
    <n v="5"/>
    <n v="1989"/>
    <d v="1926-10-10T00:00:00"/>
    <n v="61.72"/>
    <n v="17.079999999999998"/>
    <s v="Sweden"/>
    <n v="8"/>
    <n v="6"/>
    <n v="1989"/>
    <d v="1913-11-10T00:00:00"/>
    <x v="544"/>
    <x v="1161"/>
    <x v="11"/>
    <s v="DH"/>
    <x v="0"/>
    <n v="18"/>
    <n v="0"/>
    <n v="0"/>
  </r>
  <r>
    <s v="SVS-6102820"/>
    <n v="1"/>
    <n v="6"/>
    <n v="1989"/>
    <d v="1906-11-10T00:00:00"/>
    <n v="57.85"/>
    <n v="11.9"/>
    <s v="Sweden"/>
    <n v="12"/>
    <n v="6"/>
    <n v="1989"/>
    <d v="1917-11-10T00:00:00"/>
    <x v="421"/>
    <x v="452"/>
    <x v="11"/>
    <s v="AH"/>
    <x v="0"/>
    <n v="11"/>
    <n v="0"/>
    <n v="0"/>
  </r>
  <r>
    <s v="SVS-6102821"/>
    <n v="1"/>
    <n v="6"/>
    <n v="1989"/>
    <d v="1906-11-10T00:00:00"/>
    <n v="57.85"/>
    <n v="11.9"/>
    <s v="Sweden"/>
    <n v="25"/>
    <n v="6"/>
    <n v="1989"/>
    <d v="1930-11-10T00:00:00"/>
    <x v="421"/>
    <x v="452"/>
    <x v="11"/>
    <s v="AH"/>
    <x v="0"/>
    <n v="24"/>
    <n v="0"/>
    <n v="0"/>
  </r>
  <r>
    <s v="SVS-6102823"/>
    <n v="1"/>
    <n v="6"/>
    <n v="1989"/>
    <d v="1906-11-10T00:00:00"/>
    <n v="57.85"/>
    <n v="11.9"/>
    <s v="Sweden"/>
    <n v="15"/>
    <n v="7"/>
    <n v="1989"/>
    <d v="1920-12-09T00:00:00"/>
    <x v="421"/>
    <x v="452"/>
    <x v="11"/>
    <s v="UU"/>
    <x v="0"/>
    <n v="44"/>
    <n v="0"/>
    <n v="0"/>
  </r>
  <r>
    <s v="SVS-6103790"/>
    <n v="2"/>
    <n v="6"/>
    <n v="1989"/>
    <d v="1907-11-10T00:00:00"/>
    <n v="57.63"/>
    <n v="11.87"/>
    <s v="Sweden"/>
    <n v="2"/>
    <n v="9"/>
    <n v="1989"/>
    <d v="1908-02-10T00:00:00"/>
    <x v="854"/>
    <x v="97"/>
    <x v="11"/>
    <s v="AH"/>
    <x v="2"/>
    <n v="92"/>
    <n v="0"/>
    <n v="0"/>
  </r>
  <r>
    <s v="SVS-6104213"/>
    <n v="27"/>
    <n v="5"/>
    <n v="1989"/>
    <d v="1932-10-09T00:00:00"/>
    <n v="55.67"/>
    <n v="13.48"/>
    <s v="Sweden"/>
    <n v="3"/>
    <n v="3"/>
    <n v="1990"/>
    <d v="1908-08-10T00:00:00"/>
    <x v="679"/>
    <x v="774"/>
    <x v="11"/>
    <s v="DH"/>
    <x v="0"/>
    <n v="280"/>
    <n v="0"/>
    <n v="0"/>
  </r>
  <r>
    <s v="SVS-6104223"/>
    <n v="27"/>
    <n v="5"/>
    <n v="1989"/>
    <d v="1932-10-09T00:00:00"/>
    <n v="55.67"/>
    <n v="13.48"/>
    <s v="Sweden"/>
    <n v="11"/>
    <n v="10"/>
    <n v="1989"/>
    <d v="1917-03-11T00:00:00"/>
    <x v="94"/>
    <x v="762"/>
    <x v="11"/>
    <s v="UU"/>
    <x v="1"/>
    <n v="137"/>
    <n v="3"/>
    <n v="30"/>
  </r>
  <r>
    <s v="SVS-6111749"/>
    <n v="31"/>
    <n v="5"/>
    <n v="1989"/>
    <d v="1936-10-09T00:00:00"/>
    <n v="57.77"/>
    <n v="12.05"/>
    <s v="Sweden"/>
    <n v="6"/>
    <n v="6"/>
    <n v="1989"/>
    <d v="1911-11-10T00:00:00"/>
    <x v="473"/>
    <x v="222"/>
    <x v="11"/>
    <s v="UU"/>
    <x v="0"/>
    <n v="6"/>
    <n v="0"/>
    <n v="0"/>
  </r>
  <r>
    <s v="BLB-E165648"/>
    <n v="1"/>
    <n v="6"/>
    <n v="1990"/>
    <d v="1906-11-11T00:00:00"/>
    <n v="51.17"/>
    <n v="5"/>
    <s v="Belgium"/>
    <n v="1"/>
    <n v="12"/>
    <n v="1991"/>
    <d v="1907-05-14T00:00:00"/>
    <x v="86"/>
    <x v="1162"/>
    <x v="12"/>
    <s v="UU"/>
    <x v="0"/>
    <n v="548"/>
    <n v="0"/>
    <n v="0"/>
  </r>
  <r>
    <s v="CZP-E282642"/>
    <n v="26"/>
    <n v="5"/>
    <n v="1990"/>
    <d v="1931-10-11T00:00:00"/>
    <n v="50.1"/>
    <n v="15.6"/>
    <s v="Czech Republic"/>
    <n v="3"/>
    <n v="7"/>
    <n v="1990"/>
    <d v="1908-12-10T00:00:00"/>
    <x v="426"/>
    <x v="283"/>
    <x v="16"/>
    <s v="DH"/>
    <x v="0"/>
    <n v="38"/>
    <n v="0"/>
    <n v="0"/>
  </r>
  <r>
    <s v="DEW-5295356"/>
    <n v="19"/>
    <n v="5"/>
    <n v="1990"/>
    <d v="1924-10-10T00:00:00"/>
    <n v="51.2"/>
    <n v="8.82"/>
    <s v="Germany"/>
    <n v="28"/>
    <n v="6"/>
    <n v="1990"/>
    <d v="1933-11-11T00:00:00"/>
    <x v="54"/>
    <x v="664"/>
    <x v="6"/>
    <s v="UU"/>
    <x v="0"/>
    <n v="40"/>
    <n v="0"/>
    <n v="0"/>
  </r>
  <r>
    <s v="DEW-5295383"/>
    <n v="22"/>
    <n v="5"/>
    <n v="1990"/>
    <d v="1927-10-11T00:00:00"/>
    <n v="51.33"/>
    <n v="8.8699999999999992"/>
    <s v="Germany"/>
    <n v="15"/>
    <n v="8"/>
    <n v="1990"/>
    <d v="1921-01-10T00:00:00"/>
    <x v="245"/>
    <x v="130"/>
    <x v="6"/>
    <s v="UU"/>
    <x v="0"/>
    <n v="85"/>
    <n v="0"/>
    <n v="0"/>
  </r>
  <r>
    <s v="DEW-5295424"/>
    <n v="30"/>
    <n v="6"/>
    <n v="1990"/>
    <d v="1935-11-11T00:00:00"/>
    <n v="51.27"/>
    <n v="8.8699999999999992"/>
    <s v="Germany"/>
    <n v="29"/>
    <n v="5"/>
    <n v="1991"/>
    <d v="1934-10-12T00:00:00"/>
    <x v="354"/>
    <x v="1089"/>
    <x v="6"/>
    <s v="AH"/>
    <x v="0"/>
    <n v="333"/>
    <n v="14"/>
    <n v="45"/>
  </r>
  <r>
    <s v="DEW-5295425"/>
    <n v="30"/>
    <n v="6"/>
    <n v="1990"/>
    <d v="1935-11-11T00:00:00"/>
    <n v="51.27"/>
    <n v="8.8699999999999992"/>
    <s v="Germany"/>
    <n v="6"/>
    <n v="8"/>
    <n v="1992"/>
    <d v="1912-01-13T00:00:00"/>
    <x v="54"/>
    <x v="613"/>
    <x v="6"/>
    <s v="DH"/>
    <x v="0"/>
    <n v="768"/>
    <n v="15"/>
    <n v="232"/>
  </r>
  <r>
    <s v="ESI-4014137"/>
    <n v="12"/>
    <n v="5"/>
    <n v="1990"/>
    <d v="1917-10-11T00:00:00"/>
    <n v="37"/>
    <n v="-6.5"/>
    <s v="Spain"/>
    <n v="30"/>
    <n v="6"/>
    <n v="1991"/>
    <d v="1935-11-12T00:00:00"/>
    <x v="855"/>
    <x v="1163"/>
    <x v="14"/>
    <s v="PD"/>
    <x v="0"/>
    <n v="414"/>
    <n v="0"/>
    <n v="0"/>
  </r>
  <r>
    <s v="ESI-5021765"/>
    <n v="19"/>
    <n v="5"/>
    <n v="1990"/>
    <d v="1924-10-10T00:00:00"/>
    <n v="40.67"/>
    <n v="-4.0999999999999996"/>
    <s v="Spain"/>
    <n v="16"/>
    <n v="4"/>
    <n v="1991"/>
    <d v="1921-09-12T00:00:00"/>
    <x v="856"/>
    <x v="1164"/>
    <x v="14"/>
    <s v="UU"/>
    <x v="0"/>
    <n v="332"/>
    <n v="6"/>
    <n v="15"/>
  </r>
  <r>
    <s v="ETM-U462372"/>
    <n v="7"/>
    <n v="6"/>
    <n v="1990"/>
    <d v="1912-11-10T00:00:00"/>
    <n v="59.18"/>
    <n v="25.22"/>
    <s v="Estonia"/>
    <n v="15"/>
    <n v="5"/>
    <n v="1991"/>
    <d v="1920-10-11T00:00:00"/>
    <x v="857"/>
    <x v="1165"/>
    <x v="20"/>
    <s v="DH"/>
    <x v="0"/>
    <n v="342"/>
    <n v="0"/>
    <n v="0"/>
  </r>
  <r>
    <s v="GBT-EB30531"/>
    <n v="11"/>
    <n v="5"/>
    <n v="1990"/>
    <d v="1916-10-10T00:00:00"/>
    <n v="53.25"/>
    <n v="-4.3"/>
    <s v="UK"/>
    <n v="18"/>
    <n v="9"/>
    <n v="1990"/>
    <d v="1924-02-11T00:00:00"/>
    <x v="228"/>
    <x v="546"/>
    <x v="4"/>
    <s v="UU"/>
    <x v="0"/>
    <n v="130"/>
    <n v="7"/>
    <n v="270"/>
  </r>
  <r>
    <s v="GBT-EB30567"/>
    <n v="15"/>
    <n v="5"/>
    <n v="1990"/>
    <d v="1920-10-10T00:00:00"/>
    <n v="53.28"/>
    <n v="-4.57"/>
    <s v="UK"/>
    <n v="10"/>
    <n v="7"/>
    <n v="1990"/>
    <d v="1915-12-11T00:00:00"/>
    <x v="613"/>
    <x v="1049"/>
    <x v="4"/>
    <s v="AH"/>
    <x v="0"/>
    <n v="56"/>
    <n v="4"/>
    <n v="61"/>
  </r>
  <r>
    <s v="GBT-EB74549"/>
    <n v="5"/>
    <n v="5"/>
    <n v="1990"/>
    <d v="1910-10-11T00:00:00"/>
    <n v="51.28"/>
    <n v="1.35"/>
    <s v="UK"/>
    <n v="27"/>
    <n v="2"/>
    <n v="1991"/>
    <d v="1932-07-14T00:00:00"/>
    <x v="54"/>
    <x v="893"/>
    <x v="4"/>
    <s v="UU"/>
    <x v="0"/>
    <n v="298"/>
    <n v="10"/>
    <n v="160"/>
  </r>
  <r>
    <s v="GBT-EK55537"/>
    <n v="26"/>
    <n v="5"/>
    <n v="1990"/>
    <d v="1931-10-11T00:00:00"/>
    <n v="54.05"/>
    <n v="-4.82"/>
    <s v="UK"/>
    <n v="4"/>
    <n v="3"/>
    <n v="1991"/>
    <d v="1909-08-12T00:00:00"/>
    <x v="528"/>
    <x v="1166"/>
    <x v="4"/>
    <s v="DH"/>
    <x v="0"/>
    <n v="282"/>
    <n v="6"/>
    <n v="50"/>
  </r>
  <r>
    <s v="GBT-EK56716"/>
    <n v="6"/>
    <n v="6"/>
    <n v="1990"/>
    <d v="1911-11-11T00:00:00"/>
    <n v="53.32"/>
    <n v="-2.72"/>
    <s v="UK"/>
    <n v="2"/>
    <n v="8"/>
    <n v="1990"/>
    <d v="1908-01-11T00:00:00"/>
    <x v="613"/>
    <x v="1167"/>
    <x v="4"/>
    <s v="UU"/>
    <x v="0"/>
    <n v="57"/>
    <n v="3"/>
    <n v="130"/>
  </r>
  <r>
    <s v="GBT-EK58946"/>
    <n v="20"/>
    <n v="5"/>
    <n v="1990"/>
    <d v="1925-10-11T00:00:00"/>
    <n v="53.42"/>
    <n v="-1.53"/>
    <s v="UK"/>
    <n v="13"/>
    <n v="4"/>
    <n v="1992"/>
    <d v="1918-09-13T00:00:00"/>
    <x v="731"/>
    <x v="607"/>
    <x v="4"/>
    <s v="UU"/>
    <x v="0"/>
    <n v="694"/>
    <n v="5"/>
    <n v="222"/>
  </r>
  <r>
    <s v="GBT-EN28229"/>
    <n v="28"/>
    <n v="5"/>
    <n v="1990"/>
    <d v="1933-10-11T00:00:00"/>
    <n v="53.4"/>
    <n v="-2.5300000000000002"/>
    <s v="UK"/>
    <n v="7"/>
    <n v="7"/>
    <n v="1991"/>
    <d v="1912-12-11T00:00:00"/>
    <x v="527"/>
    <x v="1168"/>
    <x v="4"/>
    <s v="UU"/>
    <x v="0"/>
    <n v="405"/>
    <n v="16"/>
    <n v="197"/>
  </r>
  <r>
    <s v="GBT-EN28237"/>
    <n v="31"/>
    <n v="5"/>
    <n v="1990"/>
    <d v="1936-10-10T00:00:00"/>
    <n v="53.42"/>
    <n v="-2.58"/>
    <s v="UK"/>
    <n v="20"/>
    <n v="6"/>
    <n v="1990"/>
    <d v="1925-11-11T00:00:00"/>
    <x v="730"/>
    <x v="1169"/>
    <x v="4"/>
    <s v="UU"/>
    <x v="0"/>
    <n v="20"/>
    <n v="0"/>
    <n v="0"/>
  </r>
  <r>
    <s v="GBT-EN74476"/>
    <n v="18"/>
    <n v="5"/>
    <n v="1990"/>
    <d v="1923-10-11T00:00:00"/>
    <n v="53.47"/>
    <n v="-1.03"/>
    <s v="UK"/>
    <n v="7"/>
    <n v="6"/>
    <n v="1990"/>
    <d v="1912-11-10T00:00:00"/>
    <x v="352"/>
    <x v="195"/>
    <x v="4"/>
    <s v="DH"/>
    <x v="0"/>
    <n v="20"/>
    <n v="0"/>
    <n v="0"/>
  </r>
  <r>
    <s v="GBT-EN74480"/>
    <n v="18"/>
    <n v="5"/>
    <n v="1990"/>
    <d v="1923-10-11T00:00:00"/>
    <n v="53.47"/>
    <n v="-1.03"/>
    <s v="UK"/>
    <n v="7"/>
    <n v="6"/>
    <n v="1990"/>
    <d v="1912-11-10T00:00:00"/>
    <x v="352"/>
    <x v="195"/>
    <x v="4"/>
    <s v="DH"/>
    <x v="0"/>
    <n v="20"/>
    <n v="0"/>
    <n v="0"/>
  </r>
  <r>
    <s v="GBT-EP12584"/>
    <n v="13"/>
    <n v="5"/>
    <n v="1990"/>
    <d v="1918-10-11T00:00:00"/>
    <n v="52.88"/>
    <n v="-1.4"/>
    <s v="UK"/>
    <n v="9"/>
    <n v="9"/>
    <n v="1990"/>
    <d v="1915-02-11T00:00:00"/>
    <x v="858"/>
    <x v="687"/>
    <x v="4"/>
    <s v="UU"/>
    <x v="0"/>
    <n v="119"/>
    <n v="0"/>
    <n v="0"/>
  </r>
  <r>
    <s v="GBT-EP45249"/>
    <n v="20"/>
    <n v="5"/>
    <n v="1990"/>
    <d v="1925-10-11T00:00:00"/>
    <n v="53.9"/>
    <n v="-2.93"/>
    <s v="UK"/>
    <n v="9"/>
    <n v="4"/>
    <n v="1996"/>
    <d v="1914-09-17T00:00:00"/>
    <x v="859"/>
    <x v="231"/>
    <x v="4"/>
    <s v="PD"/>
    <x v="0"/>
    <n v="2151"/>
    <n v="0"/>
    <n v="0"/>
  </r>
  <r>
    <s v="GBT-ER24628"/>
    <n v="12"/>
    <n v="5"/>
    <n v="1990"/>
    <d v="1917-10-11T00:00:00"/>
    <n v="52.88"/>
    <n v="-1.17"/>
    <s v="UK"/>
    <n v="15"/>
    <n v="6"/>
    <n v="1992"/>
    <d v="1920-11-12T00:00:00"/>
    <x v="397"/>
    <x v="675"/>
    <x v="4"/>
    <s v="DH"/>
    <x v="0"/>
    <n v="765"/>
    <n v="140"/>
    <n v="196"/>
  </r>
  <r>
    <s v="GBT-ER26087"/>
    <n v="14"/>
    <n v="5"/>
    <n v="1990"/>
    <d v="1919-10-11T00:00:00"/>
    <n v="53.92"/>
    <n v="-2.92"/>
    <s v="UK"/>
    <n v="10"/>
    <n v="6"/>
    <n v="1990"/>
    <d v="1915-11-11T00:00:00"/>
    <x v="729"/>
    <x v="1170"/>
    <x v="4"/>
    <s v="PD"/>
    <x v="0"/>
    <n v="27"/>
    <n v="0"/>
    <n v="0"/>
  </r>
  <r>
    <s v="GBT-ER41513"/>
    <n v="29"/>
    <n v="4"/>
    <n v="1990"/>
    <d v="1934-09-11T00:00:00"/>
    <n v="52.7"/>
    <n v="8.8699999999999992"/>
    <s v="Eire"/>
    <n v="4"/>
    <n v="9"/>
    <n v="1991"/>
    <d v="1910-02-12T00:00:00"/>
    <x v="571"/>
    <x v="1171"/>
    <x v="7"/>
    <s v="UU"/>
    <x v="0"/>
    <n v="493"/>
    <n v="6"/>
    <n v="270"/>
  </r>
  <r>
    <s v="GBT-ER41514"/>
    <n v="29"/>
    <n v="4"/>
    <n v="1990"/>
    <d v="1934-09-11T00:00:00"/>
    <n v="52.7"/>
    <n v="8.8699999999999992"/>
    <s v="Eire"/>
    <n v="14"/>
    <n v="6"/>
    <n v="1995"/>
    <d v="1919-11-16T00:00:00"/>
    <x v="96"/>
    <x v="102"/>
    <x v="7"/>
    <s v="AH"/>
    <x v="0"/>
    <n v="1872"/>
    <n v="20"/>
    <n v="194"/>
  </r>
  <r>
    <s v="GBT-ER78903"/>
    <n v="2"/>
    <n v="5"/>
    <n v="1990"/>
    <d v="1907-10-11T00:00:00"/>
    <n v="53.22"/>
    <n v="-1.1499999999999999"/>
    <s v="UK"/>
    <n v="22"/>
    <n v="6"/>
    <n v="1991"/>
    <d v="1927-11-12T00:00:00"/>
    <x v="14"/>
    <x v="1172"/>
    <x v="4"/>
    <s v="AH"/>
    <x v="0"/>
    <n v="416"/>
    <n v="5"/>
    <n v="248"/>
  </r>
  <r>
    <s v="NLA-3393324"/>
    <n v="5"/>
    <n v="5"/>
    <n v="1990"/>
    <d v="1910-10-11T00:00:00"/>
    <n v="52.35"/>
    <n v="4.53"/>
    <s v="Netherlands"/>
    <n v="5"/>
    <n v="8"/>
    <n v="1990"/>
    <d v="1911-01-11T00:00:00"/>
    <x v="15"/>
    <x v="870"/>
    <x v="19"/>
    <s v="UU"/>
    <x v="0"/>
    <n v="92"/>
    <n v="0"/>
    <n v="0"/>
  </r>
  <r>
    <s v="NLA-3397145"/>
    <n v="24"/>
    <n v="5"/>
    <n v="1990"/>
    <d v="1929-10-11T00:00:00"/>
    <n v="52.33"/>
    <n v="4.5199999999999996"/>
    <s v="Netherlands"/>
    <n v="21"/>
    <n v="5"/>
    <n v="1991"/>
    <d v="1926-10-12T00:00:00"/>
    <x v="15"/>
    <x v="900"/>
    <x v="19"/>
    <s v="UU"/>
    <x v="1"/>
    <n v="362"/>
    <n v="0"/>
    <n v="0"/>
  </r>
  <r>
    <s v="NLA-3416374"/>
    <n v="13"/>
    <n v="5"/>
    <n v="1990"/>
    <d v="1918-10-11T00:00:00"/>
    <n v="52.35"/>
    <n v="4.53"/>
    <s v="Netherlands"/>
    <n v="27"/>
    <n v="3"/>
    <n v="1991"/>
    <d v="1932-08-11T00:00:00"/>
    <x v="144"/>
    <x v="870"/>
    <x v="19"/>
    <s v="UU"/>
    <x v="1"/>
    <n v="318"/>
    <n v="2"/>
    <n v="181"/>
  </r>
  <r>
    <s v="NLA-3416388"/>
    <n v="13"/>
    <n v="5"/>
    <n v="1990"/>
    <d v="1918-10-11T00:00:00"/>
    <n v="52.35"/>
    <n v="4.53"/>
    <s v="Netherlands"/>
    <n v="28"/>
    <n v="2"/>
    <n v="1998"/>
    <d v="1933-07-21T00:00:00"/>
    <x v="333"/>
    <x v="1173"/>
    <x v="19"/>
    <s v="DH"/>
    <x v="0"/>
    <n v="2848"/>
    <n v="7"/>
    <n v="212"/>
  </r>
  <r>
    <s v="NLA-3427031"/>
    <n v="14"/>
    <n v="5"/>
    <n v="1990"/>
    <d v="1919-10-11T00:00:00"/>
    <n v="53.07"/>
    <n v="4.72"/>
    <s v="Netherlands"/>
    <n v="8"/>
    <n v="5"/>
    <n v="1992"/>
    <d v="1913-10-13T00:00:00"/>
    <x v="860"/>
    <x v="1174"/>
    <x v="19"/>
    <s v="UU"/>
    <x v="0"/>
    <n v="725"/>
    <n v="12"/>
    <n v="36"/>
  </r>
  <r>
    <s v="NLA-3427047"/>
    <n v="2"/>
    <n v="6"/>
    <n v="1990"/>
    <d v="1907-11-11T00:00:00"/>
    <n v="53.05"/>
    <n v="4.72"/>
    <s v="Netherlands"/>
    <n v="2"/>
    <n v="6"/>
    <n v="1990"/>
    <d v="1907-11-11T00:00:00"/>
    <x v="650"/>
    <x v="869"/>
    <x v="19"/>
    <s v="RH"/>
    <x v="2"/>
    <n v="0"/>
    <n v="0"/>
    <n v="0"/>
  </r>
  <r>
    <s v="NLA-3440368"/>
    <n v="16"/>
    <n v="5"/>
    <n v="1990"/>
    <d v="1921-10-11T00:00:00"/>
    <n v="52.17"/>
    <n v="4.3499999999999996"/>
    <s v="Netherlands"/>
    <n v="16"/>
    <n v="6"/>
    <n v="1990"/>
    <d v="1921-11-11T00:00:00"/>
    <x v="764"/>
    <x v="930"/>
    <x v="19"/>
    <s v="UU"/>
    <x v="0"/>
    <n v="31"/>
    <n v="2"/>
    <n v="91"/>
  </r>
  <r>
    <s v="NLA-3450766"/>
    <n v="19"/>
    <n v="5"/>
    <n v="1990"/>
    <d v="1924-10-10T00:00:00"/>
    <n v="52.35"/>
    <n v="4.53"/>
    <s v="Netherlands"/>
    <n v="3"/>
    <n v="4"/>
    <n v="1993"/>
    <d v="1908-09-13T00:00:00"/>
    <x v="15"/>
    <x v="900"/>
    <x v="19"/>
    <s v="PD"/>
    <x v="0"/>
    <n v="1050"/>
    <n v="0"/>
    <n v="0"/>
  </r>
  <r>
    <s v="NLA-3450776"/>
    <n v="19"/>
    <n v="5"/>
    <n v="1990"/>
    <d v="1924-10-10T00:00:00"/>
    <n v="52.35"/>
    <n v="4.53"/>
    <s v="Netherlands"/>
    <n v="15"/>
    <n v="6"/>
    <n v="1992"/>
    <d v="1920-11-12T00:00:00"/>
    <x v="779"/>
    <x v="285"/>
    <x v="19"/>
    <s v="UU"/>
    <x v="0"/>
    <n v="758"/>
    <n v="20"/>
    <n v="194"/>
  </r>
  <r>
    <s v="NLA-3450784"/>
    <n v="19"/>
    <n v="5"/>
    <n v="1990"/>
    <d v="1924-10-10T00:00:00"/>
    <n v="52.35"/>
    <n v="4.53"/>
    <s v="Netherlands"/>
    <n v="1"/>
    <n v="6"/>
    <n v="1990"/>
    <d v="1906-11-11T00:00:00"/>
    <x v="333"/>
    <x v="870"/>
    <x v="19"/>
    <s v="UU"/>
    <x v="1"/>
    <n v="13"/>
    <n v="6"/>
    <n v="181"/>
  </r>
  <r>
    <s v="NLA-3450822"/>
    <n v="24"/>
    <n v="5"/>
    <n v="1990"/>
    <d v="1929-10-11T00:00:00"/>
    <n v="52.35"/>
    <n v="4.53"/>
    <s v="Netherlands"/>
    <n v="14"/>
    <n v="2"/>
    <n v="1991"/>
    <d v="1919-07-15T00:00:00"/>
    <x v="626"/>
    <x v="1175"/>
    <x v="19"/>
    <s v="DH"/>
    <x v="0"/>
    <n v="266"/>
    <n v="15"/>
    <n v="204"/>
  </r>
  <r>
    <s v="NLA-3450864"/>
    <n v="1"/>
    <n v="6"/>
    <n v="1990"/>
    <d v="1906-11-11T00:00:00"/>
    <n v="52.35"/>
    <n v="4.53"/>
    <s v="Netherlands"/>
    <n v="3"/>
    <n v="10"/>
    <n v="1990"/>
    <d v="1909-03-12T00:00:00"/>
    <x v="15"/>
    <x v="870"/>
    <x v="19"/>
    <s v="UU"/>
    <x v="0"/>
    <n v="124"/>
    <n v="0"/>
    <n v="0"/>
  </r>
  <r>
    <s v="NOS-6147056"/>
    <n v="8"/>
    <n v="6"/>
    <n v="1990"/>
    <d v="1913-11-11T00:00:00"/>
    <n v="58.03"/>
    <n v="7.37"/>
    <s v="Norway"/>
    <n v="20"/>
    <n v="11"/>
    <n v="1990"/>
    <d v="1926-04-13T00:00:00"/>
    <x v="198"/>
    <x v="1055"/>
    <x v="8"/>
    <s v="RH"/>
    <x v="2"/>
    <n v="165"/>
    <n v="3"/>
    <n v="91"/>
  </r>
  <r>
    <s v="NOS-6147058"/>
    <n v="8"/>
    <n v="6"/>
    <n v="1990"/>
    <d v="1913-11-11T00:00:00"/>
    <n v="58.03"/>
    <n v="7.37"/>
    <s v="Norway"/>
    <n v="8"/>
    <n v="11"/>
    <n v="1990"/>
    <d v="1914-04-13T00:00:00"/>
    <x v="198"/>
    <x v="1055"/>
    <x v="8"/>
    <s v="RH"/>
    <x v="2"/>
    <n v="153"/>
    <n v="3"/>
    <n v="91"/>
  </r>
  <r>
    <s v="SFH-S075739"/>
    <n v="22"/>
    <n v="5"/>
    <n v="1990"/>
    <d v="1927-10-11T00:00:00"/>
    <n v="60.63"/>
    <n v="25.48"/>
    <s v="Finland"/>
    <n v="12"/>
    <n v="6"/>
    <n v="1990"/>
    <d v="1917-11-11T00:00:00"/>
    <x v="205"/>
    <x v="553"/>
    <x v="1"/>
    <s v="UU"/>
    <x v="0"/>
    <n v="21"/>
    <n v="9"/>
    <n v="270"/>
  </r>
  <r>
    <s v="SFH-S077383"/>
    <n v="24"/>
    <n v="5"/>
    <n v="1990"/>
    <d v="1929-10-11T00:00:00"/>
    <n v="60.3"/>
    <n v="25.02"/>
    <s v="Finland"/>
    <n v="27"/>
    <n v="5"/>
    <n v="1991"/>
    <d v="1932-10-11T00:00:00"/>
    <x v="104"/>
    <x v="790"/>
    <x v="1"/>
    <s v="UU"/>
    <x v="0"/>
    <n v="368"/>
    <n v="1"/>
    <n v="91"/>
  </r>
  <r>
    <s v="SFH-S079444"/>
    <n v="29"/>
    <n v="5"/>
    <n v="1990"/>
    <d v="1934-10-11T00:00:00"/>
    <n v="63.9"/>
    <n v="23.33"/>
    <s v="Finland"/>
    <n v="18"/>
    <n v="7"/>
    <n v="1990"/>
    <d v="1923-12-11T00:00:00"/>
    <x v="153"/>
    <x v="1150"/>
    <x v="1"/>
    <s v="AH"/>
    <x v="2"/>
    <n v="50"/>
    <n v="0"/>
    <n v="0"/>
  </r>
  <r>
    <s v="SFH-S103724"/>
    <n v="3"/>
    <n v="6"/>
    <n v="1990"/>
    <d v="1908-11-10T00:00:00"/>
    <n v="60.23"/>
    <n v="24.95"/>
    <s v="Finland"/>
    <n v="5"/>
    <n v="6"/>
    <n v="1990"/>
    <d v="1910-11-11T00:00:00"/>
    <x v="320"/>
    <x v="1160"/>
    <x v="1"/>
    <s v="AH"/>
    <x v="0"/>
    <n v="2"/>
    <n v="3"/>
    <n v="27"/>
  </r>
  <r>
    <s v="SFH-S107175"/>
    <n v="8"/>
    <n v="6"/>
    <n v="1990"/>
    <d v="1913-11-11T00:00:00"/>
    <n v="62.48"/>
    <n v="21.33"/>
    <s v="Finland"/>
    <n v="18"/>
    <n v="6"/>
    <n v="1990"/>
    <d v="1923-11-11T00:00:00"/>
    <x v="761"/>
    <x v="467"/>
    <x v="1"/>
    <s v="UU"/>
    <x v="0"/>
    <n v="10"/>
    <n v="0"/>
    <n v="0"/>
  </r>
  <r>
    <s v="SFH-S107871"/>
    <n v="14"/>
    <n v="6"/>
    <n v="1990"/>
    <d v="1919-11-11T00:00:00"/>
    <n v="63.22"/>
    <n v="22.43"/>
    <s v="Finland"/>
    <n v="29"/>
    <n v="10"/>
    <n v="1990"/>
    <d v="1935-03-13T00:00:00"/>
    <x v="504"/>
    <x v="1156"/>
    <x v="1"/>
    <s v="UU"/>
    <x v="0"/>
    <n v="137"/>
    <n v="4"/>
    <n v="13"/>
  </r>
  <r>
    <s v="SFH-S120015"/>
    <n v="3"/>
    <n v="6"/>
    <n v="1990"/>
    <d v="1908-11-10T00:00:00"/>
    <n v="61.5"/>
    <n v="21.77"/>
    <s v="Finland"/>
    <n v="8"/>
    <n v="9"/>
    <n v="1990"/>
    <d v="1914-02-11T00:00:00"/>
    <x v="711"/>
    <x v="1176"/>
    <x v="1"/>
    <s v="DH"/>
    <x v="0"/>
    <n v="97"/>
    <n v="2"/>
    <n v="0"/>
  </r>
  <r>
    <s v="SFH-S120152"/>
    <n v="1"/>
    <n v="6"/>
    <n v="1990"/>
    <d v="1906-11-11T00:00:00"/>
    <n v="63.7"/>
    <n v="28.78"/>
    <s v="Finland"/>
    <n v="4"/>
    <n v="7"/>
    <n v="1990"/>
    <d v="1909-12-11T00:00:00"/>
    <x v="577"/>
    <x v="1154"/>
    <x v="1"/>
    <s v="AH"/>
    <x v="0"/>
    <n v="33"/>
    <n v="0"/>
    <n v="0"/>
  </r>
  <r>
    <s v="SFH-S120156"/>
    <n v="1"/>
    <n v="6"/>
    <n v="1990"/>
    <d v="1906-11-11T00:00:00"/>
    <n v="63.67"/>
    <n v="28.85"/>
    <s v="Finland"/>
    <n v="27"/>
    <n v="4"/>
    <n v="1992"/>
    <d v="1932-09-12T00:00:00"/>
    <x v="861"/>
    <x v="946"/>
    <x v="1"/>
    <s v="UU"/>
    <x v="0"/>
    <n v="696"/>
    <n v="103"/>
    <n v="331"/>
  </r>
  <r>
    <s v="SFH-S121487"/>
    <n v="21"/>
    <n v="5"/>
    <n v="1990"/>
    <d v="1926-10-11T00:00:00"/>
    <n v="60.65"/>
    <n v="25"/>
    <s v="Finland"/>
    <n v="16"/>
    <n v="11"/>
    <n v="1991"/>
    <d v="1922-04-14T00:00:00"/>
    <x v="853"/>
    <x v="19"/>
    <x v="1"/>
    <s v="DH"/>
    <x v="0"/>
    <n v="544"/>
    <n v="0"/>
    <n v="0"/>
  </r>
  <r>
    <s v="SFH-S121517"/>
    <n v="23"/>
    <n v="5"/>
    <n v="1990"/>
    <d v="1928-10-10T00:00:00"/>
    <n v="60.63"/>
    <n v="24.8"/>
    <s v="Finland"/>
    <n v="27"/>
    <n v="6"/>
    <n v="1996"/>
    <d v="1932-11-16T00:00:00"/>
    <x v="231"/>
    <x v="351"/>
    <x v="1"/>
    <s v="UU"/>
    <x v="0"/>
    <n v="2227"/>
    <n v="2"/>
    <n v="181"/>
  </r>
  <r>
    <s v="SFH-S121523"/>
    <n v="23"/>
    <n v="5"/>
    <n v="1990"/>
    <d v="1928-10-10T00:00:00"/>
    <n v="60.58"/>
    <n v="24.63"/>
    <s v="Finland"/>
    <n v="26"/>
    <n v="6"/>
    <n v="1990"/>
    <d v="1931-11-11T00:00:00"/>
    <x v="51"/>
    <x v="1177"/>
    <x v="1"/>
    <s v="AH"/>
    <x v="0"/>
    <n v="34"/>
    <n v="3"/>
    <n v="27"/>
  </r>
  <r>
    <s v="SFH-S121787"/>
    <n v="29"/>
    <n v="5"/>
    <n v="1990"/>
    <d v="1934-10-11T00:00:00"/>
    <n v="60.87"/>
    <n v="23.52"/>
    <s v="Finland"/>
    <n v="15"/>
    <n v="10"/>
    <n v="1991"/>
    <d v="1921-03-13T00:00:00"/>
    <x v="219"/>
    <x v="1059"/>
    <x v="1"/>
    <s v="UU"/>
    <x v="0"/>
    <n v="504"/>
    <n v="0"/>
    <n v="0"/>
  </r>
  <r>
    <s v="SFH-S121789"/>
    <n v="31"/>
    <n v="5"/>
    <n v="1990"/>
    <d v="1936-10-10T00:00:00"/>
    <n v="60.8"/>
    <n v="23.63"/>
    <s v="Finland"/>
    <n v="27"/>
    <n v="6"/>
    <n v="1990"/>
    <d v="1932-11-10T00:00:00"/>
    <x v="123"/>
    <x v="770"/>
    <x v="1"/>
    <s v="UU"/>
    <x v="0"/>
    <n v="27"/>
    <n v="0"/>
    <n v="0"/>
  </r>
  <r>
    <s v="SFH-S121791"/>
    <n v="31"/>
    <n v="5"/>
    <n v="1990"/>
    <d v="1936-10-10T00:00:00"/>
    <n v="60.8"/>
    <n v="23.63"/>
    <s v="Finland"/>
    <n v="20"/>
    <n v="6"/>
    <n v="1990"/>
    <d v="1925-11-11T00:00:00"/>
    <x v="862"/>
    <x v="882"/>
    <x v="1"/>
    <s v="UU"/>
    <x v="0"/>
    <n v="20"/>
    <n v="7"/>
    <n v="335"/>
  </r>
  <r>
    <s v="SFH-S121896"/>
    <n v="4"/>
    <n v="6"/>
    <n v="1990"/>
    <d v="1909-11-11T00:00:00"/>
    <n v="62.72"/>
    <n v="22.57"/>
    <s v="Finland"/>
    <n v="25"/>
    <n v="6"/>
    <n v="1990"/>
    <d v="1930-11-11T00:00:00"/>
    <x v="793"/>
    <x v="1178"/>
    <x v="1"/>
    <s v="UU"/>
    <x v="0"/>
    <n v="21"/>
    <n v="2"/>
    <n v="0"/>
  </r>
  <r>
    <s v="SFH-S128173"/>
    <n v="5"/>
    <n v="6"/>
    <n v="1990"/>
    <d v="1910-11-11T00:00:00"/>
    <n v="60.9"/>
    <n v="26.7"/>
    <s v="Finland"/>
    <n v="6"/>
    <n v="8"/>
    <n v="1990"/>
    <d v="1912-01-11T00:00:00"/>
    <x v="863"/>
    <x v="937"/>
    <x v="1"/>
    <s v="AH"/>
    <x v="0"/>
    <n v="62"/>
    <n v="3"/>
    <n v="26"/>
  </r>
  <r>
    <s v="SFH-S129351"/>
    <n v="4"/>
    <n v="6"/>
    <n v="1990"/>
    <d v="1909-11-11T00:00:00"/>
    <n v="62.72"/>
    <n v="22.57"/>
    <s v="Finland"/>
    <n v="15"/>
    <n v="8"/>
    <n v="1994"/>
    <d v="1921-01-14T00:00:00"/>
    <x v="836"/>
    <x v="1103"/>
    <x v="1"/>
    <s v="UU"/>
    <x v="1"/>
    <n v="1533"/>
    <n v="1"/>
    <n v="270"/>
  </r>
  <r>
    <s v="SFH-S129354"/>
    <n v="6"/>
    <n v="6"/>
    <n v="1990"/>
    <d v="1911-11-11T00:00:00"/>
    <n v="62.7"/>
    <n v="22.5"/>
    <s v="Finland"/>
    <n v="17"/>
    <n v="5"/>
    <n v="1991"/>
    <d v="1922-10-12T00:00:00"/>
    <x v="243"/>
    <x v="1156"/>
    <x v="1"/>
    <s v="UU"/>
    <x v="0"/>
    <n v="345"/>
    <n v="4"/>
    <n v="234"/>
  </r>
  <r>
    <s v="SFH-S129869"/>
    <n v="1"/>
    <n v="6"/>
    <n v="1990"/>
    <d v="1906-11-11T00:00:00"/>
    <n v="60.62"/>
    <n v="24.77"/>
    <s v="Finland"/>
    <n v="26"/>
    <n v="11"/>
    <n v="1990"/>
    <d v="1932-04-12T00:00:00"/>
    <x v="51"/>
    <x v="92"/>
    <x v="1"/>
    <s v="UU"/>
    <x v="0"/>
    <n v="178"/>
    <n v="5"/>
    <n v="117"/>
  </r>
  <r>
    <s v="SFH-S129893"/>
    <n v="3"/>
    <n v="6"/>
    <n v="1990"/>
    <d v="1908-11-10T00:00:00"/>
    <n v="60.58"/>
    <n v="24.6"/>
    <s v="Finland"/>
    <n v="8"/>
    <n v="8"/>
    <n v="1990"/>
    <d v="1914-01-11T00:00:00"/>
    <x v="231"/>
    <x v="1011"/>
    <x v="1"/>
    <s v="AH"/>
    <x v="0"/>
    <n v="66"/>
    <n v="8"/>
    <n v="60"/>
  </r>
  <r>
    <s v="SFH-S129900"/>
    <n v="4"/>
    <n v="6"/>
    <n v="1990"/>
    <d v="1909-11-11T00:00:00"/>
    <n v="60.6"/>
    <n v="24.83"/>
    <s v="Finland"/>
    <n v="9"/>
    <n v="6"/>
    <n v="1990"/>
    <d v="1914-11-11T00:00:00"/>
    <x v="51"/>
    <x v="92"/>
    <x v="1"/>
    <s v="UU"/>
    <x v="0"/>
    <n v="5"/>
    <n v="0"/>
    <n v="0"/>
  </r>
  <r>
    <s v="SVS-6102826"/>
    <n v="18"/>
    <n v="6"/>
    <n v="1990"/>
    <d v="1923-11-11T00:00:00"/>
    <n v="57.87"/>
    <n v="11.93"/>
    <s v="Sweden"/>
    <n v="15"/>
    <n v="7"/>
    <n v="1990"/>
    <d v="1920-12-10T00:00:00"/>
    <x v="285"/>
    <x v="703"/>
    <x v="11"/>
    <s v="UU"/>
    <x v="0"/>
    <n v="27"/>
    <n v="0"/>
    <n v="0"/>
  </r>
  <r>
    <s v="SVS-6105355"/>
    <n v="10"/>
    <n v="5"/>
    <n v="1990"/>
    <d v="1915-10-11T00:00:00"/>
    <n v="56.2"/>
    <n v="15.65"/>
    <s v="Sweden"/>
    <n v="2"/>
    <n v="8"/>
    <n v="1990"/>
    <d v="1908-01-11T00:00:00"/>
    <x v="454"/>
    <x v="1179"/>
    <x v="11"/>
    <s v="UU"/>
    <x v="0"/>
    <n v="84"/>
    <n v="0"/>
    <n v="0"/>
  </r>
  <r>
    <s v="SVS-6106353"/>
    <n v="5"/>
    <n v="6"/>
    <n v="1990"/>
    <d v="1910-11-11T00:00:00"/>
    <n v="59.98"/>
    <n v="16.649999999999999"/>
    <s v="Sweden"/>
    <n v="10"/>
    <n v="9"/>
    <n v="1990"/>
    <d v="1916-02-11T00:00:00"/>
    <x v="864"/>
    <x v="700"/>
    <x v="11"/>
    <s v="AH"/>
    <x v="0"/>
    <n v="97"/>
    <n v="0"/>
    <n v="0"/>
  </r>
  <r>
    <s v="SVS-6117706"/>
    <n v="15"/>
    <n v="6"/>
    <n v="1990"/>
    <d v="1920-11-10T00:00:00"/>
    <n v="60.02"/>
    <n v="13.6"/>
    <s v="Sweden"/>
    <n v="24"/>
    <n v="8"/>
    <n v="1991"/>
    <d v="1930-01-12T00:00:00"/>
    <x v="865"/>
    <x v="1142"/>
    <x v="11"/>
    <s v="UU"/>
    <x v="0"/>
    <n v="435"/>
    <n v="0"/>
    <n v="0"/>
  </r>
  <r>
    <s v="BLB-4T92214"/>
    <n v="26"/>
    <n v="5"/>
    <n v="1991"/>
    <d v="1931-10-12T00:00:00"/>
    <n v="50.73"/>
    <n v="4.4800000000000004"/>
    <s v="Belgium"/>
    <n v="25"/>
    <n v="10"/>
    <n v="1991"/>
    <d v="1931-03-14T00:00:00"/>
    <x v="186"/>
    <x v="870"/>
    <x v="12"/>
    <s v="AH"/>
    <x v="0"/>
    <n v="152"/>
    <n v="6"/>
    <n v="44"/>
  </r>
  <r>
    <s v="BLB-5T9903"/>
    <n v="5"/>
    <n v="5"/>
    <n v="1991"/>
    <d v="1910-10-12T00:00:00"/>
    <n v="50.8"/>
    <n v="3.12"/>
    <s v="Belgium"/>
    <n v="20"/>
    <n v="11"/>
    <n v="1991"/>
    <d v="1926-04-14T00:00:00"/>
    <x v="657"/>
    <x v="1180"/>
    <x v="15"/>
    <s v="DH"/>
    <x v="0"/>
    <n v="199"/>
    <n v="3"/>
    <n v="148"/>
  </r>
  <r>
    <s v="BLB-E94187"/>
    <n v="25"/>
    <n v="5"/>
    <n v="1991"/>
    <d v="1930-10-12T00:00:00"/>
    <n v="50.28"/>
    <n v="4.38"/>
    <s v="Belgium"/>
    <n v="10"/>
    <n v="9"/>
    <n v="1991"/>
    <d v="1916-02-12T00:00:00"/>
    <x v="866"/>
    <x v="963"/>
    <x v="12"/>
    <s v="RH"/>
    <x v="2"/>
    <n v="108"/>
    <n v="0"/>
    <n v="0"/>
  </r>
  <r>
    <s v="BLB-E94188"/>
    <n v="25"/>
    <n v="5"/>
    <n v="1991"/>
    <d v="1930-10-12T00:00:00"/>
    <n v="50.28"/>
    <n v="4.38"/>
    <s v="Belgium"/>
    <n v="19"/>
    <n v="10"/>
    <n v="1991"/>
    <d v="1925-03-13T00:00:00"/>
    <x v="866"/>
    <x v="963"/>
    <x v="12"/>
    <s v="RH"/>
    <x v="2"/>
    <n v="147"/>
    <n v="0"/>
    <n v="0"/>
  </r>
  <r>
    <s v="ESI-5022015"/>
    <n v="23"/>
    <n v="5"/>
    <n v="1991"/>
    <d v="1928-10-11T00:00:00"/>
    <n v="39.35"/>
    <n v="-3.07"/>
    <s v="Spain"/>
    <n v="28"/>
    <n v="6"/>
    <n v="2005"/>
    <d v="1933-11-26T00:00:00"/>
    <x v="867"/>
    <x v="217"/>
    <x v="14"/>
    <s v="PD"/>
    <x v="0"/>
    <n v="5150"/>
    <n v="27"/>
    <n v="10"/>
  </r>
  <r>
    <s v="ETM-U248919"/>
    <n v="27"/>
    <n v="5"/>
    <n v="1991"/>
    <d v="1932-10-11T00:00:00"/>
    <n v="58.38"/>
    <n v="24.5"/>
    <s v="Estonia"/>
    <n v="3"/>
    <n v="9"/>
    <n v="1991"/>
    <d v="1909-02-11T00:00:00"/>
    <x v="176"/>
    <x v="436"/>
    <x v="20"/>
    <s v="UU"/>
    <x v="0"/>
    <n v="99"/>
    <n v="0"/>
    <n v="0"/>
  </r>
  <r>
    <s v="GBT-EF26876"/>
    <n v="22"/>
    <n v="5"/>
    <n v="1991"/>
    <d v="1927-10-12T00:00:00"/>
    <n v="50.83"/>
    <n v="-1.27"/>
    <s v="UK"/>
    <n v="12"/>
    <n v="5"/>
    <n v="1992"/>
    <d v="1917-10-13T00:00:00"/>
    <x v="462"/>
    <x v="1097"/>
    <x v="4"/>
    <s v="UU"/>
    <x v="0"/>
    <n v="356"/>
    <n v="3"/>
    <n v="91"/>
  </r>
  <r>
    <s v="GBT-EJ45983"/>
    <n v="27"/>
    <n v="4"/>
    <n v="1991"/>
    <d v="1932-09-11T00:00:00"/>
    <n v="52.7"/>
    <n v="-1.72"/>
    <s v="UK"/>
    <n v="14"/>
    <n v="9"/>
    <n v="1991"/>
    <d v="1920-02-12T00:00:00"/>
    <x v="281"/>
    <x v="504"/>
    <x v="4"/>
    <s v="ND"/>
    <x v="0"/>
    <n v="140"/>
    <n v="26"/>
    <n v="145"/>
  </r>
  <r>
    <s v="GBT-EJ69768"/>
    <n v="21"/>
    <n v="5"/>
    <n v="1991"/>
    <d v="1926-10-12T00:00:00"/>
    <n v="50.92"/>
    <n v="-1.67"/>
    <s v="UK"/>
    <n v="29"/>
    <n v="3"/>
    <n v="1992"/>
    <d v="1934-08-13T00:00:00"/>
    <x v="85"/>
    <x v="504"/>
    <x v="4"/>
    <s v="RH"/>
    <x v="0"/>
    <n v="313"/>
    <n v="13"/>
    <n v="73"/>
  </r>
  <r>
    <s v="GBT-EK06602"/>
    <n v="20"/>
    <n v="5"/>
    <n v="1991"/>
    <d v="1925-10-12T00:00:00"/>
    <n v="51.73"/>
    <n v="-5.3"/>
    <s v="UK"/>
    <n v="6"/>
    <n v="3"/>
    <n v="1993"/>
    <d v="1911-08-14T00:00:00"/>
    <x v="821"/>
    <x v="1181"/>
    <x v="4"/>
    <s v="AH"/>
    <x v="0"/>
    <n v="656"/>
    <n v="0"/>
    <n v="0"/>
  </r>
  <r>
    <s v="GBT-EK20685"/>
    <n v="14"/>
    <n v="5"/>
    <n v="1991"/>
    <d v="1919-10-12T00:00:00"/>
    <n v="54.05"/>
    <n v="-4.82"/>
    <s v="UK"/>
    <n v="14"/>
    <n v="3"/>
    <n v="1992"/>
    <d v="1919-08-13T00:00:00"/>
    <x v="448"/>
    <x v="979"/>
    <x v="4"/>
    <s v="UU"/>
    <x v="0"/>
    <n v="305"/>
    <n v="0"/>
    <n v="0"/>
  </r>
  <r>
    <s v="GBT-EN26457"/>
    <n v="12"/>
    <n v="5"/>
    <n v="1991"/>
    <d v="1917-10-12T00:00:00"/>
    <n v="53.47"/>
    <n v="-2.25"/>
    <s v="UK"/>
    <n v="1"/>
    <n v="12"/>
    <n v="1991"/>
    <d v="1907-05-14T00:00:00"/>
    <x v="730"/>
    <x v="247"/>
    <x v="4"/>
    <s v="RH"/>
    <x v="0"/>
    <n v="203"/>
    <n v="8"/>
    <n v="219"/>
  </r>
  <r>
    <s v="GBT-EN26465"/>
    <n v="16"/>
    <n v="5"/>
    <n v="1991"/>
    <d v="1921-10-12T00:00:00"/>
    <n v="53.53"/>
    <n v="-2.35"/>
    <s v="UK"/>
    <n v="9"/>
    <n v="9"/>
    <n v="1999"/>
    <d v="1915-02-20T00:00:00"/>
    <x v="568"/>
    <x v="348"/>
    <x v="4"/>
    <s v="AH"/>
    <x v="0"/>
    <n v="3038"/>
    <n v="2"/>
    <n v="91"/>
  </r>
  <r>
    <s v="GBT-EN28850"/>
    <n v="1"/>
    <n v="6"/>
    <n v="1991"/>
    <d v="1906-11-12T00:00:00"/>
    <n v="52.9"/>
    <n v="-1.23"/>
    <s v="UK"/>
    <n v="15"/>
    <n v="1"/>
    <n v="1992"/>
    <d v="1920-06-14T00:00:00"/>
    <x v="662"/>
    <x v="1097"/>
    <x v="4"/>
    <s v="AH"/>
    <x v="0"/>
    <n v="228"/>
    <n v="0"/>
    <n v="0"/>
  </r>
  <r>
    <s v="GBT-EN44081"/>
    <n v="19"/>
    <n v="5"/>
    <n v="1991"/>
    <d v="1924-10-11T00:00:00"/>
    <n v="52.23"/>
    <n v="-0.93"/>
    <s v="UK"/>
    <n v="3"/>
    <n v="4"/>
    <n v="1992"/>
    <d v="1908-09-12T00:00:00"/>
    <x v="149"/>
    <x v="649"/>
    <x v="4"/>
    <s v="UU"/>
    <x v="0"/>
    <n v="320"/>
    <n v="27"/>
    <n v="206"/>
  </r>
  <r>
    <s v="GBT-EN44083"/>
    <n v="19"/>
    <n v="5"/>
    <n v="1991"/>
    <d v="1924-10-11T00:00:00"/>
    <n v="52.23"/>
    <n v="-0.93"/>
    <s v="UK"/>
    <n v="5"/>
    <n v="4"/>
    <n v="1992"/>
    <d v="1910-09-13T00:00:00"/>
    <x v="716"/>
    <x v="1182"/>
    <x v="4"/>
    <s v="UU"/>
    <x v="0"/>
    <n v="322"/>
    <n v="0"/>
    <n v="0"/>
  </r>
  <r>
    <s v="GBT-EN44085"/>
    <n v="22"/>
    <n v="5"/>
    <n v="1991"/>
    <d v="1927-10-12T00:00:00"/>
    <n v="52.2"/>
    <n v="-1"/>
    <s v="UK"/>
    <n v="30"/>
    <n v="5"/>
    <n v="1992"/>
    <d v="1935-10-13T00:00:00"/>
    <x v="77"/>
    <x v="609"/>
    <x v="4"/>
    <s v="AH"/>
    <x v="0"/>
    <n v="374"/>
    <n v="0"/>
    <n v="0"/>
  </r>
  <r>
    <s v="GBT-EP19399"/>
    <n v="28"/>
    <n v="5"/>
    <n v="1991"/>
    <d v="1933-10-12T00:00:00"/>
    <n v="52.75"/>
    <n v="-4.8"/>
    <s v="UK"/>
    <n v="11"/>
    <n v="7"/>
    <n v="1991"/>
    <d v="1916-12-11T00:00:00"/>
    <x v="468"/>
    <x v="527"/>
    <x v="4"/>
    <s v="UU"/>
    <x v="0"/>
    <n v="44"/>
    <n v="0"/>
    <n v="0"/>
  </r>
  <r>
    <s v="GBT-EP19452"/>
    <n v="29"/>
    <n v="5"/>
    <n v="1991"/>
    <d v="1934-10-12T00:00:00"/>
    <n v="52.75"/>
    <n v="-4.8"/>
    <s v="UK"/>
    <n v="5"/>
    <n v="4"/>
    <n v="2003"/>
    <d v="1910-09-24T00:00:00"/>
    <x v="468"/>
    <x v="527"/>
    <x v="4"/>
    <s v="AH"/>
    <x v="0"/>
    <n v="4329"/>
    <n v="0"/>
    <n v="0"/>
  </r>
  <r>
    <s v="GBT-EP89675"/>
    <n v="14"/>
    <n v="5"/>
    <n v="1991"/>
    <d v="1919-10-12T00:00:00"/>
    <n v="53.33"/>
    <n v="-0.9"/>
    <s v="UK"/>
    <n v="7"/>
    <n v="8"/>
    <n v="1997"/>
    <d v="1913-01-17T00:00:00"/>
    <x v="304"/>
    <x v="1183"/>
    <x v="4"/>
    <s v="AH"/>
    <x v="0"/>
    <n v="2277"/>
    <n v="0"/>
    <n v="0"/>
  </r>
  <r>
    <s v="GBT-EP98605"/>
    <n v="21"/>
    <n v="6"/>
    <n v="1991"/>
    <d v="1926-11-12T00:00:00"/>
    <n v="50.43"/>
    <n v="-3.57"/>
    <s v="UK"/>
    <n v="18"/>
    <n v="9"/>
    <n v="1991"/>
    <d v="1924-02-12T00:00:00"/>
    <x v="226"/>
    <x v="1184"/>
    <x v="4"/>
    <s v="PD"/>
    <x v="0"/>
    <n v="89"/>
    <n v="0"/>
    <n v="0"/>
  </r>
  <r>
    <s v="GBT-ER03857"/>
    <n v="21"/>
    <n v="5"/>
    <n v="1991"/>
    <d v="1926-10-12T00:00:00"/>
    <n v="53.48"/>
    <n v="-2.5300000000000002"/>
    <s v="UK"/>
    <n v="20"/>
    <n v="5"/>
    <n v="1992"/>
    <d v="1925-10-13T00:00:00"/>
    <x v="647"/>
    <x v="1128"/>
    <x v="4"/>
    <s v="DH"/>
    <x v="0"/>
    <n v="365"/>
    <n v="0"/>
    <n v="0"/>
  </r>
  <r>
    <s v="GBT-ER03858"/>
    <n v="21"/>
    <n v="5"/>
    <n v="1991"/>
    <d v="1926-10-12T00:00:00"/>
    <n v="53.48"/>
    <n v="-2.5300000000000002"/>
    <s v="UK"/>
    <n v="20"/>
    <n v="5"/>
    <n v="1992"/>
    <d v="1925-10-13T00:00:00"/>
    <x v="647"/>
    <x v="1128"/>
    <x v="4"/>
    <s v="DH"/>
    <x v="0"/>
    <n v="365"/>
    <n v="0"/>
    <n v="0"/>
  </r>
  <r>
    <s v="GBT-ER35485"/>
    <n v="27"/>
    <n v="5"/>
    <n v="1991"/>
    <d v="1932-10-11T00:00:00"/>
    <n v="52.72"/>
    <n v="0.42"/>
    <s v="UK"/>
    <n v="5"/>
    <n v="4"/>
    <n v="1992"/>
    <d v="1910-09-13T00:00:00"/>
    <x v="467"/>
    <x v="460"/>
    <x v="4"/>
    <s v="UU"/>
    <x v="0"/>
    <n v="314"/>
    <n v="0"/>
    <n v="0"/>
  </r>
  <r>
    <s v="GBT-ER39113"/>
    <n v="15"/>
    <n v="5"/>
    <n v="1991"/>
    <d v="1920-10-11T00:00:00"/>
    <n v="53.37"/>
    <n v="-2.75"/>
    <s v="UK"/>
    <n v="15"/>
    <n v="7"/>
    <n v="1991"/>
    <d v="1920-12-11T00:00:00"/>
    <x v="304"/>
    <x v="661"/>
    <x v="4"/>
    <s v="RH"/>
    <x v="0"/>
    <n v="61"/>
    <n v="5"/>
    <n v="222"/>
  </r>
  <r>
    <s v="GBT-ER39114"/>
    <n v="15"/>
    <n v="5"/>
    <n v="1991"/>
    <d v="1920-10-11T00:00:00"/>
    <n v="53.37"/>
    <n v="-2.75"/>
    <s v="UK"/>
    <n v="15"/>
    <n v="7"/>
    <n v="1991"/>
    <d v="1920-12-11T00:00:00"/>
    <x v="304"/>
    <x v="661"/>
    <x v="4"/>
    <s v="RH"/>
    <x v="0"/>
    <n v="61"/>
    <n v="5"/>
    <n v="222"/>
  </r>
  <r>
    <s v="GBT-ER39121"/>
    <n v="18"/>
    <n v="5"/>
    <n v="1991"/>
    <d v="1923-10-12T00:00:00"/>
    <n v="53.37"/>
    <n v="-2.83"/>
    <s v="UK"/>
    <n v="2"/>
    <n v="7"/>
    <n v="1992"/>
    <d v="1907-12-13T00:00:00"/>
    <x v="731"/>
    <x v="661"/>
    <x v="4"/>
    <s v="RH"/>
    <x v="0"/>
    <n v="411"/>
    <n v="3"/>
    <n v="51"/>
  </r>
  <r>
    <s v="GBT-ER39132"/>
    <n v="29"/>
    <n v="5"/>
    <n v="1991"/>
    <d v="1934-10-12T00:00:00"/>
    <n v="53.37"/>
    <n v="-2.75"/>
    <s v="UK"/>
    <n v="15"/>
    <n v="7"/>
    <n v="1991"/>
    <d v="1920-12-11T00:00:00"/>
    <x v="304"/>
    <x v="661"/>
    <x v="4"/>
    <s v="RH"/>
    <x v="0"/>
    <n v="47"/>
    <n v="5"/>
    <n v="222"/>
  </r>
  <r>
    <s v="GBT-ER39133"/>
    <n v="29"/>
    <n v="5"/>
    <n v="1991"/>
    <d v="1934-10-12T00:00:00"/>
    <n v="53.37"/>
    <n v="-2.75"/>
    <s v="UK"/>
    <n v="15"/>
    <n v="7"/>
    <n v="1991"/>
    <d v="1920-12-11T00:00:00"/>
    <x v="304"/>
    <x v="661"/>
    <x v="4"/>
    <s v="RH"/>
    <x v="0"/>
    <n v="47"/>
    <n v="5"/>
    <n v="222"/>
  </r>
  <r>
    <s v="GBT-ER42601"/>
    <n v="30"/>
    <n v="5"/>
    <n v="1991"/>
    <d v="1935-10-12T00:00:00"/>
    <n v="55.9"/>
    <n v="-3.33"/>
    <s v="UK"/>
    <n v="19"/>
    <n v="6"/>
    <n v="1995"/>
    <d v="1924-11-15T00:00:00"/>
    <x v="583"/>
    <x v="261"/>
    <x v="4"/>
    <s v="UU"/>
    <x v="0"/>
    <n v="1481"/>
    <n v="7"/>
    <n v="91"/>
  </r>
  <r>
    <s v="GBT-ER43970"/>
    <n v="3"/>
    <n v="6"/>
    <n v="1991"/>
    <d v="1908-11-11T00:00:00"/>
    <n v="52.87"/>
    <n v="0.43"/>
    <s v="UK"/>
    <n v="22"/>
    <n v="5"/>
    <n v="1994"/>
    <d v="1927-10-15T00:00:00"/>
    <x v="28"/>
    <x v="707"/>
    <x v="4"/>
    <s v="RH"/>
    <x v="0"/>
    <n v="1084"/>
    <n v="71"/>
    <n v="336"/>
  </r>
  <r>
    <s v="GBT-ER74961"/>
    <n v="13"/>
    <n v="5"/>
    <n v="1991"/>
    <d v="1918-10-12T00:00:00"/>
    <n v="52.18"/>
    <n v="0.98"/>
    <s v="UK"/>
    <n v="29"/>
    <n v="2"/>
    <n v="1992"/>
    <d v="1934-07-16T00:00:00"/>
    <x v="764"/>
    <x v="1015"/>
    <x v="4"/>
    <s v="UU"/>
    <x v="0"/>
    <n v="292"/>
    <n v="3"/>
    <n v="231"/>
  </r>
  <r>
    <s v="GBT-ER78910"/>
    <n v="5"/>
    <n v="5"/>
    <n v="1991"/>
    <d v="1910-10-12T00:00:00"/>
    <n v="53.18"/>
    <n v="-1.2"/>
    <s v="UK"/>
    <n v="19"/>
    <n v="6"/>
    <n v="1994"/>
    <d v="1924-11-14T00:00:00"/>
    <x v="227"/>
    <x v="215"/>
    <x v="4"/>
    <s v="AH"/>
    <x v="0"/>
    <n v="1141"/>
    <n v="0"/>
    <n v="0"/>
  </r>
  <r>
    <s v="GBT-ER78922"/>
    <n v="12"/>
    <n v="5"/>
    <n v="1991"/>
    <d v="1917-10-12T00:00:00"/>
    <n v="53.2"/>
    <n v="-1.17"/>
    <s v="UK"/>
    <n v="16"/>
    <n v="2"/>
    <n v="1992"/>
    <d v="1921-07-15T00:00:00"/>
    <x v="14"/>
    <x v="981"/>
    <x v="4"/>
    <s v="UU"/>
    <x v="0"/>
    <n v="280"/>
    <n v="0"/>
    <n v="0"/>
  </r>
  <r>
    <s v="NLA-3438484"/>
    <n v="7"/>
    <n v="6"/>
    <n v="1991"/>
    <d v="1912-11-11T00:00:00"/>
    <n v="53.22"/>
    <n v="5.77"/>
    <s v="Netherlands"/>
    <n v="12"/>
    <n v="6"/>
    <n v="1991"/>
    <d v="1917-11-12T00:00:00"/>
    <x v="734"/>
    <x v="844"/>
    <x v="19"/>
    <s v="UU"/>
    <x v="0"/>
    <n v="5"/>
    <n v="0"/>
    <n v="0"/>
  </r>
  <r>
    <s v="NLA-3453318"/>
    <n v="10"/>
    <n v="5"/>
    <n v="1991"/>
    <d v="1915-10-12T00:00:00"/>
    <n v="52.02"/>
    <n v="4.57"/>
    <s v="Netherlands"/>
    <n v="18"/>
    <n v="10"/>
    <n v="1991"/>
    <d v="1924-03-13T00:00:00"/>
    <x v="149"/>
    <x v="872"/>
    <x v="19"/>
    <s v="DH"/>
    <x v="0"/>
    <n v="161"/>
    <n v="0"/>
    <n v="0"/>
  </r>
  <r>
    <s v="NLA-3453320"/>
    <n v="10"/>
    <n v="5"/>
    <n v="1991"/>
    <d v="1915-10-12T00:00:00"/>
    <n v="52.02"/>
    <n v="4.57"/>
    <s v="Netherlands"/>
    <n v="6"/>
    <n v="11"/>
    <n v="1991"/>
    <d v="1912-04-13T00:00:00"/>
    <x v="149"/>
    <x v="872"/>
    <x v="19"/>
    <s v="DH"/>
    <x v="0"/>
    <n v="180"/>
    <n v="0"/>
    <n v="0"/>
  </r>
  <r>
    <s v="NLA-3454428"/>
    <n v="4"/>
    <n v="6"/>
    <n v="1991"/>
    <d v="1909-11-12T00:00:00"/>
    <n v="53.07"/>
    <n v="4.7300000000000004"/>
    <s v="Netherlands"/>
    <n v="30"/>
    <n v="1"/>
    <n v="1992"/>
    <d v="1935-06-15T00:00:00"/>
    <x v="754"/>
    <x v="903"/>
    <x v="19"/>
    <s v="UU"/>
    <x v="0"/>
    <n v="240"/>
    <n v="16"/>
    <n v="31"/>
  </r>
  <r>
    <s v="NLA-3454431"/>
    <n v="4"/>
    <n v="6"/>
    <n v="1991"/>
    <d v="1909-11-12T00:00:00"/>
    <n v="53.05"/>
    <n v="4.72"/>
    <s v="Netherlands"/>
    <n v="9"/>
    <n v="7"/>
    <n v="1994"/>
    <d v="1914-12-15T00:00:00"/>
    <x v="740"/>
    <x v="869"/>
    <x v="19"/>
    <s v="UU"/>
    <x v="0"/>
    <n v="1131"/>
    <n v="2"/>
    <n v="181"/>
  </r>
  <r>
    <s v="NLA-3462418"/>
    <n v="11"/>
    <n v="5"/>
    <n v="1991"/>
    <d v="1916-10-11T00:00:00"/>
    <n v="52.17"/>
    <n v="4.3499999999999996"/>
    <s v="Netherlands"/>
    <n v="9"/>
    <n v="11"/>
    <n v="1991"/>
    <d v="1915-04-14T00:00:00"/>
    <x v="786"/>
    <x v="989"/>
    <x v="19"/>
    <s v="DH"/>
    <x v="0"/>
    <n v="182"/>
    <n v="11"/>
    <n v="32"/>
  </r>
  <r>
    <s v="NLA-3462428"/>
    <n v="19"/>
    <n v="5"/>
    <n v="1991"/>
    <d v="1924-10-11T00:00:00"/>
    <n v="52.17"/>
    <n v="4.3499999999999996"/>
    <s v="Netherlands"/>
    <n v="22"/>
    <n v="2"/>
    <n v="1992"/>
    <d v="1927-07-16T00:00:00"/>
    <x v="149"/>
    <x v="963"/>
    <x v="19"/>
    <s v="UU"/>
    <x v="0"/>
    <n v="279"/>
    <n v="17"/>
    <n v="173"/>
  </r>
  <r>
    <s v="NLA-3462444"/>
    <n v="25"/>
    <n v="5"/>
    <n v="1991"/>
    <d v="1930-10-12T00:00:00"/>
    <n v="52.17"/>
    <n v="4.3499999999999996"/>
    <s v="Netherlands"/>
    <n v="18"/>
    <n v="6"/>
    <n v="1991"/>
    <d v="1923-11-12T00:00:00"/>
    <x v="779"/>
    <x v="963"/>
    <x v="19"/>
    <s v="PD"/>
    <x v="0"/>
    <n v="24"/>
    <n v="3"/>
    <n v="51"/>
  </r>
  <r>
    <s v="NOS-6145606"/>
    <n v="23"/>
    <n v="5"/>
    <n v="1991"/>
    <d v="1928-10-11T00:00:00"/>
    <n v="58.02"/>
    <n v="7.42"/>
    <s v="Norway"/>
    <n v="16"/>
    <n v="7"/>
    <n v="1991"/>
    <d v="1921-12-12T00:00:00"/>
    <x v="198"/>
    <x v="1055"/>
    <x v="8"/>
    <s v="RH"/>
    <x v="2"/>
    <n v="54"/>
    <n v="2"/>
    <n v="0"/>
  </r>
  <r>
    <s v="NOS-6145608"/>
    <n v="23"/>
    <n v="5"/>
    <n v="1991"/>
    <d v="1928-10-11T00:00:00"/>
    <n v="58.02"/>
    <n v="7.42"/>
    <s v="Norway"/>
    <n v="20"/>
    <n v="7"/>
    <n v="1991"/>
    <d v="1925-12-12T00:00:00"/>
    <x v="198"/>
    <x v="1055"/>
    <x v="8"/>
    <s v="RH"/>
    <x v="2"/>
    <n v="58"/>
    <n v="2"/>
    <n v="0"/>
  </r>
  <r>
    <s v="NOS-6153607"/>
    <n v="31"/>
    <n v="5"/>
    <n v="1991"/>
    <d v="1936-10-11T00:00:00"/>
    <n v="58.02"/>
    <n v="7.42"/>
    <s v="Norway"/>
    <n v="15"/>
    <n v="10"/>
    <n v="1991"/>
    <d v="1921-03-13T00:00:00"/>
    <x v="274"/>
    <x v="1055"/>
    <x v="8"/>
    <s v="UU"/>
    <x v="0"/>
    <n v="137"/>
    <n v="0"/>
    <n v="0"/>
  </r>
  <r>
    <s v="NOS-6156087"/>
    <n v="29"/>
    <n v="5"/>
    <n v="1991"/>
    <d v="1934-10-12T00:00:00"/>
    <n v="58.97"/>
    <n v="5.67"/>
    <s v="Norway"/>
    <n v="9"/>
    <n v="6"/>
    <n v="1991"/>
    <d v="1914-11-12T00:00:00"/>
    <x v="338"/>
    <x v="463"/>
    <x v="8"/>
    <s v="RH"/>
    <x v="2"/>
    <n v="11"/>
    <n v="0"/>
    <n v="0"/>
  </r>
  <r>
    <s v="PLG-E1064284"/>
    <n v="15"/>
    <n v="5"/>
    <n v="1991"/>
    <d v="1920-10-11T00:00:00"/>
    <n v="50.28"/>
    <n v="18.670000000000002"/>
    <s v="Poland"/>
    <n v="18"/>
    <n v="6"/>
    <n v="1991"/>
    <d v="1923-11-12T00:00:00"/>
    <x v="866"/>
    <x v="1185"/>
    <x v="13"/>
    <s v="ND"/>
    <x v="0"/>
    <n v="34"/>
    <n v="0"/>
    <n v="0"/>
  </r>
  <r>
    <s v="PLG-E1064293"/>
    <n v="27"/>
    <n v="5"/>
    <n v="1991"/>
    <d v="1932-10-11T00:00:00"/>
    <n v="50.28"/>
    <n v="18.670000000000002"/>
    <s v="Poland"/>
    <n v="2"/>
    <n v="6"/>
    <n v="1991"/>
    <d v="1907-11-12T00:00:00"/>
    <x v="866"/>
    <x v="1185"/>
    <x v="13"/>
    <s v="UU"/>
    <x v="0"/>
    <n v="6"/>
    <n v="0"/>
    <n v="0"/>
  </r>
  <r>
    <s v="SFH-S058563"/>
    <n v="17"/>
    <n v="6"/>
    <n v="1991"/>
    <d v="1922-11-12T00:00:00"/>
    <n v="66.77"/>
    <n v="23.97"/>
    <s v="Finland"/>
    <n v="22"/>
    <n v="6"/>
    <n v="1991"/>
    <d v="1927-11-12T00:00:00"/>
    <x v="790"/>
    <x v="998"/>
    <x v="1"/>
    <s v="UU"/>
    <x v="0"/>
    <n v="5"/>
    <n v="0"/>
    <n v="0"/>
  </r>
  <r>
    <s v="SFH-S082039"/>
    <n v="4"/>
    <n v="6"/>
    <n v="1991"/>
    <d v="1909-11-12T00:00:00"/>
    <n v="61.55"/>
    <n v="21.62"/>
    <s v="Finland"/>
    <n v="6"/>
    <n v="7"/>
    <n v="1992"/>
    <d v="1911-12-13T00:00:00"/>
    <x v="124"/>
    <x v="109"/>
    <x v="1"/>
    <s v="UU"/>
    <x v="0"/>
    <n v="398"/>
    <n v="15"/>
    <n v="335"/>
  </r>
  <r>
    <s v="SFH-S102170"/>
    <n v="24"/>
    <n v="5"/>
    <n v="1991"/>
    <d v="1929-10-12T00:00:00"/>
    <n v="60.25"/>
    <n v="24.85"/>
    <s v="Finland"/>
    <n v="10"/>
    <n v="6"/>
    <n v="1992"/>
    <d v="1915-11-13T00:00:00"/>
    <x v="320"/>
    <x v="1138"/>
    <x v="1"/>
    <s v="UU"/>
    <x v="0"/>
    <n v="383"/>
    <n v="1"/>
    <n v="91"/>
  </r>
  <r>
    <s v="SFH-S105142"/>
    <n v="4"/>
    <n v="6"/>
    <n v="1991"/>
    <d v="1909-11-12T00:00:00"/>
    <n v="60.15"/>
    <n v="23.83"/>
    <s v="Finland"/>
    <n v="12"/>
    <n v="2"/>
    <n v="1993"/>
    <d v="1917-07-16T00:00:00"/>
    <x v="83"/>
    <x v="879"/>
    <x v="1"/>
    <s v="UU"/>
    <x v="1"/>
    <n v="619"/>
    <n v="2"/>
    <n v="0"/>
  </r>
  <r>
    <s v="SFH-S107198"/>
    <n v="20"/>
    <n v="5"/>
    <n v="1991"/>
    <d v="1925-10-12T00:00:00"/>
    <n v="62.48"/>
    <n v="21.33"/>
    <s v="Finland"/>
    <n v="25"/>
    <n v="5"/>
    <n v="1991"/>
    <d v="1930-10-12T00:00:00"/>
    <x v="761"/>
    <x v="467"/>
    <x v="1"/>
    <s v="PD"/>
    <x v="0"/>
    <n v="5"/>
    <n v="0"/>
    <n v="0"/>
  </r>
  <r>
    <s v="SFH-S108049"/>
    <n v="1"/>
    <n v="6"/>
    <n v="1991"/>
    <d v="1906-11-12T00:00:00"/>
    <n v="60.42"/>
    <n v="23.02"/>
    <s v="Finland"/>
    <n v="6"/>
    <n v="9"/>
    <n v="1991"/>
    <d v="1912-02-12T00:00:00"/>
    <x v="253"/>
    <x v="939"/>
    <x v="1"/>
    <s v="AH"/>
    <x v="0"/>
    <n v="97"/>
    <n v="3"/>
    <n v="27"/>
  </r>
  <r>
    <s v="SFH-S115353"/>
    <n v="27"/>
    <n v="5"/>
    <n v="1991"/>
    <d v="1932-10-11T00:00:00"/>
    <n v="61.05"/>
    <n v="25.05"/>
    <s v="Finland"/>
    <n v="26"/>
    <n v="10"/>
    <n v="1991"/>
    <d v="1932-03-13T00:00:00"/>
    <x v="689"/>
    <x v="881"/>
    <x v="1"/>
    <s v="DH"/>
    <x v="0"/>
    <n v="152"/>
    <n v="2"/>
    <n v="270"/>
  </r>
  <r>
    <s v="SFH-S115355"/>
    <n v="27"/>
    <n v="5"/>
    <n v="1991"/>
    <d v="1932-10-11T00:00:00"/>
    <n v="61.05"/>
    <n v="25.05"/>
    <s v="Finland"/>
    <n v="26"/>
    <n v="10"/>
    <n v="1991"/>
    <d v="1932-03-13T00:00:00"/>
    <x v="689"/>
    <x v="881"/>
    <x v="1"/>
    <s v="DH"/>
    <x v="0"/>
    <n v="152"/>
    <n v="2"/>
    <n v="270"/>
  </r>
  <r>
    <s v="SFH-S119163"/>
    <n v="11"/>
    <n v="6"/>
    <n v="1991"/>
    <d v="1916-11-11T00:00:00"/>
    <n v="63.9"/>
    <n v="27.5"/>
    <s v="Finland"/>
    <n v="30"/>
    <n v="7"/>
    <n v="1995"/>
    <d v="1935-12-16T00:00:00"/>
    <x v="868"/>
    <x v="654"/>
    <x v="1"/>
    <s v="UU"/>
    <x v="0"/>
    <n v="1510"/>
    <n v="2"/>
    <n v="181"/>
  </r>
  <r>
    <s v="SFH-S120488"/>
    <n v="30"/>
    <n v="5"/>
    <n v="1991"/>
    <d v="1935-10-12T00:00:00"/>
    <n v="61.75"/>
    <n v="23.07"/>
    <s v="Finland"/>
    <n v="16"/>
    <n v="7"/>
    <n v="1991"/>
    <d v="1921-12-12T00:00:00"/>
    <x v="451"/>
    <x v="1186"/>
    <x v="1"/>
    <s v="PD"/>
    <x v="0"/>
    <n v="47"/>
    <n v="3"/>
    <n v="335"/>
  </r>
  <r>
    <s v="SFH-S121833"/>
    <n v="26"/>
    <n v="5"/>
    <n v="1991"/>
    <d v="1931-10-12T00:00:00"/>
    <n v="60.8"/>
    <n v="23.28"/>
    <s v="Finland"/>
    <n v="8"/>
    <n v="7"/>
    <n v="1991"/>
    <d v="1913-12-12T00:00:00"/>
    <x v="123"/>
    <x v="1187"/>
    <x v="1"/>
    <s v="AH"/>
    <x v="0"/>
    <n v="43"/>
    <n v="0"/>
    <n v="0"/>
  </r>
  <r>
    <s v="SFH-S123308"/>
    <n v="10"/>
    <n v="6"/>
    <n v="1991"/>
    <d v="1915-11-12T00:00:00"/>
    <n v="65.819999999999993"/>
    <n v="24.43"/>
    <s v="Finland"/>
    <n v="31"/>
    <n v="10"/>
    <n v="1993"/>
    <d v="1937-03-15T00:00:00"/>
    <x v="154"/>
    <x v="970"/>
    <x v="1"/>
    <s v="RH"/>
    <x v="2"/>
    <n v="874"/>
    <n v="0"/>
    <n v="0"/>
  </r>
  <r>
    <s v="SFH-S129371"/>
    <n v="24"/>
    <n v="5"/>
    <n v="1991"/>
    <d v="1929-10-12T00:00:00"/>
    <n v="62.72"/>
    <n v="22.53"/>
    <s v="Finland"/>
    <n v="10"/>
    <n v="4"/>
    <n v="1993"/>
    <d v="1915-09-14T00:00:00"/>
    <x v="836"/>
    <x v="1103"/>
    <x v="1"/>
    <s v="AH"/>
    <x v="0"/>
    <n v="687"/>
    <n v="1"/>
    <n v="91"/>
  </r>
  <r>
    <s v="SFH-S129385"/>
    <n v="30"/>
    <n v="5"/>
    <n v="1991"/>
    <d v="1935-10-12T00:00:00"/>
    <n v="62.7"/>
    <n v="22.5"/>
    <s v="Finland"/>
    <n v="17"/>
    <n v="4"/>
    <n v="1992"/>
    <d v="1922-09-13T00:00:00"/>
    <x v="774"/>
    <x v="1188"/>
    <x v="1"/>
    <s v="DH"/>
    <x v="0"/>
    <n v="323"/>
    <n v="67"/>
    <n v="331"/>
  </r>
  <r>
    <s v="SFH-S129423"/>
    <n v="4"/>
    <n v="6"/>
    <n v="1991"/>
    <d v="1909-11-12T00:00:00"/>
    <n v="62.72"/>
    <n v="22.55"/>
    <s v="Finland"/>
    <n v="11"/>
    <n v="8"/>
    <n v="1995"/>
    <d v="1917-01-15T00:00:00"/>
    <x v="708"/>
    <x v="172"/>
    <x v="1"/>
    <s v="PD"/>
    <x v="0"/>
    <n v="1529"/>
    <n v="43"/>
    <n v="311"/>
  </r>
  <r>
    <s v="SFH-S130659"/>
    <n v="19"/>
    <n v="6"/>
    <n v="1991"/>
    <d v="1924-11-11T00:00:00"/>
    <n v="62.92"/>
    <n v="23.1"/>
    <s v="Finland"/>
    <n v="23"/>
    <n v="7"/>
    <n v="1991"/>
    <d v="1928-12-11T00:00:00"/>
    <x v="370"/>
    <x v="996"/>
    <x v="1"/>
    <s v="UU"/>
    <x v="0"/>
    <n v="34"/>
    <n v="1"/>
    <n v="270"/>
  </r>
  <r>
    <s v="SFH-S131171"/>
    <n v="13"/>
    <n v="6"/>
    <n v="1991"/>
    <d v="1918-11-12T00:00:00"/>
    <n v="61.5"/>
    <n v="21.77"/>
    <s v="Finland"/>
    <n v="27"/>
    <n v="4"/>
    <n v="1995"/>
    <d v="1932-09-15T00:00:00"/>
    <x v="666"/>
    <x v="1176"/>
    <x v="1"/>
    <s v="UU"/>
    <x v="0"/>
    <n v="1414"/>
    <n v="2"/>
    <n v="181"/>
  </r>
  <r>
    <s v="SFH-S131184"/>
    <n v="30"/>
    <n v="6"/>
    <n v="1991"/>
    <d v="1935-11-12T00:00:00"/>
    <n v="61.5"/>
    <n v="21.78"/>
    <s v="Finland"/>
    <n v="17"/>
    <n v="8"/>
    <n v="1991"/>
    <d v="1923-01-12T00:00:00"/>
    <x v="2"/>
    <x v="1189"/>
    <x v="1"/>
    <s v="AH"/>
    <x v="0"/>
    <n v="48"/>
    <n v="2"/>
    <n v="270"/>
  </r>
  <r>
    <s v="SFH-S132477"/>
    <n v="6"/>
    <n v="6"/>
    <n v="1991"/>
    <d v="1911-11-12T00:00:00"/>
    <n v="63.7"/>
    <n v="28.78"/>
    <s v="Finland"/>
    <n v="24"/>
    <n v="11"/>
    <n v="1991"/>
    <d v="1930-04-14T00:00:00"/>
    <x v="577"/>
    <x v="1190"/>
    <x v="1"/>
    <s v="DH"/>
    <x v="0"/>
    <n v="171"/>
    <n v="1"/>
    <n v="270"/>
  </r>
  <r>
    <s v="SFH-S132481"/>
    <n v="6"/>
    <n v="6"/>
    <n v="1991"/>
    <d v="1911-11-12T00:00:00"/>
    <n v="63.7"/>
    <n v="28.82"/>
    <s v="Finland"/>
    <n v="7"/>
    <n v="7"/>
    <n v="1991"/>
    <d v="1912-12-11T00:00:00"/>
    <x v="869"/>
    <x v="28"/>
    <x v="1"/>
    <s v="DH"/>
    <x v="0"/>
    <n v="31"/>
    <n v="3"/>
    <n v="204"/>
  </r>
  <r>
    <s v="SFH-S132845"/>
    <n v="7"/>
    <n v="6"/>
    <n v="1991"/>
    <d v="1912-11-11T00:00:00"/>
    <n v="60.5"/>
    <n v="25.05"/>
    <s v="Finland"/>
    <n v="11"/>
    <n v="9"/>
    <n v="1992"/>
    <d v="1917-02-12T00:00:00"/>
    <x v="745"/>
    <x v="941"/>
    <x v="1"/>
    <s v="UU"/>
    <x v="0"/>
    <n v="462"/>
    <n v="6"/>
    <n v="45"/>
  </r>
  <r>
    <s v="SFH-S132846"/>
    <n v="7"/>
    <n v="6"/>
    <n v="1991"/>
    <d v="1912-11-11T00:00:00"/>
    <n v="60.5"/>
    <n v="25.05"/>
    <s v="Finland"/>
    <n v="20"/>
    <n v="8"/>
    <n v="1992"/>
    <d v="1926-01-13T00:00:00"/>
    <x v="61"/>
    <x v="1118"/>
    <x v="1"/>
    <s v="AH"/>
    <x v="0"/>
    <n v="440"/>
    <n v="0"/>
    <n v="0"/>
  </r>
  <r>
    <s v="SFH-S132864"/>
    <n v="8"/>
    <n v="6"/>
    <n v="1991"/>
    <d v="1913-11-12T00:00:00"/>
    <n v="60.52"/>
    <n v="24.77"/>
    <s v="Finland"/>
    <n v="13"/>
    <n v="6"/>
    <n v="1991"/>
    <d v="1918-11-12T00:00:00"/>
    <x v="745"/>
    <x v="1038"/>
    <x v="1"/>
    <s v="UU"/>
    <x v="0"/>
    <n v="5"/>
    <n v="2"/>
    <n v="0"/>
  </r>
  <r>
    <s v="SFH-S132901"/>
    <n v="10"/>
    <n v="6"/>
    <n v="1991"/>
    <d v="1915-11-12T00:00:00"/>
    <n v="65.819999999999993"/>
    <n v="24.43"/>
    <s v="Finland"/>
    <n v="24"/>
    <n v="10"/>
    <n v="1993"/>
    <d v="1930-03-16T00:00:00"/>
    <x v="154"/>
    <x v="970"/>
    <x v="1"/>
    <s v="RH"/>
    <x v="2"/>
    <n v="867"/>
    <n v="0"/>
    <n v="0"/>
  </r>
  <r>
    <s v="SFH-S132902"/>
    <n v="10"/>
    <n v="6"/>
    <n v="1991"/>
    <d v="1915-11-12T00:00:00"/>
    <n v="65.819999999999993"/>
    <n v="24.43"/>
    <s v="Finland"/>
    <n v="23"/>
    <n v="8"/>
    <n v="1991"/>
    <d v="1929-01-11T00:00:00"/>
    <x v="154"/>
    <x v="970"/>
    <x v="1"/>
    <s v="AH"/>
    <x v="0"/>
    <n v="74"/>
    <n v="0"/>
    <n v="0"/>
  </r>
  <r>
    <s v="SFH-S133175"/>
    <n v="11"/>
    <n v="6"/>
    <n v="1991"/>
    <d v="1916-11-11T00:00:00"/>
    <n v="62.88"/>
    <n v="26.37"/>
    <s v="Finland"/>
    <n v="14"/>
    <n v="7"/>
    <n v="1993"/>
    <d v="1919-12-14T00:00:00"/>
    <x v="870"/>
    <x v="1191"/>
    <x v="1"/>
    <s v="UU"/>
    <x v="0"/>
    <n v="764"/>
    <n v="0"/>
    <n v="0"/>
  </r>
  <r>
    <s v="SFH-S133179"/>
    <n v="16"/>
    <n v="6"/>
    <n v="1991"/>
    <d v="1921-11-12T00:00:00"/>
    <n v="63.15"/>
    <n v="27.07"/>
    <s v="Finland"/>
    <n v="15"/>
    <n v="7"/>
    <n v="1991"/>
    <d v="1920-12-11T00:00:00"/>
    <x v="760"/>
    <x v="1192"/>
    <x v="1"/>
    <s v="DH"/>
    <x v="0"/>
    <n v="29"/>
    <n v="2"/>
    <n v="181"/>
  </r>
  <r>
    <s v="SFH-S137326"/>
    <n v="8"/>
    <n v="6"/>
    <n v="1991"/>
    <d v="1913-11-12T00:00:00"/>
    <n v="60.27"/>
    <n v="24.85"/>
    <s v="Finland"/>
    <n v="30"/>
    <n v="9"/>
    <n v="1991"/>
    <d v="1936-02-12T00:00:00"/>
    <x v="697"/>
    <x v="92"/>
    <x v="1"/>
    <s v="UU"/>
    <x v="0"/>
    <n v="114"/>
    <n v="1"/>
    <n v="270"/>
  </r>
  <r>
    <s v="SFH-S137327"/>
    <n v="10"/>
    <n v="6"/>
    <n v="1991"/>
    <d v="1915-11-12T00:00:00"/>
    <n v="60.25"/>
    <n v="25.2"/>
    <s v="Finland"/>
    <n v="31"/>
    <n v="3"/>
    <n v="1992"/>
    <d v="1936-08-12T00:00:00"/>
    <x v="320"/>
    <x v="532"/>
    <x v="1"/>
    <s v="DH"/>
    <x v="0"/>
    <n v="295"/>
    <n v="0"/>
    <n v="0"/>
  </r>
  <r>
    <s v="SFH-S137337"/>
    <n v="28"/>
    <n v="6"/>
    <n v="1991"/>
    <d v="1933-11-12T00:00:00"/>
    <n v="60.2"/>
    <n v="24.97"/>
    <s v="Finland"/>
    <n v="30"/>
    <n v="7"/>
    <n v="1992"/>
    <d v="1935-12-13T00:00:00"/>
    <x v="21"/>
    <x v="999"/>
    <x v="1"/>
    <s v="RH"/>
    <x v="0"/>
    <n v="398"/>
    <n v="1"/>
    <n v="91"/>
  </r>
  <r>
    <s v="SFH-S137411"/>
    <n v="1"/>
    <n v="6"/>
    <n v="1991"/>
    <d v="1906-11-12T00:00:00"/>
    <n v="60.47"/>
    <n v="24.53"/>
    <s v="Finland"/>
    <n v="27"/>
    <n v="4"/>
    <n v="1996"/>
    <d v="1932-09-16T00:00:00"/>
    <x v="720"/>
    <x v="978"/>
    <x v="1"/>
    <s v="UU"/>
    <x v="0"/>
    <n v="1792"/>
    <n v="11"/>
    <n v="260"/>
  </r>
  <r>
    <s v="SFH-S137422"/>
    <n v="5"/>
    <n v="6"/>
    <n v="1991"/>
    <d v="1910-11-12T00:00:00"/>
    <n v="60.43"/>
    <n v="24.52"/>
    <s v="Finland"/>
    <n v="11"/>
    <n v="7"/>
    <n v="1994"/>
    <d v="1916-12-14T00:00:00"/>
    <x v="720"/>
    <x v="1193"/>
    <x v="1"/>
    <s v="DH"/>
    <x v="0"/>
    <n v="1132"/>
    <n v="2"/>
    <n v="0"/>
  </r>
  <r>
    <s v="SFH-S137612"/>
    <n v="9"/>
    <n v="6"/>
    <n v="1991"/>
    <d v="1914-11-12T00:00:00"/>
    <n v="62.72"/>
    <n v="22.53"/>
    <s v="Finland"/>
    <n v="28"/>
    <n v="7"/>
    <n v="1991"/>
    <d v="1933-12-12T00:00:00"/>
    <x v="836"/>
    <x v="1104"/>
    <x v="1"/>
    <s v="UU"/>
    <x v="0"/>
    <n v="49"/>
    <n v="0"/>
    <n v="0"/>
  </r>
  <r>
    <s v="SFH-S137633"/>
    <n v="20"/>
    <n v="6"/>
    <n v="1991"/>
    <d v="1925-11-12T00:00:00"/>
    <n v="62.82"/>
    <n v="22.27"/>
    <s v="Finland"/>
    <n v="9"/>
    <n v="7"/>
    <n v="1991"/>
    <d v="1914-12-12T00:00:00"/>
    <x v="847"/>
    <x v="1194"/>
    <x v="1"/>
    <s v="AH"/>
    <x v="0"/>
    <n v="19"/>
    <n v="0"/>
    <n v="0"/>
  </r>
  <r>
    <s v="BLB-3T50855"/>
    <n v="23"/>
    <n v="5"/>
    <n v="1992"/>
    <d v="1928-10-12T00:00:00"/>
    <n v="50.72"/>
    <n v="2.88"/>
    <s v="Belgium"/>
    <n v="30"/>
    <n v="3"/>
    <n v="1993"/>
    <d v="1935-08-14T00:00:00"/>
    <x v="63"/>
    <x v="1195"/>
    <x v="15"/>
    <s v="RH"/>
    <x v="0"/>
    <n v="311"/>
    <n v="14"/>
    <n v="196"/>
  </r>
  <r>
    <s v="ETM-U102021"/>
    <n v="4"/>
    <n v="6"/>
    <n v="1992"/>
    <d v="1909-11-13T00:00:00"/>
    <n v="59.05"/>
    <n v="24.45"/>
    <s v="Estonia"/>
    <n v="25"/>
    <n v="11"/>
    <n v="1994"/>
    <d v="1931-04-17T00:00:00"/>
    <x v="299"/>
    <x v="970"/>
    <x v="20"/>
    <s v="UU"/>
    <x v="0"/>
    <n v="904"/>
    <n v="3"/>
    <n v="208"/>
  </r>
  <r>
    <s v="GBT-EK06638"/>
    <n v="15"/>
    <n v="5"/>
    <n v="1992"/>
    <d v="1920-10-12T00:00:00"/>
    <n v="51.73"/>
    <n v="-5.3"/>
    <s v="UK"/>
    <n v="27"/>
    <n v="6"/>
    <n v="2009"/>
    <d v="1932-11-29T00:00:00"/>
    <x v="584"/>
    <x v="1164"/>
    <x v="4"/>
    <s v="UU"/>
    <x v="1"/>
    <n v="6252"/>
    <n v="112"/>
    <n v="49"/>
  </r>
  <r>
    <s v="GBT-EK06643"/>
    <n v="15"/>
    <n v="5"/>
    <n v="1992"/>
    <d v="1920-10-12T00:00:00"/>
    <n v="51.73"/>
    <n v="-5.3"/>
    <s v="UK"/>
    <n v="8"/>
    <n v="6"/>
    <n v="1992"/>
    <d v="1913-11-13T00:00:00"/>
    <x v="821"/>
    <x v="1181"/>
    <x v="4"/>
    <s v="UU"/>
    <x v="0"/>
    <n v="24"/>
    <n v="0"/>
    <n v="0"/>
  </r>
  <r>
    <s v="GBT-EK06658"/>
    <n v="23"/>
    <n v="5"/>
    <n v="1992"/>
    <d v="1928-10-12T00:00:00"/>
    <n v="51.73"/>
    <n v="-5.3"/>
    <s v="UK"/>
    <n v="20"/>
    <n v="6"/>
    <n v="1992"/>
    <d v="1925-11-13T00:00:00"/>
    <x v="821"/>
    <x v="1181"/>
    <x v="4"/>
    <s v="PD"/>
    <x v="0"/>
    <n v="28"/>
    <n v="0"/>
    <n v="0"/>
  </r>
  <r>
    <s v="GBT-EN90420"/>
    <n v="30"/>
    <n v="5"/>
    <n v="1992"/>
    <d v="1935-10-13T00:00:00"/>
    <n v="53.2"/>
    <n v="-1.48"/>
    <s v="UK"/>
    <n v="13"/>
    <n v="4"/>
    <n v="1993"/>
    <d v="1918-09-14T00:00:00"/>
    <x v="14"/>
    <x v="168"/>
    <x v="4"/>
    <s v="UU"/>
    <x v="0"/>
    <n v="318"/>
    <n v="0"/>
    <n v="0"/>
  </r>
  <r>
    <s v="GBT-EP53472"/>
    <n v="27"/>
    <n v="5"/>
    <n v="1992"/>
    <d v="1932-10-12T00:00:00"/>
    <n v="52.93"/>
    <n v="-1.45"/>
    <s v="UK"/>
    <n v="26"/>
    <n v="7"/>
    <n v="1994"/>
    <d v="1931-12-15T00:00:00"/>
    <x v="833"/>
    <x v="1074"/>
    <x v="4"/>
    <s v="UU"/>
    <x v="0"/>
    <n v="790"/>
    <n v="0"/>
    <n v="0"/>
  </r>
  <r>
    <s v="GBT-ER43684"/>
    <n v="6"/>
    <n v="5"/>
    <n v="1992"/>
    <d v="1911-10-13T00:00:00"/>
    <n v="51.78"/>
    <n v="0"/>
    <s v="UK"/>
    <n v="4"/>
    <n v="8"/>
    <n v="1996"/>
    <d v="1910-01-17T00:00:00"/>
    <x v="649"/>
    <x v="610"/>
    <x v="4"/>
    <s v="UU"/>
    <x v="1"/>
    <n v="1551"/>
    <n v="20"/>
    <n v="18"/>
  </r>
  <r>
    <s v="GBT-ER43697"/>
    <n v="16"/>
    <n v="5"/>
    <n v="1992"/>
    <d v="1921-10-13T00:00:00"/>
    <n v="51.78"/>
    <n v="0"/>
    <s v="UK"/>
    <n v="7"/>
    <n v="4"/>
    <n v="1994"/>
    <d v="1912-09-14T00:00:00"/>
    <x v="429"/>
    <x v="678"/>
    <x v="4"/>
    <s v="UU"/>
    <x v="0"/>
    <n v="691"/>
    <n v="2"/>
    <n v="91"/>
  </r>
  <r>
    <s v="GBT-ER62258"/>
    <n v="23"/>
    <n v="5"/>
    <n v="1992"/>
    <d v="1928-10-12T00:00:00"/>
    <n v="51.77"/>
    <n v="-0.75"/>
    <s v="UK"/>
    <n v="7"/>
    <n v="7"/>
    <n v="1992"/>
    <d v="1912-12-12T00:00:00"/>
    <x v="498"/>
    <x v="1048"/>
    <x v="4"/>
    <s v="AH"/>
    <x v="0"/>
    <n v="45"/>
    <n v="0"/>
    <n v="0"/>
  </r>
  <r>
    <s v="GBT-ER63599"/>
    <n v="24"/>
    <n v="5"/>
    <n v="1992"/>
    <d v="1929-10-13T00:00:00"/>
    <n v="54.97"/>
    <n v="-1.73"/>
    <s v="UK"/>
    <n v="17"/>
    <n v="3"/>
    <n v="1993"/>
    <d v="1922-08-14T00:00:00"/>
    <x v="30"/>
    <x v="1196"/>
    <x v="4"/>
    <s v="RH"/>
    <x v="0"/>
    <n v="297"/>
    <n v="27"/>
    <n v="345"/>
  </r>
  <r>
    <s v="GBT-ER81520"/>
    <n v="29"/>
    <n v="4"/>
    <n v="1992"/>
    <d v="1934-09-13T00:00:00"/>
    <n v="53.33"/>
    <n v="-2.8"/>
    <s v="UK"/>
    <n v="22"/>
    <n v="5"/>
    <n v="1992"/>
    <d v="1927-10-13T00:00:00"/>
    <x v="42"/>
    <x v="1197"/>
    <x v="4"/>
    <s v="ND"/>
    <x v="2"/>
    <n v="23"/>
    <n v="5"/>
    <n v="319"/>
  </r>
  <r>
    <s v="GBT-ER81525"/>
    <n v="5"/>
    <n v="5"/>
    <n v="1992"/>
    <d v="1910-10-13T00:00:00"/>
    <n v="53.33"/>
    <n v="-2.82"/>
    <s v="UK"/>
    <n v="5"/>
    <n v="6"/>
    <n v="1992"/>
    <d v="1910-11-13T00:00:00"/>
    <x v="304"/>
    <x v="661"/>
    <x v="4"/>
    <s v="RH"/>
    <x v="0"/>
    <n v="31"/>
    <n v="2"/>
    <n v="91"/>
  </r>
  <r>
    <s v="GBT-ER81528"/>
    <n v="5"/>
    <n v="5"/>
    <n v="1992"/>
    <d v="1910-10-13T00:00:00"/>
    <n v="53.33"/>
    <n v="-2.82"/>
    <s v="UK"/>
    <n v="5"/>
    <n v="6"/>
    <n v="1992"/>
    <d v="1910-11-13T00:00:00"/>
    <x v="304"/>
    <x v="661"/>
    <x v="4"/>
    <s v="RH"/>
    <x v="0"/>
    <n v="31"/>
    <n v="2"/>
    <n v="91"/>
  </r>
  <r>
    <s v="GBT-ER81529"/>
    <n v="5"/>
    <n v="5"/>
    <n v="1992"/>
    <d v="1910-10-13T00:00:00"/>
    <n v="53.33"/>
    <n v="-2.82"/>
    <s v="UK"/>
    <n v="5"/>
    <n v="6"/>
    <n v="1992"/>
    <d v="1910-11-13T00:00:00"/>
    <x v="304"/>
    <x v="661"/>
    <x v="4"/>
    <s v="RH"/>
    <x v="0"/>
    <n v="31"/>
    <n v="2"/>
    <n v="91"/>
  </r>
  <r>
    <s v="GBT-ER81539"/>
    <n v="10"/>
    <n v="5"/>
    <n v="1992"/>
    <d v="1915-10-13T00:00:00"/>
    <n v="53.37"/>
    <n v="-2.83"/>
    <s v="UK"/>
    <n v="2"/>
    <n v="5"/>
    <n v="1993"/>
    <d v="1907-10-14T00:00:00"/>
    <x v="42"/>
    <x v="332"/>
    <x v="4"/>
    <s v="RH"/>
    <x v="0"/>
    <n v="357"/>
    <n v="0"/>
    <n v="0"/>
  </r>
  <r>
    <s v="NOS-6157609"/>
    <n v="9"/>
    <n v="6"/>
    <n v="1992"/>
    <d v="1914-11-13T00:00:00"/>
    <n v="58.55"/>
    <n v="6.07"/>
    <s v="Norway"/>
    <n v="15"/>
    <n v="10"/>
    <n v="1992"/>
    <d v="1921-03-14T00:00:00"/>
    <x v="752"/>
    <x v="137"/>
    <x v="8"/>
    <s v="RH"/>
    <x v="0"/>
    <n v="128"/>
    <n v="4"/>
    <n v="15"/>
  </r>
  <r>
    <s v="SFH-C218970"/>
    <n v="3"/>
    <n v="6"/>
    <n v="1992"/>
    <d v="1908-11-12T00:00:00"/>
    <n v="65.63"/>
    <n v="29.17"/>
    <s v="Finland"/>
    <n v="26"/>
    <n v="8"/>
    <n v="1992"/>
    <d v="1932-01-13T00:00:00"/>
    <x v="871"/>
    <x v="413"/>
    <x v="1"/>
    <s v="AH"/>
    <x v="2"/>
    <n v="84"/>
    <n v="0"/>
    <n v="0"/>
  </r>
  <r>
    <s v="SFH-S068929"/>
    <n v="23"/>
    <n v="6"/>
    <n v="1992"/>
    <d v="1928-11-12T00:00:00"/>
    <n v="61"/>
    <n v="25.7"/>
    <s v="Finland"/>
    <n v="27"/>
    <n v="7"/>
    <n v="1992"/>
    <d v="1932-12-12T00:00:00"/>
    <x v="121"/>
    <x v="826"/>
    <x v="1"/>
    <s v="UU"/>
    <x v="0"/>
    <n v="34"/>
    <n v="1"/>
    <n v="270"/>
  </r>
  <r>
    <s v="SFH-S069168"/>
    <n v="2"/>
    <n v="6"/>
    <n v="1992"/>
    <d v="1907-11-13T00:00:00"/>
    <n v="63.57"/>
    <n v="27.22"/>
    <s v="Finland"/>
    <n v="22"/>
    <n v="7"/>
    <n v="1992"/>
    <d v="1927-12-13T00:00:00"/>
    <x v="344"/>
    <x v="119"/>
    <x v="1"/>
    <s v="AH"/>
    <x v="0"/>
    <n v="50"/>
    <n v="5"/>
    <n v="327"/>
  </r>
  <r>
    <s v="SFH-S099874"/>
    <n v="23"/>
    <n v="6"/>
    <n v="1992"/>
    <d v="1928-11-12T00:00:00"/>
    <n v="62.93"/>
    <n v="23.1"/>
    <s v="Finland"/>
    <n v="20"/>
    <n v="3"/>
    <n v="1993"/>
    <d v="1925-08-14T00:00:00"/>
    <x v="825"/>
    <x v="1106"/>
    <x v="1"/>
    <s v="DH"/>
    <x v="0"/>
    <n v="270"/>
    <n v="3"/>
    <n v="318"/>
  </r>
  <r>
    <s v="SFH-S105964"/>
    <n v="7"/>
    <n v="6"/>
    <n v="1992"/>
    <d v="1912-11-12T00:00:00"/>
    <n v="60.45"/>
    <n v="21.93"/>
    <s v="Finland"/>
    <n v="17"/>
    <n v="7"/>
    <n v="1992"/>
    <d v="1922-12-13T00:00:00"/>
    <x v="720"/>
    <x v="1198"/>
    <x v="1"/>
    <s v="AH"/>
    <x v="0"/>
    <n v="40"/>
    <n v="0"/>
    <n v="0"/>
  </r>
  <r>
    <s v="SFH-S105965"/>
    <n v="7"/>
    <n v="6"/>
    <n v="1992"/>
    <d v="1912-11-12T00:00:00"/>
    <n v="60.45"/>
    <n v="21.93"/>
    <s v="Finland"/>
    <n v="17"/>
    <n v="7"/>
    <n v="1992"/>
    <d v="1922-12-13T00:00:00"/>
    <x v="720"/>
    <x v="1198"/>
    <x v="1"/>
    <s v="AH"/>
    <x v="0"/>
    <n v="40"/>
    <n v="0"/>
    <n v="0"/>
  </r>
  <r>
    <s v="SFH-S105966"/>
    <n v="7"/>
    <n v="6"/>
    <n v="1992"/>
    <d v="1912-11-12T00:00:00"/>
    <n v="60.45"/>
    <n v="21.93"/>
    <s v="Finland"/>
    <n v="17"/>
    <n v="7"/>
    <n v="1992"/>
    <d v="1922-12-13T00:00:00"/>
    <x v="720"/>
    <x v="1198"/>
    <x v="1"/>
    <s v="AH"/>
    <x v="0"/>
    <n v="40"/>
    <n v="0"/>
    <n v="0"/>
  </r>
  <r>
    <s v="SFH-S117897"/>
    <n v="22"/>
    <n v="6"/>
    <n v="1992"/>
    <d v="1927-11-13T00:00:00"/>
    <n v="61.53"/>
    <n v="21.67"/>
    <s v="Finland"/>
    <n v="21"/>
    <n v="8"/>
    <n v="1992"/>
    <d v="1927-01-13T00:00:00"/>
    <x v="677"/>
    <x v="490"/>
    <x v="1"/>
    <s v="AH"/>
    <x v="0"/>
    <n v="60"/>
    <n v="0"/>
    <n v="0"/>
  </r>
  <r>
    <s v="SFH-S132297"/>
    <n v="28"/>
    <n v="5"/>
    <n v="1992"/>
    <d v="1933-10-13T00:00:00"/>
    <n v="60.32"/>
    <n v="25.02"/>
    <s v="Finland"/>
    <n v="8"/>
    <n v="9"/>
    <n v="1992"/>
    <d v="1914-02-13T00:00:00"/>
    <x v="872"/>
    <x v="881"/>
    <x v="1"/>
    <s v="AH"/>
    <x v="0"/>
    <n v="103"/>
    <n v="0"/>
    <n v="0"/>
  </r>
  <r>
    <s v="SFH-S132689"/>
    <n v="13"/>
    <n v="6"/>
    <n v="1992"/>
    <d v="1918-11-13T00:00:00"/>
    <n v="60.58"/>
    <n v="27.73"/>
    <s v="Finland"/>
    <n v="1"/>
    <n v="8"/>
    <n v="1992"/>
    <d v="1907-01-13T00:00:00"/>
    <x v="229"/>
    <x v="1199"/>
    <x v="1"/>
    <s v="AH"/>
    <x v="0"/>
    <n v="49"/>
    <n v="0"/>
    <n v="0"/>
  </r>
  <r>
    <s v="SFH-S132693"/>
    <n v="14"/>
    <n v="6"/>
    <n v="1992"/>
    <d v="1919-11-13T00:00:00"/>
    <n v="60.53"/>
    <n v="27.57"/>
    <s v="Finland"/>
    <n v="2"/>
    <n v="7"/>
    <n v="1994"/>
    <d v="1907-12-15T00:00:00"/>
    <x v="873"/>
    <x v="1200"/>
    <x v="1"/>
    <s v="DH"/>
    <x v="0"/>
    <n v="748"/>
    <n v="3"/>
    <n v="27"/>
  </r>
  <r>
    <s v="SFH-S132699"/>
    <n v="21"/>
    <n v="6"/>
    <n v="1992"/>
    <d v="1926-11-13T00:00:00"/>
    <n v="60.58"/>
    <n v="27.72"/>
    <s v="Finland"/>
    <n v="23"/>
    <n v="6"/>
    <n v="1992"/>
    <d v="1928-11-12T00:00:00"/>
    <x v="229"/>
    <x v="1201"/>
    <x v="1"/>
    <s v="UU"/>
    <x v="0"/>
    <n v="2"/>
    <n v="0"/>
    <n v="0"/>
  </r>
  <r>
    <s v="SFH-S134353"/>
    <n v="26"/>
    <n v="5"/>
    <n v="1992"/>
    <d v="1931-10-13T00:00:00"/>
    <n v="61.48"/>
    <n v="21.73"/>
    <s v="Finland"/>
    <n v="16"/>
    <n v="6"/>
    <n v="1992"/>
    <d v="1921-11-13T00:00:00"/>
    <x v="666"/>
    <x v="1202"/>
    <x v="1"/>
    <s v="RH"/>
    <x v="2"/>
    <n v="21"/>
    <n v="0"/>
    <n v="0"/>
  </r>
  <r>
    <s v="SFH-S134354"/>
    <n v="27"/>
    <n v="5"/>
    <n v="1992"/>
    <d v="1932-10-12T00:00:00"/>
    <n v="61.53"/>
    <n v="21.68"/>
    <s v="Finland"/>
    <n v="14"/>
    <n v="6"/>
    <n v="1992"/>
    <d v="1919-11-13T00:00:00"/>
    <x v="677"/>
    <x v="80"/>
    <x v="1"/>
    <s v="UU"/>
    <x v="0"/>
    <n v="18"/>
    <n v="0"/>
    <n v="0"/>
  </r>
  <r>
    <s v="SFH-S134370"/>
    <n v="28"/>
    <n v="5"/>
    <n v="1992"/>
    <d v="1933-10-13T00:00:00"/>
    <n v="61.45"/>
    <n v="21.73"/>
    <s v="Finland"/>
    <n v="12"/>
    <n v="6"/>
    <n v="1992"/>
    <d v="1917-11-13T00:00:00"/>
    <x v="874"/>
    <x v="1202"/>
    <x v="1"/>
    <s v="RH"/>
    <x v="2"/>
    <n v="15"/>
    <n v="0"/>
    <n v="0"/>
  </r>
  <r>
    <s v="SFH-S134375"/>
    <n v="30"/>
    <n v="5"/>
    <n v="1992"/>
    <d v="1935-10-13T00:00:00"/>
    <n v="61.52"/>
    <n v="21.78"/>
    <s v="Finland"/>
    <n v="2"/>
    <n v="7"/>
    <n v="1992"/>
    <d v="1907-12-13T00:00:00"/>
    <x v="711"/>
    <x v="1203"/>
    <x v="1"/>
    <s v="AH"/>
    <x v="0"/>
    <n v="33"/>
    <n v="0"/>
    <n v="0"/>
  </r>
  <r>
    <s v="SFH-S134382"/>
    <n v="30"/>
    <n v="5"/>
    <n v="1992"/>
    <d v="1935-10-13T00:00:00"/>
    <n v="61.52"/>
    <n v="21.77"/>
    <s v="Finland"/>
    <n v="15"/>
    <n v="8"/>
    <n v="1992"/>
    <d v="1921-01-12T00:00:00"/>
    <x v="841"/>
    <x v="1189"/>
    <x v="1"/>
    <s v="UU"/>
    <x v="0"/>
    <n v="77"/>
    <n v="4"/>
    <n v="347"/>
  </r>
  <r>
    <s v="SFH-S134395"/>
    <n v="1"/>
    <n v="6"/>
    <n v="1992"/>
    <d v="1906-11-13T00:00:00"/>
    <n v="61.5"/>
    <n v="21.77"/>
    <s v="Finland"/>
    <n v="30"/>
    <n v="6"/>
    <n v="1992"/>
    <d v="1935-11-13T00:00:00"/>
    <x v="2"/>
    <x v="1189"/>
    <x v="1"/>
    <s v="AH"/>
    <x v="0"/>
    <n v="29"/>
    <n v="1"/>
    <n v="270"/>
  </r>
  <r>
    <s v="SFH-S134401"/>
    <n v="2"/>
    <n v="6"/>
    <n v="1992"/>
    <d v="1907-11-13T00:00:00"/>
    <n v="61.42"/>
    <n v="21.8"/>
    <s v="Finland"/>
    <n v="8"/>
    <n v="7"/>
    <n v="1992"/>
    <d v="1913-12-13T00:00:00"/>
    <x v="875"/>
    <x v="698"/>
    <x v="1"/>
    <s v="RH"/>
    <x v="2"/>
    <n v="36"/>
    <n v="0"/>
    <n v="0"/>
  </r>
  <r>
    <s v="SFH-S134404"/>
    <n v="2"/>
    <n v="6"/>
    <n v="1992"/>
    <d v="1907-11-13T00:00:00"/>
    <n v="61.42"/>
    <n v="21.8"/>
    <s v="Finland"/>
    <n v="18"/>
    <n v="7"/>
    <n v="1992"/>
    <d v="1923-12-13T00:00:00"/>
    <x v="875"/>
    <x v="698"/>
    <x v="1"/>
    <s v="UU"/>
    <x v="0"/>
    <n v="46"/>
    <n v="0"/>
    <n v="0"/>
  </r>
  <r>
    <s v="SFH-S134413"/>
    <n v="2"/>
    <n v="6"/>
    <n v="1992"/>
    <d v="1907-11-13T00:00:00"/>
    <n v="61.5"/>
    <n v="21.77"/>
    <s v="Finland"/>
    <n v="9"/>
    <n v="7"/>
    <n v="1992"/>
    <d v="1914-12-13T00:00:00"/>
    <x v="2"/>
    <x v="1176"/>
    <x v="1"/>
    <s v="AH"/>
    <x v="0"/>
    <n v="37"/>
    <n v="0"/>
    <n v="0"/>
  </r>
  <r>
    <s v="SFH-S134953"/>
    <n v="25"/>
    <n v="5"/>
    <n v="1992"/>
    <d v="1930-10-13T00:00:00"/>
    <n v="63.27"/>
    <n v="22.45"/>
    <s v="Finland"/>
    <n v="10"/>
    <n v="8"/>
    <n v="1992"/>
    <d v="1916-01-13T00:00:00"/>
    <x v="503"/>
    <x v="1156"/>
    <x v="1"/>
    <s v="DH"/>
    <x v="0"/>
    <n v="77"/>
    <n v="0"/>
    <n v="0"/>
  </r>
  <r>
    <s v="SFH-S134959"/>
    <n v="6"/>
    <n v="6"/>
    <n v="1992"/>
    <d v="1911-11-13T00:00:00"/>
    <n v="63.32"/>
    <n v="22.4"/>
    <s v="Finland"/>
    <n v="15"/>
    <n v="4"/>
    <n v="1993"/>
    <d v="1920-09-13T00:00:00"/>
    <x v="780"/>
    <x v="1204"/>
    <x v="1"/>
    <s v="RH"/>
    <x v="0"/>
    <n v="313"/>
    <n v="17"/>
    <n v="38"/>
  </r>
  <r>
    <s v="SFH-S137647"/>
    <n v="29"/>
    <n v="5"/>
    <n v="1992"/>
    <d v="1934-10-13T00:00:00"/>
    <n v="62.7"/>
    <n v="22.47"/>
    <s v="Finland"/>
    <n v="13"/>
    <n v="6"/>
    <n v="1992"/>
    <d v="1918-11-13T00:00:00"/>
    <x v="415"/>
    <x v="1205"/>
    <x v="1"/>
    <s v="RH"/>
    <x v="2"/>
    <n v="15"/>
    <n v="0"/>
    <n v="0"/>
  </r>
  <r>
    <s v="SFH-S137886"/>
    <n v="20"/>
    <n v="6"/>
    <n v="1992"/>
    <d v="1925-11-13T00:00:00"/>
    <n v="62.72"/>
    <n v="22.53"/>
    <s v="Finland"/>
    <n v="7"/>
    <n v="7"/>
    <n v="1992"/>
    <d v="1912-12-12T00:00:00"/>
    <x v="836"/>
    <x v="1104"/>
    <x v="1"/>
    <s v="RH"/>
    <x v="2"/>
    <n v="17"/>
    <n v="0"/>
    <n v="0"/>
  </r>
  <r>
    <s v="SFH-S139215"/>
    <n v="11"/>
    <n v="6"/>
    <n v="1992"/>
    <d v="1916-11-12T00:00:00"/>
    <n v="63.72"/>
    <n v="28.88"/>
    <s v="Finland"/>
    <n v="4"/>
    <n v="9"/>
    <n v="1992"/>
    <d v="1910-02-13T00:00:00"/>
    <x v="577"/>
    <x v="1206"/>
    <x v="1"/>
    <s v="PD"/>
    <x v="0"/>
    <n v="85"/>
    <n v="2"/>
    <n v="181"/>
  </r>
  <r>
    <s v="SFH-S139216"/>
    <n v="11"/>
    <n v="6"/>
    <n v="1992"/>
    <d v="1916-11-12T00:00:00"/>
    <n v="63.72"/>
    <n v="28.88"/>
    <s v="Finland"/>
    <n v="15"/>
    <n v="8"/>
    <n v="1992"/>
    <d v="1921-01-12T00:00:00"/>
    <x v="577"/>
    <x v="1207"/>
    <x v="1"/>
    <s v="RH"/>
    <x v="0"/>
    <n v="65"/>
    <n v="3"/>
    <n v="157"/>
  </r>
  <r>
    <s v="SFH-S143721"/>
    <n v="29"/>
    <n v="5"/>
    <n v="1992"/>
    <d v="1934-10-13T00:00:00"/>
    <n v="60.3"/>
    <n v="25.02"/>
    <s v="Finland"/>
    <n v="14"/>
    <n v="8"/>
    <n v="2010"/>
    <d v="1920-01-31T00:00:00"/>
    <x v="104"/>
    <x v="19"/>
    <x v="1"/>
    <s v="UU"/>
    <x v="1"/>
    <n v="6651"/>
    <n v="1"/>
    <n v="270"/>
  </r>
  <r>
    <s v="SFH-S143751"/>
    <n v="27"/>
    <n v="5"/>
    <n v="1992"/>
    <d v="1932-10-12T00:00:00"/>
    <n v="60.27"/>
    <n v="24.87"/>
    <s v="Finland"/>
    <n v="12"/>
    <n v="1"/>
    <n v="1993"/>
    <d v="1917-06-15T00:00:00"/>
    <x v="104"/>
    <x v="92"/>
    <x v="1"/>
    <s v="DH"/>
    <x v="0"/>
    <n v="230"/>
    <n v="5"/>
    <n v="334"/>
  </r>
  <r>
    <s v="SFH-S143774"/>
    <n v="28"/>
    <n v="5"/>
    <n v="1992"/>
    <d v="1933-10-13T00:00:00"/>
    <n v="60.22"/>
    <n v="25.1"/>
    <s v="Finland"/>
    <n v="6"/>
    <n v="5"/>
    <n v="1993"/>
    <d v="1911-10-14T00:00:00"/>
    <x v="21"/>
    <x v="1118"/>
    <x v="1"/>
    <s v="UU"/>
    <x v="0"/>
    <n v="343"/>
    <n v="4"/>
    <n v="237"/>
  </r>
  <r>
    <s v="SFH-S143781"/>
    <n v="29"/>
    <n v="5"/>
    <n v="1992"/>
    <d v="1934-10-13T00:00:00"/>
    <n v="60.25"/>
    <n v="24.87"/>
    <s v="Finland"/>
    <n v="12"/>
    <n v="8"/>
    <n v="1992"/>
    <d v="1918-01-13T00:00:00"/>
    <x v="320"/>
    <x v="43"/>
    <x v="1"/>
    <s v="UU"/>
    <x v="0"/>
    <n v="75"/>
    <n v="2"/>
    <n v="91"/>
  </r>
  <r>
    <s v="SFH-S143792"/>
    <n v="29"/>
    <n v="5"/>
    <n v="1992"/>
    <d v="1934-10-13T00:00:00"/>
    <n v="60.27"/>
    <n v="24.87"/>
    <s v="Finland"/>
    <n v="28"/>
    <n v="4"/>
    <n v="1993"/>
    <d v="1933-09-14T00:00:00"/>
    <x v="616"/>
    <x v="1208"/>
    <x v="1"/>
    <s v="DH"/>
    <x v="0"/>
    <n v="334"/>
    <n v="6"/>
    <n v="136"/>
  </r>
  <r>
    <s v="SFH-S143816"/>
    <n v="5"/>
    <n v="6"/>
    <n v="1992"/>
    <d v="1910-11-13T00:00:00"/>
    <n v="60.25"/>
    <n v="24.88"/>
    <s v="Finland"/>
    <n v="14"/>
    <n v="6"/>
    <n v="1992"/>
    <d v="1919-11-13T00:00:00"/>
    <x v="616"/>
    <x v="1209"/>
    <x v="1"/>
    <s v="UU"/>
    <x v="0"/>
    <n v="9"/>
    <n v="2"/>
    <n v="181"/>
  </r>
  <r>
    <s v="SFH-S143826"/>
    <n v="7"/>
    <n v="6"/>
    <n v="1992"/>
    <d v="1912-11-12T00:00:00"/>
    <n v="60.28"/>
    <n v="24.83"/>
    <s v="Finland"/>
    <n v="17"/>
    <n v="7"/>
    <n v="1992"/>
    <d v="1922-12-13T00:00:00"/>
    <x v="104"/>
    <x v="773"/>
    <x v="1"/>
    <s v="AH"/>
    <x v="0"/>
    <n v="40"/>
    <n v="3"/>
    <n v="27"/>
  </r>
  <r>
    <s v="SVS-6061813"/>
    <n v="7"/>
    <n v="6"/>
    <n v="1992"/>
    <d v="1912-11-12T00:00:00"/>
    <n v="65.62"/>
    <n v="22.15"/>
    <s v="Sweden"/>
    <n v="1"/>
    <n v="9"/>
    <n v="2009"/>
    <d v="1907-03-02T00:00:00"/>
    <x v="876"/>
    <x v="1210"/>
    <x v="1"/>
    <s v="UU"/>
    <x v="1"/>
    <n v="6295"/>
    <n v="105"/>
    <n v="87"/>
  </r>
  <r>
    <s v="BLB-5T22892"/>
    <n v="16"/>
    <n v="5"/>
    <n v="1993"/>
    <d v="1921-10-14T00:00:00"/>
    <n v="50.92"/>
    <n v="4.43"/>
    <s v="Belgium"/>
    <n v="18"/>
    <n v="5"/>
    <n v="1994"/>
    <d v="1923-10-15T00:00:00"/>
    <x v="85"/>
    <x v="1211"/>
    <x v="12"/>
    <s v="RH"/>
    <x v="2"/>
    <n v="367"/>
    <n v="67"/>
    <n v="274"/>
  </r>
  <r>
    <s v="CZP-E2245"/>
    <n v="5"/>
    <n v="5"/>
    <n v="1993"/>
    <d v="1910-10-14T00:00:00"/>
    <n v="49.98"/>
    <n v="14.4"/>
    <s v="Czech Republic"/>
    <n v="20"/>
    <n v="10"/>
    <n v="1997"/>
    <d v="1926-03-20T00:00:00"/>
    <x v="378"/>
    <x v="328"/>
    <x v="16"/>
    <s v="UU"/>
    <x v="0"/>
    <n v="1629"/>
    <n v="0"/>
    <n v="0"/>
  </r>
  <r>
    <s v="ETM-U476543"/>
    <n v="16"/>
    <n v="6"/>
    <n v="1993"/>
    <d v="1921-11-14T00:00:00"/>
    <n v="58.52"/>
    <n v="24.82"/>
    <s v="Estonia"/>
    <n v="7"/>
    <n v="7"/>
    <n v="1993"/>
    <d v="1912-12-13T00:00:00"/>
    <x v="472"/>
    <x v="925"/>
    <x v="20"/>
    <s v="RH"/>
    <x v="0"/>
    <n v="21"/>
    <n v="0"/>
    <n v="0"/>
  </r>
  <r>
    <s v="GBT-EK06723"/>
    <n v="14"/>
    <n v="5"/>
    <n v="1993"/>
    <d v="1919-10-14T00:00:00"/>
    <n v="51.73"/>
    <n v="-5.3"/>
    <s v="UK"/>
    <n v="26"/>
    <n v="6"/>
    <n v="1993"/>
    <d v="1931-11-14T00:00:00"/>
    <x v="821"/>
    <x v="1181"/>
    <x v="4"/>
    <s v="UU"/>
    <x v="0"/>
    <n v="43"/>
    <n v="0"/>
    <n v="0"/>
  </r>
  <r>
    <s v="GBT-EK06728"/>
    <n v="26"/>
    <n v="5"/>
    <n v="1993"/>
    <d v="1931-10-14T00:00:00"/>
    <n v="51.73"/>
    <n v="-5.3"/>
    <s v="UK"/>
    <n v="20"/>
    <n v="3"/>
    <n v="1994"/>
    <d v="1925-08-15T00:00:00"/>
    <x v="821"/>
    <x v="1181"/>
    <x v="4"/>
    <s v="UU"/>
    <x v="0"/>
    <n v="298"/>
    <n v="0"/>
    <n v="0"/>
  </r>
  <r>
    <s v="GBT-EK16701"/>
    <n v="17"/>
    <n v="5"/>
    <n v="1993"/>
    <d v="1922-10-14T00:00:00"/>
    <n v="55.32"/>
    <n v="-1.57"/>
    <s v="UK"/>
    <n v="26"/>
    <n v="2"/>
    <n v="1996"/>
    <d v="1931-07-20T00:00:00"/>
    <x v="839"/>
    <x v="636"/>
    <x v="4"/>
    <s v="DH"/>
    <x v="0"/>
    <n v="1015"/>
    <n v="5"/>
    <n v="331"/>
  </r>
  <r>
    <s v="GBT-EK16702"/>
    <n v="17"/>
    <n v="5"/>
    <n v="1993"/>
    <d v="1922-10-14T00:00:00"/>
    <n v="55.32"/>
    <n v="-1.57"/>
    <s v="UK"/>
    <n v="11"/>
    <n v="2"/>
    <n v="2001"/>
    <d v="1916-07-24T00:00:00"/>
    <x v="45"/>
    <x v="544"/>
    <x v="4"/>
    <s v="UU"/>
    <x v="1"/>
    <n v="2827"/>
    <n v="2"/>
    <n v="91"/>
  </r>
  <r>
    <s v="GBT-EN69934"/>
    <n v="28"/>
    <n v="5"/>
    <n v="1993"/>
    <d v="1933-10-14T00:00:00"/>
    <n v="53.02"/>
    <n v="-2.2200000000000002"/>
    <s v="UK"/>
    <n v="31"/>
    <n v="5"/>
    <n v="1996"/>
    <d v="1936-10-16T00:00:00"/>
    <x v="740"/>
    <x v="892"/>
    <x v="4"/>
    <s v="UU"/>
    <x v="0"/>
    <n v="1099"/>
    <n v="0"/>
    <n v="0"/>
  </r>
  <r>
    <s v="GBT-EP23303"/>
    <n v="12"/>
    <n v="5"/>
    <n v="1993"/>
    <d v="1917-10-14T00:00:00"/>
    <n v="52.93"/>
    <n v="-1.23"/>
    <s v="UK"/>
    <n v="6"/>
    <n v="8"/>
    <n v="1996"/>
    <d v="1912-01-17T00:00:00"/>
    <x v="833"/>
    <x v="1097"/>
    <x v="4"/>
    <s v="UU"/>
    <x v="0"/>
    <n v="1182"/>
    <n v="0"/>
    <n v="0"/>
  </r>
  <r>
    <s v="GBT-ER74677"/>
    <n v="18"/>
    <n v="6"/>
    <n v="1993"/>
    <d v="1923-11-14T00:00:00"/>
    <n v="52.72"/>
    <n v="-1.23"/>
    <s v="UK"/>
    <n v="25"/>
    <n v="4"/>
    <n v="1994"/>
    <d v="1930-09-15T00:00:00"/>
    <x v="733"/>
    <x v="890"/>
    <x v="4"/>
    <s v="DH"/>
    <x v="0"/>
    <n v="311"/>
    <n v="47"/>
    <n v="358"/>
  </r>
  <r>
    <s v="GBT-ER81838"/>
    <n v="9"/>
    <n v="5"/>
    <n v="1993"/>
    <d v="1914-10-14T00:00:00"/>
    <n v="53.37"/>
    <n v="-2.87"/>
    <s v="UK"/>
    <n v="17"/>
    <n v="6"/>
    <n v="1995"/>
    <d v="1922-11-16T00:00:00"/>
    <x v="42"/>
    <x v="566"/>
    <x v="4"/>
    <s v="UU"/>
    <x v="0"/>
    <n v="769"/>
    <n v="0"/>
    <n v="0"/>
  </r>
  <r>
    <s v="GBT-ES07623"/>
    <n v="16"/>
    <n v="5"/>
    <n v="1993"/>
    <d v="1921-10-14T00:00:00"/>
    <n v="53.43"/>
    <n v="-2.4500000000000002"/>
    <s v="UK"/>
    <n v="23"/>
    <n v="10"/>
    <n v="1993"/>
    <d v="1929-03-15T00:00:00"/>
    <x v="28"/>
    <x v="108"/>
    <x v="4"/>
    <s v="DH"/>
    <x v="0"/>
    <n v="160"/>
    <n v="3"/>
    <n v="31"/>
  </r>
  <r>
    <s v="GBT-ES09330"/>
    <n v="16"/>
    <n v="5"/>
    <n v="1993"/>
    <d v="1921-10-14T00:00:00"/>
    <n v="53.3"/>
    <n v="-2.72"/>
    <s v="UK"/>
    <n v="26"/>
    <n v="4"/>
    <n v="1995"/>
    <d v="1931-09-16T00:00:00"/>
    <x v="304"/>
    <x v="48"/>
    <x v="4"/>
    <s v="UU"/>
    <x v="0"/>
    <n v="710"/>
    <n v="5"/>
    <n v="42"/>
  </r>
  <r>
    <s v="GBT-ES17820"/>
    <n v="17"/>
    <n v="5"/>
    <n v="1993"/>
    <d v="1922-10-14T00:00:00"/>
    <n v="53.38"/>
    <n v="-1.55"/>
    <s v="UK"/>
    <n v="29"/>
    <n v="6"/>
    <n v="1993"/>
    <d v="1934-11-14T00:00:00"/>
    <x v="731"/>
    <x v="544"/>
    <x v="4"/>
    <s v="AH"/>
    <x v="0"/>
    <n v="43"/>
    <n v="0"/>
    <n v="0"/>
  </r>
  <r>
    <s v="GBT-ES17823"/>
    <n v="18"/>
    <n v="5"/>
    <n v="1993"/>
    <d v="1923-10-14T00:00:00"/>
    <n v="53.38"/>
    <n v="-1.55"/>
    <s v="UK"/>
    <n v="23"/>
    <n v="6"/>
    <n v="1993"/>
    <d v="1928-11-13T00:00:00"/>
    <x v="731"/>
    <x v="544"/>
    <x v="4"/>
    <s v="AH"/>
    <x v="0"/>
    <n v="36"/>
    <n v="0"/>
    <n v="0"/>
  </r>
  <r>
    <s v="GBT-ES17835"/>
    <n v="24"/>
    <n v="5"/>
    <n v="1993"/>
    <d v="1929-10-14T00:00:00"/>
    <n v="53.38"/>
    <n v="-1.55"/>
    <s v="UK"/>
    <n v="24"/>
    <n v="7"/>
    <n v="1993"/>
    <d v="1929-12-14T00:00:00"/>
    <x v="42"/>
    <x v="639"/>
    <x v="4"/>
    <s v="UU"/>
    <x v="0"/>
    <n v="61"/>
    <n v="3"/>
    <n v="150"/>
  </r>
  <r>
    <s v="GBT-ES17847"/>
    <n v="29"/>
    <n v="5"/>
    <n v="1993"/>
    <d v="1934-10-14T00:00:00"/>
    <n v="53.38"/>
    <n v="-1.55"/>
    <s v="UK"/>
    <n v="23"/>
    <n v="6"/>
    <n v="1993"/>
    <d v="1928-11-13T00:00:00"/>
    <x v="731"/>
    <x v="544"/>
    <x v="4"/>
    <s v="AH"/>
    <x v="0"/>
    <n v="25"/>
    <n v="0"/>
    <n v="0"/>
  </r>
  <r>
    <s v="GBT-ES27063"/>
    <n v="21"/>
    <n v="5"/>
    <n v="1993"/>
    <d v="1926-10-14T00:00:00"/>
    <n v="52.2"/>
    <n v="1.1000000000000001"/>
    <s v="UK"/>
    <n v="15"/>
    <n v="4"/>
    <n v="1994"/>
    <d v="1920-09-14T00:00:00"/>
    <x v="779"/>
    <x v="740"/>
    <x v="4"/>
    <s v="RH"/>
    <x v="0"/>
    <n v="329"/>
    <n v="2"/>
    <n v="181"/>
  </r>
  <r>
    <s v="GBT-ES27441"/>
    <n v="18"/>
    <n v="6"/>
    <n v="1993"/>
    <d v="1923-11-14T00:00:00"/>
    <n v="51.77"/>
    <n v="-0.77"/>
    <s v="UK"/>
    <n v="29"/>
    <n v="10"/>
    <n v="1993"/>
    <d v="1935-03-16T00:00:00"/>
    <x v="429"/>
    <x v="1029"/>
    <x v="4"/>
    <s v="DH"/>
    <x v="0"/>
    <n v="133"/>
    <n v="3"/>
    <n v="52"/>
  </r>
  <r>
    <s v="NLA-3460170"/>
    <n v="22"/>
    <n v="5"/>
    <n v="1993"/>
    <d v="1927-10-14T00:00:00"/>
    <n v="52.35"/>
    <n v="4.5199999999999996"/>
    <s v="Netherlands"/>
    <n v="19"/>
    <n v="4"/>
    <n v="2000"/>
    <d v="1924-09-20T00:00:00"/>
    <x v="716"/>
    <x v="285"/>
    <x v="19"/>
    <s v="PD"/>
    <x v="0"/>
    <n v="2524"/>
    <n v="12"/>
    <n v="203"/>
  </r>
  <r>
    <s v="NLA-3460175"/>
    <n v="22"/>
    <n v="5"/>
    <n v="1993"/>
    <d v="1927-10-14T00:00:00"/>
    <n v="52.35"/>
    <n v="4.5199999999999996"/>
    <s v="Netherlands"/>
    <n v="12"/>
    <n v="5"/>
    <n v="1994"/>
    <d v="1917-10-15T00:00:00"/>
    <x v="463"/>
    <x v="869"/>
    <x v="19"/>
    <s v="AH"/>
    <x v="0"/>
    <n v="355"/>
    <n v="21"/>
    <n v="37"/>
  </r>
  <r>
    <s v="NOO-MA11146"/>
    <n v="21"/>
    <n v="5"/>
    <n v="1993"/>
    <d v="1926-10-14T00:00:00"/>
    <n v="58.48"/>
    <n v="8.9"/>
    <s v="Norway"/>
    <n v="18"/>
    <n v="10"/>
    <n v="1993"/>
    <d v="1924-03-15T00:00:00"/>
    <x v="783"/>
    <x v="309"/>
    <x v="8"/>
    <s v="UU"/>
    <x v="0"/>
    <n v="150"/>
    <n v="0"/>
    <n v="0"/>
  </r>
  <r>
    <s v="SFH-S068129"/>
    <n v="24"/>
    <n v="5"/>
    <n v="1993"/>
    <d v="1929-10-14T00:00:00"/>
    <n v="61.52"/>
    <n v="21.78"/>
    <s v="Finland"/>
    <n v="21"/>
    <n v="8"/>
    <n v="1993"/>
    <d v="1927-01-14T00:00:00"/>
    <x v="841"/>
    <x v="490"/>
    <x v="1"/>
    <s v="AH"/>
    <x v="0"/>
    <n v="89"/>
    <n v="8"/>
    <n v="301"/>
  </r>
  <r>
    <s v="SFH-S068145"/>
    <n v="28"/>
    <n v="5"/>
    <n v="1993"/>
    <d v="1933-10-14T00:00:00"/>
    <n v="61.48"/>
    <n v="21.75"/>
    <s v="Finland"/>
    <n v="27"/>
    <n v="6"/>
    <n v="1993"/>
    <d v="1932-11-13T00:00:00"/>
    <x v="2"/>
    <x v="1189"/>
    <x v="1"/>
    <s v="AH"/>
    <x v="0"/>
    <n v="30"/>
    <n v="2"/>
    <n v="0"/>
  </r>
  <r>
    <s v="SFH-S068150"/>
    <n v="28"/>
    <n v="5"/>
    <n v="1993"/>
    <d v="1933-10-14T00:00:00"/>
    <n v="61.48"/>
    <n v="21.75"/>
    <s v="Finland"/>
    <n v="5"/>
    <n v="6"/>
    <n v="1998"/>
    <d v="1910-11-19T00:00:00"/>
    <x v="2"/>
    <x v="1176"/>
    <x v="1"/>
    <s v="RH"/>
    <x v="2"/>
    <n v="1834"/>
    <n v="3"/>
    <n v="26"/>
  </r>
  <r>
    <s v="SFH-S085963"/>
    <n v="6"/>
    <n v="6"/>
    <n v="1993"/>
    <d v="1911-11-14T00:00:00"/>
    <n v="60.37"/>
    <n v="23.97"/>
    <s v="Finland"/>
    <n v="17"/>
    <n v="7"/>
    <n v="1993"/>
    <d v="1922-12-14T00:00:00"/>
    <x v="618"/>
    <x v="998"/>
    <x v="1"/>
    <s v="RH"/>
    <x v="2"/>
    <n v="41"/>
    <n v="0"/>
    <n v="0"/>
  </r>
  <r>
    <s v="SFH-S127996"/>
    <n v="11"/>
    <n v="6"/>
    <n v="1993"/>
    <d v="1916-11-13T00:00:00"/>
    <n v="65.77"/>
    <n v="24.52"/>
    <s v="Finland"/>
    <n v="17"/>
    <n v="9"/>
    <n v="1995"/>
    <d v="1923-02-16T00:00:00"/>
    <x v="207"/>
    <x v="935"/>
    <x v="1"/>
    <s v="UU"/>
    <x v="0"/>
    <n v="828"/>
    <n v="4"/>
    <n v="122"/>
  </r>
  <r>
    <s v="SFH-S127997"/>
    <n v="11"/>
    <n v="6"/>
    <n v="1993"/>
    <d v="1916-11-13T00:00:00"/>
    <n v="65.77"/>
    <n v="24.52"/>
    <s v="Finland"/>
    <n v="30"/>
    <n v="8"/>
    <n v="1993"/>
    <d v="1936-01-14T00:00:00"/>
    <x v="163"/>
    <x v="1193"/>
    <x v="1"/>
    <s v="DH"/>
    <x v="0"/>
    <n v="80"/>
    <n v="0"/>
    <n v="0"/>
  </r>
  <r>
    <s v="SFH-S134310"/>
    <n v="10"/>
    <n v="6"/>
    <n v="1993"/>
    <d v="1915-11-14T00:00:00"/>
    <n v="62.78"/>
    <n v="22.85"/>
    <s v="Finland"/>
    <n v="28"/>
    <n v="9"/>
    <n v="1993"/>
    <d v="1934-02-14T00:00:00"/>
    <x v="826"/>
    <x v="1087"/>
    <x v="1"/>
    <s v="AH"/>
    <x v="0"/>
    <n v="110"/>
    <n v="1"/>
    <n v="270"/>
  </r>
  <r>
    <s v="SFH-S139242"/>
    <n v="7"/>
    <n v="6"/>
    <n v="1993"/>
    <d v="1912-11-13T00:00:00"/>
    <n v="63.72"/>
    <n v="28.88"/>
    <s v="Finland"/>
    <n v="10"/>
    <n v="1"/>
    <n v="1998"/>
    <d v="1915-06-21T00:00:00"/>
    <x v="877"/>
    <x v="1212"/>
    <x v="1"/>
    <s v="DH"/>
    <x v="0"/>
    <n v="1678"/>
    <n v="201"/>
    <n v="356"/>
  </r>
  <r>
    <s v="SFH-S139243"/>
    <n v="7"/>
    <n v="6"/>
    <n v="1993"/>
    <d v="1912-11-13T00:00:00"/>
    <n v="63.72"/>
    <n v="28.88"/>
    <s v="Finland"/>
    <n v="21"/>
    <n v="2"/>
    <n v="1996"/>
    <d v="1926-07-20T00:00:00"/>
    <x v="878"/>
    <x v="28"/>
    <x v="1"/>
    <s v="DH"/>
    <x v="0"/>
    <n v="989"/>
    <n v="34"/>
    <n v="354"/>
  </r>
  <r>
    <s v="SFH-S139852"/>
    <n v="30"/>
    <n v="5"/>
    <n v="1993"/>
    <d v="1935-10-14T00:00:00"/>
    <n v="62.7"/>
    <n v="26.75"/>
    <s v="Finland"/>
    <n v="12"/>
    <n v="5"/>
    <n v="1994"/>
    <d v="1917-10-15T00:00:00"/>
    <x v="807"/>
    <x v="1213"/>
    <x v="1"/>
    <s v="UU"/>
    <x v="0"/>
    <n v="347"/>
    <n v="75"/>
    <n v="7"/>
  </r>
  <r>
    <s v="SFH-S139853"/>
    <n v="30"/>
    <n v="5"/>
    <n v="1993"/>
    <d v="1935-10-14T00:00:00"/>
    <n v="62.7"/>
    <n v="26.75"/>
    <s v="Finland"/>
    <n v="31"/>
    <n v="7"/>
    <n v="1993"/>
    <d v="1936-12-13T00:00:00"/>
    <x v="836"/>
    <x v="1214"/>
    <x v="1"/>
    <s v="UU"/>
    <x v="0"/>
    <n v="62"/>
    <n v="2"/>
    <n v="0"/>
  </r>
  <r>
    <s v="SFH-S140204"/>
    <n v="31"/>
    <n v="5"/>
    <n v="1993"/>
    <d v="1936-10-13T00:00:00"/>
    <n v="60.43"/>
    <n v="22.47"/>
    <s v="Finland"/>
    <n v="12"/>
    <n v="4"/>
    <n v="1999"/>
    <d v="1917-09-20T00:00:00"/>
    <x v="879"/>
    <x v="1205"/>
    <x v="1"/>
    <s v="UU"/>
    <x v="0"/>
    <n v="2142"/>
    <n v="2"/>
    <n v="181"/>
  </r>
  <r>
    <s v="SFH-S143725"/>
    <n v="18"/>
    <n v="5"/>
    <n v="1993"/>
    <d v="1923-10-14T00:00:00"/>
    <n v="60.3"/>
    <n v="25.02"/>
    <s v="Finland"/>
    <n v="27"/>
    <n v="7"/>
    <n v="1993"/>
    <d v="1932-12-13T00:00:00"/>
    <x v="872"/>
    <x v="881"/>
    <x v="1"/>
    <s v="UU"/>
    <x v="0"/>
    <n v="70"/>
    <n v="2"/>
    <n v="0"/>
  </r>
  <r>
    <s v="SFH-S143733"/>
    <n v="30"/>
    <n v="5"/>
    <n v="1993"/>
    <d v="1935-10-14T00:00:00"/>
    <n v="60.3"/>
    <n v="25.02"/>
    <s v="Finland"/>
    <n v="29"/>
    <n v="10"/>
    <n v="1993"/>
    <d v="1935-03-16T00:00:00"/>
    <x v="104"/>
    <x v="999"/>
    <x v="1"/>
    <s v="AH"/>
    <x v="0"/>
    <n v="152"/>
    <n v="2"/>
    <n v="270"/>
  </r>
  <r>
    <s v="SFH-S143747"/>
    <n v="11"/>
    <n v="6"/>
    <n v="1993"/>
    <d v="1916-11-13T00:00:00"/>
    <n v="60.23"/>
    <n v="24.9"/>
    <s v="Finland"/>
    <n v="23"/>
    <n v="9"/>
    <n v="1994"/>
    <d v="1929-02-14T00:00:00"/>
    <x v="615"/>
    <x v="941"/>
    <x v="1"/>
    <s v="UU"/>
    <x v="0"/>
    <n v="469"/>
    <n v="13"/>
    <n v="99"/>
  </r>
  <r>
    <s v="SFH-S143847"/>
    <n v="18"/>
    <n v="5"/>
    <n v="1993"/>
    <d v="1923-10-14T00:00:00"/>
    <n v="60.2"/>
    <n v="24.97"/>
    <s v="Finland"/>
    <n v="25"/>
    <n v="4"/>
    <n v="1994"/>
    <d v="1930-09-15T00:00:00"/>
    <x v="21"/>
    <x v="999"/>
    <x v="1"/>
    <s v="UU"/>
    <x v="0"/>
    <n v="342"/>
    <n v="1"/>
    <n v="91"/>
  </r>
  <r>
    <s v="SFH-S143849"/>
    <n v="18"/>
    <n v="5"/>
    <n v="1993"/>
    <d v="1923-10-14T00:00:00"/>
    <n v="60.2"/>
    <n v="24.97"/>
    <s v="Finland"/>
    <n v="1"/>
    <n v="7"/>
    <n v="1994"/>
    <d v="1906-12-15T00:00:00"/>
    <x v="21"/>
    <x v="1160"/>
    <x v="1"/>
    <s v="ND"/>
    <x v="0"/>
    <n v="409"/>
    <n v="0"/>
    <n v="0"/>
  </r>
  <r>
    <s v="SFH-S146201"/>
    <n v="15"/>
    <n v="5"/>
    <n v="1993"/>
    <d v="1920-10-13T00:00:00"/>
    <n v="60.45"/>
    <n v="22.25"/>
    <s v="Finland"/>
    <n v="5"/>
    <n v="7"/>
    <n v="1993"/>
    <d v="1910-12-14T00:00:00"/>
    <x v="720"/>
    <x v="1215"/>
    <x v="1"/>
    <s v="UU"/>
    <x v="0"/>
    <n v="51"/>
    <n v="5"/>
    <n v="91"/>
  </r>
  <r>
    <s v="SFH-S146204"/>
    <n v="15"/>
    <n v="5"/>
    <n v="1993"/>
    <d v="1920-10-13T00:00:00"/>
    <n v="60.45"/>
    <n v="22.25"/>
    <s v="Finland"/>
    <n v="22"/>
    <n v="10"/>
    <n v="1993"/>
    <d v="1928-03-15T00:00:00"/>
    <x v="720"/>
    <x v="1216"/>
    <x v="1"/>
    <s v="ND"/>
    <x v="0"/>
    <n v="160"/>
    <n v="4"/>
    <n v="91"/>
  </r>
  <r>
    <s v="SFH-S146205"/>
    <n v="16"/>
    <n v="5"/>
    <n v="1993"/>
    <d v="1921-10-14T00:00:00"/>
    <n v="60.45"/>
    <n v="22.25"/>
    <s v="Finland"/>
    <n v="7"/>
    <n v="8"/>
    <n v="1994"/>
    <d v="1913-01-14T00:00:00"/>
    <x v="720"/>
    <x v="1194"/>
    <x v="1"/>
    <s v="DH"/>
    <x v="2"/>
    <n v="448"/>
    <n v="1"/>
    <n v="91"/>
  </r>
  <r>
    <s v="SFH-S146223"/>
    <n v="19"/>
    <n v="5"/>
    <n v="1993"/>
    <d v="1924-10-13T00:00:00"/>
    <n v="60.45"/>
    <n v="22.25"/>
    <s v="Finland"/>
    <n v="14"/>
    <n v="7"/>
    <n v="1993"/>
    <d v="1919-12-14T00:00:00"/>
    <x v="720"/>
    <x v="1194"/>
    <x v="1"/>
    <s v="AH"/>
    <x v="0"/>
    <n v="56"/>
    <n v="1"/>
    <n v="91"/>
  </r>
  <r>
    <s v="SFH-S146226"/>
    <n v="21"/>
    <n v="5"/>
    <n v="1993"/>
    <d v="1926-10-14T00:00:00"/>
    <n v="60.45"/>
    <n v="22.25"/>
    <s v="Finland"/>
    <n v="1"/>
    <n v="7"/>
    <n v="1993"/>
    <d v="1906-12-14T00:00:00"/>
    <x v="720"/>
    <x v="1215"/>
    <x v="1"/>
    <s v="UU"/>
    <x v="0"/>
    <n v="41"/>
    <n v="5"/>
    <n v="91"/>
  </r>
  <r>
    <s v="SFH-S146235"/>
    <n v="22"/>
    <n v="5"/>
    <n v="1993"/>
    <d v="1927-10-14T00:00:00"/>
    <n v="60.45"/>
    <n v="22.25"/>
    <s v="Finland"/>
    <n v="8"/>
    <n v="6"/>
    <n v="1993"/>
    <d v="1913-11-14T00:00:00"/>
    <x v="720"/>
    <x v="1194"/>
    <x v="1"/>
    <s v="PD"/>
    <x v="0"/>
    <n v="17"/>
    <n v="1"/>
    <n v="91"/>
  </r>
  <r>
    <s v="SFH-S146250"/>
    <n v="14"/>
    <n v="5"/>
    <n v="1993"/>
    <d v="1919-10-14T00:00:00"/>
    <n v="60.45"/>
    <n v="22.25"/>
    <s v="Finland"/>
    <n v="9"/>
    <n v="6"/>
    <n v="1993"/>
    <d v="1914-11-14T00:00:00"/>
    <x v="720"/>
    <x v="1217"/>
    <x v="1"/>
    <s v="ND"/>
    <x v="0"/>
    <n v="26"/>
    <n v="0"/>
    <n v="0"/>
  </r>
  <r>
    <s v="SFH-S146264"/>
    <n v="28"/>
    <n v="5"/>
    <n v="1993"/>
    <d v="1933-10-14T00:00:00"/>
    <n v="60.45"/>
    <n v="22.25"/>
    <s v="Finland"/>
    <n v="9"/>
    <n v="6"/>
    <n v="1993"/>
    <d v="1914-11-14T00:00:00"/>
    <x v="253"/>
    <x v="322"/>
    <x v="1"/>
    <s v="UU"/>
    <x v="0"/>
    <n v="12"/>
    <n v="4"/>
    <n v="125"/>
  </r>
  <r>
    <s v="SFH-S146265"/>
    <n v="28"/>
    <n v="5"/>
    <n v="1993"/>
    <d v="1933-10-14T00:00:00"/>
    <n v="60.45"/>
    <n v="22.25"/>
    <s v="Finland"/>
    <n v="19"/>
    <n v="10"/>
    <n v="1993"/>
    <d v="1925-03-15T00:00:00"/>
    <x v="720"/>
    <x v="1194"/>
    <x v="1"/>
    <s v="DH"/>
    <x v="2"/>
    <n v="144"/>
    <n v="1"/>
    <n v="91"/>
  </r>
  <r>
    <s v="SFH-S146281"/>
    <n v="8"/>
    <n v="6"/>
    <n v="1993"/>
    <d v="1913-11-14T00:00:00"/>
    <n v="60.45"/>
    <n v="22.25"/>
    <s v="Finland"/>
    <n v="7"/>
    <n v="8"/>
    <n v="1998"/>
    <d v="1913-01-18T00:00:00"/>
    <x v="720"/>
    <x v="1078"/>
    <x v="1"/>
    <s v="UU"/>
    <x v="0"/>
    <n v="1886"/>
    <n v="2"/>
    <n v="91"/>
  </r>
  <r>
    <s v="SFH-S147221"/>
    <n v="29"/>
    <n v="5"/>
    <n v="1993"/>
    <d v="1934-10-14T00:00:00"/>
    <n v="60.25"/>
    <n v="24.88"/>
    <s v="Finland"/>
    <n v="27"/>
    <n v="5"/>
    <n v="1994"/>
    <d v="1932-10-14T00:00:00"/>
    <x v="320"/>
    <x v="1209"/>
    <x v="1"/>
    <s v="AH"/>
    <x v="2"/>
    <n v="363"/>
    <n v="0"/>
    <n v="0"/>
  </r>
  <r>
    <s v="SFH-S147264"/>
    <n v="30"/>
    <n v="5"/>
    <n v="1993"/>
    <d v="1935-10-14T00:00:00"/>
    <n v="60.22"/>
    <n v="25.1"/>
    <s v="Finland"/>
    <n v="15"/>
    <n v="6"/>
    <n v="1993"/>
    <d v="1920-11-13T00:00:00"/>
    <x v="615"/>
    <x v="1218"/>
    <x v="1"/>
    <s v="PD"/>
    <x v="0"/>
    <n v="16"/>
    <n v="1"/>
    <n v="270"/>
  </r>
  <r>
    <s v="SFH-S147268"/>
    <n v="30"/>
    <n v="5"/>
    <n v="1993"/>
    <d v="1935-10-14T00:00:00"/>
    <n v="60.25"/>
    <n v="24"/>
    <s v="Finland"/>
    <n v="13"/>
    <n v="6"/>
    <n v="1993"/>
    <d v="1918-11-14T00:00:00"/>
    <x v="320"/>
    <x v="493"/>
    <x v="1"/>
    <s v="ND"/>
    <x v="0"/>
    <n v="14"/>
    <n v="0"/>
    <n v="0"/>
  </r>
  <r>
    <s v="SFH-S147270"/>
    <n v="30"/>
    <n v="5"/>
    <n v="1993"/>
    <d v="1935-10-14T00:00:00"/>
    <n v="60.25"/>
    <n v="24"/>
    <s v="Finland"/>
    <n v="9"/>
    <n v="6"/>
    <n v="1993"/>
    <d v="1914-11-14T00:00:00"/>
    <x v="320"/>
    <x v="493"/>
    <x v="1"/>
    <s v="UU"/>
    <x v="0"/>
    <n v="10"/>
    <n v="0"/>
    <n v="0"/>
  </r>
  <r>
    <s v="SFH-S147276"/>
    <n v="31"/>
    <n v="5"/>
    <n v="1993"/>
    <d v="1936-10-13T00:00:00"/>
    <n v="60.27"/>
    <n v="24.85"/>
    <s v="Finland"/>
    <n v="1"/>
    <n v="7"/>
    <n v="1993"/>
    <d v="1906-12-14T00:00:00"/>
    <x v="697"/>
    <x v="773"/>
    <x v="1"/>
    <s v="UU"/>
    <x v="0"/>
    <n v="31"/>
    <n v="0"/>
    <n v="0"/>
  </r>
  <r>
    <s v="SFH-S147278"/>
    <n v="31"/>
    <n v="5"/>
    <n v="1993"/>
    <d v="1936-10-13T00:00:00"/>
    <n v="60.27"/>
    <n v="24.87"/>
    <s v="Finland"/>
    <n v="4"/>
    <n v="4"/>
    <n v="1994"/>
    <d v="1909-09-15T00:00:00"/>
    <x v="697"/>
    <x v="773"/>
    <x v="1"/>
    <s v="UU"/>
    <x v="0"/>
    <n v="308"/>
    <n v="1"/>
    <n v="270"/>
  </r>
  <r>
    <s v="SFH-S147285"/>
    <n v="31"/>
    <n v="5"/>
    <n v="1993"/>
    <d v="1936-10-13T00:00:00"/>
    <n v="60.2"/>
    <n v="24.97"/>
    <s v="Finland"/>
    <n v="22"/>
    <n v="12"/>
    <n v="1993"/>
    <d v="1928-05-15T00:00:00"/>
    <x v="872"/>
    <x v="1108"/>
    <x v="1"/>
    <s v="AH"/>
    <x v="0"/>
    <n v="205"/>
    <n v="21"/>
    <n v="310"/>
  </r>
  <r>
    <s v="SFH-S147286"/>
    <n v="31"/>
    <n v="5"/>
    <n v="1993"/>
    <d v="1936-10-13T00:00:00"/>
    <n v="60.2"/>
    <n v="24.97"/>
    <s v="Finland"/>
    <n v="7"/>
    <n v="6"/>
    <n v="1993"/>
    <d v="1912-11-13T00:00:00"/>
    <x v="21"/>
    <x v="1160"/>
    <x v="1"/>
    <s v="UU"/>
    <x v="0"/>
    <n v="7"/>
    <n v="0"/>
    <n v="0"/>
  </r>
  <r>
    <s v="SFH-S147292"/>
    <n v="1"/>
    <n v="6"/>
    <n v="1993"/>
    <d v="1906-11-14T00:00:00"/>
    <n v="60.27"/>
    <n v="24.83"/>
    <s v="Finland"/>
    <n v="10"/>
    <n v="6"/>
    <n v="1994"/>
    <d v="1915-11-15T00:00:00"/>
    <x v="697"/>
    <x v="1138"/>
    <x v="1"/>
    <s v="ND"/>
    <x v="0"/>
    <n v="374"/>
    <n v="2"/>
    <n v="91"/>
  </r>
  <r>
    <s v="SFH-S147297"/>
    <n v="1"/>
    <n v="6"/>
    <n v="1993"/>
    <d v="1906-11-14T00:00:00"/>
    <n v="60.23"/>
    <n v="24.87"/>
    <s v="Finland"/>
    <n v="28"/>
    <n v="5"/>
    <n v="2000"/>
    <d v="1933-10-21T00:00:00"/>
    <x v="320"/>
    <x v="773"/>
    <x v="1"/>
    <s v="AH"/>
    <x v="0"/>
    <n v="2553"/>
    <n v="3"/>
    <n v="334"/>
  </r>
  <r>
    <s v="SFH-S147313"/>
    <n v="1"/>
    <n v="6"/>
    <n v="1993"/>
    <d v="1906-11-14T00:00:00"/>
    <n v="60.22"/>
    <n v="24.9"/>
    <s v="Finland"/>
    <n v="23"/>
    <n v="4"/>
    <n v="1995"/>
    <d v="1928-09-15T00:00:00"/>
    <x v="414"/>
    <x v="977"/>
    <x v="1"/>
    <s v="DH"/>
    <x v="0"/>
    <n v="691"/>
    <n v="8"/>
    <n v="8"/>
  </r>
  <r>
    <s v="SFH-S147318"/>
    <n v="2"/>
    <n v="6"/>
    <n v="1993"/>
    <d v="1907-11-14T00:00:00"/>
    <n v="60.22"/>
    <n v="24.9"/>
    <s v="Finland"/>
    <n v="16"/>
    <n v="12"/>
    <n v="1994"/>
    <d v="1922-05-17T00:00:00"/>
    <x v="615"/>
    <x v="977"/>
    <x v="1"/>
    <s v="PD"/>
    <x v="0"/>
    <n v="562"/>
    <n v="1"/>
    <n v="91"/>
  </r>
  <r>
    <s v="SFH-S147331"/>
    <n v="8"/>
    <n v="6"/>
    <n v="1993"/>
    <d v="1913-11-14T00:00:00"/>
    <n v="60.28"/>
    <n v="24.83"/>
    <s v="Finland"/>
    <n v="15"/>
    <n v="6"/>
    <n v="1993"/>
    <d v="1920-11-13T00:00:00"/>
    <x v="414"/>
    <x v="92"/>
    <x v="1"/>
    <s v="AH"/>
    <x v="0"/>
    <n v="7"/>
    <n v="0"/>
    <n v="0"/>
  </r>
  <r>
    <s v="SFH-S147336"/>
    <n v="9"/>
    <n v="6"/>
    <n v="1993"/>
    <d v="1914-11-14T00:00:00"/>
    <n v="60.27"/>
    <n v="24.85"/>
    <s v="Finland"/>
    <n v="2"/>
    <n v="7"/>
    <n v="1993"/>
    <d v="1907-12-14T00:00:00"/>
    <x v="697"/>
    <x v="773"/>
    <x v="1"/>
    <s v="AH"/>
    <x v="0"/>
    <n v="23"/>
    <n v="0"/>
    <n v="0"/>
  </r>
  <r>
    <s v="SFH-S147337"/>
    <n v="9"/>
    <n v="6"/>
    <n v="1993"/>
    <d v="1914-11-14T00:00:00"/>
    <n v="60.27"/>
    <n v="24.85"/>
    <s v="Finland"/>
    <n v="15"/>
    <n v="9"/>
    <n v="1994"/>
    <d v="1921-02-14T00:00:00"/>
    <x v="414"/>
    <x v="773"/>
    <x v="1"/>
    <s v="UU"/>
    <x v="0"/>
    <n v="463"/>
    <n v="2"/>
    <n v="0"/>
  </r>
  <r>
    <s v="SFH-S154606"/>
    <n v="28"/>
    <n v="5"/>
    <n v="1993"/>
    <d v="1933-10-14T00:00:00"/>
    <n v="61.52"/>
    <n v="21.77"/>
    <s v="Finland"/>
    <n v="27"/>
    <n v="6"/>
    <n v="1993"/>
    <d v="1932-11-13T00:00:00"/>
    <x v="711"/>
    <x v="1176"/>
    <x v="1"/>
    <s v="AH"/>
    <x v="0"/>
    <n v="30"/>
    <n v="0"/>
    <n v="0"/>
  </r>
  <r>
    <s v="SFH-S154610"/>
    <n v="28"/>
    <n v="5"/>
    <n v="1993"/>
    <d v="1933-10-14T00:00:00"/>
    <n v="61.5"/>
    <n v="21.78"/>
    <s v="Finland"/>
    <n v="17"/>
    <n v="7"/>
    <n v="1993"/>
    <d v="1922-12-14T00:00:00"/>
    <x v="2"/>
    <x v="907"/>
    <x v="1"/>
    <s v="DH"/>
    <x v="2"/>
    <n v="50"/>
    <n v="2"/>
    <n v="91"/>
  </r>
  <r>
    <s v="SFH-S154618"/>
    <n v="28"/>
    <n v="5"/>
    <n v="1993"/>
    <d v="1933-10-14T00:00:00"/>
    <n v="61.5"/>
    <n v="21.77"/>
    <s v="Finland"/>
    <n v="19"/>
    <n v="5"/>
    <n v="1994"/>
    <d v="1924-10-14T00:00:00"/>
    <x v="711"/>
    <x v="1176"/>
    <x v="1"/>
    <s v="UU"/>
    <x v="0"/>
    <n v="356"/>
    <n v="2"/>
    <n v="0"/>
  </r>
  <r>
    <s v="SFH-S154626"/>
    <n v="31"/>
    <n v="5"/>
    <n v="1993"/>
    <d v="1936-10-13T00:00:00"/>
    <n v="61.13"/>
    <n v="21.55"/>
    <s v="Finland"/>
    <n v="26"/>
    <n v="4"/>
    <n v="1994"/>
    <d v="1931-09-15T00:00:00"/>
    <x v="676"/>
    <x v="1219"/>
    <x v="1"/>
    <s v="UU"/>
    <x v="0"/>
    <n v="330"/>
    <n v="3"/>
    <n v="206"/>
  </r>
  <r>
    <s v="SFH-S154656"/>
    <n v="3"/>
    <n v="6"/>
    <n v="1993"/>
    <d v="1908-11-13T00:00:00"/>
    <n v="61.5"/>
    <n v="21.78"/>
    <s v="Finland"/>
    <n v="6"/>
    <n v="7"/>
    <n v="1993"/>
    <d v="1911-12-14T00:00:00"/>
    <x v="2"/>
    <x v="1176"/>
    <x v="1"/>
    <s v="AH"/>
    <x v="2"/>
    <n v="33"/>
    <n v="1"/>
    <n v="270"/>
  </r>
  <r>
    <s v="SFH-S154659"/>
    <n v="6"/>
    <n v="6"/>
    <n v="1993"/>
    <d v="1911-11-14T00:00:00"/>
    <n v="61.5"/>
    <n v="21.77"/>
    <s v="Finland"/>
    <n v="16"/>
    <n v="7"/>
    <n v="1993"/>
    <d v="1921-12-14T00:00:00"/>
    <x v="2"/>
    <x v="1176"/>
    <x v="1"/>
    <s v="UU"/>
    <x v="0"/>
    <n v="40"/>
    <n v="0"/>
    <n v="0"/>
  </r>
  <r>
    <s v="SFH-S154676"/>
    <n v="9"/>
    <n v="6"/>
    <n v="1993"/>
    <d v="1914-11-14T00:00:00"/>
    <n v="61.53"/>
    <n v="21.75"/>
    <s v="Finland"/>
    <n v="3"/>
    <n v="12"/>
    <n v="1994"/>
    <d v="1909-05-16T00:00:00"/>
    <x v="677"/>
    <x v="490"/>
    <x v="1"/>
    <s v="AH"/>
    <x v="0"/>
    <n v="542"/>
    <n v="5"/>
    <n v="270"/>
  </r>
  <r>
    <s v="SVS-6103075"/>
    <n v="15"/>
    <n v="5"/>
    <n v="1993"/>
    <d v="1920-10-13T00:00:00"/>
    <n v="57.93"/>
    <n v="12.08"/>
    <s v="Sweden"/>
    <n v="1"/>
    <n v="6"/>
    <n v="1993"/>
    <d v="1906-11-14T00:00:00"/>
    <x v="520"/>
    <x v="75"/>
    <x v="11"/>
    <s v="UU"/>
    <x v="0"/>
    <n v="17"/>
    <n v="0"/>
    <n v="0"/>
  </r>
  <r>
    <s v="GBT-EK11386"/>
    <n v="23"/>
    <n v="5"/>
    <n v="1994"/>
    <d v="1928-10-14T00:00:00"/>
    <n v="54.63"/>
    <n v="-1.1499999999999999"/>
    <s v="UK"/>
    <n v="11"/>
    <n v="12"/>
    <n v="1994"/>
    <d v="1917-05-16T00:00:00"/>
    <x v="811"/>
    <x v="1220"/>
    <x v="4"/>
    <s v="UU"/>
    <x v="0"/>
    <n v="202"/>
    <n v="0"/>
    <n v="0"/>
  </r>
  <r>
    <s v="GBT-EN69952"/>
    <n v="8"/>
    <n v="5"/>
    <n v="1994"/>
    <d v="1913-10-15T00:00:00"/>
    <n v="53.02"/>
    <n v="-2.2200000000000002"/>
    <s v="UK"/>
    <n v="17"/>
    <n v="7"/>
    <n v="1994"/>
    <d v="1922-12-15T00:00:00"/>
    <x v="740"/>
    <x v="892"/>
    <x v="4"/>
    <s v="AH"/>
    <x v="0"/>
    <n v="70"/>
    <n v="0"/>
    <n v="0"/>
  </r>
  <r>
    <s v="GBT-ER88183"/>
    <n v="7"/>
    <n v="6"/>
    <n v="1994"/>
    <d v="1912-11-14T00:00:00"/>
    <n v="52.75"/>
    <n v="-4.8"/>
    <s v="UK"/>
    <n v="25"/>
    <n v="10"/>
    <n v="1995"/>
    <d v="1931-03-18T00:00:00"/>
    <x v="468"/>
    <x v="527"/>
    <x v="4"/>
    <s v="UU"/>
    <x v="0"/>
    <n v="505"/>
    <n v="0"/>
    <n v="0"/>
  </r>
  <r>
    <s v="GBT-ER93685"/>
    <n v="20"/>
    <n v="5"/>
    <n v="1994"/>
    <d v="1925-10-15T00:00:00"/>
    <n v="53.37"/>
    <n v="-2.83"/>
    <s v="UK"/>
    <n v="11"/>
    <n v="7"/>
    <n v="1994"/>
    <d v="1916-12-14T00:00:00"/>
    <x v="42"/>
    <x v="332"/>
    <x v="4"/>
    <s v="ND"/>
    <x v="0"/>
    <n v="52"/>
    <n v="0"/>
    <n v="0"/>
  </r>
  <r>
    <s v="GBT-ES01572"/>
    <n v="11"/>
    <n v="5"/>
    <n v="1994"/>
    <d v="1916-10-14T00:00:00"/>
    <n v="53.38"/>
    <n v="-1.55"/>
    <s v="UK"/>
    <n v="6"/>
    <n v="7"/>
    <n v="1998"/>
    <d v="1911-12-19T00:00:00"/>
    <x v="731"/>
    <x v="639"/>
    <x v="4"/>
    <s v="UU"/>
    <x v="0"/>
    <n v="1517"/>
    <n v="2"/>
    <n v="91"/>
  </r>
  <r>
    <s v="GBT-ES09006"/>
    <n v="12"/>
    <n v="6"/>
    <n v="1994"/>
    <d v="1917-11-15T00:00:00"/>
    <n v="53.33"/>
    <n v="-2.83"/>
    <s v="UK"/>
    <n v="8"/>
    <n v="8"/>
    <n v="1994"/>
    <d v="1914-01-15T00:00:00"/>
    <x v="304"/>
    <x v="332"/>
    <x v="4"/>
    <s v="UU"/>
    <x v="0"/>
    <n v="57"/>
    <n v="0"/>
    <n v="0"/>
  </r>
  <r>
    <s v="GBT-ES27479"/>
    <n v="11"/>
    <n v="5"/>
    <n v="1994"/>
    <d v="1916-10-14T00:00:00"/>
    <n v="51.77"/>
    <n v="-0.77"/>
    <s v="UK"/>
    <n v="11"/>
    <n v="6"/>
    <n v="1994"/>
    <d v="1916-11-14T00:00:00"/>
    <x v="498"/>
    <x v="386"/>
    <x v="4"/>
    <s v="UU"/>
    <x v="0"/>
    <n v="31"/>
    <n v="0"/>
    <n v="0"/>
  </r>
  <r>
    <s v="NLA-3466654"/>
    <n v="1"/>
    <n v="6"/>
    <n v="1994"/>
    <d v="1906-11-15T00:00:00"/>
    <n v="52.52"/>
    <n v="5.43"/>
    <s v="Netherlands"/>
    <n v="22"/>
    <n v="7"/>
    <n v="1994"/>
    <d v="1927-12-15T00:00:00"/>
    <x v="281"/>
    <x v="1031"/>
    <x v="19"/>
    <s v="RH"/>
    <x v="2"/>
    <n v="51"/>
    <n v="0"/>
    <n v="0"/>
  </r>
  <r>
    <s v="NLA-3466657"/>
    <n v="1"/>
    <n v="6"/>
    <n v="1994"/>
    <d v="1906-11-15T00:00:00"/>
    <n v="52.52"/>
    <n v="5.43"/>
    <s v="Netherlands"/>
    <n v="22"/>
    <n v="7"/>
    <n v="1994"/>
    <d v="1927-12-15T00:00:00"/>
    <x v="281"/>
    <x v="1031"/>
    <x v="19"/>
    <s v="RH"/>
    <x v="2"/>
    <n v="51"/>
    <n v="0"/>
    <n v="0"/>
  </r>
  <r>
    <s v="NOS-6153157"/>
    <n v="22"/>
    <n v="5"/>
    <n v="1994"/>
    <d v="1927-10-15T00:00:00"/>
    <n v="60.32"/>
    <n v="6.67"/>
    <s v="Norway"/>
    <n v="29"/>
    <n v="10"/>
    <n v="1994"/>
    <d v="1935-03-17T00:00:00"/>
    <x v="616"/>
    <x v="819"/>
    <x v="8"/>
    <s v="UU"/>
    <x v="0"/>
    <n v="160"/>
    <n v="10"/>
    <n v="197"/>
  </r>
  <r>
    <s v="NOS-697080"/>
    <n v="6"/>
    <n v="6"/>
    <n v="1994"/>
    <d v="1911-11-15T00:00:00"/>
    <n v="59.25"/>
    <n v="5.22"/>
    <s v="Norway"/>
    <n v="20"/>
    <n v="11"/>
    <n v="1994"/>
    <d v="1926-04-17T00:00:00"/>
    <x v="325"/>
    <x v="1221"/>
    <x v="8"/>
    <s v="UU"/>
    <x v="0"/>
    <n v="167"/>
    <n v="31"/>
    <n v="49"/>
  </r>
  <r>
    <s v="SFH-S068913"/>
    <n v="5"/>
    <n v="6"/>
    <n v="1994"/>
    <d v="1910-11-15T00:00:00"/>
    <n v="65.819999999999993"/>
    <n v="24.45"/>
    <s v="Finland"/>
    <n v="27"/>
    <n v="6"/>
    <n v="1994"/>
    <d v="1932-11-14T00:00:00"/>
    <x v="154"/>
    <x v="1004"/>
    <x v="1"/>
    <s v="UU"/>
    <x v="0"/>
    <n v="22"/>
    <n v="0"/>
    <n v="0"/>
  </r>
  <r>
    <s v="SFH-S085625"/>
    <n v="28"/>
    <n v="5"/>
    <n v="1994"/>
    <d v="1933-10-15T00:00:00"/>
    <n v="61.68"/>
    <n v="24.03"/>
    <s v="Finland"/>
    <n v="26"/>
    <n v="8"/>
    <n v="1994"/>
    <d v="1932-01-15T00:00:00"/>
    <x v="747"/>
    <x v="1158"/>
    <x v="1"/>
    <s v="DH"/>
    <x v="0"/>
    <n v="90"/>
    <n v="0"/>
    <n v="0"/>
  </r>
  <r>
    <s v="SFH-S146311"/>
    <n v="29"/>
    <n v="5"/>
    <n v="1994"/>
    <d v="1934-10-15T00:00:00"/>
    <n v="60.45"/>
    <n v="22.25"/>
    <s v="Finland"/>
    <n v="16"/>
    <n v="7"/>
    <n v="1994"/>
    <d v="1921-12-15T00:00:00"/>
    <x v="720"/>
    <x v="1217"/>
    <x v="1"/>
    <s v="UU"/>
    <x v="0"/>
    <n v="48"/>
    <n v="0"/>
    <n v="0"/>
  </r>
  <r>
    <s v="SFH-S146315"/>
    <n v="12"/>
    <n v="6"/>
    <n v="1994"/>
    <d v="1917-11-15T00:00:00"/>
    <n v="60.45"/>
    <n v="22.25"/>
    <s v="Finland"/>
    <n v="10"/>
    <n v="5"/>
    <n v="1995"/>
    <d v="1915-10-16T00:00:00"/>
    <x v="253"/>
    <x v="322"/>
    <x v="1"/>
    <s v="UU"/>
    <x v="0"/>
    <n v="332"/>
    <n v="4"/>
    <n v="125"/>
  </r>
  <r>
    <s v="SFH-S146316"/>
    <n v="12"/>
    <n v="6"/>
    <n v="1994"/>
    <d v="1917-11-15T00:00:00"/>
    <n v="60.45"/>
    <n v="22.25"/>
    <s v="Finland"/>
    <n v="1"/>
    <n v="12"/>
    <n v="1994"/>
    <d v="1907-05-17T00:00:00"/>
    <x v="720"/>
    <x v="1194"/>
    <x v="1"/>
    <s v="UU"/>
    <x v="0"/>
    <n v="172"/>
    <n v="1"/>
    <n v="91"/>
  </r>
  <r>
    <s v="SFH-S146320"/>
    <n v="12"/>
    <n v="6"/>
    <n v="1994"/>
    <d v="1917-11-15T00:00:00"/>
    <n v="60.45"/>
    <n v="22.25"/>
    <s v="Finland"/>
    <n v="26"/>
    <n v="4"/>
    <n v="1995"/>
    <d v="1931-09-16T00:00:00"/>
    <x v="720"/>
    <x v="1078"/>
    <x v="1"/>
    <s v="UU"/>
    <x v="0"/>
    <n v="318"/>
    <n v="2"/>
    <n v="91"/>
  </r>
  <r>
    <s v="SFH-S147394"/>
    <n v="18"/>
    <n v="5"/>
    <n v="1994"/>
    <d v="1923-10-15T00:00:00"/>
    <n v="60.28"/>
    <n v="24.88"/>
    <s v="Finland"/>
    <n v="8"/>
    <n v="7"/>
    <n v="1994"/>
    <d v="1913-12-15T00:00:00"/>
    <x v="83"/>
    <x v="1058"/>
    <x v="1"/>
    <s v="ND"/>
    <x v="0"/>
    <n v="51"/>
    <n v="14"/>
    <n v="165"/>
  </r>
  <r>
    <s v="SFH-S156487"/>
    <n v="4"/>
    <n v="6"/>
    <n v="1994"/>
    <d v="1909-11-15T00:00:00"/>
    <n v="65.819999999999993"/>
    <n v="24.43"/>
    <s v="Finland"/>
    <n v="30"/>
    <n v="10"/>
    <n v="1994"/>
    <d v="1936-03-16T00:00:00"/>
    <x v="154"/>
    <x v="970"/>
    <x v="1"/>
    <s v="RH"/>
    <x v="2"/>
    <n v="148"/>
    <n v="0"/>
    <n v="0"/>
  </r>
  <r>
    <s v="SFH-S156489"/>
    <n v="4"/>
    <n v="6"/>
    <n v="1994"/>
    <d v="1909-11-15T00:00:00"/>
    <n v="65.819999999999993"/>
    <n v="24.43"/>
    <s v="Finland"/>
    <n v="26"/>
    <n v="4"/>
    <n v="1995"/>
    <d v="1931-09-16T00:00:00"/>
    <x v="154"/>
    <x v="970"/>
    <x v="1"/>
    <s v="UU"/>
    <x v="0"/>
    <n v="326"/>
    <n v="0"/>
    <n v="0"/>
  </r>
  <r>
    <s v="SFH-S161387"/>
    <n v="26"/>
    <n v="5"/>
    <n v="1994"/>
    <d v="1931-10-15T00:00:00"/>
    <n v="60.22"/>
    <n v="25.08"/>
    <s v="Finland"/>
    <n v="21"/>
    <n v="8"/>
    <n v="2008"/>
    <d v="1927-01-29T00:00:00"/>
    <x v="615"/>
    <x v="663"/>
    <x v="1"/>
    <s v="UU"/>
    <x v="1"/>
    <n v="5201"/>
    <n v="1"/>
    <n v="270"/>
  </r>
  <r>
    <s v="SFH-S161403"/>
    <n v="28"/>
    <n v="5"/>
    <n v="1994"/>
    <d v="1933-10-15T00:00:00"/>
    <n v="61.6"/>
    <n v="23.25"/>
    <s v="Finland"/>
    <n v="20"/>
    <n v="11"/>
    <n v="1996"/>
    <d v="1926-04-19T00:00:00"/>
    <x v="756"/>
    <x v="1222"/>
    <x v="1"/>
    <s v="AH"/>
    <x v="0"/>
    <n v="907"/>
    <n v="21"/>
    <n v="8"/>
  </r>
  <r>
    <s v="SFH-S161433"/>
    <n v="1"/>
    <n v="6"/>
    <n v="1994"/>
    <d v="1906-11-15T00:00:00"/>
    <n v="60.27"/>
    <n v="24.82"/>
    <s v="Finland"/>
    <n v="17"/>
    <n v="7"/>
    <n v="1994"/>
    <d v="1922-12-15T00:00:00"/>
    <x v="697"/>
    <x v="351"/>
    <x v="1"/>
    <s v="UU"/>
    <x v="0"/>
    <n v="46"/>
    <n v="1"/>
    <n v="270"/>
  </r>
  <r>
    <s v="SFH-S161442"/>
    <n v="2"/>
    <n v="6"/>
    <n v="1994"/>
    <d v="1907-11-15T00:00:00"/>
    <n v="61.87"/>
    <n v="22.97"/>
    <s v="Finland"/>
    <n v="14"/>
    <n v="8"/>
    <n v="1995"/>
    <d v="1920-01-16T00:00:00"/>
    <x v="39"/>
    <x v="1223"/>
    <x v="1"/>
    <s v="AH"/>
    <x v="0"/>
    <n v="438"/>
    <n v="0"/>
    <n v="0"/>
  </r>
  <r>
    <s v="SFH-S161449"/>
    <n v="2"/>
    <n v="6"/>
    <n v="1994"/>
    <d v="1907-11-15T00:00:00"/>
    <n v="61.77"/>
    <n v="23.08"/>
    <s v="Finland"/>
    <n v="1"/>
    <n v="5"/>
    <n v="1995"/>
    <d v="1906-10-16T00:00:00"/>
    <x v="451"/>
    <x v="1186"/>
    <x v="1"/>
    <s v="UU"/>
    <x v="0"/>
    <n v="333"/>
    <n v="2"/>
    <n v="270"/>
  </r>
  <r>
    <s v="SFH-S161451"/>
    <n v="2"/>
    <n v="6"/>
    <n v="1994"/>
    <d v="1907-11-15T00:00:00"/>
    <n v="61.77"/>
    <n v="23.08"/>
    <s v="Finland"/>
    <n v="20"/>
    <n v="1"/>
    <n v="1995"/>
    <d v="1925-06-17T00:00:00"/>
    <x v="451"/>
    <x v="1186"/>
    <x v="1"/>
    <s v="UU"/>
    <x v="0"/>
    <n v="232"/>
    <n v="2"/>
    <n v="270"/>
  </r>
  <r>
    <s v="SFH-S161475"/>
    <n v="4"/>
    <n v="6"/>
    <n v="1994"/>
    <d v="1909-11-15T00:00:00"/>
    <n v="60.25"/>
    <n v="24.88"/>
    <s v="Finland"/>
    <n v="5"/>
    <n v="10"/>
    <n v="1994"/>
    <d v="1911-03-17T00:00:00"/>
    <x v="320"/>
    <x v="1138"/>
    <x v="1"/>
    <s v="UU"/>
    <x v="0"/>
    <n v="123"/>
    <n v="1"/>
    <n v="270"/>
  </r>
  <r>
    <s v="SFH-S162425"/>
    <n v="31"/>
    <n v="5"/>
    <n v="1994"/>
    <d v="1936-10-14T00:00:00"/>
    <n v="61.03"/>
    <n v="21.55"/>
    <s v="Finland"/>
    <n v="15"/>
    <n v="1"/>
    <n v="1999"/>
    <d v="1920-06-21T00:00:00"/>
    <x v="724"/>
    <x v="450"/>
    <x v="1"/>
    <s v="DH"/>
    <x v="0"/>
    <n v="1690"/>
    <n v="7"/>
    <n v="155"/>
  </r>
  <r>
    <s v="SFH-S162436"/>
    <n v="2"/>
    <n v="6"/>
    <n v="1994"/>
    <d v="1907-11-15T00:00:00"/>
    <n v="61.5"/>
    <n v="21.73"/>
    <s v="Finland"/>
    <n v="2"/>
    <n v="3"/>
    <n v="1995"/>
    <d v="1907-08-16T00:00:00"/>
    <x v="711"/>
    <x v="1157"/>
    <x v="1"/>
    <s v="UU"/>
    <x v="0"/>
    <n v="273"/>
    <n v="3"/>
    <n v="335"/>
  </r>
  <r>
    <s v="ESI-4026328"/>
    <n v="10"/>
    <n v="5"/>
    <n v="1995"/>
    <d v="1915-10-16T00:00:00"/>
    <n v="37.17"/>
    <n v="-6.38"/>
    <s v="Spain"/>
    <n v="10"/>
    <n v="6"/>
    <n v="1995"/>
    <d v="1915-11-16T00:00:00"/>
    <x v="855"/>
    <x v="1163"/>
    <x v="14"/>
    <s v="PD"/>
    <x v="0"/>
    <n v="31"/>
    <n v="22"/>
    <n v="210"/>
  </r>
  <r>
    <s v="ESI-4054226"/>
    <n v="19"/>
    <n v="5"/>
    <n v="1995"/>
    <d v="1924-10-15T00:00:00"/>
    <n v="37.229999999999997"/>
    <n v="2.98"/>
    <s v="Spain"/>
    <n v="18"/>
    <n v="3"/>
    <n v="1996"/>
    <d v="1923-08-17T00:00:00"/>
    <x v="880"/>
    <x v="348"/>
    <x v="23"/>
    <s v="UU"/>
    <x v="0"/>
    <n v="304"/>
    <n v="257"/>
    <n v="167"/>
  </r>
  <r>
    <s v="GBT-EJ72732"/>
    <n v="20"/>
    <n v="5"/>
    <n v="1995"/>
    <d v="1925-10-16T00:00:00"/>
    <n v="52.92"/>
    <n v="-0.7"/>
    <s v="UK"/>
    <n v="23"/>
    <n v="6"/>
    <n v="1995"/>
    <d v="1928-11-15T00:00:00"/>
    <x v="465"/>
    <x v="387"/>
    <x v="4"/>
    <s v="AH"/>
    <x v="0"/>
    <n v="34"/>
    <n v="0"/>
    <n v="0"/>
  </r>
  <r>
    <s v="GBT-EJ72734"/>
    <n v="20"/>
    <n v="5"/>
    <n v="1995"/>
    <d v="1925-10-16T00:00:00"/>
    <n v="52.92"/>
    <n v="-0.7"/>
    <s v="UK"/>
    <n v="27"/>
    <n v="3"/>
    <n v="1996"/>
    <d v="1932-08-16T00:00:00"/>
    <x v="465"/>
    <x v="387"/>
    <x v="4"/>
    <s v="AH"/>
    <x v="0"/>
    <n v="312"/>
    <n v="0"/>
    <n v="0"/>
  </r>
  <r>
    <s v="GBT-ER79343"/>
    <n v="21"/>
    <n v="5"/>
    <n v="1995"/>
    <d v="1926-10-16T00:00:00"/>
    <n v="54.97"/>
    <n v="-1.72"/>
    <s v="UK"/>
    <n v="2"/>
    <n v="8"/>
    <n v="1995"/>
    <d v="1908-01-16T00:00:00"/>
    <x v="881"/>
    <x v="955"/>
    <x v="4"/>
    <s v="AH"/>
    <x v="0"/>
    <n v="73"/>
    <n v="0"/>
    <n v="0"/>
  </r>
  <r>
    <s v="GBT-ER79370"/>
    <n v="21"/>
    <n v="5"/>
    <n v="1995"/>
    <d v="1926-10-16T00:00:00"/>
    <n v="54.95"/>
    <n v="-1.6800000000000002"/>
    <s v="UK"/>
    <n v="2"/>
    <n v="5"/>
    <n v="1997"/>
    <d v="1907-10-18T00:00:00"/>
    <x v="882"/>
    <x v="385"/>
    <x v="4"/>
    <s v="RH"/>
    <x v="0"/>
    <n v="712"/>
    <n v="0"/>
    <n v="0"/>
  </r>
  <r>
    <s v="GBT-ER88276"/>
    <n v="15"/>
    <n v="5"/>
    <n v="1995"/>
    <d v="1920-10-15T00:00:00"/>
    <n v="52.75"/>
    <n v="-4.8"/>
    <s v="UK"/>
    <n v="20"/>
    <n v="6"/>
    <n v="2005"/>
    <d v="1925-11-26T00:00:00"/>
    <x v="468"/>
    <x v="527"/>
    <x v="4"/>
    <s v="UU"/>
    <x v="0"/>
    <n v="3689"/>
    <n v="0"/>
    <n v="0"/>
  </r>
  <r>
    <s v="GBT-ER88283"/>
    <n v="16"/>
    <n v="5"/>
    <n v="1995"/>
    <d v="1921-10-16T00:00:00"/>
    <n v="52.75"/>
    <n v="-4.8"/>
    <s v="UK"/>
    <n v="28"/>
    <n v="4"/>
    <n v="2003"/>
    <d v="1933-09-24T00:00:00"/>
    <x v="468"/>
    <x v="527"/>
    <x v="4"/>
    <s v="UU"/>
    <x v="0"/>
    <n v="2904"/>
    <n v="0"/>
    <n v="0"/>
  </r>
  <r>
    <s v="GBT-ER88291"/>
    <n v="21"/>
    <n v="5"/>
    <n v="1995"/>
    <d v="1926-10-16T00:00:00"/>
    <n v="52.75"/>
    <n v="-4.8"/>
    <s v="UK"/>
    <n v="1"/>
    <n v="12"/>
    <n v="1996"/>
    <d v="1907-05-19T00:00:00"/>
    <x v="468"/>
    <x v="527"/>
    <x v="4"/>
    <s v="UU"/>
    <x v="0"/>
    <n v="560"/>
    <n v="0"/>
    <n v="0"/>
  </r>
  <r>
    <s v="GBT-ES09042"/>
    <n v="7"/>
    <n v="5"/>
    <n v="1995"/>
    <d v="1912-10-15T00:00:00"/>
    <n v="53.35"/>
    <n v="-2.92"/>
    <s v="UK"/>
    <n v="6"/>
    <n v="4"/>
    <n v="1996"/>
    <d v="1911-09-17T00:00:00"/>
    <x v="469"/>
    <x v="1170"/>
    <x v="4"/>
    <s v="UU"/>
    <x v="0"/>
    <n v="335"/>
    <n v="0"/>
    <n v="0"/>
  </r>
  <r>
    <s v="GBT-ES09044"/>
    <n v="7"/>
    <n v="5"/>
    <n v="1995"/>
    <d v="1912-10-15T00:00:00"/>
    <n v="53.4"/>
    <n v="-2.97"/>
    <s v="UK"/>
    <n v="22"/>
    <n v="8"/>
    <n v="1995"/>
    <d v="1928-01-16T00:00:00"/>
    <x v="607"/>
    <x v="1072"/>
    <x v="4"/>
    <s v="ND"/>
    <x v="0"/>
    <n v="107"/>
    <n v="0"/>
    <n v="0"/>
  </r>
  <r>
    <s v="GBT-ES27092"/>
    <n v="2"/>
    <n v="5"/>
    <n v="1995"/>
    <d v="1907-10-16T00:00:00"/>
    <n v="52.18"/>
    <n v="0.98"/>
    <s v="UK"/>
    <n v="25"/>
    <n v="3"/>
    <n v="2000"/>
    <d v="1930-08-21T00:00:00"/>
    <x v="779"/>
    <x v="169"/>
    <x v="4"/>
    <s v="UU"/>
    <x v="1"/>
    <n v="1789"/>
    <n v="0"/>
    <n v="0"/>
  </r>
  <r>
    <s v="GBT-ES53036"/>
    <n v="20"/>
    <n v="5"/>
    <n v="1995"/>
    <d v="1925-10-16T00:00:00"/>
    <n v="53.37"/>
    <n v="-2.92"/>
    <s v="UK"/>
    <n v="4"/>
    <n v="6"/>
    <n v="1995"/>
    <d v="1909-11-16T00:00:00"/>
    <x v="469"/>
    <x v="231"/>
    <x v="4"/>
    <s v="UU"/>
    <x v="2"/>
    <n v="15"/>
    <n v="3"/>
    <n v="211"/>
  </r>
  <r>
    <s v="GBT-ES53157"/>
    <n v="27"/>
    <n v="5"/>
    <n v="1995"/>
    <d v="1932-10-15T00:00:00"/>
    <n v="53.37"/>
    <n v="-2.92"/>
    <s v="UK"/>
    <n v="14"/>
    <n v="8"/>
    <n v="1995"/>
    <d v="1920-01-16T00:00:00"/>
    <x v="730"/>
    <x v="1224"/>
    <x v="4"/>
    <s v="UU"/>
    <x v="1"/>
    <n v="79"/>
    <n v="6"/>
    <n v="339"/>
  </r>
  <r>
    <s v="GBT-ES64446"/>
    <n v="5"/>
    <n v="5"/>
    <n v="1995"/>
    <d v="1910-10-16T00:00:00"/>
    <n v="51.77"/>
    <n v="-0.77"/>
    <s v="UK"/>
    <n v="10"/>
    <n v="6"/>
    <n v="1995"/>
    <d v="1915-11-16T00:00:00"/>
    <x v="498"/>
    <x v="386"/>
    <x v="4"/>
    <s v="UU"/>
    <x v="0"/>
    <n v="36"/>
    <n v="0"/>
    <n v="0"/>
  </r>
  <r>
    <s v="GBT-ES64449"/>
    <n v="7"/>
    <n v="5"/>
    <n v="1995"/>
    <d v="1912-10-15T00:00:00"/>
    <n v="51.77"/>
    <n v="-0.75"/>
    <s v="UK"/>
    <n v="28"/>
    <n v="3"/>
    <n v="1996"/>
    <d v="1933-08-17T00:00:00"/>
    <x v="429"/>
    <x v="1225"/>
    <x v="4"/>
    <s v="AH"/>
    <x v="0"/>
    <n v="326"/>
    <n v="9"/>
    <n v="77"/>
  </r>
  <r>
    <s v="GBT-ES64452"/>
    <n v="7"/>
    <n v="5"/>
    <n v="1995"/>
    <d v="1912-10-15T00:00:00"/>
    <n v="51.77"/>
    <n v="-0.75"/>
    <s v="UK"/>
    <n v="3"/>
    <n v="8"/>
    <n v="1996"/>
    <d v="1909-01-16T00:00:00"/>
    <x v="498"/>
    <x v="1048"/>
    <x v="4"/>
    <s v="DH"/>
    <x v="0"/>
    <n v="454"/>
    <n v="0"/>
    <n v="0"/>
  </r>
  <r>
    <s v="GBT-ES68857"/>
    <n v="30"/>
    <n v="5"/>
    <n v="1995"/>
    <d v="1935-10-16T00:00:00"/>
    <n v="52.75"/>
    <n v="-4.8"/>
    <s v="UK"/>
    <n v="9"/>
    <n v="12"/>
    <n v="1995"/>
    <d v="1915-05-18T00:00:00"/>
    <x v="468"/>
    <x v="527"/>
    <x v="4"/>
    <s v="UU"/>
    <x v="0"/>
    <n v="193"/>
    <n v="0"/>
    <n v="0"/>
  </r>
  <r>
    <s v="GBT-ES68859"/>
    <n v="30"/>
    <n v="5"/>
    <n v="1995"/>
    <d v="1935-10-16T00:00:00"/>
    <n v="52.75"/>
    <n v="-4.8"/>
    <s v="UK"/>
    <n v="29"/>
    <n v="3"/>
    <n v="1996"/>
    <d v="1934-08-17T00:00:00"/>
    <x v="468"/>
    <x v="527"/>
    <x v="4"/>
    <s v="UU"/>
    <x v="0"/>
    <n v="304"/>
    <n v="0"/>
    <n v="0"/>
  </r>
  <r>
    <s v="GBT-ES68869"/>
    <n v="14"/>
    <n v="6"/>
    <n v="1995"/>
    <d v="1919-11-16T00:00:00"/>
    <n v="52.75"/>
    <n v="-4.8"/>
    <s v="UK"/>
    <n v="1"/>
    <n v="7"/>
    <n v="1997"/>
    <d v="1906-12-18T00:00:00"/>
    <x v="468"/>
    <x v="527"/>
    <x v="4"/>
    <s v="UU"/>
    <x v="0"/>
    <n v="748"/>
    <n v="0"/>
    <n v="0"/>
  </r>
  <r>
    <s v="GBT-ES70271"/>
    <n v="11"/>
    <n v="6"/>
    <n v="1995"/>
    <d v="1916-11-15T00:00:00"/>
    <n v="54.53"/>
    <n v="-1.1499999999999999"/>
    <s v="UK"/>
    <n v="26"/>
    <n v="5"/>
    <n v="1996"/>
    <d v="1931-10-17T00:00:00"/>
    <x v="381"/>
    <x v="1226"/>
    <x v="4"/>
    <s v="DH"/>
    <x v="0"/>
    <n v="350"/>
    <n v="7"/>
    <n v="107"/>
  </r>
  <r>
    <s v="HES-K51771"/>
    <n v="25"/>
    <n v="5"/>
    <n v="1995"/>
    <d v="1930-10-16T00:00:00"/>
    <n v="46.95"/>
    <n v="7.43"/>
    <s v="Switzerland"/>
    <n v="23"/>
    <n v="4"/>
    <n v="1998"/>
    <d v="1928-09-18T00:00:00"/>
    <x v="883"/>
    <x v="1227"/>
    <x v="9"/>
    <s v="UU"/>
    <x v="0"/>
    <n v="1064"/>
    <n v="0"/>
    <n v="0"/>
  </r>
  <r>
    <s v="NLA-3503935"/>
    <n v="31"/>
    <n v="5"/>
    <n v="1995"/>
    <d v="1936-10-15T00:00:00"/>
    <n v="52.52"/>
    <n v="5.43"/>
    <s v="Netherlands"/>
    <n v="20"/>
    <n v="6"/>
    <n v="1995"/>
    <d v="1925-11-16T00:00:00"/>
    <x v="281"/>
    <x v="1031"/>
    <x v="19"/>
    <s v="RH"/>
    <x v="2"/>
    <n v="20"/>
    <n v="0"/>
    <n v="0"/>
  </r>
  <r>
    <s v="NLA-3503936"/>
    <n v="31"/>
    <n v="5"/>
    <n v="1995"/>
    <d v="1936-10-15T00:00:00"/>
    <n v="52.52"/>
    <n v="5.43"/>
    <s v="Netherlands"/>
    <n v="20"/>
    <n v="6"/>
    <n v="1995"/>
    <d v="1925-11-16T00:00:00"/>
    <x v="281"/>
    <x v="1031"/>
    <x v="19"/>
    <s v="RH"/>
    <x v="2"/>
    <n v="20"/>
    <n v="0"/>
    <n v="0"/>
  </r>
  <r>
    <s v="NOS-6128720"/>
    <n v="2"/>
    <n v="6"/>
    <n v="1995"/>
    <d v="1907-11-16T00:00:00"/>
    <n v="63.75"/>
    <n v="11.23"/>
    <s v="Norway"/>
    <n v="15"/>
    <n v="9"/>
    <n v="1995"/>
    <d v="1921-02-15T00:00:00"/>
    <x v="884"/>
    <x v="1228"/>
    <x v="8"/>
    <s v="PD"/>
    <x v="0"/>
    <n v="105"/>
    <n v="2"/>
    <n v="91"/>
  </r>
  <r>
    <s v="NOS-684284"/>
    <n v="15"/>
    <n v="6"/>
    <n v="1995"/>
    <d v="1920-11-15T00:00:00"/>
    <n v="61.2"/>
    <n v="10.28"/>
    <s v="Norway"/>
    <n v="29"/>
    <n v="6"/>
    <n v="1995"/>
    <d v="1934-11-16T00:00:00"/>
    <x v="710"/>
    <x v="57"/>
    <x v="8"/>
    <s v="UU"/>
    <x v="0"/>
    <n v="14"/>
    <n v="2"/>
    <n v="0"/>
  </r>
  <r>
    <s v="NOS-684617"/>
    <n v="22"/>
    <n v="6"/>
    <n v="1995"/>
    <d v="1927-11-16T00:00:00"/>
    <n v="61.52"/>
    <n v="10.17"/>
    <s v="Norway"/>
    <n v="16"/>
    <n v="1"/>
    <n v="1999"/>
    <d v="1921-06-21T00:00:00"/>
    <x v="862"/>
    <x v="29"/>
    <x v="8"/>
    <s v="AH"/>
    <x v="0"/>
    <n v="1304"/>
    <n v="75"/>
    <n v="184"/>
  </r>
  <r>
    <s v="PLG-FA61068"/>
    <n v="28"/>
    <n v="6"/>
    <n v="1995"/>
    <d v="1933-11-16T00:00:00"/>
    <n v="49.72"/>
    <n v="21.65"/>
    <s v="Poland"/>
    <n v="19"/>
    <n v="7"/>
    <n v="1995"/>
    <d v="1924-12-15T00:00:00"/>
    <x v="885"/>
    <x v="293"/>
    <x v="13"/>
    <s v="ND"/>
    <x v="0"/>
    <n v="21"/>
    <n v="0"/>
    <n v="0"/>
  </r>
  <r>
    <s v="SFH-S016694"/>
    <n v="4"/>
    <n v="6"/>
    <n v="1995"/>
    <d v="1909-11-16T00:00:00"/>
    <n v="62.93"/>
    <n v="26.42"/>
    <s v="Finland"/>
    <n v="15"/>
    <n v="4"/>
    <n v="1997"/>
    <d v="1920-09-17T00:00:00"/>
    <x v="886"/>
    <x v="943"/>
    <x v="1"/>
    <s v="DH"/>
    <x v="0"/>
    <n v="681"/>
    <n v="250"/>
    <n v="38"/>
  </r>
  <r>
    <s v="SFH-S134334"/>
    <n v="24"/>
    <n v="5"/>
    <n v="1995"/>
    <d v="1929-10-16T00:00:00"/>
    <n v="62.78"/>
    <n v="22.85"/>
    <s v="Finland"/>
    <n v="21"/>
    <n v="5"/>
    <n v="1996"/>
    <d v="1926-10-17T00:00:00"/>
    <x v="84"/>
    <x v="1155"/>
    <x v="1"/>
    <s v="AH"/>
    <x v="0"/>
    <n v="363"/>
    <n v="3"/>
    <n v="25"/>
  </r>
  <r>
    <s v="SFH-S140246"/>
    <n v="9"/>
    <n v="6"/>
    <n v="1995"/>
    <d v="1914-11-16T00:00:00"/>
    <n v="62.77"/>
    <n v="22.4"/>
    <s v="Finland"/>
    <n v="28"/>
    <n v="9"/>
    <n v="1995"/>
    <d v="1934-02-16T00:00:00"/>
    <x v="230"/>
    <x v="1229"/>
    <x v="1"/>
    <s v="DH"/>
    <x v="0"/>
    <n v="111"/>
    <n v="3"/>
    <n v="205"/>
  </r>
  <r>
    <s v="SFH-S145936"/>
    <n v="27"/>
    <n v="5"/>
    <n v="1995"/>
    <d v="1932-10-15T00:00:00"/>
    <n v="62.62"/>
    <n v="26.88"/>
    <s v="Finland"/>
    <n v="10"/>
    <n v="10"/>
    <n v="1995"/>
    <d v="1916-03-17T00:00:00"/>
    <x v="836"/>
    <x v="1214"/>
    <x v="1"/>
    <s v="RH"/>
    <x v="2"/>
    <n v="136"/>
    <n v="14"/>
    <n v="329"/>
  </r>
  <r>
    <s v="SFH-S167009"/>
    <n v="2"/>
    <n v="7"/>
    <n v="1995"/>
    <d v="1907-12-16T00:00:00"/>
    <n v="61.9"/>
    <n v="23.73"/>
    <s v="Finland"/>
    <n v="26"/>
    <n v="8"/>
    <n v="1995"/>
    <d v="1932-01-16T00:00:00"/>
    <x v="27"/>
    <x v="851"/>
    <x v="1"/>
    <s v="RH"/>
    <x v="2"/>
    <n v="55"/>
    <n v="0"/>
    <n v="0"/>
  </r>
  <r>
    <s v="SFH-S168019"/>
    <n v="28"/>
    <n v="5"/>
    <n v="1995"/>
    <d v="1933-10-16T00:00:00"/>
    <n v="60.27"/>
    <n v="24.83"/>
    <s v="Finland"/>
    <n v="9"/>
    <n v="7"/>
    <n v="1995"/>
    <d v="1914-12-16T00:00:00"/>
    <x v="697"/>
    <x v="925"/>
    <x v="1"/>
    <s v="AH"/>
    <x v="0"/>
    <n v="42"/>
    <n v="1"/>
    <n v="270"/>
  </r>
  <r>
    <s v="SFH-S168038"/>
    <n v="31"/>
    <n v="5"/>
    <n v="1995"/>
    <d v="1936-10-15T00:00:00"/>
    <n v="60.23"/>
    <n v="24.58"/>
    <s v="Finland"/>
    <n v="3"/>
    <n v="8"/>
    <n v="1995"/>
    <d v="1909-01-15T00:00:00"/>
    <x v="872"/>
    <x v="750"/>
    <x v="1"/>
    <s v="AH"/>
    <x v="0"/>
    <n v="64"/>
    <n v="10"/>
    <n v="355"/>
  </r>
  <r>
    <s v="SFH-S168057"/>
    <n v="31"/>
    <n v="5"/>
    <n v="1995"/>
    <d v="1936-10-15T00:00:00"/>
    <n v="60.28"/>
    <n v="24.98"/>
    <s v="Finland"/>
    <n v="6"/>
    <n v="10"/>
    <n v="1995"/>
    <d v="1912-03-17T00:00:00"/>
    <x v="21"/>
    <x v="999"/>
    <x v="1"/>
    <s v="ND"/>
    <x v="0"/>
    <n v="128"/>
    <n v="10"/>
    <n v="181"/>
  </r>
  <r>
    <s v="SFH-S168085"/>
    <n v="8"/>
    <n v="6"/>
    <n v="1995"/>
    <d v="1913-11-16T00:00:00"/>
    <n v="60.23"/>
    <n v="24.87"/>
    <s v="Finland"/>
    <n v="19"/>
    <n v="2"/>
    <n v="1998"/>
    <d v="1924-07-21T00:00:00"/>
    <x v="616"/>
    <x v="1209"/>
    <x v="1"/>
    <s v="ND"/>
    <x v="0"/>
    <n v="987"/>
    <n v="1"/>
    <n v="91"/>
  </r>
  <r>
    <s v="SFH-S168511"/>
    <n v="31"/>
    <n v="5"/>
    <n v="1995"/>
    <d v="1936-10-15T00:00:00"/>
    <n v="61.52"/>
    <n v="21.78"/>
    <s v="Finland"/>
    <n v="29"/>
    <n v="6"/>
    <n v="1995"/>
    <d v="1934-11-16T00:00:00"/>
    <x v="711"/>
    <x v="1203"/>
    <x v="1"/>
    <s v="AH"/>
    <x v="0"/>
    <n v="29"/>
    <n v="0"/>
    <n v="0"/>
  </r>
  <r>
    <s v="SFH-S168524"/>
    <n v="31"/>
    <n v="5"/>
    <n v="1995"/>
    <d v="1936-10-15T00:00:00"/>
    <n v="61.52"/>
    <n v="21.78"/>
    <s v="Finland"/>
    <n v="25"/>
    <n v="6"/>
    <n v="1995"/>
    <d v="1930-11-16T00:00:00"/>
    <x v="711"/>
    <x v="698"/>
    <x v="1"/>
    <s v="AH"/>
    <x v="0"/>
    <n v="25"/>
    <n v="1"/>
    <n v="91"/>
  </r>
  <r>
    <s v="SFH-S168525"/>
    <n v="31"/>
    <n v="5"/>
    <n v="1995"/>
    <d v="1936-10-15T00:00:00"/>
    <n v="61.52"/>
    <n v="21.78"/>
    <s v="Finland"/>
    <n v="2"/>
    <n v="7"/>
    <n v="1995"/>
    <d v="1907-12-16T00:00:00"/>
    <x v="711"/>
    <x v="698"/>
    <x v="1"/>
    <s v="AH"/>
    <x v="0"/>
    <n v="32"/>
    <n v="1"/>
    <n v="91"/>
  </r>
  <r>
    <s v="SFH-S168529"/>
    <n v="31"/>
    <n v="5"/>
    <n v="1995"/>
    <d v="1936-10-15T00:00:00"/>
    <n v="61.5"/>
    <n v="21.77"/>
    <s v="Finland"/>
    <n v="2"/>
    <n v="7"/>
    <n v="1995"/>
    <d v="1907-12-16T00:00:00"/>
    <x v="711"/>
    <x v="1176"/>
    <x v="1"/>
    <s v="AH"/>
    <x v="0"/>
    <n v="32"/>
    <n v="2"/>
    <n v="0"/>
  </r>
  <r>
    <s v="SFH-S168534"/>
    <n v="31"/>
    <n v="5"/>
    <n v="1995"/>
    <d v="1936-10-15T00:00:00"/>
    <n v="61.5"/>
    <n v="21.78"/>
    <s v="Finland"/>
    <n v="25"/>
    <n v="8"/>
    <n v="1996"/>
    <d v="1931-01-17T00:00:00"/>
    <x v="666"/>
    <x v="1157"/>
    <x v="1"/>
    <s v="ND"/>
    <x v="0"/>
    <n v="452"/>
    <n v="4"/>
    <n v="243"/>
  </r>
  <r>
    <s v="SFH-S168546"/>
    <n v="1"/>
    <n v="6"/>
    <n v="1995"/>
    <d v="1906-11-16T00:00:00"/>
    <n v="61.5"/>
    <n v="21.75"/>
    <s v="Finland"/>
    <n v="6"/>
    <n v="6"/>
    <n v="1996"/>
    <d v="1911-11-17T00:00:00"/>
    <x v="2"/>
    <x v="621"/>
    <x v="1"/>
    <s v="UU"/>
    <x v="1"/>
    <n v="371"/>
    <n v="5"/>
    <n v="91"/>
  </r>
  <r>
    <s v="SFH-S168562"/>
    <n v="2"/>
    <n v="6"/>
    <n v="1995"/>
    <d v="1907-11-16T00:00:00"/>
    <n v="61.5"/>
    <n v="21.78"/>
    <s v="Finland"/>
    <n v="3"/>
    <n v="8"/>
    <n v="1995"/>
    <d v="1909-01-15T00:00:00"/>
    <x v="666"/>
    <x v="1176"/>
    <x v="1"/>
    <s v="AH"/>
    <x v="0"/>
    <n v="62"/>
    <n v="3"/>
    <n v="206"/>
  </r>
  <r>
    <s v="SFH-S168585"/>
    <n v="3"/>
    <n v="6"/>
    <n v="1995"/>
    <d v="1908-11-15T00:00:00"/>
    <n v="61.48"/>
    <n v="21.75"/>
    <s v="Finland"/>
    <n v="23"/>
    <n v="12"/>
    <n v="1997"/>
    <d v="1929-05-19T00:00:00"/>
    <x v="489"/>
    <x v="712"/>
    <x v="1"/>
    <s v="PD"/>
    <x v="0"/>
    <n v="934"/>
    <n v="116"/>
    <n v="29"/>
  </r>
  <r>
    <s v="SFH-S168624"/>
    <n v="9"/>
    <n v="6"/>
    <n v="1995"/>
    <d v="1914-11-16T00:00:00"/>
    <n v="61.48"/>
    <n v="21.82"/>
    <s v="Finland"/>
    <n v="8"/>
    <n v="4"/>
    <n v="1996"/>
    <d v="1913-09-17T00:00:00"/>
    <x v="574"/>
    <x v="1230"/>
    <x v="1"/>
    <s v="DH"/>
    <x v="0"/>
    <n v="304"/>
    <n v="132"/>
    <n v="4"/>
  </r>
  <r>
    <s v="SFH-S168642"/>
    <n v="10"/>
    <n v="6"/>
    <n v="1995"/>
    <d v="1915-11-16T00:00:00"/>
    <n v="61.48"/>
    <n v="21.75"/>
    <s v="Finland"/>
    <n v="26"/>
    <n v="8"/>
    <n v="1995"/>
    <d v="1932-01-16T00:00:00"/>
    <x v="711"/>
    <x v="1157"/>
    <x v="1"/>
    <s v="UU"/>
    <x v="0"/>
    <n v="77"/>
    <n v="5"/>
    <n v="335"/>
  </r>
  <r>
    <s v="SFH-S168650"/>
    <n v="23"/>
    <n v="6"/>
    <n v="1995"/>
    <d v="1928-11-15T00:00:00"/>
    <n v="61.5"/>
    <n v="21.78"/>
    <s v="Finland"/>
    <n v="20"/>
    <n v="5"/>
    <n v="1996"/>
    <d v="1925-10-17T00:00:00"/>
    <x v="666"/>
    <x v="1219"/>
    <x v="1"/>
    <s v="UU"/>
    <x v="0"/>
    <n v="332"/>
    <n v="14"/>
    <n v="263"/>
  </r>
  <r>
    <s v="SVS-6111739"/>
    <n v="18"/>
    <n v="5"/>
    <n v="1995"/>
    <d v="1923-10-16T00:00:00"/>
    <n v="57.88"/>
    <n v="11.58"/>
    <s v="Sweden"/>
    <n v="27"/>
    <n v="6"/>
    <n v="1996"/>
    <d v="1932-11-16T00:00:00"/>
    <x v="194"/>
    <x v="1143"/>
    <x v="11"/>
    <s v="UU"/>
    <x v="0"/>
    <n v="406"/>
    <n v="0"/>
    <n v="0"/>
  </r>
  <r>
    <s v="GBT-ER80112"/>
    <n v="29"/>
    <n v="5"/>
    <n v="1996"/>
    <d v="1934-10-17T00:00:00"/>
    <n v="52.75"/>
    <n v="-4.8"/>
    <s v="UK"/>
    <n v="15"/>
    <n v="7"/>
    <n v="1996"/>
    <d v="1920-12-16T00:00:00"/>
    <x v="468"/>
    <x v="527"/>
    <x v="4"/>
    <s v="UU"/>
    <x v="0"/>
    <n v="47"/>
    <n v="0"/>
    <n v="0"/>
  </r>
  <r>
    <s v="GBT-ES45164"/>
    <n v="2"/>
    <n v="6"/>
    <n v="1996"/>
    <d v="1907-11-17T00:00:00"/>
    <n v="52.88"/>
    <n v="-1.18"/>
    <s v="UK"/>
    <n v="7"/>
    <n v="6"/>
    <n v="1996"/>
    <d v="1912-11-16T00:00:00"/>
    <x v="765"/>
    <x v="898"/>
    <x v="4"/>
    <s v="UU"/>
    <x v="2"/>
    <n v="5"/>
    <n v="2"/>
    <n v="181"/>
  </r>
  <r>
    <s v="GBT-ES53494"/>
    <n v="25"/>
    <n v="5"/>
    <n v="1996"/>
    <d v="1930-10-17T00:00:00"/>
    <n v="53.38"/>
    <n v="-2.5300000000000002"/>
    <s v="UK"/>
    <n v="1"/>
    <n v="4"/>
    <n v="1997"/>
    <d v="1906-09-18T00:00:00"/>
    <x v="304"/>
    <x v="1231"/>
    <x v="4"/>
    <s v="DH"/>
    <x v="0"/>
    <n v="311"/>
    <n v="8"/>
    <n v="136"/>
  </r>
  <r>
    <s v="GBT-ES57424"/>
    <n v="2"/>
    <n v="6"/>
    <n v="1996"/>
    <d v="1907-11-17T00:00:00"/>
    <n v="52.1"/>
    <n v="-7.0000000000000007E-2"/>
    <s v="UK"/>
    <n v="5"/>
    <n v="9"/>
    <n v="1996"/>
    <d v="1911-02-17T00:00:00"/>
    <x v="655"/>
    <x v="529"/>
    <x v="4"/>
    <s v="RH"/>
    <x v="0"/>
    <n v="95"/>
    <n v="2"/>
    <n v="181"/>
  </r>
  <r>
    <s v="GBT-ES57662"/>
    <n v="23"/>
    <n v="5"/>
    <n v="1996"/>
    <d v="1928-10-16T00:00:00"/>
    <n v="54.93"/>
    <n v="-1.8"/>
    <s v="UK"/>
    <n v="22"/>
    <n v="6"/>
    <n v="1996"/>
    <d v="1927-11-17T00:00:00"/>
    <x v="201"/>
    <x v="219"/>
    <x v="4"/>
    <s v="PD"/>
    <x v="0"/>
    <n v="30"/>
    <n v="2"/>
    <n v="181"/>
  </r>
  <r>
    <s v="GBT-ES70465"/>
    <n v="7"/>
    <n v="6"/>
    <n v="1996"/>
    <d v="1912-11-16T00:00:00"/>
    <n v="54.52"/>
    <n v="-1.18"/>
    <s v="UK"/>
    <n v="2"/>
    <n v="5"/>
    <n v="1997"/>
    <d v="1907-10-18T00:00:00"/>
    <x v="629"/>
    <x v="1232"/>
    <x v="4"/>
    <s v="UU"/>
    <x v="0"/>
    <n v="329"/>
    <n v="4"/>
    <n v="120"/>
  </r>
  <r>
    <s v="GBT-ES81708"/>
    <n v="10"/>
    <n v="5"/>
    <n v="1996"/>
    <d v="1915-10-17T00:00:00"/>
    <n v="52.18"/>
    <n v="0.98"/>
    <s v="UK"/>
    <n v="17"/>
    <n v="1"/>
    <n v="2001"/>
    <d v="1922-06-24T00:00:00"/>
    <x v="779"/>
    <x v="169"/>
    <x v="4"/>
    <s v="UU"/>
    <x v="0"/>
    <n v="1713"/>
    <n v="0"/>
    <n v="0"/>
  </r>
  <r>
    <s v="GBT-ET07311"/>
    <n v="13"/>
    <n v="5"/>
    <n v="1996"/>
    <d v="1918-10-17T00:00:00"/>
    <n v="53.02"/>
    <n v="-2.2200000000000002"/>
    <s v="UK"/>
    <n v="15"/>
    <n v="7"/>
    <n v="1996"/>
    <d v="1920-12-16T00:00:00"/>
    <x v="740"/>
    <x v="892"/>
    <x v="4"/>
    <s v="AH"/>
    <x v="0"/>
    <n v="63"/>
    <n v="0"/>
    <n v="0"/>
  </r>
  <r>
    <s v="GBT-ET07313"/>
    <n v="17"/>
    <n v="5"/>
    <n v="1996"/>
    <d v="1922-10-17T00:00:00"/>
    <n v="53.03"/>
    <n v="-2.2200000000000002"/>
    <s v="UK"/>
    <n v="29"/>
    <n v="7"/>
    <n v="1999"/>
    <d v="1934-12-20T00:00:00"/>
    <x v="739"/>
    <x v="892"/>
    <x v="4"/>
    <s v="AH"/>
    <x v="0"/>
    <n v="1168"/>
    <n v="0"/>
    <n v="0"/>
  </r>
  <r>
    <s v="GBT-ET07314"/>
    <n v="17"/>
    <n v="5"/>
    <n v="1996"/>
    <d v="1922-10-17T00:00:00"/>
    <n v="53.03"/>
    <n v="-2.2200000000000002"/>
    <s v="UK"/>
    <n v="7"/>
    <n v="7"/>
    <n v="1996"/>
    <d v="1912-12-16T00:00:00"/>
    <x v="740"/>
    <x v="892"/>
    <x v="4"/>
    <s v="UU"/>
    <x v="0"/>
    <n v="51"/>
    <n v="2"/>
    <n v="181"/>
  </r>
  <r>
    <s v="GBT-ET13401"/>
    <n v="9"/>
    <n v="6"/>
    <n v="1996"/>
    <d v="1914-11-17T00:00:00"/>
    <n v="51.85"/>
    <n v="-3.18"/>
    <s v="UK"/>
    <n v="17"/>
    <n v="6"/>
    <n v="1996"/>
    <d v="1922-11-17T00:00:00"/>
    <x v="810"/>
    <x v="1233"/>
    <x v="4"/>
    <s v="AH"/>
    <x v="0"/>
    <n v="8"/>
    <n v="3"/>
    <n v="91"/>
  </r>
  <r>
    <s v="NLA-3514034"/>
    <n v="2"/>
    <n v="6"/>
    <n v="1996"/>
    <d v="1907-11-17T00:00:00"/>
    <n v="52.35"/>
    <n v="4.5199999999999996"/>
    <s v="Netherlands"/>
    <n v="31"/>
    <n v="3"/>
    <n v="2004"/>
    <d v="1936-08-24T00:00:00"/>
    <x v="15"/>
    <x v="900"/>
    <x v="19"/>
    <s v="PD"/>
    <x v="1"/>
    <n v="2859"/>
    <n v="2"/>
    <n v="0"/>
  </r>
  <r>
    <s v="NOS-6105118"/>
    <n v="4"/>
    <n v="6"/>
    <n v="1996"/>
    <d v="1909-11-17T00:00:00"/>
    <n v="59.23"/>
    <n v="5.2"/>
    <s v="Norway"/>
    <n v="12"/>
    <n v="3"/>
    <n v="1998"/>
    <d v="1917-08-19T00:00:00"/>
    <x v="547"/>
    <x v="1234"/>
    <x v="8"/>
    <s v="PD"/>
    <x v="0"/>
    <n v="646"/>
    <n v="3"/>
    <n v="208"/>
  </r>
  <r>
    <s v="NOS-6105876"/>
    <n v="28"/>
    <n v="5"/>
    <n v="1996"/>
    <d v="1933-10-17T00:00:00"/>
    <n v="59.2"/>
    <n v="5.32"/>
    <s v="Norway"/>
    <n v="24"/>
    <n v="1"/>
    <n v="1997"/>
    <d v="1929-06-19T00:00:00"/>
    <x v="887"/>
    <x v="696"/>
    <x v="8"/>
    <s v="DH"/>
    <x v="0"/>
    <n v="241"/>
    <n v="0"/>
    <n v="0"/>
  </r>
  <r>
    <s v="NOS-6149016"/>
    <n v="28"/>
    <n v="6"/>
    <n v="1996"/>
    <d v="1933-11-17T00:00:00"/>
    <n v="68.13"/>
    <n v="13.63"/>
    <s v="Norway"/>
    <n v="18"/>
    <n v="9"/>
    <n v="1996"/>
    <d v="1924-02-17T00:00:00"/>
    <x v="888"/>
    <x v="203"/>
    <x v="8"/>
    <s v="UU"/>
    <x v="0"/>
    <n v="82"/>
    <n v="0"/>
    <n v="0"/>
  </r>
  <r>
    <s v="NOS-684238"/>
    <n v="3"/>
    <n v="6"/>
    <n v="1996"/>
    <d v="1908-11-16T00:00:00"/>
    <n v="61.22"/>
    <n v="10.27"/>
    <s v="Norway"/>
    <n v="11"/>
    <n v="6"/>
    <n v="1996"/>
    <d v="1916-11-16T00:00:00"/>
    <x v="710"/>
    <x v="3"/>
    <x v="8"/>
    <s v="UU"/>
    <x v="0"/>
    <n v="8"/>
    <n v="0"/>
    <n v="0"/>
  </r>
  <r>
    <s v="SFH-S079548"/>
    <n v="16"/>
    <n v="6"/>
    <n v="1996"/>
    <d v="1921-11-17T00:00:00"/>
    <n v="65.03"/>
    <n v="25.42"/>
    <s v="Finland"/>
    <n v="11"/>
    <n v="4"/>
    <n v="1997"/>
    <d v="1916-09-17T00:00:00"/>
    <x v="889"/>
    <x v="511"/>
    <x v="1"/>
    <s v="UU"/>
    <x v="0"/>
    <n v="299"/>
    <n v="80"/>
    <n v="221"/>
  </r>
  <r>
    <s v="SFH-S134349"/>
    <n v="1"/>
    <n v="6"/>
    <n v="1996"/>
    <d v="1906-11-17T00:00:00"/>
    <n v="62.78"/>
    <n v="22.88"/>
    <s v="Finland"/>
    <n v="30"/>
    <n v="6"/>
    <n v="1997"/>
    <d v="1935-11-18T00:00:00"/>
    <x v="84"/>
    <x v="1155"/>
    <x v="1"/>
    <s v="UU"/>
    <x v="0"/>
    <n v="394"/>
    <n v="3"/>
    <n v="336"/>
  </r>
  <r>
    <s v="SFH-S143191"/>
    <n v="18"/>
    <n v="6"/>
    <n v="1996"/>
    <d v="1923-11-17T00:00:00"/>
    <n v="60.53"/>
    <n v="24.22"/>
    <s v="Finland"/>
    <n v="18"/>
    <n v="10"/>
    <n v="1996"/>
    <d v="1924-03-18T00:00:00"/>
    <x v="745"/>
    <x v="849"/>
    <x v="1"/>
    <s v="RH"/>
    <x v="2"/>
    <n v="122"/>
    <n v="0"/>
    <n v="0"/>
  </r>
  <r>
    <s v="SFH-S144350"/>
    <n v="4"/>
    <n v="6"/>
    <n v="1996"/>
    <d v="1909-11-17T00:00:00"/>
    <n v="60.53"/>
    <n v="26.97"/>
    <s v="Finland"/>
    <n v="23"/>
    <n v="6"/>
    <n v="1998"/>
    <d v="1928-11-18T00:00:00"/>
    <x v="745"/>
    <x v="1235"/>
    <x v="1"/>
    <s v="UU"/>
    <x v="1"/>
    <n v="749"/>
    <n v="1"/>
    <n v="270"/>
  </r>
  <r>
    <s v="SFH-S144701"/>
    <n v="22"/>
    <n v="6"/>
    <n v="1996"/>
    <d v="1927-11-17T00:00:00"/>
    <n v="68.92"/>
    <n v="26.87"/>
    <s v="Finland"/>
    <n v="31"/>
    <n v="5"/>
    <n v="1998"/>
    <d v="1936-10-18T00:00:00"/>
    <x v="890"/>
    <x v="1236"/>
    <x v="1"/>
    <s v="UU"/>
    <x v="0"/>
    <n v="708"/>
    <n v="91"/>
    <n v="43"/>
  </r>
  <r>
    <s v="SFH-S145717"/>
    <n v="6"/>
    <n v="6"/>
    <n v="1996"/>
    <d v="1911-11-17T00:00:00"/>
    <n v="60.63"/>
    <n v="24.8"/>
    <s v="Finland"/>
    <n v="1"/>
    <n v="11"/>
    <n v="1996"/>
    <d v="1907-04-19T00:00:00"/>
    <x v="205"/>
    <x v="925"/>
    <x v="1"/>
    <s v="UU"/>
    <x v="0"/>
    <n v="148"/>
    <n v="1"/>
    <n v="91"/>
  </r>
  <r>
    <s v="SFH-S162652"/>
    <n v="1"/>
    <n v="6"/>
    <n v="1996"/>
    <d v="1906-11-17T00:00:00"/>
    <n v="62.78"/>
    <n v="22.88"/>
    <s v="Finland"/>
    <n v="23"/>
    <n v="9"/>
    <n v="1996"/>
    <d v="1929-02-16T00:00:00"/>
    <x v="826"/>
    <x v="1087"/>
    <x v="1"/>
    <s v="AH"/>
    <x v="0"/>
    <n v="114"/>
    <n v="3"/>
    <n v="270"/>
  </r>
  <r>
    <s v="SFH-S168129"/>
    <n v="31"/>
    <n v="5"/>
    <n v="1996"/>
    <d v="1936-10-16T00:00:00"/>
    <n v="60.15"/>
    <n v="24.88"/>
    <s v="Finland"/>
    <n v="24"/>
    <n v="6"/>
    <n v="1996"/>
    <d v="1929-11-17T00:00:00"/>
    <x v="664"/>
    <x v="1209"/>
    <x v="1"/>
    <s v="UU"/>
    <x v="0"/>
    <n v="24"/>
    <n v="0"/>
    <n v="0"/>
  </r>
  <r>
    <s v="SFH-S168164"/>
    <n v="2"/>
    <n v="6"/>
    <n v="1996"/>
    <d v="1907-11-17T00:00:00"/>
    <n v="61.75"/>
    <n v="23.1"/>
    <s v="Finland"/>
    <n v="4"/>
    <n v="6"/>
    <n v="1997"/>
    <d v="1909-11-18T00:00:00"/>
    <x v="505"/>
    <x v="996"/>
    <x v="1"/>
    <s v="UU"/>
    <x v="1"/>
    <n v="367"/>
    <n v="6"/>
    <n v="189"/>
  </r>
  <r>
    <s v="SFH-S168189"/>
    <n v="7"/>
    <n v="6"/>
    <n v="1996"/>
    <d v="1912-11-16T00:00:00"/>
    <n v="61.87"/>
    <n v="22.92"/>
    <s v="Finland"/>
    <n v="16"/>
    <n v="1"/>
    <n v="2003"/>
    <d v="1921-06-25T00:00:00"/>
    <x v="39"/>
    <x v="909"/>
    <x v="1"/>
    <s v="UU"/>
    <x v="0"/>
    <n v="2414"/>
    <n v="4"/>
    <n v="91"/>
  </r>
  <r>
    <s v="SFH-S168192"/>
    <n v="7"/>
    <n v="6"/>
    <n v="1996"/>
    <d v="1912-11-16T00:00:00"/>
    <n v="61.87"/>
    <n v="22.92"/>
    <s v="Finland"/>
    <n v="31"/>
    <n v="8"/>
    <n v="1996"/>
    <d v="1937-01-16T00:00:00"/>
    <x v="579"/>
    <x v="909"/>
    <x v="1"/>
    <s v="AH"/>
    <x v="0"/>
    <n v="85"/>
    <n v="4"/>
    <n v="118"/>
  </r>
  <r>
    <s v="SFH-S168195"/>
    <n v="8"/>
    <n v="6"/>
    <n v="1996"/>
    <d v="1913-11-17T00:00:00"/>
    <n v="60.18"/>
    <n v="25.02"/>
    <s v="Finland"/>
    <n v="25"/>
    <n v="5"/>
    <n v="1998"/>
    <d v="1930-10-19T00:00:00"/>
    <x v="412"/>
    <x v="881"/>
    <x v="1"/>
    <s v="UU"/>
    <x v="0"/>
    <n v="716"/>
    <n v="0"/>
    <n v="0"/>
  </r>
  <r>
    <s v="SFH-S168219"/>
    <n v="8"/>
    <n v="6"/>
    <n v="1996"/>
    <d v="1913-11-17T00:00:00"/>
    <n v="60.27"/>
    <n v="24.88"/>
    <s v="Finland"/>
    <n v="21"/>
    <n v="6"/>
    <n v="1996"/>
    <d v="1926-11-17T00:00:00"/>
    <x v="697"/>
    <x v="1209"/>
    <x v="1"/>
    <s v="AH"/>
    <x v="0"/>
    <n v="13"/>
    <n v="0"/>
    <n v="0"/>
  </r>
  <r>
    <s v="SFH-S170257"/>
    <n v="6"/>
    <n v="6"/>
    <n v="1996"/>
    <d v="1911-11-17T00:00:00"/>
    <n v="65.02"/>
    <n v="25.55"/>
    <s v="Finland"/>
    <n v="2"/>
    <n v="7"/>
    <n v="2007"/>
    <d v="1907-12-28T00:00:00"/>
    <x v="538"/>
    <x v="1237"/>
    <x v="1"/>
    <s v="UU"/>
    <x v="0"/>
    <n v="4043"/>
    <n v="4"/>
    <n v="240"/>
  </r>
  <r>
    <s v="SFH-S170258"/>
    <n v="6"/>
    <n v="6"/>
    <n v="1996"/>
    <d v="1911-11-17T00:00:00"/>
    <n v="65"/>
    <n v="25.55"/>
    <s v="Finland"/>
    <n v="11"/>
    <n v="6"/>
    <n v="1996"/>
    <d v="1916-11-16T00:00:00"/>
    <x v="538"/>
    <x v="796"/>
    <x v="1"/>
    <s v="UU"/>
    <x v="0"/>
    <n v="5"/>
    <n v="0"/>
    <n v="0"/>
  </r>
  <r>
    <s v="SFH-S175374"/>
    <n v="28"/>
    <n v="5"/>
    <n v="1996"/>
    <d v="1933-10-17T00:00:00"/>
    <n v="61.52"/>
    <n v="21.78"/>
    <s v="Finland"/>
    <n v="11"/>
    <n v="3"/>
    <n v="1998"/>
    <d v="1916-08-18T00:00:00"/>
    <x v="711"/>
    <x v="1176"/>
    <x v="1"/>
    <s v="DH"/>
    <x v="0"/>
    <n v="652"/>
    <n v="1"/>
    <n v="270"/>
  </r>
  <r>
    <s v="SFH-S175441"/>
    <n v="5"/>
    <n v="6"/>
    <n v="1996"/>
    <d v="1910-11-17T00:00:00"/>
    <n v="61.48"/>
    <n v="21.75"/>
    <s v="Finland"/>
    <n v="14"/>
    <n v="4"/>
    <n v="1997"/>
    <d v="1919-09-18T00:00:00"/>
    <x v="773"/>
    <x v="572"/>
    <x v="1"/>
    <s v="DH"/>
    <x v="0"/>
    <n v="313"/>
    <n v="54"/>
    <n v="201"/>
  </r>
  <r>
    <s v="SFH-S175453"/>
    <n v="6"/>
    <n v="6"/>
    <n v="1996"/>
    <d v="1911-11-17T00:00:00"/>
    <n v="61.67"/>
    <n v="21.62"/>
    <s v="Finland"/>
    <n v="13"/>
    <n v="6"/>
    <n v="1996"/>
    <d v="1918-11-17T00:00:00"/>
    <x v="124"/>
    <x v="1152"/>
    <x v="1"/>
    <s v="AH"/>
    <x v="0"/>
    <n v="7"/>
    <n v="0"/>
    <n v="0"/>
  </r>
  <r>
    <s v="SFH-ST176117"/>
    <n v="6"/>
    <n v="6"/>
    <n v="1996"/>
    <d v="1911-11-17T00:00:00"/>
    <n v="62.98"/>
    <n v="27.95"/>
    <s v="Finland"/>
    <n v="1"/>
    <n v="5"/>
    <n v="1998"/>
    <d v="1906-10-19T00:00:00"/>
    <x v="825"/>
    <x v="1081"/>
    <x v="1"/>
    <s v="AH"/>
    <x v="0"/>
    <n v="694"/>
    <n v="4"/>
    <n v="181"/>
  </r>
  <r>
    <s v="SFH-ST176123"/>
    <n v="6"/>
    <n v="6"/>
    <n v="1996"/>
    <d v="1911-11-17T00:00:00"/>
    <n v="62.98"/>
    <n v="27.95"/>
    <s v="Finland"/>
    <n v="14"/>
    <n v="10"/>
    <n v="1996"/>
    <d v="1920-03-18T00:00:00"/>
    <x v="825"/>
    <x v="1081"/>
    <x v="1"/>
    <s v="AH"/>
    <x v="0"/>
    <n v="130"/>
    <n v="4"/>
    <n v="181"/>
  </r>
  <r>
    <s v="SVS-6144829"/>
    <n v="7"/>
    <n v="6"/>
    <n v="1996"/>
    <d v="1912-11-16T00:00:00"/>
    <n v="61.72"/>
    <n v="17.079999999999998"/>
    <s v="Sweden"/>
    <n v="15"/>
    <n v="7"/>
    <n v="1996"/>
    <d v="1920-12-16T00:00:00"/>
    <x v="544"/>
    <x v="1161"/>
    <x v="11"/>
    <s v="UU"/>
    <x v="0"/>
    <n v="38"/>
    <n v="0"/>
    <n v="0"/>
  </r>
  <r>
    <s v="CZP-E282435"/>
    <n v="8"/>
    <n v="6"/>
    <n v="1997"/>
    <d v="1913-11-18T00:00:00"/>
    <n v="48.8"/>
    <n v="16.63"/>
    <s v="Czech Republic"/>
    <n v="1"/>
    <n v="9"/>
    <n v="1998"/>
    <d v="1907-02-19T00:00:00"/>
    <x v="891"/>
    <x v="1238"/>
    <x v="16"/>
    <s v="HH"/>
    <x v="0"/>
    <n v="450"/>
    <n v="0"/>
    <n v="0"/>
  </r>
  <r>
    <s v="DER-E18480"/>
    <n v="9"/>
    <n v="6"/>
    <n v="1997"/>
    <d v="1914-11-18T00:00:00"/>
    <n v="48.65"/>
    <n v="13.95"/>
    <s v="Austria"/>
    <n v="15"/>
    <n v="4"/>
    <n v="2001"/>
    <d v="1920-09-21T00:00:00"/>
    <x v="892"/>
    <x v="594"/>
    <x v="5"/>
    <s v="PD"/>
    <x v="0"/>
    <n v="1406"/>
    <n v="13"/>
    <n v="157"/>
  </r>
  <r>
    <s v="GBT-EJ72751"/>
    <n v="30"/>
    <n v="4"/>
    <n v="1997"/>
    <d v="1935-09-18T00:00:00"/>
    <n v="52.93"/>
    <n v="-0.68"/>
    <s v="UK"/>
    <n v="29"/>
    <n v="6"/>
    <n v="1997"/>
    <d v="1934-11-18T00:00:00"/>
    <x v="833"/>
    <x v="350"/>
    <x v="4"/>
    <s v="AH"/>
    <x v="0"/>
    <n v="60"/>
    <n v="0"/>
    <n v="0"/>
  </r>
  <r>
    <s v="GBT-EP05984"/>
    <n v="15"/>
    <n v="5"/>
    <n v="1997"/>
    <d v="1920-10-17T00:00:00"/>
    <n v="54.92"/>
    <n v="-5.13"/>
    <s v="UK"/>
    <n v="16"/>
    <n v="4"/>
    <n v="1999"/>
    <d v="1921-09-20T00:00:00"/>
    <x v="201"/>
    <x v="1239"/>
    <x v="4"/>
    <s v="DH"/>
    <x v="0"/>
    <n v="701"/>
    <n v="3"/>
    <n v="270"/>
  </r>
  <r>
    <s v="GBT-ES53425"/>
    <n v="22"/>
    <n v="5"/>
    <n v="1997"/>
    <d v="1927-10-18T00:00:00"/>
    <n v="53.37"/>
    <n v="-2.92"/>
    <s v="UK"/>
    <n v="8"/>
    <n v="5"/>
    <n v="1998"/>
    <d v="1913-10-19T00:00:00"/>
    <x v="304"/>
    <x v="1240"/>
    <x v="4"/>
    <s v="UU"/>
    <x v="0"/>
    <n v="351"/>
    <n v="14"/>
    <n v="255"/>
  </r>
  <r>
    <s v="GBT-ES53441"/>
    <n v="16"/>
    <n v="5"/>
    <n v="1997"/>
    <d v="1921-10-18T00:00:00"/>
    <n v="53.35"/>
    <n v="-2.92"/>
    <s v="UK"/>
    <n v="9"/>
    <n v="6"/>
    <n v="1997"/>
    <d v="1914-11-18T00:00:00"/>
    <x v="469"/>
    <x v="1170"/>
    <x v="4"/>
    <s v="UU"/>
    <x v="0"/>
    <n v="24"/>
    <n v="0"/>
    <n v="0"/>
  </r>
  <r>
    <s v="GBT-ES57730"/>
    <n v="19"/>
    <n v="5"/>
    <n v="1997"/>
    <d v="1924-10-17T00:00:00"/>
    <n v="54.93"/>
    <n v="-1.73"/>
    <s v="UK"/>
    <n v="1"/>
    <n v="5"/>
    <n v="1998"/>
    <d v="1906-10-19T00:00:00"/>
    <x v="882"/>
    <x v="955"/>
    <x v="4"/>
    <s v="UU"/>
    <x v="1"/>
    <n v="347"/>
    <n v="3"/>
    <n v="30"/>
  </r>
  <r>
    <s v="GBT-ES57735"/>
    <n v="19"/>
    <n v="5"/>
    <n v="1997"/>
    <d v="1924-10-17T00:00:00"/>
    <n v="54.93"/>
    <n v="-1.73"/>
    <s v="UK"/>
    <n v="1"/>
    <n v="12"/>
    <n v="1998"/>
    <d v="1907-05-21T00:00:00"/>
    <x v="201"/>
    <x v="1241"/>
    <x v="4"/>
    <s v="DH"/>
    <x v="0"/>
    <n v="561"/>
    <n v="7"/>
    <n v="107"/>
  </r>
  <r>
    <s v="GBT-ES68818"/>
    <n v="26"/>
    <n v="5"/>
    <n v="1997"/>
    <d v="1931-10-18T00:00:00"/>
    <n v="52.75"/>
    <n v="-4.8"/>
    <s v="UK"/>
    <n v="1"/>
    <n v="8"/>
    <n v="1998"/>
    <d v="1907-01-19T00:00:00"/>
    <x v="468"/>
    <x v="527"/>
    <x v="4"/>
    <s v="UU"/>
    <x v="0"/>
    <n v="432"/>
    <n v="0"/>
    <n v="0"/>
  </r>
  <r>
    <s v="GBT-ES93349"/>
    <n v="14"/>
    <n v="5"/>
    <n v="1997"/>
    <d v="1919-10-18T00:00:00"/>
    <n v="51.77"/>
    <n v="-0.77"/>
    <s v="UK"/>
    <n v="5"/>
    <n v="7"/>
    <n v="1997"/>
    <d v="1910-12-18T00:00:00"/>
    <x v="498"/>
    <x v="386"/>
    <x v="4"/>
    <s v="AH"/>
    <x v="0"/>
    <n v="52"/>
    <n v="0"/>
    <n v="0"/>
  </r>
  <r>
    <s v="GBT-ES93355"/>
    <n v="16"/>
    <n v="5"/>
    <n v="1997"/>
    <d v="1921-10-18T00:00:00"/>
    <n v="51.77"/>
    <n v="-0.77"/>
    <s v="UK"/>
    <n v="29"/>
    <n v="11"/>
    <n v="1997"/>
    <d v="1935-04-20T00:00:00"/>
    <x v="429"/>
    <x v="765"/>
    <x v="4"/>
    <s v="DH"/>
    <x v="0"/>
    <n v="197"/>
    <n v="3"/>
    <n v="309"/>
  </r>
  <r>
    <s v="GBT-ET07357"/>
    <n v="1"/>
    <n v="5"/>
    <n v="1997"/>
    <d v="1906-10-18T00:00:00"/>
    <n v="52.42"/>
    <n v="-4.07"/>
    <s v="UK"/>
    <n v="26"/>
    <n v="8"/>
    <n v="2008"/>
    <d v="1932-01-29T00:00:00"/>
    <x v="584"/>
    <x v="156"/>
    <x v="4"/>
    <s v="UU"/>
    <x v="0"/>
    <n v="4135"/>
    <n v="3"/>
    <n v="149"/>
  </r>
  <r>
    <s v="GBT-ET13448"/>
    <n v="3"/>
    <n v="1"/>
    <n v="1997"/>
    <d v="1908-06-19T00:00:00"/>
    <n v="51.92"/>
    <n v="-3.25"/>
    <s v="UK"/>
    <n v="15"/>
    <n v="9"/>
    <n v="2007"/>
    <d v="1921-02-27T00:00:00"/>
    <x v="35"/>
    <x v="1242"/>
    <x v="4"/>
    <s v="RH"/>
    <x v="0"/>
    <n v="3907"/>
    <n v="14"/>
    <n v="191"/>
  </r>
  <r>
    <s v="NLA-3514066"/>
    <n v="20"/>
    <n v="4"/>
    <n v="1997"/>
    <d v="1925-09-18T00:00:00"/>
    <n v="52.75"/>
    <n v="4.67"/>
    <s v="Netherlands"/>
    <n v="1"/>
    <n v="3"/>
    <n v="2000"/>
    <d v="1906-08-21T00:00:00"/>
    <x v="467"/>
    <x v="871"/>
    <x v="19"/>
    <s v="DH"/>
    <x v="0"/>
    <n v="1046"/>
    <n v="6"/>
    <n v="169"/>
  </r>
  <r>
    <s v="NLA-3528394"/>
    <n v="3"/>
    <n v="6"/>
    <n v="1997"/>
    <d v="1908-11-17T00:00:00"/>
    <n v="51.97"/>
    <n v="4.53"/>
    <s v="Netherlands"/>
    <n v="11"/>
    <n v="5"/>
    <n v="1998"/>
    <d v="1916-10-18T00:00:00"/>
    <x v="500"/>
    <x v="870"/>
    <x v="19"/>
    <s v="RH"/>
    <x v="0"/>
    <n v="342"/>
    <n v="2"/>
    <n v="0"/>
  </r>
  <r>
    <s v="SFH-S076989"/>
    <n v="10"/>
    <n v="6"/>
    <n v="1997"/>
    <d v="1915-11-18T00:00:00"/>
    <n v="62.73"/>
    <n v="22.27"/>
    <s v="Finland"/>
    <n v="30"/>
    <n v="10"/>
    <n v="1998"/>
    <d v="1936-03-20T00:00:00"/>
    <x v="893"/>
    <x v="1243"/>
    <x v="1"/>
    <s v="DH"/>
    <x v="0"/>
    <n v="507"/>
    <n v="40"/>
    <n v="349"/>
  </r>
  <r>
    <s v="SFH-S108087"/>
    <n v="27"/>
    <n v="5"/>
    <n v="1997"/>
    <d v="1932-10-17T00:00:00"/>
    <n v="60.42"/>
    <n v="23.05"/>
    <s v="Finland"/>
    <n v="15"/>
    <n v="1"/>
    <n v="1999"/>
    <d v="1920-06-21T00:00:00"/>
    <x v="842"/>
    <x v="1215"/>
    <x v="1"/>
    <s v="DH"/>
    <x v="0"/>
    <n v="598"/>
    <n v="41"/>
    <n v="260"/>
  </r>
  <r>
    <s v="SFH-S135330"/>
    <n v="7"/>
    <n v="6"/>
    <n v="1997"/>
    <d v="1912-11-17T00:00:00"/>
    <n v="60.8"/>
    <n v="21.4"/>
    <s v="Finland"/>
    <n v="15"/>
    <n v="9"/>
    <n v="1997"/>
    <d v="1921-02-17T00:00:00"/>
    <x v="123"/>
    <x v="572"/>
    <x v="1"/>
    <s v="UU"/>
    <x v="0"/>
    <n v="100"/>
    <n v="0"/>
    <n v="0"/>
  </r>
  <r>
    <s v="SFH-S145742"/>
    <n v="29"/>
    <n v="5"/>
    <n v="1997"/>
    <d v="1934-10-18T00:00:00"/>
    <n v="60.6"/>
    <n v="24.83"/>
    <s v="Finland"/>
    <n v="21"/>
    <n v="7"/>
    <n v="1998"/>
    <d v="1926-12-19T00:00:00"/>
    <x v="61"/>
    <x v="92"/>
    <x v="1"/>
    <s v="DH"/>
    <x v="0"/>
    <n v="418"/>
    <n v="12"/>
    <n v="181"/>
  </r>
  <r>
    <s v="SFH-S168248"/>
    <n v="18"/>
    <n v="5"/>
    <n v="1997"/>
    <d v="1923-10-18T00:00:00"/>
    <n v="60.18"/>
    <n v="24.97"/>
    <s v="Finland"/>
    <n v="12"/>
    <n v="6"/>
    <n v="1997"/>
    <d v="1917-11-18T00:00:00"/>
    <x v="412"/>
    <x v="1160"/>
    <x v="1"/>
    <s v="UU"/>
    <x v="0"/>
    <n v="25"/>
    <n v="0"/>
    <n v="0"/>
  </r>
  <r>
    <s v="SFH-S168250"/>
    <n v="18"/>
    <n v="5"/>
    <n v="1997"/>
    <d v="1923-10-18T00:00:00"/>
    <n v="60.18"/>
    <n v="24.97"/>
    <s v="Finland"/>
    <n v="9"/>
    <n v="6"/>
    <n v="1997"/>
    <d v="1914-11-18T00:00:00"/>
    <x v="412"/>
    <x v="1160"/>
    <x v="1"/>
    <s v="UU"/>
    <x v="0"/>
    <n v="22"/>
    <n v="0"/>
    <n v="0"/>
  </r>
  <r>
    <s v="SFH-S168321"/>
    <n v="4"/>
    <n v="6"/>
    <n v="1997"/>
    <d v="1909-11-18T00:00:00"/>
    <n v="60.27"/>
    <n v="24.87"/>
    <s v="Finland"/>
    <n v="29"/>
    <n v="6"/>
    <n v="1997"/>
    <d v="1934-11-18T00:00:00"/>
    <x v="697"/>
    <x v="1138"/>
    <x v="1"/>
    <s v="UU"/>
    <x v="0"/>
    <n v="25"/>
    <n v="0"/>
    <n v="0"/>
  </r>
  <r>
    <s v="SFH-S168324"/>
    <n v="4"/>
    <n v="6"/>
    <n v="1997"/>
    <d v="1909-11-18T00:00:00"/>
    <n v="60.27"/>
    <n v="24.87"/>
    <s v="Finland"/>
    <n v="20"/>
    <n v="7"/>
    <n v="1997"/>
    <d v="1925-12-18T00:00:00"/>
    <x v="320"/>
    <x v="1138"/>
    <x v="1"/>
    <s v="ND"/>
    <x v="0"/>
    <n v="46"/>
    <n v="2"/>
    <n v="181"/>
  </r>
  <r>
    <s v="SFH-S168375"/>
    <n v="23"/>
    <n v="5"/>
    <n v="1997"/>
    <d v="1928-10-17T00:00:00"/>
    <n v="60.23"/>
    <n v="24.87"/>
    <s v="Finland"/>
    <n v="26"/>
    <n v="3"/>
    <n v="1998"/>
    <d v="1931-08-19T00:00:00"/>
    <x v="320"/>
    <x v="1138"/>
    <x v="1"/>
    <s v="AH"/>
    <x v="0"/>
    <n v="307"/>
    <n v="2"/>
    <n v="0"/>
  </r>
  <r>
    <s v="SFH-S168420"/>
    <n v="14"/>
    <n v="6"/>
    <n v="1997"/>
    <d v="1919-11-18T00:00:00"/>
    <n v="60.2"/>
    <n v="25.03"/>
    <s v="Finland"/>
    <n v="15"/>
    <n v="7"/>
    <n v="2002"/>
    <d v="1920-12-22T00:00:00"/>
    <x v="643"/>
    <x v="1038"/>
    <x v="1"/>
    <s v="UU"/>
    <x v="0"/>
    <n v="1857"/>
    <n v="142"/>
    <n v="355"/>
  </r>
  <r>
    <s v="SFH-S174000"/>
    <n v="23"/>
    <n v="5"/>
    <n v="1997"/>
    <d v="1928-10-17T00:00:00"/>
    <n v="62.7"/>
    <n v="22.48"/>
    <s v="Finland"/>
    <n v="7"/>
    <n v="6"/>
    <n v="2006"/>
    <d v="1912-11-26T00:00:00"/>
    <x v="826"/>
    <x v="1244"/>
    <x v="1"/>
    <s v="UU"/>
    <x v="0"/>
    <n v="3302"/>
    <n v="20"/>
    <n v="62"/>
  </r>
  <r>
    <s v="SFH-S178133"/>
    <n v="31"/>
    <n v="5"/>
    <n v="1997"/>
    <d v="1936-10-17T00:00:00"/>
    <n v="61.2"/>
    <n v="21.77"/>
    <s v="Finland"/>
    <n v="8"/>
    <n v="8"/>
    <n v="1997"/>
    <d v="1914-01-18T00:00:00"/>
    <x v="374"/>
    <x v="1176"/>
    <x v="1"/>
    <s v="AH"/>
    <x v="0"/>
    <n v="69"/>
    <n v="0"/>
    <n v="0"/>
  </r>
  <r>
    <s v="SFH-S183189"/>
    <n v="13"/>
    <n v="6"/>
    <n v="1997"/>
    <d v="1918-11-18T00:00:00"/>
    <n v="62.72"/>
    <n v="22.53"/>
    <s v="Finland"/>
    <n v="13"/>
    <n v="7"/>
    <n v="1997"/>
    <d v="1918-12-18T00:00:00"/>
    <x v="836"/>
    <x v="1104"/>
    <x v="1"/>
    <s v="AH"/>
    <x v="0"/>
    <n v="30"/>
    <n v="0"/>
    <n v="0"/>
  </r>
  <r>
    <s v="SFH-S183312"/>
    <n v="6"/>
    <n v="6"/>
    <n v="1997"/>
    <d v="1911-11-18T00:00:00"/>
    <n v="61.5"/>
    <n v="21.73"/>
    <s v="Finland"/>
    <n v="20"/>
    <n v="3"/>
    <n v="1998"/>
    <d v="1925-08-19T00:00:00"/>
    <x v="711"/>
    <x v="1157"/>
    <x v="1"/>
    <s v="DH"/>
    <x v="0"/>
    <n v="287"/>
    <n v="3"/>
    <n v="335"/>
  </r>
  <r>
    <s v="SFH-S183332"/>
    <n v="13"/>
    <n v="6"/>
    <n v="1997"/>
    <d v="1918-11-18T00:00:00"/>
    <n v="61.48"/>
    <n v="21.78"/>
    <s v="Finland"/>
    <n v="21"/>
    <n v="10"/>
    <n v="1998"/>
    <d v="1927-03-21T00:00:00"/>
    <x v="322"/>
    <x v="1245"/>
    <x v="1"/>
    <s v="DH"/>
    <x v="0"/>
    <n v="495"/>
    <n v="119"/>
    <n v="352"/>
  </r>
  <r>
    <s v="SFH-S183335"/>
    <n v="13"/>
    <n v="6"/>
    <n v="1997"/>
    <d v="1918-11-18T00:00:00"/>
    <n v="61.5"/>
    <n v="21.78"/>
    <s v="Finland"/>
    <n v="5"/>
    <n v="6"/>
    <n v="2009"/>
    <d v="1910-11-30T00:00:00"/>
    <x v="2"/>
    <x v="698"/>
    <x v="1"/>
    <s v="UU"/>
    <x v="0"/>
    <n v="4375"/>
    <n v="1"/>
    <n v="91"/>
  </r>
  <r>
    <s v="SFH-S184258"/>
    <n v="16"/>
    <n v="6"/>
    <n v="1997"/>
    <d v="1921-11-18T00:00:00"/>
    <n v="62.7"/>
    <n v="22.5"/>
    <s v="Finland"/>
    <n v="15"/>
    <n v="3"/>
    <n v="1998"/>
    <d v="1920-08-18T00:00:00"/>
    <x v="243"/>
    <x v="1205"/>
    <x v="1"/>
    <s v="DH"/>
    <x v="0"/>
    <n v="272"/>
    <n v="3"/>
    <n v="223"/>
  </r>
  <r>
    <s v="SFH-S184261"/>
    <n v="16"/>
    <n v="6"/>
    <n v="1997"/>
    <d v="1921-11-18T00:00:00"/>
    <n v="62.7"/>
    <n v="22.5"/>
    <s v="Finland"/>
    <n v="2"/>
    <n v="12"/>
    <n v="1999"/>
    <d v="1908-05-21T00:00:00"/>
    <x v="574"/>
    <x v="746"/>
    <x v="1"/>
    <s v="DH"/>
    <x v="0"/>
    <n v="899"/>
    <n v="7"/>
    <n v="235"/>
  </r>
  <r>
    <s v="SFH-S184401"/>
    <n v="14"/>
    <n v="6"/>
    <n v="1997"/>
    <d v="1919-11-18T00:00:00"/>
    <n v="62.95"/>
    <n v="27.98"/>
    <s v="Finland"/>
    <n v="15"/>
    <n v="9"/>
    <n v="1997"/>
    <d v="1921-02-17T00:00:00"/>
    <x v="825"/>
    <x v="1081"/>
    <x v="1"/>
    <s v="PD"/>
    <x v="0"/>
    <n v="93"/>
    <n v="2"/>
    <n v="270"/>
  </r>
  <r>
    <s v="SFH-S184403"/>
    <n v="14"/>
    <n v="6"/>
    <n v="1997"/>
    <d v="1919-11-18T00:00:00"/>
    <n v="62.95"/>
    <n v="27.98"/>
    <s v="Finland"/>
    <n v="20"/>
    <n v="12"/>
    <n v="1997"/>
    <d v="1926-05-20T00:00:00"/>
    <x v="825"/>
    <x v="1081"/>
    <x v="1"/>
    <s v="DH"/>
    <x v="0"/>
    <n v="189"/>
    <n v="2"/>
    <n v="270"/>
  </r>
  <r>
    <s v="SVS-6022035"/>
    <n v="18"/>
    <n v="6"/>
    <n v="1997"/>
    <d v="1923-11-18T00:00:00"/>
    <n v="58.72"/>
    <n v="14.13"/>
    <s v="Sweden"/>
    <n v="26"/>
    <n v="5"/>
    <n v="2000"/>
    <d v="1931-10-21T00:00:00"/>
    <x v="435"/>
    <x v="1246"/>
    <x v="11"/>
    <s v="UU"/>
    <x v="0"/>
    <n v="1073"/>
    <n v="0"/>
    <n v="0"/>
  </r>
  <r>
    <s v="SVS-6084234"/>
    <n v="31"/>
    <n v="5"/>
    <n v="1997"/>
    <d v="1936-10-17T00:00:00"/>
    <n v="57.85"/>
    <n v="11.97"/>
    <s v="Sweden"/>
    <n v="1"/>
    <n v="8"/>
    <n v="2006"/>
    <d v="1907-01-27T00:00:00"/>
    <x v="621"/>
    <x v="212"/>
    <x v="11"/>
    <s v="PD"/>
    <x v="1"/>
    <n v="3349"/>
    <n v="4"/>
    <n v="166"/>
  </r>
  <r>
    <s v="DEH-IA9457"/>
    <n v="6"/>
    <n v="6"/>
    <n v="1998"/>
    <d v="1911-11-19T00:00:00"/>
    <n v="53.17"/>
    <n v="12.47"/>
    <s v="Germany"/>
    <n v="8"/>
    <n v="6"/>
    <n v="1998"/>
    <d v="1913-11-19T00:00:00"/>
    <x v="754"/>
    <x v="25"/>
    <x v="6"/>
    <s v="ND"/>
    <x v="0"/>
    <n v="2"/>
    <n v="0"/>
    <n v="0"/>
  </r>
  <r>
    <s v="DEH-IA9458"/>
    <n v="6"/>
    <n v="6"/>
    <n v="1998"/>
    <d v="1911-11-19T00:00:00"/>
    <n v="53.17"/>
    <n v="12.47"/>
    <s v="Germany"/>
    <n v="8"/>
    <n v="6"/>
    <n v="1998"/>
    <d v="1913-11-19T00:00:00"/>
    <x v="754"/>
    <x v="25"/>
    <x v="6"/>
    <s v="ND"/>
    <x v="0"/>
    <n v="2"/>
    <n v="0"/>
    <n v="0"/>
  </r>
  <r>
    <s v="DEH-IA9459"/>
    <n v="6"/>
    <n v="6"/>
    <n v="1998"/>
    <d v="1911-11-19T00:00:00"/>
    <n v="53.17"/>
    <n v="12.47"/>
    <s v="Germany"/>
    <n v="8"/>
    <n v="6"/>
    <n v="1998"/>
    <d v="1913-11-19T00:00:00"/>
    <x v="754"/>
    <x v="25"/>
    <x v="6"/>
    <s v="ND"/>
    <x v="0"/>
    <n v="2"/>
    <n v="0"/>
    <n v="0"/>
  </r>
  <r>
    <s v="DEH-IA9460"/>
    <n v="6"/>
    <n v="6"/>
    <n v="1998"/>
    <d v="1911-11-19T00:00:00"/>
    <n v="53.17"/>
    <n v="12.47"/>
    <s v="Germany"/>
    <n v="8"/>
    <n v="6"/>
    <n v="1998"/>
    <d v="1913-11-19T00:00:00"/>
    <x v="754"/>
    <x v="25"/>
    <x v="6"/>
    <s v="ND"/>
    <x v="0"/>
    <n v="2"/>
    <n v="0"/>
    <n v="0"/>
  </r>
  <r>
    <s v="DEH-IA9461"/>
    <n v="6"/>
    <n v="6"/>
    <n v="1998"/>
    <d v="1911-11-19T00:00:00"/>
    <n v="53.17"/>
    <n v="12.47"/>
    <s v="Germany"/>
    <n v="8"/>
    <n v="6"/>
    <n v="1998"/>
    <d v="1913-11-19T00:00:00"/>
    <x v="754"/>
    <x v="25"/>
    <x v="6"/>
    <s v="ND"/>
    <x v="0"/>
    <n v="2"/>
    <n v="0"/>
    <n v="0"/>
  </r>
  <r>
    <s v="ETM-U476567"/>
    <n v="2"/>
    <n v="6"/>
    <n v="1998"/>
    <d v="1907-11-19T00:00:00"/>
    <n v="58.52"/>
    <n v="24.82"/>
    <s v="Estonia"/>
    <n v="16"/>
    <n v="12"/>
    <n v="1999"/>
    <d v="1922-05-22T00:00:00"/>
    <x v="472"/>
    <x v="925"/>
    <x v="20"/>
    <s v="AH"/>
    <x v="0"/>
    <n v="562"/>
    <n v="0"/>
    <n v="0"/>
  </r>
  <r>
    <s v="GBT-ES81033"/>
    <n v="16"/>
    <n v="5"/>
    <n v="1998"/>
    <d v="1921-10-19T00:00:00"/>
    <n v="52.75"/>
    <n v="-4.8"/>
    <s v="UK"/>
    <n v="7"/>
    <n v="8"/>
    <n v="1998"/>
    <d v="1913-01-18T00:00:00"/>
    <x v="468"/>
    <x v="527"/>
    <x v="4"/>
    <s v="UU"/>
    <x v="0"/>
    <n v="83"/>
    <n v="0"/>
    <n v="0"/>
  </r>
  <r>
    <s v="GBT-ES81034"/>
    <n v="16"/>
    <n v="5"/>
    <n v="1998"/>
    <d v="1921-10-19T00:00:00"/>
    <n v="52.75"/>
    <n v="-4.8"/>
    <s v="UK"/>
    <n v="18"/>
    <n v="12"/>
    <n v="2006"/>
    <d v="1924-05-28T00:00:00"/>
    <x v="468"/>
    <x v="527"/>
    <x v="4"/>
    <s v="UU"/>
    <x v="0"/>
    <n v="3138"/>
    <n v="0"/>
    <n v="0"/>
  </r>
  <r>
    <s v="GBT-ES81035"/>
    <n v="16"/>
    <n v="5"/>
    <n v="1998"/>
    <d v="1921-10-19T00:00:00"/>
    <n v="52.75"/>
    <n v="-4.8"/>
    <s v="UK"/>
    <n v="9"/>
    <n v="4"/>
    <n v="2003"/>
    <d v="1914-09-24T00:00:00"/>
    <x v="468"/>
    <x v="527"/>
    <x v="4"/>
    <s v="AH"/>
    <x v="0"/>
    <n v="1789"/>
    <n v="0"/>
    <n v="0"/>
  </r>
  <r>
    <s v="GBT-ES81041"/>
    <n v="17"/>
    <n v="5"/>
    <n v="1998"/>
    <d v="1922-10-19T00:00:00"/>
    <n v="52.75"/>
    <n v="-4.8"/>
    <s v="UK"/>
    <n v="17"/>
    <n v="7"/>
    <n v="1998"/>
    <d v="1922-12-19T00:00:00"/>
    <x v="468"/>
    <x v="527"/>
    <x v="4"/>
    <s v="UU"/>
    <x v="0"/>
    <n v="61"/>
    <n v="0"/>
    <n v="0"/>
  </r>
  <r>
    <s v="GBT-ES81042"/>
    <n v="17"/>
    <n v="5"/>
    <n v="1998"/>
    <d v="1922-10-19T00:00:00"/>
    <n v="52.75"/>
    <n v="-4.8"/>
    <s v="UK"/>
    <n v="14"/>
    <n v="8"/>
    <n v="1999"/>
    <d v="1920-01-20T00:00:00"/>
    <x v="468"/>
    <x v="527"/>
    <x v="4"/>
    <s v="UU"/>
    <x v="0"/>
    <n v="454"/>
    <n v="0"/>
    <n v="0"/>
  </r>
  <r>
    <s v="GBT-ES81043"/>
    <n v="17"/>
    <n v="5"/>
    <n v="1998"/>
    <d v="1922-10-19T00:00:00"/>
    <n v="52.75"/>
    <n v="-4.8"/>
    <s v="UK"/>
    <n v="13"/>
    <n v="4"/>
    <n v="2002"/>
    <d v="1918-09-23T00:00:00"/>
    <x v="468"/>
    <x v="527"/>
    <x v="4"/>
    <s v="UU"/>
    <x v="0"/>
    <n v="1427"/>
    <n v="0"/>
    <n v="0"/>
  </r>
  <r>
    <s v="GBT-ET05658"/>
    <n v="8"/>
    <n v="5"/>
    <n v="1998"/>
    <d v="1913-10-19T00:00:00"/>
    <n v="53.4"/>
    <n v="-2.85"/>
    <s v="UK"/>
    <n v="20"/>
    <n v="6"/>
    <n v="1998"/>
    <d v="1925-11-19T00:00:00"/>
    <x v="730"/>
    <x v="1197"/>
    <x v="4"/>
    <s v="UU"/>
    <x v="0"/>
    <n v="43"/>
    <n v="2"/>
    <n v="0"/>
  </r>
  <r>
    <s v="GBT-ET59724"/>
    <n v="2"/>
    <n v="5"/>
    <n v="1998"/>
    <d v="1907-10-19T00:00:00"/>
    <n v="52.67"/>
    <n v="-0.52"/>
    <s v="UK"/>
    <n v="12"/>
    <n v="9"/>
    <n v="1999"/>
    <d v="1918-02-20T00:00:00"/>
    <x v="496"/>
    <x v="952"/>
    <x v="4"/>
    <s v="UU"/>
    <x v="0"/>
    <n v="498"/>
    <n v="7"/>
    <n v="255"/>
  </r>
  <r>
    <s v="GBT-ET59746"/>
    <n v="17"/>
    <n v="5"/>
    <n v="1998"/>
    <d v="1922-10-19T00:00:00"/>
    <n v="52.93"/>
    <n v="-0.68"/>
    <s v="UK"/>
    <n v="4"/>
    <n v="5"/>
    <n v="2007"/>
    <d v="1909-10-28T00:00:00"/>
    <x v="858"/>
    <x v="387"/>
    <x v="4"/>
    <s v="DH"/>
    <x v="0"/>
    <n v="3274"/>
    <n v="6"/>
    <n v="192"/>
  </r>
  <r>
    <s v="GBT-ET59753"/>
    <n v="1"/>
    <n v="6"/>
    <n v="1998"/>
    <d v="1906-11-19T00:00:00"/>
    <n v="52.93"/>
    <n v="-0.68"/>
    <s v="UK"/>
    <n v="15"/>
    <n v="4"/>
    <n v="1999"/>
    <d v="1920-09-19T00:00:00"/>
    <x v="858"/>
    <x v="114"/>
    <x v="4"/>
    <s v="DH"/>
    <x v="0"/>
    <n v="318"/>
    <n v="8"/>
    <n v="135"/>
  </r>
  <r>
    <s v="GBT-ET64159"/>
    <n v="24"/>
    <n v="5"/>
    <n v="1998"/>
    <d v="1929-10-19T00:00:00"/>
    <n v="51.77"/>
    <n v="-0.78"/>
    <s v="UK"/>
    <n v="28"/>
    <n v="6"/>
    <n v="1998"/>
    <d v="1933-11-19T00:00:00"/>
    <x v="498"/>
    <x v="1076"/>
    <x v="4"/>
    <s v="AH"/>
    <x v="0"/>
    <n v="35"/>
    <n v="0"/>
    <n v="0"/>
  </r>
  <r>
    <s v="GBT-ET68753"/>
    <n v="8"/>
    <n v="5"/>
    <n v="1998"/>
    <d v="1913-10-19T00:00:00"/>
    <n v="52.65"/>
    <n v="-0.60000000000000009"/>
    <s v="UK"/>
    <n v="25"/>
    <n v="3"/>
    <n v="1999"/>
    <d v="1930-08-20T00:00:00"/>
    <x v="496"/>
    <x v="114"/>
    <x v="4"/>
    <s v="DH"/>
    <x v="0"/>
    <n v="321"/>
    <n v="0"/>
    <n v="0"/>
  </r>
  <r>
    <s v="HES-K47408"/>
    <n v="5"/>
    <n v="8"/>
    <n v="1998"/>
    <d v="1911-01-19T00:00:00"/>
    <n v="47.13"/>
    <n v="8.18"/>
    <s v="Switzerland"/>
    <n v="11"/>
    <n v="8"/>
    <n v="1998"/>
    <d v="1917-01-18T00:00:00"/>
    <x v="335"/>
    <x v="1247"/>
    <x v="9"/>
    <s v="UU"/>
    <x v="0"/>
    <n v="6"/>
    <n v="0"/>
    <n v="0"/>
  </r>
  <r>
    <s v="HRZ-LA1022"/>
    <n v="23"/>
    <n v="5"/>
    <n v="1998"/>
    <d v="1928-10-18T00:00:00"/>
    <n v="45.72"/>
    <n v="18.2"/>
    <s v="Croatia"/>
    <n v="18"/>
    <n v="10"/>
    <n v="1998"/>
    <d v="1924-03-20T00:00:00"/>
    <x v="894"/>
    <x v="630"/>
    <x v="18"/>
    <s v="DH"/>
    <x v="0"/>
    <n v="148"/>
    <n v="0"/>
    <n v="0"/>
  </r>
  <r>
    <s v="NOS-6132256"/>
    <n v="9"/>
    <n v="7"/>
    <n v="1998"/>
    <d v="1914-12-19T00:00:00"/>
    <n v="59.2"/>
    <n v="5.32"/>
    <s v="Norway"/>
    <n v="6"/>
    <n v="9"/>
    <n v="1999"/>
    <d v="1912-02-20T00:00:00"/>
    <x v="210"/>
    <x v="991"/>
    <x v="8"/>
    <s v="UU"/>
    <x v="1"/>
    <n v="424"/>
    <n v="6"/>
    <n v="226"/>
  </r>
  <r>
    <s v="NOS-6171366"/>
    <n v="24"/>
    <n v="5"/>
    <n v="1998"/>
    <d v="1929-10-19T00:00:00"/>
    <n v="58.98"/>
    <n v="5.62"/>
    <s v="Norway"/>
    <n v="26"/>
    <n v="2"/>
    <n v="2005"/>
    <d v="1931-07-29T00:00:00"/>
    <x v="338"/>
    <x v="1221"/>
    <x v="8"/>
    <s v="UU"/>
    <x v="0"/>
    <n v="2470"/>
    <n v="2"/>
    <n v="181"/>
  </r>
  <r>
    <s v="SFH-S086636"/>
    <n v="8"/>
    <n v="6"/>
    <n v="1998"/>
    <d v="1913-11-19T00:00:00"/>
    <n v="60.45"/>
    <n v="24.53"/>
    <s v="Finland"/>
    <n v="22"/>
    <n v="6"/>
    <n v="1998"/>
    <d v="1927-11-19T00:00:00"/>
    <x v="720"/>
    <x v="171"/>
    <x v="1"/>
    <s v="PD"/>
    <x v="0"/>
    <n v="14"/>
    <n v="0"/>
    <n v="0"/>
  </r>
  <r>
    <s v="SFH-S167748"/>
    <n v="7"/>
    <n v="6"/>
    <n v="1998"/>
    <d v="1912-11-18T00:00:00"/>
    <n v="60.45"/>
    <n v="22.23"/>
    <s v="Finland"/>
    <n v="17"/>
    <n v="10"/>
    <n v="1998"/>
    <d v="1923-03-21T00:00:00"/>
    <x v="720"/>
    <x v="1248"/>
    <x v="1"/>
    <s v="DH"/>
    <x v="2"/>
    <n v="132"/>
    <n v="1"/>
    <n v="270"/>
  </r>
  <r>
    <s v="SFH-S168478"/>
    <n v="30"/>
    <n v="5"/>
    <n v="1998"/>
    <d v="1935-10-19T00:00:00"/>
    <n v="61.57"/>
    <n v="23.08"/>
    <s v="Finland"/>
    <n v="26"/>
    <n v="9"/>
    <n v="2000"/>
    <d v="1932-02-21T00:00:00"/>
    <x v="418"/>
    <x v="1189"/>
    <x v="1"/>
    <s v="AH"/>
    <x v="0"/>
    <n v="850"/>
    <n v="205"/>
    <n v="341"/>
  </r>
  <r>
    <s v="SFH-S183443"/>
    <n v="30"/>
    <n v="5"/>
    <n v="1998"/>
    <d v="1935-10-19T00:00:00"/>
    <n v="61.5"/>
    <n v="21.78"/>
    <s v="Finland"/>
    <n v="22"/>
    <n v="8"/>
    <n v="1998"/>
    <d v="1928-01-19T00:00:00"/>
    <x v="2"/>
    <x v="1203"/>
    <x v="1"/>
    <s v="UU"/>
    <x v="0"/>
    <n v="84"/>
    <n v="0"/>
    <n v="0"/>
  </r>
  <r>
    <s v="SFH-S184425"/>
    <n v="13"/>
    <n v="6"/>
    <n v="1998"/>
    <d v="1918-11-19T00:00:00"/>
    <n v="62.98"/>
    <n v="28.17"/>
    <s v="Finland"/>
    <n v="10"/>
    <n v="8"/>
    <n v="1998"/>
    <d v="1916-01-19T00:00:00"/>
    <x v="825"/>
    <x v="1081"/>
    <x v="1"/>
    <s v="DH"/>
    <x v="0"/>
    <n v="58"/>
    <n v="12"/>
    <n v="252"/>
  </r>
  <r>
    <s v="SFH-S184729"/>
    <n v="24"/>
    <n v="5"/>
    <n v="1998"/>
    <d v="1929-10-19T00:00:00"/>
    <n v="61.53"/>
    <n v="23.88"/>
    <s v="Finland"/>
    <n v="22"/>
    <n v="10"/>
    <n v="1999"/>
    <d v="1928-03-21T00:00:00"/>
    <x v="875"/>
    <x v="1135"/>
    <x v="1"/>
    <s v="DH"/>
    <x v="0"/>
    <n v="516"/>
    <n v="42"/>
    <n v="252"/>
  </r>
  <r>
    <s v="SFH-S184737"/>
    <n v="24"/>
    <n v="5"/>
    <n v="1998"/>
    <d v="1929-10-19T00:00:00"/>
    <n v="61.55"/>
    <n v="23.95"/>
    <s v="Finland"/>
    <n v="21"/>
    <n v="8"/>
    <n v="1998"/>
    <d v="1927-01-19T00:00:00"/>
    <x v="677"/>
    <x v="1249"/>
    <x v="1"/>
    <s v="AH"/>
    <x v="0"/>
    <n v="89"/>
    <n v="6"/>
    <n v="251"/>
  </r>
  <r>
    <s v="SFH-S188795"/>
    <n v="9"/>
    <n v="6"/>
    <n v="1998"/>
    <d v="1914-11-19T00:00:00"/>
    <n v="60.83"/>
    <n v="23.77"/>
    <s v="Finland"/>
    <n v="25"/>
    <n v="3"/>
    <n v="2007"/>
    <d v="1930-08-28T00:00:00"/>
    <x v="127"/>
    <x v="465"/>
    <x v="1"/>
    <s v="UU"/>
    <x v="0"/>
    <n v="3211"/>
    <n v="6"/>
    <n v="252"/>
  </r>
  <r>
    <s v="SFH-S189906"/>
    <n v="14"/>
    <n v="6"/>
    <n v="1998"/>
    <d v="1919-11-19T00:00:00"/>
    <n v="61.5"/>
    <n v="21.75"/>
    <s v="Finland"/>
    <n v="29"/>
    <n v="6"/>
    <n v="1998"/>
    <d v="1934-11-19T00:00:00"/>
    <x v="2"/>
    <x v="1202"/>
    <x v="1"/>
    <s v="UU"/>
    <x v="0"/>
    <n v="15"/>
    <n v="1"/>
    <n v="270"/>
  </r>
  <r>
    <s v="SFH-S190082"/>
    <n v="5"/>
    <n v="6"/>
    <n v="1998"/>
    <d v="1910-11-19T00:00:00"/>
    <n v="62.7"/>
    <n v="22.5"/>
    <s v="Finland"/>
    <n v="8"/>
    <n v="10"/>
    <n v="2011"/>
    <d v="1914-04-03T00:00:00"/>
    <x v="415"/>
    <x v="1156"/>
    <x v="1"/>
    <s v="ND"/>
    <x v="0"/>
    <n v="4873"/>
    <n v="3"/>
    <n v="270"/>
  </r>
  <r>
    <s v="SFH-S190525"/>
    <n v="31"/>
    <n v="5"/>
    <n v="1998"/>
    <d v="1936-10-18T00:00:00"/>
    <n v="61.87"/>
    <n v="23"/>
    <s v="Finland"/>
    <n v="22"/>
    <n v="6"/>
    <n v="2005"/>
    <d v="1927-11-26T00:00:00"/>
    <x v="293"/>
    <x v="939"/>
    <x v="1"/>
    <s v="AH"/>
    <x v="0"/>
    <n v="2579"/>
    <n v="5"/>
    <n v="155"/>
  </r>
  <r>
    <s v="SFH-S190527"/>
    <n v="31"/>
    <n v="5"/>
    <n v="1998"/>
    <d v="1936-10-18T00:00:00"/>
    <n v="61.87"/>
    <n v="23"/>
    <s v="Finland"/>
    <n v="14"/>
    <n v="8"/>
    <n v="1998"/>
    <d v="1920-01-19T00:00:00"/>
    <x v="39"/>
    <x v="909"/>
    <x v="1"/>
    <s v="UU"/>
    <x v="0"/>
    <n v="75"/>
    <n v="1"/>
    <n v="270"/>
  </r>
  <r>
    <s v="SFH-S191291"/>
    <n v="9"/>
    <n v="6"/>
    <n v="1998"/>
    <d v="1914-11-19T00:00:00"/>
    <n v="61.48"/>
    <n v="23.9"/>
    <s v="Finland"/>
    <n v="1"/>
    <n v="7"/>
    <n v="1998"/>
    <d v="1906-12-19T00:00:00"/>
    <x v="643"/>
    <x v="1250"/>
    <x v="1"/>
    <s v="UU"/>
    <x v="0"/>
    <n v="22"/>
    <n v="3"/>
    <n v="155"/>
  </r>
  <r>
    <s v="SFH-S191297"/>
    <n v="9"/>
    <n v="6"/>
    <n v="1998"/>
    <d v="1914-11-19T00:00:00"/>
    <n v="61.48"/>
    <n v="23.9"/>
    <s v="Finland"/>
    <n v="1"/>
    <n v="7"/>
    <n v="1998"/>
    <d v="1906-12-19T00:00:00"/>
    <x v="643"/>
    <x v="1250"/>
    <x v="1"/>
    <s v="AH"/>
    <x v="0"/>
    <n v="22"/>
    <n v="3"/>
    <n v="155"/>
  </r>
  <r>
    <s v="DEH-IA53795"/>
    <n v="27"/>
    <n v="5"/>
    <n v="1999"/>
    <d v="1932-10-19T00:00:00"/>
    <n v="50.65"/>
    <n v="12.2"/>
    <s v="Germany"/>
    <n v="20"/>
    <n v="3"/>
    <n v="2012"/>
    <d v="1925-09-02T00:00:00"/>
    <x v="895"/>
    <x v="1251"/>
    <x v="6"/>
    <s v="UU"/>
    <x v="1"/>
    <n v="4681"/>
    <n v="0"/>
    <n v="0"/>
  </r>
  <r>
    <s v="DER-GN19350"/>
    <n v="26"/>
    <n v="7"/>
    <n v="1999"/>
    <d v="1931-12-20T00:00:00"/>
    <n v="49.65"/>
    <n v="8.32"/>
    <s v="Germany"/>
    <n v="28"/>
    <n v="3"/>
    <n v="2001"/>
    <d v="1933-08-22T00:00:00"/>
    <x v="896"/>
    <x v="569"/>
    <x v="6"/>
    <s v="AH"/>
    <x v="0"/>
    <n v="611"/>
    <n v="12"/>
    <n v="33"/>
  </r>
  <r>
    <s v="GBT-EP94345"/>
    <n v="22"/>
    <n v="5"/>
    <n v="1999"/>
    <d v="1927-10-20T00:00:00"/>
    <n v="55.93"/>
    <n v="-3.4"/>
    <s v="UK"/>
    <n v="9"/>
    <n v="3"/>
    <n v="2000"/>
    <d v="1914-08-21T00:00:00"/>
    <x v="612"/>
    <x v="1252"/>
    <x v="4"/>
    <s v="DH"/>
    <x v="0"/>
    <n v="292"/>
    <n v="5"/>
    <n v="295"/>
  </r>
  <r>
    <s v="GBT-ES81094"/>
    <n v="22"/>
    <n v="5"/>
    <n v="1999"/>
    <d v="1927-10-20T00:00:00"/>
    <n v="52.75"/>
    <n v="-4.8"/>
    <s v="UK"/>
    <n v="14"/>
    <n v="7"/>
    <n v="1999"/>
    <d v="1919-12-20T00:00:00"/>
    <x v="468"/>
    <x v="527"/>
    <x v="4"/>
    <s v="UU"/>
    <x v="0"/>
    <n v="53"/>
    <n v="0"/>
    <n v="0"/>
  </r>
  <r>
    <s v="GBT-ET46651"/>
    <n v="21"/>
    <n v="5"/>
    <n v="1999"/>
    <d v="1926-10-20T00:00:00"/>
    <n v="52.75"/>
    <n v="-4.8"/>
    <s v="UK"/>
    <n v="28"/>
    <n v="3"/>
    <n v="2000"/>
    <d v="1933-08-21T00:00:00"/>
    <x v="468"/>
    <x v="527"/>
    <x v="4"/>
    <s v="UU"/>
    <x v="0"/>
    <n v="312"/>
    <n v="0"/>
    <n v="0"/>
  </r>
  <r>
    <s v="GBT-ET81677"/>
    <n v="14"/>
    <n v="5"/>
    <n v="1999"/>
    <d v="1919-10-20T00:00:00"/>
    <n v="53.9"/>
    <n v="-2.98"/>
    <s v="UK"/>
    <n v="1"/>
    <n v="4"/>
    <n v="2000"/>
    <d v="1906-09-21T00:00:00"/>
    <x v="859"/>
    <x v="1072"/>
    <x v="4"/>
    <s v="DH"/>
    <x v="0"/>
    <n v="323"/>
    <n v="2"/>
    <n v="91"/>
  </r>
  <r>
    <s v="PLG-FA25456"/>
    <n v="23"/>
    <n v="5"/>
    <n v="1999"/>
    <d v="1928-10-19T00:00:00"/>
    <n v="51.93"/>
    <n v="15.5"/>
    <s v="Poland"/>
    <n v="4"/>
    <n v="6"/>
    <n v="1999"/>
    <d v="1909-11-20T00:00:00"/>
    <x v="741"/>
    <x v="1057"/>
    <x v="13"/>
    <s v="UU"/>
    <x v="0"/>
    <n v="12"/>
    <n v="0"/>
    <n v="0"/>
  </r>
  <r>
    <s v="SFH-S190003"/>
    <n v="27"/>
    <n v="5"/>
    <n v="1999"/>
    <d v="1932-10-19T00:00:00"/>
    <n v="61.22"/>
    <n v="21.77"/>
    <s v="Finland"/>
    <n v="15"/>
    <n v="5"/>
    <n v="2000"/>
    <d v="1920-10-20T00:00:00"/>
    <x v="710"/>
    <x v="1203"/>
    <x v="1"/>
    <s v="DH"/>
    <x v="0"/>
    <n v="354"/>
    <n v="1"/>
    <n v="91"/>
  </r>
  <r>
    <s v="SFH-S190588"/>
    <n v="16"/>
    <n v="5"/>
    <n v="1999"/>
    <d v="1921-10-20T00:00:00"/>
    <n v="60.27"/>
    <n v="24.78"/>
    <s v="Finland"/>
    <n v="11"/>
    <n v="5"/>
    <n v="2004"/>
    <d v="1916-10-24T00:00:00"/>
    <x v="697"/>
    <x v="351"/>
    <x v="1"/>
    <s v="UU"/>
    <x v="0"/>
    <n v="1822"/>
    <n v="1"/>
    <n v="91"/>
  </r>
  <r>
    <s v="SFH-S192020"/>
    <n v="20"/>
    <n v="5"/>
    <n v="1999"/>
    <d v="1925-10-20T00:00:00"/>
    <n v="61.52"/>
    <n v="23"/>
    <s v="Finland"/>
    <n v="10"/>
    <n v="9"/>
    <n v="1999"/>
    <d v="1916-02-20T00:00:00"/>
    <x v="2"/>
    <x v="493"/>
    <x v="1"/>
    <s v="UU"/>
    <x v="0"/>
    <n v="113"/>
    <n v="54"/>
    <n v="93"/>
  </r>
  <r>
    <s v="SFH-S193622"/>
    <n v="25"/>
    <n v="5"/>
    <n v="1999"/>
    <d v="1930-10-20T00:00:00"/>
    <n v="60.45"/>
    <n v="22.2"/>
    <s v="Finland"/>
    <n v="7"/>
    <n v="11"/>
    <n v="2000"/>
    <d v="1913-04-22T00:00:00"/>
    <x v="720"/>
    <x v="1253"/>
    <x v="1"/>
    <s v="AH"/>
    <x v="0"/>
    <n v="532"/>
    <n v="1"/>
    <n v="270"/>
  </r>
  <r>
    <s v="SFH-S193631"/>
    <n v="26"/>
    <n v="5"/>
    <n v="1999"/>
    <d v="1931-10-20T00:00:00"/>
    <n v="60.58"/>
    <n v="22.08"/>
    <s v="Finland"/>
    <n v="22"/>
    <n v="10"/>
    <n v="1999"/>
    <d v="1928-03-21T00:00:00"/>
    <x v="21"/>
    <x v="1254"/>
    <x v="1"/>
    <s v="DH"/>
    <x v="0"/>
    <n v="149"/>
    <n v="43"/>
    <n v="181"/>
  </r>
  <r>
    <s v="SFH-S195330"/>
    <n v="23"/>
    <n v="5"/>
    <n v="1999"/>
    <d v="1928-10-19T00:00:00"/>
    <n v="61.6"/>
    <n v="23.18"/>
    <s v="Finland"/>
    <n v="2"/>
    <n v="12"/>
    <n v="1999"/>
    <d v="1908-05-21T00:00:00"/>
    <x v="897"/>
    <x v="1255"/>
    <x v="1"/>
    <s v="DH"/>
    <x v="0"/>
    <n v="193"/>
    <n v="2"/>
    <n v="181"/>
  </r>
  <r>
    <s v="SFH-S195357"/>
    <n v="24"/>
    <n v="5"/>
    <n v="1999"/>
    <d v="1929-10-20T00:00:00"/>
    <n v="60.27"/>
    <n v="24.82"/>
    <s v="Finland"/>
    <n v="31"/>
    <n v="10"/>
    <n v="1999"/>
    <d v="1937-03-21T00:00:00"/>
    <x v="414"/>
    <x v="351"/>
    <x v="1"/>
    <s v="RH"/>
    <x v="2"/>
    <n v="160"/>
    <n v="3"/>
    <n v="334"/>
  </r>
  <r>
    <s v="SFH-S195396"/>
    <n v="25"/>
    <n v="5"/>
    <n v="1999"/>
    <d v="1930-10-20T00:00:00"/>
    <n v="60.25"/>
    <n v="24.88"/>
    <s v="Finland"/>
    <n v="8"/>
    <n v="7"/>
    <n v="1999"/>
    <d v="1913-12-20T00:00:00"/>
    <x v="320"/>
    <x v="1138"/>
    <x v="1"/>
    <s v="AH"/>
    <x v="0"/>
    <n v="44"/>
    <n v="1"/>
    <n v="270"/>
  </r>
  <r>
    <s v="SFH-S195465"/>
    <n v="29"/>
    <n v="5"/>
    <n v="1999"/>
    <d v="1934-10-20T00:00:00"/>
    <n v="61.77"/>
    <n v="23.1"/>
    <s v="Finland"/>
    <n v="11"/>
    <n v="6"/>
    <n v="2000"/>
    <d v="1916-11-20T00:00:00"/>
    <x v="451"/>
    <x v="996"/>
    <x v="1"/>
    <s v="UU"/>
    <x v="0"/>
    <n v="379"/>
    <n v="1"/>
    <n v="270"/>
  </r>
  <r>
    <s v="SFH-S195514"/>
    <n v="30"/>
    <n v="5"/>
    <n v="1999"/>
    <d v="1935-10-20T00:00:00"/>
    <n v="61.82"/>
    <n v="22.77"/>
    <s v="Finland"/>
    <n v="24"/>
    <n v="6"/>
    <n v="1999"/>
    <d v="1929-11-20T00:00:00"/>
    <x v="213"/>
    <x v="1123"/>
    <x v="1"/>
    <s v="UU"/>
    <x v="0"/>
    <n v="25"/>
    <n v="0"/>
    <n v="0"/>
  </r>
  <r>
    <s v="SFH-S196101"/>
    <n v="26"/>
    <n v="5"/>
    <n v="1999"/>
    <d v="1931-10-20T00:00:00"/>
    <n v="61.48"/>
    <n v="23.95"/>
    <s v="Finland"/>
    <n v="17"/>
    <n v="6"/>
    <n v="1999"/>
    <d v="1922-11-20T00:00:00"/>
    <x v="643"/>
    <x v="1256"/>
    <x v="1"/>
    <s v="UU"/>
    <x v="0"/>
    <n v="22"/>
    <n v="2"/>
    <n v="181"/>
  </r>
  <r>
    <s v="SFH-S196247"/>
    <n v="31"/>
    <n v="5"/>
    <n v="1999"/>
    <d v="1936-10-19T00:00:00"/>
    <n v="61.47"/>
    <n v="23.78"/>
    <s v="Finland"/>
    <n v="20"/>
    <n v="7"/>
    <n v="1999"/>
    <d v="1925-12-20T00:00:00"/>
    <x v="643"/>
    <x v="196"/>
    <x v="1"/>
    <s v="UU"/>
    <x v="0"/>
    <n v="50"/>
    <n v="1"/>
    <n v="91"/>
  </r>
  <r>
    <s v="SFH-S196249"/>
    <n v="31"/>
    <n v="5"/>
    <n v="1999"/>
    <d v="1936-10-19T00:00:00"/>
    <n v="61.47"/>
    <n v="23.75"/>
    <s v="Finland"/>
    <n v="17"/>
    <n v="6"/>
    <n v="1999"/>
    <d v="1922-11-20T00:00:00"/>
    <x v="643"/>
    <x v="1084"/>
    <x v="1"/>
    <s v="UU"/>
    <x v="0"/>
    <n v="17"/>
    <n v="0"/>
    <n v="0"/>
  </r>
  <r>
    <s v="SFH-S196252"/>
    <n v="31"/>
    <n v="5"/>
    <n v="1999"/>
    <d v="1936-10-19T00:00:00"/>
    <n v="61.47"/>
    <n v="23.75"/>
    <s v="Finland"/>
    <n v="19"/>
    <n v="6"/>
    <n v="1999"/>
    <d v="1924-11-19T00:00:00"/>
    <x v="643"/>
    <x v="1084"/>
    <x v="1"/>
    <s v="AH"/>
    <x v="0"/>
    <n v="19"/>
    <n v="0"/>
    <n v="0"/>
  </r>
  <r>
    <s v="SFH-S196357"/>
    <n v="9"/>
    <n v="6"/>
    <n v="1999"/>
    <d v="1914-11-20T00:00:00"/>
    <n v="61.47"/>
    <n v="23.78"/>
    <s v="Finland"/>
    <n v="18"/>
    <n v="7"/>
    <n v="1999"/>
    <d v="1923-12-20T00:00:00"/>
    <x v="666"/>
    <x v="1257"/>
    <x v="1"/>
    <s v="AH"/>
    <x v="0"/>
    <n v="39"/>
    <n v="3"/>
    <n v="44"/>
  </r>
  <r>
    <s v="SFH-S197529"/>
    <n v="6"/>
    <n v="6"/>
    <n v="1999"/>
    <d v="1911-11-20T00:00:00"/>
    <n v="61.5"/>
    <n v="21.78"/>
    <s v="Finland"/>
    <n v="18"/>
    <n v="6"/>
    <n v="1999"/>
    <d v="1923-11-20T00:00:00"/>
    <x v="2"/>
    <x v="1203"/>
    <x v="1"/>
    <s v="PD"/>
    <x v="0"/>
    <n v="12"/>
    <n v="0"/>
    <n v="0"/>
  </r>
  <r>
    <s v="SVS-6143338"/>
    <n v="15"/>
    <n v="5"/>
    <n v="1999"/>
    <d v="1920-10-19T00:00:00"/>
    <n v="60.18"/>
    <n v="17.22"/>
    <s v="Sweden"/>
    <n v="5"/>
    <n v="7"/>
    <n v="1999"/>
    <d v="1910-12-20T00:00:00"/>
    <x v="412"/>
    <x v="1258"/>
    <x v="11"/>
    <s v="UU"/>
    <x v="0"/>
    <n v="51"/>
    <n v="1"/>
    <n v="270"/>
  </r>
  <r>
    <s v="SVS-6163818"/>
    <n v="31"/>
    <n v="5"/>
    <n v="1999"/>
    <d v="1936-10-19T00:00:00"/>
    <n v="58.23"/>
    <n v="12.77"/>
    <s v="Sweden"/>
    <n v="17"/>
    <n v="12"/>
    <n v="1999"/>
    <d v="1923-05-22T00:00:00"/>
    <x v="223"/>
    <x v="166"/>
    <x v="11"/>
    <s v="DH"/>
    <x v="0"/>
    <n v="200"/>
    <n v="19"/>
    <n v="227"/>
  </r>
  <r>
    <s v="DEH-IA52421"/>
    <n v="31"/>
    <n v="5"/>
    <n v="2000"/>
    <d v="1936-10-20T00:00:00"/>
    <n v="51.5"/>
    <n v="12"/>
    <s v="Germany"/>
    <n v="15"/>
    <n v="6"/>
    <n v="2000"/>
    <d v="1920-11-20T00:00:00"/>
    <x v="470"/>
    <x v="112"/>
    <x v="6"/>
    <s v="UU"/>
    <x v="0"/>
    <n v="15"/>
    <n v="0"/>
    <n v="0"/>
  </r>
  <r>
    <s v="GBT-EG05731"/>
    <n v="13"/>
    <n v="5"/>
    <n v="2000"/>
    <d v="1918-10-21T00:00:00"/>
    <n v="53.43"/>
    <n v="-2.52"/>
    <s v="UK"/>
    <n v="26"/>
    <n v="4"/>
    <n v="2001"/>
    <d v="1931-09-22T00:00:00"/>
    <x v="28"/>
    <x v="1128"/>
    <x v="4"/>
    <s v="DH"/>
    <x v="0"/>
    <n v="348"/>
    <n v="3"/>
    <n v="330"/>
  </r>
  <r>
    <s v="GBT-ET34994"/>
    <n v="6"/>
    <n v="5"/>
    <n v="2000"/>
    <d v="1911-10-21T00:00:00"/>
    <n v="53.02"/>
    <n v="-2.2200000000000002"/>
    <s v="UK"/>
    <n v="9"/>
    <n v="9"/>
    <n v="2003"/>
    <d v="1915-02-24T00:00:00"/>
    <x v="703"/>
    <x v="863"/>
    <x v="4"/>
    <s v="DH"/>
    <x v="0"/>
    <n v="1221"/>
    <n v="8"/>
    <n v="322"/>
  </r>
  <r>
    <s v="GBT-ET43964"/>
    <n v="30"/>
    <n v="4"/>
    <n v="2000"/>
    <d v="1935-09-21T00:00:00"/>
    <n v="54.43"/>
    <n v="-6.67"/>
    <s v="UK"/>
    <n v="10"/>
    <n v="5"/>
    <n v="2001"/>
    <d v="1915-10-22T00:00:00"/>
    <x v="699"/>
    <x v="1259"/>
    <x v="4"/>
    <s v="DH"/>
    <x v="0"/>
    <n v="375"/>
    <n v="12"/>
    <n v="350"/>
  </r>
  <r>
    <s v="NLA-3569576"/>
    <n v="22"/>
    <n v="5"/>
    <n v="2000"/>
    <d v="1927-10-21T00:00:00"/>
    <n v="52.82"/>
    <n v="4.67"/>
    <s v="Netherlands"/>
    <n v="8"/>
    <n v="10"/>
    <n v="2006"/>
    <d v="1914-03-29T00:00:00"/>
    <x v="48"/>
    <x v="158"/>
    <x v="19"/>
    <s v="UU"/>
    <x v="1"/>
    <n v="2330"/>
    <n v="174"/>
    <n v="146"/>
  </r>
  <r>
    <s v="NLA-3583454"/>
    <n v="21"/>
    <n v="4"/>
    <n v="2000"/>
    <d v="1926-09-21T00:00:00"/>
    <n v="51.98"/>
    <n v="5.93"/>
    <s v="Netherlands"/>
    <n v="8"/>
    <n v="10"/>
    <n v="2000"/>
    <d v="1914-03-23T00:00:00"/>
    <x v="706"/>
    <x v="1260"/>
    <x v="19"/>
    <s v="DH"/>
    <x v="2"/>
    <n v="170"/>
    <n v="0"/>
    <n v="0"/>
  </r>
  <r>
    <s v="NLA-3583462"/>
    <n v="3"/>
    <n v="5"/>
    <n v="2000"/>
    <d v="1908-10-20T00:00:00"/>
    <n v="51.98"/>
    <n v="5.93"/>
    <s v="Netherlands"/>
    <n v="4"/>
    <n v="7"/>
    <n v="2000"/>
    <d v="1909-12-21T00:00:00"/>
    <x v="100"/>
    <x v="1260"/>
    <x v="19"/>
    <s v="AH"/>
    <x v="0"/>
    <n v="62"/>
    <n v="2"/>
    <n v="91"/>
  </r>
  <r>
    <s v="NLA-3583464"/>
    <n v="3"/>
    <n v="5"/>
    <n v="2000"/>
    <d v="1908-10-20T00:00:00"/>
    <n v="51.98"/>
    <n v="5.93"/>
    <s v="Netherlands"/>
    <n v="22"/>
    <n v="12"/>
    <n v="2001"/>
    <d v="1928-05-23T00:00:00"/>
    <x v="100"/>
    <x v="1260"/>
    <x v="19"/>
    <s v="DH"/>
    <x v="2"/>
    <n v="598"/>
    <n v="3"/>
    <n v="149"/>
  </r>
  <r>
    <s v="NLA-3583465"/>
    <n v="3"/>
    <n v="5"/>
    <n v="2000"/>
    <d v="1908-10-20T00:00:00"/>
    <n v="51.98"/>
    <n v="5.93"/>
    <s v="Netherlands"/>
    <n v="5"/>
    <n v="9"/>
    <n v="2000"/>
    <d v="1911-02-21T00:00:00"/>
    <x v="706"/>
    <x v="1079"/>
    <x v="19"/>
    <s v="UU"/>
    <x v="2"/>
    <n v="125"/>
    <n v="2"/>
    <n v="270"/>
  </r>
  <r>
    <s v="NLA-3583470"/>
    <n v="3"/>
    <n v="5"/>
    <n v="2000"/>
    <d v="1908-10-20T00:00:00"/>
    <n v="51.97"/>
    <n v="5.9"/>
    <s v="Netherlands"/>
    <n v="7"/>
    <n v="3"/>
    <n v="2001"/>
    <d v="1912-08-21T00:00:00"/>
    <x v="706"/>
    <x v="549"/>
    <x v="19"/>
    <s v="DH"/>
    <x v="2"/>
    <n v="308"/>
    <n v="0"/>
    <n v="0"/>
  </r>
  <r>
    <s v="NLA-3583471"/>
    <n v="3"/>
    <n v="5"/>
    <n v="2000"/>
    <d v="1908-10-20T00:00:00"/>
    <n v="51.97"/>
    <n v="5.9"/>
    <s v="Netherlands"/>
    <n v="1"/>
    <n v="10"/>
    <n v="2003"/>
    <d v="1907-03-26T00:00:00"/>
    <x v="706"/>
    <x v="549"/>
    <x v="19"/>
    <s v="DH"/>
    <x v="2"/>
    <n v="1246"/>
    <n v="0"/>
    <n v="0"/>
  </r>
  <r>
    <s v="NLA-3583472"/>
    <n v="3"/>
    <n v="5"/>
    <n v="2000"/>
    <d v="1908-10-20T00:00:00"/>
    <n v="51.97"/>
    <n v="5.9"/>
    <s v="Netherlands"/>
    <n v="21"/>
    <n v="2"/>
    <n v="2001"/>
    <d v="1926-07-25T00:00:00"/>
    <x v="706"/>
    <x v="1079"/>
    <x v="19"/>
    <s v="DH"/>
    <x v="2"/>
    <n v="294"/>
    <n v="3"/>
    <n v="130"/>
  </r>
  <r>
    <s v="NLA-3583474"/>
    <n v="10"/>
    <n v="5"/>
    <n v="2000"/>
    <d v="1915-10-21T00:00:00"/>
    <n v="51.98"/>
    <n v="5.93"/>
    <s v="Netherlands"/>
    <n v="8"/>
    <n v="2"/>
    <n v="2001"/>
    <d v="1913-07-24T00:00:00"/>
    <x v="100"/>
    <x v="1260"/>
    <x v="19"/>
    <s v="DH"/>
    <x v="2"/>
    <n v="274"/>
    <n v="0"/>
    <n v="0"/>
  </r>
  <r>
    <s v="NLA-3583477"/>
    <n v="10"/>
    <n v="5"/>
    <n v="2000"/>
    <d v="1915-10-21T00:00:00"/>
    <n v="51.98"/>
    <n v="5.93"/>
    <s v="Netherlands"/>
    <n v="22"/>
    <n v="2"/>
    <n v="2001"/>
    <d v="1927-07-25T00:00:00"/>
    <x v="100"/>
    <x v="1260"/>
    <x v="19"/>
    <s v="DH"/>
    <x v="2"/>
    <n v="288"/>
    <n v="0"/>
    <n v="0"/>
  </r>
  <r>
    <s v="NLA-3583483"/>
    <n v="11"/>
    <n v="5"/>
    <n v="2000"/>
    <d v="1916-10-20T00:00:00"/>
    <n v="51.97"/>
    <n v="5.97"/>
    <s v="Netherlands"/>
    <n v="13"/>
    <n v="10"/>
    <n v="2000"/>
    <d v="1919-03-23T00:00:00"/>
    <x v="706"/>
    <x v="549"/>
    <x v="19"/>
    <s v="DH"/>
    <x v="2"/>
    <n v="155"/>
    <n v="6"/>
    <n v="270"/>
  </r>
  <r>
    <s v="NLA-3583485"/>
    <n v="11"/>
    <n v="5"/>
    <n v="2000"/>
    <d v="1916-10-20T00:00:00"/>
    <n v="51.97"/>
    <n v="5.92"/>
    <s v="Netherlands"/>
    <n v="15"/>
    <n v="3"/>
    <n v="2010"/>
    <d v="1920-08-30T00:00:00"/>
    <x v="649"/>
    <x v="1079"/>
    <x v="19"/>
    <s v="UU"/>
    <x v="0"/>
    <n v="3595"/>
    <n v="2"/>
    <n v="270"/>
  </r>
  <r>
    <s v="NLA-3583489"/>
    <n v="11"/>
    <n v="5"/>
    <n v="2000"/>
    <d v="1916-10-20T00:00:00"/>
    <n v="51.97"/>
    <n v="5.9"/>
    <s v="Netherlands"/>
    <n v="23"/>
    <n v="2"/>
    <n v="2001"/>
    <d v="1928-07-24T00:00:00"/>
    <x v="706"/>
    <x v="1079"/>
    <x v="19"/>
    <s v="DH"/>
    <x v="2"/>
    <n v="288"/>
    <n v="3"/>
    <n v="130"/>
  </r>
  <r>
    <s v="NLA-3583496"/>
    <n v="11"/>
    <n v="5"/>
    <n v="2000"/>
    <d v="1916-10-20T00:00:00"/>
    <n v="51.97"/>
    <n v="5.88"/>
    <s v="Netherlands"/>
    <n v="9"/>
    <n v="12"/>
    <n v="2000"/>
    <d v="1915-05-23T00:00:00"/>
    <x v="706"/>
    <x v="1261"/>
    <x v="19"/>
    <s v="DH"/>
    <x v="2"/>
    <n v="212"/>
    <n v="2"/>
    <n v="270"/>
  </r>
  <r>
    <s v="NLA-3583501"/>
    <n v="11"/>
    <n v="5"/>
    <n v="2000"/>
    <d v="1916-10-20T00:00:00"/>
    <n v="51.97"/>
    <n v="5.87"/>
    <s v="Netherlands"/>
    <n v="17"/>
    <n v="6"/>
    <n v="2000"/>
    <d v="1922-11-21T00:00:00"/>
    <x v="706"/>
    <x v="830"/>
    <x v="19"/>
    <s v="AH"/>
    <x v="0"/>
    <n v="37"/>
    <n v="0"/>
    <n v="0"/>
  </r>
  <r>
    <s v="NLA-3583508"/>
    <n v="19"/>
    <n v="5"/>
    <n v="2000"/>
    <d v="1924-10-20T00:00:00"/>
    <n v="51.97"/>
    <n v="5.97"/>
    <s v="Netherlands"/>
    <n v="24"/>
    <n v="2"/>
    <n v="2001"/>
    <d v="1929-07-24T00:00:00"/>
    <x v="706"/>
    <x v="1260"/>
    <x v="19"/>
    <s v="DH"/>
    <x v="2"/>
    <n v="281"/>
    <n v="3"/>
    <n v="231"/>
  </r>
  <r>
    <s v="NLA-3583509"/>
    <n v="19"/>
    <n v="5"/>
    <n v="2000"/>
    <d v="1924-10-20T00:00:00"/>
    <n v="51.97"/>
    <n v="5.97"/>
    <s v="Netherlands"/>
    <n v="10"/>
    <n v="11"/>
    <n v="2001"/>
    <d v="1916-04-23T00:00:00"/>
    <x v="706"/>
    <x v="1260"/>
    <x v="19"/>
    <s v="DH"/>
    <x v="2"/>
    <n v="540"/>
    <n v="3"/>
    <n v="231"/>
  </r>
  <r>
    <s v="NLA-3583510"/>
    <n v="25"/>
    <n v="5"/>
    <n v="2000"/>
    <d v="1930-10-21T00:00:00"/>
    <n v="51.95"/>
    <n v="5.85"/>
    <s v="Netherlands"/>
    <n v="3"/>
    <n v="1"/>
    <n v="2001"/>
    <d v="1908-06-23T00:00:00"/>
    <x v="706"/>
    <x v="1261"/>
    <x v="19"/>
    <s v="DH"/>
    <x v="2"/>
    <n v="223"/>
    <n v="0"/>
    <n v="0"/>
  </r>
  <r>
    <s v="NLA-3583513"/>
    <n v="25"/>
    <n v="5"/>
    <n v="2000"/>
    <d v="1930-10-21T00:00:00"/>
    <n v="51.95"/>
    <n v="5.85"/>
    <s v="Netherlands"/>
    <n v="3"/>
    <n v="1"/>
    <n v="2001"/>
    <d v="1908-06-23T00:00:00"/>
    <x v="706"/>
    <x v="1261"/>
    <x v="19"/>
    <s v="DH"/>
    <x v="2"/>
    <n v="223"/>
    <n v="0"/>
    <n v="0"/>
  </r>
  <r>
    <s v="NLA-3583523"/>
    <n v="28"/>
    <n v="5"/>
    <n v="2000"/>
    <d v="1933-10-21T00:00:00"/>
    <n v="51.97"/>
    <n v="5.97"/>
    <s v="Netherlands"/>
    <n v="30"/>
    <n v="5"/>
    <n v="2000"/>
    <d v="1935-10-21T00:00:00"/>
    <x v="706"/>
    <x v="68"/>
    <x v="19"/>
    <s v="UU"/>
    <x v="0"/>
    <n v="2"/>
    <n v="0"/>
    <n v="0"/>
  </r>
  <r>
    <s v="NLA-3584759"/>
    <n v="7"/>
    <n v="5"/>
    <n v="2000"/>
    <d v="1912-10-20T00:00:00"/>
    <n v="52.73"/>
    <n v="6.88"/>
    <s v="Netherlands"/>
    <n v="24"/>
    <n v="9"/>
    <n v="2001"/>
    <d v="1930-02-22T00:00:00"/>
    <x v="898"/>
    <x v="728"/>
    <x v="19"/>
    <s v="DH"/>
    <x v="2"/>
    <n v="505"/>
    <n v="2"/>
    <n v="91"/>
  </r>
  <r>
    <s v="NLA-3584760"/>
    <n v="7"/>
    <n v="5"/>
    <n v="2000"/>
    <d v="1912-10-20T00:00:00"/>
    <n v="52.73"/>
    <n v="6.88"/>
    <s v="Netherlands"/>
    <n v="3"/>
    <n v="12"/>
    <n v="2000"/>
    <d v="1909-05-22T00:00:00"/>
    <x v="898"/>
    <x v="679"/>
    <x v="19"/>
    <s v="DH"/>
    <x v="2"/>
    <n v="210"/>
    <n v="2"/>
    <n v="181"/>
  </r>
  <r>
    <s v="NLA-3584769"/>
    <n v="21"/>
    <n v="5"/>
    <n v="2000"/>
    <d v="1926-10-21T00:00:00"/>
    <n v="52.73"/>
    <n v="6.88"/>
    <s v="Netherlands"/>
    <n v="1"/>
    <n v="7"/>
    <n v="2000"/>
    <d v="1906-12-21T00:00:00"/>
    <x v="898"/>
    <x v="679"/>
    <x v="19"/>
    <s v="UU"/>
    <x v="0"/>
    <n v="41"/>
    <n v="0"/>
    <n v="0"/>
  </r>
  <r>
    <s v="NLA-3584774"/>
    <n v="22"/>
    <n v="5"/>
    <n v="2000"/>
    <d v="1927-10-21T00:00:00"/>
    <n v="52.78"/>
    <n v="6.88"/>
    <s v="Netherlands"/>
    <n v="5"/>
    <n v="6"/>
    <n v="2000"/>
    <d v="1910-11-21T00:00:00"/>
    <x v="599"/>
    <x v="1262"/>
    <x v="19"/>
    <s v="PD"/>
    <x v="0"/>
    <n v="14"/>
    <n v="2"/>
    <n v="270"/>
  </r>
  <r>
    <s v="NLA-3584777"/>
    <n v="22"/>
    <n v="5"/>
    <n v="2000"/>
    <d v="1927-10-21T00:00:00"/>
    <n v="52.78"/>
    <n v="6.88"/>
    <s v="Netherlands"/>
    <n v="15"/>
    <n v="6"/>
    <n v="2000"/>
    <d v="1920-11-20T00:00:00"/>
    <x v="599"/>
    <x v="1262"/>
    <x v="19"/>
    <s v="PD"/>
    <x v="0"/>
    <n v="24"/>
    <n v="2"/>
    <n v="270"/>
  </r>
  <r>
    <s v="NOS-6104224"/>
    <n v="5"/>
    <n v="6"/>
    <n v="2000"/>
    <d v="1910-11-21T00:00:00"/>
    <n v="69.900000000000006"/>
    <n v="24.98"/>
    <s v="Norway"/>
    <n v="20"/>
    <n v="10"/>
    <n v="2000"/>
    <d v="1926-03-23T00:00:00"/>
    <x v="789"/>
    <x v="19"/>
    <x v="8"/>
    <s v="UU"/>
    <x v="0"/>
    <n v="137"/>
    <n v="2"/>
    <n v="19"/>
  </r>
  <r>
    <s v="SFH-S162681"/>
    <n v="1"/>
    <n v="6"/>
    <n v="2000"/>
    <d v="1906-11-21T00:00:00"/>
    <n v="62.8"/>
    <n v="22.87"/>
    <s v="Finland"/>
    <n v="25"/>
    <n v="4"/>
    <n v="2010"/>
    <d v="1930-10-01T00:00:00"/>
    <x v="84"/>
    <x v="509"/>
    <x v="1"/>
    <s v="PD"/>
    <x v="0"/>
    <n v="3615"/>
    <n v="2"/>
    <n v="91"/>
  </r>
  <r>
    <s v="SFH-S180187"/>
    <n v="25"/>
    <n v="5"/>
    <n v="2000"/>
    <d v="1930-10-21T00:00:00"/>
    <n v="60.45"/>
    <n v="22.25"/>
    <s v="Finland"/>
    <n v="29"/>
    <n v="5"/>
    <n v="2001"/>
    <d v="1934-10-22T00:00:00"/>
    <x v="518"/>
    <x v="1263"/>
    <x v="1"/>
    <s v="PD"/>
    <x v="0"/>
    <n v="369"/>
    <n v="4"/>
    <n v="305"/>
  </r>
  <r>
    <s v="SFH-S194887"/>
    <n v="29"/>
    <n v="5"/>
    <n v="2000"/>
    <d v="1934-10-21T00:00:00"/>
    <n v="62.7"/>
    <n v="22.53"/>
    <s v="Finland"/>
    <n v="9"/>
    <n v="7"/>
    <n v="2000"/>
    <d v="1914-12-21T00:00:00"/>
    <x v="415"/>
    <x v="1264"/>
    <x v="1"/>
    <s v="AH"/>
    <x v="0"/>
    <n v="41"/>
    <n v="1"/>
    <n v="270"/>
  </r>
  <r>
    <s v="SFH-S199010"/>
    <n v="24"/>
    <n v="5"/>
    <n v="2000"/>
    <d v="1929-10-21T00:00:00"/>
    <n v="61.55"/>
    <n v="23.95"/>
    <s v="Finland"/>
    <n v="12"/>
    <n v="8"/>
    <n v="2003"/>
    <d v="1918-01-24T00:00:00"/>
    <x v="828"/>
    <x v="1249"/>
    <x v="1"/>
    <s v="UU"/>
    <x v="0"/>
    <n v="1175"/>
    <n v="10"/>
    <n v="325"/>
  </r>
  <r>
    <s v="SFH-S199471"/>
    <n v="29"/>
    <n v="5"/>
    <n v="2000"/>
    <d v="1934-10-21T00:00:00"/>
    <n v="62.4"/>
    <n v="21.38"/>
    <s v="Finland"/>
    <n v="1"/>
    <n v="6"/>
    <n v="2002"/>
    <d v="1906-11-23T00:00:00"/>
    <x v="249"/>
    <x v="824"/>
    <x v="1"/>
    <s v="UU"/>
    <x v="0"/>
    <n v="733"/>
    <n v="4"/>
    <n v="181"/>
  </r>
  <r>
    <s v="SFH-S200360"/>
    <n v="27"/>
    <n v="5"/>
    <n v="2000"/>
    <d v="1932-10-20T00:00:00"/>
    <n v="61.75"/>
    <n v="23.07"/>
    <s v="Finland"/>
    <n v="29"/>
    <n v="6"/>
    <n v="2000"/>
    <d v="1934-11-21T00:00:00"/>
    <x v="698"/>
    <x v="1106"/>
    <x v="1"/>
    <s v="AH"/>
    <x v="0"/>
    <n v="33"/>
    <n v="0"/>
    <n v="0"/>
  </r>
  <r>
    <s v="SFH-S200373"/>
    <n v="27"/>
    <n v="5"/>
    <n v="2000"/>
    <d v="1932-10-20T00:00:00"/>
    <n v="61.87"/>
    <n v="22.88"/>
    <s v="Finland"/>
    <n v="12"/>
    <n v="5"/>
    <n v="2008"/>
    <d v="1917-10-29T00:00:00"/>
    <x v="27"/>
    <x v="1155"/>
    <x v="1"/>
    <s v="DH"/>
    <x v="0"/>
    <n v="2907"/>
    <n v="4"/>
    <n v="347"/>
  </r>
  <r>
    <s v="BLB-2T96269"/>
    <n v="12"/>
    <n v="5"/>
    <n v="2001"/>
    <d v="1917-10-22T00:00:00"/>
    <n v="50.13"/>
    <n v="4.53"/>
    <s v="Belgium"/>
    <n v="6"/>
    <n v="10"/>
    <n v="2001"/>
    <d v="1912-03-23T00:00:00"/>
    <x v="521"/>
    <x v="870"/>
    <x v="12"/>
    <s v="UU"/>
    <x v="0"/>
    <n v="147"/>
    <n v="0"/>
    <n v="0"/>
  </r>
  <r>
    <s v="CZP-E18231"/>
    <n v="12"/>
    <n v="5"/>
    <n v="2001"/>
    <d v="1917-10-22T00:00:00"/>
    <n v="49.35"/>
    <n v="14.72"/>
    <s v="Czech Republic"/>
    <n v="3"/>
    <n v="9"/>
    <n v="2001"/>
    <d v="1909-02-21T00:00:00"/>
    <x v="899"/>
    <x v="1265"/>
    <x v="16"/>
    <s v="RH"/>
    <x v="2"/>
    <n v="114"/>
    <n v="0"/>
    <n v="0"/>
  </r>
  <r>
    <s v="CZP-E18236"/>
    <n v="12"/>
    <n v="5"/>
    <n v="2001"/>
    <d v="1917-10-22T00:00:00"/>
    <n v="49.35"/>
    <n v="14.72"/>
    <s v="Czech Republic"/>
    <n v="15"/>
    <n v="10"/>
    <n v="2001"/>
    <d v="1921-03-23T00:00:00"/>
    <x v="899"/>
    <x v="1265"/>
    <x v="16"/>
    <s v="UU"/>
    <x v="0"/>
    <n v="156"/>
    <n v="0"/>
    <n v="0"/>
  </r>
  <r>
    <s v="CZP-EX68054"/>
    <n v="29"/>
    <n v="5"/>
    <n v="2001"/>
    <d v="1934-10-22T00:00:00"/>
    <n v="49.1"/>
    <n v="16.55"/>
    <s v="Czech Republic"/>
    <n v="15"/>
    <n v="3"/>
    <n v="2002"/>
    <d v="1920-08-22T00:00:00"/>
    <x v="900"/>
    <x v="280"/>
    <x v="16"/>
    <s v="DH"/>
    <x v="0"/>
    <n v="290"/>
    <n v="29"/>
    <n v="173"/>
  </r>
  <r>
    <s v="DEH-IA11438"/>
    <n v="18"/>
    <n v="7"/>
    <n v="2001"/>
    <d v="1923-12-22T00:00:00"/>
    <n v="52.6"/>
    <n v="12.33"/>
    <s v="Germany"/>
    <n v="3"/>
    <n v="10"/>
    <n v="2001"/>
    <d v="1909-03-23T00:00:00"/>
    <x v="499"/>
    <x v="100"/>
    <x v="6"/>
    <s v="DH"/>
    <x v="2"/>
    <n v="77"/>
    <n v="0"/>
    <n v="0"/>
  </r>
  <r>
    <s v="DEH-IA11440"/>
    <n v="18"/>
    <n v="7"/>
    <n v="2001"/>
    <d v="1923-12-22T00:00:00"/>
    <n v="52.6"/>
    <n v="12.33"/>
    <s v="Germany"/>
    <n v="30"/>
    <n v="7"/>
    <n v="2001"/>
    <d v="1935-12-22T00:00:00"/>
    <x v="499"/>
    <x v="100"/>
    <x v="6"/>
    <s v="UU"/>
    <x v="0"/>
    <n v="12"/>
    <n v="0"/>
    <n v="0"/>
  </r>
  <r>
    <s v="NLA-3573678"/>
    <n v="14"/>
    <n v="5"/>
    <n v="2001"/>
    <d v="1919-10-22T00:00:00"/>
    <n v="53.18"/>
    <n v="6.58"/>
    <s v="Netherlands"/>
    <n v="10"/>
    <n v="8"/>
    <n v="2001"/>
    <d v="1916-01-22T00:00:00"/>
    <x v="754"/>
    <x v="749"/>
    <x v="19"/>
    <s v="UU"/>
    <x v="0"/>
    <n v="88"/>
    <n v="0"/>
    <n v="0"/>
  </r>
  <r>
    <s v="NLA-3582810"/>
    <n v="14"/>
    <n v="5"/>
    <n v="2001"/>
    <d v="1919-10-22T00:00:00"/>
    <n v="53.2"/>
    <n v="6.5"/>
    <s v="Netherlands"/>
    <n v="24"/>
    <n v="6"/>
    <n v="2001"/>
    <d v="1929-11-22T00:00:00"/>
    <x v="14"/>
    <x v="787"/>
    <x v="19"/>
    <s v="AH"/>
    <x v="0"/>
    <n v="41"/>
    <n v="0"/>
    <n v="0"/>
  </r>
  <r>
    <s v="NLA-3582811"/>
    <n v="14"/>
    <n v="5"/>
    <n v="2001"/>
    <d v="1919-10-22T00:00:00"/>
    <n v="53.2"/>
    <n v="6.5"/>
    <s v="Netherlands"/>
    <n v="15"/>
    <n v="10"/>
    <n v="2008"/>
    <d v="1921-03-30T00:00:00"/>
    <x v="14"/>
    <x v="934"/>
    <x v="19"/>
    <s v="UU"/>
    <x v="1"/>
    <n v="2711"/>
    <n v="4"/>
    <n v="91"/>
  </r>
  <r>
    <s v="NLA-3583548"/>
    <n v="4"/>
    <n v="5"/>
    <n v="2001"/>
    <d v="1909-10-22T00:00:00"/>
    <n v="51.97"/>
    <n v="5.9"/>
    <s v="Netherlands"/>
    <n v="7"/>
    <n v="8"/>
    <n v="2008"/>
    <d v="1913-01-28T00:00:00"/>
    <x v="706"/>
    <x v="1079"/>
    <x v="19"/>
    <s v="PD"/>
    <x v="2"/>
    <n v="2652"/>
    <n v="2"/>
    <n v="91"/>
  </r>
  <r>
    <s v="NLA-3583550"/>
    <n v="4"/>
    <n v="5"/>
    <n v="2001"/>
    <d v="1909-10-22T00:00:00"/>
    <n v="51.97"/>
    <n v="5.9"/>
    <s v="Netherlands"/>
    <n v="22"/>
    <n v="6"/>
    <n v="2001"/>
    <d v="1927-11-22T00:00:00"/>
    <x v="706"/>
    <x v="1079"/>
    <x v="19"/>
    <s v="DH"/>
    <x v="2"/>
    <n v="49"/>
    <n v="3"/>
    <n v="91"/>
  </r>
  <r>
    <s v="NLA-3584829"/>
    <n v="13"/>
    <n v="5"/>
    <n v="2001"/>
    <d v="1918-10-22T00:00:00"/>
    <n v="52.75"/>
    <n v="6.88"/>
    <s v="Netherlands"/>
    <n v="19"/>
    <n v="7"/>
    <n v="2001"/>
    <d v="1924-12-21T00:00:00"/>
    <x v="468"/>
    <x v="679"/>
    <x v="19"/>
    <s v="DH"/>
    <x v="2"/>
    <n v="67"/>
    <n v="0"/>
    <n v="0"/>
  </r>
  <r>
    <s v="NLA-3584832"/>
    <n v="13"/>
    <n v="5"/>
    <n v="2001"/>
    <d v="1918-10-22T00:00:00"/>
    <n v="52.75"/>
    <n v="6.88"/>
    <s v="Netherlands"/>
    <n v="19"/>
    <n v="7"/>
    <n v="2001"/>
    <d v="1924-12-21T00:00:00"/>
    <x v="468"/>
    <x v="679"/>
    <x v="19"/>
    <s v="DH"/>
    <x v="2"/>
    <n v="67"/>
    <n v="0"/>
    <n v="0"/>
  </r>
  <r>
    <s v="NLA-3584833"/>
    <n v="13"/>
    <n v="5"/>
    <n v="2001"/>
    <d v="1918-10-22T00:00:00"/>
    <n v="52.75"/>
    <n v="6.88"/>
    <s v="Netherlands"/>
    <n v="19"/>
    <n v="7"/>
    <n v="2001"/>
    <d v="1924-12-21T00:00:00"/>
    <x v="468"/>
    <x v="679"/>
    <x v="19"/>
    <s v="DH"/>
    <x v="2"/>
    <n v="67"/>
    <n v="0"/>
    <n v="0"/>
  </r>
  <r>
    <s v="NLA-3586116"/>
    <n v="14"/>
    <n v="5"/>
    <n v="2001"/>
    <d v="1919-10-22T00:00:00"/>
    <n v="51.97"/>
    <n v="5.88"/>
    <s v="Netherlands"/>
    <n v="7"/>
    <n v="12"/>
    <n v="2001"/>
    <d v="1913-05-23T00:00:00"/>
    <x v="706"/>
    <x v="830"/>
    <x v="19"/>
    <s v="DH"/>
    <x v="2"/>
    <n v="207"/>
    <n v="2"/>
    <n v="270"/>
  </r>
  <r>
    <s v="NLA-3586157"/>
    <n v="5"/>
    <n v="6"/>
    <n v="2001"/>
    <d v="1910-11-22T00:00:00"/>
    <n v="51.97"/>
    <n v="5.9"/>
    <s v="Netherlands"/>
    <n v="26"/>
    <n v="9"/>
    <n v="2001"/>
    <d v="1932-02-22T00:00:00"/>
    <x v="649"/>
    <x v="1266"/>
    <x v="19"/>
    <s v="DH"/>
    <x v="2"/>
    <n v="113"/>
    <n v="2"/>
    <n v="270"/>
  </r>
  <r>
    <s v="NLA-3587017"/>
    <n v="4"/>
    <n v="5"/>
    <n v="2001"/>
    <d v="1909-10-22T00:00:00"/>
    <n v="51.95"/>
    <n v="5.92"/>
    <s v="Netherlands"/>
    <n v="8"/>
    <n v="12"/>
    <n v="2001"/>
    <d v="1914-05-24T00:00:00"/>
    <x v="706"/>
    <x v="1267"/>
    <x v="19"/>
    <s v="DH"/>
    <x v="2"/>
    <n v="218"/>
    <n v="3"/>
    <n v="91"/>
  </r>
  <r>
    <s v="NLA-3587020"/>
    <n v="4"/>
    <n v="5"/>
    <n v="2001"/>
    <d v="1909-10-22T00:00:00"/>
    <n v="51.97"/>
    <n v="5.97"/>
    <s v="Netherlands"/>
    <n v="3"/>
    <n v="11"/>
    <n v="2001"/>
    <d v="1909-04-23T00:00:00"/>
    <x v="100"/>
    <x v="1260"/>
    <x v="19"/>
    <s v="DH"/>
    <x v="2"/>
    <n v="183"/>
    <n v="3"/>
    <n v="270"/>
  </r>
  <r>
    <s v="NLA-3587035"/>
    <n v="8"/>
    <n v="5"/>
    <n v="2001"/>
    <d v="1913-10-22T00:00:00"/>
    <n v="51.97"/>
    <n v="5.9"/>
    <s v="Netherlands"/>
    <n v="28"/>
    <n v="5"/>
    <n v="2006"/>
    <d v="1933-10-27T00:00:00"/>
    <x v="706"/>
    <x v="1079"/>
    <x v="19"/>
    <s v="UU"/>
    <x v="0"/>
    <n v="1846"/>
    <n v="2"/>
    <n v="91"/>
  </r>
  <r>
    <s v="NLA-3587551"/>
    <n v="13"/>
    <n v="5"/>
    <n v="2001"/>
    <d v="1918-10-22T00:00:00"/>
    <n v="52.75"/>
    <n v="6.88"/>
    <s v="Netherlands"/>
    <n v="23"/>
    <n v="8"/>
    <n v="2001"/>
    <d v="1929-01-21T00:00:00"/>
    <x v="719"/>
    <x v="679"/>
    <x v="19"/>
    <s v="DH"/>
    <x v="2"/>
    <n v="102"/>
    <n v="0"/>
    <n v="0"/>
  </r>
  <r>
    <s v="NLA-3587553"/>
    <n v="13"/>
    <n v="5"/>
    <n v="2001"/>
    <d v="1918-10-22T00:00:00"/>
    <n v="52.75"/>
    <n v="6.88"/>
    <s v="Netherlands"/>
    <n v="12"/>
    <n v="8"/>
    <n v="2001"/>
    <d v="1918-01-22T00:00:00"/>
    <x v="719"/>
    <x v="679"/>
    <x v="19"/>
    <s v="DH"/>
    <x v="2"/>
    <n v="91"/>
    <n v="0"/>
    <n v="0"/>
  </r>
  <r>
    <s v="NLA-3587555"/>
    <n v="13"/>
    <n v="5"/>
    <n v="2001"/>
    <d v="1918-10-22T00:00:00"/>
    <n v="52.73"/>
    <n v="6.88"/>
    <s v="Netherlands"/>
    <n v="23"/>
    <n v="8"/>
    <n v="2001"/>
    <d v="1929-01-21T00:00:00"/>
    <x v="719"/>
    <x v="679"/>
    <x v="19"/>
    <s v="DH"/>
    <x v="2"/>
    <n v="102"/>
    <n v="2"/>
    <n v="0"/>
  </r>
  <r>
    <s v="NLA-3587566"/>
    <n v="13"/>
    <n v="5"/>
    <n v="2001"/>
    <d v="1918-10-22T00:00:00"/>
    <n v="52.75"/>
    <n v="6.92"/>
    <s v="Netherlands"/>
    <n v="15"/>
    <n v="8"/>
    <n v="2003"/>
    <d v="1921-01-23T00:00:00"/>
    <x v="719"/>
    <x v="1262"/>
    <x v="19"/>
    <s v="UU"/>
    <x v="0"/>
    <n v="824"/>
    <n v="3"/>
    <n v="310"/>
  </r>
  <r>
    <s v="NLA-3587577"/>
    <n v="20"/>
    <n v="5"/>
    <n v="2001"/>
    <d v="1925-10-22T00:00:00"/>
    <n v="52.73"/>
    <n v="6.88"/>
    <s v="Netherlands"/>
    <n v="31"/>
    <n v="5"/>
    <n v="2001"/>
    <d v="1936-10-21T00:00:00"/>
    <x v="467"/>
    <x v="728"/>
    <x v="19"/>
    <s v="UU"/>
    <x v="0"/>
    <n v="11"/>
    <n v="3"/>
    <n v="149"/>
  </r>
  <r>
    <s v="NLA-3587600"/>
    <n v="27"/>
    <n v="5"/>
    <n v="2001"/>
    <d v="1932-10-21T00:00:00"/>
    <n v="52.73"/>
    <n v="6.88"/>
    <s v="Netherlands"/>
    <n v="11"/>
    <n v="6"/>
    <n v="2001"/>
    <d v="1916-11-21T00:00:00"/>
    <x v="467"/>
    <x v="728"/>
    <x v="19"/>
    <s v="AH"/>
    <x v="0"/>
    <n v="15"/>
    <n v="3"/>
    <n v="149"/>
  </r>
  <r>
    <s v="NLA-3587606"/>
    <n v="13"/>
    <n v="6"/>
    <n v="2001"/>
    <d v="1918-11-22T00:00:00"/>
    <n v="52.75"/>
    <n v="6.92"/>
    <s v="Netherlands"/>
    <n v="19"/>
    <n v="6"/>
    <n v="2001"/>
    <d v="1924-11-21T00:00:00"/>
    <x v="468"/>
    <x v="1268"/>
    <x v="19"/>
    <s v="UU"/>
    <x v="0"/>
    <n v="6"/>
    <n v="0"/>
    <n v="0"/>
  </r>
  <r>
    <s v="NLA-3587609"/>
    <n v="13"/>
    <n v="6"/>
    <n v="2001"/>
    <d v="1918-11-22T00:00:00"/>
    <n v="52.75"/>
    <n v="6.88"/>
    <s v="Netherlands"/>
    <n v="9"/>
    <n v="7"/>
    <n v="2001"/>
    <d v="1914-12-22T00:00:00"/>
    <x v="719"/>
    <x v="1262"/>
    <x v="19"/>
    <s v="ND"/>
    <x v="0"/>
    <n v="26"/>
    <n v="0"/>
    <n v="0"/>
  </r>
  <r>
    <s v="NOO-MB14378"/>
    <n v="9"/>
    <n v="7"/>
    <n v="2001"/>
    <d v="1914-12-22T00:00:00"/>
    <n v="59.75"/>
    <n v="9.85"/>
    <s v="Norway"/>
    <n v="24"/>
    <n v="8"/>
    <n v="2002"/>
    <d v="1930-01-23T00:00:00"/>
    <x v="901"/>
    <x v="194"/>
    <x v="8"/>
    <s v="UU"/>
    <x v="0"/>
    <n v="411"/>
    <n v="5"/>
    <n v="64"/>
  </r>
  <r>
    <s v="SFH-S091223"/>
    <n v="4"/>
    <n v="6"/>
    <n v="2001"/>
    <d v="1909-11-22T00:00:00"/>
    <n v="60.57"/>
    <n v="25.15"/>
    <s v="Finland"/>
    <n v="3"/>
    <n v="2"/>
    <n v="2002"/>
    <d v="1908-07-25T00:00:00"/>
    <x v="236"/>
    <x v="1269"/>
    <x v="1"/>
    <s v="UU"/>
    <x v="0"/>
    <n v="244"/>
    <n v="23"/>
    <n v="50"/>
  </r>
  <r>
    <s v="SFH-S143214"/>
    <n v="31"/>
    <n v="5"/>
    <n v="2001"/>
    <d v="1936-10-21T00:00:00"/>
    <n v="60.63"/>
    <n v="26.82"/>
    <s v="Finland"/>
    <n v="8"/>
    <n v="7"/>
    <n v="2012"/>
    <d v="1914-01-02T00:00:00"/>
    <x v="560"/>
    <x v="1270"/>
    <x v="1"/>
    <s v="UU"/>
    <x v="0"/>
    <n v="4056"/>
    <n v="6"/>
    <n v="19"/>
  </r>
  <r>
    <s v="SFH-S156924"/>
    <n v="2"/>
    <n v="6"/>
    <n v="2001"/>
    <d v="1907-11-22T00:00:00"/>
    <n v="60.3"/>
    <n v="23.12"/>
    <s v="Finland"/>
    <n v="22"/>
    <n v="6"/>
    <n v="2001"/>
    <d v="1927-11-22T00:00:00"/>
    <x v="104"/>
    <x v="1271"/>
    <x v="1"/>
    <s v="RH"/>
    <x v="2"/>
    <n v="20"/>
    <n v="0"/>
    <n v="0"/>
  </r>
  <r>
    <s v="SFH-S156925"/>
    <n v="2"/>
    <n v="6"/>
    <n v="2001"/>
    <d v="1907-11-22T00:00:00"/>
    <n v="60.3"/>
    <n v="23.12"/>
    <s v="Finland"/>
    <n v="14"/>
    <n v="6"/>
    <n v="2001"/>
    <d v="1919-11-22T00:00:00"/>
    <x v="104"/>
    <x v="1271"/>
    <x v="1"/>
    <s v="RH"/>
    <x v="2"/>
    <n v="12"/>
    <n v="0"/>
    <n v="0"/>
  </r>
  <r>
    <s v="SFH-S202795"/>
    <n v="2"/>
    <n v="6"/>
    <n v="2001"/>
    <d v="1907-11-22T00:00:00"/>
    <n v="60.3"/>
    <n v="24.87"/>
    <s v="Finland"/>
    <n v="1"/>
    <n v="6"/>
    <n v="2002"/>
    <d v="1906-11-23T00:00:00"/>
    <x v="104"/>
    <x v="773"/>
    <x v="1"/>
    <s v="UU"/>
    <x v="0"/>
    <n v="364"/>
    <n v="1"/>
    <n v="270"/>
  </r>
  <r>
    <s v="SFH-S202927"/>
    <n v="4"/>
    <n v="6"/>
    <n v="2001"/>
    <d v="1909-11-22T00:00:00"/>
    <n v="61.75"/>
    <n v="23.07"/>
    <s v="Finland"/>
    <n v="30"/>
    <n v="6"/>
    <n v="2001"/>
    <d v="1935-11-22T00:00:00"/>
    <x v="756"/>
    <x v="939"/>
    <x v="1"/>
    <s v="AH"/>
    <x v="0"/>
    <n v="26"/>
    <n v="5"/>
    <n v="335"/>
  </r>
  <r>
    <s v="SFH-S202972"/>
    <n v="5"/>
    <n v="6"/>
    <n v="2001"/>
    <d v="1910-11-22T00:00:00"/>
    <n v="61.6"/>
    <n v="23.18"/>
    <s v="Finland"/>
    <n v="14"/>
    <n v="7"/>
    <n v="2002"/>
    <d v="1919-12-23T00:00:00"/>
    <x v="841"/>
    <x v="1272"/>
    <x v="1"/>
    <s v="AH"/>
    <x v="0"/>
    <n v="404"/>
    <n v="6"/>
    <n v="198"/>
  </r>
  <r>
    <s v="SFH-S220774"/>
    <n v="1"/>
    <n v="6"/>
    <n v="2001"/>
    <d v="1906-11-22T00:00:00"/>
    <n v="62.7"/>
    <n v="22.47"/>
    <s v="Finland"/>
    <n v="28"/>
    <n v="6"/>
    <n v="2001"/>
    <d v="1933-11-22T00:00:00"/>
    <x v="243"/>
    <x v="1156"/>
    <x v="1"/>
    <s v="UU"/>
    <x v="0"/>
    <n v="27"/>
    <n v="3"/>
    <n v="205"/>
  </r>
  <r>
    <s v="SFH-S220783"/>
    <n v="6"/>
    <n v="6"/>
    <n v="2001"/>
    <d v="1911-11-22T00:00:00"/>
    <n v="62.75"/>
    <n v="22.38"/>
    <s v="Finland"/>
    <n v="7"/>
    <n v="8"/>
    <n v="2004"/>
    <d v="1913-01-24T00:00:00"/>
    <x v="791"/>
    <x v="1229"/>
    <x v="1"/>
    <s v="DH"/>
    <x v="0"/>
    <n v="1158"/>
    <n v="2"/>
    <n v="0"/>
  </r>
  <r>
    <s v="DEH-IA52475"/>
    <n v="16"/>
    <n v="8"/>
    <n v="2002"/>
    <d v="1922-01-23T00:00:00"/>
    <n v="51.5"/>
    <n v="12"/>
    <s v="Germany"/>
    <n v="7"/>
    <n v="4"/>
    <n v="2003"/>
    <d v="1912-09-23T00:00:00"/>
    <x v="317"/>
    <x v="703"/>
    <x v="6"/>
    <s v="UU"/>
    <x v="0"/>
    <n v="234"/>
    <n v="13"/>
    <n v="338"/>
  </r>
  <r>
    <s v="GBT-EG05746"/>
    <n v="7"/>
    <n v="5"/>
    <n v="2002"/>
    <d v="1912-10-22T00:00:00"/>
    <n v="53.4"/>
    <n v="-2.97"/>
    <s v="UK"/>
    <n v="18"/>
    <n v="9"/>
    <n v="2002"/>
    <d v="1924-02-23T00:00:00"/>
    <x v="566"/>
    <x v="1129"/>
    <x v="4"/>
    <s v="UU"/>
    <x v="0"/>
    <n v="134"/>
    <n v="20"/>
    <n v="341"/>
  </r>
  <r>
    <s v="GBT-ER22503"/>
    <n v="19"/>
    <n v="5"/>
    <n v="2002"/>
    <d v="1924-10-22T00:00:00"/>
    <n v="52.08"/>
    <n v="1.57"/>
    <s v="UK"/>
    <n v="8"/>
    <n v="2"/>
    <n v="2009"/>
    <d v="1913-08-01T00:00:00"/>
    <x v="66"/>
    <x v="695"/>
    <x v="4"/>
    <s v="DH"/>
    <x v="0"/>
    <n v="2457"/>
    <n v="45"/>
    <n v="327"/>
  </r>
  <r>
    <s v="GBT-ET30219"/>
    <n v="11"/>
    <n v="5"/>
    <n v="2002"/>
    <d v="1916-10-22T00:00:00"/>
    <n v="53.33"/>
    <n v="-2.83"/>
    <s v="UK"/>
    <n v="7"/>
    <n v="7"/>
    <n v="2005"/>
    <d v="1912-12-25T00:00:00"/>
    <x v="304"/>
    <x v="1197"/>
    <x v="4"/>
    <s v="DH"/>
    <x v="0"/>
    <n v="1153"/>
    <n v="2"/>
    <n v="270"/>
  </r>
  <r>
    <s v="GBT-ET30220"/>
    <n v="11"/>
    <n v="5"/>
    <n v="2002"/>
    <d v="1916-10-22T00:00:00"/>
    <n v="53.33"/>
    <n v="-2.83"/>
    <s v="UK"/>
    <n v="20"/>
    <n v="5"/>
    <n v="2002"/>
    <d v="1925-10-23T00:00:00"/>
    <x v="304"/>
    <x v="332"/>
    <x v="4"/>
    <s v="PD"/>
    <x v="0"/>
    <n v="9"/>
    <n v="0"/>
    <n v="0"/>
  </r>
  <r>
    <s v="NLA-3573806"/>
    <n v="15"/>
    <n v="5"/>
    <n v="2002"/>
    <d v="1920-10-22T00:00:00"/>
    <n v="52.75"/>
    <n v="4.67"/>
    <s v="Netherlands"/>
    <n v="9"/>
    <n v="1"/>
    <n v="2003"/>
    <d v="1914-06-26T00:00:00"/>
    <x v="719"/>
    <x v="842"/>
    <x v="19"/>
    <s v="UU"/>
    <x v="0"/>
    <n v="239"/>
    <n v="0"/>
    <n v="0"/>
  </r>
  <r>
    <s v="NLA-3582862"/>
    <n v="15"/>
    <n v="5"/>
    <n v="2002"/>
    <d v="1920-10-22T00:00:00"/>
    <n v="53.18"/>
    <n v="6.6"/>
    <s v="Netherlands"/>
    <n v="19"/>
    <n v="11"/>
    <n v="2002"/>
    <d v="1925-04-24T00:00:00"/>
    <x v="227"/>
    <x v="749"/>
    <x v="19"/>
    <s v="RH"/>
    <x v="2"/>
    <n v="188"/>
    <n v="0"/>
    <n v="0"/>
  </r>
  <r>
    <s v="SFH-S210567"/>
    <n v="27"/>
    <n v="5"/>
    <n v="2002"/>
    <d v="1932-10-22T00:00:00"/>
    <n v="61.37"/>
    <n v="23.58"/>
    <s v="Finland"/>
    <n v="14"/>
    <n v="7"/>
    <n v="2002"/>
    <d v="1919-12-23T00:00:00"/>
    <x v="746"/>
    <x v="571"/>
    <x v="1"/>
    <s v="UU"/>
    <x v="0"/>
    <n v="48"/>
    <n v="1"/>
    <n v="91"/>
  </r>
  <r>
    <s v="SFH-S210568"/>
    <n v="27"/>
    <n v="5"/>
    <n v="2002"/>
    <d v="1932-10-22T00:00:00"/>
    <n v="61.37"/>
    <n v="23.58"/>
    <s v="Finland"/>
    <n v="5"/>
    <n v="7"/>
    <n v="2002"/>
    <d v="1910-12-23T00:00:00"/>
    <x v="746"/>
    <x v="571"/>
    <x v="1"/>
    <s v="UU"/>
    <x v="0"/>
    <n v="39"/>
    <n v="1"/>
    <n v="91"/>
  </r>
  <r>
    <s v="SFH-S217603"/>
    <n v="1"/>
    <n v="6"/>
    <n v="2002"/>
    <d v="1906-11-23T00:00:00"/>
    <n v="61.75"/>
    <n v="23.07"/>
    <s v="Finland"/>
    <n v="22"/>
    <n v="6"/>
    <n v="2002"/>
    <d v="1927-11-23T00:00:00"/>
    <x v="698"/>
    <x v="1106"/>
    <x v="1"/>
    <s v="UU"/>
    <x v="0"/>
    <n v="21"/>
    <n v="0"/>
    <n v="0"/>
  </r>
  <r>
    <s v="SFH-S217605"/>
    <n v="1"/>
    <n v="6"/>
    <n v="2002"/>
    <d v="1906-11-23T00:00:00"/>
    <n v="61.75"/>
    <n v="23.07"/>
    <s v="Finland"/>
    <n v="18"/>
    <n v="6"/>
    <n v="2002"/>
    <d v="1923-11-23T00:00:00"/>
    <x v="451"/>
    <x v="1106"/>
    <x v="1"/>
    <s v="PD"/>
    <x v="0"/>
    <n v="17"/>
    <n v="2"/>
    <n v="0"/>
  </r>
  <r>
    <s v="SFH-S218712"/>
    <n v="26"/>
    <n v="5"/>
    <n v="2002"/>
    <d v="1931-10-23T00:00:00"/>
    <n v="60.67"/>
    <n v="22.12"/>
    <s v="Finland"/>
    <n v="3"/>
    <n v="7"/>
    <n v="2003"/>
    <d v="1908-12-23T00:00:00"/>
    <x v="231"/>
    <x v="555"/>
    <x v="1"/>
    <s v="AH"/>
    <x v="0"/>
    <n v="403"/>
    <n v="6"/>
    <n v="190"/>
  </r>
  <r>
    <s v="SFH-S220505"/>
    <n v="18"/>
    <n v="5"/>
    <n v="2002"/>
    <d v="1923-10-23T00:00:00"/>
    <n v="60.55"/>
    <n v="27.13"/>
    <s v="Finland"/>
    <n v="15"/>
    <n v="8"/>
    <n v="2004"/>
    <d v="1921-01-24T00:00:00"/>
    <x v="140"/>
    <x v="971"/>
    <x v="1"/>
    <s v="PD"/>
    <x v="0"/>
    <n v="820"/>
    <n v="2"/>
    <n v="0"/>
  </r>
  <r>
    <s v="SFH-S220506"/>
    <n v="18"/>
    <n v="5"/>
    <n v="2002"/>
    <d v="1923-10-23T00:00:00"/>
    <n v="60.55"/>
    <n v="27.13"/>
    <s v="Finland"/>
    <n v="12"/>
    <n v="5"/>
    <n v="2003"/>
    <d v="1917-10-24T00:00:00"/>
    <x v="875"/>
    <x v="1270"/>
    <x v="1"/>
    <s v="UU"/>
    <x v="0"/>
    <n v="359"/>
    <n v="98"/>
    <n v="351"/>
  </r>
  <r>
    <s v="SFH-S220511"/>
    <n v="18"/>
    <n v="5"/>
    <n v="2002"/>
    <d v="1923-10-23T00:00:00"/>
    <n v="60.55"/>
    <n v="27.13"/>
    <s v="Finland"/>
    <n v="22"/>
    <n v="9"/>
    <n v="2002"/>
    <d v="1928-02-23T00:00:00"/>
    <x v="140"/>
    <x v="1061"/>
    <x v="1"/>
    <s v="DH"/>
    <x v="0"/>
    <n v="127"/>
    <n v="3"/>
    <n v="334"/>
  </r>
  <r>
    <s v="SFH-S221798"/>
    <n v="26"/>
    <n v="5"/>
    <n v="2002"/>
    <d v="1931-10-23T00:00:00"/>
    <n v="62.8"/>
    <n v="22.83"/>
    <s v="Finland"/>
    <n v="5"/>
    <n v="11"/>
    <n v="2003"/>
    <d v="1911-04-26T00:00:00"/>
    <x v="826"/>
    <x v="1139"/>
    <x v="1"/>
    <s v="AH"/>
    <x v="0"/>
    <n v="528"/>
    <n v="3"/>
    <n v="156"/>
  </r>
  <r>
    <s v="SFH-S224983"/>
    <n v="28"/>
    <n v="5"/>
    <n v="2002"/>
    <d v="1933-10-23T00:00:00"/>
    <n v="62.72"/>
    <n v="22.53"/>
    <s v="Finland"/>
    <n v="23"/>
    <n v="2"/>
    <n v="2003"/>
    <d v="1928-07-26T00:00:00"/>
    <x v="836"/>
    <x v="1264"/>
    <x v="1"/>
    <s v="UU"/>
    <x v="0"/>
    <n v="271"/>
    <n v="1"/>
    <n v="270"/>
  </r>
  <r>
    <s v="SFH-S226994"/>
    <n v="12"/>
    <n v="6"/>
    <n v="2002"/>
    <d v="1917-11-23T00:00:00"/>
    <n v="62.8"/>
    <n v="22.8"/>
    <s v="Finland"/>
    <n v="9"/>
    <n v="8"/>
    <n v="2002"/>
    <d v="1915-01-23T00:00:00"/>
    <x v="84"/>
    <x v="712"/>
    <x v="1"/>
    <s v="UU"/>
    <x v="0"/>
    <n v="58"/>
    <n v="0"/>
    <n v="0"/>
  </r>
  <r>
    <s v="SFH-S231006"/>
    <n v="4"/>
    <n v="6"/>
    <n v="2002"/>
    <d v="1909-11-23T00:00:00"/>
    <n v="62.22"/>
    <n v="25.8"/>
    <s v="Finland"/>
    <n v="26"/>
    <n v="5"/>
    <n v="2003"/>
    <d v="1931-10-24T00:00:00"/>
    <x v="713"/>
    <x v="854"/>
    <x v="1"/>
    <s v="UU"/>
    <x v="0"/>
    <n v="356"/>
    <n v="1"/>
    <n v="91"/>
  </r>
  <r>
    <s v="SFH-S231010"/>
    <n v="5"/>
    <n v="6"/>
    <n v="2002"/>
    <d v="1910-11-23T00:00:00"/>
    <n v="62.25"/>
    <n v="25.72"/>
    <s v="Finland"/>
    <n v="12"/>
    <n v="8"/>
    <n v="2002"/>
    <d v="1918-01-23T00:00:00"/>
    <x v="902"/>
    <x v="853"/>
    <x v="1"/>
    <s v="UU"/>
    <x v="0"/>
    <n v="68"/>
    <n v="2"/>
    <n v="91"/>
  </r>
  <r>
    <s v="SVS-6195221"/>
    <n v="20"/>
    <n v="5"/>
    <n v="2002"/>
    <d v="1925-10-23T00:00:00"/>
    <n v="57.88"/>
    <n v="11.58"/>
    <s v="Sweden"/>
    <n v="21"/>
    <n v="4"/>
    <n v="2004"/>
    <d v="1926-09-25T00:00:00"/>
    <x v="194"/>
    <x v="1143"/>
    <x v="11"/>
    <s v="UU"/>
    <x v="0"/>
    <n v="702"/>
    <n v="0"/>
    <n v="0"/>
  </r>
  <r>
    <s v="GBT-EG93188"/>
    <n v="13"/>
    <n v="5"/>
    <n v="2003"/>
    <d v="1918-10-24T00:00:00"/>
    <n v="53.92"/>
    <n v="-2.95"/>
    <s v="UK"/>
    <n v="4"/>
    <n v="7"/>
    <n v="2004"/>
    <d v="1909-12-25T00:00:00"/>
    <x v="729"/>
    <x v="1170"/>
    <x v="4"/>
    <s v="RH"/>
    <x v="0"/>
    <n v="418"/>
    <n v="3"/>
    <n v="91"/>
  </r>
  <r>
    <s v="GBT-EL03003"/>
    <n v="17"/>
    <n v="5"/>
    <n v="2003"/>
    <d v="1922-10-24T00:00:00"/>
    <n v="52.08"/>
    <n v="1.57"/>
    <s v="UK"/>
    <n v="15"/>
    <n v="4"/>
    <n v="2005"/>
    <d v="1920-09-25T00:00:00"/>
    <x v="217"/>
    <x v="1273"/>
    <x v="4"/>
    <s v="RH"/>
    <x v="0"/>
    <n v="699"/>
    <n v="4"/>
    <n v="0"/>
  </r>
  <r>
    <s v="GBT-ER22700"/>
    <n v="11"/>
    <n v="5"/>
    <n v="2003"/>
    <d v="1916-10-23T00:00:00"/>
    <n v="52.08"/>
    <n v="1.57"/>
    <s v="UK"/>
    <n v="15"/>
    <n v="4"/>
    <n v="2004"/>
    <d v="1920-09-24T00:00:00"/>
    <x v="655"/>
    <x v="1274"/>
    <x v="4"/>
    <s v="DH"/>
    <x v="0"/>
    <n v="340"/>
    <n v="11"/>
    <n v="270"/>
  </r>
  <r>
    <s v="NLA-3573824"/>
    <n v="14"/>
    <n v="5"/>
    <n v="2003"/>
    <d v="1919-10-24T00:00:00"/>
    <n v="52.77"/>
    <n v="4.67"/>
    <s v="Netherlands"/>
    <n v="28"/>
    <n v="4"/>
    <n v="2013"/>
    <d v="1933-10-04T00:00:00"/>
    <x v="719"/>
    <x v="473"/>
    <x v="19"/>
    <s v="ND"/>
    <x v="0"/>
    <n v="3637"/>
    <n v="0"/>
    <n v="0"/>
  </r>
  <r>
    <s v="NLA-3605424"/>
    <n v="30"/>
    <n v="8"/>
    <n v="2003"/>
    <d v="1936-01-24T00:00:00"/>
    <n v="52.4"/>
    <n v="4.62"/>
    <s v="Netherlands"/>
    <n v="2"/>
    <n v="10"/>
    <n v="2012"/>
    <d v="1908-04-03T00:00:00"/>
    <x v="67"/>
    <x v="929"/>
    <x v="19"/>
    <s v="UU"/>
    <x v="2"/>
    <n v="3321"/>
    <n v="2"/>
    <n v="181"/>
  </r>
  <r>
    <s v="NLA-3607364"/>
    <n v="29"/>
    <n v="5"/>
    <n v="2003"/>
    <d v="1934-10-24T00:00:00"/>
    <n v="52.77"/>
    <n v="4.67"/>
    <s v="Netherlands"/>
    <n v="28"/>
    <n v="8"/>
    <n v="2012"/>
    <d v="1934-02-02T00:00:00"/>
    <x v="903"/>
    <x v="842"/>
    <x v="19"/>
    <s v="UU"/>
    <x v="0"/>
    <n v="3379"/>
    <n v="4"/>
    <n v="17"/>
  </r>
  <r>
    <s v="NOS-6149968"/>
    <n v="3"/>
    <n v="6"/>
    <n v="2003"/>
    <d v="1908-11-23T00:00:00"/>
    <n v="61.13"/>
    <n v="11.37"/>
    <s v="Norway"/>
    <n v="8"/>
    <n v="7"/>
    <n v="2003"/>
    <d v="1913-12-24T00:00:00"/>
    <x v="904"/>
    <x v="368"/>
    <x v="8"/>
    <s v="AH"/>
    <x v="0"/>
    <n v="35"/>
    <n v="0"/>
    <n v="0"/>
  </r>
  <r>
    <s v="SFH-S091239"/>
    <n v="12"/>
    <n v="6"/>
    <n v="2003"/>
    <d v="1917-11-24T00:00:00"/>
    <n v="61"/>
    <n v="25.32"/>
    <s v="Finland"/>
    <n v="15"/>
    <n v="6"/>
    <n v="2003"/>
    <d v="1920-11-23T00:00:00"/>
    <x v="121"/>
    <x v="791"/>
    <x v="1"/>
    <s v="PD"/>
    <x v="0"/>
    <n v="3"/>
    <n v="0"/>
    <n v="0"/>
  </r>
  <r>
    <s v="SFH-S132277"/>
    <n v="12"/>
    <n v="6"/>
    <n v="2003"/>
    <d v="1917-11-24T00:00:00"/>
    <n v="61.17"/>
    <n v="28.62"/>
    <s v="Finland"/>
    <n v="16"/>
    <n v="9"/>
    <n v="2003"/>
    <d v="1922-02-24T00:00:00"/>
    <x v="1"/>
    <x v="434"/>
    <x v="1"/>
    <s v="DH"/>
    <x v="0"/>
    <n v="96"/>
    <n v="1"/>
    <n v="270"/>
  </r>
  <r>
    <s v="SFH-S144730"/>
    <n v="10"/>
    <n v="6"/>
    <n v="2003"/>
    <d v="1915-11-24T00:00:00"/>
    <n v="60.15"/>
    <n v="24.72"/>
    <s v="Finland"/>
    <n v="17"/>
    <n v="1"/>
    <n v="2004"/>
    <d v="1922-06-27T00:00:00"/>
    <x v="664"/>
    <x v="976"/>
    <x v="1"/>
    <s v="UU"/>
    <x v="0"/>
    <n v="221"/>
    <n v="1"/>
    <n v="91"/>
  </r>
  <r>
    <s v="SFH-S203163"/>
    <n v="20"/>
    <n v="7"/>
    <n v="2003"/>
    <d v="1925-12-24T00:00:00"/>
    <n v="60.15"/>
    <n v="23.57"/>
    <s v="Finland"/>
    <n v="8"/>
    <n v="10"/>
    <n v="2007"/>
    <d v="1914-03-30T00:00:00"/>
    <x v="83"/>
    <x v="571"/>
    <x v="1"/>
    <s v="UU"/>
    <x v="0"/>
    <n v="1541"/>
    <n v="3"/>
    <n v="45"/>
  </r>
  <r>
    <s v="SFH-S226385"/>
    <n v="4"/>
    <n v="6"/>
    <n v="2003"/>
    <d v="1909-11-24T00:00:00"/>
    <n v="62.72"/>
    <n v="22.53"/>
    <s v="Finland"/>
    <n v="20"/>
    <n v="8"/>
    <n v="2003"/>
    <d v="1926-01-24T00:00:00"/>
    <x v="836"/>
    <x v="1104"/>
    <x v="1"/>
    <s v="UU"/>
    <x v="0"/>
    <n v="77"/>
    <n v="0"/>
    <n v="0"/>
  </r>
  <r>
    <s v="SFH-S226390"/>
    <n v="4"/>
    <n v="6"/>
    <n v="2003"/>
    <d v="1909-11-24T00:00:00"/>
    <n v="62.72"/>
    <n v="22.53"/>
    <s v="Finland"/>
    <n v="19"/>
    <n v="7"/>
    <n v="2003"/>
    <d v="1924-12-23T00:00:00"/>
    <x v="836"/>
    <x v="1104"/>
    <x v="1"/>
    <s v="RH"/>
    <x v="2"/>
    <n v="45"/>
    <n v="0"/>
    <n v="0"/>
  </r>
  <r>
    <s v="SFH-S226429"/>
    <n v="23"/>
    <n v="5"/>
    <n v="2003"/>
    <d v="1928-10-23T00:00:00"/>
    <n v="63.08"/>
    <n v="21.7"/>
    <s v="Finland"/>
    <n v="7"/>
    <n v="6"/>
    <n v="2004"/>
    <d v="1912-11-24T00:00:00"/>
    <x v="534"/>
    <x v="337"/>
    <x v="1"/>
    <s v="DH"/>
    <x v="0"/>
    <n v="381"/>
    <n v="19"/>
    <n v="127"/>
  </r>
  <r>
    <s v="SFH-S229060"/>
    <n v="1"/>
    <n v="6"/>
    <n v="2003"/>
    <d v="1906-11-24T00:00:00"/>
    <n v="62.62"/>
    <n v="23.8"/>
    <s v="Finland"/>
    <n v="15"/>
    <n v="6"/>
    <n v="2003"/>
    <d v="1920-11-23T00:00:00"/>
    <x v="269"/>
    <x v="196"/>
    <x v="1"/>
    <s v="UU"/>
    <x v="0"/>
    <n v="14"/>
    <n v="0"/>
    <n v="0"/>
  </r>
  <r>
    <s v="SFH-S231043"/>
    <n v="23"/>
    <n v="5"/>
    <n v="2003"/>
    <d v="1928-10-23T00:00:00"/>
    <n v="62.22"/>
    <n v="25.73"/>
    <s v="Finland"/>
    <n v="11"/>
    <n v="1"/>
    <n v="2006"/>
    <d v="1916-06-28T00:00:00"/>
    <x v="713"/>
    <x v="1275"/>
    <x v="1"/>
    <s v="AH"/>
    <x v="0"/>
    <n v="964"/>
    <n v="0"/>
    <n v="0"/>
  </r>
  <r>
    <s v="SFH-S231054"/>
    <n v="23"/>
    <n v="5"/>
    <n v="2003"/>
    <d v="1928-10-23T00:00:00"/>
    <n v="62.25"/>
    <n v="25.75"/>
    <s v="Finland"/>
    <n v="23"/>
    <n v="5"/>
    <n v="2004"/>
    <d v="1928-10-24T00:00:00"/>
    <x v="905"/>
    <x v="853"/>
    <x v="1"/>
    <s v="UU"/>
    <x v="0"/>
    <n v="366"/>
    <n v="2"/>
    <n v="0"/>
  </r>
  <r>
    <s v="SFH-S231056"/>
    <n v="23"/>
    <n v="5"/>
    <n v="2003"/>
    <d v="1928-10-23T00:00:00"/>
    <n v="62.25"/>
    <n v="25.75"/>
    <s v="Finland"/>
    <n v="10"/>
    <n v="9"/>
    <n v="2003"/>
    <d v="1916-02-24T00:00:00"/>
    <x v="905"/>
    <x v="853"/>
    <x v="1"/>
    <s v="AH"/>
    <x v="0"/>
    <n v="110"/>
    <n v="2"/>
    <n v="0"/>
  </r>
  <r>
    <s v="SFH-S231060"/>
    <n v="30"/>
    <n v="5"/>
    <n v="2003"/>
    <d v="1935-10-24T00:00:00"/>
    <n v="62.23"/>
    <n v="25.75"/>
    <s v="Finland"/>
    <n v="9"/>
    <n v="6"/>
    <n v="2003"/>
    <d v="1914-11-24T00:00:00"/>
    <x v="742"/>
    <x v="1275"/>
    <x v="1"/>
    <s v="UU"/>
    <x v="0"/>
    <n v="10"/>
    <n v="1"/>
    <n v="270"/>
  </r>
  <r>
    <s v="SFH-S231101"/>
    <n v="30"/>
    <n v="5"/>
    <n v="2003"/>
    <d v="1935-10-24T00:00:00"/>
    <n v="62.25"/>
    <n v="25.72"/>
    <s v="Finland"/>
    <n v="22"/>
    <n v="4"/>
    <n v="2005"/>
    <d v="1927-09-26T00:00:00"/>
    <x v="902"/>
    <x v="1275"/>
    <x v="1"/>
    <s v="UU"/>
    <x v="0"/>
    <n v="693"/>
    <n v="1"/>
    <n v="91"/>
  </r>
  <r>
    <s v="SFH-S231105"/>
    <n v="26"/>
    <n v="5"/>
    <n v="2003"/>
    <d v="1931-10-24T00:00:00"/>
    <n v="62.23"/>
    <n v="25.7"/>
    <s v="Finland"/>
    <n v="3"/>
    <n v="8"/>
    <n v="2003"/>
    <d v="1909-01-23T00:00:00"/>
    <x v="742"/>
    <x v="1276"/>
    <x v="1"/>
    <s v="AH"/>
    <x v="0"/>
    <n v="69"/>
    <n v="1"/>
    <n v="91"/>
  </r>
  <r>
    <s v="SFH-S231137"/>
    <n v="4"/>
    <n v="6"/>
    <n v="2003"/>
    <d v="1909-11-24T00:00:00"/>
    <n v="62.28"/>
    <n v="25.75"/>
    <s v="Finland"/>
    <n v="11"/>
    <n v="7"/>
    <n v="2003"/>
    <d v="1916-12-23T00:00:00"/>
    <x v="575"/>
    <x v="853"/>
    <x v="1"/>
    <s v="AH"/>
    <x v="2"/>
    <n v="37"/>
    <n v="0"/>
    <n v="0"/>
  </r>
  <r>
    <s v="SFH-S231138"/>
    <n v="4"/>
    <n v="6"/>
    <n v="2003"/>
    <d v="1909-11-24T00:00:00"/>
    <n v="62.28"/>
    <n v="25.75"/>
    <s v="Finland"/>
    <n v="7"/>
    <n v="7"/>
    <n v="2003"/>
    <d v="1912-12-23T00:00:00"/>
    <x v="575"/>
    <x v="853"/>
    <x v="1"/>
    <s v="AH"/>
    <x v="0"/>
    <n v="33"/>
    <n v="0"/>
    <n v="0"/>
  </r>
  <r>
    <s v="SFH-S231144"/>
    <n v="12"/>
    <n v="6"/>
    <n v="2003"/>
    <d v="1917-11-24T00:00:00"/>
    <n v="62.22"/>
    <n v="25.75"/>
    <s v="Finland"/>
    <n v="30"/>
    <n v="8"/>
    <n v="2003"/>
    <d v="1936-01-24T00:00:00"/>
    <x v="713"/>
    <x v="825"/>
    <x v="1"/>
    <s v="UU"/>
    <x v="0"/>
    <n v="79"/>
    <n v="1"/>
    <n v="91"/>
  </r>
  <r>
    <s v="SFH-S231161"/>
    <n v="24"/>
    <n v="5"/>
    <n v="2003"/>
    <d v="1929-10-24T00:00:00"/>
    <n v="62.25"/>
    <n v="25.72"/>
    <s v="Finland"/>
    <n v="16"/>
    <n v="8"/>
    <n v="2003"/>
    <d v="1922-01-24T00:00:00"/>
    <x v="902"/>
    <x v="1276"/>
    <x v="1"/>
    <s v="AH"/>
    <x v="0"/>
    <n v="84"/>
    <n v="0"/>
    <n v="0"/>
  </r>
  <r>
    <s v="SFH-S231170"/>
    <n v="24"/>
    <n v="5"/>
    <n v="2003"/>
    <d v="1929-10-24T00:00:00"/>
    <n v="62.28"/>
    <n v="25.77"/>
    <s v="Finland"/>
    <n v="2"/>
    <n v="7"/>
    <n v="2003"/>
    <d v="1907-12-24T00:00:00"/>
    <x v="575"/>
    <x v="825"/>
    <x v="1"/>
    <s v="UU"/>
    <x v="0"/>
    <n v="39"/>
    <n v="0"/>
    <n v="0"/>
  </r>
  <r>
    <s v="SFH-S231197"/>
    <n v="30"/>
    <n v="5"/>
    <n v="2003"/>
    <d v="1935-10-24T00:00:00"/>
    <n v="62.25"/>
    <n v="25.75"/>
    <s v="Finland"/>
    <n v="21"/>
    <n v="6"/>
    <n v="2003"/>
    <d v="1926-11-24T00:00:00"/>
    <x v="902"/>
    <x v="853"/>
    <x v="1"/>
    <s v="AH"/>
    <x v="0"/>
    <n v="22"/>
    <n v="0"/>
    <n v="0"/>
  </r>
  <r>
    <s v="SFH-S233137"/>
    <n v="27"/>
    <n v="5"/>
    <n v="2003"/>
    <d v="1932-10-23T00:00:00"/>
    <n v="62.65"/>
    <n v="21.77"/>
    <s v="Finland"/>
    <n v="25"/>
    <n v="9"/>
    <n v="2003"/>
    <d v="1931-02-24T00:00:00"/>
    <x v="243"/>
    <x v="1157"/>
    <x v="1"/>
    <s v="PD"/>
    <x v="0"/>
    <n v="121"/>
    <n v="5"/>
    <n v="326"/>
  </r>
  <r>
    <s v="SFH-S235557"/>
    <n v="16"/>
    <n v="6"/>
    <n v="2003"/>
    <d v="1921-11-24T00:00:00"/>
    <n v="62.8"/>
    <n v="22.83"/>
    <s v="Finland"/>
    <n v="18"/>
    <n v="9"/>
    <n v="2003"/>
    <d v="1924-02-24T00:00:00"/>
    <x v="826"/>
    <x v="1139"/>
    <x v="1"/>
    <s v="AH"/>
    <x v="0"/>
    <n v="94"/>
    <n v="3"/>
    <n v="156"/>
  </r>
  <r>
    <s v="SFH-S235634"/>
    <n v="2"/>
    <n v="6"/>
    <n v="2003"/>
    <d v="1907-11-24T00:00:00"/>
    <n v="62.8"/>
    <n v="22.83"/>
    <s v="Finland"/>
    <n v="9"/>
    <n v="8"/>
    <n v="2003"/>
    <d v="1915-01-24T00:00:00"/>
    <x v="826"/>
    <x v="1244"/>
    <x v="1"/>
    <s v="UU"/>
    <x v="0"/>
    <n v="68"/>
    <n v="3"/>
    <n v="205"/>
  </r>
  <r>
    <s v="SFH-S242812"/>
    <n v="26"/>
    <n v="5"/>
    <n v="2003"/>
    <d v="1931-10-24T00:00:00"/>
    <n v="62.22"/>
    <n v="25.72"/>
    <s v="Finland"/>
    <n v="11"/>
    <n v="6"/>
    <n v="2003"/>
    <d v="1916-11-23T00:00:00"/>
    <x v="713"/>
    <x v="1276"/>
    <x v="1"/>
    <s v="AH"/>
    <x v="0"/>
    <n v="16"/>
    <n v="0"/>
    <n v="0"/>
  </r>
  <r>
    <s v="BLB-E294222"/>
    <n v="10"/>
    <n v="6"/>
    <n v="2004"/>
    <d v="1915-11-25T00:00:00"/>
    <n v="50.73"/>
    <n v="4.47"/>
    <s v="Belgium"/>
    <n v="1"/>
    <n v="4"/>
    <n v="2007"/>
    <d v="1906-09-28T00:00:00"/>
    <x v="906"/>
    <x v="817"/>
    <x v="12"/>
    <s v="RH"/>
    <x v="2"/>
    <n v="1025"/>
    <n v="40"/>
    <n v="334"/>
  </r>
  <r>
    <s v="BLB-E294229"/>
    <n v="15"/>
    <n v="6"/>
    <n v="2004"/>
    <d v="1920-11-24T00:00:00"/>
    <n v="50.73"/>
    <n v="4.47"/>
    <s v="Belgium"/>
    <n v="22"/>
    <n v="8"/>
    <n v="2004"/>
    <d v="1928-01-25T00:00:00"/>
    <x v="394"/>
    <x v="285"/>
    <x v="12"/>
    <s v="UU"/>
    <x v="0"/>
    <n v="68"/>
    <n v="4"/>
    <n v="181"/>
  </r>
  <r>
    <s v="DEH-IA5158"/>
    <n v="5"/>
    <n v="6"/>
    <n v="2004"/>
    <d v="1910-11-25T00:00:00"/>
    <n v="52.12"/>
    <n v="11.63"/>
    <s v="Germany"/>
    <n v="6"/>
    <n v="7"/>
    <n v="2004"/>
    <d v="1911-12-25T00:00:00"/>
    <x v="655"/>
    <x v="719"/>
    <x v="6"/>
    <s v="PD"/>
    <x v="0"/>
    <n v="31"/>
    <n v="6"/>
    <n v="130"/>
  </r>
  <r>
    <s v="DEH-IA78603"/>
    <n v="11"/>
    <n v="8"/>
    <n v="2004"/>
    <d v="1917-01-24T00:00:00"/>
    <n v="51.5"/>
    <n v="12"/>
    <s v="Germany"/>
    <n v="22"/>
    <n v="6"/>
    <n v="2005"/>
    <d v="1927-11-26T00:00:00"/>
    <x v="470"/>
    <x v="112"/>
    <x v="6"/>
    <s v="RH"/>
    <x v="2"/>
    <n v="315"/>
    <n v="0"/>
    <n v="0"/>
  </r>
  <r>
    <s v="GBT-EL03104"/>
    <n v="15"/>
    <n v="5"/>
    <n v="2004"/>
    <d v="1920-10-24T00:00:00"/>
    <n v="52.08"/>
    <n v="1.57"/>
    <s v="UK"/>
    <n v="15"/>
    <n v="4"/>
    <n v="2005"/>
    <d v="1920-09-25T00:00:00"/>
    <x v="217"/>
    <x v="1273"/>
    <x v="4"/>
    <s v="RH"/>
    <x v="0"/>
    <n v="335"/>
    <n v="4"/>
    <n v="0"/>
  </r>
  <r>
    <s v="GBT-EL03106"/>
    <n v="15"/>
    <n v="5"/>
    <n v="2004"/>
    <d v="1920-10-24T00:00:00"/>
    <n v="52.08"/>
    <n v="1.57"/>
    <s v="UK"/>
    <n v="15"/>
    <n v="4"/>
    <n v="2005"/>
    <d v="1920-09-25T00:00:00"/>
    <x v="217"/>
    <x v="1273"/>
    <x v="4"/>
    <s v="RH"/>
    <x v="0"/>
    <n v="335"/>
    <n v="4"/>
    <n v="0"/>
  </r>
  <r>
    <s v="GBT-EL03117"/>
    <n v="23"/>
    <n v="5"/>
    <n v="2004"/>
    <d v="1928-10-24T00:00:00"/>
    <n v="52.08"/>
    <n v="-1.57"/>
    <s v="UK"/>
    <n v="27"/>
    <n v="6"/>
    <n v="2004"/>
    <d v="1932-11-24T00:00:00"/>
    <x v="655"/>
    <x v="545"/>
    <x v="4"/>
    <s v="UU"/>
    <x v="0"/>
    <n v="35"/>
    <n v="0"/>
    <n v="0"/>
  </r>
  <r>
    <s v="NLA-3624324"/>
    <n v="4"/>
    <n v="12"/>
    <n v="2004"/>
    <d v="1910-05-27T00:00:00"/>
    <n v="52.4"/>
    <n v="4.62"/>
    <s v="Netherlands"/>
    <n v="27"/>
    <n v="4"/>
    <n v="2011"/>
    <d v="1932-10-01T00:00:00"/>
    <x v="584"/>
    <x v="929"/>
    <x v="19"/>
    <s v="AH"/>
    <x v="2"/>
    <n v="2335"/>
    <n v="3"/>
    <n v="32"/>
  </r>
  <r>
    <s v="NOS-6202062"/>
    <n v="23"/>
    <n v="5"/>
    <n v="2004"/>
    <d v="1928-10-24T00:00:00"/>
    <n v="60.3"/>
    <n v="10.57"/>
    <s v="Norway"/>
    <n v="22"/>
    <n v="9"/>
    <n v="2004"/>
    <d v="1928-02-25T00:00:00"/>
    <x v="104"/>
    <x v="113"/>
    <x v="8"/>
    <s v="AH"/>
    <x v="0"/>
    <n v="122"/>
    <n v="0"/>
    <n v="0"/>
  </r>
  <r>
    <s v="SFH-S058593"/>
    <n v="2"/>
    <n v="6"/>
    <n v="2004"/>
    <d v="1907-11-25T00:00:00"/>
    <n v="66.78"/>
    <n v="23.98"/>
    <s v="Finland"/>
    <n v="19"/>
    <n v="7"/>
    <n v="2004"/>
    <d v="1924-12-24T00:00:00"/>
    <x v="804"/>
    <x v="911"/>
    <x v="1"/>
    <s v="AH"/>
    <x v="0"/>
    <n v="47"/>
    <n v="0"/>
    <n v="0"/>
  </r>
  <r>
    <s v="SFH-S145816"/>
    <n v="11"/>
    <n v="6"/>
    <n v="2004"/>
    <d v="1916-11-24T00:00:00"/>
    <n v="60.65"/>
    <n v="25"/>
    <s v="Finland"/>
    <n v="27"/>
    <n v="4"/>
    <n v="2009"/>
    <d v="1932-09-29T00:00:00"/>
    <x v="907"/>
    <x v="351"/>
    <x v="1"/>
    <s v="UU"/>
    <x v="0"/>
    <n v="1781"/>
    <n v="15"/>
    <n v="311"/>
  </r>
  <r>
    <s v="SFH-S185541"/>
    <n v="5"/>
    <n v="6"/>
    <n v="2004"/>
    <d v="1910-11-25T00:00:00"/>
    <n v="64.8"/>
    <n v="25.43"/>
    <s v="Finland"/>
    <n v="8"/>
    <n v="6"/>
    <n v="2004"/>
    <d v="1913-11-25T00:00:00"/>
    <x v="604"/>
    <x v="668"/>
    <x v="1"/>
    <s v="PD"/>
    <x v="0"/>
    <n v="3"/>
    <n v="0"/>
    <n v="0"/>
  </r>
  <r>
    <s v="SFH-S218155"/>
    <n v="1"/>
    <n v="6"/>
    <n v="2004"/>
    <d v="1906-11-25T00:00:00"/>
    <n v="61.05"/>
    <n v="25.05"/>
    <s v="Finland"/>
    <n v="5"/>
    <n v="7"/>
    <n v="2004"/>
    <d v="1910-12-25T00:00:00"/>
    <x v="689"/>
    <x v="1118"/>
    <x v="1"/>
    <s v="UU"/>
    <x v="0"/>
    <n v="34"/>
    <n v="0"/>
    <n v="0"/>
  </r>
  <r>
    <s v="SFH-S222260"/>
    <n v="29"/>
    <n v="5"/>
    <n v="2004"/>
    <d v="1934-10-25T00:00:00"/>
    <n v="60.38"/>
    <n v="24.53"/>
    <s v="Finland"/>
    <n v="6"/>
    <n v="4"/>
    <n v="2005"/>
    <d v="1911-09-26T00:00:00"/>
    <x v="665"/>
    <x v="436"/>
    <x v="1"/>
    <s v="DH"/>
    <x v="0"/>
    <n v="312"/>
    <n v="3"/>
    <n v="316"/>
  </r>
  <r>
    <s v="SFH-S230765"/>
    <n v="22"/>
    <n v="5"/>
    <n v="2004"/>
    <d v="1927-10-25T00:00:00"/>
    <n v="60.52"/>
    <n v="26.95"/>
    <s v="Finland"/>
    <n v="20"/>
    <n v="7"/>
    <n v="2005"/>
    <d v="1925-12-26T00:00:00"/>
    <x v="164"/>
    <x v="1235"/>
    <x v="1"/>
    <s v="UU"/>
    <x v="0"/>
    <n v="424"/>
    <n v="0"/>
    <n v="0"/>
  </r>
  <r>
    <s v="SFH-S232198"/>
    <n v="2"/>
    <n v="6"/>
    <n v="2004"/>
    <d v="1907-11-25T00:00:00"/>
    <n v="61.37"/>
    <n v="23.6"/>
    <s v="Finland"/>
    <n v="14"/>
    <n v="12"/>
    <n v="2004"/>
    <d v="1920-05-26T00:00:00"/>
    <x v="746"/>
    <x v="882"/>
    <x v="1"/>
    <s v="DH"/>
    <x v="0"/>
    <n v="195"/>
    <n v="1"/>
    <n v="270"/>
  </r>
  <r>
    <s v="SFH-S235594"/>
    <n v="30"/>
    <n v="5"/>
    <n v="2004"/>
    <d v="1935-10-25T00:00:00"/>
    <n v="62.55"/>
    <n v="22.65"/>
    <s v="Finland"/>
    <n v="19"/>
    <n v="10"/>
    <n v="2012"/>
    <d v="1925-04-03T00:00:00"/>
    <x v="721"/>
    <x v="1277"/>
    <x v="1"/>
    <s v="UU"/>
    <x v="0"/>
    <n v="3064"/>
    <n v="0"/>
    <n v="0"/>
  </r>
  <r>
    <s v="SFH-S242782"/>
    <n v="29"/>
    <n v="5"/>
    <n v="2004"/>
    <d v="1934-10-25T00:00:00"/>
    <n v="62.37"/>
    <n v="25.88"/>
    <s v="Finland"/>
    <n v="14"/>
    <n v="12"/>
    <n v="2004"/>
    <d v="1920-05-26T00:00:00"/>
    <x v="249"/>
    <x v="622"/>
    <x v="1"/>
    <s v="ND"/>
    <x v="0"/>
    <n v="199"/>
    <n v="1"/>
    <n v="91"/>
  </r>
  <r>
    <s v="SFH-S242847"/>
    <n v="23"/>
    <n v="5"/>
    <n v="2004"/>
    <d v="1928-10-24T00:00:00"/>
    <n v="62.28"/>
    <n v="25.77"/>
    <s v="Finland"/>
    <n v="8"/>
    <n v="6"/>
    <n v="2004"/>
    <d v="1913-11-25T00:00:00"/>
    <x v="575"/>
    <x v="825"/>
    <x v="1"/>
    <s v="UU"/>
    <x v="0"/>
    <n v="16"/>
    <n v="0"/>
    <n v="0"/>
  </r>
  <r>
    <s v="SFH-S245890"/>
    <n v="31"/>
    <n v="5"/>
    <n v="2004"/>
    <d v="1936-10-24T00:00:00"/>
    <n v="62.68"/>
    <n v="21.7"/>
    <s v="Finland"/>
    <n v="2"/>
    <n v="8"/>
    <n v="2005"/>
    <d v="1908-01-26T00:00:00"/>
    <x v="243"/>
    <x v="1157"/>
    <x v="1"/>
    <s v="DH"/>
    <x v="0"/>
    <n v="428"/>
    <n v="1"/>
    <n v="91"/>
  </r>
  <r>
    <s v="SFH-S247917"/>
    <n v="6"/>
    <n v="6"/>
    <n v="2004"/>
    <d v="1911-11-25T00:00:00"/>
    <n v="62.8"/>
    <n v="22.85"/>
    <s v="Finland"/>
    <n v="26"/>
    <n v="6"/>
    <n v="2004"/>
    <d v="1931-11-25T00:00:00"/>
    <x v="84"/>
    <x v="1087"/>
    <x v="1"/>
    <s v="AH"/>
    <x v="0"/>
    <n v="20"/>
    <n v="1"/>
    <n v="270"/>
  </r>
  <r>
    <s v="SFH-S252157"/>
    <n v="3"/>
    <n v="6"/>
    <n v="2004"/>
    <d v="1908-11-24T00:00:00"/>
    <n v="62.23"/>
    <n v="25.75"/>
    <s v="Finland"/>
    <n v="16"/>
    <n v="7"/>
    <n v="2004"/>
    <d v="1921-12-25T00:00:00"/>
    <x v="713"/>
    <x v="1276"/>
    <x v="1"/>
    <s v="AH"/>
    <x v="0"/>
    <n v="43"/>
    <n v="3"/>
    <n v="223"/>
  </r>
  <r>
    <s v="SFH-S252159"/>
    <n v="3"/>
    <n v="6"/>
    <n v="2004"/>
    <d v="1908-11-24T00:00:00"/>
    <n v="62.23"/>
    <n v="25.75"/>
    <s v="Finland"/>
    <n v="21"/>
    <n v="6"/>
    <n v="2004"/>
    <d v="1926-11-25T00:00:00"/>
    <x v="742"/>
    <x v="1275"/>
    <x v="1"/>
    <s v="UU"/>
    <x v="0"/>
    <n v="18"/>
    <n v="1"/>
    <n v="270"/>
  </r>
  <r>
    <s v="SFH-S252161"/>
    <n v="3"/>
    <n v="6"/>
    <n v="2004"/>
    <d v="1908-11-24T00:00:00"/>
    <n v="62.22"/>
    <n v="25.72"/>
    <s v="Finland"/>
    <n v="23"/>
    <n v="6"/>
    <n v="2004"/>
    <d v="1928-11-24T00:00:00"/>
    <x v="103"/>
    <x v="1276"/>
    <x v="1"/>
    <s v="UU"/>
    <x v="0"/>
    <n v="20"/>
    <n v="10"/>
    <n v="0"/>
  </r>
  <r>
    <s v="SFH-S252167"/>
    <n v="5"/>
    <n v="6"/>
    <n v="2004"/>
    <d v="1910-11-25T00:00:00"/>
    <n v="62.22"/>
    <n v="25.78"/>
    <s v="Finland"/>
    <n v="26"/>
    <n v="3"/>
    <n v="2005"/>
    <d v="1931-08-26T00:00:00"/>
    <x v="713"/>
    <x v="1278"/>
    <x v="1"/>
    <s v="UU"/>
    <x v="0"/>
    <n v="294"/>
    <n v="0"/>
    <n v="0"/>
  </r>
  <r>
    <s v="SVS-6190577"/>
    <n v="1"/>
    <n v="6"/>
    <n v="2004"/>
    <d v="1906-11-25T00:00:00"/>
    <n v="62.4"/>
    <n v="17.350000000000001"/>
    <s v="Sweden"/>
    <n v="12"/>
    <n v="6"/>
    <n v="2004"/>
    <d v="1917-11-25T00:00:00"/>
    <x v="489"/>
    <x v="269"/>
    <x v="11"/>
    <s v="UU"/>
    <x v="0"/>
    <n v="11"/>
    <n v="2"/>
    <n v="91"/>
  </r>
  <r>
    <s v="ESI-5080474"/>
    <n v="27"/>
    <n v="5"/>
    <n v="2005"/>
    <d v="1932-10-25T00:00:00"/>
    <n v="37.1"/>
    <n v="-6.15"/>
    <s v="Spain"/>
    <n v="16"/>
    <n v="6"/>
    <n v="2005"/>
    <d v="1921-11-26T00:00:00"/>
    <x v="908"/>
    <x v="953"/>
    <x v="14"/>
    <s v="RH"/>
    <x v="2"/>
    <n v="20"/>
    <n v="0"/>
    <n v="0"/>
  </r>
  <r>
    <s v="GBT-EG04796"/>
    <n v="27"/>
    <n v="5"/>
    <n v="2005"/>
    <d v="1932-10-25T00:00:00"/>
    <n v="52.75"/>
    <n v="-4.8"/>
    <s v="UK"/>
    <n v="24"/>
    <n v="6"/>
    <n v="2005"/>
    <d v="1929-11-26T00:00:00"/>
    <x v="468"/>
    <x v="527"/>
    <x v="4"/>
    <s v="UU"/>
    <x v="0"/>
    <n v="28"/>
    <n v="0"/>
    <n v="0"/>
  </r>
  <r>
    <s v="GBT-EL03221"/>
    <n v="15"/>
    <n v="5"/>
    <n v="2005"/>
    <d v="1920-10-25T00:00:00"/>
    <n v="52.08"/>
    <n v="1.57"/>
    <s v="UK"/>
    <n v="15"/>
    <n v="4"/>
    <n v="2006"/>
    <d v="1920-09-26T00:00:00"/>
    <x v="565"/>
    <x v="1279"/>
    <x v="4"/>
    <s v="UU"/>
    <x v="0"/>
    <n v="335"/>
    <n v="10"/>
    <n v="248"/>
  </r>
  <r>
    <s v="GBT-ET61734"/>
    <n v="16"/>
    <n v="5"/>
    <n v="2005"/>
    <d v="1921-10-26T00:00:00"/>
    <n v="54.48"/>
    <n v="-6.77"/>
    <s v="UK"/>
    <n v="1"/>
    <n v="6"/>
    <n v="2005"/>
    <d v="1906-11-26T00:00:00"/>
    <x v="813"/>
    <x v="1280"/>
    <x v="4"/>
    <s v="UU"/>
    <x v="0"/>
    <n v="16"/>
    <n v="0"/>
    <n v="0"/>
  </r>
  <r>
    <s v="NLA-3584500"/>
    <n v="21"/>
    <n v="4"/>
    <n v="2005"/>
    <d v="1926-09-26T00:00:00"/>
    <n v="51.93"/>
    <n v="5.88"/>
    <s v="Netherlands"/>
    <n v="20"/>
    <n v="5"/>
    <n v="2005"/>
    <d v="1925-10-26T00:00:00"/>
    <x v="649"/>
    <x v="1266"/>
    <x v="19"/>
    <s v="UU"/>
    <x v="0"/>
    <n v="29"/>
    <n v="0"/>
    <n v="0"/>
  </r>
  <r>
    <s v="NLA-3607402"/>
    <n v="15"/>
    <n v="5"/>
    <n v="2005"/>
    <d v="1920-10-25T00:00:00"/>
    <n v="52.82"/>
    <n v="4.67"/>
    <s v="Netherlands"/>
    <n v="20"/>
    <n v="7"/>
    <n v="2006"/>
    <d v="1925-12-27T00:00:00"/>
    <x v="599"/>
    <x v="933"/>
    <x v="19"/>
    <s v="UU"/>
    <x v="0"/>
    <n v="431"/>
    <n v="5"/>
    <n v="113"/>
  </r>
  <r>
    <s v="NOS-6200278"/>
    <n v="27"/>
    <n v="5"/>
    <n v="2005"/>
    <d v="1932-10-25T00:00:00"/>
    <n v="60.4"/>
    <n v="10.57"/>
    <s v="Norway"/>
    <n v="22"/>
    <n v="11"/>
    <n v="2009"/>
    <d v="1928-05-01T00:00:00"/>
    <x v="618"/>
    <x v="113"/>
    <x v="8"/>
    <s v="UU"/>
    <x v="0"/>
    <n v="1640"/>
    <n v="3"/>
    <n v="154"/>
  </r>
  <r>
    <s v="SFH-S247939"/>
    <n v="21"/>
    <n v="5"/>
    <n v="2005"/>
    <d v="1926-10-26T00:00:00"/>
    <n v="62.47"/>
    <n v="22.83"/>
    <s v="Finland"/>
    <n v="13"/>
    <n v="8"/>
    <n v="2005"/>
    <d v="1919-01-26T00:00:00"/>
    <x v="60"/>
    <x v="1281"/>
    <x v="1"/>
    <s v="AH"/>
    <x v="0"/>
    <n v="84"/>
    <n v="6"/>
    <n v="311"/>
  </r>
  <r>
    <s v="SFH-S252214"/>
    <n v="26"/>
    <n v="5"/>
    <n v="2005"/>
    <d v="1931-10-26T00:00:00"/>
    <n v="62.27"/>
    <n v="25.75"/>
    <s v="Finland"/>
    <n v="15"/>
    <n v="9"/>
    <n v="2005"/>
    <d v="1921-02-25T00:00:00"/>
    <x v="905"/>
    <x v="853"/>
    <x v="1"/>
    <s v="UU"/>
    <x v="0"/>
    <n v="112"/>
    <n v="0"/>
    <n v="0"/>
  </r>
  <r>
    <s v="SFH-S252229"/>
    <n v="27"/>
    <n v="5"/>
    <n v="2005"/>
    <d v="1932-10-25T00:00:00"/>
    <n v="62.22"/>
    <n v="25.73"/>
    <s v="Finland"/>
    <n v="11"/>
    <n v="7"/>
    <n v="2005"/>
    <d v="1916-12-25T00:00:00"/>
    <x v="713"/>
    <x v="1275"/>
    <x v="1"/>
    <s v="UU"/>
    <x v="0"/>
    <n v="45"/>
    <n v="0"/>
    <n v="0"/>
  </r>
  <r>
    <s v="SFH-S252242"/>
    <n v="28"/>
    <n v="5"/>
    <n v="2005"/>
    <d v="1933-10-26T00:00:00"/>
    <n v="62.35"/>
    <n v="25.67"/>
    <s v="Finland"/>
    <n v="12"/>
    <n v="10"/>
    <n v="2009"/>
    <d v="1918-04-01T00:00:00"/>
    <x v="771"/>
    <x v="333"/>
    <x v="1"/>
    <s v="UU"/>
    <x v="0"/>
    <n v="1598"/>
    <n v="2"/>
    <n v="181"/>
  </r>
  <r>
    <s v="SFH-S252266"/>
    <n v="31"/>
    <n v="5"/>
    <n v="2005"/>
    <d v="1936-10-25T00:00:00"/>
    <n v="62.28"/>
    <n v="25.72"/>
    <s v="Finland"/>
    <n v="24"/>
    <n v="7"/>
    <n v="2005"/>
    <d v="1929-12-26T00:00:00"/>
    <x v="575"/>
    <x v="1276"/>
    <x v="1"/>
    <s v="UU"/>
    <x v="0"/>
    <n v="54"/>
    <n v="0"/>
    <n v="0"/>
  </r>
  <r>
    <s v="SFH-S252281"/>
    <n v="2"/>
    <n v="6"/>
    <n v="2005"/>
    <d v="1907-11-26T00:00:00"/>
    <n v="62.28"/>
    <n v="25.77"/>
    <s v="Finland"/>
    <n v="18"/>
    <n v="6"/>
    <n v="2005"/>
    <d v="1923-11-26T00:00:00"/>
    <x v="575"/>
    <x v="825"/>
    <x v="1"/>
    <s v="UU"/>
    <x v="0"/>
    <n v="16"/>
    <n v="0"/>
    <n v="0"/>
  </r>
  <r>
    <s v="SFH-S252330"/>
    <n v="23"/>
    <n v="5"/>
    <n v="2005"/>
    <d v="1928-10-25T00:00:00"/>
    <n v="62.25"/>
    <n v="25.75"/>
    <s v="Finland"/>
    <n v="6"/>
    <n v="4"/>
    <n v="2007"/>
    <d v="1911-09-28T00:00:00"/>
    <x v="902"/>
    <x v="853"/>
    <x v="1"/>
    <s v="UU"/>
    <x v="0"/>
    <n v="683"/>
    <n v="0"/>
    <n v="0"/>
  </r>
  <r>
    <s v="SFH-S252345"/>
    <n v="24"/>
    <n v="5"/>
    <n v="2005"/>
    <d v="1929-10-26T00:00:00"/>
    <n v="62.23"/>
    <n v="25.82"/>
    <s v="Finland"/>
    <n v="25"/>
    <n v="7"/>
    <n v="2005"/>
    <d v="1930-12-26T00:00:00"/>
    <x v="742"/>
    <x v="854"/>
    <x v="1"/>
    <s v="AH"/>
    <x v="0"/>
    <n v="62"/>
    <n v="0"/>
    <n v="0"/>
  </r>
  <r>
    <s v="SFH-S258475"/>
    <n v="29"/>
    <n v="5"/>
    <n v="2005"/>
    <d v="1934-10-26T00:00:00"/>
    <n v="62.47"/>
    <n v="22.82"/>
    <s v="Finland"/>
    <n v="6"/>
    <n v="7"/>
    <n v="2011"/>
    <d v="1912-01-01T00:00:00"/>
    <x v="712"/>
    <x v="1244"/>
    <x v="1"/>
    <s v="AH"/>
    <x v="0"/>
    <n v="2229"/>
    <n v="0"/>
    <n v="0"/>
  </r>
  <r>
    <s v="SFH-ST043950"/>
    <n v="12"/>
    <n v="6"/>
    <n v="2005"/>
    <d v="1917-11-26T00:00:00"/>
    <n v="62.48"/>
    <n v="22.05"/>
    <s v="Finland"/>
    <n v="26"/>
    <n v="6"/>
    <n v="2007"/>
    <d v="1931-11-28T00:00:00"/>
    <x v="761"/>
    <x v="1282"/>
    <x v="1"/>
    <s v="AH"/>
    <x v="0"/>
    <n v="744"/>
    <n v="0"/>
    <n v="0"/>
  </r>
  <r>
    <s v="SFH-ST224551"/>
    <n v="2"/>
    <n v="6"/>
    <n v="2005"/>
    <d v="1907-11-26T00:00:00"/>
    <n v="61.87"/>
    <n v="22.95"/>
    <s v="Finland"/>
    <n v="29"/>
    <n v="10"/>
    <n v="2005"/>
    <d v="1935-03-28T00:00:00"/>
    <x v="710"/>
    <x v="555"/>
    <x v="1"/>
    <s v="UU"/>
    <x v="0"/>
    <n v="149"/>
    <n v="86"/>
    <n v="212"/>
  </r>
  <r>
    <s v="SFH-ST231921"/>
    <n v="12"/>
    <n v="6"/>
    <n v="2005"/>
    <d v="1917-11-26T00:00:00"/>
    <n v="62.48"/>
    <n v="22.05"/>
    <s v="Finland"/>
    <n v="26"/>
    <n v="6"/>
    <n v="2007"/>
    <d v="1931-11-28T00:00:00"/>
    <x v="761"/>
    <x v="1282"/>
    <x v="1"/>
    <s v="AH"/>
    <x v="0"/>
    <n v="744"/>
    <n v="0"/>
    <n v="0"/>
  </r>
  <r>
    <s v="SVS-6034802"/>
    <n v="7"/>
    <n v="6"/>
    <n v="2005"/>
    <d v="1912-11-25T00:00:00"/>
    <n v="59.07"/>
    <n v="15.55"/>
    <s v="Sweden"/>
    <n v="2"/>
    <n v="3"/>
    <n v="2007"/>
    <d v="1907-08-28T00:00:00"/>
    <x v="268"/>
    <x v="201"/>
    <x v="11"/>
    <s v="UU"/>
    <x v="0"/>
    <n v="633"/>
    <n v="6"/>
    <n v="162"/>
  </r>
  <r>
    <s v="SVS-6212726"/>
    <n v="30"/>
    <n v="5"/>
    <n v="2005"/>
    <d v="1935-10-26T00:00:00"/>
    <n v="55.5"/>
    <n v="13.22"/>
    <s v="Sweden"/>
    <n v="24"/>
    <n v="6"/>
    <n v="2013"/>
    <d v="1929-12-04T00:00:00"/>
    <x v="136"/>
    <x v="1283"/>
    <x v="11"/>
    <s v="AH"/>
    <x v="0"/>
    <n v="2947"/>
    <n v="2"/>
    <n v="270"/>
  </r>
  <r>
    <s v="SVS-6215901"/>
    <n v="15"/>
    <n v="5"/>
    <n v="2005"/>
    <d v="1920-10-25T00:00:00"/>
    <n v="57.85"/>
    <n v="11.97"/>
    <s v="Sweden"/>
    <n v="1"/>
    <n v="8"/>
    <n v="2006"/>
    <d v="1907-01-27T00:00:00"/>
    <x v="621"/>
    <x v="212"/>
    <x v="11"/>
    <s v="PD"/>
    <x v="1"/>
    <n v="443"/>
    <n v="4"/>
    <n v="166"/>
  </r>
  <r>
    <s v="GBT-EL03321"/>
    <n v="14"/>
    <n v="5"/>
    <n v="2006"/>
    <d v="1919-10-27T00:00:00"/>
    <n v="52.08"/>
    <n v="-1.57"/>
    <s v="UK"/>
    <n v="9"/>
    <n v="6"/>
    <n v="2006"/>
    <d v="1914-11-27T00:00:00"/>
    <x v="411"/>
    <x v="639"/>
    <x v="4"/>
    <s v="DH"/>
    <x v="0"/>
    <n v="26"/>
    <n v="3"/>
    <n v="310"/>
  </r>
  <r>
    <s v="GBT-ET61825"/>
    <n v="27"/>
    <n v="4"/>
    <n v="2006"/>
    <d v="1932-09-26T00:00:00"/>
    <n v="54.48"/>
    <n v="-6.73"/>
    <s v="UK"/>
    <n v="7"/>
    <n v="6"/>
    <n v="2006"/>
    <d v="1912-11-26T00:00:00"/>
    <x v="813"/>
    <x v="1284"/>
    <x v="4"/>
    <s v="AH"/>
    <x v="0"/>
    <n v="41"/>
    <n v="0"/>
    <n v="0"/>
  </r>
  <r>
    <s v="GBT-ET61828"/>
    <n v="5"/>
    <n v="5"/>
    <n v="2006"/>
    <d v="1910-10-27T00:00:00"/>
    <n v="54.48"/>
    <n v="-6.73"/>
    <s v="UK"/>
    <n v="1"/>
    <n v="3"/>
    <n v="2012"/>
    <d v="1906-09-02T00:00:00"/>
    <x v="813"/>
    <x v="1285"/>
    <x v="4"/>
    <s v="DH"/>
    <x v="0"/>
    <n v="2127"/>
    <n v="4"/>
    <n v="91"/>
  </r>
  <r>
    <s v="NLA-3631416"/>
    <n v="24"/>
    <n v="5"/>
    <n v="2006"/>
    <d v="1929-10-27T00:00:00"/>
    <n v="52.77"/>
    <n v="4.67"/>
    <s v="Netherlands"/>
    <n v="20"/>
    <n v="8"/>
    <n v="2007"/>
    <d v="1926-01-28T00:00:00"/>
    <x v="468"/>
    <x v="473"/>
    <x v="19"/>
    <s v="DH"/>
    <x v="2"/>
    <n v="453"/>
    <n v="2"/>
    <n v="270"/>
  </r>
  <r>
    <s v="SFH-S181800"/>
    <n v="6"/>
    <n v="6"/>
    <n v="2006"/>
    <d v="1911-11-27T00:00:00"/>
    <n v="63.23"/>
    <n v="26.77"/>
    <s v="Finland"/>
    <n v="26"/>
    <n v="6"/>
    <n v="2006"/>
    <d v="1931-11-27T00:00:00"/>
    <x v="722"/>
    <x v="1286"/>
    <x v="1"/>
    <s v="AH"/>
    <x v="0"/>
    <n v="20"/>
    <n v="0"/>
    <n v="0"/>
  </r>
  <r>
    <s v="SFH-S238126"/>
    <n v="21"/>
    <n v="6"/>
    <n v="2006"/>
    <d v="1926-11-27T00:00:00"/>
    <n v="65"/>
    <n v="25.47"/>
    <s v="Finland"/>
    <n v="3"/>
    <n v="7"/>
    <n v="2006"/>
    <d v="1908-12-26T00:00:00"/>
    <x v="538"/>
    <x v="1269"/>
    <x v="1"/>
    <s v="UU"/>
    <x v="0"/>
    <n v="12"/>
    <n v="0"/>
    <n v="0"/>
  </r>
  <r>
    <s v="SFH-S269546"/>
    <n v="29"/>
    <n v="6"/>
    <n v="2006"/>
    <d v="1934-11-27T00:00:00"/>
    <n v="62.53"/>
    <n v="24.18"/>
    <s v="Finland"/>
    <n v="26"/>
    <n v="10"/>
    <n v="2006"/>
    <d v="1932-03-28T00:00:00"/>
    <x v="322"/>
    <x v="1287"/>
    <x v="1"/>
    <s v="RH"/>
    <x v="2"/>
    <n v="119"/>
    <n v="0"/>
    <n v="0"/>
  </r>
  <r>
    <s v="SVS-6009036"/>
    <n v="12"/>
    <n v="6"/>
    <n v="2006"/>
    <d v="1917-11-27T00:00:00"/>
    <n v="60.67"/>
    <n v="17.22"/>
    <s v="Sweden"/>
    <n v="20"/>
    <n v="6"/>
    <n v="2006"/>
    <d v="1925-11-27T00:00:00"/>
    <x v="560"/>
    <x v="1288"/>
    <x v="11"/>
    <s v="UU"/>
    <x v="0"/>
    <n v="8"/>
    <n v="3"/>
    <n v="27"/>
  </r>
  <r>
    <s v="SVS-6214258"/>
    <n v="28"/>
    <n v="5"/>
    <n v="2006"/>
    <d v="1933-10-27T00:00:00"/>
    <n v="57.78"/>
    <n v="12.27"/>
    <s v="Sweden"/>
    <n v="4"/>
    <n v="7"/>
    <n v="2006"/>
    <d v="1909-12-27T00:00:00"/>
    <x v="294"/>
    <x v="835"/>
    <x v="11"/>
    <s v="UU"/>
    <x v="0"/>
    <n v="37"/>
    <n v="0"/>
    <n v="0"/>
  </r>
  <r>
    <s v="CZP-E274593"/>
    <n v="14"/>
    <n v="5"/>
    <n v="2007"/>
    <d v="1919-10-28T00:00:00"/>
    <n v="49.75"/>
    <n v="13.38"/>
    <s v="Czech Republic"/>
    <n v="31"/>
    <n v="5"/>
    <n v="2007"/>
    <d v="1936-10-27T00:00:00"/>
    <x v="896"/>
    <x v="199"/>
    <x v="16"/>
    <s v="UU"/>
    <x v="0"/>
    <n v="17"/>
    <n v="3"/>
    <n v="213"/>
  </r>
  <r>
    <s v="DKC-6009646"/>
    <n v="30"/>
    <n v="5"/>
    <n v="2007"/>
    <d v="1935-10-28T00:00:00"/>
    <n v="55.72"/>
    <n v="12.55"/>
    <s v="Denmark"/>
    <n v="11"/>
    <n v="3"/>
    <n v="2008"/>
    <d v="1916-08-28T00:00:00"/>
    <x v="189"/>
    <x v="229"/>
    <x v="3"/>
    <s v="DH"/>
    <x v="2"/>
    <n v="286"/>
    <n v="0"/>
    <n v="0"/>
  </r>
  <r>
    <s v="NLA-3461586"/>
    <n v="8"/>
    <n v="8"/>
    <n v="2007"/>
    <d v="1914-01-28T00:00:00"/>
    <n v="53.47"/>
    <n v="6.15"/>
    <s v="Netherlands"/>
    <n v="12"/>
    <n v="3"/>
    <n v="2012"/>
    <d v="1917-09-02T00:00:00"/>
    <x v="352"/>
    <x v="482"/>
    <x v="19"/>
    <s v="UU"/>
    <x v="0"/>
    <n v="1678"/>
    <n v="0"/>
    <n v="0"/>
  </r>
  <r>
    <s v="NOS-682655"/>
    <n v="28"/>
    <n v="5"/>
    <n v="2007"/>
    <d v="1933-10-28T00:00:00"/>
    <n v="63.42"/>
    <n v="10.43"/>
    <s v="Norway"/>
    <n v="24"/>
    <n v="8"/>
    <n v="2007"/>
    <d v="1930-01-28T00:00:00"/>
    <x v="556"/>
    <x v="228"/>
    <x v="8"/>
    <s v="UU"/>
    <x v="0"/>
    <n v="88"/>
    <n v="0"/>
    <n v="0"/>
  </r>
  <r>
    <s v="NOS-682693"/>
    <n v="4"/>
    <n v="6"/>
    <n v="2007"/>
    <d v="1909-11-28T00:00:00"/>
    <n v="63.42"/>
    <n v="10.43"/>
    <s v="Norway"/>
    <n v="1"/>
    <n v="7"/>
    <n v="2007"/>
    <d v="1906-12-28T00:00:00"/>
    <x v="556"/>
    <x v="228"/>
    <x v="8"/>
    <s v="UU"/>
    <x v="0"/>
    <n v="27"/>
    <n v="0"/>
    <n v="0"/>
  </r>
  <r>
    <s v="SFH-S184351"/>
    <n v="8"/>
    <n v="6"/>
    <n v="2007"/>
    <d v="1913-11-28T00:00:00"/>
    <n v="62.43"/>
    <n v="25.95"/>
    <s v="Finland"/>
    <n v="9"/>
    <n v="7"/>
    <n v="2007"/>
    <d v="1914-12-28T00:00:00"/>
    <x v="594"/>
    <x v="1289"/>
    <x v="1"/>
    <s v="AH"/>
    <x v="0"/>
    <n v="31"/>
    <n v="0"/>
    <n v="0"/>
  </r>
  <r>
    <s v="DER-GN61714"/>
    <n v="9"/>
    <n v="6"/>
    <n v="2008"/>
    <d v="1914-11-29T00:00:00"/>
    <n v="49.75"/>
    <n v="6.65"/>
    <s v="Germany"/>
    <n v="10"/>
    <n v="6"/>
    <n v="2008"/>
    <d v="1915-11-29T00:00:00"/>
    <x v="835"/>
    <x v="810"/>
    <x v="6"/>
    <s v="PD"/>
    <x v="0"/>
    <n v="1"/>
    <n v="0"/>
    <n v="0"/>
  </r>
  <r>
    <s v="DKC-5VP0126"/>
    <n v="22"/>
    <n v="5"/>
    <n v="2008"/>
    <d v="1927-10-29T00:00:00"/>
    <n v="55.78"/>
    <n v="9.58"/>
    <s v="Denmark"/>
    <n v="5"/>
    <n v="6"/>
    <n v="2008"/>
    <d v="1910-11-29T00:00:00"/>
    <x v="909"/>
    <x v="1290"/>
    <x v="3"/>
    <s v="UU"/>
    <x v="0"/>
    <n v="14"/>
    <n v="0"/>
    <n v="0"/>
  </r>
  <r>
    <s v="DKC-5VP0332"/>
    <n v="14"/>
    <n v="6"/>
    <n v="2008"/>
    <d v="1919-11-29T00:00:00"/>
    <n v="55.88"/>
    <n v="10"/>
    <s v="Denmark"/>
    <n v="15"/>
    <n v="6"/>
    <n v="2008"/>
    <d v="1920-11-28T00:00:00"/>
    <x v="802"/>
    <x v="1291"/>
    <x v="3"/>
    <s v="UU"/>
    <x v="0"/>
    <n v="1"/>
    <n v="3"/>
    <n v="91"/>
  </r>
  <r>
    <s v="NLA-3647195"/>
    <n v="3"/>
    <n v="10"/>
    <n v="2008"/>
    <d v="1909-03-30T00:00:00"/>
    <n v="52.4"/>
    <n v="4.62"/>
    <s v="Netherlands"/>
    <n v="20"/>
    <n v="9"/>
    <n v="2010"/>
    <d v="1926-03-03T00:00:00"/>
    <x v="737"/>
    <x v="929"/>
    <x v="19"/>
    <s v="UU"/>
    <x v="2"/>
    <n v="717"/>
    <n v="2"/>
    <n v="91"/>
  </r>
  <r>
    <s v="SFH-S257242"/>
    <n v="28"/>
    <n v="5"/>
    <n v="2008"/>
    <d v="1933-10-29T00:00:00"/>
    <n v="60.78"/>
    <n v="23.3"/>
    <s v="Finland"/>
    <n v="26"/>
    <n v="2"/>
    <n v="2009"/>
    <d v="1931-08-02T00:00:00"/>
    <x v="652"/>
    <x v="1222"/>
    <x v="1"/>
    <s v="UU"/>
    <x v="0"/>
    <n v="274"/>
    <n v="0"/>
    <n v="0"/>
  </r>
  <r>
    <s v="SFH-ST039360"/>
    <n v="21"/>
    <n v="6"/>
    <n v="2008"/>
    <d v="1926-11-29T00:00:00"/>
    <n v="61.07"/>
    <n v="21.47"/>
    <s v="Finland"/>
    <n v="14"/>
    <n v="7"/>
    <n v="2008"/>
    <d v="1919-12-29T00:00:00"/>
    <x v="817"/>
    <x v="1099"/>
    <x v="1"/>
    <s v="AH"/>
    <x v="0"/>
    <n v="23"/>
    <n v="0"/>
    <n v="0"/>
  </r>
  <r>
    <s v="SFH-ST086153"/>
    <n v="26"/>
    <n v="5"/>
    <n v="2008"/>
    <d v="1931-10-29T00:00:00"/>
    <n v="60.52"/>
    <n v="27.72"/>
    <s v="Finland"/>
    <n v="9"/>
    <n v="7"/>
    <n v="2008"/>
    <d v="1914-12-29T00:00:00"/>
    <x v="164"/>
    <x v="1201"/>
    <x v="1"/>
    <s v="RH"/>
    <x v="2"/>
    <n v="44"/>
    <n v="0"/>
    <n v="0"/>
  </r>
  <r>
    <s v="DKC-5063339"/>
    <n v="26"/>
    <n v="5"/>
    <n v="2009"/>
    <d v="1931-10-30T00:00:00"/>
    <n v="55.62"/>
    <n v="12.58"/>
    <s v="Denmark"/>
    <n v="17"/>
    <n v="6"/>
    <n v="2009"/>
    <d v="1922-11-30T00:00:00"/>
    <x v="157"/>
    <x v="9"/>
    <x v="3"/>
    <s v="UU"/>
    <x v="0"/>
    <n v="22"/>
    <n v="2"/>
    <n v="270"/>
  </r>
  <r>
    <s v="DKC-5063341"/>
    <n v="26"/>
    <n v="5"/>
    <n v="2009"/>
    <d v="1931-10-30T00:00:00"/>
    <n v="55.62"/>
    <n v="12.58"/>
    <s v="Denmark"/>
    <n v="17"/>
    <n v="6"/>
    <n v="2009"/>
    <d v="1922-11-30T00:00:00"/>
    <x v="157"/>
    <x v="9"/>
    <x v="3"/>
    <s v="UU"/>
    <x v="0"/>
    <n v="22"/>
    <n v="2"/>
    <n v="270"/>
  </r>
  <r>
    <s v="DKC-5VP0132"/>
    <n v="29"/>
    <n v="5"/>
    <n v="2009"/>
    <d v="1934-10-30T00:00:00"/>
    <n v="55.78"/>
    <n v="9.58"/>
    <s v="Denmark"/>
    <n v="5"/>
    <n v="6"/>
    <n v="2009"/>
    <d v="1910-11-30T00:00:00"/>
    <x v="909"/>
    <x v="1290"/>
    <x v="3"/>
    <s v="UU"/>
    <x v="0"/>
    <n v="7"/>
    <n v="0"/>
    <n v="0"/>
  </r>
  <r>
    <s v="ESI-4148511"/>
    <n v="10"/>
    <n v="5"/>
    <n v="2009"/>
    <d v="1915-10-30T00:00:00"/>
    <n v="39.5"/>
    <n v="-0.42"/>
    <s v="Spain"/>
    <n v="2"/>
    <n v="11"/>
    <n v="2009"/>
    <d v="1908-05-01T00:00:00"/>
    <x v="910"/>
    <x v="1172"/>
    <x v="14"/>
    <s v="RH"/>
    <x v="2"/>
    <n v="176"/>
    <n v="70"/>
    <n v="281"/>
  </r>
  <r>
    <s v="GBT-EL52344"/>
    <n v="28"/>
    <n v="5"/>
    <n v="2009"/>
    <d v="1933-10-30T00:00:00"/>
    <n v="52.5"/>
    <n v="-4.07"/>
    <s v="UK"/>
    <n v="21"/>
    <n v="8"/>
    <n v="2009"/>
    <d v="1927-01-30T00:00:00"/>
    <x v="627"/>
    <x v="156"/>
    <x v="4"/>
    <s v="AH"/>
    <x v="0"/>
    <n v="85"/>
    <n v="8"/>
    <n v="9"/>
  </r>
  <r>
    <s v="HES-K62835"/>
    <n v="2"/>
    <n v="7"/>
    <n v="2009"/>
    <d v="1907-12-30T00:00:00"/>
    <n v="47.1"/>
    <n v="6.82"/>
    <s v="Switzerland"/>
    <n v="12"/>
    <n v="8"/>
    <n v="2009"/>
    <d v="1918-01-30T00:00:00"/>
    <x v="911"/>
    <x v="1292"/>
    <x v="9"/>
    <s v="UU"/>
    <x v="0"/>
    <n v="41"/>
    <n v="2"/>
    <n v="181"/>
  </r>
  <r>
    <s v="HES-K62837"/>
    <n v="2"/>
    <n v="7"/>
    <n v="2009"/>
    <d v="1907-12-30T00:00:00"/>
    <n v="47.1"/>
    <n v="6.82"/>
    <s v="Switzerland"/>
    <n v="5"/>
    <n v="7"/>
    <n v="2009"/>
    <d v="1910-12-30T00:00:00"/>
    <x v="641"/>
    <x v="1293"/>
    <x v="9"/>
    <s v="UU"/>
    <x v="0"/>
    <n v="3"/>
    <n v="2"/>
    <n v="91"/>
  </r>
  <r>
    <s v="NLA-3657685"/>
    <n v="20"/>
    <n v="9"/>
    <n v="2009"/>
    <d v="1926-03-02T00:00:00"/>
    <n v="53.18"/>
    <n v="6.18"/>
    <s v="Netherlands"/>
    <n v="13"/>
    <n v="6"/>
    <n v="2011"/>
    <d v="1918-12-02T00:00:00"/>
    <x v="227"/>
    <x v="820"/>
    <x v="19"/>
    <s v="RH"/>
    <x v="2"/>
    <n v="631"/>
    <n v="0"/>
    <n v="0"/>
  </r>
  <r>
    <s v="NLA-3678739"/>
    <n v="9"/>
    <n v="8"/>
    <n v="2009"/>
    <d v="1915-01-30T00:00:00"/>
    <n v="52.4"/>
    <n v="4.62"/>
    <s v="Netherlands"/>
    <n v="21"/>
    <n v="9"/>
    <n v="2010"/>
    <d v="1927-03-03T00:00:00"/>
    <x v="737"/>
    <x v="929"/>
    <x v="19"/>
    <s v="ND"/>
    <x v="2"/>
    <n v="408"/>
    <n v="0"/>
    <n v="0"/>
  </r>
  <r>
    <s v="SFH-S116705"/>
    <n v="17"/>
    <n v="6"/>
    <n v="2009"/>
    <d v="1922-11-30T00:00:00"/>
    <n v="60.17"/>
    <n v="24.73"/>
    <s v="Finland"/>
    <n v="19"/>
    <n v="6"/>
    <n v="2009"/>
    <d v="1924-11-29T00:00:00"/>
    <x v="83"/>
    <x v="976"/>
    <x v="1"/>
    <s v="PD"/>
    <x v="0"/>
    <n v="2"/>
    <n v="0"/>
    <n v="0"/>
  </r>
  <r>
    <s v="SFH-ST008445"/>
    <n v="22"/>
    <n v="5"/>
    <n v="2009"/>
    <d v="1927-10-30T00:00:00"/>
    <n v="62.85"/>
    <n v="22.8"/>
    <s v="Finland"/>
    <n v="19"/>
    <n v="1"/>
    <n v="2010"/>
    <d v="1924-07-02T00:00:00"/>
    <x v="84"/>
    <x v="1244"/>
    <x v="1"/>
    <s v="AH"/>
    <x v="0"/>
    <n v="242"/>
    <n v="6"/>
    <n v="172"/>
  </r>
  <r>
    <s v="SFH-ST272391"/>
    <n v="13"/>
    <n v="6"/>
    <n v="2009"/>
    <d v="1918-11-30T00:00:00"/>
    <n v="62.07"/>
    <n v="24.17"/>
    <s v="Finland"/>
    <n v="22"/>
    <n v="7"/>
    <n v="2009"/>
    <d v="1927-12-30T00:00:00"/>
    <x v="432"/>
    <x v="471"/>
    <x v="1"/>
    <s v="AH"/>
    <x v="0"/>
    <n v="39"/>
    <n v="3"/>
    <n v="335"/>
  </r>
  <r>
    <s v="SVS-6163003"/>
    <n v="17"/>
    <n v="6"/>
    <n v="2009"/>
    <d v="1922-11-30T00:00:00"/>
    <n v="65.819999999999993"/>
    <n v="21.73"/>
    <s v="Sweden"/>
    <n v="6"/>
    <n v="8"/>
    <n v="2009"/>
    <d v="1912-01-30T00:00:00"/>
    <x v="912"/>
    <x v="554"/>
    <x v="11"/>
    <s v="DH"/>
    <x v="0"/>
    <n v="50"/>
    <n v="3"/>
    <n v="220"/>
  </r>
  <r>
    <s v="BLB-E366065"/>
    <n v="28"/>
    <n v="7"/>
    <n v="2010"/>
    <d v="1933-12-31T00:00:00"/>
    <n v="50.5"/>
    <n v="5.97"/>
    <s v="Belgium"/>
    <n v="11"/>
    <n v="3"/>
    <n v="2011"/>
    <d v="1916-08-31T00:00:00"/>
    <x v="393"/>
    <x v="68"/>
    <x v="12"/>
    <s v="RH"/>
    <x v="2"/>
    <n v="226"/>
    <n v="0"/>
    <n v="0"/>
  </r>
  <r>
    <s v="GBT-ER59959"/>
    <n v="19"/>
    <n v="5"/>
    <n v="2010"/>
    <d v="1924-10-30T00:00:00"/>
    <n v="54"/>
    <n v="-2.8"/>
    <s v="UK"/>
    <n v="21"/>
    <n v="5"/>
    <n v="2010"/>
    <d v="1926-10-31T00:00:00"/>
    <x v="553"/>
    <x v="661"/>
    <x v="4"/>
    <s v="UU"/>
    <x v="0"/>
    <n v="2"/>
    <n v="0"/>
    <n v="0"/>
  </r>
  <r>
    <s v="GBT-EX27601"/>
    <n v="21"/>
    <n v="5"/>
    <n v="2010"/>
    <d v="1926-10-31T00:00:00"/>
    <n v="52.68"/>
    <n v="-1.1200000000000001"/>
    <s v="UK"/>
    <n v="19"/>
    <n v="6"/>
    <n v="2010"/>
    <d v="1924-11-30T00:00:00"/>
    <x v="913"/>
    <x v="647"/>
    <x v="4"/>
    <s v="UU"/>
    <x v="0"/>
    <n v="29"/>
    <n v="0"/>
    <n v="0"/>
  </r>
  <r>
    <s v="SFH-ST250317"/>
    <n v="3"/>
    <n v="6"/>
    <n v="2010"/>
    <d v="1908-11-30T00:00:00"/>
    <n v="63.12"/>
    <n v="22.9"/>
    <s v="Finland"/>
    <n v="21"/>
    <n v="8"/>
    <n v="2010"/>
    <d v="1927-01-31T00:00:00"/>
    <x v="372"/>
    <x v="509"/>
    <x v="1"/>
    <s v="RH"/>
    <x v="2"/>
    <n v="79"/>
    <n v="0"/>
    <n v="0"/>
  </r>
  <r>
    <s v="SFH-ST269721"/>
    <n v="27"/>
    <n v="5"/>
    <n v="2010"/>
    <d v="1932-10-30T00:00:00"/>
    <n v="60.98"/>
    <n v="24.43"/>
    <s v="Finland"/>
    <n v="4"/>
    <n v="7"/>
    <n v="2010"/>
    <d v="1909-12-31T00:00:00"/>
    <x v="724"/>
    <x v="970"/>
    <x v="1"/>
    <s v="AH"/>
    <x v="0"/>
    <n v="38"/>
    <n v="0"/>
    <n v="0"/>
  </r>
  <r>
    <s v="SFH-ST278509"/>
    <n v="2"/>
    <n v="6"/>
    <n v="2010"/>
    <d v="1907-12-01T00:00:00"/>
    <n v="60.92"/>
    <n v="25.9"/>
    <s v="Finland"/>
    <n v="22"/>
    <n v="4"/>
    <n v="2011"/>
    <d v="1927-10-02T00:00:00"/>
    <x v="863"/>
    <x v="622"/>
    <x v="1"/>
    <s v="RH"/>
    <x v="2"/>
    <n v="324"/>
    <n v="0"/>
    <n v="0"/>
  </r>
  <r>
    <s v="SVS-6183923"/>
    <n v="2"/>
    <n v="6"/>
    <n v="2010"/>
    <d v="1907-12-01T00:00:00"/>
    <n v="55.53"/>
    <n v="13.35"/>
    <s v="Sweden"/>
    <n v="9"/>
    <n v="7"/>
    <n v="2010"/>
    <d v="1914-12-31T00:00:00"/>
    <x v="548"/>
    <x v="199"/>
    <x v="11"/>
    <s v="UU"/>
    <x v="0"/>
    <n v="37"/>
    <n v="2"/>
    <n v="91"/>
  </r>
  <r>
    <s v="CZP-EX67700"/>
    <n v="13"/>
    <n v="5"/>
    <n v="2011"/>
    <d v="1918-11-01T00:00:00"/>
    <n v="49.85"/>
    <n v="14.38"/>
    <s v="Czech Republic"/>
    <n v="5"/>
    <n v="8"/>
    <n v="2011"/>
    <d v="1911-02-01T00:00:00"/>
    <x v="425"/>
    <x v="1294"/>
    <x v="16"/>
    <s v="AH"/>
    <x v="0"/>
    <n v="84"/>
    <n v="0"/>
    <n v="0"/>
  </r>
  <r>
    <s v="SFH-ST103566"/>
    <n v="31"/>
    <n v="5"/>
    <n v="2011"/>
    <d v="1936-10-31T00:00:00"/>
    <n v="65.58"/>
    <n v="28.22"/>
    <s v="Finland"/>
    <n v="17"/>
    <n v="6"/>
    <n v="2012"/>
    <d v="1922-12-03T00:00:00"/>
    <x v="871"/>
    <x v="1081"/>
    <x v="1"/>
    <s v="UU"/>
    <x v="0"/>
    <n v="383"/>
    <n v="14"/>
    <n v="295"/>
  </r>
  <r>
    <s v="SFH-ST262947"/>
    <n v="29"/>
    <n v="5"/>
    <n v="2011"/>
    <d v="1934-11-01T00:00:00"/>
    <n v="60.52"/>
    <n v="26.95"/>
    <s v="Finland"/>
    <n v="19"/>
    <n v="6"/>
    <n v="2011"/>
    <d v="1924-12-01T00:00:00"/>
    <x v="745"/>
    <x v="1235"/>
    <x v="1"/>
    <s v="AH"/>
    <x v="0"/>
    <n v="21"/>
    <n v="2"/>
    <n v="0"/>
  </r>
  <r>
    <s v="NLA-3702421"/>
    <n v="6"/>
    <n v="11"/>
    <n v="2012"/>
    <d v="1912-05-04T00:00:00"/>
    <n v="52.28"/>
    <n v="5.15"/>
    <s v="Netherlands"/>
    <n v="16"/>
    <n v="11"/>
    <n v="2012"/>
    <d v="1922-05-05T00:00:00"/>
    <x v="133"/>
    <x v="1295"/>
    <x v="19"/>
    <s v="PD"/>
    <x v="0"/>
    <n v="10"/>
    <n v="0"/>
    <n v="0"/>
  </r>
  <r>
    <s v="NLA-3711001"/>
    <n v="5"/>
    <n v="6"/>
    <n v="2012"/>
    <d v="1910-12-03T00:00:00"/>
    <n v="52.45"/>
    <n v="4.5999999999999996"/>
    <s v="Netherlands"/>
    <n v="16"/>
    <n v="5"/>
    <n v="2013"/>
    <d v="1921-11-03T00:00:00"/>
    <x v="162"/>
    <x v="809"/>
    <x v="19"/>
    <s v="UU"/>
    <x v="0"/>
    <n v="345"/>
    <n v="0"/>
    <n v="0"/>
  </r>
  <r>
    <s v="NLA-3496628"/>
    <n v="13"/>
    <n v="1"/>
    <n v="2013"/>
    <d v="1918-07-06T00:00:00"/>
    <n v="52.53"/>
    <n v="4.5999999999999996"/>
    <s v="Netherlands"/>
    <n v="21"/>
    <n v="9"/>
    <n v="2013"/>
    <d v="1927-03-06T00:00:00"/>
    <x v="96"/>
    <x v="961"/>
    <x v="19"/>
    <s v="UU"/>
    <x v="0"/>
    <n v="251"/>
    <n v="0"/>
    <n v="0"/>
  </r>
  <r>
    <s v="BLB-E413106"/>
    <n v="4"/>
    <n v="5"/>
    <n v="2014"/>
    <d v="1909-11-04T00:00:00"/>
    <n v="51.22"/>
    <n v="4.37"/>
    <s v="Belgium"/>
    <n v="10"/>
    <n v="5"/>
    <n v="2014"/>
    <d v="1915-11-04T00:00:00"/>
    <x v="55"/>
    <x v="457"/>
    <x v="12"/>
    <s v="AH"/>
    <x v="0"/>
    <n v="6"/>
    <n v="12"/>
    <n v="18"/>
  </r>
  <r>
    <s v="NOS-6183103"/>
    <n v="4"/>
    <n v="8"/>
    <n v="2014"/>
    <d v="1910-02-04T00:00:00"/>
    <n v="67.849999999999994"/>
    <n v="15.1"/>
    <s v="Norway"/>
    <n v="5"/>
    <n v="10"/>
    <n v="2014"/>
    <d v="1911-04-06T00:00:00"/>
    <x v="914"/>
    <x v="270"/>
    <x v="8"/>
    <s v="UU"/>
    <x v="1"/>
    <n v="6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  <x v="0"/>
    <s v="Slovakia"/>
    <s v="DH"/>
    <x v="0"/>
  </r>
  <r>
    <x v="1"/>
    <x v="1"/>
    <s v="Finland"/>
    <s v="DH"/>
    <x v="0"/>
  </r>
  <r>
    <x v="2"/>
    <x v="1"/>
    <s v="Finland"/>
    <s v="DH"/>
    <x v="0"/>
  </r>
  <r>
    <x v="3"/>
    <x v="2"/>
    <s v="Hungary"/>
    <s v="UU"/>
    <x v="1"/>
  </r>
  <r>
    <x v="4"/>
    <x v="3"/>
    <s v="Denmark"/>
    <s v="AH"/>
    <x v="0"/>
  </r>
  <r>
    <x v="5"/>
    <x v="4"/>
    <s v="Denmark"/>
    <s v="PD"/>
    <x v="0"/>
  </r>
  <r>
    <x v="6"/>
    <x v="5"/>
    <s v="Denmark"/>
    <s v="DH"/>
    <x v="0"/>
  </r>
  <r>
    <x v="6"/>
    <x v="5"/>
    <s v="Denmark"/>
    <s v="DH"/>
    <x v="0"/>
  </r>
  <r>
    <x v="7"/>
    <x v="6"/>
    <s v="Denmark"/>
    <s v="RH"/>
    <x v="2"/>
  </r>
  <r>
    <x v="8"/>
    <x v="7"/>
    <s v="Hungary"/>
    <s v="UU"/>
    <x v="1"/>
  </r>
  <r>
    <x v="9"/>
    <x v="8"/>
    <s v="Denmark"/>
    <s v="PD"/>
    <x v="0"/>
  </r>
  <r>
    <x v="9"/>
    <x v="8"/>
    <s v="Denmark"/>
    <s v="UK"/>
    <x v="0"/>
  </r>
  <r>
    <x v="9"/>
    <x v="8"/>
    <s v="Denmark"/>
    <s v="UU"/>
    <x v="0"/>
  </r>
  <r>
    <x v="9"/>
    <x v="8"/>
    <s v="Denmark"/>
    <s v="PD"/>
    <x v="0"/>
  </r>
  <r>
    <x v="9"/>
    <x v="8"/>
    <s v="Denmark"/>
    <s v="UK"/>
    <x v="0"/>
  </r>
  <r>
    <x v="10"/>
    <x v="9"/>
    <s v="Denmark"/>
    <s v="UK"/>
    <x v="0"/>
  </r>
  <r>
    <x v="11"/>
    <x v="10"/>
    <s v="UK"/>
    <s v="DH"/>
    <x v="0"/>
  </r>
  <r>
    <x v="12"/>
    <x v="11"/>
    <s v="Austria"/>
    <s v="DH"/>
    <x v="0"/>
  </r>
  <r>
    <x v="9"/>
    <x v="8"/>
    <s v="Denmark"/>
    <s v="UU"/>
    <x v="0"/>
  </r>
  <r>
    <x v="13"/>
    <x v="12"/>
    <s v="Denmark"/>
    <s v="DH"/>
    <x v="0"/>
  </r>
  <r>
    <x v="9"/>
    <x v="8"/>
    <s v="Denmark"/>
    <s v="UU"/>
    <x v="0"/>
  </r>
  <r>
    <x v="9"/>
    <x v="8"/>
    <s v="Denmark"/>
    <s v="PD"/>
    <x v="0"/>
  </r>
  <r>
    <x v="14"/>
    <x v="13"/>
    <s v="UK"/>
    <s v="DH"/>
    <x v="0"/>
  </r>
  <r>
    <x v="15"/>
    <x v="14"/>
    <s v="UK"/>
    <s v="DH"/>
    <x v="0"/>
  </r>
  <r>
    <x v="16"/>
    <x v="10"/>
    <s v="UK"/>
    <s v="DH"/>
    <x v="0"/>
  </r>
  <r>
    <x v="16"/>
    <x v="10"/>
    <s v="UK"/>
    <s v="UU"/>
    <x v="1"/>
  </r>
  <r>
    <x v="17"/>
    <x v="15"/>
    <s v="Germany"/>
    <s v="DH"/>
    <x v="0"/>
  </r>
  <r>
    <x v="18"/>
    <x v="16"/>
    <s v="UK"/>
    <s v="DH"/>
    <x v="0"/>
  </r>
  <r>
    <x v="19"/>
    <x v="17"/>
    <s v="UK"/>
    <s v="DH"/>
    <x v="0"/>
  </r>
  <r>
    <x v="20"/>
    <x v="18"/>
    <s v="Hungary"/>
    <s v="UU"/>
    <x v="0"/>
  </r>
  <r>
    <x v="21"/>
    <x v="19"/>
    <s v="Finland"/>
    <s v="UU"/>
    <x v="0"/>
  </r>
  <r>
    <x v="22"/>
    <x v="20"/>
    <s v="Germany"/>
    <s v="ND"/>
    <x v="0"/>
  </r>
  <r>
    <x v="22"/>
    <x v="20"/>
    <s v="Germany"/>
    <s v="UU"/>
    <x v="0"/>
  </r>
  <r>
    <x v="23"/>
    <x v="21"/>
    <s v="Germany"/>
    <s v="UU"/>
    <x v="0"/>
  </r>
  <r>
    <x v="8"/>
    <x v="22"/>
    <s v="Germany"/>
    <s v="DH"/>
    <x v="0"/>
  </r>
  <r>
    <x v="24"/>
    <x v="23"/>
    <s v="Denmark"/>
    <s v="UU"/>
    <x v="0"/>
  </r>
  <r>
    <x v="9"/>
    <x v="8"/>
    <s v="Denmark"/>
    <s v="UU"/>
    <x v="0"/>
  </r>
  <r>
    <x v="25"/>
    <x v="24"/>
    <s v="Denmark"/>
    <s v="DH"/>
    <x v="0"/>
  </r>
  <r>
    <x v="10"/>
    <x v="25"/>
    <s v="Denmark"/>
    <s v="DH"/>
    <x v="0"/>
  </r>
  <r>
    <x v="21"/>
    <x v="26"/>
    <s v="Finland"/>
    <s v="UU"/>
    <x v="0"/>
  </r>
  <r>
    <x v="26"/>
    <x v="27"/>
    <s v="Finland"/>
    <s v="DH"/>
    <x v="0"/>
  </r>
  <r>
    <x v="27"/>
    <x v="28"/>
    <s v="Finland"/>
    <s v="AH"/>
    <x v="2"/>
  </r>
  <r>
    <x v="28"/>
    <x v="29"/>
    <s v="Germany"/>
    <s v="DH"/>
    <x v="0"/>
  </r>
  <r>
    <x v="9"/>
    <x v="8"/>
    <s v="Denmark"/>
    <s v="UU"/>
    <x v="0"/>
  </r>
  <r>
    <x v="29"/>
    <x v="30"/>
    <s v="Denmark"/>
    <s v="UU"/>
    <x v="0"/>
  </r>
  <r>
    <x v="30"/>
    <x v="31"/>
    <s v="Denmark"/>
    <s v="DH"/>
    <x v="0"/>
  </r>
  <r>
    <x v="31"/>
    <x v="32"/>
    <s v="UK"/>
    <s v="UU"/>
    <x v="0"/>
  </r>
  <r>
    <x v="32"/>
    <x v="33"/>
    <s v="Eire"/>
    <s v="UU"/>
    <x v="1"/>
  </r>
  <r>
    <x v="33"/>
    <x v="34"/>
    <s v="Finland"/>
    <s v="DH"/>
    <x v="0"/>
  </r>
  <r>
    <x v="34"/>
    <x v="35"/>
    <s v="Finland"/>
    <s v="HH"/>
    <x v="0"/>
  </r>
  <r>
    <x v="35"/>
    <x v="36"/>
    <s v="Germany"/>
    <s v="DH"/>
    <x v="0"/>
  </r>
  <r>
    <x v="16"/>
    <x v="37"/>
    <s v="Denmark"/>
    <s v="UU"/>
    <x v="0"/>
  </r>
  <r>
    <x v="11"/>
    <x v="38"/>
    <s v="Denmark"/>
    <s v="UU"/>
    <x v="0"/>
  </r>
  <r>
    <x v="9"/>
    <x v="8"/>
    <s v="Denmark"/>
    <s v="UU"/>
    <x v="0"/>
  </r>
  <r>
    <x v="9"/>
    <x v="8"/>
    <s v="Denmark"/>
    <s v="UU"/>
    <x v="0"/>
  </r>
  <r>
    <x v="9"/>
    <x v="8"/>
    <s v="Denmark"/>
    <s v="UU"/>
    <x v="0"/>
  </r>
  <r>
    <x v="36"/>
    <x v="39"/>
    <s v="Denmark"/>
    <s v="DH"/>
    <x v="0"/>
  </r>
  <r>
    <x v="37"/>
    <x v="40"/>
    <s v="UK"/>
    <s v="DH"/>
    <x v="0"/>
  </r>
  <r>
    <x v="38"/>
    <x v="41"/>
    <s v="UK"/>
    <s v="RH"/>
    <x v="0"/>
  </r>
  <r>
    <x v="39"/>
    <x v="42"/>
    <s v="Norway"/>
    <s v="UU"/>
    <x v="1"/>
  </r>
  <r>
    <x v="21"/>
    <x v="19"/>
    <s v="Finland"/>
    <s v="UU"/>
    <x v="0"/>
  </r>
  <r>
    <x v="21"/>
    <x v="43"/>
    <s v="Finland"/>
    <s v="HH"/>
    <x v="0"/>
  </r>
  <r>
    <x v="40"/>
    <x v="44"/>
    <s v="Germany"/>
    <s v="DH"/>
    <x v="0"/>
  </r>
  <r>
    <x v="41"/>
    <x v="33"/>
    <s v="Germany"/>
    <s v="UK"/>
    <x v="0"/>
  </r>
  <r>
    <x v="42"/>
    <x v="45"/>
    <s v="Germany"/>
    <s v="DH"/>
    <x v="0"/>
  </r>
  <r>
    <x v="43"/>
    <x v="46"/>
    <s v="Germany"/>
    <s v="UK"/>
    <x v="0"/>
  </r>
  <r>
    <x v="9"/>
    <x v="8"/>
    <s v="Denmark"/>
    <s v="UK"/>
    <x v="0"/>
  </r>
  <r>
    <x v="44"/>
    <x v="22"/>
    <s v="Denmark"/>
    <s v="DH"/>
    <x v="0"/>
  </r>
  <r>
    <x v="45"/>
    <x v="47"/>
    <s v="Denmark"/>
    <s v="DH"/>
    <x v="0"/>
  </r>
  <r>
    <x v="46"/>
    <x v="48"/>
    <s v="UK"/>
    <s v="DH"/>
    <x v="0"/>
  </r>
  <r>
    <x v="47"/>
    <x v="49"/>
    <s v="UK"/>
    <s v="RH"/>
    <x v="0"/>
  </r>
  <r>
    <x v="48"/>
    <x v="50"/>
    <s v="UK"/>
    <s v="UU"/>
    <x v="0"/>
  </r>
  <r>
    <x v="49"/>
    <x v="51"/>
    <s v="Switzerland"/>
    <s v="DH"/>
    <x v="0"/>
  </r>
  <r>
    <x v="50"/>
    <x v="52"/>
    <s v="Hungary"/>
    <s v="UU"/>
    <x v="1"/>
  </r>
  <r>
    <x v="21"/>
    <x v="43"/>
    <s v="Finland"/>
    <s v="UU"/>
    <x v="0"/>
  </r>
  <r>
    <x v="51"/>
    <x v="53"/>
    <s v="Russia"/>
    <s v="UU"/>
    <x v="0"/>
  </r>
  <r>
    <x v="51"/>
    <x v="53"/>
    <s v="Russia"/>
    <s v="DH"/>
    <x v="0"/>
  </r>
  <r>
    <x v="52"/>
    <x v="54"/>
    <s v="Finland"/>
    <s v="UU"/>
    <x v="0"/>
  </r>
  <r>
    <x v="53"/>
    <x v="55"/>
    <s v="Germany"/>
    <s v="UU"/>
    <x v="0"/>
  </r>
  <r>
    <x v="54"/>
    <x v="56"/>
    <s v="Germany"/>
    <s v="PD"/>
    <x v="0"/>
  </r>
  <r>
    <x v="55"/>
    <x v="57"/>
    <s v="Germany"/>
    <s v="UU"/>
    <x v="0"/>
  </r>
  <r>
    <x v="56"/>
    <x v="58"/>
    <s v="Germany"/>
    <s v="DH"/>
    <x v="0"/>
  </r>
  <r>
    <x v="57"/>
    <x v="59"/>
    <s v="Denmark"/>
    <s v="DH"/>
    <x v="0"/>
  </r>
  <r>
    <x v="57"/>
    <x v="60"/>
    <s v="Denmark"/>
    <s v="UU"/>
    <x v="0"/>
  </r>
  <r>
    <x v="10"/>
    <x v="9"/>
    <s v="Denmark"/>
    <s v="PD"/>
    <x v="0"/>
  </r>
  <r>
    <x v="58"/>
    <x v="61"/>
    <s v="Denmark"/>
    <s v="DH"/>
    <x v="0"/>
  </r>
  <r>
    <x v="59"/>
    <x v="62"/>
    <s v="Norway"/>
    <s v="DH"/>
    <x v="0"/>
  </r>
  <r>
    <x v="59"/>
    <x v="63"/>
    <s v="Norway"/>
    <s v="PD"/>
    <x v="0"/>
  </r>
  <r>
    <x v="59"/>
    <x v="63"/>
    <s v="Norway"/>
    <s v="DH"/>
    <x v="0"/>
  </r>
  <r>
    <x v="60"/>
    <x v="64"/>
    <s v="Finland"/>
    <s v="DH"/>
    <x v="0"/>
  </r>
  <r>
    <x v="61"/>
    <x v="65"/>
    <s v="Sweden"/>
    <s v="DH"/>
    <x v="0"/>
  </r>
  <r>
    <x v="62"/>
    <x v="66"/>
    <s v="Norway"/>
    <s v="DH"/>
    <x v="0"/>
  </r>
  <r>
    <x v="63"/>
    <x v="67"/>
    <s v="Belgium"/>
    <s v="UU"/>
    <x v="2"/>
  </r>
  <r>
    <x v="63"/>
    <x v="68"/>
    <s v="Belgium"/>
    <s v="UU"/>
    <x v="2"/>
  </r>
  <r>
    <x v="64"/>
    <x v="69"/>
    <s v="Germany"/>
    <s v="UU"/>
    <x v="0"/>
  </r>
  <r>
    <x v="53"/>
    <x v="70"/>
    <s v="Germany"/>
    <s v="UU"/>
    <x v="0"/>
  </r>
  <r>
    <x v="65"/>
    <x v="71"/>
    <s v="Germany"/>
    <s v="UU"/>
    <x v="1"/>
  </r>
  <r>
    <x v="66"/>
    <x v="72"/>
    <s v="Germany"/>
    <s v="DH"/>
    <x v="0"/>
  </r>
  <r>
    <x v="41"/>
    <x v="73"/>
    <s v="Germany"/>
    <s v="RH"/>
    <x v="2"/>
  </r>
  <r>
    <x v="67"/>
    <x v="74"/>
    <s v="Germany"/>
    <s v="RH"/>
    <x v="2"/>
  </r>
  <r>
    <x v="68"/>
    <x v="75"/>
    <s v="Denmark"/>
    <s v="UU"/>
    <x v="0"/>
  </r>
  <r>
    <x v="69"/>
    <x v="76"/>
    <s v="Denmark"/>
    <s v="DH"/>
    <x v="0"/>
  </r>
  <r>
    <x v="70"/>
    <x v="77"/>
    <s v="Denmark"/>
    <s v="DH"/>
    <x v="0"/>
  </r>
  <r>
    <x v="70"/>
    <x v="77"/>
    <s v="Denmark"/>
    <s v="DH"/>
    <x v="0"/>
  </r>
  <r>
    <x v="71"/>
    <x v="78"/>
    <s v="Switzerland"/>
    <s v="DH"/>
    <x v="0"/>
  </r>
  <r>
    <x v="72"/>
    <x v="79"/>
    <s v="Hungary"/>
    <s v="UU"/>
    <x v="1"/>
  </r>
  <r>
    <x v="73"/>
    <x v="80"/>
    <s v="Hungary"/>
    <s v="UU"/>
    <x v="1"/>
  </r>
  <r>
    <x v="74"/>
    <x v="62"/>
    <s v="Norway"/>
    <s v="UU"/>
    <x v="0"/>
  </r>
  <r>
    <x v="59"/>
    <x v="62"/>
    <s v="Norway"/>
    <s v="RH"/>
    <x v="0"/>
  </r>
  <r>
    <x v="74"/>
    <x v="81"/>
    <s v="Norway"/>
    <s v="UU"/>
    <x v="1"/>
  </r>
  <r>
    <x v="75"/>
    <x v="82"/>
    <s v="Poland"/>
    <s v="UU"/>
    <x v="0"/>
  </r>
  <r>
    <x v="35"/>
    <x v="83"/>
    <s v="Germany"/>
    <s v="UU"/>
    <x v="0"/>
  </r>
  <r>
    <x v="76"/>
    <x v="84"/>
    <s v="Germany"/>
    <s v="UU"/>
    <x v="0"/>
  </r>
  <r>
    <x v="77"/>
    <x v="85"/>
    <s v="Germany"/>
    <s v="DH"/>
    <x v="0"/>
  </r>
  <r>
    <x v="78"/>
    <x v="86"/>
    <s v="Germany"/>
    <s v="UK"/>
    <x v="0"/>
  </r>
  <r>
    <x v="23"/>
    <x v="87"/>
    <s v="Germany"/>
    <s v="UK"/>
    <x v="0"/>
  </r>
  <r>
    <x v="79"/>
    <x v="88"/>
    <s v="Germany"/>
    <s v="DH"/>
    <x v="0"/>
  </r>
  <r>
    <x v="55"/>
    <x v="89"/>
    <s v="Germany"/>
    <s v="DH"/>
    <x v="0"/>
  </r>
  <r>
    <x v="80"/>
    <x v="90"/>
    <s v="Germany"/>
    <s v="UU"/>
    <x v="0"/>
  </r>
  <r>
    <x v="81"/>
    <x v="8"/>
    <s v="Denmark"/>
    <s v="DH"/>
    <x v="0"/>
  </r>
  <r>
    <x v="9"/>
    <x v="8"/>
    <s v="Denmark"/>
    <s v="UU"/>
    <x v="0"/>
  </r>
  <r>
    <x v="70"/>
    <x v="77"/>
    <s v="Denmark"/>
    <s v="DH"/>
    <x v="0"/>
  </r>
  <r>
    <x v="82"/>
    <x v="91"/>
    <s v="Denmark"/>
    <s v="DH"/>
    <x v="0"/>
  </r>
  <r>
    <x v="83"/>
    <x v="92"/>
    <s v="Finland"/>
    <s v="HH"/>
    <x v="0"/>
  </r>
  <r>
    <x v="84"/>
    <x v="93"/>
    <s v="Finland"/>
    <s v="HH"/>
    <x v="0"/>
  </r>
  <r>
    <x v="85"/>
    <x v="29"/>
    <s v="Germany"/>
    <s v="UU"/>
    <x v="0"/>
  </r>
  <r>
    <x v="86"/>
    <x v="94"/>
    <s v="Germany"/>
    <s v="DH"/>
    <x v="0"/>
  </r>
  <r>
    <x v="28"/>
    <x v="95"/>
    <s v="Germany"/>
    <s v="DH"/>
    <x v="0"/>
  </r>
  <r>
    <x v="87"/>
    <x v="96"/>
    <s v="Germany"/>
    <s v="AH"/>
    <x v="0"/>
  </r>
  <r>
    <x v="87"/>
    <x v="96"/>
    <s v="Germany"/>
    <s v="DH"/>
    <x v="0"/>
  </r>
  <r>
    <x v="88"/>
    <x v="97"/>
    <s v="Germany"/>
    <s v="DH"/>
    <x v="0"/>
  </r>
  <r>
    <x v="89"/>
    <x v="98"/>
    <s v="Spain"/>
    <s v="DH"/>
    <x v="0"/>
  </r>
  <r>
    <x v="90"/>
    <x v="99"/>
    <s v="Denmark"/>
    <s v="DH"/>
    <x v="0"/>
  </r>
  <r>
    <x v="91"/>
    <x v="99"/>
    <s v="Denmark"/>
    <s v="DH"/>
    <x v="0"/>
  </r>
  <r>
    <x v="92"/>
    <x v="100"/>
    <s v="Denmark"/>
    <s v="DH"/>
    <x v="0"/>
  </r>
  <r>
    <x v="10"/>
    <x v="101"/>
    <s v="Denmark"/>
    <s v="UU"/>
    <x v="2"/>
  </r>
  <r>
    <x v="70"/>
    <x v="102"/>
    <s v="Denmark"/>
    <s v="DH"/>
    <x v="0"/>
  </r>
  <r>
    <x v="93"/>
    <x v="103"/>
    <s v="Denmark"/>
    <s v="UU"/>
    <x v="1"/>
  </r>
  <r>
    <x v="94"/>
    <x v="104"/>
    <s v="Denmark"/>
    <s v="DH"/>
    <x v="0"/>
  </r>
  <r>
    <x v="45"/>
    <x v="105"/>
    <s v="Denmark"/>
    <s v="DH"/>
    <x v="0"/>
  </r>
  <r>
    <x v="95"/>
    <x v="106"/>
    <s v="UK"/>
    <s v="DH"/>
    <x v="0"/>
  </r>
  <r>
    <x v="95"/>
    <x v="106"/>
    <s v="UK"/>
    <s v="RH"/>
    <x v="0"/>
  </r>
  <r>
    <x v="96"/>
    <x v="107"/>
    <s v="UK"/>
    <s v="DH"/>
    <x v="0"/>
  </r>
  <r>
    <x v="97"/>
    <x v="108"/>
    <s v="UK"/>
    <s v="DH"/>
    <x v="0"/>
  </r>
  <r>
    <x v="33"/>
    <x v="109"/>
    <s v="Finland"/>
    <s v="DH"/>
    <x v="0"/>
  </r>
  <r>
    <x v="61"/>
    <x v="110"/>
    <s v="Finland"/>
    <s v="DH"/>
    <x v="0"/>
  </r>
  <r>
    <x v="98"/>
    <x v="111"/>
    <s v="Germany"/>
    <s v="UU"/>
    <x v="0"/>
  </r>
  <r>
    <x v="99"/>
    <x v="112"/>
    <s v="Germany"/>
    <s v="UU"/>
    <x v="0"/>
  </r>
  <r>
    <x v="100"/>
    <x v="113"/>
    <s v="Germany"/>
    <s v="UU"/>
    <x v="1"/>
  </r>
  <r>
    <x v="101"/>
    <x v="114"/>
    <s v="France"/>
    <s v="RH"/>
    <x v="2"/>
  </r>
  <r>
    <x v="28"/>
    <x v="115"/>
    <s v="Germany"/>
    <s v="DH"/>
    <x v="0"/>
  </r>
  <r>
    <x v="45"/>
    <x v="116"/>
    <s v="Denmark"/>
    <s v="DH"/>
    <x v="0"/>
  </r>
  <r>
    <x v="93"/>
    <x v="103"/>
    <s v="Denmark"/>
    <s v="PD"/>
    <x v="0"/>
  </r>
  <r>
    <x v="102"/>
    <x v="117"/>
    <s v="Poland"/>
    <s v="UU"/>
    <x v="0"/>
  </r>
  <r>
    <x v="84"/>
    <x v="118"/>
    <s v="Finland"/>
    <s v="DH"/>
    <x v="0"/>
  </r>
  <r>
    <x v="21"/>
    <x v="43"/>
    <s v="Finland"/>
    <s v="DH"/>
    <x v="0"/>
  </r>
  <r>
    <x v="21"/>
    <x v="43"/>
    <s v="Finland"/>
    <s v="UU"/>
    <x v="0"/>
  </r>
  <r>
    <x v="21"/>
    <x v="43"/>
    <s v="Finland"/>
    <s v="HH"/>
    <x v="0"/>
  </r>
  <r>
    <x v="103"/>
    <x v="119"/>
    <s v="Finland"/>
    <s v="DH"/>
    <x v="0"/>
  </r>
  <r>
    <x v="103"/>
    <x v="120"/>
    <s v="Finland"/>
    <s v="UU"/>
    <x v="0"/>
  </r>
  <r>
    <x v="103"/>
    <x v="120"/>
    <s v="Finland"/>
    <s v="DH"/>
    <x v="0"/>
  </r>
  <r>
    <x v="34"/>
    <x v="121"/>
    <s v="Finland"/>
    <s v="DH"/>
    <x v="0"/>
  </r>
  <r>
    <x v="104"/>
    <x v="122"/>
    <s v="Finland"/>
    <s v="UU"/>
    <x v="0"/>
  </r>
  <r>
    <x v="61"/>
    <x v="110"/>
    <s v="Finland"/>
    <s v="DH"/>
    <x v="0"/>
  </r>
  <r>
    <x v="61"/>
    <x v="110"/>
    <s v="Finland"/>
    <s v="DH"/>
    <x v="0"/>
  </r>
  <r>
    <x v="105"/>
    <x v="109"/>
    <s v="Finland"/>
    <s v="DH"/>
    <x v="0"/>
  </r>
  <r>
    <x v="106"/>
    <x v="123"/>
    <s v="Sweden"/>
    <s v="UU"/>
    <x v="1"/>
  </r>
  <r>
    <x v="107"/>
    <x v="124"/>
    <s v="Belgium"/>
    <s v="HH"/>
    <x v="0"/>
  </r>
  <r>
    <x v="108"/>
    <x v="125"/>
    <s v="Czech Republic"/>
    <s v="DH"/>
    <x v="0"/>
  </r>
  <r>
    <x v="109"/>
    <x v="126"/>
    <s v="Germany"/>
    <s v="UU"/>
    <x v="0"/>
  </r>
  <r>
    <x v="85"/>
    <x v="127"/>
    <s v="Germany"/>
    <s v="DH"/>
    <x v="0"/>
  </r>
  <r>
    <x v="107"/>
    <x v="127"/>
    <s v="Germany"/>
    <s v="DH"/>
    <x v="0"/>
  </r>
  <r>
    <x v="15"/>
    <x v="128"/>
    <s v="Germany"/>
    <s v="DH"/>
    <x v="0"/>
  </r>
  <r>
    <x v="110"/>
    <x v="129"/>
    <s v="Germany"/>
    <s v="DH"/>
    <x v="0"/>
  </r>
  <r>
    <x v="40"/>
    <x v="130"/>
    <s v="Germany"/>
    <s v="ND"/>
    <x v="2"/>
  </r>
  <r>
    <x v="111"/>
    <x v="51"/>
    <s v="Germany"/>
    <s v="DH"/>
    <x v="0"/>
  </r>
  <r>
    <x v="112"/>
    <x v="131"/>
    <s v="Germany"/>
    <s v="PD"/>
    <x v="0"/>
  </r>
  <r>
    <x v="113"/>
    <x v="132"/>
    <s v="Germany"/>
    <s v="UU"/>
    <x v="0"/>
  </r>
  <r>
    <x v="114"/>
    <x v="133"/>
    <s v="Germany"/>
    <s v="DH"/>
    <x v="0"/>
  </r>
  <r>
    <x v="94"/>
    <x v="101"/>
    <s v="Denmark"/>
    <s v="DH"/>
    <x v="0"/>
  </r>
  <r>
    <x v="115"/>
    <x v="134"/>
    <s v="Denmark"/>
    <s v="DH"/>
    <x v="0"/>
  </r>
  <r>
    <x v="95"/>
    <x v="106"/>
    <s v="UK"/>
    <s v="RH"/>
    <x v="0"/>
  </r>
  <r>
    <x v="95"/>
    <x v="106"/>
    <s v="UK"/>
    <s v="RH"/>
    <x v="0"/>
  </r>
  <r>
    <x v="116"/>
    <x v="135"/>
    <s v="UK"/>
    <s v="UU"/>
    <x v="0"/>
  </r>
  <r>
    <x v="117"/>
    <x v="136"/>
    <s v="UK"/>
    <s v="ND"/>
    <x v="0"/>
  </r>
  <r>
    <x v="118"/>
    <x v="137"/>
    <s v="Switzerland"/>
    <s v="DH"/>
    <x v="0"/>
  </r>
  <r>
    <x v="119"/>
    <x v="138"/>
    <s v="Norway"/>
    <s v="DH"/>
    <x v="0"/>
  </r>
  <r>
    <x v="120"/>
    <x v="139"/>
    <s v="Norway"/>
    <s v="UU"/>
    <x v="1"/>
  </r>
  <r>
    <x v="121"/>
    <x v="140"/>
    <s v="Russia"/>
    <s v="UU"/>
    <x v="0"/>
  </r>
  <r>
    <x v="122"/>
    <x v="141"/>
    <s v="Russia"/>
    <s v="DH"/>
    <x v="0"/>
  </r>
  <r>
    <x v="103"/>
    <x v="120"/>
    <s v="Finland"/>
    <s v="HH"/>
    <x v="0"/>
  </r>
  <r>
    <x v="103"/>
    <x v="119"/>
    <s v="Finland"/>
    <s v="DH"/>
    <x v="0"/>
  </r>
  <r>
    <x v="123"/>
    <x v="142"/>
    <s v="Finland"/>
    <s v="DH"/>
    <x v="0"/>
  </r>
  <r>
    <x v="124"/>
    <x v="141"/>
    <s v="Finland"/>
    <s v="UU"/>
    <x v="0"/>
  </r>
  <r>
    <x v="27"/>
    <x v="143"/>
    <s v="Finland"/>
    <s v="DH"/>
    <x v="0"/>
  </r>
  <r>
    <x v="120"/>
    <x v="144"/>
    <s v="Finland"/>
    <s v="HH"/>
    <x v="0"/>
  </r>
  <r>
    <x v="125"/>
    <x v="145"/>
    <s v="Sweden"/>
    <s v="UU"/>
    <x v="1"/>
  </r>
  <r>
    <x v="125"/>
    <x v="145"/>
    <s v="Sweden"/>
    <s v="UU"/>
    <x v="1"/>
  </r>
  <r>
    <x v="46"/>
    <x v="146"/>
    <s v="Sweden"/>
    <s v="DH"/>
    <x v="0"/>
  </r>
  <r>
    <x v="126"/>
    <x v="146"/>
    <s v="Sweden"/>
    <s v="RH"/>
    <x v="0"/>
  </r>
  <r>
    <x v="127"/>
    <x v="147"/>
    <s v="Sweden"/>
    <s v="DH"/>
    <x v="0"/>
  </r>
  <r>
    <x v="128"/>
    <x v="148"/>
    <s v="Sweden"/>
    <s v="DH"/>
    <x v="0"/>
  </r>
  <r>
    <x v="129"/>
    <x v="149"/>
    <s v="Sweden"/>
    <s v="DH"/>
    <x v="0"/>
  </r>
  <r>
    <x v="130"/>
    <x v="150"/>
    <s v="Belgium"/>
    <s v="DH"/>
    <x v="0"/>
  </r>
  <r>
    <x v="131"/>
    <x v="151"/>
    <s v="Germany"/>
    <s v="UU"/>
    <x v="0"/>
  </r>
  <r>
    <x v="132"/>
    <x v="152"/>
    <s v="Germany"/>
    <s v="RH"/>
    <x v="2"/>
  </r>
  <r>
    <x v="133"/>
    <x v="153"/>
    <s v="Germany"/>
    <s v="DH"/>
    <x v="0"/>
  </r>
  <r>
    <x v="23"/>
    <x v="127"/>
    <s v="Germany"/>
    <s v="AH"/>
    <x v="0"/>
  </r>
  <r>
    <x v="134"/>
    <x v="126"/>
    <s v="Germany"/>
    <s v="DH"/>
    <x v="0"/>
  </r>
  <r>
    <x v="95"/>
    <x v="95"/>
    <s v="Germany"/>
    <s v="DH"/>
    <x v="0"/>
  </r>
  <r>
    <x v="135"/>
    <x v="154"/>
    <s v="Germany"/>
    <s v="DH"/>
    <x v="0"/>
  </r>
  <r>
    <x v="94"/>
    <x v="9"/>
    <s v="Denmark"/>
    <s v="UU"/>
    <x v="0"/>
  </r>
  <r>
    <x v="94"/>
    <x v="101"/>
    <s v="Denmark"/>
    <s v="UU"/>
    <x v="0"/>
  </r>
  <r>
    <x v="136"/>
    <x v="133"/>
    <s v="Denmark"/>
    <s v="PD"/>
    <x v="0"/>
  </r>
  <r>
    <x v="137"/>
    <x v="155"/>
    <s v="Denmark"/>
    <s v="DH"/>
    <x v="0"/>
  </r>
  <r>
    <x v="96"/>
    <x v="156"/>
    <s v="UK"/>
    <s v="UU"/>
    <x v="0"/>
  </r>
  <r>
    <x v="138"/>
    <x v="157"/>
    <s v="Norway"/>
    <s v="DH"/>
    <x v="0"/>
  </r>
  <r>
    <x v="139"/>
    <x v="158"/>
    <s v="Norway"/>
    <s v="UU"/>
    <x v="0"/>
  </r>
  <r>
    <x v="61"/>
    <x v="159"/>
    <s v="Russia"/>
    <s v="DH"/>
    <x v="0"/>
  </r>
  <r>
    <x v="123"/>
    <x v="160"/>
    <s v="Russia"/>
    <s v="RH"/>
    <x v="2"/>
  </r>
  <r>
    <x v="103"/>
    <x v="119"/>
    <s v="Finland"/>
    <s v="UU"/>
    <x v="0"/>
  </r>
  <r>
    <x v="140"/>
    <x v="161"/>
    <s v="Finland"/>
    <s v="DH"/>
    <x v="0"/>
  </r>
  <r>
    <x v="60"/>
    <x v="162"/>
    <s v="Finland"/>
    <s v="DH"/>
    <x v="0"/>
  </r>
  <r>
    <x v="121"/>
    <x v="109"/>
    <s v="Finland"/>
    <s v="HH"/>
    <x v="0"/>
  </r>
  <r>
    <x v="141"/>
    <x v="163"/>
    <s v="Sweden"/>
    <s v="DH"/>
    <x v="0"/>
  </r>
  <r>
    <x v="142"/>
    <x v="117"/>
    <s v="Sweden"/>
    <s v="DH"/>
    <x v="0"/>
  </r>
  <r>
    <x v="142"/>
    <x v="117"/>
    <s v="Sweden"/>
    <s v="DH"/>
    <x v="0"/>
  </r>
  <r>
    <x v="128"/>
    <x v="148"/>
    <s v="Sweden"/>
    <s v="UU"/>
    <x v="1"/>
  </r>
  <r>
    <x v="128"/>
    <x v="148"/>
    <s v="Sweden"/>
    <s v="DH"/>
    <x v="0"/>
  </r>
  <r>
    <x v="128"/>
    <x v="148"/>
    <s v="Sweden"/>
    <s v="UU"/>
    <x v="1"/>
  </r>
  <r>
    <x v="143"/>
    <x v="164"/>
    <s v="Belgium"/>
    <s v="UU"/>
    <x v="2"/>
  </r>
  <r>
    <x v="144"/>
    <x v="87"/>
    <s v="Germany"/>
    <s v="DH"/>
    <x v="0"/>
  </r>
  <r>
    <x v="145"/>
    <x v="165"/>
    <s v="Germany"/>
    <s v="UU"/>
    <x v="0"/>
  </r>
  <r>
    <x v="146"/>
    <x v="15"/>
    <s v="Denmark"/>
    <s v="UU"/>
    <x v="1"/>
  </r>
  <r>
    <x v="147"/>
    <x v="166"/>
    <s v="Denmark"/>
    <s v="UU"/>
    <x v="0"/>
  </r>
  <r>
    <x v="148"/>
    <x v="167"/>
    <s v="UK"/>
    <s v="UU"/>
    <x v="0"/>
  </r>
  <r>
    <x v="149"/>
    <x v="168"/>
    <s v="UK"/>
    <s v="UU"/>
    <x v="0"/>
  </r>
  <r>
    <x v="109"/>
    <x v="169"/>
    <s v="UK"/>
    <s v="UU"/>
    <x v="1"/>
  </r>
  <r>
    <x v="109"/>
    <x v="169"/>
    <s v="UK"/>
    <s v="UU"/>
    <x v="1"/>
  </r>
  <r>
    <x v="150"/>
    <x v="170"/>
    <s v="Norway"/>
    <s v="UU"/>
    <x v="0"/>
  </r>
  <r>
    <x v="151"/>
    <x v="171"/>
    <s v="Ukraine"/>
    <s v="UU"/>
    <x v="0"/>
  </r>
  <r>
    <x v="152"/>
    <x v="172"/>
    <s v="Poland"/>
    <s v="UU"/>
    <x v="0"/>
  </r>
  <r>
    <x v="153"/>
    <x v="173"/>
    <s v="Finland"/>
    <s v="DH"/>
    <x v="0"/>
  </r>
  <r>
    <x v="122"/>
    <x v="174"/>
    <s v="Russia"/>
    <s v="DH"/>
    <x v="0"/>
  </r>
  <r>
    <x v="154"/>
    <x v="175"/>
    <s v="Sweden"/>
    <s v="DH"/>
    <x v="0"/>
  </r>
  <r>
    <x v="155"/>
    <x v="176"/>
    <s v="Czech Republic"/>
    <s v="UU"/>
    <x v="0"/>
  </r>
  <r>
    <x v="67"/>
    <x v="177"/>
    <s v="Germany"/>
    <s v="DH"/>
    <x v="0"/>
  </r>
  <r>
    <x v="156"/>
    <x v="178"/>
    <s v="Germany"/>
    <s v="DH"/>
    <x v="0"/>
  </r>
  <r>
    <x v="68"/>
    <x v="179"/>
    <s v="Denmark"/>
    <s v="PD"/>
    <x v="0"/>
  </r>
  <r>
    <x v="157"/>
    <x v="152"/>
    <s v="Denmark"/>
    <s v="DH"/>
    <x v="0"/>
  </r>
  <r>
    <x v="158"/>
    <x v="3"/>
    <s v="Denmark"/>
    <s v="UU"/>
    <x v="0"/>
  </r>
  <r>
    <x v="159"/>
    <x v="179"/>
    <s v="Denmark"/>
    <s v="DH"/>
    <x v="0"/>
  </r>
  <r>
    <x v="160"/>
    <x v="180"/>
    <s v="UK"/>
    <s v="DH"/>
    <x v="0"/>
  </r>
  <r>
    <x v="161"/>
    <x v="168"/>
    <s v="UK"/>
    <s v="UU"/>
    <x v="1"/>
  </r>
  <r>
    <x v="162"/>
    <x v="181"/>
    <s v="UK"/>
    <s v="ND"/>
    <x v="0"/>
  </r>
  <r>
    <x v="151"/>
    <x v="171"/>
    <s v="Ukraine"/>
    <s v="RH"/>
    <x v="2"/>
  </r>
  <r>
    <x v="63"/>
    <x v="182"/>
    <s v="Ukraine"/>
    <s v="UU"/>
    <x v="0"/>
  </r>
  <r>
    <x v="63"/>
    <x v="182"/>
    <s v="Ukraine"/>
    <s v="UU"/>
    <x v="0"/>
  </r>
  <r>
    <x v="123"/>
    <x v="144"/>
    <s v="Finland"/>
    <s v="DH"/>
    <x v="0"/>
  </r>
  <r>
    <x v="163"/>
    <x v="149"/>
    <s v="Sweden"/>
    <s v="UU"/>
    <x v="0"/>
  </r>
  <r>
    <x v="122"/>
    <x v="183"/>
    <s v="Sweden"/>
    <s v="ND"/>
    <x v="2"/>
  </r>
  <r>
    <x v="122"/>
    <x v="183"/>
    <s v="Sweden"/>
    <s v="UU"/>
    <x v="1"/>
  </r>
  <r>
    <x v="164"/>
    <x v="184"/>
    <s v="Sweden"/>
    <s v="UU"/>
    <x v="0"/>
  </r>
  <r>
    <x v="165"/>
    <x v="185"/>
    <s v="Sweden"/>
    <s v="PD"/>
    <x v="0"/>
  </r>
  <r>
    <x v="166"/>
    <x v="186"/>
    <s v="Sweden"/>
    <s v="DH"/>
    <x v="0"/>
  </r>
  <r>
    <x v="167"/>
    <x v="187"/>
    <s v="Sweden"/>
    <s v="RH"/>
    <x v="0"/>
  </r>
  <r>
    <x v="168"/>
    <x v="188"/>
    <s v="Sweden"/>
    <s v="DH"/>
    <x v="0"/>
  </r>
  <r>
    <x v="169"/>
    <x v="189"/>
    <s v="Sweden"/>
    <s v="DH"/>
    <x v="0"/>
  </r>
  <r>
    <x v="170"/>
    <x v="190"/>
    <s v="Sweden"/>
    <s v="UU"/>
    <x v="0"/>
  </r>
  <r>
    <x v="171"/>
    <x v="82"/>
    <s v="Sweden"/>
    <s v="DH"/>
    <x v="0"/>
  </r>
  <r>
    <x v="172"/>
    <x v="191"/>
    <s v="Germany"/>
    <s v="DH"/>
    <x v="0"/>
  </r>
  <r>
    <x v="133"/>
    <x v="88"/>
    <s v="Germany"/>
    <s v="UU"/>
    <x v="0"/>
  </r>
  <r>
    <x v="29"/>
    <x v="192"/>
    <s v="Denmark"/>
    <s v="UU"/>
    <x v="1"/>
  </r>
  <r>
    <x v="173"/>
    <x v="193"/>
    <s v="Denmark"/>
    <s v="UU"/>
    <x v="0"/>
  </r>
  <r>
    <x v="173"/>
    <x v="194"/>
    <s v="Denmark"/>
    <s v="DH"/>
    <x v="0"/>
  </r>
  <r>
    <x v="173"/>
    <x v="126"/>
    <s v="Denmark"/>
    <s v="DH"/>
    <x v="0"/>
  </r>
  <r>
    <x v="174"/>
    <x v="195"/>
    <s v="UK"/>
    <s v="UU"/>
    <x v="0"/>
  </r>
  <r>
    <x v="104"/>
    <x v="196"/>
    <s v="Finland"/>
    <s v="DH"/>
    <x v="0"/>
  </r>
  <r>
    <x v="175"/>
    <x v="197"/>
    <s v="Sweden"/>
    <s v="DH"/>
    <x v="0"/>
  </r>
  <r>
    <x v="176"/>
    <x v="198"/>
    <s v="Sweden"/>
    <s v="PD"/>
    <x v="0"/>
  </r>
  <r>
    <x v="177"/>
    <x v="199"/>
    <s v="Sweden"/>
    <s v="DH"/>
    <x v="0"/>
  </r>
  <r>
    <x v="178"/>
    <x v="200"/>
    <s v="Sweden"/>
    <s v="DH"/>
    <x v="0"/>
  </r>
  <r>
    <x v="179"/>
    <x v="201"/>
    <s v="Sweden"/>
    <s v="DH"/>
    <x v="0"/>
  </r>
  <r>
    <x v="179"/>
    <x v="202"/>
    <s v="Sweden"/>
    <s v="AH"/>
    <x v="0"/>
  </r>
  <r>
    <x v="180"/>
    <x v="185"/>
    <s v="Sweden"/>
    <s v="DH"/>
    <x v="0"/>
  </r>
  <r>
    <x v="180"/>
    <x v="185"/>
    <s v="Sweden"/>
    <s v="DH"/>
    <x v="0"/>
  </r>
  <r>
    <x v="181"/>
    <x v="203"/>
    <s v="Sweden"/>
    <s v="UU"/>
    <x v="0"/>
  </r>
  <r>
    <x v="182"/>
    <x v="204"/>
    <s v="Sweden"/>
    <s v="AH"/>
    <x v="1"/>
  </r>
  <r>
    <x v="183"/>
    <x v="205"/>
    <s v="Sweden"/>
    <s v="DH"/>
    <x v="0"/>
  </r>
  <r>
    <x v="179"/>
    <x v="206"/>
    <s v="Sweden"/>
    <s v="PD"/>
    <x v="0"/>
  </r>
  <r>
    <x v="169"/>
    <x v="207"/>
    <s v="Sweden"/>
    <s v="DH"/>
    <x v="0"/>
  </r>
  <r>
    <x v="184"/>
    <x v="208"/>
    <s v="Sweden"/>
    <s v="DH"/>
    <x v="0"/>
  </r>
  <r>
    <x v="185"/>
    <x v="209"/>
    <s v="Czech Republic"/>
    <s v="DH"/>
    <x v="0"/>
  </r>
  <r>
    <x v="185"/>
    <x v="209"/>
    <s v="Czech Republic"/>
    <s v="DH"/>
    <x v="0"/>
  </r>
  <r>
    <x v="112"/>
    <x v="69"/>
    <s v="Germany"/>
    <s v="PD"/>
    <x v="0"/>
  </r>
  <r>
    <x v="186"/>
    <x v="210"/>
    <s v="Germany"/>
    <s v="UU"/>
    <x v="0"/>
  </r>
  <r>
    <x v="187"/>
    <x v="211"/>
    <s v="Germany"/>
    <s v="UU"/>
    <x v="0"/>
  </r>
  <r>
    <x v="158"/>
    <x v="212"/>
    <s v="Denmark"/>
    <s v="UU"/>
    <x v="0"/>
  </r>
  <r>
    <x v="188"/>
    <x v="61"/>
    <s v="Denmark"/>
    <s v="UU"/>
    <x v="0"/>
  </r>
  <r>
    <x v="189"/>
    <x v="213"/>
    <s v="Denmark"/>
    <s v="UU"/>
    <x v="0"/>
  </r>
  <r>
    <x v="144"/>
    <x v="214"/>
    <s v="UK"/>
    <s v="DH"/>
    <x v="0"/>
  </r>
  <r>
    <x v="144"/>
    <x v="215"/>
    <s v="UK"/>
    <s v="UU"/>
    <x v="0"/>
  </r>
  <r>
    <x v="190"/>
    <x v="216"/>
    <s v="UK"/>
    <s v="UU"/>
    <x v="0"/>
  </r>
  <r>
    <x v="16"/>
    <x v="217"/>
    <s v="UK"/>
    <s v="UU"/>
    <x v="0"/>
  </r>
  <r>
    <x v="191"/>
    <x v="218"/>
    <s v="UK"/>
    <s v="UU"/>
    <x v="0"/>
  </r>
  <r>
    <x v="114"/>
    <x v="219"/>
    <s v="UK"/>
    <s v="DH"/>
    <x v="0"/>
  </r>
  <r>
    <x v="59"/>
    <x v="220"/>
    <s v="Norway"/>
    <s v="AH"/>
    <x v="0"/>
  </r>
  <r>
    <x v="44"/>
    <x v="185"/>
    <s v="Sweden"/>
    <s v="UU"/>
    <x v="1"/>
  </r>
  <r>
    <x v="192"/>
    <x v="221"/>
    <s v="Sweden"/>
    <s v="DH"/>
    <x v="0"/>
  </r>
  <r>
    <x v="193"/>
    <x v="222"/>
    <s v="Sweden"/>
    <s v="DH"/>
    <x v="0"/>
  </r>
  <r>
    <x v="194"/>
    <x v="178"/>
    <s v="Sweden"/>
    <s v="DH"/>
    <x v="0"/>
  </r>
  <r>
    <x v="195"/>
    <x v="200"/>
    <s v="Sweden"/>
    <s v="UU"/>
    <x v="0"/>
  </r>
  <r>
    <x v="196"/>
    <x v="223"/>
    <s v="Sweden"/>
    <s v="DH"/>
    <x v="0"/>
  </r>
  <r>
    <x v="181"/>
    <x v="224"/>
    <s v="Sweden"/>
    <s v="DH"/>
    <x v="0"/>
  </r>
  <r>
    <x v="179"/>
    <x v="225"/>
    <s v="Sweden"/>
    <s v="DH"/>
    <x v="0"/>
  </r>
  <r>
    <x v="197"/>
    <x v="226"/>
    <s v="Sweden"/>
    <s v="UU"/>
    <x v="0"/>
  </r>
  <r>
    <x v="198"/>
    <x v="227"/>
    <s v="Sweden"/>
    <s v="DH"/>
    <x v="0"/>
  </r>
  <r>
    <x v="199"/>
    <x v="228"/>
    <s v="Germany"/>
    <s v="DH"/>
    <x v="0"/>
  </r>
  <r>
    <x v="10"/>
    <x v="229"/>
    <s v="Denmark"/>
    <s v="UU"/>
    <x v="0"/>
  </r>
  <r>
    <x v="200"/>
    <x v="25"/>
    <s v="Denmark"/>
    <s v="UU"/>
    <x v="0"/>
  </r>
  <r>
    <x v="201"/>
    <x v="230"/>
    <s v="Denmark"/>
    <s v="UU"/>
    <x v="0"/>
  </r>
  <r>
    <x v="202"/>
    <x v="230"/>
    <s v="Denmark"/>
    <s v="DH"/>
    <x v="0"/>
  </r>
  <r>
    <x v="202"/>
    <x v="230"/>
    <s v="Denmark"/>
    <s v="DH"/>
    <x v="0"/>
  </r>
  <r>
    <x v="203"/>
    <x v="231"/>
    <s v="UK"/>
    <s v="UU"/>
    <x v="1"/>
  </r>
  <r>
    <x v="204"/>
    <x v="167"/>
    <s v="UK"/>
    <s v="DH"/>
    <x v="0"/>
  </r>
  <r>
    <x v="205"/>
    <x v="232"/>
    <s v="Norway"/>
    <s v="PD"/>
    <x v="0"/>
  </r>
  <r>
    <x v="206"/>
    <x v="233"/>
    <s v="Sweden"/>
    <s v="DH"/>
    <x v="0"/>
  </r>
  <r>
    <x v="207"/>
    <x v="234"/>
    <s v="Sweden"/>
    <s v="DH"/>
    <x v="0"/>
  </r>
  <r>
    <x v="207"/>
    <x v="234"/>
    <s v="Sweden"/>
    <s v="AH"/>
    <x v="0"/>
  </r>
  <r>
    <x v="208"/>
    <x v="235"/>
    <s v="Norway"/>
    <s v="AH"/>
    <x v="2"/>
  </r>
  <r>
    <x v="209"/>
    <x v="236"/>
    <s v="Sweden"/>
    <s v="AH"/>
    <x v="0"/>
  </r>
  <r>
    <x v="210"/>
    <x v="237"/>
    <s v="Sweden"/>
    <s v="DH"/>
    <x v="0"/>
  </r>
  <r>
    <x v="211"/>
    <x v="238"/>
    <s v="Sweden"/>
    <s v="UU"/>
    <x v="1"/>
  </r>
  <r>
    <x v="171"/>
    <x v="100"/>
    <s v="Sweden"/>
    <s v="UU"/>
    <x v="0"/>
  </r>
  <r>
    <x v="128"/>
    <x v="100"/>
    <s v="Sweden"/>
    <s v="UU"/>
    <x v="1"/>
  </r>
  <r>
    <x v="212"/>
    <x v="100"/>
    <s v="Sweden"/>
    <s v="DH"/>
    <x v="0"/>
  </r>
  <r>
    <x v="213"/>
    <x v="239"/>
    <s v="Sweden"/>
    <s v="DH"/>
    <x v="0"/>
  </r>
  <r>
    <x v="52"/>
    <x v="240"/>
    <s v="Sweden"/>
    <s v="DH"/>
    <x v="0"/>
  </r>
  <r>
    <x v="214"/>
    <x v="241"/>
    <s v="Sweden"/>
    <s v="DH"/>
    <x v="0"/>
  </r>
  <r>
    <x v="214"/>
    <x v="200"/>
    <s v="Sweden"/>
    <s v="UU"/>
    <x v="0"/>
  </r>
  <r>
    <x v="215"/>
    <x v="242"/>
    <s v="Sweden"/>
    <s v="UU"/>
    <x v="0"/>
  </r>
  <r>
    <x v="198"/>
    <x v="243"/>
    <s v="Sweden"/>
    <s v="DH"/>
    <x v="0"/>
  </r>
  <r>
    <x v="216"/>
    <x v="244"/>
    <s v="Czech Republic"/>
    <s v="DH"/>
    <x v="0"/>
  </r>
  <r>
    <x v="78"/>
    <x v="245"/>
    <s v="Czech Republic"/>
    <s v="DH"/>
    <x v="0"/>
  </r>
  <r>
    <x v="200"/>
    <x v="61"/>
    <s v="Denmark"/>
    <s v="DH"/>
    <x v="0"/>
  </r>
  <r>
    <x v="200"/>
    <x v="61"/>
    <s v="Denmark"/>
    <s v="DH"/>
    <x v="0"/>
  </r>
  <r>
    <x v="200"/>
    <x v="25"/>
    <s v="Denmark"/>
    <s v="DH"/>
    <x v="0"/>
  </r>
  <r>
    <x v="147"/>
    <x v="246"/>
    <s v="Denmark"/>
    <s v="DH"/>
    <x v="0"/>
  </r>
  <r>
    <x v="217"/>
    <x v="247"/>
    <s v="UK"/>
    <s v="UU"/>
    <x v="0"/>
  </r>
  <r>
    <x v="218"/>
    <x v="248"/>
    <s v="UK"/>
    <s v="UU"/>
    <x v="0"/>
  </r>
  <r>
    <x v="219"/>
    <x v="249"/>
    <s v="Norway"/>
    <s v="RH"/>
    <x v="0"/>
  </r>
  <r>
    <x v="220"/>
    <x v="62"/>
    <s v="Norway"/>
    <s v="DH"/>
    <x v="0"/>
  </r>
  <r>
    <x v="122"/>
    <x v="250"/>
    <s v="Norway"/>
    <s v="PD"/>
    <x v="0"/>
  </r>
  <r>
    <x v="205"/>
    <x v="232"/>
    <s v="Norway"/>
    <s v="UU"/>
    <x v="0"/>
  </r>
  <r>
    <x v="205"/>
    <x v="232"/>
    <s v="Norway"/>
    <s v="UU"/>
    <x v="0"/>
  </r>
  <r>
    <x v="193"/>
    <x v="251"/>
    <s v="Norway"/>
    <s v="UU"/>
    <x v="1"/>
  </r>
  <r>
    <x v="193"/>
    <x v="251"/>
    <s v="Norway"/>
    <s v="RH"/>
    <x v="1"/>
  </r>
  <r>
    <x v="205"/>
    <x v="232"/>
    <s v="Norway"/>
    <s v="AH"/>
    <x v="0"/>
  </r>
  <r>
    <x v="221"/>
    <x v="38"/>
    <s v="Sweden"/>
    <s v="RH"/>
    <x v="1"/>
  </r>
  <r>
    <x v="222"/>
    <x v="252"/>
    <s v="Sweden"/>
    <s v="UU"/>
    <x v="1"/>
  </r>
  <r>
    <x v="128"/>
    <x v="253"/>
    <s v="Sweden"/>
    <s v="DH"/>
    <x v="0"/>
  </r>
  <r>
    <x v="223"/>
    <x v="254"/>
    <s v="Sweden"/>
    <s v="DH"/>
    <x v="0"/>
  </r>
  <r>
    <x v="224"/>
    <x v="255"/>
    <s v="Sweden"/>
    <s v="DH"/>
    <x v="0"/>
  </r>
  <r>
    <x v="170"/>
    <x v="256"/>
    <s v="Sweden"/>
    <s v="DH"/>
    <x v="0"/>
  </r>
  <r>
    <x v="225"/>
    <x v="257"/>
    <s v="Sweden"/>
    <s v="UU"/>
    <x v="0"/>
  </r>
  <r>
    <x v="213"/>
    <x v="258"/>
    <s v="Sweden"/>
    <s v="DH"/>
    <x v="0"/>
  </r>
  <r>
    <x v="226"/>
    <x v="259"/>
    <s v="Czech Republic"/>
    <s v="DH"/>
    <x v="0"/>
  </r>
  <r>
    <x v="108"/>
    <x v="260"/>
    <s v="Czech Republic"/>
    <s v="DH"/>
    <x v="0"/>
  </r>
  <r>
    <x v="58"/>
    <x v="61"/>
    <s v="Denmark"/>
    <s v="UU"/>
    <x v="0"/>
  </r>
  <r>
    <x v="227"/>
    <x v="261"/>
    <s v="UK"/>
    <s v="DH"/>
    <x v="0"/>
  </r>
  <r>
    <x v="228"/>
    <x v="262"/>
    <s v="UK"/>
    <s v="AH"/>
    <x v="0"/>
  </r>
  <r>
    <x v="205"/>
    <x v="232"/>
    <s v="Norway"/>
    <s v="DH"/>
    <x v="0"/>
  </r>
  <r>
    <x v="205"/>
    <x v="232"/>
    <s v="Norway"/>
    <s v="PD"/>
    <x v="0"/>
  </r>
  <r>
    <x v="205"/>
    <x v="232"/>
    <s v="Norway"/>
    <s v="AH"/>
    <x v="0"/>
  </r>
  <r>
    <x v="122"/>
    <x v="232"/>
    <s v="Norway"/>
    <s v="DH"/>
    <x v="0"/>
  </r>
  <r>
    <x v="205"/>
    <x v="232"/>
    <s v="Norway"/>
    <s v="RH"/>
    <x v="0"/>
  </r>
  <r>
    <x v="229"/>
    <x v="263"/>
    <s v="Norway"/>
    <s v="UU"/>
    <x v="0"/>
  </r>
  <r>
    <x v="230"/>
    <x v="264"/>
    <s v="Norway"/>
    <s v="AH"/>
    <x v="0"/>
  </r>
  <r>
    <x v="231"/>
    <x v="265"/>
    <s v="Norway"/>
    <s v="PD"/>
    <x v="0"/>
  </r>
  <r>
    <x v="205"/>
    <x v="232"/>
    <s v="Norway"/>
    <s v="PD"/>
    <x v="0"/>
  </r>
  <r>
    <x v="205"/>
    <x v="232"/>
    <s v="Norway"/>
    <s v="AH"/>
    <x v="0"/>
  </r>
  <r>
    <x v="205"/>
    <x v="232"/>
    <s v="Norway"/>
    <s v="AH"/>
    <x v="0"/>
  </r>
  <r>
    <x v="232"/>
    <x v="154"/>
    <s v="Sweden"/>
    <s v="UU"/>
    <x v="0"/>
  </r>
  <r>
    <x v="233"/>
    <x v="97"/>
    <s v="Sweden"/>
    <s v="DH"/>
    <x v="0"/>
  </r>
  <r>
    <x v="234"/>
    <x v="226"/>
    <s v="Sweden"/>
    <s v="DH"/>
    <x v="0"/>
  </r>
  <r>
    <x v="235"/>
    <x v="266"/>
    <s v="Sweden"/>
    <s v="AH"/>
    <x v="0"/>
  </r>
  <r>
    <x v="235"/>
    <x v="266"/>
    <s v="Sweden"/>
    <s v="DH"/>
    <x v="0"/>
  </r>
  <r>
    <x v="236"/>
    <x v="267"/>
    <s v="Sweden"/>
    <s v="DH"/>
    <x v="0"/>
  </r>
  <r>
    <x v="237"/>
    <x v="222"/>
    <s v="Sweden"/>
    <s v="DH"/>
    <x v="0"/>
  </r>
  <r>
    <x v="238"/>
    <x v="268"/>
    <s v="Sweden"/>
    <s v="UU"/>
    <x v="1"/>
  </r>
  <r>
    <x v="235"/>
    <x v="269"/>
    <s v="Sweden"/>
    <s v="RH"/>
    <x v="2"/>
  </r>
  <r>
    <x v="239"/>
    <x v="148"/>
    <s v="Sweden"/>
    <s v="UU"/>
    <x v="0"/>
  </r>
  <r>
    <x v="240"/>
    <x v="270"/>
    <s v="Sweden"/>
    <s v="UU"/>
    <x v="1"/>
  </r>
  <r>
    <x v="158"/>
    <x v="271"/>
    <s v="Sweden"/>
    <s v="UU"/>
    <x v="0"/>
  </r>
  <r>
    <x v="241"/>
    <x v="272"/>
    <s v="Sweden"/>
    <s v="DH"/>
    <x v="0"/>
  </r>
  <r>
    <x v="242"/>
    <x v="269"/>
    <s v="Sweden"/>
    <s v="PD"/>
    <x v="0"/>
  </r>
  <r>
    <x v="243"/>
    <x v="273"/>
    <s v="Sweden"/>
    <s v="DH"/>
    <x v="0"/>
  </r>
  <r>
    <x v="62"/>
    <x v="274"/>
    <s v="Sweden"/>
    <s v="DH"/>
    <x v="0"/>
  </r>
  <r>
    <x v="244"/>
    <x v="275"/>
    <s v="Czech Republic"/>
    <s v="RH"/>
    <x v="2"/>
  </r>
  <r>
    <x v="245"/>
    <x v="231"/>
    <s v="UK"/>
    <s v="UU"/>
    <x v="0"/>
  </r>
  <r>
    <x v="246"/>
    <x v="102"/>
    <s v="Norway"/>
    <s v="DH"/>
    <x v="0"/>
  </r>
  <r>
    <x v="205"/>
    <x v="263"/>
    <s v="Norway"/>
    <s v="AH"/>
    <x v="0"/>
  </r>
  <r>
    <x v="205"/>
    <x v="263"/>
    <s v="Norway"/>
    <s v="DH"/>
    <x v="0"/>
  </r>
  <r>
    <x v="171"/>
    <x v="276"/>
    <s v="Norway"/>
    <s v="RH"/>
    <x v="2"/>
  </r>
  <r>
    <x v="247"/>
    <x v="277"/>
    <s v="Norway"/>
    <s v="DH"/>
    <x v="0"/>
  </r>
  <r>
    <x v="248"/>
    <x v="278"/>
    <s v="Norway"/>
    <s v="DH"/>
    <x v="0"/>
  </r>
  <r>
    <x v="205"/>
    <x v="232"/>
    <s v="Norway"/>
    <s v="DH"/>
    <x v="0"/>
  </r>
  <r>
    <x v="205"/>
    <x v="232"/>
    <s v="Norway"/>
    <s v="UU"/>
    <x v="0"/>
  </r>
  <r>
    <x v="205"/>
    <x v="232"/>
    <s v="Norway"/>
    <s v="PD"/>
    <x v="0"/>
  </r>
  <r>
    <x v="205"/>
    <x v="232"/>
    <s v="Norway"/>
    <s v="DH"/>
    <x v="0"/>
  </r>
  <r>
    <x v="205"/>
    <x v="232"/>
    <s v="Norway"/>
    <s v="HH"/>
    <x v="0"/>
  </r>
  <r>
    <x v="205"/>
    <x v="232"/>
    <s v="Norway"/>
    <s v="PD"/>
    <x v="0"/>
  </r>
  <r>
    <x v="205"/>
    <x v="232"/>
    <s v="Norway"/>
    <s v="UU"/>
    <x v="0"/>
  </r>
  <r>
    <x v="205"/>
    <x v="232"/>
    <s v="Norway"/>
    <s v="HH"/>
    <x v="0"/>
  </r>
  <r>
    <x v="249"/>
    <x v="279"/>
    <s v="Sweden"/>
    <s v="DH"/>
    <x v="0"/>
  </r>
  <r>
    <x v="232"/>
    <x v="191"/>
    <s v="Sweden"/>
    <s v="DH"/>
    <x v="0"/>
  </r>
  <r>
    <x v="246"/>
    <x v="280"/>
    <s v="Sweden"/>
    <s v="DH"/>
    <x v="0"/>
  </r>
  <r>
    <x v="250"/>
    <x v="208"/>
    <s v="Sweden"/>
    <s v="DH"/>
    <x v="0"/>
  </r>
  <r>
    <x v="251"/>
    <x v="281"/>
    <s v="Sweden"/>
    <s v="UU"/>
    <x v="0"/>
  </r>
  <r>
    <x v="252"/>
    <x v="282"/>
    <s v="Sweden"/>
    <s v="DH"/>
    <x v="0"/>
  </r>
  <r>
    <x v="253"/>
    <x v="283"/>
    <s v="Sweden"/>
    <s v="DH"/>
    <x v="0"/>
  </r>
  <r>
    <x v="254"/>
    <x v="284"/>
    <s v="Sweden"/>
    <s v="DH"/>
    <x v="0"/>
  </r>
  <r>
    <x v="255"/>
    <x v="273"/>
    <s v="Sweden"/>
    <s v="RH"/>
    <x v="0"/>
  </r>
  <r>
    <x v="179"/>
    <x v="72"/>
    <s v="Sweden"/>
    <s v="DH"/>
    <x v="0"/>
  </r>
  <r>
    <x v="256"/>
    <x v="221"/>
    <s v="Sweden"/>
    <s v="DH"/>
    <x v="0"/>
  </r>
  <r>
    <x v="86"/>
    <x v="285"/>
    <s v="Belgium"/>
    <s v="UU"/>
    <x v="2"/>
  </r>
  <r>
    <x v="257"/>
    <x v="124"/>
    <s v="Belgium"/>
    <s v="UU"/>
    <x v="2"/>
  </r>
  <r>
    <x v="258"/>
    <x v="286"/>
    <s v="Czech Republic"/>
    <s v="DH"/>
    <x v="0"/>
  </r>
  <r>
    <x v="259"/>
    <x v="287"/>
    <s v="UK"/>
    <s v="UU"/>
    <x v="0"/>
  </r>
  <r>
    <x v="260"/>
    <x v="288"/>
    <s v="UK"/>
    <s v="UU"/>
    <x v="0"/>
  </r>
  <r>
    <x v="261"/>
    <x v="289"/>
    <s v="Norway"/>
    <s v="DH"/>
    <x v="0"/>
  </r>
  <r>
    <x v="205"/>
    <x v="290"/>
    <s v="Norway"/>
    <s v="DH"/>
    <x v="0"/>
  </r>
  <r>
    <x v="205"/>
    <x v="232"/>
    <s v="Norway"/>
    <s v="PD"/>
    <x v="0"/>
  </r>
  <r>
    <x v="205"/>
    <x v="232"/>
    <s v="Norway"/>
    <s v="AH"/>
    <x v="0"/>
  </r>
  <r>
    <x v="205"/>
    <x v="232"/>
    <s v="Norway"/>
    <s v="RH"/>
    <x v="2"/>
  </r>
  <r>
    <x v="205"/>
    <x v="232"/>
    <s v="Norway"/>
    <s v="DH"/>
    <x v="0"/>
  </r>
  <r>
    <x v="205"/>
    <x v="232"/>
    <s v="Norway"/>
    <s v="RH"/>
    <x v="2"/>
  </r>
  <r>
    <x v="198"/>
    <x v="254"/>
    <s v="Sweden"/>
    <s v="DH"/>
    <x v="0"/>
  </r>
  <r>
    <x v="262"/>
    <x v="291"/>
    <s v="Sweden"/>
    <s v="AH"/>
    <x v="0"/>
  </r>
  <r>
    <x v="263"/>
    <x v="292"/>
    <s v="Sweden"/>
    <s v="DH"/>
    <x v="0"/>
  </r>
  <r>
    <x v="214"/>
    <x v="223"/>
    <s v="Sweden"/>
    <s v="DH"/>
    <x v="0"/>
  </r>
  <r>
    <x v="264"/>
    <x v="116"/>
    <s v="Sweden"/>
    <s v="UU"/>
    <x v="1"/>
  </r>
  <r>
    <x v="265"/>
    <x v="259"/>
    <s v="Sweden"/>
    <s v="DH"/>
    <x v="0"/>
  </r>
  <r>
    <x v="266"/>
    <x v="293"/>
    <s v="Sweden"/>
    <s v="AH"/>
    <x v="1"/>
  </r>
  <r>
    <x v="267"/>
    <x v="294"/>
    <s v="Sweden"/>
    <s v="DH"/>
    <x v="0"/>
  </r>
  <r>
    <x v="128"/>
    <x v="208"/>
    <s v="Sweden"/>
    <s v="DH"/>
    <x v="0"/>
  </r>
  <r>
    <x v="268"/>
    <x v="295"/>
    <s v="Sweden"/>
    <s v="DH"/>
    <x v="0"/>
  </r>
  <r>
    <x v="269"/>
    <x v="189"/>
    <s v="Sweden"/>
    <s v="RH"/>
    <x v="1"/>
  </r>
  <r>
    <x v="270"/>
    <x v="296"/>
    <s v="Sweden"/>
    <s v="AH"/>
    <x v="1"/>
  </r>
  <r>
    <x v="106"/>
    <x v="297"/>
    <s v="Sweden"/>
    <s v="UU"/>
    <x v="0"/>
  </r>
  <r>
    <x v="234"/>
    <x v="298"/>
    <s v="Sweden"/>
    <s v="DH"/>
    <x v="0"/>
  </r>
  <r>
    <x v="271"/>
    <x v="299"/>
    <s v="Sweden"/>
    <s v="DH"/>
    <x v="0"/>
  </r>
  <r>
    <x v="271"/>
    <x v="299"/>
    <s v="Sweden"/>
    <s v="AH"/>
    <x v="0"/>
  </r>
  <r>
    <x v="106"/>
    <x v="297"/>
    <s v="Sweden"/>
    <s v="DH"/>
    <x v="0"/>
  </r>
  <r>
    <x v="46"/>
    <x v="300"/>
    <s v="Sweden"/>
    <s v="UU"/>
    <x v="0"/>
  </r>
  <r>
    <x v="272"/>
    <x v="301"/>
    <s v="Sweden"/>
    <s v="DH"/>
    <x v="0"/>
  </r>
  <r>
    <x v="273"/>
    <x v="302"/>
    <s v="Sweden"/>
    <s v="DH"/>
    <x v="0"/>
  </r>
  <r>
    <x v="274"/>
    <x v="303"/>
    <s v="Sweden"/>
    <s v="DH"/>
    <x v="0"/>
  </r>
  <r>
    <x v="275"/>
    <x v="304"/>
    <s v="Sweden"/>
    <s v="DH"/>
    <x v="0"/>
  </r>
  <r>
    <x v="276"/>
    <x v="305"/>
    <s v="Sweden"/>
    <s v="UU"/>
    <x v="0"/>
  </r>
  <r>
    <x v="277"/>
    <x v="246"/>
    <s v="Sweden"/>
    <s v="DH"/>
    <x v="0"/>
  </r>
  <r>
    <x v="278"/>
    <x v="306"/>
    <s v="Sweden"/>
    <s v="DH"/>
    <x v="0"/>
  </r>
  <r>
    <x v="215"/>
    <x v="307"/>
    <s v="Sweden"/>
    <s v="UU"/>
    <x v="0"/>
  </r>
  <r>
    <x v="272"/>
    <x v="308"/>
    <s v="Sweden"/>
    <s v="UU"/>
    <x v="1"/>
  </r>
  <r>
    <x v="279"/>
    <x v="197"/>
    <s v="Czech Republic"/>
    <s v="DH"/>
    <x v="0"/>
  </r>
  <r>
    <x v="279"/>
    <x v="197"/>
    <s v="Czech Republic"/>
    <s v="DH"/>
    <x v="0"/>
  </r>
  <r>
    <x v="257"/>
    <x v="56"/>
    <s v="Czech Republic"/>
    <s v="DH"/>
    <x v="0"/>
  </r>
  <r>
    <x v="145"/>
    <x v="24"/>
    <s v="Czech Republic"/>
    <s v="DH"/>
    <x v="0"/>
  </r>
  <r>
    <x v="9"/>
    <x v="309"/>
    <s v="Denmark"/>
    <s v="DH"/>
    <x v="0"/>
  </r>
  <r>
    <x v="9"/>
    <x v="6"/>
    <s v="Denmark"/>
    <s v="DH"/>
    <x v="0"/>
  </r>
  <r>
    <x v="200"/>
    <x v="310"/>
    <s v="Denmark"/>
    <s v="DH"/>
    <x v="0"/>
  </r>
  <r>
    <x v="280"/>
    <x v="311"/>
    <s v="UK"/>
    <s v="UU"/>
    <x v="0"/>
  </r>
  <r>
    <x v="96"/>
    <x v="312"/>
    <s v="UK"/>
    <s v="UU"/>
    <x v="0"/>
  </r>
  <r>
    <x v="281"/>
    <x v="313"/>
    <s v="UK"/>
    <s v="DH"/>
    <x v="0"/>
  </r>
  <r>
    <x v="282"/>
    <x v="314"/>
    <s v="Norway"/>
    <s v="UU"/>
    <x v="1"/>
  </r>
  <r>
    <x v="139"/>
    <x v="158"/>
    <s v="Norway"/>
    <s v="DH"/>
    <x v="0"/>
  </r>
  <r>
    <x v="139"/>
    <x v="315"/>
    <s v="Norway"/>
    <s v="RH"/>
    <x v="0"/>
  </r>
  <r>
    <x v="283"/>
    <x v="128"/>
    <s v="Norway"/>
    <s v="UU"/>
    <x v="0"/>
  </r>
  <r>
    <x v="205"/>
    <x v="232"/>
    <s v="Norway"/>
    <s v="RH"/>
    <x v="2"/>
  </r>
  <r>
    <x v="205"/>
    <x v="232"/>
    <s v="Norway"/>
    <s v="UU"/>
    <x v="0"/>
  </r>
  <r>
    <x v="205"/>
    <x v="232"/>
    <s v="Norway"/>
    <s v="DH"/>
    <x v="0"/>
  </r>
  <r>
    <x v="205"/>
    <x v="232"/>
    <s v="Norway"/>
    <s v="DH"/>
    <x v="0"/>
  </r>
  <r>
    <x v="205"/>
    <x v="232"/>
    <s v="Norway"/>
    <s v="DH"/>
    <x v="0"/>
  </r>
  <r>
    <x v="205"/>
    <x v="232"/>
    <s v="Norway"/>
    <s v="DH"/>
    <x v="0"/>
  </r>
  <r>
    <x v="138"/>
    <x v="23"/>
    <s v="Norway"/>
    <s v="DH"/>
    <x v="0"/>
  </r>
  <r>
    <x v="284"/>
    <x v="292"/>
    <s v="Sweden"/>
    <s v="DH"/>
    <x v="0"/>
  </r>
  <r>
    <x v="205"/>
    <x v="255"/>
    <s v="Sweden"/>
    <s v="DH"/>
    <x v="0"/>
  </r>
  <r>
    <x v="231"/>
    <x v="255"/>
    <s v="Sweden"/>
    <s v="DH"/>
    <x v="0"/>
  </r>
  <r>
    <x v="256"/>
    <x v="112"/>
    <s v="Sweden"/>
    <s v="UU"/>
    <x v="0"/>
  </r>
  <r>
    <x v="285"/>
    <x v="178"/>
    <s v="Sweden"/>
    <s v="DH"/>
    <x v="0"/>
  </r>
  <r>
    <x v="286"/>
    <x v="316"/>
    <s v="Sweden"/>
    <s v="DH"/>
    <x v="0"/>
  </r>
  <r>
    <x v="287"/>
    <x v="178"/>
    <s v="Sweden"/>
    <s v="DH"/>
    <x v="0"/>
  </r>
  <r>
    <x v="221"/>
    <x v="97"/>
    <s v="Sweden"/>
    <s v="DH"/>
    <x v="0"/>
  </r>
  <r>
    <x v="262"/>
    <x v="291"/>
    <s v="Sweden"/>
    <s v="AH"/>
    <x v="0"/>
  </r>
  <r>
    <x v="271"/>
    <x v="299"/>
    <s v="Sweden"/>
    <s v="DH"/>
    <x v="0"/>
  </r>
  <r>
    <x v="271"/>
    <x v="299"/>
    <s v="Sweden"/>
    <s v="AH"/>
    <x v="0"/>
  </r>
  <r>
    <x v="271"/>
    <x v="299"/>
    <s v="Sweden"/>
    <s v="AH"/>
    <x v="0"/>
  </r>
  <r>
    <x v="286"/>
    <x v="317"/>
    <s v="Sweden"/>
    <s v="DH"/>
    <x v="0"/>
  </r>
  <r>
    <x v="288"/>
    <x v="318"/>
    <s v="Sweden"/>
    <s v="UU"/>
    <x v="0"/>
  </r>
  <r>
    <x v="289"/>
    <x v="319"/>
    <s v="Sweden"/>
    <s v="UU"/>
    <x v="0"/>
  </r>
  <r>
    <x v="290"/>
    <x v="320"/>
    <s v="Sweden"/>
    <s v="DH"/>
    <x v="0"/>
  </r>
  <r>
    <x v="274"/>
    <x v="308"/>
    <s v="Sweden"/>
    <s v="DH"/>
    <x v="0"/>
  </r>
  <r>
    <x v="274"/>
    <x v="303"/>
    <s v="Sweden"/>
    <s v="DH"/>
    <x v="0"/>
  </r>
  <r>
    <x v="291"/>
    <x v="321"/>
    <s v="Sweden"/>
    <s v="DH"/>
    <x v="0"/>
  </r>
  <r>
    <x v="292"/>
    <x v="259"/>
    <s v="Sweden"/>
    <s v="DH"/>
    <x v="0"/>
  </r>
  <r>
    <x v="293"/>
    <x v="237"/>
    <s v="Sweden"/>
    <s v="UU"/>
    <x v="0"/>
  </r>
  <r>
    <x v="294"/>
    <x v="321"/>
    <s v="Sweden"/>
    <s v="ND"/>
    <x v="0"/>
  </r>
  <r>
    <x v="294"/>
    <x v="321"/>
    <s v="Sweden"/>
    <s v="UU"/>
    <x v="0"/>
  </r>
  <r>
    <x v="295"/>
    <x v="322"/>
    <s v="Sweden"/>
    <s v="UU"/>
    <x v="0"/>
  </r>
  <r>
    <x v="296"/>
    <x v="323"/>
    <s v="Sweden"/>
    <s v="DH"/>
    <x v="0"/>
  </r>
  <r>
    <x v="297"/>
    <x v="324"/>
    <s v="Sweden"/>
    <s v="DH"/>
    <x v="2"/>
  </r>
  <r>
    <x v="128"/>
    <x v="325"/>
    <s v="Sweden"/>
    <s v="DH"/>
    <x v="0"/>
  </r>
  <r>
    <x v="298"/>
    <x v="326"/>
    <s v="Sweden"/>
    <s v="DH"/>
    <x v="0"/>
  </r>
  <r>
    <x v="299"/>
    <x v="233"/>
    <s v="Sweden"/>
    <s v="DH"/>
    <x v="0"/>
  </r>
  <r>
    <x v="300"/>
    <x v="284"/>
    <s v="Sweden"/>
    <s v="DH"/>
    <x v="0"/>
  </r>
  <r>
    <x v="300"/>
    <x v="284"/>
    <s v="Sweden"/>
    <s v="DH"/>
    <x v="0"/>
  </r>
  <r>
    <x v="301"/>
    <x v="327"/>
    <s v="Sweden"/>
    <s v="DH"/>
    <x v="0"/>
  </r>
  <r>
    <x v="302"/>
    <x v="328"/>
    <s v="Czech Republic"/>
    <s v="DH"/>
    <x v="0"/>
  </r>
  <r>
    <x v="303"/>
    <x v="329"/>
    <s v="Czech Republic"/>
    <s v="DH"/>
    <x v="0"/>
  </r>
  <r>
    <x v="302"/>
    <x v="75"/>
    <s v="Germany"/>
    <s v="AH"/>
    <x v="0"/>
  </r>
  <r>
    <x v="304"/>
    <x v="330"/>
    <s v="UK"/>
    <s v="RH"/>
    <x v="0"/>
  </r>
  <r>
    <x v="305"/>
    <x v="331"/>
    <s v="UK"/>
    <s v="UU"/>
    <x v="0"/>
  </r>
  <r>
    <x v="306"/>
    <x v="332"/>
    <s v="UK"/>
    <s v="DH"/>
    <x v="0"/>
  </r>
  <r>
    <x v="307"/>
    <x v="22"/>
    <s v="Switzerland"/>
    <s v="PD"/>
    <x v="0"/>
  </r>
  <r>
    <x v="205"/>
    <x v="232"/>
    <s v="Norway"/>
    <s v="DH"/>
    <x v="0"/>
  </r>
  <r>
    <x v="308"/>
    <x v="333"/>
    <s v="Finland"/>
    <s v="UU"/>
    <x v="0"/>
  </r>
  <r>
    <x v="275"/>
    <x v="222"/>
    <s v="Sweden"/>
    <s v="DH"/>
    <x v="0"/>
  </r>
  <r>
    <x v="309"/>
    <x v="116"/>
    <s v="Sweden"/>
    <s v="DH"/>
    <x v="0"/>
  </r>
  <r>
    <x v="310"/>
    <x v="334"/>
    <s v="Sweden"/>
    <s v="RH"/>
    <x v="0"/>
  </r>
  <r>
    <x v="62"/>
    <x v="274"/>
    <s v="Sweden"/>
    <s v="AH"/>
    <x v="0"/>
  </r>
  <r>
    <x v="128"/>
    <x v="335"/>
    <s v="Sweden"/>
    <s v="DH"/>
    <x v="0"/>
  </r>
  <r>
    <x v="195"/>
    <x v="336"/>
    <s v="Sweden"/>
    <s v="DH"/>
    <x v="0"/>
  </r>
  <r>
    <x v="311"/>
    <x v="337"/>
    <s v="Sweden"/>
    <s v="DH"/>
    <x v="0"/>
  </r>
  <r>
    <x v="295"/>
    <x v="322"/>
    <s v="Sweden"/>
    <s v="DH"/>
    <x v="0"/>
  </r>
  <r>
    <x v="128"/>
    <x v="338"/>
    <s v="Sweden"/>
    <s v="DH"/>
    <x v="0"/>
  </r>
  <r>
    <x v="196"/>
    <x v="339"/>
    <s v="Sweden"/>
    <s v="DH"/>
    <x v="0"/>
  </r>
  <r>
    <x v="39"/>
    <x v="340"/>
    <s v="Sweden"/>
    <s v="DH"/>
    <x v="0"/>
  </r>
  <r>
    <x v="293"/>
    <x v="341"/>
    <s v="Sweden"/>
    <s v="UU"/>
    <x v="1"/>
  </r>
  <r>
    <x v="297"/>
    <x v="324"/>
    <s v="Sweden"/>
    <s v="UU"/>
    <x v="1"/>
  </r>
  <r>
    <x v="297"/>
    <x v="324"/>
    <s v="Sweden"/>
    <s v="UU"/>
    <x v="0"/>
  </r>
  <r>
    <x v="300"/>
    <x v="284"/>
    <s v="Sweden"/>
    <s v="DH"/>
    <x v="0"/>
  </r>
  <r>
    <x v="312"/>
    <x v="342"/>
    <s v="Czech Republic"/>
    <s v="DH"/>
    <x v="0"/>
  </r>
  <r>
    <x v="313"/>
    <x v="343"/>
    <s v="Germany"/>
    <s v="UU"/>
    <x v="0"/>
  </r>
  <r>
    <x v="146"/>
    <x v="8"/>
    <s v="Denmark"/>
    <s v="UU"/>
    <x v="0"/>
  </r>
  <r>
    <x v="70"/>
    <x v="5"/>
    <s v="Denmark"/>
    <s v="DH"/>
    <x v="0"/>
  </r>
  <r>
    <x v="188"/>
    <x v="344"/>
    <s v="Denmark"/>
    <s v="DH"/>
    <x v="0"/>
  </r>
  <r>
    <x v="189"/>
    <x v="345"/>
    <s v="Denmark"/>
    <s v="DH"/>
    <x v="0"/>
  </r>
  <r>
    <x v="314"/>
    <x v="346"/>
    <s v="UK"/>
    <s v="DH"/>
    <x v="0"/>
  </r>
  <r>
    <x v="86"/>
    <x v="347"/>
    <s v="UK"/>
    <s v="UU"/>
    <x v="0"/>
  </r>
  <r>
    <x v="315"/>
    <x v="348"/>
    <s v="UK"/>
    <s v="RH"/>
    <x v="0"/>
  </r>
  <r>
    <x v="316"/>
    <x v="17"/>
    <s v="UK"/>
    <s v="DH"/>
    <x v="0"/>
  </r>
  <r>
    <x v="317"/>
    <x v="349"/>
    <s v="UK"/>
    <s v="DH"/>
    <x v="0"/>
  </r>
  <r>
    <x v="48"/>
    <x v="350"/>
    <s v="UK"/>
    <s v="UU"/>
    <x v="0"/>
  </r>
  <r>
    <x v="318"/>
    <x v="351"/>
    <s v="Norway"/>
    <s v="UU"/>
    <x v="0"/>
  </r>
  <r>
    <x v="318"/>
    <x v="351"/>
    <s v="Norway"/>
    <s v="UU"/>
    <x v="0"/>
  </r>
  <r>
    <x v="319"/>
    <x v="352"/>
    <s v="Norway"/>
    <s v="DH"/>
    <x v="0"/>
  </r>
  <r>
    <x v="320"/>
    <x v="353"/>
    <s v="Norway"/>
    <s v="UU"/>
    <x v="0"/>
  </r>
  <r>
    <x v="320"/>
    <x v="353"/>
    <s v="Norway"/>
    <s v="UU"/>
    <x v="0"/>
  </r>
  <r>
    <x v="229"/>
    <x v="263"/>
    <s v="Norway"/>
    <s v="DH"/>
    <x v="0"/>
  </r>
  <r>
    <x v="229"/>
    <x v="263"/>
    <s v="Norway"/>
    <s v="DH"/>
    <x v="0"/>
  </r>
  <r>
    <x v="321"/>
    <x v="226"/>
    <s v="Norway"/>
    <s v="PD"/>
    <x v="0"/>
  </r>
  <r>
    <x v="321"/>
    <x v="226"/>
    <s v="Norway"/>
    <s v="UU"/>
    <x v="0"/>
  </r>
  <r>
    <x v="322"/>
    <x v="354"/>
    <s v="Sweden"/>
    <s v="UU"/>
    <x v="0"/>
  </r>
  <r>
    <x v="323"/>
    <x v="355"/>
    <s v="Sweden"/>
    <s v="DH"/>
    <x v="0"/>
  </r>
  <r>
    <x v="262"/>
    <x v="356"/>
    <s v="Sweden"/>
    <s v="DH"/>
    <x v="0"/>
  </r>
  <r>
    <x v="242"/>
    <x v="112"/>
    <s v="Sweden"/>
    <s v="DH"/>
    <x v="0"/>
  </r>
  <r>
    <x v="324"/>
    <x v="72"/>
    <s v="Sweden"/>
    <s v="DH"/>
    <x v="0"/>
  </r>
  <r>
    <x v="325"/>
    <x v="357"/>
    <s v="Sweden"/>
    <s v="RH"/>
    <x v="2"/>
  </r>
  <r>
    <x v="286"/>
    <x v="358"/>
    <s v="Sweden"/>
    <s v="DH"/>
    <x v="0"/>
  </r>
  <r>
    <x v="286"/>
    <x v="355"/>
    <s v="Sweden"/>
    <s v="DH"/>
    <x v="0"/>
  </r>
  <r>
    <x v="300"/>
    <x v="197"/>
    <s v="Sweden"/>
    <s v="DH"/>
    <x v="0"/>
  </r>
  <r>
    <x v="288"/>
    <x v="359"/>
    <s v="Sweden"/>
    <s v="UU"/>
    <x v="0"/>
  </r>
  <r>
    <x v="106"/>
    <x v="123"/>
    <s v="Sweden"/>
    <s v="PD"/>
    <x v="0"/>
  </r>
  <r>
    <x v="98"/>
    <x v="150"/>
    <s v="Belgium"/>
    <s v="DH"/>
    <x v="0"/>
  </r>
  <r>
    <x v="185"/>
    <x v="360"/>
    <s v="Czech Republic"/>
    <s v="DH"/>
    <x v="0"/>
  </r>
  <r>
    <x v="326"/>
    <x v="354"/>
    <s v="Czech Republic"/>
    <s v="DH"/>
    <x v="0"/>
  </r>
  <r>
    <x v="327"/>
    <x v="302"/>
    <s v="Czech Republic"/>
    <s v="DH"/>
    <x v="0"/>
  </r>
  <r>
    <x v="328"/>
    <x v="361"/>
    <s v="Czech Republic"/>
    <s v="DH"/>
    <x v="0"/>
  </r>
  <r>
    <x v="328"/>
    <x v="340"/>
    <s v="Czech Republic"/>
    <s v="UU"/>
    <x v="0"/>
  </r>
  <r>
    <x v="329"/>
    <x v="362"/>
    <s v="Czech Republic"/>
    <s v="DH"/>
    <x v="0"/>
  </r>
  <r>
    <x v="330"/>
    <x v="103"/>
    <s v="Germany"/>
    <s v="DH"/>
    <x v="0"/>
  </r>
  <r>
    <x v="331"/>
    <x v="99"/>
    <s v="Germany"/>
    <s v="AH"/>
    <x v="0"/>
  </r>
  <r>
    <x v="332"/>
    <x v="31"/>
    <s v="Germany"/>
    <s v="DH"/>
    <x v="0"/>
  </r>
  <r>
    <x v="199"/>
    <x v="105"/>
    <s v="Germany"/>
    <s v="UU"/>
    <x v="0"/>
  </r>
  <r>
    <x v="333"/>
    <x v="363"/>
    <s v="Germany"/>
    <s v="UU"/>
    <x v="1"/>
  </r>
  <r>
    <x v="304"/>
    <x v="330"/>
    <s v="UK"/>
    <s v="RH"/>
    <x v="0"/>
  </r>
  <r>
    <x v="334"/>
    <x v="364"/>
    <s v="France"/>
    <s v="UU"/>
    <x v="0"/>
  </r>
  <r>
    <x v="334"/>
    <x v="364"/>
    <s v="France"/>
    <s v="UU"/>
    <x v="0"/>
  </r>
  <r>
    <x v="335"/>
    <x v="365"/>
    <s v="Switzerland"/>
    <s v="DH"/>
    <x v="0"/>
  </r>
  <r>
    <x v="319"/>
    <x v="31"/>
    <s v="Norway"/>
    <s v="DH"/>
    <x v="0"/>
  </r>
  <r>
    <x v="336"/>
    <x v="30"/>
    <s v="Norway"/>
    <s v="PD"/>
    <x v="0"/>
  </r>
  <r>
    <x v="319"/>
    <x v="31"/>
    <s v="Norway"/>
    <s v="DH"/>
    <x v="0"/>
  </r>
  <r>
    <x v="337"/>
    <x v="366"/>
    <s v="Norway"/>
    <s v="UU"/>
    <x v="0"/>
  </r>
  <r>
    <x v="338"/>
    <x v="367"/>
    <s v="Norway"/>
    <s v="DH"/>
    <x v="0"/>
  </r>
  <r>
    <x v="339"/>
    <x v="368"/>
    <s v="Norway"/>
    <s v="UU"/>
    <x v="0"/>
  </r>
  <r>
    <x v="133"/>
    <x v="257"/>
    <s v="Poland"/>
    <s v="UU"/>
    <x v="0"/>
  </r>
  <r>
    <x v="333"/>
    <x v="369"/>
    <s v="Poland"/>
    <s v="UU"/>
    <x v="0"/>
  </r>
  <r>
    <x v="333"/>
    <x v="257"/>
    <s v="Poland"/>
    <s v="UU"/>
    <x v="0"/>
  </r>
  <r>
    <x v="340"/>
    <x v="370"/>
    <s v="Finland"/>
    <s v="DH"/>
    <x v="0"/>
  </r>
  <r>
    <x v="128"/>
    <x v="325"/>
    <s v="Sweden"/>
    <s v="UU"/>
    <x v="0"/>
  </r>
  <r>
    <x v="341"/>
    <x v="371"/>
    <s v="Sweden"/>
    <s v="RH"/>
    <x v="0"/>
  </r>
  <r>
    <x v="342"/>
    <x v="372"/>
    <s v="Sweden"/>
    <s v="AH"/>
    <x v="0"/>
  </r>
  <r>
    <x v="343"/>
    <x v="56"/>
    <s v="Sweden"/>
    <s v="DH"/>
    <x v="0"/>
  </r>
  <r>
    <x v="288"/>
    <x v="373"/>
    <s v="Sweden"/>
    <s v="UU"/>
    <x v="1"/>
  </r>
  <r>
    <x v="299"/>
    <x v="184"/>
    <s v="Sweden"/>
    <s v="AH"/>
    <x v="0"/>
  </r>
  <r>
    <x v="344"/>
    <x v="374"/>
    <s v="Sweden"/>
    <s v="DH"/>
    <x v="0"/>
  </r>
  <r>
    <x v="345"/>
    <x v="375"/>
    <s v="Sweden"/>
    <s v="AH"/>
    <x v="0"/>
  </r>
  <r>
    <x v="232"/>
    <x v="376"/>
    <s v="Sweden"/>
    <s v="DH"/>
    <x v="0"/>
  </r>
  <r>
    <x v="249"/>
    <x v="377"/>
    <s v="Sweden"/>
    <s v="UU"/>
    <x v="0"/>
  </r>
  <r>
    <x v="106"/>
    <x v="297"/>
    <s v="Sweden"/>
    <s v="ND"/>
    <x v="0"/>
  </r>
  <r>
    <x v="277"/>
    <x v="112"/>
    <s v="Sweden"/>
    <s v="UU"/>
    <x v="0"/>
  </r>
  <r>
    <x v="346"/>
    <x v="321"/>
    <s v="Czech Republic"/>
    <s v="UU"/>
    <x v="0"/>
  </r>
  <r>
    <x v="347"/>
    <x v="378"/>
    <s v="Czech Republic"/>
    <s v="DH"/>
    <x v="0"/>
  </r>
  <r>
    <x v="348"/>
    <x v="379"/>
    <s v="Czech Republic"/>
    <s v="DH"/>
    <x v="0"/>
  </r>
  <r>
    <x v="349"/>
    <x v="380"/>
    <s v="Czech Republic"/>
    <s v="UU"/>
    <x v="0"/>
  </r>
  <r>
    <x v="331"/>
    <x v="381"/>
    <s v="Czech Republic"/>
    <s v="DH"/>
    <x v="0"/>
  </r>
  <r>
    <x v="350"/>
    <x v="382"/>
    <s v="Germany"/>
    <s v="DH"/>
    <x v="0"/>
  </r>
  <r>
    <x v="17"/>
    <x v="383"/>
    <s v="Germany"/>
    <s v="ND"/>
    <x v="0"/>
  </r>
  <r>
    <x v="42"/>
    <x v="384"/>
    <s v="Germany"/>
    <s v="DH"/>
    <x v="0"/>
  </r>
  <r>
    <x v="86"/>
    <x v="347"/>
    <s v="UK"/>
    <s v="UU"/>
    <x v="0"/>
  </r>
  <r>
    <x v="351"/>
    <x v="17"/>
    <s v="UK"/>
    <s v="UU"/>
    <x v="0"/>
  </r>
  <r>
    <x v="352"/>
    <x v="108"/>
    <s v="UK"/>
    <s v="UU"/>
    <x v="0"/>
  </r>
  <r>
    <x v="134"/>
    <x v="385"/>
    <s v="UK"/>
    <s v="DH"/>
    <x v="0"/>
  </r>
  <r>
    <x v="48"/>
    <x v="386"/>
    <s v="UK"/>
    <s v="DH"/>
    <x v="0"/>
  </r>
  <r>
    <x v="48"/>
    <x v="386"/>
    <s v="UK"/>
    <s v="DH"/>
    <x v="0"/>
  </r>
  <r>
    <x v="353"/>
    <x v="387"/>
    <s v="UK"/>
    <s v="UU"/>
    <x v="0"/>
  </r>
  <r>
    <x v="98"/>
    <x v="388"/>
    <s v="UK"/>
    <s v="DH"/>
    <x v="0"/>
  </r>
  <r>
    <x v="354"/>
    <x v="389"/>
    <s v="UK"/>
    <s v="UU"/>
    <x v="0"/>
  </r>
  <r>
    <x v="97"/>
    <x v="108"/>
    <s v="UK"/>
    <s v="DH"/>
    <x v="0"/>
  </r>
  <r>
    <x v="355"/>
    <x v="390"/>
    <s v="UK"/>
    <s v="RH"/>
    <x v="0"/>
  </r>
  <r>
    <x v="336"/>
    <x v="30"/>
    <s v="Norway"/>
    <s v="UU"/>
    <x v="0"/>
  </r>
  <r>
    <x v="51"/>
    <x v="122"/>
    <s v="Finland"/>
    <s v="DH"/>
    <x v="0"/>
  </r>
  <r>
    <x v="356"/>
    <x v="391"/>
    <s v="Sweden"/>
    <s v="PD"/>
    <x v="0"/>
  </r>
  <r>
    <x v="357"/>
    <x v="392"/>
    <s v="Sweden"/>
    <s v="DH"/>
    <x v="0"/>
  </r>
  <r>
    <x v="358"/>
    <x v="393"/>
    <s v="Sweden"/>
    <s v="UU"/>
    <x v="0"/>
  </r>
  <r>
    <x v="359"/>
    <x v="394"/>
    <s v="Sweden"/>
    <s v="UU"/>
    <x v="0"/>
  </r>
  <r>
    <x v="160"/>
    <x v="395"/>
    <s v="Belgium"/>
    <s v="DH"/>
    <x v="0"/>
  </r>
  <r>
    <x v="360"/>
    <x v="395"/>
    <s v="Belgium"/>
    <s v="DH"/>
    <x v="0"/>
  </r>
  <r>
    <x v="302"/>
    <x v="396"/>
    <s v="Czech Republic"/>
    <s v="DH"/>
    <x v="0"/>
  </r>
  <r>
    <x v="348"/>
    <x v="378"/>
    <s v="Czech Republic"/>
    <s v="DH"/>
    <x v="0"/>
  </r>
  <r>
    <x v="108"/>
    <x v="397"/>
    <s v="Czech Republic"/>
    <s v="DH"/>
    <x v="0"/>
  </r>
  <r>
    <x v="226"/>
    <x v="201"/>
    <s v="Czech Republic"/>
    <s v="DH"/>
    <x v="0"/>
  </r>
  <r>
    <x v="361"/>
    <x v="398"/>
    <s v="Germany"/>
    <s v="UU"/>
    <x v="0"/>
  </r>
  <r>
    <x v="362"/>
    <x v="90"/>
    <s v="Denmark"/>
    <s v="UU"/>
    <x v="1"/>
  </r>
  <r>
    <x v="13"/>
    <x v="399"/>
    <s v="Denmark"/>
    <s v="UU"/>
    <x v="0"/>
  </r>
  <r>
    <x v="363"/>
    <x v="12"/>
    <s v="Denmark"/>
    <s v="DH"/>
    <x v="0"/>
  </r>
  <r>
    <x v="109"/>
    <x v="169"/>
    <s v="UK"/>
    <s v="UU"/>
    <x v="0"/>
  </r>
  <r>
    <x v="109"/>
    <x v="400"/>
    <s v="UK"/>
    <s v="UU"/>
    <x v="0"/>
  </r>
  <r>
    <x v="49"/>
    <x v="401"/>
    <s v="Switzerland"/>
    <s v="UU"/>
    <x v="2"/>
  </r>
  <r>
    <x v="364"/>
    <x v="4"/>
    <s v="Switzerland"/>
    <s v="DH"/>
    <x v="0"/>
  </r>
  <r>
    <x v="365"/>
    <x v="402"/>
    <s v="Croatia"/>
    <s v="UU"/>
    <x v="0"/>
  </r>
  <r>
    <x v="366"/>
    <x v="403"/>
    <s v="Norway"/>
    <s v="DH"/>
    <x v="0"/>
  </r>
  <r>
    <x v="367"/>
    <x v="404"/>
    <s v="Norway"/>
    <s v="RH"/>
    <x v="0"/>
  </r>
  <r>
    <x v="138"/>
    <x v="405"/>
    <s v="Norway"/>
    <s v="UU"/>
    <x v="0"/>
  </r>
  <r>
    <x v="368"/>
    <x v="406"/>
    <s v="Norway"/>
    <s v="DH"/>
    <x v="0"/>
  </r>
  <r>
    <x v="369"/>
    <x v="407"/>
    <s v="Norway"/>
    <s v="RH"/>
    <x v="0"/>
  </r>
  <r>
    <x v="370"/>
    <x v="58"/>
    <s v="Norway"/>
    <s v="DH"/>
    <x v="0"/>
  </r>
  <r>
    <x v="371"/>
    <x v="408"/>
    <s v="Norway"/>
    <s v="DH"/>
    <x v="0"/>
  </r>
  <r>
    <x v="246"/>
    <x v="409"/>
    <s v="Norway"/>
    <s v="UU"/>
    <x v="0"/>
  </r>
  <r>
    <x v="345"/>
    <x v="410"/>
    <s v="Norway"/>
    <s v="UU"/>
    <x v="0"/>
  </r>
  <r>
    <x v="105"/>
    <x v="12"/>
    <s v="Norway"/>
    <s v="UU"/>
    <x v="0"/>
  </r>
  <r>
    <x v="372"/>
    <x v="411"/>
    <s v="Norway"/>
    <s v="RH"/>
    <x v="2"/>
  </r>
  <r>
    <x v="373"/>
    <x v="412"/>
    <s v="Norway"/>
    <s v="RH"/>
    <x v="0"/>
  </r>
  <r>
    <x v="311"/>
    <x v="413"/>
    <s v="Finland"/>
    <s v="DH"/>
    <x v="0"/>
  </r>
  <r>
    <x v="374"/>
    <x v="414"/>
    <s v="Finland"/>
    <s v="UU"/>
    <x v="0"/>
  </r>
  <r>
    <x v="374"/>
    <x v="414"/>
    <s v="Finland"/>
    <s v="DH"/>
    <x v="0"/>
  </r>
  <r>
    <x v="374"/>
    <x v="370"/>
    <s v="Finland"/>
    <s v="UU"/>
    <x v="0"/>
  </r>
  <r>
    <x v="1"/>
    <x v="415"/>
    <s v="Finland"/>
    <s v="RH"/>
    <x v="2"/>
  </r>
  <r>
    <x v="1"/>
    <x v="415"/>
    <s v="Finland"/>
    <s v="UU"/>
    <x v="0"/>
  </r>
  <r>
    <x v="51"/>
    <x v="122"/>
    <s v="Finland"/>
    <s v="UU"/>
    <x v="0"/>
  </r>
  <r>
    <x v="194"/>
    <x v="178"/>
    <s v="Sweden"/>
    <s v="UU"/>
    <x v="0"/>
  </r>
  <r>
    <x v="375"/>
    <x v="416"/>
    <s v="Sweden"/>
    <s v="DH"/>
    <x v="0"/>
  </r>
  <r>
    <x v="376"/>
    <x v="417"/>
    <s v="Sweden"/>
    <s v="DH"/>
    <x v="0"/>
  </r>
  <r>
    <x v="198"/>
    <x v="418"/>
    <s v="Sweden"/>
    <s v="DH"/>
    <x v="0"/>
  </r>
  <r>
    <x v="61"/>
    <x v="419"/>
    <s v="Sweden"/>
    <s v="UU"/>
    <x v="0"/>
  </r>
  <r>
    <x v="206"/>
    <x v="268"/>
    <s v="Sweden"/>
    <s v="DH"/>
    <x v="0"/>
  </r>
  <r>
    <x v="377"/>
    <x v="420"/>
    <s v="Sweden"/>
    <s v="AH"/>
    <x v="0"/>
  </r>
  <r>
    <x v="119"/>
    <x v="421"/>
    <s v="Sweden"/>
    <s v="DH"/>
    <x v="0"/>
  </r>
  <r>
    <x v="195"/>
    <x v="297"/>
    <s v="Sweden"/>
    <s v="AH"/>
    <x v="0"/>
  </r>
  <r>
    <x v="196"/>
    <x v="422"/>
    <s v="Sweden"/>
    <s v="DH"/>
    <x v="0"/>
  </r>
  <r>
    <x v="237"/>
    <x v="423"/>
    <s v="Sweden"/>
    <s v="DH"/>
    <x v="0"/>
  </r>
  <r>
    <x v="378"/>
    <x v="424"/>
    <s v="Czech Republic"/>
    <s v="DH"/>
    <x v="0"/>
  </r>
  <r>
    <x v="313"/>
    <x v="425"/>
    <s v="Czech Republic"/>
    <s v="DH"/>
    <x v="0"/>
  </r>
  <r>
    <x v="379"/>
    <x v="232"/>
    <s v="Germany"/>
    <s v="DH"/>
    <x v="0"/>
  </r>
  <r>
    <x v="147"/>
    <x v="426"/>
    <s v="Denmark"/>
    <s v="UU"/>
    <x v="1"/>
  </r>
  <r>
    <x v="380"/>
    <x v="427"/>
    <s v="Denmark"/>
    <s v="DH"/>
    <x v="0"/>
  </r>
  <r>
    <x v="9"/>
    <x v="130"/>
    <s v="Denmark"/>
    <s v="UU"/>
    <x v="0"/>
  </r>
  <r>
    <x v="30"/>
    <x v="428"/>
    <s v="Denmark"/>
    <s v="DH"/>
    <x v="0"/>
  </r>
  <r>
    <x v="109"/>
    <x v="169"/>
    <s v="UK"/>
    <s v="UU"/>
    <x v="0"/>
  </r>
  <r>
    <x v="381"/>
    <x v="429"/>
    <s v="UK"/>
    <s v="AH"/>
    <x v="0"/>
  </r>
  <r>
    <x v="382"/>
    <x v="430"/>
    <s v="Switzerland"/>
    <s v="UU"/>
    <x v="0"/>
  </r>
  <r>
    <x v="383"/>
    <x v="153"/>
    <s v="Switzerland"/>
    <s v="DH"/>
    <x v="0"/>
  </r>
  <r>
    <x v="138"/>
    <x v="405"/>
    <s v="Norway"/>
    <s v="UU"/>
    <x v="0"/>
  </r>
  <r>
    <x v="138"/>
    <x v="177"/>
    <s v="Norway"/>
    <s v="DH"/>
    <x v="0"/>
  </r>
  <r>
    <x v="138"/>
    <x v="405"/>
    <s v="Norway"/>
    <s v="UU"/>
    <x v="0"/>
  </r>
  <r>
    <x v="271"/>
    <x v="405"/>
    <s v="Norway"/>
    <s v="UU"/>
    <x v="0"/>
  </r>
  <r>
    <x v="138"/>
    <x v="405"/>
    <s v="Norway"/>
    <s v="DH"/>
    <x v="0"/>
  </r>
  <r>
    <x v="384"/>
    <x v="431"/>
    <s v="Norway"/>
    <s v="RH"/>
    <x v="2"/>
  </r>
  <r>
    <x v="385"/>
    <x v="432"/>
    <s v="Norway"/>
    <s v="RH"/>
    <x v="0"/>
  </r>
  <r>
    <x v="386"/>
    <x v="433"/>
    <s v="Norway"/>
    <s v="DH"/>
    <x v="0"/>
  </r>
  <r>
    <x v="374"/>
    <x v="434"/>
    <s v="Finland"/>
    <s v="DH"/>
    <x v="0"/>
  </r>
  <r>
    <x v="387"/>
    <x v="435"/>
    <s v="Finland"/>
    <s v="DH"/>
    <x v="0"/>
  </r>
  <r>
    <x v="51"/>
    <x v="122"/>
    <s v="Finland"/>
    <s v="UU"/>
    <x v="0"/>
  </r>
  <r>
    <x v="374"/>
    <x v="414"/>
    <s v="Finland"/>
    <s v="DH"/>
    <x v="0"/>
  </r>
  <r>
    <x v="122"/>
    <x v="119"/>
    <s v="Finland"/>
    <s v="UU"/>
    <x v="0"/>
  </r>
  <r>
    <x v="374"/>
    <x v="414"/>
    <s v="Finland"/>
    <s v="UU"/>
    <x v="0"/>
  </r>
  <r>
    <x v="121"/>
    <x v="436"/>
    <s v="Finland"/>
    <s v="UU"/>
    <x v="0"/>
  </r>
  <r>
    <x v="388"/>
    <x v="380"/>
    <s v="Sweden"/>
    <s v="DH"/>
    <x v="0"/>
  </r>
  <r>
    <x v="389"/>
    <x v="437"/>
    <s v="Sweden"/>
    <s v="UU"/>
    <x v="0"/>
  </r>
  <r>
    <x v="390"/>
    <x v="269"/>
    <s v="Sweden"/>
    <s v="DH"/>
    <x v="0"/>
  </r>
  <r>
    <x v="391"/>
    <x v="438"/>
    <s v="Sweden"/>
    <s v="PD"/>
    <x v="0"/>
  </r>
  <r>
    <x v="391"/>
    <x v="438"/>
    <s v="Sweden"/>
    <s v="DH"/>
    <x v="0"/>
  </r>
  <r>
    <x v="356"/>
    <x v="183"/>
    <s v="Sweden"/>
    <s v="DH"/>
    <x v="0"/>
  </r>
  <r>
    <x v="128"/>
    <x v="258"/>
    <s v="Sweden"/>
    <s v="DH"/>
    <x v="0"/>
  </r>
  <r>
    <x v="288"/>
    <x v="439"/>
    <s v="Sweden"/>
    <s v="DH"/>
    <x v="0"/>
  </r>
  <r>
    <x v="55"/>
    <x v="440"/>
    <s v="Belgium"/>
    <s v="RH"/>
    <x v="2"/>
  </r>
  <r>
    <x v="392"/>
    <x v="441"/>
    <s v="Belgium"/>
    <s v="RH"/>
    <x v="1"/>
  </r>
  <r>
    <x v="393"/>
    <x v="442"/>
    <s v="Belgium"/>
    <s v="DH"/>
    <x v="0"/>
  </r>
  <r>
    <x v="394"/>
    <x v="442"/>
    <s v="Belgium"/>
    <s v="AH"/>
    <x v="0"/>
  </r>
  <r>
    <x v="143"/>
    <x v="201"/>
    <s v="Czech Republic"/>
    <s v="DH"/>
    <x v="0"/>
  </r>
  <r>
    <x v="395"/>
    <x v="443"/>
    <s v="Germany"/>
    <s v="DH"/>
    <x v="0"/>
  </r>
  <r>
    <x v="132"/>
    <x v="444"/>
    <s v="Germany"/>
    <s v="DH"/>
    <x v="0"/>
  </r>
  <r>
    <x v="145"/>
    <x v="265"/>
    <s v="Germany"/>
    <s v="RH"/>
    <x v="2"/>
  </r>
  <r>
    <x v="145"/>
    <x v="265"/>
    <s v="Germany"/>
    <s v="UU"/>
    <x v="0"/>
  </r>
  <r>
    <x v="341"/>
    <x v="90"/>
    <s v="Denmark"/>
    <s v="DH"/>
    <x v="0"/>
  </r>
  <r>
    <x v="396"/>
    <x v="445"/>
    <s v="UK"/>
    <s v="UU"/>
    <x v="0"/>
  </r>
  <r>
    <x v="397"/>
    <x v="180"/>
    <s v="UK"/>
    <s v="UU"/>
    <x v="0"/>
  </r>
  <r>
    <x v="131"/>
    <x v="446"/>
    <s v="UK"/>
    <s v="ND"/>
    <x v="0"/>
  </r>
  <r>
    <x v="398"/>
    <x v="106"/>
    <s v="UK"/>
    <s v="UU"/>
    <x v="0"/>
  </r>
  <r>
    <x v="196"/>
    <x v="405"/>
    <s v="Norway"/>
    <s v="UU"/>
    <x v="0"/>
  </r>
  <r>
    <x v="196"/>
    <x v="405"/>
    <s v="Norway"/>
    <s v="UU"/>
    <x v="0"/>
  </r>
  <r>
    <x v="399"/>
    <x v="229"/>
    <s v="Norway"/>
    <s v="UU"/>
    <x v="0"/>
  </r>
  <r>
    <x v="400"/>
    <x v="447"/>
    <s v="Norway"/>
    <s v="AH"/>
    <x v="0"/>
  </r>
  <r>
    <x v="400"/>
    <x v="447"/>
    <s v="Norway"/>
    <s v="UU"/>
    <x v="1"/>
  </r>
  <r>
    <x v="400"/>
    <x v="447"/>
    <s v="Norway"/>
    <s v="DH"/>
    <x v="0"/>
  </r>
  <r>
    <x v="401"/>
    <x v="448"/>
    <s v="Norway"/>
    <s v="DH"/>
    <x v="0"/>
  </r>
  <r>
    <x v="271"/>
    <x v="405"/>
    <s v="Norway"/>
    <s v="UU"/>
    <x v="0"/>
  </r>
  <r>
    <x v="271"/>
    <x v="405"/>
    <s v="Norway"/>
    <s v="UU"/>
    <x v="0"/>
  </r>
  <r>
    <x v="402"/>
    <x v="243"/>
    <s v="Norway"/>
    <s v="UU"/>
    <x v="1"/>
  </r>
  <r>
    <x v="119"/>
    <x v="449"/>
    <s v="Norway"/>
    <s v="DH"/>
    <x v="0"/>
  </r>
  <r>
    <x v="372"/>
    <x v="411"/>
    <s v="Norway"/>
    <s v="UU"/>
    <x v="0"/>
  </r>
  <r>
    <x v="261"/>
    <x v="436"/>
    <s v="Finland"/>
    <s v="UU"/>
    <x v="0"/>
  </r>
  <r>
    <x v="403"/>
    <x v="121"/>
    <s v="Finland"/>
    <s v="HH"/>
    <x v="0"/>
  </r>
  <r>
    <x v="2"/>
    <x v="450"/>
    <s v="Finland"/>
    <s v="UU"/>
    <x v="0"/>
  </r>
  <r>
    <x v="61"/>
    <x v="119"/>
    <s v="Finland"/>
    <s v="DH"/>
    <x v="0"/>
  </r>
  <r>
    <x v="51"/>
    <x v="122"/>
    <s v="Finland"/>
    <s v="UU"/>
    <x v="0"/>
  </r>
  <r>
    <x v="51"/>
    <x v="122"/>
    <s v="Finland"/>
    <s v="UU"/>
    <x v="0"/>
  </r>
  <r>
    <x v="51"/>
    <x v="122"/>
    <s v="Finland"/>
    <s v="RH"/>
    <x v="2"/>
  </r>
  <r>
    <x v="61"/>
    <x v="119"/>
    <s v="Finland"/>
    <s v="UU"/>
    <x v="0"/>
  </r>
  <r>
    <x v="1"/>
    <x v="415"/>
    <s v="Finland"/>
    <s v="DH"/>
    <x v="0"/>
  </r>
  <r>
    <x v="374"/>
    <x v="436"/>
    <s v="Finland"/>
    <s v="DH"/>
    <x v="0"/>
  </r>
  <r>
    <x v="404"/>
    <x v="451"/>
    <s v="Finland"/>
    <s v="RH"/>
    <x v="2"/>
  </r>
  <r>
    <x v="289"/>
    <x v="319"/>
    <s v="Sweden"/>
    <s v="UU"/>
    <x v="1"/>
  </r>
  <r>
    <x v="289"/>
    <x v="319"/>
    <s v="Sweden"/>
    <s v="UU"/>
    <x v="1"/>
  </r>
  <r>
    <x v="195"/>
    <x v="336"/>
    <s v="Sweden"/>
    <s v="AH"/>
    <x v="1"/>
  </r>
  <r>
    <x v="405"/>
    <x v="322"/>
    <s v="Sweden"/>
    <s v="ND"/>
    <x v="0"/>
  </r>
  <r>
    <x v="406"/>
    <x v="252"/>
    <s v="Sweden"/>
    <s v="PD"/>
    <x v="0"/>
  </r>
  <r>
    <x v="221"/>
    <x v="452"/>
    <s v="Sweden"/>
    <s v="DH"/>
    <x v="0"/>
  </r>
  <r>
    <x v="295"/>
    <x v="453"/>
    <s v="Sweden"/>
    <s v="AH"/>
    <x v="0"/>
  </r>
  <r>
    <x v="119"/>
    <x v="454"/>
    <s v="Sweden"/>
    <s v="DH"/>
    <x v="0"/>
  </r>
  <r>
    <x v="240"/>
    <x v="327"/>
    <s v="Sweden"/>
    <s v="DH"/>
    <x v="0"/>
  </r>
  <r>
    <x v="407"/>
    <x v="455"/>
    <s v="Sweden"/>
    <s v="UU"/>
    <x v="0"/>
  </r>
  <r>
    <x v="408"/>
    <x v="456"/>
    <s v="Sweden"/>
    <s v="UU"/>
    <x v="0"/>
  </r>
  <r>
    <x v="409"/>
    <x v="457"/>
    <s v="Belgium"/>
    <s v="RH"/>
    <x v="0"/>
  </r>
  <r>
    <x v="410"/>
    <x v="364"/>
    <s v="Belgium"/>
    <s v="RH"/>
    <x v="2"/>
  </r>
  <r>
    <x v="143"/>
    <x v="458"/>
    <s v="Czech Republic"/>
    <s v="DH"/>
    <x v="0"/>
  </r>
  <r>
    <x v="281"/>
    <x v="128"/>
    <s v="Germany"/>
    <s v="UU"/>
    <x v="0"/>
  </r>
  <r>
    <x v="156"/>
    <x v="459"/>
    <s v="UK"/>
    <s v="UU"/>
    <x v="0"/>
  </r>
  <r>
    <x v="411"/>
    <x v="460"/>
    <s v="UK"/>
    <s v="DH"/>
    <x v="0"/>
  </r>
  <r>
    <x v="412"/>
    <x v="384"/>
    <s v="Norway"/>
    <s v="DH"/>
    <x v="0"/>
  </r>
  <r>
    <x v="83"/>
    <x v="57"/>
    <s v="Norway"/>
    <s v="AH"/>
    <x v="0"/>
  </r>
  <r>
    <x v="413"/>
    <x v="409"/>
    <s v="Norway"/>
    <s v="AH"/>
    <x v="0"/>
  </r>
  <r>
    <x v="196"/>
    <x v="87"/>
    <s v="Norway"/>
    <s v="UU"/>
    <x v="1"/>
  </r>
  <r>
    <x v="196"/>
    <x v="461"/>
    <s v="Norway"/>
    <s v="DH"/>
    <x v="0"/>
  </r>
  <r>
    <x v="196"/>
    <x v="462"/>
    <s v="Norway"/>
    <s v="DH"/>
    <x v="0"/>
  </r>
  <r>
    <x v="414"/>
    <x v="463"/>
    <s v="Norway"/>
    <s v="DH"/>
    <x v="0"/>
  </r>
  <r>
    <x v="338"/>
    <x v="464"/>
    <s v="Norway"/>
    <s v="UU"/>
    <x v="1"/>
  </r>
  <r>
    <x v="2"/>
    <x v="465"/>
    <s v="Finland"/>
    <s v="DH"/>
    <x v="0"/>
  </r>
  <r>
    <x v="83"/>
    <x v="415"/>
    <s v="Finland"/>
    <s v="DH"/>
    <x v="0"/>
  </r>
  <r>
    <x v="415"/>
    <x v="466"/>
    <s v="Finland"/>
    <s v="PD"/>
    <x v="0"/>
  </r>
  <r>
    <x v="416"/>
    <x v="159"/>
    <s v="Finland"/>
    <s v="DH"/>
    <x v="0"/>
  </r>
  <r>
    <x v="417"/>
    <x v="159"/>
    <s v="Finland"/>
    <s v="DH"/>
    <x v="0"/>
  </r>
  <r>
    <x v="340"/>
    <x v="466"/>
    <s v="Finland"/>
    <s v="UU"/>
    <x v="0"/>
  </r>
  <r>
    <x v="2"/>
    <x v="450"/>
    <s v="Finland"/>
    <s v="DH"/>
    <x v="0"/>
  </r>
  <r>
    <x v="2"/>
    <x v="450"/>
    <s v="Finland"/>
    <s v="DH"/>
    <x v="0"/>
  </r>
  <r>
    <x v="34"/>
    <x v="467"/>
    <s v="Finland"/>
    <s v="UU"/>
    <x v="0"/>
  </r>
  <r>
    <x v="104"/>
    <x v="19"/>
    <s v="Finland"/>
    <s v="UU"/>
    <x v="0"/>
  </r>
  <r>
    <x v="418"/>
    <x v="295"/>
    <s v="Sweden"/>
    <s v="UU"/>
    <x v="0"/>
  </r>
  <r>
    <x v="419"/>
    <x v="468"/>
    <s v="Sweden"/>
    <s v="DH"/>
    <x v="0"/>
  </r>
  <r>
    <x v="359"/>
    <x v="123"/>
    <s v="Sweden"/>
    <s v="DH"/>
    <x v="0"/>
  </r>
  <r>
    <x v="408"/>
    <x v="207"/>
    <s v="Sweden"/>
    <s v="UU"/>
    <x v="0"/>
  </r>
  <r>
    <x v="420"/>
    <x v="469"/>
    <s v="Sweden"/>
    <s v="UU"/>
    <x v="0"/>
  </r>
  <r>
    <x v="421"/>
    <x v="116"/>
    <s v="Sweden"/>
    <s v="DH"/>
    <x v="0"/>
  </r>
  <r>
    <x v="421"/>
    <x v="116"/>
    <s v="Sweden"/>
    <s v="DH"/>
    <x v="0"/>
  </r>
  <r>
    <x v="262"/>
    <x v="470"/>
    <s v="Sweden"/>
    <s v="ND"/>
    <x v="2"/>
  </r>
  <r>
    <x v="405"/>
    <x v="471"/>
    <s v="Finland"/>
    <s v="DH"/>
    <x v="0"/>
  </r>
  <r>
    <x v="295"/>
    <x v="453"/>
    <s v="Sweden"/>
    <s v="DH"/>
    <x v="0"/>
  </r>
  <r>
    <x v="422"/>
    <x v="303"/>
    <s v="Sweden"/>
    <s v="UU"/>
    <x v="0"/>
  </r>
  <r>
    <x v="81"/>
    <x v="226"/>
    <s v="Sweden"/>
    <s v="AH"/>
    <x v="0"/>
  </r>
  <r>
    <x v="63"/>
    <x v="67"/>
    <s v="Belgium"/>
    <s v="HH"/>
    <x v="0"/>
  </r>
  <r>
    <x v="99"/>
    <x v="472"/>
    <s v="Belgium"/>
    <s v="DH"/>
    <x v="0"/>
  </r>
  <r>
    <x v="423"/>
    <x v="473"/>
    <s v="Belgium"/>
    <s v="DH"/>
    <x v="0"/>
  </r>
  <r>
    <x v="424"/>
    <x v="474"/>
    <s v="Czech Republic"/>
    <s v="UU"/>
    <x v="0"/>
  </r>
  <r>
    <x v="425"/>
    <x v="437"/>
    <s v="Czech Republic"/>
    <s v="UU"/>
    <x v="0"/>
  </r>
  <r>
    <x v="426"/>
    <x v="283"/>
    <s v="Czech Republic"/>
    <s v="DH"/>
    <x v="0"/>
  </r>
  <r>
    <x v="76"/>
    <x v="378"/>
    <s v="Czech Republic"/>
    <s v="DH"/>
    <x v="0"/>
  </r>
  <r>
    <x v="427"/>
    <x v="232"/>
    <s v="Germany"/>
    <s v="DH"/>
    <x v="0"/>
  </r>
  <r>
    <x v="427"/>
    <x v="232"/>
    <s v="Germany"/>
    <s v="DH"/>
    <x v="0"/>
  </r>
  <r>
    <x v="15"/>
    <x v="88"/>
    <s v="Germany"/>
    <s v="UU"/>
    <x v="1"/>
  </r>
  <r>
    <x v="22"/>
    <x v="475"/>
    <s v="UK"/>
    <s v="UU"/>
    <x v="0"/>
  </r>
  <r>
    <x v="428"/>
    <x v="476"/>
    <s v="UK"/>
    <s v="DH"/>
    <x v="0"/>
  </r>
  <r>
    <x v="30"/>
    <x v="477"/>
    <s v="UK"/>
    <s v="DH"/>
    <x v="0"/>
  </r>
  <r>
    <x v="85"/>
    <x v="478"/>
    <s v="UK"/>
    <s v="DH"/>
    <x v="0"/>
  </r>
  <r>
    <x v="429"/>
    <x v="479"/>
    <s v="UK"/>
    <s v="UU"/>
    <x v="0"/>
  </r>
  <r>
    <x v="381"/>
    <x v="429"/>
    <s v="UK"/>
    <s v="UU"/>
    <x v="0"/>
  </r>
  <r>
    <x v="397"/>
    <x v="386"/>
    <s v="UK"/>
    <s v="DH"/>
    <x v="0"/>
  </r>
  <r>
    <x v="366"/>
    <x v="407"/>
    <s v="Norway"/>
    <s v="DH"/>
    <x v="0"/>
  </r>
  <r>
    <x v="366"/>
    <x v="407"/>
    <s v="Norway"/>
    <s v="AH"/>
    <x v="0"/>
  </r>
  <r>
    <x v="345"/>
    <x v="431"/>
    <s v="Norway"/>
    <s v="DH"/>
    <x v="0"/>
  </r>
  <r>
    <x v="430"/>
    <x v="213"/>
    <s v="Norway"/>
    <s v="DH"/>
    <x v="0"/>
  </r>
  <r>
    <x v="240"/>
    <x v="431"/>
    <s v="Norway"/>
    <s v="DH"/>
    <x v="0"/>
  </r>
  <r>
    <x v="431"/>
    <x v="480"/>
    <s v="Norway"/>
    <s v="DH"/>
    <x v="0"/>
  </r>
  <r>
    <x v="195"/>
    <x v="81"/>
    <s v="Norway"/>
    <s v="DH"/>
    <x v="0"/>
  </r>
  <r>
    <x v="262"/>
    <x v="63"/>
    <s v="Norway"/>
    <s v="DH"/>
    <x v="0"/>
  </r>
  <r>
    <x v="262"/>
    <x v="63"/>
    <s v="Norway"/>
    <s v="DH"/>
    <x v="0"/>
  </r>
  <r>
    <x v="432"/>
    <x v="481"/>
    <s v="Norway"/>
    <s v="DH"/>
    <x v="0"/>
  </r>
  <r>
    <x v="433"/>
    <x v="482"/>
    <s v="Norway"/>
    <s v="DH"/>
    <x v="0"/>
  </r>
  <r>
    <x v="434"/>
    <x v="483"/>
    <s v="Norway"/>
    <s v="PD"/>
    <x v="0"/>
  </r>
  <r>
    <x v="435"/>
    <x v="484"/>
    <s v="Norway"/>
    <s v="DH"/>
    <x v="0"/>
  </r>
  <r>
    <x v="400"/>
    <x v="447"/>
    <s v="Norway"/>
    <s v="RH"/>
    <x v="2"/>
  </r>
  <r>
    <x v="436"/>
    <x v="485"/>
    <s v="Norway"/>
    <s v="DH"/>
    <x v="0"/>
  </r>
  <r>
    <x v="437"/>
    <x v="1"/>
    <s v="Finland"/>
    <s v="UU"/>
    <x v="0"/>
  </r>
  <r>
    <x v="1"/>
    <x v="174"/>
    <s v="Finland"/>
    <s v="DH"/>
    <x v="0"/>
  </r>
  <r>
    <x v="121"/>
    <x v="174"/>
    <s v="Russia"/>
    <s v="UU"/>
    <x v="0"/>
  </r>
  <r>
    <x v="340"/>
    <x v="486"/>
    <s v="Finland"/>
    <s v="DH"/>
    <x v="0"/>
  </r>
  <r>
    <x v="340"/>
    <x v="486"/>
    <s v="Finland"/>
    <s v="DH"/>
    <x v="0"/>
  </r>
  <r>
    <x v="1"/>
    <x v="487"/>
    <s v="Finland"/>
    <s v="DH"/>
    <x v="0"/>
  </r>
  <r>
    <x v="438"/>
    <x v="488"/>
    <s v="Finland"/>
    <s v="DH"/>
    <x v="0"/>
  </r>
  <r>
    <x v="103"/>
    <x v="109"/>
    <s v="Finland"/>
    <s v="UU"/>
    <x v="0"/>
  </r>
  <r>
    <x v="83"/>
    <x v="489"/>
    <s v="Finland"/>
    <s v="DH"/>
    <x v="0"/>
  </r>
  <r>
    <x v="2"/>
    <x v="490"/>
    <s v="Finland"/>
    <s v="DH"/>
    <x v="0"/>
  </r>
  <r>
    <x v="120"/>
    <x v="491"/>
    <s v="Finland"/>
    <s v="UU"/>
    <x v="0"/>
  </r>
  <r>
    <x v="437"/>
    <x v="465"/>
    <s v="Finland"/>
    <s v="HH"/>
    <x v="0"/>
  </r>
  <r>
    <x v="61"/>
    <x v="119"/>
    <s v="Finland"/>
    <s v="UU"/>
    <x v="0"/>
  </r>
  <r>
    <x v="439"/>
    <x v="492"/>
    <s v="Finland"/>
    <s v="UU"/>
    <x v="0"/>
  </r>
  <r>
    <x v="120"/>
    <x v="144"/>
    <s v="Finland"/>
    <s v="UU"/>
    <x v="0"/>
  </r>
  <r>
    <x v="2"/>
    <x v="493"/>
    <s v="Finland"/>
    <s v="UU"/>
    <x v="0"/>
  </r>
  <r>
    <x v="285"/>
    <x v="178"/>
    <s v="Sweden"/>
    <s v="DH"/>
    <x v="0"/>
  </r>
  <r>
    <x v="247"/>
    <x v="494"/>
    <s v="Sweden"/>
    <s v="DH"/>
    <x v="0"/>
  </r>
  <r>
    <x v="407"/>
    <x v="495"/>
    <s v="Sweden"/>
    <s v="DH"/>
    <x v="0"/>
  </r>
  <r>
    <x v="310"/>
    <x v="15"/>
    <s v="Sweden"/>
    <s v="AH"/>
    <x v="0"/>
  </r>
  <r>
    <x v="126"/>
    <x v="286"/>
    <s v="Sweden"/>
    <s v="DH"/>
    <x v="0"/>
  </r>
  <r>
    <x v="421"/>
    <x v="116"/>
    <s v="Sweden"/>
    <s v="DH"/>
    <x v="0"/>
  </r>
  <r>
    <x v="309"/>
    <x v="496"/>
    <s v="Sweden"/>
    <s v="ND"/>
    <x v="0"/>
  </r>
  <r>
    <x v="440"/>
    <x v="396"/>
    <s v="Sweden"/>
    <s v="ND"/>
    <x v="0"/>
  </r>
  <r>
    <x v="441"/>
    <x v="497"/>
    <s v="Sweden"/>
    <s v="UU"/>
    <x v="0"/>
  </r>
  <r>
    <x v="442"/>
    <x v="498"/>
    <s v="Belgium"/>
    <s v="UU"/>
    <x v="0"/>
  </r>
  <r>
    <x v="17"/>
    <x v="499"/>
    <s v="Belgium"/>
    <s v="HH"/>
    <x v="0"/>
  </r>
  <r>
    <x v="347"/>
    <x v="268"/>
    <s v="Czech Republic"/>
    <s v="UU"/>
    <x v="0"/>
  </r>
  <r>
    <x v="108"/>
    <x v="397"/>
    <s v="Czech Republic"/>
    <s v="DH"/>
    <x v="0"/>
  </r>
  <r>
    <x v="443"/>
    <x v="133"/>
    <s v="Germany"/>
    <s v="DH"/>
    <x v="0"/>
  </r>
  <r>
    <x v="444"/>
    <x v="500"/>
    <s v="Germany"/>
    <s v="DH"/>
    <x v="0"/>
  </r>
  <r>
    <x v="41"/>
    <x v="501"/>
    <s v="Germany"/>
    <s v="ND"/>
    <x v="0"/>
  </r>
  <r>
    <x v="55"/>
    <x v="502"/>
    <s v="Germany"/>
    <s v="RH"/>
    <x v="2"/>
  </r>
  <r>
    <x v="31"/>
    <x v="500"/>
    <s v="Germany"/>
    <s v="UU"/>
    <x v="0"/>
  </r>
  <r>
    <x v="445"/>
    <x v="503"/>
    <s v="Germany"/>
    <s v="UU"/>
    <x v="0"/>
  </r>
  <r>
    <x v="446"/>
    <x v="411"/>
    <s v="Germany"/>
    <s v="UU"/>
    <x v="0"/>
  </r>
  <r>
    <x v="447"/>
    <x v="427"/>
    <s v="Denmark"/>
    <s v="DH"/>
    <x v="0"/>
  </r>
  <r>
    <x v="448"/>
    <x v="247"/>
    <s v="UK"/>
    <s v="DH"/>
    <x v="0"/>
  </r>
  <r>
    <x v="96"/>
    <x v="504"/>
    <s v="UK"/>
    <s v="UU"/>
    <x v="0"/>
  </r>
  <r>
    <x v="112"/>
    <x v="505"/>
    <s v="UK"/>
    <s v="UU"/>
    <x v="0"/>
  </r>
  <r>
    <x v="145"/>
    <x v="506"/>
    <s v="UK"/>
    <s v="UU"/>
    <x v="0"/>
  </r>
  <r>
    <x v="449"/>
    <x v="507"/>
    <s v="UK"/>
    <s v="UU"/>
    <x v="0"/>
  </r>
  <r>
    <x v="314"/>
    <x v="460"/>
    <s v="UK"/>
    <s v="AH"/>
    <x v="2"/>
  </r>
  <r>
    <x v="450"/>
    <x v="263"/>
    <s v="Switzerland"/>
    <s v="DH"/>
    <x v="0"/>
  </r>
  <r>
    <x v="193"/>
    <x v="461"/>
    <s v="Norway"/>
    <s v="DH"/>
    <x v="0"/>
  </r>
  <r>
    <x v="119"/>
    <x v="508"/>
    <s v="Norway"/>
    <s v="DH"/>
    <x v="0"/>
  </r>
  <r>
    <x v="345"/>
    <x v="431"/>
    <s v="Norway"/>
    <s v="DH"/>
    <x v="0"/>
  </r>
  <r>
    <x v="400"/>
    <x v="447"/>
    <s v="Norway"/>
    <s v="DH"/>
    <x v="0"/>
  </r>
  <r>
    <x v="431"/>
    <x v="480"/>
    <s v="Norway"/>
    <s v="UU"/>
    <x v="0"/>
  </r>
  <r>
    <x v="451"/>
    <x v="38"/>
    <s v="Norway"/>
    <s v="DH"/>
    <x v="0"/>
  </r>
  <r>
    <x v="21"/>
    <x v="96"/>
    <s v="Norway"/>
    <s v="UU"/>
    <x v="0"/>
  </r>
  <r>
    <x v="452"/>
    <x v="192"/>
    <s v="Norway"/>
    <s v="UU"/>
    <x v="0"/>
  </r>
  <r>
    <x v="27"/>
    <x v="509"/>
    <s v="Finland"/>
    <s v="DH"/>
    <x v="0"/>
  </r>
  <r>
    <x v="437"/>
    <x v="510"/>
    <s v="Finland"/>
    <s v="DH"/>
    <x v="0"/>
  </r>
  <r>
    <x v="27"/>
    <x v="140"/>
    <s v="Finland"/>
    <s v="DH"/>
    <x v="0"/>
  </r>
  <r>
    <x v="121"/>
    <x v="511"/>
    <s v="Finland"/>
    <s v="UU"/>
    <x v="0"/>
  </r>
  <r>
    <x v="2"/>
    <x v="465"/>
    <s v="Finland"/>
    <s v="UU"/>
    <x v="0"/>
  </r>
  <r>
    <x v="104"/>
    <x v="43"/>
    <s v="Finland"/>
    <s v="UU"/>
    <x v="0"/>
  </r>
  <r>
    <x v="104"/>
    <x v="43"/>
    <s v="Finland"/>
    <s v="UU"/>
    <x v="0"/>
  </r>
  <r>
    <x v="374"/>
    <x v="28"/>
    <s v="Finland"/>
    <s v="UU"/>
    <x v="0"/>
  </r>
  <r>
    <x v="453"/>
    <x v="450"/>
    <s v="Finland"/>
    <s v="UU"/>
    <x v="0"/>
  </r>
  <r>
    <x v="2"/>
    <x v="490"/>
    <s v="Finland"/>
    <s v="UU"/>
    <x v="0"/>
  </r>
  <r>
    <x v="2"/>
    <x v="196"/>
    <s v="Finland"/>
    <s v="DH"/>
    <x v="0"/>
  </r>
  <r>
    <x v="84"/>
    <x v="196"/>
    <s v="Finland"/>
    <s v="HH"/>
    <x v="0"/>
  </r>
  <r>
    <x v="84"/>
    <x v="512"/>
    <s v="Finland"/>
    <s v="DH"/>
    <x v="0"/>
  </r>
  <r>
    <x v="33"/>
    <x v="512"/>
    <s v="Finland"/>
    <s v="DH"/>
    <x v="0"/>
  </r>
  <r>
    <x v="33"/>
    <x v="512"/>
    <s v="Finland"/>
    <s v="DH"/>
    <x v="0"/>
  </r>
  <r>
    <x v="454"/>
    <x v="56"/>
    <s v="Sweden"/>
    <s v="DH"/>
    <x v="0"/>
  </r>
  <r>
    <x v="309"/>
    <x v="452"/>
    <s v="Sweden"/>
    <s v="DH"/>
    <x v="0"/>
  </r>
  <r>
    <x v="256"/>
    <x v="146"/>
    <s v="Sweden"/>
    <s v="DH"/>
    <x v="0"/>
  </r>
  <r>
    <x v="455"/>
    <x v="372"/>
    <s v="Sweden"/>
    <s v="AH"/>
    <x v="0"/>
  </r>
  <r>
    <x v="264"/>
    <x v="513"/>
    <s v="Sweden"/>
    <s v="UU"/>
    <x v="0"/>
  </r>
  <r>
    <x v="275"/>
    <x v="304"/>
    <s v="Sweden"/>
    <s v="DH"/>
    <x v="0"/>
  </r>
  <r>
    <x v="456"/>
    <x v="514"/>
    <s v="Sweden"/>
    <s v="UU"/>
    <x v="1"/>
  </r>
  <r>
    <x v="401"/>
    <x v="515"/>
    <s v="Sweden"/>
    <s v="DH"/>
    <x v="0"/>
  </r>
  <r>
    <x v="457"/>
    <x v="516"/>
    <s v="Sweden"/>
    <s v="DH"/>
    <x v="0"/>
  </r>
  <r>
    <x v="212"/>
    <x v="260"/>
    <s v="Sweden"/>
    <s v="UU"/>
    <x v="0"/>
  </r>
  <r>
    <x v="168"/>
    <x v="517"/>
    <s v="Sweden"/>
    <s v="DH"/>
    <x v="0"/>
  </r>
  <r>
    <x v="458"/>
    <x v="518"/>
    <s v="Sweden"/>
    <s v="DH"/>
    <x v="0"/>
  </r>
  <r>
    <x v="229"/>
    <x v="519"/>
    <s v="Sweden"/>
    <s v="UU"/>
    <x v="0"/>
  </r>
  <r>
    <x v="459"/>
    <x v="520"/>
    <s v="Sweden"/>
    <s v="AH"/>
    <x v="0"/>
  </r>
  <r>
    <x v="460"/>
    <x v="149"/>
    <s v="Sweden"/>
    <s v="ND"/>
    <x v="0"/>
  </r>
  <r>
    <x v="98"/>
    <x v="164"/>
    <s v="Belgium"/>
    <s v="UU"/>
    <x v="0"/>
  </r>
  <r>
    <x v="108"/>
    <x v="125"/>
    <s v="Czech Republic"/>
    <s v="DH"/>
    <x v="0"/>
  </r>
  <r>
    <x v="461"/>
    <x v="521"/>
    <s v="Czech Republic"/>
    <s v="DH"/>
    <x v="0"/>
  </r>
  <r>
    <x v="347"/>
    <x v="425"/>
    <s v="Czech Republic"/>
    <s v="DH"/>
    <x v="0"/>
  </r>
  <r>
    <x v="462"/>
    <x v="25"/>
    <s v="Germany"/>
    <s v="DH"/>
    <x v="0"/>
  </r>
  <r>
    <x v="463"/>
    <x v="407"/>
    <s v="Germany"/>
    <s v="DH"/>
    <x v="0"/>
  </r>
  <r>
    <x v="86"/>
    <x v="522"/>
    <s v="Germany"/>
    <s v="PD"/>
    <x v="0"/>
  </r>
  <r>
    <x v="160"/>
    <x v="366"/>
    <s v="Germany"/>
    <s v="DH"/>
    <x v="0"/>
  </r>
  <r>
    <x v="464"/>
    <x v="76"/>
    <s v="Germany"/>
    <s v="DH"/>
    <x v="0"/>
  </r>
  <r>
    <x v="464"/>
    <x v="22"/>
    <s v="Germany"/>
    <s v="UU"/>
    <x v="0"/>
  </r>
  <r>
    <x v="38"/>
    <x v="94"/>
    <s v="Germany"/>
    <s v="DH"/>
    <x v="0"/>
  </r>
  <r>
    <x v="465"/>
    <x v="523"/>
    <s v="UK"/>
    <s v="RH"/>
    <x v="0"/>
  </r>
  <r>
    <x v="466"/>
    <x v="524"/>
    <s v="UK"/>
    <s v="DH"/>
    <x v="0"/>
  </r>
  <r>
    <x v="396"/>
    <x v="445"/>
    <s v="UK"/>
    <s v="UU"/>
    <x v="0"/>
  </r>
  <r>
    <x v="245"/>
    <x v="231"/>
    <s v="UK"/>
    <s v="UU"/>
    <x v="0"/>
  </r>
  <r>
    <x v="462"/>
    <x v="525"/>
    <s v="UK"/>
    <s v="ND"/>
    <x v="0"/>
  </r>
  <r>
    <x v="467"/>
    <x v="526"/>
    <s v="UK"/>
    <s v="DH"/>
    <x v="0"/>
  </r>
  <r>
    <x v="468"/>
    <x v="527"/>
    <s v="UK"/>
    <s v="UU"/>
    <x v="0"/>
  </r>
  <r>
    <x v="469"/>
    <x v="528"/>
    <s v="UK"/>
    <s v="UU"/>
    <x v="0"/>
  </r>
  <r>
    <x v="469"/>
    <x v="528"/>
    <s v="UK"/>
    <s v="UU"/>
    <x v="0"/>
  </r>
  <r>
    <x v="109"/>
    <x v="529"/>
    <s v="UK"/>
    <s v="DH"/>
    <x v="0"/>
  </r>
  <r>
    <x v="470"/>
    <x v="442"/>
    <s v="Netherlands"/>
    <s v="UU"/>
    <x v="0"/>
  </r>
  <r>
    <x v="439"/>
    <x v="430"/>
    <s v="Norway"/>
    <s v="DH"/>
    <x v="0"/>
  </r>
  <r>
    <x v="471"/>
    <x v="530"/>
    <s v="Norway"/>
    <s v="UU"/>
    <x v="0"/>
  </r>
  <r>
    <x v="472"/>
    <x v="531"/>
    <s v="Norway"/>
    <s v="UU"/>
    <x v="1"/>
  </r>
  <r>
    <x v="271"/>
    <x v="405"/>
    <s v="Norway"/>
    <s v="PD"/>
    <x v="0"/>
  </r>
  <r>
    <x v="338"/>
    <x v="464"/>
    <s v="Norway"/>
    <s v="DH"/>
    <x v="0"/>
  </r>
  <r>
    <x v="338"/>
    <x v="367"/>
    <s v="Norway"/>
    <s v="UU"/>
    <x v="0"/>
  </r>
  <r>
    <x v="80"/>
    <x v="510"/>
    <s v="Poland"/>
    <s v="DH"/>
    <x v="0"/>
  </r>
  <r>
    <x v="61"/>
    <x v="451"/>
    <s v="Finland"/>
    <s v="DH"/>
    <x v="0"/>
  </r>
  <r>
    <x v="453"/>
    <x v="1"/>
    <s v="Finland"/>
    <s v="UU"/>
    <x v="0"/>
  </r>
  <r>
    <x v="453"/>
    <x v="1"/>
    <s v="Finland"/>
    <s v="UU"/>
    <x v="0"/>
  </r>
  <r>
    <x v="340"/>
    <x v="493"/>
    <s v="Finland"/>
    <s v="DH"/>
    <x v="0"/>
  </r>
  <r>
    <x v="104"/>
    <x v="532"/>
    <s v="Finland"/>
    <s v="DH"/>
    <x v="0"/>
  </r>
  <r>
    <x v="453"/>
    <x v="1"/>
    <s v="Finland"/>
    <s v="UU"/>
    <x v="0"/>
  </r>
  <r>
    <x v="403"/>
    <x v="121"/>
    <s v="Finland"/>
    <s v="UU"/>
    <x v="0"/>
  </r>
  <r>
    <x v="374"/>
    <x v="28"/>
    <s v="Finland"/>
    <s v="DH"/>
    <x v="0"/>
  </r>
  <r>
    <x v="340"/>
    <x v="174"/>
    <s v="Finland"/>
    <s v="DH"/>
    <x v="0"/>
  </r>
  <r>
    <x v="340"/>
    <x v="486"/>
    <s v="Finland"/>
    <s v="DH"/>
    <x v="0"/>
  </r>
  <r>
    <x v="61"/>
    <x v="337"/>
    <s v="Finland"/>
    <s v="DH"/>
    <x v="0"/>
  </r>
  <r>
    <x v="473"/>
    <x v="178"/>
    <s v="Sweden"/>
    <s v="UU"/>
    <x v="1"/>
  </r>
  <r>
    <x v="194"/>
    <x v="178"/>
    <s v="Sweden"/>
    <s v="UU"/>
    <x v="0"/>
  </r>
  <r>
    <x v="285"/>
    <x v="178"/>
    <s v="Sweden"/>
    <s v="UU"/>
    <x v="0"/>
  </r>
  <r>
    <x v="285"/>
    <x v="178"/>
    <s v="Sweden"/>
    <s v="UU"/>
    <x v="0"/>
  </r>
  <r>
    <x v="179"/>
    <x v="166"/>
    <s v="Sweden"/>
    <s v="PD"/>
    <x v="0"/>
  </r>
  <r>
    <x v="441"/>
    <x v="497"/>
    <s v="Sweden"/>
    <s v="DH"/>
    <x v="0"/>
  </r>
  <r>
    <x v="474"/>
    <x v="533"/>
    <s v="Sweden"/>
    <s v="RH"/>
    <x v="2"/>
  </r>
  <r>
    <x v="475"/>
    <x v="534"/>
    <s v="Sweden"/>
    <s v="DH"/>
    <x v="0"/>
  </r>
  <r>
    <x v="206"/>
    <x v="535"/>
    <s v="Sweden"/>
    <s v="AH"/>
    <x v="0"/>
  </r>
  <r>
    <x v="476"/>
    <x v="372"/>
    <s v="Sweden"/>
    <s v="ND"/>
    <x v="0"/>
  </r>
  <r>
    <x v="262"/>
    <x v="536"/>
    <s v="Sweden"/>
    <s v="DH"/>
    <x v="0"/>
  </r>
  <r>
    <x v="262"/>
    <x v="536"/>
    <s v="Sweden"/>
    <s v="DH"/>
    <x v="0"/>
  </r>
  <r>
    <x v="420"/>
    <x v="254"/>
    <s v="Sweden"/>
    <s v="DH"/>
    <x v="0"/>
  </r>
  <r>
    <x v="459"/>
    <x v="254"/>
    <s v="Sweden"/>
    <s v="DH"/>
    <x v="0"/>
  </r>
  <r>
    <x v="146"/>
    <x v="537"/>
    <s v="Sweden"/>
    <s v="AH"/>
    <x v="0"/>
  </r>
  <r>
    <x v="348"/>
    <x v="397"/>
    <s v="Czech Republic"/>
    <s v="UU"/>
    <x v="0"/>
  </r>
  <r>
    <x v="477"/>
    <x v="538"/>
    <s v="Germany"/>
    <s v="DH"/>
    <x v="0"/>
  </r>
  <r>
    <x v="478"/>
    <x v="538"/>
    <s v="Germany"/>
    <s v="UU"/>
    <x v="0"/>
  </r>
  <r>
    <x v="479"/>
    <x v="87"/>
    <s v="Germany"/>
    <s v="UU"/>
    <x v="0"/>
  </r>
  <r>
    <x v="480"/>
    <x v="503"/>
    <s v="Germany"/>
    <s v="UU"/>
    <x v="0"/>
  </r>
  <r>
    <x v="481"/>
    <x v="192"/>
    <s v="Germany"/>
    <s v="ND"/>
    <x v="0"/>
  </r>
  <r>
    <x v="480"/>
    <x v="5"/>
    <s v="Germany"/>
    <s v="DH"/>
    <x v="0"/>
  </r>
  <r>
    <x v="327"/>
    <x v="33"/>
    <s v="Germany"/>
    <s v="UU"/>
    <x v="0"/>
  </r>
  <r>
    <x v="482"/>
    <x v="539"/>
    <s v="Germany"/>
    <s v="UU"/>
    <x v="0"/>
  </r>
  <r>
    <x v="483"/>
    <x v="540"/>
    <s v="Germany"/>
    <s v="DH"/>
    <x v="0"/>
  </r>
  <r>
    <x v="398"/>
    <x v="366"/>
    <s v="Germany"/>
    <s v="DH"/>
    <x v="0"/>
  </r>
  <r>
    <x v="31"/>
    <x v="500"/>
    <s v="Germany"/>
    <s v="PD"/>
    <x v="0"/>
  </r>
  <r>
    <x v="94"/>
    <x v="116"/>
    <s v="Denmark"/>
    <s v="DH"/>
    <x v="0"/>
  </r>
  <r>
    <x v="484"/>
    <x v="541"/>
    <s v="Denmark"/>
    <s v="DH"/>
    <x v="0"/>
  </r>
  <r>
    <x v="455"/>
    <x v="410"/>
    <s v="Denmark"/>
    <s v="DH"/>
    <x v="0"/>
  </r>
  <r>
    <x v="91"/>
    <x v="542"/>
    <s v="Denmark"/>
    <s v="UU"/>
    <x v="0"/>
  </r>
  <r>
    <x v="136"/>
    <x v="543"/>
    <s v="Denmark"/>
    <s v="UU"/>
    <x v="0"/>
  </r>
  <r>
    <x v="96"/>
    <x v="544"/>
    <s v="UK"/>
    <s v="UU"/>
    <x v="0"/>
  </r>
  <r>
    <x v="485"/>
    <x v="14"/>
    <s v="UK"/>
    <s v="UU"/>
    <x v="0"/>
  </r>
  <r>
    <x v="281"/>
    <x v="545"/>
    <s v="UK"/>
    <s v="DH"/>
    <x v="0"/>
  </r>
  <r>
    <x v="38"/>
    <x v="546"/>
    <s v="UK"/>
    <s v="UU"/>
    <x v="0"/>
  </r>
  <r>
    <x v="486"/>
    <x v="107"/>
    <s v="UK"/>
    <s v="DH"/>
    <x v="0"/>
  </r>
  <r>
    <x v="487"/>
    <x v="547"/>
    <s v="UK"/>
    <s v="UU"/>
    <x v="0"/>
  </r>
  <r>
    <x v="305"/>
    <x v="548"/>
    <s v="UK"/>
    <s v="UU"/>
    <x v="0"/>
  </r>
  <r>
    <x v="77"/>
    <x v="549"/>
    <s v="Netherlands"/>
    <s v="UU"/>
    <x v="2"/>
  </r>
  <r>
    <x v="411"/>
    <x v="550"/>
    <s v="Netherlands"/>
    <s v="UU"/>
    <x v="0"/>
  </r>
  <r>
    <x v="77"/>
    <x v="551"/>
    <s v="Netherlands"/>
    <s v="DH"/>
    <x v="0"/>
  </r>
  <r>
    <x v="283"/>
    <x v="96"/>
    <s v="Norway"/>
    <s v="UU"/>
    <x v="1"/>
  </r>
  <r>
    <x v="298"/>
    <x v="552"/>
    <s v="Norway"/>
    <s v="DH"/>
    <x v="0"/>
  </r>
  <r>
    <x v="26"/>
    <x v="1"/>
    <s v="Finland"/>
    <s v="DH"/>
    <x v="0"/>
  </r>
  <r>
    <x v="387"/>
    <x v="450"/>
    <s v="Finland"/>
    <s v="UU"/>
    <x v="0"/>
  </r>
  <r>
    <x v="488"/>
    <x v="553"/>
    <s v="Finland"/>
    <s v="DH"/>
    <x v="0"/>
  </r>
  <r>
    <x v="2"/>
    <x v="554"/>
    <s v="Finland"/>
    <s v="UU"/>
    <x v="0"/>
  </r>
  <r>
    <x v="489"/>
    <x v="322"/>
    <s v="Finland"/>
    <s v="DH"/>
    <x v="0"/>
  </r>
  <r>
    <x v="60"/>
    <x v="337"/>
    <s v="Finland"/>
    <s v="DH"/>
    <x v="0"/>
  </r>
  <r>
    <x v="60"/>
    <x v="555"/>
    <s v="Finland"/>
    <s v="UU"/>
    <x v="0"/>
  </r>
  <r>
    <x v="61"/>
    <x v="19"/>
    <s v="Finland"/>
    <s v="UU"/>
    <x v="0"/>
  </r>
  <r>
    <x v="61"/>
    <x v="92"/>
    <s v="Finland"/>
    <s v="DH"/>
    <x v="0"/>
  </r>
  <r>
    <x v="2"/>
    <x v="196"/>
    <s v="Finland"/>
    <s v="UU"/>
    <x v="0"/>
  </r>
  <r>
    <x v="2"/>
    <x v="196"/>
    <s v="Finland"/>
    <s v="UU"/>
    <x v="0"/>
  </r>
  <r>
    <x v="2"/>
    <x v="465"/>
    <s v="Finland"/>
    <s v="UU"/>
    <x v="0"/>
  </r>
  <r>
    <x v="272"/>
    <x v="236"/>
    <s v="Sweden"/>
    <s v="DH"/>
    <x v="0"/>
  </r>
  <r>
    <x v="490"/>
    <x v="377"/>
    <s v="Sweden"/>
    <s v="PD"/>
    <x v="0"/>
  </r>
  <r>
    <x v="405"/>
    <x v="471"/>
    <s v="Finland"/>
    <s v="DH"/>
    <x v="0"/>
  </r>
  <r>
    <x v="142"/>
    <x v="534"/>
    <s v="Sweden"/>
    <s v="RH"/>
    <x v="0"/>
  </r>
  <r>
    <x v="491"/>
    <x v="317"/>
    <s v="Sweden"/>
    <s v="DH"/>
    <x v="0"/>
  </r>
  <r>
    <x v="492"/>
    <x v="556"/>
    <s v="Sweden"/>
    <s v="DH"/>
    <x v="0"/>
  </r>
  <r>
    <x v="288"/>
    <x v="402"/>
    <s v="Sweden"/>
    <s v="AH"/>
    <x v="0"/>
  </r>
  <r>
    <x v="325"/>
    <x v="297"/>
    <s v="Sweden"/>
    <s v="UU"/>
    <x v="0"/>
  </r>
  <r>
    <x v="359"/>
    <x v="297"/>
    <s v="Sweden"/>
    <s v="UU"/>
    <x v="1"/>
  </r>
  <r>
    <x v="150"/>
    <x v="557"/>
    <s v="Sweden"/>
    <s v="DH"/>
    <x v="0"/>
  </r>
  <r>
    <x v="493"/>
    <x v="239"/>
    <s v="Sweden"/>
    <s v="DH"/>
    <x v="0"/>
  </r>
  <r>
    <x v="493"/>
    <x v="239"/>
    <s v="Sweden"/>
    <s v="DH"/>
    <x v="0"/>
  </r>
  <r>
    <x v="493"/>
    <x v="239"/>
    <s v="Sweden"/>
    <s v="DH"/>
    <x v="0"/>
  </r>
  <r>
    <x v="393"/>
    <x v="558"/>
    <s v="Belgium"/>
    <s v="UU"/>
    <x v="0"/>
  </r>
  <r>
    <x v="494"/>
    <x v="559"/>
    <s v="Belgium"/>
    <s v="DH"/>
    <x v="0"/>
  </r>
  <r>
    <x v="244"/>
    <x v="379"/>
    <s v="Czech Republic"/>
    <s v="DH"/>
    <x v="0"/>
  </r>
  <r>
    <x v="108"/>
    <x v="560"/>
    <s v="Czech Republic"/>
    <s v="DH"/>
    <x v="0"/>
  </r>
  <r>
    <x v="495"/>
    <x v="561"/>
    <s v="Germany"/>
    <s v="DH"/>
    <x v="0"/>
  </r>
  <r>
    <x v="146"/>
    <x v="61"/>
    <s v="Denmark"/>
    <s v="UU"/>
    <x v="0"/>
  </r>
  <r>
    <x v="135"/>
    <x v="562"/>
    <s v="UK"/>
    <s v="DH"/>
    <x v="0"/>
  </r>
  <r>
    <x v="37"/>
    <x v="563"/>
    <s v="UK"/>
    <s v="PD"/>
    <x v="0"/>
  </r>
  <r>
    <x v="37"/>
    <x v="563"/>
    <s v="UK"/>
    <s v="UU"/>
    <x v="0"/>
  </r>
  <r>
    <x v="23"/>
    <x v="564"/>
    <s v="UK"/>
    <s v="UU"/>
    <x v="0"/>
  </r>
  <r>
    <x v="396"/>
    <x v="445"/>
    <s v="UK"/>
    <s v="UU"/>
    <x v="0"/>
  </r>
  <r>
    <x v="496"/>
    <x v="215"/>
    <s v="UK"/>
    <s v="UU"/>
    <x v="0"/>
  </r>
  <r>
    <x v="117"/>
    <x v="565"/>
    <s v="UK"/>
    <s v="DH"/>
    <x v="0"/>
  </r>
  <r>
    <x v="448"/>
    <x v="566"/>
    <s v="UK"/>
    <s v="DH"/>
    <x v="0"/>
  </r>
  <r>
    <x v="497"/>
    <x v="168"/>
    <s v="UK"/>
    <s v="DH"/>
    <x v="0"/>
  </r>
  <r>
    <x v="498"/>
    <x v="40"/>
    <s v="UK"/>
    <s v="DH"/>
    <x v="0"/>
  </r>
  <r>
    <x v="498"/>
    <x v="40"/>
    <s v="UK"/>
    <s v="DH"/>
    <x v="0"/>
  </r>
  <r>
    <x v="411"/>
    <x v="364"/>
    <s v="Netherlands"/>
    <s v="UU"/>
    <x v="0"/>
  </r>
  <r>
    <x v="499"/>
    <x v="567"/>
    <s v="Netherlands"/>
    <s v="DH"/>
    <x v="0"/>
  </r>
  <r>
    <x v="500"/>
    <x v="550"/>
    <s v="Netherlands"/>
    <s v="UU"/>
    <x v="0"/>
  </r>
  <r>
    <x v="333"/>
    <x v="568"/>
    <s v="Netherlands"/>
    <s v="DH"/>
    <x v="0"/>
  </r>
  <r>
    <x v="240"/>
    <x v="129"/>
    <s v="Norway"/>
    <s v="DH"/>
    <x v="0"/>
  </r>
  <r>
    <x v="238"/>
    <x v="426"/>
    <s v="Norway"/>
    <s v="RH"/>
    <x v="0"/>
  </r>
  <r>
    <x v="439"/>
    <x v="158"/>
    <s v="Norway"/>
    <s v="DH"/>
    <x v="0"/>
  </r>
  <r>
    <x v="439"/>
    <x v="158"/>
    <s v="Norway"/>
    <s v="ND"/>
    <x v="0"/>
  </r>
  <r>
    <x v="501"/>
    <x v="464"/>
    <s v="Norway"/>
    <s v="UU"/>
    <x v="0"/>
  </r>
  <r>
    <x v="502"/>
    <x v="137"/>
    <s v="Norway"/>
    <s v="UU"/>
    <x v="0"/>
  </r>
  <r>
    <x v="503"/>
    <x v="77"/>
    <s v="Norway"/>
    <s v="UU"/>
    <x v="0"/>
  </r>
  <r>
    <x v="504"/>
    <x v="569"/>
    <s v="Norway"/>
    <s v="AH"/>
    <x v="0"/>
  </r>
  <r>
    <x v="338"/>
    <x v="498"/>
    <s v="Norway"/>
    <s v="DH"/>
    <x v="0"/>
  </r>
  <r>
    <x v="287"/>
    <x v="412"/>
    <s v="Norway"/>
    <s v="DH"/>
    <x v="0"/>
  </r>
  <r>
    <x v="2"/>
    <x v="337"/>
    <s v="Finland"/>
    <s v="DH"/>
    <x v="0"/>
  </r>
  <r>
    <x v="308"/>
    <x v="333"/>
    <s v="Finland"/>
    <s v="DH"/>
    <x v="0"/>
  </r>
  <r>
    <x v="311"/>
    <x v="570"/>
    <s v="Finland"/>
    <s v="UU"/>
    <x v="0"/>
  </r>
  <r>
    <x v="308"/>
    <x v="333"/>
    <s v="Finland"/>
    <s v="DH"/>
    <x v="0"/>
  </r>
  <r>
    <x v="121"/>
    <x v="415"/>
    <s v="Finland"/>
    <s v="DH"/>
    <x v="0"/>
  </r>
  <r>
    <x v="61"/>
    <x v="119"/>
    <s v="Finland"/>
    <s v="DH"/>
    <x v="0"/>
  </r>
  <r>
    <x v="340"/>
    <x v="493"/>
    <s v="Finland"/>
    <s v="UU"/>
    <x v="0"/>
  </r>
  <r>
    <x v="104"/>
    <x v="532"/>
    <s v="Finland"/>
    <s v="DH"/>
    <x v="0"/>
  </r>
  <r>
    <x v="83"/>
    <x v="489"/>
    <s v="Finland"/>
    <s v="UU"/>
    <x v="0"/>
  </r>
  <r>
    <x v="33"/>
    <x v="571"/>
    <s v="Finland"/>
    <s v="DH"/>
    <x v="0"/>
  </r>
  <r>
    <x v="2"/>
    <x v="555"/>
    <s v="Finland"/>
    <s v="DH"/>
    <x v="0"/>
  </r>
  <r>
    <x v="505"/>
    <x v="512"/>
    <s v="Finland"/>
    <s v="DH"/>
    <x v="0"/>
  </r>
  <r>
    <x v="120"/>
    <x v="196"/>
    <s v="Finland"/>
    <s v="UU"/>
    <x v="0"/>
  </r>
  <r>
    <x v="34"/>
    <x v="467"/>
    <s v="Finland"/>
    <s v="PD"/>
    <x v="0"/>
  </r>
  <r>
    <x v="34"/>
    <x v="467"/>
    <s v="Finland"/>
    <s v="PD"/>
    <x v="0"/>
  </r>
  <r>
    <x v="21"/>
    <x v="572"/>
    <s v="Finland"/>
    <s v="UU"/>
    <x v="0"/>
  </r>
  <r>
    <x v="264"/>
    <x v="573"/>
    <s v="Sweden"/>
    <s v="DH"/>
    <x v="0"/>
  </r>
  <r>
    <x v="195"/>
    <x v="574"/>
    <s v="Sweden"/>
    <s v="DH"/>
    <x v="0"/>
  </r>
  <r>
    <x v="195"/>
    <x v="319"/>
    <s v="Sweden"/>
    <s v="AH"/>
    <x v="0"/>
  </r>
  <r>
    <x v="262"/>
    <x v="319"/>
    <s v="Sweden"/>
    <s v="DH"/>
    <x v="0"/>
  </r>
  <r>
    <x v="239"/>
    <x v="470"/>
    <s v="Sweden"/>
    <s v="UU"/>
    <x v="0"/>
  </r>
  <r>
    <x v="288"/>
    <x v="297"/>
    <s v="Sweden"/>
    <s v="AH"/>
    <x v="0"/>
  </r>
  <r>
    <x v="506"/>
    <x v="575"/>
    <s v="Sweden"/>
    <s v="DH"/>
    <x v="0"/>
  </r>
  <r>
    <x v="359"/>
    <x v="297"/>
    <s v="Sweden"/>
    <s v="UU"/>
    <x v="0"/>
  </r>
  <r>
    <x v="408"/>
    <x v="324"/>
    <s v="Sweden"/>
    <s v="ND"/>
    <x v="0"/>
  </r>
  <r>
    <x v="408"/>
    <x v="324"/>
    <s v="Sweden"/>
    <s v="ND"/>
    <x v="0"/>
  </r>
  <r>
    <x v="211"/>
    <x v="470"/>
    <s v="Sweden"/>
    <s v="RH"/>
    <x v="0"/>
  </r>
  <r>
    <x v="34"/>
    <x v="183"/>
    <s v="Sweden"/>
    <s v="DH"/>
    <x v="0"/>
  </r>
  <r>
    <x v="490"/>
    <x v="279"/>
    <s v="Sweden"/>
    <s v="UU"/>
    <x v="0"/>
  </r>
  <r>
    <x v="490"/>
    <x v="279"/>
    <s v="Sweden"/>
    <s v="DH"/>
    <x v="0"/>
  </r>
  <r>
    <x v="490"/>
    <x v="279"/>
    <s v="Sweden"/>
    <s v="DH"/>
    <x v="0"/>
  </r>
  <r>
    <x v="490"/>
    <x v="576"/>
    <s v="Sweden"/>
    <s v="DH"/>
    <x v="0"/>
  </r>
  <r>
    <x v="507"/>
    <x v="577"/>
    <s v="Sweden"/>
    <s v="UU"/>
    <x v="0"/>
  </r>
  <r>
    <x v="489"/>
    <x v="266"/>
    <s v="Sweden"/>
    <s v="DH"/>
    <x v="0"/>
  </r>
  <r>
    <x v="508"/>
    <x v="578"/>
    <s v="Sweden"/>
    <s v="ND"/>
    <x v="0"/>
  </r>
  <r>
    <x v="99"/>
    <x v="579"/>
    <s v="Belgium"/>
    <s v="DH"/>
    <x v="0"/>
  </r>
  <r>
    <x v="99"/>
    <x v="579"/>
    <s v="Belgium"/>
    <s v="DH"/>
    <x v="0"/>
  </r>
  <r>
    <x v="53"/>
    <x v="580"/>
    <s v="Belgium"/>
    <s v="DH"/>
    <x v="0"/>
  </r>
  <r>
    <x v="509"/>
    <x v="558"/>
    <s v="Belgium"/>
    <s v="DH"/>
    <x v="0"/>
  </r>
  <r>
    <x v="75"/>
    <x v="581"/>
    <s v="Belgium"/>
    <s v="HH"/>
    <x v="0"/>
  </r>
  <r>
    <x v="393"/>
    <x v="549"/>
    <s v="Belgium"/>
    <s v="DH"/>
    <x v="0"/>
  </r>
  <r>
    <x v="510"/>
    <x v="582"/>
    <s v="Austria"/>
    <s v="DH"/>
    <x v="0"/>
  </r>
  <r>
    <x v="245"/>
    <x v="583"/>
    <s v="Germany"/>
    <s v="DH"/>
    <x v="0"/>
  </r>
  <r>
    <x v="510"/>
    <x v="584"/>
    <s v="Austria"/>
    <s v="DH"/>
    <x v="0"/>
  </r>
  <r>
    <x v="511"/>
    <x v="58"/>
    <s v="Germany"/>
    <s v="DH"/>
    <x v="0"/>
  </r>
  <r>
    <x v="512"/>
    <x v="344"/>
    <s v="Germany"/>
    <s v="DH"/>
    <x v="0"/>
  </r>
  <r>
    <x v="513"/>
    <x v="71"/>
    <s v="Germany"/>
    <s v="ND"/>
    <x v="2"/>
  </r>
  <r>
    <x v="333"/>
    <x v="250"/>
    <s v="Germany"/>
    <s v="DH"/>
    <x v="0"/>
  </r>
  <r>
    <x v="276"/>
    <x v="585"/>
    <s v="Denmark"/>
    <s v="UU"/>
    <x v="0"/>
  </r>
  <r>
    <x v="189"/>
    <x v="101"/>
    <s v="Denmark"/>
    <s v="RH"/>
    <x v="2"/>
  </r>
  <r>
    <x v="514"/>
    <x v="586"/>
    <s v="Denmark"/>
    <s v="RH"/>
    <x v="2"/>
  </r>
  <r>
    <x v="389"/>
    <x v="77"/>
    <s v="Denmark"/>
    <s v="DH"/>
    <x v="0"/>
  </r>
  <r>
    <x v="131"/>
    <x v="587"/>
    <s v="UK"/>
    <s v="UU"/>
    <x v="0"/>
  </r>
  <r>
    <x v="314"/>
    <x v="588"/>
    <s v="UK"/>
    <s v="UU"/>
    <x v="0"/>
  </r>
  <r>
    <x v="396"/>
    <x v="445"/>
    <s v="UK"/>
    <s v="UU"/>
    <x v="0"/>
  </r>
  <r>
    <x v="396"/>
    <x v="445"/>
    <s v="UK"/>
    <s v="UU"/>
    <x v="0"/>
  </r>
  <r>
    <x v="515"/>
    <x v="589"/>
    <s v="UK"/>
    <s v="UU"/>
    <x v="0"/>
  </r>
  <r>
    <x v="14"/>
    <x v="546"/>
    <s v="UK"/>
    <s v="PD"/>
    <x v="0"/>
  </r>
  <r>
    <x v="516"/>
    <x v="590"/>
    <s v="Switzerland"/>
    <s v="UU"/>
    <x v="0"/>
  </r>
  <r>
    <x v="516"/>
    <x v="590"/>
    <s v="Switzerland"/>
    <s v="ND"/>
    <x v="0"/>
  </r>
  <r>
    <x v="411"/>
    <x v="550"/>
    <s v="Netherlands"/>
    <s v="DH"/>
    <x v="0"/>
  </r>
  <r>
    <x v="34"/>
    <x v="398"/>
    <s v="Norway"/>
    <s v="UU"/>
    <x v="0"/>
  </r>
  <r>
    <x v="340"/>
    <x v="512"/>
    <s v="Finland"/>
    <s v="DH"/>
    <x v="0"/>
  </r>
  <r>
    <x v="123"/>
    <x v="571"/>
    <s v="Finland"/>
    <s v="UU"/>
    <x v="0"/>
  </r>
  <r>
    <x v="121"/>
    <x v="436"/>
    <s v="Finland"/>
    <s v="DH"/>
    <x v="0"/>
  </r>
  <r>
    <x v="33"/>
    <x v="19"/>
    <s v="Finland"/>
    <s v="DH"/>
    <x v="0"/>
  </r>
  <r>
    <x v="61"/>
    <x v="19"/>
    <s v="Finland"/>
    <s v="DH"/>
    <x v="0"/>
  </r>
  <r>
    <x v="21"/>
    <x v="43"/>
    <s v="Finland"/>
    <s v="DH"/>
    <x v="0"/>
  </r>
  <r>
    <x v="21"/>
    <x v="43"/>
    <s v="Finland"/>
    <s v="UU"/>
    <x v="0"/>
  </r>
  <r>
    <x v="2"/>
    <x v="337"/>
    <s v="Finland"/>
    <s v="DH"/>
    <x v="0"/>
  </r>
  <r>
    <x v="517"/>
    <x v="591"/>
    <s v="Finland"/>
    <s v="UU"/>
    <x v="0"/>
  </r>
  <r>
    <x v="505"/>
    <x v="571"/>
    <s v="Finland"/>
    <s v="DH"/>
    <x v="0"/>
  </r>
  <r>
    <x v="2"/>
    <x v="465"/>
    <s v="Finland"/>
    <s v="DH"/>
    <x v="0"/>
  </r>
  <r>
    <x v="2"/>
    <x v="465"/>
    <s v="Finland"/>
    <s v="UU"/>
    <x v="0"/>
  </r>
  <r>
    <x v="369"/>
    <x v="591"/>
    <s v="Finland"/>
    <s v="PD"/>
    <x v="0"/>
  </r>
  <r>
    <x v="21"/>
    <x v="19"/>
    <s v="Finland"/>
    <s v="UU"/>
    <x v="0"/>
  </r>
  <r>
    <x v="2"/>
    <x v="465"/>
    <s v="Finland"/>
    <s v="UU"/>
    <x v="0"/>
  </r>
  <r>
    <x v="124"/>
    <x v="591"/>
    <s v="Finland"/>
    <s v="DH"/>
    <x v="0"/>
  </r>
  <r>
    <x v="33"/>
    <x v="512"/>
    <s v="Finland"/>
    <s v="DH"/>
    <x v="0"/>
  </r>
  <r>
    <x v="33"/>
    <x v="512"/>
    <s v="Finland"/>
    <s v="DH"/>
    <x v="0"/>
  </r>
  <r>
    <x v="34"/>
    <x v="493"/>
    <s v="Finland"/>
    <s v="DH"/>
    <x v="0"/>
  </r>
  <r>
    <x v="236"/>
    <x v="592"/>
    <s v="Finland"/>
    <s v="DH"/>
    <x v="0"/>
  </r>
  <r>
    <x v="490"/>
    <x v="279"/>
    <s v="Sweden"/>
    <s v="UU"/>
    <x v="0"/>
  </r>
  <r>
    <x v="490"/>
    <x v="279"/>
    <s v="Sweden"/>
    <s v="UU"/>
    <x v="0"/>
  </r>
  <r>
    <x v="214"/>
    <x v="593"/>
    <s v="Sweden"/>
    <s v="DH"/>
    <x v="0"/>
  </r>
  <r>
    <x v="518"/>
    <x v="594"/>
    <s v="Sweden"/>
    <s v="DH"/>
    <x v="0"/>
  </r>
  <r>
    <x v="359"/>
    <x v="470"/>
    <s v="Sweden"/>
    <s v="UU"/>
    <x v="0"/>
  </r>
  <r>
    <x v="256"/>
    <x v="595"/>
    <s v="Sweden"/>
    <s v="DH"/>
    <x v="0"/>
  </r>
  <r>
    <x v="310"/>
    <x v="596"/>
    <s v="Sweden"/>
    <s v="DH"/>
    <x v="0"/>
  </r>
  <r>
    <x v="475"/>
    <x v="597"/>
    <s v="Sweden"/>
    <s v="UU"/>
    <x v="0"/>
  </r>
  <r>
    <x v="82"/>
    <x v="213"/>
    <s v="Sweden"/>
    <s v="AH"/>
    <x v="0"/>
  </r>
  <r>
    <x v="211"/>
    <x v="598"/>
    <s v="Sweden"/>
    <s v="AH"/>
    <x v="0"/>
  </r>
  <r>
    <x v="139"/>
    <x v="599"/>
    <s v="Sweden"/>
    <s v="UU"/>
    <x v="0"/>
  </r>
  <r>
    <x v="519"/>
    <x v="396"/>
    <s v="Sweden"/>
    <s v="AH"/>
    <x v="0"/>
  </r>
  <r>
    <x v="519"/>
    <x v="425"/>
    <s v="Sweden"/>
    <s v="UU"/>
    <x v="0"/>
  </r>
  <r>
    <x v="455"/>
    <x v="396"/>
    <s v="Sweden"/>
    <s v="UU"/>
    <x v="1"/>
  </r>
  <r>
    <x v="325"/>
    <x v="357"/>
    <s v="Sweden"/>
    <s v="RH"/>
    <x v="2"/>
  </r>
  <r>
    <x v="325"/>
    <x v="297"/>
    <s v="Sweden"/>
    <s v="UU"/>
    <x v="0"/>
  </r>
  <r>
    <x v="520"/>
    <x v="166"/>
    <s v="Sweden"/>
    <s v="DH"/>
    <x v="0"/>
  </r>
  <r>
    <x v="359"/>
    <x v="297"/>
    <s v="Sweden"/>
    <s v="UU"/>
    <x v="0"/>
  </r>
  <r>
    <x v="393"/>
    <x v="549"/>
    <s v="Belgium"/>
    <s v="ND"/>
    <x v="0"/>
  </r>
  <r>
    <x v="449"/>
    <x v="600"/>
    <s v="Czech Republic"/>
    <s v="DH"/>
    <x v="0"/>
  </r>
  <r>
    <x v="521"/>
    <x v="517"/>
    <s v="Czech Republic"/>
    <s v="DH"/>
    <x v="0"/>
  </r>
  <r>
    <x v="522"/>
    <x v="601"/>
    <s v="Austria"/>
    <s v="DH"/>
    <x v="0"/>
  </r>
  <r>
    <x v="523"/>
    <x v="89"/>
    <s v="Germany"/>
    <s v="DH"/>
    <x v="0"/>
  </r>
  <r>
    <x v="524"/>
    <x v="602"/>
    <s v="Germany"/>
    <s v="UU"/>
    <x v="0"/>
  </r>
  <r>
    <x v="525"/>
    <x v="603"/>
    <s v="Denmark"/>
    <s v="RH"/>
    <x v="2"/>
  </r>
  <r>
    <x v="525"/>
    <x v="603"/>
    <s v="Denmark"/>
    <s v="UU"/>
    <x v="0"/>
  </r>
  <r>
    <x v="514"/>
    <x v="71"/>
    <s v="Denmark"/>
    <s v="RH"/>
    <x v="2"/>
  </r>
  <r>
    <x v="514"/>
    <x v="586"/>
    <s v="Denmark"/>
    <s v="RH"/>
    <x v="2"/>
  </r>
  <r>
    <x v="82"/>
    <x v="603"/>
    <s v="Denmark"/>
    <s v="ND"/>
    <x v="0"/>
  </r>
  <r>
    <x v="514"/>
    <x v="586"/>
    <s v="Denmark"/>
    <s v="RH"/>
    <x v="2"/>
  </r>
  <r>
    <x v="441"/>
    <x v="543"/>
    <s v="Denmark"/>
    <s v="UU"/>
    <x v="1"/>
  </r>
  <r>
    <x v="514"/>
    <x v="586"/>
    <s v="Denmark"/>
    <s v="UU"/>
    <x v="1"/>
  </r>
  <r>
    <x v="514"/>
    <x v="586"/>
    <s v="Denmark"/>
    <s v="UU"/>
    <x v="0"/>
  </r>
  <r>
    <x v="514"/>
    <x v="586"/>
    <s v="Denmark"/>
    <s v="RH"/>
    <x v="2"/>
  </r>
  <r>
    <x v="514"/>
    <x v="586"/>
    <s v="Denmark"/>
    <s v="RH"/>
    <x v="2"/>
  </r>
  <r>
    <x v="263"/>
    <x v="604"/>
    <s v="Denmark"/>
    <s v="UU"/>
    <x v="0"/>
  </r>
  <r>
    <x v="27"/>
    <x v="411"/>
    <s v="Norway"/>
    <s v="UU"/>
    <x v="0"/>
  </r>
  <r>
    <x v="166"/>
    <x v="78"/>
    <s v="Denmark"/>
    <s v="DH"/>
    <x v="0"/>
  </r>
  <r>
    <x v="526"/>
    <x v="605"/>
    <s v="UK"/>
    <s v="DH"/>
    <x v="0"/>
  </r>
  <r>
    <x v="527"/>
    <x v="606"/>
    <s v="UK"/>
    <s v="UU"/>
    <x v="0"/>
  </r>
  <r>
    <x v="528"/>
    <x v="504"/>
    <s v="UK"/>
    <s v="UU"/>
    <x v="0"/>
  </r>
  <r>
    <x v="134"/>
    <x v="607"/>
    <s v="UK"/>
    <s v="UU"/>
    <x v="0"/>
  </r>
  <r>
    <x v="529"/>
    <x v="607"/>
    <s v="UK"/>
    <s v="AH"/>
    <x v="0"/>
  </r>
  <r>
    <x v="530"/>
    <x v="608"/>
    <s v="UK"/>
    <s v="UU"/>
    <x v="0"/>
  </r>
  <r>
    <x v="423"/>
    <x v="529"/>
    <s v="UK"/>
    <s v="UU"/>
    <x v="0"/>
  </r>
  <r>
    <x v="54"/>
    <x v="544"/>
    <s v="UK"/>
    <s v="UU"/>
    <x v="2"/>
  </r>
  <r>
    <x v="531"/>
    <x v="609"/>
    <s v="UK"/>
    <s v="DH"/>
    <x v="0"/>
  </r>
  <r>
    <x v="530"/>
    <x v="608"/>
    <s v="UK"/>
    <s v="UU"/>
    <x v="0"/>
  </r>
  <r>
    <x v="352"/>
    <x v="610"/>
    <s v="UK"/>
    <s v="UU"/>
    <x v="1"/>
  </r>
  <r>
    <x v="532"/>
    <x v="611"/>
    <s v="UK"/>
    <s v="AH"/>
    <x v="0"/>
  </r>
  <r>
    <x v="468"/>
    <x v="527"/>
    <s v="UK"/>
    <s v="DH"/>
    <x v="0"/>
  </r>
  <r>
    <x v="468"/>
    <x v="527"/>
    <s v="UK"/>
    <s v="UU"/>
    <x v="0"/>
  </r>
  <r>
    <x v="396"/>
    <x v="445"/>
    <s v="UK"/>
    <s v="UU"/>
    <x v="0"/>
  </r>
  <r>
    <x v="533"/>
    <x v="612"/>
    <s v="UK"/>
    <s v="DH"/>
    <x v="0"/>
  </r>
  <r>
    <x v="333"/>
    <x v="568"/>
    <s v="Netherlands"/>
    <s v="DH"/>
    <x v="0"/>
  </r>
  <r>
    <x v="411"/>
    <x v="550"/>
    <s v="Netherlands"/>
    <s v="DH"/>
    <x v="0"/>
  </r>
  <r>
    <x v="534"/>
    <x v="613"/>
    <s v="Norway"/>
    <s v="UU"/>
    <x v="0"/>
  </r>
  <r>
    <x v="343"/>
    <x v="614"/>
    <s v="Norway"/>
    <s v="RH"/>
    <x v="2"/>
  </r>
  <r>
    <x v="535"/>
    <x v="602"/>
    <s v="Norway"/>
    <s v="RH"/>
    <x v="2"/>
  </r>
  <r>
    <x v="535"/>
    <x v="602"/>
    <s v="Norway"/>
    <s v="UU"/>
    <x v="0"/>
  </r>
  <r>
    <x v="535"/>
    <x v="602"/>
    <s v="Norway"/>
    <s v="RH"/>
    <x v="0"/>
  </r>
  <r>
    <x v="139"/>
    <x v="67"/>
    <s v="Norway"/>
    <s v="DH"/>
    <x v="0"/>
  </r>
  <r>
    <x v="176"/>
    <x v="615"/>
    <s v="Norway"/>
    <s v="DH"/>
    <x v="0"/>
  </r>
  <r>
    <x v="536"/>
    <x v="616"/>
    <s v="Norway"/>
    <s v="UU"/>
    <x v="0"/>
  </r>
  <r>
    <x v="433"/>
    <x v="617"/>
    <s v="Norway"/>
    <s v="DH"/>
    <x v="0"/>
  </r>
  <r>
    <x v="537"/>
    <x v="463"/>
    <s v="Norway"/>
    <s v="UU"/>
    <x v="0"/>
  </r>
  <r>
    <x v="356"/>
    <x v="618"/>
    <s v="Norway"/>
    <s v="UU"/>
    <x v="1"/>
  </r>
  <r>
    <x v="498"/>
    <x v="619"/>
    <s v="Poland"/>
    <s v="HH"/>
    <x v="0"/>
  </r>
  <r>
    <x v="538"/>
    <x v="620"/>
    <s v="Finland"/>
    <s v="RH"/>
    <x v="2"/>
  </r>
  <r>
    <x v="539"/>
    <x v="436"/>
    <s v="Finland"/>
    <s v="UU"/>
    <x v="0"/>
  </r>
  <r>
    <x v="26"/>
    <x v="370"/>
    <s v="Finland"/>
    <s v="DH"/>
    <x v="0"/>
  </r>
  <r>
    <x v="2"/>
    <x v="490"/>
    <s v="Finland"/>
    <s v="UU"/>
    <x v="0"/>
  </r>
  <r>
    <x v="437"/>
    <x v="621"/>
    <s v="Finland"/>
    <s v="HH"/>
    <x v="0"/>
  </r>
  <r>
    <x v="340"/>
    <x v="436"/>
    <s v="Finland"/>
    <s v="DH"/>
    <x v="0"/>
  </r>
  <r>
    <x v="1"/>
    <x v="174"/>
    <s v="Finland"/>
    <s v="DH"/>
    <x v="0"/>
  </r>
  <r>
    <x v="540"/>
    <x v="1"/>
    <s v="Finland"/>
    <s v="DH"/>
    <x v="0"/>
  </r>
  <r>
    <x v="60"/>
    <x v="465"/>
    <s v="Finland"/>
    <s v="DH"/>
    <x v="0"/>
  </r>
  <r>
    <x v="340"/>
    <x v="622"/>
    <s v="Finland"/>
    <s v="DH"/>
    <x v="0"/>
  </r>
  <r>
    <x v="121"/>
    <x v="623"/>
    <s v="Finland"/>
    <s v="DH"/>
    <x v="0"/>
  </r>
  <r>
    <x v="121"/>
    <x v="623"/>
    <s v="Finland"/>
    <s v="UU"/>
    <x v="0"/>
  </r>
  <r>
    <x v="121"/>
    <x v="333"/>
    <s v="Finland"/>
    <s v="UU"/>
    <x v="0"/>
  </r>
  <r>
    <x v="541"/>
    <x v="624"/>
    <s v="Finland"/>
    <s v="UU"/>
    <x v="0"/>
  </r>
  <r>
    <x v="519"/>
    <x v="201"/>
    <s v="Sweden"/>
    <s v="UU"/>
    <x v="1"/>
  </r>
  <r>
    <x v="542"/>
    <x v="397"/>
    <s v="Sweden"/>
    <s v="DH"/>
    <x v="0"/>
  </r>
  <r>
    <x v="490"/>
    <x v="625"/>
    <s v="Sweden"/>
    <s v="UU"/>
    <x v="1"/>
  </r>
  <r>
    <x v="473"/>
    <x v="239"/>
    <s v="Sweden"/>
    <s v="AH"/>
    <x v="0"/>
  </r>
  <r>
    <x v="543"/>
    <x v="626"/>
    <s v="Sweden"/>
    <s v="UU"/>
    <x v="0"/>
  </r>
  <r>
    <x v="345"/>
    <x v="627"/>
    <s v="Sweden"/>
    <s v="DH"/>
    <x v="0"/>
  </r>
  <r>
    <x v="167"/>
    <x v="202"/>
    <s v="Sweden"/>
    <s v="UU"/>
    <x v="0"/>
  </r>
  <r>
    <x v="520"/>
    <x v="166"/>
    <s v="Sweden"/>
    <s v="DH"/>
    <x v="0"/>
  </r>
  <r>
    <x v="401"/>
    <x v="628"/>
    <s v="Sweden"/>
    <s v="AH"/>
    <x v="0"/>
  </r>
  <r>
    <x v="544"/>
    <x v="629"/>
    <s v="Sweden"/>
    <s v="AH"/>
    <x v="0"/>
  </r>
  <r>
    <x v="177"/>
    <x v="630"/>
    <s v="Sweden"/>
    <s v="UU"/>
    <x v="0"/>
  </r>
  <r>
    <x v="545"/>
    <x v="72"/>
    <s v="Sweden"/>
    <s v="UU"/>
    <x v="0"/>
  </r>
  <r>
    <x v="61"/>
    <x v="458"/>
    <s v="Sweden"/>
    <s v="ND"/>
    <x v="0"/>
  </r>
  <r>
    <x v="546"/>
    <x v="631"/>
    <s v="Sweden"/>
    <s v="DH"/>
    <x v="0"/>
  </r>
  <r>
    <x v="546"/>
    <x v="52"/>
    <s v="Sweden"/>
    <s v="DH"/>
    <x v="0"/>
  </r>
  <r>
    <x v="211"/>
    <x v="632"/>
    <s v="Sweden"/>
    <s v="UU"/>
    <x v="0"/>
  </r>
  <r>
    <x v="547"/>
    <x v="297"/>
    <s v="Sweden"/>
    <s v="UU"/>
    <x v="1"/>
  </r>
  <r>
    <x v="142"/>
    <x v="632"/>
    <s v="Sweden"/>
    <s v="UU"/>
    <x v="1"/>
  </r>
  <r>
    <x v="408"/>
    <x v="318"/>
    <s v="Sweden"/>
    <s v="DH"/>
    <x v="0"/>
  </r>
  <r>
    <x v="548"/>
    <x v="601"/>
    <s v="Sweden"/>
    <s v="UU"/>
    <x v="0"/>
  </r>
  <r>
    <x v="549"/>
    <x v="517"/>
    <s v="Sweden"/>
    <s v="DH"/>
    <x v="0"/>
  </r>
  <r>
    <x v="63"/>
    <x v="549"/>
    <s v="Belgium"/>
    <s v="HH"/>
    <x v="0"/>
  </r>
  <r>
    <x v="63"/>
    <x v="549"/>
    <s v="Belgium"/>
    <s v="HH"/>
    <x v="0"/>
  </r>
  <r>
    <x v="63"/>
    <x v="549"/>
    <s v="Belgium"/>
    <s v="UU"/>
    <x v="0"/>
  </r>
  <r>
    <x v="63"/>
    <x v="549"/>
    <s v="Belgium"/>
    <s v="DH"/>
    <x v="0"/>
  </r>
  <r>
    <x v="63"/>
    <x v="549"/>
    <s v="Belgium"/>
    <s v="DH"/>
    <x v="0"/>
  </r>
  <r>
    <x v="63"/>
    <x v="549"/>
    <s v="Belgium"/>
    <s v="UU"/>
    <x v="0"/>
  </r>
  <r>
    <x v="63"/>
    <x v="549"/>
    <s v="Belgium"/>
    <s v="DH"/>
    <x v="0"/>
  </r>
  <r>
    <x v="63"/>
    <x v="549"/>
    <s v="Belgium"/>
    <s v="HH"/>
    <x v="0"/>
  </r>
  <r>
    <x v="393"/>
    <x v="549"/>
    <s v="Belgium"/>
    <s v="UU"/>
    <x v="0"/>
  </r>
  <r>
    <x v="393"/>
    <x v="549"/>
    <s v="Belgium"/>
    <s v="PD"/>
    <x v="0"/>
  </r>
  <r>
    <x v="99"/>
    <x v="164"/>
    <s v="Belgium"/>
    <s v="DH"/>
    <x v="0"/>
  </r>
  <r>
    <x v="521"/>
    <x v="633"/>
    <s v="Czech Republic"/>
    <s v="UU"/>
    <x v="0"/>
  </r>
  <r>
    <x v="244"/>
    <x v="552"/>
    <s v="Germany"/>
    <s v="DH"/>
    <x v="0"/>
  </r>
  <r>
    <x v="550"/>
    <x v="537"/>
    <s v="Germany"/>
    <s v="DH"/>
    <x v="0"/>
  </r>
  <r>
    <x v="114"/>
    <x v="522"/>
    <s v="Germany"/>
    <s v="DH"/>
    <x v="0"/>
  </r>
  <r>
    <x v="114"/>
    <x v="522"/>
    <s v="Germany"/>
    <s v="DH"/>
    <x v="0"/>
  </r>
  <r>
    <x v="551"/>
    <x v="634"/>
    <s v="Germany"/>
    <s v="DH"/>
    <x v="0"/>
  </r>
  <r>
    <x v="470"/>
    <x v="112"/>
    <s v="Germany"/>
    <s v="DH"/>
    <x v="0"/>
  </r>
  <r>
    <x v="130"/>
    <x v="36"/>
    <s v="Germany"/>
    <s v="DH"/>
    <x v="0"/>
  </r>
  <r>
    <x v="31"/>
    <x v="8"/>
    <s v="Germany"/>
    <s v="DH"/>
    <x v="0"/>
  </r>
  <r>
    <x v="525"/>
    <x v="603"/>
    <s v="Denmark"/>
    <s v="PD"/>
    <x v="0"/>
  </r>
  <r>
    <x v="552"/>
    <x v="344"/>
    <s v="Denmark"/>
    <s v="DH"/>
    <x v="0"/>
  </r>
  <r>
    <x v="53"/>
    <x v="635"/>
    <s v="UK"/>
    <s v="UU"/>
    <x v="0"/>
  </r>
  <r>
    <x v="553"/>
    <x v="545"/>
    <s v="UK"/>
    <s v="DH"/>
    <x v="0"/>
  </r>
  <r>
    <x v="529"/>
    <x v="636"/>
    <s v="UK"/>
    <s v="DH"/>
    <x v="0"/>
  </r>
  <r>
    <x v="554"/>
    <x v="637"/>
    <s v="UK"/>
    <s v="UU"/>
    <x v="0"/>
  </r>
  <r>
    <x v="515"/>
    <x v="638"/>
    <s v="UK"/>
    <s v="ND"/>
    <x v="0"/>
  </r>
  <r>
    <x v="555"/>
    <x v="347"/>
    <s v="UK"/>
    <s v="DH"/>
    <x v="0"/>
  </r>
  <r>
    <x v="396"/>
    <x v="445"/>
    <s v="UK"/>
    <s v="UU"/>
    <x v="0"/>
  </r>
  <r>
    <x v="174"/>
    <x v="639"/>
    <s v="UK"/>
    <s v="DH"/>
    <x v="0"/>
  </r>
  <r>
    <x v="553"/>
    <x v="504"/>
    <s v="UK"/>
    <s v="DH"/>
    <x v="0"/>
  </r>
  <r>
    <x v="17"/>
    <x v="67"/>
    <s v="Netherlands"/>
    <s v="UU"/>
    <x v="0"/>
  </r>
  <r>
    <x v="556"/>
    <x v="640"/>
    <s v="Norway"/>
    <s v="UU"/>
    <x v="0"/>
  </r>
  <r>
    <x v="300"/>
    <x v="3"/>
    <s v="Norway"/>
    <s v="UU"/>
    <x v="0"/>
  </r>
  <r>
    <x v="339"/>
    <x v="484"/>
    <s v="Norway"/>
    <s v="UU"/>
    <x v="1"/>
  </r>
  <r>
    <x v="436"/>
    <x v="485"/>
    <s v="Norway"/>
    <s v="DH"/>
    <x v="0"/>
  </r>
  <r>
    <x v="83"/>
    <x v="92"/>
    <s v="Finland"/>
    <s v="DH"/>
    <x v="0"/>
  </r>
  <r>
    <x v="308"/>
    <x v="174"/>
    <s v="Finland"/>
    <s v="UU"/>
    <x v="0"/>
  </r>
  <r>
    <x v="557"/>
    <x v="532"/>
    <s v="Finland"/>
    <s v="HH"/>
    <x v="0"/>
  </r>
  <r>
    <x v="558"/>
    <x v="436"/>
    <s v="Finland"/>
    <s v="DH"/>
    <x v="0"/>
  </r>
  <r>
    <x v="21"/>
    <x v="43"/>
    <s v="Finland"/>
    <s v="DH"/>
    <x v="0"/>
  </r>
  <r>
    <x v="559"/>
    <x v="142"/>
    <s v="Finland"/>
    <s v="DH"/>
    <x v="0"/>
  </r>
  <r>
    <x v="439"/>
    <x v="493"/>
    <s v="Finland"/>
    <s v="UU"/>
    <x v="0"/>
  </r>
  <r>
    <x v="439"/>
    <x v="493"/>
    <s v="Finland"/>
    <s v="UU"/>
    <x v="0"/>
  </r>
  <r>
    <x v="122"/>
    <x v="489"/>
    <s v="Finland"/>
    <s v="UU"/>
    <x v="0"/>
  </r>
  <r>
    <x v="103"/>
    <x v="109"/>
    <s v="Finland"/>
    <s v="DH"/>
    <x v="0"/>
  </r>
  <r>
    <x v="83"/>
    <x v="19"/>
    <s v="Finland"/>
    <s v="UU"/>
    <x v="0"/>
  </r>
  <r>
    <x v="518"/>
    <x v="304"/>
    <s v="Sweden"/>
    <s v="AH"/>
    <x v="0"/>
  </r>
  <r>
    <x v="211"/>
    <x v="317"/>
    <s v="Sweden"/>
    <s v="DH"/>
    <x v="0"/>
  </r>
  <r>
    <x v="234"/>
    <x v="9"/>
    <s v="Sweden"/>
    <s v="UU"/>
    <x v="0"/>
  </r>
  <r>
    <x v="240"/>
    <x v="2"/>
    <s v="Sweden"/>
    <s v="UU"/>
    <x v="1"/>
  </r>
  <r>
    <x v="420"/>
    <x v="254"/>
    <s v="Sweden"/>
    <s v="UU"/>
    <x v="0"/>
  </r>
  <r>
    <x v="254"/>
    <x v="47"/>
    <s v="Sweden"/>
    <s v="DH"/>
    <x v="0"/>
  </r>
  <r>
    <x v="560"/>
    <x v="641"/>
    <s v="Sweden"/>
    <s v="DH"/>
    <x v="0"/>
  </r>
  <r>
    <x v="432"/>
    <x v="628"/>
    <s v="Sweden"/>
    <s v="UU"/>
    <x v="0"/>
  </r>
  <r>
    <x v="36"/>
    <x v="541"/>
    <s v="Sweden"/>
    <s v="DH"/>
    <x v="0"/>
  </r>
  <r>
    <x v="254"/>
    <x v="47"/>
    <s v="Sweden"/>
    <s v="DH"/>
    <x v="0"/>
  </r>
  <r>
    <x v="449"/>
    <x v="441"/>
    <s v="Belgium"/>
    <s v="UU"/>
    <x v="0"/>
  </r>
  <r>
    <x v="561"/>
    <x v="642"/>
    <s v="Belgium"/>
    <s v="UU"/>
    <x v="0"/>
  </r>
  <r>
    <x v="98"/>
    <x v="164"/>
    <s v="Belgium"/>
    <s v="HH"/>
    <x v="0"/>
  </r>
  <r>
    <x v="314"/>
    <x v="285"/>
    <s v="Belgium"/>
    <s v="UU"/>
    <x v="0"/>
  </r>
  <r>
    <x v="314"/>
    <x v="285"/>
    <s v="Belgium"/>
    <s v="DH"/>
    <x v="0"/>
  </r>
  <r>
    <x v="354"/>
    <x v="643"/>
    <s v="Belgium"/>
    <s v="RH"/>
    <x v="2"/>
  </r>
  <r>
    <x v="554"/>
    <x v="644"/>
    <s v="Belgium"/>
    <s v="UU"/>
    <x v="0"/>
  </r>
  <r>
    <x v="392"/>
    <x v="472"/>
    <s v="Belgium"/>
    <s v="UU"/>
    <x v="2"/>
  </r>
  <r>
    <x v="98"/>
    <x v="441"/>
    <s v="Belgium"/>
    <s v="DH"/>
    <x v="0"/>
  </r>
  <r>
    <x v="562"/>
    <x v="69"/>
    <s v="Germany"/>
    <s v="DH"/>
    <x v="0"/>
  </r>
  <r>
    <x v="563"/>
    <x v="243"/>
    <s v="Austria"/>
    <s v="DH"/>
    <x v="0"/>
  </r>
  <r>
    <x v="551"/>
    <x v="45"/>
    <s v="Germany"/>
    <s v="DH"/>
    <x v="0"/>
  </r>
  <r>
    <x v="112"/>
    <x v="86"/>
    <s v="Germany"/>
    <s v="DH"/>
    <x v="0"/>
  </r>
  <r>
    <x v="555"/>
    <x v="263"/>
    <s v="Germany"/>
    <s v="DH"/>
    <x v="0"/>
  </r>
  <r>
    <x v="57"/>
    <x v="115"/>
    <s v="Denmark"/>
    <s v="DH"/>
    <x v="0"/>
  </r>
  <r>
    <x v="514"/>
    <x v="115"/>
    <s v="Denmark"/>
    <s v="AH"/>
    <x v="0"/>
  </r>
  <r>
    <x v="362"/>
    <x v="134"/>
    <s v="Denmark"/>
    <s v="UU"/>
    <x v="2"/>
  </r>
  <r>
    <x v="564"/>
    <x v="89"/>
    <s v="Denmark"/>
    <s v="DH"/>
    <x v="0"/>
  </r>
  <r>
    <x v="131"/>
    <x v="645"/>
    <s v="UK"/>
    <s v="ND"/>
    <x v="2"/>
  </r>
  <r>
    <x v="565"/>
    <x v="646"/>
    <s v="UK"/>
    <s v="UU"/>
    <x v="0"/>
  </r>
  <r>
    <x v="566"/>
    <x v="647"/>
    <s v="UK"/>
    <s v="DH"/>
    <x v="0"/>
  </r>
  <r>
    <x v="30"/>
    <x v="648"/>
    <s v="UK"/>
    <s v="UU"/>
    <x v="0"/>
  </r>
  <r>
    <x v="567"/>
    <x v="400"/>
    <s v="UK"/>
    <s v="DH"/>
    <x v="0"/>
  </r>
  <r>
    <x v="568"/>
    <x v="400"/>
    <s v="UK"/>
    <s v="DH"/>
    <x v="0"/>
  </r>
  <r>
    <x v="566"/>
    <x v="649"/>
    <s v="UK"/>
    <s v="DH"/>
    <x v="0"/>
  </r>
  <r>
    <x v="569"/>
    <x v="479"/>
    <s v="UK"/>
    <s v="UU"/>
    <x v="0"/>
  </r>
  <r>
    <x v="569"/>
    <x v="479"/>
    <s v="UK"/>
    <s v="UU"/>
    <x v="0"/>
  </r>
  <r>
    <x v="569"/>
    <x v="479"/>
    <s v="UK"/>
    <s v="UU"/>
    <x v="0"/>
  </r>
  <r>
    <x v="498"/>
    <x v="650"/>
    <s v="UK"/>
    <s v="UU"/>
    <x v="0"/>
  </r>
  <r>
    <x v="570"/>
    <x v="586"/>
    <s v="Switzerland"/>
    <s v="DH"/>
    <x v="0"/>
  </r>
  <r>
    <x v="571"/>
    <x v="651"/>
    <s v="Netherlands"/>
    <s v="DH"/>
    <x v="0"/>
  </r>
  <r>
    <x v="262"/>
    <x v="652"/>
    <s v="Norway"/>
    <s v="UU"/>
    <x v="0"/>
  </r>
  <r>
    <x v="193"/>
    <x v="462"/>
    <s v="Norway"/>
    <s v="AH"/>
    <x v="0"/>
  </r>
  <r>
    <x v="193"/>
    <x v="462"/>
    <s v="Norway"/>
    <s v="RH"/>
    <x v="2"/>
  </r>
  <r>
    <x v="572"/>
    <x v="337"/>
    <s v="Finland"/>
    <s v="DH"/>
    <x v="0"/>
  </r>
  <r>
    <x v="573"/>
    <x v="620"/>
    <s v="Finland"/>
    <s v="UU"/>
    <x v="0"/>
  </r>
  <r>
    <x v="453"/>
    <x v="653"/>
    <s v="Finland"/>
    <s v="DH"/>
    <x v="0"/>
  </r>
  <r>
    <x v="574"/>
    <x v="487"/>
    <s v="Finland"/>
    <s v="DH"/>
    <x v="0"/>
  </r>
  <r>
    <x v="417"/>
    <x v="465"/>
    <s v="Finland"/>
    <s v="UU"/>
    <x v="0"/>
  </r>
  <r>
    <x v="417"/>
    <x v="465"/>
    <s v="Finland"/>
    <s v="DH"/>
    <x v="0"/>
  </r>
  <r>
    <x v="575"/>
    <x v="572"/>
    <s v="Finland"/>
    <s v="DH"/>
    <x v="0"/>
  </r>
  <r>
    <x v="453"/>
    <x v="653"/>
    <s v="Finland"/>
    <s v="DH"/>
    <x v="0"/>
  </r>
  <r>
    <x v="576"/>
    <x v="620"/>
    <s v="Finland"/>
    <s v="PD"/>
    <x v="0"/>
  </r>
  <r>
    <x v="577"/>
    <x v="654"/>
    <s v="Finland"/>
    <s v="UU"/>
    <x v="0"/>
  </r>
  <r>
    <x v="62"/>
    <x v="121"/>
    <s v="Finland"/>
    <s v="UU"/>
    <x v="0"/>
  </r>
  <r>
    <x v="439"/>
    <x v="655"/>
    <s v="Finland"/>
    <s v="UU"/>
    <x v="0"/>
  </r>
  <r>
    <x v="2"/>
    <x v="490"/>
    <s v="Finland"/>
    <s v="UU"/>
    <x v="0"/>
  </r>
  <r>
    <x v="359"/>
    <x v="656"/>
    <s v="Sweden"/>
    <s v="DH"/>
    <x v="0"/>
  </r>
  <r>
    <x v="578"/>
    <x v="185"/>
    <s v="Sweden"/>
    <s v="AH"/>
    <x v="0"/>
  </r>
  <r>
    <x v="578"/>
    <x v="185"/>
    <s v="Sweden"/>
    <s v="UU"/>
    <x v="0"/>
  </r>
  <r>
    <x v="578"/>
    <x v="185"/>
    <s v="Sweden"/>
    <s v="DH"/>
    <x v="0"/>
  </r>
  <r>
    <x v="578"/>
    <x v="185"/>
    <s v="Sweden"/>
    <s v="UU"/>
    <x v="0"/>
  </r>
  <r>
    <x v="578"/>
    <x v="185"/>
    <s v="Sweden"/>
    <s v="UU"/>
    <x v="0"/>
  </r>
  <r>
    <x v="579"/>
    <x v="536"/>
    <s v="Sweden"/>
    <s v="DH"/>
    <x v="0"/>
  </r>
  <r>
    <x v="554"/>
    <x v="644"/>
    <s v="Belgium"/>
    <s v="UU"/>
    <x v="0"/>
  </r>
  <r>
    <x v="424"/>
    <x v="153"/>
    <s v="Germany"/>
    <s v="DH"/>
    <x v="0"/>
  </r>
  <r>
    <x v="580"/>
    <x v="657"/>
    <s v="Germany"/>
    <s v="DH"/>
    <x v="0"/>
  </r>
  <r>
    <x v="550"/>
    <x v="537"/>
    <s v="Austria"/>
    <s v="DH"/>
    <x v="0"/>
  </r>
  <r>
    <x v="581"/>
    <x v="23"/>
    <s v="Denmark"/>
    <s v="DH"/>
    <x v="0"/>
  </r>
  <r>
    <x v="115"/>
    <x v="405"/>
    <s v="Denmark"/>
    <s v="DH"/>
    <x v="0"/>
  </r>
  <r>
    <x v="582"/>
    <x v="81"/>
    <s v="Denmark"/>
    <s v="DH"/>
    <x v="0"/>
  </r>
  <r>
    <x v="317"/>
    <x v="650"/>
    <s v="UK"/>
    <s v="DH"/>
    <x v="0"/>
  </r>
  <r>
    <x v="174"/>
    <x v="14"/>
    <s v="UK"/>
    <s v="UU"/>
    <x v="0"/>
  </r>
  <r>
    <x v="468"/>
    <x v="527"/>
    <s v="UK"/>
    <s v="DH"/>
    <x v="0"/>
  </r>
  <r>
    <x v="468"/>
    <x v="527"/>
    <s v="UK"/>
    <s v="DH"/>
    <x v="0"/>
  </r>
  <r>
    <x v="468"/>
    <x v="527"/>
    <s v="UK"/>
    <s v="DH"/>
    <x v="0"/>
  </r>
  <r>
    <x v="429"/>
    <x v="658"/>
    <s v="UK"/>
    <s v="DH"/>
    <x v="0"/>
  </r>
  <r>
    <x v="583"/>
    <x v="659"/>
    <s v="UK"/>
    <s v="AH"/>
    <x v="0"/>
  </r>
  <r>
    <x v="569"/>
    <x v="479"/>
    <s v="UK"/>
    <s v="UU"/>
    <x v="2"/>
  </r>
  <r>
    <x v="567"/>
    <x v="660"/>
    <s v="UK"/>
    <s v="DH"/>
    <x v="0"/>
  </r>
  <r>
    <x v="584"/>
    <x v="661"/>
    <s v="UK"/>
    <s v="DH"/>
    <x v="0"/>
  </r>
  <r>
    <x v="463"/>
    <x v="661"/>
    <s v="UK"/>
    <s v="UU"/>
    <x v="0"/>
  </r>
  <r>
    <x v="585"/>
    <x v="58"/>
    <s v="Switzerland"/>
    <s v="UU"/>
    <x v="1"/>
  </r>
  <r>
    <x v="586"/>
    <x v="84"/>
    <s v="Switzerland"/>
    <s v="UU"/>
    <x v="2"/>
  </r>
  <r>
    <x v="77"/>
    <x v="662"/>
    <s v="Netherlands"/>
    <s v="DH"/>
    <x v="0"/>
  </r>
  <r>
    <x v="160"/>
    <x v="568"/>
    <s v="Netherlands"/>
    <s v="PD"/>
    <x v="0"/>
  </r>
  <r>
    <x v="500"/>
    <x v="550"/>
    <s v="Netherlands"/>
    <s v="DH"/>
    <x v="0"/>
  </r>
  <r>
    <x v="500"/>
    <x v="550"/>
    <s v="Netherlands"/>
    <s v="DH"/>
    <x v="0"/>
  </r>
  <r>
    <x v="33"/>
    <x v="602"/>
    <s v="Norway"/>
    <s v="UU"/>
    <x v="0"/>
  </r>
  <r>
    <x v="587"/>
    <x v="663"/>
    <s v="Norway"/>
    <s v="UU"/>
    <x v="0"/>
  </r>
  <r>
    <x v="282"/>
    <x v="664"/>
    <s v="Norway"/>
    <s v="DH"/>
    <x v="0"/>
  </r>
  <r>
    <x v="33"/>
    <x v="602"/>
    <s v="Norway"/>
    <s v="UU"/>
    <x v="0"/>
  </r>
  <r>
    <x v="390"/>
    <x v="411"/>
    <s v="Norway"/>
    <s v="UU"/>
    <x v="0"/>
  </r>
  <r>
    <x v="368"/>
    <x v="228"/>
    <s v="Norway"/>
    <s v="DH"/>
    <x v="0"/>
  </r>
  <r>
    <x v="247"/>
    <x v="63"/>
    <s v="Norway"/>
    <s v="UU"/>
    <x v="0"/>
  </r>
  <r>
    <x v="588"/>
    <x v="84"/>
    <s v="Norway"/>
    <s v="DH"/>
    <x v="0"/>
  </r>
  <r>
    <x v="248"/>
    <x v="463"/>
    <s v="Norway"/>
    <s v="DH"/>
    <x v="0"/>
  </r>
  <r>
    <x v="589"/>
    <x v="665"/>
    <s v="Finland"/>
    <s v="DH"/>
    <x v="0"/>
  </r>
  <r>
    <x v="590"/>
    <x v="592"/>
    <s v="Finland"/>
    <s v="UU"/>
    <x v="0"/>
  </r>
  <r>
    <x v="1"/>
    <x v="141"/>
    <s v="Finland"/>
    <s v="UU"/>
    <x v="0"/>
  </r>
  <r>
    <x v="340"/>
    <x v="174"/>
    <s v="Finland"/>
    <s v="DH"/>
    <x v="0"/>
  </r>
  <r>
    <x v="2"/>
    <x v="511"/>
    <s v="Finland"/>
    <s v="UU"/>
    <x v="0"/>
  </r>
  <r>
    <x v="104"/>
    <x v="666"/>
    <s v="Finland"/>
    <s v="DH"/>
    <x v="0"/>
  </r>
  <r>
    <x v="83"/>
    <x v="92"/>
    <s v="Finland"/>
    <s v="UU"/>
    <x v="0"/>
  </r>
  <r>
    <x v="104"/>
    <x v="512"/>
    <s v="Finland"/>
    <s v="UU"/>
    <x v="0"/>
  </r>
  <r>
    <x v="61"/>
    <x v="43"/>
    <s v="Finland"/>
    <s v="DH"/>
    <x v="0"/>
  </r>
  <r>
    <x v="61"/>
    <x v="43"/>
    <s v="Finland"/>
    <s v="DH"/>
    <x v="0"/>
  </r>
  <r>
    <x v="61"/>
    <x v="92"/>
    <s v="Finland"/>
    <s v="DH"/>
    <x v="0"/>
  </r>
  <r>
    <x v="61"/>
    <x v="19"/>
    <s v="Finland"/>
    <s v="DH"/>
    <x v="0"/>
  </r>
  <r>
    <x v="61"/>
    <x v="43"/>
    <s v="Finland"/>
    <s v="DH"/>
    <x v="0"/>
  </r>
  <r>
    <x v="591"/>
    <x v="667"/>
    <s v="Finland"/>
    <s v="DH"/>
    <x v="0"/>
  </r>
  <r>
    <x v="592"/>
    <x v="668"/>
    <s v="Finland"/>
    <s v="UU"/>
    <x v="0"/>
  </r>
  <r>
    <x v="2"/>
    <x v="493"/>
    <s v="Finland"/>
    <s v="UU"/>
    <x v="0"/>
  </r>
  <r>
    <x v="374"/>
    <x v="370"/>
    <s v="Finland"/>
    <s v="DH"/>
    <x v="0"/>
  </r>
  <r>
    <x v="197"/>
    <x v="202"/>
    <s v="Sweden"/>
    <s v="UU"/>
    <x v="0"/>
  </r>
  <r>
    <x v="459"/>
    <x v="185"/>
    <s v="Sweden"/>
    <s v="DH"/>
    <x v="0"/>
  </r>
  <r>
    <x v="593"/>
    <x v="213"/>
    <s v="Sweden"/>
    <s v="UU"/>
    <x v="0"/>
  </r>
  <r>
    <x v="320"/>
    <x v="381"/>
    <s v="Sweden"/>
    <s v="UU"/>
    <x v="0"/>
  </r>
  <r>
    <x v="104"/>
    <x v="669"/>
    <s v="Sweden"/>
    <s v="RH"/>
    <x v="0"/>
  </r>
  <r>
    <x v="235"/>
    <x v="670"/>
    <s v="Sweden"/>
    <s v="AH"/>
    <x v="0"/>
  </r>
  <r>
    <x v="594"/>
    <x v="279"/>
    <s v="Sweden"/>
    <s v="AH"/>
    <x v="0"/>
  </r>
  <r>
    <x v="254"/>
    <x v="671"/>
    <s v="Sweden"/>
    <s v="DH"/>
    <x v="0"/>
  </r>
  <r>
    <x v="548"/>
    <x v="242"/>
    <s v="Sweden"/>
    <s v="DH"/>
    <x v="0"/>
  </r>
  <r>
    <x v="595"/>
    <x v="185"/>
    <s v="Sweden"/>
    <s v="DH"/>
    <x v="0"/>
  </r>
  <r>
    <x v="596"/>
    <x v="274"/>
    <s v="Czech Republic"/>
    <s v="DH"/>
    <x v="0"/>
  </r>
  <r>
    <x v="597"/>
    <x v="672"/>
    <s v="Czech Republic"/>
    <s v="HH"/>
    <x v="0"/>
  </r>
  <r>
    <x v="598"/>
    <x v="673"/>
    <s v="Austria"/>
    <s v="DH"/>
    <x v="0"/>
  </r>
  <r>
    <x v="185"/>
    <x v="211"/>
    <s v="Germany"/>
    <s v="DH"/>
    <x v="0"/>
  </r>
  <r>
    <x v="35"/>
    <x v="446"/>
    <s v="UK"/>
    <s v="DH"/>
    <x v="0"/>
  </r>
  <r>
    <x v="87"/>
    <x v="674"/>
    <s v="UK"/>
    <s v="DH"/>
    <x v="0"/>
  </r>
  <r>
    <x v="99"/>
    <x v="675"/>
    <s v="UK"/>
    <s v="UU"/>
    <x v="0"/>
  </r>
  <r>
    <x v="35"/>
    <x v="676"/>
    <s v="UK"/>
    <s v="UU"/>
    <x v="0"/>
  </r>
  <r>
    <x v="35"/>
    <x v="387"/>
    <s v="UK"/>
    <s v="AH"/>
    <x v="0"/>
  </r>
  <r>
    <x v="35"/>
    <x v="387"/>
    <s v="UK"/>
    <s v="UU"/>
    <x v="0"/>
  </r>
  <r>
    <x v="584"/>
    <x v="677"/>
    <s v="UK"/>
    <s v="RH"/>
    <x v="2"/>
  </r>
  <r>
    <x v="599"/>
    <x v="527"/>
    <s v="UK"/>
    <s v="UU"/>
    <x v="0"/>
  </r>
  <r>
    <x v="600"/>
    <x v="678"/>
    <s v="UK"/>
    <s v="DH"/>
    <x v="0"/>
  </r>
  <r>
    <x v="471"/>
    <x v="679"/>
    <s v="Norway"/>
    <s v="AH"/>
    <x v="0"/>
  </r>
  <r>
    <x v="601"/>
    <x v="239"/>
    <s v="Norway"/>
    <s v="DH"/>
    <x v="0"/>
  </r>
  <r>
    <x v="538"/>
    <x v="667"/>
    <s v="Finland"/>
    <s v="DH"/>
    <x v="0"/>
  </r>
  <r>
    <x v="602"/>
    <x v="622"/>
    <s v="Finland"/>
    <s v="UU"/>
    <x v="0"/>
  </r>
  <r>
    <x v="602"/>
    <x v="623"/>
    <s v="Finland"/>
    <s v="HH"/>
    <x v="0"/>
  </r>
  <r>
    <x v="602"/>
    <x v="623"/>
    <s v="Finland"/>
    <s v="HH"/>
    <x v="0"/>
  </r>
  <r>
    <x v="602"/>
    <x v="623"/>
    <s v="Finland"/>
    <s v="HH"/>
    <x v="0"/>
  </r>
  <r>
    <x v="2"/>
    <x v="666"/>
    <s v="Finland"/>
    <s v="DH"/>
    <x v="0"/>
  </r>
  <r>
    <x v="538"/>
    <x v="620"/>
    <s v="Finland"/>
    <s v="UU"/>
    <x v="0"/>
  </r>
  <r>
    <x v="104"/>
    <x v="43"/>
    <s v="Finland"/>
    <s v="UU"/>
    <x v="0"/>
  </r>
  <r>
    <x v="2"/>
    <x v="554"/>
    <s v="Finland"/>
    <s v="RH"/>
    <x v="2"/>
  </r>
  <r>
    <x v="417"/>
    <x v="511"/>
    <s v="Finland"/>
    <s v="DH"/>
    <x v="0"/>
  </r>
  <r>
    <x v="417"/>
    <x v="511"/>
    <s v="Finland"/>
    <s v="DH"/>
    <x v="0"/>
  </r>
  <r>
    <x v="602"/>
    <x v="110"/>
    <s v="Finland"/>
    <s v="DH"/>
    <x v="0"/>
  </r>
  <r>
    <x v="603"/>
    <x v="110"/>
    <s v="Finland"/>
    <s v="DH"/>
    <x v="0"/>
  </r>
  <r>
    <x v="604"/>
    <x v="532"/>
    <s v="Finland"/>
    <s v="DH"/>
    <x v="0"/>
  </r>
  <r>
    <x v="540"/>
    <x v="337"/>
    <s v="Finland"/>
    <s v="DH"/>
    <x v="0"/>
  </r>
  <r>
    <x v="2"/>
    <x v="173"/>
    <s v="Finland"/>
    <s v="UU"/>
    <x v="0"/>
  </r>
  <r>
    <x v="2"/>
    <x v="173"/>
    <s v="Finland"/>
    <s v="UU"/>
    <x v="0"/>
  </r>
  <r>
    <x v="2"/>
    <x v="680"/>
    <s v="Finland"/>
    <s v="DH"/>
    <x v="0"/>
  </r>
  <r>
    <x v="453"/>
    <x v="571"/>
    <s v="Finland"/>
    <s v="UU"/>
    <x v="0"/>
  </r>
  <r>
    <x v="26"/>
    <x v="1"/>
    <s v="Finland"/>
    <s v="AH"/>
    <x v="0"/>
  </r>
  <r>
    <x v="270"/>
    <x v="681"/>
    <s v="Finland"/>
    <s v="DH"/>
    <x v="0"/>
  </r>
  <r>
    <x v="270"/>
    <x v="681"/>
    <s v="Finland"/>
    <s v="DH"/>
    <x v="0"/>
  </r>
  <r>
    <x v="604"/>
    <x v="110"/>
    <s v="Finland"/>
    <s v="AH"/>
    <x v="0"/>
  </r>
  <r>
    <x v="538"/>
    <x v="667"/>
    <s v="Finland"/>
    <s v="DH"/>
    <x v="0"/>
  </r>
  <r>
    <x v="60"/>
    <x v="512"/>
    <s v="Finland"/>
    <s v="DH"/>
    <x v="0"/>
  </r>
  <r>
    <x v="60"/>
    <x v="492"/>
    <s v="Finland"/>
    <s v="UU"/>
    <x v="0"/>
  </r>
  <r>
    <x v="240"/>
    <x v="682"/>
    <s v="Sweden"/>
    <s v="AH"/>
    <x v="0"/>
  </r>
  <r>
    <x v="240"/>
    <x v="682"/>
    <s v="Sweden"/>
    <s v="AH"/>
    <x v="0"/>
  </r>
  <r>
    <x v="4"/>
    <x v="683"/>
    <s v="Sweden"/>
    <s v="UU"/>
    <x v="0"/>
  </r>
  <r>
    <x v="506"/>
    <x v="496"/>
    <s v="Sweden"/>
    <s v="AH"/>
    <x v="0"/>
  </r>
  <r>
    <x v="506"/>
    <x v="496"/>
    <s v="Sweden"/>
    <s v="DH"/>
    <x v="0"/>
  </r>
  <r>
    <x v="367"/>
    <x v="274"/>
    <s v="Sweden"/>
    <s v="DH"/>
    <x v="0"/>
  </r>
  <r>
    <x v="389"/>
    <x v="186"/>
    <s v="Sweden"/>
    <s v="DH"/>
    <x v="0"/>
  </r>
  <r>
    <x v="605"/>
    <x v="684"/>
    <s v="Sweden"/>
    <s v="UU"/>
    <x v="0"/>
  </r>
  <r>
    <x v="606"/>
    <x v="685"/>
    <s v="Austria"/>
    <s v="DH"/>
    <x v="0"/>
  </r>
  <r>
    <x v="57"/>
    <x v="115"/>
    <s v="Denmark"/>
    <s v="RH"/>
    <x v="2"/>
  </r>
  <r>
    <x v="607"/>
    <x v="686"/>
    <s v="UK"/>
    <s v="DH"/>
    <x v="0"/>
  </r>
  <r>
    <x v="280"/>
    <x v="687"/>
    <s v="UK"/>
    <s v="DH"/>
    <x v="0"/>
  </r>
  <r>
    <x v="567"/>
    <x v="387"/>
    <s v="UK"/>
    <s v="DH"/>
    <x v="0"/>
  </r>
  <r>
    <x v="14"/>
    <x v="387"/>
    <s v="UK"/>
    <s v="UU"/>
    <x v="0"/>
  </r>
  <r>
    <x v="411"/>
    <x v="688"/>
    <s v="UK"/>
    <s v="UU"/>
    <x v="0"/>
  </r>
  <r>
    <x v="411"/>
    <x v="689"/>
    <s v="Netherlands"/>
    <s v="DH"/>
    <x v="0"/>
  </r>
  <r>
    <x v="411"/>
    <x v="689"/>
    <s v="Netherlands"/>
    <s v="DH"/>
    <x v="0"/>
  </r>
  <r>
    <x v="368"/>
    <x v="228"/>
    <s v="Norway"/>
    <s v="UU"/>
    <x v="0"/>
  </r>
  <r>
    <x v="148"/>
    <x v="690"/>
    <s v="Poland"/>
    <s v="UU"/>
    <x v="0"/>
  </r>
  <r>
    <x v="608"/>
    <x v="591"/>
    <s v="Finland"/>
    <s v="DH"/>
    <x v="0"/>
  </r>
  <r>
    <x v="374"/>
    <x v="466"/>
    <s v="Finland"/>
    <s v="DH"/>
    <x v="0"/>
  </r>
  <r>
    <x v="591"/>
    <x v="110"/>
    <s v="Finland"/>
    <s v="UU"/>
    <x v="0"/>
  </r>
  <r>
    <x v="103"/>
    <x v="492"/>
    <s v="Finland"/>
    <s v="UU"/>
    <x v="0"/>
  </r>
  <r>
    <x v="52"/>
    <x v="512"/>
    <s v="Finland"/>
    <s v="DH"/>
    <x v="0"/>
  </r>
  <r>
    <x v="52"/>
    <x v="512"/>
    <s v="Finland"/>
    <s v="DH"/>
    <x v="0"/>
  </r>
  <r>
    <x v="2"/>
    <x v="196"/>
    <s v="Finland"/>
    <s v="UU"/>
    <x v="0"/>
  </r>
  <r>
    <x v="256"/>
    <x v="36"/>
    <s v="Sweden"/>
    <s v="DH"/>
    <x v="0"/>
  </r>
  <r>
    <x v="106"/>
    <x v="691"/>
    <s v="Sweden"/>
    <s v="UU"/>
    <x v="0"/>
  </r>
  <r>
    <x v="54"/>
    <x v="692"/>
    <s v="Belgium"/>
    <s v="RH"/>
    <x v="0"/>
  </r>
  <r>
    <x v="360"/>
    <x v="692"/>
    <s v="Belgium"/>
    <s v="DH"/>
    <x v="0"/>
  </r>
  <r>
    <x v="609"/>
    <x v="641"/>
    <s v="Czech Republic"/>
    <s v="DH"/>
    <x v="0"/>
  </r>
  <r>
    <x v="610"/>
    <x v="540"/>
    <s v="Germany"/>
    <s v="DH"/>
    <x v="0"/>
  </r>
  <r>
    <x v="610"/>
    <x v="540"/>
    <s v="Germany"/>
    <s v="DH"/>
    <x v="0"/>
  </r>
  <r>
    <x v="159"/>
    <x v="583"/>
    <s v="Denmark"/>
    <s v="DH"/>
    <x v="0"/>
  </r>
  <r>
    <x v="90"/>
    <x v="15"/>
    <s v="Denmark"/>
    <s v="DH"/>
    <x v="0"/>
  </r>
  <r>
    <x v="611"/>
    <x v="693"/>
    <s v="Denmark"/>
    <s v="DH"/>
    <x v="0"/>
  </r>
  <r>
    <x v="284"/>
    <x v="363"/>
    <s v="Denmark"/>
    <s v="DH"/>
    <x v="0"/>
  </r>
  <r>
    <x v="612"/>
    <x v="586"/>
    <s v="Denmark"/>
    <s v="DH"/>
    <x v="0"/>
  </r>
  <r>
    <x v="35"/>
    <x v="676"/>
    <s v="UK"/>
    <s v="ND"/>
    <x v="0"/>
  </r>
  <r>
    <x v="554"/>
    <x v="694"/>
    <s v="UK"/>
    <s v="UU"/>
    <x v="0"/>
  </r>
  <r>
    <x v="554"/>
    <x v="694"/>
    <s v="UK"/>
    <s v="UU"/>
    <x v="0"/>
  </r>
  <r>
    <x v="99"/>
    <x v="695"/>
    <s v="UK"/>
    <s v="DH"/>
    <x v="0"/>
  </r>
  <r>
    <x v="99"/>
    <x v="695"/>
    <s v="UK"/>
    <s v="UU"/>
    <x v="0"/>
  </r>
  <r>
    <x v="613"/>
    <x v="661"/>
    <s v="UK"/>
    <s v="DH"/>
    <x v="0"/>
  </r>
  <r>
    <x v="531"/>
    <x v="636"/>
    <s v="UK"/>
    <s v="UU"/>
    <x v="0"/>
  </r>
  <r>
    <x v="567"/>
    <x v="248"/>
    <s v="UK"/>
    <s v="UU"/>
    <x v="0"/>
  </r>
  <r>
    <x v="614"/>
    <x v="85"/>
    <s v="Norway"/>
    <s v="UU"/>
    <x v="1"/>
  </r>
  <r>
    <x v="83"/>
    <x v="696"/>
    <s v="Norway"/>
    <s v="UU"/>
    <x v="0"/>
  </r>
  <r>
    <x v="142"/>
    <x v="405"/>
    <s v="Norway"/>
    <s v="DH"/>
    <x v="0"/>
  </r>
  <r>
    <x v="615"/>
    <x v="353"/>
    <s v="Norway"/>
    <s v="DH"/>
    <x v="0"/>
  </r>
  <r>
    <x v="616"/>
    <x v="472"/>
    <s v="Norway"/>
    <s v="AH"/>
    <x v="0"/>
  </r>
  <r>
    <x v="127"/>
    <x v="150"/>
    <s v="Norway"/>
    <s v="UU"/>
    <x v="0"/>
  </r>
  <r>
    <x v="617"/>
    <x v="697"/>
    <s v="Norway"/>
    <s v="UU"/>
    <x v="0"/>
  </r>
  <r>
    <x v="618"/>
    <x v="472"/>
    <s v="Norway"/>
    <s v="DH"/>
    <x v="0"/>
  </r>
  <r>
    <x v="619"/>
    <x v="622"/>
    <s v="Finland"/>
    <s v="UU"/>
    <x v="0"/>
  </r>
  <r>
    <x v="52"/>
    <x v="512"/>
    <s v="Finland"/>
    <s v="DH"/>
    <x v="0"/>
  </r>
  <r>
    <x v="2"/>
    <x v="493"/>
    <s v="Finland"/>
    <s v="DH"/>
    <x v="0"/>
  </r>
  <r>
    <x v="2"/>
    <x v="493"/>
    <s v="Finland"/>
    <s v="DH"/>
    <x v="0"/>
  </r>
  <r>
    <x v="103"/>
    <x v="572"/>
    <s v="Finland"/>
    <s v="DH"/>
    <x v="0"/>
  </r>
  <r>
    <x v="439"/>
    <x v="698"/>
    <s v="Finland"/>
    <s v="UU"/>
    <x v="0"/>
  </r>
  <r>
    <x v="21"/>
    <x v="699"/>
    <s v="Finland"/>
    <s v="DH"/>
    <x v="0"/>
  </r>
  <r>
    <x v="602"/>
    <x v="110"/>
    <s v="Finland"/>
    <s v="PD"/>
    <x v="0"/>
  </r>
  <r>
    <x v="620"/>
    <x v="142"/>
    <s v="Finland"/>
    <s v="DH"/>
    <x v="0"/>
  </r>
  <r>
    <x v="620"/>
    <x v="142"/>
    <s v="Finland"/>
    <s v="DH"/>
    <x v="0"/>
  </r>
  <r>
    <x v="620"/>
    <x v="142"/>
    <s v="Finland"/>
    <s v="DH"/>
    <x v="0"/>
  </r>
  <r>
    <x v="61"/>
    <x v="19"/>
    <s v="Finland"/>
    <s v="DH"/>
    <x v="0"/>
  </r>
  <r>
    <x v="621"/>
    <x v="15"/>
    <s v="Sweden"/>
    <s v="UU"/>
    <x v="0"/>
  </r>
  <r>
    <x v="177"/>
    <x v="354"/>
    <s v="Sweden"/>
    <s v="UU"/>
    <x v="0"/>
  </r>
  <r>
    <x v="239"/>
    <x v="700"/>
    <s v="Sweden"/>
    <s v="DH"/>
    <x v="0"/>
  </r>
  <r>
    <x v="325"/>
    <x v="701"/>
    <s v="Sweden"/>
    <s v="UU"/>
    <x v="0"/>
  </r>
  <r>
    <x v="622"/>
    <x v="702"/>
    <s v="Sweden"/>
    <s v="UU"/>
    <x v="0"/>
  </r>
  <r>
    <x v="623"/>
    <x v="703"/>
    <s v="Sweden"/>
    <s v="DH"/>
    <x v="0"/>
  </r>
  <r>
    <x v="624"/>
    <x v="138"/>
    <s v="Sweden"/>
    <s v="DH"/>
    <x v="0"/>
  </r>
  <r>
    <x v="622"/>
    <x v="97"/>
    <s v="Sweden"/>
    <s v="UU"/>
    <x v="0"/>
  </r>
  <r>
    <x v="624"/>
    <x v="452"/>
    <s v="Sweden"/>
    <s v="ND"/>
    <x v="0"/>
  </r>
  <r>
    <x v="625"/>
    <x v="227"/>
    <s v="Sweden"/>
    <s v="UU"/>
    <x v="0"/>
  </r>
  <r>
    <x v="392"/>
    <x v="662"/>
    <s v="Belgium"/>
    <s v="UU"/>
    <x v="0"/>
  </r>
  <r>
    <x v="107"/>
    <x v="21"/>
    <s v="Germany"/>
    <s v="DH"/>
    <x v="0"/>
  </r>
  <r>
    <x v="245"/>
    <x v="407"/>
    <s v="Germany"/>
    <s v="UU"/>
    <x v="0"/>
  </r>
  <r>
    <x v="85"/>
    <x v="177"/>
    <s v="Germany"/>
    <s v="AH"/>
    <x v="0"/>
  </r>
  <r>
    <x v="626"/>
    <x v="704"/>
    <s v="Germany"/>
    <s v="UU"/>
    <x v="0"/>
  </r>
  <r>
    <x v="627"/>
    <x v="100"/>
    <s v="Germany"/>
    <s v="DH"/>
    <x v="0"/>
  </r>
  <r>
    <x v="499"/>
    <x v="705"/>
    <s v="Germany"/>
    <s v="DH"/>
    <x v="0"/>
  </r>
  <r>
    <x v="216"/>
    <x v="706"/>
    <s v="Germany"/>
    <s v="DH"/>
    <x v="0"/>
  </r>
  <r>
    <x v="216"/>
    <x v="706"/>
    <s v="Germany"/>
    <s v="DH"/>
    <x v="0"/>
  </r>
  <r>
    <x v="628"/>
    <x v="152"/>
    <s v="Denmark"/>
    <s v="DH"/>
    <x v="0"/>
  </r>
  <r>
    <x v="564"/>
    <x v="546"/>
    <s v="UK"/>
    <s v="DH"/>
    <x v="0"/>
  </r>
  <r>
    <x v="629"/>
    <x v="636"/>
    <s v="UK"/>
    <s v="UU"/>
    <x v="0"/>
  </r>
  <r>
    <x v="77"/>
    <x v="707"/>
    <s v="UK"/>
    <s v="UU"/>
    <x v="0"/>
  </r>
  <r>
    <x v="388"/>
    <x v="219"/>
    <s v="UK"/>
    <s v="UU"/>
    <x v="0"/>
  </r>
  <r>
    <x v="77"/>
    <x v="662"/>
    <s v="Netherlands"/>
    <s v="AH"/>
    <x v="0"/>
  </r>
  <r>
    <x v="630"/>
    <x v="364"/>
    <s v="Netherlands"/>
    <s v="UU"/>
    <x v="0"/>
  </r>
  <r>
    <x v="631"/>
    <x v="708"/>
    <s v="Netherlands"/>
    <s v="DH"/>
    <x v="0"/>
  </r>
  <r>
    <x v="631"/>
    <x v="708"/>
    <s v="Netherlands"/>
    <s v="DH"/>
    <x v="0"/>
  </r>
  <r>
    <x v="571"/>
    <x v="364"/>
    <s v="Netherlands"/>
    <s v="DH"/>
    <x v="0"/>
  </r>
  <r>
    <x v="630"/>
    <x v="364"/>
    <s v="Netherlands"/>
    <s v="DH"/>
    <x v="0"/>
  </r>
  <r>
    <x v="56"/>
    <x v="709"/>
    <s v="Netherlands"/>
    <s v="UU"/>
    <x v="0"/>
  </r>
  <r>
    <x v="144"/>
    <x v="463"/>
    <s v="Netherlands"/>
    <s v="AH"/>
    <x v="0"/>
  </r>
  <r>
    <x v="240"/>
    <x v="710"/>
    <s v="Norway"/>
    <s v="RH"/>
    <x v="2"/>
  </r>
  <r>
    <x v="632"/>
    <x v="711"/>
    <s v="Norway"/>
    <s v="UU"/>
    <x v="0"/>
  </r>
  <r>
    <x v="27"/>
    <x v="491"/>
    <s v="Finland"/>
    <s v="DH"/>
    <x v="0"/>
  </r>
  <r>
    <x v="633"/>
    <x v="712"/>
    <s v="Finland"/>
    <s v="DH"/>
    <x v="0"/>
  </r>
  <r>
    <x v="634"/>
    <x v="713"/>
    <s v="Finland"/>
    <s v="PD"/>
    <x v="0"/>
  </r>
  <r>
    <x v="33"/>
    <x v="653"/>
    <s v="Finland"/>
    <s v="DH"/>
    <x v="0"/>
  </r>
  <r>
    <x v="123"/>
    <x v="351"/>
    <s v="Finland"/>
    <s v="UU"/>
    <x v="0"/>
  </r>
  <r>
    <x v="26"/>
    <x v="1"/>
    <s v="Finland"/>
    <s v="DH"/>
    <x v="0"/>
  </r>
  <r>
    <x v="2"/>
    <x v="450"/>
    <s v="Finland"/>
    <s v="DH"/>
    <x v="0"/>
  </r>
  <r>
    <x v="2"/>
    <x v="493"/>
    <s v="Finland"/>
    <s v="PD"/>
    <x v="0"/>
  </r>
  <r>
    <x v="620"/>
    <x v="142"/>
    <s v="Finland"/>
    <s v="DH"/>
    <x v="0"/>
  </r>
  <r>
    <x v="620"/>
    <x v="142"/>
    <s v="Finland"/>
    <s v="DH"/>
    <x v="0"/>
  </r>
  <r>
    <x v="620"/>
    <x v="142"/>
    <s v="Finland"/>
    <s v="DH"/>
    <x v="0"/>
  </r>
  <r>
    <x v="103"/>
    <x v="572"/>
    <s v="Finland"/>
    <s v="UU"/>
    <x v="0"/>
  </r>
  <r>
    <x v="103"/>
    <x v="436"/>
    <s v="Finland"/>
    <s v="PD"/>
    <x v="0"/>
  </r>
  <r>
    <x v="103"/>
    <x v="173"/>
    <s v="Finland"/>
    <s v="PD"/>
    <x v="0"/>
  </r>
  <r>
    <x v="26"/>
    <x v="712"/>
    <s v="Finland"/>
    <s v="UU"/>
    <x v="0"/>
  </r>
  <r>
    <x v="342"/>
    <x v="74"/>
    <s v="Sweden"/>
    <s v="AH"/>
    <x v="0"/>
  </r>
  <r>
    <x v="211"/>
    <x v="714"/>
    <s v="Sweden"/>
    <s v="UU"/>
    <x v="0"/>
  </r>
  <r>
    <x v="635"/>
    <x v="715"/>
    <s v="Sweden"/>
    <s v="DH"/>
    <x v="0"/>
  </r>
  <r>
    <x v="142"/>
    <x v="716"/>
    <s v="Sweden"/>
    <s v="DH"/>
    <x v="0"/>
  </r>
  <r>
    <x v="367"/>
    <x v="717"/>
    <s v="Sweden"/>
    <s v="UU"/>
    <x v="1"/>
  </r>
  <r>
    <x v="367"/>
    <x v="717"/>
    <s v="Sweden"/>
    <s v="AH"/>
    <x v="0"/>
  </r>
  <r>
    <x v="367"/>
    <x v="717"/>
    <s v="Sweden"/>
    <s v="AH"/>
    <x v="0"/>
  </r>
  <r>
    <x v="623"/>
    <x v="703"/>
    <s v="Sweden"/>
    <s v="DH"/>
    <x v="0"/>
  </r>
  <r>
    <x v="623"/>
    <x v="703"/>
    <s v="Sweden"/>
    <s v="DH"/>
    <x v="0"/>
  </r>
  <r>
    <x v="506"/>
    <x v="97"/>
    <s v="Sweden"/>
    <s v="UU"/>
    <x v="0"/>
  </r>
  <r>
    <x v="636"/>
    <x v="452"/>
    <s v="Sweden"/>
    <s v="UU"/>
    <x v="0"/>
  </r>
  <r>
    <x v="309"/>
    <x v="718"/>
    <s v="Sweden"/>
    <s v="DH"/>
    <x v="0"/>
  </r>
  <r>
    <x v="623"/>
    <x v="178"/>
    <s v="Sweden"/>
    <s v="RH"/>
    <x v="2"/>
  </r>
  <r>
    <x v="637"/>
    <x v="669"/>
    <s v="Sweden"/>
    <s v="DH"/>
    <x v="0"/>
  </r>
  <r>
    <x v="244"/>
    <x v="433"/>
    <s v="Czech Republic"/>
    <s v="DH"/>
    <x v="0"/>
  </r>
  <r>
    <x v="65"/>
    <x v="236"/>
    <s v="Germany"/>
    <s v="UU"/>
    <x v="0"/>
  </r>
  <r>
    <x v="65"/>
    <x v="236"/>
    <s v="Germany"/>
    <s v="UU"/>
    <x v="0"/>
  </r>
  <r>
    <x v="65"/>
    <x v="236"/>
    <s v="Germany"/>
    <s v="UU"/>
    <x v="0"/>
  </r>
  <r>
    <x v="149"/>
    <x v="116"/>
    <s v="Germany"/>
    <s v="AH"/>
    <x v="0"/>
  </r>
  <r>
    <x v="638"/>
    <x v="719"/>
    <s v="Germany"/>
    <s v="DH"/>
    <x v="0"/>
  </r>
  <r>
    <x v="639"/>
    <x v="720"/>
    <s v="Germany"/>
    <s v="DH"/>
    <x v="0"/>
  </r>
  <r>
    <x v="42"/>
    <x v="721"/>
    <s v="Germany"/>
    <s v="DH"/>
    <x v="0"/>
  </r>
  <r>
    <x v="209"/>
    <x v="290"/>
    <s v="Denmark"/>
    <s v="AH"/>
    <x v="0"/>
  </r>
  <r>
    <x v="554"/>
    <x v="722"/>
    <s v="UK"/>
    <s v="DH"/>
    <x v="0"/>
  </r>
  <r>
    <x v="567"/>
    <x v="649"/>
    <s v="UK"/>
    <s v="DH"/>
    <x v="0"/>
  </r>
  <r>
    <x v="393"/>
    <x v="723"/>
    <s v="UK"/>
    <s v="AH"/>
    <x v="0"/>
  </r>
  <r>
    <x v="567"/>
    <x v="248"/>
    <s v="UK"/>
    <s v="UU"/>
    <x v="0"/>
  </r>
  <r>
    <x v="14"/>
    <x v="724"/>
    <s v="UK"/>
    <s v="DH"/>
    <x v="0"/>
  </r>
  <r>
    <x v="237"/>
    <x v="677"/>
    <s v="UK"/>
    <s v="UU"/>
    <x v="0"/>
  </r>
  <r>
    <x v="383"/>
    <x v="725"/>
    <s v="Switzerland"/>
    <s v="UU"/>
    <x v="0"/>
  </r>
  <r>
    <x v="640"/>
    <x v="726"/>
    <s v="Switzerland"/>
    <s v="AH"/>
    <x v="0"/>
  </r>
  <r>
    <x v="364"/>
    <x v="727"/>
    <s v="Switzerland"/>
    <s v="DH"/>
    <x v="0"/>
  </r>
  <r>
    <x v="641"/>
    <x v="728"/>
    <s v="Switzerland"/>
    <s v="AH"/>
    <x v="0"/>
  </r>
  <r>
    <x v="500"/>
    <x v="708"/>
    <s v="Netherlands"/>
    <s v="UU"/>
    <x v="0"/>
  </r>
  <r>
    <x v="500"/>
    <x v="708"/>
    <s v="Netherlands"/>
    <s v="DH"/>
    <x v="0"/>
  </r>
  <r>
    <x v="631"/>
    <x v="442"/>
    <s v="Netherlands"/>
    <s v="DH"/>
    <x v="0"/>
  </r>
  <r>
    <x v="500"/>
    <x v="708"/>
    <s v="Netherlands"/>
    <s v="RH"/>
    <x v="0"/>
  </r>
  <r>
    <x v="500"/>
    <x v="708"/>
    <s v="Netherlands"/>
    <s v="RH"/>
    <x v="0"/>
  </r>
  <r>
    <x v="642"/>
    <x v="567"/>
    <s v="Netherlands"/>
    <s v="DH"/>
    <x v="0"/>
  </r>
  <r>
    <x v="630"/>
    <x v="364"/>
    <s v="Netherlands"/>
    <s v="DH"/>
    <x v="0"/>
  </r>
  <r>
    <x v="14"/>
    <x v="441"/>
    <s v="Netherlands"/>
    <s v="RH"/>
    <x v="0"/>
  </r>
  <r>
    <x v="14"/>
    <x v="441"/>
    <s v="Netherlands"/>
    <s v="RH"/>
    <x v="0"/>
  </r>
  <r>
    <x v="642"/>
    <x v="364"/>
    <s v="Netherlands"/>
    <s v="DH"/>
    <x v="0"/>
  </r>
  <r>
    <x v="630"/>
    <x v="364"/>
    <s v="Netherlands"/>
    <s v="DH"/>
    <x v="0"/>
  </r>
  <r>
    <x v="642"/>
    <x v="447"/>
    <s v="Netherlands"/>
    <s v="UU"/>
    <x v="1"/>
  </r>
  <r>
    <x v="463"/>
    <x v="549"/>
    <s v="Netherlands"/>
    <s v="DH"/>
    <x v="0"/>
  </r>
  <r>
    <x v="463"/>
    <x v="549"/>
    <s v="Netherlands"/>
    <s v="DH"/>
    <x v="0"/>
  </r>
  <r>
    <x v="367"/>
    <x v="729"/>
    <s v="Norway"/>
    <s v="RH"/>
    <x v="0"/>
  </r>
  <r>
    <x v="121"/>
    <x v="730"/>
    <s v="Finland"/>
    <s v="UU"/>
    <x v="0"/>
  </r>
  <r>
    <x v="540"/>
    <x v="337"/>
    <s v="Finland"/>
    <s v="AH"/>
    <x v="0"/>
  </r>
  <r>
    <x v="540"/>
    <x v="337"/>
    <s v="Finland"/>
    <s v="DH"/>
    <x v="0"/>
  </r>
  <r>
    <x v="540"/>
    <x v="337"/>
    <s v="Finland"/>
    <s v="UU"/>
    <x v="0"/>
  </r>
  <r>
    <x v="340"/>
    <x v="570"/>
    <s v="Finland"/>
    <s v="DH"/>
    <x v="0"/>
  </r>
  <r>
    <x v="643"/>
    <x v="731"/>
    <s v="Finland"/>
    <s v="UU"/>
    <x v="0"/>
  </r>
  <r>
    <x v="2"/>
    <x v="570"/>
    <s v="Finland"/>
    <s v="UU"/>
    <x v="0"/>
  </r>
  <r>
    <x v="61"/>
    <x v="436"/>
    <s v="Finland"/>
    <s v="DH"/>
    <x v="0"/>
  </r>
  <r>
    <x v="453"/>
    <x v="370"/>
    <s v="Finland"/>
    <s v="DH"/>
    <x v="0"/>
  </r>
  <r>
    <x v="2"/>
    <x v="493"/>
    <s v="Finland"/>
    <s v="UU"/>
    <x v="0"/>
  </r>
  <r>
    <x v="505"/>
    <x v="571"/>
    <s v="Finland"/>
    <s v="DH"/>
    <x v="0"/>
  </r>
  <r>
    <x v="366"/>
    <x v="732"/>
    <s v="Finland"/>
    <s v="UU"/>
    <x v="0"/>
  </r>
  <r>
    <x v="295"/>
    <x v="322"/>
    <s v="Sweden"/>
    <s v="DH"/>
    <x v="0"/>
  </r>
  <r>
    <x v="644"/>
    <x v="431"/>
    <s v="Sweden"/>
    <s v="DH"/>
    <x v="0"/>
  </r>
  <r>
    <x v="623"/>
    <x v="733"/>
    <s v="Sweden"/>
    <s v="DH"/>
    <x v="0"/>
  </r>
  <r>
    <x v="275"/>
    <x v="734"/>
    <s v="Sweden"/>
    <s v="UU"/>
    <x v="0"/>
  </r>
  <r>
    <x v="493"/>
    <x v="452"/>
    <s v="Sweden"/>
    <s v="UU"/>
    <x v="0"/>
  </r>
  <r>
    <x v="622"/>
    <x v="38"/>
    <s v="Sweden"/>
    <s v="DH"/>
    <x v="0"/>
  </r>
  <r>
    <x v="645"/>
    <x v="452"/>
    <s v="Sweden"/>
    <s v="AH"/>
    <x v="0"/>
  </r>
  <r>
    <x v="646"/>
    <x v="97"/>
    <s v="Sweden"/>
    <s v="PD"/>
    <x v="0"/>
  </r>
  <r>
    <x v="223"/>
    <x v="97"/>
    <s v="Sweden"/>
    <s v="UU"/>
    <x v="0"/>
  </r>
  <r>
    <x v="646"/>
    <x v="717"/>
    <s v="Sweden"/>
    <s v="UU"/>
    <x v="1"/>
  </r>
  <r>
    <x v="646"/>
    <x v="717"/>
    <s v="Sweden"/>
    <s v="UU"/>
    <x v="0"/>
  </r>
  <r>
    <x v="646"/>
    <x v="717"/>
    <s v="Sweden"/>
    <s v="UU"/>
    <x v="1"/>
  </r>
  <r>
    <x v="431"/>
    <x v="595"/>
    <s v="Sweden"/>
    <s v="UU"/>
    <x v="0"/>
  </r>
  <r>
    <x v="392"/>
    <x v="708"/>
    <s v="Belgium"/>
    <s v="AH"/>
    <x v="0"/>
  </r>
  <r>
    <x v="63"/>
    <x v="708"/>
    <s v="Belgium"/>
    <s v="UU"/>
    <x v="2"/>
  </r>
  <r>
    <x v="107"/>
    <x v="735"/>
    <s v="Belgium"/>
    <s v="DH"/>
    <x v="0"/>
  </r>
  <r>
    <x v="113"/>
    <x v="736"/>
    <s v="Germany"/>
    <s v="DH"/>
    <x v="0"/>
  </r>
  <r>
    <x v="411"/>
    <x v="112"/>
    <s v="Germany"/>
    <s v="DH"/>
    <x v="0"/>
  </r>
  <r>
    <x v="245"/>
    <x v="326"/>
    <s v="Germany"/>
    <s v="DH"/>
    <x v="0"/>
  </r>
  <r>
    <x v="647"/>
    <x v="103"/>
    <s v="Germany"/>
    <s v="UU"/>
    <x v="0"/>
  </r>
  <r>
    <x v="648"/>
    <x v="277"/>
    <s v="Germany"/>
    <s v="DH"/>
    <x v="0"/>
  </r>
  <r>
    <x v="156"/>
    <x v="711"/>
    <s v="Germany"/>
    <s v="UU"/>
    <x v="0"/>
  </r>
  <r>
    <x v="568"/>
    <x v="737"/>
    <s v="Germany"/>
    <s v="DH"/>
    <x v="0"/>
  </r>
  <r>
    <x v="114"/>
    <x v="538"/>
    <s v="Germany"/>
    <s v="DH"/>
    <x v="0"/>
  </r>
  <r>
    <x v="106"/>
    <x v="738"/>
    <s v="Estonia"/>
    <s v="RH"/>
    <x v="0"/>
  </r>
  <r>
    <x v="160"/>
    <x v="215"/>
    <s v="UK"/>
    <s v="UU"/>
    <x v="1"/>
  </r>
  <r>
    <x v="631"/>
    <x v="739"/>
    <s v="UK"/>
    <s v="UU"/>
    <x v="0"/>
  </r>
  <r>
    <x v="181"/>
    <x v="677"/>
    <s v="UK"/>
    <s v="AH"/>
    <x v="0"/>
  </r>
  <r>
    <x v="99"/>
    <x v="740"/>
    <s v="UK"/>
    <s v="DH"/>
    <x v="0"/>
  </r>
  <r>
    <x v="280"/>
    <x v="741"/>
    <s v="UK"/>
    <s v="DH"/>
    <x v="0"/>
  </r>
  <r>
    <x v="77"/>
    <x v="662"/>
    <s v="Netherlands"/>
    <s v="DH"/>
    <x v="0"/>
  </r>
  <r>
    <x v="77"/>
    <x v="662"/>
    <s v="Netherlands"/>
    <s v="UU"/>
    <x v="0"/>
  </r>
  <r>
    <x v="77"/>
    <x v="551"/>
    <s v="Netherlands"/>
    <s v="UU"/>
    <x v="0"/>
  </r>
  <r>
    <x v="500"/>
    <x v="708"/>
    <s v="Netherlands"/>
    <s v="DH"/>
    <x v="0"/>
  </r>
  <r>
    <x v="500"/>
    <x v="708"/>
    <s v="Netherlands"/>
    <s v="UU"/>
    <x v="0"/>
  </r>
  <r>
    <x v="649"/>
    <x v="742"/>
    <s v="Netherlands"/>
    <s v="UU"/>
    <x v="0"/>
  </r>
  <r>
    <x v="630"/>
    <x v="364"/>
    <s v="Netherlands"/>
    <s v="AH"/>
    <x v="2"/>
  </r>
  <r>
    <x v="650"/>
    <x v="743"/>
    <s v="Netherlands"/>
    <s v="DH"/>
    <x v="0"/>
  </r>
  <r>
    <x v="571"/>
    <x v="567"/>
    <s v="Netherlands"/>
    <s v="DH"/>
    <x v="2"/>
  </r>
  <r>
    <x v="412"/>
    <x v="744"/>
    <s v="Norway"/>
    <s v="UU"/>
    <x v="0"/>
  </r>
  <r>
    <x v="633"/>
    <x v="666"/>
    <s v="Finland"/>
    <s v="UU"/>
    <x v="0"/>
  </r>
  <r>
    <x v="33"/>
    <x v="34"/>
    <s v="Finland"/>
    <s v="UU"/>
    <x v="0"/>
  </r>
  <r>
    <x v="505"/>
    <x v="337"/>
    <s v="Finland"/>
    <s v="UU"/>
    <x v="0"/>
  </r>
  <r>
    <x v="33"/>
    <x v="34"/>
    <s v="Finland"/>
    <s v="DH"/>
    <x v="0"/>
  </r>
  <r>
    <x v="33"/>
    <x v="34"/>
    <s v="Finland"/>
    <s v="DH"/>
    <x v="0"/>
  </r>
  <r>
    <x v="651"/>
    <x v="745"/>
    <s v="Finland"/>
    <s v="DH"/>
    <x v="0"/>
  </r>
  <r>
    <x v="651"/>
    <x v="745"/>
    <s v="Finland"/>
    <s v="DH"/>
    <x v="0"/>
  </r>
  <r>
    <x v="651"/>
    <x v="745"/>
    <s v="Finland"/>
    <s v="DH"/>
    <x v="0"/>
  </r>
  <r>
    <x v="651"/>
    <x v="745"/>
    <s v="Finland"/>
    <s v="DH"/>
    <x v="0"/>
  </r>
  <r>
    <x v="123"/>
    <x v="122"/>
    <s v="Finland"/>
    <s v="DH"/>
    <x v="0"/>
  </r>
  <r>
    <x v="489"/>
    <x v="492"/>
    <s v="Finland"/>
    <s v="RH"/>
    <x v="0"/>
  </r>
  <r>
    <x v="489"/>
    <x v="492"/>
    <s v="Finland"/>
    <s v="DH"/>
    <x v="0"/>
  </r>
  <r>
    <x v="369"/>
    <x v="746"/>
    <s v="Finland"/>
    <s v="UU"/>
    <x v="0"/>
  </r>
  <r>
    <x v="652"/>
    <x v="747"/>
    <s v="Finland"/>
    <s v="DH"/>
    <x v="0"/>
  </r>
  <r>
    <x v="602"/>
    <x v="110"/>
    <s v="Finland"/>
    <s v="UU"/>
    <x v="0"/>
  </r>
  <r>
    <x v="33"/>
    <x v="34"/>
    <s v="Finland"/>
    <s v="DH"/>
    <x v="0"/>
  </r>
  <r>
    <x v="653"/>
    <x v="748"/>
    <s v="Russia"/>
    <s v="UU"/>
    <x v="0"/>
  </r>
  <r>
    <x v="435"/>
    <x v="375"/>
    <s v="Sweden"/>
    <s v="DH"/>
    <x v="0"/>
  </r>
  <r>
    <x v="323"/>
    <x v="36"/>
    <s v="Sweden"/>
    <s v="AH"/>
    <x v="0"/>
  </r>
  <r>
    <x v="223"/>
    <x v="717"/>
    <s v="Sweden"/>
    <s v="UU"/>
    <x v="0"/>
  </r>
  <r>
    <x v="431"/>
    <x v="595"/>
    <s v="Sweden"/>
    <s v="UU"/>
    <x v="0"/>
  </r>
  <r>
    <x v="623"/>
    <x v="717"/>
    <s v="Sweden"/>
    <s v="AH"/>
    <x v="0"/>
  </r>
  <r>
    <x v="623"/>
    <x v="682"/>
    <s v="Sweden"/>
    <s v="UU"/>
    <x v="0"/>
  </r>
  <r>
    <x v="623"/>
    <x v="178"/>
    <s v="Sweden"/>
    <s v="AH"/>
    <x v="0"/>
  </r>
  <r>
    <x v="646"/>
    <x v="717"/>
    <s v="Sweden"/>
    <s v="UU"/>
    <x v="0"/>
  </r>
  <r>
    <x v="646"/>
    <x v="717"/>
    <s v="Sweden"/>
    <s v="AH"/>
    <x v="0"/>
  </r>
  <r>
    <x v="167"/>
    <x v="717"/>
    <s v="Sweden"/>
    <s v="UU"/>
    <x v="1"/>
  </r>
  <r>
    <x v="624"/>
    <x v="703"/>
    <s v="Sweden"/>
    <s v="UU"/>
    <x v="0"/>
  </r>
  <r>
    <x v="646"/>
    <x v="717"/>
    <s v="Sweden"/>
    <s v="AH"/>
    <x v="0"/>
  </r>
  <r>
    <x v="166"/>
    <x v="61"/>
    <s v="Sweden"/>
    <s v="ND"/>
    <x v="0"/>
  </r>
  <r>
    <x v="78"/>
    <x v="270"/>
    <s v="Czech Republic"/>
    <s v="DH"/>
    <x v="0"/>
  </r>
  <r>
    <x v="78"/>
    <x v="270"/>
    <s v="Czech Republic"/>
    <s v="DH"/>
    <x v="0"/>
  </r>
  <r>
    <x v="654"/>
    <x v="25"/>
    <s v="Germany"/>
    <s v="DH"/>
    <x v="0"/>
  </r>
  <r>
    <x v="462"/>
    <x v="101"/>
    <s v="Germany"/>
    <s v="DH"/>
    <x v="0"/>
  </r>
  <r>
    <x v="498"/>
    <x v="97"/>
    <s v="Germany"/>
    <s v="UU"/>
    <x v="0"/>
  </r>
  <r>
    <x v="113"/>
    <x v="212"/>
    <s v="Germany"/>
    <s v="DH"/>
    <x v="0"/>
  </r>
  <r>
    <x v="515"/>
    <x v="292"/>
    <s v="Germany"/>
    <s v="DH"/>
    <x v="0"/>
  </r>
  <r>
    <x v="655"/>
    <x v="703"/>
    <s v="Germany"/>
    <s v="DH"/>
    <x v="0"/>
  </r>
  <r>
    <x v="656"/>
    <x v="449"/>
    <s v="Germany"/>
    <s v="UU"/>
    <x v="0"/>
  </r>
  <r>
    <x v="656"/>
    <x v="449"/>
    <s v="Germany"/>
    <s v="DH"/>
    <x v="0"/>
  </r>
  <r>
    <x v="656"/>
    <x v="449"/>
    <s v="Germany"/>
    <s v="DH"/>
    <x v="0"/>
  </r>
  <r>
    <x v="113"/>
    <x v="736"/>
    <s v="Germany"/>
    <s v="DH"/>
    <x v="0"/>
  </r>
  <r>
    <x v="149"/>
    <x v="105"/>
    <s v="Germany"/>
    <s v="UU"/>
    <x v="0"/>
  </r>
  <r>
    <x v="15"/>
    <x v="128"/>
    <s v="Germany"/>
    <s v="UU"/>
    <x v="0"/>
  </r>
  <r>
    <x v="526"/>
    <x v="749"/>
    <s v="Germany"/>
    <s v="DH"/>
    <x v="0"/>
  </r>
  <r>
    <x v="526"/>
    <x v="749"/>
    <s v="Germany"/>
    <s v="DH"/>
    <x v="0"/>
  </r>
  <r>
    <x v="657"/>
    <x v="366"/>
    <s v="Germany"/>
    <s v="DH"/>
    <x v="0"/>
  </r>
  <r>
    <x v="69"/>
    <x v="87"/>
    <s v="Denmark"/>
    <s v="UU"/>
    <x v="1"/>
  </r>
  <r>
    <x v="189"/>
    <x v="61"/>
    <s v="Denmark"/>
    <s v="DH"/>
    <x v="0"/>
  </r>
  <r>
    <x v="612"/>
    <x v="586"/>
    <s v="Denmark"/>
    <s v="DH"/>
    <x v="0"/>
  </r>
  <r>
    <x v="612"/>
    <x v="586"/>
    <s v="Denmark"/>
    <s v="DH"/>
    <x v="0"/>
  </r>
  <r>
    <x v="658"/>
    <x v="750"/>
    <s v="Estonia"/>
    <s v="RH"/>
    <x v="2"/>
  </r>
  <r>
    <x v="470"/>
    <x v="661"/>
    <s v="UK"/>
    <s v="DH"/>
    <x v="0"/>
  </r>
  <r>
    <x v="659"/>
    <x v="248"/>
    <s v="UK"/>
    <s v="DH"/>
    <x v="0"/>
  </r>
  <r>
    <x v="553"/>
    <x v="504"/>
    <s v="UK"/>
    <s v="UU"/>
    <x v="0"/>
  </r>
  <r>
    <x v="607"/>
    <x v="168"/>
    <s v="UK"/>
    <s v="UU"/>
    <x v="0"/>
  </r>
  <r>
    <x v="17"/>
    <x v="524"/>
    <s v="UK"/>
    <s v="DH"/>
    <x v="0"/>
  </r>
  <r>
    <x v="17"/>
    <x v="524"/>
    <s v="UK"/>
    <s v="DH"/>
    <x v="0"/>
  </r>
  <r>
    <x v="531"/>
    <x v="677"/>
    <s v="UK"/>
    <s v="DH"/>
    <x v="0"/>
  </r>
  <r>
    <x v="660"/>
    <x v="497"/>
    <s v="Croatia"/>
    <s v="UU"/>
    <x v="0"/>
  </r>
  <r>
    <x v="660"/>
    <x v="497"/>
    <s v="Croatia"/>
    <s v="UU"/>
    <x v="0"/>
  </r>
  <r>
    <x v="500"/>
    <x v="567"/>
    <s v="Netherlands"/>
    <s v="UU"/>
    <x v="0"/>
  </r>
  <r>
    <x v="470"/>
    <x v="558"/>
    <s v="Netherlands"/>
    <s v="ND"/>
    <x v="0"/>
  </r>
  <r>
    <x v="661"/>
    <x v="751"/>
    <s v="Netherlands"/>
    <s v="UU"/>
    <x v="1"/>
  </r>
  <r>
    <x v="630"/>
    <x v="364"/>
    <s v="Netherlands"/>
    <s v="DH"/>
    <x v="0"/>
  </r>
  <r>
    <x v="642"/>
    <x v="364"/>
    <s v="Netherlands"/>
    <s v="RH"/>
    <x v="0"/>
  </r>
  <r>
    <x v="630"/>
    <x v="364"/>
    <s v="Netherlands"/>
    <s v="RH"/>
    <x v="0"/>
  </r>
  <r>
    <x v="630"/>
    <x v="752"/>
    <s v="Netherlands"/>
    <s v="UU"/>
    <x v="0"/>
  </r>
  <r>
    <x v="630"/>
    <x v="752"/>
    <s v="Netherlands"/>
    <s v="UU"/>
    <x v="0"/>
  </r>
  <r>
    <x v="630"/>
    <x v="364"/>
    <s v="Netherlands"/>
    <s v="UU"/>
    <x v="0"/>
  </r>
  <r>
    <x v="565"/>
    <x v="753"/>
    <s v="Netherlands"/>
    <s v="UU"/>
    <x v="1"/>
  </r>
  <r>
    <x v="77"/>
    <x v="551"/>
    <s v="Netherlands"/>
    <s v="UU"/>
    <x v="0"/>
  </r>
  <r>
    <x v="662"/>
    <x v="651"/>
    <s v="Netherlands"/>
    <s v="UU"/>
    <x v="0"/>
  </r>
  <r>
    <x v="567"/>
    <x v="442"/>
    <s v="Netherlands"/>
    <s v="DH"/>
    <x v="0"/>
  </r>
  <r>
    <x v="663"/>
    <x v="484"/>
    <s v="Norway"/>
    <s v="UU"/>
    <x v="0"/>
  </r>
  <r>
    <x v="664"/>
    <x v="744"/>
    <s v="Norway"/>
    <s v="DH"/>
    <x v="0"/>
  </r>
  <r>
    <x v="374"/>
    <x v="754"/>
    <s v="Finland"/>
    <s v="UU"/>
    <x v="0"/>
  </r>
  <r>
    <x v="121"/>
    <x v="623"/>
    <s v="Finland"/>
    <s v="UU"/>
    <x v="0"/>
  </r>
  <r>
    <x v="489"/>
    <x v="755"/>
    <s v="Finland"/>
    <s v="AH"/>
    <x v="0"/>
  </r>
  <r>
    <x v="665"/>
    <x v="322"/>
    <s v="Finland"/>
    <s v="UU"/>
    <x v="0"/>
  </r>
  <r>
    <x v="666"/>
    <x v="756"/>
    <s v="Finland"/>
    <s v="UU"/>
    <x v="0"/>
  </r>
  <r>
    <x v="387"/>
    <x v="196"/>
    <s v="Finland"/>
    <s v="UU"/>
    <x v="0"/>
  </r>
  <r>
    <x v="269"/>
    <x v="757"/>
    <s v="Finland"/>
    <s v="DH"/>
    <x v="0"/>
  </r>
  <r>
    <x v="620"/>
    <x v="142"/>
    <s v="Finland"/>
    <s v="RH"/>
    <x v="0"/>
  </r>
  <r>
    <x v="51"/>
    <x v="122"/>
    <s v="Finland"/>
    <s v="AH"/>
    <x v="0"/>
  </r>
  <r>
    <x v="51"/>
    <x v="122"/>
    <s v="Finland"/>
    <s v="UU"/>
    <x v="0"/>
  </r>
  <r>
    <x v="140"/>
    <x v="758"/>
    <s v="Finland"/>
    <s v="UU"/>
    <x v="0"/>
  </r>
  <r>
    <x v="437"/>
    <x v="493"/>
    <s v="Finland"/>
    <s v="AH"/>
    <x v="0"/>
  </r>
  <r>
    <x v="61"/>
    <x v="370"/>
    <s v="Finland"/>
    <s v="AH"/>
    <x v="0"/>
  </r>
  <r>
    <x v="667"/>
    <x v="759"/>
    <s v="Finland"/>
    <s v="DH"/>
    <x v="0"/>
  </r>
  <r>
    <x v="123"/>
    <x v="760"/>
    <s v="Finland"/>
    <s v="DH"/>
    <x v="0"/>
  </r>
  <r>
    <x v="123"/>
    <x v="761"/>
    <s v="Finland"/>
    <s v="DH"/>
    <x v="0"/>
  </r>
  <r>
    <x v="668"/>
    <x v="118"/>
    <s v="Finland"/>
    <s v="UU"/>
    <x v="0"/>
  </r>
  <r>
    <x v="578"/>
    <x v="185"/>
    <s v="Sweden"/>
    <s v="UU"/>
    <x v="0"/>
  </r>
  <r>
    <x v="342"/>
    <x v="185"/>
    <s v="Sweden"/>
    <s v="DH"/>
    <x v="0"/>
  </r>
  <r>
    <x v="595"/>
    <x v="185"/>
    <s v="Sweden"/>
    <s v="DH"/>
    <x v="0"/>
  </r>
  <r>
    <x v="595"/>
    <x v="185"/>
    <s v="Sweden"/>
    <s v="DH"/>
    <x v="0"/>
  </r>
  <r>
    <x v="578"/>
    <x v="185"/>
    <s v="Sweden"/>
    <s v="UU"/>
    <x v="0"/>
  </r>
  <r>
    <x v="578"/>
    <x v="185"/>
    <s v="Sweden"/>
    <s v="RH"/>
    <x v="0"/>
  </r>
  <r>
    <x v="578"/>
    <x v="185"/>
    <s v="Sweden"/>
    <s v="UU"/>
    <x v="0"/>
  </r>
  <r>
    <x v="564"/>
    <x v="199"/>
    <s v="Sweden"/>
    <s v="DH"/>
    <x v="0"/>
  </r>
  <r>
    <x v="578"/>
    <x v="185"/>
    <s v="Sweden"/>
    <s v="DH"/>
    <x v="0"/>
  </r>
  <r>
    <x v="595"/>
    <x v="185"/>
    <s v="Sweden"/>
    <s v="RH"/>
    <x v="0"/>
  </r>
  <r>
    <x v="578"/>
    <x v="185"/>
    <s v="Sweden"/>
    <s v="DH"/>
    <x v="0"/>
  </r>
  <r>
    <x v="146"/>
    <x v="762"/>
    <s v="Sweden"/>
    <s v="UU"/>
    <x v="0"/>
  </r>
  <r>
    <x v="70"/>
    <x v="198"/>
    <s v="Sweden"/>
    <s v="AH"/>
    <x v="0"/>
  </r>
  <r>
    <x v="342"/>
    <x v="74"/>
    <s v="Sweden"/>
    <s v="UU"/>
    <x v="0"/>
  </r>
  <r>
    <x v="342"/>
    <x v="74"/>
    <s v="Sweden"/>
    <s v="UU"/>
    <x v="0"/>
  </r>
  <r>
    <x v="595"/>
    <x v="185"/>
    <s v="Sweden"/>
    <s v="RH"/>
    <x v="0"/>
  </r>
  <r>
    <x v="595"/>
    <x v="185"/>
    <s v="Sweden"/>
    <s v="RH"/>
    <x v="0"/>
  </r>
  <r>
    <x v="669"/>
    <x v="213"/>
    <s v="Sweden"/>
    <s v="UU"/>
    <x v="0"/>
  </r>
  <r>
    <x v="107"/>
    <x v="735"/>
    <s v="Belgium"/>
    <s v="UU"/>
    <x v="0"/>
  </r>
  <r>
    <x v="78"/>
    <x v="324"/>
    <s v="Czech Republic"/>
    <s v="DH"/>
    <x v="0"/>
  </r>
  <r>
    <x v="347"/>
    <x v="541"/>
    <s v="Czech Republic"/>
    <s v="DH"/>
    <x v="0"/>
  </r>
  <r>
    <x v="347"/>
    <x v="541"/>
    <s v="Czech Republic"/>
    <s v="DH"/>
    <x v="0"/>
  </r>
  <r>
    <x v="670"/>
    <x v="763"/>
    <s v="Germany"/>
    <s v="UU"/>
    <x v="0"/>
  </r>
  <r>
    <x v="398"/>
    <x v="443"/>
    <s v="Germany"/>
    <s v="RH"/>
    <x v="2"/>
  </r>
  <r>
    <x v="671"/>
    <x v="77"/>
    <s v="Denmark"/>
    <s v="DH"/>
    <x v="0"/>
  </r>
  <r>
    <x v="669"/>
    <x v="77"/>
    <s v="Denmark"/>
    <s v="DH"/>
    <x v="0"/>
  </r>
  <r>
    <x v="356"/>
    <x v="764"/>
    <s v="Estonia"/>
    <s v="UU"/>
    <x v="0"/>
  </r>
  <r>
    <x v="672"/>
    <x v="527"/>
    <s v="UK"/>
    <s v="UU"/>
    <x v="0"/>
  </r>
  <r>
    <x v="160"/>
    <x v="649"/>
    <s v="UK"/>
    <s v="DH"/>
    <x v="2"/>
  </r>
  <r>
    <x v="35"/>
    <x v="765"/>
    <s v="UK"/>
    <s v="PD"/>
    <x v="0"/>
  </r>
  <r>
    <x v="673"/>
    <x v="319"/>
    <s v="Croatia"/>
    <s v="UU"/>
    <x v="0"/>
  </r>
  <r>
    <x v="554"/>
    <x v="689"/>
    <s v="Netherlands"/>
    <s v="UU"/>
    <x v="0"/>
  </r>
  <r>
    <x v="554"/>
    <x v="766"/>
    <s v="Netherlands"/>
    <s v="AH"/>
    <x v="0"/>
  </r>
  <r>
    <x v="75"/>
    <x v="689"/>
    <s v="Netherlands"/>
    <s v="RH"/>
    <x v="2"/>
  </r>
  <r>
    <x v="75"/>
    <x v="689"/>
    <s v="Netherlands"/>
    <s v="RH"/>
    <x v="2"/>
  </r>
  <r>
    <x v="470"/>
    <x v="498"/>
    <s v="Netherlands"/>
    <s v="RH"/>
    <x v="0"/>
  </r>
  <r>
    <x v="470"/>
    <x v="442"/>
    <s v="Netherlands"/>
    <s v="UU"/>
    <x v="0"/>
  </r>
  <r>
    <x v="411"/>
    <x v="550"/>
    <s v="Netherlands"/>
    <s v="UU"/>
    <x v="0"/>
  </r>
  <r>
    <x v="411"/>
    <x v="753"/>
    <s v="Netherlands"/>
    <s v="AH"/>
    <x v="0"/>
  </r>
  <r>
    <x v="411"/>
    <x v="753"/>
    <s v="Netherlands"/>
    <s v="UU"/>
    <x v="0"/>
  </r>
  <r>
    <x v="500"/>
    <x v="753"/>
    <s v="Netherlands"/>
    <s v="AH"/>
    <x v="0"/>
  </r>
  <r>
    <x v="411"/>
    <x v="753"/>
    <s v="Netherlands"/>
    <s v="UU"/>
    <x v="0"/>
  </r>
  <r>
    <x v="411"/>
    <x v="753"/>
    <s v="Netherlands"/>
    <s v="UU"/>
    <x v="0"/>
  </r>
  <r>
    <x v="662"/>
    <x v="549"/>
    <s v="Netherlands"/>
    <s v="UU"/>
    <x v="0"/>
  </r>
  <r>
    <x v="662"/>
    <x v="549"/>
    <s v="Netherlands"/>
    <s v="UU"/>
    <x v="0"/>
  </r>
  <r>
    <x v="662"/>
    <x v="549"/>
    <s v="Netherlands"/>
    <s v="DH"/>
    <x v="0"/>
  </r>
  <r>
    <x v="662"/>
    <x v="549"/>
    <s v="Netherlands"/>
    <s v="DH"/>
    <x v="0"/>
  </r>
  <r>
    <x v="642"/>
    <x v="549"/>
    <s v="Netherlands"/>
    <s v="DH"/>
    <x v="0"/>
  </r>
  <r>
    <x v="642"/>
    <x v="549"/>
    <s v="Netherlands"/>
    <s v="DH"/>
    <x v="0"/>
  </r>
  <r>
    <x v="662"/>
    <x v="549"/>
    <s v="Netherlands"/>
    <s v="UU"/>
    <x v="0"/>
  </r>
  <r>
    <x v="662"/>
    <x v="549"/>
    <s v="Netherlands"/>
    <s v="DH"/>
    <x v="0"/>
  </r>
  <r>
    <x v="642"/>
    <x v="549"/>
    <s v="Netherlands"/>
    <s v="AH"/>
    <x v="0"/>
  </r>
  <r>
    <x v="642"/>
    <x v="549"/>
    <s v="Netherlands"/>
    <s v="AH"/>
    <x v="0"/>
  </r>
  <r>
    <x v="662"/>
    <x v="549"/>
    <s v="Netherlands"/>
    <s v="DH"/>
    <x v="0"/>
  </r>
  <r>
    <x v="662"/>
    <x v="549"/>
    <s v="Netherlands"/>
    <s v="DH"/>
    <x v="0"/>
  </r>
  <r>
    <x v="662"/>
    <x v="549"/>
    <s v="Netherlands"/>
    <s v="UU"/>
    <x v="0"/>
  </r>
  <r>
    <x v="674"/>
    <x v="767"/>
    <s v="Norway"/>
    <s v="UU"/>
    <x v="0"/>
  </r>
  <r>
    <x v="21"/>
    <x v="19"/>
    <s v="Finland"/>
    <s v="UU"/>
    <x v="0"/>
  </r>
  <r>
    <x v="675"/>
    <x v="768"/>
    <s v="Finland"/>
    <s v="DH"/>
    <x v="0"/>
  </r>
  <r>
    <x v="675"/>
    <x v="769"/>
    <s v="Finland"/>
    <s v="DH"/>
    <x v="0"/>
  </r>
  <r>
    <x v="121"/>
    <x v="465"/>
    <s v="Finland"/>
    <s v="DH"/>
    <x v="0"/>
  </r>
  <r>
    <x v="676"/>
    <x v="465"/>
    <s v="Finland"/>
    <s v="DH"/>
    <x v="0"/>
  </r>
  <r>
    <x v="451"/>
    <x v="770"/>
    <s v="Finland"/>
    <s v="UU"/>
    <x v="0"/>
  </r>
  <r>
    <x v="677"/>
    <x v="512"/>
    <s v="Finland"/>
    <s v="UU"/>
    <x v="0"/>
  </r>
  <r>
    <x v="678"/>
    <x v="771"/>
    <s v="Finland"/>
    <s v="PD"/>
    <x v="0"/>
  </r>
  <r>
    <x v="617"/>
    <x v="772"/>
    <s v="Finland"/>
    <s v="DH"/>
    <x v="0"/>
  </r>
  <r>
    <x v="123"/>
    <x v="122"/>
    <s v="Finland"/>
    <s v="DH"/>
    <x v="0"/>
  </r>
  <r>
    <x v="104"/>
    <x v="436"/>
    <s v="Finland"/>
    <s v="DH"/>
    <x v="0"/>
  </r>
  <r>
    <x v="104"/>
    <x v="436"/>
    <s v="Finland"/>
    <s v="DH"/>
    <x v="0"/>
  </r>
  <r>
    <x v="231"/>
    <x v="773"/>
    <s v="Finland"/>
    <s v="UU"/>
    <x v="0"/>
  </r>
  <r>
    <x v="679"/>
    <x v="774"/>
    <s v="Sweden"/>
    <s v="UU"/>
    <x v="0"/>
  </r>
  <r>
    <x v="595"/>
    <x v="185"/>
    <s v="Sweden"/>
    <s v="RH"/>
    <x v="0"/>
  </r>
  <r>
    <x v="265"/>
    <x v="775"/>
    <s v="Sweden"/>
    <s v="RH"/>
    <x v="1"/>
  </r>
  <r>
    <x v="594"/>
    <x v="269"/>
    <s v="Sweden"/>
    <s v="AH"/>
    <x v="0"/>
  </r>
  <r>
    <x v="680"/>
    <x v="776"/>
    <s v="Germany"/>
    <s v="UU"/>
    <x v="0"/>
  </r>
  <r>
    <x v="429"/>
    <x v="777"/>
    <s v="Germany"/>
    <s v="DH"/>
    <x v="0"/>
  </r>
  <r>
    <x v="113"/>
    <x v="736"/>
    <s v="Germany"/>
    <s v="DH"/>
    <x v="0"/>
  </r>
  <r>
    <x v="681"/>
    <x v="777"/>
    <s v="Germany"/>
    <s v="RH"/>
    <x v="2"/>
  </r>
  <r>
    <x v="305"/>
    <x v="778"/>
    <s v="Germany"/>
    <s v="DH"/>
    <x v="0"/>
  </r>
  <r>
    <x v="113"/>
    <x v="779"/>
    <s v="Germany"/>
    <s v="DH"/>
    <x v="0"/>
  </r>
  <r>
    <x v="113"/>
    <x v="780"/>
    <s v="Germany"/>
    <s v="DH"/>
    <x v="0"/>
  </r>
  <r>
    <x v="398"/>
    <x v="37"/>
    <s v="Germany"/>
    <s v="DH"/>
    <x v="0"/>
  </r>
  <r>
    <x v="55"/>
    <x v="781"/>
    <s v="Germany"/>
    <s v="DH"/>
    <x v="0"/>
  </r>
  <r>
    <x v="491"/>
    <x v="782"/>
    <s v="Denmark"/>
    <s v="RH"/>
    <x v="2"/>
  </r>
  <r>
    <x v="682"/>
    <x v="783"/>
    <s v="Estonia"/>
    <s v="DH"/>
    <x v="0"/>
  </r>
  <r>
    <x v="289"/>
    <x v="784"/>
    <s v="Estonia"/>
    <s v="DH"/>
    <x v="0"/>
  </r>
  <r>
    <x v="280"/>
    <x v="645"/>
    <s v="UK"/>
    <s v="ND"/>
    <x v="2"/>
  </r>
  <r>
    <x v="672"/>
    <x v="527"/>
    <s v="UK"/>
    <s v="UU"/>
    <x v="0"/>
  </r>
  <r>
    <x v="35"/>
    <x v="765"/>
    <s v="UK"/>
    <s v="UU"/>
    <x v="0"/>
  </r>
  <r>
    <x v="585"/>
    <x v="785"/>
    <s v="Hungary"/>
    <s v="DH"/>
    <x v="0"/>
  </r>
  <r>
    <x v="683"/>
    <x v="786"/>
    <s v="Netherlands"/>
    <s v="UU"/>
    <x v="0"/>
  </r>
  <r>
    <x v="411"/>
    <x v="662"/>
    <s v="Netherlands"/>
    <s v="UU"/>
    <x v="0"/>
  </r>
  <r>
    <x v="630"/>
    <x v="441"/>
    <s v="Netherlands"/>
    <s v="DH"/>
    <x v="0"/>
  </r>
  <r>
    <x v="77"/>
    <x v="766"/>
    <s v="Netherlands"/>
    <s v="DH"/>
    <x v="0"/>
  </r>
  <r>
    <x v="630"/>
    <x v="787"/>
    <s v="Netherlands"/>
    <s v="DH"/>
    <x v="0"/>
  </r>
  <r>
    <x v="77"/>
    <x v="551"/>
    <s v="Netherlands"/>
    <s v="DH"/>
    <x v="0"/>
  </r>
  <r>
    <x v="77"/>
    <x v="551"/>
    <s v="Netherlands"/>
    <s v="DH"/>
    <x v="0"/>
  </r>
  <r>
    <x v="630"/>
    <x v="364"/>
    <s v="Netherlands"/>
    <s v="DH"/>
    <x v="0"/>
  </r>
  <r>
    <x v="613"/>
    <x v="788"/>
    <s v="Netherlands"/>
    <s v="UU"/>
    <x v="0"/>
  </r>
  <r>
    <x v="14"/>
    <x v="711"/>
    <s v="Netherlands"/>
    <s v="UU"/>
    <x v="2"/>
  </r>
  <r>
    <x v="14"/>
    <x v="711"/>
    <s v="Netherlands"/>
    <s v="UU"/>
    <x v="0"/>
  </r>
  <r>
    <x v="14"/>
    <x v="711"/>
    <s v="Netherlands"/>
    <s v="UU"/>
    <x v="0"/>
  </r>
  <r>
    <x v="411"/>
    <x v="753"/>
    <s v="Netherlands"/>
    <s v="UU"/>
    <x v="0"/>
  </r>
  <r>
    <x v="411"/>
    <x v="753"/>
    <s v="Netherlands"/>
    <s v="UU"/>
    <x v="0"/>
  </r>
  <r>
    <x v="411"/>
    <x v="662"/>
    <s v="Netherlands"/>
    <s v="UU"/>
    <x v="0"/>
  </r>
  <r>
    <x v="631"/>
    <x v="789"/>
    <s v="Netherlands"/>
    <s v="UU"/>
    <x v="0"/>
  </r>
  <r>
    <x v="35"/>
    <x v="789"/>
    <s v="Netherlands"/>
    <s v="DH"/>
    <x v="0"/>
  </r>
  <r>
    <x v="642"/>
    <x v="67"/>
    <s v="Netherlands"/>
    <s v="UU"/>
    <x v="0"/>
  </r>
  <r>
    <x v="646"/>
    <x v="749"/>
    <s v="Norway"/>
    <s v="UU"/>
    <x v="0"/>
  </r>
  <r>
    <x v="412"/>
    <x v="790"/>
    <s v="Finland"/>
    <s v="UU"/>
    <x v="0"/>
  </r>
  <r>
    <x v="684"/>
    <x v="791"/>
    <s v="Finland"/>
    <s v="UU"/>
    <x v="0"/>
  </r>
  <r>
    <x v="685"/>
    <x v="784"/>
    <s v="Finland"/>
    <s v="AH"/>
    <x v="0"/>
  </r>
  <r>
    <x v="686"/>
    <x v="466"/>
    <s v="Finland"/>
    <s v="DH"/>
    <x v="0"/>
  </r>
  <r>
    <x v="687"/>
    <x v="792"/>
    <s v="Finland"/>
    <s v="DH"/>
    <x v="0"/>
  </r>
  <r>
    <x v="391"/>
    <x v="793"/>
    <s v="Finland"/>
    <s v="UU"/>
    <x v="0"/>
  </r>
  <r>
    <x v="688"/>
    <x v="793"/>
    <s v="Finland"/>
    <s v="UU"/>
    <x v="0"/>
  </r>
  <r>
    <x v="391"/>
    <x v="793"/>
    <s v="Finland"/>
    <s v="UU"/>
    <x v="0"/>
  </r>
  <r>
    <x v="391"/>
    <x v="793"/>
    <s v="Finland"/>
    <s v="AH"/>
    <x v="0"/>
  </r>
  <r>
    <x v="2"/>
    <x v="92"/>
    <s v="Finland"/>
    <s v="RH"/>
    <x v="2"/>
  </r>
  <r>
    <x v="2"/>
    <x v="92"/>
    <s v="Finland"/>
    <s v="RH"/>
    <x v="2"/>
  </r>
  <r>
    <x v="689"/>
    <x v="794"/>
    <s v="Finland"/>
    <s v="DH"/>
    <x v="0"/>
  </r>
  <r>
    <x v="690"/>
    <x v="795"/>
    <s v="Finland"/>
    <s v="UU"/>
    <x v="0"/>
  </r>
  <r>
    <x v="691"/>
    <x v="796"/>
    <s v="Finland"/>
    <s v="DH"/>
    <x v="0"/>
  </r>
  <r>
    <x v="692"/>
    <x v="182"/>
    <s v="Finland"/>
    <s v="UU"/>
    <x v="0"/>
  </r>
  <r>
    <x v="693"/>
    <x v="623"/>
    <s v="Finland"/>
    <s v="DH"/>
    <x v="0"/>
  </r>
  <r>
    <x v="578"/>
    <x v="185"/>
    <s v="Sweden"/>
    <s v="PD"/>
    <x v="0"/>
  </r>
  <r>
    <x v="146"/>
    <x v="762"/>
    <s v="Sweden"/>
    <s v="UU"/>
    <x v="0"/>
  </r>
  <r>
    <x v="146"/>
    <x v="762"/>
    <s v="Sweden"/>
    <s v="UU"/>
    <x v="0"/>
  </r>
  <r>
    <x v="146"/>
    <x v="762"/>
    <s v="Sweden"/>
    <s v="UU"/>
    <x v="0"/>
  </r>
  <r>
    <x v="70"/>
    <x v="762"/>
    <s v="Sweden"/>
    <s v="DH"/>
    <x v="0"/>
  </r>
  <r>
    <x v="406"/>
    <x v="797"/>
    <s v="Sweden"/>
    <s v="DH"/>
    <x v="0"/>
  </r>
  <r>
    <x v="216"/>
    <x v="2"/>
    <s v="Czech Republic"/>
    <s v="DH"/>
    <x v="0"/>
  </r>
  <r>
    <x v="694"/>
    <x v="798"/>
    <s v="Czech Republic"/>
    <s v="DH"/>
    <x v="0"/>
  </r>
  <r>
    <x v="695"/>
    <x v="733"/>
    <s v="Czech Republic"/>
    <s v="DH"/>
    <x v="0"/>
  </r>
  <r>
    <x v="145"/>
    <x v="340"/>
    <s v="Czech Republic"/>
    <s v="UU"/>
    <x v="0"/>
  </r>
  <r>
    <x v="609"/>
    <x v="241"/>
    <s v="Czech Republic"/>
    <s v="DH"/>
    <x v="0"/>
  </r>
  <r>
    <x v="160"/>
    <x v="426"/>
    <s v="Germany"/>
    <s v="DH"/>
    <x v="0"/>
  </r>
  <r>
    <x v="654"/>
    <x v="575"/>
    <s v="Germany"/>
    <s v="DH"/>
    <x v="0"/>
  </r>
  <r>
    <x v="113"/>
    <x v="736"/>
    <s v="Germany"/>
    <s v="UU"/>
    <x v="0"/>
  </r>
  <r>
    <x v="85"/>
    <x v="177"/>
    <s v="Germany"/>
    <s v="UU"/>
    <x v="0"/>
  </r>
  <r>
    <x v="696"/>
    <x v="236"/>
    <s v="Germany"/>
    <s v="UU"/>
    <x v="0"/>
  </r>
  <r>
    <x v="352"/>
    <x v="799"/>
    <s v="Germany"/>
    <s v="UU"/>
    <x v="0"/>
  </r>
  <r>
    <x v="209"/>
    <x v="69"/>
    <s v="Denmark"/>
    <s v="UU"/>
    <x v="1"/>
  </r>
  <r>
    <x v="98"/>
    <x v="800"/>
    <s v="UK"/>
    <s v="UU"/>
    <x v="0"/>
  </r>
  <r>
    <x v="280"/>
    <x v="636"/>
    <s v="UK"/>
    <s v="AH"/>
    <x v="0"/>
  </r>
  <r>
    <x v="95"/>
    <x v="545"/>
    <s v="UK"/>
    <s v="AH"/>
    <x v="0"/>
  </r>
  <r>
    <x v="35"/>
    <x v="739"/>
    <s v="UK"/>
    <s v="DH"/>
    <x v="0"/>
  </r>
  <r>
    <x v="35"/>
    <x v="739"/>
    <s v="UK"/>
    <s v="UU"/>
    <x v="0"/>
  </r>
  <r>
    <x v="35"/>
    <x v="739"/>
    <s v="UK"/>
    <s v="UU"/>
    <x v="0"/>
  </r>
  <r>
    <x v="360"/>
    <x v="675"/>
    <s v="UK"/>
    <s v="AH"/>
    <x v="0"/>
  </r>
  <r>
    <x v="567"/>
    <x v="687"/>
    <s v="UK"/>
    <s v="UU"/>
    <x v="0"/>
  </r>
  <r>
    <x v="662"/>
    <x v="728"/>
    <s v="Netherlands"/>
    <s v="DH"/>
    <x v="0"/>
  </r>
  <r>
    <x v="317"/>
    <x v="801"/>
    <s v="Netherlands"/>
    <s v="DH"/>
    <x v="0"/>
  </r>
  <r>
    <x v="500"/>
    <x v="550"/>
    <s v="Netherlands"/>
    <s v="UU"/>
    <x v="0"/>
  </r>
  <r>
    <x v="500"/>
    <x v="662"/>
    <s v="Netherlands"/>
    <s v="DH"/>
    <x v="0"/>
  </r>
  <r>
    <x v="630"/>
    <x v="364"/>
    <s v="Netherlands"/>
    <s v="RH"/>
    <x v="2"/>
  </r>
  <r>
    <x v="515"/>
    <x v="802"/>
    <s v="Netherlands"/>
    <s v="UU"/>
    <x v="1"/>
  </r>
  <r>
    <x v="14"/>
    <x v="711"/>
    <s v="Netherlands"/>
    <s v="UU"/>
    <x v="0"/>
  </r>
  <r>
    <x v="613"/>
    <x v="766"/>
    <s v="Netherlands"/>
    <s v="RH"/>
    <x v="0"/>
  </r>
  <r>
    <x v="14"/>
    <x v="711"/>
    <s v="Netherlands"/>
    <s v="UU"/>
    <x v="0"/>
  </r>
  <r>
    <x v="14"/>
    <x v="711"/>
    <s v="Netherlands"/>
    <s v="DH"/>
    <x v="0"/>
  </r>
  <r>
    <x v="14"/>
    <x v="711"/>
    <s v="Netherlands"/>
    <s v="UU"/>
    <x v="0"/>
  </r>
  <r>
    <x v="14"/>
    <x v="711"/>
    <s v="Netherlands"/>
    <s v="UU"/>
    <x v="0"/>
  </r>
  <r>
    <x v="317"/>
    <x v="803"/>
    <s v="Netherlands"/>
    <s v="DH"/>
    <x v="0"/>
  </r>
  <r>
    <x v="317"/>
    <x v="803"/>
    <s v="Netherlands"/>
    <s v="DH"/>
    <x v="0"/>
  </r>
  <r>
    <x v="240"/>
    <x v="804"/>
    <s v="Norway"/>
    <s v="AH"/>
    <x v="0"/>
  </r>
  <r>
    <x v="697"/>
    <x v="805"/>
    <s v="Norway"/>
    <s v="UU"/>
    <x v="0"/>
  </r>
  <r>
    <x v="632"/>
    <x v="711"/>
    <s v="Norway"/>
    <s v="UU"/>
    <x v="0"/>
  </r>
  <r>
    <x v="468"/>
    <x v="591"/>
    <s v="Poland"/>
    <s v="RH"/>
    <x v="2"/>
  </r>
  <r>
    <x v="439"/>
    <x v="806"/>
    <s v="Finland"/>
    <s v="DH"/>
    <x v="0"/>
  </r>
  <r>
    <x v="698"/>
    <x v="731"/>
    <s v="Finland"/>
    <s v="UU"/>
    <x v="0"/>
  </r>
  <r>
    <x v="699"/>
    <x v="807"/>
    <s v="Russia"/>
    <s v="RH"/>
    <x v="2"/>
  </r>
  <r>
    <x v="700"/>
    <x v="808"/>
    <s v="Sweden"/>
    <s v="UU"/>
    <x v="0"/>
  </r>
  <r>
    <x v="94"/>
    <x v="774"/>
    <s v="Sweden"/>
    <s v="UU"/>
    <x v="0"/>
  </r>
  <r>
    <x v="146"/>
    <x v="762"/>
    <s v="Sweden"/>
    <s v="DH"/>
    <x v="0"/>
  </r>
  <r>
    <x v="146"/>
    <x v="762"/>
    <s v="Sweden"/>
    <s v="AH"/>
    <x v="0"/>
  </r>
  <r>
    <x v="491"/>
    <x v="774"/>
    <s v="Sweden"/>
    <s v="UU"/>
    <x v="0"/>
  </r>
  <r>
    <x v="98"/>
    <x v="662"/>
    <s v="Belgium"/>
    <s v="UU"/>
    <x v="0"/>
  </r>
  <r>
    <x v="99"/>
    <x v="164"/>
    <s v="Belgium"/>
    <s v="UU"/>
    <x v="0"/>
  </r>
  <r>
    <x v="53"/>
    <x v="473"/>
    <s v="Belgium"/>
    <s v="DH"/>
    <x v="0"/>
  </r>
  <r>
    <x v="99"/>
    <x v="164"/>
    <s v="Belgium"/>
    <s v="DH"/>
    <x v="0"/>
  </r>
  <r>
    <x v="360"/>
    <x v="809"/>
    <s v="Belgium"/>
    <s v="UU"/>
    <x v="0"/>
  </r>
  <r>
    <x v="160"/>
    <x v="164"/>
    <s v="Belgium"/>
    <s v="DH"/>
    <x v="0"/>
  </r>
  <r>
    <x v="54"/>
    <x v="803"/>
    <s v="Belgium"/>
    <s v="UU"/>
    <x v="0"/>
  </r>
  <r>
    <x v="461"/>
    <x v="456"/>
    <s v="Czech Republic"/>
    <s v="DH"/>
    <x v="0"/>
  </r>
  <r>
    <x v="701"/>
    <x v="328"/>
    <s v="Germany"/>
    <s v="RH"/>
    <x v="2"/>
  </r>
  <r>
    <x v="65"/>
    <x v="236"/>
    <s v="Germany"/>
    <s v="DH"/>
    <x v="0"/>
  </r>
  <r>
    <x v="482"/>
    <x v="220"/>
    <s v="Germany"/>
    <s v="AH"/>
    <x v="0"/>
  </r>
  <r>
    <x v="35"/>
    <x v="393"/>
    <s v="Germany"/>
    <s v="RH"/>
    <x v="0"/>
  </r>
  <r>
    <x v="113"/>
    <x v="736"/>
    <s v="Germany"/>
    <s v="DH"/>
    <x v="0"/>
  </r>
  <r>
    <x v="350"/>
    <x v="4"/>
    <s v="Germany"/>
    <s v="PD"/>
    <x v="0"/>
  </r>
  <r>
    <x v="360"/>
    <x v="810"/>
    <s v="Germany"/>
    <s v="DH"/>
    <x v="0"/>
  </r>
  <r>
    <x v="645"/>
    <x v="811"/>
    <s v="Estonia"/>
    <s v="PD"/>
    <x v="0"/>
  </r>
  <r>
    <x v="623"/>
    <x v="812"/>
    <s v="Estonia"/>
    <s v="RH"/>
    <x v="2"/>
  </r>
  <r>
    <x v="702"/>
    <x v="813"/>
    <s v="Estonia"/>
    <s v="ND"/>
    <x v="0"/>
  </r>
  <r>
    <x v="588"/>
    <x v="511"/>
    <s v="Estonia"/>
    <s v="UU"/>
    <x v="0"/>
  </r>
  <r>
    <x v="35"/>
    <x v="814"/>
    <s v="UK"/>
    <s v="PD"/>
    <x v="0"/>
  </r>
  <r>
    <x v="160"/>
    <x v="707"/>
    <s v="UK"/>
    <s v="AH"/>
    <x v="2"/>
  </r>
  <r>
    <x v="468"/>
    <x v="527"/>
    <s v="UK"/>
    <s v="DH"/>
    <x v="0"/>
  </r>
  <r>
    <x v="515"/>
    <x v="350"/>
    <s v="UK"/>
    <s v="UU"/>
    <x v="1"/>
  </r>
  <r>
    <x v="613"/>
    <x v="766"/>
    <s v="Eire"/>
    <s v="AH"/>
    <x v="0"/>
  </r>
  <r>
    <x v="35"/>
    <x v="741"/>
    <s v="UK"/>
    <s v="UU"/>
    <x v="0"/>
  </r>
  <r>
    <x v="35"/>
    <x v="387"/>
    <s v="UK"/>
    <s v="DH"/>
    <x v="0"/>
  </r>
  <r>
    <x v="526"/>
    <x v="815"/>
    <s v="Netherlands"/>
    <s v="DH"/>
    <x v="0"/>
  </r>
  <r>
    <x v="703"/>
    <x v="816"/>
    <s v="Netherlands"/>
    <s v="AH"/>
    <x v="0"/>
  </r>
  <r>
    <x v="630"/>
    <x v="711"/>
    <s v="Netherlands"/>
    <s v="AH"/>
    <x v="0"/>
  </r>
  <r>
    <x v="704"/>
    <x v="549"/>
    <s v="Netherlands"/>
    <s v="DH"/>
    <x v="0"/>
  </r>
  <r>
    <x v="463"/>
    <x v="568"/>
    <s v="Netherlands"/>
    <s v="UU"/>
    <x v="0"/>
  </r>
  <r>
    <x v="411"/>
    <x v="753"/>
    <s v="Netherlands"/>
    <s v="UU"/>
    <x v="0"/>
  </r>
  <r>
    <x v="705"/>
    <x v="817"/>
    <s v="Netherlands"/>
    <s v="UU"/>
    <x v="0"/>
  </r>
  <r>
    <x v="706"/>
    <x v="818"/>
    <s v="Netherlands"/>
    <s v="DH"/>
    <x v="0"/>
  </r>
  <r>
    <x v="500"/>
    <x v="753"/>
    <s v="Netherlands"/>
    <s v="DH"/>
    <x v="0"/>
  </r>
  <r>
    <x v="35"/>
    <x v="753"/>
    <s v="Netherlands"/>
    <s v="DH"/>
    <x v="0"/>
  </r>
  <r>
    <x v="707"/>
    <x v="278"/>
    <s v="Netherlands"/>
    <s v="AH"/>
    <x v="0"/>
  </r>
  <r>
    <x v="630"/>
    <x v="364"/>
    <s v="Netherlands"/>
    <s v="DH"/>
    <x v="0"/>
  </r>
  <r>
    <x v="14"/>
    <x v="441"/>
    <s v="Netherlands"/>
    <s v="DH"/>
    <x v="0"/>
  </r>
  <r>
    <x v="630"/>
    <x v="364"/>
    <s v="Netherlands"/>
    <s v="UU"/>
    <x v="0"/>
  </r>
  <r>
    <x v="14"/>
    <x v="441"/>
    <s v="Netherlands"/>
    <s v="UU"/>
    <x v="0"/>
  </r>
  <r>
    <x v="14"/>
    <x v="364"/>
    <s v="Netherlands"/>
    <s v="UU"/>
    <x v="0"/>
  </r>
  <r>
    <x v="227"/>
    <x v="819"/>
    <s v="Netherlands"/>
    <s v="AH"/>
    <x v="2"/>
  </r>
  <r>
    <x v="14"/>
    <x v="651"/>
    <s v="Netherlands"/>
    <s v="DH"/>
    <x v="0"/>
  </r>
  <r>
    <x v="14"/>
    <x v="711"/>
    <s v="Netherlands"/>
    <s v="UU"/>
    <x v="0"/>
  </r>
  <r>
    <x v="584"/>
    <x v="567"/>
    <s v="Netherlands"/>
    <s v="UU"/>
    <x v="0"/>
  </r>
  <r>
    <x v="66"/>
    <x v="709"/>
    <s v="Netherlands"/>
    <s v="UU"/>
    <x v="0"/>
  </r>
  <r>
    <x v="642"/>
    <x v="447"/>
    <s v="Netherlands"/>
    <s v="DH"/>
    <x v="0"/>
  </r>
  <r>
    <x v="14"/>
    <x v="820"/>
    <s v="Netherlands"/>
    <s v="DH"/>
    <x v="0"/>
  </r>
  <r>
    <x v="708"/>
    <x v="760"/>
    <s v="Finland"/>
    <s v="DH"/>
    <x v="0"/>
  </r>
  <r>
    <x v="709"/>
    <x v="19"/>
    <s v="Finland"/>
    <s v="DH"/>
    <x v="0"/>
  </r>
  <r>
    <x v="710"/>
    <x v="28"/>
    <s v="Finland"/>
    <s v="UU"/>
    <x v="0"/>
  </r>
  <r>
    <x v="711"/>
    <x v="821"/>
    <s v="Finland"/>
    <s v="UU"/>
    <x v="0"/>
  </r>
  <r>
    <x v="269"/>
    <x v="35"/>
    <s v="Finland"/>
    <s v="UU"/>
    <x v="0"/>
  </r>
  <r>
    <x v="164"/>
    <x v="822"/>
    <s v="Finland"/>
    <s v="DH"/>
    <x v="0"/>
  </r>
  <r>
    <x v="269"/>
    <x v="823"/>
    <s v="Finland"/>
    <s v="AH"/>
    <x v="0"/>
  </r>
  <r>
    <x v="575"/>
    <x v="824"/>
    <s v="Finland"/>
    <s v="AH"/>
    <x v="0"/>
  </r>
  <r>
    <x v="575"/>
    <x v="572"/>
    <s v="Finland"/>
    <s v="PD"/>
    <x v="0"/>
  </r>
  <r>
    <x v="712"/>
    <x v="450"/>
    <s v="Finland"/>
    <s v="DH"/>
    <x v="0"/>
  </r>
  <r>
    <x v="713"/>
    <x v="825"/>
    <s v="Finland"/>
    <s v="AH"/>
    <x v="2"/>
  </r>
  <r>
    <x v="667"/>
    <x v="826"/>
    <s v="Finland"/>
    <s v="DH"/>
    <x v="0"/>
  </r>
  <r>
    <x v="34"/>
    <x v="333"/>
    <s v="Finland"/>
    <s v="DH"/>
    <x v="0"/>
  </r>
  <r>
    <x v="714"/>
    <x v="827"/>
    <s v="Finland"/>
    <s v="HH"/>
    <x v="0"/>
  </r>
  <r>
    <x v="713"/>
    <x v="825"/>
    <s v="Finland"/>
    <s v="DH"/>
    <x v="0"/>
  </r>
  <r>
    <x v="490"/>
    <x v="828"/>
    <s v="Sweden"/>
    <s v="UU"/>
    <x v="0"/>
  </r>
  <r>
    <x v="490"/>
    <x v="828"/>
    <s v="Sweden"/>
    <s v="AH"/>
    <x v="0"/>
  </r>
  <r>
    <x v="595"/>
    <x v="185"/>
    <s v="Sweden"/>
    <s v="UU"/>
    <x v="0"/>
  </r>
  <r>
    <x v="595"/>
    <x v="185"/>
    <s v="Sweden"/>
    <s v="DH"/>
    <x v="0"/>
  </r>
  <r>
    <x v="595"/>
    <x v="185"/>
    <s v="Sweden"/>
    <s v="RH"/>
    <x v="0"/>
  </r>
  <r>
    <x v="94"/>
    <x v="774"/>
    <s v="Sweden"/>
    <s v="UU"/>
    <x v="1"/>
  </r>
  <r>
    <x v="192"/>
    <x v="829"/>
    <s v="Sweden"/>
    <s v="UU"/>
    <x v="0"/>
  </r>
  <r>
    <x v="474"/>
    <x v="656"/>
    <s v="Sweden"/>
    <s v="PD"/>
    <x v="0"/>
  </r>
  <r>
    <x v="233"/>
    <x v="829"/>
    <s v="Sweden"/>
    <s v="UU"/>
    <x v="0"/>
  </r>
  <r>
    <x v="99"/>
    <x v="164"/>
    <s v="Belgium"/>
    <s v="UU"/>
    <x v="2"/>
  </r>
  <r>
    <x v="99"/>
    <x v="164"/>
    <s v="Belgium"/>
    <s v="UU"/>
    <x v="0"/>
  </r>
  <r>
    <x v="99"/>
    <x v="164"/>
    <s v="Belgium"/>
    <s v="AH"/>
    <x v="0"/>
  </r>
  <r>
    <x v="54"/>
    <x v="662"/>
    <s v="Belgium"/>
    <s v="PD"/>
    <x v="0"/>
  </r>
  <r>
    <x v="99"/>
    <x v="809"/>
    <s v="Belgium"/>
    <s v="UU"/>
    <x v="0"/>
  </r>
  <r>
    <x v="99"/>
    <x v="809"/>
    <s v="Belgium"/>
    <s v="UU"/>
    <x v="0"/>
  </r>
  <r>
    <x v="54"/>
    <x v="789"/>
    <s v="Belgium"/>
    <s v="DH"/>
    <x v="0"/>
  </r>
  <r>
    <x v="65"/>
    <x v="830"/>
    <s v="Belgium"/>
    <s v="UU"/>
    <x v="2"/>
  </r>
  <r>
    <x v="715"/>
    <x v="831"/>
    <s v="Czech Republic"/>
    <s v="DH"/>
    <x v="0"/>
  </r>
  <r>
    <x v="347"/>
    <x v="320"/>
    <s v="Czech Republic"/>
    <s v="DH"/>
    <x v="0"/>
  </r>
  <r>
    <x v="114"/>
    <x v="832"/>
    <s v="Germany"/>
    <s v="UU"/>
    <x v="0"/>
  </r>
  <r>
    <x v="116"/>
    <x v="833"/>
    <s v="Germany"/>
    <s v="UU"/>
    <x v="2"/>
  </r>
  <r>
    <x v="47"/>
    <x v="74"/>
    <s v="Germany"/>
    <s v="DH"/>
    <x v="0"/>
  </r>
  <r>
    <x v="716"/>
    <x v="834"/>
    <s v="Germany"/>
    <s v="UU"/>
    <x v="0"/>
  </r>
  <r>
    <x v="35"/>
    <x v="393"/>
    <s v="Germany"/>
    <s v="DH"/>
    <x v="0"/>
  </r>
  <r>
    <x v="55"/>
    <x v="835"/>
    <s v="Germany"/>
    <s v="UU"/>
    <x v="0"/>
  </r>
  <r>
    <x v="670"/>
    <x v="309"/>
    <s v="Germany"/>
    <s v="RH"/>
    <x v="2"/>
  </r>
  <r>
    <x v="109"/>
    <x v="836"/>
    <s v="Germany"/>
    <s v="DH"/>
    <x v="0"/>
  </r>
  <r>
    <x v="109"/>
    <x v="836"/>
    <s v="Germany"/>
    <s v="DH"/>
    <x v="0"/>
  </r>
  <r>
    <x v="92"/>
    <x v="837"/>
    <s v="Denmark"/>
    <s v="UU"/>
    <x v="0"/>
  </r>
  <r>
    <x v="92"/>
    <x v="837"/>
    <s v="Denmark"/>
    <s v="UU"/>
    <x v="0"/>
  </r>
  <r>
    <x v="717"/>
    <x v="587"/>
    <s v="Spain"/>
    <s v="UU"/>
    <x v="0"/>
  </r>
  <r>
    <x v="440"/>
    <x v="838"/>
    <s v="Estonia"/>
    <s v="UU"/>
    <x v="0"/>
  </r>
  <r>
    <x v="176"/>
    <x v="436"/>
    <s v="Estonia"/>
    <s v="UU"/>
    <x v="0"/>
  </r>
  <r>
    <x v="289"/>
    <x v="784"/>
    <s v="Estonia"/>
    <s v="UU"/>
    <x v="0"/>
  </r>
  <r>
    <x v="607"/>
    <x v="609"/>
    <s v="UK"/>
    <s v="DH"/>
    <x v="0"/>
  </r>
  <r>
    <x v="526"/>
    <x v="839"/>
    <s v="UK"/>
    <s v="UU"/>
    <x v="0"/>
  </r>
  <r>
    <x v="718"/>
    <x v="17"/>
    <s v="UK"/>
    <s v="DH"/>
    <x v="0"/>
  </r>
  <r>
    <x v="35"/>
    <x v="114"/>
    <s v="UK"/>
    <s v="DH"/>
    <x v="0"/>
  </r>
  <r>
    <x v="160"/>
    <x v="840"/>
    <s v="UK"/>
    <s v="ND"/>
    <x v="2"/>
  </r>
  <r>
    <x v="498"/>
    <x v="841"/>
    <s v="UK"/>
    <s v="UU"/>
    <x v="0"/>
  </r>
  <r>
    <x v="35"/>
    <x v="387"/>
    <s v="UK"/>
    <s v="DH"/>
    <x v="0"/>
  </r>
  <r>
    <x v="584"/>
    <x v="364"/>
    <s v="Netherlands"/>
    <s v="AH"/>
    <x v="0"/>
  </r>
  <r>
    <x v="584"/>
    <x v="364"/>
    <s v="Netherlands"/>
    <s v="UU"/>
    <x v="1"/>
  </r>
  <r>
    <x v="599"/>
    <x v="567"/>
    <s v="Netherlands"/>
    <s v="AH"/>
    <x v="0"/>
  </r>
  <r>
    <x v="719"/>
    <x v="842"/>
    <s v="Netherlands"/>
    <s v="UU"/>
    <x v="0"/>
  </r>
  <r>
    <x v="584"/>
    <x v="164"/>
    <s v="Netherlands"/>
    <s v="UU"/>
    <x v="0"/>
  </r>
  <r>
    <x v="584"/>
    <x v="164"/>
    <s v="Netherlands"/>
    <s v="UU"/>
    <x v="1"/>
  </r>
  <r>
    <x v="565"/>
    <x v="817"/>
    <s v="Netherlands"/>
    <s v="UU"/>
    <x v="0"/>
  </r>
  <r>
    <x v="565"/>
    <x v="753"/>
    <s v="Netherlands"/>
    <s v="DH"/>
    <x v="0"/>
  </r>
  <r>
    <x v="100"/>
    <x v="843"/>
    <s v="Netherlands"/>
    <s v="ND"/>
    <x v="0"/>
  </r>
  <r>
    <x v="631"/>
    <x v="498"/>
    <s v="Netherlands"/>
    <s v="DH"/>
    <x v="0"/>
  </r>
  <r>
    <x v="56"/>
    <x v="364"/>
    <s v="Netherlands"/>
    <s v="UU"/>
    <x v="0"/>
  </r>
  <r>
    <x v="354"/>
    <x v="137"/>
    <s v="Netherlands"/>
    <s v="UU"/>
    <x v="0"/>
  </r>
  <r>
    <x v="630"/>
    <x v="364"/>
    <s v="Netherlands"/>
    <s v="UU"/>
    <x v="0"/>
  </r>
  <r>
    <x v="14"/>
    <x v="711"/>
    <s v="Netherlands"/>
    <s v="UU"/>
    <x v="0"/>
  </r>
  <r>
    <x v="14"/>
    <x v="711"/>
    <s v="Netherlands"/>
    <s v="UU"/>
    <x v="0"/>
  </r>
  <r>
    <x v="14"/>
    <x v="711"/>
    <s v="Netherlands"/>
    <s v="HH"/>
    <x v="0"/>
  </r>
  <r>
    <x v="14"/>
    <x v="711"/>
    <s v="Netherlands"/>
    <s v="PD"/>
    <x v="0"/>
  </r>
  <r>
    <x v="533"/>
    <x v="844"/>
    <s v="Netherlands"/>
    <s v="DH"/>
    <x v="0"/>
  </r>
  <r>
    <x v="518"/>
    <x v="779"/>
    <s v="Norway"/>
    <s v="DH"/>
    <x v="0"/>
  </r>
  <r>
    <x v="720"/>
    <x v="780"/>
    <s v="Norway"/>
    <s v="UU"/>
    <x v="0"/>
  </r>
  <r>
    <x v="518"/>
    <x v="779"/>
    <s v="Norway"/>
    <s v="DH"/>
    <x v="0"/>
  </r>
  <r>
    <x v="271"/>
    <x v="799"/>
    <s v="Norway"/>
    <s v="DH"/>
    <x v="0"/>
  </r>
  <r>
    <x v="119"/>
    <x v="845"/>
    <s v="Norway"/>
    <s v="UU"/>
    <x v="0"/>
  </r>
  <r>
    <x v="119"/>
    <x v="845"/>
    <s v="Norway"/>
    <s v="UU"/>
    <x v="0"/>
  </r>
  <r>
    <x v="119"/>
    <x v="845"/>
    <s v="Norway"/>
    <s v="UU"/>
    <x v="0"/>
  </r>
  <r>
    <x v="119"/>
    <x v="845"/>
    <s v="Norway"/>
    <s v="UU"/>
    <x v="0"/>
  </r>
  <r>
    <x v="541"/>
    <x v="228"/>
    <s v="Norway"/>
    <s v="ND"/>
    <x v="0"/>
  </r>
  <r>
    <x v="721"/>
    <x v="846"/>
    <s v="Finland"/>
    <s v="DH"/>
    <x v="0"/>
  </r>
  <r>
    <x v="722"/>
    <x v="847"/>
    <s v="Finland"/>
    <s v="DH"/>
    <x v="0"/>
  </r>
  <r>
    <x v="723"/>
    <x v="848"/>
    <s v="Finland"/>
    <s v="DH"/>
    <x v="0"/>
  </r>
  <r>
    <x v="518"/>
    <x v="790"/>
    <s v="Finland"/>
    <s v="PD"/>
    <x v="0"/>
  </r>
  <r>
    <x v="229"/>
    <x v="849"/>
    <s v="Finland"/>
    <s v="PD"/>
    <x v="0"/>
  </r>
  <r>
    <x v="246"/>
    <x v="850"/>
    <s v="Finland"/>
    <s v="UU"/>
    <x v="1"/>
  </r>
  <r>
    <x v="724"/>
    <x v="812"/>
    <s v="Finland"/>
    <s v="UU"/>
    <x v="0"/>
  </r>
  <r>
    <x v="725"/>
    <x v="333"/>
    <s v="Finland"/>
    <s v="DH"/>
    <x v="0"/>
  </r>
  <r>
    <x v="726"/>
    <x v="333"/>
    <s v="Finland"/>
    <s v="UU"/>
    <x v="0"/>
  </r>
  <r>
    <x v="220"/>
    <x v="851"/>
    <s v="Finland"/>
    <s v="DH"/>
    <x v="0"/>
  </r>
  <r>
    <x v="710"/>
    <x v="852"/>
    <s v="Finland"/>
    <s v="DH"/>
    <x v="0"/>
  </r>
  <r>
    <x v="651"/>
    <x v="757"/>
    <s v="Finland"/>
    <s v="UU"/>
    <x v="0"/>
  </r>
  <r>
    <x v="34"/>
    <x v="333"/>
    <s v="Finland"/>
    <s v="DH"/>
    <x v="0"/>
  </r>
  <r>
    <x v="727"/>
    <x v="812"/>
    <s v="Finland"/>
    <s v="DH"/>
    <x v="0"/>
  </r>
  <r>
    <x v="713"/>
    <x v="853"/>
    <s v="Finland"/>
    <s v="UU"/>
    <x v="0"/>
  </r>
  <r>
    <x v="713"/>
    <x v="854"/>
    <s v="Finland"/>
    <s v="UU"/>
    <x v="0"/>
  </r>
  <r>
    <x v="728"/>
    <x v="855"/>
    <s v="Russia"/>
    <s v="DH"/>
    <x v="0"/>
  </r>
  <r>
    <x v="272"/>
    <x v="72"/>
    <s v="Sweden"/>
    <s v="AH"/>
    <x v="0"/>
  </r>
  <r>
    <x v="69"/>
    <x v="202"/>
    <s v="Sweden"/>
    <s v="UU"/>
    <x v="0"/>
  </r>
  <r>
    <x v="537"/>
    <x v="207"/>
    <s v="Sweden"/>
    <s v="RH"/>
    <x v="2"/>
  </r>
  <r>
    <x v="93"/>
    <x v="393"/>
    <s v="Sweden"/>
    <s v="DH"/>
    <x v="0"/>
  </r>
  <r>
    <x v="595"/>
    <x v="185"/>
    <s v="Sweden"/>
    <s v="DH"/>
    <x v="0"/>
  </r>
  <r>
    <x v="165"/>
    <x v="356"/>
    <s v="Sweden"/>
    <s v="UU"/>
    <x v="0"/>
  </r>
  <r>
    <x v="233"/>
    <x v="829"/>
    <s v="Sweden"/>
    <s v="AH"/>
    <x v="0"/>
  </r>
  <r>
    <x v="99"/>
    <x v="164"/>
    <s v="Belgium"/>
    <s v="UU"/>
    <x v="0"/>
  </r>
  <r>
    <x v="409"/>
    <x v="856"/>
    <s v="Czech Republic"/>
    <s v="DH"/>
    <x v="0"/>
  </r>
  <r>
    <x v="348"/>
    <x v="857"/>
    <s v="Czech Republic"/>
    <s v="DH"/>
    <x v="0"/>
  </r>
  <r>
    <x v="348"/>
    <x v="857"/>
    <s v="Czech Republic"/>
    <s v="DH"/>
    <x v="0"/>
  </r>
  <r>
    <x v="116"/>
    <x v="833"/>
    <s v="Germany"/>
    <s v="ND"/>
    <x v="0"/>
  </r>
  <r>
    <x v="483"/>
    <x v="362"/>
    <s v="Germany"/>
    <s v="AH"/>
    <x v="0"/>
  </r>
  <r>
    <x v="132"/>
    <x v="858"/>
    <s v="Germany"/>
    <s v="RH"/>
    <x v="2"/>
  </r>
  <r>
    <x v="113"/>
    <x v="736"/>
    <s v="Germany"/>
    <s v="UU"/>
    <x v="0"/>
  </r>
  <r>
    <x v="681"/>
    <x v="780"/>
    <s v="Germany"/>
    <s v="DH"/>
    <x v="0"/>
  </r>
  <r>
    <x v="35"/>
    <x v="431"/>
    <s v="Germany"/>
    <s v="DH"/>
    <x v="0"/>
  </r>
  <r>
    <x v="468"/>
    <x v="584"/>
    <s v="Germany"/>
    <s v="UU"/>
    <x v="0"/>
  </r>
  <r>
    <x v="317"/>
    <x v="556"/>
    <s v="Germany"/>
    <s v="UU"/>
    <x v="0"/>
  </r>
  <r>
    <x v="42"/>
    <x v="528"/>
    <s v="UK"/>
    <s v="DH"/>
    <x v="0"/>
  </r>
  <r>
    <x v="160"/>
    <x v="688"/>
    <s v="UK"/>
    <s v="DH"/>
    <x v="0"/>
  </r>
  <r>
    <x v="109"/>
    <x v="859"/>
    <s v="UK"/>
    <s v="UU"/>
    <x v="0"/>
  </r>
  <r>
    <x v="35"/>
    <x v="739"/>
    <s v="UK"/>
    <s v="PD"/>
    <x v="0"/>
  </r>
  <r>
    <x v="729"/>
    <x v="860"/>
    <s v="UK"/>
    <s v="UU"/>
    <x v="0"/>
  </r>
  <r>
    <x v="35"/>
    <x v="114"/>
    <s v="UK"/>
    <s v="DH"/>
    <x v="0"/>
  </r>
  <r>
    <x v="730"/>
    <x v="861"/>
    <s v="UK"/>
    <s v="UU"/>
    <x v="0"/>
  </r>
  <r>
    <x v="87"/>
    <x v="862"/>
    <s v="UK"/>
    <s v="UU"/>
    <x v="0"/>
  </r>
  <r>
    <x v="87"/>
    <x v="863"/>
    <s v="UK"/>
    <s v="UU"/>
    <x v="0"/>
  </r>
  <r>
    <x v="730"/>
    <x v="311"/>
    <s v="UK"/>
    <s v="UU"/>
    <x v="0"/>
  </r>
  <r>
    <x v="730"/>
    <x v="864"/>
    <s v="UK"/>
    <s v="AH"/>
    <x v="0"/>
  </r>
  <r>
    <x v="87"/>
    <x v="247"/>
    <s v="UK"/>
    <s v="DH"/>
    <x v="0"/>
  </r>
  <r>
    <x v="607"/>
    <x v="686"/>
    <s v="UK"/>
    <s v="AH"/>
    <x v="0"/>
  </r>
  <r>
    <x v="156"/>
    <x v="865"/>
    <s v="UK"/>
    <s v="DH"/>
    <x v="0"/>
  </r>
  <r>
    <x v="607"/>
    <x v="636"/>
    <s v="UK"/>
    <s v="AH"/>
    <x v="0"/>
  </r>
  <r>
    <x v="731"/>
    <x v="639"/>
    <s v="UK"/>
    <s v="UU"/>
    <x v="0"/>
  </r>
  <r>
    <x v="607"/>
    <x v="636"/>
    <s v="UK"/>
    <s v="DH"/>
    <x v="0"/>
  </r>
  <r>
    <x v="607"/>
    <x v="636"/>
    <s v="UK"/>
    <s v="DH"/>
    <x v="0"/>
  </r>
  <r>
    <x v="732"/>
    <x v="17"/>
    <s v="UK"/>
    <s v="DH"/>
    <x v="0"/>
  </r>
  <r>
    <x v="733"/>
    <x v="866"/>
    <s v="Netherlands"/>
    <s v="AH"/>
    <x v="0"/>
  </r>
  <r>
    <x v="100"/>
    <x v="867"/>
    <s v="Netherlands"/>
    <s v="DH"/>
    <x v="0"/>
  </r>
  <r>
    <x v="227"/>
    <x v="819"/>
    <s v="Netherlands"/>
    <s v="UU"/>
    <x v="0"/>
  </r>
  <r>
    <x v="734"/>
    <x v="868"/>
    <s v="Netherlands"/>
    <s v="UU"/>
    <x v="0"/>
  </r>
  <r>
    <x v="565"/>
    <x v="753"/>
    <s v="Netherlands"/>
    <s v="UU"/>
    <x v="0"/>
  </r>
  <r>
    <x v="565"/>
    <x v="817"/>
    <s v="Netherlands"/>
    <s v="UU"/>
    <x v="0"/>
  </r>
  <r>
    <x v="565"/>
    <x v="817"/>
    <s v="Netherlands"/>
    <s v="UU"/>
    <x v="0"/>
  </r>
  <r>
    <x v="565"/>
    <x v="753"/>
    <s v="Netherlands"/>
    <s v="UU"/>
    <x v="0"/>
  </r>
  <r>
    <x v="565"/>
    <x v="817"/>
    <s v="Netherlands"/>
    <s v="UU"/>
    <x v="0"/>
  </r>
  <r>
    <x v="703"/>
    <x v="743"/>
    <s v="Netherlands"/>
    <s v="UU"/>
    <x v="0"/>
  </r>
  <r>
    <x v="650"/>
    <x v="869"/>
    <s v="Netherlands"/>
    <s v="DH"/>
    <x v="0"/>
  </r>
  <r>
    <x v="15"/>
    <x v="870"/>
    <s v="Netherlands"/>
    <s v="PD"/>
    <x v="0"/>
  </r>
  <r>
    <x v="735"/>
    <x v="124"/>
    <s v="Netherlands"/>
    <s v="ND"/>
    <x v="0"/>
  </r>
  <r>
    <x v="15"/>
    <x v="870"/>
    <s v="Netherlands"/>
    <s v="UU"/>
    <x v="0"/>
  </r>
  <r>
    <x v="15"/>
    <x v="870"/>
    <s v="Netherlands"/>
    <s v="UU"/>
    <x v="0"/>
  </r>
  <r>
    <x v="736"/>
    <x v="871"/>
    <s v="Netherlands"/>
    <s v="UU"/>
    <x v="1"/>
  </r>
  <r>
    <x v="218"/>
    <x v="871"/>
    <s v="Netherlands"/>
    <s v="ND"/>
    <x v="0"/>
  </r>
  <r>
    <x v="144"/>
    <x v="870"/>
    <s v="Netherlands"/>
    <s v="UU"/>
    <x v="0"/>
  </r>
  <r>
    <x v="144"/>
    <x v="870"/>
    <s v="Netherlands"/>
    <s v="UU"/>
    <x v="0"/>
  </r>
  <r>
    <x v="15"/>
    <x v="581"/>
    <s v="Netherlands"/>
    <s v="UU"/>
    <x v="0"/>
  </r>
  <r>
    <x v="599"/>
    <x v="871"/>
    <s v="Netherlands"/>
    <s v="UU"/>
    <x v="0"/>
  </r>
  <r>
    <x v="468"/>
    <x v="871"/>
    <s v="Netherlands"/>
    <s v="UU"/>
    <x v="1"/>
  </r>
  <r>
    <x v="737"/>
    <x v="872"/>
    <s v="Netherlands"/>
    <s v="DH"/>
    <x v="0"/>
  </r>
  <r>
    <x v="67"/>
    <x v="752"/>
    <s v="Netherlands"/>
    <s v="AH"/>
    <x v="0"/>
  </r>
  <r>
    <x v="227"/>
    <x v="873"/>
    <s v="Netherlands"/>
    <s v="UU"/>
    <x v="0"/>
  </r>
  <r>
    <x v="649"/>
    <x v="874"/>
    <s v="Netherlands"/>
    <s v="DH"/>
    <x v="0"/>
  </r>
  <r>
    <x v="649"/>
    <x v="875"/>
    <s v="Netherlands"/>
    <s v="DH"/>
    <x v="0"/>
  </r>
  <r>
    <x v="738"/>
    <x v="874"/>
    <s v="Netherlands"/>
    <s v="UU"/>
    <x v="0"/>
  </r>
  <r>
    <x v="706"/>
    <x v="876"/>
    <s v="Netherlands"/>
    <s v="DH"/>
    <x v="0"/>
  </r>
  <r>
    <x v="649"/>
    <x v="442"/>
    <s v="Netherlands"/>
    <s v="DH"/>
    <x v="0"/>
  </r>
  <r>
    <x v="706"/>
    <x v="158"/>
    <s v="Netherlands"/>
    <s v="DH"/>
    <x v="0"/>
  </r>
  <r>
    <x v="739"/>
    <x v="743"/>
    <s v="Netherlands"/>
    <s v="DH"/>
    <x v="0"/>
  </r>
  <r>
    <x v="740"/>
    <x v="743"/>
    <s v="Netherlands"/>
    <s v="UU"/>
    <x v="1"/>
  </r>
  <r>
    <x v="649"/>
    <x v="874"/>
    <s v="Netherlands"/>
    <s v="DH"/>
    <x v="0"/>
  </r>
  <r>
    <x v="741"/>
    <x v="877"/>
    <s v="Netherlands"/>
    <s v="UU"/>
    <x v="0"/>
  </r>
  <r>
    <x v="666"/>
    <x v="680"/>
    <s v="Finland"/>
    <s v="DH"/>
    <x v="0"/>
  </r>
  <r>
    <x v="684"/>
    <x v="878"/>
    <s v="Finland"/>
    <s v="AH"/>
    <x v="1"/>
  </r>
  <r>
    <x v="742"/>
    <x v="879"/>
    <s v="Finland"/>
    <s v="DH"/>
    <x v="0"/>
  </r>
  <r>
    <x v="412"/>
    <x v="351"/>
    <s v="Finland"/>
    <s v="AH"/>
    <x v="0"/>
  </r>
  <r>
    <x v="743"/>
    <x v="880"/>
    <s v="Finland"/>
    <s v="UU"/>
    <x v="2"/>
  </r>
  <r>
    <x v="744"/>
    <x v="1"/>
    <s v="Finland"/>
    <s v="DH"/>
    <x v="0"/>
  </r>
  <r>
    <x v="745"/>
    <x v="881"/>
    <s v="Finland"/>
    <s v="DH"/>
    <x v="0"/>
  </r>
  <r>
    <x v="742"/>
    <x v="622"/>
    <s v="Finland"/>
    <s v="DH"/>
    <x v="0"/>
  </r>
  <r>
    <x v="746"/>
    <x v="882"/>
    <s v="Finland"/>
    <s v="DH"/>
    <x v="0"/>
  </r>
  <r>
    <x v="391"/>
    <x v="793"/>
    <s v="Finland"/>
    <s v="AH"/>
    <x v="0"/>
  </r>
  <r>
    <x v="391"/>
    <x v="883"/>
    <s v="Finland"/>
    <s v="AH"/>
    <x v="2"/>
  </r>
  <r>
    <x v="747"/>
    <x v="884"/>
    <s v="Finland"/>
    <s v="UU"/>
    <x v="0"/>
  </r>
  <r>
    <x v="61"/>
    <x v="849"/>
    <s v="Finland"/>
    <s v="AH"/>
    <x v="0"/>
  </r>
  <r>
    <x v="253"/>
    <x v="790"/>
    <s v="Finland"/>
    <s v="RH"/>
    <x v="2"/>
  </r>
  <r>
    <x v="322"/>
    <x v="64"/>
    <s v="Finland"/>
    <s v="AH"/>
    <x v="0"/>
  </r>
  <r>
    <x v="322"/>
    <x v="885"/>
    <s v="Finland"/>
    <s v="AH"/>
    <x v="0"/>
  </r>
  <r>
    <x v="322"/>
    <x v="64"/>
    <s v="Finland"/>
    <s v="DH"/>
    <x v="0"/>
  </r>
  <r>
    <x v="60"/>
    <x v="64"/>
    <s v="Finland"/>
    <s v="DH"/>
    <x v="0"/>
  </r>
  <r>
    <x v="154"/>
    <x v="886"/>
    <s v="Finland"/>
    <s v="DH"/>
    <x v="0"/>
  </r>
  <r>
    <x v="144"/>
    <x v="887"/>
    <s v="Russia"/>
    <s v="DH"/>
    <x v="0"/>
  </r>
  <r>
    <x v="272"/>
    <x v="72"/>
    <s v="Sweden"/>
    <s v="UU"/>
    <x v="0"/>
  </r>
  <r>
    <x v="272"/>
    <x v="72"/>
    <s v="Sweden"/>
    <s v="UU"/>
    <x v="0"/>
  </r>
  <r>
    <x v="748"/>
    <x v="770"/>
    <s v="Sweden"/>
    <s v="UU"/>
    <x v="0"/>
  </r>
  <r>
    <x v="572"/>
    <x v="888"/>
    <s v="Sweden"/>
    <s v="AH"/>
    <x v="0"/>
  </r>
  <r>
    <x v="749"/>
    <x v="209"/>
    <s v="Sweden"/>
    <s v="UU"/>
    <x v="0"/>
  </r>
  <r>
    <x v="99"/>
    <x v="809"/>
    <s v="Belgium"/>
    <s v="DH"/>
    <x v="0"/>
  </r>
  <r>
    <x v="750"/>
    <x v="305"/>
    <s v="Czech Republic"/>
    <s v="DH"/>
    <x v="0"/>
  </r>
  <r>
    <x v="348"/>
    <x v="857"/>
    <s v="Czech Republic"/>
    <s v="DH"/>
    <x v="0"/>
  </r>
  <r>
    <x v="348"/>
    <x v="857"/>
    <s v="Czech Republic"/>
    <s v="DH"/>
    <x v="0"/>
  </r>
  <r>
    <x v="326"/>
    <x v="190"/>
    <s v="Czech Republic"/>
    <s v="DH"/>
    <x v="0"/>
  </r>
  <r>
    <x v="483"/>
    <x v="889"/>
    <s v="Czech Republic"/>
    <s v="UU"/>
    <x v="0"/>
  </r>
  <r>
    <x v="100"/>
    <x v="112"/>
    <s v="Germany"/>
    <s v="AH"/>
    <x v="0"/>
  </r>
  <r>
    <x v="751"/>
    <x v="113"/>
    <s v="Germany"/>
    <s v="PD"/>
    <x v="0"/>
  </r>
  <r>
    <x v="350"/>
    <x v="805"/>
    <s v="Germany"/>
    <s v="UU"/>
    <x v="0"/>
  </r>
  <r>
    <x v="752"/>
    <x v="666"/>
    <s v="Estonia"/>
    <s v="UU"/>
    <x v="0"/>
  </r>
  <r>
    <x v="568"/>
    <x v="647"/>
    <s v="UK"/>
    <s v="UU"/>
    <x v="0"/>
  </r>
  <r>
    <x v="114"/>
    <x v="261"/>
    <s v="UK"/>
    <s v="UU"/>
    <x v="0"/>
  </r>
  <r>
    <x v="85"/>
    <x v="890"/>
    <s v="UK"/>
    <s v="DH"/>
    <x v="0"/>
  </r>
  <r>
    <x v="607"/>
    <x v="891"/>
    <s v="UK"/>
    <s v="UU"/>
    <x v="0"/>
  </r>
  <r>
    <x v="462"/>
    <x v="195"/>
    <s v="UK"/>
    <s v="UU"/>
    <x v="0"/>
  </r>
  <r>
    <x v="731"/>
    <x v="639"/>
    <s v="UK"/>
    <s v="UU"/>
    <x v="0"/>
  </r>
  <r>
    <x v="613"/>
    <x v="820"/>
    <s v="Eire"/>
    <s v="ND"/>
    <x v="0"/>
  </r>
  <r>
    <x v="730"/>
    <x v="331"/>
    <s v="UK"/>
    <s v="PD"/>
    <x v="0"/>
  </r>
  <r>
    <x v="28"/>
    <x v="311"/>
    <s v="UK"/>
    <s v="AH"/>
    <x v="0"/>
  </r>
  <r>
    <x v="28"/>
    <x v="892"/>
    <s v="UK"/>
    <s v="UU"/>
    <x v="0"/>
  </r>
  <r>
    <x v="28"/>
    <x v="686"/>
    <s v="UK"/>
    <s v="ND"/>
    <x v="2"/>
  </r>
  <r>
    <x v="730"/>
    <x v="475"/>
    <s v="UK"/>
    <s v="UU"/>
    <x v="0"/>
  </r>
  <r>
    <x v="607"/>
    <x v="311"/>
    <s v="UK"/>
    <s v="UU"/>
    <x v="0"/>
  </r>
  <r>
    <x v="607"/>
    <x v="311"/>
    <s v="UK"/>
    <s v="UU"/>
    <x v="0"/>
  </r>
  <r>
    <x v="87"/>
    <x v="864"/>
    <s v="UK"/>
    <s v="PD"/>
    <x v="0"/>
  </r>
  <r>
    <x v="607"/>
    <x v="862"/>
    <s v="UK"/>
    <s v="UU"/>
    <x v="0"/>
  </r>
  <r>
    <x v="28"/>
    <x v="892"/>
    <s v="UK"/>
    <s v="UU"/>
    <x v="0"/>
  </r>
  <r>
    <x v="37"/>
    <x v="893"/>
    <s v="UK"/>
    <s v="UU"/>
    <x v="0"/>
  </r>
  <r>
    <x v="513"/>
    <x v="894"/>
    <s v="UK"/>
    <s v="DH"/>
    <x v="0"/>
  </r>
  <r>
    <x v="731"/>
    <x v="639"/>
    <s v="UK"/>
    <s v="UU"/>
    <x v="0"/>
  </r>
  <r>
    <x v="730"/>
    <x v="607"/>
    <s v="UK"/>
    <s v="PD"/>
    <x v="0"/>
  </r>
  <r>
    <x v="647"/>
    <x v="13"/>
    <s v="UK"/>
    <s v="DH"/>
    <x v="0"/>
  </r>
  <r>
    <x v="753"/>
    <x v="895"/>
    <s v="UK"/>
    <s v="UU"/>
    <x v="0"/>
  </r>
  <r>
    <x v="731"/>
    <x v="639"/>
    <s v="UK"/>
    <s v="AH"/>
    <x v="0"/>
  </r>
  <r>
    <x v="114"/>
    <x v="261"/>
    <s v="UK"/>
    <s v="UU"/>
    <x v="0"/>
  </r>
  <r>
    <x v="114"/>
    <x v="814"/>
    <s v="UK"/>
    <s v="AH"/>
    <x v="0"/>
  </r>
  <r>
    <x v="114"/>
    <x v="814"/>
    <s v="UK"/>
    <s v="ND"/>
    <x v="0"/>
  </r>
  <r>
    <x v="80"/>
    <x v="896"/>
    <s v="UK"/>
    <s v="UU"/>
    <x v="0"/>
  </r>
  <r>
    <x v="482"/>
    <x v="688"/>
    <s v="UK"/>
    <s v="AH"/>
    <x v="0"/>
  </r>
  <r>
    <x v="160"/>
    <x v="897"/>
    <s v="UK"/>
    <s v="PD"/>
    <x v="0"/>
  </r>
  <r>
    <x v="85"/>
    <x v="898"/>
    <s v="UK"/>
    <s v="UU"/>
    <x v="0"/>
  </r>
  <r>
    <x v="80"/>
    <x v="214"/>
    <s v="UK"/>
    <s v="AH"/>
    <x v="2"/>
  </r>
  <r>
    <x v="583"/>
    <x v="899"/>
    <s v="Latvia"/>
    <s v="DH"/>
    <x v="0"/>
  </r>
  <r>
    <x v="100"/>
    <x v="867"/>
    <s v="Netherlands"/>
    <s v="AH"/>
    <x v="0"/>
  </r>
  <r>
    <x v="100"/>
    <x v="867"/>
    <s v="Netherlands"/>
    <s v="ND"/>
    <x v="0"/>
  </r>
  <r>
    <x v="15"/>
    <x v="870"/>
    <s v="Netherlands"/>
    <s v="UU"/>
    <x v="0"/>
  </r>
  <r>
    <x v="15"/>
    <x v="870"/>
    <s v="Netherlands"/>
    <s v="UU"/>
    <x v="0"/>
  </r>
  <r>
    <x v="218"/>
    <x v="709"/>
    <s v="Netherlands"/>
    <s v="UU"/>
    <x v="0"/>
  </r>
  <r>
    <x v="468"/>
    <x v="567"/>
    <s v="Netherlands"/>
    <s v="DH"/>
    <x v="0"/>
  </r>
  <r>
    <x v="719"/>
    <x v="842"/>
    <s v="Netherlands"/>
    <s v="UU"/>
    <x v="0"/>
  </r>
  <r>
    <x v="15"/>
    <x v="870"/>
    <s v="Netherlands"/>
    <s v="UU"/>
    <x v="0"/>
  </r>
  <r>
    <x v="144"/>
    <x v="900"/>
    <s v="Netherlands"/>
    <s v="UU"/>
    <x v="0"/>
  </r>
  <r>
    <x v="15"/>
    <x v="870"/>
    <s v="Netherlands"/>
    <s v="UU"/>
    <x v="0"/>
  </r>
  <r>
    <x v="15"/>
    <x v="872"/>
    <s v="Netherlands"/>
    <s v="UU"/>
    <x v="1"/>
  </r>
  <r>
    <x v="15"/>
    <x v="870"/>
    <s v="Netherlands"/>
    <s v="UU"/>
    <x v="0"/>
  </r>
  <r>
    <x v="199"/>
    <x v="901"/>
    <s v="Netherlands"/>
    <s v="DH"/>
    <x v="0"/>
  </r>
  <r>
    <x v="741"/>
    <x v="877"/>
    <s v="Netherlands"/>
    <s v="UU"/>
    <x v="0"/>
  </r>
  <r>
    <x v="649"/>
    <x v="742"/>
    <s v="Netherlands"/>
    <s v="UU"/>
    <x v="0"/>
  </r>
  <r>
    <x v="738"/>
    <x v="874"/>
    <s v="Netherlands"/>
    <s v="AH"/>
    <x v="0"/>
  </r>
  <r>
    <x v="738"/>
    <x v="874"/>
    <s v="Netherlands"/>
    <s v="DH"/>
    <x v="0"/>
  </r>
  <r>
    <x v="738"/>
    <x v="874"/>
    <s v="Netherlands"/>
    <s v="DH"/>
    <x v="0"/>
  </r>
  <r>
    <x v="738"/>
    <x v="874"/>
    <s v="Netherlands"/>
    <s v="DH"/>
    <x v="0"/>
  </r>
  <r>
    <x v="738"/>
    <x v="874"/>
    <s v="Netherlands"/>
    <s v="AH"/>
    <x v="0"/>
  </r>
  <r>
    <x v="738"/>
    <x v="874"/>
    <s v="Netherlands"/>
    <s v="DH"/>
    <x v="0"/>
  </r>
  <r>
    <x v="649"/>
    <x v="874"/>
    <s v="Netherlands"/>
    <s v="DH"/>
    <x v="0"/>
  </r>
  <r>
    <x v="649"/>
    <x v="874"/>
    <s v="Netherlands"/>
    <s v="UU"/>
    <x v="0"/>
  </r>
  <r>
    <x v="706"/>
    <x v="689"/>
    <s v="Netherlands"/>
    <s v="DH"/>
    <x v="0"/>
  </r>
  <r>
    <x v="649"/>
    <x v="874"/>
    <s v="Netherlands"/>
    <s v="DH"/>
    <x v="0"/>
  </r>
  <r>
    <x v="706"/>
    <x v="875"/>
    <s v="Netherlands"/>
    <s v="RH"/>
    <x v="2"/>
  </r>
  <r>
    <x v="738"/>
    <x v="874"/>
    <s v="Netherlands"/>
    <s v="DH"/>
    <x v="0"/>
  </r>
  <r>
    <x v="738"/>
    <x v="874"/>
    <s v="Netherlands"/>
    <s v="DH"/>
    <x v="0"/>
  </r>
  <r>
    <x v="738"/>
    <x v="874"/>
    <s v="Netherlands"/>
    <s v="DH"/>
    <x v="0"/>
  </r>
  <r>
    <x v="706"/>
    <x v="902"/>
    <s v="Netherlands"/>
    <s v="UU"/>
    <x v="0"/>
  </r>
  <r>
    <x v="706"/>
    <x v="315"/>
    <s v="Netherlands"/>
    <s v="DH"/>
    <x v="0"/>
  </r>
  <r>
    <x v="100"/>
    <x v="902"/>
    <s v="Netherlands"/>
    <s v="UU"/>
    <x v="2"/>
  </r>
  <r>
    <x v="738"/>
    <x v="874"/>
    <s v="Netherlands"/>
    <s v="DH"/>
    <x v="0"/>
  </r>
  <r>
    <x v="738"/>
    <x v="874"/>
    <s v="Netherlands"/>
    <s v="DH"/>
    <x v="0"/>
  </r>
  <r>
    <x v="649"/>
    <x v="874"/>
    <s v="Netherlands"/>
    <s v="DH"/>
    <x v="0"/>
  </r>
  <r>
    <x v="754"/>
    <x v="866"/>
    <s v="Netherlands"/>
    <s v="DH"/>
    <x v="0"/>
  </r>
  <r>
    <x v="650"/>
    <x v="743"/>
    <s v="Netherlands"/>
    <s v="UU"/>
    <x v="0"/>
  </r>
  <r>
    <x v="754"/>
    <x v="903"/>
    <s v="Netherlands"/>
    <s v="DH"/>
    <x v="0"/>
  </r>
  <r>
    <x v="66"/>
    <x v="868"/>
    <s v="Netherlands"/>
    <s v="AH"/>
    <x v="0"/>
  </r>
  <r>
    <x v="755"/>
    <x v="157"/>
    <s v="Norway"/>
    <s v="UU"/>
    <x v="1"/>
  </r>
  <r>
    <x v="21"/>
    <x v="904"/>
    <s v="Norway"/>
    <s v="UU"/>
    <x v="1"/>
  </r>
  <r>
    <x v="412"/>
    <x v="744"/>
    <s v="Norway"/>
    <s v="UU"/>
    <x v="0"/>
  </r>
  <r>
    <x v="664"/>
    <x v="744"/>
    <s v="Norway"/>
    <s v="UU"/>
    <x v="1"/>
  </r>
  <r>
    <x v="392"/>
    <x v="905"/>
    <s v="Poland"/>
    <s v="DH"/>
    <x v="0"/>
  </r>
  <r>
    <x v="370"/>
    <x v="906"/>
    <s v="Finland"/>
    <s v="DH"/>
    <x v="0"/>
  </r>
  <r>
    <x v="756"/>
    <x v="907"/>
    <s v="Finland"/>
    <s v="AH"/>
    <x v="0"/>
  </r>
  <r>
    <x v="39"/>
    <x v="92"/>
    <s v="Finland"/>
    <s v="DH"/>
    <x v="0"/>
  </r>
  <r>
    <x v="120"/>
    <x v="908"/>
    <s v="Finland"/>
    <s v="DH"/>
    <x v="0"/>
  </r>
  <r>
    <x v="33"/>
    <x v="745"/>
    <s v="Finland"/>
    <s v="UU"/>
    <x v="0"/>
  </r>
  <r>
    <x v="712"/>
    <x v="909"/>
    <s v="Finland"/>
    <s v="UU"/>
    <x v="0"/>
  </r>
  <r>
    <x v="667"/>
    <x v="910"/>
    <s v="Finland"/>
    <s v="DH"/>
    <x v="0"/>
  </r>
  <r>
    <x v="712"/>
    <x v="911"/>
    <s v="Finland"/>
    <s v="UU"/>
    <x v="0"/>
  </r>
  <r>
    <x v="712"/>
    <x v="911"/>
    <s v="Finland"/>
    <s v="UU"/>
    <x v="0"/>
  </r>
  <r>
    <x v="61"/>
    <x v="92"/>
    <s v="Finland"/>
    <s v="DH"/>
    <x v="0"/>
  </r>
  <r>
    <x v="391"/>
    <x v="793"/>
    <s v="Finland"/>
    <s v="AH"/>
    <x v="2"/>
  </r>
  <r>
    <x v="757"/>
    <x v="912"/>
    <s v="Finland"/>
    <s v="UU"/>
    <x v="0"/>
  </r>
  <r>
    <x v="154"/>
    <x v="886"/>
    <s v="Finland"/>
    <s v="DH"/>
    <x v="0"/>
  </r>
  <r>
    <x v="745"/>
    <x v="849"/>
    <s v="Finland"/>
    <s v="RH"/>
    <x v="2"/>
  </r>
  <r>
    <x v="61"/>
    <x v="849"/>
    <s v="Finland"/>
    <s v="DH"/>
    <x v="0"/>
  </r>
  <r>
    <x v="720"/>
    <x v="663"/>
    <s v="Finland"/>
    <s v="UU"/>
    <x v="0"/>
  </r>
  <r>
    <x v="21"/>
    <x v="19"/>
    <s v="Finland"/>
    <s v="UU"/>
    <x v="0"/>
  </r>
  <r>
    <x v="33"/>
    <x v="846"/>
    <s v="Finland"/>
    <s v="UU"/>
    <x v="0"/>
  </r>
  <r>
    <x v="33"/>
    <x v="913"/>
    <s v="Finland"/>
    <s v="UU"/>
    <x v="0"/>
  </r>
  <r>
    <x v="33"/>
    <x v="34"/>
    <s v="Finland"/>
    <s v="HH"/>
    <x v="0"/>
  </r>
  <r>
    <x v="322"/>
    <x v="64"/>
    <s v="Finland"/>
    <s v="AH"/>
    <x v="0"/>
  </r>
  <r>
    <x v="758"/>
    <x v="914"/>
    <s v="Finland"/>
    <s v="UU"/>
    <x v="0"/>
  </r>
  <r>
    <x v="33"/>
    <x v="915"/>
    <s v="Finland"/>
    <s v="DH"/>
    <x v="0"/>
  </r>
  <r>
    <x v="269"/>
    <x v="916"/>
    <s v="Finland"/>
    <s v="DH"/>
    <x v="0"/>
  </r>
  <r>
    <x v="574"/>
    <x v="917"/>
    <s v="Finland"/>
    <s v="UU"/>
    <x v="1"/>
  </r>
  <r>
    <x v="759"/>
    <x v="54"/>
    <s v="Finland"/>
    <s v="DH"/>
    <x v="0"/>
  </r>
  <r>
    <x v="721"/>
    <x v="913"/>
    <s v="Finland"/>
    <s v="DH"/>
    <x v="0"/>
  </r>
  <r>
    <x v="760"/>
    <x v="918"/>
    <s v="Finland"/>
    <s v="HH"/>
    <x v="0"/>
  </r>
  <r>
    <x v="269"/>
    <x v="64"/>
    <s v="Finland"/>
    <s v="AH"/>
    <x v="0"/>
  </r>
  <r>
    <x v="60"/>
    <x v="35"/>
    <s v="Finland"/>
    <s v="UU"/>
    <x v="0"/>
  </r>
  <r>
    <x v="761"/>
    <x v="919"/>
    <s v="Finland"/>
    <s v="DH"/>
    <x v="0"/>
  </r>
  <r>
    <x v="721"/>
    <x v="846"/>
    <s v="Finland"/>
    <s v="DH"/>
    <x v="0"/>
  </r>
  <r>
    <x v="322"/>
    <x v="920"/>
    <s v="Finland"/>
    <s v="UU"/>
    <x v="0"/>
  </r>
  <r>
    <x v="724"/>
    <x v="436"/>
    <s v="Finland"/>
    <s v="RH"/>
    <x v="2"/>
  </r>
  <r>
    <x v="724"/>
    <x v="436"/>
    <s v="Finland"/>
    <s v="RH"/>
    <x v="2"/>
  </r>
  <r>
    <x v="762"/>
    <x v="171"/>
    <s v="Finland"/>
    <s v="UU"/>
    <x v="0"/>
  </r>
  <r>
    <x v="699"/>
    <x v="807"/>
    <s v="Russia"/>
    <s v="UU"/>
    <x v="1"/>
  </r>
  <r>
    <x v="763"/>
    <x v="921"/>
    <s v="Russia"/>
    <s v="UU"/>
    <x v="0"/>
  </r>
  <r>
    <x v="699"/>
    <x v="807"/>
    <s v="Russia"/>
    <s v="UU"/>
    <x v="1"/>
  </r>
  <r>
    <x v="699"/>
    <x v="807"/>
    <s v="Russia"/>
    <s v="UU"/>
    <x v="0"/>
  </r>
  <r>
    <x v="588"/>
    <x v="354"/>
    <s v="Sweden"/>
    <s v="AH"/>
    <x v="0"/>
  </r>
  <r>
    <x v="679"/>
    <x v="922"/>
    <s v="Sweden"/>
    <s v="PD"/>
    <x v="0"/>
  </r>
  <r>
    <x v="17"/>
    <x v="164"/>
    <s v="Belgium"/>
    <s v="AH"/>
    <x v="0"/>
  </r>
  <r>
    <x v="160"/>
    <x v="550"/>
    <s v="Belgium"/>
    <s v="UU"/>
    <x v="0"/>
  </r>
  <r>
    <x v="347"/>
    <x v="320"/>
    <s v="Czech Republic"/>
    <s v="DH"/>
    <x v="0"/>
  </r>
  <r>
    <x v="326"/>
    <x v="190"/>
    <s v="Czech Republic"/>
    <s v="PD"/>
    <x v="0"/>
  </r>
  <r>
    <x v="326"/>
    <x v="183"/>
    <s v="Czech Republic"/>
    <s v="DH"/>
    <x v="0"/>
  </r>
  <r>
    <x v="326"/>
    <x v="183"/>
    <s v="Czech Republic"/>
    <s v="DH"/>
    <x v="0"/>
  </r>
  <r>
    <x v="326"/>
    <x v="190"/>
    <s v="Czech Republic"/>
    <s v="DH"/>
    <x v="0"/>
  </r>
  <r>
    <x v="18"/>
    <x v="151"/>
    <s v="Germany"/>
    <s v="DH"/>
    <x v="0"/>
  </r>
  <r>
    <x v="116"/>
    <x v="833"/>
    <s v="Germany"/>
    <s v="UU"/>
    <x v="0"/>
  </r>
  <r>
    <x v="530"/>
    <x v="858"/>
    <s v="Germany"/>
    <s v="UU"/>
    <x v="0"/>
  </r>
  <r>
    <x v="198"/>
    <x v="923"/>
    <s v="Estonia"/>
    <s v="UU"/>
    <x v="0"/>
  </r>
  <r>
    <x v="176"/>
    <x v="436"/>
    <s v="Estonia"/>
    <s v="PD"/>
    <x v="0"/>
  </r>
  <r>
    <x v="472"/>
    <x v="43"/>
    <s v="Estonia"/>
    <s v="AH"/>
    <x v="0"/>
  </r>
  <r>
    <x v="252"/>
    <x v="924"/>
    <s v="Estonia"/>
    <s v="DH"/>
    <x v="0"/>
  </r>
  <r>
    <x v="436"/>
    <x v="923"/>
    <s v="Estonia"/>
    <s v="DH"/>
    <x v="0"/>
  </r>
  <r>
    <x v="472"/>
    <x v="925"/>
    <s v="Estonia"/>
    <s v="DH"/>
    <x v="0"/>
  </r>
  <r>
    <x v="613"/>
    <x v="926"/>
    <s v="UK"/>
    <s v="DH"/>
    <x v="0"/>
  </r>
  <r>
    <x v="352"/>
    <x v="927"/>
    <s v="UK"/>
    <s v="UU"/>
    <x v="0"/>
  </r>
  <r>
    <x v="87"/>
    <x v="247"/>
    <s v="UK"/>
    <s v="AH"/>
    <x v="0"/>
  </r>
  <r>
    <x v="730"/>
    <x v="247"/>
    <s v="UK"/>
    <s v="UU"/>
    <x v="0"/>
  </r>
  <r>
    <x v="469"/>
    <x v="928"/>
    <s v="UK"/>
    <s v="ND"/>
    <x v="2"/>
  </r>
  <r>
    <x v="42"/>
    <x v="607"/>
    <s v="UK"/>
    <s v="UU"/>
    <x v="0"/>
  </r>
  <r>
    <x v="731"/>
    <x v="639"/>
    <s v="UK"/>
    <s v="UU"/>
    <x v="0"/>
  </r>
  <r>
    <x v="731"/>
    <x v="545"/>
    <s v="UK"/>
    <s v="AH"/>
    <x v="0"/>
  </r>
  <r>
    <x v="731"/>
    <x v="639"/>
    <s v="UK"/>
    <s v="ND"/>
    <x v="2"/>
  </r>
  <r>
    <x v="468"/>
    <x v="527"/>
    <s v="UK"/>
    <s v="UU"/>
    <x v="0"/>
  </r>
  <r>
    <x v="468"/>
    <x v="527"/>
    <s v="UK"/>
    <s v="UU"/>
    <x v="0"/>
  </r>
  <r>
    <x v="468"/>
    <x v="527"/>
    <s v="UK"/>
    <s v="UU"/>
    <x v="0"/>
  </r>
  <r>
    <x v="482"/>
    <x v="688"/>
    <s v="UK"/>
    <s v="UU"/>
    <x v="0"/>
  </r>
  <r>
    <x v="627"/>
    <x v="547"/>
    <s v="UK"/>
    <s v="UU"/>
    <x v="0"/>
  </r>
  <r>
    <x v="627"/>
    <x v="929"/>
    <s v="Netherlands"/>
    <s v="UU"/>
    <x v="0"/>
  </r>
  <r>
    <x v="764"/>
    <x v="930"/>
    <s v="Netherlands"/>
    <s v="UU"/>
    <x v="0"/>
  </r>
  <r>
    <x v="67"/>
    <x v="364"/>
    <s v="Netherlands"/>
    <s v="UU"/>
    <x v="2"/>
  </r>
  <r>
    <x v="706"/>
    <x v="902"/>
    <s v="Netherlands"/>
    <s v="ND"/>
    <x v="0"/>
  </r>
  <r>
    <x v="649"/>
    <x v="874"/>
    <s v="Netherlands"/>
    <s v="UU"/>
    <x v="0"/>
  </r>
  <r>
    <x v="706"/>
    <x v="902"/>
    <s v="Netherlands"/>
    <s v="DH"/>
    <x v="0"/>
  </r>
  <r>
    <x v="706"/>
    <x v="158"/>
    <s v="Netherlands"/>
    <s v="DH"/>
    <x v="0"/>
  </r>
  <r>
    <x v="100"/>
    <x v="447"/>
    <s v="Netherlands"/>
    <s v="DH"/>
    <x v="0"/>
  </r>
  <r>
    <x v="35"/>
    <x v="931"/>
    <s v="Germany"/>
    <s v="UU"/>
    <x v="2"/>
  </r>
  <r>
    <x v="649"/>
    <x v="877"/>
    <s v="Netherlands"/>
    <s v="DH"/>
    <x v="0"/>
  </r>
  <r>
    <x v="738"/>
    <x v="484"/>
    <s v="Netherlands"/>
    <s v="AH"/>
    <x v="0"/>
  </r>
  <r>
    <x v="706"/>
    <x v="67"/>
    <s v="Netherlands"/>
    <s v="ND"/>
    <x v="0"/>
  </r>
  <r>
    <x v="706"/>
    <x v="67"/>
    <s v="Netherlands"/>
    <s v="ND"/>
    <x v="0"/>
  </r>
  <r>
    <x v="706"/>
    <x v="67"/>
    <s v="Netherlands"/>
    <s v="ND"/>
    <x v="0"/>
  </r>
  <r>
    <x v="706"/>
    <x v="67"/>
    <s v="Netherlands"/>
    <s v="ND"/>
    <x v="0"/>
  </r>
  <r>
    <x v="706"/>
    <x v="67"/>
    <s v="Netherlands"/>
    <s v="ND"/>
    <x v="0"/>
  </r>
  <r>
    <x v="706"/>
    <x v="67"/>
    <s v="Netherlands"/>
    <s v="ND"/>
    <x v="0"/>
  </r>
  <r>
    <x v="738"/>
    <x v="442"/>
    <s v="Netherlands"/>
    <s v="DH"/>
    <x v="0"/>
  </r>
  <r>
    <x v="738"/>
    <x v="442"/>
    <s v="Netherlands"/>
    <s v="UU"/>
    <x v="0"/>
  </r>
  <r>
    <x v="649"/>
    <x v="874"/>
    <s v="Netherlands"/>
    <s v="ND"/>
    <x v="0"/>
  </r>
  <r>
    <x v="738"/>
    <x v="874"/>
    <s v="Netherlands"/>
    <s v="DH"/>
    <x v="0"/>
  </r>
  <r>
    <x v="738"/>
    <x v="874"/>
    <s v="Netherlands"/>
    <s v="DH"/>
    <x v="0"/>
  </r>
  <r>
    <x v="199"/>
    <x v="164"/>
    <s v="Netherlands"/>
    <s v="AH"/>
    <x v="0"/>
  </r>
  <r>
    <x v="110"/>
    <x v="870"/>
    <s v="Netherlands"/>
    <s v="UU"/>
    <x v="0"/>
  </r>
  <r>
    <x v="736"/>
    <x v="871"/>
    <s v="Netherlands"/>
    <s v="UU"/>
    <x v="0"/>
  </r>
  <r>
    <x v="333"/>
    <x v="870"/>
    <s v="Netherlands"/>
    <s v="UU"/>
    <x v="0"/>
  </r>
  <r>
    <x v="15"/>
    <x v="870"/>
    <s v="Netherlands"/>
    <s v="UU"/>
    <x v="0"/>
  </r>
  <r>
    <x v="144"/>
    <x v="870"/>
    <s v="Netherlands"/>
    <s v="UU"/>
    <x v="0"/>
  </r>
  <r>
    <x v="765"/>
    <x v="932"/>
    <s v="Netherlands"/>
    <s v="DH"/>
    <x v="0"/>
  </r>
  <r>
    <x v="218"/>
    <x v="869"/>
    <s v="Netherlands"/>
    <s v="UU"/>
    <x v="0"/>
  </r>
  <r>
    <x v="352"/>
    <x v="830"/>
    <s v="Netherlands"/>
    <s v="DH"/>
    <x v="0"/>
  </r>
  <r>
    <x v="630"/>
    <x v="752"/>
    <s v="Netherlands"/>
    <s v="DH"/>
    <x v="0"/>
  </r>
  <r>
    <x v="740"/>
    <x v="933"/>
    <s v="Netherlands"/>
    <s v="DH"/>
    <x v="0"/>
  </r>
  <r>
    <x v="739"/>
    <x v="743"/>
    <s v="Netherlands"/>
    <s v="DH"/>
    <x v="0"/>
  </r>
  <r>
    <x v="766"/>
    <x v="934"/>
    <s v="Norway"/>
    <s v="AH"/>
    <x v="0"/>
  </r>
  <r>
    <x v="664"/>
    <x v="935"/>
    <s v="Finland"/>
    <s v="UU"/>
    <x v="0"/>
  </r>
  <r>
    <x v="33"/>
    <x v="34"/>
    <s v="Finland"/>
    <s v="RH"/>
    <x v="2"/>
  </r>
  <r>
    <x v="767"/>
    <x v="936"/>
    <s v="Finland"/>
    <s v="UU"/>
    <x v="0"/>
  </r>
  <r>
    <x v="767"/>
    <x v="937"/>
    <s v="Finland"/>
    <s v="DH"/>
    <x v="0"/>
  </r>
  <r>
    <x v="767"/>
    <x v="793"/>
    <s v="Finland"/>
    <s v="AH"/>
    <x v="0"/>
  </r>
  <r>
    <x v="767"/>
    <x v="938"/>
    <s v="Finland"/>
    <s v="DH"/>
    <x v="0"/>
  </r>
  <r>
    <x v="767"/>
    <x v="938"/>
    <s v="Finland"/>
    <s v="DH"/>
    <x v="0"/>
  </r>
  <r>
    <x v="344"/>
    <x v="793"/>
    <s v="Finland"/>
    <s v="DH"/>
    <x v="0"/>
  </r>
  <r>
    <x v="344"/>
    <x v="793"/>
    <s v="Finland"/>
    <s v="DH"/>
    <x v="0"/>
  </r>
  <r>
    <x v="745"/>
    <x v="849"/>
    <s v="Finland"/>
    <s v="RH"/>
    <x v="2"/>
  </r>
  <r>
    <x v="768"/>
    <x v="939"/>
    <s v="Sweden"/>
    <s v="UU"/>
    <x v="0"/>
  </r>
  <r>
    <x v="769"/>
    <x v="940"/>
    <s v="Finland"/>
    <s v="DH"/>
    <x v="0"/>
  </r>
  <r>
    <x v="518"/>
    <x v="941"/>
    <s v="Finland"/>
    <s v="AH"/>
    <x v="0"/>
  </r>
  <r>
    <x v="253"/>
    <x v="790"/>
    <s v="Finland"/>
    <s v="RH"/>
    <x v="2"/>
  </r>
  <r>
    <x v="758"/>
    <x v="914"/>
    <s v="Finland"/>
    <s v="UU"/>
    <x v="0"/>
  </r>
  <r>
    <x v="770"/>
    <x v="942"/>
    <s v="Finland"/>
    <s v="DH"/>
    <x v="0"/>
  </r>
  <r>
    <x v="771"/>
    <x v="943"/>
    <s v="Finland"/>
    <s v="UU"/>
    <x v="0"/>
  </r>
  <r>
    <x v="721"/>
    <x v="913"/>
    <s v="Finland"/>
    <s v="DH"/>
    <x v="0"/>
  </r>
  <r>
    <x v="721"/>
    <x v="913"/>
    <s v="Finland"/>
    <s v="DH"/>
    <x v="0"/>
  </r>
  <r>
    <x v="721"/>
    <x v="913"/>
    <s v="Finland"/>
    <s v="DH"/>
    <x v="0"/>
  </r>
  <r>
    <x v="721"/>
    <x v="913"/>
    <s v="Finland"/>
    <s v="DH"/>
    <x v="0"/>
  </r>
  <r>
    <x v="721"/>
    <x v="913"/>
    <s v="Finland"/>
    <s v="DH"/>
    <x v="0"/>
  </r>
  <r>
    <x v="721"/>
    <x v="913"/>
    <s v="Finland"/>
    <s v="DH"/>
    <x v="0"/>
  </r>
  <r>
    <x v="574"/>
    <x v="917"/>
    <s v="Finland"/>
    <s v="UU"/>
    <x v="1"/>
  </r>
  <r>
    <x v="574"/>
    <x v="64"/>
    <s v="Finland"/>
    <s v="DH"/>
    <x v="0"/>
  </r>
  <r>
    <x v="370"/>
    <x v="944"/>
    <s v="Russia"/>
    <s v="DH"/>
    <x v="0"/>
  </r>
  <r>
    <x v="721"/>
    <x v="913"/>
    <s v="Finland"/>
    <s v="DH"/>
    <x v="0"/>
  </r>
  <r>
    <x v="721"/>
    <x v="913"/>
    <s v="Finland"/>
    <s v="DH"/>
    <x v="0"/>
  </r>
  <r>
    <x v="772"/>
    <x v="64"/>
    <s v="Finland"/>
    <s v="UU"/>
    <x v="0"/>
  </r>
  <r>
    <x v="60"/>
    <x v="35"/>
    <s v="Finland"/>
    <s v="DH"/>
    <x v="0"/>
  </r>
  <r>
    <x v="154"/>
    <x v="370"/>
    <s v="Finland"/>
    <s v="DH"/>
    <x v="0"/>
  </r>
  <r>
    <x v="773"/>
    <x v="666"/>
    <s v="Finland"/>
    <s v="UU"/>
    <x v="0"/>
  </r>
  <r>
    <x v="170"/>
    <x v="899"/>
    <s v="Finland"/>
    <s v="AH"/>
    <x v="0"/>
  </r>
  <r>
    <x v="170"/>
    <x v="899"/>
    <s v="Finland"/>
    <s v="RH"/>
    <x v="2"/>
  </r>
  <r>
    <x v="170"/>
    <x v="119"/>
    <s v="Finland"/>
    <s v="DH"/>
    <x v="0"/>
  </r>
  <r>
    <x v="372"/>
    <x v="945"/>
    <s v="Finland"/>
    <s v="UU"/>
    <x v="0"/>
  </r>
  <r>
    <x v="774"/>
    <x v="946"/>
    <s v="Finland"/>
    <s v="DH"/>
    <x v="0"/>
  </r>
  <r>
    <x v="121"/>
    <x v="947"/>
    <s v="Finland"/>
    <s v="UU"/>
    <x v="0"/>
  </r>
  <r>
    <x v="121"/>
    <x v="947"/>
    <s v="Finland"/>
    <s v="UU"/>
    <x v="0"/>
  </r>
  <r>
    <x v="455"/>
    <x v="24"/>
    <s v="Sweden"/>
    <s v="UU"/>
    <x v="1"/>
  </r>
  <r>
    <x v="421"/>
    <x v="452"/>
    <s v="Sweden"/>
    <s v="UU"/>
    <x v="0"/>
  </r>
  <r>
    <x v="0"/>
    <x v="629"/>
    <s v="Czech Republic"/>
    <s v="HH"/>
    <x v="0"/>
  </r>
  <r>
    <x v="561"/>
    <x v="948"/>
    <s v="Czech Republic"/>
    <s v="DH"/>
    <x v="0"/>
  </r>
  <r>
    <x v="464"/>
    <x v="672"/>
    <s v="Czech Republic"/>
    <s v="DH"/>
    <x v="0"/>
  </r>
  <r>
    <x v="326"/>
    <x v="629"/>
    <s v="Czech Republic"/>
    <s v="UU"/>
    <x v="0"/>
  </r>
  <r>
    <x v="775"/>
    <x v="949"/>
    <s v="Spain"/>
    <s v="ND"/>
    <x v="2"/>
  </r>
  <r>
    <x v="588"/>
    <x v="950"/>
    <s v="Estonia"/>
    <s v="DH"/>
    <x v="0"/>
  </r>
  <r>
    <x v="242"/>
    <x v="351"/>
    <s v="Estonia"/>
    <s v="DH"/>
    <x v="0"/>
  </r>
  <r>
    <x v="435"/>
    <x v="951"/>
    <s v="Estonia"/>
    <s v="RH"/>
    <x v="2"/>
  </r>
  <r>
    <x v="176"/>
    <x v="750"/>
    <s v="Estonia"/>
    <s v="UU"/>
    <x v="0"/>
  </r>
  <r>
    <x v="167"/>
    <x v="899"/>
    <s v="Estonia"/>
    <s v="AH"/>
    <x v="0"/>
  </r>
  <r>
    <x v="423"/>
    <x v="952"/>
    <s v="UK"/>
    <s v="AH"/>
    <x v="0"/>
  </r>
  <r>
    <x v="735"/>
    <x v="545"/>
    <s v="UK"/>
    <s v="UU"/>
    <x v="1"/>
  </r>
  <r>
    <x v="315"/>
    <x v="953"/>
    <s v="UK"/>
    <s v="UU"/>
    <x v="0"/>
  </r>
  <r>
    <x v="776"/>
    <x v="954"/>
    <s v="UK"/>
    <s v="UU"/>
    <x v="0"/>
  </r>
  <r>
    <x v="97"/>
    <x v="955"/>
    <s v="UK"/>
    <s v="UU"/>
    <x v="0"/>
  </r>
  <r>
    <x v="731"/>
    <x v="639"/>
    <s v="UK"/>
    <s v="UU"/>
    <x v="0"/>
  </r>
  <r>
    <x v="731"/>
    <x v="639"/>
    <s v="UK"/>
    <s v="AH"/>
    <x v="0"/>
  </r>
  <r>
    <x v="87"/>
    <x v="636"/>
    <s v="UK"/>
    <s v="UU"/>
    <x v="0"/>
  </r>
  <r>
    <x v="607"/>
    <x v="545"/>
    <s v="UK"/>
    <s v="AH"/>
    <x v="0"/>
  </r>
  <r>
    <x v="381"/>
    <x v="956"/>
    <s v="UK"/>
    <s v="DH"/>
    <x v="0"/>
  </r>
  <r>
    <x v="753"/>
    <x v="957"/>
    <s v="UK"/>
    <s v="AH"/>
    <x v="0"/>
  </r>
  <r>
    <x v="96"/>
    <x v="958"/>
    <s v="UK"/>
    <s v="AH"/>
    <x v="0"/>
  </r>
  <r>
    <x v="96"/>
    <x v="958"/>
    <s v="UK"/>
    <s v="AH"/>
    <x v="0"/>
  </r>
  <r>
    <x v="96"/>
    <x v="168"/>
    <s v="UK"/>
    <s v="UU"/>
    <x v="0"/>
  </r>
  <r>
    <x v="751"/>
    <x v="529"/>
    <s v="UK"/>
    <s v="AH"/>
    <x v="0"/>
  </r>
  <r>
    <x v="777"/>
    <x v="959"/>
    <s v="UK"/>
    <s v="UU"/>
    <x v="0"/>
  </r>
  <r>
    <x v="174"/>
    <x v="14"/>
    <s v="UK"/>
    <s v="UU"/>
    <x v="0"/>
  </r>
  <r>
    <x v="607"/>
    <x v="639"/>
    <s v="UK"/>
    <s v="UU"/>
    <x v="0"/>
  </r>
  <r>
    <x v="731"/>
    <x v="639"/>
    <s v="UK"/>
    <s v="AH"/>
    <x v="0"/>
  </r>
  <r>
    <x v="42"/>
    <x v="873"/>
    <s v="Eire"/>
    <s v="UU"/>
    <x v="0"/>
  </r>
  <r>
    <x v="778"/>
    <x v="960"/>
    <s v="Hungary"/>
    <s v="DH"/>
    <x v="0"/>
  </r>
  <r>
    <x v="736"/>
    <x v="869"/>
    <s v="Netherlands"/>
    <s v="PD"/>
    <x v="0"/>
  </r>
  <r>
    <x v="15"/>
    <x v="870"/>
    <s v="Netherlands"/>
    <s v="UU"/>
    <x v="0"/>
  </r>
  <r>
    <x v="15"/>
    <x v="870"/>
    <s v="Netherlands"/>
    <s v="UU"/>
    <x v="0"/>
  </r>
  <r>
    <x v="15"/>
    <x v="870"/>
    <s v="Netherlands"/>
    <s v="UU"/>
    <x v="0"/>
  </r>
  <r>
    <x v="15"/>
    <x v="870"/>
    <s v="Netherlands"/>
    <s v="UU"/>
    <x v="0"/>
  </r>
  <r>
    <x v="649"/>
    <x v="902"/>
    <s v="Netherlands"/>
    <s v="UU"/>
    <x v="2"/>
  </r>
  <r>
    <x v="100"/>
    <x v="447"/>
    <s v="Netherlands"/>
    <s v="DH"/>
    <x v="0"/>
  </r>
  <r>
    <x v="738"/>
    <x v="442"/>
    <s v="Netherlands"/>
    <s v="AH"/>
    <x v="0"/>
  </r>
  <r>
    <x v="100"/>
    <x v="448"/>
    <s v="Netherlands"/>
    <s v="DH"/>
    <x v="0"/>
  </r>
  <r>
    <x v="100"/>
    <x v="447"/>
    <s v="Netherlands"/>
    <s v="DH"/>
    <x v="0"/>
  </r>
  <r>
    <x v="88"/>
    <x v="842"/>
    <s v="Netherlands"/>
    <s v="UU"/>
    <x v="0"/>
  </r>
  <r>
    <x v="15"/>
    <x v="870"/>
    <s v="Netherlands"/>
    <s v="UU"/>
    <x v="0"/>
  </r>
  <r>
    <x v="15"/>
    <x v="870"/>
    <s v="Netherlands"/>
    <s v="UU"/>
    <x v="0"/>
  </r>
  <r>
    <x v="110"/>
    <x v="870"/>
    <s v="Netherlands"/>
    <s v="UU"/>
    <x v="0"/>
  </r>
  <r>
    <x v="110"/>
    <x v="872"/>
    <s v="Netherlands"/>
    <s v="DH"/>
    <x v="0"/>
  </r>
  <r>
    <x v="627"/>
    <x v="961"/>
    <s v="Netherlands"/>
    <s v="UU"/>
    <x v="0"/>
  </r>
  <r>
    <x v="15"/>
    <x v="870"/>
    <s v="Netherlands"/>
    <s v="UU"/>
    <x v="0"/>
  </r>
  <r>
    <x v="15"/>
    <x v="870"/>
    <s v="Netherlands"/>
    <s v="UU"/>
    <x v="0"/>
  </r>
  <r>
    <x v="15"/>
    <x v="870"/>
    <s v="Netherlands"/>
    <s v="UU"/>
    <x v="0"/>
  </r>
  <r>
    <x v="15"/>
    <x v="870"/>
    <s v="Netherlands"/>
    <s v="UU"/>
    <x v="0"/>
  </r>
  <r>
    <x v="15"/>
    <x v="870"/>
    <s v="Netherlands"/>
    <s v="PD"/>
    <x v="0"/>
  </r>
  <r>
    <x v="15"/>
    <x v="870"/>
    <s v="Netherlands"/>
    <s v="UU"/>
    <x v="0"/>
  </r>
  <r>
    <x v="15"/>
    <x v="870"/>
    <s v="Netherlands"/>
    <s v="UU"/>
    <x v="1"/>
  </r>
  <r>
    <x v="15"/>
    <x v="870"/>
    <s v="Netherlands"/>
    <s v="UU"/>
    <x v="0"/>
  </r>
  <r>
    <x v="599"/>
    <x v="871"/>
    <s v="Netherlands"/>
    <s v="UU"/>
    <x v="0"/>
  </r>
  <r>
    <x v="15"/>
    <x v="870"/>
    <s v="Netherlands"/>
    <s v="UU"/>
    <x v="0"/>
  </r>
  <r>
    <x v="15"/>
    <x v="870"/>
    <s v="Netherlands"/>
    <s v="UU"/>
    <x v="0"/>
  </r>
  <r>
    <x v="110"/>
    <x v="870"/>
    <s v="Netherlands"/>
    <s v="UU"/>
    <x v="0"/>
  </r>
  <r>
    <x v="144"/>
    <x v="870"/>
    <s v="Netherlands"/>
    <s v="UU"/>
    <x v="1"/>
  </r>
  <r>
    <x v="144"/>
    <x v="870"/>
    <s v="Netherlands"/>
    <s v="UU"/>
    <x v="0"/>
  </r>
  <r>
    <x v="333"/>
    <x v="870"/>
    <s v="Netherlands"/>
    <s v="UU"/>
    <x v="0"/>
  </r>
  <r>
    <x v="631"/>
    <x v="962"/>
    <s v="Netherlands"/>
    <s v="DH"/>
    <x v="0"/>
  </r>
  <r>
    <x v="15"/>
    <x v="870"/>
    <s v="Netherlands"/>
    <s v="UU"/>
    <x v="0"/>
  </r>
  <r>
    <x v="15"/>
    <x v="870"/>
    <s v="Netherlands"/>
    <s v="UU"/>
    <x v="0"/>
  </r>
  <r>
    <x v="779"/>
    <x v="963"/>
    <s v="Netherlands"/>
    <s v="UU"/>
    <x v="0"/>
  </r>
  <r>
    <x v="642"/>
    <x v="869"/>
    <s v="Netherlands"/>
    <s v="UU"/>
    <x v="0"/>
  </r>
  <r>
    <x v="739"/>
    <x v="743"/>
    <s v="Netherlands"/>
    <s v="DH"/>
    <x v="0"/>
  </r>
  <r>
    <x v="556"/>
    <x v="228"/>
    <s v="Norway"/>
    <s v="PD"/>
    <x v="0"/>
  </r>
  <r>
    <x v="780"/>
    <x v="220"/>
    <s v="Norway"/>
    <s v="UU"/>
    <x v="1"/>
  </r>
  <r>
    <x v="780"/>
    <x v="220"/>
    <s v="Norway"/>
    <s v="UU"/>
    <x v="1"/>
  </r>
  <r>
    <x v="780"/>
    <x v="63"/>
    <s v="Norway"/>
    <s v="UU"/>
    <x v="0"/>
  </r>
  <r>
    <x v="780"/>
    <x v="63"/>
    <s v="Norway"/>
    <s v="UU"/>
    <x v="0"/>
  </r>
  <r>
    <x v="518"/>
    <x v="744"/>
    <s v="Norway"/>
    <s v="UU"/>
    <x v="0"/>
  </r>
  <r>
    <x v="678"/>
    <x v="583"/>
    <s v="Norway"/>
    <s v="AH"/>
    <x v="0"/>
  </r>
  <r>
    <x v="343"/>
    <x v="353"/>
    <s v="Norway"/>
    <s v="UU"/>
    <x v="0"/>
  </r>
  <r>
    <x v="343"/>
    <x v="964"/>
    <s v="Norway"/>
    <s v="UU"/>
    <x v="0"/>
  </r>
  <r>
    <x v="343"/>
    <x v="964"/>
    <s v="Norway"/>
    <s v="UU"/>
    <x v="0"/>
  </r>
  <r>
    <x v="359"/>
    <x v="965"/>
    <s v="Norway"/>
    <s v="PD"/>
    <x v="0"/>
  </r>
  <r>
    <x v="372"/>
    <x v="480"/>
    <s v="Norway"/>
    <s v="UU"/>
    <x v="1"/>
  </r>
  <r>
    <x v="372"/>
    <x v="411"/>
    <s v="Norway"/>
    <s v="RH"/>
    <x v="2"/>
  </r>
  <r>
    <x v="372"/>
    <x v="411"/>
    <s v="Norway"/>
    <s v="RH"/>
    <x v="2"/>
  </r>
  <r>
    <x v="608"/>
    <x v="966"/>
    <s v="Norway"/>
    <s v="AH"/>
    <x v="0"/>
  </r>
  <r>
    <x v="643"/>
    <x v="967"/>
    <s v="Finland"/>
    <s v="UU"/>
    <x v="0"/>
  </r>
  <r>
    <x v="517"/>
    <x v="759"/>
    <s v="Finland"/>
    <s v="AH"/>
    <x v="0"/>
  </r>
  <r>
    <x v="33"/>
    <x v="968"/>
    <s v="Finland"/>
    <s v="HH"/>
    <x v="0"/>
  </r>
  <r>
    <x v="33"/>
    <x v="968"/>
    <s v="Finland"/>
    <s v="HH"/>
    <x v="0"/>
  </r>
  <r>
    <x v="417"/>
    <x v="852"/>
    <s v="Finland"/>
    <s v="DH"/>
    <x v="0"/>
  </r>
  <r>
    <x v="781"/>
    <x v="53"/>
    <s v="Finland"/>
    <s v="DH"/>
    <x v="0"/>
  </r>
  <r>
    <x v="535"/>
    <x v="969"/>
    <s v="Finland"/>
    <s v="DH"/>
    <x v="0"/>
  </r>
  <r>
    <x v="2"/>
    <x v="970"/>
    <s v="Finland"/>
    <s v="DH"/>
    <x v="0"/>
  </r>
  <r>
    <x v="33"/>
    <x v="846"/>
    <s v="Finland"/>
    <s v="AH"/>
    <x v="0"/>
  </r>
  <r>
    <x v="33"/>
    <x v="34"/>
    <s v="Finland"/>
    <s v="UU"/>
    <x v="0"/>
  </r>
  <r>
    <x v="651"/>
    <x v="823"/>
    <s v="Finland"/>
    <s v="AH"/>
    <x v="0"/>
  </r>
  <r>
    <x v="517"/>
    <x v="908"/>
    <s v="Finland"/>
    <s v="DH"/>
    <x v="0"/>
  </r>
  <r>
    <x v="374"/>
    <x v="436"/>
    <s v="Finland"/>
    <s v="DH"/>
    <x v="0"/>
  </r>
  <r>
    <x v="651"/>
    <x v="971"/>
    <s v="Finland"/>
    <s v="AH"/>
    <x v="0"/>
  </r>
  <r>
    <x v="322"/>
    <x v="122"/>
    <s v="Finland"/>
    <s v="DH"/>
    <x v="0"/>
  </r>
  <r>
    <x v="721"/>
    <x v="972"/>
    <s v="Finland"/>
    <s v="DH"/>
    <x v="0"/>
  </r>
  <r>
    <x v="772"/>
    <x v="119"/>
    <s v="Finland"/>
    <s v="AH"/>
    <x v="0"/>
  </r>
  <r>
    <x v="767"/>
    <x v="938"/>
    <s v="Finland"/>
    <s v="DH"/>
    <x v="0"/>
  </r>
  <r>
    <x v="767"/>
    <x v="938"/>
    <s v="Finland"/>
    <s v="UU"/>
    <x v="0"/>
  </r>
  <r>
    <x v="767"/>
    <x v="938"/>
    <s v="Finland"/>
    <s v="DH"/>
    <x v="0"/>
  </r>
  <r>
    <x v="391"/>
    <x v="883"/>
    <s v="Finland"/>
    <s v="AH"/>
    <x v="0"/>
  </r>
  <r>
    <x v="767"/>
    <x v="938"/>
    <s v="Finland"/>
    <s v="DH"/>
    <x v="0"/>
  </r>
  <r>
    <x v="518"/>
    <x v="796"/>
    <s v="Finland"/>
    <s v="DH"/>
    <x v="0"/>
  </r>
  <r>
    <x v="121"/>
    <x v="436"/>
    <s v="Finland"/>
    <s v="AH"/>
    <x v="0"/>
  </r>
  <r>
    <x v="121"/>
    <x v="436"/>
    <s v="Finland"/>
    <s v="UU"/>
    <x v="0"/>
  </r>
  <r>
    <x v="121"/>
    <x v="511"/>
    <s v="Finland"/>
    <s v="UU"/>
    <x v="0"/>
  </r>
  <r>
    <x v="121"/>
    <x v="436"/>
    <s v="Finland"/>
    <s v="UU"/>
    <x v="0"/>
  </r>
  <r>
    <x v="121"/>
    <x v="436"/>
    <s v="Finland"/>
    <s v="UU"/>
    <x v="0"/>
  </r>
  <r>
    <x v="121"/>
    <x v="436"/>
    <s v="Finland"/>
    <s v="UU"/>
    <x v="0"/>
  </r>
  <r>
    <x v="724"/>
    <x v="436"/>
    <s v="Finland"/>
    <s v="RH"/>
    <x v="2"/>
  </r>
  <r>
    <x v="762"/>
    <x v="436"/>
    <s v="Finland"/>
    <s v="RH"/>
    <x v="2"/>
  </r>
  <r>
    <x v="724"/>
    <x v="436"/>
    <s v="Finland"/>
    <s v="RH"/>
    <x v="2"/>
  </r>
  <r>
    <x v="724"/>
    <x v="436"/>
    <s v="Finland"/>
    <s v="RH"/>
    <x v="2"/>
  </r>
  <r>
    <x v="762"/>
    <x v="171"/>
    <s v="Finland"/>
    <s v="UU"/>
    <x v="0"/>
  </r>
  <r>
    <x v="762"/>
    <x v="436"/>
    <s v="Finland"/>
    <s v="UU"/>
    <x v="0"/>
  </r>
  <r>
    <x v="762"/>
    <x v="436"/>
    <s v="Finland"/>
    <s v="RH"/>
    <x v="2"/>
  </r>
  <r>
    <x v="762"/>
    <x v="436"/>
    <s v="Finland"/>
    <s v="RH"/>
    <x v="2"/>
  </r>
  <r>
    <x v="724"/>
    <x v="436"/>
    <s v="Finland"/>
    <s v="RH"/>
    <x v="2"/>
  </r>
  <r>
    <x v="762"/>
    <x v="436"/>
    <s v="Finland"/>
    <s v="UU"/>
    <x v="0"/>
  </r>
  <r>
    <x v="699"/>
    <x v="807"/>
    <s v="Russia"/>
    <s v="UU"/>
    <x v="0"/>
  </r>
  <r>
    <x v="275"/>
    <x v="973"/>
    <s v="Sweden"/>
    <s v="UU"/>
    <x v="0"/>
  </r>
  <r>
    <x v="454"/>
    <x v="339"/>
    <s v="Sweden"/>
    <s v="DH"/>
    <x v="0"/>
  </r>
  <r>
    <x v="455"/>
    <x v="974"/>
    <s v="Sweden"/>
    <s v="UU"/>
    <x v="0"/>
  </r>
  <r>
    <x v="455"/>
    <x v="295"/>
    <s v="Sweden"/>
    <s v="UU"/>
    <x v="0"/>
  </r>
  <r>
    <x v="412"/>
    <x v="975"/>
    <s v="Sweden"/>
    <s v="UU"/>
    <x v="0"/>
  </r>
  <r>
    <x v="480"/>
    <x v="619"/>
    <s v="Czech Republic"/>
    <s v="DH"/>
    <x v="0"/>
  </r>
  <r>
    <x v="782"/>
    <x v="976"/>
    <s v="Estonia"/>
    <s v="UU"/>
    <x v="0"/>
  </r>
  <r>
    <x v="783"/>
    <x v="850"/>
    <s v="Estonia"/>
    <s v="UU"/>
    <x v="1"/>
  </r>
  <r>
    <x v="267"/>
    <x v="977"/>
    <s v="Estonia"/>
    <s v="DH"/>
    <x v="0"/>
  </r>
  <r>
    <x v="436"/>
    <x v="923"/>
    <s v="Estonia"/>
    <s v="UU"/>
    <x v="0"/>
  </r>
  <r>
    <x v="436"/>
    <x v="978"/>
    <s v="Estonia"/>
    <s v="UU"/>
    <x v="0"/>
  </r>
  <r>
    <x v="448"/>
    <x v="979"/>
    <s v="UK"/>
    <s v="UU"/>
    <x v="0"/>
  </r>
  <r>
    <x v="148"/>
    <x v="262"/>
    <s v="UK"/>
    <s v="DH"/>
    <x v="0"/>
  </r>
  <r>
    <x v="149"/>
    <x v="980"/>
    <s v="UK"/>
    <s v="DH"/>
    <x v="0"/>
  </r>
  <r>
    <x v="662"/>
    <x v="981"/>
    <s v="UK"/>
    <s v="UU"/>
    <x v="0"/>
  </r>
  <r>
    <x v="23"/>
    <x v="136"/>
    <s v="UK"/>
    <s v="UU"/>
    <x v="0"/>
  </r>
  <r>
    <x v="448"/>
    <x v="982"/>
    <s v="UK"/>
    <s v="UU"/>
    <x v="0"/>
  </r>
  <r>
    <x v="109"/>
    <x v="169"/>
    <s v="UK"/>
    <s v="RH"/>
    <x v="2"/>
  </r>
  <r>
    <x v="754"/>
    <x v="983"/>
    <s v="UK"/>
    <s v="UU"/>
    <x v="0"/>
  </r>
  <r>
    <x v="14"/>
    <x v="984"/>
    <s v="UK"/>
    <s v="DH"/>
    <x v="0"/>
  </r>
  <r>
    <x v="734"/>
    <x v="985"/>
    <s v="UK"/>
    <s v="UU"/>
    <x v="0"/>
  </r>
  <r>
    <x v="784"/>
    <x v="986"/>
    <s v="UK"/>
    <s v="UU"/>
    <x v="0"/>
  </r>
  <r>
    <x v="785"/>
    <x v="216"/>
    <s v="UK"/>
    <s v="DH"/>
    <x v="0"/>
  </r>
  <r>
    <x v="75"/>
    <x v="526"/>
    <s v="UK"/>
    <s v="AH"/>
    <x v="0"/>
  </r>
  <r>
    <x v="75"/>
    <x v="952"/>
    <s v="UK"/>
    <s v="UU"/>
    <x v="0"/>
  </r>
  <r>
    <x v="607"/>
    <x v="544"/>
    <s v="UK"/>
    <s v="DH"/>
    <x v="0"/>
  </r>
  <r>
    <x v="607"/>
    <x v="544"/>
    <s v="UK"/>
    <s v="DH"/>
    <x v="0"/>
  </r>
  <r>
    <x v="607"/>
    <x v="544"/>
    <s v="UK"/>
    <s v="DH"/>
    <x v="0"/>
  </r>
  <r>
    <x v="731"/>
    <x v="639"/>
    <s v="UK"/>
    <s v="UU"/>
    <x v="0"/>
  </r>
  <r>
    <x v="607"/>
    <x v="544"/>
    <s v="UK"/>
    <s v="DH"/>
    <x v="0"/>
  </r>
  <r>
    <x v="731"/>
    <x v="639"/>
    <s v="UK"/>
    <s v="UU"/>
    <x v="0"/>
  </r>
  <r>
    <x v="784"/>
    <x v="314"/>
    <s v="Eire"/>
    <s v="UU"/>
    <x v="0"/>
  </r>
  <r>
    <x v="785"/>
    <x v="530"/>
    <s v="Eire"/>
    <s v="PD"/>
    <x v="0"/>
  </r>
  <r>
    <x v="304"/>
    <x v="530"/>
    <s v="Eire"/>
    <s v="DH"/>
    <x v="0"/>
  </r>
  <r>
    <x v="584"/>
    <x v="564"/>
    <s v="UK"/>
    <s v="AH"/>
    <x v="0"/>
  </r>
  <r>
    <x v="500"/>
    <x v="618"/>
    <s v="Netherlands"/>
    <s v="DH"/>
    <x v="0"/>
  </r>
  <r>
    <x v="706"/>
    <x v="463"/>
    <s v="Netherlands"/>
    <s v="UU"/>
    <x v="2"/>
  </r>
  <r>
    <x v="161"/>
    <x v="987"/>
    <s v="Netherlands"/>
    <s v="UU"/>
    <x v="0"/>
  </r>
  <r>
    <x v="738"/>
    <x v="874"/>
    <s v="Netherlands"/>
    <s v="UU"/>
    <x v="0"/>
  </r>
  <r>
    <x v="706"/>
    <x v="67"/>
    <s v="Netherlands"/>
    <s v="UU"/>
    <x v="0"/>
  </r>
  <r>
    <x v="706"/>
    <x v="315"/>
    <s v="Netherlands"/>
    <s v="AH"/>
    <x v="0"/>
  </r>
  <r>
    <x v="100"/>
    <x v="902"/>
    <s v="Netherlands"/>
    <s v="UU"/>
    <x v="0"/>
  </r>
  <r>
    <x v="741"/>
    <x v="877"/>
    <s v="Netherlands"/>
    <s v="UU"/>
    <x v="0"/>
  </r>
  <r>
    <x v="649"/>
    <x v="742"/>
    <s v="Netherlands"/>
    <s v="DH"/>
    <x v="0"/>
  </r>
  <r>
    <x v="765"/>
    <x v="869"/>
    <s v="Netherlands"/>
    <s v="DH"/>
    <x v="0"/>
  </r>
  <r>
    <x v="15"/>
    <x v="870"/>
    <s v="Netherlands"/>
    <s v="UU"/>
    <x v="1"/>
  </r>
  <r>
    <x v="66"/>
    <x v="709"/>
    <s v="Netherlands"/>
    <s v="UU"/>
    <x v="0"/>
  </r>
  <r>
    <x v="66"/>
    <x v="752"/>
    <s v="Netherlands"/>
    <s v="UU"/>
    <x v="0"/>
  </r>
  <r>
    <x v="15"/>
    <x v="870"/>
    <s v="Netherlands"/>
    <s v="UU"/>
    <x v="0"/>
  </r>
  <r>
    <x v="15"/>
    <x v="870"/>
    <s v="Netherlands"/>
    <s v="UU"/>
    <x v="1"/>
  </r>
  <r>
    <x v="66"/>
    <x v="988"/>
    <s v="Netherlands"/>
    <s v="DH"/>
    <x v="0"/>
  </r>
  <r>
    <x v="77"/>
    <x v="930"/>
    <s v="Netherlands"/>
    <s v="UU"/>
    <x v="0"/>
  </r>
  <r>
    <x v="764"/>
    <x v="930"/>
    <s v="Netherlands"/>
    <s v="DH"/>
    <x v="0"/>
  </r>
  <r>
    <x v="779"/>
    <x v="963"/>
    <s v="Netherlands"/>
    <s v="UU"/>
    <x v="0"/>
  </r>
  <r>
    <x v="764"/>
    <x v="930"/>
    <s v="Netherlands"/>
    <s v="DH"/>
    <x v="0"/>
  </r>
  <r>
    <x v="779"/>
    <x v="963"/>
    <s v="Netherlands"/>
    <s v="UU"/>
    <x v="0"/>
  </r>
  <r>
    <x v="779"/>
    <x v="930"/>
    <s v="Netherlands"/>
    <s v="AH"/>
    <x v="2"/>
  </r>
  <r>
    <x v="626"/>
    <x v="662"/>
    <s v="Netherlands"/>
    <s v="UU"/>
    <x v="0"/>
  </r>
  <r>
    <x v="56"/>
    <x v="752"/>
    <s v="Netherlands"/>
    <s v="UU"/>
    <x v="0"/>
  </r>
  <r>
    <x v="786"/>
    <x v="989"/>
    <s v="Netherlands"/>
    <s v="UU"/>
    <x v="0"/>
  </r>
  <r>
    <x v="649"/>
    <x v="442"/>
    <s v="Netherlands"/>
    <s v="DH"/>
    <x v="0"/>
  </r>
  <r>
    <x v="738"/>
    <x v="874"/>
    <s v="Netherlands"/>
    <s v="UU"/>
    <x v="0"/>
  </r>
  <r>
    <x v="738"/>
    <x v="874"/>
    <s v="Netherlands"/>
    <s v="UU"/>
    <x v="0"/>
  </r>
  <r>
    <x v="720"/>
    <x v="222"/>
    <s v="Norway"/>
    <s v="UU"/>
    <x v="0"/>
  </r>
  <r>
    <x v="761"/>
    <x v="67"/>
    <s v="Norway"/>
    <s v="AH"/>
    <x v="0"/>
  </r>
  <r>
    <x v="787"/>
    <x v="990"/>
    <s v="Norway"/>
    <s v="AH"/>
    <x v="0"/>
  </r>
  <r>
    <x v="288"/>
    <x v="991"/>
    <s v="Norway"/>
    <s v="UU"/>
    <x v="0"/>
  </r>
  <r>
    <x v="608"/>
    <x v="552"/>
    <s v="Norway"/>
    <s v="AH"/>
    <x v="0"/>
  </r>
  <r>
    <x v="372"/>
    <x v="480"/>
    <s v="Norway"/>
    <s v="UU"/>
    <x v="0"/>
  </r>
  <r>
    <x v="424"/>
    <x v="992"/>
    <s v="Poland"/>
    <s v="AH"/>
    <x v="0"/>
  </r>
  <r>
    <x v="347"/>
    <x v="993"/>
    <s v="Poland"/>
    <s v="DH"/>
    <x v="0"/>
  </r>
  <r>
    <x v="78"/>
    <x v="993"/>
    <s v="Poland"/>
    <s v="DH"/>
    <x v="0"/>
  </r>
  <r>
    <x v="76"/>
    <x v="994"/>
    <s v="Poland"/>
    <s v="DH"/>
    <x v="0"/>
  </r>
  <r>
    <x v="372"/>
    <x v="995"/>
    <s v="Finland"/>
    <s v="DH"/>
    <x v="0"/>
  </r>
  <r>
    <x v="760"/>
    <x v="996"/>
    <s v="Finland"/>
    <s v="DH"/>
    <x v="0"/>
  </r>
  <r>
    <x v="788"/>
    <x v="852"/>
    <s v="Finland"/>
    <s v="UU"/>
    <x v="0"/>
  </r>
  <r>
    <x v="789"/>
    <x v="997"/>
    <s v="Finland"/>
    <s v="DH"/>
    <x v="0"/>
  </r>
  <r>
    <x v="790"/>
    <x v="998"/>
    <s v="Finland"/>
    <s v="UU"/>
    <x v="2"/>
  </r>
  <r>
    <x v="412"/>
    <x v="999"/>
    <s v="Finland"/>
    <s v="AH"/>
    <x v="2"/>
  </r>
  <r>
    <x v="412"/>
    <x v="999"/>
    <s v="Finland"/>
    <s v="UU"/>
    <x v="0"/>
  </r>
  <r>
    <x v="745"/>
    <x v="415"/>
    <s v="Finland"/>
    <s v="UU"/>
    <x v="0"/>
  </r>
  <r>
    <x v="573"/>
    <x v="1000"/>
    <s v="Finland"/>
    <s v="UU"/>
    <x v="0"/>
  </r>
  <r>
    <x v="60"/>
    <x v="35"/>
    <s v="Finland"/>
    <s v="UU"/>
    <x v="1"/>
  </r>
  <r>
    <x v="772"/>
    <x v="1001"/>
    <s v="Finland"/>
    <s v="AH"/>
    <x v="2"/>
  </r>
  <r>
    <x v="721"/>
    <x v="64"/>
    <s v="Finland"/>
    <s v="UU"/>
    <x v="0"/>
  </r>
  <r>
    <x v="721"/>
    <x v="920"/>
    <s v="Finland"/>
    <s v="AH"/>
    <x v="0"/>
  </r>
  <r>
    <x v="791"/>
    <x v="920"/>
    <s v="Finland"/>
    <s v="DH"/>
    <x v="0"/>
  </r>
  <r>
    <x v="686"/>
    <x v="654"/>
    <s v="Finland"/>
    <s v="ND"/>
    <x v="0"/>
  </r>
  <r>
    <x v="686"/>
    <x v="654"/>
    <s v="Finland"/>
    <s v="RH"/>
    <x v="2"/>
  </r>
  <r>
    <x v="792"/>
    <x v="119"/>
    <s v="Finland"/>
    <s v="DH"/>
    <x v="0"/>
  </r>
  <r>
    <x v="721"/>
    <x v="758"/>
    <s v="Finland"/>
    <s v="DH"/>
    <x v="0"/>
  </r>
  <r>
    <x v="721"/>
    <x v="119"/>
    <s v="Finland"/>
    <s v="DH"/>
    <x v="0"/>
  </r>
  <r>
    <x v="170"/>
    <x v="119"/>
    <s v="Finland"/>
    <s v="RH"/>
    <x v="2"/>
  </r>
  <r>
    <x v="170"/>
    <x v="119"/>
    <s v="Finland"/>
    <s v="DH"/>
    <x v="0"/>
  </r>
  <r>
    <x v="170"/>
    <x v="119"/>
    <s v="Finland"/>
    <s v="AH"/>
    <x v="0"/>
  </r>
  <r>
    <x v="269"/>
    <x v="971"/>
    <s v="Finland"/>
    <s v="DH"/>
    <x v="0"/>
  </r>
  <r>
    <x v="407"/>
    <x v="666"/>
    <s v="Finland"/>
    <s v="DH"/>
    <x v="0"/>
  </r>
  <r>
    <x v="417"/>
    <x v="1002"/>
    <s v="Finland"/>
    <s v="DH"/>
    <x v="0"/>
  </r>
  <r>
    <x v="417"/>
    <x v="1002"/>
    <s v="Finland"/>
    <s v="DH"/>
    <x v="0"/>
  </r>
  <r>
    <x v="372"/>
    <x v="1003"/>
    <s v="Finland"/>
    <s v="AH"/>
    <x v="0"/>
  </r>
  <r>
    <x v="762"/>
    <x v="436"/>
    <s v="Finland"/>
    <s v="RH"/>
    <x v="2"/>
  </r>
  <r>
    <x v="762"/>
    <x v="436"/>
    <s v="Finland"/>
    <s v="RH"/>
    <x v="2"/>
  </r>
  <r>
    <x v="762"/>
    <x v="436"/>
    <s v="Finland"/>
    <s v="RH"/>
    <x v="2"/>
  </r>
  <r>
    <x v="724"/>
    <x v="1004"/>
    <s v="Finland"/>
    <s v="UU"/>
    <x v="0"/>
  </r>
  <r>
    <x v="793"/>
    <x v="1005"/>
    <s v="Finland"/>
    <s v="DH"/>
    <x v="0"/>
  </r>
  <r>
    <x v="33"/>
    <x v="971"/>
    <s v="Finland"/>
    <s v="DH"/>
    <x v="0"/>
  </r>
  <r>
    <x v="759"/>
    <x v="27"/>
    <s v="Finland"/>
    <s v="AH"/>
    <x v="0"/>
  </r>
  <r>
    <x v="794"/>
    <x v="1006"/>
    <s v="Russia"/>
    <s v="DH"/>
    <x v="0"/>
  </r>
  <r>
    <x v="148"/>
    <x v="1007"/>
    <s v="Russia"/>
    <s v="PD"/>
    <x v="0"/>
  </r>
  <r>
    <x v="231"/>
    <x v="521"/>
    <s v="Sweden"/>
    <s v="UU"/>
    <x v="0"/>
  </r>
  <r>
    <x v="795"/>
    <x v="690"/>
    <s v="Sweden"/>
    <s v="PD"/>
    <x v="0"/>
  </r>
  <r>
    <x v="796"/>
    <x v="186"/>
    <s v="Sweden"/>
    <s v="PD"/>
    <x v="0"/>
  </r>
  <r>
    <x v="37"/>
    <x v="786"/>
    <s v="Belgium"/>
    <s v="UU"/>
    <x v="0"/>
  </r>
  <r>
    <x v="191"/>
    <x v="752"/>
    <s v="Belgium"/>
    <s v="AH"/>
    <x v="0"/>
  </r>
  <r>
    <x v="354"/>
    <x v="1008"/>
    <s v="Belgium"/>
    <s v="UU"/>
    <x v="0"/>
  </r>
  <r>
    <x v="551"/>
    <x v="379"/>
    <s v="Czech Republic"/>
    <s v="UU"/>
    <x v="0"/>
  </r>
  <r>
    <x v="610"/>
    <x v="1009"/>
    <s v="Czech Republic"/>
    <s v="RH"/>
    <x v="2"/>
  </r>
  <r>
    <x v="279"/>
    <x v="1010"/>
    <s v="Czech Republic"/>
    <s v="UU"/>
    <x v="0"/>
  </r>
  <r>
    <x v="326"/>
    <x v="266"/>
    <s v="Czech Republic"/>
    <s v="DH"/>
    <x v="0"/>
  </r>
  <r>
    <x v="797"/>
    <x v="190"/>
    <s v="Czech Republic"/>
    <s v="UU"/>
    <x v="0"/>
  </r>
  <r>
    <x v="325"/>
    <x v="1011"/>
    <s v="Estonia"/>
    <s v="UU"/>
    <x v="0"/>
  </r>
  <r>
    <x v="325"/>
    <x v="1011"/>
    <s v="Estonia"/>
    <s v="PD"/>
    <x v="0"/>
  </r>
  <r>
    <x v="702"/>
    <x v="666"/>
    <s v="Estonia"/>
    <s v="PD"/>
    <x v="0"/>
  </r>
  <r>
    <x v="309"/>
    <x v="940"/>
    <s v="Estonia"/>
    <s v="UU"/>
    <x v="0"/>
  </r>
  <r>
    <x v="396"/>
    <x v="445"/>
    <s v="UK"/>
    <s v="UU"/>
    <x v="0"/>
  </r>
  <r>
    <x v="653"/>
    <x v="1012"/>
    <s v="UK"/>
    <s v="DH"/>
    <x v="0"/>
  </r>
  <r>
    <x v="203"/>
    <x v="1013"/>
    <s v="UK"/>
    <s v="AH"/>
    <x v="0"/>
  </r>
  <r>
    <x v="653"/>
    <x v="1014"/>
    <s v="UK"/>
    <s v="UU"/>
    <x v="2"/>
  </r>
  <r>
    <x v="731"/>
    <x v="386"/>
    <s v="UK"/>
    <s v="UU"/>
    <x v="0"/>
  </r>
  <r>
    <x v="109"/>
    <x v="1015"/>
    <s v="UK"/>
    <s v="ND"/>
    <x v="0"/>
  </r>
  <r>
    <x v="798"/>
    <x v="1016"/>
    <s v="UK"/>
    <s v="DH"/>
    <x v="0"/>
  </r>
  <r>
    <x v="16"/>
    <x v="1017"/>
    <s v="UK"/>
    <s v="AH"/>
    <x v="0"/>
  </r>
  <r>
    <x v="351"/>
    <x v="563"/>
    <s v="UK"/>
    <s v="DH"/>
    <x v="0"/>
  </r>
  <r>
    <x v="785"/>
    <x v="1018"/>
    <s v="UK"/>
    <s v="AH"/>
    <x v="0"/>
  </r>
  <r>
    <x v="799"/>
    <x v="1019"/>
    <s v="UK"/>
    <s v="DH"/>
    <x v="0"/>
  </r>
  <r>
    <x v="800"/>
    <x v="1020"/>
    <s v="UK"/>
    <s v="UU"/>
    <x v="0"/>
  </r>
  <r>
    <x v="776"/>
    <x v="1021"/>
    <s v="UK"/>
    <s v="DH"/>
    <x v="0"/>
  </r>
  <r>
    <x v="699"/>
    <x v="1022"/>
    <s v="UK"/>
    <s v="UU"/>
    <x v="0"/>
  </r>
  <r>
    <x v="730"/>
    <x v="609"/>
    <s v="UK"/>
    <s v="DH"/>
    <x v="0"/>
  </r>
  <r>
    <x v="469"/>
    <x v="1023"/>
    <s v="UK"/>
    <s v="UU"/>
    <x v="0"/>
  </r>
  <r>
    <x v="469"/>
    <x v="216"/>
    <s v="UK"/>
    <s v="UU"/>
    <x v="0"/>
  </r>
  <r>
    <x v="466"/>
    <x v="1024"/>
    <s v="UK"/>
    <s v="UU"/>
    <x v="0"/>
  </r>
  <r>
    <x v="728"/>
    <x v="1025"/>
    <s v="UK"/>
    <s v="AH"/>
    <x v="0"/>
  </r>
  <r>
    <x v="88"/>
    <x v="1026"/>
    <s v="UK"/>
    <s v="UU"/>
    <x v="0"/>
  </r>
  <r>
    <x v="731"/>
    <x v="639"/>
    <s v="UK"/>
    <s v="UU"/>
    <x v="0"/>
  </r>
  <r>
    <x v="607"/>
    <x v="639"/>
    <s v="UK"/>
    <s v="DH"/>
    <x v="0"/>
  </r>
  <r>
    <x v="607"/>
    <x v="14"/>
    <s v="UK"/>
    <s v="UU"/>
    <x v="0"/>
  </r>
  <r>
    <x v="42"/>
    <x v="545"/>
    <s v="UK"/>
    <s v="AH"/>
    <x v="0"/>
  </r>
  <r>
    <x v="731"/>
    <x v="639"/>
    <s v="UK"/>
    <s v="PD"/>
    <x v="0"/>
  </r>
  <r>
    <x v="469"/>
    <x v="479"/>
    <s v="UK"/>
    <s v="ND"/>
    <x v="0"/>
  </r>
  <r>
    <x v="731"/>
    <x v="639"/>
    <s v="UK"/>
    <s v="UU"/>
    <x v="0"/>
  </r>
  <r>
    <x v="731"/>
    <x v="639"/>
    <s v="UK"/>
    <s v="AH"/>
    <x v="0"/>
  </r>
  <r>
    <x v="113"/>
    <x v="475"/>
    <s v="UK"/>
    <s v="UU"/>
    <x v="0"/>
  </r>
  <r>
    <x v="607"/>
    <x v="639"/>
    <s v="UK"/>
    <s v="ND"/>
    <x v="0"/>
  </r>
  <r>
    <x v="607"/>
    <x v="639"/>
    <s v="UK"/>
    <s v="AH"/>
    <x v="0"/>
  </r>
  <r>
    <x v="730"/>
    <x v="14"/>
    <s v="UK"/>
    <s v="AH"/>
    <x v="2"/>
  </r>
  <r>
    <x v="607"/>
    <x v="639"/>
    <s v="UK"/>
    <s v="UU"/>
    <x v="0"/>
  </r>
  <r>
    <x v="731"/>
    <x v="639"/>
    <s v="UK"/>
    <s v="AH"/>
    <x v="0"/>
  </r>
  <r>
    <x v="731"/>
    <x v="504"/>
    <s v="UK"/>
    <s v="UU"/>
    <x v="0"/>
  </r>
  <r>
    <x v="737"/>
    <x v="639"/>
    <s v="UK"/>
    <s v="UU"/>
    <x v="0"/>
  </r>
  <r>
    <x v="68"/>
    <x v="1027"/>
    <s v="UK"/>
    <s v="UU"/>
    <x v="0"/>
  </r>
  <r>
    <x v="468"/>
    <x v="527"/>
    <s v="UK"/>
    <s v="UU"/>
    <x v="0"/>
  </r>
  <r>
    <x v="468"/>
    <x v="527"/>
    <s v="UK"/>
    <s v="UU"/>
    <x v="0"/>
  </r>
  <r>
    <x v="468"/>
    <x v="527"/>
    <s v="UK"/>
    <s v="UU"/>
    <x v="0"/>
  </r>
  <r>
    <x v="66"/>
    <x v="1028"/>
    <s v="UK"/>
    <s v="DH"/>
    <x v="0"/>
  </r>
  <r>
    <x v="429"/>
    <x v="1029"/>
    <s v="UK"/>
    <s v="DH"/>
    <x v="0"/>
  </r>
  <r>
    <x v="801"/>
    <x v="1030"/>
    <s v="UK"/>
    <s v="UU"/>
    <x v="1"/>
  </r>
  <r>
    <x v="607"/>
    <x v="639"/>
    <s v="UK"/>
    <s v="UU"/>
    <x v="0"/>
  </r>
  <r>
    <x v="731"/>
    <x v="639"/>
    <s v="UK"/>
    <s v="UU"/>
    <x v="0"/>
  </r>
  <r>
    <x v="737"/>
    <x v="639"/>
    <s v="UK"/>
    <s v="DH"/>
    <x v="0"/>
  </r>
  <r>
    <x v="731"/>
    <x v="639"/>
    <s v="UK"/>
    <s v="AH"/>
    <x v="0"/>
  </r>
  <r>
    <x v="463"/>
    <x v="958"/>
    <s v="UK"/>
    <s v="ND"/>
    <x v="2"/>
  </r>
  <r>
    <x v="802"/>
    <x v="337"/>
    <s v="Lithuania"/>
    <s v="DH"/>
    <x v="0"/>
  </r>
  <r>
    <x v="15"/>
    <x v="870"/>
    <s v="Netherlands"/>
    <s v="UU"/>
    <x v="0"/>
  </r>
  <r>
    <x v="704"/>
    <x v="961"/>
    <s v="Netherlands"/>
    <s v="AH"/>
    <x v="0"/>
  </r>
  <r>
    <x v="765"/>
    <x v="869"/>
    <s v="Netherlands"/>
    <s v="DH"/>
    <x v="0"/>
  </r>
  <r>
    <x v="199"/>
    <x v="900"/>
    <s v="Netherlands"/>
    <s v="DH"/>
    <x v="0"/>
  </r>
  <r>
    <x v="110"/>
    <x v="900"/>
    <s v="Netherlands"/>
    <s v="UU"/>
    <x v="1"/>
  </r>
  <r>
    <x v="77"/>
    <x v="930"/>
    <s v="Netherlands"/>
    <s v="UU"/>
    <x v="1"/>
  </r>
  <r>
    <x v="650"/>
    <x v="933"/>
    <s v="Netherlands"/>
    <s v="UU"/>
    <x v="1"/>
  </r>
  <r>
    <x v="650"/>
    <x v="869"/>
    <s v="Netherlands"/>
    <s v="UU"/>
    <x v="0"/>
  </r>
  <r>
    <x v="96"/>
    <x v="1031"/>
    <s v="Netherlands"/>
    <s v="UU"/>
    <x v="0"/>
  </r>
  <r>
    <x v="556"/>
    <x v="81"/>
    <s v="Norway"/>
    <s v="UU"/>
    <x v="0"/>
  </r>
  <r>
    <x v="518"/>
    <x v="292"/>
    <s v="Norway"/>
    <s v="UU"/>
    <x v="0"/>
  </r>
  <r>
    <x v="556"/>
    <x v="220"/>
    <s v="Norway"/>
    <s v="UU"/>
    <x v="0"/>
  </r>
  <r>
    <x v="556"/>
    <x v="81"/>
    <s v="Norway"/>
    <s v="UU"/>
    <x v="0"/>
  </r>
  <r>
    <x v="780"/>
    <x v="220"/>
    <s v="Norway"/>
    <s v="UU"/>
    <x v="0"/>
  </r>
  <r>
    <x v="788"/>
    <x v="1032"/>
    <s v="Norway"/>
    <s v="UU"/>
    <x v="0"/>
  </r>
  <r>
    <x v="780"/>
    <x v="220"/>
    <s v="Norway"/>
    <s v="AH"/>
    <x v="0"/>
  </r>
  <r>
    <x v="556"/>
    <x v="63"/>
    <s v="Norway"/>
    <s v="PD"/>
    <x v="0"/>
  </r>
  <r>
    <x v="788"/>
    <x v="1033"/>
    <s v="Norway"/>
    <s v="UU"/>
    <x v="0"/>
  </r>
  <r>
    <x v="646"/>
    <x v="1034"/>
    <s v="Norway"/>
    <s v="UU"/>
    <x v="0"/>
  </r>
  <r>
    <x v="288"/>
    <x v="991"/>
    <s v="Norway"/>
    <s v="UU"/>
    <x v="1"/>
  </r>
  <r>
    <x v="780"/>
    <x v="220"/>
    <s v="Norway"/>
    <s v="UU"/>
    <x v="0"/>
  </r>
  <r>
    <x v="780"/>
    <x v="220"/>
    <s v="Norway"/>
    <s v="AH"/>
    <x v="0"/>
  </r>
  <r>
    <x v="325"/>
    <x v="991"/>
    <s v="Norway"/>
    <s v="UU"/>
    <x v="1"/>
  </r>
  <r>
    <x v="343"/>
    <x v="353"/>
    <s v="Norway"/>
    <s v="AH"/>
    <x v="0"/>
  </r>
  <r>
    <x v="474"/>
    <x v="991"/>
    <s v="Norway"/>
    <s v="UU"/>
    <x v="0"/>
  </r>
  <r>
    <x v="297"/>
    <x v="991"/>
    <s v="Norway"/>
    <s v="DH"/>
    <x v="0"/>
  </r>
  <r>
    <x v="230"/>
    <x v="73"/>
    <s v="Norway"/>
    <s v="ND"/>
    <x v="0"/>
  </r>
  <r>
    <x v="230"/>
    <x v="51"/>
    <s v="Norway"/>
    <s v="UU"/>
    <x v="0"/>
  </r>
  <r>
    <x v="230"/>
    <x v="73"/>
    <s v="Norway"/>
    <s v="UU"/>
    <x v="0"/>
  </r>
  <r>
    <x v="230"/>
    <x v="73"/>
    <s v="Norway"/>
    <s v="UU"/>
    <x v="0"/>
  </r>
  <r>
    <x v="230"/>
    <x v="73"/>
    <s v="Norway"/>
    <s v="UU"/>
    <x v="0"/>
  </r>
  <r>
    <x v="230"/>
    <x v="73"/>
    <s v="Norway"/>
    <s v="UU"/>
    <x v="1"/>
  </r>
  <r>
    <x v="230"/>
    <x v="73"/>
    <s v="Norway"/>
    <s v="UU"/>
    <x v="0"/>
  </r>
  <r>
    <x v="230"/>
    <x v="73"/>
    <s v="Norway"/>
    <s v="UU"/>
    <x v="0"/>
  </r>
  <r>
    <x v="372"/>
    <x v="480"/>
    <s v="Norway"/>
    <s v="PD"/>
    <x v="0"/>
  </r>
  <r>
    <x v="372"/>
    <x v="480"/>
    <s v="Norway"/>
    <s v="UU"/>
    <x v="0"/>
  </r>
  <r>
    <x v="372"/>
    <x v="480"/>
    <s v="Norway"/>
    <s v="PD"/>
    <x v="0"/>
  </r>
  <r>
    <x v="148"/>
    <x v="1035"/>
    <s v="Poland"/>
    <s v="UU"/>
    <x v="0"/>
  </r>
  <r>
    <x v="677"/>
    <x v="80"/>
    <s v="Finland"/>
    <s v="PD"/>
    <x v="0"/>
  </r>
  <r>
    <x v="205"/>
    <x v="553"/>
    <s v="Finland"/>
    <s v="DH"/>
    <x v="0"/>
  </r>
  <r>
    <x v="803"/>
    <x v="1036"/>
    <s v="Finland"/>
    <s v="UU"/>
    <x v="0"/>
  </r>
  <r>
    <x v="127"/>
    <x v="1037"/>
    <s v="Finland"/>
    <s v="UU"/>
    <x v="0"/>
  </r>
  <r>
    <x v="804"/>
    <x v="493"/>
    <s v="Finland"/>
    <s v="AH"/>
    <x v="0"/>
  </r>
  <r>
    <x v="805"/>
    <x v="493"/>
    <s v="Finland"/>
    <s v="UU"/>
    <x v="0"/>
  </r>
  <r>
    <x v="690"/>
    <x v="1"/>
    <s v="Finland"/>
    <s v="UU"/>
    <x v="0"/>
  </r>
  <r>
    <x v="760"/>
    <x v="995"/>
    <s v="Finland"/>
    <s v="AH"/>
    <x v="0"/>
  </r>
  <r>
    <x v="806"/>
    <x v="1038"/>
    <s v="Finland"/>
    <s v="DH"/>
    <x v="0"/>
  </r>
  <r>
    <x v="771"/>
    <x v="1039"/>
    <s v="Finland"/>
    <s v="UU"/>
    <x v="0"/>
  </r>
  <r>
    <x v="677"/>
    <x v="490"/>
    <s v="Finland"/>
    <s v="UU"/>
    <x v="0"/>
  </r>
  <r>
    <x v="711"/>
    <x v="490"/>
    <s v="Finland"/>
    <s v="UU"/>
    <x v="0"/>
  </r>
  <r>
    <x v="488"/>
    <x v="493"/>
    <s v="Finland"/>
    <s v="DH"/>
    <x v="0"/>
  </r>
  <r>
    <x v="574"/>
    <x v="451"/>
    <s v="Finland"/>
    <s v="ND"/>
    <x v="0"/>
  </r>
  <r>
    <x v="574"/>
    <x v="451"/>
    <s v="Finland"/>
    <s v="DH"/>
    <x v="0"/>
  </r>
  <r>
    <x v="770"/>
    <x v="1040"/>
    <s v="Finland"/>
    <s v="DH"/>
    <x v="0"/>
  </r>
  <r>
    <x v="170"/>
    <x v="899"/>
    <s v="Finland"/>
    <s v="UU"/>
    <x v="0"/>
  </r>
  <r>
    <x v="608"/>
    <x v="1041"/>
    <s v="Finland"/>
    <s v="DH"/>
    <x v="0"/>
  </r>
  <r>
    <x v="651"/>
    <x v="119"/>
    <s v="Finland"/>
    <s v="UU"/>
    <x v="0"/>
  </r>
  <r>
    <x v="721"/>
    <x v="971"/>
    <s v="Finland"/>
    <s v="AH"/>
    <x v="0"/>
  </r>
  <r>
    <x v="60"/>
    <x v="121"/>
    <s v="Finland"/>
    <s v="UU"/>
    <x v="0"/>
  </r>
  <r>
    <x v="322"/>
    <x v="119"/>
    <s v="Finland"/>
    <s v="UU"/>
    <x v="0"/>
  </r>
  <r>
    <x v="322"/>
    <x v="1042"/>
    <s v="Finland"/>
    <s v="UU"/>
    <x v="0"/>
  </r>
  <r>
    <x v="33"/>
    <x v="119"/>
    <s v="Finland"/>
    <s v="UU"/>
    <x v="0"/>
  </r>
  <r>
    <x v="491"/>
    <x v="774"/>
    <s v="Sweden"/>
    <s v="DH"/>
    <x v="0"/>
  </r>
  <r>
    <x v="807"/>
    <x v="1010"/>
    <s v="Sweden"/>
    <s v="UU"/>
    <x v="0"/>
  </r>
  <r>
    <x v="727"/>
    <x v="328"/>
    <s v="Sweden"/>
    <s v="DH"/>
    <x v="0"/>
  </r>
  <r>
    <x v="256"/>
    <x v="222"/>
    <s v="Sweden"/>
    <s v="UU"/>
    <x v="0"/>
  </r>
  <r>
    <x v="309"/>
    <x v="292"/>
    <s v="Sweden"/>
    <s v="UU"/>
    <x v="0"/>
  </r>
  <r>
    <x v="236"/>
    <x v="541"/>
    <s v="Sweden"/>
    <s v="UU"/>
    <x v="1"/>
  </r>
  <r>
    <x v="189"/>
    <x v="774"/>
    <s v="Sweden"/>
    <s v="UU"/>
    <x v="0"/>
  </r>
  <r>
    <x v="679"/>
    <x v="774"/>
    <s v="Sweden"/>
    <s v="DH"/>
    <x v="0"/>
  </r>
  <r>
    <x v="491"/>
    <x v="774"/>
    <s v="Sweden"/>
    <s v="UU"/>
    <x v="0"/>
  </r>
  <r>
    <x v="212"/>
    <x v="260"/>
    <s v="Sweden"/>
    <s v="UU"/>
    <x v="0"/>
  </r>
  <r>
    <x v="808"/>
    <x v="625"/>
    <s v="Czech Republic"/>
    <s v="DH"/>
    <x v="0"/>
  </r>
  <r>
    <x v="596"/>
    <x v="1043"/>
    <s v="Czech Republic"/>
    <s v="RH"/>
    <x v="2"/>
  </r>
  <r>
    <x v="226"/>
    <x v="149"/>
    <s v="Czech Republic"/>
    <s v="UU"/>
    <x v="0"/>
  </r>
  <r>
    <x v="809"/>
    <x v="1044"/>
    <s v="Germany"/>
    <s v="AH"/>
    <x v="0"/>
  </r>
  <r>
    <x v="810"/>
    <x v="222"/>
    <s v="Germany"/>
    <s v="UU"/>
    <x v="0"/>
  </r>
  <r>
    <x v="810"/>
    <x v="222"/>
    <s v="Germany"/>
    <s v="UU"/>
    <x v="0"/>
  </r>
  <r>
    <x v="234"/>
    <x v="410"/>
    <s v="Denmark"/>
    <s v="UU"/>
    <x v="0"/>
  </r>
  <r>
    <x v="782"/>
    <x v="925"/>
    <s v="Estonia"/>
    <s v="DH"/>
    <x v="0"/>
  </r>
  <r>
    <x v="325"/>
    <x v="1011"/>
    <s v="Estonia"/>
    <s v="UU"/>
    <x v="0"/>
  </r>
  <r>
    <x v="289"/>
    <x v="784"/>
    <s v="Estonia"/>
    <s v="RH"/>
    <x v="0"/>
  </r>
  <r>
    <x v="289"/>
    <x v="784"/>
    <s v="Estonia"/>
    <s v="UU"/>
    <x v="0"/>
  </r>
  <r>
    <x v="67"/>
    <x v="1029"/>
    <s v="UK"/>
    <s v="UU"/>
    <x v="0"/>
  </r>
  <r>
    <x v="799"/>
    <x v="1045"/>
    <s v="UK"/>
    <s v="DH"/>
    <x v="0"/>
  </r>
  <r>
    <x v="811"/>
    <x v="957"/>
    <s v="UK"/>
    <s v="UU"/>
    <x v="0"/>
  </r>
  <r>
    <x v="754"/>
    <x v="983"/>
    <s v="UK"/>
    <s v="AH"/>
    <x v="0"/>
  </r>
  <r>
    <x v="228"/>
    <x v="1046"/>
    <s v="UK"/>
    <s v="DH"/>
    <x v="0"/>
  </r>
  <r>
    <x v="227"/>
    <x v="1047"/>
    <s v="UK"/>
    <s v="UU"/>
    <x v="1"/>
  </r>
  <r>
    <x v="650"/>
    <x v="985"/>
    <s v="UK"/>
    <s v="DH"/>
    <x v="0"/>
  </r>
  <r>
    <x v="159"/>
    <x v="984"/>
    <s v="UK"/>
    <s v="UU"/>
    <x v="0"/>
  </r>
  <r>
    <x v="468"/>
    <x v="527"/>
    <s v="UK"/>
    <s v="UU"/>
    <x v="0"/>
  </r>
  <r>
    <x v="498"/>
    <x v="386"/>
    <s v="UK"/>
    <s v="ND"/>
    <x v="0"/>
  </r>
  <r>
    <x v="498"/>
    <x v="1048"/>
    <s v="UK"/>
    <s v="DH"/>
    <x v="0"/>
  </r>
  <r>
    <x v="599"/>
    <x v="544"/>
    <s v="UK"/>
    <s v="DH"/>
    <x v="0"/>
  </r>
  <r>
    <x v="731"/>
    <x v="639"/>
    <s v="UK"/>
    <s v="UU"/>
    <x v="0"/>
  </r>
  <r>
    <x v="731"/>
    <x v="639"/>
    <s v="UK"/>
    <s v="UU"/>
    <x v="0"/>
  </r>
  <r>
    <x v="731"/>
    <x v="639"/>
    <s v="UK"/>
    <s v="AH"/>
    <x v="0"/>
  </r>
  <r>
    <x v="731"/>
    <x v="639"/>
    <s v="UK"/>
    <s v="AH"/>
    <x v="0"/>
  </r>
  <r>
    <x v="731"/>
    <x v="639"/>
    <s v="UK"/>
    <s v="UU"/>
    <x v="0"/>
  </r>
  <r>
    <x v="731"/>
    <x v="639"/>
    <s v="UK"/>
    <s v="AH"/>
    <x v="0"/>
  </r>
  <r>
    <x v="731"/>
    <x v="639"/>
    <s v="UK"/>
    <s v="DH"/>
    <x v="0"/>
  </r>
  <r>
    <x v="731"/>
    <x v="639"/>
    <s v="UK"/>
    <s v="DH"/>
    <x v="0"/>
  </r>
  <r>
    <x v="731"/>
    <x v="639"/>
    <s v="UK"/>
    <s v="UU"/>
    <x v="0"/>
  </r>
  <r>
    <x v="731"/>
    <x v="639"/>
    <s v="UK"/>
    <s v="DH"/>
    <x v="0"/>
  </r>
  <r>
    <x v="607"/>
    <x v="639"/>
    <s v="UK"/>
    <s v="DH"/>
    <x v="0"/>
  </r>
  <r>
    <x v="28"/>
    <x v="688"/>
    <s v="UK"/>
    <s v="UU"/>
    <x v="0"/>
  </r>
  <r>
    <x v="731"/>
    <x v="639"/>
    <s v="UK"/>
    <s v="UU"/>
    <x v="0"/>
  </r>
  <r>
    <x v="731"/>
    <x v="607"/>
    <s v="UK"/>
    <s v="UU"/>
    <x v="0"/>
  </r>
  <r>
    <x v="354"/>
    <x v="650"/>
    <s v="UK"/>
    <s v="UU"/>
    <x v="0"/>
  </r>
  <r>
    <x v="228"/>
    <x v="1049"/>
    <s v="UK"/>
    <s v="DH"/>
    <x v="0"/>
  </r>
  <r>
    <x v="14"/>
    <x v="546"/>
    <s v="UK"/>
    <s v="UU"/>
    <x v="0"/>
  </r>
  <r>
    <x v="731"/>
    <x v="1023"/>
    <s v="UK"/>
    <s v="UU"/>
    <x v="0"/>
  </r>
  <r>
    <x v="199"/>
    <x v="1050"/>
    <s v="UK"/>
    <s v="DH"/>
    <x v="0"/>
  </r>
  <r>
    <x v="18"/>
    <x v="108"/>
    <s v="UK"/>
    <s v="UU"/>
    <x v="0"/>
  </r>
  <r>
    <x v="203"/>
    <x v="1016"/>
    <s v="UK"/>
    <s v="RH"/>
    <x v="0"/>
  </r>
  <r>
    <x v="203"/>
    <x v="1016"/>
    <s v="UK"/>
    <s v="RH"/>
    <x v="0"/>
  </r>
  <r>
    <x v="203"/>
    <x v="1016"/>
    <s v="UK"/>
    <s v="RH"/>
    <x v="0"/>
  </r>
  <r>
    <x v="203"/>
    <x v="1016"/>
    <s v="UK"/>
    <s v="RH"/>
    <x v="0"/>
  </r>
  <r>
    <x v="699"/>
    <x v="1022"/>
    <s v="UK"/>
    <s v="DH"/>
    <x v="0"/>
  </r>
  <r>
    <x v="776"/>
    <x v="1051"/>
    <s v="UK"/>
    <s v="UU"/>
    <x v="0"/>
  </r>
  <r>
    <x v="728"/>
    <x v="98"/>
    <s v="UK"/>
    <s v="UU"/>
    <x v="0"/>
  </r>
  <r>
    <x v="811"/>
    <x v="1022"/>
    <s v="UK"/>
    <s v="DH"/>
    <x v="0"/>
  </r>
  <r>
    <x v="812"/>
    <x v="1022"/>
    <s v="UK"/>
    <s v="DH"/>
    <x v="0"/>
  </r>
  <r>
    <x v="813"/>
    <x v="445"/>
    <s v="UK"/>
    <s v="DH"/>
    <x v="0"/>
  </r>
  <r>
    <x v="813"/>
    <x v="445"/>
    <s v="UK"/>
    <s v="DH"/>
    <x v="0"/>
  </r>
  <r>
    <x v="799"/>
    <x v="1052"/>
    <s v="UK"/>
    <s v="DH"/>
    <x v="0"/>
  </r>
  <r>
    <x v="699"/>
    <x v="1053"/>
    <s v="UK"/>
    <s v="DH"/>
    <x v="0"/>
  </r>
  <r>
    <x v="814"/>
    <x v="1054"/>
    <s v="UK"/>
    <s v="DH"/>
    <x v="0"/>
  </r>
  <r>
    <x v="648"/>
    <x v="13"/>
    <s v="UK"/>
    <s v="AH"/>
    <x v="0"/>
  </r>
  <r>
    <x v="815"/>
    <x v="1055"/>
    <s v="Switzerland"/>
    <s v="UU"/>
    <x v="0"/>
  </r>
  <r>
    <x v="736"/>
    <x v="567"/>
    <s v="Netherlands"/>
    <s v="UU"/>
    <x v="0"/>
  </r>
  <r>
    <x v="734"/>
    <x v="447"/>
    <s v="Netherlands"/>
    <s v="DH"/>
    <x v="0"/>
  </r>
  <r>
    <x v="613"/>
    <x v="139"/>
    <s v="Netherlands"/>
    <s v="ND"/>
    <x v="0"/>
  </r>
  <r>
    <x v="650"/>
    <x v="869"/>
    <s v="Netherlands"/>
    <s v="UU"/>
    <x v="0"/>
  </r>
  <r>
    <x v="650"/>
    <x v="364"/>
    <s v="Netherlands"/>
    <s v="DH"/>
    <x v="0"/>
  </r>
  <r>
    <x v="739"/>
    <x v="743"/>
    <s v="Netherlands"/>
    <s v="DH"/>
    <x v="0"/>
  </r>
  <r>
    <x v="779"/>
    <x v="963"/>
    <s v="Netherlands"/>
    <s v="UU"/>
    <x v="0"/>
  </r>
  <r>
    <x v="268"/>
    <x v="1056"/>
    <s v="Norway"/>
    <s v="DH"/>
    <x v="0"/>
  </r>
  <r>
    <x v="816"/>
    <x v="127"/>
    <s v="Norway"/>
    <s v="AH"/>
    <x v="0"/>
  </r>
  <r>
    <x v="21"/>
    <x v="749"/>
    <s v="Norway"/>
    <s v="AH"/>
    <x v="0"/>
  </r>
  <r>
    <x v="412"/>
    <x v="904"/>
    <s v="Norway"/>
    <s v="PD"/>
    <x v="0"/>
  </r>
  <r>
    <x v="741"/>
    <x v="1057"/>
    <s v="Poland"/>
    <s v="UU"/>
    <x v="0"/>
  </r>
  <r>
    <x v="83"/>
    <x v="1058"/>
    <s v="Finland"/>
    <s v="PD"/>
    <x v="0"/>
  </r>
  <r>
    <x v="817"/>
    <x v="53"/>
    <s v="Finland"/>
    <s v="DH"/>
    <x v="0"/>
  </r>
  <r>
    <x v="219"/>
    <x v="1059"/>
    <s v="Finland"/>
    <s v="AH"/>
    <x v="0"/>
  </r>
  <r>
    <x v="745"/>
    <x v="415"/>
    <s v="Finland"/>
    <s v="UU"/>
    <x v="0"/>
  </r>
  <r>
    <x v="33"/>
    <x v="913"/>
    <s v="Finland"/>
    <s v="ND"/>
    <x v="0"/>
  </r>
  <r>
    <x v="269"/>
    <x v="914"/>
    <s v="Finland"/>
    <s v="DH"/>
    <x v="0"/>
  </r>
  <r>
    <x v="235"/>
    <x v="1002"/>
    <s v="Finland"/>
    <s v="UU"/>
    <x v="0"/>
  </r>
  <r>
    <x v="235"/>
    <x v="738"/>
    <s v="Finland"/>
    <s v="PD"/>
    <x v="0"/>
  </r>
  <r>
    <x v="818"/>
    <x v="738"/>
    <s v="Finland"/>
    <s v="DH"/>
    <x v="0"/>
  </r>
  <r>
    <x v="322"/>
    <x v="738"/>
    <s v="Finland"/>
    <s v="AH"/>
    <x v="0"/>
  </r>
  <r>
    <x v="60"/>
    <x v="121"/>
    <s v="Finland"/>
    <s v="UU"/>
    <x v="0"/>
  </r>
  <r>
    <x v="819"/>
    <x v="1060"/>
    <s v="Finland"/>
    <s v="DH"/>
    <x v="0"/>
  </r>
  <r>
    <x v="322"/>
    <x v="1061"/>
    <s v="Finland"/>
    <s v="DH"/>
    <x v="0"/>
  </r>
  <r>
    <x v="322"/>
    <x v="119"/>
    <s v="Finland"/>
    <s v="UU"/>
    <x v="0"/>
  </r>
  <r>
    <x v="793"/>
    <x v="1060"/>
    <s v="Finland"/>
    <s v="DH"/>
    <x v="0"/>
  </r>
  <r>
    <x v="269"/>
    <x v="120"/>
    <s v="Finland"/>
    <s v="UU"/>
    <x v="0"/>
  </r>
  <r>
    <x v="269"/>
    <x v="120"/>
    <s v="Finland"/>
    <s v="UU"/>
    <x v="0"/>
  </r>
  <r>
    <x v="269"/>
    <x v="120"/>
    <s v="Finland"/>
    <s v="UU"/>
    <x v="0"/>
  </r>
  <r>
    <x v="724"/>
    <x v="947"/>
    <s v="Finland"/>
    <s v="UU"/>
    <x v="0"/>
  </r>
  <r>
    <x v="121"/>
    <x v="923"/>
    <s v="Finland"/>
    <s v="DH"/>
    <x v="0"/>
  </r>
  <r>
    <x v="772"/>
    <x v="1062"/>
    <s v="Finland"/>
    <s v="DH"/>
    <x v="0"/>
  </r>
  <r>
    <x v="771"/>
    <x v="1063"/>
    <s v="Finland"/>
    <s v="PD"/>
    <x v="0"/>
  </r>
  <r>
    <x v="322"/>
    <x v="1042"/>
    <s v="Finland"/>
    <s v="DH"/>
    <x v="0"/>
  </r>
  <r>
    <x v="322"/>
    <x v="1042"/>
    <s v="Finland"/>
    <s v="DH"/>
    <x v="0"/>
  </r>
  <r>
    <x v="322"/>
    <x v="1042"/>
    <s v="Finland"/>
    <s v="DH"/>
    <x v="0"/>
  </r>
  <r>
    <x v="415"/>
    <x v="1064"/>
    <s v="Finland"/>
    <s v="UU"/>
    <x v="0"/>
  </r>
  <r>
    <x v="94"/>
    <x v="163"/>
    <s v="Sweden"/>
    <s v="UU"/>
    <x v="0"/>
  </r>
  <r>
    <x v="189"/>
    <x v="198"/>
    <s v="Sweden"/>
    <s v="RH"/>
    <x v="1"/>
  </r>
  <r>
    <x v="31"/>
    <x v="1065"/>
    <s v="Belgium"/>
    <s v="DH"/>
    <x v="0"/>
  </r>
  <r>
    <x v="449"/>
    <x v="1066"/>
    <s v="Czech Republic"/>
    <s v="DH"/>
    <x v="0"/>
  </r>
  <r>
    <x v="378"/>
    <x v="221"/>
    <s v="Czech Republic"/>
    <s v="DH"/>
    <x v="0"/>
  </r>
  <r>
    <x v="810"/>
    <x v="222"/>
    <s v="Germany"/>
    <s v="UU"/>
    <x v="0"/>
  </r>
  <r>
    <x v="549"/>
    <x v="1067"/>
    <s v="Denmark"/>
    <s v="UU"/>
    <x v="0"/>
  </r>
  <r>
    <x v="820"/>
    <x v="1068"/>
    <s v="Spain"/>
    <s v="RH"/>
    <x v="0"/>
  </r>
  <r>
    <x v="242"/>
    <x v="351"/>
    <s v="Estonia"/>
    <s v="DH"/>
    <x v="0"/>
  </r>
  <r>
    <x v="436"/>
    <x v="1069"/>
    <s v="Estonia"/>
    <s v="AH"/>
    <x v="0"/>
  </r>
  <r>
    <x v="278"/>
    <x v="1070"/>
    <s v="Estonia"/>
    <s v="UU"/>
    <x v="0"/>
  </r>
  <r>
    <x v="176"/>
    <x v="436"/>
    <s v="Estonia"/>
    <s v="UU"/>
    <x v="2"/>
  </r>
  <r>
    <x v="176"/>
    <x v="1004"/>
    <s v="Estonia"/>
    <s v="UU"/>
    <x v="0"/>
  </r>
  <r>
    <x v="79"/>
    <x v="1071"/>
    <s v="UK"/>
    <s v="DH"/>
    <x v="0"/>
  </r>
  <r>
    <x v="729"/>
    <x v="1072"/>
    <s v="UK"/>
    <s v="UU"/>
    <x v="0"/>
  </r>
  <r>
    <x v="109"/>
    <x v="169"/>
    <s v="UK"/>
    <s v="AH"/>
    <x v="0"/>
  </r>
  <r>
    <x v="109"/>
    <x v="169"/>
    <s v="UK"/>
    <s v="UU"/>
    <x v="0"/>
  </r>
  <r>
    <x v="42"/>
    <x v="1073"/>
    <s v="UK"/>
    <s v="RH"/>
    <x v="0"/>
  </r>
  <r>
    <x v="87"/>
    <x v="897"/>
    <s v="UK"/>
    <s v="UU"/>
    <x v="0"/>
  </r>
  <r>
    <x v="731"/>
    <x v="639"/>
    <s v="UK"/>
    <s v="UU"/>
    <x v="0"/>
  </r>
  <r>
    <x v="731"/>
    <x v="545"/>
    <s v="UK"/>
    <s v="PD"/>
    <x v="0"/>
  </r>
  <r>
    <x v="731"/>
    <x v="639"/>
    <s v="UK"/>
    <s v="AH"/>
    <x v="0"/>
  </r>
  <r>
    <x v="785"/>
    <x v="1018"/>
    <s v="UK"/>
    <s v="UU"/>
    <x v="0"/>
  </r>
  <r>
    <x v="281"/>
    <x v="168"/>
    <s v="UK"/>
    <s v="UU"/>
    <x v="0"/>
  </r>
  <r>
    <x v="96"/>
    <x v="1074"/>
    <s v="UK"/>
    <s v="UU"/>
    <x v="0"/>
  </r>
  <r>
    <x v="186"/>
    <x v="248"/>
    <s v="UK"/>
    <s v="AH"/>
    <x v="0"/>
  </r>
  <r>
    <x v="821"/>
    <x v="1075"/>
    <s v="UK"/>
    <s v="UU"/>
    <x v="0"/>
  </r>
  <r>
    <x v="498"/>
    <x v="1076"/>
    <s v="UK"/>
    <s v="DH"/>
    <x v="0"/>
  </r>
  <r>
    <x v="498"/>
    <x v="1048"/>
    <s v="UK"/>
    <s v="DH"/>
    <x v="0"/>
  </r>
  <r>
    <x v="801"/>
    <x v="390"/>
    <s v="UK"/>
    <s v="UU"/>
    <x v="0"/>
  </r>
  <r>
    <x v="552"/>
    <x v="863"/>
    <s v="UK"/>
    <s v="UU"/>
    <x v="0"/>
  </r>
  <r>
    <x v="131"/>
    <x v="765"/>
    <s v="UK"/>
    <s v="DH"/>
    <x v="0"/>
  </r>
  <r>
    <x v="822"/>
    <x v="387"/>
    <s v="UK"/>
    <s v="UU"/>
    <x v="0"/>
  </r>
  <r>
    <x v="317"/>
    <x v="676"/>
    <s v="UK"/>
    <s v="DH"/>
    <x v="0"/>
  </r>
  <r>
    <x v="100"/>
    <x v="389"/>
    <s v="UK"/>
    <s v="AH"/>
    <x v="0"/>
  </r>
  <r>
    <x v="731"/>
    <x v="1077"/>
    <s v="Eire"/>
    <s v="DH"/>
    <x v="0"/>
  </r>
  <r>
    <x v="823"/>
    <x v="402"/>
    <s v="Croatia"/>
    <s v="UU"/>
    <x v="0"/>
  </r>
  <r>
    <x v="341"/>
    <x v="512"/>
    <s v="Latvia"/>
    <s v="UU"/>
    <x v="1"/>
  </r>
  <r>
    <x v="581"/>
    <x v="1078"/>
    <s v="Lithuania"/>
    <s v="UU"/>
    <x v="0"/>
  </r>
  <r>
    <x v="740"/>
    <x v="933"/>
    <s v="Netherlands"/>
    <s v="DH"/>
    <x v="0"/>
  </r>
  <r>
    <x v="740"/>
    <x v="743"/>
    <s v="Netherlands"/>
    <s v="UU"/>
    <x v="0"/>
  </r>
  <r>
    <x v="703"/>
    <x v="933"/>
    <s v="Netherlands"/>
    <s v="DH"/>
    <x v="0"/>
  </r>
  <r>
    <x v="650"/>
    <x v="869"/>
    <s v="Netherlands"/>
    <s v="PD"/>
    <x v="0"/>
  </r>
  <r>
    <x v="144"/>
    <x v="870"/>
    <s v="Netherlands"/>
    <s v="UU"/>
    <x v="0"/>
  </r>
  <r>
    <x v="15"/>
    <x v="870"/>
    <s v="Netherlands"/>
    <s v="UU"/>
    <x v="0"/>
  </r>
  <r>
    <x v="144"/>
    <x v="870"/>
    <s v="Netherlands"/>
    <s v="UU"/>
    <x v="0"/>
  </r>
  <r>
    <x v="824"/>
    <x v="276"/>
    <s v="Norway"/>
    <s v="AH"/>
    <x v="2"/>
  </r>
  <r>
    <x v="782"/>
    <x v="1079"/>
    <s v="Norway"/>
    <s v="ND"/>
    <x v="0"/>
  </r>
  <r>
    <x v="277"/>
    <x v="367"/>
    <s v="Norway"/>
    <s v="AH"/>
    <x v="0"/>
  </r>
  <r>
    <x v="658"/>
    <x v="689"/>
    <s v="Norway"/>
    <s v="DH"/>
    <x v="0"/>
  </r>
  <r>
    <x v="788"/>
    <x v="1080"/>
    <s v="Norway"/>
    <s v="UU"/>
    <x v="1"/>
  </r>
  <r>
    <x v="819"/>
    <x v="1033"/>
    <s v="Norway"/>
    <s v="UU"/>
    <x v="0"/>
  </r>
  <r>
    <x v="769"/>
    <x v="769"/>
    <s v="Finland"/>
    <s v="UU"/>
    <x v="0"/>
  </r>
  <r>
    <x v="825"/>
    <x v="1081"/>
    <s v="Finland"/>
    <s v="DH"/>
    <x v="0"/>
  </r>
  <r>
    <x v="246"/>
    <x v="1004"/>
    <s v="Finland"/>
    <s v="DH"/>
    <x v="0"/>
  </r>
  <r>
    <x v="720"/>
    <x v="1000"/>
    <s v="Finland"/>
    <s v="UU"/>
    <x v="0"/>
  </r>
  <r>
    <x v="127"/>
    <x v="142"/>
    <s v="Finland"/>
    <s v="DH"/>
    <x v="0"/>
  </r>
  <r>
    <x v="127"/>
    <x v="142"/>
    <s v="Finland"/>
    <s v="DH"/>
    <x v="0"/>
  </r>
  <r>
    <x v="127"/>
    <x v="142"/>
    <s v="Finland"/>
    <s v="DH"/>
    <x v="0"/>
  </r>
  <r>
    <x v="127"/>
    <x v="142"/>
    <s v="Finland"/>
    <s v="DH"/>
    <x v="0"/>
  </r>
  <r>
    <x v="269"/>
    <x v="1082"/>
    <s v="Finland"/>
    <s v="AH"/>
    <x v="0"/>
  </r>
  <r>
    <x v="60"/>
    <x v="938"/>
    <s v="Finland"/>
    <s v="UU"/>
    <x v="0"/>
  </r>
  <r>
    <x v="825"/>
    <x v="1083"/>
    <s v="Finland"/>
    <s v="DH"/>
    <x v="0"/>
  </r>
  <r>
    <x v="651"/>
    <x v="119"/>
    <s v="Finland"/>
    <s v="DH"/>
    <x v="0"/>
  </r>
  <r>
    <x v="686"/>
    <x v="1084"/>
    <s v="Finland"/>
    <s v="DH"/>
    <x v="0"/>
  </r>
  <r>
    <x v="579"/>
    <x v="1000"/>
    <s v="Finland"/>
    <s v="AH"/>
    <x v="0"/>
  </r>
  <r>
    <x v="826"/>
    <x v="1085"/>
    <s v="Finland"/>
    <s v="HH"/>
    <x v="0"/>
  </r>
  <r>
    <x v="105"/>
    <x v="1086"/>
    <s v="Finland"/>
    <s v="DH"/>
    <x v="0"/>
  </r>
  <r>
    <x v="791"/>
    <x v="1087"/>
    <s v="Finland"/>
    <s v="ND"/>
    <x v="0"/>
  </r>
  <r>
    <x v="791"/>
    <x v="1087"/>
    <s v="Finland"/>
    <s v="PD"/>
    <x v="0"/>
  </r>
  <r>
    <x v="170"/>
    <x v="119"/>
    <s v="Finland"/>
    <s v="RH"/>
    <x v="2"/>
  </r>
  <r>
    <x v="269"/>
    <x v="1061"/>
    <s v="Finland"/>
    <s v="UU"/>
    <x v="0"/>
  </r>
  <r>
    <x v="651"/>
    <x v="1061"/>
    <s v="Finland"/>
    <s v="UU"/>
    <x v="0"/>
  </r>
  <r>
    <x v="269"/>
    <x v="1061"/>
    <s v="Finland"/>
    <s v="UU"/>
    <x v="0"/>
  </r>
  <r>
    <x v="772"/>
    <x v="1062"/>
    <s v="Finland"/>
    <s v="DH"/>
    <x v="0"/>
  </r>
  <r>
    <x v="827"/>
    <x v="1088"/>
    <s v="Finland"/>
    <s v="DH"/>
    <x v="0"/>
  </r>
  <r>
    <x v="828"/>
    <x v="510"/>
    <s v="Finland"/>
    <s v="AH"/>
    <x v="2"/>
  </r>
  <r>
    <x v="322"/>
    <x v="1061"/>
    <s v="Finland"/>
    <s v="DH"/>
    <x v="0"/>
  </r>
  <r>
    <x v="322"/>
    <x v="1061"/>
    <s v="Finland"/>
    <s v="DH"/>
    <x v="0"/>
  </r>
  <r>
    <x v="322"/>
    <x v="1061"/>
    <s v="Finland"/>
    <s v="DH"/>
    <x v="0"/>
  </r>
  <r>
    <x v="125"/>
    <x v="36"/>
    <s v="Sweden"/>
    <s v="DH"/>
    <x v="0"/>
  </r>
  <r>
    <x v="6"/>
    <x v="424"/>
    <s v="Sweden"/>
    <s v="DH"/>
    <x v="0"/>
  </r>
  <r>
    <x v="625"/>
    <x v="244"/>
    <s v="Sweden"/>
    <s v="UU"/>
    <x v="0"/>
  </r>
  <r>
    <x v="625"/>
    <x v="225"/>
    <s v="Sweden"/>
    <s v="DH"/>
    <x v="0"/>
  </r>
  <r>
    <x v="672"/>
    <x v="75"/>
    <s v="Germany"/>
    <s v="PD"/>
    <x v="0"/>
  </r>
  <r>
    <x v="528"/>
    <x v="496"/>
    <s v="Germany"/>
    <s v="UU"/>
    <x v="0"/>
  </r>
  <r>
    <x v="718"/>
    <x v="75"/>
    <s v="Germany"/>
    <s v="UU"/>
    <x v="0"/>
  </r>
  <r>
    <x v="829"/>
    <x v="1089"/>
    <s v="Denmark"/>
    <s v="DH"/>
    <x v="0"/>
  </r>
  <r>
    <x v="68"/>
    <x v="187"/>
    <s v="Denmark"/>
    <s v="UU"/>
    <x v="0"/>
  </r>
  <r>
    <x v="830"/>
    <x v="1090"/>
    <s v="Spain"/>
    <s v="UU"/>
    <x v="0"/>
  </r>
  <r>
    <x v="831"/>
    <x v="1053"/>
    <s v="Spain"/>
    <s v="UU"/>
    <x v="1"/>
  </r>
  <r>
    <x v="371"/>
    <x v="1091"/>
    <s v="Russia"/>
    <s v="RH"/>
    <x v="1"/>
  </r>
  <r>
    <x v="436"/>
    <x v="1092"/>
    <s v="Estonia"/>
    <s v="AH"/>
    <x v="0"/>
  </r>
  <r>
    <x v="252"/>
    <x v="1093"/>
    <s v="Estonia"/>
    <s v="UU"/>
    <x v="0"/>
  </r>
  <r>
    <x v="440"/>
    <x v="663"/>
    <s v="Estonia"/>
    <s v="AH"/>
    <x v="0"/>
  </r>
  <r>
    <x v="176"/>
    <x v="750"/>
    <s v="Estonia"/>
    <s v="RH"/>
    <x v="2"/>
  </r>
  <r>
    <x v="832"/>
    <x v="925"/>
    <s v="Estonia"/>
    <s v="UU"/>
    <x v="0"/>
  </r>
  <r>
    <x v="729"/>
    <x v="1072"/>
    <s v="UK"/>
    <s v="DH"/>
    <x v="0"/>
  </r>
  <r>
    <x v="423"/>
    <x v="1094"/>
    <s v="UK"/>
    <s v="DH"/>
    <x v="2"/>
  </r>
  <r>
    <x v="448"/>
    <x v="979"/>
    <s v="UK"/>
    <s v="ND"/>
    <x v="0"/>
  </r>
  <r>
    <x v="448"/>
    <x v="979"/>
    <s v="UK"/>
    <s v="UU"/>
    <x v="0"/>
  </r>
  <r>
    <x v="448"/>
    <x v="979"/>
    <s v="UK"/>
    <s v="UU"/>
    <x v="0"/>
  </r>
  <r>
    <x v="498"/>
    <x v="386"/>
    <s v="UK"/>
    <s v="AH"/>
    <x v="0"/>
  </r>
  <r>
    <x v="116"/>
    <x v="479"/>
    <s v="UK"/>
    <s v="UU"/>
    <x v="0"/>
  </r>
  <r>
    <x v="681"/>
    <x v="1095"/>
    <s v="UK"/>
    <s v="UU"/>
    <x v="0"/>
  </r>
  <r>
    <x v="174"/>
    <x v="1096"/>
    <s v="UK"/>
    <s v="AH"/>
    <x v="0"/>
  </r>
  <r>
    <x v="737"/>
    <x v="639"/>
    <s v="UK"/>
    <s v="UU"/>
    <x v="0"/>
  </r>
  <r>
    <x v="19"/>
    <x v="722"/>
    <s v="UK"/>
    <s v="RH"/>
    <x v="0"/>
  </r>
  <r>
    <x v="281"/>
    <x v="1074"/>
    <s v="UK"/>
    <s v="UU"/>
    <x v="0"/>
  </r>
  <r>
    <x v="627"/>
    <x v="168"/>
    <s v="UK"/>
    <s v="UU"/>
    <x v="0"/>
  </r>
  <r>
    <x v="468"/>
    <x v="527"/>
    <s v="UK"/>
    <s v="UU"/>
    <x v="0"/>
  </r>
  <r>
    <x v="468"/>
    <x v="527"/>
    <s v="UK"/>
    <s v="ND"/>
    <x v="0"/>
  </r>
  <r>
    <x v="468"/>
    <x v="527"/>
    <s v="UK"/>
    <s v="UU"/>
    <x v="0"/>
  </r>
  <r>
    <x v="468"/>
    <x v="527"/>
    <s v="UK"/>
    <s v="UU"/>
    <x v="0"/>
  </r>
  <r>
    <x v="468"/>
    <x v="527"/>
    <s v="UK"/>
    <s v="UU"/>
    <x v="0"/>
  </r>
  <r>
    <x v="429"/>
    <x v="1029"/>
    <s v="UK"/>
    <s v="RH"/>
    <x v="0"/>
  </r>
  <r>
    <x v="833"/>
    <x v="1097"/>
    <s v="UK"/>
    <s v="UU"/>
    <x v="1"/>
  </r>
  <r>
    <x v="834"/>
    <x v="1038"/>
    <s v="Lithuania"/>
    <s v="DH"/>
    <x v="0"/>
  </r>
  <r>
    <x v="650"/>
    <x v="869"/>
    <s v="Netherlands"/>
    <s v="UU"/>
    <x v="0"/>
  </r>
  <r>
    <x v="15"/>
    <x v="872"/>
    <s v="Netherlands"/>
    <s v="UU"/>
    <x v="0"/>
  </r>
  <r>
    <x v="211"/>
    <x v="1098"/>
    <s v="Norway"/>
    <s v="UU"/>
    <x v="0"/>
  </r>
  <r>
    <x v="835"/>
    <x v="1099"/>
    <s v="Poland"/>
    <s v="UU"/>
    <x v="0"/>
  </r>
  <r>
    <x v="121"/>
    <x v="511"/>
    <s v="Finland"/>
    <s v="UU"/>
    <x v="1"/>
  </r>
  <r>
    <x v="664"/>
    <x v="1100"/>
    <s v="Finland"/>
    <s v="AH"/>
    <x v="0"/>
  </r>
  <r>
    <x v="664"/>
    <x v="1100"/>
    <s v="Finland"/>
    <s v="ND"/>
    <x v="0"/>
  </r>
  <r>
    <x v="664"/>
    <x v="1100"/>
    <s v="Finland"/>
    <s v="AH"/>
    <x v="0"/>
  </r>
  <r>
    <x v="664"/>
    <x v="1011"/>
    <s v="Finland"/>
    <s v="UU"/>
    <x v="0"/>
  </r>
  <r>
    <x v="686"/>
    <x v="1038"/>
    <s v="Finland"/>
    <s v="DH"/>
    <x v="0"/>
  </r>
  <r>
    <x v="759"/>
    <x v="1087"/>
    <s v="Finland"/>
    <s v="UU"/>
    <x v="0"/>
  </r>
  <r>
    <x v="759"/>
    <x v="1087"/>
    <s v="Finland"/>
    <s v="RH"/>
    <x v="0"/>
  </r>
  <r>
    <x v="269"/>
    <x v="757"/>
    <s v="Finland"/>
    <s v="AH"/>
    <x v="0"/>
  </r>
  <r>
    <x v="828"/>
    <x v="1101"/>
    <s v="Finland"/>
    <s v="DH"/>
    <x v="0"/>
  </r>
  <r>
    <x v="781"/>
    <x v="53"/>
    <s v="Finland"/>
    <s v="UU"/>
    <x v="0"/>
  </r>
  <r>
    <x v="727"/>
    <x v="969"/>
    <s v="Finland"/>
    <s v="DH"/>
    <x v="0"/>
  </r>
  <r>
    <x v="727"/>
    <x v="969"/>
    <s v="Finland"/>
    <s v="DH"/>
    <x v="0"/>
  </r>
  <r>
    <x v="727"/>
    <x v="969"/>
    <s v="Finland"/>
    <s v="DH"/>
    <x v="0"/>
  </r>
  <r>
    <x v="836"/>
    <x v="1102"/>
    <s v="Finland"/>
    <s v="UU"/>
    <x v="0"/>
  </r>
  <r>
    <x v="836"/>
    <x v="1103"/>
    <s v="Finland"/>
    <s v="UU"/>
    <x v="0"/>
  </r>
  <r>
    <x v="836"/>
    <x v="1104"/>
    <s v="Finland"/>
    <s v="AH"/>
    <x v="0"/>
  </r>
  <r>
    <x v="836"/>
    <x v="1104"/>
    <s v="Finland"/>
    <s v="ND"/>
    <x v="0"/>
  </r>
  <r>
    <x v="837"/>
    <x v="1105"/>
    <s v="Finland"/>
    <s v="DH"/>
    <x v="0"/>
  </r>
  <r>
    <x v="667"/>
    <x v="938"/>
    <s v="Finland"/>
    <s v="AH"/>
    <x v="0"/>
  </r>
  <r>
    <x v="372"/>
    <x v="1106"/>
    <s v="Finland"/>
    <s v="AH"/>
    <x v="0"/>
  </r>
  <r>
    <x v="760"/>
    <x v="996"/>
    <s v="Finland"/>
    <s v="DH"/>
    <x v="0"/>
  </r>
  <r>
    <x v="170"/>
    <x v="322"/>
    <s v="Finland"/>
    <s v="UU"/>
    <x v="0"/>
  </r>
  <r>
    <x v="838"/>
    <x v="421"/>
    <s v="Sweden"/>
    <s v="RH"/>
    <x v="0"/>
  </r>
  <r>
    <x v="838"/>
    <x v="421"/>
    <s v="Sweden"/>
    <s v="RH"/>
    <x v="0"/>
  </r>
  <r>
    <x v="254"/>
    <x v="396"/>
    <s v="Sweden"/>
    <s v="PD"/>
    <x v="0"/>
  </r>
  <r>
    <x v="255"/>
    <x v="703"/>
    <s v="Sweden"/>
    <s v="UU"/>
    <x v="0"/>
  </r>
  <r>
    <x v="255"/>
    <x v="703"/>
    <s v="Sweden"/>
    <s v="UU"/>
    <x v="0"/>
  </r>
  <r>
    <x v="255"/>
    <x v="38"/>
    <s v="Sweden"/>
    <s v="UU"/>
    <x v="0"/>
  </r>
  <r>
    <x v="426"/>
    <x v="320"/>
    <s v="Czech Republic"/>
    <s v="HH"/>
    <x v="0"/>
  </r>
  <r>
    <x v="472"/>
    <x v="925"/>
    <s v="Estonia"/>
    <s v="UU"/>
    <x v="0"/>
  </r>
  <r>
    <x v="636"/>
    <x v="1107"/>
    <s v="Estonia"/>
    <s v="AH"/>
    <x v="0"/>
  </r>
  <r>
    <x v="472"/>
    <x v="1108"/>
    <s v="Estonia"/>
    <s v="DH"/>
    <x v="0"/>
  </r>
  <r>
    <x v="356"/>
    <x v="813"/>
    <s v="Estonia"/>
    <s v="AH"/>
    <x v="0"/>
  </r>
  <r>
    <x v="448"/>
    <x v="979"/>
    <s v="UK"/>
    <s v="UU"/>
    <x v="0"/>
  </r>
  <r>
    <x v="448"/>
    <x v="979"/>
    <s v="UK"/>
    <s v="DH"/>
    <x v="0"/>
  </r>
  <r>
    <x v="398"/>
    <x v="1109"/>
    <s v="UK"/>
    <s v="DH"/>
    <x v="0"/>
  </r>
  <r>
    <x v="109"/>
    <x v="169"/>
    <s v="UK"/>
    <s v="UU"/>
    <x v="0"/>
  </r>
  <r>
    <x v="42"/>
    <x v="765"/>
    <s v="UK"/>
    <s v="AH"/>
    <x v="0"/>
  </r>
  <r>
    <x v="130"/>
    <x v="1110"/>
    <s v="UK"/>
    <s v="DH"/>
    <x v="0"/>
  </r>
  <r>
    <x v="130"/>
    <x v="1110"/>
    <s v="UK"/>
    <s v="UU"/>
    <x v="0"/>
  </r>
  <r>
    <x v="733"/>
    <x v="983"/>
    <s v="UK"/>
    <s v="UU"/>
    <x v="0"/>
  </r>
  <r>
    <x v="607"/>
    <x v="1023"/>
    <s v="UK"/>
    <s v="DH"/>
    <x v="0"/>
  </r>
  <r>
    <x v="353"/>
    <x v="1111"/>
    <s v="UK"/>
    <s v="UU"/>
    <x v="2"/>
  </r>
  <r>
    <x v="468"/>
    <x v="527"/>
    <s v="UK"/>
    <s v="DH"/>
    <x v="0"/>
  </r>
  <r>
    <x v="468"/>
    <x v="527"/>
    <s v="UK"/>
    <s v="UU"/>
    <x v="0"/>
  </r>
  <r>
    <x v="468"/>
    <x v="527"/>
    <s v="UK"/>
    <s v="PD"/>
    <x v="0"/>
  </r>
  <r>
    <x v="468"/>
    <x v="527"/>
    <s v="UK"/>
    <s v="AH"/>
    <x v="0"/>
  </r>
  <r>
    <x v="468"/>
    <x v="527"/>
    <s v="UK"/>
    <s v="UU"/>
    <x v="0"/>
  </r>
  <r>
    <x v="96"/>
    <x v="14"/>
    <s v="UK"/>
    <s v="RH"/>
    <x v="0"/>
  </r>
  <r>
    <x v="754"/>
    <x v="649"/>
    <s v="UK"/>
    <s v="UU"/>
    <x v="0"/>
  </r>
  <r>
    <x v="530"/>
    <x v="1112"/>
    <s v="UK"/>
    <s v="UU"/>
    <x v="0"/>
  </r>
  <r>
    <x v="498"/>
    <x v="386"/>
    <s v="UK"/>
    <s v="AH"/>
    <x v="0"/>
  </r>
  <r>
    <x v="839"/>
    <x v="1113"/>
    <s v="Lithuania"/>
    <s v="UU"/>
    <x v="0"/>
  </r>
  <r>
    <x v="650"/>
    <x v="869"/>
    <s v="Netherlands"/>
    <s v="DH"/>
    <x v="0"/>
  </r>
  <r>
    <x v="630"/>
    <x v="752"/>
    <s v="Netherlands"/>
    <s v="AH"/>
    <x v="0"/>
  </r>
  <r>
    <x v="703"/>
    <x v="743"/>
    <s v="Netherlands"/>
    <s v="UU"/>
    <x v="0"/>
  </r>
  <r>
    <x v="650"/>
    <x v="743"/>
    <s v="Netherlands"/>
    <s v="UU"/>
    <x v="0"/>
  </r>
  <r>
    <x v="650"/>
    <x v="743"/>
    <s v="Netherlands"/>
    <s v="UU"/>
    <x v="0"/>
  </r>
  <r>
    <x v="650"/>
    <x v="743"/>
    <s v="Netherlands"/>
    <s v="UU"/>
    <x v="0"/>
  </r>
  <r>
    <x v="739"/>
    <x v="743"/>
    <s v="Netherlands"/>
    <s v="UU"/>
    <x v="0"/>
  </r>
  <r>
    <x v="650"/>
    <x v="743"/>
    <s v="Netherlands"/>
    <s v="UU"/>
    <x v="0"/>
  </r>
  <r>
    <x v="77"/>
    <x v="930"/>
    <s v="Netherlands"/>
    <s v="UU"/>
    <x v="0"/>
  </r>
  <r>
    <x v="77"/>
    <x v="963"/>
    <s v="Netherlands"/>
    <s v="AH"/>
    <x v="0"/>
  </r>
  <r>
    <x v="77"/>
    <x v="930"/>
    <s v="Netherlands"/>
    <s v="UU"/>
    <x v="0"/>
  </r>
  <r>
    <x v="77"/>
    <x v="989"/>
    <s v="Netherlands"/>
    <s v="AH"/>
    <x v="0"/>
  </r>
  <r>
    <x v="14"/>
    <x v="1114"/>
    <s v="Netherlands"/>
    <s v="UU"/>
    <x v="0"/>
  </r>
  <r>
    <x v="333"/>
    <x v="164"/>
    <s v="Netherlands"/>
    <s v="AH"/>
    <x v="0"/>
  </r>
  <r>
    <x v="193"/>
    <x v="210"/>
    <s v="Norway"/>
    <s v="PD"/>
    <x v="0"/>
  </r>
  <r>
    <x v="819"/>
    <x v="1033"/>
    <s v="Norway"/>
    <s v="AH"/>
    <x v="0"/>
  </r>
  <r>
    <x v="840"/>
    <x v="1115"/>
    <s v="Norway"/>
    <s v="DH"/>
    <x v="0"/>
  </r>
  <r>
    <x v="274"/>
    <x v="1055"/>
    <s v="Norway"/>
    <s v="RH"/>
    <x v="2"/>
  </r>
  <r>
    <x v="216"/>
    <x v="1116"/>
    <s v="Poland"/>
    <s v="DH"/>
    <x v="0"/>
  </r>
  <r>
    <x v="374"/>
    <x v="849"/>
    <s v="Finland"/>
    <s v="DH"/>
    <x v="0"/>
  </r>
  <r>
    <x v="439"/>
    <x v="1117"/>
    <s v="Finland"/>
    <s v="DH"/>
    <x v="0"/>
  </r>
  <r>
    <x v="439"/>
    <x v="1117"/>
    <s v="Finland"/>
    <s v="DH"/>
    <x v="0"/>
  </r>
  <r>
    <x v="39"/>
    <x v="909"/>
    <s v="Finland"/>
    <s v="DH"/>
    <x v="0"/>
  </r>
  <r>
    <x v="841"/>
    <x v="490"/>
    <s v="Finland"/>
    <s v="RH"/>
    <x v="0"/>
  </r>
  <r>
    <x v="689"/>
    <x v="1118"/>
    <s v="Finland"/>
    <s v="AH"/>
    <x v="0"/>
  </r>
  <r>
    <x v="689"/>
    <x v="790"/>
    <s v="Finland"/>
    <s v="AH"/>
    <x v="0"/>
  </r>
  <r>
    <x v="372"/>
    <x v="1119"/>
    <s v="Finland"/>
    <s v="UU"/>
    <x v="0"/>
  </r>
  <r>
    <x v="372"/>
    <x v="1002"/>
    <s v="Finland"/>
    <s v="DH"/>
    <x v="0"/>
  </r>
  <r>
    <x v="760"/>
    <x v="119"/>
    <s v="Finland"/>
    <s v="UU"/>
    <x v="0"/>
  </r>
  <r>
    <x v="574"/>
    <x v="1120"/>
    <s v="Finland"/>
    <s v="DH"/>
    <x v="0"/>
  </r>
  <r>
    <x v="60"/>
    <x v="1121"/>
    <s v="Finland"/>
    <s v="RH"/>
    <x v="2"/>
  </r>
  <r>
    <x v="84"/>
    <x v="1122"/>
    <s v="Finland"/>
    <s v="DH"/>
    <x v="0"/>
  </r>
  <r>
    <x v="824"/>
    <x v="1085"/>
    <s v="Finland"/>
    <s v="UU"/>
    <x v="0"/>
  </r>
  <r>
    <x v="372"/>
    <x v="996"/>
    <s v="Finland"/>
    <s v="UU"/>
    <x v="0"/>
  </r>
  <r>
    <x v="842"/>
    <x v="487"/>
    <s v="Finland"/>
    <s v="AH"/>
    <x v="2"/>
  </r>
  <r>
    <x v="826"/>
    <x v="1123"/>
    <s v="Finland"/>
    <s v="DH"/>
    <x v="0"/>
  </r>
  <r>
    <x v="488"/>
    <x v="337"/>
    <s v="Finland"/>
    <s v="HH"/>
    <x v="0"/>
  </r>
  <r>
    <x v="488"/>
    <x v="337"/>
    <s v="Finland"/>
    <s v="DH"/>
    <x v="0"/>
  </r>
  <r>
    <x v="84"/>
    <x v="1087"/>
    <s v="Finland"/>
    <s v="UU"/>
    <x v="0"/>
  </r>
  <r>
    <x v="843"/>
    <x v="996"/>
    <s v="Finland"/>
    <s v="DH"/>
    <x v="0"/>
  </r>
  <r>
    <x v="844"/>
    <x v="54"/>
    <s v="Finland"/>
    <s v="DH"/>
    <x v="0"/>
  </r>
  <r>
    <x v="770"/>
    <x v="712"/>
    <s v="Finland"/>
    <s v="DH"/>
    <x v="0"/>
  </r>
  <r>
    <x v="793"/>
    <x v="1078"/>
    <s v="Finland"/>
    <s v="DH"/>
    <x v="0"/>
  </r>
  <r>
    <x v="791"/>
    <x v="142"/>
    <s v="Finland"/>
    <s v="PD"/>
    <x v="0"/>
  </r>
  <r>
    <x v="667"/>
    <x v="938"/>
    <s v="Finland"/>
    <s v="DH"/>
    <x v="0"/>
  </r>
  <r>
    <x v="825"/>
    <x v="1124"/>
    <s v="Finland"/>
    <s v="DH"/>
    <x v="0"/>
  </r>
  <r>
    <x v="825"/>
    <x v="1081"/>
    <s v="Finland"/>
    <s v="UU"/>
    <x v="0"/>
  </r>
  <r>
    <x v="825"/>
    <x v="1125"/>
    <s v="Finland"/>
    <s v="UU"/>
    <x v="0"/>
  </r>
  <r>
    <x v="825"/>
    <x v="1126"/>
    <s v="Finland"/>
    <s v="AH"/>
    <x v="0"/>
  </r>
  <r>
    <x v="825"/>
    <x v="1124"/>
    <s v="Finland"/>
    <s v="AH"/>
    <x v="0"/>
  </r>
  <r>
    <x v="825"/>
    <x v="1124"/>
    <s v="Finland"/>
    <s v="AH"/>
    <x v="0"/>
  </r>
  <r>
    <x v="356"/>
    <x v="536"/>
    <s v="Sweden"/>
    <s v="UU"/>
    <x v="0"/>
  </r>
  <r>
    <x v="116"/>
    <x v="457"/>
    <s v="Belgium"/>
    <s v="UU"/>
    <x v="0"/>
  </r>
  <r>
    <x v="752"/>
    <x v="1127"/>
    <s v="Estonia"/>
    <s v="UU"/>
    <x v="0"/>
  </r>
  <r>
    <x v="588"/>
    <x v="881"/>
    <s v="Estonia"/>
    <s v="UU"/>
    <x v="0"/>
  </r>
  <r>
    <x v="289"/>
    <x v="784"/>
    <s v="Estonia"/>
    <s v="AH"/>
    <x v="0"/>
  </r>
  <r>
    <x v="371"/>
    <x v="883"/>
    <s v="Estonia"/>
    <s v="AH"/>
    <x v="0"/>
  </r>
  <r>
    <x v="751"/>
    <x v="952"/>
    <s v="UK"/>
    <s v="DH"/>
    <x v="0"/>
  </r>
  <r>
    <x v="468"/>
    <x v="527"/>
    <s v="UK"/>
    <s v="UU"/>
    <x v="0"/>
  </r>
  <r>
    <x v="468"/>
    <x v="527"/>
    <s v="UK"/>
    <s v="UU"/>
    <x v="0"/>
  </r>
  <r>
    <x v="428"/>
    <x v="525"/>
    <s v="UK"/>
    <s v="DH"/>
    <x v="0"/>
  </r>
  <r>
    <x v="731"/>
    <x v="1128"/>
    <s v="UK"/>
    <s v="DH"/>
    <x v="0"/>
  </r>
  <r>
    <x v="607"/>
    <x v="1129"/>
    <s v="UK"/>
    <s v="DH"/>
    <x v="0"/>
  </r>
  <r>
    <x v="662"/>
    <x v="687"/>
    <s v="UK"/>
    <s v="UU"/>
    <x v="0"/>
  </r>
  <r>
    <x v="260"/>
    <x v="1130"/>
    <s v="UK"/>
    <s v="ND"/>
    <x v="0"/>
  </r>
  <r>
    <x v="734"/>
    <x v="894"/>
    <s v="UK"/>
    <s v="UU"/>
    <x v="0"/>
  </r>
  <r>
    <x v="79"/>
    <x v="1071"/>
    <s v="UK"/>
    <s v="UU"/>
    <x v="0"/>
  </r>
  <r>
    <x v="42"/>
    <x v="765"/>
    <s v="UK"/>
    <s v="DH"/>
    <x v="0"/>
  </r>
  <r>
    <x v="469"/>
    <x v="1131"/>
    <s v="UK"/>
    <s v="DH"/>
    <x v="0"/>
  </r>
  <r>
    <x v="469"/>
    <x v="1132"/>
    <s v="UK"/>
    <s v="UU"/>
    <x v="0"/>
  </r>
  <r>
    <x v="31"/>
    <x v="1133"/>
    <s v="UK"/>
    <s v="UU"/>
    <x v="0"/>
  </r>
  <r>
    <x v="98"/>
    <x v="219"/>
    <s v="UK"/>
    <s v="UU"/>
    <x v="0"/>
  </r>
  <r>
    <x v="766"/>
    <x v="934"/>
    <s v="Norway"/>
    <s v="AH"/>
    <x v="0"/>
  </r>
  <r>
    <x v="608"/>
    <x v="1134"/>
    <s v="Norway"/>
    <s v="AH"/>
    <x v="0"/>
  </r>
  <r>
    <x v="372"/>
    <x v="408"/>
    <s v="Norway"/>
    <s v="UU"/>
    <x v="0"/>
  </r>
  <r>
    <x v="608"/>
    <x v="1134"/>
    <s v="Norway"/>
    <s v="UU"/>
    <x v="0"/>
  </r>
  <r>
    <x v="608"/>
    <x v="1134"/>
    <s v="Norway"/>
    <s v="UU"/>
    <x v="0"/>
  </r>
  <r>
    <x v="198"/>
    <x v="1055"/>
    <s v="Norway"/>
    <s v="RH"/>
    <x v="2"/>
  </r>
  <r>
    <x v="198"/>
    <x v="211"/>
    <s v="Norway"/>
    <s v="PD"/>
    <x v="0"/>
  </r>
  <r>
    <x v="274"/>
    <x v="1055"/>
    <s v="Norway"/>
    <s v="UU"/>
    <x v="0"/>
  </r>
  <r>
    <x v="845"/>
    <x v="725"/>
    <s v="Norway"/>
    <s v="UU"/>
    <x v="1"/>
  </r>
  <r>
    <x v="274"/>
    <x v="1055"/>
    <s v="Norway"/>
    <s v="RH"/>
    <x v="2"/>
  </r>
  <r>
    <x v="269"/>
    <x v="757"/>
    <s v="Finland"/>
    <s v="AH"/>
    <x v="0"/>
  </r>
  <r>
    <x v="122"/>
    <x v="1135"/>
    <s v="Finland"/>
    <s v="RH"/>
    <x v="0"/>
  </r>
  <r>
    <x v="229"/>
    <x v="1136"/>
    <s v="Finland"/>
    <s v="DH"/>
    <x v="0"/>
  </r>
  <r>
    <x v="651"/>
    <x v="435"/>
    <s v="Finland"/>
    <s v="UU"/>
    <x v="0"/>
  </r>
  <r>
    <x v="574"/>
    <x v="451"/>
    <s v="Finland"/>
    <s v="DH"/>
    <x v="0"/>
  </r>
  <r>
    <x v="574"/>
    <x v="451"/>
    <s v="Finland"/>
    <s v="DH"/>
    <x v="0"/>
  </r>
  <r>
    <x v="846"/>
    <x v="1137"/>
    <s v="Finland"/>
    <s v="DH"/>
    <x v="0"/>
  </r>
  <r>
    <x v="616"/>
    <x v="1138"/>
    <s v="Finland"/>
    <s v="AH"/>
    <x v="0"/>
  </r>
  <r>
    <x v="755"/>
    <x v="493"/>
    <s v="Finland"/>
    <s v="DH"/>
    <x v="0"/>
  </r>
  <r>
    <x v="755"/>
    <x v="493"/>
    <s v="Finland"/>
    <s v="UU"/>
    <x v="0"/>
  </r>
  <r>
    <x v="755"/>
    <x v="493"/>
    <s v="Finland"/>
    <s v="DH"/>
    <x v="0"/>
  </r>
  <r>
    <x v="230"/>
    <x v="1139"/>
    <s v="Finland"/>
    <s v="DH"/>
    <x v="0"/>
  </r>
  <r>
    <x v="84"/>
    <x v="1140"/>
    <s v="Finland"/>
    <s v="DH"/>
    <x v="0"/>
  </r>
  <r>
    <x v="84"/>
    <x v="1140"/>
    <s v="Finland"/>
    <s v="AH"/>
    <x v="0"/>
  </r>
  <r>
    <x v="791"/>
    <x v="1139"/>
    <s v="Finland"/>
    <s v="AH"/>
    <x v="0"/>
  </r>
  <r>
    <x v="213"/>
    <x v="712"/>
    <s v="Finland"/>
    <s v="AH"/>
    <x v="0"/>
  </r>
  <r>
    <x v="708"/>
    <x v="760"/>
    <s v="Finland"/>
    <s v="UU"/>
    <x v="0"/>
  </r>
  <r>
    <x v="205"/>
    <x v="758"/>
    <s v="Finland"/>
    <s v="DH"/>
    <x v="0"/>
  </r>
  <r>
    <x v="84"/>
    <x v="1140"/>
    <s v="Finland"/>
    <s v="UU"/>
    <x v="0"/>
  </r>
  <r>
    <x v="847"/>
    <x v="1141"/>
    <s v="Finland"/>
    <s v="DH"/>
    <x v="0"/>
  </r>
  <r>
    <x v="275"/>
    <x v="38"/>
    <s v="Sweden"/>
    <s v="PD"/>
    <x v="0"/>
  </r>
  <r>
    <x v="420"/>
    <x v="439"/>
    <s v="Sweden"/>
    <s v="UU"/>
    <x v="1"/>
  </r>
  <r>
    <x v="141"/>
    <x v="1142"/>
    <s v="Sweden"/>
    <s v="DH"/>
    <x v="0"/>
  </r>
  <r>
    <x v="679"/>
    <x v="774"/>
    <s v="Sweden"/>
    <s v="DH"/>
    <x v="0"/>
  </r>
  <r>
    <x v="679"/>
    <x v="774"/>
    <s v="Sweden"/>
    <s v="DH"/>
    <x v="0"/>
  </r>
  <r>
    <x v="94"/>
    <x v="198"/>
    <s v="Sweden"/>
    <s v="UU"/>
    <x v="0"/>
  </r>
  <r>
    <x v="194"/>
    <x v="1143"/>
    <s v="Sweden"/>
    <s v="PD"/>
    <x v="0"/>
  </r>
  <r>
    <x v="155"/>
    <x v="1144"/>
    <s v="France"/>
    <s v="UU"/>
    <x v="0"/>
  </r>
  <r>
    <x v="740"/>
    <x v="837"/>
    <s v="Germany"/>
    <s v="RH"/>
    <x v="2"/>
  </r>
  <r>
    <x v="260"/>
    <x v="399"/>
    <s v="Germany"/>
    <s v="AH"/>
    <x v="0"/>
  </r>
  <r>
    <x v="423"/>
    <x v="1145"/>
    <s v="Germany"/>
    <s v="AH"/>
    <x v="0"/>
  </r>
  <r>
    <x v="848"/>
    <x v="659"/>
    <s v="Spain"/>
    <s v="AH"/>
    <x v="0"/>
  </r>
  <r>
    <x v="131"/>
    <x v="1029"/>
    <s v="UK"/>
    <s v="UU"/>
    <x v="0"/>
  </r>
  <r>
    <x v="448"/>
    <x v="979"/>
    <s v="UK"/>
    <s v="UU"/>
    <x v="0"/>
  </r>
  <r>
    <x v="731"/>
    <x v="1028"/>
    <s v="UK"/>
    <s v="PD"/>
    <x v="0"/>
  </r>
  <r>
    <x v="352"/>
    <x v="195"/>
    <s v="UK"/>
    <s v="DH"/>
    <x v="0"/>
  </r>
  <r>
    <x v="468"/>
    <x v="527"/>
    <s v="UK"/>
    <s v="DH"/>
    <x v="0"/>
  </r>
  <r>
    <x v="468"/>
    <x v="527"/>
    <s v="UK"/>
    <s v="UU"/>
    <x v="0"/>
  </r>
  <r>
    <x v="849"/>
    <x v="1076"/>
    <s v="UK"/>
    <s v="DH"/>
    <x v="0"/>
  </r>
  <r>
    <x v="79"/>
    <x v="1071"/>
    <s v="UK"/>
    <s v="UU"/>
    <x v="0"/>
  </r>
  <r>
    <x v="802"/>
    <x v="1146"/>
    <s v="UK"/>
    <s v="DH"/>
    <x v="0"/>
  </r>
  <r>
    <x v="199"/>
    <x v="164"/>
    <s v="Netherlands"/>
    <s v="DH"/>
    <x v="0"/>
  </r>
  <r>
    <x v="96"/>
    <x v="809"/>
    <s v="Netherlands"/>
    <s v="RH"/>
    <x v="2"/>
  </r>
  <r>
    <x v="15"/>
    <x v="870"/>
    <s v="Netherlands"/>
    <s v="UU"/>
    <x v="1"/>
  </r>
  <r>
    <x v="199"/>
    <x v="315"/>
    <s v="Netherlands"/>
    <s v="AH"/>
    <x v="0"/>
  </r>
  <r>
    <x v="199"/>
    <x v="315"/>
    <s v="Netherlands"/>
    <s v="AH"/>
    <x v="0"/>
  </r>
  <r>
    <x v="199"/>
    <x v="315"/>
    <s v="Netherlands"/>
    <s v="AH"/>
    <x v="0"/>
  </r>
  <r>
    <x v="650"/>
    <x v="869"/>
    <s v="Netherlands"/>
    <s v="UU"/>
    <x v="0"/>
  </r>
  <r>
    <x v="299"/>
    <x v="778"/>
    <s v="Norway"/>
    <s v="RH"/>
    <x v="2"/>
  </r>
  <r>
    <x v="299"/>
    <x v="778"/>
    <s v="Norway"/>
    <s v="RH"/>
    <x v="2"/>
  </r>
  <r>
    <x v="632"/>
    <x v="522"/>
    <s v="Norway"/>
    <s v="DH"/>
    <x v="0"/>
  </r>
  <r>
    <x v="782"/>
    <x v="530"/>
    <s v="Norway"/>
    <s v="DH"/>
    <x v="0"/>
  </r>
  <r>
    <x v="788"/>
    <x v="170"/>
    <s v="Norway"/>
    <s v="UU"/>
    <x v="0"/>
  </r>
  <r>
    <x v="198"/>
    <x v="1147"/>
    <s v="Norway"/>
    <s v="UU"/>
    <x v="0"/>
  </r>
  <r>
    <x v="618"/>
    <x v="991"/>
    <s v="Norway"/>
    <s v="AH"/>
    <x v="0"/>
  </r>
  <r>
    <x v="665"/>
    <x v="988"/>
    <s v="Norway"/>
    <s v="UU"/>
    <x v="0"/>
  </r>
  <r>
    <x v="572"/>
    <x v="965"/>
    <s v="Norway"/>
    <s v="AH"/>
    <x v="0"/>
  </r>
  <r>
    <x v="842"/>
    <x v="1098"/>
    <s v="Norway"/>
    <s v="PD"/>
    <x v="0"/>
  </r>
  <r>
    <x v="850"/>
    <x v="1148"/>
    <s v="Finland"/>
    <s v="UU"/>
    <x v="0"/>
  </r>
  <r>
    <x v="762"/>
    <x v="1149"/>
    <s v="Finland"/>
    <s v="AH"/>
    <x v="1"/>
  </r>
  <r>
    <x v="851"/>
    <x v="1150"/>
    <s v="Finland"/>
    <s v="PD"/>
    <x v="0"/>
  </r>
  <r>
    <x v="852"/>
    <x v="1123"/>
    <s v="Finland"/>
    <s v="UU"/>
    <x v="0"/>
  </r>
  <r>
    <x v="269"/>
    <x v="1151"/>
    <s v="Finland"/>
    <s v="AH"/>
    <x v="0"/>
  </r>
  <r>
    <x v="743"/>
    <x v="1152"/>
    <s v="Finland"/>
    <s v="DH"/>
    <x v="0"/>
  </r>
  <r>
    <x v="452"/>
    <x v="1153"/>
    <s v="Finland"/>
    <s v="AH"/>
    <x v="0"/>
  </r>
  <r>
    <x v="377"/>
    <x v="1154"/>
    <s v="Finland"/>
    <s v="DH"/>
    <x v="0"/>
  </r>
  <r>
    <x v="231"/>
    <x v="925"/>
    <s v="Finland"/>
    <s v="AH"/>
    <x v="0"/>
  </r>
  <r>
    <x v="231"/>
    <x v="925"/>
    <s v="Finland"/>
    <s v="AH"/>
    <x v="0"/>
  </r>
  <r>
    <x v="385"/>
    <x v="792"/>
    <s v="Finland"/>
    <s v="UU"/>
    <x v="0"/>
  </r>
  <r>
    <x v="853"/>
    <x v="92"/>
    <s v="Finland"/>
    <s v="AH"/>
    <x v="0"/>
  </r>
  <r>
    <x v="579"/>
    <x v="1102"/>
    <s v="Finland"/>
    <s v="DH"/>
    <x v="0"/>
  </r>
  <r>
    <x v="826"/>
    <x v="883"/>
    <s v="Finland"/>
    <s v="DH"/>
    <x v="0"/>
  </r>
  <r>
    <x v="826"/>
    <x v="883"/>
    <s v="Finland"/>
    <s v="DH"/>
    <x v="0"/>
  </r>
  <r>
    <x v="230"/>
    <x v="1155"/>
    <s v="Finland"/>
    <s v="AH"/>
    <x v="2"/>
  </r>
  <r>
    <x v="415"/>
    <x v="1087"/>
    <s v="Finland"/>
    <s v="DH"/>
    <x v="0"/>
  </r>
  <r>
    <x v="574"/>
    <x v="1"/>
    <s v="Finland"/>
    <s v="DH"/>
    <x v="0"/>
  </r>
  <r>
    <x v="759"/>
    <x v="1041"/>
    <s v="Finland"/>
    <s v="DH"/>
    <x v="0"/>
  </r>
  <r>
    <x v="770"/>
    <x v="1123"/>
    <s v="Finland"/>
    <s v="DH"/>
    <x v="0"/>
  </r>
  <r>
    <x v="243"/>
    <x v="1156"/>
    <s v="Finland"/>
    <s v="DH"/>
    <x v="0"/>
  </r>
  <r>
    <x v="692"/>
    <x v="713"/>
    <s v="Finland"/>
    <s v="AH"/>
    <x v="0"/>
  </r>
  <r>
    <x v="711"/>
    <x v="1157"/>
    <s v="Finland"/>
    <s v="DH"/>
    <x v="0"/>
  </r>
  <r>
    <x v="74"/>
    <x v="1158"/>
    <s v="Finland"/>
    <s v="DH"/>
    <x v="0"/>
  </r>
  <r>
    <x v="122"/>
    <x v="925"/>
    <s v="Finland"/>
    <s v="DH"/>
    <x v="0"/>
  </r>
  <r>
    <x v="836"/>
    <x v="1159"/>
    <s v="Finland"/>
    <s v="UU"/>
    <x v="0"/>
  </r>
  <r>
    <x v="205"/>
    <x v="1160"/>
    <s v="Finland"/>
    <s v="DH"/>
    <x v="0"/>
  </r>
  <r>
    <x v="689"/>
    <x v="1122"/>
    <s v="Finland"/>
    <s v="UU"/>
    <x v="0"/>
  </r>
  <r>
    <x v="453"/>
    <x v="488"/>
    <s v="Finland"/>
    <s v="UU"/>
    <x v="0"/>
  </r>
  <r>
    <x v="278"/>
    <x v="556"/>
    <s v="Sweden"/>
    <s v="UU"/>
    <x v="0"/>
  </r>
  <r>
    <x v="544"/>
    <x v="1161"/>
    <s v="Sweden"/>
    <s v="UU"/>
    <x v="0"/>
  </r>
  <r>
    <x v="544"/>
    <x v="1161"/>
    <s v="Sweden"/>
    <s v="DH"/>
    <x v="0"/>
  </r>
  <r>
    <x v="421"/>
    <x v="452"/>
    <s v="Sweden"/>
    <s v="AH"/>
    <x v="0"/>
  </r>
  <r>
    <x v="421"/>
    <x v="452"/>
    <s v="Sweden"/>
    <s v="AH"/>
    <x v="0"/>
  </r>
  <r>
    <x v="421"/>
    <x v="452"/>
    <s v="Sweden"/>
    <s v="UU"/>
    <x v="0"/>
  </r>
  <r>
    <x v="854"/>
    <x v="97"/>
    <s v="Sweden"/>
    <s v="AH"/>
    <x v="2"/>
  </r>
  <r>
    <x v="679"/>
    <x v="774"/>
    <s v="Sweden"/>
    <s v="DH"/>
    <x v="0"/>
  </r>
  <r>
    <x v="94"/>
    <x v="762"/>
    <s v="Sweden"/>
    <s v="UU"/>
    <x v="1"/>
  </r>
  <r>
    <x v="473"/>
    <x v="222"/>
    <s v="Sweden"/>
    <s v="UU"/>
    <x v="0"/>
  </r>
  <r>
    <x v="86"/>
    <x v="1162"/>
    <s v="Belgium"/>
    <s v="UU"/>
    <x v="0"/>
  </r>
  <r>
    <x v="426"/>
    <x v="283"/>
    <s v="Czech Republic"/>
    <s v="DH"/>
    <x v="0"/>
  </r>
  <r>
    <x v="54"/>
    <x v="664"/>
    <s v="Germany"/>
    <s v="UU"/>
    <x v="0"/>
  </r>
  <r>
    <x v="245"/>
    <x v="130"/>
    <s v="Germany"/>
    <s v="UU"/>
    <x v="0"/>
  </r>
  <r>
    <x v="354"/>
    <x v="1089"/>
    <s v="Germany"/>
    <s v="AH"/>
    <x v="0"/>
  </r>
  <r>
    <x v="54"/>
    <x v="613"/>
    <s v="Germany"/>
    <s v="DH"/>
    <x v="0"/>
  </r>
  <r>
    <x v="855"/>
    <x v="1163"/>
    <s v="Spain"/>
    <s v="PD"/>
    <x v="0"/>
  </r>
  <r>
    <x v="856"/>
    <x v="1164"/>
    <s v="Spain"/>
    <s v="UU"/>
    <x v="0"/>
  </r>
  <r>
    <x v="857"/>
    <x v="1165"/>
    <s v="Estonia"/>
    <s v="DH"/>
    <x v="0"/>
  </r>
  <r>
    <x v="228"/>
    <x v="546"/>
    <s v="UK"/>
    <s v="UU"/>
    <x v="0"/>
  </r>
  <r>
    <x v="613"/>
    <x v="1049"/>
    <s v="UK"/>
    <s v="AH"/>
    <x v="0"/>
  </r>
  <r>
    <x v="54"/>
    <x v="893"/>
    <s v="UK"/>
    <s v="UU"/>
    <x v="0"/>
  </r>
  <r>
    <x v="528"/>
    <x v="1166"/>
    <s v="UK"/>
    <s v="DH"/>
    <x v="0"/>
  </r>
  <r>
    <x v="613"/>
    <x v="1167"/>
    <s v="UK"/>
    <s v="UU"/>
    <x v="0"/>
  </r>
  <r>
    <x v="731"/>
    <x v="607"/>
    <s v="UK"/>
    <s v="UU"/>
    <x v="0"/>
  </r>
  <r>
    <x v="527"/>
    <x v="1168"/>
    <s v="UK"/>
    <s v="UU"/>
    <x v="0"/>
  </r>
  <r>
    <x v="730"/>
    <x v="1169"/>
    <s v="UK"/>
    <s v="UU"/>
    <x v="0"/>
  </r>
  <r>
    <x v="352"/>
    <x v="195"/>
    <s v="UK"/>
    <s v="DH"/>
    <x v="0"/>
  </r>
  <r>
    <x v="352"/>
    <x v="195"/>
    <s v="UK"/>
    <s v="DH"/>
    <x v="0"/>
  </r>
  <r>
    <x v="858"/>
    <x v="687"/>
    <s v="UK"/>
    <s v="UU"/>
    <x v="0"/>
  </r>
  <r>
    <x v="859"/>
    <x v="231"/>
    <s v="UK"/>
    <s v="PD"/>
    <x v="0"/>
  </r>
  <r>
    <x v="397"/>
    <x v="675"/>
    <s v="UK"/>
    <s v="DH"/>
    <x v="0"/>
  </r>
  <r>
    <x v="729"/>
    <x v="1170"/>
    <s v="UK"/>
    <s v="PD"/>
    <x v="0"/>
  </r>
  <r>
    <x v="571"/>
    <x v="1171"/>
    <s v="Eire"/>
    <s v="UU"/>
    <x v="0"/>
  </r>
  <r>
    <x v="96"/>
    <x v="102"/>
    <s v="Eire"/>
    <s v="AH"/>
    <x v="0"/>
  </r>
  <r>
    <x v="14"/>
    <x v="1172"/>
    <s v="UK"/>
    <s v="AH"/>
    <x v="0"/>
  </r>
  <r>
    <x v="15"/>
    <x v="870"/>
    <s v="Netherlands"/>
    <s v="UU"/>
    <x v="0"/>
  </r>
  <r>
    <x v="15"/>
    <x v="900"/>
    <s v="Netherlands"/>
    <s v="UU"/>
    <x v="1"/>
  </r>
  <r>
    <x v="144"/>
    <x v="870"/>
    <s v="Netherlands"/>
    <s v="UU"/>
    <x v="1"/>
  </r>
  <r>
    <x v="333"/>
    <x v="1173"/>
    <s v="Netherlands"/>
    <s v="DH"/>
    <x v="0"/>
  </r>
  <r>
    <x v="860"/>
    <x v="1174"/>
    <s v="Netherlands"/>
    <s v="UU"/>
    <x v="0"/>
  </r>
  <r>
    <x v="650"/>
    <x v="869"/>
    <s v="Netherlands"/>
    <s v="RH"/>
    <x v="2"/>
  </r>
  <r>
    <x v="764"/>
    <x v="930"/>
    <s v="Netherlands"/>
    <s v="UU"/>
    <x v="0"/>
  </r>
  <r>
    <x v="15"/>
    <x v="900"/>
    <s v="Netherlands"/>
    <s v="PD"/>
    <x v="0"/>
  </r>
  <r>
    <x v="779"/>
    <x v="285"/>
    <s v="Netherlands"/>
    <s v="UU"/>
    <x v="0"/>
  </r>
  <r>
    <x v="333"/>
    <x v="870"/>
    <s v="Netherlands"/>
    <s v="UU"/>
    <x v="1"/>
  </r>
  <r>
    <x v="626"/>
    <x v="1175"/>
    <s v="Netherlands"/>
    <s v="DH"/>
    <x v="0"/>
  </r>
  <r>
    <x v="15"/>
    <x v="870"/>
    <s v="Netherlands"/>
    <s v="UU"/>
    <x v="0"/>
  </r>
  <r>
    <x v="198"/>
    <x v="1055"/>
    <s v="Norway"/>
    <s v="RH"/>
    <x v="2"/>
  </r>
  <r>
    <x v="198"/>
    <x v="1055"/>
    <s v="Norway"/>
    <s v="RH"/>
    <x v="2"/>
  </r>
  <r>
    <x v="205"/>
    <x v="553"/>
    <s v="Finland"/>
    <s v="UU"/>
    <x v="0"/>
  </r>
  <r>
    <x v="104"/>
    <x v="790"/>
    <s v="Finland"/>
    <s v="UU"/>
    <x v="0"/>
  </r>
  <r>
    <x v="153"/>
    <x v="1150"/>
    <s v="Finland"/>
    <s v="AH"/>
    <x v="2"/>
  </r>
  <r>
    <x v="320"/>
    <x v="1160"/>
    <s v="Finland"/>
    <s v="AH"/>
    <x v="0"/>
  </r>
  <r>
    <x v="761"/>
    <x v="467"/>
    <s v="Finland"/>
    <s v="UU"/>
    <x v="0"/>
  </r>
  <r>
    <x v="504"/>
    <x v="1156"/>
    <s v="Finland"/>
    <s v="UU"/>
    <x v="0"/>
  </r>
  <r>
    <x v="711"/>
    <x v="1176"/>
    <s v="Finland"/>
    <s v="DH"/>
    <x v="0"/>
  </r>
  <r>
    <x v="577"/>
    <x v="1154"/>
    <s v="Finland"/>
    <s v="AH"/>
    <x v="0"/>
  </r>
  <r>
    <x v="861"/>
    <x v="946"/>
    <s v="Finland"/>
    <s v="UU"/>
    <x v="0"/>
  </r>
  <r>
    <x v="853"/>
    <x v="19"/>
    <s v="Finland"/>
    <s v="DH"/>
    <x v="0"/>
  </r>
  <r>
    <x v="231"/>
    <x v="351"/>
    <s v="Finland"/>
    <s v="UU"/>
    <x v="0"/>
  </r>
  <r>
    <x v="51"/>
    <x v="1177"/>
    <s v="Finland"/>
    <s v="AH"/>
    <x v="0"/>
  </r>
  <r>
    <x v="219"/>
    <x v="1059"/>
    <s v="Finland"/>
    <s v="UU"/>
    <x v="0"/>
  </r>
  <r>
    <x v="123"/>
    <x v="770"/>
    <s v="Finland"/>
    <s v="UU"/>
    <x v="0"/>
  </r>
  <r>
    <x v="862"/>
    <x v="882"/>
    <s v="Finland"/>
    <s v="UU"/>
    <x v="0"/>
  </r>
  <r>
    <x v="793"/>
    <x v="1178"/>
    <s v="Finland"/>
    <s v="UU"/>
    <x v="0"/>
  </r>
  <r>
    <x v="863"/>
    <x v="937"/>
    <s v="Finland"/>
    <s v="AH"/>
    <x v="0"/>
  </r>
  <r>
    <x v="836"/>
    <x v="1103"/>
    <s v="Finland"/>
    <s v="UU"/>
    <x v="1"/>
  </r>
  <r>
    <x v="243"/>
    <x v="1156"/>
    <s v="Finland"/>
    <s v="UU"/>
    <x v="0"/>
  </r>
  <r>
    <x v="51"/>
    <x v="92"/>
    <s v="Finland"/>
    <s v="UU"/>
    <x v="0"/>
  </r>
  <r>
    <x v="231"/>
    <x v="1011"/>
    <s v="Finland"/>
    <s v="AH"/>
    <x v="0"/>
  </r>
  <r>
    <x v="51"/>
    <x v="92"/>
    <s v="Finland"/>
    <s v="UU"/>
    <x v="0"/>
  </r>
  <r>
    <x v="285"/>
    <x v="703"/>
    <s v="Sweden"/>
    <s v="UU"/>
    <x v="0"/>
  </r>
  <r>
    <x v="454"/>
    <x v="1179"/>
    <s v="Sweden"/>
    <s v="UU"/>
    <x v="0"/>
  </r>
  <r>
    <x v="864"/>
    <x v="700"/>
    <s v="Sweden"/>
    <s v="AH"/>
    <x v="0"/>
  </r>
  <r>
    <x v="865"/>
    <x v="1142"/>
    <s v="Sweden"/>
    <s v="UU"/>
    <x v="0"/>
  </r>
  <r>
    <x v="186"/>
    <x v="870"/>
    <s v="Belgium"/>
    <s v="AH"/>
    <x v="0"/>
  </r>
  <r>
    <x v="657"/>
    <x v="1180"/>
    <s v="France"/>
    <s v="DH"/>
    <x v="0"/>
  </r>
  <r>
    <x v="866"/>
    <x v="963"/>
    <s v="Belgium"/>
    <s v="RH"/>
    <x v="2"/>
  </r>
  <r>
    <x v="866"/>
    <x v="963"/>
    <s v="Belgium"/>
    <s v="RH"/>
    <x v="2"/>
  </r>
  <r>
    <x v="867"/>
    <x v="217"/>
    <s v="Spain"/>
    <s v="PD"/>
    <x v="0"/>
  </r>
  <r>
    <x v="176"/>
    <x v="436"/>
    <s v="Estonia"/>
    <s v="UU"/>
    <x v="0"/>
  </r>
  <r>
    <x v="462"/>
    <x v="1097"/>
    <s v="UK"/>
    <s v="UU"/>
    <x v="0"/>
  </r>
  <r>
    <x v="281"/>
    <x v="504"/>
    <s v="UK"/>
    <s v="ND"/>
    <x v="0"/>
  </r>
  <r>
    <x v="85"/>
    <x v="504"/>
    <s v="UK"/>
    <s v="RH"/>
    <x v="0"/>
  </r>
  <r>
    <x v="821"/>
    <x v="1181"/>
    <s v="UK"/>
    <s v="AH"/>
    <x v="0"/>
  </r>
  <r>
    <x v="448"/>
    <x v="979"/>
    <s v="UK"/>
    <s v="UU"/>
    <x v="0"/>
  </r>
  <r>
    <x v="730"/>
    <x v="247"/>
    <s v="UK"/>
    <s v="RH"/>
    <x v="0"/>
  </r>
  <r>
    <x v="568"/>
    <x v="348"/>
    <s v="UK"/>
    <s v="AH"/>
    <x v="0"/>
  </r>
  <r>
    <x v="662"/>
    <x v="1097"/>
    <s v="UK"/>
    <s v="AH"/>
    <x v="0"/>
  </r>
  <r>
    <x v="149"/>
    <x v="649"/>
    <s v="UK"/>
    <s v="UU"/>
    <x v="0"/>
  </r>
  <r>
    <x v="716"/>
    <x v="1182"/>
    <s v="UK"/>
    <s v="UU"/>
    <x v="0"/>
  </r>
  <r>
    <x v="77"/>
    <x v="609"/>
    <s v="UK"/>
    <s v="AH"/>
    <x v="0"/>
  </r>
  <r>
    <x v="468"/>
    <x v="527"/>
    <s v="UK"/>
    <s v="UU"/>
    <x v="0"/>
  </r>
  <r>
    <x v="468"/>
    <x v="527"/>
    <s v="UK"/>
    <s v="AH"/>
    <x v="0"/>
  </r>
  <r>
    <x v="304"/>
    <x v="1183"/>
    <s v="UK"/>
    <s v="AH"/>
    <x v="0"/>
  </r>
  <r>
    <x v="226"/>
    <x v="1184"/>
    <s v="UK"/>
    <s v="PD"/>
    <x v="0"/>
  </r>
  <r>
    <x v="647"/>
    <x v="1128"/>
    <s v="UK"/>
    <s v="DH"/>
    <x v="0"/>
  </r>
  <r>
    <x v="647"/>
    <x v="1128"/>
    <s v="UK"/>
    <s v="DH"/>
    <x v="0"/>
  </r>
  <r>
    <x v="467"/>
    <x v="460"/>
    <s v="UK"/>
    <s v="UU"/>
    <x v="0"/>
  </r>
  <r>
    <x v="304"/>
    <x v="661"/>
    <s v="UK"/>
    <s v="RH"/>
    <x v="0"/>
  </r>
  <r>
    <x v="304"/>
    <x v="661"/>
    <s v="UK"/>
    <s v="RH"/>
    <x v="0"/>
  </r>
  <r>
    <x v="731"/>
    <x v="661"/>
    <s v="UK"/>
    <s v="RH"/>
    <x v="0"/>
  </r>
  <r>
    <x v="304"/>
    <x v="661"/>
    <s v="UK"/>
    <s v="RH"/>
    <x v="0"/>
  </r>
  <r>
    <x v="304"/>
    <x v="661"/>
    <s v="UK"/>
    <s v="RH"/>
    <x v="0"/>
  </r>
  <r>
    <x v="583"/>
    <x v="261"/>
    <s v="UK"/>
    <s v="UU"/>
    <x v="0"/>
  </r>
  <r>
    <x v="28"/>
    <x v="707"/>
    <s v="UK"/>
    <s v="RH"/>
    <x v="0"/>
  </r>
  <r>
    <x v="764"/>
    <x v="1015"/>
    <s v="UK"/>
    <s v="UU"/>
    <x v="0"/>
  </r>
  <r>
    <x v="227"/>
    <x v="215"/>
    <s v="UK"/>
    <s v="AH"/>
    <x v="0"/>
  </r>
  <r>
    <x v="14"/>
    <x v="981"/>
    <s v="UK"/>
    <s v="UU"/>
    <x v="0"/>
  </r>
  <r>
    <x v="734"/>
    <x v="844"/>
    <s v="Netherlands"/>
    <s v="UU"/>
    <x v="0"/>
  </r>
  <r>
    <x v="149"/>
    <x v="872"/>
    <s v="Netherlands"/>
    <s v="DH"/>
    <x v="0"/>
  </r>
  <r>
    <x v="149"/>
    <x v="872"/>
    <s v="Netherlands"/>
    <s v="DH"/>
    <x v="0"/>
  </r>
  <r>
    <x v="754"/>
    <x v="903"/>
    <s v="Netherlands"/>
    <s v="UU"/>
    <x v="0"/>
  </r>
  <r>
    <x v="740"/>
    <x v="869"/>
    <s v="Netherlands"/>
    <s v="UU"/>
    <x v="0"/>
  </r>
  <r>
    <x v="786"/>
    <x v="989"/>
    <s v="Netherlands"/>
    <s v="DH"/>
    <x v="0"/>
  </r>
  <r>
    <x v="149"/>
    <x v="963"/>
    <s v="Netherlands"/>
    <s v="UU"/>
    <x v="0"/>
  </r>
  <r>
    <x v="779"/>
    <x v="963"/>
    <s v="Netherlands"/>
    <s v="PD"/>
    <x v="0"/>
  </r>
  <r>
    <x v="198"/>
    <x v="1055"/>
    <s v="Norway"/>
    <s v="RH"/>
    <x v="2"/>
  </r>
  <r>
    <x v="198"/>
    <x v="1055"/>
    <s v="Norway"/>
    <s v="RH"/>
    <x v="2"/>
  </r>
  <r>
    <x v="274"/>
    <x v="1055"/>
    <s v="Norway"/>
    <s v="UU"/>
    <x v="0"/>
  </r>
  <r>
    <x v="338"/>
    <x v="463"/>
    <s v="Norway"/>
    <s v="RH"/>
    <x v="2"/>
  </r>
  <r>
    <x v="866"/>
    <x v="1185"/>
    <s v="Poland"/>
    <s v="ND"/>
    <x v="0"/>
  </r>
  <r>
    <x v="866"/>
    <x v="1185"/>
    <s v="Poland"/>
    <s v="UU"/>
    <x v="0"/>
  </r>
  <r>
    <x v="790"/>
    <x v="998"/>
    <s v="Finland"/>
    <s v="UU"/>
    <x v="0"/>
  </r>
  <r>
    <x v="124"/>
    <x v="109"/>
    <s v="Finland"/>
    <s v="UU"/>
    <x v="0"/>
  </r>
  <r>
    <x v="320"/>
    <x v="1138"/>
    <s v="Finland"/>
    <s v="UU"/>
    <x v="0"/>
  </r>
  <r>
    <x v="83"/>
    <x v="879"/>
    <s v="Finland"/>
    <s v="UU"/>
    <x v="1"/>
  </r>
  <r>
    <x v="761"/>
    <x v="467"/>
    <s v="Finland"/>
    <s v="PD"/>
    <x v="0"/>
  </r>
  <r>
    <x v="253"/>
    <x v="939"/>
    <s v="Finland"/>
    <s v="AH"/>
    <x v="0"/>
  </r>
  <r>
    <x v="689"/>
    <x v="881"/>
    <s v="Finland"/>
    <s v="DH"/>
    <x v="0"/>
  </r>
  <r>
    <x v="689"/>
    <x v="881"/>
    <s v="Finland"/>
    <s v="DH"/>
    <x v="0"/>
  </r>
  <r>
    <x v="868"/>
    <x v="654"/>
    <s v="Finland"/>
    <s v="UU"/>
    <x v="0"/>
  </r>
  <r>
    <x v="451"/>
    <x v="1186"/>
    <s v="Finland"/>
    <s v="PD"/>
    <x v="0"/>
  </r>
  <r>
    <x v="123"/>
    <x v="1187"/>
    <s v="Finland"/>
    <s v="AH"/>
    <x v="0"/>
  </r>
  <r>
    <x v="154"/>
    <x v="970"/>
    <s v="Finland"/>
    <s v="RH"/>
    <x v="2"/>
  </r>
  <r>
    <x v="836"/>
    <x v="1103"/>
    <s v="Finland"/>
    <s v="AH"/>
    <x v="0"/>
  </r>
  <r>
    <x v="774"/>
    <x v="1188"/>
    <s v="Finland"/>
    <s v="DH"/>
    <x v="0"/>
  </r>
  <r>
    <x v="708"/>
    <x v="172"/>
    <s v="Finland"/>
    <s v="PD"/>
    <x v="0"/>
  </r>
  <r>
    <x v="370"/>
    <x v="996"/>
    <s v="Finland"/>
    <s v="UU"/>
    <x v="0"/>
  </r>
  <r>
    <x v="666"/>
    <x v="1176"/>
    <s v="Finland"/>
    <s v="UU"/>
    <x v="0"/>
  </r>
  <r>
    <x v="2"/>
    <x v="1189"/>
    <s v="Finland"/>
    <s v="AH"/>
    <x v="0"/>
  </r>
  <r>
    <x v="577"/>
    <x v="1190"/>
    <s v="Finland"/>
    <s v="DH"/>
    <x v="0"/>
  </r>
  <r>
    <x v="869"/>
    <x v="28"/>
    <s v="Finland"/>
    <s v="DH"/>
    <x v="0"/>
  </r>
  <r>
    <x v="745"/>
    <x v="941"/>
    <s v="Finland"/>
    <s v="UU"/>
    <x v="0"/>
  </r>
  <r>
    <x v="61"/>
    <x v="1118"/>
    <s v="Finland"/>
    <s v="AH"/>
    <x v="0"/>
  </r>
  <r>
    <x v="745"/>
    <x v="1038"/>
    <s v="Finland"/>
    <s v="UU"/>
    <x v="0"/>
  </r>
  <r>
    <x v="154"/>
    <x v="970"/>
    <s v="Finland"/>
    <s v="RH"/>
    <x v="2"/>
  </r>
  <r>
    <x v="154"/>
    <x v="970"/>
    <s v="Finland"/>
    <s v="AH"/>
    <x v="0"/>
  </r>
  <r>
    <x v="870"/>
    <x v="1191"/>
    <s v="Finland"/>
    <s v="UU"/>
    <x v="0"/>
  </r>
  <r>
    <x v="760"/>
    <x v="1192"/>
    <s v="Finland"/>
    <s v="DH"/>
    <x v="0"/>
  </r>
  <r>
    <x v="697"/>
    <x v="92"/>
    <s v="Finland"/>
    <s v="UU"/>
    <x v="0"/>
  </r>
  <r>
    <x v="320"/>
    <x v="532"/>
    <s v="Finland"/>
    <s v="DH"/>
    <x v="0"/>
  </r>
  <r>
    <x v="21"/>
    <x v="999"/>
    <s v="Finland"/>
    <s v="RH"/>
    <x v="0"/>
  </r>
  <r>
    <x v="720"/>
    <x v="978"/>
    <s v="Finland"/>
    <s v="UU"/>
    <x v="0"/>
  </r>
  <r>
    <x v="720"/>
    <x v="1193"/>
    <s v="Finland"/>
    <s v="DH"/>
    <x v="0"/>
  </r>
  <r>
    <x v="836"/>
    <x v="1104"/>
    <s v="Finland"/>
    <s v="UU"/>
    <x v="0"/>
  </r>
  <r>
    <x v="847"/>
    <x v="1194"/>
    <s v="Finland"/>
    <s v="AH"/>
    <x v="0"/>
  </r>
  <r>
    <x v="63"/>
    <x v="1195"/>
    <s v="France"/>
    <s v="RH"/>
    <x v="0"/>
  </r>
  <r>
    <x v="299"/>
    <x v="970"/>
    <s v="Estonia"/>
    <s v="UU"/>
    <x v="0"/>
  </r>
  <r>
    <x v="584"/>
    <x v="1164"/>
    <s v="UK"/>
    <s v="UU"/>
    <x v="1"/>
  </r>
  <r>
    <x v="821"/>
    <x v="1181"/>
    <s v="UK"/>
    <s v="UU"/>
    <x v="0"/>
  </r>
  <r>
    <x v="821"/>
    <x v="1181"/>
    <s v="UK"/>
    <s v="PD"/>
    <x v="0"/>
  </r>
  <r>
    <x v="14"/>
    <x v="168"/>
    <s v="UK"/>
    <s v="UU"/>
    <x v="0"/>
  </r>
  <r>
    <x v="833"/>
    <x v="1074"/>
    <s v="UK"/>
    <s v="UU"/>
    <x v="0"/>
  </r>
  <r>
    <x v="649"/>
    <x v="610"/>
    <s v="UK"/>
    <s v="UU"/>
    <x v="1"/>
  </r>
  <r>
    <x v="429"/>
    <x v="678"/>
    <s v="UK"/>
    <s v="UU"/>
    <x v="0"/>
  </r>
  <r>
    <x v="498"/>
    <x v="1048"/>
    <s v="UK"/>
    <s v="AH"/>
    <x v="0"/>
  </r>
  <r>
    <x v="30"/>
    <x v="1196"/>
    <s v="UK"/>
    <s v="RH"/>
    <x v="0"/>
  </r>
  <r>
    <x v="42"/>
    <x v="1197"/>
    <s v="UK"/>
    <s v="ND"/>
    <x v="2"/>
  </r>
  <r>
    <x v="304"/>
    <x v="661"/>
    <s v="UK"/>
    <s v="RH"/>
    <x v="0"/>
  </r>
  <r>
    <x v="304"/>
    <x v="661"/>
    <s v="UK"/>
    <s v="RH"/>
    <x v="0"/>
  </r>
  <r>
    <x v="304"/>
    <x v="661"/>
    <s v="UK"/>
    <s v="RH"/>
    <x v="0"/>
  </r>
  <r>
    <x v="42"/>
    <x v="332"/>
    <s v="UK"/>
    <s v="RH"/>
    <x v="0"/>
  </r>
  <r>
    <x v="752"/>
    <x v="137"/>
    <s v="Norway"/>
    <s v="RH"/>
    <x v="0"/>
  </r>
  <r>
    <x v="871"/>
    <x v="413"/>
    <s v="Finland"/>
    <s v="AH"/>
    <x v="2"/>
  </r>
  <r>
    <x v="121"/>
    <x v="826"/>
    <s v="Finland"/>
    <s v="UU"/>
    <x v="0"/>
  </r>
  <r>
    <x v="344"/>
    <x v="119"/>
    <s v="Finland"/>
    <s v="AH"/>
    <x v="0"/>
  </r>
  <r>
    <x v="825"/>
    <x v="1106"/>
    <s v="Finland"/>
    <s v="DH"/>
    <x v="0"/>
  </r>
  <r>
    <x v="720"/>
    <x v="1198"/>
    <s v="Finland"/>
    <s v="AH"/>
    <x v="0"/>
  </r>
  <r>
    <x v="720"/>
    <x v="1198"/>
    <s v="Finland"/>
    <s v="AH"/>
    <x v="0"/>
  </r>
  <r>
    <x v="720"/>
    <x v="1198"/>
    <s v="Finland"/>
    <s v="AH"/>
    <x v="0"/>
  </r>
  <r>
    <x v="677"/>
    <x v="490"/>
    <s v="Finland"/>
    <s v="AH"/>
    <x v="0"/>
  </r>
  <r>
    <x v="872"/>
    <x v="881"/>
    <s v="Finland"/>
    <s v="AH"/>
    <x v="0"/>
  </r>
  <r>
    <x v="229"/>
    <x v="1199"/>
    <s v="Finland"/>
    <s v="AH"/>
    <x v="0"/>
  </r>
  <r>
    <x v="873"/>
    <x v="1200"/>
    <s v="Finland"/>
    <s v="DH"/>
    <x v="0"/>
  </r>
  <r>
    <x v="229"/>
    <x v="1201"/>
    <s v="Finland"/>
    <s v="UU"/>
    <x v="0"/>
  </r>
  <r>
    <x v="666"/>
    <x v="1202"/>
    <s v="Finland"/>
    <s v="RH"/>
    <x v="2"/>
  </r>
  <r>
    <x v="677"/>
    <x v="80"/>
    <s v="Finland"/>
    <s v="UU"/>
    <x v="0"/>
  </r>
  <r>
    <x v="874"/>
    <x v="1202"/>
    <s v="Finland"/>
    <s v="RH"/>
    <x v="2"/>
  </r>
  <r>
    <x v="711"/>
    <x v="1203"/>
    <s v="Finland"/>
    <s v="AH"/>
    <x v="0"/>
  </r>
  <r>
    <x v="841"/>
    <x v="1189"/>
    <s v="Finland"/>
    <s v="UU"/>
    <x v="0"/>
  </r>
  <r>
    <x v="2"/>
    <x v="1189"/>
    <s v="Finland"/>
    <s v="AH"/>
    <x v="0"/>
  </r>
  <r>
    <x v="875"/>
    <x v="698"/>
    <s v="Finland"/>
    <s v="RH"/>
    <x v="2"/>
  </r>
  <r>
    <x v="875"/>
    <x v="698"/>
    <s v="Finland"/>
    <s v="UU"/>
    <x v="0"/>
  </r>
  <r>
    <x v="2"/>
    <x v="1176"/>
    <s v="Finland"/>
    <s v="AH"/>
    <x v="0"/>
  </r>
  <r>
    <x v="503"/>
    <x v="1156"/>
    <s v="Finland"/>
    <s v="DH"/>
    <x v="0"/>
  </r>
  <r>
    <x v="780"/>
    <x v="1204"/>
    <s v="Finland"/>
    <s v="RH"/>
    <x v="0"/>
  </r>
  <r>
    <x v="415"/>
    <x v="1205"/>
    <s v="Finland"/>
    <s v="RH"/>
    <x v="2"/>
  </r>
  <r>
    <x v="836"/>
    <x v="1104"/>
    <s v="Finland"/>
    <s v="RH"/>
    <x v="2"/>
  </r>
  <r>
    <x v="577"/>
    <x v="1206"/>
    <s v="Finland"/>
    <s v="PD"/>
    <x v="0"/>
  </r>
  <r>
    <x v="577"/>
    <x v="1207"/>
    <s v="Finland"/>
    <s v="RH"/>
    <x v="0"/>
  </r>
  <r>
    <x v="104"/>
    <x v="19"/>
    <s v="Finland"/>
    <s v="UU"/>
    <x v="1"/>
  </r>
  <r>
    <x v="104"/>
    <x v="92"/>
    <s v="Finland"/>
    <s v="DH"/>
    <x v="0"/>
  </r>
  <r>
    <x v="21"/>
    <x v="1118"/>
    <s v="Finland"/>
    <s v="UU"/>
    <x v="0"/>
  </r>
  <r>
    <x v="320"/>
    <x v="43"/>
    <s v="Finland"/>
    <s v="UU"/>
    <x v="0"/>
  </r>
  <r>
    <x v="616"/>
    <x v="1208"/>
    <s v="Finland"/>
    <s v="DH"/>
    <x v="0"/>
  </r>
  <r>
    <x v="616"/>
    <x v="1209"/>
    <s v="Finland"/>
    <s v="UU"/>
    <x v="0"/>
  </r>
  <r>
    <x v="104"/>
    <x v="773"/>
    <s v="Finland"/>
    <s v="AH"/>
    <x v="0"/>
  </r>
  <r>
    <x v="876"/>
    <x v="1210"/>
    <s v="Finland"/>
    <s v="UU"/>
    <x v="1"/>
  </r>
  <r>
    <x v="85"/>
    <x v="1211"/>
    <s v="Belgium"/>
    <s v="RH"/>
    <x v="2"/>
  </r>
  <r>
    <x v="378"/>
    <x v="328"/>
    <s v="Czech Republic"/>
    <s v="UU"/>
    <x v="0"/>
  </r>
  <r>
    <x v="472"/>
    <x v="925"/>
    <s v="Estonia"/>
    <s v="RH"/>
    <x v="0"/>
  </r>
  <r>
    <x v="821"/>
    <x v="1181"/>
    <s v="UK"/>
    <s v="UU"/>
    <x v="0"/>
  </r>
  <r>
    <x v="821"/>
    <x v="1181"/>
    <s v="UK"/>
    <s v="UU"/>
    <x v="0"/>
  </r>
  <r>
    <x v="839"/>
    <x v="636"/>
    <s v="UK"/>
    <s v="DH"/>
    <x v="0"/>
  </r>
  <r>
    <x v="45"/>
    <x v="544"/>
    <s v="UK"/>
    <s v="UU"/>
    <x v="1"/>
  </r>
  <r>
    <x v="740"/>
    <x v="892"/>
    <s v="UK"/>
    <s v="UU"/>
    <x v="0"/>
  </r>
  <r>
    <x v="833"/>
    <x v="1097"/>
    <s v="UK"/>
    <s v="UU"/>
    <x v="0"/>
  </r>
  <r>
    <x v="733"/>
    <x v="890"/>
    <s v="UK"/>
    <s v="DH"/>
    <x v="0"/>
  </r>
  <r>
    <x v="42"/>
    <x v="566"/>
    <s v="UK"/>
    <s v="UU"/>
    <x v="0"/>
  </r>
  <r>
    <x v="28"/>
    <x v="108"/>
    <s v="UK"/>
    <s v="DH"/>
    <x v="0"/>
  </r>
  <r>
    <x v="304"/>
    <x v="48"/>
    <s v="UK"/>
    <s v="UU"/>
    <x v="0"/>
  </r>
  <r>
    <x v="731"/>
    <x v="544"/>
    <s v="UK"/>
    <s v="AH"/>
    <x v="0"/>
  </r>
  <r>
    <x v="731"/>
    <x v="544"/>
    <s v="UK"/>
    <s v="AH"/>
    <x v="0"/>
  </r>
  <r>
    <x v="42"/>
    <x v="639"/>
    <s v="UK"/>
    <s v="UU"/>
    <x v="0"/>
  </r>
  <r>
    <x v="731"/>
    <x v="544"/>
    <s v="UK"/>
    <s v="AH"/>
    <x v="0"/>
  </r>
  <r>
    <x v="779"/>
    <x v="740"/>
    <s v="UK"/>
    <s v="RH"/>
    <x v="0"/>
  </r>
  <r>
    <x v="429"/>
    <x v="1029"/>
    <s v="UK"/>
    <s v="DH"/>
    <x v="0"/>
  </r>
  <r>
    <x v="716"/>
    <x v="285"/>
    <s v="Netherlands"/>
    <s v="PD"/>
    <x v="0"/>
  </r>
  <r>
    <x v="463"/>
    <x v="869"/>
    <s v="Netherlands"/>
    <s v="AH"/>
    <x v="0"/>
  </r>
  <r>
    <x v="783"/>
    <x v="309"/>
    <s v="Norway"/>
    <s v="UU"/>
    <x v="0"/>
  </r>
  <r>
    <x v="841"/>
    <x v="490"/>
    <s v="Finland"/>
    <s v="AH"/>
    <x v="0"/>
  </r>
  <r>
    <x v="2"/>
    <x v="1189"/>
    <s v="Finland"/>
    <s v="AH"/>
    <x v="0"/>
  </r>
  <r>
    <x v="2"/>
    <x v="1176"/>
    <s v="Finland"/>
    <s v="RH"/>
    <x v="2"/>
  </r>
  <r>
    <x v="618"/>
    <x v="998"/>
    <s v="Finland"/>
    <s v="RH"/>
    <x v="2"/>
  </r>
  <r>
    <x v="207"/>
    <x v="935"/>
    <s v="Finland"/>
    <s v="UU"/>
    <x v="0"/>
  </r>
  <r>
    <x v="163"/>
    <x v="1193"/>
    <s v="Finland"/>
    <s v="DH"/>
    <x v="0"/>
  </r>
  <r>
    <x v="826"/>
    <x v="1087"/>
    <s v="Finland"/>
    <s v="AH"/>
    <x v="0"/>
  </r>
  <r>
    <x v="877"/>
    <x v="1212"/>
    <s v="Finland"/>
    <s v="DH"/>
    <x v="0"/>
  </r>
  <r>
    <x v="878"/>
    <x v="28"/>
    <s v="Finland"/>
    <s v="DH"/>
    <x v="0"/>
  </r>
  <r>
    <x v="807"/>
    <x v="1213"/>
    <s v="Finland"/>
    <s v="UU"/>
    <x v="0"/>
  </r>
  <r>
    <x v="836"/>
    <x v="1214"/>
    <s v="Finland"/>
    <s v="UU"/>
    <x v="0"/>
  </r>
  <r>
    <x v="879"/>
    <x v="1205"/>
    <s v="Finland"/>
    <s v="UU"/>
    <x v="0"/>
  </r>
  <r>
    <x v="872"/>
    <x v="881"/>
    <s v="Finland"/>
    <s v="UU"/>
    <x v="0"/>
  </r>
  <r>
    <x v="104"/>
    <x v="999"/>
    <s v="Finland"/>
    <s v="AH"/>
    <x v="0"/>
  </r>
  <r>
    <x v="615"/>
    <x v="941"/>
    <s v="Finland"/>
    <s v="UU"/>
    <x v="0"/>
  </r>
  <r>
    <x v="21"/>
    <x v="999"/>
    <s v="Finland"/>
    <s v="UU"/>
    <x v="0"/>
  </r>
  <r>
    <x v="21"/>
    <x v="1160"/>
    <s v="Finland"/>
    <s v="ND"/>
    <x v="0"/>
  </r>
  <r>
    <x v="720"/>
    <x v="1215"/>
    <s v="Finland"/>
    <s v="UU"/>
    <x v="0"/>
  </r>
  <r>
    <x v="720"/>
    <x v="1216"/>
    <s v="Finland"/>
    <s v="ND"/>
    <x v="0"/>
  </r>
  <r>
    <x v="720"/>
    <x v="1194"/>
    <s v="Finland"/>
    <s v="DH"/>
    <x v="2"/>
  </r>
  <r>
    <x v="720"/>
    <x v="1194"/>
    <s v="Finland"/>
    <s v="AH"/>
    <x v="0"/>
  </r>
  <r>
    <x v="720"/>
    <x v="1215"/>
    <s v="Finland"/>
    <s v="UU"/>
    <x v="0"/>
  </r>
  <r>
    <x v="720"/>
    <x v="1194"/>
    <s v="Finland"/>
    <s v="PD"/>
    <x v="0"/>
  </r>
  <r>
    <x v="720"/>
    <x v="1217"/>
    <s v="Finland"/>
    <s v="ND"/>
    <x v="0"/>
  </r>
  <r>
    <x v="253"/>
    <x v="322"/>
    <s v="Finland"/>
    <s v="UU"/>
    <x v="0"/>
  </r>
  <r>
    <x v="720"/>
    <x v="1194"/>
    <s v="Finland"/>
    <s v="DH"/>
    <x v="2"/>
  </r>
  <r>
    <x v="720"/>
    <x v="1078"/>
    <s v="Finland"/>
    <s v="UU"/>
    <x v="0"/>
  </r>
  <r>
    <x v="320"/>
    <x v="1209"/>
    <s v="Finland"/>
    <s v="AH"/>
    <x v="2"/>
  </r>
  <r>
    <x v="615"/>
    <x v="1218"/>
    <s v="Finland"/>
    <s v="PD"/>
    <x v="0"/>
  </r>
  <r>
    <x v="320"/>
    <x v="493"/>
    <s v="Finland"/>
    <s v="ND"/>
    <x v="0"/>
  </r>
  <r>
    <x v="320"/>
    <x v="493"/>
    <s v="Finland"/>
    <s v="UU"/>
    <x v="0"/>
  </r>
  <r>
    <x v="697"/>
    <x v="773"/>
    <s v="Finland"/>
    <s v="UU"/>
    <x v="0"/>
  </r>
  <r>
    <x v="697"/>
    <x v="773"/>
    <s v="Finland"/>
    <s v="UU"/>
    <x v="0"/>
  </r>
  <r>
    <x v="872"/>
    <x v="1108"/>
    <s v="Finland"/>
    <s v="AH"/>
    <x v="0"/>
  </r>
  <r>
    <x v="21"/>
    <x v="1160"/>
    <s v="Finland"/>
    <s v="UU"/>
    <x v="0"/>
  </r>
  <r>
    <x v="697"/>
    <x v="1138"/>
    <s v="Finland"/>
    <s v="ND"/>
    <x v="0"/>
  </r>
  <r>
    <x v="320"/>
    <x v="773"/>
    <s v="Finland"/>
    <s v="AH"/>
    <x v="0"/>
  </r>
  <r>
    <x v="414"/>
    <x v="977"/>
    <s v="Finland"/>
    <s v="DH"/>
    <x v="0"/>
  </r>
  <r>
    <x v="615"/>
    <x v="977"/>
    <s v="Finland"/>
    <s v="PD"/>
    <x v="0"/>
  </r>
  <r>
    <x v="414"/>
    <x v="92"/>
    <s v="Finland"/>
    <s v="AH"/>
    <x v="0"/>
  </r>
  <r>
    <x v="697"/>
    <x v="773"/>
    <s v="Finland"/>
    <s v="AH"/>
    <x v="0"/>
  </r>
  <r>
    <x v="414"/>
    <x v="773"/>
    <s v="Finland"/>
    <s v="UU"/>
    <x v="0"/>
  </r>
  <r>
    <x v="711"/>
    <x v="1176"/>
    <s v="Finland"/>
    <s v="AH"/>
    <x v="0"/>
  </r>
  <r>
    <x v="2"/>
    <x v="907"/>
    <s v="Finland"/>
    <s v="DH"/>
    <x v="2"/>
  </r>
  <r>
    <x v="711"/>
    <x v="1176"/>
    <s v="Finland"/>
    <s v="UU"/>
    <x v="0"/>
  </r>
  <r>
    <x v="676"/>
    <x v="1219"/>
    <s v="Finland"/>
    <s v="UU"/>
    <x v="0"/>
  </r>
  <r>
    <x v="2"/>
    <x v="1176"/>
    <s v="Finland"/>
    <s v="AH"/>
    <x v="2"/>
  </r>
  <r>
    <x v="2"/>
    <x v="1176"/>
    <s v="Finland"/>
    <s v="UU"/>
    <x v="0"/>
  </r>
  <r>
    <x v="677"/>
    <x v="490"/>
    <s v="Finland"/>
    <s v="AH"/>
    <x v="0"/>
  </r>
  <r>
    <x v="520"/>
    <x v="75"/>
    <s v="Sweden"/>
    <s v="UU"/>
    <x v="0"/>
  </r>
  <r>
    <x v="811"/>
    <x v="1220"/>
    <s v="UK"/>
    <s v="UU"/>
    <x v="0"/>
  </r>
  <r>
    <x v="740"/>
    <x v="892"/>
    <s v="UK"/>
    <s v="AH"/>
    <x v="0"/>
  </r>
  <r>
    <x v="468"/>
    <x v="527"/>
    <s v="UK"/>
    <s v="UU"/>
    <x v="0"/>
  </r>
  <r>
    <x v="42"/>
    <x v="332"/>
    <s v="UK"/>
    <s v="ND"/>
    <x v="0"/>
  </r>
  <r>
    <x v="731"/>
    <x v="639"/>
    <s v="UK"/>
    <s v="UU"/>
    <x v="0"/>
  </r>
  <r>
    <x v="304"/>
    <x v="332"/>
    <s v="UK"/>
    <s v="UU"/>
    <x v="0"/>
  </r>
  <r>
    <x v="498"/>
    <x v="386"/>
    <s v="UK"/>
    <s v="UU"/>
    <x v="0"/>
  </r>
  <r>
    <x v="281"/>
    <x v="1031"/>
    <s v="Netherlands"/>
    <s v="RH"/>
    <x v="2"/>
  </r>
  <r>
    <x v="281"/>
    <x v="1031"/>
    <s v="Netherlands"/>
    <s v="RH"/>
    <x v="2"/>
  </r>
  <r>
    <x v="616"/>
    <x v="819"/>
    <s v="Norway"/>
    <s v="UU"/>
    <x v="0"/>
  </r>
  <r>
    <x v="325"/>
    <x v="1221"/>
    <s v="Norway"/>
    <s v="UU"/>
    <x v="0"/>
  </r>
  <r>
    <x v="154"/>
    <x v="1004"/>
    <s v="Finland"/>
    <s v="UU"/>
    <x v="0"/>
  </r>
  <r>
    <x v="747"/>
    <x v="1158"/>
    <s v="Finland"/>
    <s v="DH"/>
    <x v="0"/>
  </r>
  <r>
    <x v="720"/>
    <x v="1217"/>
    <s v="Finland"/>
    <s v="UU"/>
    <x v="0"/>
  </r>
  <r>
    <x v="253"/>
    <x v="322"/>
    <s v="Finland"/>
    <s v="UU"/>
    <x v="0"/>
  </r>
  <r>
    <x v="720"/>
    <x v="1194"/>
    <s v="Finland"/>
    <s v="UU"/>
    <x v="0"/>
  </r>
  <r>
    <x v="720"/>
    <x v="1078"/>
    <s v="Finland"/>
    <s v="UU"/>
    <x v="0"/>
  </r>
  <r>
    <x v="83"/>
    <x v="1058"/>
    <s v="Finland"/>
    <s v="ND"/>
    <x v="0"/>
  </r>
  <r>
    <x v="154"/>
    <x v="970"/>
    <s v="Finland"/>
    <s v="RH"/>
    <x v="2"/>
  </r>
  <r>
    <x v="154"/>
    <x v="970"/>
    <s v="Finland"/>
    <s v="UU"/>
    <x v="0"/>
  </r>
  <r>
    <x v="615"/>
    <x v="663"/>
    <s v="Finland"/>
    <s v="UU"/>
    <x v="1"/>
  </r>
  <r>
    <x v="756"/>
    <x v="1222"/>
    <s v="Finland"/>
    <s v="AH"/>
    <x v="0"/>
  </r>
  <r>
    <x v="697"/>
    <x v="351"/>
    <s v="Finland"/>
    <s v="UU"/>
    <x v="0"/>
  </r>
  <r>
    <x v="39"/>
    <x v="1223"/>
    <s v="Finland"/>
    <s v="AH"/>
    <x v="0"/>
  </r>
  <r>
    <x v="451"/>
    <x v="1186"/>
    <s v="Finland"/>
    <s v="UU"/>
    <x v="0"/>
  </r>
  <r>
    <x v="451"/>
    <x v="1186"/>
    <s v="Finland"/>
    <s v="UU"/>
    <x v="0"/>
  </r>
  <r>
    <x v="320"/>
    <x v="1138"/>
    <s v="Finland"/>
    <s v="UU"/>
    <x v="0"/>
  </r>
  <r>
    <x v="724"/>
    <x v="450"/>
    <s v="Finland"/>
    <s v="DH"/>
    <x v="0"/>
  </r>
  <r>
    <x v="711"/>
    <x v="1157"/>
    <s v="Finland"/>
    <s v="UU"/>
    <x v="0"/>
  </r>
  <r>
    <x v="855"/>
    <x v="1163"/>
    <s v="Spain"/>
    <s v="PD"/>
    <x v="0"/>
  </r>
  <r>
    <x v="880"/>
    <x v="348"/>
    <s v="Morocco"/>
    <s v="UU"/>
    <x v="0"/>
  </r>
  <r>
    <x v="465"/>
    <x v="387"/>
    <s v="UK"/>
    <s v="AH"/>
    <x v="0"/>
  </r>
  <r>
    <x v="465"/>
    <x v="387"/>
    <s v="UK"/>
    <s v="AH"/>
    <x v="0"/>
  </r>
  <r>
    <x v="881"/>
    <x v="955"/>
    <s v="UK"/>
    <s v="AH"/>
    <x v="0"/>
  </r>
  <r>
    <x v="882"/>
    <x v="385"/>
    <s v="UK"/>
    <s v="RH"/>
    <x v="0"/>
  </r>
  <r>
    <x v="468"/>
    <x v="527"/>
    <s v="UK"/>
    <s v="UU"/>
    <x v="0"/>
  </r>
  <r>
    <x v="468"/>
    <x v="527"/>
    <s v="UK"/>
    <s v="UU"/>
    <x v="0"/>
  </r>
  <r>
    <x v="468"/>
    <x v="527"/>
    <s v="UK"/>
    <s v="UU"/>
    <x v="0"/>
  </r>
  <r>
    <x v="469"/>
    <x v="1170"/>
    <s v="UK"/>
    <s v="UU"/>
    <x v="0"/>
  </r>
  <r>
    <x v="607"/>
    <x v="1072"/>
    <s v="UK"/>
    <s v="ND"/>
    <x v="0"/>
  </r>
  <r>
    <x v="779"/>
    <x v="169"/>
    <s v="UK"/>
    <s v="UU"/>
    <x v="1"/>
  </r>
  <r>
    <x v="469"/>
    <x v="231"/>
    <s v="UK"/>
    <s v="UU"/>
    <x v="2"/>
  </r>
  <r>
    <x v="730"/>
    <x v="1224"/>
    <s v="UK"/>
    <s v="UU"/>
    <x v="1"/>
  </r>
  <r>
    <x v="498"/>
    <x v="386"/>
    <s v="UK"/>
    <s v="UU"/>
    <x v="0"/>
  </r>
  <r>
    <x v="429"/>
    <x v="1225"/>
    <s v="UK"/>
    <s v="AH"/>
    <x v="0"/>
  </r>
  <r>
    <x v="498"/>
    <x v="1048"/>
    <s v="UK"/>
    <s v="DH"/>
    <x v="0"/>
  </r>
  <r>
    <x v="468"/>
    <x v="527"/>
    <s v="UK"/>
    <s v="UU"/>
    <x v="0"/>
  </r>
  <r>
    <x v="468"/>
    <x v="527"/>
    <s v="UK"/>
    <s v="UU"/>
    <x v="0"/>
  </r>
  <r>
    <x v="468"/>
    <x v="527"/>
    <s v="UK"/>
    <s v="UU"/>
    <x v="0"/>
  </r>
  <r>
    <x v="381"/>
    <x v="1226"/>
    <s v="UK"/>
    <s v="DH"/>
    <x v="0"/>
  </r>
  <r>
    <x v="883"/>
    <x v="1227"/>
    <s v="Switzerland"/>
    <s v="UU"/>
    <x v="0"/>
  </r>
  <r>
    <x v="281"/>
    <x v="1031"/>
    <s v="Netherlands"/>
    <s v="RH"/>
    <x v="2"/>
  </r>
  <r>
    <x v="281"/>
    <x v="1031"/>
    <s v="Netherlands"/>
    <s v="RH"/>
    <x v="2"/>
  </r>
  <r>
    <x v="884"/>
    <x v="1228"/>
    <s v="Norway"/>
    <s v="PD"/>
    <x v="0"/>
  </r>
  <r>
    <x v="710"/>
    <x v="57"/>
    <s v="Norway"/>
    <s v="UU"/>
    <x v="0"/>
  </r>
  <r>
    <x v="862"/>
    <x v="29"/>
    <s v="Norway"/>
    <s v="AH"/>
    <x v="0"/>
  </r>
  <r>
    <x v="885"/>
    <x v="293"/>
    <s v="Poland"/>
    <s v="ND"/>
    <x v="0"/>
  </r>
  <r>
    <x v="886"/>
    <x v="943"/>
    <s v="Finland"/>
    <s v="DH"/>
    <x v="0"/>
  </r>
  <r>
    <x v="84"/>
    <x v="1155"/>
    <s v="Finland"/>
    <s v="AH"/>
    <x v="0"/>
  </r>
  <r>
    <x v="230"/>
    <x v="1229"/>
    <s v="Finland"/>
    <s v="DH"/>
    <x v="0"/>
  </r>
  <r>
    <x v="836"/>
    <x v="1214"/>
    <s v="Finland"/>
    <s v="RH"/>
    <x v="2"/>
  </r>
  <r>
    <x v="27"/>
    <x v="851"/>
    <s v="Finland"/>
    <s v="RH"/>
    <x v="2"/>
  </r>
  <r>
    <x v="697"/>
    <x v="925"/>
    <s v="Finland"/>
    <s v="AH"/>
    <x v="0"/>
  </r>
  <r>
    <x v="872"/>
    <x v="750"/>
    <s v="Finland"/>
    <s v="AH"/>
    <x v="0"/>
  </r>
  <r>
    <x v="21"/>
    <x v="999"/>
    <s v="Finland"/>
    <s v="ND"/>
    <x v="0"/>
  </r>
  <r>
    <x v="616"/>
    <x v="1209"/>
    <s v="Finland"/>
    <s v="ND"/>
    <x v="0"/>
  </r>
  <r>
    <x v="711"/>
    <x v="1203"/>
    <s v="Finland"/>
    <s v="AH"/>
    <x v="0"/>
  </r>
  <r>
    <x v="711"/>
    <x v="698"/>
    <s v="Finland"/>
    <s v="AH"/>
    <x v="0"/>
  </r>
  <r>
    <x v="711"/>
    <x v="698"/>
    <s v="Finland"/>
    <s v="AH"/>
    <x v="0"/>
  </r>
  <r>
    <x v="711"/>
    <x v="1176"/>
    <s v="Finland"/>
    <s v="AH"/>
    <x v="0"/>
  </r>
  <r>
    <x v="666"/>
    <x v="1157"/>
    <s v="Finland"/>
    <s v="ND"/>
    <x v="0"/>
  </r>
  <r>
    <x v="2"/>
    <x v="621"/>
    <s v="Finland"/>
    <s v="UU"/>
    <x v="1"/>
  </r>
  <r>
    <x v="666"/>
    <x v="1176"/>
    <s v="Finland"/>
    <s v="AH"/>
    <x v="0"/>
  </r>
  <r>
    <x v="489"/>
    <x v="712"/>
    <s v="Finland"/>
    <s v="PD"/>
    <x v="0"/>
  </r>
  <r>
    <x v="574"/>
    <x v="1230"/>
    <s v="Finland"/>
    <s v="DH"/>
    <x v="0"/>
  </r>
  <r>
    <x v="711"/>
    <x v="1157"/>
    <s v="Finland"/>
    <s v="UU"/>
    <x v="0"/>
  </r>
  <r>
    <x v="666"/>
    <x v="1219"/>
    <s v="Finland"/>
    <s v="UU"/>
    <x v="0"/>
  </r>
  <r>
    <x v="194"/>
    <x v="1143"/>
    <s v="Sweden"/>
    <s v="UU"/>
    <x v="0"/>
  </r>
  <r>
    <x v="468"/>
    <x v="527"/>
    <s v="UK"/>
    <s v="UU"/>
    <x v="0"/>
  </r>
  <r>
    <x v="765"/>
    <x v="898"/>
    <s v="UK"/>
    <s v="UU"/>
    <x v="2"/>
  </r>
  <r>
    <x v="304"/>
    <x v="1231"/>
    <s v="UK"/>
    <s v="DH"/>
    <x v="0"/>
  </r>
  <r>
    <x v="655"/>
    <x v="529"/>
    <s v="UK"/>
    <s v="RH"/>
    <x v="0"/>
  </r>
  <r>
    <x v="201"/>
    <x v="219"/>
    <s v="UK"/>
    <s v="PD"/>
    <x v="0"/>
  </r>
  <r>
    <x v="629"/>
    <x v="1232"/>
    <s v="UK"/>
    <s v="UU"/>
    <x v="0"/>
  </r>
  <r>
    <x v="779"/>
    <x v="169"/>
    <s v="UK"/>
    <s v="UU"/>
    <x v="0"/>
  </r>
  <r>
    <x v="740"/>
    <x v="892"/>
    <s v="UK"/>
    <s v="AH"/>
    <x v="0"/>
  </r>
  <r>
    <x v="739"/>
    <x v="892"/>
    <s v="UK"/>
    <s v="AH"/>
    <x v="0"/>
  </r>
  <r>
    <x v="740"/>
    <x v="892"/>
    <s v="UK"/>
    <s v="UU"/>
    <x v="0"/>
  </r>
  <r>
    <x v="810"/>
    <x v="1233"/>
    <s v="UK"/>
    <s v="AH"/>
    <x v="0"/>
  </r>
  <r>
    <x v="15"/>
    <x v="900"/>
    <s v="Netherlands"/>
    <s v="PD"/>
    <x v="1"/>
  </r>
  <r>
    <x v="547"/>
    <x v="1234"/>
    <s v="Norway"/>
    <s v="PD"/>
    <x v="0"/>
  </r>
  <r>
    <x v="887"/>
    <x v="696"/>
    <s v="Norway"/>
    <s v="DH"/>
    <x v="0"/>
  </r>
  <r>
    <x v="888"/>
    <x v="203"/>
    <s v="Norway"/>
    <s v="UU"/>
    <x v="0"/>
  </r>
  <r>
    <x v="710"/>
    <x v="3"/>
    <s v="Norway"/>
    <s v="UU"/>
    <x v="0"/>
  </r>
  <r>
    <x v="889"/>
    <x v="511"/>
    <s v="Finland"/>
    <s v="UU"/>
    <x v="0"/>
  </r>
  <r>
    <x v="84"/>
    <x v="1155"/>
    <s v="Finland"/>
    <s v="UU"/>
    <x v="0"/>
  </r>
  <r>
    <x v="745"/>
    <x v="849"/>
    <s v="Finland"/>
    <s v="RH"/>
    <x v="2"/>
  </r>
  <r>
    <x v="745"/>
    <x v="1235"/>
    <s v="Finland"/>
    <s v="UU"/>
    <x v="1"/>
  </r>
  <r>
    <x v="890"/>
    <x v="1236"/>
    <s v="Finland"/>
    <s v="UU"/>
    <x v="0"/>
  </r>
  <r>
    <x v="205"/>
    <x v="925"/>
    <s v="Finland"/>
    <s v="UU"/>
    <x v="0"/>
  </r>
  <r>
    <x v="826"/>
    <x v="1087"/>
    <s v="Finland"/>
    <s v="AH"/>
    <x v="0"/>
  </r>
  <r>
    <x v="664"/>
    <x v="1209"/>
    <s v="Finland"/>
    <s v="UU"/>
    <x v="0"/>
  </r>
  <r>
    <x v="505"/>
    <x v="996"/>
    <s v="Finland"/>
    <s v="UU"/>
    <x v="1"/>
  </r>
  <r>
    <x v="39"/>
    <x v="909"/>
    <s v="Finland"/>
    <s v="UU"/>
    <x v="0"/>
  </r>
  <r>
    <x v="579"/>
    <x v="909"/>
    <s v="Finland"/>
    <s v="AH"/>
    <x v="0"/>
  </r>
  <r>
    <x v="412"/>
    <x v="881"/>
    <s v="Finland"/>
    <s v="UU"/>
    <x v="0"/>
  </r>
  <r>
    <x v="697"/>
    <x v="1209"/>
    <s v="Finland"/>
    <s v="AH"/>
    <x v="0"/>
  </r>
  <r>
    <x v="538"/>
    <x v="1237"/>
    <s v="Finland"/>
    <s v="UU"/>
    <x v="0"/>
  </r>
  <r>
    <x v="538"/>
    <x v="796"/>
    <s v="Finland"/>
    <s v="UU"/>
    <x v="0"/>
  </r>
  <r>
    <x v="711"/>
    <x v="1176"/>
    <s v="Finland"/>
    <s v="DH"/>
    <x v="0"/>
  </r>
  <r>
    <x v="773"/>
    <x v="572"/>
    <s v="Finland"/>
    <s v="DH"/>
    <x v="0"/>
  </r>
  <r>
    <x v="124"/>
    <x v="1152"/>
    <s v="Finland"/>
    <s v="AH"/>
    <x v="0"/>
  </r>
  <r>
    <x v="825"/>
    <x v="1081"/>
    <s v="Finland"/>
    <s v="AH"/>
    <x v="0"/>
  </r>
  <r>
    <x v="825"/>
    <x v="1081"/>
    <s v="Finland"/>
    <s v="AH"/>
    <x v="0"/>
  </r>
  <r>
    <x v="544"/>
    <x v="1161"/>
    <s v="Sweden"/>
    <s v="UU"/>
    <x v="0"/>
  </r>
  <r>
    <x v="891"/>
    <x v="1238"/>
    <s v="Czech Republic"/>
    <s v="HH"/>
    <x v="0"/>
  </r>
  <r>
    <x v="892"/>
    <x v="594"/>
    <s v="Austria"/>
    <s v="PD"/>
    <x v="0"/>
  </r>
  <r>
    <x v="833"/>
    <x v="350"/>
    <s v="UK"/>
    <s v="AH"/>
    <x v="0"/>
  </r>
  <r>
    <x v="201"/>
    <x v="1239"/>
    <s v="UK"/>
    <s v="DH"/>
    <x v="0"/>
  </r>
  <r>
    <x v="304"/>
    <x v="1240"/>
    <s v="UK"/>
    <s v="UU"/>
    <x v="0"/>
  </r>
  <r>
    <x v="469"/>
    <x v="1170"/>
    <s v="UK"/>
    <s v="UU"/>
    <x v="0"/>
  </r>
  <r>
    <x v="882"/>
    <x v="955"/>
    <s v="UK"/>
    <s v="UU"/>
    <x v="1"/>
  </r>
  <r>
    <x v="201"/>
    <x v="1241"/>
    <s v="UK"/>
    <s v="DH"/>
    <x v="0"/>
  </r>
  <r>
    <x v="468"/>
    <x v="527"/>
    <s v="UK"/>
    <s v="UU"/>
    <x v="0"/>
  </r>
  <r>
    <x v="498"/>
    <x v="386"/>
    <s v="UK"/>
    <s v="AH"/>
    <x v="0"/>
  </r>
  <r>
    <x v="429"/>
    <x v="765"/>
    <s v="UK"/>
    <s v="DH"/>
    <x v="0"/>
  </r>
  <r>
    <x v="584"/>
    <x v="156"/>
    <s v="UK"/>
    <s v="UU"/>
    <x v="0"/>
  </r>
  <r>
    <x v="35"/>
    <x v="1242"/>
    <s v="UK"/>
    <s v="RH"/>
    <x v="0"/>
  </r>
  <r>
    <x v="467"/>
    <x v="871"/>
    <s v="Netherlands"/>
    <s v="DH"/>
    <x v="0"/>
  </r>
  <r>
    <x v="500"/>
    <x v="870"/>
    <s v="Netherlands"/>
    <s v="RH"/>
    <x v="0"/>
  </r>
  <r>
    <x v="893"/>
    <x v="1243"/>
    <s v="Finland"/>
    <s v="DH"/>
    <x v="0"/>
  </r>
  <r>
    <x v="842"/>
    <x v="1215"/>
    <s v="Finland"/>
    <s v="DH"/>
    <x v="0"/>
  </r>
  <r>
    <x v="123"/>
    <x v="572"/>
    <s v="Finland"/>
    <s v="UU"/>
    <x v="0"/>
  </r>
  <r>
    <x v="61"/>
    <x v="92"/>
    <s v="Finland"/>
    <s v="DH"/>
    <x v="0"/>
  </r>
  <r>
    <x v="412"/>
    <x v="1160"/>
    <s v="Finland"/>
    <s v="UU"/>
    <x v="0"/>
  </r>
  <r>
    <x v="412"/>
    <x v="1160"/>
    <s v="Finland"/>
    <s v="UU"/>
    <x v="0"/>
  </r>
  <r>
    <x v="697"/>
    <x v="1138"/>
    <s v="Finland"/>
    <s v="UU"/>
    <x v="0"/>
  </r>
  <r>
    <x v="320"/>
    <x v="1138"/>
    <s v="Finland"/>
    <s v="ND"/>
    <x v="0"/>
  </r>
  <r>
    <x v="320"/>
    <x v="1138"/>
    <s v="Finland"/>
    <s v="AH"/>
    <x v="0"/>
  </r>
  <r>
    <x v="643"/>
    <x v="1038"/>
    <s v="Finland"/>
    <s v="UU"/>
    <x v="0"/>
  </r>
  <r>
    <x v="826"/>
    <x v="1244"/>
    <s v="Finland"/>
    <s v="UU"/>
    <x v="0"/>
  </r>
  <r>
    <x v="374"/>
    <x v="1176"/>
    <s v="Finland"/>
    <s v="AH"/>
    <x v="0"/>
  </r>
  <r>
    <x v="836"/>
    <x v="1104"/>
    <s v="Finland"/>
    <s v="AH"/>
    <x v="0"/>
  </r>
  <r>
    <x v="711"/>
    <x v="1157"/>
    <s v="Finland"/>
    <s v="DH"/>
    <x v="0"/>
  </r>
  <r>
    <x v="322"/>
    <x v="1245"/>
    <s v="Finland"/>
    <s v="DH"/>
    <x v="0"/>
  </r>
  <r>
    <x v="2"/>
    <x v="698"/>
    <s v="Finland"/>
    <s v="UU"/>
    <x v="0"/>
  </r>
  <r>
    <x v="243"/>
    <x v="1205"/>
    <s v="Finland"/>
    <s v="DH"/>
    <x v="0"/>
  </r>
  <r>
    <x v="574"/>
    <x v="746"/>
    <s v="Finland"/>
    <s v="DH"/>
    <x v="0"/>
  </r>
  <r>
    <x v="825"/>
    <x v="1081"/>
    <s v="Finland"/>
    <s v="PD"/>
    <x v="0"/>
  </r>
  <r>
    <x v="825"/>
    <x v="1081"/>
    <s v="Finland"/>
    <s v="DH"/>
    <x v="0"/>
  </r>
  <r>
    <x v="435"/>
    <x v="1246"/>
    <s v="Sweden"/>
    <s v="UU"/>
    <x v="0"/>
  </r>
  <r>
    <x v="621"/>
    <x v="212"/>
    <s v="Sweden"/>
    <s v="PD"/>
    <x v="1"/>
  </r>
  <r>
    <x v="754"/>
    <x v="25"/>
    <s v="Germany"/>
    <s v="ND"/>
    <x v="0"/>
  </r>
  <r>
    <x v="754"/>
    <x v="25"/>
    <s v="Germany"/>
    <s v="ND"/>
    <x v="0"/>
  </r>
  <r>
    <x v="754"/>
    <x v="25"/>
    <s v="Germany"/>
    <s v="ND"/>
    <x v="0"/>
  </r>
  <r>
    <x v="754"/>
    <x v="25"/>
    <s v="Germany"/>
    <s v="ND"/>
    <x v="0"/>
  </r>
  <r>
    <x v="754"/>
    <x v="25"/>
    <s v="Germany"/>
    <s v="ND"/>
    <x v="0"/>
  </r>
  <r>
    <x v="472"/>
    <x v="925"/>
    <s v="Estonia"/>
    <s v="AH"/>
    <x v="0"/>
  </r>
  <r>
    <x v="468"/>
    <x v="527"/>
    <s v="UK"/>
    <s v="UU"/>
    <x v="0"/>
  </r>
  <r>
    <x v="468"/>
    <x v="527"/>
    <s v="UK"/>
    <s v="UU"/>
    <x v="0"/>
  </r>
  <r>
    <x v="468"/>
    <x v="527"/>
    <s v="UK"/>
    <s v="AH"/>
    <x v="0"/>
  </r>
  <r>
    <x v="468"/>
    <x v="527"/>
    <s v="UK"/>
    <s v="UU"/>
    <x v="0"/>
  </r>
  <r>
    <x v="468"/>
    <x v="527"/>
    <s v="UK"/>
    <s v="UU"/>
    <x v="0"/>
  </r>
  <r>
    <x v="468"/>
    <x v="527"/>
    <s v="UK"/>
    <s v="UU"/>
    <x v="0"/>
  </r>
  <r>
    <x v="730"/>
    <x v="1197"/>
    <s v="UK"/>
    <s v="UU"/>
    <x v="0"/>
  </r>
  <r>
    <x v="496"/>
    <x v="952"/>
    <s v="UK"/>
    <s v="UU"/>
    <x v="0"/>
  </r>
  <r>
    <x v="858"/>
    <x v="387"/>
    <s v="UK"/>
    <s v="DH"/>
    <x v="0"/>
  </r>
  <r>
    <x v="858"/>
    <x v="114"/>
    <s v="UK"/>
    <s v="DH"/>
    <x v="0"/>
  </r>
  <r>
    <x v="498"/>
    <x v="1076"/>
    <s v="UK"/>
    <s v="AH"/>
    <x v="0"/>
  </r>
  <r>
    <x v="496"/>
    <x v="114"/>
    <s v="UK"/>
    <s v="DH"/>
    <x v="0"/>
  </r>
  <r>
    <x v="335"/>
    <x v="1247"/>
    <s v="Switzerland"/>
    <s v="UU"/>
    <x v="0"/>
  </r>
  <r>
    <x v="894"/>
    <x v="630"/>
    <s v="Croatia"/>
    <s v="DH"/>
    <x v="0"/>
  </r>
  <r>
    <x v="210"/>
    <x v="991"/>
    <s v="Norway"/>
    <s v="UU"/>
    <x v="1"/>
  </r>
  <r>
    <x v="338"/>
    <x v="1221"/>
    <s v="Norway"/>
    <s v="UU"/>
    <x v="0"/>
  </r>
  <r>
    <x v="720"/>
    <x v="171"/>
    <s v="Finland"/>
    <s v="PD"/>
    <x v="0"/>
  </r>
  <r>
    <x v="720"/>
    <x v="1248"/>
    <s v="Finland"/>
    <s v="DH"/>
    <x v="2"/>
  </r>
  <r>
    <x v="418"/>
    <x v="1189"/>
    <s v="Finland"/>
    <s v="AH"/>
    <x v="0"/>
  </r>
  <r>
    <x v="2"/>
    <x v="1203"/>
    <s v="Finland"/>
    <s v="UU"/>
    <x v="0"/>
  </r>
  <r>
    <x v="825"/>
    <x v="1081"/>
    <s v="Finland"/>
    <s v="DH"/>
    <x v="0"/>
  </r>
  <r>
    <x v="875"/>
    <x v="1135"/>
    <s v="Finland"/>
    <s v="DH"/>
    <x v="0"/>
  </r>
  <r>
    <x v="677"/>
    <x v="1249"/>
    <s v="Finland"/>
    <s v="AH"/>
    <x v="0"/>
  </r>
  <r>
    <x v="127"/>
    <x v="465"/>
    <s v="Finland"/>
    <s v="UU"/>
    <x v="0"/>
  </r>
  <r>
    <x v="2"/>
    <x v="1202"/>
    <s v="Finland"/>
    <s v="UU"/>
    <x v="0"/>
  </r>
  <r>
    <x v="415"/>
    <x v="1156"/>
    <s v="Finland"/>
    <s v="ND"/>
    <x v="0"/>
  </r>
  <r>
    <x v="293"/>
    <x v="939"/>
    <s v="Finland"/>
    <s v="AH"/>
    <x v="0"/>
  </r>
  <r>
    <x v="39"/>
    <x v="909"/>
    <s v="Finland"/>
    <s v="UU"/>
    <x v="0"/>
  </r>
  <r>
    <x v="643"/>
    <x v="1250"/>
    <s v="Finland"/>
    <s v="UU"/>
    <x v="0"/>
  </r>
  <r>
    <x v="643"/>
    <x v="1250"/>
    <s v="Finland"/>
    <s v="AH"/>
    <x v="0"/>
  </r>
  <r>
    <x v="895"/>
    <x v="1251"/>
    <s v="Germany"/>
    <s v="UU"/>
    <x v="1"/>
  </r>
  <r>
    <x v="896"/>
    <x v="569"/>
    <s v="Germany"/>
    <s v="AH"/>
    <x v="0"/>
  </r>
  <r>
    <x v="612"/>
    <x v="1252"/>
    <s v="UK"/>
    <s v="DH"/>
    <x v="0"/>
  </r>
  <r>
    <x v="468"/>
    <x v="527"/>
    <s v="UK"/>
    <s v="UU"/>
    <x v="0"/>
  </r>
  <r>
    <x v="468"/>
    <x v="527"/>
    <s v="UK"/>
    <s v="UU"/>
    <x v="0"/>
  </r>
  <r>
    <x v="859"/>
    <x v="1072"/>
    <s v="UK"/>
    <s v="DH"/>
    <x v="0"/>
  </r>
  <r>
    <x v="741"/>
    <x v="1057"/>
    <s v="Poland"/>
    <s v="UU"/>
    <x v="0"/>
  </r>
  <r>
    <x v="710"/>
    <x v="1203"/>
    <s v="Finland"/>
    <s v="DH"/>
    <x v="0"/>
  </r>
  <r>
    <x v="697"/>
    <x v="351"/>
    <s v="Finland"/>
    <s v="UU"/>
    <x v="0"/>
  </r>
  <r>
    <x v="2"/>
    <x v="493"/>
    <s v="Finland"/>
    <s v="UU"/>
    <x v="0"/>
  </r>
  <r>
    <x v="720"/>
    <x v="1253"/>
    <s v="Finland"/>
    <s v="AH"/>
    <x v="0"/>
  </r>
  <r>
    <x v="21"/>
    <x v="1254"/>
    <s v="Finland"/>
    <s v="DH"/>
    <x v="0"/>
  </r>
  <r>
    <x v="897"/>
    <x v="1255"/>
    <s v="Finland"/>
    <s v="DH"/>
    <x v="0"/>
  </r>
  <r>
    <x v="414"/>
    <x v="351"/>
    <s v="Finland"/>
    <s v="RH"/>
    <x v="2"/>
  </r>
  <r>
    <x v="320"/>
    <x v="1138"/>
    <s v="Finland"/>
    <s v="AH"/>
    <x v="0"/>
  </r>
  <r>
    <x v="451"/>
    <x v="996"/>
    <s v="Finland"/>
    <s v="UU"/>
    <x v="0"/>
  </r>
  <r>
    <x v="213"/>
    <x v="1123"/>
    <s v="Finland"/>
    <s v="UU"/>
    <x v="0"/>
  </r>
  <r>
    <x v="643"/>
    <x v="1256"/>
    <s v="Finland"/>
    <s v="UU"/>
    <x v="0"/>
  </r>
  <r>
    <x v="643"/>
    <x v="196"/>
    <s v="Finland"/>
    <s v="UU"/>
    <x v="0"/>
  </r>
  <r>
    <x v="643"/>
    <x v="1084"/>
    <s v="Finland"/>
    <s v="UU"/>
    <x v="0"/>
  </r>
  <r>
    <x v="643"/>
    <x v="1084"/>
    <s v="Finland"/>
    <s v="AH"/>
    <x v="0"/>
  </r>
  <r>
    <x v="666"/>
    <x v="1257"/>
    <s v="Finland"/>
    <s v="AH"/>
    <x v="0"/>
  </r>
  <r>
    <x v="2"/>
    <x v="1203"/>
    <s v="Finland"/>
    <s v="PD"/>
    <x v="0"/>
  </r>
  <r>
    <x v="412"/>
    <x v="1258"/>
    <s v="Sweden"/>
    <s v="UU"/>
    <x v="0"/>
  </r>
  <r>
    <x v="223"/>
    <x v="166"/>
    <s v="Sweden"/>
    <s v="DH"/>
    <x v="0"/>
  </r>
  <r>
    <x v="470"/>
    <x v="112"/>
    <s v="Germany"/>
    <s v="UU"/>
    <x v="0"/>
  </r>
  <r>
    <x v="28"/>
    <x v="1128"/>
    <s v="UK"/>
    <s v="DH"/>
    <x v="0"/>
  </r>
  <r>
    <x v="703"/>
    <x v="863"/>
    <s v="UK"/>
    <s v="DH"/>
    <x v="0"/>
  </r>
  <r>
    <x v="699"/>
    <x v="1259"/>
    <s v="UK"/>
    <s v="DH"/>
    <x v="0"/>
  </r>
  <r>
    <x v="48"/>
    <x v="158"/>
    <s v="Netherlands"/>
    <s v="UU"/>
    <x v="1"/>
  </r>
  <r>
    <x v="706"/>
    <x v="1260"/>
    <s v="Netherlands"/>
    <s v="DH"/>
    <x v="2"/>
  </r>
  <r>
    <x v="100"/>
    <x v="1260"/>
    <s v="Netherlands"/>
    <s v="AH"/>
    <x v="0"/>
  </r>
  <r>
    <x v="100"/>
    <x v="1260"/>
    <s v="Netherlands"/>
    <s v="DH"/>
    <x v="2"/>
  </r>
  <r>
    <x v="706"/>
    <x v="1079"/>
    <s v="Netherlands"/>
    <s v="UU"/>
    <x v="2"/>
  </r>
  <r>
    <x v="706"/>
    <x v="549"/>
    <s v="Netherlands"/>
    <s v="DH"/>
    <x v="2"/>
  </r>
  <r>
    <x v="706"/>
    <x v="549"/>
    <s v="Netherlands"/>
    <s v="DH"/>
    <x v="2"/>
  </r>
  <r>
    <x v="706"/>
    <x v="1079"/>
    <s v="Netherlands"/>
    <s v="DH"/>
    <x v="2"/>
  </r>
  <r>
    <x v="100"/>
    <x v="1260"/>
    <s v="Netherlands"/>
    <s v="DH"/>
    <x v="2"/>
  </r>
  <r>
    <x v="100"/>
    <x v="1260"/>
    <s v="Netherlands"/>
    <s v="DH"/>
    <x v="2"/>
  </r>
  <r>
    <x v="706"/>
    <x v="549"/>
    <s v="Netherlands"/>
    <s v="DH"/>
    <x v="2"/>
  </r>
  <r>
    <x v="649"/>
    <x v="1079"/>
    <s v="Netherlands"/>
    <s v="UU"/>
    <x v="0"/>
  </r>
  <r>
    <x v="706"/>
    <x v="1079"/>
    <s v="Netherlands"/>
    <s v="DH"/>
    <x v="2"/>
  </r>
  <r>
    <x v="706"/>
    <x v="1261"/>
    <s v="Netherlands"/>
    <s v="DH"/>
    <x v="2"/>
  </r>
  <r>
    <x v="706"/>
    <x v="830"/>
    <s v="Netherlands"/>
    <s v="AH"/>
    <x v="0"/>
  </r>
  <r>
    <x v="706"/>
    <x v="1260"/>
    <s v="Netherlands"/>
    <s v="DH"/>
    <x v="2"/>
  </r>
  <r>
    <x v="706"/>
    <x v="1260"/>
    <s v="Netherlands"/>
    <s v="DH"/>
    <x v="2"/>
  </r>
  <r>
    <x v="706"/>
    <x v="1261"/>
    <s v="Netherlands"/>
    <s v="DH"/>
    <x v="2"/>
  </r>
  <r>
    <x v="706"/>
    <x v="1261"/>
    <s v="Netherlands"/>
    <s v="DH"/>
    <x v="2"/>
  </r>
  <r>
    <x v="706"/>
    <x v="68"/>
    <s v="Netherlands"/>
    <s v="UU"/>
    <x v="0"/>
  </r>
  <r>
    <x v="898"/>
    <x v="728"/>
    <s v="Netherlands"/>
    <s v="DH"/>
    <x v="2"/>
  </r>
  <r>
    <x v="898"/>
    <x v="679"/>
    <s v="Netherlands"/>
    <s v="DH"/>
    <x v="2"/>
  </r>
  <r>
    <x v="898"/>
    <x v="679"/>
    <s v="Netherlands"/>
    <s v="UU"/>
    <x v="0"/>
  </r>
  <r>
    <x v="599"/>
    <x v="1262"/>
    <s v="Netherlands"/>
    <s v="PD"/>
    <x v="0"/>
  </r>
  <r>
    <x v="599"/>
    <x v="1262"/>
    <s v="Netherlands"/>
    <s v="PD"/>
    <x v="0"/>
  </r>
  <r>
    <x v="789"/>
    <x v="19"/>
    <s v="Norway"/>
    <s v="UU"/>
    <x v="0"/>
  </r>
  <r>
    <x v="84"/>
    <x v="509"/>
    <s v="Finland"/>
    <s v="PD"/>
    <x v="0"/>
  </r>
  <r>
    <x v="518"/>
    <x v="1263"/>
    <s v="Finland"/>
    <s v="PD"/>
    <x v="0"/>
  </r>
  <r>
    <x v="415"/>
    <x v="1264"/>
    <s v="Finland"/>
    <s v="AH"/>
    <x v="0"/>
  </r>
  <r>
    <x v="828"/>
    <x v="1249"/>
    <s v="Finland"/>
    <s v="UU"/>
    <x v="0"/>
  </r>
  <r>
    <x v="249"/>
    <x v="824"/>
    <s v="Finland"/>
    <s v="UU"/>
    <x v="0"/>
  </r>
  <r>
    <x v="698"/>
    <x v="1106"/>
    <s v="Finland"/>
    <s v="AH"/>
    <x v="0"/>
  </r>
  <r>
    <x v="27"/>
    <x v="1155"/>
    <s v="Finland"/>
    <s v="DH"/>
    <x v="0"/>
  </r>
  <r>
    <x v="521"/>
    <x v="870"/>
    <s v="Belgium"/>
    <s v="UU"/>
    <x v="0"/>
  </r>
  <r>
    <x v="899"/>
    <x v="1265"/>
    <s v="Czech Republic"/>
    <s v="RH"/>
    <x v="2"/>
  </r>
  <r>
    <x v="899"/>
    <x v="1265"/>
    <s v="Czech Republic"/>
    <s v="UU"/>
    <x v="0"/>
  </r>
  <r>
    <x v="900"/>
    <x v="280"/>
    <s v="Czech Republic"/>
    <s v="DH"/>
    <x v="0"/>
  </r>
  <r>
    <x v="499"/>
    <x v="100"/>
    <s v="Germany"/>
    <s v="DH"/>
    <x v="2"/>
  </r>
  <r>
    <x v="499"/>
    <x v="100"/>
    <s v="Germany"/>
    <s v="UU"/>
    <x v="0"/>
  </r>
  <r>
    <x v="754"/>
    <x v="749"/>
    <s v="Netherlands"/>
    <s v="UU"/>
    <x v="0"/>
  </r>
  <r>
    <x v="14"/>
    <x v="787"/>
    <s v="Netherlands"/>
    <s v="AH"/>
    <x v="0"/>
  </r>
  <r>
    <x v="14"/>
    <x v="934"/>
    <s v="Netherlands"/>
    <s v="UU"/>
    <x v="1"/>
  </r>
  <r>
    <x v="706"/>
    <x v="1079"/>
    <s v="Netherlands"/>
    <s v="PD"/>
    <x v="2"/>
  </r>
  <r>
    <x v="706"/>
    <x v="1079"/>
    <s v="Netherlands"/>
    <s v="DH"/>
    <x v="2"/>
  </r>
  <r>
    <x v="468"/>
    <x v="679"/>
    <s v="Netherlands"/>
    <s v="DH"/>
    <x v="2"/>
  </r>
  <r>
    <x v="468"/>
    <x v="679"/>
    <s v="Netherlands"/>
    <s v="DH"/>
    <x v="2"/>
  </r>
  <r>
    <x v="468"/>
    <x v="679"/>
    <s v="Netherlands"/>
    <s v="DH"/>
    <x v="2"/>
  </r>
  <r>
    <x v="706"/>
    <x v="830"/>
    <s v="Netherlands"/>
    <s v="DH"/>
    <x v="2"/>
  </r>
  <r>
    <x v="649"/>
    <x v="1266"/>
    <s v="Netherlands"/>
    <s v="DH"/>
    <x v="2"/>
  </r>
  <r>
    <x v="706"/>
    <x v="1267"/>
    <s v="Netherlands"/>
    <s v="DH"/>
    <x v="2"/>
  </r>
  <r>
    <x v="100"/>
    <x v="1260"/>
    <s v="Netherlands"/>
    <s v="DH"/>
    <x v="2"/>
  </r>
  <r>
    <x v="706"/>
    <x v="1079"/>
    <s v="Netherlands"/>
    <s v="UU"/>
    <x v="0"/>
  </r>
  <r>
    <x v="719"/>
    <x v="679"/>
    <s v="Netherlands"/>
    <s v="DH"/>
    <x v="2"/>
  </r>
  <r>
    <x v="719"/>
    <x v="679"/>
    <s v="Netherlands"/>
    <s v="DH"/>
    <x v="2"/>
  </r>
  <r>
    <x v="719"/>
    <x v="679"/>
    <s v="Netherlands"/>
    <s v="DH"/>
    <x v="2"/>
  </r>
  <r>
    <x v="719"/>
    <x v="1262"/>
    <s v="Netherlands"/>
    <s v="UU"/>
    <x v="0"/>
  </r>
  <r>
    <x v="467"/>
    <x v="728"/>
    <s v="Netherlands"/>
    <s v="UU"/>
    <x v="0"/>
  </r>
  <r>
    <x v="467"/>
    <x v="728"/>
    <s v="Netherlands"/>
    <s v="AH"/>
    <x v="0"/>
  </r>
  <r>
    <x v="468"/>
    <x v="1268"/>
    <s v="Netherlands"/>
    <s v="UU"/>
    <x v="0"/>
  </r>
  <r>
    <x v="719"/>
    <x v="1262"/>
    <s v="Netherlands"/>
    <s v="ND"/>
    <x v="0"/>
  </r>
  <r>
    <x v="901"/>
    <x v="194"/>
    <s v="Norway"/>
    <s v="UU"/>
    <x v="0"/>
  </r>
  <r>
    <x v="236"/>
    <x v="1269"/>
    <s v="Finland"/>
    <s v="UU"/>
    <x v="0"/>
  </r>
  <r>
    <x v="560"/>
    <x v="1270"/>
    <s v="Finland"/>
    <s v="UU"/>
    <x v="0"/>
  </r>
  <r>
    <x v="104"/>
    <x v="1271"/>
    <s v="Finland"/>
    <s v="RH"/>
    <x v="2"/>
  </r>
  <r>
    <x v="104"/>
    <x v="1271"/>
    <s v="Finland"/>
    <s v="RH"/>
    <x v="2"/>
  </r>
  <r>
    <x v="104"/>
    <x v="773"/>
    <s v="Finland"/>
    <s v="UU"/>
    <x v="0"/>
  </r>
  <r>
    <x v="756"/>
    <x v="939"/>
    <s v="Finland"/>
    <s v="AH"/>
    <x v="0"/>
  </r>
  <r>
    <x v="841"/>
    <x v="1272"/>
    <s v="Finland"/>
    <s v="AH"/>
    <x v="0"/>
  </r>
  <r>
    <x v="243"/>
    <x v="1156"/>
    <s v="Finland"/>
    <s v="UU"/>
    <x v="0"/>
  </r>
  <r>
    <x v="791"/>
    <x v="1229"/>
    <s v="Finland"/>
    <s v="DH"/>
    <x v="0"/>
  </r>
  <r>
    <x v="317"/>
    <x v="703"/>
    <s v="Germany"/>
    <s v="UU"/>
    <x v="0"/>
  </r>
  <r>
    <x v="566"/>
    <x v="1129"/>
    <s v="UK"/>
    <s v="UU"/>
    <x v="0"/>
  </r>
  <r>
    <x v="66"/>
    <x v="695"/>
    <s v="UK"/>
    <s v="DH"/>
    <x v="0"/>
  </r>
  <r>
    <x v="304"/>
    <x v="1197"/>
    <s v="UK"/>
    <s v="DH"/>
    <x v="0"/>
  </r>
  <r>
    <x v="304"/>
    <x v="332"/>
    <s v="UK"/>
    <s v="PD"/>
    <x v="0"/>
  </r>
  <r>
    <x v="719"/>
    <x v="842"/>
    <s v="Netherlands"/>
    <s v="UU"/>
    <x v="0"/>
  </r>
  <r>
    <x v="227"/>
    <x v="749"/>
    <s v="Netherlands"/>
    <s v="RH"/>
    <x v="2"/>
  </r>
  <r>
    <x v="746"/>
    <x v="571"/>
    <s v="Finland"/>
    <s v="UU"/>
    <x v="0"/>
  </r>
  <r>
    <x v="746"/>
    <x v="571"/>
    <s v="Finland"/>
    <s v="UU"/>
    <x v="0"/>
  </r>
  <r>
    <x v="698"/>
    <x v="1106"/>
    <s v="Finland"/>
    <s v="UU"/>
    <x v="0"/>
  </r>
  <r>
    <x v="451"/>
    <x v="1106"/>
    <s v="Finland"/>
    <s v="PD"/>
    <x v="0"/>
  </r>
  <r>
    <x v="231"/>
    <x v="555"/>
    <s v="Finland"/>
    <s v="AH"/>
    <x v="0"/>
  </r>
  <r>
    <x v="140"/>
    <x v="971"/>
    <s v="Finland"/>
    <s v="PD"/>
    <x v="0"/>
  </r>
  <r>
    <x v="875"/>
    <x v="1270"/>
    <s v="Finland"/>
    <s v="UU"/>
    <x v="0"/>
  </r>
  <r>
    <x v="140"/>
    <x v="1061"/>
    <s v="Finland"/>
    <s v="DH"/>
    <x v="0"/>
  </r>
  <r>
    <x v="826"/>
    <x v="1139"/>
    <s v="Finland"/>
    <s v="AH"/>
    <x v="0"/>
  </r>
  <r>
    <x v="836"/>
    <x v="1264"/>
    <s v="Finland"/>
    <s v="UU"/>
    <x v="0"/>
  </r>
  <r>
    <x v="84"/>
    <x v="712"/>
    <s v="Finland"/>
    <s v="UU"/>
    <x v="0"/>
  </r>
  <r>
    <x v="713"/>
    <x v="854"/>
    <s v="Finland"/>
    <s v="UU"/>
    <x v="0"/>
  </r>
  <r>
    <x v="902"/>
    <x v="853"/>
    <s v="Finland"/>
    <s v="UU"/>
    <x v="0"/>
  </r>
  <r>
    <x v="194"/>
    <x v="1143"/>
    <s v="Sweden"/>
    <s v="UU"/>
    <x v="0"/>
  </r>
  <r>
    <x v="729"/>
    <x v="1170"/>
    <s v="UK"/>
    <s v="RH"/>
    <x v="0"/>
  </r>
  <r>
    <x v="217"/>
    <x v="1273"/>
    <s v="UK"/>
    <s v="RH"/>
    <x v="0"/>
  </r>
  <r>
    <x v="655"/>
    <x v="1274"/>
    <s v="UK"/>
    <s v="DH"/>
    <x v="0"/>
  </r>
  <r>
    <x v="719"/>
    <x v="473"/>
    <s v="Netherlands"/>
    <s v="ND"/>
    <x v="0"/>
  </r>
  <r>
    <x v="67"/>
    <x v="929"/>
    <s v="Netherlands"/>
    <s v="UU"/>
    <x v="2"/>
  </r>
  <r>
    <x v="903"/>
    <x v="842"/>
    <s v="Netherlands"/>
    <s v="UU"/>
    <x v="0"/>
  </r>
  <r>
    <x v="904"/>
    <x v="368"/>
    <s v="Norway"/>
    <s v="AH"/>
    <x v="0"/>
  </r>
  <r>
    <x v="121"/>
    <x v="791"/>
    <s v="Finland"/>
    <s v="PD"/>
    <x v="0"/>
  </r>
  <r>
    <x v="1"/>
    <x v="434"/>
    <s v="Finland"/>
    <s v="DH"/>
    <x v="0"/>
  </r>
  <r>
    <x v="664"/>
    <x v="976"/>
    <s v="Finland"/>
    <s v="UU"/>
    <x v="0"/>
  </r>
  <r>
    <x v="83"/>
    <x v="571"/>
    <s v="Finland"/>
    <s v="UU"/>
    <x v="0"/>
  </r>
  <r>
    <x v="836"/>
    <x v="1104"/>
    <s v="Finland"/>
    <s v="UU"/>
    <x v="0"/>
  </r>
  <r>
    <x v="836"/>
    <x v="1104"/>
    <s v="Finland"/>
    <s v="RH"/>
    <x v="2"/>
  </r>
  <r>
    <x v="534"/>
    <x v="337"/>
    <s v="Finland"/>
    <s v="DH"/>
    <x v="0"/>
  </r>
  <r>
    <x v="269"/>
    <x v="196"/>
    <s v="Finland"/>
    <s v="UU"/>
    <x v="0"/>
  </r>
  <r>
    <x v="713"/>
    <x v="1275"/>
    <s v="Finland"/>
    <s v="AH"/>
    <x v="0"/>
  </r>
  <r>
    <x v="905"/>
    <x v="853"/>
    <s v="Finland"/>
    <s v="UU"/>
    <x v="0"/>
  </r>
  <r>
    <x v="905"/>
    <x v="853"/>
    <s v="Finland"/>
    <s v="AH"/>
    <x v="0"/>
  </r>
  <r>
    <x v="742"/>
    <x v="1275"/>
    <s v="Finland"/>
    <s v="UU"/>
    <x v="0"/>
  </r>
  <r>
    <x v="902"/>
    <x v="1275"/>
    <s v="Finland"/>
    <s v="UU"/>
    <x v="0"/>
  </r>
  <r>
    <x v="742"/>
    <x v="1276"/>
    <s v="Finland"/>
    <s v="AH"/>
    <x v="0"/>
  </r>
  <r>
    <x v="575"/>
    <x v="853"/>
    <s v="Finland"/>
    <s v="AH"/>
    <x v="2"/>
  </r>
  <r>
    <x v="575"/>
    <x v="853"/>
    <s v="Finland"/>
    <s v="AH"/>
    <x v="0"/>
  </r>
  <r>
    <x v="713"/>
    <x v="825"/>
    <s v="Finland"/>
    <s v="UU"/>
    <x v="0"/>
  </r>
  <r>
    <x v="902"/>
    <x v="1276"/>
    <s v="Finland"/>
    <s v="AH"/>
    <x v="0"/>
  </r>
  <r>
    <x v="575"/>
    <x v="825"/>
    <s v="Finland"/>
    <s v="UU"/>
    <x v="0"/>
  </r>
  <r>
    <x v="902"/>
    <x v="853"/>
    <s v="Finland"/>
    <s v="AH"/>
    <x v="0"/>
  </r>
  <r>
    <x v="243"/>
    <x v="1157"/>
    <s v="Finland"/>
    <s v="PD"/>
    <x v="0"/>
  </r>
  <r>
    <x v="826"/>
    <x v="1139"/>
    <s v="Finland"/>
    <s v="AH"/>
    <x v="0"/>
  </r>
  <r>
    <x v="826"/>
    <x v="1244"/>
    <s v="Finland"/>
    <s v="UU"/>
    <x v="0"/>
  </r>
  <r>
    <x v="713"/>
    <x v="1276"/>
    <s v="Finland"/>
    <s v="AH"/>
    <x v="0"/>
  </r>
  <r>
    <x v="906"/>
    <x v="817"/>
    <s v="Belgium"/>
    <s v="RH"/>
    <x v="2"/>
  </r>
  <r>
    <x v="394"/>
    <x v="285"/>
    <s v="Belgium"/>
    <s v="UU"/>
    <x v="0"/>
  </r>
  <r>
    <x v="655"/>
    <x v="719"/>
    <s v="Germany"/>
    <s v="PD"/>
    <x v="0"/>
  </r>
  <r>
    <x v="470"/>
    <x v="112"/>
    <s v="Germany"/>
    <s v="RH"/>
    <x v="2"/>
  </r>
  <r>
    <x v="217"/>
    <x v="1273"/>
    <s v="UK"/>
    <s v="RH"/>
    <x v="0"/>
  </r>
  <r>
    <x v="217"/>
    <x v="1273"/>
    <s v="UK"/>
    <s v="RH"/>
    <x v="0"/>
  </r>
  <r>
    <x v="655"/>
    <x v="545"/>
    <s v="UK"/>
    <s v="UU"/>
    <x v="0"/>
  </r>
  <r>
    <x v="584"/>
    <x v="929"/>
    <s v="Netherlands"/>
    <s v="AH"/>
    <x v="2"/>
  </r>
  <r>
    <x v="104"/>
    <x v="113"/>
    <s v="Norway"/>
    <s v="AH"/>
    <x v="0"/>
  </r>
  <r>
    <x v="804"/>
    <x v="911"/>
    <s v="Finland"/>
    <s v="AH"/>
    <x v="0"/>
  </r>
  <r>
    <x v="907"/>
    <x v="351"/>
    <s v="Finland"/>
    <s v="UU"/>
    <x v="0"/>
  </r>
  <r>
    <x v="604"/>
    <x v="668"/>
    <s v="Finland"/>
    <s v="PD"/>
    <x v="0"/>
  </r>
  <r>
    <x v="689"/>
    <x v="1118"/>
    <s v="Finland"/>
    <s v="UU"/>
    <x v="0"/>
  </r>
  <r>
    <x v="665"/>
    <x v="436"/>
    <s v="Finland"/>
    <s v="DH"/>
    <x v="0"/>
  </r>
  <r>
    <x v="164"/>
    <x v="1235"/>
    <s v="Finland"/>
    <s v="UU"/>
    <x v="0"/>
  </r>
  <r>
    <x v="746"/>
    <x v="882"/>
    <s v="Finland"/>
    <s v="DH"/>
    <x v="0"/>
  </r>
  <r>
    <x v="721"/>
    <x v="1277"/>
    <s v="Finland"/>
    <s v="UU"/>
    <x v="0"/>
  </r>
  <r>
    <x v="249"/>
    <x v="622"/>
    <s v="Finland"/>
    <s v="ND"/>
    <x v="0"/>
  </r>
  <r>
    <x v="575"/>
    <x v="825"/>
    <s v="Finland"/>
    <s v="UU"/>
    <x v="0"/>
  </r>
  <r>
    <x v="243"/>
    <x v="1157"/>
    <s v="Finland"/>
    <s v="DH"/>
    <x v="0"/>
  </r>
  <r>
    <x v="84"/>
    <x v="1087"/>
    <s v="Finland"/>
    <s v="AH"/>
    <x v="0"/>
  </r>
  <r>
    <x v="713"/>
    <x v="1276"/>
    <s v="Finland"/>
    <s v="AH"/>
    <x v="0"/>
  </r>
  <r>
    <x v="742"/>
    <x v="1275"/>
    <s v="Finland"/>
    <s v="UU"/>
    <x v="0"/>
  </r>
  <r>
    <x v="103"/>
    <x v="1276"/>
    <s v="Finland"/>
    <s v="UU"/>
    <x v="0"/>
  </r>
  <r>
    <x v="713"/>
    <x v="1278"/>
    <s v="Finland"/>
    <s v="UU"/>
    <x v="0"/>
  </r>
  <r>
    <x v="489"/>
    <x v="269"/>
    <s v="Sweden"/>
    <s v="UU"/>
    <x v="0"/>
  </r>
  <r>
    <x v="908"/>
    <x v="953"/>
    <s v="Spain"/>
    <s v="RH"/>
    <x v="2"/>
  </r>
  <r>
    <x v="468"/>
    <x v="527"/>
    <s v="UK"/>
    <s v="UU"/>
    <x v="0"/>
  </r>
  <r>
    <x v="565"/>
    <x v="1279"/>
    <s v="UK"/>
    <s v="UU"/>
    <x v="0"/>
  </r>
  <r>
    <x v="813"/>
    <x v="1280"/>
    <s v="UK"/>
    <s v="UU"/>
    <x v="0"/>
  </r>
  <r>
    <x v="649"/>
    <x v="1266"/>
    <s v="Netherlands"/>
    <s v="UU"/>
    <x v="0"/>
  </r>
  <r>
    <x v="599"/>
    <x v="933"/>
    <s v="Netherlands"/>
    <s v="UU"/>
    <x v="0"/>
  </r>
  <r>
    <x v="618"/>
    <x v="113"/>
    <s v="Norway"/>
    <s v="UU"/>
    <x v="0"/>
  </r>
  <r>
    <x v="60"/>
    <x v="1281"/>
    <s v="Finland"/>
    <s v="AH"/>
    <x v="0"/>
  </r>
  <r>
    <x v="905"/>
    <x v="853"/>
    <s v="Finland"/>
    <s v="UU"/>
    <x v="0"/>
  </r>
  <r>
    <x v="713"/>
    <x v="1275"/>
    <s v="Finland"/>
    <s v="UU"/>
    <x v="0"/>
  </r>
  <r>
    <x v="771"/>
    <x v="333"/>
    <s v="Finland"/>
    <s v="UU"/>
    <x v="0"/>
  </r>
  <r>
    <x v="575"/>
    <x v="1276"/>
    <s v="Finland"/>
    <s v="UU"/>
    <x v="0"/>
  </r>
  <r>
    <x v="575"/>
    <x v="825"/>
    <s v="Finland"/>
    <s v="UU"/>
    <x v="0"/>
  </r>
  <r>
    <x v="902"/>
    <x v="853"/>
    <s v="Finland"/>
    <s v="UU"/>
    <x v="0"/>
  </r>
  <r>
    <x v="742"/>
    <x v="854"/>
    <s v="Finland"/>
    <s v="AH"/>
    <x v="0"/>
  </r>
  <r>
    <x v="712"/>
    <x v="1244"/>
    <s v="Finland"/>
    <s v="AH"/>
    <x v="0"/>
  </r>
  <r>
    <x v="761"/>
    <x v="1282"/>
    <s v="Finland"/>
    <s v="AH"/>
    <x v="0"/>
  </r>
  <r>
    <x v="710"/>
    <x v="555"/>
    <s v="Finland"/>
    <s v="UU"/>
    <x v="0"/>
  </r>
  <r>
    <x v="761"/>
    <x v="1282"/>
    <s v="Finland"/>
    <s v="AH"/>
    <x v="0"/>
  </r>
  <r>
    <x v="268"/>
    <x v="201"/>
    <s v="Sweden"/>
    <s v="UU"/>
    <x v="0"/>
  </r>
  <r>
    <x v="136"/>
    <x v="1283"/>
    <s v="Sweden"/>
    <s v="AH"/>
    <x v="0"/>
  </r>
  <r>
    <x v="621"/>
    <x v="212"/>
    <s v="Sweden"/>
    <s v="PD"/>
    <x v="1"/>
  </r>
  <r>
    <x v="411"/>
    <x v="639"/>
    <s v="UK"/>
    <s v="DH"/>
    <x v="0"/>
  </r>
  <r>
    <x v="813"/>
    <x v="1284"/>
    <s v="UK"/>
    <s v="AH"/>
    <x v="0"/>
  </r>
  <r>
    <x v="813"/>
    <x v="1285"/>
    <s v="UK"/>
    <s v="DH"/>
    <x v="0"/>
  </r>
  <r>
    <x v="468"/>
    <x v="473"/>
    <s v="Netherlands"/>
    <s v="DH"/>
    <x v="2"/>
  </r>
  <r>
    <x v="722"/>
    <x v="1286"/>
    <s v="Finland"/>
    <s v="AH"/>
    <x v="0"/>
  </r>
  <r>
    <x v="538"/>
    <x v="1269"/>
    <s v="Finland"/>
    <s v="UU"/>
    <x v="0"/>
  </r>
  <r>
    <x v="322"/>
    <x v="1287"/>
    <s v="Finland"/>
    <s v="RH"/>
    <x v="2"/>
  </r>
  <r>
    <x v="560"/>
    <x v="1288"/>
    <s v="Sweden"/>
    <s v="UU"/>
    <x v="0"/>
  </r>
  <r>
    <x v="294"/>
    <x v="835"/>
    <s v="Sweden"/>
    <s v="UU"/>
    <x v="0"/>
  </r>
  <r>
    <x v="896"/>
    <x v="199"/>
    <s v="Czech Republic"/>
    <s v="UU"/>
    <x v="0"/>
  </r>
  <r>
    <x v="189"/>
    <x v="229"/>
    <s v="Denmark"/>
    <s v="DH"/>
    <x v="2"/>
  </r>
  <r>
    <x v="352"/>
    <x v="482"/>
    <s v="Netherlands"/>
    <s v="UU"/>
    <x v="0"/>
  </r>
  <r>
    <x v="556"/>
    <x v="228"/>
    <s v="Norway"/>
    <s v="UU"/>
    <x v="0"/>
  </r>
  <r>
    <x v="556"/>
    <x v="228"/>
    <s v="Norway"/>
    <s v="UU"/>
    <x v="0"/>
  </r>
  <r>
    <x v="594"/>
    <x v="1289"/>
    <s v="Finland"/>
    <s v="AH"/>
    <x v="0"/>
  </r>
  <r>
    <x v="835"/>
    <x v="810"/>
    <s v="Germany"/>
    <s v="PD"/>
    <x v="0"/>
  </r>
  <r>
    <x v="909"/>
    <x v="1290"/>
    <s v="Denmark"/>
    <s v="UU"/>
    <x v="0"/>
  </r>
  <r>
    <x v="802"/>
    <x v="1291"/>
    <s v="Denmark"/>
    <s v="UU"/>
    <x v="0"/>
  </r>
  <r>
    <x v="737"/>
    <x v="929"/>
    <s v="Netherlands"/>
    <s v="UU"/>
    <x v="2"/>
  </r>
  <r>
    <x v="652"/>
    <x v="1222"/>
    <s v="Finland"/>
    <s v="UU"/>
    <x v="0"/>
  </r>
  <r>
    <x v="817"/>
    <x v="1099"/>
    <s v="Finland"/>
    <s v="AH"/>
    <x v="0"/>
  </r>
  <r>
    <x v="164"/>
    <x v="1201"/>
    <s v="Finland"/>
    <s v="RH"/>
    <x v="2"/>
  </r>
  <r>
    <x v="157"/>
    <x v="9"/>
    <s v="Denmark"/>
    <s v="UU"/>
    <x v="0"/>
  </r>
  <r>
    <x v="157"/>
    <x v="9"/>
    <s v="Denmark"/>
    <s v="UU"/>
    <x v="0"/>
  </r>
  <r>
    <x v="909"/>
    <x v="1290"/>
    <s v="Denmark"/>
    <s v="UU"/>
    <x v="0"/>
  </r>
  <r>
    <x v="910"/>
    <x v="1172"/>
    <s v="Spain"/>
    <s v="RH"/>
    <x v="2"/>
  </r>
  <r>
    <x v="627"/>
    <x v="156"/>
    <s v="UK"/>
    <s v="AH"/>
    <x v="0"/>
  </r>
  <r>
    <x v="911"/>
    <x v="1292"/>
    <s v="Switzerland"/>
    <s v="UU"/>
    <x v="0"/>
  </r>
  <r>
    <x v="641"/>
    <x v="1293"/>
    <s v="Switzerland"/>
    <s v="UU"/>
    <x v="0"/>
  </r>
  <r>
    <x v="227"/>
    <x v="820"/>
    <s v="Netherlands"/>
    <s v="RH"/>
    <x v="2"/>
  </r>
  <r>
    <x v="737"/>
    <x v="929"/>
    <s v="Netherlands"/>
    <s v="ND"/>
    <x v="2"/>
  </r>
  <r>
    <x v="83"/>
    <x v="976"/>
    <s v="Finland"/>
    <s v="PD"/>
    <x v="0"/>
  </r>
  <r>
    <x v="84"/>
    <x v="1244"/>
    <s v="Finland"/>
    <s v="AH"/>
    <x v="0"/>
  </r>
  <r>
    <x v="432"/>
    <x v="471"/>
    <s v="Finland"/>
    <s v="AH"/>
    <x v="0"/>
  </r>
  <r>
    <x v="912"/>
    <x v="554"/>
    <s v="Sweden"/>
    <s v="DH"/>
    <x v="0"/>
  </r>
  <r>
    <x v="393"/>
    <x v="68"/>
    <s v="Belgium"/>
    <s v="RH"/>
    <x v="2"/>
  </r>
  <r>
    <x v="553"/>
    <x v="661"/>
    <s v="UK"/>
    <s v="UU"/>
    <x v="0"/>
  </r>
  <r>
    <x v="913"/>
    <x v="647"/>
    <s v="UK"/>
    <s v="UU"/>
    <x v="0"/>
  </r>
  <r>
    <x v="372"/>
    <x v="509"/>
    <s v="Finland"/>
    <s v="RH"/>
    <x v="2"/>
  </r>
  <r>
    <x v="724"/>
    <x v="970"/>
    <s v="Finland"/>
    <s v="AH"/>
    <x v="0"/>
  </r>
  <r>
    <x v="863"/>
    <x v="622"/>
    <s v="Finland"/>
    <s v="RH"/>
    <x v="2"/>
  </r>
  <r>
    <x v="548"/>
    <x v="199"/>
    <s v="Sweden"/>
    <s v="UU"/>
    <x v="0"/>
  </r>
  <r>
    <x v="425"/>
    <x v="1294"/>
    <s v="Czech Republic"/>
    <s v="AH"/>
    <x v="0"/>
  </r>
  <r>
    <x v="871"/>
    <x v="1081"/>
    <s v="Finland"/>
    <s v="UU"/>
    <x v="0"/>
  </r>
  <r>
    <x v="745"/>
    <x v="1235"/>
    <s v="Finland"/>
    <s v="AH"/>
    <x v="0"/>
  </r>
  <r>
    <x v="133"/>
    <x v="1295"/>
    <s v="Netherlands"/>
    <s v="PD"/>
    <x v="0"/>
  </r>
  <r>
    <x v="162"/>
    <x v="809"/>
    <s v="Netherlands"/>
    <s v="UU"/>
    <x v="0"/>
  </r>
  <r>
    <x v="96"/>
    <x v="961"/>
    <s v="Netherlands"/>
    <s v="UU"/>
    <x v="0"/>
  </r>
  <r>
    <x v="55"/>
    <x v="457"/>
    <s v="Belgium"/>
    <s v="AH"/>
    <x v="0"/>
  </r>
  <r>
    <x v="914"/>
    <x v="270"/>
    <s v="Norway"/>
    <s v="UU"/>
    <x v="1"/>
  </r>
  <r>
    <x v="915"/>
    <x v="1296"/>
    <m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  <x v="0"/>
    <x v="0"/>
    <d v="1933-12-26T00:00:00"/>
    <n v="48.98"/>
    <n v="21.25"/>
    <s v="Slovakia"/>
    <s v="DH"/>
    <x v="0"/>
  </r>
  <r>
    <x v="1"/>
    <x v="1"/>
    <x v="1"/>
    <d v="1910-03-29T00:00:00"/>
    <n v="61.17"/>
    <n v="23"/>
    <s v="Finland"/>
    <s v="DH"/>
    <x v="0"/>
  </r>
  <r>
    <x v="2"/>
    <x v="1"/>
    <x v="1"/>
    <d v="1919-03-29T00:00:00"/>
    <n v="61.5"/>
    <n v="23"/>
    <s v="Finland"/>
    <s v="DH"/>
    <x v="0"/>
  </r>
  <r>
    <x v="3"/>
    <x v="2"/>
    <x v="2"/>
    <d v="1935-03-01T00:00:00"/>
    <n v="47.07"/>
    <n v="18.3"/>
    <s v="Hungary"/>
    <s v="UU"/>
    <x v="1"/>
  </r>
  <r>
    <x v="4"/>
    <x v="1"/>
    <x v="3"/>
    <d v="1923-04-03T00:00:00"/>
    <n v="57.48"/>
    <n v="10.27"/>
    <s v="Denmark"/>
    <s v="AH"/>
    <x v="0"/>
  </r>
  <r>
    <x v="5"/>
    <x v="0"/>
    <x v="3"/>
    <d v="1908-12-31T00:00:00"/>
    <n v="55.33"/>
    <n v="8.7799999999999994"/>
    <s v="Denmark"/>
    <s v="PD"/>
    <x v="0"/>
  </r>
  <r>
    <x v="6"/>
    <x v="3"/>
    <x v="4"/>
    <d v="1915-12-03T00:00:00"/>
    <n v="56.1"/>
    <n v="9.4"/>
    <s v="Denmark"/>
    <s v="DH"/>
    <x v="0"/>
  </r>
  <r>
    <x v="7"/>
    <x v="3"/>
    <x v="4"/>
    <d v="1935-12-03T00:00:00"/>
    <n v="56.1"/>
    <n v="9.4"/>
    <s v="Denmark"/>
    <s v="DH"/>
    <x v="0"/>
  </r>
  <r>
    <x v="6"/>
    <x v="4"/>
    <x v="5"/>
    <d v="1915-09-03T00:00:00"/>
    <n v="55.17"/>
    <n v="8.77"/>
    <s v="Denmark"/>
    <s v="RH"/>
    <x v="2"/>
  </r>
  <r>
    <x v="2"/>
    <x v="5"/>
    <x v="6"/>
    <d v="1919-07-06T00:00:00"/>
    <n v="48.1"/>
    <n v="20.77"/>
    <s v="Hungary"/>
    <s v="UU"/>
    <x v="1"/>
  </r>
  <r>
    <x v="1"/>
    <x v="4"/>
    <x v="6"/>
    <d v="1910-09-05T00:00:00"/>
    <n v="56.45"/>
    <n v="9.42"/>
    <s v="Denmark"/>
    <s v="PD"/>
    <x v="0"/>
  </r>
  <r>
    <x v="8"/>
    <x v="6"/>
    <x v="6"/>
    <d v="1913-11-05T00:00:00"/>
    <n v="56.45"/>
    <n v="9.42"/>
    <s v="Denmark"/>
    <s v="UK"/>
    <x v="0"/>
  </r>
  <r>
    <x v="9"/>
    <x v="2"/>
    <x v="6"/>
    <d v="1907-03-07T00:00:00"/>
    <n v="56.45"/>
    <n v="9.42"/>
    <s v="Denmark"/>
    <s v="UU"/>
    <x v="0"/>
  </r>
  <r>
    <x v="1"/>
    <x v="4"/>
    <x v="6"/>
    <d v="1910-09-05T00:00:00"/>
    <n v="56.45"/>
    <n v="9.42"/>
    <s v="Denmark"/>
    <s v="PD"/>
    <x v="0"/>
  </r>
  <r>
    <x v="10"/>
    <x v="5"/>
    <x v="7"/>
    <d v="1920-07-07T00:00:00"/>
    <n v="56.45"/>
    <n v="9.42"/>
    <s v="Denmark"/>
    <s v="UK"/>
    <x v="0"/>
  </r>
  <r>
    <x v="11"/>
    <x v="7"/>
    <x v="8"/>
    <d v="1931-08-06T00:00:00"/>
    <n v="55.75"/>
    <n v="12.57"/>
    <s v="Denmark"/>
    <s v="UK"/>
    <x v="0"/>
  </r>
  <r>
    <x v="10"/>
    <x v="5"/>
    <x v="9"/>
    <d v="1920-07-12T00:00:00"/>
    <n v="54.67"/>
    <n v="-2.98"/>
    <s v="UK"/>
    <s v="DH"/>
    <x v="0"/>
  </r>
  <r>
    <x v="12"/>
    <x v="5"/>
    <x v="7"/>
    <d v="1927-07-08T00:00:00"/>
    <n v="48.33"/>
    <n v="15.93"/>
    <s v="Austria"/>
    <s v="DH"/>
    <x v="0"/>
  </r>
  <r>
    <x v="2"/>
    <x v="3"/>
    <x v="7"/>
    <d v="1919-12-08T00:00:00"/>
    <n v="56.45"/>
    <n v="9.42"/>
    <s v="Denmark"/>
    <s v="UU"/>
    <x v="0"/>
  </r>
  <r>
    <x v="1"/>
    <x v="8"/>
    <x v="9"/>
    <d v="1910-10-12T00:00:00"/>
    <n v="56.48"/>
    <n v="8.9700000000000006"/>
    <s v="Denmark"/>
    <s v="DH"/>
    <x v="0"/>
  </r>
  <r>
    <x v="2"/>
    <x v="4"/>
    <x v="7"/>
    <d v="1919-09-07T00:00:00"/>
    <n v="56.45"/>
    <n v="9.42"/>
    <s v="Denmark"/>
    <s v="UU"/>
    <x v="0"/>
  </r>
  <r>
    <x v="2"/>
    <x v="6"/>
    <x v="7"/>
    <d v="1919-11-07T00:00:00"/>
    <n v="56.45"/>
    <n v="9.42"/>
    <s v="Denmark"/>
    <s v="PD"/>
    <x v="0"/>
  </r>
  <r>
    <x v="10"/>
    <x v="0"/>
    <x v="7"/>
    <d v="1921-01-06T00:00:00"/>
    <n v="53.2"/>
    <n v="-1.87"/>
    <s v="UK"/>
    <s v="DH"/>
    <x v="0"/>
  </r>
  <r>
    <x v="13"/>
    <x v="9"/>
    <x v="10"/>
    <d v="1914-06-01T00:00:00"/>
    <n v="52.35"/>
    <n v="-1.47"/>
    <s v="UK"/>
    <s v="DH"/>
    <x v="0"/>
  </r>
  <r>
    <x v="12"/>
    <x v="8"/>
    <x v="7"/>
    <d v="1927-10-07T00:00:00"/>
    <n v="54.83"/>
    <n v="-2.98"/>
    <s v="UK"/>
    <s v="DH"/>
    <x v="0"/>
  </r>
  <r>
    <x v="14"/>
    <x v="8"/>
    <x v="7"/>
    <d v="1930-10-07T00:00:00"/>
    <n v="54.83"/>
    <n v="-2.98"/>
    <s v="UK"/>
    <s v="UU"/>
    <x v="1"/>
  </r>
  <r>
    <x v="15"/>
    <x v="10"/>
    <x v="11"/>
    <d v="1929-06-10T00:00:00"/>
    <n v="51"/>
    <n v="12.42"/>
    <s v="Germany"/>
    <s v="DH"/>
    <x v="0"/>
  </r>
  <r>
    <x v="10"/>
    <x v="8"/>
    <x v="12"/>
    <d v="1920-10-07T00:00:00"/>
    <n v="51.88"/>
    <n v="0.15"/>
    <s v="UK"/>
    <s v="DH"/>
    <x v="0"/>
  </r>
  <r>
    <x v="14"/>
    <x v="10"/>
    <x v="13"/>
    <d v="1930-06-14T00:00:00"/>
    <n v="51.43"/>
    <n v="-2.77"/>
    <s v="UK"/>
    <s v="DH"/>
    <x v="0"/>
  </r>
  <r>
    <x v="2"/>
    <x v="8"/>
    <x v="12"/>
    <d v="1919-10-08T00:00:00"/>
    <n v="47.5"/>
    <n v="19.079999999999998"/>
    <s v="Hungary"/>
    <s v="UU"/>
    <x v="0"/>
  </r>
  <r>
    <x v="16"/>
    <x v="7"/>
    <x v="14"/>
    <d v="1925-08-09T00:00:00"/>
    <n v="60.2"/>
    <n v="25"/>
    <s v="Finland"/>
    <s v="UU"/>
    <x v="0"/>
  </r>
  <r>
    <x v="5"/>
    <x v="6"/>
    <x v="14"/>
    <d v="1908-11-08T00:00:00"/>
    <n v="53.82"/>
    <n v="10.63"/>
    <s v="Germany"/>
    <s v="ND"/>
    <x v="0"/>
  </r>
  <r>
    <x v="10"/>
    <x v="4"/>
    <x v="14"/>
    <d v="1920-09-08T00:00:00"/>
    <n v="53.82"/>
    <n v="10.63"/>
    <s v="Germany"/>
    <s v="UU"/>
    <x v="0"/>
  </r>
  <r>
    <x v="17"/>
    <x v="4"/>
    <x v="14"/>
    <d v="1917-09-09T00:00:00"/>
    <n v="53.87"/>
    <n v="10.67"/>
    <s v="Germany"/>
    <s v="UU"/>
    <x v="0"/>
  </r>
  <r>
    <x v="18"/>
    <x v="11"/>
    <x v="15"/>
    <d v="1929-02-12T00:00:00"/>
    <n v="48.1"/>
    <n v="9"/>
    <s v="Germany"/>
    <s v="DH"/>
    <x v="0"/>
  </r>
  <r>
    <x v="15"/>
    <x v="6"/>
    <x v="14"/>
    <d v="1929-11-09T00:00:00"/>
    <n v="55.18"/>
    <n v="10.75"/>
    <s v="Denmark"/>
    <s v="UU"/>
    <x v="0"/>
  </r>
  <r>
    <x v="9"/>
    <x v="9"/>
    <x v="9"/>
    <d v="1906-05-15T00:00:00"/>
    <n v="56.45"/>
    <n v="9.42"/>
    <s v="Denmark"/>
    <s v="UU"/>
    <x v="0"/>
  </r>
  <r>
    <x v="12"/>
    <x v="5"/>
    <x v="11"/>
    <d v="1927-07-11T00:00:00"/>
    <n v="55.15"/>
    <n v="14.88"/>
    <s v="Denmark"/>
    <s v="DH"/>
    <x v="0"/>
  </r>
  <r>
    <x v="19"/>
    <x v="1"/>
    <x v="16"/>
    <d v="1926-04-13T00:00:00"/>
    <n v="55.75"/>
    <n v="12.47"/>
    <s v="Denmark"/>
    <s v="DH"/>
    <x v="0"/>
  </r>
  <r>
    <x v="20"/>
    <x v="6"/>
    <x v="11"/>
    <d v="1911-11-10T00:00:00"/>
    <n v="60.2"/>
    <n v="25.1"/>
    <s v="Finland"/>
    <s v="UU"/>
    <x v="0"/>
  </r>
  <r>
    <x v="7"/>
    <x v="11"/>
    <x v="16"/>
    <d v="1936-02-11T00:00:00"/>
    <n v="62.9"/>
    <n v="29.3"/>
    <s v="Finland"/>
    <s v="DH"/>
    <x v="0"/>
  </r>
  <r>
    <x v="0"/>
    <x v="10"/>
    <x v="11"/>
    <d v="1933-06-10T00:00:00"/>
    <n v="61.9"/>
    <n v="28.8"/>
    <s v="Finland"/>
    <s v="AH"/>
    <x v="2"/>
  </r>
  <r>
    <x v="21"/>
    <x v="5"/>
    <x v="13"/>
    <d v="1924-07-14T00:00:00"/>
    <n v="53.45"/>
    <n v="10.08"/>
    <s v="Germany"/>
    <s v="DH"/>
    <x v="0"/>
  </r>
  <r>
    <x v="22"/>
    <x v="3"/>
    <x v="16"/>
    <d v="1907-12-12T00:00:00"/>
    <n v="56.45"/>
    <n v="9.42"/>
    <s v="Denmark"/>
    <s v="UU"/>
    <x v="0"/>
  </r>
  <r>
    <x v="9"/>
    <x v="1"/>
    <x v="15"/>
    <d v="1906-04-15T00:00:00"/>
    <n v="55.22"/>
    <n v="11.57"/>
    <s v="Denmark"/>
    <s v="UU"/>
    <x v="0"/>
  </r>
  <r>
    <x v="23"/>
    <x v="10"/>
    <x v="15"/>
    <d v="1916-06-12T00:00:00"/>
    <n v="55.2"/>
    <n v="11.62"/>
    <s v="Denmark"/>
    <s v="DH"/>
    <x v="0"/>
  </r>
  <r>
    <x v="24"/>
    <x v="8"/>
    <x v="16"/>
    <d v="1918-10-11T00:00:00"/>
    <n v="51.28"/>
    <n v="1.08"/>
    <s v="UK"/>
    <s v="UU"/>
    <x v="0"/>
  </r>
  <r>
    <x v="16"/>
    <x v="9"/>
    <x v="9"/>
    <d v="1925-05-14T00:00:00"/>
    <n v="51.87"/>
    <n v="8.1199999999999992"/>
    <s v="Eire"/>
    <s v="UU"/>
    <x v="1"/>
  </r>
  <r>
    <x v="1"/>
    <x v="11"/>
    <x v="16"/>
    <d v="1911-02-11T00:00:00"/>
    <n v="62.6"/>
    <n v="29.8"/>
    <s v="Finland"/>
    <s v="DH"/>
    <x v="0"/>
  </r>
  <r>
    <x v="1"/>
    <x v="0"/>
    <x v="9"/>
    <d v="1911-01-12T00:00:00"/>
    <n v="62.17"/>
    <n v="29.67"/>
    <s v="Finland"/>
    <s v="HH"/>
    <x v="0"/>
  </r>
  <r>
    <x v="14"/>
    <x v="5"/>
    <x v="17"/>
    <d v="1930-07-18T00:00:00"/>
    <n v="51.8"/>
    <n v="11.97"/>
    <s v="Germany"/>
    <s v="DH"/>
    <x v="0"/>
  </r>
  <r>
    <x v="12"/>
    <x v="10"/>
    <x v="18"/>
    <d v="1927-06-16T00:00:00"/>
    <n v="54.83"/>
    <n v="11.6"/>
    <s v="Denmark"/>
    <s v="UU"/>
    <x v="0"/>
  </r>
  <r>
    <x v="17"/>
    <x v="8"/>
    <x v="15"/>
    <d v="1917-10-13T00:00:00"/>
    <n v="54.67"/>
    <n v="11.95"/>
    <s v="Denmark"/>
    <s v="UU"/>
    <x v="0"/>
  </r>
  <r>
    <x v="10"/>
    <x v="8"/>
    <x v="16"/>
    <d v="1920-10-10T00:00:00"/>
    <n v="56.45"/>
    <n v="9.42"/>
    <s v="Denmark"/>
    <s v="UU"/>
    <x v="0"/>
  </r>
  <r>
    <x v="23"/>
    <x v="8"/>
    <x v="9"/>
    <d v="1916-10-11T00:00:00"/>
    <n v="56.45"/>
    <n v="9.42"/>
    <s v="Denmark"/>
    <s v="UU"/>
    <x v="0"/>
  </r>
  <r>
    <x v="6"/>
    <x v="4"/>
    <x v="16"/>
    <d v="1915-09-11T00:00:00"/>
    <n v="56.45"/>
    <n v="9.42"/>
    <s v="Denmark"/>
    <s v="UU"/>
    <x v="0"/>
  </r>
  <r>
    <x v="10"/>
    <x v="10"/>
    <x v="9"/>
    <d v="1920-06-11T00:00:00"/>
    <n v="56.68"/>
    <n v="9.52"/>
    <s v="Denmark"/>
    <s v="DH"/>
    <x v="0"/>
  </r>
  <r>
    <x v="22"/>
    <x v="4"/>
    <x v="9"/>
    <d v="1907-09-12T00:00:00"/>
    <n v="51.23"/>
    <n v="-2.5499999999999998"/>
    <s v="UK"/>
    <s v="DH"/>
    <x v="0"/>
  </r>
  <r>
    <x v="11"/>
    <x v="5"/>
    <x v="13"/>
    <d v="1931-07-15T00:00:00"/>
    <n v="54.23"/>
    <n v="-4.62"/>
    <s v="UK"/>
    <s v="RH"/>
    <x v="0"/>
  </r>
  <r>
    <x v="25"/>
    <x v="9"/>
    <x v="15"/>
    <d v="1921-05-15T00:00:00"/>
    <n v="61.87"/>
    <n v="9.2200000000000006"/>
    <s v="Norway"/>
    <s v="UU"/>
    <x v="1"/>
  </r>
  <r>
    <x v="23"/>
    <x v="5"/>
    <x v="19"/>
    <d v="1916-07-19T00:00:00"/>
    <n v="60.2"/>
    <n v="25"/>
    <s v="Finland"/>
    <s v="UU"/>
    <x v="0"/>
  </r>
  <r>
    <x v="5"/>
    <x v="8"/>
    <x v="16"/>
    <d v="1908-10-10T00:00:00"/>
    <n v="60.2"/>
    <n v="24.9"/>
    <s v="Finland"/>
    <s v="HH"/>
    <x v="0"/>
  </r>
  <r>
    <x v="2"/>
    <x v="1"/>
    <x v="15"/>
    <d v="1919-04-15T00:00:00"/>
    <n v="50.68"/>
    <n v="8.32"/>
    <s v="Germany"/>
    <s v="DH"/>
    <x v="0"/>
  </r>
  <r>
    <x v="24"/>
    <x v="5"/>
    <x v="17"/>
    <d v="1918-07-18T00:00:00"/>
    <n v="50.63"/>
    <n v="8.1199999999999992"/>
    <s v="Germany"/>
    <s v="UK"/>
    <x v="0"/>
  </r>
  <r>
    <x v="10"/>
    <x v="11"/>
    <x v="9"/>
    <d v="1921-02-11T00:00:00"/>
    <n v="53.37"/>
    <n v="8.17"/>
    <s v="Germany"/>
    <s v="DH"/>
    <x v="0"/>
  </r>
  <r>
    <x v="10"/>
    <x v="6"/>
    <x v="9"/>
    <d v="1920-11-11T00:00:00"/>
    <n v="48.75"/>
    <n v="9.3000000000000007"/>
    <s v="Germany"/>
    <s v="UK"/>
    <x v="0"/>
  </r>
  <r>
    <x v="16"/>
    <x v="8"/>
    <x v="9"/>
    <d v="1925-10-12T00:00:00"/>
    <n v="56.45"/>
    <n v="9.42"/>
    <s v="Denmark"/>
    <s v="UK"/>
    <x v="0"/>
  </r>
  <r>
    <x v="22"/>
    <x v="0"/>
    <x v="15"/>
    <d v="1908-01-13T00:00:00"/>
    <n v="56.83"/>
    <n v="9"/>
    <s v="Denmark"/>
    <s v="DH"/>
    <x v="0"/>
  </r>
  <r>
    <x v="19"/>
    <x v="11"/>
    <x v="9"/>
    <d v="1927-02-12T00:00:00"/>
    <n v="55.32"/>
    <n v="12.22"/>
    <s v="Denmark"/>
    <s v="DH"/>
    <x v="0"/>
  </r>
  <r>
    <x v="15"/>
    <x v="5"/>
    <x v="15"/>
    <d v="1929-07-14T00:00:00"/>
    <n v="56.82"/>
    <n v="-2.67"/>
    <s v="UK"/>
    <s v="DH"/>
    <x v="0"/>
  </r>
  <r>
    <x v="23"/>
    <x v="10"/>
    <x v="15"/>
    <d v="1916-06-12T00:00:00"/>
    <n v="51.7"/>
    <n v="-1.42"/>
    <s v="UK"/>
    <s v="RH"/>
    <x v="0"/>
  </r>
  <r>
    <x v="26"/>
    <x v="5"/>
    <x v="15"/>
    <d v="1922-07-14T00:00:00"/>
    <n v="51.53"/>
    <n v="-0.88"/>
    <s v="UK"/>
    <s v="UU"/>
    <x v="0"/>
  </r>
  <r>
    <x v="21"/>
    <x v="2"/>
    <x v="9"/>
    <d v="1925-03-13T00:00:00"/>
    <n v="46.93"/>
    <n v="7.22"/>
    <s v="Switzerland"/>
    <s v="DH"/>
    <x v="0"/>
  </r>
  <r>
    <x v="27"/>
    <x v="1"/>
    <x v="15"/>
    <d v="1912-04-14T00:00:00"/>
    <n v="47.4"/>
    <n v="19.329999999999998"/>
    <s v="Hungary"/>
    <s v="UU"/>
    <x v="1"/>
  </r>
  <r>
    <x v="28"/>
    <x v="7"/>
    <x v="15"/>
    <d v="1932-08-12T00:00:00"/>
    <n v="60.2"/>
    <n v="24.9"/>
    <s v="Finland"/>
    <s v="UU"/>
    <x v="0"/>
  </r>
  <r>
    <x v="10"/>
    <x v="5"/>
    <x v="15"/>
    <d v="1920-07-13T00:00:00"/>
    <n v="60.6"/>
    <n v="28.2"/>
    <s v="Russia"/>
    <s v="UU"/>
    <x v="0"/>
  </r>
  <r>
    <x v="20"/>
    <x v="5"/>
    <x v="15"/>
    <d v="1911-07-14T00:00:00"/>
    <n v="60.6"/>
    <n v="28.2"/>
    <s v="Russia"/>
    <s v="DH"/>
    <x v="0"/>
  </r>
  <r>
    <x v="29"/>
    <x v="10"/>
    <x v="20"/>
    <d v="1936-06-14T00:00:00"/>
    <n v="61.8"/>
    <n v="29.4"/>
    <s v="Finland"/>
    <s v="UU"/>
    <x v="0"/>
  </r>
  <r>
    <x v="27"/>
    <x v="8"/>
    <x v="13"/>
    <d v="1912-10-13T00:00:00"/>
    <n v="51.12"/>
    <n v="13.72"/>
    <s v="Germany"/>
    <s v="UU"/>
    <x v="0"/>
  </r>
  <r>
    <x v="17"/>
    <x v="7"/>
    <x v="13"/>
    <d v="1917-08-14T00:00:00"/>
    <n v="51.2"/>
    <n v="13.85"/>
    <s v="Germany"/>
    <s v="PD"/>
    <x v="0"/>
  </r>
  <r>
    <x v="8"/>
    <x v="1"/>
    <x v="18"/>
    <d v="1913-04-17T00:00:00"/>
    <n v="51.32"/>
    <n v="10.28"/>
    <s v="Germany"/>
    <s v="UU"/>
    <x v="0"/>
  </r>
  <r>
    <x v="22"/>
    <x v="1"/>
    <x v="13"/>
    <d v="1907-04-16T00:00:00"/>
    <n v="53.12"/>
    <n v="8.4700000000000006"/>
    <s v="Germany"/>
    <s v="DH"/>
    <x v="0"/>
  </r>
  <r>
    <x v="3"/>
    <x v="9"/>
    <x v="13"/>
    <d v="1934-05-17T00:00:00"/>
    <n v="57.08"/>
    <n v="9.18"/>
    <s v="Denmark"/>
    <s v="DH"/>
    <x v="0"/>
  </r>
  <r>
    <x v="7"/>
    <x v="2"/>
    <x v="15"/>
    <d v="1936-03-14T00:00:00"/>
    <n v="57.08"/>
    <n v="9.25"/>
    <s v="Denmark"/>
    <s v="UU"/>
    <x v="0"/>
  </r>
  <r>
    <x v="10"/>
    <x v="4"/>
    <x v="15"/>
    <d v="1920-09-12T00:00:00"/>
    <n v="55.75"/>
    <n v="12.57"/>
    <s v="Denmark"/>
    <s v="PD"/>
    <x v="0"/>
  </r>
  <r>
    <x v="19"/>
    <x v="9"/>
    <x v="13"/>
    <d v="1926-05-17T00:00:00"/>
    <n v="55.73"/>
    <n v="12.52"/>
    <s v="Denmark"/>
    <s v="DH"/>
    <x v="0"/>
  </r>
  <r>
    <x v="2"/>
    <x v="3"/>
    <x v="15"/>
    <d v="1919-12-14T00:00:00"/>
    <n v="61.28"/>
    <n v="10.4"/>
    <s v="Norway"/>
    <s v="DH"/>
    <x v="0"/>
  </r>
  <r>
    <x v="9"/>
    <x v="6"/>
    <x v="15"/>
    <d v="1906-11-13T00:00:00"/>
    <n v="61.28"/>
    <n v="10.42"/>
    <s v="Norway"/>
    <s v="PD"/>
    <x v="0"/>
  </r>
  <r>
    <x v="14"/>
    <x v="4"/>
    <x v="15"/>
    <d v="1930-09-13T00:00:00"/>
    <n v="61.28"/>
    <n v="10.42"/>
    <s v="Norway"/>
    <s v="DH"/>
    <x v="0"/>
  </r>
  <r>
    <x v="10"/>
    <x v="1"/>
    <x v="18"/>
    <d v="1920-04-17T00:00:00"/>
    <n v="62.5"/>
    <n v="29.83"/>
    <s v="Finland"/>
    <s v="DH"/>
    <x v="0"/>
  </r>
  <r>
    <x v="21"/>
    <x v="11"/>
    <x v="15"/>
    <d v="1925-02-12T00:00:00"/>
    <n v="60.5"/>
    <n v="17.600000000000001"/>
    <s v="Sweden"/>
    <s v="DH"/>
    <x v="0"/>
  </r>
  <r>
    <x v="28"/>
    <x v="0"/>
    <x v="15"/>
    <d v="1933-01-12T00:00:00"/>
    <n v="63.8"/>
    <n v="12.45"/>
    <s v="Norway"/>
    <s v="DH"/>
    <x v="0"/>
  </r>
  <r>
    <x v="1"/>
    <x v="11"/>
    <x v="13"/>
    <d v="1911-02-14T00:00:00"/>
    <n v="50.6"/>
    <n v="6"/>
    <s v="Belgium"/>
    <s v="UU"/>
    <x v="2"/>
  </r>
  <r>
    <x v="12"/>
    <x v="3"/>
    <x v="13"/>
    <d v="1927-12-15T00:00:00"/>
    <n v="50.6"/>
    <n v="5.97"/>
    <s v="Belgium"/>
    <s v="UU"/>
    <x v="2"/>
  </r>
  <r>
    <x v="10"/>
    <x v="2"/>
    <x v="18"/>
    <d v="1921-03-17T00:00:00"/>
    <n v="52.15"/>
    <n v="8.43"/>
    <s v="Germany"/>
    <s v="UU"/>
    <x v="0"/>
  </r>
  <r>
    <x v="1"/>
    <x v="4"/>
    <x v="20"/>
    <d v="1910-09-15T00:00:00"/>
    <n v="51.12"/>
    <n v="13.75"/>
    <s v="Germany"/>
    <s v="UU"/>
    <x v="0"/>
  </r>
  <r>
    <x v="6"/>
    <x v="6"/>
    <x v="13"/>
    <d v="1915-11-14T00:00:00"/>
    <n v="50.58"/>
    <n v="8.65"/>
    <s v="Germany"/>
    <s v="UU"/>
    <x v="1"/>
  </r>
  <r>
    <x v="5"/>
    <x v="10"/>
    <x v="21"/>
    <d v="1908-06-17T00:00:00"/>
    <n v="52.42"/>
    <n v="12.87"/>
    <s v="Germany"/>
    <s v="DH"/>
    <x v="0"/>
  </r>
  <r>
    <x v="7"/>
    <x v="4"/>
    <x v="13"/>
    <d v="1935-09-14T00:00:00"/>
    <n v="50.63"/>
    <n v="7.23"/>
    <s v="Germany"/>
    <s v="RH"/>
    <x v="2"/>
  </r>
  <r>
    <x v="15"/>
    <x v="4"/>
    <x v="13"/>
    <d v="1929-09-14T00:00:00"/>
    <n v="52.37"/>
    <n v="12.93"/>
    <s v="Germany"/>
    <s v="RH"/>
    <x v="2"/>
  </r>
  <r>
    <x v="10"/>
    <x v="7"/>
    <x v="13"/>
    <d v="1920-08-13T00:00:00"/>
    <n v="55.97"/>
    <n v="12.08"/>
    <s v="Denmark"/>
    <s v="UU"/>
    <x v="0"/>
  </r>
  <r>
    <x v="10"/>
    <x v="5"/>
    <x v="20"/>
    <d v="1920-07-15T00:00:00"/>
    <n v="56.13"/>
    <n v="8.98"/>
    <s v="Denmark"/>
    <s v="DH"/>
    <x v="0"/>
  </r>
  <r>
    <x v="10"/>
    <x v="2"/>
    <x v="13"/>
    <d v="1921-03-15T00:00:00"/>
    <n v="55.7"/>
    <n v="8.52"/>
    <s v="Denmark"/>
    <s v="DH"/>
    <x v="0"/>
  </r>
  <r>
    <x v="10"/>
    <x v="2"/>
    <x v="13"/>
    <d v="1921-03-15T00:00:00"/>
    <n v="55.7"/>
    <n v="8.52"/>
    <s v="Denmark"/>
    <s v="DH"/>
    <x v="0"/>
  </r>
  <r>
    <x v="23"/>
    <x v="1"/>
    <x v="20"/>
    <d v="1916-04-16T00:00:00"/>
    <n v="47.38"/>
    <n v="8.48"/>
    <s v="Switzerland"/>
    <s v="DH"/>
    <x v="0"/>
  </r>
  <r>
    <x v="25"/>
    <x v="11"/>
    <x v="13"/>
    <d v="1922-02-14T00:00:00"/>
    <n v="47.92"/>
    <n v="22.02"/>
    <s v="Hungary"/>
    <s v="UU"/>
    <x v="1"/>
  </r>
  <r>
    <x v="5"/>
    <x v="1"/>
    <x v="20"/>
    <d v="1908-04-16T00:00:00"/>
    <n v="48.02"/>
    <n v="21.68"/>
    <s v="Hungary"/>
    <s v="UU"/>
    <x v="1"/>
  </r>
  <r>
    <x v="14"/>
    <x v="3"/>
    <x v="13"/>
    <d v="1930-12-15T00:00:00"/>
    <n v="61.27"/>
    <n v="10.4"/>
    <s v="Norway"/>
    <s v="UU"/>
    <x v="0"/>
  </r>
  <r>
    <x v="10"/>
    <x v="8"/>
    <x v="13"/>
    <d v="1920-10-13T00:00:00"/>
    <n v="61.28"/>
    <n v="10.4"/>
    <s v="Norway"/>
    <s v="RH"/>
    <x v="0"/>
  </r>
  <r>
    <x v="30"/>
    <x v="7"/>
    <x v="20"/>
    <d v="1909-08-15T00:00:00"/>
    <n v="61.27"/>
    <n v="10.45"/>
    <s v="Norway"/>
    <s v="UU"/>
    <x v="1"/>
  </r>
  <r>
    <x v="10"/>
    <x v="10"/>
    <x v="20"/>
    <d v="1920-06-14T00:00:00"/>
    <n v="51.38"/>
    <n v="18.850000000000001"/>
    <s v="Poland"/>
    <s v="UU"/>
    <x v="0"/>
  </r>
  <r>
    <x v="22"/>
    <x v="8"/>
    <x v="21"/>
    <d v="1907-10-18T00:00:00"/>
    <n v="51.8"/>
    <n v="12.18"/>
    <s v="Germany"/>
    <s v="UU"/>
    <x v="0"/>
  </r>
  <r>
    <x v="6"/>
    <x v="5"/>
    <x v="21"/>
    <d v="1915-07-19T00:00:00"/>
    <n v="49.87"/>
    <n v="8.68"/>
    <s v="Germany"/>
    <s v="UU"/>
    <x v="0"/>
  </r>
  <r>
    <x v="6"/>
    <x v="7"/>
    <x v="18"/>
    <d v="1915-08-16T00:00:00"/>
    <n v="52.2"/>
    <n v="11.42"/>
    <s v="Germany"/>
    <s v="DH"/>
    <x v="0"/>
  </r>
  <r>
    <x v="6"/>
    <x v="0"/>
    <x v="20"/>
    <d v="1916-01-15T00:00:00"/>
    <n v="49.9"/>
    <n v="8.27"/>
    <s v="Germany"/>
    <s v="UK"/>
    <x v="0"/>
  </r>
  <r>
    <x v="7"/>
    <x v="1"/>
    <x v="21"/>
    <d v="1935-04-20T00:00:00"/>
    <n v="53.87"/>
    <n v="10.8"/>
    <s v="Germany"/>
    <s v="UK"/>
    <x v="0"/>
  </r>
  <r>
    <x v="28"/>
    <x v="4"/>
    <x v="21"/>
    <d v="1932-09-17T00:00:00"/>
    <n v="53.93"/>
    <n v="10.7"/>
    <s v="Germany"/>
    <s v="DH"/>
    <x v="0"/>
  </r>
  <r>
    <x v="10"/>
    <x v="11"/>
    <x v="20"/>
    <d v="1921-02-14T00:00:00"/>
    <n v="51.32"/>
    <n v="9.5"/>
    <s v="Germany"/>
    <s v="DH"/>
    <x v="0"/>
  </r>
  <r>
    <x v="16"/>
    <x v="1"/>
    <x v="17"/>
    <d v="1925-04-18T00:00:00"/>
    <n v="50.87"/>
    <n v="9.33"/>
    <s v="Germany"/>
    <s v="UU"/>
    <x v="0"/>
  </r>
  <r>
    <x v="22"/>
    <x v="5"/>
    <x v="18"/>
    <d v="1907-07-17T00:00:00"/>
    <n v="56.43"/>
    <n v="9.42"/>
    <s v="Denmark"/>
    <s v="DH"/>
    <x v="0"/>
  </r>
  <r>
    <x v="18"/>
    <x v="0"/>
    <x v="20"/>
    <d v="1929-01-14T00:00:00"/>
    <n v="56.45"/>
    <n v="9.42"/>
    <s v="Denmark"/>
    <s v="UU"/>
    <x v="0"/>
  </r>
  <r>
    <x v="8"/>
    <x v="7"/>
    <x v="18"/>
    <d v="1913-08-16T00:00:00"/>
    <n v="55.7"/>
    <n v="8.52"/>
    <s v="Denmark"/>
    <s v="DH"/>
    <x v="0"/>
  </r>
  <r>
    <x v="21"/>
    <x v="1"/>
    <x v="18"/>
    <d v="1924-04-17T00:00:00"/>
    <n v="56.97"/>
    <n v="8.4499999999999993"/>
    <s v="Denmark"/>
    <s v="DH"/>
    <x v="0"/>
  </r>
  <r>
    <x v="14"/>
    <x v="4"/>
    <x v="20"/>
    <d v="1930-09-15T00:00:00"/>
    <n v="60.17"/>
    <n v="24.83"/>
    <s v="Finland"/>
    <s v="HH"/>
    <x v="0"/>
  </r>
  <r>
    <x v="10"/>
    <x v="8"/>
    <x v="20"/>
    <d v="1920-10-14T00:00:00"/>
    <n v="62.8"/>
    <n v="30.2"/>
    <s v="Finland"/>
    <s v="HH"/>
    <x v="0"/>
  </r>
  <r>
    <x v="20"/>
    <x v="8"/>
    <x v="18"/>
    <d v="1911-10-16T00:00:00"/>
    <n v="50.95"/>
    <n v="10.08"/>
    <s v="Germany"/>
    <s v="UU"/>
    <x v="0"/>
  </r>
  <r>
    <x v="8"/>
    <x v="7"/>
    <x v="21"/>
    <d v="1913-08-18T00:00:00"/>
    <n v="51.17"/>
    <n v="9.1"/>
    <s v="Germany"/>
    <s v="DH"/>
    <x v="0"/>
  </r>
  <r>
    <x v="6"/>
    <x v="7"/>
    <x v="17"/>
    <d v="1915-08-17T00:00:00"/>
    <n v="53.45"/>
    <n v="9.9700000000000006"/>
    <s v="Germany"/>
    <s v="DH"/>
    <x v="0"/>
  </r>
  <r>
    <x v="0"/>
    <x v="5"/>
    <x v="21"/>
    <d v="1933-07-19T00:00:00"/>
    <n v="53.43"/>
    <n v="10.3"/>
    <s v="Germany"/>
    <s v="AH"/>
    <x v="0"/>
  </r>
  <r>
    <x v="2"/>
    <x v="1"/>
    <x v="22"/>
    <d v="1919-04-23T00:00:00"/>
    <n v="53.43"/>
    <n v="10.3"/>
    <s v="Germany"/>
    <s v="DH"/>
    <x v="0"/>
  </r>
  <r>
    <x v="30"/>
    <x v="5"/>
    <x v="17"/>
    <d v="1909-07-18T00:00:00"/>
    <n v="52.58"/>
    <n v="11.87"/>
    <s v="Germany"/>
    <s v="DH"/>
    <x v="0"/>
  </r>
  <r>
    <x v="30"/>
    <x v="3"/>
    <x v="17"/>
    <d v="1909-12-18T00:00:00"/>
    <n v="36.880000000000003"/>
    <n v="-5.8"/>
    <s v="Spain"/>
    <s v="DH"/>
    <x v="0"/>
  </r>
  <r>
    <x v="0"/>
    <x v="0"/>
    <x v="18"/>
    <d v="1934-01-16T00:00:00"/>
    <n v="56.05"/>
    <n v="12.12"/>
    <s v="Denmark"/>
    <s v="DH"/>
    <x v="0"/>
  </r>
  <r>
    <x v="21"/>
    <x v="7"/>
    <x v="21"/>
    <d v="1924-08-17T00:00:00"/>
    <n v="56.07"/>
    <n v="12.12"/>
    <s v="Denmark"/>
    <s v="DH"/>
    <x v="0"/>
  </r>
  <r>
    <x v="19"/>
    <x v="0"/>
    <x v="18"/>
    <d v="1927-01-16T00:00:00"/>
    <n v="55.87"/>
    <n v="12.33"/>
    <s v="Denmark"/>
    <s v="DH"/>
    <x v="0"/>
  </r>
  <r>
    <x v="8"/>
    <x v="6"/>
    <x v="18"/>
    <d v="1913-11-16T00:00:00"/>
    <n v="55.75"/>
    <n v="12.5"/>
    <s v="Denmark"/>
    <s v="UU"/>
    <x v="2"/>
  </r>
  <r>
    <x v="30"/>
    <x v="10"/>
    <x v="23"/>
    <d v="1909-06-20T00:00:00"/>
    <n v="55.7"/>
    <n v="8.93"/>
    <s v="Denmark"/>
    <s v="DH"/>
    <x v="0"/>
  </r>
  <r>
    <x v="1"/>
    <x v="7"/>
    <x v="21"/>
    <d v="1910-08-18T00:00:00"/>
    <n v="55.47"/>
    <n v="9.15"/>
    <s v="Denmark"/>
    <s v="UU"/>
    <x v="1"/>
  </r>
  <r>
    <x v="9"/>
    <x v="0"/>
    <x v="18"/>
    <d v="1907-01-16T00:00:00"/>
    <n v="55.68"/>
    <n v="9.0500000000000007"/>
    <s v="Denmark"/>
    <s v="DH"/>
    <x v="0"/>
  </r>
  <r>
    <x v="9"/>
    <x v="4"/>
    <x v="17"/>
    <d v="1906-09-17T00:00:00"/>
    <n v="55.32"/>
    <n v="10.53"/>
    <s v="Denmark"/>
    <s v="DH"/>
    <x v="0"/>
  </r>
  <r>
    <x v="23"/>
    <x v="1"/>
    <x v="21"/>
    <d v="1916-04-19T00:00:00"/>
    <n v="53.83"/>
    <n v="-1.78"/>
    <s v="UK"/>
    <s v="DH"/>
    <x v="0"/>
  </r>
  <r>
    <x v="28"/>
    <x v="5"/>
    <x v="17"/>
    <d v="1932-07-17T00:00:00"/>
    <n v="53.83"/>
    <n v="-1.78"/>
    <s v="UK"/>
    <s v="RH"/>
    <x v="0"/>
  </r>
  <r>
    <x v="21"/>
    <x v="7"/>
    <x v="17"/>
    <d v="1924-08-16T00:00:00"/>
    <n v="52.53"/>
    <n v="-2.82"/>
    <s v="UK"/>
    <s v="DH"/>
    <x v="0"/>
  </r>
  <r>
    <x v="28"/>
    <x v="4"/>
    <x v="18"/>
    <d v="1932-09-15T00:00:00"/>
    <n v="53.85"/>
    <n v="-2.4300000000000002"/>
    <s v="UK"/>
    <s v="DH"/>
    <x v="0"/>
  </r>
  <r>
    <x v="4"/>
    <x v="5"/>
    <x v="17"/>
    <d v="1923-07-18T00:00:00"/>
    <n v="62.6"/>
    <n v="21.5"/>
    <s v="Finland"/>
    <s v="DH"/>
    <x v="0"/>
  </r>
  <r>
    <x v="10"/>
    <x v="3"/>
    <x v="18"/>
    <d v="1920-12-16T00:00:00"/>
    <n v="60.5"/>
    <n v="25.4"/>
    <s v="Finland"/>
    <s v="DH"/>
    <x v="0"/>
  </r>
  <r>
    <x v="28"/>
    <x v="8"/>
    <x v="22"/>
    <d v="1932-10-20T00:00:00"/>
    <n v="51.3"/>
    <n v="12.23"/>
    <s v="Germany"/>
    <s v="UU"/>
    <x v="0"/>
  </r>
  <r>
    <x v="0"/>
    <x v="1"/>
    <x v="22"/>
    <d v="1933-04-22T00:00:00"/>
    <n v="51.1"/>
    <n v="12"/>
    <s v="Germany"/>
    <s v="UU"/>
    <x v="0"/>
  </r>
  <r>
    <x v="23"/>
    <x v="11"/>
    <x v="17"/>
    <d v="1917-02-16T00:00:00"/>
    <n v="51.98"/>
    <n v="10.57"/>
    <s v="Germany"/>
    <s v="UU"/>
    <x v="1"/>
  </r>
  <r>
    <x v="23"/>
    <x v="2"/>
    <x v="17"/>
    <d v="1917-03-18T00:00:00"/>
    <n v="43.32"/>
    <n v="-0.60000000000000009"/>
    <s v="France"/>
    <s v="RH"/>
    <x v="2"/>
  </r>
  <r>
    <x v="15"/>
    <x v="8"/>
    <x v="17"/>
    <d v="1929-10-17T00:00:00"/>
    <n v="53.45"/>
    <n v="9.93"/>
    <s v="Germany"/>
    <s v="DH"/>
    <x v="0"/>
  </r>
  <r>
    <x v="3"/>
    <x v="10"/>
    <x v="21"/>
    <d v="1934-06-18T00:00:00"/>
    <n v="55.32"/>
    <n v="12.02"/>
    <s v="Denmark"/>
    <s v="DH"/>
    <x v="0"/>
  </r>
  <r>
    <x v="29"/>
    <x v="10"/>
    <x v="19"/>
    <d v="1936-06-18T00:00:00"/>
    <n v="55.47"/>
    <n v="9.15"/>
    <s v="Denmark"/>
    <s v="PD"/>
    <x v="0"/>
  </r>
  <r>
    <x v="26"/>
    <x v="5"/>
    <x v="21"/>
    <d v="1922-07-19T00:00:00"/>
    <n v="54.7"/>
    <n v="18.47"/>
    <s v="Poland"/>
    <s v="UU"/>
    <x v="0"/>
  </r>
  <r>
    <x v="10"/>
    <x v="9"/>
    <x v="21"/>
    <d v="1920-05-20T00:00:00"/>
    <n v="62.8"/>
    <n v="27.6"/>
    <s v="Finland"/>
    <s v="DH"/>
    <x v="0"/>
  </r>
  <r>
    <x v="2"/>
    <x v="2"/>
    <x v="17"/>
    <d v="1920-03-18T00:00:00"/>
    <n v="60.2"/>
    <n v="24.9"/>
    <s v="Finland"/>
    <s v="DH"/>
    <x v="0"/>
  </r>
  <r>
    <x v="6"/>
    <x v="7"/>
    <x v="21"/>
    <d v="1915-08-18T00:00:00"/>
    <n v="60.2"/>
    <n v="24.9"/>
    <s v="Finland"/>
    <s v="UU"/>
    <x v="0"/>
  </r>
  <r>
    <x v="6"/>
    <x v="8"/>
    <x v="17"/>
    <d v="1915-10-17T00:00:00"/>
    <n v="60.2"/>
    <n v="24.9"/>
    <s v="Finland"/>
    <s v="HH"/>
    <x v="0"/>
  </r>
  <r>
    <x v="28"/>
    <x v="4"/>
    <x v="21"/>
    <d v="1932-09-17T00:00:00"/>
    <n v="62.3"/>
    <n v="27.17"/>
    <s v="Finland"/>
    <s v="DH"/>
    <x v="0"/>
  </r>
  <r>
    <x v="22"/>
    <x v="7"/>
    <x v="21"/>
    <d v="1907-08-18T00:00:00"/>
    <n v="62.3"/>
    <n v="27.1"/>
    <s v="Finland"/>
    <s v="UU"/>
    <x v="0"/>
  </r>
  <r>
    <x v="12"/>
    <x v="11"/>
    <x v="17"/>
    <d v="1928-02-17T00:00:00"/>
    <n v="62.3"/>
    <n v="27.1"/>
    <s v="Finland"/>
    <s v="DH"/>
    <x v="0"/>
  </r>
  <r>
    <x v="9"/>
    <x v="3"/>
    <x v="21"/>
    <d v="1906-12-19T00:00:00"/>
    <n v="62.17"/>
    <n v="27"/>
    <s v="Finland"/>
    <s v="DH"/>
    <x v="0"/>
  </r>
  <r>
    <x v="5"/>
    <x v="7"/>
    <x v="24"/>
    <d v="1908-08-26T00:00:00"/>
    <n v="60.3"/>
    <n v="27.2"/>
    <s v="Finland"/>
    <s v="UU"/>
    <x v="0"/>
  </r>
  <r>
    <x v="16"/>
    <x v="6"/>
    <x v="17"/>
    <d v="1925-11-17T00:00:00"/>
    <n v="60.5"/>
    <n v="25.4"/>
    <s v="Finland"/>
    <s v="DH"/>
    <x v="0"/>
  </r>
  <r>
    <x v="9"/>
    <x v="3"/>
    <x v="17"/>
    <d v="1906-12-18T00:00:00"/>
    <n v="60.5"/>
    <n v="25.4"/>
    <s v="Finland"/>
    <s v="DH"/>
    <x v="0"/>
  </r>
  <r>
    <x v="21"/>
    <x v="3"/>
    <x v="17"/>
    <d v="1924-12-17T00:00:00"/>
    <n v="63"/>
    <n v="21.5"/>
    <s v="Finland"/>
    <s v="DH"/>
    <x v="0"/>
  </r>
  <r>
    <x v="7"/>
    <x v="10"/>
    <x v="19"/>
    <d v="1935-06-19T00:00:00"/>
    <n v="59.4"/>
    <n v="17.899999999999999"/>
    <s v="Sweden"/>
    <s v="UU"/>
    <x v="1"/>
  </r>
  <r>
    <x v="20"/>
    <x v="6"/>
    <x v="21"/>
    <d v="1911-11-18T00:00:00"/>
    <n v="51.02"/>
    <n v="4.97"/>
    <s v="Belgium"/>
    <s v="HH"/>
    <x v="0"/>
  </r>
  <r>
    <x v="10"/>
    <x v="3"/>
    <x v="21"/>
    <d v="1920-12-18T00:00:00"/>
    <n v="49.92"/>
    <n v="15.38"/>
    <s v="Czech Republic"/>
    <s v="DH"/>
    <x v="0"/>
  </r>
  <r>
    <x v="28"/>
    <x v="2"/>
    <x v="19"/>
    <d v="1933-03-20T00:00:00"/>
    <n v="50.92"/>
    <n v="9.7799999999999994"/>
    <s v="Germany"/>
    <s v="UU"/>
    <x v="0"/>
  </r>
  <r>
    <x v="15"/>
    <x v="2"/>
    <x v="19"/>
    <d v="1930-03-21T00:00:00"/>
    <n v="50.95"/>
    <n v="9.8800000000000008"/>
    <s v="Germany"/>
    <s v="DH"/>
    <x v="0"/>
  </r>
  <r>
    <x v="10"/>
    <x v="9"/>
    <x v="19"/>
    <d v="1920-05-21T00:00:00"/>
    <n v="51.02"/>
    <n v="9.8800000000000008"/>
    <s v="Germany"/>
    <s v="DH"/>
    <x v="0"/>
  </r>
  <r>
    <x v="9"/>
    <x v="9"/>
    <x v="19"/>
    <d v="1906-05-22T00:00:00"/>
    <n v="52.35"/>
    <n v="10.78"/>
    <s v="Germany"/>
    <s v="DH"/>
    <x v="0"/>
  </r>
  <r>
    <x v="21"/>
    <x v="0"/>
    <x v="21"/>
    <d v="1925-01-17T00:00:00"/>
    <n v="52.32"/>
    <n v="11.35"/>
    <s v="Germany"/>
    <s v="DH"/>
    <x v="0"/>
  </r>
  <r>
    <x v="28"/>
    <x v="6"/>
    <x v="21"/>
    <d v="1932-11-17T00:00:00"/>
    <n v="50.68"/>
    <n v="8.8699999999999992"/>
    <s v="Germany"/>
    <s v="ND"/>
    <x v="2"/>
  </r>
  <r>
    <x v="8"/>
    <x v="0"/>
    <x v="19"/>
    <d v="1914-01-19T00:00:00"/>
    <n v="50.33"/>
    <n v="7.22"/>
    <s v="Germany"/>
    <s v="DH"/>
    <x v="0"/>
  </r>
  <r>
    <x v="28"/>
    <x v="4"/>
    <x v="22"/>
    <d v="1932-09-20T00:00:00"/>
    <n v="50.52"/>
    <n v="9.1300000000000008"/>
    <s v="Germany"/>
    <s v="PD"/>
    <x v="0"/>
  </r>
  <r>
    <x v="16"/>
    <x v="6"/>
    <x v="21"/>
    <d v="1925-11-18T00:00:00"/>
    <n v="51.75"/>
    <n v="7.92"/>
    <s v="Germany"/>
    <s v="UU"/>
    <x v="0"/>
  </r>
  <r>
    <x v="29"/>
    <x v="0"/>
    <x v="19"/>
    <d v="1937-01-18T00:00:00"/>
    <n v="50.98"/>
    <n v="9.4700000000000006"/>
    <s v="Germany"/>
    <s v="DH"/>
    <x v="0"/>
  </r>
  <r>
    <x v="20"/>
    <x v="5"/>
    <x v="19"/>
    <d v="1911-07-20T00:00:00"/>
    <n v="55.68"/>
    <n v="12.5"/>
    <s v="Denmark"/>
    <s v="DH"/>
    <x v="0"/>
  </r>
  <r>
    <x v="22"/>
    <x v="6"/>
    <x v="21"/>
    <d v="1907-11-18T00:00:00"/>
    <n v="55.3"/>
    <n v="10.48"/>
    <s v="Denmark"/>
    <s v="DH"/>
    <x v="0"/>
  </r>
  <r>
    <x v="30"/>
    <x v="5"/>
    <x v="19"/>
    <d v="1909-07-20T00:00:00"/>
    <n v="53.83"/>
    <n v="-1.78"/>
    <s v="UK"/>
    <s v="RH"/>
    <x v="0"/>
  </r>
  <r>
    <x v="4"/>
    <x v="5"/>
    <x v="19"/>
    <d v="1923-07-20T00:00:00"/>
    <n v="53.83"/>
    <n v="-1.78"/>
    <s v="UK"/>
    <s v="RH"/>
    <x v="0"/>
  </r>
  <r>
    <x v="5"/>
    <x v="6"/>
    <x v="21"/>
    <d v="1908-11-17T00:00:00"/>
    <n v="50.88"/>
    <n v="0.63"/>
    <s v="UK"/>
    <s v="UU"/>
    <x v="0"/>
  </r>
  <r>
    <x v="16"/>
    <x v="11"/>
    <x v="23"/>
    <d v="1926-02-20T00:00:00"/>
    <n v="54.85"/>
    <n v="-3.05"/>
    <s v="UK"/>
    <s v="ND"/>
    <x v="0"/>
  </r>
  <r>
    <x v="11"/>
    <x v="3"/>
    <x v="19"/>
    <d v="1931-12-20T00:00:00"/>
    <n v="46.22"/>
    <n v="6.08"/>
    <s v="Switzerland"/>
    <s v="DH"/>
    <x v="0"/>
  </r>
  <r>
    <x v="25"/>
    <x v="2"/>
    <x v="21"/>
    <d v="1922-03-20T00:00:00"/>
    <n v="59.15"/>
    <n v="11.77"/>
    <s v="Norway"/>
    <s v="DH"/>
    <x v="0"/>
  </r>
  <r>
    <x v="7"/>
    <x v="3"/>
    <x v="23"/>
    <d v="1935-12-21T00:00:00"/>
    <n v="61.6"/>
    <n v="5.05"/>
    <s v="Norway"/>
    <s v="UU"/>
    <x v="1"/>
  </r>
  <r>
    <x v="2"/>
    <x v="11"/>
    <x v="21"/>
    <d v="1920-02-18T00:00:00"/>
    <n v="61"/>
    <n v="30.1"/>
    <s v="Russia"/>
    <s v="UU"/>
    <x v="0"/>
  </r>
  <r>
    <x v="6"/>
    <x v="3"/>
    <x v="21"/>
    <d v="1915-12-19T00:00:00"/>
    <n v="60.67"/>
    <n v="28.67"/>
    <s v="Russia"/>
    <s v="DH"/>
    <x v="0"/>
  </r>
  <r>
    <x v="1"/>
    <x v="3"/>
    <x v="21"/>
    <d v="1910-12-19T00:00:00"/>
    <n v="62.3"/>
    <n v="27.1"/>
    <s v="Finland"/>
    <s v="HH"/>
    <x v="0"/>
  </r>
  <r>
    <x v="18"/>
    <x v="2"/>
    <x v="21"/>
    <d v="1929-03-19T00:00:00"/>
    <n v="62.3"/>
    <n v="27.17"/>
    <s v="Finland"/>
    <s v="DH"/>
    <x v="0"/>
  </r>
  <r>
    <x v="19"/>
    <x v="4"/>
    <x v="23"/>
    <d v="1926-09-20T00:00:00"/>
    <n v="60.8"/>
    <n v="26.7"/>
    <s v="Finland"/>
    <s v="DH"/>
    <x v="0"/>
  </r>
  <r>
    <x v="0"/>
    <x v="4"/>
    <x v="23"/>
    <d v="1933-09-20T00:00:00"/>
    <n v="61.67"/>
    <n v="28.67"/>
    <s v="Finland"/>
    <s v="UU"/>
    <x v="0"/>
  </r>
  <r>
    <x v="5"/>
    <x v="10"/>
    <x v="22"/>
    <d v="1908-06-20T00:00:00"/>
    <n v="61.9"/>
    <n v="29.2"/>
    <s v="Finland"/>
    <s v="DH"/>
    <x v="0"/>
  </r>
  <r>
    <x v="28"/>
    <x v="6"/>
    <x v="21"/>
    <d v="1932-11-17T00:00:00"/>
    <n v="61.6"/>
    <n v="23.9"/>
    <s v="Finland"/>
    <s v="HH"/>
    <x v="0"/>
  </r>
  <r>
    <x v="10"/>
    <x v="3"/>
    <x v="21"/>
    <d v="1920-12-18T00:00:00"/>
    <n v="57.65"/>
    <n v="12.88"/>
    <s v="Sweden"/>
    <s v="UU"/>
    <x v="1"/>
  </r>
  <r>
    <x v="8"/>
    <x v="8"/>
    <x v="21"/>
    <d v="1913-10-18T00:00:00"/>
    <n v="57.65"/>
    <n v="12.88"/>
    <s v="Sweden"/>
    <s v="UU"/>
    <x v="1"/>
  </r>
  <r>
    <x v="25"/>
    <x v="3"/>
    <x v="21"/>
    <d v="1921-12-19T00:00:00"/>
    <n v="56.82"/>
    <n v="12.73"/>
    <s v="Sweden"/>
    <s v="DH"/>
    <x v="0"/>
  </r>
  <r>
    <x v="20"/>
    <x v="10"/>
    <x v="19"/>
    <d v="1911-06-19T00:00:00"/>
    <n v="56.73"/>
    <n v="12.73"/>
    <s v="Sweden"/>
    <s v="RH"/>
    <x v="0"/>
  </r>
  <r>
    <x v="17"/>
    <x v="6"/>
    <x v="21"/>
    <d v="1917-11-18T00:00:00"/>
    <n v="60.82"/>
    <n v="15.8"/>
    <s v="Sweden"/>
    <s v="DH"/>
    <x v="0"/>
  </r>
  <r>
    <x v="27"/>
    <x v="6"/>
    <x v="21"/>
    <d v="1912-11-17T00:00:00"/>
    <n v="59.62"/>
    <n v="17.850000000000001"/>
    <s v="Sweden"/>
    <s v="DH"/>
    <x v="0"/>
  </r>
  <r>
    <x v="30"/>
    <x v="1"/>
    <x v="23"/>
    <d v="1909-04-21T00:00:00"/>
    <n v="57.13"/>
    <n v="15.13"/>
    <s v="Sweden"/>
    <s v="DH"/>
    <x v="0"/>
  </r>
  <r>
    <x v="1"/>
    <x v="7"/>
    <x v="23"/>
    <d v="1910-08-20T00:00:00"/>
    <n v="51.42"/>
    <n v="5"/>
    <s v="Belgium"/>
    <s v="DH"/>
    <x v="0"/>
  </r>
  <r>
    <x v="16"/>
    <x v="10"/>
    <x v="23"/>
    <d v="1925-06-20T00:00:00"/>
    <n v="51.58"/>
    <n v="11.8"/>
    <s v="Germany"/>
    <s v="UU"/>
    <x v="0"/>
  </r>
  <r>
    <x v="23"/>
    <x v="3"/>
    <x v="23"/>
    <d v="1916-12-20T00:00:00"/>
    <n v="53.77"/>
    <n v="9.67"/>
    <s v="Germany"/>
    <s v="RH"/>
    <x v="2"/>
  </r>
  <r>
    <x v="18"/>
    <x v="5"/>
    <x v="22"/>
    <d v="1928-07-21T00:00:00"/>
    <n v="52.28"/>
    <n v="8.0500000000000007"/>
    <s v="Germany"/>
    <s v="DH"/>
    <x v="0"/>
  </r>
  <r>
    <x v="5"/>
    <x v="3"/>
    <x v="19"/>
    <d v="1908-12-19T00:00:00"/>
    <n v="53.87"/>
    <n v="9.8800000000000008"/>
    <s v="Germany"/>
    <s v="AH"/>
    <x v="0"/>
  </r>
  <r>
    <x v="16"/>
    <x v="2"/>
    <x v="19"/>
    <d v="1926-03-21T00:00:00"/>
    <n v="53.97"/>
    <n v="9.7799999999999994"/>
    <s v="Germany"/>
    <s v="DH"/>
    <x v="0"/>
  </r>
  <r>
    <x v="6"/>
    <x v="8"/>
    <x v="23"/>
    <d v="1915-10-20T00:00:00"/>
    <n v="53.83"/>
    <n v="9.9700000000000006"/>
    <s v="Germany"/>
    <s v="DH"/>
    <x v="0"/>
  </r>
  <r>
    <x v="19"/>
    <x v="5"/>
    <x v="23"/>
    <d v="1926-07-21T00:00:00"/>
    <n v="51.25"/>
    <n v="12.03"/>
    <s v="Germany"/>
    <s v="DH"/>
    <x v="0"/>
  </r>
  <r>
    <x v="1"/>
    <x v="3"/>
    <x v="19"/>
    <d v="1910-12-20T00:00:00"/>
    <n v="55.68"/>
    <n v="12.57"/>
    <s v="Denmark"/>
    <s v="UU"/>
    <x v="0"/>
  </r>
  <r>
    <x v="11"/>
    <x v="4"/>
    <x v="19"/>
    <d v="1931-09-19T00:00:00"/>
    <n v="55.68"/>
    <n v="12.5"/>
    <s v="Denmark"/>
    <s v="UU"/>
    <x v="0"/>
  </r>
  <r>
    <x v="10"/>
    <x v="4"/>
    <x v="23"/>
    <d v="1920-09-19T00:00:00"/>
    <n v="55.5"/>
    <n v="9.4700000000000006"/>
    <s v="Denmark"/>
    <s v="PD"/>
    <x v="0"/>
  </r>
  <r>
    <x v="10"/>
    <x v="4"/>
    <x v="19"/>
    <d v="1920-09-18T00:00:00"/>
    <n v="55.57"/>
    <n v="9.35"/>
    <s v="Denmark"/>
    <s v="DH"/>
    <x v="0"/>
  </r>
  <r>
    <x v="10"/>
    <x v="1"/>
    <x v="23"/>
    <d v="1920-04-21T00:00:00"/>
    <n v="52.53"/>
    <n v="-4.05"/>
    <s v="UK"/>
    <s v="UU"/>
    <x v="0"/>
  </r>
  <r>
    <x v="29"/>
    <x v="2"/>
    <x v="19"/>
    <d v="1937-03-20T00:00:00"/>
    <n v="59.95"/>
    <n v="11.02"/>
    <s v="Norway"/>
    <s v="DH"/>
    <x v="0"/>
  </r>
  <r>
    <x v="27"/>
    <x v="4"/>
    <x v="25"/>
    <d v="1912-10-03T00:00:00"/>
    <n v="58.45"/>
    <n v="6.13"/>
    <s v="Norway"/>
    <s v="UU"/>
    <x v="0"/>
  </r>
  <r>
    <x v="17"/>
    <x v="1"/>
    <x v="23"/>
    <d v="1917-04-21T00:00:00"/>
    <n v="60.5"/>
    <n v="30"/>
    <s v="Russia"/>
    <s v="DH"/>
    <x v="0"/>
  </r>
  <r>
    <x v="16"/>
    <x v="8"/>
    <x v="19"/>
    <d v="1925-10-19T00:00:00"/>
    <n v="60.8"/>
    <n v="28.7"/>
    <s v="Russia"/>
    <s v="RH"/>
    <x v="2"/>
  </r>
  <r>
    <x v="1"/>
    <x v="6"/>
    <x v="19"/>
    <d v="1910-11-19T00:00:00"/>
    <n v="62.3"/>
    <n v="27.17"/>
    <s v="Finland"/>
    <s v="UU"/>
    <x v="0"/>
  </r>
  <r>
    <x v="10"/>
    <x v="11"/>
    <x v="19"/>
    <d v="1921-02-18T00:00:00"/>
    <n v="60.57"/>
    <n v="25.15"/>
    <s v="Finland"/>
    <s v="DH"/>
    <x v="0"/>
  </r>
  <r>
    <x v="6"/>
    <x v="6"/>
    <x v="19"/>
    <d v="1915-11-19T00:00:00"/>
    <n v="62.5"/>
    <n v="26.2"/>
    <s v="Finland"/>
    <s v="DH"/>
    <x v="0"/>
  </r>
  <r>
    <x v="24"/>
    <x v="5"/>
    <x v="23"/>
    <d v="1918-07-21T00:00:00"/>
    <n v="61"/>
    <n v="21.5"/>
    <s v="Finland"/>
    <s v="HH"/>
    <x v="0"/>
  </r>
  <r>
    <x v="10"/>
    <x v="4"/>
    <x v="22"/>
    <d v="1920-09-20T00:00:00"/>
    <n v="55.85"/>
    <n v="13.42"/>
    <s v="Sweden"/>
    <s v="DH"/>
    <x v="0"/>
  </r>
  <r>
    <x v="21"/>
    <x v="11"/>
    <x v="19"/>
    <d v="1925-02-18T00:00:00"/>
    <n v="59.32"/>
    <n v="18.47"/>
    <s v="Sweden"/>
    <s v="DH"/>
    <x v="0"/>
  </r>
  <r>
    <x v="13"/>
    <x v="2"/>
    <x v="19"/>
    <d v="1915-03-21T00:00:00"/>
    <n v="59.32"/>
    <n v="18.47"/>
    <s v="Sweden"/>
    <s v="DH"/>
    <x v="0"/>
  </r>
  <r>
    <x v="13"/>
    <x v="8"/>
    <x v="19"/>
    <d v="1914-10-19T00:00:00"/>
    <n v="59.62"/>
    <n v="17.850000000000001"/>
    <s v="Sweden"/>
    <s v="UU"/>
    <x v="1"/>
  </r>
  <r>
    <x v="14"/>
    <x v="6"/>
    <x v="19"/>
    <d v="1930-11-19T00:00:00"/>
    <n v="59.62"/>
    <n v="17.850000000000001"/>
    <s v="Sweden"/>
    <s v="DH"/>
    <x v="0"/>
  </r>
  <r>
    <x v="13"/>
    <x v="8"/>
    <x v="19"/>
    <d v="1914-10-19T00:00:00"/>
    <n v="59.62"/>
    <n v="17.850000000000001"/>
    <s v="Sweden"/>
    <s v="UU"/>
    <x v="1"/>
  </r>
  <r>
    <x v="14"/>
    <x v="8"/>
    <x v="23"/>
    <d v="1930-10-20T00:00:00"/>
    <n v="50.05"/>
    <n v="4.5"/>
    <s v="Belgium"/>
    <s v="UU"/>
    <x v="2"/>
  </r>
  <r>
    <x v="6"/>
    <x v="2"/>
    <x v="23"/>
    <d v="1916-03-21T00:00:00"/>
    <n v="52.33"/>
    <n v="10.8"/>
    <s v="Germany"/>
    <s v="DH"/>
    <x v="0"/>
  </r>
  <r>
    <x v="30"/>
    <x v="10"/>
    <x v="22"/>
    <d v="1909-06-21T00:00:00"/>
    <n v="50.18"/>
    <n v="7.3"/>
    <s v="Germany"/>
    <s v="UU"/>
    <x v="0"/>
  </r>
  <r>
    <x v="18"/>
    <x v="6"/>
    <x v="23"/>
    <d v="1928-11-19T00:00:00"/>
    <n v="55.65"/>
    <n v="12.42"/>
    <s v="Denmark"/>
    <s v="UU"/>
    <x v="1"/>
  </r>
  <r>
    <x v="0"/>
    <x v="5"/>
    <x v="26"/>
    <d v="1933-07-29T00:00:00"/>
    <n v="55.83"/>
    <n v="12.53"/>
    <s v="Denmark"/>
    <s v="UU"/>
    <x v="0"/>
  </r>
  <r>
    <x v="16"/>
    <x v="8"/>
    <x v="27"/>
    <d v="1925-10-23T00:00:00"/>
    <n v="54.4"/>
    <n v="-4.45"/>
    <s v="UK"/>
    <s v="UU"/>
    <x v="0"/>
  </r>
  <r>
    <x v="10"/>
    <x v="8"/>
    <x v="23"/>
    <d v="1920-10-19T00:00:00"/>
    <n v="52.02"/>
    <n v="-1.48"/>
    <s v="UK"/>
    <s v="UU"/>
    <x v="0"/>
  </r>
  <r>
    <x v="23"/>
    <x v="8"/>
    <x v="23"/>
    <d v="1916-10-19T00:00:00"/>
    <n v="50.92"/>
    <n v="0.98"/>
    <s v="UK"/>
    <s v="UU"/>
    <x v="1"/>
  </r>
  <r>
    <x v="6"/>
    <x v="8"/>
    <x v="23"/>
    <d v="1915-10-20T00:00:00"/>
    <n v="50.92"/>
    <n v="0.98"/>
    <s v="UK"/>
    <s v="UU"/>
    <x v="1"/>
  </r>
  <r>
    <x v="22"/>
    <x v="8"/>
    <x v="23"/>
    <d v="1907-10-20T00:00:00"/>
    <n v="59.92"/>
    <n v="11.08"/>
    <s v="Norway"/>
    <s v="UU"/>
    <x v="0"/>
  </r>
  <r>
    <x v="6"/>
    <x v="2"/>
    <x v="23"/>
    <d v="1916-03-21T00:00:00"/>
    <n v="48.83"/>
    <n v="24.53"/>
    <s v="Ukraine"/>
    <s v="UU"/>
    <x v="0"/>
  </r>
  <r>
    <x v="30"/>
    <x v="0"/>
    <x v="23"/>
    <d v="1910-01-20T00:00:00"/>
    <n v="52.43"/>
    <n v="21.92"/>
    <s v="Poland"/>
    <s v="UU"/>
    <x v="0"/>
  </r>
  <r>
    <x v="8"/>
    <x v="5"/>
    <x v="28"/>
    <d v="1913-07-23T00:00:00"/>
    <n v="63.9"/>
    <n v="24.7"/>
    <s v="Finland"/>
    <s v="DH"/>
    <x v="0"/>
  </r>
  <r>
    <x v="11"/>
    <x v="5"/>
    <x v="22"/>
    <d v="1931-07-22T00:00:00"/>
    <n v="60.67"/>
    <n v="29"/>
    <s v="Russia"/>
    <s v="DH"/>
    <x v="0"/>
  </r>
  <r>
    <x v="17"/>
    <x v="5"/>
    <x v="22"/>
    <d v="1917-07-22T00:00:00"/>
    <n v="65.819999999999993"/>
    <n v="15.67"/>
    <s v="Sweden"/>
    <s v="DH"/>
    <x v="0"/>
  </r>
  <r>
    <x v="16"/>
    <x v="4"/>
    <x v="22"/>
    <d v="1925-09-21T00:00:00"/>
    <n v="50.67"/>
    <n v="15.35"/>
    <s v="Czech Republic"/>
    <s v="UU"/>
    <x v="0"/>
  </r>
  <r>
    <x v="19"/>
    <x v="3"/>
    <x v="28"/>
    <d v="1926-12-23T00:00:00"/>
    <n v="52.37"/>
    <n v="10.72"/>
    <s v="Germany"/>
    <s v="DH"/>
    <x v="0"/>
  </r>
  <r>
    <x v="7"/>
    <x v="5"/>
    <x v="28"/>
    <d v="1935-07-23T00:00:00"/>
    <n v="51.55"/>
    <n v="11.92"/>
    <s v="Germany"/>
    <s v="DH"/>
    <x v="0"/>
  </r>
  <r>
    <x v="12"/>
    <x v="4"/>
    <x v="22"/>
    <d v="1927-09-21T00:00:00"/>
    <n v="55.97"/>
    <n v="10.15"/>
    <s v="Denmark"/>
    <s v="PD"/>
    <x v="0"/>
  </r>
  <r>
    <x v="9"/>
    <x v="6"/>
    <x v="29"/>
    <d v="1906-11-25T00:00:00"/>
    <n v="55.62"/>
    <n v="9.67"/>
    <s v="Denmark"/>
    <s v="DH"/>
    <x v="0"/>
  </r>
  <r>
    <x v="16"/>
    <x v="4"/>
    <x v="28"/>
    <d v="1925-09-22T00:00:00"/>
    <n v="56"/>
    <n v="10.27"/>
    <s v="Denmark"/>
    <s v="UU"/>
    <x v="0"/>
  </r>
  <r>
    <x v="20"/>
    <x v="0"/>
    <x v="28"/>
    <d v="1912-01-22T00:00:00"/>
    <n v="55.93"/>
    <n v="10.15"/>
    <s v="Denmark"/>
    <s v="DH"/>
    <x v="0"/>
  </r>
  <r>
    <x v="27"/>
    <x v="1"/>
    <x v="27"/>
    <d v="1912-04-24T00:00:00"/>
    <n v="50.9"/>
    <n v="0.18"/>
    <s v="UK"/>
    <s v="DH"/>
    <x v="0"/>
  </r>
  <r>
    <x v="29"/>
    <x v="10"/>
    <x v="28"/>
    <d v="1936-06-21T00:00:00"/>
    <n v="52.03"/>
    <n v="-1.48"/>
    <s v="UK"/>
    <s v="UU"/>
    <x v="1"/>
  </r>
  <r>
    <x v="9"/>
    <x v="9"/>
    <x v="28"/>
    <d v="1906-05-25T00:00:00"/>
    <n v="52.45"/>
    <n v="-2.48"/>
    <s v="UK"/>
    <s v="ND"/>
    <x v="0"/>
  </r>
  <r>
    <x v="24"/>
    <x v="8"/>
    <x v="22"/>
    <d v="1918-10-21T00:00:00"/>
    <n v="48.83"/>
    <n v="24.53"/>
    <s v="Ukraine"/>
    <s v="RH"/>
    <x v="2"/>
  </r>
  <r>
    <x v="10"/>
    <x v="4"/>
    <x v="22"/>
    <d v="1920-09-20T00:00:00"/>
    <n v="50.6"/>
    <n v="26.33"/>
    <s v="Ukraine"/>
    <s v="UU"/>
    <x v="0"/>
  </r>
  <r>
    <x v="10"/>
    <x v="4"/>
    <x v="22"/>
    <d v="1920-09-20T00:00:00"/>
    <n v="50.6"/>
    <n v="26.33"/>
    <s v="Ukraine"/>
    <s v="UU"/>
    <x v="0"/>
  </r>
  <r>
    <x v="8"/>
    <x v="1"/>
    <x v="27"/>
    <d v="1913-04-24T00:00:00"/>
    <n v="60.8"/>
    <n v="23.9"/>
    <s v="Finland"/>
    <s v="DH"/>
    <x v="0"/>
  </r>
  <r>
    <x v="25"/>
    <x v="4"/>
    <x v="28"/>
    <d v="1921-09-22T00:00:00"/>
    <n v="65.77"/>
    <n v="15.13"/>
    <s v="Sweden"/>
    <s v="UU"/>
    <x v="0"/>
  </r>
  <r>
    <x v="25"/>
    <x v="4"/>
    <x v="22"/>
    <d v="1921-09-21T00:00:00"/>
    <n v="60.67"/>
    <n v="17.170000000000002"/>
    <s v="Sweden"/>
    <s v="ND"/>
    <x v="2"/>
  </r>
  <r>
    <x v="21"/>
    <x v="3"/>
    <x v="22"/>
    <d v="1924-12-21T00:00:00"/>
    <n v="60.67"/>
    <n v="17.170000000000002"/>
    <s v="Sweden"/>
    <s v="UU"/>
    <x v="1"/>
  </r>
  <r>
    <x v="5"/>
    <x v="7"/>
    <x v="28"/>
    <d v="1908-08-21T00:00:00"/>
    <n v="60.52"/>
    <n v="14.8"/>
    <s v="Sweden"/>
    <s v="UU"/>
    <x v="0"/>
  </r>
  <r>
    <x v="3"/>
    <x v="8"/>
    <x v="22"/>
    <d v="1934-10-21T00:00:00"/>
    <n v="57.43"/>
    <n v="12.83"/>
    <s v="Sweden"/>
    <s v="PD"/>
    <x v="0"/>
  </r>
  <r>
    <x v="16"/>
    <x v="0"/>
    <x v="22"/>
    <d v="1926-01-21T00:00:00"/>
    <n v="56.9"/>
    <n v="13.38"/>
    <s v="Sweden"/>
    <s v="DH"/>
    <x v="0"/>
  </r>
  <r>
    <x v="15"/>
    <x v="3"/>
    <x v="22"/>
    <d v="1929-12-22T00:00:00"/>
    <n v="58.27"/>
    <n v="12.3"/>
    <s v="Sweden"/>
    <s v="RH"/>
    <x v="0"/>
  </r>
  <r>
    <x v="10"/>
    <x v="11"/>
    <x v="27"/>
    <d v="1921-02-22T00:00:00"/>
    <n v="59.63"/>
    <n v="17.87"/>
    <s v="Sweden"/>
    <s v="DH"/>
    <x v="0"/>
  </r>
  <r>
    <x v="25"/>
    <x v="8"/>
    <x v="22"/>
    <d v="1921-10-21T00:00:00"/>
    <n v="59.65"/>
    <n v="17.88"/>
    <s v="Sweden"/>
    <s v="DH"/>
    <x v="0"/>
  </r>
  <r>
    <x v="16"/>
    <x v="8"/>
    <x v="22"/>
    <d v="1925-10-21T00:00:00"/>
    <n v="62.57"/>
    <n v="17.12"/>
    <s v="Sweden"/>
    <s v="UU"/>
    <x v="0"/>
  </r>
  <r>
    <x v="23"/>
    <x v="4"/>
    <x v="28"/>
    <d v="1916-09-21T00:00:00"/>
    <n v="59.7"/>
    <n v="18.850000000000001"/>
    <s v="Sweden"/>
    <s v="DH"/>
    <x v="0"/>
  </r>
  <r>
    <x v="9"/>
    <x v="0"/>
    <x v="28"/>
    <d v="1907-01-22T00:00:00"/>
    <n v="48.23"/>
    <n v="11.68"/>
    <s v="Germany"/>
    <s v="DH"/>
    <x v="0"/>
  </r>
  <r>
    <x v="19"/>
    <x v="8"/>
    <x v="27"/>
    <d v="1926-10-23T00:00:00"/>
    <n v="52.28"/>
    <n v="10.7"/>
    <s v="Germany"/>
    <s v="UU"/>
    <x v="0"/>
  </r>
  <r>
    <x v="24"/>
    <x v="8"/>
    <x v="27"/>
    <d v="1918-10-23T00:00:00"/>
    <n v="55.22"/>
    <n v="9.6300000000000008"/>
    <s v="Denmark"/>
    <s v="UU"/>
    <x v="1"/>
  </r>
  <r>
    <x v="18"/>
    <x v="7"/>
    <x v="29"/>
    <d v="1928-08-24T00:00:00"/>
    <n v="57"/>
    <n v="9.9"/>
    <s v="Denmark"/>
    <s v="UU"/>
    <x v="0"/>
  </r>
  <r>
    <x v="6"/>
    <x v="2"/>
    <x v="29"/>
    <d v="1916-03-26T00:00:00"/>
    <n v="57"/>
    <n v="9.92"/>
    <s v="Denmark"/>
    <s v="DH"/>
    <x v="0"/>
  </r>
  <r>
    <x v="21"/>
    <x v="2"/>
    <x v="29"/>
    <d v="1925-03-26T00:00:00"/>
    <n v="57"/>
    <n v="9.7799999999999994"/>
    <s v="Denmark"/>
    <s v="DH"/>
    <x v="0"/>
  </r>
  <r>
    <x v="1"/>
    <x v="0"/>
    <x v="28"/>
    <d v="1911-01-22T00:00:00"/>
    <n v="54.02"/>
    <n v="-1.03"/>
    <s v="UK"/>
    <s v="UU"/>
    <x v="0"/>
  </r>
  <r>
    <x v="14"/>
    <x v="7"/>
    <x v="10"/>
    <d v="1930-08-29T00:00:00"/>
    <n v="60.3"/>
    <n v="23.8"/>
    <s v="Finland"/>
    <s v="DH"/>
    <x v="0"/>
  </r>
  <r>
    <x v="19"/>
    <x v="1"/>
    <x v="29"/>
    <d v="1926-04-27T00:00:00"/>
    <n v="65.73"/>
    <n v="14.65"/>
    <s v="Sweden"/>
    <s v="DH"/>
    <x v="0"/>
  </r>
  <r>
    <x v="20"/>
    <x v="4"/>
    <x v="28"/>
    <d v="1911-09-22T00:00:00"/>
    <n v="58.38"/>
    <n v="13.45"/>
    <s v="Sweden"/>
    <s v="PD"/>
    <x v="0"/>
  </r>
  <r>
    <x v="22"/>
    <x v="9"/>
    <x v="27"/>
    <d v="1907-05-26T00:00:00"/>
    <n v="59.48"/>
    <n v="13.37"/>
    <s v="Sweden"/>
    <s v="DH"/>
    <x v="0"/>
  </r>
  <r>
    <x v="22"/>
    <x v="2"/>
    <x v="28"/>
    <d v="1908-03-23T00:00:00"/>
    <n v="56.77"/>
    <n v="14.82"/>
    <s v="Sweden"/>
    <s v="DH"/>
    <x v="0"/>
  </r>
  <r>
    <x v="17"/>
    <x v="3"/>
    <x v="28"/>
    <d v="1917-12-23T00:00:00"/>
    <n v="57.32"/>
    <n v="15.58"/>
    <s v="Sweden"/>
    <s v="DH"/>
    <x v="0"/>
  </r>
  <r>
    <x v="30"/>
    <x v="8"/>
    <x v="28"/>
    <d v="1909-10-22T00:00:00"/>
    <n v="57.32"/>
    <n v="12.95"/>
    <s v="Sweden"/>
    <s v="AH"/>
    <x v="0"/>
  </r>
  <r>
    <x v="13"/>
    <x v="6"/>
    <x v="28"/>
    <d v="1914-11-22T00:00:00"/>
    <n v="57.42"/>
    <n v="12.83"/>
    <s v="Sweden"/>
    <s v="DH"/>
    <x v="0"/>
  </r>
  <r>
    <x v="13"/>
    <x v="6"/>
    <x v="28"/>
    <d v="1914-11-22T00:00:00"/>
    <n v="57.42"/>
    <n v="12.83"/>
    <s v="Sweden"/>
    <s v="DH"/>
    <x v="0"/>
  </r>
  <r>
    <x v="5"/>
    <x v="10"/>
    <x v="27"/>
    <d v="1908-06-22T00:00:00"/>
    <n v="57.4"/>
    <n v="13.63"/>
    <s v="Sweden"/>
    <s v="UU"/>
    <x v="0"/>
  </r>
  <r>
    <x v="10"/>
    <x v="3"/>
    <x v="28"/>
    <d v="1920-12-22T00:00:00"/>
    <n v="59.68"/>
    <n v="18.899999999999999"/>
    <s v="Sweden"/>
    <s v="AH"/>
    <x v="1"/>
  </r>
  <r>
    <x v="5"/>
    <x v="10"/>
    <x v="30"/>
    <d v="1908-06-23T00:00:00"/>
    <n v="57.03"/>
    <n v="14.27"/>
    <s v="Sweden"/>
    <s v="DH"/>
    <x v="0"/>
  </r>
  <r>
    <x v="5"/>
    <x v="8"/>
    <x v="28"/>
    <d v="1908-10-21T00:00:00"/>
    <n v="57.32"/>
    <n v="14.23"/>
    <s v="Sweden"/>
    <s v="PD"/>
    <x v="0"/>
  </r>
  <r>
    <x v="22"/>
    <x v="1"/>
    <x v="27"/>
    <d v="1907-04-25T00:00:00"/>
    <n v="59.65"/>
    <n v="17.920000000000002"/>
    <s v="Sweden"/>
    <s v="DH"/>
    <x v="0"/>
  </r>
  <r>
    <x v="7"/>
    <x v="0"/>
    <x v="28"/>
    <d v="1936-01-22T00:00:00"/>
    <n v="57.33"/>
    <n v="14.18"/>
    <s v="Sweden"/>
    <s v="DH"/>
    <x v="0"/>
  </r>
  <r>
    <x v="8"/>
    <x v="9"/>
    <x v="30"/>
    <d v="1913-05-26T00:00:00"/>
    <n v="49.55"/>
    <n v="15.55"/>
    <s v="Czech Republic"/>
    <s v="DH"/>
    <x v="0"/>
  </r>
  <r>
    <x v="24"/>
    <x v="1"/>
    <x v="30"/>
    <d v="1918-04-26T00:00:00"/>
    <n v="49.55"/>
    <n v="15.55"/>
    <s v="Czech Republic"/>
    <s v="DH"/>
    <x v="0"/>
  </r>
  <r>
    <x v="19"/>
    <x v="4"/>
    <x v="30"/>
    <d v="1926-09-24T00:00:00"/>
    <n v="50.52"/>
    <n v="8.43"/>
    <s v="Germany"/>
    <s v="PD"/>
    <x v="0"/>
  </r>
  <r>
    <x v="15"/>
    <x v="9"/>
    <x v="30"/>
    <d v="1929-05-26T00:00:00"/>
    <n v="50.77"/>
    <n v="9.85"/>
    <s v="Germany"/>
    <s v="UU"/>
    <x v="0"/>
  </r>
  <r>
    <x v="30"/>
    <x v="9"/>
    <x v="30"/>
    <d v="1909-05-26T00:00:00"/>
    <n v="50.08"/>
    <n v="7.45"/>
    <s v="Germany"/>
    <s v="UU"/>
    <x v="0"/>
  </r>
  <r>
    <x v="1"/>
    <x v="8"/>
    <x v="27"/>
    <d v="1910-10-23T00:00:00"/>
    <n v="56"/>
    <n v="11.98"/>
    <s v="Denmark"/>
    <s v="UU"/>
    <x v="0"/>
  </r>
  <r>
    <x v="2"/>
    <x v="8"/>
    <x v="27"/>
    <d v="1919-10-23T00:00:00"/>
    <n v="55.77"/>
    <n v="12.52"/>
    <s v="Denmark"/>
    <s v="UU"/>
    <x v="0"/>
  </r>
  <r>
    <x v="10"/>
    <x v="8"/>
    <x v="27"/>
    <d v="1920-10-22T00:00:00"/>
    <n v="55.72"/>
    <n v="12.48"/>
    <s v="Denmark"/>
    <s v="UU"/>
    <x v="0"/>
  </r>
  <r>
    <x v="0"/>
    <x v="4"/>
    <x v="27"/>
    <d v="1933-09-23T00:00:00"/>
    <n v="52.33"/>
    <n v="-1.28"/>
    <s v="UK"/>
    <s v="DH"/>
    <x v="0"/>
  </r>
  <r>
    <x v="10"/>
    <x v="8"/>
    <x v="27"/>
    <d v="1920-10-22T00:00:00"/>
    <n v="52.33"/>
    <n v="-1.2"/>
    <s v="UK"/>
    <s v="UU"/>
    <x v="0"/>
  </r>
  <r>
    <x v="10"/>
    <x v="8"/>
    <x v="31"/>
    <d v="1920-10-25T00:00:00"/>
    <n v="54.22"/>
    <n v="-4.53"/>
    <s v="UK"/>
    <s v="UU"/>
    <x v="0"/>
  </r>
  <r>
    <x v="0"/>
    <x v="7"/>
    <x v="30"/>
    <d v="1933-08-24T00:00:00"/>
    <n v="54.83"/>
    <n v="-3.02"/>
    <s v="UK"/>
    <s v="UU"/>
    <x v="0"/>
  </r>
  <r>
    <x v="27"/>
    <x v="11"/>
    <x v="27"/>
    <d v="1913-02-22T00:00:00"/>
    <n v="51.15"/>
    <n v="-0.45"/>
    <s v="UK"/>
    <s v="UU"/>
    <x v="0"/>
  </r>
  <r>
    <x v="10"/>
    <x v="11"/>
    <x v="27"/>
    <d v="1921-02-22T00:00:00"/>
    <n v="50.98"/>
    <n v="-1.8"/>
    <s v="UK"/>
    <s v="DH"/>
    <x v="0"/>
  </r>
  <r>
    <x v="10"/>
    <x v="3"/>
    <x v="27"/>
    <d v="1920-12-23T00:00:00"/>
    <n v="61.28"/>
    <n v="10.38"/>
    <s v="Norway"/>
    <s v="AH"/>
    <x v="0"/>
  </r>
  <r>
    <x v="2"/>
    <x v="3"/>
    <x v="27"/>
    <d v="1919-12-24T00:00:00"/>
    <n v="56.83"/>
    <n v="12.83"/>
    <s v="Sweden"/>
    <s v="UU"/>
    <x v="1"/>
  </r>
  <r>
    <x v="9"/>
    <x v="9"/>
    <x v="30"/>
    <d v="1906-05-27T00:00:00"/>
    <n v="58.87"/>
    <n v="16.170000000000002"/>
    <s v="Sweden"/>
    <s v="DH"/>
    <x v="0"/>
  </r>
  <r>
    <x v="28"/>
    <x v="2"/>
    <x v="30"/>
    <d v="1933-03-25T00:00:00"/>
    <n v="59.75"/>
    <n v="12.05"/>
    <s v="Sweden"/>
    <s v="DH"/>
    <x v="0"/>
  </r>
  <r>
    <x v="4"/>
    <x v="2"/>
    <x v="27"/>
    <d v="1924-03-24T00:00:00"/>
    <n v="57.88"/>
    <n v="11.92"/>
    <s v="Sweden"/>
    <s v="DH"/>
    <x v="0"/>
  </r>
  <r>
    <x v="10"/>
    <x v="6"/>
    <x v="29"/>
    <d v="1920-11-24T00:00:00"/>
    <n v="59.23"/>
    <n v="14.82"/>
    <s v="Sweden"/>
    <s v="UU"/>
    <x v="0"/>
  </r>
  <r>
    <x v="14"/>
    <x v="0"/>
    <x v="27"/>
    <d v="1931-01-23T00:00:00"/>
    <n v="59.93"/>
    <n v="12.77"/>
    <s v="Sweden"/>
    <s v="DH"/>
    <x v="0"/>
  </r>
  <r>
    <x v="30"/>
    <x v="0"/>
    <x v="27"/>
    <d v="1910-01-23T00:00:00"/>
    <n v="57.4"/>
    <n v="13.8"/>
    <s v="Sweden"/>
    <s v="DH"/>
    <x v="0"/>
  </r>
  <r>
    <x v="18"/>
    <x v="6"/>
    <x v="30"/>
    <d v="1928-11-23T00:00:00"/>
    <n v="57.32"/>
    <n v="14.58"/>
    <s v="Sweden"/>
    <s v="DH"/>
    <x v="0"/>
  </r>
  <r>
    <x v="22"/>
    <x v="8"/>
    <x v="27"/>
    <d v="1907-10-23T00:00:00"/>
    <n v="56.52"/>
    <n v="13.32"/>
    <s v="Sweden"/>
    <s v="UU"/>
    <x v="0"/>
  </r>
  <r>
    <x v="6"/>
    <x v="8"/>
    <x v="24"/>
    <d v="1915-10-27T00:00:00"/>
    <n v="58.03"/>
    <n v="13.18"/>
    <s v="Sweden"/>
    <s v="DH"/>
    <x v="0"/>
  </r>
  <r>
    <x v="24"/>
    <x v="2"/>
    <x v="30"/>
    <d v="1919-03-26T00:00:00"/>
    <n v="52.27"/>
    <n v="10.43"/>
    <s v="Germany"/>
    <s v="DH"/>
    <x v="0"/>
  </r>
  <r>
    <x v="1"/>
    <x v="4"/>
    <x v="30"/>
    <d v="1910-09-24T00:00:00"/>
    <n v="55.75"/>
    <n v="12.55"/>
    <s v="Denmark"/>
    <s v="UU"/>
    <x v="0"/>
  </r>
  <r>
    <x v="10"/>
    <x v="4"/>
    <x v="30"/>
    <d v="1920-09-23T00:00:00"/>
    <n v="55.82"/>
    <n v="12.47"/>
    <s v="Denmark"/>
    <s v="UU"/>
    <x v="0"/>
  </r>
  <r>
    <x v="18"/>
    <x v="4"/>
    <x v="26"/>
    <d v="1928-09-27T00:00:00"/>
    <n v="54.92"/>
    <n v="9.3800000000000008"/>
    <s v="Denmark"/>
    <s v="UU"/>
    <x v="0"/>
  </r>
  <r>
    <x v="29"/>
    <x v="8"/>
    <x v="30"/>
    <d v="1936-10-23T00:00:00"/>
    <n v="54.98"/>
    <n v="9.3800000000000008"/>
    <s v="Denmark"/>
    <s v="DH"/>
    <x v="0"/>
  </r>
  <r>
    <x v="5"/>
    <x v="6"/>
    <x v="30"/>
    <d v="1908-11-23T00:00:00"/>
    <n v="54.98"/>
    <n v="9.3800000000000008"/>
    <s v="Denmark"/>
    <s v="DH"/>
    <x v="0"/>
  </r>
  <r>
    <x v="10"/>
    <x v="4"/>
    <x v="31"/>
    <d v="1920-09-25T00:00:00"/>
    <n v="54.87"/>
    <n v="-2.93"/>
    <s v="UK"/>
    <s v="UU"/>
    <x v="1"/>
  </r>
  <r>
    <x v="10"/>
    <x v="2"/>
    <x v="30"/>
    <d v="1921-03-25T00:00:00"/>
    <n v="54.35"/>
    <n v="-4.45"/>
    <s v="UK"/>
    <s v="DH"/>
    <x v="0"/>
  </r>
  <r>
    <x v="27"/>
    <x v="0"/>
    <x v="30"/>
    <d v="1913-01-23T00:00:00"/>
    <n v="60.63"/>
    <n v="8.57"/>
    <s v="Norway"/>
    <s v="PD"/>
    <x v="0"/>
  </r>
  <r>
    <x v="6"/>
    <x v="10"/>
    <x v="31"/>
    <d v="1915-06-26T00:00:00"/>
    <n v="59"/>
    <n v="14.78"/>
    <s v="Sweden"/>
    <s v="DH"/>
    <x v="0"/>
  </r>
  <r>
    <x v="16"/>
    <x v="0"/>
    <x v="30"/>
    <d v="1926-01-24T00:00:00"/>
    <n v="65.75"/>
    <n v="15.17"/>
    <s v="Sweden"/>
    <s v="DH"/>
    <x v="0"/>
  </r>
  <r>
    <x v="10"/>
    <x v="0"/>
    <x v="30"/>
    <d v="1921-01-23T00:00:00"/>
    <n v="65.75"/>
    <n v="15.17"/>
    <s v="Sweden"/>
    <s v="AH"/>
    <x v="0"/>
  </r>
  <r>
    <x v="5"/>
    <x v="5"/>
    <x v="10"/>
    <d v="1908-07-29T00:00:00"/>
    <n v="65.900000000000006"/>
    <n v="13.4"/>
    <s v="Norway"/>
    <s v="AH"/>
    <x v="2"/>
  </r>
  <r>
    <x v="26"/>
    <x v="4"/>
    <x v="24"/>
    <d v="1922-09-27T00:00:00"/>
    <n v="55.52"/>
    <n v="13"/>
    <s v="Sweden"/>
    <s v="AH"/>
    <x v="0"/>
  </r>
  <r>
    <x v="25"/>
    <x v="10"/>
    <x v="24"/>
    <d v="1921-06-27T00:00:00"/>
    <n v="59.17"/>
    <n v="16.100000000000001"/>
    <s v="Sweden"/>
    <s v="DH"/>
    <x v="0"/>
  </r>
  <r>
    <x v="7"/>
    <x v="5"/>
    <x v="29"/>
    <d v="1935-07-26T00:00:00"/>
    <n v="59.37"/>
    <n v="16.52"/>
    <s v="Sweden"/>
    <s v="UU"/>
    <x v="1"/>
  </r>
  <r>
    <x v="4"/>
    <x v="5"/>
    <x v="29"/>
    <d v="1923-07-26T00:00:00"/>
    <n v="59.7"/>
    <n v="12.33"/>
    <s v="Sweden"/>
    <s v="UU"/>
    <x v="0"/>
  </r>
  <r>
    <x v="29"/>
    <x v="0"/>
    <x v="31"/>
    <d v="1937-01-25T00:00:00"/>
    <n v="59.62"/>
    <n v="12.33"/>
    <s v="Sweden"/>
    <s v="UU"/>
    <x v="1"/>
  </r>
  <r>
    <x v="1"/>
    <x v="0"/>
    <x v="30"/>
    <d v="1911-01-24T00:00:00"/>
    <n v="59.6"/>
    <n v="12.33"/>
    <s v="Sweden"/>
    <s v="DH"/>
    <x v="0"/>
  </r>
  <r>
    <x v="14"/>
    <x v="6"/>
    <x v="31"/>
    <d v="1930-11-26T00:00:00"/>
    <n v="61.82"/>
    <n v="16.579999999999998"/>
    <s v="Sweden"/>
    <s v="DH"/>
    <x v="0"/>
  </r>
  <r>
    <x v="3"/>
    <x v="6"/>
    <x v="30"/>
    <d v="1934-11-24T00:00:00"/>
    <n v="61.8"/>
    <n v="16.57"/>
    <s v="Sweden"/>
    <s v="DH"/>
    <x v="0"/>
  </r>
  <r>
    <x v="28"/>
    <x v="7"/>
    <x v="29"/>
    <d v="1932-08-24T00:00:00"/>
    <n v="56.87"/>
    <n v="14.75"/>
    <s v="Sweden"/>
    <s v="DH"/>
    <x v="0"/>
  </r>
  <r>
    <x v="11"/>
    <x v="8"/>
    <x v="30"/>
    <d v="1931-10-24T00:00:00"/>
    <n v="56.87"/>
    <n v="14.82"/>
    <s v="Sweden"/>
    <s v="UU"/>
    <x v="0"/>
  </r>
  <r>
    <x v="9"/>
    <x v="4"/>
    <x v="10"/>
    <d v="1906-09-29T00:00:00"/>
    <n v="57.98"/>
    <n v="12.92"/>
    <s v="Sweden"/>
    <s v="UU"/>
    <x v="0"/>
  </r>
  <r>
    <x v="19"/>
    <x v="4"/>
    <x v="29"/>
    <d v="1926-09-25T00:00:00"/>
    <n v="58.03"/>
    <n v="13.1"/>
    <s v="Sweden"/>
    <s v="DH"/>
    <x v="0"/>
  </r>
  <r>
    <x v="21"/>
    <x v="4"/>
    <x v="31"/>
    <d v="1924-09-25T00:00:00"/>
    <n v="49.77"/>
    <n v="14.83"/>
    <s v="Czech Republic"/>
    <s v="DH"/>
    <x v="0"/>
  </r>
  <r>
    <x v="26"/>
    <x v="8"/>
    <x v="31"/>
    <d v="1922-10-26T00:00:00"/>
    <n v="49.9"/>
    <n v="15.2"/>
    <s v="Czech Republic"/>
    <s v="DH"/>
    <x v="0"/>
  </r>
  <r>
    <x v="14"/>
    <x v="7"/>
    <x v="29"/>
    <d v="1930-08-25T00:00:00"/>
    <n v="55.82"/>
    <n v="12.52"/>
    <s v="Denmark"/>
    <s v="DH"/>
    <x v="0"/>
  </r>
  <r>
    <x v="3"/>
    <x v="7"/>
    <x v="29"/>
    <d v="1934-08-25T00:00:00"/>
    <n v="55.82"/>
    <n v="12.52"/>
    <s v="Denmark"/>
    <s v="DH"/>
    <x v="0"/>
  </r>
  <r>
    <x v="21"/>
    <x v="3"/>
    <x v="29"/>
    <d v="1924-12-25T00:00:00"/>
    <n v="55.82"/>
    <n v="12.47"/>
    <s v="Denmark"/>
    <s v="DH"/>
    <x v="0"/>
  </r>
  <r>
    <x v="25"/>
    <x v="4"/>
    <x v="26"/>
    <d v="1921-09-28T00:00:00"/>
    <n v="55.83"/>
    <n v="12.37"/>
    <s v="Denmark"/>
    <s v="DH"/>
    <x v="0"/>
  </r>
  <r>
    <x v="10"/>
    <x v="8"/>
    <x v="29"/>
    <d v="1920-10-24T00:00:00"/>
    <n v="52.12"/>
    <n v="-2.3199999999999998"/>
    <s v="UK"/>
    <s v="UU"/>
    <x v="0"/>
  </r>
  <r>
    <x v="20"/>
    <x v="6"/>
    <x v="29"/>
    <d v="1911-11-25T00:00:00"/>
    <n v="52.83"/>
    <n v="-2"/>
    <s v="UK"/>
    <s v="UU"/>
    <x v="0"/>
  </r>
  <r>
    <x v="12"/>
    <x v="1"/>
    <x v="31"/>
    <d v="1927-04-28T00:00:00"/>
    <n v="60.87"/>
    <n v="8.5500000000000007"/>
    <s v="Norway"/>
    <s v="RH"/>
    <x v="0"/>
  </r>
  <r>
    <x v="22"/>
    <x v="11"/>
    <x v="24"/>
    <d v="1908-02-27T00:00:00"/>
    <n v="61.25"/>
    <n v="10.4"/>
    <s v="Norway"/>
    <s v="DH"/>
    <x v="0"/>
  </r>
  <r>
    <x v="6"/>
    <x v="1"/>
    <x v="31"/>
    <d v="1915-04-28T00:00:00"/>
    <n v="60.67"/>
    <n v="8.6999999999999993"/>
    <s v="Norway"/>
    <s v="PD"/>
    <x v="0"/>
  </r>
  <r>
    <x v="26"/>
    <x v="8"/>
    <x v="29"/>
    <d v="1922-10-25T00:00:00"/>
    <n v="60.63"/>
    <n v="8.57"/>
    <s v="Norway"/>
    <s v="UU"/>
    <x v="0"/>
  </r>
  <r>
    <x v="14"/>
    <x v="3"/>
    <x v="29"/>
    <d v="1930-12-26T00:00:00"/>
    <n v="60.63"/>
    <n v="8.57"/>
    <s v="Norway"/>
    <s v="UU"/>
    <x v="0"/>
  </r>
  <r>
    <x v="5"/>
    <x v="11"/>
    <x v="29"/>
    <d v="1909-02-24T00:00:00"/>
    <n v="59.75"/>
    <n v="10.25"/>
    <s v="Norway"/>
    <s v="UU"/>
    <x v="1"/>
  </r>
  <r>
    <x v="10"/>
    <x v="4"/>
    <x v="29"/>
    <d v="1920-09-24T00:00:00"/>
    <n v="59.75"/>
    <n v="10.25"/>
    <s v="Norway"/>
    <s v="RH"/>
    <x v="1"/>
  </r>
  <r>
    <x v="26"/>
    <x v="0"/>
    <x v="29"/>
    <d v="1923-01-25T00:00:00"/>
    <n v="60.63"/>
    <n v="8.57"/>
    <s v="Norway"/>
    <s v="AH"/>
    <x v="0"/>
  </r>
  <r>
    <x v="5"/>
    <x v="2"/>
    <x v="29"/>
    <d v="1909-03-26T00:00:00"/>
    <n v="58.9"/>
    <n v="11.95"/>
    <s v="Sweden"/>
    <s v="RH"/>
    <x v="1"/>
  </r>
  <r>
    <x v="21"/>
    <x v="1"/>
    <x v="26"/>
    <d v="1924-04-29T00:00:00"/>
    <n v="56.42"/>
    <n v="15.85"/>
    <s v="Sweden"/>
    <s v="UU"/>
    <x v="1"/>
  </r>
  <r>
    <x v="29"/>
    <x v="0"/>
    <x v="29"/>
    <d v="1937-01-24T00:00:00"/>
    <n v="59.62"/>
    <n v="16.02"/>
    <s v="Sweden"/>
    <s v="DH"/>
    <x v="0"/>
  </r>
  <r>
    <x v="7"/>
    <x v="10"/>
    <x v="32"/>
    <d v="1935-06-30T00:00:00"/>
    <n v="58.12"/>
    <n v="12.78"/>
    <s v="Sweden"/>
    <s v="DH"/>
    <x v="0"/>
  </r>
  <r>
    <x v="25"/>
    <x v="0"/>
    <x v="29"/>
    <d v="1922-01-25T00:00:00"/>
    <n v="59.5"/>
    <n v="15"/>
    <s v="Sweden"/>
    <s v="DH"/>
    <x v="0"/>
  </r>
  <r>
    <x v="22"/>
    <x v="3"/>
    <x v="31"/>
    <d v="1907-12-27T00:00:00"/>
    <n v="62.57"/>
    <n v="17.13"/>
    <s v="Sweden"/>
    <s v="DH"/>
    <x v="0"/>
  </r>
  <r>
    <x v="24"/>
    <x v="7"/>
    <x v="10"/>
    <d v="1918-08-29T00:00:00"/>
    <n v="57.02"/>
    <n v="16.87"/>
    <s v="Sweden"/>
    <s v="UU"/>
    <x v="0"/>
  </r>
  <r>
    <x v="5"/>
    <x v="8"/>
    <x v="24"/>
    <d v="1908-10-26T00:00:00"/>
    <n v="61.82"/>
    <n v="16.55"/>
    <s v="Sweden"/>
    <s v="DH"/>
    <x v="0"/>
  </r>
  <r>
    <x v="21"/>
    <x v="4"/>
    <x v="24"/>
    <d v="1924-09-26T00:00:00"/>
    <n v="50.43"/>
    <n v="15.82"/>
    <s v="Czech Republic"/>
    <s v="DH"/>
    <x v="0"/>
  </r>
  <r>
    <x v="9"/>
    <x v="8"/>
    <x v="26"/>
    <d v="1906-10-28T00:00:00"/>
    <n v="49.92"/>
    <n v="15.23"/>
    <s v="Czech Republic"/>
    <s v="DH"/>
    <x v="0"/>
  </r>
  <r>
    <x v="10"/>
    <x v="10"/>
    <x v="32"/>
    <d v="1920-06-29T00:00:00"/>
    <n v="55.73"/>
    <n v="12.52"/>
    <s v="Denmark"/>
    <s v="UU"/>
    <x v="0"/>
  </r>
  <r>
    <x v="26"/>
    <x v="6"/>
    <x v="31"/>
    <d v="1922-11-26T00:00:00"/>
    <n v="53.18"/>
    <n v="-3.23"/>
    <s v="UK"/>
    <s v="DH"/>
    <x v="0"/>
  </r>
  <r>
    <x v="14"/>
    <x v="2"/>
    <x v="24"/>
    <d v="1931-03-29T00:00:00"/>
    <n v="53.25"/>
    <n v="-4.42"/>
    <s v="UK"/>
    <s v="AH"/>
    <x v="0"/>
  </r>
  <r>
    <x v="28"/>
    <x v="3"/>
    <x v="24"/>
    <d v="1932-12-27T00:00:00"/>
    <n v="60.63"/>
    <n v="8.57"/>
    <s v="Norway"/>
    <s v="DH"/>
    <x v="0"/>
  </r>
  <r>
    <x v="10"/>
    <x v="2"/>
    <x v="31"/>
    <d v="1921-03-27T00:00:00"/>
    <n v="60.63"/>
    <n v="8.57"/>
    <s v="Norway"/>
    <s v="PD"/>
    <x v="0"/>
  </r>
  <r>
    <x v="30"/>
    <x v="8"/>
    <x v="31"/>
    <d v="1909-10-26T00:00:00"/>
    <n v="60.63"/>
    <n v="8.57"/>
    <s v="Norway"/>
    <s v="AH"/>
    <x v="0"/>
  </r>
  <r>
    <x v="23"/>
    <x v="9"/>
    <x v="26"/>
    <d v="1916-05-30T00:00:00"/>
    <n v="60.67"/>
    <n v="8.57"/>
    <s v="Norway"/>
    <s v="DH"/>
    <x v="0"/>
  </r>
  <r>
    <x v="0"/>
    <x v="3"/>
    <x v="31"/>
    <d v="1933-12-27T00:00:00"/>
    <n v="60.63"/>
    <n v="8.57"/>
    <s v="Norway"/>
    <s v="RH"/>
    <x v="0"/>
  </r>
  <r>
    <x v="23"/>
    <x v="8"/>
    <x v="31"/>
    <d v="1916-10-25T00:00:00"/>
    <n v="60.58"/>
    <n v="8.58"/>
    <s v="Norway"/>
    <s v="UU"/>
    <x v="0"/>
  </r>
  <r>
    <x v="7"/>
    <x v="2"/>
    <x v="31"/>
    <d v="1936-03-27T00:00:00"/>
    <n v="62.75"/>
    <n v="6.35"/>
    <s v="Norway"/>
    <s v="AH"/>
    <x v="0"/>
  </r>
  <r>
    <x v="18"/>
    <x v="6"/>
    <x v="24"/>
    <d v="1928-11-26T00:00:00"/>
    <n v="60.62"/>
    <n v="8.5"/>
    <s v="Norway"/>
    <s v="PD"/>
    <x v="0"/>
  </r>
  <r>
    <x v="26"/>
    <x v="1"/>
    <x v="26"/>
    <d v="1922-04-30T00:00:00"/>
    <n v="60.63"/>
    <n v="8.57"/>
    <s v="Norway"/>
    <s v="PD"/>
    <x v="0"/>
  </r>
  <r>
    <x v="6"/>
    <x v="6"/>
    <x v="31"/>
    <d v="1915-11-26T00:00:00"/>
    <n v="60.63"/>
    <n v="8.57"/>
    <s v="Norway"/>
    <s v="AH"/>
    <x v="0"/>
  </r>
  <r>
    <x v="12"/>
    <x v="9"/>
    <x v="24"/>
    <d v="1927-05-30T00:00:00"/>
    <n v="60.63"/>
    <n v="8.57"/>
    <s v="Norway"/>
    <s v="AH"/>
    <x v="0"/>
  </r>
  <r>
    <x v="10"/>
    <x v="8"/>
    <x v="33"/>
    <d v="1920-11-01T00:00:00"/>
    <n v="58.93"/>
    <n v="12.03"/>
    <s v="Sweden"/>
    <s v="UU"/>
    <x v="0"/>
  </r>
  <r>
    <x v="17"/>
    <x v="9"/>
    <x v="24"/>
    <d v="1917-05-29T00:00:00"/>
    <n v="58.88"/>
    <n v="11.87"/>
    <s v="Sweden"/>
    <s v="DH"/>
    <x v="0"/>
  </r>
  <r>
    <x v="2"/>
    <x v="5"/>
    <x v="24"/>
    <d v="1919-07-28T00:00:00"/>
    <n v="56.15"/>
    <n v="13.32"/>
    <s v="Sweden"/>
    <s v="DH"/>
    <x v="0"/>
  </r>
  <r>
    <x v="19"/>
    <x v="11"/>
    <x v="31"/>
    <d v="1927-02-26T00:00:00"/>
    <n v="63.15"/>
    <n v="17.25"/>
    <s v="Sweden"/>
    <s v="AH"/>
    <x v="0"/>
  </r>
  <r>
    <x v="0"/>
    <x v="6"/>
    <x v="26"/>
    <d v="1933-11-28T00:00:00"/>
    <n v="63.15"/>
    <n v="17.25"/>
    <s v="Sweden"/>
    <s v="DH"/>
    <x v="0"/>
  </r>
  <r>
    <x v="7"/>
    <x v="3"/>
    <x v="31"/>
    <d v="1935-12-27T00:00:00"/>
    <n v="60.7"/>
    <n v="16.62"/>
    <s v="Sweden"/>
    <s v="DH"/>
    <x v="0"/>
  </r>
  <r>
    <x v="7"/>
    <x v="3"/>
    <x v="24"/>
    <d v="1935-12-28T00:00:00"/>
    <n v="57.6"/>
    <n v="12.05"/>
    <s v="Sweden"/>
    <s v="DH"/>
    <x v="0"/>
  </r>
  <r>
    <x v="10"/>
    <x v="7"/>
    <x v="24"/>
    <d v="1920-08-26T00:00:00"/>
    <n v="65.83"/>
    <n v="15.07"/>
    <s v="Sweden"/>
    <s v="UU"/>
    <x v="1"/>
  </r>
  <r>
    <x v="14"/>
    <x v="10"/>
    <x v="32"/>
    <d v="1930-06-30T00:00:00"/>
    <n v="63.15"/>
    <n v="17.38"/>
    <s v="Sweden"/>
    <s v="RH"/>
    <x v="2"/>
  </r>
  <r>
    <x v="13"/>
    <x v="8"/>
    <x v="31"/>
    <d v="1914-10-26T00:00:00"/>
    <n v="59.3"/>
    <n v="17.850000000000001"/>
    <s v="Sweden"/>
    <s v="UU"/>
    <x v="0"/>
  </r>
  <r>
    <x v="12"/>
    <x v="10"/>
    <x v="32"/>
    <d v="1927-06-30T00:00:00"/>
    <n v="59.12"/>
    <n v="15.1"/>
    <s v="Sweden"/>
    <s v="UU"/>
    <x v="1"/>
  </r>
  <r>
    <x v="7"/>
    <x v="8"/>
    <x v="31"/>
    <d v="1935-10-26T00:00:00"/>
    <n v="56"/>
    <n v="14.43"/>
    <s v="Sweden"/>
    <s v="UU"/>
    <x v="0"/>
  </r>
  <r>
    <x v="5"/>
    <x v="0"/>
    <x v="31"/>
    <d v="1909-01-25T00:00:00"/>
    <n v="59.53"/>
    <n v="14.28"/>
    <s v="Sweden"/>
    <s v="DH"/>
    <x v="0"/>
  </r>
  <r>
    <x v="26"/>
    <x v="10"/>
    <x v="24"/>
    <d v="1922-06-27T00:00:00"/>
    <n v="58.77"/>
    <n v="17.38"/>
    <s v="Sweden"/>
    <s v="PD"/>
    <x v="0"/>
  </r>
  <r>
    <x v="17"/>
    <x v="5"/>
    <x v="24"/>
    <d v="1917-07-28T00:00:00"/>
    <n v="62.68"/>
    <n v="16.329999999999998"/>
    <s v="Sweden"/>
    <s v="DH"/>
    <x v="0"/>
  </r>
  <r>
    <x v="9"/>
    <x v="10"/>
    <x v="26"/>
    <d v="1906-06-28T00:00:00"/>
    <n v="63.8"/>
    <n v="14.7"/>
    <s v="Sweden"/>
    <s v="DH"/>
    <x v="0"/>
  </r>
  <r>
    <x v="10"/>
    <x v="10"/>
    <x v="32"/>
    <d v="1920-06-29T00:00:00"/>
    <n v="50.03"/>
    <n v="15.78"/>
    <s v="Czech Republic"/>
    <s v="RH"/>
    <x v="2"/>
  </r>
  <r>
    <x v="10"/>
    <x v="10"/>
    <x v="26"/>
    <d v="1920-06-27T00:00:00"/>
    <n v="51.33"/>
    <n v="-2.93"/>
    <s v="UK"/>
    <s v="UU"/>
    <x v="0"/>
  </r>
  <r>
    <x v="10"/>
    <x v="1"/>
    <x v="10"/>
    <d v="1920-04-30T00:00:00"/>
    <n v="60.72"/>
    <n v="8.93"/>
    <s v="Norway"/>
    <s v="DH"/>
    <x v="0"/>
  </r>
  <r>
    <x v="10"/>
    <x v="6"/>
    <x v="24"/>
    <d v="1920-11-26T00:00:00"/>
    <n v="60.63"/>
    <n v="8.58"/>
    <s v="Norway"/>
    <s v="AH"/>
    <x v="0"/>
  </r>
  <r>
    <x v="7"/>
    <x v="6"/>
    <x v="24"/>
    <d v="1935-11-27T00:00:00"/>
    <n v="60.63"/>
    <n v="8.58"/>
    <s v="Norway"/>
    <s v="DH"/>
    <x v="0"/>
  </r>
  <r>
    <x v="14"/>
    <x v="8"/>
    <x v="24"/>
    <d v="1930-10-27T00:00:00"/>
    <n v="59.7"/>
    <n v="8.0299999999999994"/>
    <s v="Norway"/>
    <s v="RH"/>
    <x v="2"/>
  </r>
  <r>
    <x v="7"/>
    <x v="0"/>
    <x v="24"/>
    <d v="1936-01-27T00:00:00"/>
    <n v="59.85"/>
    <n v="8.07"/>
    <s v="Norway"/>
    <s v="DH"/>
    <x v="0"/>
  </r>
  <r>
    <x v="4"/>
    <x v="11"/>
    <x v="24"/>
    <d v="1924-02-27T00:00:00"/>
    <n v="58.85"/>
    <n v="5.78"/>
    <s v="Norway"/>
    <s v="DH"/>
    <x v="0"/>
  </r>
  <r>
    <x v="1"/>
    <x v="11"/>
    <x v="24"/>
    <d v="1911-02-27T00:00:00"/>
    <n v="60.63"/>
    <n v="8.57"/>
    <s v="Norway"/>
    <s v="DH"/>
    <x v="0"/>
  </r>
  <r>
    <x v="7"/>
    <x v="7"/>
    <x v="26"/>
    <d v="1935-08-28T00:00:00"/>
    <n v="60.63"/>
    <n v="8.57"/>
    <s v="Norway"/>
    <s v="UU"/>
    <x v="0"/>
  </r>
  <r>
    <x v="7"/>
    <x v="3"/>
    <x v="24"/>
    <d v="1935-12-28T00:00:00"/>
    <n v="60.63"/>
    <n v="8.57"/>
    <s v="Norway"/>
    <s v="PD"/>
    <x v="0"/>
  </r>
  <r>
    <x v="3"/>
    <x v="10"/>
    <x v="26"/>
    <d v="1934-06-28T00:00:00"/>
    <n v="60.63"/>
    <n v="8.57"/>
    <s v="Norway"/>
    <s v="DH"/>
    <x v="0"/>
  </r>
  <r>
    <x v="1"/>
    <x v="2"/>
    <x v="10"/>
    <d v="1911-03-31T00:00:00"/>
    <n v="60.63"/>
    <n v="8.57"/>
    <s v="Norway"/>
    <s v="HH"/>
    <x v="0"/>
  </r>
  <r>
    <x v="18"/>
    <x v="6"/>
    <x v="24"/>
    <d v="1928-11-26T00:00:00"/>
    <n v="60.63"/>
    <n v="8.57"/>
    <s v="Norway"/>
    <s v="PD"/>
    <x v="0"/>
  </r>
  <r>
    <x v="28"/>
    <x v="5"/>
    <x v="26"/>
    <d v="1932-07-28T00:00:00"/>
    <n v="60.63"/>
    <n v="8.57"/>
    <s v="Norway"/>
    <s v="UU"/>
    <x v="0"/>
  </r>
  <r>
    <x v="19"/>
    <x v="9"/>
    <x v="32"/>
    <d v="1926-06-02T00:00:00"/>
    <n v="60.63"/>
    <n v="8.57"/>
    <s v="Norway"/>
    <s v="HH"/>
    <x v="0"/>
  </r>
  <r>
    <x v="16"/>
    <x v="10"/>
    <x v="26"/>
    <d v="1925-06-28T00:00:00"/>
    <n v="62.37"/>
    <n v="17.329999999999998"/>
    <s v="Sweden"/>
    <s v="DH"/>
    <x v="0"/>
  </r>
  <r>
    <x v="1"/>
    <x v="11"/>
    <x v="24"/>
    <d v="1911-02-27T00:00:00"/>
    <n v="58.93"/>
    <n v="11.68"/>
    <s v="Sweden"/>
    <s v="DH"/>
    <x v="0"/>
  </r>
  <r>
    <x v="10"/>
    <x v="8"/>
    <x v="33"/>
    <d v="1920-11-01T00:00:00"/>
    <n v="60.72"/>
    <n v="16.600000000000001"/>
    <s v="Sweden"/>
    <s v="DH"/>
    <x v="0"/>
  </r>
  <r>
    <x v="27"/>
    <x v="2"/>
    <x v="34"/>
    <d v="1913-04-01T00:00:00"/>
    <n v="57.35"/>
    <n v="14.18"/>
    <s v="Sweden"/>
    <s v="DH"/>
    <x v="0"/>
  </r>
  <r>
    <x v="3"/>
    <x v="10"/>
    <x v="26"/>
    <d v="1934-06-28T00:00:00"/>
    <n v="58.6"/>
    <n v="16.18"/>
    <s v="Sweden"/>
    <s v="UU"/>
    <x v="0"/>
  </r>
  <r>
    <x v="11"/>
    <x v="11"/>
    <x v="26"/>
    <d v="1932-02-28T00:00:00"/>
    <n v="58.82"/>
    <n v="17.45"/>
    <s v="Sweden"/>
    <s v="DH"/>
    <x v="0"/>
  </r>
  <r>
    <x v="0"/>
    <x v="1"/>
    <x v="34"/>
    <d v="1933-05-02T00:00:00"/>
    <n v="60.43"/>
    <n v="15.6"/>
    <s v="Sweden"/>
    <s v="DH"/>
    <x v="0"/>
  </r>
  <r>
    <x v="19"/>
    <x v="10"/>
    <x v="10"/>
    <d v="1926-06-29T00:00:00"/>
    <n v="59.05"/>
    <n v="14.67"/>
    <s v="Sweden"/>
    <s v="DH"/>
    <x v="0"/>
  </r>
  <r>
    <x v="22"/>
    <x v="4"/>
    <x v="24"/>
    <d v="1907-09-27T00:00:00"/>
    <n v="57.7"/>
    <n v="16.329999999999998"/>
    <s v="Sweden"/>
    <s v="RH"/>
    <x v="0"/>
  </r>
  <r>
    <x v="16"/>
    <x v="5"/>
    <x v="26"/>
    <d v="1925-07-29T00:00:00"/>
    <n v="57.32"/>
    <n v="12.87"/>
    <s v="Sweden"/>
    <s v="DH"/>
    <x v="0"/>
  </r>
  <r>
    <x v="6"/>
    <x v="11"/>
    <x v="24"/>
    <d v="1916-02-27T00:00:00"/>
    <n v="57.9"/>
    <n v="16.170000000000002"/>
    <s v="Sweden"/>
    <s v="DH"/>
    <x v="0"/>
  </r>
  <r>
    <x v="10"/>
    <x v="4"/>
    <x v="26"/>
    <d v="1920-09-27T00:00:00"/>
    <n v="51.17"/>
    <n v="4.47"/>
    <s v="Belgium"/>
    <s v="UU"/>
    <x v="2"/>
  </r>
  <r>
    <x v="24"/>
    <x v="10"/>
    <x v="10"/>
    <d v="1918-06-29T00:00:00"/>
    <n v="50.32"/>
    <n v="4.97"/>
    <s v="Belgium"/>
    <s v="UU"/>
    <x v="2"/>
  </r>
  <r>
    <x v="24"/>
    <x v="4"/>
    <x v="10"/>
    <d v="1918-09-29T00:00:00"/>
    <n v="49.53"/>
    <n v="15.68"/>
    <s v="Czech Republic"/>
    <s v="DH"/>
    <x v="0"/>
  </r>
  <r>
    <x v="10"/>
    <x v="7"/>
    <x v="10"/>
    <d v="1920-08-28T00:00:00"/>
    <n v="53.63"/>
    <n v="0.12"/>
    <s v="UK"/>
    <s v="UU"/>
    <x v="0"/>
  </r>
  <r>
    <x v="2"/>
    <x v="3"/>
    <x v="26"/>
    <d v="1919-12-29T00:00:00"/>
    <n v="51.27"/>
    <n v="-0.02"/>
    <s v="UK"/>
    <s v="UU"/>
    <x v="0"/>
  </r>
  <r>
    <x v="13"/>
    <x v="3"/>
    <x v="10"/>
    <d v="1914-12-30T00:00:00"/>
    <n v="60.83"/>
    <n v="9.5299999999999994"/>
    <s v="Norway"/>
    <s v="DH"/>
    <x v="0"/>
  </r>
  <r>
    <x v="27"/>
    <x v="0"/>
    <x v="26"/>
    <d v="1913-01-27T00:00:00"/>
    <n v="60.63"/>
    <n v="8.3699999999999992"/>
    <s v="Norway"/>
    <s v="DH"/>
    <x v="0"/>
  </r>
  <r>
    <x v="18"/>
    <x v="6"/>
    <x v="26"/>
    <d v="1928-11-27T00:00:00"/>
    <n v="60.63"/>
    <n v="8.57"/>
    <s v="Norway"/>
    <s v="PD"/>
    <x v="0"/>
  </r>
  <r>
    <x v="22"/>
    <x v="2"/>
    <x v="26"/>
    <d v="1908-03-29T00:00:00"/>
    <n v="60.63"/>
    <n v="8.57"/>
    <s v="Norway"/>
    <s v="AH"/>
    <x v="0"/>
  </r>
  <r>
    <x v="3"/>
    <x v="3"/>
    <x v="26"/>
    <d v="1934-12-29T00:00:00"/>
    <n v="60.63"/>
    <n v="8.57"/>
    <s v="Norway"/>
    <s v="RH"/>
    <x v="2"/>
  </r>
  <r>
    <x v="4"/>
    <x v="11"/>
    <x v="26"/>
    <d v="1924-02-28T00:00:00"/>
    <n v="60.63"/>
    <n v="8.57"/>
    <s v="Norway"/>
    <s v="DH"/>
    <x v="0"/>
  </r>
  <r>
    <x v="3"/>
    <x v="3"/>
    <x v="26"/>
    <d v="1934-12-29T00:00:00"/>
    <n v="60.63"/>
    <n v="8.57"/>
    <s v="Norway"/>
    <s v="RH"/>
    <x v="2"/>
  </r>
  <r>
    <x v="27"/>
    <x v="9"/>
    <x v="32"/>
    <d v="1912-06-01T00:00:00"/>
    <n v="58.03"/>
    <n v="12.78"/>
    <s v="Sweden"/>
    <s v="DH"/>
    <x v="0"/>
  </r>
  <r>
    <x v="17"/>
    <x v="3"/>
    <x v="10"/>
    <d v="1917-12-30T00:00:00"/>
    <n v="59.27"/>
    <n v="15.33"/>
    <s v="Sweden"/>
    <s v="AH"/>
    <x v="0"/>
  </r>
  <r>
    <x v="24"/>
    <x v="5"/>
    <x v="10"/>
    <d v="1918-07-30T00:00:00"/>
    <n v="57.72"/>
    <n v="12.07"/>
    <s v="Sweden"/>
    <s v="DH"/>
    <x v="0"/>
  </r>
  <r>
    <x v="20"/>
    <x v="5"/>
    <x v="32"/>
    <d v="1911-07-31T00:00:00"/>
    <n v="56.87"/>
    <n v="12.77"/>
    <s v="Sweden"/>
    <s v="DH"/>
    <x v="0"/>
  </r>
  <r>
    <x v="15"/>
    <x v="5"/>
    <x v="10"/>
    <d v="1929-07-30T00:00:00"/>
    <n v="57.67"/>
    <n v="12.02"/>
    <s v="Sweden"/>
    <s v="UU"/>
    <x v="1"/>
  </r>
  <r>
    <x v="4"/>
    <x v="2"/>
    <x v="35"/>
    <d v="1924-04-02T00:00:00"/>
    <n v="56.4"/>
    <n v="15.82"/>
    <s v="Sweden"/>
    <s v="DH"/>
    <x v="0"/>
  </r>
  <r>
    <x v="21"/>
    <x v="1"/>
    <x v="32"/>
    <d v="1924-05-01T00:00:00"/>
    <n v="67.680000000000007"/>
    <n v="21.65"/>
    <s v="Sweden"/>
    <s v="AH"/>
    <x v="1"/>
  </r>
  <r>
    <x v="12"/>
    <x v="11"/>
    <x v="26"/>
    <d v="1928-02-28T00:00:00"/>
    <n v="58.78"/>
    <n v="17.350000000000001"/>
    <s v="Sweden"/>
    <s v="DH"/>
    <x v="0"/>
  </r>
  <r>
    <x v="10"/>
    <x v="10"/>
    <x v="32"/>
    <d v="1920-06-29T00:00:00"/>
    <n v="59.62"/>
    <n v="14.18"/>
    <s v="Sweden"/>
    <s v="DH"/>
    <x v="0"/>
  </r>
  <r>
    <x v="15"/>
    <x v="5"/>
    <x v="10"/>
    <d v="1929-07-30T00:00:00"/>
    <n v="59.02"/>
    <n v="14.87"/>
    <s v="Sweden"/>
    <s v="DH"/>
    <x v="0"/>
  </r>
  <r>
    <x v="1"/>
    <x v="4"/>
    <x v="26"/>
    <d v="1910-09-28T00:00:00"/>
    <n v="62.62"/>
    <n v="17.88"/>
    <s v="Sweden"/>
    <s v="RH"/>
    <x v="1"/>
  </r>
  <r>
    <x v="19"/>
    <x v="2"/>
    <x v="26"/>
    <d v="1927-03-30T00:00:00"/>
    <n v="64.400000000000006"/>
    <n v="15.63"/>
    <s v="Sweden"/>
    <s v="AH"/>
    <x v="1"/>
  </r>
  <r>
    <x v="10"/>
    <x v="0"/>
    <x v="26"/>
    <d v="1921-01-27T00:00:00"/>
    <n v="59.4"/>
    <n v="18.079999999999998"/>
    <s v="Sweden"/>
    <s v="UU"/>
    <x v="0"/>
  </r>
  <r>
    <x v="25"/>
    <x v="9"/>
    <x v="10"/>
    <d v="1921-05-31T00:00:00"/>
    <n v="56.15"/>
    <n v="15.9"/>
    <s v="Sweden"/>
    <s v="DH"/>
    <x v="0"/>
  </r>
  <r>
    <x v="3"/>
    <x v="10"/>
    <x v="10"/>
    <d v="1934-06-29T00:00:00"/>
    <n v="59.97"/>
    <n v="13.15"/>
    <s v="Sweden"/>
    <s v="DH"/>
    <x v="0"/>
  </r>
  <r>
    <x v="8"/>
    <x v="6"/>
    <x v="26"/>
    <d v="1913-11-28T00:00:00"/>
    <n v="59.97"/>
    <n v="13.15"/>
    <s v="Sweden"/>
    <s v="AH"/>
    <x v="0"/>
  </r>
  <r>
    <x v="10"/>
    <x v="3"/>
    <x v="26"/>
    <d v="1920-12-28T00:00:00"/>
    <n v="59.4"/>
    <n v="18.079999999999998"/>
    <s v="Sweden"/>
    <s v="DH"/>
    <x v="0"/>
  </r>
  <r>
    <x v="9"/>
    <x v="0"/>
    <x v="32"/>
    <d v="1907-01-30T00:00:00"/>
    <n v="56.82"/>
    <n v="14.03"/>
    <s v="Sweden"/>
    <s v="UU"/>
    <x v="0"/>
  </r>
  <r>
    <x v="12"/>
    <x v="9"/>
    <x v="10"/>
    <d v="1927-06-01T00:00:00"/>
    <n v="56.25"/>
    <n v="14.07"/>
    <s v="Sweden"/>
    <s v="DH"/>
    <x v="0"/>
  </r>
  <r>
    <x v="5"/>
    <x v="8"/>
    <x v="26"/>
    <d v="1908-10-27T00:00:00"/>
    <n v="56.3"/>
    <n v="13.98"/>
    <s v="Sweden"/>
    <s v="DH"/>
    <x v="0"/>
  </r>
  <r>
    <x v="26"/>
    <x v="11"/>
    <x v="10"/>
    <d v="1923-03-01T00:00:00"/>
    <n v="58.02"/>
    <n v="12.65"/>
    <s v="Sweden"/>
    <s v="DH"/>
    <x v="0"/>
  </r>
  <r>
    <x v="13"/>
    <x v="1"/>
    <x v="10"/>
    <d v="1914-05-01T00:00:00"/>
    <n v="57.68"/>
    <n v="16.3"/>
    <s v="Sweden"/>
    <s v="DH"/>
    <x v="0"/>
  </r>
  <r>
    <x v="17"/>
    <x v="9"/>
    <x v="10"/>
    <d v="1917-05-31T00:00:00"/>
    <n v="56.08"/>
    <n v="14.63"/>
    <s v="Sweden"/>
    <s v="UU"/>
    <x v="0"/>
  </r>
  <r>
    <x v="10"/>
    <x v="5"/>
    <x v="32"/>
    <d v="1920-07-30T00:00:00"/>
    <n v="58.57"/>
    <n v="12.37"/>
    <s v="Sweden"/>
    <s v="DH"/>
    <x v="0"/>
  </r>
  <r>
    <x v="24"/>
    <x v="2"/>
    <x v="26"/>
    <d v="1919-03-30T00:00:00"/>
    <n v="58"/>
    <n v="13.78"/>
    <s v="Sweden"/>
    <s v="DH"/>
    <x v="0"/>
  </r>
  <r>
    <x v="25"/>
    <x v="4"/>
    <x v="26"/>
    <d v="1921-09-28T00:00:00"/>
    <n v="57.98"/>
    <n v="13.77"/>
    <s v="Sweden"/>
    <s v="UU"/>
    <x v="0"/>
  </r>
  <r>
    <x v="30"/>
    <x v="8"/>
    <x v="10"/>
    <d v="1909-10-29T00:00:00"/>
    <n v="56.25"/>
    <n v="12.63"/>
    <s v="Sweden"/>
    <s v="UU"/>
    <x v="1"/>
  </r>
  <r>
    <x v="3"/>
    <x v="4"/>
    <x v="10"/>
    <d v="1934-09-29T00:00:00"/>
    <n v="50.02"/>
    <n v="14.65"/>
    <s v="Czech Republic"/>
    <s v="DH"/>
    <x v="0"/>
  </r>
  <r>
    <x v="3"/>
    <x v="4"/>
    <x v="10"/>
    <d v="1934-09-29T00:00:00"/>
    <n v="50.02"/>
    <n v="14.65"/>
    <s v="Czech Republic"/>
    <s v="DH"/>
    <x v="0"/>
  </r>
  <r>
    <x v="16"/>
    <x v="4"/>
    <x v="32"/>
    <d v="1925-09-30T00:00:00"/>
    <n v="50.32"/>
    <n v="13.85"/>
    <s v="Czech Republic"/>
    <s v="DH"/>
    <x v="0"/>
  </r>
  <r>
    <x v="9"/>
    <x v="7"/>
    <x v="36"/>
    <d v="1906-09-04T00:00:00"/>
    <n v="50.18"/>
    <n v="14.88"/>
    <s v="Czech Republic"/>
    <s v="DH"/>
    <x v="0"/>
  </r>
  <r>
    <x v="16"/>
    <x v="5"/>
    <x v="32"/>
    <d v="1925-07-31T00:00:00"/>
    <n v="56.45"/>
    <n v="8.9"/>
    <s v="Denmark"/>
    <s v="DH"/>
    <x v="0"/>
  </r>
  <r>
    <x v="9"/>
    <x v="1"/>
    <x v="32"/>
    <d v="1906-05-02T00:00:00"/>
    <n v="56.45"/>
    <n v="8.77"/>
    <s v="Denmark"/>
    <s v="DH"/>
    <x v="0"/>
  </r>
  <r>
    <x v="4"/>
    <x v="4"/>
    <x v="10"/>
    <d v="1923-09-29T00:00:00"/>
    <n v="55.82"/>
    <n v="8.73"/>
    <s v="Denmark"/>
    <s v="DH"/>
    <x v="0"/>
  </r>
  <r>
    <x v="7"/>
    <x v="0"/>
    <x v="10"/>
    <d v="1936-01-29T00:00:00"/>
    <n v="53.8"/>
    <n v="-2.23"/>
    <s v="UK"/>
    <s v="UU"/>
    <x v="0"/>
  </r>
  <r>
    <x v="6"/>
    <x v="7"/>
    <x v="32"/>
    <d v="1915-08-30T00:00:00"/>
    <n v="52.53"/>
    <n v="1.6800000000000002"/>
    <s v="UK"/>
    <s v="UU"/>
    <x v="0"/>
  </r>
  <r>
    <x v="27"/>
    <x v="6"/>
    <x v="10"/>
    <d v="1912-11-28T00:00:00"/>
    <n v="52.52"/>
    <n v="1.65"/>
    <s v="UK"/>
    <s v="DH"/>
    <x v="0"/>
  </r>
  <r>
    <x v="19"/>
    <x v="1"/>
    <x v="32"/>
    <d v="1926-05-02T00:00:00"/>
    <n v="58.55"/>
    <n v="6.22"/>
    <s v="Norway"/>
    <s v="UU"/>
    <x v="1"/>
  </r>
  <r>
    <x v="10"/>
    <x v="11"/>
    <x v="37"/>
    <d v="1921-03-08T00:00:00"/>
    <n v="58.45"/>
    <n v="6.13"/>
    <s v="Norway"/>
    <s v="DH"/>
    <x v="0"/>
  </r>
  <r>
    <x v="21"/>
    <x v="11"/>
    <x v="10"/>
    <d v="1925-02-28T00:00:00"/>
    <n v="58.45"/>
    <n v="6.05"/>
    <s v="Norway"/>
    <s v="RH"/>
    <x v="0"/>
  </r>
  <r>
    <x v="27"/>
    <x v="3"/>
    <x v="10"/>
    <d v="1912-12-29T00:00:00"/>
    <n v="59.9"/>
    <n v="10.78"/>
    <s v="Norway"/>
    <s v="UU"/>
    <x v="0"/>
  </r>
  <r>
    <x v="7"/>
    <x v="0"/>
    <x v="10"/>
    <d v="1936-01-29T00:00:00"/>
    <n v="60.63"/>
    <n v="8.57"/>
    <s v="Norway"/>
    <s v="RH"/>
    <x v="2"/>
  </r>
  <r>
    <x v="10"/>
    <x v="7"/>
    <x v="32"/>
    <d v="1920-08-29T00:00:00"/>
    <n v="60.63"/>
    <n v="8.57"/>
    <s v="Norway"/>
    <s v="UU"/>
    <x v="0"/>
  </r>
  <r>
    <x v="10"/>
    <x v="11"/>
    <x v="10"/>
    <d v="1921-02-28T00:00:00"/>
    <n v="60.63"/>
    <n v="8.57"/>
    <s v="Norway"/>
    <s v="DH"/>
    <x v="0"/>
  </r>
  <r>
    <x v="10"/>
    <x v="11"/>
    <x v="10"/>
    <d v="1921-02-28T00:00:00"/>
    <n v="60.63"/>
    <n v="8.57"/>
    <s v="Norway"/>
    <s v="DH"/>
    <x v="0"/>
  </r>
  <r>
    <x v="25"/>
    <x v="3"/>
    <x v="10"/>
    <d v="1921-12-30T00:00:00"/>
    <n v="60.63"/>
    <n v="8.57"/>
    <s v="Norway"/>
    <s v="DH"/>
    <x v="0"/>
  </r>
  <r>
    <x v="3"/>
    <x v="0"/>
    <x v="10"/>
    <d v="1935-01-29T00:00:00"/>
    <n v="60.63"/>
    <n v="8.57"/>
    <s v="Norway"/>
    <s v="DH"/>
    <x v="0"/>
  </r>
  <r>
    <x v="16"/>
    <x v="8"/>
    <x v="10"/>
    <d v="1925-10-29T00:00:00"/>
    <n v="59.95"/>
    <n v="10.75"/>
    <s v="Norway"/>
    <s v="DH"/>
    <x v="0"/>
  </r>
  <r>
    <x v="16"/>
    <x v="8"/>
    <x v="10"/>
    <d v="1925-10-29T00:00:00"/>
    <n v="57.73"/>
    <n v="12.07"/>
    <s v="Sweden"/>
    <s v="DH"/>
    <x v="0"/>
  </r>
  <r>
    <x v="10"/>
    <x v="5"/>
    <x v="32"/>
    <d v="1920-07-30T00:00:00"/>
    <n v="60.63"/>
    <n v="15"/>
    <s v="Sweden"/>
    <s v="DH"/>
    <x v="0"/>
  </r>
  <r>
    <x v="25"/>
    <x v="5"/>
    <x v="34"/>
    <d v="1921-08-01T00:00:00"/>
    <n v="60.62"/>
    <n v="15"/>
    <s v="Sweden"/>
    <s v="DH"/>
    <x v="0"/>
  </r>
  <r>
    <x v="10"/>
    <x v="10"/>
    <x v="34"/>
    <d v="1920-06-30T00:00:00"/>
    <n v="57.9"/>
    <n v="12"/>
    <s v="Sweden"/>
    <s v="UU"/>
    <x v="0"/>
  </r>
  <r>
    <x v="17"/>
    <x v="4"/>
    <x v="34"/>
    <d v="1917-10-01T00:00:00"/>
    <n v="57.87"/>
    <n v="11.92"/>
    <s v="Sweden"/>
    <s v="DH"/>
    <x v="0"/>
  </r>
  <r>
    <x v="3"/>
    <x v="8"/>
    <x v="34"/>
    <d v="1934-10-31T00:00:00"/>
    <n v="56.28"/>
    <n v="13.28"/>
    <s v="Sweden"/>
    <s v="DH"/>
    <x v="0"/>
  </r>
  <r>
    <x v="8"/>
    <x v="6"/>
    <x v="10"/>
    <d v="1913-11-29T00:00:00"/>
    <n v="58.92"/>
    <n v="11.92"/>
    <s v="Sweden"/>
    <s v="DH"/>
    <x v="0"/>
  </r>
  <r>
    <x v="9"/>
    <x v="3"/>
    <x v="33"/>
    <d v="1907-01-03T00:00:00"/>
    <n v="58.9"/>
    <n v="11.87"/>
    <s v="Sweden"/>
    <s v="DH"/>
    <x v="0"/>
  </r>
  <r>
    <x v="7"/>
    <x v="6"/>
    <x v="10"/>
    <d v="1935-11-29T00:00:00"/>
    <n v="59.27"/>
    <n v="15.33"/>
    <s v="Sweden"/>
    <s v="AH"/>
    <x v="0"/>
  </r>
  <r>
    <x v="6"/>
    <x v="6"/>
    <x v="10"/>
    <d v="1915-11-29T00:00:00"/>
    <n v="59.97"/>
    <n v="13.15"/>
    <s v="Sweden"/>
    <s v="DH"/>
    <x v="0"/>
  </r>
  <r>
    <x v="16"/>
    <x v="8"/>
    <x v="10"/>
    <d v="1925-10-29T00:00:00"/>
    <n v="59.97"/>
    <n v="13.15"/>
    <s v="Sweden"/>
    <s v="AH"/>
    <x v="0"/>
  </r>
  <r>
    <x v="9"/>
    <x v="6"/>
    <x v="10"/>
    <d v="1906-11-29T00:00:00"/>
    <n v="59.97"/>
    <n v="13.15"/>
    <s v="Sweden"/>
    <s v="AH"/>
    <x v="0"/>
  </r>
  <r>
    <x v="10"/>
    <x v="3"/>
    <x v="10"/>
    <d v="1920-12-29T00:00:00"/>
    <n v="56.28"/>
    <n v="13.93"/>
    <s v="Sweden"/>
    <s v="DH"/>
    <x v="0"/>
  </r>
  <r>
    <x v="26"/>
    <x v="5"/>
    <x v="34"/>
    <d v="1922-08-01T00:00:00"/>
    <n v="59.28"/>
    <n v="18.03"/>
    <s v="Sweden"/>
    <s v="UU"/>
    <x v="0"/>
  </r>
  <r>
    <x v="27"/>
    <x v="8"/>
    <x v="10"/>
    <d v="1912-10-28T00:00:00"/>
    <n v="59.25"/>
    <n v="18"/>
    <s v="Sweden"/>
    <s v="UU"/>
    <x v="0"/>
  </r>
  <r>
    <x v="22"/>
    <x v="11"/>
    <x v="10"/>
    <d v="1908-02-29T00:00:00"/>
    <n v="60.03"/>
    <n v="14.32"/>
    <s v="Sweden"/>
    <s v="DH"/>
    <x v="0"/>
  </r>
  <r>
    <x v="13"/>
    <x v="11"/>
    <x v="10"/>
    <d v="1915-03-01T00:00:00"/>
    <n v="58.02"/>
    <n v="12.63"/>
    <s v="Sweden"/>
    <s v="DH"/>
    <x v="0"/>
  </r>
  <r>
    <x v="14"/>
    <x v="1"/>
    <x v="32"/>
    <d v="1930-05-02T00:00:00"/>
    <n v="58.02"/>
    <n v="12.65"/>
    <s v="Sweden"/>
    <s v="DH"/>
    <x v="0"/>
  </r>
  <r>
    <x v="10"/>
    <x v="0"/>
    <x v="10"/>
    <d v="1921-01-28T00:00:00"/>
    <n v="57.27"/>
    <n v="14.15"/>
    <s v="Sweden"/>
    <s v="DH"/>
    <x v="0"/>
  </r>
  <r>
    <x v="7"/>
    <x v="10"/>
    <x v="32"/>
    <d v="1935-06-30T00:00:00"/>
    <n v="61.38"/>
    <n v="15.82"/>
    <s v="Sweden"/>
    <s v="DH"/>
    <x v="0"/>
  </r>
  <r>
    <x v="0"/>
    <x v="0"/>
    <x v="32"/>
    <d v="1934-01-30T00:00:00"/>
    <n v="61.83"/>
    <n v="16.100000000000001"/>
    <s v="Sweden"/>
    <s v="UU"/>
    <x v="0"/>
  </r>
  <r>
    <x v="4"/>
    <x v="4"/>
    <x v="10"/>
    <d v="1923-09-29T00:00:00"/>
    <n v="57.78"/>
    <n v="14.15"/>
    <s v="Sweden"/>
    <s v="ND"/>
    <x v="0"/>
  </r>
  <r>
    <x v="19"/>
    <x v="5"/>
    <x v="32"/>
    <d v="1926-07-31T00:00:00"/>
    <n v="57.78"/>
    <n v="14.15"/>
    <s v="Sweden"/>
    <s v="UU"/>
    <x v="0"/>
  </r>
  <r>
    <x v="24"/>
    <x v="8"/>
    <x v="32"/>
    <d v="1918-10-30T00:00:00"/>
    <n v="65.87"/>
    <n v="22.3"/>
    <s v="Sweden"/>
    <s v="UU"/>
    <x v="0"/>
  </r>
  <r>
    <x v="19"/>
    <x v="1"/>
    <x v="34"/>
    <d v="1926-05-03T00:00:00"/>
    <n v="65.5"/>
    <n v="21.35"/>
    <s v="Sweden"/>
    <s v="DH"/>
    <x v="0"/>
  </r>
  <r>
    <x v="2"/>
    <x v="8"/>
    <x v="10"/>
    <d v="1919-10-29T00:00:00"/>
    <n v="59.45"/>
    <n v="18.12"/>
    <s v="Sweden"/>
    <s v="DH"/>
    <x v="2"/>
  </r>
  <r>
    <x v="24"/>
    <x v="5"/>
    <x v="35"/>
    <d v="1918-08-02T00:00:00"/>
    <n v="59.62"/>
    <n v="17.72"/>
    <s v="Sweden"/>
    <s v="DH"/>
    <x v="0"/>
  </r>
  <r>
    <x v="28"/>
    <x v="0"/>
    <x v="10"/>
    <d v="1933-01-28T00:00:00"/>
    <n v="58.5"/>
    <n v="12.28"/>
    <s v="Sweden"/>
    <s v="DH"/>
    <x v="0"/>
  </r>
  <r>
    <x v="12"/>
    <x v="6"/>
    <x v="32"/>
    <d v="1927-11-30T00:00:00"/>
    <n v="59.03"/>
    <n v="14.78"/>
    <s v="Sweden"/>
    <s v="DH"/>
    <x v="0"/>
  </r>
  <r>
    <x v="2"/>
    <x v="5"/>
    <x v="32"/>
    <d v="1919-07-31T00:00:00"/>
    <n v="59.08"/>
    <n v="14.67"/>
    <s v="Sweden"/>
    <s v="DH"/>
    <x v="0"/>
  </r>
  <r>
    <x v="25"/>
    <x v="5"/>
    <x v="25"/>
    <d v="1921-08-04T00:00:00"/>
    <n v="59.08"/>
    <n v="14.67"/>
    <s v="Sweden"/>
    <s v="DH"/>
    <x v="0"/>
  </r>
  <r>
    <x v="4"/>
    <x v="11"/>
    <x v="10"/>
    <d v="1924-02-29T00:00:00"/>
    <n v="59.1"/>
    <n v="14.37"/>
    <s v="Sweden"/>
    <s v="DH"/>
    <x v="0"/>
  </r>
  <r>
    <x v="4"/>
    <x v="4"/>
    <x v="35"/>
    <d v="1923-10-02T00:00:00"/>
    <n v="50"/>
    <n v="14.4"/>
    <s v="Czech Republic"/>
    <s v="DH"/>
    <x v="0"/>
  </r>
  <r>
    <x v="11"/>
    <x v="5"/>
    <x v="34"/>
    <d v="1931-08-01T00:00:00"/>
    <n v="49.25"/>
    <n v="14.05"/>
    <s v="Czech Republic"/>
    <s v="DH"/>
    <x v="0"/>
  </r>
  <r>
    <x v="1"/>
    <x v="6"/>
    <x v="32"/>
    <d v="1910-11-30T00:00:00"/>
    <n v="50"/>
    <n v="12.08"/>
    <s v="Germany"/>
    <s v="AH"/>
    <x v="0"/>
  </r>
  <r>
    <x v="7"/>
    <x v="11"/>
    <x v="32"/>
    <d v="1936-03-01T00:00:00"/>
    <n v="53.33"/>
    <n v="-4.2699999999999996"/>
    <s v="UK"/>
    <s v="RH"/>
    <x v="0"/>
  </r>
  <r>
    <x v="10"/>
    <x v="2"/>
    <x v="32"/>
    <d v="1921-03-31T00:00:00"/>
    <n v="53.75"/>
    <n v="-2.27"/>
    <s v="UK"/>
    <s v="UU"/>
    <x v="0"/>
  </r>
  <r>
    <x v="10"/>
    <x v="5"/>
    <x v="35"/>
    <d v="1920-08-01T00:00:00"/>
    <n v="54.75"/>
    <n v="-2.83"/>
    <s v="UK"/>
    <s v="DH"/>
    <x v="0"/>
  </r>
  <r>
    <x v="10"/>
    <x v="1"/>
    <x v="33"/>
    <d v="1920-05-04T00:00:00"/>
    <n v="47.2"/>
    <n v="9"/>
    <s v="Switzerland"/>
    <s v="PD"/>
    <x v="0"/>
  </r>
  <r>
    <x v="14"/>
    <x v="3"/>
    <x v="36"/>
    <d v="1931-01-05T00:00:00"/>
    <n v="60.63"/>
    <n v="8.57"/>
    <s v="Norway"/>
    <s v="DH"/>
    <x v="0"/>
  </r>
  <r>
    <x v="10"/>
    <x v="11"/>
    <x v="38"/>
    <d v="1921-03-07T00:00:00"/>
    <n v="66.5"/>
    <n v="25.67"/>
    <s v="Finland"/>
    <s v="UU"/>
    <x v="0"/>
  </r>
  <r>
    <x v="6"/>
    <x v="9"/>
    <x v="33"/>
    <d v="1915-06-05T00:00:00"/>
    <n v="57.68"/>
    <n v="12.05"/>
    <s v="Sweden"/>
    <s v="DH"/>
    <x v="0"/>
  </r>
  <r>
    <x v="14"/>
    <x v="0"/>
    <x v="32"/>
    <d v="1931-01-30T00:00:00"/>
    <n v="57.92"/>
    <n v="12.02"/>
    <s v="Sweden"/>
    <s v="DH"/>
    <x v="0"/>
  </r>
  <r>
    <x v="9"/>
    <x v="10"/>
    <x v="34"/>
    <d v="1906-07-01T00:00:00"/>
    <n v="57.83"/>
    <n v="18.920000000000002"/>
    <s v="Sweden"/>
    <s v="RH"/>
    <x v="0"/>
  </r>
  <r>
    <x v="5"/>
    <x v="8"/>
    <x v="32"/>
    <d v="1908-10-29T00:00:00"/>
    <n v="63.8"/>
    <n v="14.7"/>
    <s v="Sweden"/>
    <s v="AH"/>
    <x v="0"/>
  </r>
  <r>
    <x v="16"/>
    <x v="10"/>
    <x v="35"/>
    <d v="1925-07-02T00:00:00"/>
    <n v="59.62"/>
    <n v="17.75"/>
    <s v="Sweden"/>
    <s v="DH"/>
    <x v="0"/>
  </r>
  <r>
    <x v="0"/>
    <x v="10"/>
    <x v="34"/>
    <d v="1933-07-01T00:00:00"/>
    <n v="59.23"/>
    <n v="17.98"/>
    <s v="Sweden"/>
    <s v="DH"/>
    <x v="0"/>
  </r>
  <r>
    <x v="30"/>
    <x v="11"/>
    <x v="32"/>
    <d v="1910-03-02T00:00:00"/>
    <n v="66"/>
    <n v="22"/>
    <s v="Sweden"/>
    <s v="DH"/>
    <x v="0"/>
  </r>
  <r>
    <x v="30"/>
    <x v="1"/>
    <x v="34"/>
    <d v="1909-05-02T00:00:00"/>
    <n v="65.87"/>
    <n v="22.3"/>
    <s v="Sweden"/>
    <s v="DH"/>
    <x v="0"/>
  </r>
  <r>
    <x v="7"/>
    <x v="11"/>
    <x v="34"/>
    <d v="1936-03-02T00:00:00"/>
    <n v="59.62"/>
    <n v="12.9"/>
    <s v="Sweden"/>
    <s v="DH"/>
    <x v="0"/>
  </r>
  <r>
    <x v="27"/>
    <x v="11"/>
    <x v="34"/>
    <d v="1913-03-02T00:00:00"/>
    <n v="59.93"/>
    <n v="14.93"/>
    <s v="Sweden"/>
    <s v="DH"/>
    <x v="0"/>
  </r>
  <r>
    <x v="10"/>
    <x v="0"/>
    <x v="34"/>
    <d v="1921-01-30T00:00:00"/>
    <n v="61.87"/>
    <n v="16"/>
    <s v="Sweden"/>
    <s v="DH"/>
    <x v="0"/>
  </r>
  <r>
    <x v="16"/>
    <x v="0"/>
    <x v="32"/>
    <d v="1926-01-30T00:00:00"/>
    <n v="61.83"/>
    <n v="16.079999999999998"/>
    <s v="Sweden"/>
    <s v="UU"/>
    <x v="1"/>
  </r>
  <r>
    <x v="15"/>
    <x v="8"/>
    <x v="32"/>
    <d v="1929-10-30T00:00:00"/>
    <n v="59.45"/>
    <n v="18.12"/>
    <s v="Sweden"/>
    <s v="UU"/>
    <x v="1"/>
  </r>
  <r>
    <x v="7"/>
    <x v="7"/>
    <x v="32"/>
    <d v="1935-08-30T00:00:00"/>
    <n v="59.45"/>
    <n v="18.12"/>
    <s v="Sweden"/>
    <s v="UU"/>
    <x v="0"/>
  </r>
  <r>
    <x v="25"/>
    <x v="5"/>
    <x v="25"/>
    <d v="1921-08-04T00:00:00"/>
    <n v="59.08"/>
    <n v="14.67"/>
    <s v="Sweden"/>
    <s v="DH"/>
    <x v="0"/>
  </r>
  <r>
    <x v="30"/>
    <x v="9"/>
    <x v="33"/>
    <d v="1909-06-04T00:00:00"/>
    <n v="48.93"/>
    <n v="17.53"/>
    <s v="Czech Republic"/>
    <s v="DH"/>
    <x v="0"/>
  </r>
  <r>
    <x v="11"/>
    <x v="7"/>
    <x v="25"/>
    <d v="1931-09-03T00:00:00"/>
    <n v="49.8"/>
    <n v="9.9499999999999993"/>
    <s v="Germany"/>
    <s v="UU"/>
    <x v="0"/>
  </r>
  <r>
    <x v="16"/>
    <x v="5"/>
    <x v="35"/>
    <d v="1925-08-02T00:00:00"/>
    <n v="55.65"/>
    <n v="9.42"/>
    <s v="Denmark"/>
    <s v="UU"/>
    <x v="0"/>
  </r>
  <r>
    <x v="0"/>
    <x v="2"/>
    <x v="34"/>
    <d v="1934-04-02T00:00:00"/>
    <n v="55.7"/>
    <n v="9.4"/>
    <s v="Denmark"/>
    <s v="DH"/>
    <x v="0"/>
  </r>
  <r>
    <x v="23"/>
    <x v="8"/>
    <x v="34"/>
    <d v="1916-10-30T00:00:00"/>
    <n v="55.77"/>
    <n v="9.6999999999999993"/>
    <s v="Denmark"/>
    <s v="DH"/>
    <x v="0"/>
  </r>
  <r>
    <x v="22"/>
    <x v="8"/>
    <x v="34"/>
    <d v="1907-10-31T00:00:00"/>
    <n v="55.72"/>
    <n v="9.6199999999999992"/>
    <s v="Denmark"/>
    <s v="DH"/>
    <x v="0"/>
  </r>
  <r>
    <x v="10"/>
    <x v="3"/>
    <x v="35"/>
    <d v="1921-01-01T00:00:00"/>
    <n v="51.47"/>
    <n v="-0.55000000000000004"/>
    <s v="UK"/>
    <s v="DH"/>
    <x v="0"/>
  </r>
  <r>
    <x v="16"/>
    <x v="6"/>
    <x v="34"/>
    <d v="1925-12-01T00:00:00"/>
    <n v="51.17"/>
    <n v="-0.18"/>
    <s v="UK"/>
    <s v="UU"/>
    <x v="0"/>
  </r>
  <r>
    <x v="13"/>
    <x v="4"/>
    <x v="35"/>
    <d v="1914-10-02T00:00:00"/>
    <n v="54.42"/>
    <n v="-2.33"/>
    <s v="UK"/>
    <s v="RH"/>
    <x v="0"/>
  </r>
  <r>
    <x v="19"/>
    <x v="11"/>
    <x v="34"/>
    <d v="1927-03-03T00:00:00"/>
    <n v="54.28"/>
    <n v="-2.77"/>
    <s v="UK"/>
    <s v="DH"/>
    <x v="0"/>
  </r>
  <r>
    <x v="24"/>
    <x v="5"/>
    <x v="35"/>
    <d v="1918-08-02T00:00:00"/>
    <n v="51.6"/>
    <n v="-1.02"/>
    <s v="UK"/>
    <s v="DH"/>
    <x v="0"/>
  </r>
  <r>
    <x v="8"/>
    <x v="3"/>
    <x v="34"/>
    <d v="1914-01-01T00:00:00"/>
    <n v="51.53"/>
    <n v="-0.68"/>
    <s v="UK"/>
    <s v="UU"/>
    <x v="0"/>
  </r>
  <r>
    <x v="10"/>
    <x v="6"/>
    <x v="34"/>
    <d v="1920-11-30T00:00:00"/>
    <n v="71.08"/>
    <n v="24.8"/>
    <s v="Norway"/>
    <s v="UU"/>
    <x v="0"/>
  </r>
  <r>
    <x v="10"/>
    <x v="8"/>
    <x v="34"/>
    <d v="1920-10-30T00:00:00"/>
    <n v="71.08"/>
    <n v="24.8"/>
    <s v="Norway"/>
    <s v="UU"/>
    <x v="0"/>
  </r>
  <r>
    <x v="15"/>
    <x v="10"/>
    <x v="35"/>
    <d v="1929-07-02T00:00:00"/>
    <n v="64.069999999999993"/>
    <n v="11.73"/>
    <s v="Norway"/>
    <s v="DH"/>
    <x v="0"/>
  </r>
  <r>
    <x v="5"/>
    <x v="7"/>
    <x v="33"/>
    <d v="1908-09-01T00:00:00"/>
    <n v="60.25"/>
    <n v="5.27"/>
    <s v="Norway"/>
    <s v="UU"/>
    <x v="0"/>
  </r>
  <r>
    <x v="7"/>
    <x v="4"/>
    <x v="34"/>
    <d v="1935-10-01T00:00:00"/>
    <n v="60.25"/>
    <n v="5.27"/>
    <s v="Norway"/>
    <s v="UU"/>
    <x v="0"/>
  </r>
  <r>
    <x v="10"/>
    <x v="1"/>
    <x v="35"/>
    <d v="1920-05-03T00:00:00"/>
    <n v="60.58"/>
    <n v="8.58"/>
    <s v="Norway"/>
    <s v="DH"/>
    <x v="0"/>
  </r>
  <r>
    <x v="5"/>
    <x v="1"/>
    <x v="35"/>
    <d v="1908-05-03T00:00:00"/>
    <n v="60.58"/>
    <n v="8.58"/>
    <s v="Norway"/>
    <s v="DH"/>
    <x v="0"/>
  </r>
  <r>
    <x v="28"/>
    <x v="8"/>
    <x v="34"/>
    <d v="1932-10-30T00:00:00"/>
    <n v="66.7"/>
    <n v="13.32"/>
    <s v="Norway"/>
    <s v="PD"/>
    <x v="0"/>
  </r>
  <r>
    <x v="15"/>
    <x v="4"/>
    <x v="34"/>
    <d v="1929-10-01T00:00:00"/>
    <n v="66.7"/>
    <n v="13.32"/>
    <s v="Norway"/>
    <s v="UU"/>
    <x v="0"/>
  </r>
  <r>
    <x v="25"/>
    <x v="11"/>
    <x v="34"/>
    <d v="1922-03-03T00:00:00"/>
    <n v="62.53"/>
    <n v="14.2"/>
    <s v="Sweden"/>
    <s v="UU"/>
    <x v="0"/>
  </r>
  <r>
    <x v="10"/>
    <x v="1"/>
    <x v="35"/>
    <d v="1920-05-03T00:00:00"/>
    <n v="58.18"/>
    <n v="13.95"/>
    <s v="Sweden"/>
    <s v="DH"/>
    <x v="0"/>
  </r>
  <r>
    <x v="25"/>
    <x v="0"/>
    <x v="34"/>
    <d v="1922-01-31T00:00:00"/>
    <n v="59.27"/>
    <n v="18.48"/>
    <s v="Sweden"/>
    <s v="DH"/>
    <x v="0"/>
  </r>
  <r>
    <x v="7"/>
    <x v="1"/>
    <x v="35"/>
    <d v="1935-05-04T00:00:00"/>
    <n v="58.77"/>
    <n v="12"/>
    <s v="Sweden"/>
    <s v="DH"/>
    <x v="0"/>
  </r>
  <r>
    <x v="6"/>
    <x v="2"/>
    <x v="34"/>
    <d v="1916-04-01T00:00:00"/>
    <n v="57.53"/>
    <n v="12.87"/>
    <s v="Sweden"/>
    <s v="DH"/>
    <x v="0"/>
  </r>
  <r>
    <x v="16"/>
    <x v="4"/>
    <x v="34"/>
    <d v="1925-10-01T00:00:00"/>
    <n v="59.43"/>
    <n v="18.100000000000001"/>
    <s v="Sweden"/>
    <s v="RH"/>
    <x v="2"/>
  </r>
  <r>
    <x v="6"/>
    <x v="8"/>
    <x v="34"/>
    <d v="1915-10-31T00:00:00"/>
    <n v="56.28"/>
    <n v="13.92"/>
    <s v="Sweden"/>
    <s v="DH"/>
    <x v="0"/>
  </r>
  <r>
    <x v="3"/>
    <x v="4"/>
    <x v="34"/>
    <d v="1934-10-01T00:00:00"/>
    <n v="56.28"/>
    <n v="13.95"/>
    <s v="Sweden"/>
    <s v="DH"/>
    <x v="0"/>
  </r>
  <r>
    <x v="6"/>
    <x v="3"/>
    <x v="34"/>
    <d v="1916-01-01T00:00:00"/>
    <n v="59.08"/>
    <n v="14.65"/>
    <s v="Sweden"/>
    <s v="DH"/>
    <x v="0"/>
  </r>
  <r>
    <x v="10"/>
    <x v="5"/>
    <x v="33"/>
    <d v="1920-08-02T00:00:00"/>
    <n v="59.28"/>
    <n v="15.22"/>
    <s v="Sweden"/>
    <s v="UU"/>
    <x v="0"/>
  </r>
  <r>
    <x v="4"/>
    <x v="4"/>
    <x v="34"/>
    <d v="1923-10-01T00:00:00"/>
    <n v="59.4"/>
    <n v="17.899999999999999"/>
    <s v="Sweden"/>
    <s v="PD"/>
    <x v="0"/>
  </r>
  <r>
    <x v="22"/>
    <x v="0"/>
    <x v="33"/>
    <d v="1908-02-02T00:00:00"/>
    <n v="51.3"/>
    <n v="5"/>
    <s v="Belgium"/>
    <s v="DH"/>
    <x v="0"/>
  </r>
  <r>
    <x v="8"/>
    <x v="11"/>
    <x v="35"/>
    <d v="1914-03-04T00:00:00"/>
    <n v="49.55"/>
    <n v="15.43"/>
    <s v="Czech Republic"/>
    <s v="DH"/>
    <x v="0"/>
  </r>
  <r>
    <x v="11"/>
    <x v="11"/>
    <x v="35"/>
    <d v="1932-03-03T00:00:00"/>
    <n v="49.05"/>
    <n v="14.2"/>
    <s v="Czech Republic"/>
    <s v="DH"/>
    <x v="0"/>
  </r>
  <r>
    <x v="23"/>
    <x v="4"/>
    <x v="25"/>
    <d v="1916-10-03T00:00:00"/>
    <n v="49.2"/>
    <n v="13.98"/>
    <s v="Czech Republic"/>
    <s v="DH"/>
    <x v="0"/>
  </r>
  <r>
    <x v="26"/>
    <x v="7"/>
    <x v="36"/>
    <d v="1922-09-04T00:00:00"/>
    <n v="48.92"/>
    <n v="16.149999999999999"/>
    <s v="Czech Republic"/>
    <s v="DH"/>
    <x v="0"/>
  </r>
  <r>
    <x v="26"/>
    <x v="6"/>
    <x v="35"/>
    <d v="1922-12-02T00:00:00"/>
    <n v="48.92"/>
    <n v="16"/>
    <s v="Czech Republic"/>
    <s v="UU"/>
    <x v="0"/>
  </r>
  <r>
    <x v="27"/>
    <x v="10"/>
    <x v="25"/>
    <d v="1912-07-03T00:00:00"/>
    <n v="49.7"/>
    <n v="13.13"/>
    <s v="Czech Republic"/>
    <s v="DH"/>
    <x v="0"/>
  </r>
  <r>
    <x v="24"/>
    <x v="7"/>
    <x v="33"/>
    <d v="1918-09-02T00:00:00"/>
    <n v="48.7"/>
    <n v="9.15"/>
    <s v="Germany"/>
    <s v="DH"/>
    <x v="0"/>
  </r>
  <r>
    <x v="10"/>
    <x v="6"/>
    <x v="33"/>
    <d v="1920-12-02T00:00:00"/>
    <n v="49.02"/>
    <n v="12.12"/>
    <s v="Germany"/>
    <s v="AH"/>
    <x v="0"/>
  </r>
  <r>
    <x v="18"/>
    <x v="10"/>
    <x v="39"/>
    <d v="1928-07-07T00:00:00"/>
    <n v="48.2"/>
    <n v="11.62"/>
    <s v="Germany"/>
    <s v="DH"/>
    <x v="0"/>
  </r>
  <r>
    <x v="27"/>
    <x v="10"/>
    <x v="38"/>
    <d v="1912-07-05T00:00:00"/>
    <n v="52.27"/>
    <n v="10.53"/>
    <s v="Germany"/>
    <s v="UU"/>
    <x v="0"/>
  </r>
  <r>
    <x v="26"/>
    <x v="0"/>
    <x v="25"/>
    <d v="1923-02-03T00:00:00"/>
    <n v="52.3"/>
    <n v="10.6"/>
    <s v="Germany"/>
    <s v="UU"/>
    <x v="1"/>
  </r>
  <r>
    <x v="7"/>
    <x v="5"/>
    <x v="25"/>
    <d v="1935-08-04T00:00:00"/>
    <n v="53.33"/>
    <n v="-4.2699999999999996"/>
    <s v="UK"/>
    <s v="RH"/>
    <x v="0"/>
  </r>
  <r>
    <x v="25"/>
    <x v="0"/>
    <x v="33"/>
    <d v="1922-02-02T00:00:00"/>
    <n v="43.9"/>
    <n v="4.8"/>
    <s v="France"/>
    <s v="UU"/>
    <x v="0"/>
  </r>
  <r>
    <x v="25"/>
    <x v="0"/>
    <x v="33"/>
    <d v="1922-02-02T00:00:00"/>
    <n v="43.9"/>
    <n v="4.8"/>
    <s v="France"/>
    <s v="UU"/>
    <x v="0"/>
  </r>
  <r>
    <x v="6"/>
    <x v="1"/>
    <x v="33"/>
    <d v="1915-05-05T00:00:00"/>
    <n v="47.13"/>
    <n v="8.1300000000000008"/>
    <s v="Switzerland"/>
    <s v="DH"/>
    <x v="0"/>
  </r>
  <r>
    <x v="24"/>
    <x v="6"/>
    <x v="35"/>
    <d v="1918-12-02T00:00:00"/>
    <n v="64.069999999999993"/>
    <n v="11.62"/>
    <s v="Norway"/>
    <s v="DH"/>
    <x v="0"/>
  </r>
  <r>
    <x v="18"/>
    <x v="6"/>
    <x v="35"/>
    <d v="1928-12-01T00:00:00"/>
    <n v="64.05"/>
    <n v="11.57"/>
    <s v="Norway"/>
    <s v="PD"/>
    <x v="0"/>
  </r>
  <r>
    <x v="24"/>
    <x v="6"/>
    <x v="35"/>
    <d v="1918-12-02T00:00:00"/>
    <n v="64.069999999999993"/>
    <n v="11.62"/>
    <s v="Norway"/>
    <s v="DH"/>
    <x v="0"/>
  </r>
  <r>
    <x v="9"/>
    <x v="7"/>
    <x v="33"/>
    <d v="1906-09-02T00:00:00"/>
    <n v="58.32"/>
    <n v="6.95"/>
    <s v="Norway"/>
    <s v="UU"/>
    <x v="0"/>
  </r>
  <r>
    <x v="5"/>
    <x v="4"/>
    <x v="25"/>
    <d v="1908-10-03T00:00:00"/>
    <n v="58.97"/>
    <n v="5.72"/>
    <s v="Norway"/>
    <s v="DH"/>
    <x v="0"/>
  </r>
  <r>
    <x v="23"/>
    <x v="0"/>
    <x v="35"/>
    <d v="1917-01-31T00:00:00"/>
    <n v="59.82"/>
    <n v="11.37"/>
    <s v="Norway"/>
    <s v="UU"/>
    <x v="0"/>
  </r>
  <r>
    <x v="0"/>
    <x v="2"/>
    <x v="25"/>
    <d v="1934-04-05T00:00:00"/>
    <n v="52.28"/>
    <n v="16.87"/>
    <s v="Poland"/>
    <s v="UU"/>
    <x v="0"/>
  </r>
  <r>
    <x v="5"/>
    <x v="8"/>
    <x v="33"/>
    <d v="1908-11-01T00:00:00"/>
    <n v="52.3"/>
    <n v="16.899999999999999"/>
    <s v="Poland"/>
    <s v="UU"/>
    <x v="0"/>
  </r>
  <r>
    <x v="12"/>
    <x v="6"/>
    <x v="33"/>
    <d v="1927-12-03T00:00:00"/>
    <n v="52.3"/>
    <n v="16.87"/>
    <s v="Poland"/>
    <s v="UU"/>
    <x v="0"/>
  </r>
  <r>
    <x v="16"/>
    <x v="6"/>
    <x v="35"/>
    <d v="1925-12-02T00:00:00"/>
    <n v="61.3"/>
    <n v="24.2"/>
    <s v="Finland"/>
    <s v="DH"/>
    <x v="0"/>
  </r>
  <r>
    <x v="17"/>
    <x v="11"/>
    <x v="35"/>
    <d v="1918-03-04T00:00:00"/>
    <n v="59.62"/>
    <n v="17.72"/>
    <s v="Sweden"/>
    <s v="UU"/>
    <x v="0"/>
  </r>
  <r>
    <x v="26"/>
    <x v="0"/>
    <x v="33"/>
    <d v="1923-02-02T00:00:00"/>
    <n v="56.53"/>
    <n v="13.3"/>
    <s v="Sweden"/>
    <s v="RH"/>
    <x v="0"/>
  </r>
  <r>
    <x v="20"/>
    <x v="1"/>
    <x v="33"/>
    <d v="1911-05-05T00:00:00"/>
    <n v="55.4"/>
    <n v="12.85"/>
    <s v="Sweden"/>
    <s v="AH"/>
    <x v="0"/>
  </r>
  <r>
    <x v="23"/>
    <x v="5"/>
    <x v="33"/>
    <d v="1916-08-02T00:00:00"/>
    <n v="59.42"/>
    <n v="13.85"/>
    <s v="Sweden"/>
    <s v="DH"/>
    <x v="0"/>
  </r>
  <r>
    <x v="30"/>
    <x v="6"/>
    <x v="25"/>
    <d v="1909-12-04T00:00:00"/>
    <n v="59.28"/>
    <n v="13.88"/>
    <s v="Sweden"/>
    <s v="UU"/>
    <x v="1"/>
  </r>
  <r>
    <x v="2"/>
    <x v="8"/>
    <x v="36"/>
    <d v="1919-11-04T00:00:00"/>
    <n v="59.03"/>
    <n v="14.8"/>
    <s v="Sweden"/>
    <s v="AH"/>
    <x v="0"/>
  </r>
  <r>
    <x v="19"/>
    <x v="8"/>
    <x v="35"/>
    <d v="1926-11-01T00:00:00"/>
    <n v="63.6"/>
    <n v="18.649999999999999"/>
    <s v="Sweden"/>
    <s v="DH"/>
    <x v="0"/>
  </r>
  <r>
    <x v="26"/>
    <x v="10"/>
    <x v="33"/>
    <d v="1922-07-03T00:00:00"/>
    <n v="59.13"/>
    <n v="16.75"/>
    <s v="Sweden"/>
    <s v="AH"/>
    <x v="0"/>
  </r>
  <r>
    <x v="17"/>
    <x v="1"/>
    <x v="36"/>
    <d v="1917-05-06T00:00:00"/>
    <n v="58.93"/>
    <n v="16.38"/>
    <s v="Sweden"/>
    <s v="DH"/>
    <x v="0"/>
  </r>
  <r>
    <x v="23"/>
    <x v="2"/>
    <x v="35"/>
    <d v="1917-04-02T00:00:00"/>
    <n v="62.37"/>
    <n v="17.27"/>
    <s v="Sweden"/>
    <s v="UU"/>
    <x v="0"/>
  </r>
  <r>
    <x v="6"/>
    <x v="4"/>
    <x v="35"/>
    <d v="1915-10-02T00:00:00"/>
    <n v="59.4"/>
    <n v="18.079999999999998"/>
    <s v="Sweden"/>
    <s v="ND"/>
    <x v="0"/>
  </r>
  <r>
    <x v="20"/>
    <x v="7"/>
    <x v="33"/>
    <d v="1911-09-02T00:00:00"/>
    <n v="58.57"/>
    <n v="12"/>
    <s v="Sweden"/>
    <s v="UU"/>
    <x v="0"/>
  </r>
  <r>
    <x v="7"/>
    <x v="7"/>
    <x v="39"/>
    <d v="1935-09-07T00:00:00"/>
    <n v="49"/>
    <n v="14.15"/>
    <s v="Czech Republic"/>
    <s v="UU"/>
    <x v="0"/>
  </r>
  <r>
    <x v="11"/>
    <x v="5"/>
    <x v="25"/>
    <d v="1931-08-04T00:00:00"/>
    <n v="49.88"/>
    <n v="15.48"/>
    <s v="Czech Republic"/>
    <s v="DH"/>
    <x v="0"/>
  </r>
  <r>
    <x v="16"/>
    <x v="2"/>
    <x v="36"/>
    <d v="1926-04-06T00:00:00"/>
    <n v="49.93"/>
    <n v="15.52"/>
    <s v="Czech Republic"/>
    <s v="DH"/>
    <x v="0"/>
  </r>
  <r>
    <x v="2"/>
    <x v="0"/>
    <x v="33"/>
    <d v="1920-02-02T00:00:00"/>
    <n v="49.27"/>
    <n v="14.12"/>
    <s v="Czech Republic"/>
    <s v="UU"/>
    <x v="0"/>
  </r>
  <r>
    <x v="14"/>
    <x v="4"/>
    <x v="33"/>
    <d v="1930-10-03T00:00:00"/>
    <n v="49.02"/>
    <n v="17.649999999999999"/>
    <s v="Czech Republic"/>
    <s v="DH"/>
    <x v="0"/>
  </r>
  <r>
    <x v="3"/>
    <x v="5"/>
    <x v="25"/>
    <d v="1934-08-04T00:00:00"/>
    <n v="50.35"/>
    <n v="7.55"/>
    <s v="Germany"/>
    <s v="DH"/>
    <x v="0"/>
  </r>
  <r>
    <x v="30"/>
    <x v="6"/>
    <x v="33"/>
    <d v="1909-12-03T00:00:00"/>
    <n v="51"/>
    <n v="6.97"/>
    <s v="Germany"/>
    <s v="ND"/>
    <x v="0"/>
  </r>
  <r>
    <x v="25"/>
    <x v="1"/>
    <x v="25"/>
    <d v="1921-05-05T00:00:00"/>
    <n v="53.37"/>
    <n v="10.35"/>
    <s v="Germany"/>
    <s v="DH"/>
    <x v="0"/>
  </r>
  <r>
    <x v="21"/>
    <x v="8"/>
    <x v="33"/>
    <d v="1924-11-01T00:00:00"/>
    <n v="51.17"/>
    <n v="-0.18"/>
    <s v="UK"/>
    <s v="UU"/>
    <x v="0"/>
  </r>
  <r>
    <x v="17"/>
    <x v="1"/>
    <x v="25"/>
    <d v="1917-05-05T00:00:00"/>
    <n v="53.73"/>
    <n v="-2.77"/>
    <s v="UK"/>
    <s v="UU"/>
    <x v="0"/>
  </r>
  <r>
    <x v="10"/>
    <x v="7"/>
    <x v="36"/>
    <d v="1920-09-03T00:00:00"/>
    <n v="53.47"/>
    <n v="-2.4300000000000002"/>
    <s v="UK"/>
    <s v="UU"/>
    <x v="0"/>
  </r>
  <r>
    <x v="17"/>
    <x v="10"/>
    <x v="25"/>
    <d v="1917-07-04T00:00:00"/>
    <n v="53.97"/>
    <n v="-1.6800000000000002"/>
    <s v="UK"/>
    <s v="DH"/>
    <x v="0"/>
  </r>
  <r>
    <x v="10"/>
    <x v="4"/>
    <x v="33"/>
    <d v="1920-10-02T00:00:00"/>
    <n v="51.53"/>
    <n v="-0.77"/>
    <s v="UK"/>
    <s v="DH"/>
    <x v="0"/>
  </r>
  <r>
    <x v="10"/>
    <x v="4"/>
    <x v="33"/>
    <d v="1920-10-02T00:00:00"/>
    <n v="51.53"/>
    <n v="-0.77"/>
    <s v="UK"/>
    <s v="DH"/>
    <x v="0"/>
  </r>
  <r>
    <x v="16"/>
    <x v="8"/>
    <x v="33"/>
    <d v="1925-11-02T00:00:00"/>
    <n v="51.52"/>
    <n v="-0.7"/>
    <s v="UK"/>
    <s v="UU"/>
    <x v="0"/>
  </r>
  <r>
    <x v="16"/>
    <x v="2"/>
    <x v="33"/>
    <d v="1926-04-04T00:00:00"/>
    <n v="51.3"/>
    <n v="1.1200000000000001"/>
    <s v="UK"/>
    <s v="DH"/>
    <x v="0"/>
  </r>
  <r>
    <x v="27"/>
    <x v="5"/>
    <x v="25"/>
    <d v="1912-08-03T00:00:00"/>
    <n v="51.37"/>
    <n v="0.03"/>
    <s v="UK"/>
    <s v="UU"/>
    <x v="0"/>
  </r>
  <r>
    <x v="26"/>
    <x v="7"/>
    <x v="25"/>
    <d v="1922-09-03T00:00:00"/>
    <n v="53.85"/>
    <n v="-2.4300000000000002"/>
    <s v="UK"/>
    <s v="DH"/>
    <x v="0"/>
  </r>
  <r>
    <x v="26"/>
    <x v="4"/>
    <x v="25"/>
    <d v="1922-10-04T00:00:00"/>
    <n v="54.43"/>
    <n v="-2.42"/>
    <s v="UK"/>
    <s v="RH"/>
    <x v="0"/>
  </r>
  <r>
    <x v="10"/>
    <x v="8"/>
    <x v="33"/>
    <d v="1920-11-01T00:00:00"/>
    <n v="64.05"/>
    <n v="11.57"/>
    <s v="Norway"/>
    <s v="UU"/>
    <x v="0"/>
  </r>
  <r>
    <x v="30"/>
    <x v="0"/>
    <x v="33"/>
    <d v="1910-02-02T00:00:00"/>
    <n v="60.6"/>
    <n v="27.2"/>
    <s v="Finland"/>
    <s v="DH"/>
    <x v="0"/>
  </r>
  <r>
    <x v="21"/>
    <x v="4"/>
    <x v="33"/>
    <d v="1924-10-02T00:00:00"/>
    <n v="58.75"/>
    <n v="17.149999999999999"/>
    <s v="Sweden"/>
    <s v="PD"/>
    <x v="0"/>
  </r>
  <r>
    <x v="22"/>
    <x v="0"/>
    <x v="37"/>
    <d v="1908-02-06T00:00:00"/>
    <n v="62.05"/>
    <n v="14.48"/>
    <s v="Sweden"/>
    <s v="DH"/>
    <x v="0"/>
  </r>
  <r>
    <x v="8"/>
    <x v="4"/>
    <x v="33"/>
    <d v="1913-10-03T00:00:00"/>
    <n v="55.58"/>
    <n v="12.97"/>
    <s v="Sweden"/>
    <s v="UU"/>
    <x v="0"/>
  </r>
  <r>
    <x v="20"/>
    <x v="7"/>
    <x v="25"/>
    <d v="1911-09-03T00:00:00"/>
    <n v="59.35"/>
    <n v="18.399999999999999"/>
    <s v="Sweden"/>
    <s v="UU"/>
    <x v="0"/>
  </r>
  <r>
    <x v="14"/>
    <x v="5"/>
    <x v="38"/>
    <d v="1930-08-06T00:00:00"/>
    <n v="50.9"/>
    <n v="2.9"/>
    <s v="Belgium"/>
    <s v="DH"/>
    <x v="0"/>
  </r>
  <r>
    <x v="15"/>
    <x v="0"/>
    <x v="25"/>
    <d v="1930-02-03T00:00:00"/>
    <n v="50.8"/>
    <n v="2.9"/>
    <s v="Belgium"/>
    <s v="DH"/>
    <x v="0"/>
  </r>
  <r>
    <x v="17"/>
    <x v="5"/>
    <x v="36"/>
    <d v="1917-08-05T00:00:00"/>
    <n v="50"/>
    <n v="15.57"/>
    <s v="Czech Republic"/>
    <s v="DH"/>
    <x v="0"/>
  </r>
  <r>
    <x v="28"/>
    <x v="6"/>
    <x v="25"/>
    <d v="1932-12-03T00:00:00"/>
    <n v="49.93"/>
    <n v="15.48"/>
    <s v="Czech Republic"/>
    <s v="DH"/>
    <x v="0"/>
  </r>
  <r>
    <x v="1"/>
    <x v="0"/>
    <x v="25"/>
    <d v="1911-02-03T00:00:00"/>
    <n v="49.92"/>
    <n v="15.47"/>
    <s v="Czech Republic"/>
    <s v="DH"/>
    <x v="0"/>
  </r>
  <r>
    <x v="28"/>
    <x v="8"/>
    <x v="25"/>
    <d v="1932-11-02T00:00:00"/>
    <n v="50.43"/>
    <n v="15.58"/>
    <s v="Czech Republic"/>
    <s v="DH"/>
    <x v="0"/>
  </r>
  <r>
    <x v="16"/>
    <x v="10"/>
    <x v="36"/>
    <d v="1925-07-05T00:00:00"/>
    <n v="53.78"/>
    <n v="9.8000000000000007"/>
    <s v="Germany"/>
    <s v="UU"/>
    <x v="0"/>
  </r>
  <r>
    <x v="9"/>
    <x v="11"/>
    <x v="37"/>
    <d v="1907-03-09T00:00:00"/>
    <n v="55.23"/>
    <n v="9.33"/>
    <s v="Denmark"/>
    <s v="UU"/>
    <x v="1"/>
  </r>
  <r>
    <x v="22"/>
    <x v="11"/>
    <x v="25"/>
    <d v="1908-03-05T00:00:00"/>
    <n v="56.48"/>
    <n v="8.83"/>
    <s v="Denmark"/>
    <s v="UU"/>
    <x v="0"/>
  </r>
  <r>
    <x v="14"/>
    <x v="10"/>
    <x v="36"/>
    <d v="1930-07-05T00:00:00"/>
    <n v="56.62"/>
    <n v="8.9700000000000006"/>
    <s v="Denmark"/>
    <s v="DH"/>
    <x v="0"/>
  </r>
  <r>
    <x v="8"/>
    <x v="4"/>
    <x v="36"/>
    <d v="1913-10-05T00:00:00"/>
    <n v="50.92"/>
    <n v="0.98"/>
    <s v="UK"/>
    <s v="UU"/>
    <x v="0"/>
  </r>
  <r>
    <x v="23"/>
    <x v="4"/>
    <x v="36"/>
    <d v="1916-10-04T00:00:00"/>
    <n v="50.92"/>
    <n v="-0.98"/>
    <s v="UK"/>
    <s v="UU"/>
    <x v="0"/>
  </r>
  <r>
    <x v="12"/>
    <x v="5"/>
    <x v="39"/>
    <d v="1927-08-08T00:00:00"/>
    <n v="46.93"/>
    <n v="7.58"/>
    <s v="Switzerland"/>
    <s v="UU"/>
    <x v="2"/>
  </r>
  <r>
    <x v="13"/>
    <x v="5"/>
    <x v="37"/>
    <d v="1914-08-07T00:00:00"/>
    <n v="47.23"/>
    <n v="8.7799999999999994"/>
    <s v="Switzerland"/>
    <s v="DH"/>
    <x v="0"/>
  </r>
  <r>
    <x v="10"/>
    <x v="7"/>
    <x v="36"/>
    <d v="1920-09-03T00:00:00"/>
    <n v="45.15"/>
    <n v="18.02"/>
    <s v="Croatia"/>
    <s v="UU"/>
    <x v="0"/>
  </r>
  <r>
    <x v="0"/>
    <x v="0"/>
    <x v="25"/>
    <d v="1934-02-03T00:00:00"/>
    <n v="59.67"/>
    <n v="11"/>
    <s v="Norway"/>
    <s v="DH"/>
    <x v="0"/>
  </r>
  <r>
    <x v="28"/>
    <x v="2"/>
    <x v="25"/>
    <d v="1933-04-04T00:00:00"/>
    <n v="58.28"/>
    <n v="6.53"/>
    <s v="Norway"/>
    <s v="RH"/>
    <x v="0"/>
  </r>
  <r>
    <x v="14"/>
    <x v="11"/>
    <x v="25"/>
    <d v="1931-03-06T00:00:00"/>
    <n v="59.95"/>
    <n v="10.73"/>
    <s v="Norway"/>
    <s v="UU"/>
    <x v="0"/>
  </r>
  <r>
    <x v="21"/>
    <x v="2"/>
    <x v="37"/>
    <d v="1925-04-07T00:00:00"/>
    <n v="59.87"/>
    <n v="10.82"/>
    <s v="Norway"/>
    <s v="DH"/>
    <x v="0"/>
  </r>
  <r>
    <x v="9"/>
    <x v="6"/>
    <x v="25"/>
    <d v="1906-12-04T00:00:00"/>
    <n v="60"/>
    <n v="10.77"/>
    <s v="Norway"/>
    <s v="RH"/>
    <x v="0"/>
  </r>
  <r>
    <x v="16"/>
    <x v="4"/>
    <x v="36"/>
    <d v="1925-10-05T00:00:00"/>
    <n v="62.92"/>
    <n v="8.4700000000000006"/>
    <s v="Norway"/>
    <s v="DH"/>
    <x v="0"/>
  </r>
  <r>
    <x v="21"/>
    <x v="1"/>
    <x v="38"/>
    <d v="1924-05-07T00:00:00"/>
    <n v="58.67"/>
    <n v="7.78"/>
    <s v="Norway"/>
    <s v="DH"/>
    <x v="0"/>
  </r>
  <r>
    <x v="10"/>
    <x v="6"/>
    <x v="37"/>
    <d v="1920-12-06T00:00:00"/>
    <n v="60.72"/>
    <n v="11.13"/>
    <s v="Norway"/>
    <s v="UU"/>
    <x v="0"/>
  </r>
  <r>
    <x v="15"/>
    <x v="0"/>
    <x v="25"/>
    <d v="1930-02-03T00:00:00"/>
    <n v="59.13"/>
    <n v="10.220000000000001"/>
    <s v="Norway"/>
    <s v="UU"/>
    <x v="0"/>
  </r>
  <r>
    <x v="6"/>
    <x v="5"/>
    <x v="40"/>
    <d v="1915-08-11T00:00:00"/>
    <n v="63"/>
    <n v="8.9700000000000006"/>
    <s v="Norway"/>
    <s v="UU"/>
    <x v="0"/>
  </r>
  <r>
    <x v="24"/>
    <x v="4"/>
    <x v="38"/>
    <d v="1918-10-06T00:00:00"/>
    <n v="63.12"/>
    <n v="9.1199999999999992"/>
    <s v="Norway"/>
    <s v="RH"/>
    <x v="2"/>
  </r>
  <r>
    <x v="14"/>
    <x v="9"/>
    <x v="38"/>
    <d v="1930-06-08T00:00:00"/>
    <n v="58.83"/>
    <n v="5.83"/>
    <s v="Norway"/>
    <s v="RH"/>
    <x v="0"/>
  </r>
  <r>
    <x v="5"/>
    <x v="11"/>
    <x v="36"/>
    <d v="1909-03-06T00:00:00"/>
    <n v="66"/>
    <n v="29.17"/>
    <s v="Finland"/>
    <s v="DH"/>
    <x v="0"/>
  </r>
  <r>
    <x v="21"/>
    <x v="4"/>
    <x v="25"/>
    <d v="1924-10-03T00:00:00"/>
    <n v="61.2"/>
    <n v="24.3"/>
    <s v="Finland"/>
    <s v="UU"/>
    <x v="0"/>
  </r>
  <r>
    <x v="16"/>
    <x v="6"/>
    <x v="25"/>
    <d v="1925-12-04T00:00:00"/>
    <n v="61.2"/>
    <n v="24.3"/>
    <s v="Finland"/>
    <s v="DH"/>
    <x v="0"/>
  </r>
  <r>
    <x v="27"/>
    <x v="5"/>
    <x v="36"/>
    <d v="1912-08-04T00:00:00"/>
    <n v="61.2"/>
    <n v="24.2"/>
    <s v="Finland"/>
    <s v="UU"/>
    <x v="0"/>
  </r>
  <r>
    <x v="14"/>
    <x v="0"/>
    <x v="25"/>
    <d v="1931-02-03T00:00:00"/>
    <n v="61.17"/>
    <n v="24.17"/>
    <s v="Finland"/>
    <s v="RH"/>
    <x v="2"/>
  </r>
  <r>
    <x v="10"/>
    <x v="6"/>
    <x v="25"/>
    <d v="1920-12-03T00:00:00"/>
    <n v="61.17"/>
    <n v="24.17"/>
    <s v="Finland"/>
    <s v="UU"/>
    <x v="0"/>
  </r>
  <r>
    <x v="23"/>
    <x v="3"/>
    <x v="25"/>
    <d v="1917-01-03T00:00:00"/>
    <n v="60.6"/>
    <n v="27.2"/>
    <s v="Finland"/>
    <s v="UU"/>
    <x v="0"/>
  </r>
  <r>
    <x v="18"/>
    <x v="1"/>
    <x v="36"/>
    <d v="1928-05-06T00:00:00"/>
    <n v="57.88"/>
    <n v="11.92"/>
    <s v="Sweden"/>
    <s v="UU"/>
    <x v="0"/>
  </r>
  <r>
    <x v="6"/>
    <x v="3"/>
    <x v="25"/>
    <d v="1916-01-04T00:00:00"/>
    <n v="66.97"/>
    <n v="19.8"/>
    <s v="Sweden"/>
    <s v="DH"/>
    <x v="0"/>
  </r>
  <r>
    <x v="10"/>
    <x v="1"/>
    <x v="36"/>
    <d v="1920-05-06T00:00:00"/>
    <n v="58.05"/>
    <n v="15.02"/>
    <s v="Sweden"/>
    <s v="DH"/>
    <x v="0"/>
  </r>
  <r>
    <x v="25"/>
    <x v="4"/>
    <x v="25"/>
    <d v="1921-10-04T00:00:00"/>
    <n v="58.03"/>
    <n v="14.98"/>
    <s v="Sweden"/>
    <s v="DH"/>
    <x v="0"/>
  </r>
  <r>
    <x v="10"/>
    <x v="10"/>
    <x v="38"/>
    <d v="1920-07-05T00:00:00"/>
    <n v="60.5"/>
    <n v="15.45"/>
    <s v="Sweden"/>
    <s v="UU"/>
    <x v="0"/>
  </r>
  <r>
    <x v="16"/>
    <x v="8"/>
    <x v="38"/>
    <d v="1925-11-05T00:00:00"/>
    <n v="59"/>
    <n v="15.07"/>
    <s v="Sweden"/>
    <s v="DH"/>
    <x v="0"/>
  </r>
  <r>
    <x v="21"/>
    <x v="2"/>
    <x v="25"/>
    <d v="1925-04-04T00:00:00"/>
    <n v="63.77"/>
    <n v="20.05"/>
    <s v="Sweden"/>
    <s v="AH"/>
    <x v="0"/>
  </r>
  <r>
    <x v="4"/>
    <x v="8"/>
    <x v="36"/>
    <d v="1923-11-04T00:00:00"/>
    <n v="59.15"/>
    <n v="16.97"/>
    <s v="Sweden"/>
    <s v="DH"/>
    <x v="0"/>
  </r>
  <r>
    <x v="16"/>
    <x v="10"/>
    <x v="39"/>
    <d v="1925-07-08T00:00:00"/>
    <n v="59.23"/>
    <n v="18.079999999999998"/>
    <s v="Sweden"/>
    <s v="AH"/>
    <x v="0"/>
  </r>
  <r>
    <x v="19"/>
    <x v="0"/>
    <x v="25"/>
    <d v="1927-02-03T00:00:00"/>
    <n v="59.93"/>
    <n v="17.82"/>
    <s v="Sweden"/>
    <s v="DH"/>
    <x v="0"/>
  </r>
  <r>
    <x v="16"/>
    <x v="8"/>
    <x v="25"/>
    <d v="1925-11-03T00:00:00"/>
    <n v="57.6"/>
    <n v="14.08"/>
    <s v="Sweden"/>
    <s v="DH"/>
    <x v="0"/>
  </r>
  <r>
    <x v="22"/>
    <x v="5"/>
    <x v="38"/>
    <d v="1907-08-06T00:00:00"/>
    <n v="49.98"/>
    <n v="14.62"/>
    <s v="Czech Republic"/>
    <s v="DH"/>
    <x v="0"/>
  </r>
  <r>
    <x v="0"/>
    <x v="9"/>
    <x v="38"/>
    <d v="1933-06-07T00:00:00"/>
    <n v="49.8"/>
    <n v="15.53"/>
    <s v="Czech Republic"/>
    <s v="DH"/>
    <x v="0"/>
  </r>
  <r>
    <x v="5"/>
    <x v="8"/>
    <x v="38"/>
    <d v="1908-11-04T00:00:00"/>
    <n v="49.32"/>
    <n v="8.57"/>
    <s v="Germany"/>
    <s v="DH"/>
    <x v="0"/>
  </r>
  <r>
    <x v="30"/>
    <x v="11"/>
    <x v="36"/>
    <d v="1910-03-07T00:00:00"/>
    <n v="55.83"/>
    <n v="12.43"/>
    <s v="Denmark"/>
    <s v="UU"/>
    <x v="1"/>
  </r>
  <r>
    <x v="14"/>
    <x v="4"/>
    <x v="39"/>
    <d v="1930-10-08T00:00:00"/>
    <n v="56.55"/>
    <n v="9.82"/>
    <s v="Denmark"/>
    <s v="DH"/>
    <x v="0"/>
  </r>
  <r>
    <x v="17"/>
    <x v="7"/>
    <x v="38"/>
    <d v="1917-09-05T00:00:00"/>
    <n v="56.45"/>
    <n v="8.8699999999999992"/>
    <s v="Denmark"/>
    <s v="UU"/>
    <x v="0"/>
  </r>
  <r>
    <x v="27"/>
    <x v="7"/>
    <x v="38"/>
    <d v="1912-09-04T00:00:00"/>
    <n v="55.2"/>
    <n v="9.17"/>
    <s v="Denmark"/>
    <s v="DH"/>
    <x v="0"/>
  </r>
  <r>
    <x v="2"/>
    <x v="4"/>
    <x v="36"/>
    <d v="1919-10-05T00:00:00"/>
    <n v="50.92"/>
    <n v="0.98"/>
    <s v="UK"/>
    <s v="UU"/>
    <x v="0"/>
  </r>
  <r>
    <x v="16"/>
    <x v="4"/>
    <x v="37"/>
    <d v="1925-10-07T00:00:00"/>
    <n v="54.52"/>
    <n v="-6.05"/>
    <s v="UK"/>
    <s v="AH"/>
    <x v="0"/>
  </r>
  <r>
    <x v="5"/>
    <x v="3"/>
    <x v="39"/>
    <d v="1909-01-07T00:00:00"/>
    <n v="46.23"/>
    <n v="6.12"/>
    <s v="Switzerland"/>
    <s v="UU"/>
    <x v="0"/>
  </r>
  <r>
    <x v="9"/>
    <x v="5"/>
    <x v="41"/>
    <d v="1906-08-09T00:00:00"/>
    <n v="47.35"/>
    <n v="8.0500000000000007"/>
    <s v="Switzerland"/>
    <s v="DH"/>
    <x v="0"/>
  </r>
  <r>
    <x v="27"/>
    <x v="4"/>
    <x v="36"/>
    <d v="1912-10-04T00:00:00"/>
    <n v="59.95"/>
    <n v="10.73"/>
    <s v="Norway"/>
    <s v="UU"/>
    <x v="0"/>
  </r>
  <r>
    <x v="22"/>
    <x v="3"/>
    <x v="36"/>
    <d v="1908-01-05T00:00:00"/>
    <n v="59.95"/>
    <n v="10.72"/>
    <s v="Norway"/>
    <s v="DH"/>
    <x v="0"/>
  </r>
  <r>
    <x v="14"/>
    <x v="4"/>
    <x v="36"/>
    <d v="1930-10-05T00:00:00"/>
    <n v="59.95"/>
    <n v="10.73"/>
    <s v="Norway"/>
    <s v="UU"/>
    <x v="0"/>
  </r>
  <r>
    <x v="29"/>
    <x v="10"/>
    <x v="37"/>
    <d v="1936-07-06T00:00:00"/>
    <n v="59.97"/>
    <n v="10.73"/>
    <s v="Norway"/>
    <s v="UU"/>
    <x v="0"/>
  </r>
  <r>
    <x v="10"/>
    <x v="5"/>
    <x v="38"/>
    <d v="1920-08-05T00:00:00"/>
    <n v="59.95"/>
    <n v="10.73"/>
    <s v="Norway"/>
    <s v="DH"/>
    <x v="0"/>
  </r>
  <r>
    <x v="30"/>
    <x v="1"/>
    <x v="38"/>
    <d v="1909-05-07T00:00:00"/>
    <n v="63.93"/>
    <n v="11.38"/>
    <s v="Norway"/>
    <s v="RH"/>
    <x v="2"/>
  </r>
  <r>
    <x v="7"/>
    <x v="5"/>
    <x v="38"/>
    <d v="1935-08-06T00:00:00"/>
    <n v="60.93"/>
    <n v="11.63"/>
    <s v="Norway"/>
    <s v="RH"/>
    <x v="0"/>
  </r>
  <r>
    <x v="10"/>
    <x v="0"/>
    <x v="36"/>
    <d v="1921-02-03T00:00:00"/>
    <n v="69.28"/>
    <n v="15.97"/>
    <s v="Norway"/>
    <s v="DH"/>
    <x v="0"/>
  </r>
  <r>
    <x v="20"/>
    <x v="3"/>
    <x v="36"/>
    <d v="1912-01-05T00:00:00"/>
    <n v="61.2"/>
    <n v="28.6"/>
    <s v="Finland"/>
    <s v="DH"/>
    <x v="0"/>
  </r>
  <r>
    <x v="6"/>
    <x v="0"/>
    <x v="38"/>
    <d v="1916-02-05T00:00:00"/>
    <n v="63.2"/>
    <n v="26.8"/>
    <s v="Finland"/>
    <s v="DH"/>
    <x v="0"/>
  </r>
  <r>
    <x v="14"/>
    <x v="8"/>
    <x v="36"/>
    <d v="1930-11-04T00:00:00"/>
    <n v="60.6"/>
    <n v="27.2"/>
    <s v="Finland"/>
    <s v="UU"/>
    <x v="0"/>
  </r>
  <r>
    <x v="4"/>
    <x v="0"/>
    <x v="36"/>
    <d v="1924-02-04T00:00:00"/>
    <n v="61.2"/>
    <n v="24.3"/>
    <s v="Finland"/>
    <s v="DH"/>
    <x v="0"/>
  </r>
  <r>
    <x v="7"/>
    <x v="0"/>
    <x v="36"/>
    <d v="1936-02-04T00:00:00"/>
    <n v="60.67"/>
    <n v="27.17"/>
    <s v="Finland"/>
    <s v="UU"/>
    <x v="0"/>
  </r>
  <r>
    <x v="10"/>
    <x v="5"/>
    <x v="37"/>
    <d v="1920-08-06T00:00:00"/>
    <n v="61.2"/>
    <n v="24.3"/>
    <s v="Finland"/>
    <s v="UU"/>
    <x v="0"/>
  </r>
  <r>
    <x v="28"/>
    <x v="10"/>
    <x v="38"/>
    <d v="1932-07-05T00:00:00"/>
    <n v="61"/>
    <n v="24.5"/>
    <s v="Finland"/>
    <s v="UU"/>
    <x v="0"/>
  </r>
  <r>
    <x v="11"/>
    <x v="6"/>
    <x v="36"/>
    <d v="1931-12-05T00:00:00"/>
    <n v="57.5"/>
    <n v="14.12"/>
    <s v="Sweden"/>
    <s v="DH"/>
    <x v="0"/>
  </r>
  <r>
    <x v="18"/>
    <x v="8"/>
    <x v="36"/>
    <d v="1928-11-03T00:00:00"/>
    <n v="55.45"/>
    <n v="13.87"/>
    <s v="Sweden"/>
    <s v="UU"/>
    <x v="0"/>
  </r>
  <r>
    <x v="11"/>
    <x v="1"/>
    <x v="40"/>
    <d v="1931-05-13T00:00:00"/>
    <n v="62.07"/>
    <n v="17.38"/>
    <s v="Sweden"/>
    <s v="DH"/>
    <x v="0"/>
  </r>
  <r>
    <x v="10"/>
    <x v="8"/>
    <x v="36"/>
    <d v="1920-11-03T00:00:00"/>
    <n v="63.57"/>
    <n v="19.5"/>
    <s v="Sweden"/>
    <s v="PD"/>
    <x v="0"/>
  </r>
  <r>
    <x v="7"/>
    <x v="3"/>
    <x v="36"/>
    <d v="1936-01-05T00:00:00"/>
    <n v="63.57"/>
    <n v="19.5"/>
    <s v="Sweden"/>
    <s v="DH"/>
    <x v="0"/>
  </r>
  <r>
    <x v="30"/>
    <x v="2"/>
    <x v="36"/>
    <d v="1910-04-06T00:00:00"/>
    <n v="58.75"/>
    <n v="17.170000000000002"/>
    <s v="Sweden"/>
    <s v="DH"/>
    <x v="0"/>
  </r>
  <r>
    <x v="17"/>
    <x v="4"/>
    <x v="42"/>
    <d v="1917-10-12T00:00:00"/>
    <n v="59.62"/>
    <n v="16.55"/>
    <s v="Sweden"/>
    <s v="DH"/>
    <x v="0"/>
  </r>
  <r>
    <x v="10"/>
    <x v="7"/>
    <x v="38"/>
    <d v="1920-09-04T00:00:00"/>
    <n v="59.28"/>
    <n v="15.28"/>
    <s v="Sweden"/>
    <s v="DH"/>
    <x v="0"/>
  </r>
  <r>
    <x v="10"/>
    <x v="5"/>
    <x v="37"/>
    <d v="1920-08-06T00:00:00"/>
    <n v="51.32"/>
    <n v="4.95"/>
    <s v="Belgium"/>
    <s v="RH"/>
    <x v="2"/>
  </r>
  <r>
    <x v="18"/>
    <x v="3"/>
    <x v="38"/>
    <d v="1929-01-05T00:00:00"/>
    <n v="50.3"/>
    <n v="4.9000000000000004"/>
    <s v="Belgium"/>
    <s v="RH"/>
    <x v="1"/>
  </r>
  <r>
    <x v="17"/>
    <x v="0"/>
    <x v="38"/>
    <d v="1918-02-05T00:00:00"/>
    <n v="50.5"/>
    <n v="5.6"/>
    <s v="Belgium"/>
    <s v="DH"/>
    <x v="0"/>
  </r>
  <r>
    <x v="14"/>
    <x v="7"/>
    <x v="37"/>
    <d v="1930-09-06T00:00:00"/>
    <n v="50.7"/>
    <n v="5.6"/>
    <s v="Belgium"/>
    <s v="AH"/>
    <x v="0"/>
  </r>
  <r>
    <x v="11"/>
    <x v="7"/>
    <x v="37"/>
    <d v="1931-09-06T00:00:00"/>
    <n v="50.05"/>
    <n v="15.58"/>
    <s v="Czech Republic"/>
    <s v="DH"/>
    <x v="0"/>
  </r>
  <r>
    <x v="24"/>
    <x v="10"/>
    <x v="37"/>
    <d v="1918-07-07T00:00:00"/>
    <n v="49.52"/>
    <n v="8.4"/>
    <s v="Germany"/>
    <s v="DH"/>
    <x v="0"/>
  </r>
  <r>
    <x v="3"/>
    <x v="0"/>
    <x v="38"/>
    <d v="1935-02-05T00:00:00"/>
    <n v="53.77"/>
    <n v="7.7"/>
    <s v="Germany"/>
    <s v="DH"/>
    <x v="0"/>
  </r>
  <r>
    <x v="18"/>
    <x v="6"/>
    <x v="38"/>
    <d v="1928-12-05T00:00:00"/>
    <n v="50.18"/>
    <n v="8.5"/>
    <s v="Germany"/>
    <s v="RH"/>
    <x v="2"/>
  </r>
  <r>
    <x v="0"/>
    <x v="4"/>
    <x v="38"/>
    <d v="1933-10-06T00:00:00"/>
    <n v="50.18"/>
    <n v="8.5"/>
    <s v="Germany"/>
    <s v="UU"/>
    <x v="0"/>
  </r>
  <r>
    <x v="24"/>
    <x v="6"/>
    <x v="38"/>
    <d v="1918-12-06T00:00:00"/>
    <n v="56.53"/>
    <n v="9.33"/>
    <s v="Denmark"/>
    <s v="DH"/>
    <x v="0"/>
  </r>
  <r>
    <x v="4"/>
    <x v="8"/>
    <x v="43"/>
    <d v="1923-11-15T00:00:00"/>
    <n v="54.68"/>
    <n v="-5.52"/>
    <s v="UK"/>
    <s v="UU"/>
    <x v="0"/>
  </r>
  <r>
    <x v="13"/>
    <x v="4"/>
    <x v="37"/>
    <d v="1914-10-07T00:00:00"/>
    <n v="51.67"/>
    <n v="0.18"/>
    <s v="UK"/>
    <s v="UU"/>
    <x v="0"/>
  </r>
  <r>
    <x v="2"/>
    <x v="5"/>
    <x v="39"/>
    <d v="1919-08-08T00:00:00"/>
    <n v="51.58"/>
    <n v="0.2"/>
    <s v="UK"/>
    <s v="ND"/>
    <x v="0"/>
  </r>
  <r>
    <x v="10"/>
    <x v="4"/>
    <x v="37"/>
    <d v="1920-10-06T00:00:00"/>
    <n v="50.93"/>
    <n v="-1.78"/>
    <s v="UK"/>
    <s v="UU"/>
    <x v="0"/>
  </r>
  <r>
    <x v="13"/>
    <x v="4"/>
    <x v="38"/>
    <d v="1914-10-06T00:00:00"/>
    <n v="59.93"/>
    <n v="10.73"/>
    <s v="Norway"/>
    <s v="UU"/>
    <x v="0"/>
  </r>
  <r>
    <x v="13"/>
    <x v="4"/>
    <x v="38"/>
    <d v="1914-10-06T00:00:00"/>
    <n v="59.93"/>
    <n v="10.73"/>
    <s v="Norway"/>
    <s v="UU"/>
    <x v="0"/>
  </r>
  <r>
    <x v="12"/>
    <x v="4"/>
    <x v="38"/>
    <d v="1927-10-06T00:00:00"/>
    <n v="65.98"/>
    <n v="12.55"/>
    <s v="Norway"/>
    <s v="UU"/>
    <x v="0"/>
  </r>
  <r>
    <x v="16"/>
    <x v="6"/>
    <x v="38"/>
    <d v="1925-12-06T00:00:00"/>
    <n v="62.15"/>
    <n v="6.07"/>
    <s v="Norway"/>
    <s v="AH"/>
    <x v="0"/>
  </r>
  <r>
    <x v="30"/>
    <x v="6"/>
    <x v="38"/>
    <d v="1909-12-06T00:00:00"/>
    <n v="62.15"/>
    <n v="6.07"/>
    <s v="Norway"/>
    <s v="UU"/>
    <x v="1"/>
  </r>
  <r>
    <x v="7"/>
    <x v="8"/>
    <x v="38"/>
    <d v="1935-11-05T00:00:00"/>
    <n v="62.15"/>
    <n v="6.07"/>
    <s v="Norway"/>
    <s v="DH"/>
    <x v="0"/>
  </r>
  <r>
    <x v="10"/>
    <x v="8"/>
    <x v="38"/>
    <d v="1920-11-04T00:00:00"/>
    <n v="61.92"/>
    <n v="5.98"/>
    <s v="Norway"/>
    <s v="DH"/>
    <x v="0"/>
  </r>
  <r>
    <x v="8"/>
    <x v="4"/>
    <x v="38"/>
    <d v="1913-10-06T00:00:00"/>
    <n v="59.97"/>
    <n v="10.73"/>
    <s v="Norway"/>
    <s v="UU"/>
    <x v="0"/>
  </r>
  <r>
    <x v="1"/>
    <x v="4"/>
    <x v="38"/>
    <d v="1910-10-06T00:00:00"/>
    <n v="59.97"/>
    <n v="10.73"/>
    <s v="Norway"/>
    <s v="UU"/>
    <x v="0"/>
  </r>
  <r>
    <x v="24"/>
    <x v="11"/>
    <x v="39"/>
    <d v="1919-03-10T00:00:00"/>
    <n v="66.150000000000006"/>
    <n v="13.1"/>
    <s v="Norway"/>
    <s v="UU"/>
    <x v="1"/>
  </r>
  <r>
    <x v="22"/>
    <x v="3"/>
    <x v="37"/>
    <d v="1908-01-07T00:00:00"/>
    <n v="59.15"/>
    <n v="11.33"/>
    <s v="Norway"/>
    <s v="DH"/>
    <x v="0"/>
  </r>
  <r>
    <x v="26"/>
    <x v="8"/>
    <x v="38"/>
    <d v="1922-11-05T00:00:00"/>
    <n v="63.12"/>
    <n v="9.1199999999999992"/>
    <s v="Norway"/>
    <s v="UU"/>
    <x v="0"/>
  </r>
  <r>
    <x v="23"/>
    <x v="6"/>
    <x v="38"/>
    <d v="1916-12-05T00:00:00"/>
    <n v="60.83"/>
    <n v="24.5"/>
    <s v="Finland"/>
    <s v="UU"/>
    <x v="0"/>
  </r>
  <r>
    <x v="16"/>
    <x v="11"/>
    <x v="37"/>
    <d v="1926-03-09T00:00:00"/>
    <n v="69.900000000000006"/>
    <n v="27"/>
    <s v="Finland"/>
    <s v="HH"/>
    <x v="0"/>
  </r>
  <r>
    <x v="0"/>
    <x v="7"/>
    <x v="37"/>
    <d v="1933-09-06T00:00:00"/>
    <n v="61.5"/>
    <n v="21.6"/>
    <s v="Finland"/>
    <s v="UU"/>
    <x v="0"/>
  </r>
  <r>
    <x v="16"/>
    <x v="4"/>
    <x v="41"/>
    <d v="1925-10-09T00:00:00"/>
    <n v="60.5"/>
    <n v="27.17"/>
    <s v="Finland"/>
    <s v="DH"/>
    <x v="0"/>
  </r>
  <r>
    <x v="28"/>
    <x v="6"/>
    <x v="38"/>
    <d v="1932-12-05T00:00:00"/>
    <n v="60.6"/>
    <n v="27.2"/>
    <s v="Finland"/>
    <s v="UU"/>
    <x v="0"/>
  </r>
  <r>
    <x v="5"/>
    <x v="6"/>
    <x v="38"/>
    <d v="1908-12-05T00:00:00"/>
    <n v="60.6"/>
    <n v="27.2"/>
    <s v="Finland"/>
    <s v="UU"/>
    <x v="0"/>
  </r>
  <r>
    <x v="16"/>
    <x v="8"/>
    <x v="37"/>
    <d v="1925-11-06T00:00:00"/>
    <n v="60.6"/>
    <n v="27.2"/>
    <s v="Finland"/>
    <s v="RH"/>
    <x v="2"/>
  </r>
  <r>
    <x v="25"/>
    <x v="4"/>
    <x v="44"/>
    <d v="1921-10-10T00:00:00"/>
    <n v="60.5"/>
    <n v="27.17"/>
    <s v="Finland"/>
    <s v="UU"/>
    <x v="0"/>
  </r>
  <r>
    <x v="8"/>
    <x v="4"/>
    <x v="44"/>
    <d v="1913-10-10T00:00:00"/>
    <n v="61.17"/>
    <n v="24.17"/>
    <s v="Finland"/>
    <s v="DH"/>
    <x v="0"/>
  </r>
  <r>
    <x v="2"/>
    <x v="9"/>
    <x v="39"/>
    <d v="1919-06-10T00:00:00"/>
    <n v="61.2"/>
    <n v="24.5"/>
    <s v="Finland"/>
    <s v="DH"/>
    <x v="0"/>
  </r>
  <r>
    <x v="5"/>
    <x v="6"/>
    <x v="38"/>
    <d v="1908-12-05T00:00:00"/>
    <n v="66.17"/>
    <n v="26.83"/>
    <s v="Finland"/>
    <s v="RH"/>
    <x v="2"/>
  </r>
  <r>
    <x v="14"/>
    <x v="8"/>
    <x v="38"/>
    <d v="1930-11-05T00:00:00"/>
    <n v="59.25"/>
    <n v="18"/>
    <s v="Sweden"/>
    <s v="UU"/>
    <x v="1"/>
  </r>
  <r>
    <x v="18"/>
    <x v="0"/>
    <x v="44"/>
    <d v="1929-02-08T00:00:00"/>
    <n v="59.25"/>
    <n v="18"/>
    <s v="Sweden"/>
    <s v="UU"/>
    <x v="1"/>
  </r>
  <r>
    <x v="3"/>
    <x v="3"/>
    <x v="39"/>
    <d v="1935-01-08T00:00:00"/>
    <n v="59.23"/>
    <n v="17.98"/>
    <s v="Sweden"/>
    <s v="AH"/>
    <x v="1"/>
  </r>
  <r>
    <x v="9"/>
    <x v="6"/>
    <x v="38"/>
    <d v="1906-12-06T00:00:00"/>
    <n v="65.849999999999994"/>
    <n v="22.3"/>
    <s v="Sweden"/>
    <s v="ND"/>
    <x v="0"/>
  </r>
  <r>
    <x v="21"/>
    <x v="2"/>
    <x v="38"/>
    <d v="1925-04-06T00:00:00"/>
    <n v="57.58"/>
    <n v="15.85"/>
    <s v="Sweden"/>
    <s v="PD"/>
    <x v="0"/>
  </r>
  <r>
    <x v="14"/>
    <x v="6"/>
    <x v="38"/>
    <d v="1930-12-06T00:00:00"/>
    <n v="58.9"/>
    <n v="11.9"/>
    <s v="Sweden"/>
    <s v="DH"/>
    <x v="0"/>
  </r>
  <r>
    <x v="20"/>
    <x v="4"/>
    <x v="37"/>
    <d v="1911-10-07T00:00:00"/>
    <n v="65.87"/>
    <n v="24.12"/>
    <s v="Sweden"/>
    <s v="AH"/>
    <x v="0"/>
  </r>
  <r>
    <x v="13"/>
    <x v="1"/>
    <x v="37"/>
    <d v="1914-05-09T00:00:00"/>
    <n v="59.15"/>
    <n v="16.68"/>
    <s v="Sweden"/>
    <s v="DH"/>
    <x v="0"/>
  </r>
  <r>
    <x v="14"/>
    <x v="4"/>
    <x v="38"/>
    <d v="1930-10-06T00:00:00"/>
    <n v="59.12"/>
    <n v="14.37"/>
    <s v="Sweden"/>
    <s v="DH"/>
    <x v="0"/>
  </r>
  <r>
    <x v="2"/>
    <x v="7"/>
    <x v="39"/>
    <d v="1919-09-07T00:00:00"/>
    <n v="61.35"/>
    <n v="16.420000000000002"/>
    <s v="Sweden"/>
    <s v="UU"/>
    <x v="0"/>
  </r>
  <r>
    <x v="28"/>
    <x v="3"/>
    <x v="37"/>
    <d v="1933-01-06T00:00:00"/>
    <n v="59.33"/>
    <n v="17.93"/>
    <s v="Sweden"/>
    <s v="UU"/>
    <x v="0"/>
  </r>
  <r>
    <x v="7"/>
    <x v="10"/>
    <x v="39"/>
    <d v="1935-07-08T00:00:00"/>
    <n v="50.07"/>
    <n v="4.42"/>
    <s v="Belgium"/>
    <s v="RH"/>
    <x v="0"/>
  </r>
  <r>
    <x v="18"/>
    <x v="8"/>
    <x v="37"/>
    <d v="1928-11-05T00:00:00"/>
    <n v="50.25"/>
    <n v="4.8"/>
    <s v="Belgium"/>
    <s v="RH"/>
    <x v="2"/>
  </r>
  <r>
    <x v="18"/>
    <x v="7"/>
    <x v="39"/>
    <d v="1928-09-06T00:00:00"/>
    <n v="50.05"/>
    <n v="15.42"/>
    <s v="Czech Republic"/>
    <s v="DH"/>
    <x v="0"/>
  </r>
  <r>
    <x v="10"/>
    <x v="10"/>
    <x v="41"/>
    <d v="1920-07-08T00:00:00"/>
    <n v="52.52"/>
    <n v="10.78"/>
    <s v="Germany"/>
    <s v="UU"/>
    <x v="0"/>
  </r>
  <r>
    <x v="0"/>
    <x v="7"/>
    <x v="37"/>
    <d v="1933-09-06T00:00:00"/>
    <n v="51.55"/>
    <n v="0.23"/>
    <s v="UK"/>
    <s v="UU"/>
    <x v="0"/>
  </r>
  <r>
    <x v="18"/>
    <x v="2"/>
    <x v="41"/>
    <d v="1929-04-09T00:00:00"/>
    <n v="52.1"/>
    <n v="0.42"/>
    <s v="UK"/>
    <s v="DH"/>
    <x v="0"/>
  </r>
  <r>
    <x v="27"/>
    <x v="8"/>
    <x v="37"/>
    <d v="1912-11-05T00:00:00"/>
    <n v="60.18"/>
    <n v="10.35"/>
    <s v="Norway"/>
    <s v="DH"/>
    <x v="0"/>
  </r>
  <r>
    <x v="7"/>
    <x v="5"/>
    <x v="39"/>
    <d v="1935-08-08T00:00:00"/>
    <n v="60.17"/>
    <n v="10.28"/>
    <s v="Norway"/>
    <s v="AH"/>
    <x v="0"/>
  </r>
  <r>
    <x v="24"/>
    <x v="10"/>
    <x v="40"/>
    <d v="1918-07-11T00:00:00"/>
    <n v="60.75"/>
    <n v="11.13"/>
    <s v="Norway"/>
    <s v="AH"/>
    <x v="0"/>
  </r>
  <r>
    <x v="10"/>
    <x v="8"/>
    <x v="37"/>
    <d v="1920-11-05T00:00:00"/>
    <n v="59.93"/>
    <n v="10.8"/>
    <s v="Norway"/>
    <s v="UU"/>
    <x v="1"/>
  </r>
  <r>
    <x v="22"/>
    <x v="5"/>
    <x v="41"/>
    <d v="1907-08-09T00:00:00"/>
    <n v="59.93"/>
    <n v="10.83"/>
    <s v="Norway"/>
    <s v="DH"/>
    <x v="0"/>
  </r>
  <r>
    <x v="11"/>
    <x v="8"/>
    <x v="37"/>
    <d v="1931-11-06T00:00:00"/>
    <n v="59.93"/>
    <n v="10.87"/>
    <s v="Norway"/>
    <s v="DH"/>
    <x v="0"/>
  </r>
  <r>
    <x v="24"/>
    <x v="2"/>
    <x v="37"/>
    <d v="1919-04-08T00:00:00"/>
    <n v="60.28"/>
    <n v="5.67"/>
    <s v="Norway"/>
    <s v="DH"/>
    <x v="0"/>
  </r>
  <r>
    <x v="5"/>
    <x v="8"/>
    <x v="37"/>
    <d v="1908-11-05T00:00:00"/>
    <n v="58.97"/>
    <n v="5.63"/>
    <s v="Norway"/>
    <s v="UU"/>
    <x v="1"/>
  </r>
  <r>
    <x v="0"/>
    <x v="5"/>
    <x v="39"/>
    <d v="1933-08-08T00:00:00"/>
    <n v="61.5"/>
    <n v="23.67"/>
    <s v="Finland"/>
    <s v="DH"/>
    <x v="0"/>
  </r>
  <r>
    <x v="13"/>
    <x v="2"/>
    <x v="37"/>
    <d v="1915-04-08T00:00:00"/>
    <n v="60.17"/>
    <n v="24.17"/>
    <s v="Finland"/>
    <s v="DH"/>
    <x v="0"/>
  </r>
  <r>
    <x v="10"/>
    <x v="8"/>
    <x v="39"/>
    <d v="1920-11-06T00:00:00"/>
    <n v="62.7"/>
    <n v="22.7"/>
    <s v="Finland"/>
    <s v="PD"/>
    <x v="0"/>
  </r>
  <r>
    <x v="5"/>
    <x v="5"/>
    <x v="39"/>
    <d v="1908-08-07T00:00:00"/>
    <n v="63.4"/>
    <n v="30"/>
    <s v="Finland"/>
    <s v="DH"/>
    <x v="0"/>
  </r>
  <r>
    <x v="9"/>
    <x v="0"/>
    <x v="37"/>
    <d v="1907-02-06T00:00:00"/>
    <n v="63.17"/>
    <n v="30"/>
    <s v="Finland"/>
    <s v="DH"/>
    <x v="0"/>
  </r>
  <r>
    <x v="21"/>
    <x v="4"/>
    <x v="41"/>
    <d v="1924-10-08T00:00:00"/>
    <n v="61.3"/>
    <n v="22.7"/>
    <s v="Finland"/>
    <s v="UU"/>
    <x v="0"/>
  </r>
  <r>
    <x v="25"/>
    <x v="3"/>
    <x v="37"/>
    <d v="1922-01-07T00:00:00"/>
    <n v="61.5"/>
    <n v="21.6"/>
    <s v="Finland"/>
    <s v="DH"/>
    <x v="0"/>
  </r>
  <r>
    <x v="24"/>
    <x v="11"/>
    <x v="37"/>
    <d v="1919-03-09T00:00:00"/>
    <n v="61.5"/>
    <n v="21.6"/>
    <s v="Finland"/>
    <s v="DH"/>
    <x v="0"/>
  </r>
  <r>
    <x v="23"/>
    <x v="4"/>
    <x v="39"/>
    <d v="1916-10-07T00:00:00"/>
    <n v="62.17"/>
    <n v="21.33"/>
    <s v="Finland"/>
    <s v="UU"/>
    <x v="0"/>
  </r>
  <r>
    <x v="21"/>
    <x v="6"/>
    <x v="37"/>
    <d v="1924-12-06T00:00:00"/>
    <n v="60.3"/>
    <n v="25"/>
    <s v="Finland"/>
    <s v="UU"/>
    <x v="0"/>
  </r>
  <r>
    <x v="17"/>
    <x v="11"/>
    <x v="39"/>
    <d v="1918-03-10T00:00:00"/>
    <n v="63.3"/>
    <n v="14.87"/>
    <s v="Sweden"/>
    <s v="UU"/>
    <x v="0"/>
  </r>
  <r>
    <x v="19"/>
    <x v="2"/>
    <x v="37"/>
    <d v="1927-04-08T00:00:00"/>
    <n v="57.12"/>
    <n v="13.68"/>
    <s v="Sweden"/>
    <s v="DH"/>
    <x v="0"/>
  </r>
  <r>
    <x v="28"/>
    <x v="3"/>
    <x v="37"/>
    <d v="1933-01-06T00:00:00"/>
    <n v="59.35"/>
    <n v="17.899999999999999"/>
    <s v="Sweden"/>
    <s v="DH"/>
    <x v="0"/>
  </r>
  <r>
    <x v="12"/>
    <x v="6"/>
    <x v="37"/>
    <d v="1927-12-07T00:00:00"/>
    <n v="59.33"/>
    <n v="17.920000000000002"/>
    <s v="Sweden"/>
    <s v="UU"/>
    <x v="0"/>
  </r>
  <r>
    <x v="1"/>
    <x v="7"/>
    <x v="39"/>
    <d v="1910-09-07T00:00:00"/>
    <n v="56.22"/>
    <n v="12.8"/>
    <s v="Sweden"/>
    <s v="UU"/>
    <x v="0"/>
  </r>
  <r>
    <x v="28"/>
    <x v="4"/>
    <x v="41"/>
    <d v="1932-10-08T00:00:00"/>
    <n v="57.85"/>
    <n v="12.02"/>
    <s v="Sweden"/>
    <s v="DH"/>
    <x v="0"/>
  </r>
  <r>
    <x v="0"/>
    <x v="2"/>
    <x v="37"/>
    <d v="1934-04-08T00:00:00"/>
    <n v="57.85"/>
    <n v="12.02"/>
    <s v="Sweden"/>
    <s v="DH"/>
    <x v="0"/>
  </r>
  <r>
    <x v="18"/>
    <x v="8"/>
    <x v="37"/>
    <d v="1928-11-05T00:00:00"/>
    <n v="59.27"/>
    <n v="18.07"/>
    <s v="Sweden"/>
    <s v="ND"/>
    <x v="2"/>
  </r>
  <r>
    <x v="16"/>
    <x v="9"/>
    <x v="39"/>
    <d v="1925-06-09T00:00:00"/>
    <n v="65.849999999999994"/>
    <n v="24.15"/>
    <s v="Finland"/>
    <s v="DH"/>
    <x v="0"/>
  </r>
  <r>
    <x v="13"/>
    <x v="11"/>
    <x v="37"/>
    <d v="1915-03-09T00:00:00"/>
    <n v="65.87"/>
    <n v="24.12"/>
    <s v="Sweden"/>
    <s v="DH"/>
    <x v="0"/>
  </r>
  <r>
    <x v="30"/>
    <x v="7"/>
    <x v="39"/>
    <d v="1909-09-07T00:00:00"/>
    <n v="56.85"/>
    <n v="12.65"/>
    <s v="Sweden"/>
    <s v="UU"/>
    <x v="0"/>
  </r>
  <r>
    <x v="12"/>
    <x v="5"/>
    <x v="39"/>
    <d v="1927-08-08T00:00:00"/>
    <n v="56.43"/>
    <n v="13.32"/>
    <s v="Sweden"/>
    <s v="AH"/>
    <x v="0"/>
  </r>
  <r>
    <x v="16"/>
    <x v="0"/>
    <x v="39"/>
    <d v="1926-02-07T00:00:00"/>
    <n v="50.6"/>
    <n v="6"/>
    <s v="Belgium"/>
    <s v="HH"/>
    <x v="0"/>
  </r>
  <r>
    <x v="10"/>
    <x v="3"/>
    <x v="44"/>
    <d v="1921-01-09T00:00:00"/>
    <n v="51.1"/>
    <n v="5.3"/>
    <s v="Belgium"/>
    <s v="DH"/>
    <x v="0"/>
  </r>
  <r>
    <x v="13"/>
    <x v="3"/>
    <x v="39"/>
    <d v="1915-01-08T00:00:00"/>
    <n v="51.35"/>
    <n v="4.6500000000000004"/>
    <s v="Belgium"/>
    <s v="DH"/>
    <x v="0"/>
  </r>
  <r>
    <x v="2"/>
    <x v="2"/>
    <x v="39"/>
    <d v="1920-04-08T00:00:00"/>
    <n v="49.83"/>
    <n v="13.9"/>
    <s v="Czech Republic"/>
    <s v="UU"/>
    <x v="0"/>
  </r>
  <r>
    <x v="14"/>
    <x v="2"/>
    <x v="45"/>
    <d v="1931-04-14T00:00:00"/>
    <n v="49.85"/>
    <n v="13.87"/>
    <s v="Czech Republic"/>
    <s v="UU"/>
    <x v="0"/>
  </r>
  <r>
    <x v="17"/>
    <x v="10"/>
    <x v="41"/>
    <d v="1917-07-09T00:00:00"/>
    <n v="50.1"/>
    <n v="15.6"/>
    <s v="Czech Republic"/>
    <s v="DH"/>
    <x v="0"/>
  </r>
  <r>
    <x v="9"/>
    <x v="0"/>
    <x v="39"/>
    <d v="1907-02-07T00:00:00"/>
    <n v="49.87"/>
    <n v="15.48"/>
    <s v="Czech Republic"/>
    <s v="DH"/>
    <x v="0"/>
  </r>
  <r>
    <x v="26"/>
    <x v="4"/>
    <x v="39"/>
    <d v="1922-10-08T00:00:00"/>
    <n v="49.38"/>
    <n v="8.57"/>
    <s v="Germany"/>
    <s v="DH"/>
    <x v="0"/>
  </r>
  <r>
    <x v="26"/>
    <x v="4"/>
    <x v="39"/>
    <d v="1922-10-08T00:00:00"/>
    <n v="49.38"/>
    <n v="8.57"/>
    <s v="Germany"/>
    <s v="DH"/>
    <x v="0"/>
  </r>
  <r>
    <x v="30"/>
    <x v="6"/>
    <x v="39"/>
    <d v="1909-12-08T00:00:00"/>
    <n v="52.35"/>
    <n v="10.7"/>
    <s v="Germany"/>
    <s v="UU"/>
    <x v="1"/>
  </r>
  <r>
    <x v="11"/>
    <x v="11"/>
    <x v="39"/>
    <d v="1932-03-09T00:00:00"/>
    <n v="53.82"/>
    <n v="-2.17"/>
    <s v="UK"/>
    <s v="UU"/>
    <x v="0"/>
  </r>
  <r>
    <x v="2"/>
    <x v="6"/>
    <x v="39"/>
    <d v="1919-12-08T00:00:00"/>
    <n v="51.82"/>
    <n v="-0.35"/>
    <s v="UK"/>
    <s v="DH"/>
    <x v="0"/>
  </r>
  <r>
    <x v="1"/>
    <x v="7"/>
    <x v="46"/>
    <d v="1910-09-13T00:00:00"/>
    <n v="55.2"/>
    <n v="-3.92"/>
    <s v="UK"/>
    <s v="DH"/>
    <x v="0"/>
  </r>
  <r>
    <x v="2"/>
    <x v="8"/>
    <x v="47"/>
    <d v="1919-11-14T00:00:00"/>
    <n v="50.95"/>
    <n v="-0.92"/>
    <s v="UK"/>
    <s v="DH"/>
    <x v="0"/>
  </r>
  <r>
    <x v="17"/>
    <x v="1"/>
    <x v="46"/>
    <d v="1917-05-15T00:00:00"/>
    <n v="51.78"/>
    <n v="-1.32"/>
    <s v="UK"/>
    <s v="UU"/>
    <x v="0"/>
  </r>
  <r>
    <x v="6"/>
    <x v="1"/>
    <x v="41"/>
    <d v="1915-05-11T00:00:00"/>
    <n v="54.52"/>
    <n v="-6.05"/>
    <s v="UK"/>
    <s v="UU"/>
    <x v="0"/>
  </r>
  <r>
    <x v="30"/>
    <x v="11"/>
    <x v="39"/>
    <d v="1910-03-10T00:00:00"/>
    <n v="51.67"/>
    <n v="-0.77"/>
    <s v="UK"/>
    <s v="DH"/>
    <x v="0"/>
  </r>
  <r>
    <x v="16"/>
    <x v="4"/>
    <x v="39"/>
    <d v="1925-10-08T00:00:00"/>
    <n v="59.67"/>
    <n v="10.77"/>
    <s v="Norway"/>
    <s v="DH"/>
    <x v="0"/>
  </r>
  <r>
    <x v="22"/>
    <x v="8"/>
    <x v="39"/>
    <d v="1907-11-07T00:00:00"/>
    <n v="59.67"/>
    <n v="10.77"/>
    <s v="Norway"/>
    <s v="AH"/>
    <x v="0"/>
  </r>
  <r>
    <x v="20"/>
    <x v="6"/>
    <x v="39"/>
    <d v="1911-12-08T00:00:00"/>
    <n v="59.13"/>
    <n v="11.38"/>
    <s v="Norway"/>
    <s v="DH"/>
    <x v="0"/>
  </r>
  <r>
    <x v="18"/>
    <x v="3"/>
    <x v="39"/>
    <d v="1929-01-07T00:00:00"/>
    <n v="64.17"/>
    <n v="12.48"/>
    <s v="Norway"/>
    <s v="DH"/>
    <x v="0"/>
  </r>
  <r>
    <x v="24"/>
    <x v="6"/>
    <x v="39"/>
    <d v="1918-12-08T00:00:00"/>
    <n v="59.12"/>
    <n v="11.38"/>
    <s v="Norway"/>
    <s v="DH"/>
    <x v="0"/>
  </r>
  <r>
    <x v="14"/>
    <x v="8"/>
    <x v="39"/>
    <d v="1930-11-07T00:00:00"/>
    <n v="58.17"/>
    <n v="7.75"/>
    <s v="Norway"/>
    <s v="DH"/>
    <x v="0"/>
  </r>
  <r>
    <x v="11"/>
    <x v="0"/>
    <x v="39"/>
    <d v="1932-02-07T00:00:00"/>
    <n v="59.23"/>
    <n v="10.45"/>
    <s v="Norway"/>
    <s v="DH"/>
    <x v="0"/>
  </r>
  <r>
    <x v="6"/>
    <x v="8"/>
    <x v="39"/>
    <d v="1915-11-07T00:00:00"/>
    <n v="59.27"/>
    <n v="10.42"/>
    <s v="Norway"/>
    <s v="DH"/>
    <x v="0"/>
  </r>
  <r>
    <x v="6"/>
    <x v="8"/>
    <x v="39"/>
    <d v="1915-11-07T00:00:00"/>
    <n v="59.27"/>
    <n v="10.42"/>
    <s v="Norway"/>
    <s v="DH"/>
    <x v="0"/>
  </r>
  <r>
    <x v="6"/>
    <x v="11"/>
    <x v="39"/>
    <d v="1916-03-09T00:00:00"/>
    <n v="62.08"/>
    <n v="6.32"/>
    <s v="Norway"/>
    <s v="DH"/>
    <x v="0"/>
  </r>
  <r>
    <x v="16"/>
    <x v="10"/>
    <x v="41"/>
    <d v="1925-07-09T00:00:00"/>
    <n v="62.18"/>
    <n v="6.15"/>
    <s v="Norway"/>
    <s v="DH"/>
    <x v="0"/>
  </r>
  <r>
    <x v="13"/>
    <x v="9"/>
    <x v="41"/>
    <d v="1914-06-11T00:00:00"/>
    <n v="62.12"/>
    <n v="6.03"/>
    <s v="Norway"/>
    <s v="PD"/>
    <x v="0"/>
  </r>
  <r>
    <x v="3"/>
    <x v="0"/>
    <x v="45"/>
    <d v="1935-02-12T00:00:00"/>
    <n v="58.72"/>
    <n v="5.53"/>
    <s v="Norway"/>
    <s v="DH"/>
    <x v="0"/>
  </r>
  <r>
    <x v="11"/>
    <x v="4"/>
    <x v="41"/>
    <d v="1931-10-09T00:00:00"/>
    <n v="62.15"/>
    <n v="6.07"/>
    <s v="Norway"/>
    <s v="RH"/>
    <x v="2"/>
  </r>
  <r>
    <x v="2"/>
    <x v="0"/>
    <x v="39"/>
    <d v="1920-02-07T00:00:00"/>
    <n v="58.4"/>
    <n v="6.43"/>
    <s v="Norway"/>
    <s v="DH"/>
    <x v="0"/>
  </r>
  <r>
    <x v="28"/>
    <x v="4"/>
    <x v="39"/>
    <d v="1932-10-07T00:00:00"/>
    <n v="61.33"/>
    <n v="23"/>
    <s v="Finland"/>
    <s v="UU"/>
    <x v="0"/>
  </r>
  <r>
    <x v="2"/>
    <x v="6"/>
    <x v="39"/>
    <d v="1919-12-08T00:00:00"/>
    <n v="61.17"/>
    <n v="29"/>
    <s v="Finland"/>
    <s v="DH"/>
    <x v="0"/>
  </r>
  <r>
    <x v="6"/>
    <x v="2"/>
    <x v="41"/>
    <d v="1916-04-09T00:00:00"/>
    <n v="61"/>
    <n v="29"/>
    <s v="Russia"/>
    <s v="UU"/>
    <x v="0"/>
  </r>
  <r>
    <x v="20"/>
    <x v="8"/>
    <x v="39"/>
    <d v="1911-11-07T00:00:00"/>
    <n v="61.3"/>
    <n v="29.1"/>
    <s v="Finland"/>
    <s v="DH"/>
    <x v="0"/>
  </r>
  <r>
    <x v="20"/>
    <x v="8"/>
    <x v="39"/>
    <d v="1911-11-07T00:00:00"/>
    <n v="61.3"/>
    <n v="29.1"/>
    <s v="Finland"/>
    <s v="DH"/>
    <x v="0"/>
  </r>
  <r>
    <x v="30"/>
    <x v="9"/>
    <x v="41"/>
    <d v="1909-06-10T00:00:00"/>
    <n v="61.17"/>
    <n v="22.67"/>
    <s v="Finland"/>
    <s v="DH"/>
    <x v="0"/>
  </r>
  <r>
    <x v="5"/>
    <x v="11"/>
    <x v="39"/>
    <d v="1909-03-09T00:00:00"/>
    <n v="66.3"/>
    <n v="26.9"/>
    <s v="Finland"/>
    <s v="DH"/>
    <x v="0"/>
  </r>
  <r>
    <x v="19"/>
    <x v="3"/>
    <x v="39"/>
    <d v="1927-01-08T00:00:00"/>
    <n v="62.3"/>
    <n v="21.5"/>
    <s v="Finland"/>
    <s v="UU"/>
    <x v="0"/>
  </r>
  <r>
    <x v="10"/>
    <x v="2"/>
    <x v="39"/>
    <d v="1921-04-08T00:00:00"/>
    <n v="60.17"/>
    <n v="24.67"/>
    <s v="Finland"/>
    <s v="DH"/>
    <x v="0"/>
  </r>
  <r>
    <x v="10"/>
    <x v="3"/>
    <x v="42"/>
    <d v="1921-01-11T00:00:00"/>
    <n v="61.5"/>
    <n v="21.67"/>
    <s v="Finland"/>
    <s v="DH"/>
    <x v="0"/>
  </r>
  <r>
    <x v="9"/>
    <x v="4"/>
    <x v="41"/>
    <d v="1906-10-09T00:00:00"/>
    <n v="61.6"/>
    <n v="23.2"/>
    <s v="Finland"/>
    <s v="UU"/>
    <x v="0"/>
  </r>
  <r>
    <x v="28"/>
    <x v="6"/>
    <x v="39"/>
    <d v="1932-12-07T00:00:00"/>
    <n v="61.33"/>
    <n v="23.67"/>
    <s v="Finland"/>
    <s v="HH"/>
    <x v="0"/>
  </r>
  <r>
    <x v="2"/>
    <x v="2"/>
    <x v="41"/>
    <d v="1920-04-09T00:00:00"/>
    <n v="60.5"/>
    <n v="27.17"/>
    <s v="Finland"/>
    <s v="UU"/>
    <x v="0"/>
  </r>
  <r>
    <x v="0"/>
    <x v="3"/>
    <x v="39"/>
    <d v="1934-01-08T00:00:00"/>
    <n v="62.2"/>
    <n v="21.3"/>
    <s v="Finland"/>
    <s v="UU"/>
    <x v="0"/>
  </r>
  <r>
    <x v="18"/>
    <x v="5"/>
    <x v="44"/>
    <d v="1928-08-09T00:00:00"/>
    <n v="61.6"/>
    <n v="23.9"/>
    <s v="Finland"/>
    <s v="UU"/>
    <x v="0"/>
  </r>
  <r>
    <x v="16"/>
    <x v="7"/>
    <x v="41"/>
    <d v="1925-09-08T00:00:00"/>
    <n v="61.5"/>
    <n v="24"/>
    <s v="Finland"/>
    <s v="UU"/>
    <x v="0"/>
  </r>
  <r>
    <x v="10"/>
    <x v="11"/>
    <x v="39"/>
    <d v="1921-03-09T00:00:00"/>
    <n v="57.87"/>
    <n v="11.92"/>
    <s v="Sweden"/>
    <s v="DH"/>
    <x v="0"/>
  </r>
  <r>
    <x v="19"/>
    <x v="11"/>
    <x v="39"/>
    <d v="1927-03-10T00:00:00"/>
    <n v="59.85"/>
    <n v="14.25"/>
    <s v="Sweden"/>
    <s v="DH"/>
    <x v="0"/>
  </r>
  <r>
    <x v="24"/>
    <x v="8"/>
    <x v="39"/>
    <d v="1918-11-07T00:00:00"/>
    <n v="61.35"/>
    <n v="16.7"/>
    <s v="Sweden"/>
    <s v="DH"/>
    <x v="0"/>
  </r>
  <r>
    <x v="18"/>
    <x v="4"/>
    <x v="41"/>
    <d v="1928-10-08T00:00:00"/>
    <n v="57.83"/>
    <n v="12.42"/>
    <s v="Sweden"/>
    <s v="AH"/>
    <x v="0"/>
  </r>
  <r>
    <x v="3"/>
    <x v="6"/>
    <x v="41"/>
    <d v="1934-12-09T00:00:00"/>
    <n v="56.73"/>
    <n v="15.68"/>
    <s v="Sweden"/>
    <s v="DH"/>
    <x v="0"/>
  </r>
  <r>
    <x v="10"/>
    <x v="6"/>
    <x v="39"/>
    <d v="1920-12-07T00:00:00"/>
    <n v="57.85"/>
    <n v="12.02"/>
    <s v="Sweden"/>
    <s v="DH"/>
    <x v="0"/>
  </r>
  <r>
    <x v="9"/>
    <x v="8"/>
    <x v="44"/>
    <d v="1906-11-09T00:00:00"/>
    <n v="57.92"/>
    <n v="12.1"/>
    <s v="Sweden"/>
    <s v="ND"/>
    <x v="0"/>
  </r>
  <r>
    <x v="14"/>
    <x v="7"/>
    <x v="41"/>
    <d v="1930-09-08T00:00:00"/>
    <n v="58.35"/>
    <n v="15.57"/>
    <s v="Sweden"/>
    <s v="ND"/>
    <x v="0"/>
  </r>
  <r>
    <x v="9"/>
    <x v="7"/>
    <x v="41"/>
    <d v="1906-09-08T00:00:00"/>
    <n v="56.75"/>
    <n v="15.92"/>
    <s v="Sweden"/>
    <s v="UU"/>
    <x v="0"/>
  </r>
  <r>
    <x v="14"/>
    <x v="8"/>
    <x v="41"/>
    <d v="1930-11-08T00:00:00"/>
    <n v="50.53"/>
    <n v="5.7"/>
    <s v="Belgium"/>
    <s v="UU"/>
    <x v="0"/>
  </r>
  <r>
    <x v="16"/>
    <x v="5"/>
    <x v="44"/>
    <d v="1925-08-10T00:00:00"/>
    <n v="51"/>
    <n v="3.9"/>
    <s v="Belgium"/>
    <s v="HH"/>
    <x v="0"/>
  </r>
  <r>
    <x v="28"/>
    <x v="6"/>
    <x v="41"/>
    <d v="1932-12-08T00:00:00"/>
    <n v="49.88"/>
    <n v="15.07"/>
    <s v="Czech Republic"/>
    <s v="UU"/>
    <x v="0"/>
  </r>
  <r>
    <x v="5"/>
    <x v="6"/>
    <x v="41"/>
    <d v="1908-12-08T00:00:00"/>
    <n v="49.92"/>
    <n v="15.47"/>
    <s v="Czech Republic"/>
    <s v="DH"/>
    <x v="0"/>
  </r>
  <r>
    <x v="23"/>
    <x v="7"/>
    <x v="47"/>
    <d v="1916-09-13T00:00:00"/>
    <n v="48.87"/>
    <n v="9.4700000000000006"/>
    <s v="Germany"/>
    <s v="DH"/>
    <x v="0"/>
  </r>
  <r>
    <x v="21"/>
    <x v="1"/>
    <x v="40"/>
    <d v="1924-05-12T00:00:00"/>
    <n v="48.82"/>
    <n v="9.3699999999999992"/>
    <s v="Germany"/>
    <s v="DH"/>
    <x v="0"/>
  </r>
  <r>
    <x v="8"/>
    <x v="3"/>
    <x v="40"/>
    <d v="1914-01-11T00:00:00"/>
    <n v="50.63"/>
    <n v="8.75"/>
    <s v="Germany"/>
    <s v="ND"/>
    <x v="0"/>
  </r>
  <r>
    <x v="19"/>
    <x v="7"/>
    <x v="45"/>
    <d v="1926-09-12T00:00:00"/>
    <n v="51.32"/>
    <n v="11.22"/>
    <s v="Germany"/>
    <s v="RH"/>
    <x v="2"/>
  </r>
  <r>
    <x v="9"/>
    <x v="10"/>
    <x v="44"/>
    <d v="1906-07-10T00:00:00"/>
    <n v="51.28"/>
    <n v="9.3699999999999992"/>
    <s v="Germany"/>
    <s v="UU"/>
    <x v="0"/>
  </r>
  <r>
    <x v="25"/>
    <x v="6"/>
    <x v="41"/>
    <d v="1921-12-09T00:00:00"/>
    <n v="54.2"/>
    <n v="9.1999999999999993"/>
    <s v="Germany"/>
    <s v="UU"/>
    <x v="0"/>
  </r>
  <r>
    <x v="25"/>
    <x v="9"/>
    <x v="40"/>
    <d v="1921-06-12T00:00:00"/>
    <n v="54.3"/>
    <n v="9.1199999999999992"/>
    <s v="Germany"/>
    <s v="UU"/>
    <x v="0"/>
  </r>
  <r>
    <x v="22"/>
    <x v="4"/>
    <x v="41"/>
    <d v="1907-10-09T00:00:00"/>
    <n v="56.72"/>
    <n v="9.82"/>
    <s v="Denmark"/>
    <s v="DH"/>
    <x v="0"/>
  </r>
  <r>
    <x v="16"/>
    <x v="5"/>
    <x v="44"/>
    <d v="1925-08-10T00:00:00"/>
    <n v="54.05"/>
    <n v="-2.3199999999999998"/>
    <s v="UK"/>
    <s v="DH"/>
    <x v="0"/>
  </r>
  <r>
    <x v="7"/>
    <x v="0"/>
    <x v="40"/>
    <d v="1936-02-10T00:00:00"/>
    <n v="52.53"/>
    <n v="-1.5"/>
    <s v="UK"/>
    <s v="UU"/>
    <x v="0"/>
  </r>
  <r>
    <x v="25"/>
    <x v="8"/>
    <x v="41"/>
    <d v="1921-11-08T00:00:00"/>
    <n v="50.52"/>
    <n v="-3.75"/>
    <s v="UK"/>
    <s v="UU"/>
    <x v="0"/>
  </r>
  <r>
    <x v="7"/>
    <x v="5"/>
    <x v="46"/>
    <d v="1935-08-14T00:00:00"/>
    <n v="50.18"/>
    <n v="-5.4"/>
    <s v="UK"/>
    <s v="UU"/>
    <x v="0"/>
  </r>
  <r>
    <x v="10"/>
    <x v="1"/>
    <x v="42"/>
    <d v="1920-05-13T00:00:00"/>
    <n v="50.2"/>
    <n v="-5.45"/>
    <s v="UK"/>
    <s v="UU"/>
    <x v="0"/>
  </r>
  <r>
    <x v="0"/>
    <x v="7"/>
    <x v="41"/>
    <d v="1933-09-08T00:00:00"/>
    <n v="51.47"/>
    <n v="0.42"/>
    <s v="UK"/>
    <s v="AH"/>
    <x v="2"/>
  </r>
  <r>
    <x v="1"/>
    <x v="1"/>
    <x v="40"/>
    <d v="1910-05-13T00:00:00"/>
    <n v="47.45"/>
    <n v="8.58"/>
    <s v="Switzerland"/>
    <s v="DH"/>
    <x v="0"/>
  </r>
  <r>
    <x v="2"/>
    <x v="8"/>
    <x v="41"/>
    <d v="1919-11-08T00:00:00"/>
    <n v="59.75"/>
    <n v="10.83"/>
    <s v="Norway"/>
    <s v="DH"/>
    <x v="0"/>
  </r>
  <r>
    <x v="14"/>
    <x v="0"/>
    <x v="41"/>
    <d v="1931-02-08T00:00:00"/>
    <n v="59.15"/>
    <n v="11.45"/>
    <s v="Norway"/>
    <s v="DH"/>
    <x v="0"/>
  </r>
  <r>
    <x v="29"/>
    <x v="0"/>
    <x v="40"/>
    <d v="1937-02-09T00:00:00"/>
    <n v="59.13"/>
    <n v="11.38"/>
    <s v="Norway"/>
    <s v="DH"/>
    <x v="0"/>
  </r>
  <r>
    <x v="20"/>
    <x v="3"/>
    <x v="41"/>
    <d v="1912-01-09T00:00:00"/>
    <n v="62.15"/>
    <n v="6.07"/>
    <s v="Norway"/>
    <s v="DH"/>
    <x v="0"/>
  </r>
  <r>
    <x v="8"/>
    <x v="11"/>
    <x v="41"/>
    <d v="1914-03-11T00:00:00"/>
    <n v="58.17"/>
    <n v="7.75"/>
    <s v="Norway"/>
    <s v="UU"/>
    <x v="0"/>
  </r>
  <r>
    <x v="25"/>
    <x v="3"/>
    <x v="44"/>
    <d v="1922-01-10T00:00:00"/>
    <n v="61.77"/>
    <n v="11.95"/>
    <s v="Norway"/>
    <s v="DH"/>
    <x v="0"/>
  </r>
  <r>
    <x v="6"/>
    <x v="6"/>
    <x v="41"/>
    <d v="1915-12-09T00:00:00"/>
    <n v="60.2"/>
    <n v="10.3"/>
    <s v="Norway"/>
    <s v="UU"/>
    <x v="0"/>
  </r>
  <r>
    <x v="10"/>
    <x v="0"/>
    <x v="41"/>
    <d v="1921-02-07T00:00:00"/>
    <n v="63.72"/>
    <n v="9.6300000000000008"/>
    <s v="Norway"/>
    <s v="UU"/>
    <x v="0"/>
  </r>
  <r>
    <x v="1"/>
    <x v="1"/>
    <x v="45"/>
    <d v="1910-05-15T00:00:00"/>
    <n v="61.9"/>
    <n v="22.9"/>
    <s v="Finland"/>
    <s v="DH"/>
    <x v="0"/>
  </r>
  <r>
    <x v="25"/>
    <x v="9"/>
    <x v="44"/>
    <d v="1921-06-11T00:00:00"/>
    <n v="61.33"/>
    <n v="23.17"/>
    <s v="Finland"/>
    <s v="DH"/>
    <x v="0"/>
  </r>
  <r>
    <x v="22"/>
    <x v="11"/>
    <x v="41"/>
    <d v="1908-03-10T00:00:00"/>
    <n v="61.9"/>
    <n v="30.1"/>
    <s v="Finland"/>
    <s v="DH"/>
    <x v="0"/>
  </r>
  <r>
    <x v="12"/>
    <x v="8"/>
    <x v="43"/>
    <d v="1927-11-15T00:00:00"/>
    <n v="61"/>
    <n v="24.33"/>
    <s v="Finland"/>
    <s v="UU"/>
    <x v="0"/>
  </r>
  <r>
    <x v="10"/>
    <x v="4"/>
    <x v="44"/>
    <d v="1920-10-09T00:00:00"/>
    <n v="61.5"/>
    <n v="23.67"/>
    <s v="Finland"/>
    <s v="UU"/>
    <x v="0"/>
  </r>
  <r>
    <x v="24"/>
    <x v="8"/>
    <x v="44"/>
    <d v="1918-11-09T00:00:00"/>
    <n v="60.3"/>
    <n v="24.9"/>
    <s v="Finland"/>
    <s v="UU"/>
    <x v="0"/>
  </r>
  <r>
    <x v="10"/>
    <x v="8"/>
    <x v="44"/>
    <d v="1920-11-08T00:00:00"/>
    <n v="60.3"/>
    <n v="24.9"/>
    <s v="Finland"/>
    <s v="UU"/>
    <x v="0"/>
  </r>
  <r>
    <x v="3"/>
    <x v="8"/>
    <x v="41"/>
    <d v="1934-11-08T00:00:00"/>
    <n v="61.2"/>
    <n v="28.8"/>
    <s v="Finland"/>
    <s v="UU"/>
    <x v="0"/>
  </r>
  <r>
    <x v="14"/>
    <x v="10"/>
    <x v="44"/>
    <d v="1930-07-10T00:00:00"/>
    <n v="61.4"/>
    <n v="21.6"/>
    <s v="Finland"/>
    <s v="UU"/>
    <x v="0"/>
  </r>
  <r>
    <x v="1"/>
    <x v="4"/>
    <x v="44"/>
    <d v="1910-10-10T00:00:00"/>
    <n v="61.5"/>
    <n v="21.67"/>
    <s v="Finland"/>
    <s v="UU"/>
    <x v="0"/>
  </r>
  <r>
    <x v="0"/>
    <x v="3"/>
    <x v="41"/>
    <d v="1934-01-09T00:00:00"/>
    <n v="61.5"/>
    <n v="23.8"/>
    <s v="Finland"/>
    <s v="DH"/>
    <x v="0"/>
  </r>
  <r>
    <x v="1"/>
    <x v="6"/>
    <x v="44"/>
    <d v="1910-12-10T00:00:00"/>
    <n v="62.8"/>
    <n v="23.8"/>
    <s v="Finland"/>
    <s v="HH"/>
    <x v="0"/>
  </r>
  <r>
    <x v="6"/>
    <x v="6"/>
    <x v="44"/>
    <d v="1915-12-10T00:00:00"/>
    <n v="62.8"/>
    <n v="23.7"/>
    <s v="Finland"/>
    <s v="DH"/>
    <x v="0"/>
  </r>
  <r>
    <x v="10"/>
    <x v="11"/>
    <x v="44"/>
    <d v="1921-03-11T00:00:00"/>
    <n v="62.6"/>
    <n v="23.7"/>
    <s v="Finland"/>
    <s v="DH"/>
    <x v="0"/>
  </r>
  <r>
    <x v="9"/>
    <x v="5"/>
    <x v="44"/>
    <d v="1906-08-10T00:00:00"/>
    <n v="62.6"/>
    <n v="23.7"/>
    <s v="Finland"/>
    <s v="DH"/>
    <x v="0"/>
  </r>
  <r>
    <x v="13"/>
    <x v="8"/>
    <x v="41"/>
    <d v="1914-11-08T00:00:00"/>
    <n v="56.2"/>
    <n v="13.85"/>
    <s v="Sweden"/>
    <s v="DH"/>
    <x v="0"/>
  </r>
  <r>
    <x v="12"/>
    <x v="2"/>
    <x v="41"/>
    <d v="1928-04-09T00:00:00"/>
    <n v="57.92"/>
    <n v="11.9"/>
    <s v="Sweden"/>
    <s v="DH"/>
    <x v="0"/>
  </r>
  <r>
    <x v="23"/>
    <x v="1"/>
    <x v="44"/>
    <d v="1916-05-11T00:00:00"/>
    <n v="57.9"/>
    <n v="12.73"/>
    <s v="Sweden"/>
    <s v="DH"/>
    <x v="0"/>
  </r>
  <r>
    <x v="27"/>
    <x v="8"/>
    <x v="41"/>
    <d v="1912-11-07T00:00:00"/>
    <n v="56.17"/>
    <n v="12.85"/>
    <s v="Sweden"/>
    <s v="AH"/>
    <x v="0"/>
  </r>
  <r>
    <x v="6"/>
    <x v="8"/>
    <x v="41"/>
    <d v="1915-11-08T00:00:00"/>
    <n v="57.67"/>
    <n v="18.329999999999998"/>
    <s v="Sweden"/>
    <s v="UU"/>
    <x v="0"/>
  </r>
  <r>
    <x v="9"/>
    <x v="6"/>
    <x v="41"/>
    <d v="1906-12-09T00:00:00"/>
    <n v="57.68"/>
    <n v="16.3"/>
    <s v="Sweden"/>
    <s v="DH"/>
    <x v="0"/>
  </r>
  <r>
    <x v="4"/>
    <x v="5"/>
    <x v="42"/>
    <d v="1923-08-12T00:00:00"/>
    <n v="57.8"/>
    <n v="15.72"/>
    <s v="Sweden"/>
    <s v="UU"/>
    <x v="1"/>
  </r>
  <r>
    <x v="16"/>
    <x v="10"/>
    <x v="44"/>
    <d v="1925-07-10T00:00:00"/>
    <n v="61.92"/>
    <n v="17.03"/>
    <s v="Sweden"/>
    <s v="DH"/>
    <x v="0"/>
  </r>
  <r>
    <x v="26"/>
    <x v="2"/>
    <x v="44"/>
    <d v="1923-04-11T00:00:00"/>
    <n v="61.97"/>
    <n v="16.98"/>
    <s v="Sweden"/>
    <s v="DH"/>
    <x v="0"/>
  </r>
  <r>
    <x v="10"/>
    <x v="8"/>
    <x v="46"/>
    <d v="1920-11-12T00:00:00"/>
    <n v="59.6"/>
    <n v="15.23"/>
    <s v="Sweden"/>
    <s v="UU"/>
    <x v="0"/>
  </r>
  <r>
    <x v="6"/>
    <x v="9"/>
    <x v="40"/>
    <d v="1915-06-13T00:00:00"/>
    <n v="59.63"/>
    <n v="15.18"/>
    <s v="Sweden"/>
    <s v="DH"/>
    <x v="0"/>
  </r>
  <r>
    <x v="29"/>
    <x v="8"/>
    <x v="41"/>
    <d v="1936-11-07T00:00:00"/>
    <n v="65.680000000000007"/>
    <n v="21.02"/>
    <s v="Sweden"/>
    <s v="DH"/>
    <x v="0"/>
  </r>
  <r>
    <x v="1"/>
    <x v="8"/>
    <x v="41"/>
    <d v="1910-11-08T00:00:00"/>
    <n v="60.58"/>
    <n v="16.53"/>
    <s v="Sweden"/>
    <s v="UU"/>
    <x v="0"/>
  </r>
  <r>
    <x v="4"/>
    <x v="5"/>
    <x v="44"/>
    <d v="1923-08-10T00:00:00"/>
    <n v="56.12"/>
    <n v="12.68"/>
    <s v="Sweden"/>
    <s v="AH"/>
    <x v="0"/>
  </r>
  <r>
    <x v="21"/>
    <x v="4"/>
    <x v="41"/>
    <d v="1924-10-08T00:00:00"/>
    <n v="58.33"/>
    <n v="15.13"/>
    <s v="Sweden"/>
    <s v="ND"/>
    <x v="0"/>
  </r>
  <r>
    <x v="13"/>
    <x v="1"/>
    <x v="40"/>
    <d v="1914-05-13T00:00:00"/>
    <n v="51.3"/>
    <n v="4.5"/>
    <s v="Belgium"/>
    <s v="UU"/>
    <x v="0"/>
  </r>
  <r>
    <x v="12"/>
    <x v="1"/>
    <x v="40"/>
    <d v="1927-05-13T00:00:00"/>
    <n v="49.92"/>
    <n v="15.38"/>
    <s v="Czech Republic"/>
    <s v="DH"/>
    <x v="0"/>
  </r>
  <r>
    <x v="29"/>
    <x v="6"/>
    <x v="44"/>
    <d v="1936-12-09T00:00:00"/>
    <n v="49.65"/>
    <n v="16.77"/>
    <s v="Czech Republic"/>
    <s v="DH"/>
    <x v="0"/>
  </r>
  <r>
    <x v="29"/>
    <x v="7"/>
    <x v="40"/>
    <d v="1936-09-09T00:00:00"/>
    <n v="49.88"/>
    <n v="15.53"/>
    <s v="Czech Republic"/>
    <s v="DH"/>
    <x v="0"/>
  </r>
  <r>
    <x v="11"/>
    <x v="0"/>
    <x v="44"/>
    <d v="1932-02-09T00:00:00"/>
    <n v="50.83"/>
    <n v="12.47"/>
    <s v="Germany"/>
    <s v="DH"/>
    <x v="0"/>
  </r>
  <r>
    <x v="30"/>
    <x v="7"/>
    <x v="40"/>
    <d v="1909-09-10T00:00:00"/>
    <n v="52.5"/>
    <n v="10.77"/>
    <s v="Germany"/>
    <s v="DH"/>
    <x v="0"/>
  </r>
  <r>
    <x v="14"/>
    <x v="4"/>
    <x v="44"/>
    <d v="1930-10-10T00:00:00"/>
    <n v="51.17"/>
    <n v="6.73"/>
    <s v="Germany"/>
    <s v="PD"/>
    <x v="0"/>
  </r>
  <r>
    <x v="7"/>
    <x v="2"/>
    <x v="40"/>
    <d v="1936-04-11T00:00:00"/>
    <n v="50.9"/>
    <n v="6.95"/>
    <s v="Germany"/>
    <s v="DH"/>
    <x v="0"/>
  </r>
  <r>
    <x v="21"/>
    <x v="1"/>
    <x v="40"/>
    <d v="1924-05-12T00:00:00"/>
    <n v="50.17"/>
    <n v="8.98"/>
    <s v="Germany"/>
    <s v="DH"/>
    <x v="0"/>
  </r>
  <r>
    <x v="1"/>
    <x v="3"/>
    <x v="47"/>
    <d v="1911-01-15T00:00:00"/>
    <n v="50.17"/>
    <n v="9"/>
    <s v="Germany"/>
    <s v="UU"/>
    <x v="0"/>
  </r>
  <r>
    <x v="26"/>
    <x v="4"/>
    <x v="44"/>
    <d v="1922-10-10T00:00:00"/>
    <n v="54.23"/>
    <n v="9.1"/>
    <s v="Germany"/>
    <s v="DH"/>
    <x v="0"/>
  </r>
  <r>
    <x v="20"/>
    <x v="10"/>
    <x v="40"/>
    <d v="1911-07-11T00:00:00"/>
    <n v="52.92"/>
    <n v="1.07"/>
    <s v="UK"/>
    <s v="RH"/>
    <x v="0"/>
  </r>
  <r>
    <x v="14"/>
    <x v="7"/>
    <x v="42"/>
    <d v="1930-09-11T00:00:00"/>
    <n v="52.95"/>
    <n v="0.9"/>
    <s v="UK"/>
    <s v="DH"/>
    <x v="0"/>
  </r>
  <r>
    <x v="19"/>
    <x v="4"/>
    <x v="44"/>
    <d v="1926-10-10T00:00:00"/>
    <n v="54.68"/>
    <n v="-5.52"/>
    <s v="UK"/>
    <s v="UU"/>
    <x v="0"/>
  </r>
  <r>
    <x v="0"/>
    <x v="2"/>
    <x v="44"/>
    <d v="1934-04-11T00:00:00"/>
    <n v="51.33"/>
    <n v="-2.93"/>
    <s v="UK"/>
    <s v="UU"/>
    <x v="0"/>
  </r>
  <r>
    <x v="16"/>
    <x v="4"/>
    <x v="44"/>
    <d v="1925-10-10T00:00:00"/>
    <n v="50.83"/>
    <n v="-0.32"/>
    <s v="UK"/>
    <s v="ND"/>
    <x v="0"/>
  </r>
  <r>
    <x v="30"/>
    <x v="5"/>
    <x v="40"/>
    <d v="1909-08-11T00:00:00"/>
    <n v="52.72"/>
    <n v="-2.65"/>
    <s v="UK"/>
    <s v="DH"/>
    <x v="0"/>
  </r>
  <r>
    <x v="18"/>
    <x v="4"/>
    <x v="44"/>
    <d v="1928-10-09T00:00:00"/>
    <n v="52.75"/>
    <n v="-4.8"/>
    <s v="UK"/>
    <s v="UU"/>
    <x v="0"/>
  </r>
  <r>
    <x v="19"/>
    <x v="9"/>
    <x v="42"/>
    <d v="1926-06-14T00:00:00"/>
    <n v="53.35"/>
    <n v="-2.63"/>
    <s v="UK"/>
    <s v="UU"/>
    <x v="0"/>
  </r>
  <r>
    <x v="0"/>
    <x v="1"/>
    <x v="40"/>
    <d v="1933-05-12T00:00:00"/>
    <n v="53.35"/>
    <n v="-2.63"/>
    <s v="UK"/>
    <s v="UU"/>
    <x v="0"/>
  </r>
  <r>
    <x v="21"/>
    <x v="6"/>
    <x v="44"/>
    <d v="1924-12-09T00:00:00"/>
    <n v="50.92"/>
    <n v="-7.0000000000000007E-2"/>
    <s v="UK"/>
    <s v="DH"/>
    <x v="0"/>
  </r>
  <r>
    <x v="27"/>
    <x v="11"/>
    <x v="40"/>
    <d v="1913-03-12T00:00:00"/>
    <n v="51.5"/>
    <n v="5.6"/>
    <s v="Netherlands"/>
    <s v="UU"/>
    <x v="0"/>
  </r>
  <r>
    <x v="10"/>
    <x v="11"/>
    <x v="44"/>
    <d v="1921-03-11T00:00:00"/>
    <n v="62.2"/>
    <n v="6.12"/>
    <s v="Norway"/>
    <s v="DH"/>
    <x v="0"/>
  </r>
  <r>
    <x v="3"/>
    <x v="8"/>
    <x v="44"/>
    <d v="1934-11-09T00:00:00"/>
    <n v="61.93"/>
    <n v="6.23"/>
    <s v="Norway"/>
    <s v="UU"/>
    <x v="0"/>
  </r>
  <r>
    <x v="10"/>
    <x v="4"/>
    <x v="40"/>
    <d v="1920-10-10T00:00:00"/>
    <n v="58.52"/>
    <n v="6.52"/>
    <s v="Norway"/>
    <s v="UU"/>
    <x v="1"/>
  </r>
  <r>
    <x v="4"/>
    <x v="2"/>
    <x v="40"/>
    <d v="1924-04-11T00:00:00"/>
    <n v="59.97"/>
    <n v="10.73"/>
    <s v="Norway"/>
    <s v="PD"/>
    <x v="0"/>
  </r>
  <r>
    <x v="22"/>
    <x v="8"/>
    <x v="42"/>
    <d v="1907-11-11T00:00:00"/>
    <n v="58.97"/>
    <n v="5.63"/>
    <s v="Norway"/>
    <s v="DH"/>
    <x v="0"/>
  </r>
  <r>
    <x v="21"/>
    <x v="8"/>
    <x v="40"/>
    <d v="1924-11-09T00:00:00"/>
    <n v="58.97"/>
    <n v="5.72"/>
    <s v="Norway"/>
    <s v="UU"/>
    <x v="0"/>
  </r>
  <r>
    <x v="10"/>
    <x v="4"/>
    <x v="42"/>
    <d v="1920-10-11T00:00:00"/>
    <n v="50.87"/>
    <n v="23.17"/>
    <s v="Poland"/>
    <s v="DH"/>
    <x v="0"/>
  </r>
  <r>
    <x v="26"/>
    <x v="11"/>
    <x v="44"/>
    <d v="1923-03-12T00:00:00"/>
    <n v="60.5"/>
    <n v="26.83"/>
    <s v="Finland"/>
    <s v="DH"/>
    <x v="0"/>
  </r>
  <r>
    <x v="18"/>
    <x v="8"/>
    <x v="44"/>
    <d v="1928-11-08T00:00:00"/>
    <n v="61.4"/>
    <n v="23"/>
    <s v="Finland"/>
    <s v="UU"/>
    <x v="0"/>
  </r>
  <r>
    <x v="18"/>
    <x v="8"/>
    <x v="44"/>
    <d v="1928-11-08T00:00:00"/>
    <n v="61.4"/>
    <n v="23"/>
    <s v="Finland"/>
    <s v="UU"/>
    <x v="0"/>
  </r>
  <r>
    <x v="16"/>
    <x v="6"/>
    <x v="44"/>
    <d v="1925-12-10T00:00:00"/>
    <n v="61.3"/>
    <n v="24"/>
    <s v="Finland"/>
    <s v="DH"/>
    <x v="0"/>
  </r>
  <r>
    <x v="8"/>
    <x v="2"/>
    <x v="42"/>
    <d v="1914-04-13T00:00:00"/>
    <n v="60.3"/>
    <n v="25.2"/>
    <s v="Finland"/>
    <s v="DH"/>
    <x v="0"/>
  </r>
  <r>
    <x v="22"/>
    <x v="10"/>
    <x v="40"/>
    <d v="1907-07-11T00:00:00"/>
    <n v="61.4"/>
    <n v="23"/>
    <s v="Finland"/>
    <s v="UU"/>
    <x v="0"/>
  </r>
  <r>
    <x v="6"/>
    <x v="6"/>
    <x v="44"/>
    <d v="1915-12-10T00:00:00"/>
    <n v="69.900000000000006"/>
    <n v="27"/>
    <s v="Finland"/>
    <s v="UU"/>
    <x v="0"/>
  </r>
  <r>
    <x v="20"/>
    <x v="4"/>
    <x v="45"/>
    <d v="1911-10-13T00:00:00"/>
    <n v="61.2"/>
    <n v="28.8"/>
    <s v="Finland"/>
    <s v="DH"/>
    <x v="0"/>
  </r>
  <r>
    <x v="4"/>
    <x v="8"/>
    <x v="44"/>
    <d v="1923-11-09T00:00:00"/>
    <n v="61.3"/>
    <n v="29"/>
    <s v="Finland"/>
    <s v="DH"/>
    <x v="0"/>
  </r>
  <r>
    <x v="10"/>
    <x v="8"/>
    <x v="40"/>
    <d v="1920-11-09T00:00:00"/>
    <n v="61.3"/>
    <n v="29.1"/>
    <s v="Finland"/>
    <s v="DH"/>
    <x v="0"/>
  </r>
  <r>
    <x v="0"/>
    <x v="4"/>
    <x v="45"/>
    <d v="1933-10-13T00:00:00"/>
    <n v="60.5"/>
    <n v="22"/>
    <s v="Finland"/>
    <s v="DH"/>
    <x v="0"/>
  </r>
  <r>
    <x v="1"/>
    <x v="6"/>
    <x v="46"/>
    <d v="1910-12-14T00:00:00"/>
    <n v="57.77"/>
    <n v="11.92"/>
    <s v="Sweden"/>
    <s v="UU"/>
    <x v="1"/>
  </r>
  <r>
    <x v="27"/>
    <x v="2"/>
    <x v="44"/>
    <d v="1913-04-10T00:00:00"/>
    <n v="57.88"/>
    <n v="11.92"/>
    <s v="Sweden"/>
    <s v="UU"/>
    <x v="0"/>
  </r>
  <r>
    <x v="8"/>
    <x v="8"/>
    <x v="44"/>
    <d v="1913-11-09T00:00:00"/>
    <n v="57.87"/>
    <n v="11.92"/>
    <s v="Sweden"/>
    <s v="UU"/>
    <x v="0"/>
  </r>
  <r>
    <x v="9"/>
    <x v="7"/>
    <x v="40"/>
    <d v="1906-09-10T00:00:00"/>
    <n v="57.87"/>
    <n v="11.92"/>
    <s v="Sweden"/>
    <s v="UU"/>
    <x v="0"/>
  </r>
  <r>
    <x v="20"/>
    <x v="5"/>
    <x v="40"/>
    <d v="1911-08-11T00:00:00"/>
    <n v="57.32"/>
    <n v="12.53"/>
    <s v="Sweden"/>
    <s v="PD"/>
    <x v="0"/>
  </r>
  <r>
    <x v="6"/>
    <x v="9"/>
    <x v="42"/>
    <d v="1915-06-14T00:00:00"/>
    <n v="56.75"/>
    <n v="15.92"/>
    <s v="Sweden"/>
    <s v="DH"/>
    <x v="0"/>
  </r>
  <r>
    <x v="10"/>
    <x v="8"/>
    <x v="44"/>
    <d v="1920-11-08T00:00:00"/>
    <n v="59.47"/>
    <n v="18.75"/>
    <s v="Sweden"/>
    <s v="RH"/>
    <x v="2"/>
  </r>
  <r>
    <x v="0"/>
    <x v="4"/>
    <x v="40"/>
    <d v="1933-10-11T00:00:00"/>
    <n v="56.88"/>
    <n v="14.52"/>
    <s v="Sweden"/>
    <s v="DH"/>
    <x v="0"/>
  </r>
  <r>
    <x v="7"/>
    <x v="4"/>
    <x v="44"/>
    <d v="1935-10-10T00:00:00"/>
    <n v="59"/>
    <n v="16.2"/>
    <s v="Sweden"/>
    <s v="AH"/>
    <x v="0"/>
  </r>
  <r>
    <x v="9"/>
    <x v="7"/>
    <x v="40"/>
    <d v="1906-09-10T00:00:00"/>
    <n v="56.27"/>
    <n v="12.85"/>
    <s v="Sweden"/>
    <s v="ND"/>
    <x v="0"/>
  </r>
  <r>
    <x v="17"/>
    <x v="6"/>
    <x v="44"/>
    <d v="1917-12-10T00:00:00"/>
    <n v="59.27"/>
    <n v="17.05"/>
    <s v="Sweden"/>
    <s v="DH"/>
    <x v="0"/>
  </r>
  <r>
    <x v="17"/>
    <x v="6"/>
    <x v="44"/>
    <d v="1917-12-10T00:00:00"/>
    <n v="59.27"/>
    <n v="17.05"/>
    <s v="Sweden"/>
    <s v="DH"/>
    <x v="0"/>
  </r>
  <r>
    <x v="0"/>
    <x v="7"/>
    <x v="45"/>
    <d v="1933-09-12T00:00:00"/>
    <n v="56.22"/>
    <n v="12.78"/>
    <s v="Sweden"/>
    <s v="DH"/>
    <x v="0"/>
  </r>
  <r>
    <x v="17"/>
    <x v="7"/>
    <x v="42"/>
    <d v="1917-09-11T00:00:00"/>
    <n v="56.12"/>
    <n v="12.78"/>
    <s v="Sweden"/>
    <s v="DH"/>
    <x v="0"/>
  </r>
  <r>
    <x v="4"/>
    <x v="4"/>
    <x v="44"/>
    <d v="1923-10-10T00:00:00"/>
    <n v="55.65"/>
    <n v="13.05"/>
    <s v="Sweden"/>
    <s v="AH"/>
    <x v="0"/>
  </r>
  <r>
    <x v="1"/>
    <x v="5"/>
    <x v="42"/>
    <d v="1910-08-12T00:00:00"/>
    <n v="49.93"/>
    <n v="15.47"/>
    <s v="Czech Republic"/>
    <s v="UU"/>
    <x v="0"/>
  </r>
  <r>
    <x v="0"/>
    <x v="2"/>
    <x v="40"/>
    <d v="1934-04-12T00:00:00"/>
    <n v="49.43"/>
    <n v="9.68"/>
    <s v="Germany"/>
    <s v="DH"/>
    <x v="0"/>
  </r>
  <r>
    <x v="9"/>
    <x v="7"/>
    <x v="48"/>
    <d v="1906-09-20T00:00:00"/>
    <n v="48.5"/>
    <n v="9.68"/>
    <s v="Germany"/>
    <s v="UU"/>
    <x v="0"/>
  </r>
  <r>
    <x v="0"/>
    <x v="5"/>
    <x v="47"/>
    <d v="1933-08-15T00:00:00"/>
    <n v="48.65"/>
    <n v="10.8"/>
    <s v="Germany"/>
    <s v="UU"/>
    <x v="0"/>
  </r>
  <r>
    <x v="4"/>
    <x v="4"/>
    <x v="40"/>
    <d v="1923-10-11T00:00:00"/>
    <n v="48.9"/>
    <n v="9.1999999999999993"/>
    <s v="Germany"/>
    <s v="UU"/>
    <x v="0"/>
  </r>
  <r>
    <x v="26"/>
    <x v="5"/>
    <x v="46"/>
    <d v="1922-08-14T00:00:00"/>
    <n v="48.88"/>
    <n v="9.6300000000000008"/>
    <s v="Germany"/>
    <s v="ND"/>
    <x v="0"/>
  </r>
  <r>
    <x v="28"/>
    <x v="7"/>
    <x v="46"/>
    <d v="1932-09-12T00:00:00"/>
    <n v="48.9"/>
    <n v="9.4"/>
    <s v="Germany"/>
    <s v="DH"/>
    <x v="0"/>
  </r>
  <r>
    <x v="10"/>
    <x v="4"/>
    <x v="45"/>
    <d v="1920-10-12T00:00:00"/>
    <n v="49.2"/>
    <n v="8.1199999999999992"/>
    <s v="Germany"/>
    <s v="UU"/>
    <x v="0"/>
  </r>
  <r>
    <x v="10"/>
    <x v="8"/>
    <x v="40"/>
    <d v="1920-11-09T00:00:00"/>
    <n v="50.97"/>
    <n v="6.75"/>
    <s v="Germany"/>
    <s v="UU"/>
    <x v="0"/>
  </r>
  <r>
    <x v="11"/>
    <x v="10"/>
    <x v="45"/>
    <d v="1931-07-13T00:00:00"/>
    <n v="50.57"/>
    <n v="8.6"/>
    <s v="Germany"/>
    <s v="DH"/>
    <x v="0"/>
  </r>
  <r>
    <x v="29"/>
    <x v="10"/>
    <x v="49"/>
    <d v="1936-07-18T00:00:00"/>
    <n v="50.93"/>
    <n v="6.95"/>
    <s v="Germany"/>
    <s v="DH"/>
    <x v="0"/>
  </r>
  <r>
    <x v="22"/>
    <x v="4"/>
    <x v="40"/>
    <d v="1907-10-11T00:00:00"/>
    <n v="51.28"/>
    <n v="9.3699999999999992"/>
    <s v="Germany"/>
    <s v="PD"/>
    <x v="0"/>
  </r>
  <r>
    <x v="22"/>
    <x v="2"/>
    <x v="43"/>
    <d v="1908-04-16T00:00:00"/>
    <n v="55.68"/>
    <n v="12.02"/>
    <s v="Denmark"/>
    <s v="DH"/>
    <x v="0"/>
  </r>
  <r>
    <x v="5"/>
    <x v="9"/>
    <x v="47"/>
    <d v="1908-06-16T00:00:00"/>
    <n v="55.13"/>
    <n v="15.03"/>
    <s v="Denmark"/>
    <s v="DH"/>
    <x v="0"/>
  </r>
  <r>
    <x v="16"/>
    <x v="1"/>
    <x v="42"/>
    <d v="1925-05-13T00:00:00"/>
    <n v="56.17"/>
    <n v="10.220000000000001"/>
    <s v="Denmark"/>
    <s v="DH"/>
    <x v="0"/>
  </r>
  <r>
    <x v="20"/>
    <x v="4"/>
    <x v="40"/>
    <d v="1911-10-11T00:00:00"/>
    <n v="56.07"/>
    <n v="10.17"/>
    <s v="Denmark"/>
    <s v="UU"/>
    <x v="0"/>
  </r>
  <r>
    <x v="10"/>
    <x v="5"/>
    <x v="42"/>
    <d v="1920-08-11T00:00:00"/>
    <n v="55.5"/>
    <n v="8.42"/>
    <s v="Denmark"/>
    <s v="UU"/>
    <x v="0"/>
  </r>
  <r>
    <x v="9"/>
    <x v="8"/>
    <x v="45"/>
    <d v="1906-11-12T00:00:00"/>
    <n v="52.53"/>
    <n v="-1.55"/>
    <s v="UK"/>
    <s v="UU"/>
    <x v="0"/>
  </r>
  <r>
    <x v="21"/>
    <x v="10"/>
    <x v="43"/>
    <d v="1924-07-15T00:00:00"/>
    <n v="52.48"/>
    <n v="-1.47"/>
    <s v="UK"/>
    <s v="UU"/>
    <x v="0"/>
  </r>
  <r>
    <x v="10"/>
    <x v="4"/>
    <x v="45"/>
    <d v="1920-10-12T00:00:00"/>
    <n v="52.52"/>
    <n v="-1.57"/>
    <s v="UK"/>
    <s v="DH"/>
    <x v="0"/>
  </r>
  <r>
    <x v="6"/>
    <x v="2"/>
    <x v="45"/>
    <d v="1916-04-13T00:00:00"/>
    <n v="54.23"/>
    <n v="-4.4000000000000004"/>
    <s v="UK"/>
    <s v="UU"/>
    <x v="0"/>
  </r>
  <r>
    <x v="25"/>
    <x v="10"/>
    <x v="42"/>
    <d v="1921-07-12T00:00:00"/>
    <n v="54.17"/>
    <n v="-2.82"/>
    <s v="UK"/>
    <s v="DH"/>
    <x v="0"/>
  </r>
  <r>
    <x v="24"/>
    <x v="10"/>
    <x v="42"/>
    <d v="1918-07-12T00:00:00"/>
    <n v="52.63"/>
    <n v="-1.83"/>
    <s v="UK"/>
    <s v="UU"/>
    <x v="0"/>
  </r>
  <r>
    <x v="14"/>
    <x v="6"/>
    <x v="45"/>
    <d v="1930-12-13T00:00:00"/>
    <n v="53.75"/>
    <n v="-1.37"/>
    <s v="UK"/>
    <s v="UU"/>
    <x v="0"/>
  </r>
  <r>
    <x v="24"/>
    <x v="3"/>
    <x v="40"/>
    <d v="1919-01-11T00:00:00"/>
    <n v="52.2"/>
    <n v="5.9"/>
    <s v="Netherlands"/>
    <s v="UU"/>
    <x v="2"/>
  </r>
  <r>
    <x v="16"/>
    <x v="3"/>
    <x v="40"/>
    <d v="1926-01-11T00:00:00"/>
    <n v="52.1"/>
    <n v="4.3"/>
    <s v="Netherlands"/>
    <s v="UU"/>
    <x v="0"/>
  </r>
  <r>
    <x v="17"/>
    <x v="11"/>
    <x v="40"/>
    <d v="1918-03-13T00:00:00"/>
    <n v="52.2"/>
    <n v="5.2"/>
    <s v="Netherlands"/>
    <s v="DH"/>
    <x v="0"/>
  </r>
  <r>
    <x v="4"/>
    <x v="6"/>
    <x v="40"/>
    <d v="1923-12-11T00:00:00"/>
    <n v="59.9"/>
    <n v="10.3"/>
    <s v="Norway"/>
    <s v="UU"/>
    <x v="1"/>
  </r>
  <r>
    <x v="3"/>
    <x v="2"/>
    <x v="40"/>
    <d v="1935-04-12T00:00:00"/>
    <n v="58.5"/>
    <n v="7.77"/>
    <s v="Norway"/>
    <s v="DH"/>
    <x v="0"/>
  </r>
  <r>
    <x v="10"/>
    <x v="11"/>
    <x v="40"/>
    <d v="1921-03-12T00:00:00"/>
    <n v="62.9"/>
    <n v="23"/>
    <s v="Finland"/>
    <s v="DH"/>
    <x v="0"/>
  </r>
  <r>
    <x v="21"/>
    <x v="10"/>
    <x v="42"/>
    <d v="1924-07-11T00:00:00"/>
    <n v="63.2"/>
    <n v="21.6"/>
    <s v="Finland"/>
    <s v="UU"/>
    <x v="0"/>
  </r>
  <r>
    <x v="21"/>
    <x v="3"/>
    <x v="40"/>
    <d v="1925-01-10T00:00:00"/>
    <n v="62"/>
    <n v="25.33"/>
    <s v="Finland"/>
    <s v="DH"/>
    <x v="0"/>
  </r>
  <r>
    <x v="17"/>
    <x v="1"/>
    <x v="42"/>
    <d v="1917-05-13T00:00:00"/>
    <n v="61.5"/>
    <n v="21.7"/>
    <s v="Finland"/>
    <s v="UU"/>
    <x v="0"/>
  </r>
  <r>
    <x v="10"/>
    <x v="6"/>
    <x v="47"/>
    <d v="1920-12-14T00:00:00"/>
    <n v="62.4"/>
    <n v="22.3"/>
    <s v="Finland"/>
    <s v="DH"/>
    <x v="0"/>
  </r>
  <r>
    <x v="18"/>
    <x v="5"/>
    <x v="42"/>
    <d v="1928-08-11T00:00:00"/>
    <n v="62.5"/>
    <n v="22"/>
    <s v="Finland"/>
    <s v="DH"/>
    <x v="0"/>
  </r>
  <r>
    <x v="14"/>
    <x v="10"/>
    <x v="45"/>
    <d v="1930-07-13T00:00:00"/>
    <n v="62.5"/>
    <n v="22.1"/>
    <s v="Finland"/>
    <s v="UU"/>
    <x v="0"/>
  </r>
  <r>
    <x v="13"/>
    <x v="5"/>
    <x v="42"/>
    <d v="1914-08-12T00:00:00"/>
    <n v="60.5"/>
    <n v="25"/>
    <s v="Finland"/>
    <s v="UU"/>
    <x v="0"/>
  </r>
  <r>
    <x v="10"/>
    <x v="8"/>
    <x v="46"/>
    <d v="1920-11-12T00:00:00"/>
    <n v="60.5"/>
    <n v="24.83"/>
    <s v="Finland"/>
    <s v="DH"/>
    <x v="0"/>
  </r>
  <r>
    <x v="6"/>
    <x v="6"/>
    <x v="40"/>
    <d v="1915-12-11T00:00:00"/>
    <n v="61.5"/>
    <n v="23.8"/>
    <s v="Finland"/>
    <s v="UU"/>
    <x v="0"/>
  </r>
  <r>
    <x v="27"/>
    <x v="8"/>
    <x v="40"/>
    <d v="1912-11-09T00:00:00"/>
    <n v="61.5"/>
    <n v="23.8"/>
    <s v="Finland"/>
    <s v="UU"/>
    <x v="0"/>
  </r>
  <r>
    <x v="28"/>
    <x v="3"/>
    <x v="40"/>
    <d v="1933-01-10T00:00:00"/>
    <n v="61.5"/>
    <n v="23.67"/>
    <s v="Finland"/>
    <s v="UU"/>
    <x v="0"/>
  </r>
  <r>
    <x v="20"/>
    <x v="9"/>
    <x v="42"/>
    <d v="1911-06-14T00:00:00"/>
    <n v="56.25"/>
    <n v="13"/>
    <s v="Sweden"/>
    <s v="DH"/>
    <x v="0"/>
  </r>
  <r>
    <x v="9"/>
    <x v="8"/>
    <x v="40"/>
    <d v="1906-11-10T00:00:00"/>
    <n v="62.38"/>
    <n v="17.27"/>
    <s v="Sweden"/>
    <s v="PD"/>
    <x v="0"/>
  </r>
  <r>
    <x v="10"/>
    <x v="11"/>
    <x v="40"/>
    <d v="1921-03-12T00:00:00"/>
    <n v="65.849999999999994"/>
    <n v="24.15"/>
    <s v="Finland"/>
    <s v="DH"/>
    <x v="0"/>
  </r>
  <r>
    <x v="30"/>
    <x v="6"/>
    <x v="40"/>
    <d v="1909-12-11T00:00:00"/>
    <n v="59.32"/>
    <n v="14.52"/>
    <s v="Sweden"/>
    <s v="RH"/>
    <x v="0"/>
  </r>
  <r>
    <x v="3"/>
    <x v="8"/>
    <x v="40"/>
    <d v="1934-11-10T00:00:00"/>
    <n v="55.63"/>
    <n v="13.93"/>
    <s v="Sweden"/>
    <s v="DH"/>
    <x v="0"/>
  </r>
  <r>
    <x v="10"/>
    <x v="9"/>
    <x v="42"/>
    <d v="1920-06-13T00:00:00"/>
    <n v="57.62"/>
    <n v="11.75"/>
    <s v="Sweden"/>
    <s v="DH"/>
    <x v="0"/>
  </r>
  <r>
    <x v="17"/>
    <x v="4"/>
    <x v="40"/>
    <d v="1917-10-11T00:00:00"/>
    <n v="59.28"/>
    <n v="18.02"/>
    <s v="Sweden"/>
    <s v="AH"/>
    <x v="0"/>
  </r>
  <r>
    <x v="10"/>
    <x v="4"/>
    <x v="40"/>
    <d v="1920-10-10T00:00:00"/>
    <n v="59.43"/>
    <n v="18.079999999999998"/>
    <s v="Sweden"/>
    <s v="UU"/>
    <x v="0"/>
  </r>
  <r>
    <x v="14"/>
    <x v="5"/>
    <x v="42"/>
    <d v="1930-08-12T00:00:00"/>
    <n v="59.35"/>
    <n v="18.079999999999998"/>
    <s v="Sweden"/>
    <s v="UU"/>
    <x v="1"/>
  </r>
  <r>
    <x v="10"/>
    <x v="5"/>
    <x v="46"/>
    <d v="1920-08-13T00:00:00"/>
    <n v="59.92"/>
    <n v="17.579999999999998"/>
    <s v="Sweden"/>
    <s v="DH"/>
    <x v="0"/>
  </r>
  <r>
    <x v="10"/>
    <x v="8"/>
    <x v="42"/>
    <d v="1920-11-10T00:00:00"/>
    <n v="58.22"/>
    <n v="16.579999999999998"/>
    <s v="Sweden"/>
    <s v="DH"/>
    <x v="0"/>
  </r>
  <r>
    <x v="10"/>
    <x v="8"/>
    <x v="42"/>
    <d v="1920-11-10T00:00:00"/>
    <n v="58.22"/>
    <n v="16.579999999999998"/>
    <s v="Sweden"/>
    <s v="DH"/>
    <x v="0"/>
  </r>
  <r>
    <x v="10"/>
    <x v="8"/>
    <x v="42"/>
    <d v="1920-11-10T00:00:00"/>
    <n v="58.22"/>
    <n v="16.579999999999998"/>
    <s v="Sweden"/>
    <s v="DH"/>
    <x v="0"/>
  </r>
  <r>
    <x v="24"/>
    <x v="11"/>
    <x v="42"/>
    <d v="1919-03-14T00:00:00"/>
    <n v="50.5"/>
    <n v="3.6"/>
    <s v="Belgium"/>
    <s v="UU"/>
    <x v="0"/>
  </r>
  <r>
    <x v="28"/>
    <x v="7"/>
    <x v="46"/>
    <d v="1932-09-12T00:00:00"/>
    <n v="50.22"/>
    <n v="4.2699999999999996"/>
    <s v="Belgium"/>
    <s v="DH"/>
    <x v="0"/>
  </r>
  <r>
    <x v="26"/>
    <x v="2"/>
    <x v="50"/>
    <d v="1923-04-19T00:00:00"/>
    <n v="50.03"/>
    <n v="15.52"/>
    <s v="Czech Republic"/>
    <s v="DH"/>
    <x v="0"/>
  </r>
  <r>
    <x v="26"/>
    <x v="1"/>
    <x v="47"/>
    <d v="1922-05-17T00:00:00"/>
    <n v="49.92"/>
    <n v="13.67"/>
    <s v="Czech Republic"/>
    <s v="DH"/>
    <x v="0"/>
  </r>
  <r>
    <x v="23"/>
    <x v="2"/>
    <x v="42"/>
    <d v="1917-04-12T00:00:00"/>
    <n v="48.77"/>
    <n v="8.85"/>
    <s v="Germany"/>
    <s v="DH"/>
    <x v="0"/>
  </r>
  <r>
    <x v="14"/>
    <x v="4"/>
    <x v="42"/>
    <d v="1930-10-12T00:00:00"/>
    <n v="55.65"/>
    <n v="12.52"/>
    <s v="Denmark"/>
    <s v="UU"/>
    <x v="0"/>
  </r>
  <r>
    <x v="20"/>
    <x v="4"/>
    <x v="45"/>
    <d v="1911-10-13T00:00:00"/>
    <n v="51.25"/>
    <n v="0.60000000000000009"/>
    <s v="UK"/>
    <s v="DH"/>
    <x v="0"/>
  </r>
  <r>
    <x v="3"/>
    <x v="7"/>
    <x v="42"/>
    <d v="1934-09-11T00:00:00"/>
    <n v="51.23"/>
    <n v="-0.1"/>
    <s v="UK"/>
    <s v="PD"/>
    <x v="0"/>
  </r>
  <r>
    <x v="6"/>
    <x v="5"/>
    <x v="47"/>
    <d v="1915-08-15T00:00:00"/>
    <n v="51.23"/>
    <n v="-0.1"/>
    <s v="UK"/>
    <s v="UU"/>
    <x v="0"/>
  </r>
  <r>
    <x v="26"/>
    <x v="7"/>
    <x v="45"/>
    <d v="1922-09-12T00:00:00"/>
    <n v="53.87"/>
    <n v="-0.48"/>
    <s v="UK"/>
    <s v="UU"/>
    <x v="0"/>
  </r>
  <r>
    <x v="23"/>
    <x v="3"/>
    <x v="42"/>
    <d v="1917-01-11T00:00:00"/>
    <n v="54.68"/>
    <n v="-5.52"/>
    <s v="UK"/>
    <s v="UU"/>
    <x v="0"/>
  </r>
  <r>
    <x v="2"/>
    <x v="1"/>
    <x v="46"/>
    <d v="1919-05-16T00:00:00"/>
    <n v="52.65"/>
    <n v="-1.2"/>
    <s v="UK"/>
    <s v="UU"/>
    <x v="0"/>
  </r>
  <r>
    <x v="29"/>
    <x v="10"/>
    <x v="45"/>
    <d v="1936-07-12T00:00:00"/>
    <n v="54.85"/>
    <n v="-5.82"/>
    <s v="UK"/>
    <s v="DH"/>
    <x v="0"/>
  </r>
  <r>
    <x v="12"/>
    <x v="4"/>
    <x v="46"/>
    <d v="1927-10-14T00:00:00"/>
    <n v="54.05"/>
    <n v="-2.87"/>
    <s v="UK"/>
    <s v="DH"/>
    <x v="0"/>
  </r>
  <r>
    <x v="20"/>
    <x v="8"/>
    <x v="42"/>
    <d v="1911-11-11T00:00:00"/>
    <n v="52.55"/>
    <n v="-1.48"/>
    <s v="UK"/>
    <s v="DH"/>
    <x v="0"/>
  </r>
  <r>
    <x v="18"/>
    <x v="4"/>
    <x v="42"/>
    <d v="1928-10-11T00:00:00"/>
    <n v="51.77"/>
    <n v="-2.5499999999999998"/>
    <s v="UK"/>
    <s v="DH"/>
    <x v="0"/>
  </r>
  <r>
    <x v="18"/>
    <x v="4"/>
    <x v="42"/>
    <d v="1928-10-11T00:00:00"/>
    <n v="51.77"/>
    <n v="-2.5499999999999998"/>
    <s v="UK"/>
    <s v="DH"/>
    <x v="0"/>
  </r>
  <r>
    <x v="20"/>
    <x v="2"/>
    <x v="46"/>
    <d v="1912-04-14T00:00:00"/>
    <n v="52.1"/>
    <n v="4.8"/>
    <s v="Netherlands"/>
    <s v="UU"/>
    <x v="0"/>
  </r>
  <r>
    <x v="30"/>
    <x v="9"/>
    <x v="45"/>
    <d v="1909-06-14T00:00:00"/>
    <n v="52.6"/>
    <n v="4.7"/>
    <s v="Netherlands"/>
    <s v="DH"/>
    <x v="0"/>
  </r>
  <r>
    <x v="8"/>
    <x v="9"/>
    <x v="43"/>
    <d v="1913-06-17T00:00:00"/>
    <n v="52"/>
    <n v="4.3"/>
    <s v="Netherlands"/>
    <s v="UU"/>
    <x v="0"/>
  </r>
  <r>
    <x v="18"/>
    <x v="6"/>
    <x v="42"/>
    <d v="1928-12-11T00:00:00"/>
    <n v="52.3"/>
    <n v="5.8"/>
    <s v="Netherlands"/>
    <s v="DH"/>
    <x v="0"/>
  </r>
  <r>
    <x v="0"/>
    <x v="6"/>
    <x v="42"/>
    <d v="1933-12-12T00:00:00"/>
    <n v="59.12"/>
    <n v="11.35"/>
    <s v="Norway"/>
    <s v="DH"/>
    <x v="0"/>
  </r>
  <r>
    <x v="6"/>
    <x v="8"/>
    <x v="42"/>
    <d v="1915-11-11T00:00:00"/>
    <n v="65.83"/>
    <n v="12.43"/>
    <s v="Norway"/>
    <s v="RH"/>
    <x v="0"/>
  </r>
  <r>
    <x v="1"/>
    <x v="11"/>
    <x v="46"/>
    <d v="1911-03-16T00:00:00"/>
    <n v="62.2"/>
    <n v="6.13"/>
    <s v="Norway"/>
    <s v="DH"/>
    <x v="0"/>
  </r>
  <r>
    <x v="10"/>
    <x v="8"/>
    <x v="43"/>
    <d v="1920-11-14T00:00:00"/>
    <n v="62.2"/>
    <n v="6.13"/>
    <s v="Norway"/>
    <s v="ND"/>
    <x v="0"/>
  </r>
  <r>
    <x v="10"/>
    <x v="8"/>
    <x v="51"/>
    <d v="1920-11-18T00:00:00"/>
    <n v="62.42"/>
    <n v="5.63"/>
    <s v="Norway"/>
    <s v="UU"/>
    <x v="0"/>
  </r>
  <r>
    <x v="24"/>
    <x v="4"/>
    <x v="47"/>
    <d v="1918-10-15T00:00:00"/>
    <n v="62.13"/>
    <n v="6.08"/>
    <s v="Norway"/>
    <s v="UU"/>
    <x v="0"/>
  </r>
  <r>
    <x v="1"/>
    <x v="0"/>
    <x v="42"/>
    <d v="1911-02-11T00:00:00"/>
    <n v="63.27"/>
    <n v="8.52"/>
    <s v="Norway"/>
    <s v="UU"/>
    <x v="0"/>
  </r>
  <r>
    <x v="4"/>
    <x v="4"/>
    <x v="43"/>
    <d v="1923-10-16T00:00:00"/>
    <n v="63.25"/>
    <n v="8.3800000000000008"/>
    <s v="Norway"/>
    <s v="AH"/>
    <x v="0"/>
  </r>
  <r>
    <x v="12"/>
    <x v="2"/>
    <x v="45"/>
    <d v="1928-04-13T00:00:00"/>
    <n v="58.97"/>
    <n v="5.7"/>
    <s v="Norway"/>
    <s v="DH"/>
    <x v="0"/>
  </r>
  <r>
    <x v="21"/>
    <x v="3"/>
    <x v="45"/>
    <d v="1925-01-12T00:00:00"/>
    <n v="58.92"/>
    <n v="5.83"/>
    <s v="Norway"/>
    <s v="DH"/>
    <x v="0"/>
  </r>
  <r>
    <x v="22"/>
    <x v="0"/>
    <x v="42"/>
    <d v="1908-02-11T00:00:00"/>
    <n v="61.5"/>
    <n v="22"/>
    <s v="Finland"/>
    <s v="DH"/>
    <x v="0"/>
  </r>
  <r>
    <x v="3"/>
    <x v="10"/>
    <x v="46"/>
    <d v="1934-07-14T00:00:00"/>
    <n v="66.5"/>
    <n v="25.67"/>
    <s v="Finland"/>
    <s v="DH"/>
    <x v="0"/>
  </r>
  <r>
    <x v="10"/>
    <x v="0"/>
    <x v="45"/>
    <d v="1921-02-11T00:00:00"/>
    <n v="66"/>
    <n v="24.1"/>
    <s v="Finland"/>
    <s v="UU"/>
    <x v="0"/>
  </r>
  <r>
    <x v="10"/>
    <x v="0"/>
    <x v="43"/>
    <d v="1921-02-14T00:00:00"/>
    <n v="66.5"/>
    <n v="25.67"/>
    <s v="Finland"/>
    <s v="DH"/>
    <x v="0"/>
  </r>
  <r>
    <x v="2"/>
    <x v="9"/>
    <x v="45"/>
    <d v="1919-06-15T00:00:00"/>
    <n v="61"/>
    <n v="24.17"/>
    <s v="Finland"/>
    <s v="DH"/>
    <x v="0"/>
  </r>
  <r>
    <x v="9"/>
    <x v="9"/>
    <x v="45"/>
    <d v="1906-06-15T00:00:00"/>
    <n v="60.5"/>
    <n v="27.17"/>
    <s v="Finland"/>
    <s v="DH"/>
    <x v="0"/>
  </r>
  <r>
    <x v="16"/>
    <x v="5"/>
    <x v="45"/>
    <d v="1925-08-13T00:00:00"/>
    <n v="61.3"/>
    <n v="24"/>
    <s v="Finland"/>
    <s v="UU"/>
    <x v="0"/>
  </r>
  <r>
    <x v="3"/>
    <x v="5"/>
    <x v="47"/>
    <d v="1934-08-15T00:00:00"/>
    <n v="60.3"/>
    <n v="25.2"/>
    <s v="Finland"/>
    <s v="DH"/>
    <x v="0"/>
  </r>
  <r>
    <x v="18"/>
    <x v="7"/>
    <x v="45"/>
    <d v="1928-09-11T00:00:00"/>
    <n v="60.17"/>
    <n v="24.67"/>
    <s v="Finland"/>
    <s v="UU"/>
    <x v="0"/>
  </r>
  <r>
    <x v="25"/>
    <x v="5"/>
    <x v="45"/>
    <d v="1921-08-13T00:00:00"/>
    <n v="62.6"/>
    <n v="23.6"/>
    <s v="Finland"/>
    <s v="DH"/>
    <x v="0"/>
  </r>
  <r>
    <x v="30"/>
    <x v="11"/>
    <x v="45"/>
    <d v="1910-03-15T00:00:00"/>
    <n v="61.5"/>
    <n v="22.1"/>
    <s v="Finland"/>
    <s v="DH"/>
    <x v="0"/>
  </r>
  <r>
    <x v="16"/>
    <x v="11"/>
    <x v="42"/>
    <d v="1926-03-14T00:00:00"/>
    <n v="61.7"/>
    <n v="23.7"/>
    <s v="Finland"/>
    <s v="DH"/>
    <x v="0"/>
  </r>
  <r>
    <x v="15"/>
    <x v="8"/>
    <x v="46"/>
    <d v="1929-11-13T00:00:00"/>
    <n v="61.6"/>
    <n v="23.8"/>
    <s v="Finland"/>
    <s v="UU"/>
    <x v="0"/>
  </r>
  <r>
    <x v="25"/>
    <x v="7"/>
    <x v="45"/>
    <d v="1921-09-12T00:00:00"/>
    <n v="62.17"/>
    <n v="21.33"/>
    <s v="Finland"/>
    <s v="PD"/>
    <x v="0"/>
  </r>
  <r>
    <x v="25"/>
    <x v="7"/>
    <x v="45"/>
    <d v="1921-09-12T00:00:00"/>
    <n v="62.17"/>
    <n v="21.33"/>
    <s v="Finland"/>
    <s v="PD"/>
    <x v="0"/>
  </r>
  <r>
    <x v="0"/>
    <x v="11"/>
    <x v="42"/>
    <d v="1934-03-14T00:00:00"/>
    <n v="60.2"/>
    <n v="21.4"/>
    <s v="Finland"/>
    <s v="UU"/>
    <x v="0"/>
  </r>
  <r>
    <x v="17"/>
    <x v="9"/>
    <x v="45"/>
    <d v="1917-06-14T00:00:00"/>
    <n v="57.67"/>
    <n v="15.87"/>
    <s v="Sweden"/>
    <s v="DH"/>
    <x v="0"/>
  </r>
  <r>
    <x v="10"/>
    <x v="3"/>
    <x v="42"/>
    <d v="1921-01-11T00:00:00"/>
    <n v="59.23"/>
    <n v="18.170000000000002"/>
    <s v="Sweden"/>
    <s v="DH"/>
    <x v="0"/>
  </r>
  <r>
    <x v="0"/>
    <x v="0"/>
    <x v="42"/>
    <d v="1934-02-11T00:00:00"/>
    <n v="59.23"/>
    <n v="18"/>
    <s v="Sweden"/>
    <s v="AH"/>
    <x v="0"/>
  </r>
  <r>
    <x v="28"/>
    <x v="5"/>
    <x v="47"/>
    <d v="1932-08-14T00:00:00"/>
    <n v="59.27"/>
    <n v="18"/>
    <s v="Sweden"/>
    <s v="DH"/>
    <x v="0"/>
  </r>
  <r>
    <x v="14"/>
    <x v="4"/>
    <x v="42"/>
    <d v="1930-10-12T00:00:00"/>
    <n v="59.3"/>
    <n v="18.07"/>
    <s v="Sweden"/>
    <s v="UU"/>
    <x v="0"/>
  </r>
  <r>
    <x v="5"/>
    <x v="4"/>
    <x v="52"/>
    <d v="1908-10-21T00:00:00"/>
    <n v="59.28"/>
    <n v="18.079999999999998"/>
    <s v="Sweden"/>
    <s v="AH"/>
    <x v="0"/>
  </r>
  <r>
    <x v="2"/>
    <x v="5"/>
    <x v="47"/>
    <d v="1919-08-15T00:00:00"/>
    <n v="57.95"/>
    <n v="12.13"/>
    <s v="Sweden"/>
    <s v="DH"/>
    <x v="0"/>
  </r>
  <r>
    <x v="16"/>
    <x v="4"/>
    <x v="42"/>
    <d v="1925-10-12T00:00:00"/>
    <n v="59.35"/>
    <n v="18.079999999999998"/>
    <s v="Sweden"/>
    <s v="UU"/>
    <x v="0"/>
  </r>
  <r>
    <x v="23"/>
    <x v="6"/>
    <x v="42"/>
    <d v="1916-12-11T00:00:00"/>
    <n v="59.33"/>
    <n v="18.12"/>
    <s v="Sweden"/>
    <s v="ND"/>
    <x v="0"/>
  </r>
  <r>
    <x v="15"/>
    <x v="10"/>
    <x v="43"/>
    <d v="1929-07-16T00:00:00"/>
    <n v="59.33"/>
    <n v="18.12"/>
    <s v="Sweden"/>
    <s v="ND"/>
    <x v="0"/>
  </r>
  <r>
    <x v="2"/>
    <x v="3"/>
    <x v="42"/>
    <d v="1920-01-12T00:00:00"/>
    <n v="59.37"/>
    <n v="18.07"/>
    <s v="Sweden"/>
    <s v="RH"/>
    <x v="0"/>
  </r>
  <r>
    <x v="0"/>
    <x v="11"/>
    <x v="53"/>
    <d v="1934-03-19T00:00:00"/>
    <n v="62.17"/>
    <n v="17.170000000000002"/>
    <s v="Sweden"/>
    <s v="DH"/>
    <x v="0"/>
  </r>
  <r>
    <x v="24"/>
    <x v="11"/>
    <x v="42"/>
    <d v="1919-03-14T00:00:00"/>
    <n v="62.38"/>
    <n v="17.329999999999998"/>
    <s v="Sweden"/>
    <s v="UU"/>
    <x v="0"/>
  </r>
  <r>
    <x v="26"/>
    <x v="4"/>
    <x v="42"/>
    <d v="1922-10-12T00:00:00"/>
    <n v="62.38"/>
    <n v="17.329999999999998"/>
    <s v="Sweden"/>
    <s v="DH"/>
    <x v="0"/>
  </r>
  <r>
    <x v="22"/>
    <x v="8"/>
    <x v="42"/>
    <d v="1907-11-11T00:00:00"/>
    <n v="62.38"/>
    <n v="17.329999999999998"/>
    <s v="Sweden"/>
    <s v="DH"/>
    <x v="0"/>
  </r>
  <r>
    <x v="22"/>
    <x v="8"/>
    <x v="42"/>
    <d v="1907-11-11T00:00:00"/>
    <n v="62.38"/>
    <n v="17.32"/>
    <s v="Sweden"/>
    <s v="DH"/>
    <x v="0"/>
  </r>
  <r>
    <x v="9"/>
    <x v="7"/>
    <x v="49"/>
    <d v="1906-09-18T00:00:00"/>
    <n v="67.650000000000006"/>
    <n v="21.07"/>
    <s v="Sweden"/>
    <s v="UU"/>
    <x v="0"/>
  </r>
  <r>
    <x v="20"/>
    <x v="11"/>
    <x v="42"/>
    <d v="1912-03-13T00:00:00"/>
    <n v="62.4"/>
    <n v="17.25"/>
    <s v="Sweden"/>
    <s v="DH"/>
    <x v="0"/>
  </r>
  <r>
    <x v="21"/>
    <x v="4"/>
    <x v="42"/>
    <d v="1924-10-11T00:00:00"/>
    <n v="56.67"/>
    <n v="16.37"/>
    <s v="Sweden"/>
    <s v="ND"/>
    <x v="0"/>
  </r>
  <r>
    <x v="10"/>
    <x v="6"/>
    <x v="45"/>
    <d v="1920-12-12T00:00:00"/>
    <n v="51.1"/>
    <n v="3.7"/>
    <s v="Belgium"/>
    <s v="DH"/>
    <x v="0"/>
  </r>
  <r>
    <x v="10"/>
    <x v="6"/>
    <x v="45"/>
    <d v="1920-12-12T00:00:00"/>
    <n v="51.1"/>
    <n v="3.7"/>
    <s v="Belgium"/>
    <s v="DH"/>
    <x v="0"/>
  </r>
  <r>
    <x v="10"/>
    <x v="6"/>
    <x v="45"/>
    <d v="1920-12-12T00:00:00"/>
    <n v="51.12"/>
    <n v="3.72"/>
    <s v="Belgium"/>
    <s v="DH"/>
    <x v="0"/>
  </r>
  <r>
    <x v="21"/>
    <x v="5"/>
    <x v="43"/>
    <d v="1924-08-15T00:00:00"/>
    <n v="51.22"/>
    <n v="3.6"/>
    <s v="Belgium"/>
    <s v="DH"/>
    <x v="0"/>
  </r>
  <r>
    <x v="4"/>
    <x v="6"/>
    <x v="45"/>
    <d v="1923-12-13T00:00:00"/>
    <n v="51.38"/>
    <n v="4.58"/>
    <s v="Belgium"/>
    <s v="HH"/>
    <x v="0"/>
  </r>
  <r>
    <x v="6"/>
    <x v="11"/>
    <x v="46"/>
    <d v="1916-03-15T00:00:00"/>
    <n v="50.5"/>
    <n v="5.9"/>
    <s v="Belgium"/>
    <s v="DH"/>
    <x v="0"/>
  </r>
  <r>
    <x v="21"/>
    <x v="0"/>
    <x v="45"/>
    <d v="1925-02-11T00:00:00"/>
    <n v="48.28"/>
    <n v="16.920000000000002"/>
    <s v="Austria"/>
    <s v="DH"/>
    <x v="0"/>
  </r>
  <r>
    <x v="14"/>
    <x v="4"/>
    <x v="45"/>
    <d v="1930-10-13T00:00:00"/>
    <n v="51.33"/>
    <n v="12.32"/>
    <s v="Germany"/>
    <s v="DH"/>
    <x v="0"/>
  </r>
  <r>
    <x v="1"/>
    <x v="11"/>
    <x v="45"/>
    <d v="1911-03-15T00:00:00"/>
    <n v="48.28"/>
    <n v="13.25"/>
    <s v="Austria"/>
    <s v="DH"/>
    <x v="0"/>
  </r>
  <r>
    <x v="19"/>
    <x v="5"/>
    <x v="46"/>
    <d v="1926-08-14T00:00:00"/>
    <n v="48.03"/>
    <n v="8.4700000000000006"/>
    <s v="Germany"/>
    <s v="DH"/>
    <x v="0"/>
  </r>
  <r>
    <x v="18"/>
    <x v="8"/>
    <x v="45"/>
    <d v="1928-11-11T00:00:00"/>
    <n v="48.68"/>
    <n v="9.6999999999999993"/>
    <s v="Germany"/>
    <s v="DH"/>
    <x v="0"/>
  </r>
  <r>
    <x v="5"/>
    <x v="7"/>
    <x v="47"/>
    <d v="1908-09-13T00:00:00"/>
    <n v="50.47"/>
    <n v="8.65"/>
    <s v="Germany"/>
    <s v="ND"/>
    <x v="2"/>
  </r>
  <r>
    <x v="8"/>
    <x v="6"/>
    <x v="45"/>
    <d v="1913-12-13T00:00:00"/>
    <n v="52.3"/>
    <n v="8.6999999999999993"/>
    <s v="Germany"/>
    <s v="DH"/>
    <x v="0"/>
  </r>
  <r>
    <x v="22"/>
    <x v="4"/>
    <x v="45"/>
    <d v="1907-10-13T00:00:00"/>
    <n v="56.08"/>
    <n v="10.050000000000001"/>
    <s v="Denmark"/>
    <s v="UU"/>
    <x v="0"/>
  </r>
  <r>
    <x v="1"/>
    <x v="8"/>
    <x v="45"/>
    <d v="1910-11-12T00:00:00"/>
    <n v="55.72"/>
    <n v="12.5"/>
    <s v="Denmark"/>
    <s v="RH"/>
    <x v="2"/>
  </r>
  <r>
    <x v="15"/>
    <x v="3"/>
    <x v="45"/>
    <d v="1930-01-13T00:00:00"/>
    <n v="57.05"/>
    <n v="8.67"/>
    <s v="Denmark"/>
    <s v="RH"/>
    <x v="2"/>
  </r>
  <r>
    <x v="0"/>
    <x v="1"/>
    <x v="46"/>
    <d v="1933-05-15T00:00:00"/>
    <n v="55.45"/>
    <n v="8.52"/>
    <s v="Denmark"/>
    <s v="DH"/>
    <x v="0"/>
  </r>
  <r>
    <x v="20"/>
    <x v="5"/>
    <x v="43"/>
    <d v="1911-08-16T00:00:00"/>
    <n v="51.58"/>
    <n v="-0.42"/>
    <s v="UK"/>
    <s v="UU"/>
    <x v="0"/>
  </r>
  <r>
    <x v="26"/>
    <x v="2"/>
    <x v="45"/>
    <d v="1923-04-14T00:00:00"/>
    <n v="51.47"/>
    <n v="0.47"/>
    <s v="UK"/>
    <s v="UU"/>
    <x v="0"/>
  </r>
  <r>
    <x v="26"/>
    <x v="5"/>
    <x v="47"/>
    <d v="1922-08-15T00:00:00"/>
    <n v="54.68"/>
    <n v="-5.52"/>
    <s v="UK"/>
    <s v="UU"/>
    <x v="0"/>
  </r>
  <r>
    <x v="25"/>
    <x v="8"/>
    <x v="45"/>
    <d v="1921-11-12T00:00:00"/>
    <n v="54.68"/>
    <n v="-5.52"/>
    <s v="UK"/>
    <s v="UU"/>
    <x v="0"/>
  </r>
  <r>
    <x v="22"/>
    <x v="6"/>
    <x v="45"/>
    <d v="1907-12-13T00:00:00"/>
    <n v="51.83"/>
    <n v="1.1499999999999999"/>
    <s v="UK"/>
    <s v="UU"/>
    <x v="0"/>
  </r>
  <r>
    <x v="22"/>
    <x v="4"/>
    <x v="45"/>
    <d v="1907-10-13T00:00:00"/>
    <n v="53.2"/>
    <n v="-4.4000000000000004"/>
    <s v="UK"/>
    <s v="PD"/>
    <x v="0"/>
  </r>
  <r>
    <x v="8"/>
    <x v="5"/>
    <x v="46"/>
    <d v="1913-08-14T00:00:00"/>
    <n v="46.8"/>
    <n v="6.63"/>
    <s v="Switzerland"/>
    <s v="UU"/>
    <x v="0"/>
  </r>
  <r>
    <x v="17"/>
    <x v="5"/>
    <x v="46"/>
    <d v="1917-08-14T00:00:00"/>
    <n v="46.8"/>
    <n v="6.63"/>
    <s v="Switzerland"/>
    <s v="ND"/>
    <x v="0"/>
  </r>
  <r>
    <x v="21"/>
    <x v="9"/>
    <x v="46"/>
    <d v="1924-06-15T00:00:00"/>
    <n v="52.1"/>
    <n v="4.3"/>
    <s v="Netherlands"/>
    <s v="DH"/>
    <x v="0"/>
  </r>
  <r>
    <x v="9"/>
    <x v="9"/>
    <x v="50"/>
    <d v="1906-06-20T00:00:00"/>
    <n v="62.17"/>
    <n v="9.8000000000000007"/>
    <s v="Norway"/>
    <s v="UU"/>
    <x v="0"/>
  </r>
  <r>
    <x v="0"/>
    <x v="10"/>
    <x v="46"/>
    <d v="1933-07-14T00:00:00"/>
    <n v="61.3"/>
    <n v="23.7"/>
    <s v="Finland"/>
    <s v="DH"/>
    <x v="0"/>
  </r>
  <r>
    <x v="1"/>
    <x v="5"/>
    <x v="46"/>
    <d v="1910-08-14T00:00:00"/>
    <n v="60.8"/>
    <n v="23.6"/>
    <s v="Finland"/>
    <s v="UU"/>
    <x v="0"/>
  </r>
  <r>
    <x v="10"/>
    <x v="11"/>
    <x v="43"/>
    <d v="1921-03-17T00:00:00"/>
    <n v="61"/>
    <n v="24.5"/>
    <s v="Finland"/>
    <s v="DH"/>
    <x v="0"/>
  </r>
  <r>
    <x v="28"/>
    <x v="6"/>
    <x v="45"/>
    <d v="1932-12-12T00:00:00"/>
    <n v="62.6"/>
    <n v="25"/>
    <s v="Finland"/>
    <s v="DH"/>
    <x v="0"/>
  </r>
  <r>
    <x v="27"/>
    <x v="2"/>
    <x v="45"/>
    <d v="1913-04-13T00:00:00"/>
    <n v="60.5"/>
    <n v="25"/>
    <s v="Finland"/>
    <s v="DH"/>
    <x v="0"/>
  </r>
  <r>
    <x v="0"/>
    <x v="1"/>
    <x v="46"/>
    <d v="1933-05-15T00:00:00"/>
    <n v="60.2"/>
    <n v="24.9"/>
    <s v="Finland"/>
    <s v="DH"/>
    <x v="0"/>
  </r>
  <r>
    <x v="0"/>
    <x v="6"/>
    <x v="45"/>
    <d v="1933-12-13T00:00:00"/>
    <n v="60.2"/>
    <n v="24.9"/>
    <s v="Finland"/>
    <s v="UU"/>
    <x v="0"/>
  </r>
  <r>
    <x v="11"/>
    <x v="4"/>
    <x v="46"/>
    <d v="1931-10-14T00:00:00"/>
    <n v="61.5"/>
    <n v="22"/>
    <s v="Finland"/>
    <s v="DH"/>
    <x v="0"/>
  </r>
  <r>
    <x v="10"/>
    <x v="3"/>
    <x v="54"/>
    <d v="1921-01-22T00:00:00"/>
    <n v="61.57"/>
    <n v="23.5"/>
    <s v="Finland"/>
    <s v="UU"/>
    <x v="0"/>
  </r>
  <r>
    <x v="6"/>
    <x v="3"/>
    <x v="45"/>
    <d v="1916-01-13T00:00:00"/>
    <n v="61.7"/>
    <n v="23.6"/>
    <s v="Finland"/>
    <s v="DH"/>
    <x v="0"/>
  </r>
  <r>
    <x v="14"/>
    <x v="4"/>
    <x v="46"/>
    <d v="1930-10-14T00:00:00"/>
    <n v="61.5"/>
    <n v="23.67"/>
    <s v="Finland"/>
    <s v="DH"/>
    <x v="0"/>
  </r>
  <r>
    <x v="5"/>
    <x v="6"/>
    <x v="43"/>
    <d v="1908-12-15T00:00:00"/>
    <n v="61.5"/>
    <n v="23.67"/>
    <s v="Finland"/>
    <s v="UU"/>
    <x v="0"/>
  </r>
  <r>
    <x v="20"/>
    <x v="7"/>
    <x v="46"/>
    <d v="1911-09-13T00:00:00"/>
    <n v="60"/>
    <n v="23.5"/>
    <s v="Finland"/>
    <s v="PD"/>
    <x v="0"/>
  </r>
  <r>
    <x v="3"/>
    <x v="5"/>
    <x v="46"/>
    <d v="1934-08-14T00:00:00"/>
    <n v="60.2"/>
    <n v="25"/>
    <s v="Finland"/>
    <s v="UU"/>
    <x v="0"/>
  </r>
  <r>
    <x v="1"/>
    <x v="3"/>
    <x v="45"/>
    <d v="1911-01-13T00:00:00"/>
    <n v="61.5"/>
    <n v="23.67"/>
    <s v="Finland"/>
    <s v="UU"/>
    <x v="0"/>
  </r>
  <r>
    <x v="3"/>
    <x v="0"/>
    <x v="45"/>
    <d v="1935-02-12T00:00:00"/>
    <n v="61.67"/>
    <n v="23.5"/>
    <s v="Finland"/>
    <s v="DH"/>
    <x v="0"/>
  </r>
  <r>
    <x v="10"/>
    <x v="11"/>
    <x v="45"/>
    <d v="1921-03-14T00:00:00"/>
    <n v="62.6"/>
    <n v="23.7"/>
    <s v="Finland"/>
    <s v="DH"/>
    <x v="0"/>
  </r>
  <r>
    <x v="6"/>
    <x v="6"/>
    <x v="45"/>
    <d v="1915-12-13T00:00:00"/>
    <n v="62.6"/>
    <n v="23.7"/>
    <s v="Finland"/>
    <s v="DH"/>
    <x v="0"/>
  </r>
  <r>
    <x v="25"/>
    <x v="11"/>
    <x v="45"/>
    <d v="1922-03-15T00:00:00"/>
    <n v="62.17"/>
    <n v="24"/>
    <s v="Finland"/>
    <s v="DH"/>
    <x v="0"/>
  </r>
  <r>
    <x v="6"/>
    <x v="1"/>
    <x v="46"/>
    <d v="1915-05-16T00:00:00"/>
    <n v="60.7"/>
    <n v="27.7"/>
    <s v="Finland"/>
    <s v="DH"/>
    <x v="0"/>
  </r>
  <r>
    <x v="28"/>
    <x v="9"/>
    <x v="53"/>
    <d v="1932-06-18T00:00:00"/>
    <n v="62.38"/>
    <n v="17.329999999999998"/>
    <s v="Sweden"/>
    <s v="UU"/>
    <x v="0"/>
  </r>
  <r>
    <x v="10"/>
    <x v="5"/>
    <x v="51"/>
    <d v="1920-08-19T00:00:00"/>
    <n v="62.38"/>
    <n v="17.329999999999998"/>
    <s v="Sweden"/>
    <s v="UU"/>
    <x v="0"/>
  </r>
  <r>
    <x v="7"/>
    <x v="2"/>
    <x v="45"/>
    <d v="1936-04-13T00:00:00"/>
    <n v="56.87"/>
    <n v="14.53"/>
    <s v="Sweden"/>
    <s v="DH"/>
    <x v="0"/>
  </r>
  <r>
    <x v="26"/>
    <x v="5"/>
    <x v="46"/>
    <d v="1922-08-14T00:00:00"/>
    <n v="60.47"/>
    <n v="14"/>
    <s v="Sweden"/>
    <s v="DH"/>
    <x v="0"/>
  </r>
  <r>
    <x v="8"/>
    <x v="4"/>
    <x v="45"/>
    <d v="1913-10-13T00:00:00"/>
    <n v="59.35"/>
    <n v="18.07"/>
    <s v="Sweden"/>
    <s v="UU"/>
    <x v="0"/>
  </r>
  <r>
    <x v="25"/>
    <x v="2"/>
    <x v="46"/>
    <d v="1922-04-15T00:00:00"/>
    <n v="57.9"/>
    <n v="11.88"/>
    <s v="Sweden"/>
    <s v="DH"/>
    <x v="0"/>
  </r>
  <r>
    <x v="15"/>
    <x v="3"/>
    <x v="45"/>
    <d v="1930-01-13T00:00:00"/>
    <n v="57.83"/>
    <n v="11.78"/>
    <s v="Sweden"/>
    <s v="DH"/>
    <x v="0"/>
  </r>
  <r>
    <x v="16"/>
    <x v="7"/>
    <x v="45"/>
    <d v="1925-09-12T00:00:00"/>
    <n v="56.88"/>
    <n v="12.58"/>
    <s v="Sweden"/>
    <s v="UU"/>
    <x v="0"/>
  </r>
  <r>
    <x v="25"/>
    <x v="6"/>
    <x v="45"/>
    <d v="1921-12-13T00:00:00"/>
    <n v="56.97"/>
    <n v="12.48"/>
    <s v="Sweden"/>
    <s v="AH"/>
    <x v="0"/>
  </r>
  <r>
    <x v="3"/>
    <x v="4"/>
    <x v="45"/>
    <d v="1934-10-13T00:00:00"/>
    <n v="59.37"/>
    <n v="16.78"/>
    <s v="Sweden"/>
    <s v="AH"/>
    <x v="0"/>
  </r>
  <r>
    <x v="8"/>
    <x v="7"/>
    <x v="50"/>
    <d v="1913-09-17T00:00:00"/>
    <n v="58.45"/>
    <n v="14.9"/>
    <s v="Sweden"/>
    <s v="UU"/>
    <x v="0"/>
  </r>
  <r>
    <x v="27"/>
    <x v="8"/>
    <x v="45"/>
    <d v="1912-11-11T00:00:00"/>
    <n v="56.18"/>
    <n v="15.57"/>
    <s v="Sweden"/>
    <s v="AH"/>
    <x v="0"/>
  </r>
  <r>
    <x v="8"/>
    <x v="0"/>
    <x v="46"/>
    <d v="1914-02-13T00:00:00"/>
    <n v="56.18"/>
    <n v="15.53"/>
    <s v="Sweden"/>
    <s v="UU"/>
    <x v="0"/>
  </r>
  <r>
    <x v="26"/>
    <x v="11"/>
    <x v="43"/>
    <d v="1923-03-18T00:00:00"/>
    <n v="56.17"/>
    <n v="15.57"/>
    <s v="Sweden"/>
    <s v="UU"/>
    <x v="1"/>
  </r>
  <r>
    <x v="10"/>
    <x v="4"/>
    <x v="45"/>
    <d v="1920-10-12T00:00:00"/>
    <n v="59.43"/>
    <n v="18.100000000000001"/>
    <s v="Sweden"/>
    <s v="RH"/>
    <x v="2"/>
  </r>
  <r>
    <x v="0"/>
    <x v="4"/>
    <x v="45"/>
    <d v="1933-10-13T00:00:00"/>
    <n v="59.43"/>
    <n v="18.079999999999998"/>
    <s v="Sweden"/>
    <s v="UU"/>
    <x v="0"/>
  </r>
  <r>
    <x v="27"/>
    <x v="3"/>
    <x v="47"/>
    <d v="1913-01-14T00:00:00"/>
    <n v="57.93"/>
    <n v="12.53"/>
    <s v="Sweden"/>
    <s v="DH"/>
    <x v="0"/>
  </r>
  <r>
    <x v="7"/>
    <x v="7"/>
    <x v="45"/>
    <d v="1935-09-12T00:00:00"/>
    <n v="59.35"/>
    <n v="18.079999999999998"/>
    <s v="Sweden"/>
    <s v="UU"/>
    <x v="0"/>
  </r>
  <r>
    <x v="14"/>
    <x v="11"/>
    <x v="46"/>
    <d v="1931-03-16T00:00:00"/>
    <n v="50.5"/>
    <n v="5.9"/>
    <s v="Belgium"/>
    <s v="ND"/>
    <x v="0"/>
  </r>
  <r>
    <x v="6"/>
    <x v="3"/>
    <x v="46"/>
    <d v="1916-01-14T00:00:00"/>
    <n v="50.2"/>
    <n v="15.15"/>
    <s v="Czech Republic"/>
    <s v="DH"/>
    <x v="0"/>
  </r>
  <r>
    <x v="14"/>
    <x v="11"/>
    <x v="53"/>
    <d v="1931-03-19T00:00:00"/>
    <n v="50.13"/>
    <n v="15.18"/>
    <s v="Czech Republic"/>
    <s v="DH"/>
    <x v="0"/>
  </r>
  <r>
    <x v="12"/>
    <x v="10"/>
    <x v="47"/>
    <d v="1927-07-15T00:00:00"/>
    <n v="47.8"/>
    <n v="12.98"/>
    <s v="Austria"/>
    <s v="DH"/>
    <x v="0"/>
  </r>
  <r>
    <x v="22"/>
    <x v="7"/>
    <x v="50"/>
    <d v="1907-09-17T00:00:00"/>
    <n v="48.6"/>
    <n v="9.5"/>
    <s v="Germany"/>
    <s v="DH"/>
    <x v="0"/>
  </r>
  <r>
    <x v="30"/>
    <x v="11"/>
    <x v="53"/>
    <d v="1910-03-19T00:00:00"/>
    <n v="48.72"/>
    <n v="9.65"/>
    <s v="Germany"/>
    <s v="UU"/>
    <x v="0"/>
  </r>
  <r>
    <x v="8"/>
    <x v="0"/>
    <x v="46"/>
    <d v="1914-02-13T00:00:00"/>
    <n v="57.07"/>
    <n v="8.8000000000000007"/>
    <s v="Denmark"/>
    <s v="RH"/>
    <x v="2"/>
  </r>
  <r>
    <x v="10"/>
    <x v="8"/>
    <x v="46"/>
    <d v="1920-11-12T00:00:00"/>
    <n v="57.07"/>
    <n v="8.8000000000000007"/>
    <s v="Denmark"/>
    <s v="UU"/>
    <x v="0"/>
  </r>
  <r>
    <x v="13"/>
    <x v="0"/>
    <x v="46"/>
    <d v="1915-02-13T00:00:00"/>
    <n v="57.05"/>
    <n v="8.65"/>
    <s v="Denmark"/>
    <s v="RH"/>
    <x v="2"/>
  </r>
  <r>
    <x v="10"/>
    <x v="3"/>
    <x v="46"/>
    <d v="1921-01-13T00:00:00"/>
    <n v="57.05"/>
    <n v="8.67"/>
    <s v="Denmark"/>
    <s v="RH"/>
    <x v="2"/>
  </r>
  <r>
    <x v="10"/>
    <x v="8"/>
    <x v="47"/>
    <d v="1920-11-13T00:00:00"/>
    <n v="56.97"/>
    <n v="8.8000000000000007"/>
    <s v="Denmark"/>
    <s v="ND"/>
    <x v="0"/>
  </r>
  <r>
    <x v="10"/>
    <x v="3"/>
    <x v="46"/>
    <d v="1921-01-13T00:00:00"/>
    <n v="57.05"/>
    <n v="8.67"/>
    <s v="Denmark"/>
    <s v="RH"/>
    <x v="2"/>
  </r>
  <r>
    <x v="24"/>
    <x v="7"/>
    <x v="47"/>
    <d v="1918-09-14T00:00:00"/>
    <n v="56.75"/>
    <n v="8.42"/>
    <s v="Denmark"/>
    <s v="UU"/>
    <x v="1"/>
  </r>
  <r>
    <x v="18"/>
    <x v="0"/>
    <x v="46"/>
    <d v="1929-02-12T00:00:00"/>
    <n v="57.05"/>
    <n v="8.67"/>
    <s v="Denmark"/>
    <s v="UU"/>
    <x v="1"/>
  </r>
  <r>
    <x v="9"/>
    <x v="8"/>
    <x v="46"/>
    <d v="1906-11-13T00:00:00"/>
    <n v="57.05"/>
    <n v="8.67"/>
    <s v="Denmark"/>
    <s v="UU"/>
    <x v="0"/>
  </r>
  <r>
    <x v="10"/>
    <x v="3"/>
    <x v="46"/>
    <d v="1921-01-13T00:00:00"/>
    <n v="57.05"/>
    <n v="8.67"/>
    <s v="Denmark"/>
    <s v="RH"/>
    <x v="2"/>
  </r>
  <r>
    <x v="10"/>
    <x v="3"/>
    <x v="46"/>
    <d v="1921-01-13T00:00:00"/>
    <n v="57.05"/>
    <n v="8.67"/>
    <s v="Denmark"/>
    <s v="RH"/>
    <x v="2"/>
  </r>
  <r>
    <x v="10"/>
    <x v="4"/>
    <x v="46"/>
    <d v="1920-10-13T00:00:00"/>
    <n v="57.72"/>
    <n v="10.58"/>
    <s v="Denmark"/>
    <s v="UU"/>
    <x v="0"/>
  </r>
  <r>
    <x v="14"/>
    <x v="9"/>
    <x v="43"/>
    <d v="1930-06-18T00:00:00"/>
    <n v="61.9"/>
    <n v="9.1199999999999992"/>
    <s v="Norway"/>
    <s v="UU"/>
    <x v="0"/>
  </r>
  <r>
    <x v="26"/>
    <x v="6"/>
    <x v="46"/>
    <d v="1922-12-14T00:00:00"/>
    <n v="56.9"/>
    <n v="8.48"/>
    <s v="Denmark"/>
    <s v="DH"/>
    <x v="0"/>
  </r>
  <r>
    <x v="0"/>
    <x v="7"/>
    <x v="46"/>
    <d v="1933-09-13T00:00:00"/>
    <n v="51.57"/>
    <n v="0.5"/>
    <s v="UK"/>
    <s v="DH"/>
    <x v="0"/>
  </r>
  <r>
    <x v="1"/>
    <x v="6"/>
    <x v="46"/>
    <d v="1910-12-14T00:00:00"/>
    <n v="53.27"/>
    <n v="-1.92"/>
    <s v="UK"/>
    <s v="UU"/>
    <x v="0"/>
  </r>
  <r>
    <x v="30"/>
    <x v="6"/>
    <x v="53"/>
    <d v="1909-12-17T00:00:00"/>
    <n v="54.08"/>
    <n v="-1.5"/>
    <s v="UK"/>
    <s v="UU"/>
    <x v="0"/>
  </r>
  <r>
    <x v="9"/>
    <x v="4"/>
    <x v="53"/>
    <d v="1906-10-17T00:00:00"/>
    <n v="53.97"/>
    <n v="-1.58"/>
    <s v="UK"/>
    <s v="UU"/>
    <x v="0"/>
  </r>
  <r>
    <x v="25"/>
    <x v="8"/>
    <x v="46"/>
    <d v="1921-11-13T00:00:00"/>
    <n v="53.68"/>
    <n v="-1.58"/>
    <s v="UK"/>
    <s v="AH"/>
    <x v="0"/>
  </r>
  <r>
    <x v="10"/>
    <x v="8"/>
    <x v="46"/>
    <d v="1920-11-12T00:00:00"/>
    <n v="51.08"/>
    <n v="0.77"/>
    <s v="UK"/>
    <s v="UU"/>
    <x v="0"/>
  </r>
  <r>
    <x v="17"/>
    <x v="8"/>
    <x v="46"/>
    <d v="1917-11-13T00:00:00"/>
    <n v="51.35"/>
    <n v="-7.0000000000000007E-2"/>
    <s v="UK"/>
    <s v="UU"/>
    <x v="0"/>
  </r>
  <r>
    <x v="21"/>
    <x v="3"/>
    <x v="53"/>
    <d v="1925-01-16T00:00:00"/>
    <n v="51.2"/>
    <n v="-1.55"/>
    <s v="UK"/>
    <s v="UU"/>
    <x v="2"/>
  </r>
  <r>
    <x v="27"/>
    <x v="4"/>
    <x v="51"/>
    <d v="1912-10-19T00:00:00"/>
    <n v="53.6"/>
    <n v="-1"/>
    <s v="UK"/>
    <s v="DH"/>
    <x v="0"/>
  </r>
  <r>
    <x v="10"/>
    <x v="8"/>
    <x v="46"/>
    <d v="1920-11-12T00:00:00"/>
    <n v="51.08"/>
    <n v="0.77"/>
    <s v="UK"/>
    <s v="UU"/>
    <x v="0"/>
  </r>
  <r>
    <x v="3"/>
    <x v="2"/>
    <x v="46"/>
    <d v="1935-04-15T00:00:00"/>
    <n v="53.47"/>
    <n v="0.08"/>
    <s v="UK"/>
    <s v="UU"/>
    <x v="1"/>
  </r>
  <r>
    <x v="9"/>
    <x v="2"/>
    <x v="47"/>
    <d v="1907-04-16T00:00:00"/>
    <n v="49.97"/>
    <n v="-5.2"/>
    <s v="UK"/>
    <s v="AH"/>
    <x v="0"/>
  </r>
  <r>
    <x v="6"/>
    <x v="7"/>
    <x v="53"/>
    <d v="1915-09-16T00:00:00"/>
    <n v="52.75"/>
    <n v="-4.8"/>
    <s v="UK"/>
    <s v="DH"/>
    <x v="0"/>
  </r>
  <r>
    <x v="29"/>
    <x v="10"/>
    <x v="43"/>
    <d v="1936-07-15T00:00:00"/>
    <n v="52.75"/>
    <n v="-4.8"/>
    <s v="UK"/>
    <s v="UU"/>
    <x v="0"/>
  </r>
  <r>
    <x v="15"/>
    <x v="10"/>
    <x v="47"/>
    <d v="1929-07-15T00:00:00"/>
    <n v="54.68"/>
    <n v="-5.52"/>
    <s v="UK"/>
    <s v="UU"/>
    <x v="0"/>
  </r>
  <r>
    <x v="1"/>
    <x v="4"/>
    <x v="47"/>
    <d v="1910-10-15T00:00:00"/>
    <n v="53.23"/>
    <n v="-1.43"/>
    <s v="UK"/>
    <s v="DH"/>
    <x v="0"/>
  </r>
  <r>
    <x v="10"/>
    <x v="9"/>
    <x v="43"/>
    <d v="1920-06-17T00:00:00"/>
    <n v="52.3"/>
    <n v="5.8"/>
    <s v="Netherlands"/>
    <s v="DH"/>
    <x v="0"/>
  </r>
  <r>
    <x v="12"/>
    <x v="2"/>
    <x v="46"/>
    <d v="1928-04-14T00:00:00"/>
    <n v="52.1"/>
    <n v="4.3"/>
    <s v="Netherlands"/>
    <s v="DH"/>
    <x v="0"/>
  </r>
  <r>
    <x v="10"/>
    <x v="8"/>
    <x v="43"/>
    <d v="1920-11-14T00:00:00"/>
    <n v="62.98"/>
    <n v="8.7200000000000006"/>
    <s v="Norway"/>
    <s v="UU"/>
    <x v="0"/>
  </r>
  <r>
    <x v="15"/>
    <x v="0"/>
    <x v="46"/>
    <d v="1930-02-13T00:00:00"/>
    <n v="59.42"/>
    <n v="10.55"/>
    <s v="Norway"/>
    <s v="RH"/>
    <x v="2"/>
  </r>
  <r>
    <x v="14"/>
    <x v="6"/>
    <x v="46"/>
    <d v="1930-12-14T00:00:00"/>
    <n v="63.33"/>
    <n v="9.65"/>
    <s v="Norway"/>
    <s v="RH"/>
    <x v="2"/>
  </r>
  <r>
    <x v="14"/>
    <x v="6"/>
    <x v="46"/>
    <d v="1930-12-14T00:00:00"/>
    <n v="63.33"/>
    <n v="9.65"/>
    <s v="Norway"/>
    <s v="UU"/>
    <x v="0"/>
  </r>
  <r>
    <x v="10"/>
    <x v="3"/>
    <x v="46"/>
    <d v="1921-01-13T00:00:00"/>
    <n v="63.33"/>
    <n v="9.65"/>
    <s v="Norway"/>
    <s v="RH"/>
    <x v="0"/>
  </r>
  <r>
    <x v="17"/>
    <x v="11"/>
    <x v="49"/>
    <d v="1918-03-21T00:00:00"/>
    <n v="58.45"/>
    <n v="6"/>
    <s v="Norway"/>
    <s v="DH"/>
    <x v="0"/>
  </r>
  <r>
    <x v="26"/>
    <x v="5"/>
    <x v="47"/>
    <d v="1922-08-15T00:00:00"/>
    <n v="58.38"/>
    <n v="7.53"/>
    <s v="Norway"/>
    <s v="DH"/>
    <x v="0"/>
  </r>
  <r>
    <x v="12"/>
    <x v="7"/>
    <x v="53"/>
    <d v="1927-09-16T00:00:00"/>
    <n v="58.07"/>
    <n v="8"/>
    <s v="Norway"/>
    <s v="UU"/>
    <x v="0"/>
  </r>
  <r>
    <x v="11"/>
    <x v="3"/>
    <x v="50"/>
    <d v="1932-01-18T00:00:00"/>
    <n v="62.18"/>
    <n v="9.75"/>
    <s v="Norway"/>
    <s v="DH"/>
    <x v="0"/>
  </r>
  <r>
    <x v="0"/>
    <x v="4"/>
    <x v="46"/>
    <d v="1933-10-14T00:00:00"/>
    <n v="58.95"/>
    <n v="5.67"/>
    <s v="Norway"/>
    <s v="UU"/>
    <x v="0"/>
  </r>
  <r>
    <x v="26"/>
    <x v="0"/>
    <x v="46"/>
    <d v="1923-02-13T00:00:00"/>
    <n v="58.75"/>
    <n v="5.65"/>
    <s v="Norway"/>
    <s v="UU"/>
    <x v="1"/>
  </r>
  <r>
    <x v="16"/>
    <x v="10"/>
    <x v="51"/>
    <d v="1925-07-20T00:00:00"/>
    <n v="51.77"/>
    <n v="16.82"/>
    <s v="Poland"/>
    <s v="HH"/>
    <x v="0"/>
  </r>
  <r>
    <x v="16"/>
    <x v="3"/>
    <x v="46"/>
    <d v="1926-01-14T00:00:00"/>
    <n v="65"/>
    <n v="25.5"/>
    <s v="Finland"/>
    <s v="RH"/>
    <x v="2"/>
  </r>
  <r>
    <x v="16"/>
    <x v="8"/>
    <x v="46"/>
    <d v="1925-11-13T00:00:00"/>
    <n v="64.7"/>
    <n v="24.5"/>
    <s v="Finland"/>
    <s v="UU"/>
    <x v="0"/>
  </r>
  <r>
    <x v="4"/>
    <x v="11"/>
    <x v="47"/>
    <d v="1924-03-16T00:00:00"/>
    <n v="62.9"/>
    <n v="24.2"/>
    <s v="Finland"/>
    <s v="DH"/>
    <x v="0"/>
  </r>
  <r>
    <x v="16"/>
    <x v="10"/>
    <x v="49"/>
    <d v="1925-07-19T00:00:00"/>
    <n v="61.5"/>
    <n v="21.67"/>
    <s v="Finland"/>
    <s v="UU"/>
    <x v="0"/>
  </r>
  <r>
    <x v="20"/>
    <x v="5"/>
    <x v="47"/>
    <d v="1911-08-15T00:00:00"/>
    <n v="61.33"/>
    <n v="21.83"/>
    <s v="Finland"/>
    <s v="HH"/>
    <x v="0"/>
  </r>
  <r>
    <x v="20"/>
    <x v="2"/>
    <x v="47"/>
    <d v="1912-04-15T00:00:00"/>
    <n v="61.3"/>
    <n v="24.5"/>
    <s v="Finland"/>
    <s v="DH"/>
    <x v="0"/>
  </r>
  <r>
    <x v="30"/>
    <x v="11"/>
    <x v="46"/>
    <d v="1910-03-16T00:00:00"/>
    <n v="61.17"/>
    <n v="29"/>
    <s v="Finland"/>
    <s v="DH"/>
    <x v="0"/>
  </r>
  <r>
    <x v="12"/>
    <x v="9"/>
    <x v="43"/>
    <d v="1927-06-18T00:00:00"/>
    <n v="62.1"/>
    <n v="23"/>
    <s v="Finland"/>
    <s v="DH"/>
    <x v="0"/>
  </r>
  <r>
    <x v="23"/>
    <x v="0"/>
    <x v="47"/>
    <d v="1917-02-13T00:00:00"/>
    <n v="62.5"/>
    <n v="23.67"/>
    <s v="Finland"/>
    <s v="DH"/>
    <x v="0"/>
  </r>
  <r>
    <x v="16"/>
    <x v="11"/>
    <x v="47"/>
    <d v="1926-03-17T00:00:00"/>
    <n v="61.3"/>
    <n v="25.9"/>
    <s v="Finland"/>
    <s v="DH"/>
    <x v="0"/>
  </r>
  <r>
    <x v="14"/>
    <x v="4"/>
    <x v="46"/>
    <d v="1930-10-14T00:00:00"/>
    <n v="61"/>
    <n v="25.7"/>
    <s v="Finland"/>
    <s v="DH"/>
    <x v="0"/>
  </r>
  <r>
    <x v="15"/>
    <x v="9"/>
    <x v="47"/>
    <d v="1929-06-16T00:00:00"/>
    <n v="61"/>
    <n v="25.7"/>
    <s v="Finland"/>
    <s v="UU"/>
    <x v="0"/>
  </r>
  <r>
    <x v="3"/>
    <x v="5"/>
    <x v="53"/>
    <d v="1934-08-17T00:00:00"/>
    <n v="61"/>
    <n v="25.67"/>
    <s v="Finland"/>
    <s v="UU"/>
    <x v="0"/>
  </r>
  <r>
    <x v="16"/>
    <x v="11"/>
    <x v="47"/>
    <d v="1926-03-17T00:00:00"/>
    <n v="59.83"/>
    <n v="20.83"/>
    <s v="Finland"/>
    <s v="UU"/>
    <x v="0"/>
  </r>
  <r>
    <x v="4"/>
    <x v="4"/>
    <x v="46"/>
    <d v="1923-10-14T00:00:00"/>
    <n v="56.18"/>
    <n v="15.58"/>
    <s v="Sweden"/>
    <s v="UU"/>
    <x v="1"/>
  </r>
  <r>
    <x v="19"/>
    <x v="6"/>
    <x v="46"/>
    <d v="1926-12-14T00:00:00"/>
    <n v="56.32"/>
    <n v="15.47"/>
    <s v="Sweden"/>
    <s v="DH"/>
    <x v="0"/>
  </r>
  <r>
    <x v="0"/>
    <x v="6"/>
    <x v="47"/>
    <d v="1933-12-15T00:00:00"/>
    <n v="62.38"/>
    <n v="17.28"/>
    <s v="Sweden"/>
    <s v="UU"/>
    <x v="1"/>
  </r>
  <r>
    <x v="16"/>
    <x v="8"/>
    <x v="46"/>
    <d v="1925-11-13T00:00:00"/>
    <n v="57.77"/>
    <n v="16.579999999999998"/>
    <s v="Sweden"/>
    <s v="AH"/>
    <x v="0"/>
  </r>
  <r>
    <x v="19"/>
    <x v="4"/>
    <x v="47"/>
    <d v="1926-10-15T00:00:00"/>
    <n v="68.900000000000006"/>
    <n v="20.87"/>
    <s v="Sweden"/>
    <s v="UU"/>
    <x v="0"/>
  </r>
  <r>
    <x v="6"/>
    <x v="5"/>
    <x v="47"/>
    <d v="1915-08-15T00:00:00"/>
    <n v="59.13"/>
    <n v="16.73"/>
    <s v="Sweden"/>
    <s v="DH"/>
    <x v="0"/>
  </r>
  <r>
    <x v="27"/>
    <x v="9"/>
    <x v="47"/>
    <d v="1912-06-16T00:00:00"/>
    <n v="58.27"/>
    <n v="12.95"/>
    <s v="Sweden"/>
    <s v="UU"/>
    <x v="0"/>
  </r>
  <r>
    <x v="27"/>
    <x v="3"/>
    <x v="47"/>
    <d v="1913-01-14T00:00:00"/>
    <n v="57.93"/>
    <n v="12.53"/>
    <s v="Sweden"/>
    <s v="DH"/>
    <x v="0"/>
  </r>
  <r>
    <x v="3"/>
    <x v="7"/>
    <x v="47"/>
    <d v="1934-09-14T00:00:00"/>
    <n v="61.92"/>
    <n v="17"/>
    <s v="Sweden"/>
    <s v="AH"/>
    <x v="0"/>
  </r>
  <r>
    <x v="2"/>
    <x v="0"/>
    <x v="46"/>
    <d v="1920-02-13T00:00:00"/>
    <n v="61.72"/>
    <n v="17.100000000000001"/>
    <s v="Sweden"/>
    <s v="AH"/>
    <x v="0"/>
  </r>
  <r>
    <x v="22"/>
    <x v="4"/>
    <x v="46"/>
    <d v="1907-10-14T00:00:00"/>
    <n v="59.48"/>
    <n v="18.2"/>
    <s v="Sweden"/>
    <s v="UU"/>
    <x v="0"/>
  </r>
  <r>
    <x v="5"/>
    <x v="7"/>
    <x v="47"/>
    <d v="1908-09-13T00:00:00"/>
    <n v="55.92"/>
    <n v="12.87"/>
    <s v="Sweden"/>
    <s v="UU"/>
    <x v="0"/>
  </r>
  <r>
    <x v="19"/>
    <x v="4"/>
    <x v="47"/>
    <d v="1926-10-15T00:00:00"/>
    <n v="60.5"/>
    <n v="15.42"/>
    <s v="Sweden"/>
    <s v="ND"/>
    <x v="0"/>
  </r>
  <r>
    <x v="15"/>
    <x v="0"/>
    <x v="47"/>
    <d v="1930-02-14T00:00:00"/>
    <n v="65.349999999999994"/>
    <n v="19.37"/>
    <s v="Sweden"/>
    <s v="DH"/>
    <x v="0"/>
  </r>
  <r>
    <x v="10"/>
    <x v="9"/>
    <x v="47"/>
    <d v="1920-06-16T00:00:00"/>
    <n v="65.349999999999994"/>
    <n v="19.329999999999998"/>
    <s v="Sweden"/>
    <s v="DH"/>
    <x v="0"/>
  </r>
  <r>
    <x v="19"/>
    <x v="8"/>
    <x v="46"/>
    <d v="1926-11-13T00:00:00"/>
    <n v="59.37"/>
    <n v="18.05"/>
    <s v="Sweden"/>
    <s v="UU"/>
    <x v="0"/>
  </r>
  <r>
    <x v="7"/>
    <x v="3"/>
    <x v="43"/>
    <d v="1936-01-16T00:00:00"/>
    <n v="59.22"/>
    <n v="18.079999999999998"/>
    <s v="Sweden"/>
    <s v="UU"/>
    <x v="1"/>
  </r>
  <r>
    <x v="22"/>
    <x v="6"/>
    <x v="47"/>
    <d v="1907-12-15T00:00:00"/>
    <n v="59.32"/>
    <n v="18.05"/>
    <s v="Sweden"/>
    <s v="UU"/>
    <x v="1"/>
  </r>
  <r>
    <x v="27"/>
    <x v="11"/>
    <x v="52"/>
    <d v="1913-03-23T00:00:00"/>
    <n v="59.33"/>
    <n v="18.03"/>
    <s v="Sweden"/>
    <s v="DH"/>
    <x v="0"/>
  </r>
  <r>
    <x v="15"/>
    <x v="5"/>
    <x v="49"/>
    <d v="1929-08-19T00:00:00"/>
    <n v="55.53"/>
    <n v="12.98"/>
    <s v="Sweden"/>
    <s v="UU"/>
    <x v="0"/>
  </r>
  <r>
    <x v="23"/>
    <x v="1"/>
    <x v="47"/>
    <d v="1916-05-16T00:00:00"/>
    <n v="56.37"/>
    <n v="15.18"/>
    <s v="Sweden"/>
    <s v="DH"/>
    <x v="0"/>
  </r>
  <r>
    <x v="3"/>
    <x v="3"/>
    <x v="47"/>
    <d v="1935-01-15T00:00:00"/>
    <n v="50.6"/>
    <n v="5.9"/>
    <s v="Belgium"/>
    <s v="HH"/>
    <x v="0"/>
  </r>
  <r>
    <x v="3"/>
    <x v="3"/>
    <x v="47"/>
    <d v="1935-01-15T00:00:00"/>
    <n v="50.6"/>
    <n v="5.9"/>
    <s v="Belgium"/>
    <s v="HH"/>
    <x v="0"/>
  </r>
  <r>
    <x v="20"/>
    <x v="4"/>
    <x v="43"/>
    <d v="1911-10-16T00:00:00"/>
    <n v="50.6"/>
    <n v="5.9"/>
    <s v="Belgium"/>
    <s v="UU"/>
    <x v="0"/>
  </r>
  <r>
    <x v="10"/>
    <x v="1"/>
    <x v="43"/>
    <d v="1920-05-17T00:00:00"/>
    <n v="50.6"/>
    <n v="5.9"/>
    <s v="Belgium"/>
    <s v="DH"/>
    <x v="0"/>
  </r>
  <r>
    <x v="10"/>
    <x v="1"/>
    <x v="43"/>
    <d v="1920-05-17T00:00:00"/>
    <n v="50.6"/>
    <n v="5.9"/>
    <s v="Belgium"/>
    <s v="DH"/>
    <x v="0"/>
  </r>
  <r>
    <x v="25"/>
    <x v="3"/>
    <x v="51"/>
    <d v="1922-01-20T00:00:00"/>
    <n v="50.6"/>
    <n v="5.9"/>
    <s v="Belgium"/>
    <s v="UU"/>
    <x v="0"/>
  </r>
  <r>
    <x v="10"/>
    <x v="1"/>
    <x v="43"/>
    <d v="1920-05-17T00:00:00"/>
    <n v="50.6"/>
    <n v="5.9"/>
    <s v="Belgium"/>
    <s v="DH"/>
    <x v="0"/>
  </r>
  <r>
    <x v="24"/>
    <x v="4"/>
    <x v="54"/>
    <d v="1918-10-23T00:00:00"/>
    <n v="50.6"/>
    <n v="5.9"/>
    <s v="Belgium"/>
    <s v="HH"/>
    <x v="0"/>
  </r>
  <r>
    <x v="15"/>
    <x v="4"/>
    <x v="47"/>
    <d v="1929-10-15T00:00:00"/>
    <n v="50.5"/>
    <n v="5.9"/>
    <s v="Belgium"/>
    <s v="UU"/>
    <x v="0"/>
  </r>
  <r>
    <x v="18"/>
    <x v="4"/>
    <x v="47"/>
    <d v="1928-10-14T00:00:00"/>
    <n v="50.5"/>
    <n v="5.9"/>
    <s v="Belgium"/>
    <s v="PD"/>
    <x v="0"/>
  </r>
  <r>
    <x v="10"/>
    <x v="9"/>
    <x v="43"/>
    <d v="1920-06-17T00:00:00"/>
    <n v="51.1"/>
    <n v="4.5"/>
    <s v="Belgium"/>
    <s v="DH"/>
    <x v="0"/>
  </r>
  <r>
    <x v="25"/>
    <x v="3"/>
    <x v="47"/>
    <d v="1922-01-15T00:00:00"/>
    <n v="50.13"/>
    <n v="14.42"/>
    <s v="Czech Republic"/>
    <s v="UU"/>
    <x v="0"/>
  </r>
  <r>
    <x v="29"/>
    <x v="1"/>
    <x v="48"/>
    <d v="1936-05-22T00:00:00"/>
    <n v="50.03"/>
    <n v="7.77"/>
    <s v="Germany"/>
    <s v="DH"/>
    <x v="0"/>
  </r>
  <r>
    <x v="10"/>
    <x v="11"/>
    <x v="47"/>
    <d v="1921-03-16T00:00:00"/>
    <n v="48.27"/>
    <n v="13.05"/>
    <s v="Germany"/>
    <s v="DH"/>
    <x v="0"/>
  </r>
  <r>
    <x v="4"/>
    <x v="4"/>
    <x v="47"/>
    <d v="1923-10-15T00:00:00"/>
    <n v="50.98"/>
    <n v="6.73"/>
    <s v="Germany"/>
    <s v="DH"/>
    <x v="0"/>
  </r>
  <r>
    <x v="4"/>
    <x v="4"/>
    <x v="47"/>
    <d v="1923-10-15T00:00:00"/>
    <n v="50.98"/>
    <n v="6.73"/>
    <s v="Germany"/>
    <s v="DH"/>
    <x v="0"/>
  </r>
  <r>
    <x v="10"/>
    <x v="11"/>
    <x v="47"/>
    <d v="1921-03-16T00:00:00"/>
    <n v="50.48"/>
    <n v="8.1999999999999993"/>
    <s v="Germany"/>
    <s v="DH"/>
    <x v="0"/>
  </r>
  <r>
    <x v="4"/>
    <x v="7"/>
    <x v="43"/>
    <d v="1923-09-15T00:00:00"/>
    <n v="51.5"/>
    <n v="12"/>
    <s v="Germany"/>
    <s v="DH"/>
    <x v="0"/>
  </r>
  <r>
    <x v="12"/>
    <x v="0"/>
    <x v="47"/>
    <d v="1928-02-14T00:00:00"/>
    <n v="51.42"/>
    <n v="11.97"/>
    <s v="Germany"/>
    <s v="DH"/>
    <x v="0"/>
  </r>
  <r>
    <x v="7"/>
    <x v="11"/>
    <x v="53"/>
    <d v="1936-03-18T00:00:00"/>
    <n v="51.28"/>
    <n v="9.42"/>
    <s v="Germany"/>
    <s v="DH"/>
    <x v="0"/>
  </r>
  <r>
    <x v="28"/>
    <x v="4"/>
    <x v="47"/>
    <d v="1932-10-14T00:00:00"/>
    <n v="57.07"/>
    <n v="8.8000000000000007"/>
    <s v="Denmark"/>
    <s v="PD"/>
    <x v="0"/>
  </r>
  <r>
    <x v="10"/>
    <x v="5"/>
    <x v="51"/>
    <d v="1920-08-19T00:00:00"/>
    <n v="57.15"/>
    <n v="9.6999999999999993"/>
    <s v="Denmark"/>
    <s v="DH"/>
    <x v="0"/>
  </r>
  <r>
    <x v="30"/>
    <x v="7"/>
    <x v="53"/>
    <d v="1909-09-16T00:00:00"/>
    <n v="51.12"/>
    <n v="0.93"/>
    <s v="UK"/>
    <s v="UU"/>
    <x v="0"/>
  </r>
  <r>
    <x v="5"/>
    <x v="8"/>
    <x v="50"/>
    <d v="1908-11-16T00:00:00"/>
    <n v="54"/>
    <n v="-1.57"/>
    <s v="UK"/>
    <s v="DH"/>
    <x v="0"/>
  </r>
  <r>
    <x v="30"/>
    <x v="4"/>
    <x v="47"/>
    <d v="1909-10-15T00:00:00"/>
    <n v="53.68"/>
    <n v="-1.6"/>
    <s v="UK"/>
    <s v="DH"/>
    <x v="0"/>
  </r>
  <r>
    <x v="14"/>
    <x v="6"/>
    <x v="47"/>
    <d v="1930-12-15T00:00:00"/>
    <n v="51.4"/>
    <n v="-0.2"/>
    <s v="UK"/>
    <s v="UU"/>
    <x v="0"/>
  </r>
  <r>
    <x v="7"/>
    <x v="5"/>
    <x v="43"/>
    <d v="1935-08-16T00:00:00"/>
    <n v="51.83"/>
    <n v="-2.4"/>
    <s v="UK"/>
    <s v="ND"/>
    <x v="0"/>
  </r>
  <r>
    <x v="23"/>
    <x v="10"/>
    <x v="43"/>
    <d v="1916-07-15T00:00:00"/>
    <n v="53.55"/>
    <n v="-0.18"/>
    <s v="UK"/>
    <s v="DH"/>
    <x v="0"/>
  </r>
  <r>
    <x v="18"/>
    <x v="4"/>
    <x v="47"/>
    <d v="1928-10-14T00:00:00"/>
    <n v="54.68"/>
    <n v="-5.52"/>
    <s v="UK"/>
    <s v="UU"/>
    <x v="0"/>
  </r>
  <r>
    <x v="20"/>
    <x v="0"/>
    <x v="47"/>
    <d v="1912-02-14T00:00:00"/>
    <n v="54.02"/>
    <n v="-1.53"/>
    <s v="UK"/>
    <s v="DH"/>
    <x v="0"/>
  </r>
  <r>
    <x v="4"/>
    <x v="10"/>
    <x v="49"/>
    <d v="1923-07-19T00:00:00"/>
    <n v="54"/>
    <n v="-1.5"/>
    <s v="UK"/>
    <s v="DH"/>
    <x v="0"/>
  </r>
  <r>
    <x v="10"/>
    <x v="3"/>
    <x v="53"/>
    <d v="1921-01-16T00:00:00"/>
    <n v="51"/>
    <n v="6"/>
    <s v="Netherlands"/>
    <s v="UU"/>
    <x v="0"/>
  </r>
  <r>
    <x v="10"/>
    <x v="6"/>
    <x v="43"/>
    <d v="1920-12-15T00:00:00"/>
    <n v="63.42"/>
    <n v="11.67"/>
    <s v="Norway"/>
    <s v="UU"/>
    <x v="0"/>
  </r>
  <r>
    <x v="27"/>
    <x v="7"/>
    <x v="43"/>
    <d v="1912-09-14T00:00:00"/>
    <n v="59.08"/>
    <n v="10.27"/>
    <s v="Norway"/>
    <s v="UU"/>
    <x v="0"/>
  </r>
  <r>
    <x v="9"/>
    <x v="3"/>
    <x v="47"/>
    <d v="1907-01-15T00:00:00"/>
    <n v="59.82"/>
    <n v="5.53"/>
    <s v="Norway"/>
    <s v="UU"/>
    <x v="1"/>
  </r>
  <r>
    <x v="0"/>
    <x v="11"/>
    <x v="47"/>
    <d v="1934-03-17T00:00:00"/>
    <n v="58.4"/>
    <n v="6.43"/>
    <s v="Norway"/>
    <s v="DH"/>
    <x v="0"/>
  </r>
  <r>
    <x v="20"/>
    <x v="7"/>
    <x v="43"/>
    <d v="1911-09-15T00:00:00"/>
    <n v="60.17"/>
    <n v="24.83"/>
    <s v="Finland"/>
    <s v="DH"/>
    <x v="0"/>
  </r>
  <r>
    <x v="25"/>
    <x v="2"/>
    <x v="53"/>
    <d v="1922-04-18T00:00:00"/>
    <n v="66.5"/>
    <n v="29"/>
    <s v="Finland"/>
    <s v="UU"/>
    <x v="0"/>
  </r>
  <r>
    <x v="16"/>
    <x v="7"/>
    <x v="43"/>
    <d v="1925-09-15T00:00:00"/>
    <n v="65.599999999999994"/>
    <n v="25.2"/>
    <s v="Finland"/>
    <s v="HH"/>
    <x v="0"/>
  </r>
  <r>
    <x v="8"/>
    <x v="10"/>
    <x v="43"/>
    <d v="1913-07-16T00:00:00"/>
    <n v="60.1"/>
    <n v="24.5"/>
    <s v="Finland"/>
    <s v="DH"/>
    <x v="0"/>
  </r>
  <r>
    <x v="22"/>
    <x v="3"/>
    <x v="47"/>
    <d v="1908-01-15T00:00:00"/>
    <n v="60.2"/>
    <n v="24.9"/>
    <s v="Finland"/>
    <s v="DH"/>
    <x v="0"/>
  </r>
  <r>
    <x v="6"/>
    <x v="8"/>
    <x v="47"/>
    <d v="1915-11-14T00:00:00"/>
    <n v="66.400000000000006"/>
    <n v="26.7"/>
    <s v="Finland"/>
    <s v="DH"/>
    <x v="0"/>
  </r>
  <r>
    <x v="20"/>
    <x v="5"/>
    <x v="43"/>
    <d v="1911-08-16T00:00:00"/>
    <n v="62.2"/>
    <n v="24"/>
    <s v="Finland"/>
    <s v="UU"/>
    <x v="0"/>
  </r>
  <r>
    <x v="19"/>
    <x v="6"/>
    <x v="47"/>
    <d v="1926-12-15T00:00:00"/>
    <n v="62.2"/>
    <n v="24"/>
    <s v="Finland"/>
    <s v="UU"/>
    <x v="0"/>
  </r>
  <r>
    <x v="10"/>
    <x v="5"/>
    <x v="43"/>
    <d v="1920-08-15T00:00:00"/>
    <n v="60.67"/>
    <n v="24.67"/>
    <s v="Finland"/>
    <s v="UU"/>
    <x v="0"/>
  </r>
  <r>
    <x v="16"/>
    <x v="0"/>
    <x v="47"/>
    <d v="1926-02-14T00:00:00"/>
    <n v="62.3"/>
    <n v="21.5"/>
    <s v="Finland"/>
    <s v="DH"/>
    <x v="0"/>
  </r>
  <r>
    <x v="16"/>
    <x v="8"/>
    <x v="47"/>
    <d v="1925-11-14T00:00:00"/>
    <n v="60.17"/>
    <n v="25"/>
    <s v="Finland"/>
    <s v="UU"/>
    <x v="0"/>
  </r>
  <r>
    <x v="26"/>
    <x v="4"/>
    <x v="47"/>
    <d v="1922-10-15T00:00:00"/>
    <n v="60.47"/>
    <n v="16.3"/>
    <s v="Sweden"/>
    <s v="AH"/>
    <x v="0"/>
  </r>
  <r>
    <x v="10"/>
    <x v="2"/>
    <x v="53"/>
    <d v="1921-04-17T00:00:00"/>
    <n v="59.37"/>
    <n v="13.93"/>
    <s v="Sweden"/>
    <s v="DH"/>
    <x v="0"/>
  </r>
  <r>
    <x v="25"/>
    <x v="4"/>
    <x v="47"/>
    <d v="1921-10-15T00:00:00"/>
    <n v="56.15"/>
    <n v="12.57"/>
    <s v="Sweden"/>
    <s v="UU"/>
    <x v="0"/>
  </r>
  <r>
    <x v="4"/>
    <x v="6"/>
    <x v="47"/>
    <d v="1923-12-15T00:00:00"/>
    <n v="59.12"/>
    <n v="18.3"/>
    <s v="Sweden"/>
    <s v="UU"/>
    <x v="1"/>
  </r>
  <r>
    <x v="17"/>
    <x v="8"/>
    <x v="47"/>
    <d v="1917-11-14T00:00:00"/>
    <n v="56.22"/>
    <n v="12.78"/>
    <s v="Sweden"/>
    <s v="UU"/>
    <x v="0"/>
  </r>
  <r>
    <x v="10"/>
    <x v="10"/>
    <x v="43"/>
    <d v="1920-07-15T00:00:00"/>
    <n v="59.05"/>
    <n v="12.22"/>
    <s v="Sweden"/>
    <s v="DH"/>
    <x v="0"/>
  </r>
  <r>
    <x v="26"/>
    <x v="6"/>
    <x v="47"/>
    <d v="1922-12-15T00:00:00"/>
    <n v="60.68"/>
    <n v="15.05"/>
    <s v="Sweden"/>
    <s v="DH"/>
    <x v="0"/>
  </r>
  <r>
    <x v="6"/>
    <x v="2"/>
    <x v="50"/>
    <d v="1916-04-18T00:00:00"/>
    <n v="62.08"/>
    <n v="17"/>
    <s v="Sweden"/>
    <s v="UU"/>
    <x v="0"/>
  </r>
  <r>
    <x v="9"/>
    <x v="8"/>
    <x v="43"/>
    <d v="1906-11-15T00:00:00"/>
    <n v="56.68"/>
    <n v="15.03"/>
    <s v="Sweden"/>
    <s v="DH"/>
    <x v="0"/>
  </r>
  <r>
    <x v="10"/>
    <x v="10"/>
    <x v="43"/>
    <d v="1920-07-15T00:00:00"/>
    <n v="59.05"/>
    <n v="12.22"/>
    <s v="Sweden"/>
    <s v="DH"/>
    <x v="0"/>
  </r>
  <r>
    <x v="19"/>
    <x v="8"/>
    <x v="53"/>
    <d v="1926-11-16T00:00:00"/>
    <n v="50.2"/>
    <n v="4.9000000000000004"/>
    <s v="Belgium"/>
    <s v="UU"/>
    <x v="0"/>
  </r>
  <r>
    <x v="15"/>
    <x v="8"/>
    <x v="43"/>
    <d v="1929-11-15T00:00:00"/>
    <n v="50.15"/>
    <n v="4.92"/>
    <s v="Belgium"/>
    <s v="UU"/>
    <x v="0"/>
  </r>
  <r>
    <x v="29"/>
    <x v="10"/>
    <x v="53"/>
    <d v="1936-07-16T00:00:00"/>
    <n v="51.3"/>
    <n v="4.5"/>
    <s v="Belgium"/>
    <s v="HH"/>
    <x v="0"/>
  </r>
  <r>
    <x v="13"/>
    <x v="4"/>
    <x v="43"/>
    <d v="1914-10-16T00:00:00"/>
    <n v="51.47"/>
    <n v="4.47"/>
    <s v="Belgium"/>
    <s v="UU"/>
    <x v="0"/>
  </r>
  <r>
    <x v="24"/>
    <x v="7"/>
    <x v="49"/>
    <d v="1918-09-18T00:00:00"/>
    <n v="51.47"/>
    <n v="4.47"/>
    <s v="Belgium"/>
    <s v="DH"/>
    <x v="0"/>
  </r>
  <r>
    <x v="29"/>
    <x v="10"/>
    <x v="53"/>
    <d v="1936-07-16T00:00:00"/>
    <n v="51.37"/>
    <n v="3.37"/>
    <s v="Belgium"/>
    <s v="RH"/>
    <x v="2"/>
  </r>
  <r>
    <x v="11"/>
    <x v="5"/>
    <x v="53"/>
    <d v="1931-08-17T00:00:00"/>
    <n v="51.4"/>
    <n v="3.3"/>
    <s v="Belgium"/>
    <s v="UU"/>
    <x v="0"/>
  </r>
  <r>
    <x v="27"/>
    <x v="9"/>
    <x v="53"/>
    <d v="1912-06-18T00:00:00"/>
    <n v="50.3"/>
    <n v="5.3"/>
    <s v="Belgium"/>
    <s v="UU"/>
    <x v="2"/>
  </r>
  <r>
    <x v="10"/>
    <x v="9"/>
    <x v="53"/>
    <d v="1920-06-18T00:00:00"/>
    <n v="51.3"/>
    <n v="4.9000000000000004"/>
    <s v="Belgium"/>
    <s v="DH"/>
    <x v="0"/>
  </r>
  <r>
    <x v="14"/>
    <x v="6"/>
    <x v="43"/>
    <d v="1930-12-16T00:00:00"/>
    <n v="49.48"/>
    <n v="8.43"/>
    <s v="Germany"/>
    <s v="DH"/>
    <x v="0"/>
  </r>
  <r>
    <x v="28"/>
    <x v="5"/>
    <x v="53"/>
    <d v="1932-08-16T00:00:00"/>
    <n v="47.68"/>
    <n v="13.1"/>
    <s v="Austria"/>
    <s v="DH"/>
    <x v="0"/>
  </r>
  <r>
    <x v="16"/>
    <x v="3"/>
    <x v="43"/>
    <d v="1926-01-16T00:00:00"/>
    <n v="50.48"/>
    <n v="8.17"/>
    <s v="Germany"/>
    <s v="DH"/>
    <x v="0"/>
  </r>
  <r>
    <x v="2"/>
    <x v="9"/>
    <x v="49"/>
    <d v="1919-06-21T00:00:00"/>
    <n v="50.52"/>
    <n v="8.27"/>
    <s v="Germany"/>
    <s v="DH"/>
    <x v="0"/>
  </r>
  <r>
    <x v="0"/>
    <x v="11"/>
    <x v="53"/>
    <d v="1934-03-19T00:00:00"/>
    <n v="53.55"/>
    <n v="8.58"/>
    <s v="Germany"/>
    <s v="DH"/>
    <x v="0"/>
  </r>
  <r>
    <x v="10"/>
    <x v="11"/>
    <x v="48"/>
    <d v="1921-03-22T00:00:00"/>
    <n v="57.08"/>
    <n v="9.93"/>
    <s v="Denmark"/>
    <s v="DH"/>
    <x v="0"/>
  </r>
  <r>
    <x v="4"/>
    <x v="11"/>
    <x v="51"/>
    <d v="1924-03-21T00:00:00"/>
    <n v="57.05"/>
    <n v="9.93"/>
    <s v="Denmark"/>
    <s v="AH"/>
    <x v="0"/>
  </r>
  <r>
    <x v="3"/>
    <x v="8"/>
    <x v="43"/>
    <d v="1934-11-15T00:00:00"/>
    <n v="55.23"/>
    <n v="10.48"/>
    <s v="Denmark"/>
    <s v="UU"/>
    <x v="2"/>
  </r>
  <r>
    <x v="8"/>
    <x v="5"/>
    <x v="50"/>
    <d v="1913-08-18T00:00:00"/>
    <n v="55.8"/>
    <n v="9.5"/>
    <s v="Denmark"/>
    <s v="DH"/>
    <x v="0"/>
  </r>
  <r>
    <x v="13"/>
    <x v="8"/>
    <x v="43"/>
    <d v="1914-11-15T00:00:00"/>
    <n v="51.58"/>
    <n v="-3"/>
    <s v="UK"/>
    <s v="ND"/>
    <x v="2"/>
  </r>
  <r>
    <x v="1"/>
    <x v="6"/>
    <x v="43"/>
    <d v="1910-12-16T00:00:00"/>
    <n v="52.05"/>
    <n v="-4.67"/>
    <s v="UK"/>
    <s v="UU"/>
    <x v="0"/>
  </r>
  <r>
    <x v="22"/>
    <x v="6"/>
    <x v="43"/>
    <d v="1907-12-16T00:00:00"/>
    <n v="53.57"/>
    <n v="-1.1200000000000001"/>
    <s v="UK"/>
    <s v="DH"/>
    <x v="0"/>
  </r>
  <r>
    <x v="28"/>
    <x v="4"/>
    <x v="53"/>
    <d v="1932-10-16T00:00:00"/>
    <n v="55.2"/>
    <n v="-1.88"/>
    <s v="UK"/>
    <s v="UU"/>
    <x v="0"/>
  </r>
  <r>
    <x v="11"/>
    <x v="10"/>
    <x v="53"/>
    <d v="1931-07-17T00:00:00"/>
    <n v="53.5"/>
    <n v="-0.98"/>
    <s v="UK"/>
    <s v="DH"/>
    <x v="0"/>
  </r>
  <r>
    <x v="10"/>
    <x v="10"/>
    <x v="53"/>
    <d v="1920-07-16T00:00:00"/>
    <n v="53.53"/>
    <n v="-0.98"/>
    <s v="UK"/>
    <s v="DH"/>
    <x v="0"/>
  </r>
  <r>
    <x v="1"/>
    <x v="11"/>
    <x v="50"/>
    <d v="1911-03-20T00:00:00"/>
    <n v="53.57"/>
    <n v="-1.1000000000000001"/>
    <s v="UK"/>
    <s v="DH"/>
    <x v="0"/>
  </r>
  <r>
    <x v="1"/>
    <x v="8"/>
    <x v="43"/>
    <d v="1910-11-15T00:00:00"/>
    <n v="51.07"/>
    <n v="-1.32"/>
    <s v="UK"/>
    <s v="UU"/>
    <x v="0"/>
  </r>
  <r>
    <x v="8"/>
    <x v="8"/>
    <x v="43"/>
    <d v="1913-11-15T00:00:00"/>
    <n v="51.07"/>
    <n v="-1.32"/>
    <s v="UK"/>
    <s v="UU"/>
    <x v="0"/>
  </r>
  <r>
    <x v="17"/>
    <x v="10"/>
    <x v="50"/>
    <d v="1917-07-18T00:00:00"/>
    <n v="51.07"/>
    <n v="-1.32"/>
    <s v="UK"/>
    <s v="UU"/>
    <x v="0"/>
  </r>
  <r>
    <x v="7"/>
    <x v="5"/>
    <x v="50"/>
    <d v="1935-08-18T00:00:00"/>
    <n v="51.77"/>
    <n v="-0.47"/>
    <s v="UK"/>
    <s v="UU"/>
    <x v="0"/>
  </r>
  <r>
    <x v="17"/>
    <x v="9"/>
    <x v="55"/>
    <d v="1917-06-27T00:00:00"/>
    <n v="47.43"/>
    <n v="8.67"/>
    <s v="Switzerland"/>
    <s v="DH"/>
    <x v="0"/>
  </r>
  <r>
    <x v="7"/>
    <x v="0"/>
    <x v="43"/>
    <d v="1936-02-15T00:00:00"/>
    <n v="52.7"/>
    <n v="6.3"/>
    <s v="Netherlands"/>
    <s v="DH"/>
    <x v="0"/>
  </r>
  <r>
    <x v="19"/>
    <x v="4"/>
    <x v="43"/>
    <d v="1926-10-16T00:00:00"/>
    <n v="59.27"/>
    <n v="10.33"/>
    <s v="Norway"/>
    <s v="UU"/>
    <x v="0"/>
  </r>
  <r>
    <x v="0"/>
    <x v="8"/>
    <x v="43"/>
    <d v="1933-11-15T00:00:00"/>
    <n v="59.75"/>
    <n v="10.87"/>
    <s v="Norway"/>
    <s v="AH"/>
    <x v="0"/>
  </r>
  <r>
    <x v="18"/>
    <x v="6"/>
    <x v="43"/>
    <d v="1928-12-15T00:00:00"/>
    <n v="59.75"/>
    <n v="10.87"/>
    <s v="Norway"/>
    <s v="RH"/>
    <x v="2"/>
  </r>
  <r>
    <x v="4"/>
    <x v="3"/>
    <x v="53"/>
    <d v="1924-01-17T00:00:00"/>
    <n v="60.33"/>
    <n v="22"/>
    <s v="Finland"/>
    <s v="DH"/>
    <x v="0"/>
  </r>
  <r>
    <x v="16"/>
    <x v="6"/>
    <x v="43"/>
    <d v="1925-12-16T00:00:00"/>
    <n v="64.83"/>
    <n v="25.5"/>
    <s v="Finland"/>
    <s v="UU"/>
    <x v="0"/>
  </r>
  <r>
    <x v="25"/>
    <x v="3"/>
    <x v="50"/>
    <d v="1922-01-18T00:00:00"/>
    <n v="61.4"/>
    <n v="21.9"/>
    <s v="Finland"/>
    <s v="DH"/>
    <x v="0"/>
  </r>
  <r>
    <x v="16"/>
    <x v="2"/>
    <x v="43"/>
    <d v="1926-04-17T00:00:00"/>
    <n v="62.67"/>
    <n v="22.67"/>
    <s v="Finland"/>
    <s v="DH"/>
    <x v="0"/>
  </r>
  <r>
    <x v="21"/>
    <x v="8"/>
    <x v="43"/>
    <d v="1924-11-14T00:00:00"/>
    <n v="63.17"/>
    <n v="23.67"/>
    <s v="Finland"/>
    <s v="UU"/>
    <x v="0"/>
  </r>
  <r>
    <x v="20"/>
    <x v="1"/>
    <x v="51"/>
    <d v="1911-05-22T00:00:00"/>
    <n v="63.17"/>
    <n v="23.67"/>
    <s v="Finland"/>
    <s v="DH"/>
    <x v="0"/>
  </r>
  <r>
    <x v="1"/>
    <x v="0"/>
    <x v="56"/>
    <d v="1911-02-27T00:00:00"/>
    <n v="62.28"/>
    <n v="21.4"/>
    <s v="Finland"/>
    <s v="DH"/>
    <x v="0"/>
  </r>
  <r>
    <x v="1"/>
    <x v="6"/>
    <x v="43"/>
    <d v="1910-12-16T00:00:00"/>
    <n v="61.4"/>
    <n v="21.9"/>
    <s v="Finland"/>
    <s v="DH"/>
    <x v="0"/>
  </r>
  <r>
    <x v="13"/>
    <x v="7"/>
    <x v="53"/>
    <d v="1914-09-16T00:00:00"/>
    <n v="66.33"/>
    <n v="25.5"/>
    <s v="Finland"/>
    <s v="PD"/>
    <x v="0"/>
  </r>
  <r>
    <x v="1"/>
    <x v="1"/>
    <x v="50"/>
    <d v="1910-05-20T00:00:00"/>
    <n v="63.7"/>
    <n v="27.5"/>
    <s v="Finland"/>
    <s v="UU"/>
    <x v="0"/>
  </r>
  <r>
    <x v="24"/>
    <x v="11"/>
    <x v="43"/>
    <d v="1919-03-18T00:00:00"/>
    <n v="63.8"/>
    <n v="27"/>
    <s v="Finland"/>
    <s v="UU"/>
    <x v="0"/>
  </r>
  <r>
    <x v="10"/>
    <x v="7"/>
    <x v="53"/>
    <d v="1920-09-15T00:00:00"/>
    <n v="62.2"/>
    <n v="23.4"/>
    <s v="Finland"/>
    <s v="UU"/>
    <x v="0"/>
  </r>
  <r>
    <x v="1"/>
    <x v="0"/>
    <x v="53"/>
    <d v="1911-02-16T00:00:00"/>
    <n v="61.5"/>
    <n v="21.67"/>
    <s v="Finland"/>
    <s v="UU"/>
    <x v="0"/>
  </r>
  <r>
    <x v="22"/>
    <x v="1"/>
    <x v="53"/>
    <d v="1907-05-19T00:00:00"/>
    <n v="59.35"/>
    <n v="17.95"/>
    <s v="Sweden"/>
    <s v="DH"/>
    <x v="0"/>
  </r>
  <r>
    <x v="24"/>
    <x v="6"/>
    <x v="48"/>
    <d v="1918-12-21T00:00:00"/>
    <n v="55.38"/>
    <n v="12.83"/>
    <s v="Sweden"/>
    <s v="AH"/>
    <x v="0"/>
  </r>
  <r>
    <x v="18"/>
    <x v="4"/>
    <x v="43"/>
    <d v="1928-10-15T00:00:00"/>
    <n v="55.38"/>
    <n v="12.83"/>
    <s v="Sweden"/>
    <s v="UU"/>
    <x v="0"/>
  </r>
  <r>
    <x v="5"/>
    <x v="8"/>
    <x v="43"/>
    <d v="1908-11-14T00:00:00"/>
    <n v="55.38"/>
    <n v="12.83"/>
    <s v="Sweden"/>
    <s v="DH"/>
    <x v="0"/>
  </r>
  <r>
    <x v="3"/>
    <x v="7"/>
    <x v="53"/>
    <d v="1934-09-16T00:00:00"/>
    <n v="55.38"/>
    <n v="12.83"/>
    <s v="Sweden"/>
    <s v="UU"/>
    <x v="0"/>
  </r>
  <r>
    <x v="30"/>
    <x v="0"/>
    <x v="43"/>
    <d v="1910-02-15T00:00:00"/>
    <n v="55.38"/>
    <n v="12.83"/>
    <s v="Sweden"/>
    <s v="UU"/>
    <x v="0"/>
  </r>
  <r>
    <x v="3"/>
    <x v="11"/>
    <x v="48"/>
    <d v="1935-03-23T00:00:00"/>
    <n v="61.85"/>
    <n v="17.05"/>
    <s v="Sweden"/>
    <s v="DH"/>
    <x v="0"/>
  </r>
  <r>
    <x v="0"/>
    <x v="10"/>
    <x v="50"/>
    <d v="1933-07-18T00:00:00"/>
    <n v="51.4"/>
    <n v="3.3"/>
    <s v="Belgium"/>
    <s v="UU"/>
    <x v="0"/>
  </r>
  <r>
    <x v="26"/>
    <x v="0"/>
    <x v="53"/>
    <d v="1923-02-16T00:00:00"/>
    <n v="49.83"/>
    <n v="8.0500000000000007"/>
    <s v="Germany"/>
    <s v="DH"/>
    <x v="0"/>
  </r>
  <r>
    <x v="29"/>
    <x v="0"/>
    <x v="53"/>
    <d v="1937-02-15T00:00:00"/>
    <n v="49.82"/>
    <n v="7.98"/>
    <s v="Germany"/>
    <s v="DH"/>
    <x v="0"/>
  </r>
  <r>
    <x v="15"/>
    <x v="3"/>
    <x v="50"/>
    <d v="1930-01-18T00:00:00"/>
    <n v="48.27"/>
    <n v="13.05"/>
    <s v="Austria"/>
    <s v="DH"/>
    <x v="0"/>
  </r>
  <r>
    <x v="7"/>
    <x v="3"/>
    <x v="53"/>
    <d v="1936-01-17T00:00:00"/>
    <n v="55.28"/>
    <n v="10.75"/>
    <s v="Denmark"/>
    <s v="DH"/>
    <x v="0"/>
  </r>
  <r>
    <x v="2"/>
    <x v="3"/>
    <x v="53"/>
    <d v="1920-01-17T00:00:00"/>
    <n v="55.3"/>
    <n v="10.73"/>
    <s v="Denmark"/>
    <s v="DH"/>
    <x v="0"/>
  </r>
  <r>
    <x v="13"/>
    <x v="1"/>
    <x v="50"/>
    <d v="1914-05-20T00:00:00"/>
    <n v="55.43"/>
    <n v="10.45"/>
    <s v="Denmark"/>
    <s v="DH"/>
    <x v="0"/>
  </r>
  <r>
    <x v="29"/>
    <x v="0"/>
    <x v="53"/>
    <d v="1937-02-15T00:00:00"/>
    <n v="51.6"/>
    <n v="-0.47"/>
    <s v="UK"/>
    <s v="DH"/>
    <x v="0"/>
  </r>
  <r>
    <x v="13"/>
    <x v="8"/>
    <x v="53"/>
    <d v="1914-11-16T00:00:00"/>
    <n v="54.02"/>
    <n v="-1.47"/>
    <s v="UK"/>
    <s v="UU"/>
    <x v="0"/>
  </r>
  <r>
    <x v="4"/>
    <x v="4"/>
    <x v="53"/>
    <d v="1923-10-17T00:00:00"/>
    <n v="52.75"/>
    <n v="-4.8"/>
    <s v="UK"/>
    <s v="DH"/>
    <x v="0"/>
  </r>
  <r>
    <x v="4"/>
    <x v="4"/>
    <x v="53"/>
    <d v="1923-10-17T00:00:00"/>
    <n v="52.75"/>
    <n v="-4.8"/>
    <s v="UK"/>
    <s v="DH"/>
    <x v="0"/>
  </r>
  <r>
    <x v="17"/>
    <x v="4"/>
    <x v="53"/>
    <d v="1917-10-17T00:00:00"/>
    <n v="52.75"/>
    <n v="-4.8"/>
    <s v="UK"/>
    <s v="DH"/>
    <x v="0"/>
  </r>
  <r>
    <x v="11"/>
    <x v="0"/>
    <x v="50"/>
    <d v="1932-02-17T00:00:00"/>
    <n v="51.78"/>
    <n v="-0.53"/>
    <s v="UK"/>
    <s v="DH"/>
    <x v="0"/>
  </r>
  <r>
    <x v="9"/>
    <x v="10"/>
    <x v="49"/>
    <d v="1906-07-19T00:00:00"/>
    <n v="55.9"/>
    <n v="-3.3"/>
    <s v="UK"/>
    <s v="AH"/>
    <x v="0"/>
  </r>
  <r>
    <x v="27"/>
    <x v="0"/>
    <x v="53"/>
    <d v="1913-02-15T00:00:00"/>
    <n v="51.07"/>
    <n v="-1.32"/>
    <s v="UK"/>
    <s v="UU"/>
    <x v="2"/>
  </r>
  <r>
    <x v="14"/>
    <x v="10"/>
    <x v="50"/>
    <d v="1930-07-18T00:00:00"/>
    <n v="53.5"/>
    <n v="-2.38"/>
    <s v="UK"/>
    <s v="DH"/>
    <x v="0"/>
  </r>
  <r>
    <x v="1"/>
    <x v="6"/>
    <x v="51"/>
    <d v="1910-12-20T00:00:00"/>
    <n v="52.4"/>
    <n v="-2.8"/>
    <s v="UK"/>
    <s v="DH"/>
    <x v="0"/>
  </r>
  <r>
    <x v="1"/>
    <x v="7"/>
    <x v="54"/>
    <d v="1910-09-22T00:00:00"/>
    <n v="52.5"/>
    <n v="-2.8"/>
    <s v="UK"/>
    <s v="UU"/>
    <x v="0"/>
  </r>
  <r>
    <x v="29"/>
    <x v="7"/>
    <x v="50"/>
    <d v="1936-09-16T00:00:00"/>
    <n v="47.58"/>
    <n v="8.4700000000000006"/>
    <s v="Switzerland"/>
    <s v="UU"/>
    <x v="1"/>
  </r>
  <r>
    <x v="27"/>
    <x v="9"/>
    <x v="49"/>
    <d v="1912-06-20T00:00:00"/>
    <n v="47.7"/>
    <n v="8.68"/>
    <s v="Switzerland"/>
    <s v="UU"/>
    <x v="2"/>
  </r>
  <r>
    <x v="17"/>
    <x v="7"/>
    <x v="50"/>
    <d v="1917-09-17T00:00:00"/>
    <n v="52.2"/>
    <n v="4.4000000000000004"/>
    <s v="Netherlands"/>
    <s v="DH"/>
    <x v="0"/>
  </r>
  <r>
    <x v="10"/>
    <x v="5"/>
    <x v="51"/>
    <d v="1920-08-19T00:00:00"/>
    <n v="50.9"/>
    <n v="5.8"/>
    <s v="Netherlands"/>
    <s v="PD"/>
    <x v="0"/>
  </r>
  <r>
    <x v="9"/>
    <x v="3"/>
    <x v="52"/>
    <d v="1907-01-22T00:00:00"/>
    <n v="52"/>
    <n v="4.3"/>
    <s v="Netherlands"/>
    <s v="DH"/>
    <x v="0"/>
  </r>
  <r>
    <x v="7"/>
    <x v="5"/>
    <x v="50"/>
    <d v="1935-08-18T00:00:00"/>
    <n v="52"/>
    <n v="4.3"/>
    <s v="Netherlands"/>
    <s v="DH"/>
    <x v="0"/>
  </r>
  <r>
    <x v="25"/>
    <x v="8"/>
    <x v="53"/>
    <d v="1921-11-16T00:00:00"/>
    <n v="62.6"/>
    <n v="9.65"/>
    <s v="Norway"/>
    <s v="UU"/>
    <x v="0"/>
  </r>
  <r>
    <x v="9"/>
    <x v="0"/>
    <x v="53"/>
    <d v="1907-02-16T00:00:00"/>
    <n v="70.3"/>
    <n v="25.07"/>
    <s v="Norway"/>
    <s v="UU"/>
    <x v="0"/>
  </r>
  <r>
    <x v="15"/>
    <x v="0"/>
    <x v="53"/>
    <d v="1930-02-16T00:00:00"/>
    <n v="58.55"/>
    <n v="8.82"/>
    <s v="Norway"/>
    <s v="DH"/>
    <x v="0"/>
  </r>
  <r>
    <x v="2"/>
    <x v="8"/>
    <x v="53"/>
    <d v="1919-11-16T00:00:00"/>
    <n v="62.6"/>
    <n v="9.65"/>
    <s v="Norway"/>
    <s v="UU"/>
    <x v="0"/>
  </r>
  <r>
    <x v="0"/>
    <x v="4"/>
    <x v="53"/>
    <d v="1933-10-17T00:00:00"/>
    <n v="62.07"/>
    <n v="9.1199999999999992"/>
    <s v="Norway"/>
    <s v="UU"/>
    <x v="0"/>
  </r>
  <r>
    <x v="8"/>
    <x v="8"/>
    <x v="53"/>
    <d v="1913-11-16T00:00:00"/>
    <n v="59.87"/>
    <n v="10.43"/>
    <s v="Norway"/>
    <s v="DH"/>
    <x v="0"/>
  </r>
  <r>
    <x v="24"/>
    <x v="0"/>
    <x v="51"/>
    <d v="1919-02-19T00:00:00"/>
    <n v="59.85"/>
    <n v="10.42"/>
    <s v="Norway"/>
    <s v="UU"/>
    <x v="0"/>
  </r>
  <r>
    <x v="13"/>
    <x v="8"/>
    <x v="51"/>
    <d v="1914-11-19T00:00:00"/>
    <n v="58.65"/>
    <n v="8.68"/>
    <s v="Norway"/>
    <s v="DH"/>
    <x v="0"/>
  </r>
  <r>
    <x v="23"/>
    <x v="1"/>
    <x v="52"/>
    <d v="1916-05-23T00:00:00"/>
    <n v="58.85"/>
    <n v="5.67"/>
    <s v="Norway"/>
    <s v="DH"/>
    <x v="0"/>
  </r>
  <r>
    <x v="10"/>
    <x v="7"/>
    <x v="49"/>
    <d v="1920-09-17T00:00:00"/>
    <n v="64.75"/>
    <n v="26.42"/>
    <s v="Finland"/>
    <s v="DH"/>
    <x v="0"/>
  </r>
  <r>
    <x v="22"/>
    <x v="7"/>
    <x v="50"/>
    <d v="1907-09-17T00:00:00"/>
    <n v="64.2"/>
    <n v="27.7"/>
    <s v="Finland"/>
    <s v="UU"/>
    <x v="0"/>
  </r>
  <r>
    <x v="10"/>
    <x v="5"/>
    <x v="50"/>
    <d v="1920-08-17T00:00:00"/>
    <n v="61.17"/>
    <n v="28.67"/>
    <s v="Finland"/>
    <s v="UU"/>
    <x v="0"/>
  </r>
  <r>
    <x v="19"/>
    <x v="5"/>
    <x v="50"/>
    <d v="1926-08-18T00:00:00"/>
    <n v="61.3"/>
    <n v="29"/>
    <s v="Finland"/>
    <s v="DH"/>
    <x v="0"/>
  </r>
  <r>
    <x v="12"/>
    <x v="6"/>
    <x v="53"/>
    <d v="1927-12-17T00:00:00"/>
    <n v="61.5"/>
    <n v="24.33"/>
    <s v="Finland"/>
    <s v="UU"/>
    <x v="0"/>
  </r>
  <r>
    <x v="30"/>
    <x v="6"/>
    <x v="48"/>
    <d v="1909-12-21T00:00:00"/>
    <n v="60.3"/>
    <n v="24.4"/>
    <s v="Finland"/>
    <s v="DH"/>
    <x v="0"/>
  </r>
  <r>
    <x v="3"/>
    <x v="5"/>
    <x v="50"/>
    <d v="1934-08-18T00:00:00"/>
    <n v="60.17"/>
    <n v="24.83"/>
    <s v="Finland"/>
    <s v="UU"/>
    <x v="0"/>
  </r>
  <r>
    <x v="7"/>
    <x v="1"/>
    <x v="49"/>
    <d v="1935-05-21T00:00:00"/>
    <n v="60.3"/>
    <n v="23.7"/>
    <s v="Finland"/>
    <s v="UU"/>
    <x v="0"/>
  </r>
  <r>
    <x v="12"/>
    <x v="6"/>
    <x v="53"/>
    <d v="1927-12-17T00:00:00"/>
    <n v="60.5"/>
    <n v="24.9"/>
    <s v="Finland"/>
    <s v="DH"/>
    <x v="0"/>
  </r>
  <r>
    <x v="12"/>
    <x v="6"/>
    <x v="53"/>
    <d v="1927-12-17T00:00:00"/>
    <n v="60.5"/>
    <n v="24.9"/>
    <s v="Finland"/>
    <s v="DH"/>
    <x v="0"/>
  </r>
  <r>
    <x v="6"/>
    <x v="11"/>
    <x v="53"/>
    <d v="1916-03-18T00:00:00"/>
    <n v="60.5"/>
    <n v="24.83"/>
    <s v="Finland"/>
    <s v="DH"/>
    <x v="0"/>
  </r>
  <r>
    <x v="26"/>
    <x v="6"/>
    <x v="51"/>
    <d v="1922-12-20T00:00:00"/>
    <n v="60.5"/>
    <n v="25"/>
    <s v="Finland"/>
    <s v="DH"/>
    <x v="0"/>
  </r>
  <r>
    <x v="12"/>
    <x v="6"/>
    <x v="53"/>
    <d v="1927-12-17T00:00:00"/>
    <n v="60.5"/>
    <n v="24.9"/>
    <s v="Finland"/>
    <s v="DH"/>
    <x v="0"/>
  </r>
  <r>
    <x v="10"/>
    <x v="2"/>
    <x v="51"/>
    <d v="1921-04-20T00:00:00"/>
    <n v="65.2"/>
    <n v="25.3"/>
    <s v="Finland"/>
    <s v="DH"/>
    <x v="0"/>
  </r>
  <r>
    <x v="9"/>
    <x v="8"/>
    <x v="52"/>
    <d v="1906-11-21T00:00:00"/>
    <n v="65.02"/>
    <n v="25.43"/>
    <s v="Finland"/>
    <s v="UU"/>
    <x v="0"/>
  </r>
  <r>
    <x v="19"/>
    <x v="5"/>
    <x v="50"/>
    <d v="1926-08-18T00:00:00"/>
    <n v="61.5"/>
    <n v="24"/>
    <s v="Finland"/>
    <s v="UU"/>
    <x v="0"/>
  </r>
  <r>
    <x v="5"/>
    <x v="5"/>
    <x v="51"/>
    <d v="1908-08-19T00:00:00"/>
    <n v="61.2"/>
    <n v="24.2"/>
    <s v="Finland"/>
    <s v="DH"/>
    <x v="0"/>
  </r>
  <r>
    <x v="3"/>
    <x v="4"/>
    <x v="53"/>
    <d v="1934-10-17T00:00:00"/>
    <n v="56.52"/>
    <n v="12.95"/>
    <s v="Sweden"/>
    <s v="UU"/>
    <x v="0"/>
  </r>
  <r>
    <x v="15"/>
    <x v="2"/>
    <x v="50"/>
    <d v="1930-04-19T00:00:00"/>
    <n v="56.12"/>
    <n v="12.83"/>
    <s v="Sweden"/>
    <s v="DH"/>
    <x v="0"/>
  </r>
  <r>
    <x v="24"/>
    <x v="5"/>
    <x v="50"/>
    <d v="1918-08-18T00:00:00"/>
    <n v="58.68"/>
    <n v="12.48"/>
    <s v="Sweden"/>
    <s v="UU"/>
    <x v="0"/>
  </r>
  <r>
    <x v="9"/>
    <x v="5"/>
    <x v="49"/>
    <d v="1906-08-19T00:00:00"/>
    <n v="60.25"/>
    <n v="17.649999999999999"/>
    <s v="Sweden"/>
    <s v="UU"/>
    <x v="0"/>
  </r>
  <r>
    <x v="16"/>
    <x v="2"/>
    <x v="53"/>
    <d v="1926-04-18T00:00:00"/>
    <n v="60.3"/>
    <n v="17.43"/>
    <s v="Sweden"/>
    <s v="RH"/>
    <x v="0"/>
  </r>
  <r>
    <x v="17"/>
    <x v="3"/>
    <x v="51"/>
    <d v="1918-01-20T00:00:00"/>
    <n v="63.15"/>
    <n v="17.73"/>
    <s v="Sweden"/>
    <s v="AH"/>
    <x v="0"/>
  </r>
  <r>
    <x v="0"/>
    <x v="6"/>
    <x v="53"/>
    <d v="1933-12-17T00:00:00"/>
    <n v="62.43"/>
    <n v="17.329999999999998"/>
    <s v="Sweden"/>
    <s v="AH"/>
    <x v="0"/>
  </r>
  <r>
    <x v="26"/>
    <x v="0"/>
    <x v="50"/>
    <d v="1923-02-17T00:00:00"/>
    <n v="59.05"/>
    <n v="17.670000000000002"/>
    <s v="Sweden"/>
    <s v="DH"/>
    <x v="0"/>
  </r>
  <r>
    <x v="30"/>
    <x v="2"/>
    <x v="50"/>
    <d v="1910-04-19T00:00:00"/>
    <n v="55.53"/>
    <n v="12.92"/>
    <s v="Sweden"/>
    <s v="DH"/>
    <x v="0"/>
  </r>
  <r>
    <x v="6"/>
    <x v="1"/>
    <x v="48"/>
    <d v="1915-05-23T00:00:00"/>
    <n v="55.42"/>
    <n v="12.83"/>
    <s v="Sweden"/>
    <s v="DH"/>
    <x v="0"/>
  </r>
  <r>
    <x v="16"/>
    <x v="11"/>
    <x v="49"/>
    <d v="1926-03-21T00:00:00"/>
    <n v="49.18"/>
    <n v="14.7"/>
    <s v="Czech Republic"/>
    <s v="DH"/>
    <x v="0"/>
  </r>
  <r>
    <x v="2"/>
    <x v="9"/>
    <x v="51"/>
    <d v="1919-06-22T00:00:00"/>
    <n v="49.58"/>
    <n v="14.55"/>
    <s v="Czech Republic"/>
    <s v="HH"/>
    <x v="0"/>
  </r>
  <r>
    <x v="12"/>
    <x v="3"/>
    <x v="50"/>
    <d v="1928-01-18T00:00:00"/>
    <n v="48.32"/>
    <n v="16.13"/>
    <s v="Austria"/>
    <s v="DH"/>
    <x v="0"/>
  </r>
  <r>
    <x v="25"/>
    <x v="9"/>
    <x v="49"/>
    <d v="1921-06-20T00:00:00"/>
    <n v="49.55"/>
    <n v="7.45"/>
    <s v="Germany"/>
    <s v="DH"/>
    <x v="0"/>
  </r>
  <r>
    <x v="5"/>
    <x v="2"/>
    <x v="49"/>
    <d v="1909-04-19T00:00:00"/>
    <n v="51.8"/>
    <n v="0.2"/>
    <s v="UK"/>
    <s v="DH"/>
    <x v="0"/>
  </r>
  <r>
    <x v="21"/>
    <x v="11"/>
    <x v="50"/>
    <d v="1925-03-19T00:00:00"/>
    <n v="53.43"/>
    <n v="0.13"/>
    <s v="UK"/>
    <s v="DH"/>
    <x v="0"/>
  </r>
  <r>
    <x v="13"/>
    <x v="4"/>
    <x v="50"/>
    <d v="1914-10-18T00:00:00"/>
    <n v="51.1"/>
    <n v="-1.7000000000000002"/>
    <s v="UK"/>
    <s v="UU"/>
    <x v="0"/>
  </r>
  <r>
    <x v="11"/>
    <x v="7"/>
    <x v="50"/>
    <d v="1931-09-17T00:00:00"/>
    <n v="51.8"/>
    <n v="-0.67"/>
    <s v="UK"/>
    <s v="UU"/>
    <x v="0"/>
  </r>
  <r>
    <x v="0"/>
    <x v="11"/>
    <x v="51"/>
    <d v="1934-03-22T00:00:00"/>
    <n v="51.8"/>
    <n v="-0.7"/>
    <s v="UK"/>
    <s v="AH"/>
    <x v="0"/>
  </r>
  <r>
    <x v="15"/>
    <x v="9"/>
    <x v="54"/>
    <d v="1929-06-24T00:00:00"/>
    <n v="51.8"/>
    <n v="-0.7"/>
    <s v="UK"/>
    <s v="UU"/>
    <x v="0"/>
  </r>
  <r>
    <x v="9"/>
    <x v="0"/>
    <x v="49"/>
    <d v="1907-02-18T00:00:00"/>
    <n v="52.4"/>
    <n v="-1.9"/>
    <s v="UK"/>
    <s v="RH"/>
    <x v="2"/>
  </r>
  <r>
    <x v="9"/>
    <x v="4"/>
    <x v="57"/>
    <d v="1906-10-24T00:00:00"/>
    <n v="52.8"/>
    <n v="-4.8"/>
    <s v="UK"/>
    <s v="UU"/>
    <x v="0"/>
  </r>
  <r>
    <x v="18"/>
    <x v="4"/>
    <x v="50"/>
    <d v="1928-10-17T00:00:00"/>
    <n v="53.67"/>
    <n v="0.02"/>
    <s v="UK"/>
    <s v="DH"/>
    <x v="0"/>
  </r>
  <r>
    <x v="26"/>
    <x v="4"/>
    <x v="50"/>
    <d v="1922-10-18T00:00:00"/>
    <n v="61.93"/>
    <n v="6.88"/>
    <s v="Norway"/>
    <s v="AH"/>
    <x v="0"/>
  </r>
  <r>
    <x v="14"/>
    <x v="0"/>
    <x v="50"/>
    <d v="1931-02-17T00:00:00"/>
    <n v="68.97"/>
    <n v="16.579999999999998"/>
    <s v="Norway"/>
    <s v="DH"/>
    <x v="0"/>
  </r>
  <r>
    <x v="27"/>
    <x v="0"/>
    <x v="50"/>
    <d v="1913-02-16T00:00:00"/>
    <n v="65"/>
    <n v="25.3"/>
    <s v="Finland"/>
    <s v="DH"/>
    <x v="0"/>
  </r>
  <r>
    <x v="9"/>
    <x v="2"/>
    <x v="51"/>
    <d v="1907-04-21T00:00:00"/>
    <n v="65.099999999999994"/>
    <n v="25.9"/>
    <s v="Finland"/>
    <s v="UU"/>
    <x v="0"/>
  </r>
  <r>
    <x v="14"/>
    <x v="8"/>
    <x v="50"/>
    <d v="1930-11-17T00:00:00"/>
    <n v="65.099999999999994"/>
    <n v="25.7"/>
    <s v="Finland"/>
    <s v="HH"/>
    <x v="0"/>
  </r>
  <r>
    <x v="14"/>
    <x v="8"/>
    <x v="50"/>
    <d v="1930-11-17T00:00:00"/>
    <n v="65.099999999999994"/>
    <n v="25.7"/>
    <s v="Finland"/>
    <s v="HH"/>
    <x v="0"/>
  </r>
  <r>
    <x v="14"/>
    <x v="8"/>
    <x v="50"/>
    <d v="1930-11-17T00:00:00"/>
    <n v="65.099999999999994"/>
    <n v="25.7"/>
    <s v="Finland"/>
    <s v="HH"/>
    <x v="0"/>
  </r>
  <r>
    <x v="23"/>
    <x v="6"/>
    <x v="49"/>
    <d v="1916-12-18T00:00:00"/>
    <n v="61.5"/>
    <n v="24.4"/>
    <s v="Finland"/>
    <s v="DH"/>
    <x v="0"/>
  </r>
  <r>
    <x v="10"/>
    <x v="8"/>
    <x v="50"/>
    <d v="1920-11-16T00:00:00"/>
    <n v="65"/>
    <n v="25.5"/>
    <s v="Finland"/>
    <s v="UU"/>
    <x v="0"/>
  </r>
  <r>
    <x v="11"/>
    <x v="4"/>
    <x v="49"/>
    <d v="1931-10-19T00:00:00"/>
    <n v="60.3"/>
    <n v="24.9"/>
    <s v="Finland"/>
    <s v="UU"/>
    <x v="0"/>
  </r>
  <r>
    <x v="10"/>
    <x v="8"/>
    <x v="49"/>
    <d v="1920-11-17T00:00:00"/>
    <n v="61.5"/>
    <n v="21.7"/>
    <s v="Finland"/>
    <s v="RH"/>
    <x v="2"/>
  </r>
  <r>
    <x v="17"/>
    <x v="6"/>
    <x v="50"/>
    <d v="1917-12-18T00:00:00"/>
    <n v="63.17"/>
    <n v="24.33"/>
    <s v="Finland"/>
    <s v="DH"/>
    <x v="0"/>
  </r>
  <r>
    <x v="16"/>
    <x v="3"/>
    <x v="50"/>
    <d v="1926-01-18T00:00:00"/>
    <n v="63.17"/>
    <n v="24.33"/>
    <s v="Finland"/>
    <s v="DH"/>
    <x v="0"/>
  </r>
  <r>
    <x v="7"/>
    <x v="10"/>
    <x v="51"/>
    <d v="1935-07-20T00:00:00"/>
    <n v="65.099999999999994"/>
    <n v="25.4"/>
    <s v="Finland"/>
    <s v="DH"/>
    <x v="0"/>
  </r>
  <r>
    <x v="18"/>
    <x v="5"/>
    <x v="49"/>
    <d v="1928-08-18T00:00:00"/>
    <n v="65.3"/>
    <n v="25.4"/>
    <s v="Finland"/>
    <s v="DH"/>
    <x v="0"/>
  </r>
  <r>
    <x v="22"/>
    <x v="7"/>
    <x v="51"/>
    <d v="1907-09-19T00:00:00"/>
    <n v="64.8"/>
    <n v="25.2"/>
    <s v="Finland"/>
    <s v="DH"/>
    <x v="0"/>
  </r>
  <r>
    <x v="25"/>
    <x v="5"/>
    <x v="49"/>
    <d v="1921-08-19T00:00:00"/>
    <n v="62.1"/>
    <n v="22"/>
    <s v="Finland"/>
    <s v="DH"/>
    <x v="0"/>
  </r>
  <r>
    <x v="20"/>
    <x v="6"/>
    <x v="50"/>
    <d v="1911-12-18T00:00:00"/>
    <n v="61.5"/>
    <n v="24.7"/>
    <s v="Finland"/>
    <s v="UU"/>
    <x v="0"/>
  </r>
  <r>
    <x v="6"/>
    <x v="6"/>
    <x v="50"/>
    <d v="1915-12-18T00:00:00"/>
    <n v="61.5"/>
    <n v="24.7"/>
    <s v="Finland"/>
    <s v="UU"/>
    <x v="0"/>
  </r>
  <r>
    <x v="24"/>
    <x v="11"/>
    <x v="50"/>
    <d v="1919-03-20T00:00:00"/>
    <n v="61.5"/>
    <n v="25.17"/>
    <s v="Finland"/>
    <s v="DH"/>
    <x v="0"/>
  </r>
  <r>
    <x v="12"/>
    <x v="7"/>
    <x v="51"/>
    <d v="1927-09-19T00:00:00"/>
    <n v="61.4"/>
    <n v="23.6"/>
    <s v="Finland"/>
    <s v="UU"/>
    <x v="0"/>
  </r>
  <r>
    <x v="10"/>
    <x v="1"/>
    <x v="51"/>
    <d v="1920-05-21T00:00:00"/>
    <n v="62.9"/>
    <n v="23"/>
    <s v="Finland"/>
    <s v="AH"/>
    <x v="0"/>
  </r>
  <r>
    <x v="11"/>
    <x v="9"/>
    <x v="49"/>
    <d v="1931-06-21T00:00:00"/>
    <n v="64.400000000000006"/>
    <n v="26.4"/>
    <s v="Finland"/>
    <s v="DH"/>
    <x v="0"/>
  </r>
  <r>
    <x v="14"/>
    <x v="6"/>
    <x v="50"/>
    <d v="1930-12-18T00:00:00"/>
    <n v="64.400000000000006"/>
    <n v="26.4"/>
    <s v="Finland"/>
    <s v="DH"/>
    <x v="0"/>
  </r>
  <r>
    <x v="0"/>
    <x v="8"/>
    <x v="50"/>
    <d v="1933-11-17T00:00:00"/>
    <n v="64.8"/>
    <n v="25.4"/>
    <s v="Finland"/>
    <s v="AH"/>
    <x v="0"/>
  </r>
  <r>
    <x v="10"/>
    <x v="10"/>
    <x v="52"/>
    <d v="1920-07-21T00:00:00"/>
    <n v="65"/>
    <n v="25.3"/>
    <s v="Finland"/>
    <s v="DH"/>
    <x v="0"/>
  </r>
  <r>
    <x v="22"/>
    <x v="5"/>
    <x v="49"/>
    <d v="1907-08-19T00:00:00"/>
    <n v="62.5"/>
    <n v="23.7"/>
    <s v="Finland"/>
    <s v="DH"/>
    <x v="0"/>
  </r>
  <r>
    <x v="10"/>
    <x v="11"/>
    <x v="51"/>
    <d v="1921-03-21T00:00:00"/>
    <n v="62.5"/>
    <n v="21.3"/>
    <s v="Finland"/>
    <s v="UU"/>
    <x v="0"/>
  </r>
  <r>
    <x v="10"/>
    <x v="3"/>
    <x v="49"/>
    <d v="1921-01-18T00:00:00"/>
    <n v="59.12"/>
    <n v="11.83"/>
    <s v="Sweden"/>
    <s v="AH"/>
    <x v="0"/>
  </r>
  <r>
    <x v="10"/>
    <x v="6"/>
    <x v="49"/>
    <d v="1920-12-18T00:00:00"/>
    <n v="59.12"/>
    <n v="11.83"/>
    <s v="Sweden"/>
    <s v="AH"/>
    <x v="0"/>
  </r>
  <r>
    <x v="12"/>
    <x v="10"/>
    <x v="49"/>
    <d v="1927-07-19T00:00:00"/>
    <n v="57.48"/>
    <n v="18.38"/>
    <s v="Sweden"/>
    <s v="UU"/>
    <x v="0"/>
  </r>
  <r>
    <x v="15"/>
    <x v="8"/>
    <x v="50"/>
    <d v="1929-11-17T00:00:00"/>
    <n v="57.95"/>
    <n v="12.1"/>
    <s v="Sweden"/>
    <s v="AH"/>
    <x v="0"/>
  </r>
  <r>
    <x v="14"/>
    <x v="8"/>
    <x v="49"/>
    <d v="1930-11-18T00:00:00"/>
    <n v="57.95"/>
    <n v="12.1"/>
    <s v="Sweden"/>
    <s v="DH"/>
    <x v="0"/>
  </r>
  <r>
    <x v="24"/>
    <x v="7"/>
    <x v="49"/>
    <d v="1918-09-18T00:00:00"/>
    <n v="58.28"/>
    <n v="14.7"/>
    <s v="Sweden"/>
    <s v="DH"/>
    <x v="0"/>
  </r>
  <r>
    <x v="10"/>
    <x v="7"/>
    <x v="51"/>
    <d v="1920-09-18T00:00:00"/>
    <n v="55.45"/>
    <n v="13.38"/>
    <s v="Sweden"/>
    <s v="DH"/>
    <x v="0"/>
  </r>
  <r>
    <x v="30"/>
    <x v="10"/>
    <x v="51"/>
    <d v="1909-07-20T00:00:00"/>
    <n v="55.55"/>
    <n v="13.08"/>
    <s v="Sweden"/>
    <s v="UU"/>
    <x v="0"/>
  </r>
  <r>
    <x v="12"/>
    <x v="0"/>
    <x v="49"/>
    <d v="1928-02-18T00:00:00"/>
    <n v="47.27"/>
    <n v="11.2"/>
    <s v="Austria"/>
    <s v="DH"/>
    <x v="0"/>
  </r>
  <r>
    <x v="6"/>
    <x v="10"/>
    <x v="51"/>
    <d v="1915-07-20T00:00:00"/>
    <n v="57.08"/>
    <n v="9.93"/>
    <s v="Denmark"/>
    <s v="RH"/>
    <x v="2"/>
  </r>
  <r>
    <x v="15"/>
    <x v="8"/>
    <x v="51"/>
    <d v="1929-11-19T00:00:00"/>
    <n v="53.4"/>
    <n v="-2.2000000000000002"/>
    <s v="UK"/>
    <s v="DH"/>
    <x v="0"/>
  </r>
  <r>
    <x v="14"/>
    <x v="11"/>
    <x v="56"/>
    <d v="1931-03-30T00:00:00"/>
    <n v="53.8"/>
    <n v="-1.4"/>
    <s v="UK"/>
    <s v="DH"/>
    <x v="0"/>
  </r>
  <r>
    <x v="21"/>
    <x v="8"/>
    <x v="51"/>
    <d v="1924-11-18T00:00:00"/>
    <n v="53.5"/>
    <n v="-0.7"/>
    <s v="UK"/>
    <s v="DH"/>
    <x v="0"/>
  </r>
  <r>
    <x v="5"/>
    <x v="8"/>
    <x v="49"/>
    <d v="1908-11-17T00:00:00"/>
    <n v="53.2"/>
    <n v="-0.7"/>
    <s v="UK"/>
    <s v="UU"/>
    <x v="0"/>
  </r>
  <r>
    <x v="12"/>
    <x v="3"/>
    <x v="52"/>
    <d v="1928-01-22T00:00:00"/>
    <n v="52.1"/>
    <n v="-1.3"/>
    <s v="UK"/>
    <s v="UU"/>
    <x v="0"/>
  </r>
  <r>
    <x v="19"/>
    <x v="3"/>
    <x v="51"/>
    <d v="1927-01-20T00:00:00"/>
    <n v="52.1"/>
    <n v="6.1"/>
    <s v="Netherlands"/>
    <s v="DH"/>
    <x v="0"/>
  </r>
  <r>
    <x v="13"/>
    <x v="3"/>
    <x v="49"/>
    <d v="1915-01-19T00:00:00"/>
    <n v="52.1"/>
    <n v="6.1"/>
    <s v="Netherlands"/>
    <s v="DH"/>
    <x v="0"/>
  </r>
  <r>
    <x v="14"/>
    <x v="8"/>
    <x v="49"/>
    <d v="1930-11-18T00:00:00"/>
    <n v="59.87"/>
    <n v="10.43"/>
    <s v="Norway"/>
    <s v="UU"/>
    <x v="0"/>
  </r>
  <r>
    <x v="0"/>
    <x v="8"/>
    <x v="49"/>
    <d v="1933-11-18T00:00:00"/>
    <n v="54.4"/>
    <n v="18.57"/>
    <s v="Poland"/>
    <s v="UU"/>
    <x v="0"/>
  </r>
  <r>
    <x v="1"/>
    <x v="2"/>
    <x v="51"/>
    <d v="1911-04-21T00:00:00"/>
    <n v="63.1"/>
    <n v="23.5"/>
    <s v="Finland"/>
    <s v="DH"/>
    <x v="0"/>
  </r>
  <r>
    <x v="2"/>
    <x v="7"/>
    <x v="48"/>
    <d v="1919-09-20T00:00:00"/>
    <n v="61.2"/>
    <n v="22.7"/>
    <s v="Finland"/>
    <s v="DH"/>
    <x v="0"/>
  </r>
  <r>
    <x v="27"/>
    <x v="6"/>
    <x v="51"/>
    <d v="1912-12-19T00:00:00"/>
    <n v="65.2"/>
    <n v="25.4"/>
    <s v="Finland"/>
    <s v="UU"/>
    <x v="0"/>
  </r>
  <r>
    <x v="16"/>
    <x v="5"/>
    <x v="51"/>
    <d v="1925-08-20T00:00:00"/>
    <n v="62.3"/>
    <n v="21.3"/>
    <s v="Finland"/>
    <s v="UU"/>
    <x v="0"/>
  </r>
  <r>
    <x v="3"/>
    <x v="10"/>
    <x v="48"/>
    <d v="1934-07-21T00:00:00"/>
    <n v="61.8"/>
    <n v="23.7"/>
    <s v="Finland"/>
    <s v="DH"/>
    <x v="0"/>
  </r>
  <r>
    <x v="8"/>
    <x v="10"/>
    <x v="51"/>
    <d v="1913-07-20T00:00:00"/>
    <n v="61.8"/>
    <n v="23.7"/>
    <s v="Finland"/>
    <s v="DH"/>
    <x v="0"/>
  </r>
  <r>
    <x v="14"/>
    <x v="6"/>
    <x v="48"/>
    <d v="1930-12-21T00:00:00"/>
    <n v="61.5"/>
    <n v="23.8"/>
    <s v="Finland"/>
    <s v="UU"/>
    <x v="0"/>
  </r>
  <r>
    <x v="9"/>
    <x v="3"/>
    <x v="49"/>
    <d v="1907-01-19T00:00:00"/>
    <n v="57.9"/>
    <n v="11.97"/>
    <s v="Sweden"/>
    <s v="DH"/>
    <x v="0"/>
  </r>
  <r>
    <x v="21"/>
    <x v="11"/>
    <x v="58"/>
    <d v="1925-03-28T00:00:00"/>
    <n v="59.4"/>
    <n v="16.43"/>
    <s v="Sweden"/>
    <s v="UU"/>
    <x v="0"/>
  </r>
  <r>
    <x v="9"/>
    <x v="10"/>
    <x v="48"/>
    <d v="1906-07-21T00:00:00"/>
    <n v="51.2"/>
    <n v="3.2"/>
    <s v="Belgium"/>
    <s v="RH"/>
    <x v="0"/>
  </r>
  <r>
    <x v="11"/>
    <x v="0"/>
    <x v="51"/>
    <d v="1932-02-19T00:00:00"/>
    <n v="50.8"/>
    <n v="3.2"/>
    <s v="Belgium"/>
    <s v="DH"/>
    <x v="0"/>
  </r>
  <r>
    <x v="9"/>
    <x v="8"/>
    <x v="51"/>
    <d v="1906-11-19T00:00:00"/>
    <n v="49.1"/>
    <n v="15.05"/>
    <s v="Czech Republic"/>
    <s v="DH"/>
    <x v="0"/>
  </r>
  <r>
    <x v="25"/>
    <x v="8"/>
    <x v="51"/>
    <d v="1921-11-19T00:00:00"/>
    <n v="49.47"/>
    <n v="8.6"/>
    <s v="Germany"/>
    <s v="DH"/>
    <x v="0"/>
  </r>
  <r>
    <x v="25"/>
    <x v="8"/>
    <x v="51"/>
    <d v="1921-11-19T00:00:00"/>
    <n v="49.47"/>
    <n v="8.6"/>
    <s v="Germany"/>
    <s v="DH"/>
    <x v="0"/>
  </r>
  <r>
    <x v="20"/>
    <x v="5"/>
    <x v="48"/>
    <d v="1911-08-21T00:00:00"/>
    <n v="55.93"/>
    <n v="12.32"/>
    <s v="Denmark"/>
    <s v="DH"/>
    <x v="0"/>
  </r>
  <r>
    <x v="25"/>
    <x v="1"/>
    <x v="48"/>
    <d v="1921-05-22T00:00:00"/>
    <n v="56.05"/>
    <n v="12.42"/>
    <s v="Denmark"/>
    <s v="DH"/>
    <x v="0"/>
  </r>
  <r>
    <x v="8"/>
    <x v="6"/>
    <x v="51"/>
    <d v="1913-12-20T00:00:00"/>
    <n v="56.03"/>
    <n v="12.62"/>
    <s v="Denmark"/>
    <s v="DH"/>
    <x v="0"/>
  </r>
  <r>
    <x v="7"/>
    <x v="5"/>
    <x v="57"/>
    <d v="1935-08-24T00:00:00"/>
    <n v="57.73"/>
    <n v="10.6"/>
    <s v="Denmark"/>
    <s v="DH"/>
    <x v="0"/>
  </r>
  <r>
    <x v="11"/>
    <x v="2"/>
    <x v="48"/>
    <d v="1932-04-21T00:00:00"/>
    <n v="55.95"/>
    <n v="8.67"/>
    <s v="Denmark"/>
    <s v="DH"/>
    <x v="0"/>
  </r>
  <r>
    <x v="15"/>
    <x v="4"/>
    <x v="59"/>
    <d v="1929-11-04T00:00:00"/>
    <n v="51.8"/>
    <n v="-0.67"/>
    <s v="UK"/>
    <s v="ND"/>
    <x v="0"/>
  </r>
  <r>
    <x v="8"/>
    <x v="2"/>
    <x v="51"/>
    <d v="1914-04-21T00:00:00"/>
    <n v="51.4"/>
    <n v="-0.4"/>
    <s v="UK"/>
    <s v="UU"/>
    <x v="0"/>
  </r>
  <r>
    <x v="18"/>
    <x v="9"/>
    <x v="48"/>
    <d v="1928-06-22T00:00:00"/>
    <n v="51.4"/>
    <n v="-0.4"/>
    <s v="UK"/>
    <s v="UU"/>
    <x v="0"/>
  </r>
  <r>
    <x v="16"/>
    <x v="0"/>
    <x v="51"/>
    <d v="1926-02-19T00:00:00"/>
    <n v="51.1"/>
    <n v="1.2"/>
    <s v="UK"/>
    <s v="DH"/>
    <x v="0"/>
  </r>
  <r>
    <x v="30"/>
    <x v="6"/>
    <x v="51"/>
    <d v="1909-12-20T00:00:00"/>
    <n v="51.1"/>
    <n v="1.2"/>
    <s v="UK"/>
    <s v="UU"/>
    <x v="0"/>
  </r>
  <r>
    <x v="25"/>
    <x v="4"/>
    <x v="52"/>
    <d v="1921-10-22T00:00:00"/>
    <n v="53.3"/>
    <n v="-2.8"/>
    <s v="UK"/>
    <s v="DH"/>
    <x v="0"/>
  </r>
  <r>
    <x v="11"/>
    <x v="6"/>
    <x v="51"/>
    <d v="1931-12-20T00:00:00"/>
    <n v="53.6"/>
    <n v="-1.6"/>
    <s v="UK"/>
    <s v="UU"/>
    <x v="0"/>
  </r>
  <r>
    <x v="16"/>
    <x v="6"/>
    <x v="56"/>
    <d v="1925-12-28T00:00:00"/>
    <n v="53.5"/>
    <n v="-2"/>
    <s v="UK"/>
    <s v="UU"/>
    <x v="0"/>
  </r>
  <r>
    <x v="14"/>
    <x v="6"/>
    <x v="51"/>
    <d v="1930-12-20T00:00:00"/>
    <n v="63.78"/>
    <n v="11.42"/>
    <s v="Norway"/>
    <s v="UU"/>
    <x v="1"/>
  </r>
  <r>
    <x v="29"/>
    <x v="6"/>
    <x v="48"/>
    <d v="1936-12-20T00:00:00"/>
    <n v="60.17"/>
    <n v="5.32"/>
    <s v="Norway"/>
    <s v="UU"/>
    <x v="0"/>
  </r>
  <r>
    <x v="2"/>
    <x v="0"/>
    <x v="51"/>
    <d v="1920-02-19T00:00:00"/>
    <n v="59.32"/>
    <n v="10.73"/>
    <s v="Norway"/>
    <s v="DH"/>
    <x v="0"/>
  </r>
  <r>
    <x v="22"/>
    <x v="11"/>
    <x v="48"/>
    <d v="1908-03-22T00:00:00"/>
    <n v="60.22"/>
    <n v="5.27"/>
    <s v="Norway"/>
    <s v="DH"/>
    <x v="0"/>
  </r>
  <r>
    <x v="24"/>
    <x v="8"/>
    <x v="51"/>
    <d v="1918-11-19T00:00:00"/>
    <n v="60.23"/>
    <n v="5.3"/>
    <s v="Norway"/>
    <s v="AH"/>
    <x v="0"/>
  </r>
  <r>
    <x v="10"/>
    <x v="5"/>
    <x v="48"/>
    <d v="1920-08-20T00:00:00"/>
    <n v="60.82"/>
    <n v="5"/>
    <s v="Norway"/>
    <s v="UU"/>
    <x v="0"/>
  </r>
  <r>
    <x v="10"/>
    <x v="11"/>
    <x v="52"/>
    <d v="1921-03-23T00:00:00"/>
    <n v="60.77"/>
    <n v="5.03"/>
    <s v="Norway"/>
    <s v="UU"/>
    <x v="0"/>
  </r>
  <r>
    <x v="10"/>
    <x v="8"/>
    <x v="48"/>
    <d v="1920-11-19T00:00:00"/>
    <n v="60.37"/>
    <n v="5.3"/>
    <s v="Norway"/>
    <s v="DH"/>
    <x v="0"/>
  </r>
  <r>
    <x v="19"/>
    <x v="7"/>
    <x v="48"/>
    <d v="1926-09-20T00:00:00"/>
    <n v="69.400000000000006"/>
    <n v="25.9"/>
    <s v="Finland"/>
    <s v="UU"/>
    <x v="0"/>
  </r>
  <r>
    <x v="1"/>
    <x v="11"/>
    <x v="51"/>
    <d v="1911-03-22T00:00:00"/>
    <n v="61.8"/>
    <n v="23.7"/>
    <s v="Finland"/>
    <s v="DH"/>
    <x v="0"/>
  </r>
  <r>
    <x v="6"/>
    <x v="8"/>
    <x v="51"/>
    <d v="1915-11-19T00:00:00"/>
    <n v="61.5"/>
    <n v="24"/>
    <s v="Finland"/>
    <s v="DH"/>
    <x v="0"/>
  </r>
  <r>
    <x v="18"/>
    <x v="10"/>
    <x v="48"/>
    <d v="1928-07-20T00:00:00"/>
    <n v="61.5"/>
    <n v="24"/>
    <s v="Finland"/>
    <s v="DH"/>
    <x v="0"/>
  </r>
  <r>
    <x v="3"/>
    <x v="6"/>
    <x v="51"/>
    <d v="1934-12-20T00:00:00"/>
    <n v="62.3"/>
    <n v="21.4"/>
    <s v="Finland"/>
    <s v="DH"/>
    <x v="0"/>
  </r>
  <r>
    <x v="11"/>
    <x v="6"/>
    <x v="48"/>
    <d v="1931-12-21T00:00:00"/>
    <n v="62.2"/>
    <n v="21.8"/>
    <s v="Finland"/>
    <s v="UU"/>
    <x v="0"/>
  </r>
  <r>
    <x v="14"/>
    <x v="5"/>
    <x v="52"/>
    <d v="1930-08-22T00:00:00"/>
    <n v="60.2"/>
    <n v="24.6"/>
    <s v="Finland"/>
    <s v="DH"/>
    <x v="0"/>
  </r>
  <r>
    <x v="8"/>
    <x v="6"/>
    <x v="51"/>
    <d v="1913-12-20T00:00:00"/>
    <n v="65.099999999999994"/>
    <n v="25.4"/>
    <s v="Finland"/>
    <s v="PD"/>
    <x v="0"/>
  </r>
  <r>
    <x v="2"/>
    <x v="6"/>
    <x v="51"/>
    <d v="1919-12-20T00:00:00"/>
    <n v="64.5"/>
    <n v="26.7"/>
    <s v="Finland"/>
    <s v="DH"/>
    <x v="0"/>
  </r>
  <r>
    <x v="18"/>
    <x v="0"/>
    <x v="51"/>
    <d v="1929-02-18T00:00:00"/>
    <n v="64.5"/>
    <n v="26.7"/>
    <s v="Finland"/>
    <s v="DH"/>
    <x v="0"/>
  </r>
  <r>
    <x v="10"/>
    <x v="6"/>
    <x v="48"/>
    <d v="1920-12-20T00:00:00"/>
    <n v="64.5"/>
    <n v="26.7"/>
    <s v="Finland"/>
    <s v="DH"/>
    <x v="0"/>
  </r>
  <r>
    <x v="26"/>
    <x v="9"/>
    <x v="48"/>
    <d v="1922-06-23T00:00:00"/>
    <n v="60.5"/>
    <n v="25"/>
    <s v="Finland"/>
    <s v="DH"/>
    <x v="0"/>
  </r>
  <r>
    <x v="10"/>
    <x v="8"/>
    <x v="51"/>
    <d v="1920-11-18T00:00:00"/>
    <n v="57.82"/>
    <n v="12.42"/>
    <s v="Sweden"/>
    <s v="UU"/>
    <x v="0"/>
  </r>
  <r>
    <x v="9"/>
    <x v="8"/>
    <x v="51"/>
    <d v="1906-11-19T00:00:00"/>
    <n v="59.48"/>
    <n v="14.2"/>
    <s v="Sweden"/>
    <s v="UU"/>
    <x v="0"/>
  </r>
  <r>
    <x v="14"/>
    <x v="10"/>
    <x v="48"/>
    <d v="1930-07-21T00:00:00"/>
    <n v="59.3"/>
    <n v="16.649999999999999"/>
    <s v="Sweden"/>
    <s v="DH"/>
    <x v="0"/>
  </r>
  <r>
    <x v="26"/>
    <x v="7"/>
    <x v="52"/>
    <d v="1922-09-21T00:00:00"/>
    <n v="59.43"/>
    <n v="16.45"/>
    <s v="Sweden"/>
    <s v="UU"/>
    <x v="0"/>
  </r>
  <r>
    <x v="20"/>
    <x v="4"/>
    <x v="48"/>
    <d v="1911-10-21T00:00:00"/>
    <n v="58.25"/>
    <n v="11.7"/>
    <s v="Sweden"/>
    <s v="UU"/>
    <x v="0"/>
  </r>
  <r>
    <x v="10"/>
    <x v="0"/>
    <x v="51"/>
    <d v="1921-02-18T00:00:00"/>
    <n v="58.3"/>
    <n v="11.93"/>
    <s v="Sweden"/>
    <s v="DH"/>
    <x v="0"/>
  </r>
  <r>
    <x v="15"/>
    <x v="11"/>
    <x v="48"/>
    <d v="1930-03-23T00:00:00"/>
    <n v="58.23"/>
    <n v="11.77"/>
    <s v="Sweden"/>
    <s v="DH"/>
    <x v="0"/>
  </r>
  <r>
    <x v="18"/>
    <x v="4"/>
    <x v="51"/>
    <d v="1928-10-19T00:00:00"/>
    <n v="58.25"/>
    <n v="11.87"/>
    <s v="Sweden"/>
    <s v="UU"/>
    <x v="0"/>
  </r>
  <r>
    <x v="10"/>
    <x v="0"/>
    <x v="51"/>
    <d v="1921-02-18T00:00:00"/>
    <n v="58.23"/>
    <n v="11.9"/>
    <s v="Sweden"/>
    <s v="ND"/>
    <x v="0"/>
  </r>
  <r>
    <x v="10"/>
    <x v="0"/>
    <x v="48"/>
    <d v="1921-02-19T00:00:00"/>
    <n v="56.02"/>
    <n v="13.18"/>
    <s v="Sweden"/>
    <s v="UU"/>
    <x v="0"/>
  </r>
  <r>
    <x v="9"/>
    <x v="10"/>
    <x v="52"/>
    <d v="1906-07-22T00:00:00"/>
    <n v="50.3"/>
    <n v="4.4000000000000004"/>
    <s v="Belgium"/>
    <s v="UU"/>
    <x v="0"/>
  </r>
  <r>
    <x v="0"/>
    <x v="9"/>
    <x v="52"/>
    <d v="1933-06-23T00:00:00"/>
    <n v="51.02"/>
    <n v="10.67"/>
    <s v="Germany"/>
    <s v="DH"/>
    <x v="0"/>
  </r>
  <r>
    <x v="17"/>
    <x v="1"/>
    <x v="58"/>
    <d v="1917-05-28T00:00:00"/>
    <n v="51.33"/>
    <n v="10.77"/>
    <s v="Germany"/>
    <s v="UU"/>
    <x v="0"/>
  </r>
  <r>
    <x v="22"/>
    <x v="8"/>
    <x v="48"/>
    <d v="1907-11-20T00:00:00"/>
    <n v="50.95"/>
    <n v="10.72"/>
    <s v="Germany"/>
    <s v="AH"/>
    <x v="0"/>
  </r>
  <r>
    <x v="20"/>
    <x v="4"/>
    <x v="54"/>
    <d v="1911-10-23T00:00:00"/>
    <n v="52.22"/>
    <n v="13.47"/>
    <s v="Germany"/>
    <s v="UU"/>
    <x v="0"/>
  </r>
  <r>
    <x v="17"/>
    <x v="9"/>
    <x v="57"/>
    <d v="1917-06-25T00:00:00"/>
    <n v="52.57"/>
    <n v="12.33"/>
    <s v="Germany"/>
    <s v="DH"/>
    <x v="0"/>
  </r>
  <r>
    <x v="7"/>
    <x v="2"/>
    <x v="48"/>
    <d v="1936-04-21T00:00:00"/>
    <n v="52.6"/>
    <n v="12.35"/>
    <s v="Germany"/>
    <s v="DH"/>
    <x v="0"/>
  </r>
  <r>
    <x v="12"/>
    <x v="6"/>
    <x v="48"/>
    <d v="1927-12-21T00:00:00"/>
    <n v="49.77"/>
    <n v="11.07"/>
    <s v="Germany"/>
    <s v="DH"/>
    <x v="0"/>
  </r>
  <r>
    <x v="4"/>
    <x v="6"/>
    <x v="48"/>
    <d v="1923-12-21T00:00:00"/>
    <n v="49.77"/>
    <n v="11.07"/>
    <s v="Germany"/>
    <s v="DH"/>
    <x v="0"/>
  </r>
  <r>
    <x v="9"/>
    <x v="11"/>
    <x v="48"/>
    <d v="1907-03-23T00:00:00"/>
    <n v="57.28"/>
    <n v="9.67"/>
    <s v="Denmark"/>
    <s v="DH"/>
    <x v="0"/>
  </r>
  <r>
    <x v="1"/>
    <x v="8"/>
    <x v="48"/>
    <d v="1910-11-20T00:00:00"/>
    <n v="55.8"/>
    <n v="-4.4000000000000004"/>
    <s v="UK"/>
    <s v="DH"/>
    <x v="0"/>
  </r>
  <r>
    <x v="24"/>
    <x v="5"/>
    <x v="52"/>
    <d v="1918-08-22T00:00:00"/>
    <n v="54.5"/>
    <n v="-1.6"/>
    <s v="UK"/>
    <s v="UU"/>
    <x v="0"/>
  </r>
  <r>
    <x v="6"/>
    <x v="10"/>
    <x v="54"/>
    <d v="1915-07-23T00:00:00"/>
    <n v="52.2"/>
    <n v="0"/>
    <s v="UK"/>
    <s v="UU"/>
    <x v="0"/>
  </r>
  <r>
    <x v="18"/>
    <x v="3"/>
    <x v="48"/>
    <d v="1929-01-20T00:00:00"/>
    <n v="57.5"/>
    <n v="-1.8"/>
    <s v="UK"/>
    <s v="UU"/>
    <x v="0"/>
  </r>
  <r>
    <x v="10"/>
    <x v="9"/>
    <x v="52"/>
    <d v="1920-06-23T00:00:00"/>
    <n v="52.2"/>
    <n v="4.4000000000000004"/>
    <s v="Netherlands"/>
    <s v="AH"/>
    <x v="0"/>
  </r>
  <r>
    <x v="7"/>
    <x v="5"/>
    <x v="55"/>
    <d v="1935-08-26T00:00:00"/>
    <n v="53.1"/>
    <n v="4.8"/>
    <s v="Netherlands"/>
    <s v="UU"/>
    <x v="0"/>
  </r>
  <r>
    <x v="1"/>
    <x v="7"/>
    <x v="52"/>
    <d v="1910-09-21T00:00:00"/>
    <n v="51.9"/>
    <n v="5.5"/>
    <s v="Netherlands"/>
    <s v="DH"/>
    <x v="0"/>
  </r>
  <r>
    <x v="1"/>
    <x v="7"/>
    <x v="52"/>
    <d v="1910-09-21T00:00:00"/>
    <n v="51.9"/>
    <n v="5.5"/>
    <s v="Netherlands"/>
    <s v="DH"/>
    <x v="0"/>
  </r>
  <r>
    <x v="22"/>
    <x v="4"/>
    <x v="52"/>
    <d v="1907-10-22T00:00:00"/>
    <n v="52.7"/>
    <n v="4.8"/>
    <s v="Netherlands"/>
    <s v="DH"/>
    <x v="0"/>
  </r>
  <r>
    <x v="11"/>
    <x v="7"/>
    <x v="57"/>
    <d v="1931-09-23T00:00:00"/>
    <n v="53.1"/>
    <n v="4.8"/>
    <s v="Netherlands"/>
    <s v="DH"/>
    <x v="0"/>
  </r>
  <r>
    <x v="29"/>
    <x v="7"/>
    <x v="60"/>
    <d v="1936-10-01T00:00:00"/>
    <n v="53.12"/>
    <n v="4.78"/>
    <s v="Netherlands"/>
    <s v="UU"/>
    <x v="0"/>
  </r>
  <r>
    <x v="8"/>
    <x v="7"/>
    <x v="54"/>
    <d v="1913-09-22T00:00:00"/>
    <n v="52.33"/>
    <n v="5.67"/>
    <s v="Netherlands"/>
    <s v="AH"/>
    <x v="0"/>
  </r>
  <r>
    <x v="10"/>
    <x v="6"/>
    <x v="48"/>
    <d v="1920-12-20T00:00:00"/>
    <n v="59.12"/>
    <n v="9.77"/>
    <s v="Norway"/>
    <s v="RH"/>
    <x v="2"/>
  </r>
  <r>
    <x v="6"/>
    <x v="1"/>
    <x v="61"/>
    <d v="1915-06-05T00:00:00"/>
    <n v="58.08"/>
    <n v="6.6"/>
    <s v="Norway"/>
    <s v="UU"/>
    <x v="0"/>
  </r>
  <r>
    <x v="21"/>
    <x v="6"/>
    <x v="54"/>
    <d v="1924-12-22T00:00:00"/>
    <n v="61.9"/>
    <n v="23.2"/>
    <s v="Finland"/>
    <s v="DH"/>
    <x v="0"/>
  </r>
  <r>
    <x v="1"/>
    <x v="4"/>
    <x v="54"/>
    <d v="1910-10-23T00:00:00"/>
    <n v="61.1"/>
    <n v="22.8"/>
    <s v="Finland"/>
    <s v="DH"/>
    <x v="0"/>
  </r>
  <r>
    <x v="7"/>
    <x v="5"/>
    <x v="57"/>
    <d v="1935-08-24T00:00:00"/>
    <n v="64.900000000000006"/>
    <n v="25.6"/>
    <s v="Finland"/>
    <s v="PD"/>
    <x v="0"/>
  </r>
  <r>
    <x v="4"/>
    <x v="5"/>
    <x v="52"/>
    <d v="1923-08-22T00:00:00"/>
    <n v="62.6"/>
    <n v="21.9"/>
    <s v="Finland"/>
    <s v="DH"/>
    <x v="0"/>
  </r>
  <r>
    <x v="16"/>
    <x v="3"/>
    <x v="54"/>
    <d v="1926-01-23T00:00:00"/>
    <n v="60.8"/>
    <n v="24.8"/>
    <s v="Finland"/>
    <s v="UU"/>
    <x v="0"/>
  </r>
  <r>
    <x v="20"/>
    <x v="3"/>
    <x v="52"/>
    <d v="1912-01-22T00:00:00"/>
    <n v="62.9"/>
    <n v="23"/>
    <s v="Finland"/>
    <s v="DH"/>
    <x v="0"/>
  </r>
  <r>
    <x v="22"/>
    <x v="3"/>
    <x v="52"/>
    <d v="1908-01-22T00:00:00"/>
    <n v="61.5"/>
    <n v="21.6"/>
    <s v="Finland"/>
    <s v="DH"/>
    <x v="0"/>
  </r>
  <r>
    <x v="8"/>
    <x v="5"/>
    <x v="52"/>
    <d v="1913-08-22T00:00:00"/>
    <n v="61.5"/>
    <n v="24"/>
    <s v="Finland"/>
    <s v="PD"/>
    <x v="0"/>
  </r>
  <r>
    <x v="3"/>
    <x v="6"/>
    <x v="48"/>
    <d v="1934-12-21T00:00:00"/>
    <n v="64.5"/>
    <n v="26.7"/>
    <s v="Finland"/>
    <s v="DH"/>
    <x v="0"/>
  </r>
  <r>
    <x v="12"/>
    <x v="6"/>
    <x v="52"/>
    <d v="1927-12-22T00:00:00"/>
    <n v="64.5"/>
    <n v="26.7"/>
    <s v="Finland"/>
    <s v="DH"/>
    <x v="0"/>
  </r>
  <r>
    <x v="20"/>
    <x v="1"/>
    <x v="54"/>
    <d v="1911-05-25T00:00:00"/>
    <n v="64.5"/>
    <n v="26.7"/>
    <s v="Finland"/>
    <s v="DH"/>
    <x v="0"/>
  </r>
  <r>
    <x v="10"/>
    <x v="6"/>
    <x v="48"/>
    <d v="1920-12-20T00:00:00"/>
    <n v="62.3"/>
    <n v="21.4"/>
    <s v="Finland"/>
    <s v="UU"/>
    <x v="0"/>
  </r>
  <r>
    <x v="15"/>
    <x v="0"/>
    <x v="48"/>
    <d v="1930-02-20T00:00:00"/>
    <n v="62.3"/>
    <n v="24.5"/>
    <s v="Finland"/>
    <s v="PD"/>
    <x v="0"/>
  </r>
  <r>
    <x v="18"/>
    <x v="0"/>
    <x v="48"/>
    <d v="1929-02-19T00:00:00"/>
    <n v="62.3"/>
    <n v="24.7"/>
    <s v="Finland"/>
    <s v="PD"/>
    <x v="0"/>
  </r>
  <r>
    <x v="10"/>
    <x v="5"/>
    <x v="52"/>
    <d v="1920-08-21T00:00:00"/>
    <n v="62.9"/>
    <n v="22.8"/>
    <s v="Finland"/>
    <s v="UU"/>
    <x v="0"/>
  </r>
  <r>
    <x v="24"/>
    <x v="8"/>
    <x v="48"/>
    <d v="1918-11-20T00:00:00"/>
    <n v="55.4"/>
    <n v="12.93"/>
    <s v="Sweden"/>
    <s v="AH"/>
    <x v="0"/>
  </r>
  <r>
    <x v="10"/>
    <x v="8"/>
    <x v="48"/>
    <d v="1920-11-19T00:00:00"/>
    <n v="59.37"/>
    <n v="16.5"/>
    <s v="Sweden"/>
    <s v="UU"/>
    <x v="0"/>
  </r>
  <r>
    <x v="7"/>
    <x v="2"/>
    <x v="54"/>
    <d v="1936-04-23T00:00:00"/>
    <n v="57.47"/>
    <n v="18.45"/>
    <s v="Sweden"/>
    <s v="DH"/>
    <x v="0"/>
  </r>
  <r>
    <x v="13"/>
    <x v="7"/>
    <x v="62"/>
    <d v="1914-09-24T00:00:00"/>
    <n v="59.32"/>
    <n v="16.47"/>
    <s v="Sweden"/>
    <s v="DH"/>
    <x v="0"/>
  </r>
  <r>
    <x v="15"/>
    <x v="8"/>
    <x v="48"/>
    <d v="1929-11-20T00:00:00"/>
    <n v="58.28"/>
    <n v="11.85"/>
    <s v="Sweden"/>
    <s v="UU"/>
    <x v="1"/>
  </r>
  <r>
    <x v="22"/>
    <x v="8"/>
    <x v="48"/>
    <d v="1907-11-20T00:00:00"/>
    <n v="58.28"/>
    <n v="11.85"/>
    <s v="Sweden"/>
    <s v="AH"/>
    <x v="0"/>
  </r>
  <r>
    <x v="1"/>
    <x v="7"/>
    <x v="52"/>
    <d v="1910-09-21T00:00:00"/>
    <n v="58.28"/>
    <n v="11.85"/>
    <s v="Sweden"/>
    <s v="AH"/>
    <x v="0"/>
  </r>
  <r>
    <x v="10"/>
    <x v="1"/>
    <x v="52"/>
    <d v="1920-05-23T00:00:00"/>
    <n v="58.3"/>
    <n v="11.93"/>
    <s v="Sweden"/>
    <s v="DH"/>
    <x v="0"/>
  </r>
  <r>
    <x v="10"/>
    <x v="2"/>
    <x v="48"/>
    <d v="1921-04-21T00:00:00"/>
    <n v="58.3"/>
    <n v="11.93"/>
    <s v="Sweden"/>
    <s v="DH"/>
    <x v="0"/>
  </r>
  <r>
    <x v="16"/>
    <x v="2"/>
    <x v="48"/>
    <d v="1926-04-22T00:00:00"/>
    <n v="57.95"/>
    <n v="11.87"/>
    <s v="Sweden"/>
    <s v="UU"/>
    <x v="0"/>
  </r>
  <r>
    <x v="10"/>
    <x v="4"/>
    <x v="54"/>
    <d v="1920-10-22T00:00:00"/>
    <n v="58.15"/>
    <n v="11.9"/>
    <s v="Sweden"/>
    <s v="UU"/>
    <x v="0"/>
  </r>
  <r>
    <x v="5"/>
    <x v="7"/>
    <x v="52"/>
    <d v="1908-09-20T00:00:00"/>
    <n v="57.92"/>
    <n v="12.15"/>
    <s v="Sweden"/>
    <s v="DH"/>
    <x v="0"/>
  </r>
  <r>
    <x v="22"/>
    <x v="6"/>
    <x v="52"/>
    <d v="1907-12-22T00:00:00"/>
    <n v="58.3"/>
    <n v="11.92"/>
    <s v="Sweden"/>
    <s v="RH"/>
    <x v="2"/>
  </r>
  <r>
    <x v="12"/>
    <x v="2"/>
    <x v="48"/>
    <d v="1928-04-21T00:00:00"/>
    <n v="58.8"/>
    <n v="17.43"/>
    <s v="Sweden"/>
    <s v="DH"/>
    <x v="0"/>
  </r>
  <r>
    <x v="10"/>
    <x v="3"/>
    <x v="52"/>
    <d v="1921-01-21T00:00:00"/>
    <n v="50.03"/>
    <n v="15.97"/>
    <s v="Czech Republic"/>
    <s v="DH"/>
    <x v="0"/>
  </r>
  <r>
    <x v="29"/>
    <x v="7"/>
    <x v="52"/>
    <d v="1936-09-20T00:00:00"/>
    <n v="50.58"/>
    <n v="13"/>
    <s v="Germany"/>
    <s v="UU"/>
    <x v="0"/>
  </r>
  <r>
    <x v="22"/>
    <x v="4"/>
    <x v="52"/>
    <d v="1907-10-22T00:00:00"/>
    <n v="50.58"/>
    <n v="13"/>
    <s v="Germany"/>
    <s v="UU"/>
    <x v="0"/>
  </r>
  <r>
    <x v="22"/>
    <x v="4"/>
    <x v="52"/>
    <d v="1907-10-22T00:00:00"/>
    <n v="50.58"/>
    <n v="13"/>
    <s v="Germany"/>
    <s v="UU"/>
    <x v="0"/>
  </r>
  <r>
    <x v="24"/>
    <x v="9"/>
    <x v="54"/>
    <d v="1918-06-25T00:00:00"/>
    <n v="52.02"/>
    <n v="12.02"/>
    <s v="Germany"/>
    <s v="AH"/>
    <x v="0"/>
  </r>
  <r>
    <x v="0"/>
    <x v="2"/>
    <x v="57"/>
    <d v="1934-04-25T00:00:00"/>
    <n v="48.17"/>
    <n v="11.72"/>
    <s v="Germany"/>
    <s v="DH"/>
    <x v="0"/>
  </r>
  <r>
    <x v="1"/>
    <x v="3"/>
    <x v="52"/>
    <d v="1911-01-22T00:00:00"/>
    <n v="49.57"/>
    <n v="8.25"/>
    <s v="Germany"/>
    <s v="DH"/>
    <x v="0"/>
  </r>
  <r>
    <x v="25"/>
    <x v="7"/>
    <x v="54"/>
    <d v="1921-09-22T00:00:00"/>
    <n v="53.37"/>
    <n v="8.15"/>
    <s v="Germany"/>
    <s v="DH"/>
    <x v="0"/>
  </r>
  <r>
    <x v="8"/>
    <x v="4"/>
    <x v="54"/>
    <d v="1913-10-23T00:00:00"/>
    <n v="55.52"/>
    <n v="8.3699999999999992"/>
    <s v="Denmark"/>
    <s v="AH"/>
    <x v="0"/>
  </r>
  <r>
    <x v="26"/>
    <x v="8"/>
    <x v="52"/>
    <d v="1922-11-21T00:00:00"/>
    <n v="51.4"/>
    <n v="-0.5"/>
    <s v="UK"/>
    <s v="DH"/>
    <x v="0"/>
  </r>
  <r>
    <x v="28"/>
    <x v="10"/>
    <x v="54"/>
    <d v="1932-07-22T00:00:00"/>
    <n v="53.5"/>
    <n v="-1.1000000000000001"/>
    <s v="UK"/>
    <s v="DH"/>
    <x v="0"/>
  </r>
  <r>
    <x v="28"/>
    <x v="10"/>
    <x v="56"/>
    <d v="1932-07-27T00:00:00"/>
    <n v="50.5"/>
    <n v="-5"/>
    <s v="UK"/>
    <s v="AH"/>
    <x v="0"/>
  </r>
  <r>
    <x v="10"/>
    <x v="8"/>
    <x v="52"/>
    <d v="1920-11-20T00:00:00"/>
    <n v="53.5"/>
    <n v="-2"/>
    <s v="UK"/>
    <s v="UU"/>
    <x v="0"/>
  </r>
  <r>
    <x v="14"/>
    <x v="5"/>
    <x v="63"/>
    <d v="1930-08-29T00:00:00"/>
    <n v="53.2"/>
    <n v="0.30000000000000004"/>
    <s v="UK"/>
    <s v="DH"/>
    <x v="0"/>
  </r>
  <r>
    <x v="8"/>
    <x v="7"/>
    <x v="58"/>
    <d v="1913-09-26T00:00:00"/>
    <n v="57.6"/>
    <n v="-1.9"/>
    <s v="UK"/>
    <s v="UU"/>
    <x v="0"/>
  </r>
  <r>
    <x v="24"/>
    <x v="7"/>
    <x v="58"/>
    <d v="1918-09-26T00:00:00"/>
    <n v="47.35"/>
    <n v="7.93"/>
    <s v="Switzerland"/>
    <s v="UU"/>
    <x v="0"/>
  </r>
  <r>
    <x v="26"/>
    <x v="8"/>
    <x v="57"/>
    <d v="1922-11-23T00:00:00"/>
    <n v="47"/>
    <n v="6.8"/>
    <s v="Switzerland"/>
    <s v="AH"/>
    <x v="0"/>
  </r>
  <r>
    <x v="10"/>
    <x v="6"/>
    <x v="52"/>
    <d v="1920-12-21T00:00:00"/>
    <n v="47.23"/>
    <n v="7.2"/>
    <s v="Switzerland"/>
    <s v="DH"/>
    <x v="0"/>
  </r>
  <r>
    <x v="17"/>
    <x v="4"/>
    <x v="52"/>
    <d v="1917-10-22T00:00:00"/>
    <n v="47.1"/>
    <n v="6.9"/>
    <s v="Switzerland"/>
    <s v="AH"/>
    <x v="0"/>
  </r>
  <r>
    <x v="10"/>
    <x v="7"/>
    <x v="54"/>
    <d v="1920-09-21T00:00:00"/>
    <n v="52"/>
    <n v="5.5"/>
    <s v="Netherlands"/>
    <s v="UU"/>
    <x v="0"/>
  </r>
  <r>
    <x v="7"/>
    <x v="1"/>
    <x v="54"/>
    <d v="1935-05-25T00:00:00"/>
    <n v="52"/>
    <n v="5.5"/>
    <s v="Netherlands"/>
    <s v="DH"/>
    <x v="0"/>
  </r>
  <r>
    <x v="8"/>
    <x v="5"/>
    <x v="54"/>
    <d v="1913-08-23T00:00:00"/>
    <n v="51.9"/>
    <n v="5.6"/>
    <s v="Netherlands"/>
    <s v="DH"/>
    <x v="0"/>
  </r>
  <r>
    <x v="17"/>
    <x v="10"/>
    <x v="54"/>
    <d v="1917-07-23T00:00:00"/>
    <n v="52"/>
    <n v="5.5"/>
    <s v="Netherlands"/>
    <s v="RH"/>
    <x v="0"/>
  </r>
  <r>
    <x v="2"/>
    <x v="10"/>
    <x v="54"/>
    <d v="1919-07-23T00:00:00"/>
    <n v="52"/>
    <n v="5.5"/>
    <s v="Netherlands"/>
    <s v="RH"/>
    <x v="0"/>
  </r>
  <r>
    <x v="14"/>
    <x v="5"/>
    <x v="57"/>
    <d v="1930-08-24T00:00:00"/>
    <n v="53"/>
    <n v="4.7"/>
    <s v="Netherlands"/>
    <s v="DH"/>
    <x v="0"/>
  </r>
  <r>
    <x v="26"/>
    <x v="10"/>
    <x v="54"/>
    <d v="1922-07-23T00:00:00"/>
    <n v="53.1"/>
    <n v="4.8"/>
    <s v="Netherlands"/>
    <s v="DH"/>
    <x v="0"/>
  </r>
  <r>
    <x v="10"/>
    <x v="5"/>
    <x v="54"/>
    <d v="1920-08-22T00:00:00"/>
    <n v="53.2"/>
    <n v="4.9000000000000004"/>
    <s v="Netherlands"/>
    <s v="RH"/>
    <x v="0"/>
  </r>
  <r>
    <x v="10"/>
    <x v="5"/>
    <x v="54"/>
    <d v="1920-08-22T00:00:00"/>
    <n v="53.2"/>
    <n v="4.9000000000000004"/>
    <s v="Netherlands"/>
    <s v="RH"/>
    <x v="0"/>
  </r>
  <r>
    <x v="13"/>
    <x v="4"/>
    <x v="62"/>
    <d v="1914-10-25T00:00:00"/>
    <n v="53"/>
    <n v="4.8"/>
    <s v="Netherlands"/>
    <s v="DH"/>
    <x v="0"/>
  </r>
  <r>
    <x v="26"/>
    <x v="10"/>
    <x v="54"/>
    <d v="1922-07-23T00:00:00"/>
    <n v="53.1"/>
    <n v="4.8"/>
    <s v="Netherlands"/>
    <s v="DH"/>
    <x v="0"/>
  </r>
  <r>
    <x v="10"/>
    <x v="8"/>
    <x v="64"/>
    <d v="1920-12-07T00:00:00"/>
    <n v="53"/>
    <n v="6.07"/>
    <s v="Netherlands"/>
    <s v="UU"/>
    <x v="1"/>
  </r>
  <r>
    <x v="8"/>
    <x v="11"/>
    <x v="62"/>
    <d v="1914-03-27T00:00:00"/>
    <n v="52.5"/>
    <n v="5.9"/>
    <s v="Netherlands"/>
    <s v="DH"/>
    <x v="0"/>
  </r>
  <r>
    <x v="22"/>
    <x v="9"/>
    <x v="54"/>
    <d v="1907-06-25T00:00:00"/>
    <n v="52.5"/>
    <n v="5.9"/>
    <s v="Netherlands"/>
    <s v="DH"/>
    <x v="0"/>
  </r>
  <r>
    <x v="10"/>
    <x v="0"/>
    <x v="52"/>
    <d v="1921-02-20T00:00:00"/>
    <n v="58.28"/>
    <n v="6.45"/>
    <s v="Norway"/>
    <s v="RH"/>
    <x v="0"/>
  </r>
  <r>
    <x v="6"/>
    <x v="11"/>
    <x v="52"/>
    <d v="1916-03-23T00:00:00"/>
    <n v="61"/>
    <n v="22.5"/>
    <s v="Finland"/>
    <s v="UU"/>
    <x v="0"/>
  </r>
  <r>
    <x v="22"/>
    <x v="8"/>
    <x v="52"/>
    <d v="1907-11-21T00:00:00"/>
    <n v="62.1"/>
    <n v="22"/>
    <s v="Finland"/>
    <s v="AH"/>
    <x v="0"/>
  </r>
  <r>
    <x v="16"/>
    <x v="6"/>
    <x v="52"/>
    <d v="1925-12-22T00:00:00"/>
    <n v="62.1"/>
    <n v="22"/>
    <s v="Finland"/>
    <s v="DH"/>
    <x v="0"/>
  </r>
  <r>
    <x v="22"/>
    <x v="8"/>
    <x v="52"/>
    <d v="1907-11-21T00:00:00"/>
    <n v="62.1"/>
    <n v="22"/>
    <s v="Finland"/>
    <s v="UU"/>
    <x v="0"/>
  </r>
  <r>
    <x v="10"/>
    <x v="1"/>
    <x v="54"/>
    <d v="1920-05-24T00:00:00"/>
    <n v="61.3"/>
    <n v="24.1"/>
    <s v="Finland"/>
    <s v="DH"/>
    <x v="0"/>
  </r>
  <r>
    <x v="10"/>
    <x v="6"/>
    <x v="60"/>
    <d v="1921-01-01T00:00:00"/>
    <n v="61.47"/>
    <n v="23.42"/>
    <s v="Finland"/>
    <s v="UU"/>
    <x v="0"/>
  </r>
  <r>
    <x v="25"/>
    <x v="4"/>
    <x v="52"/>
    <d v="1921-10-22T00:00:00"/>
    <n v="61.5"/>
    <n v="24.1"/>
    <s v="Finland"/>
    <s v="UU"/>
    <x v="0"/>
  </r>
  <r>
    <x v="12"/>
    <x v="1"/>
    <x v="62"/>
    <d v="1927-05-27T00:00:00"/>
    <n v="60.5"/>
    <n v="24.5"/>
    <s v="Finland"/>
    <s v="DH"/>
    <x v="0"/>
  </r>
  <r>
    <x v="17"/>
    <x v="5"/>
    <x v="54"/>
    <d v="1917-08-23T00:00:00"/>
    <n v="61.4"/>
    <n v="24.2"/>
    <s v="Finland"/>
    <s v="DH"/>
    <x v="0"/>
  </r>
  <r>
    <x v="0"/>
    <x v="4"/>
    <x v="52"/>
    <d v="1933-10-22T00:00:00"/>
    <n v="61.5"/>
    <n v="24"/>
    <s v="Finland"/>
    <s v="UU"/>
    <x v="0"/>
  </r>
  <r>
    <x v="5"/>
    <x v="7"/>
    <x v="54"/>
    <d v="1908-09-21T00:00:00"/>
    <n v="61.7"/>
    <n v="23.6"/>
    <s v="Finland"/>
    <s v="DH"/>
    <x v="0"/>
  </r>
  <r>
    <x v="11"/>
    <x v="8"/>
    <x v="52"/>
    <d v="1931-11-21T00:00:00"/>
    <n v="59.67"/>
    <n v="22.17"/>
    <s v="Finland"/>
    <s v="UU"/>
    <x v="0"/>
  </r>
  <r>
    <x v="25"/>
    <x v="5"/>
    <x v="57"/>
    <d v="1921-08-24T00:00:00"/>
    <n v="65.87"/>
    <n v="22.3"/>
    <s v="Sweden"/>
    <s v="DH"/>
    <x v="0"/>
  </r>
  <r>
    <x v="9"/>
    <x v="11"/>
    <x v="52"/>
    <d v="1907-03-24T00:00:00"/>
    <n v="58.42"/>
    <n v="11.38"/>
    <s v="Sweden"/>
    <s v="DH"/>
    <x v="0"/>
  </r>
  <r>
    <x v="30"/>
    <x v="8"/>
    <x v="52"/>
    <d v="1909-11-21T00:00:00"/>
    <n v="58.3"/>
    <n v="16.25"/>
    <s v="Sweden"/>
    <s v="DH"/>
    <x v="0"/>
  </r>
  <r>
    <x v="24"/>
    <x v="5"/>
    <x v="57"/>
    <d v="1918-08-24T00:00:00"/>
    <n v="57.68"/>
    <n v="18.77"/>
    <s v="Sweden"/>
    <s v="UU"/>
    <x v="0"/>
  </r>
  <r>
    <x v="0"/>
    <x v="4"/>
    <x v="52"/>
    <d v="1933-10-22T00:00:00"/>
    <n v="58.22"/>
    <n v="11.9"/>
    <s v="Sweden"/>
    <s v="UU"/>
    <x v="0"/>
  </r>
  <r>
    <x v="26"/>
    <x v="5"/>
    <x v="54"/>
    <d v="1922-08-23T00:00:00"/>
    <n v="58.25"/>
    <n v="11.95"/>
    <s v="Sweden"/>
    <s v="DH"/>
    <x v="0"/>
  </r>
  <r>
    <x v="14"/>
    <x v="4"/>
    <x v="62"/>
    <d v="1930-10-25T00:00:00"/>
    <n v="58.13"/>
    <n v="11.9"/>
    <s v="Sweden"/>
    <s v="AH"/>
    <x v="0"/>
  </r>
  <r>
    <x v="20"/>
    <x v="8"/>
    <x v="52"/>
    <d v="1911-11-21T00:00:00"/>
    <n v="58.1"/>
    <n v="11.87"/>
    <s v="Sweden"/>
    <s v="PD"/>
    <x v="0"/>
  </r>
  <r>
    <x v="10"/>
    <x v="8"/>
    <x v="52"/>
    <d v="1920-11-20T00:00:00"/>
    <n v="58.12"/>
    <n v="11.87"/>
    <s v="Sweden"/>
    <s v="UU"/>
    <x v="0"/>
  </r>
  <r>
    <x v="9"/>
    <x v="3"/>
    <x v="52"/>
    <d v="1907-01-22T00:00:00"/>
    <n v="58.1"/>
    <n v="11.85"/>
    <s v="Sweden"/>
    <s v="UU"/>
    <x v="1"/>
  </r>
  <r>
    <x v="23"/>
    <x v="8"/>
    <x v="54"/>
    <d v="1916-11-21T00:00:00"/>
    <n v="58.1"/>
    <n v="11.85"/>
    <s v="Sweden"/>
    <s v="UU"/>
    <x v="0"/>
  </r>
  <r>
    <x v="30"/>
    <x v="8"/>
    <x v="52"/>
    <d v="1909-11-21T00:00:00"/>
    <n v="58.1"/>
    <n v="11.85"/>
    <s v="Sweden"/>
    <s v="UU"/>
    <x v="1"/>
  </r>
  <r>
    <x v="13"/>
    <x v="8"/>
    <x v="52"/>
    <d v="1914-11-21T00:00:00"/>
    <n v="58.17"/>
    <n v="11.88"/>
    <s v="Sweden"/>
    <s v="UU"/>
    <x v="0"/>
  </r>
  <r>
    <x v="22"/>
    <x v="11"/>
    <x v="57"/>
    <d v="1908-03-25T00:00:00"/>
    <n v="50.3"/>
    <n v="5.5"/>
    <s v="Belgium"/>
    <s v="AH"/>
    <x v="0"/>
  </r>
  <r>
    <x v="12"/>
    <x v="9"/>
    <x v="57"/>
    <d v="1927-06-26T00:00:00"/>
    <n v="50.6"/>
    <n v="5.5"/>
    <s v="Belgium"/>
    <s v="UU"/>
    <x v="2"/>
  </r>
  <r>
    <x v="19"/>
    <x v="6"/>
    <x v="54"/>
    <d v="1926-12-23T00:00:00"/>
    <n v="51.02"/>
    <n v="4.0199999999999996"/>
    <s v="Belgium"/>
    <s v="DH"/>
    <x v="0"/>
  </r>
  <r>
    <x v="5"/>
    <x v="7"/>
    <x v="62"/>
    <d v="1908-09-23T00:00:00"/>
    <n v="51.75"/>
    <n v="11.47"/>
    <s v="Germany"/>
    <s v="DH"/>
    <x v="0"/>
  </r>
  <r>
    <x v="6"/>
    <x v="10"/>
    <x v="62"/>
    <d v="1915-07-25T00:00:00"/>
    <n v="52.1"/>
    <n v="12"/>
    <s v="Germany"/>
    <s v="DH"/>
    <x v="0"/>
  </r>
  <r>
    <x v="14"/>
    <x v="10"/>
    <x v="57"/>
    <d v="1930-07-24T00:00:00"/>
    <n v="51.33"/>
    <n v="12.28"/>
    <s v="Germany"/>
    <s v="DH"/>
    <x v="0"/>
  </r>
  <r>
    <x v="13"/>
    <x v="6"/>
    <x v="54"/>
    <d v="1914-12-23T00:00:00"/>
    <n v="53.48"/>
    <n v="9.15"/>
    <s v="Germany"/>
    <s v="UU"/>
    <x v="0"/>
  </r>
  <r>
    <x v="10"/>
    <x v="11"/>
    <x v="57"/>
    <d v="1921-03-25T00:00:00"/>
    <n v="53.62"/>
    <n v="8.07"/>
    <s v="Germany"/>
    <s v="DH"/>
    <x v="0"/>
  </r>
  <r>
    <x v="1"/>
    <x v="3"/>
    <x v="54"/>
    <d v="1911-01-23T00:00:00"/>
    <n v="51.55"/>
    <n v="6.6"/>
    <s v="Germany"/>
    <s v="UU"/>
    <x v="0"/>
  </r>
  <r>
    <x v="12"/>
    <x v="10"/>
    <x v="57"/>
    <d v="1927-07-24T00:00:00"/>
    <n v="53.53"/>
    <n v="7.97"/>
    <s v="Germany"/>
    <s v="DH"/>
    <x v="0"/>
  </r>
  <r>
    <x v="18"/>
    <x v="1"/>
    <x v="57"/>
    <d v="1928-05-25T00:00:00"/>
    <n v="50.98"/>
    <n v="9.68"/>
    <s v="Germany"/>
    <s v="DH"/>
    <x v="0"/>
  </r>
  <r>
    <x v="14"/>
    <x v="9"/>
    <x v="57"/>
    <d v="1930-06-26T00:00:00"/>
    <n v="59.4"/>
    <n v="27.08"/>
    <s v="Estonia"/>
    <s v="RH"/>
    <x v="0"/>
  </r>
  <r>
    <x v="1"/>
    <x v="0"/>
    <x v="63"/>
    <d v="1911-02-28T00:00:00"/>
    <n v="50.9"/>
    <n v="-1.2"/>
    <s v="UK"/>
    <s v="UU"/>
    <x v="1"/>
  </r>
  <r>
    <x v="23"/>
    <x v="10"/>
    <x v="62"/>
    <d v="1916-07-24T00:00:00"/>
    <n v="51.9"/>
    <n v="0.1"/>
    <s v="UK"/>
    <s v="UU"/>
    <x v="0"/>
  </r>
  <r>
    <x v="13"/>
    <x v="8"/>
    <x v="54"/>
    <d v="1914-11-22T00:00:00"/>
    <n v="57.4"/>
    <n v="-1.9"/>
    <s v="UK"/>
    <s v="AH"/>
    <x v="0"/>
  </r>
  <r>
    <x v="6"/>
    <x v="8"/>
    <x v="57"/>
    <d v="1915-11-23T00:00:00"/>
    <n v="51.1"/>
    <n v="1.1000000000000001"/>
    <s v="UK"/>
    <s v="DH"/>
    <x v="0"/>
  </r>
  <r>
    <x v="26"/>
    <x v="5"/>
    <x v="62"/>
    <d v="1922-08-25T00:00:00"/>
    <n v="53.8"/>
    <n v="-2.7"/>
    <s v="UK"/>
    <s v="DH"/>
    <x v="0"/>
  </r>
  <r>
    <x v="5"/>
    <x v="0"/>
    <x v="54"/>
    <d v="1909-02-21T00:00:00"/>
    <n v="52.2"/>
    <n v="4.4000000000000004"/>
    <s v="Netherlands"/>
    <s v="DH"/>
    <x v="0"/>
  </r>
  <r>
    <x v="17"/>
    <x v="4"/>
    <x v="57"/>
    <d v="1917-10-24T00:00:00"/>
    <n v="52.2"/>
    <n v="4.4000000000000004"/>
    <s v="Netherlands"/>
    <s v="UU"/>
    <x v="0"/>
  </r>
  <r>
    <x v="28"/>
    <x v="4"/>
    <x v="54"/>
    <d v="1932-10-22T00:00:00"/>
    <n v="52.2"/>
    <n v="5.2"/>
    <s v="Netherlands"/>
    <s v="UU"/>
    <x v="0"/>
  </r>
  <r>
    <x v="14"/>
    <x v="7"/>
    <x v="65"/>
    <d v="1930-09-29T00:00:00"/>
    <n v="52"/>
    <n v="5.5"/>
    <s v="Netherlands"/>
    <s v="DH"/>
    <x v="0"/>
  </r>
  <r>
    <x v="7"/>
    <x v="5"/>
    <x v="63"/>
    <d v="1935-08-29T00:00:00"/>
    <n v="52"/>
    <n v="5.5"/>
    <s v="Netherlands"/>
    <s v="UU"/>
    <x v="0"/>
  </r>
  <r>
    <x v="9"/>
    <x v="4"/>
    <x v="66"/>
    <d v="1906-11-01T00:00:00"/>
    <n v="51.95"/>
    <n v="5.52"/>
    <s v="Netherlands"/>
    <s v="UU"/>
    <x v="0"/>
  </r>
  <r>
    <x v="6"/>
    <x v="11"/>
    <x v="54"/>
    <d v="1916-03-24T00:00:00"/>
    <n v="53.1"/>
    <n v="4.8"/>
    <s v="Netherlands"/>
    <s v="AH"/>
    <x v="2"/>
  </r>
  <r>
    <x v="14"/>
    <x v="4"/>
    <x v="66"/>
    <d v="1930-11-01T00:00:00"/>
    <n v="53.05"/>
    <n v="4.7300000000000004"/>
    <s v="Netherlands"/>
    <s v="DH"/>
    <x v="0"/>
  </r>
  <r>
    <x v="6"/>
    <x v="6"/>
    <x v="57"/>
    <d v="1915-12-24T00:00:00"/>
    <n v="52.7"/>
    <n v="4.7"/>
    <s v="Netherlands"/>
    <s v="DH"/>
    <x v="2"/>
  </r>
  <r>
    <x v="10"/>
    <x v="3"/>
    <x v="54"/>
    <d v="1921-01-22T00:00:00"/>
    <n v="60.18"/>
    <n v="5.45"/>
    <s v="Norway"/>
    <s v="UU"/>
    <x v="0"/>
  </r>
  <r>
    <x v="1"/>
    <x v="4"/>
    <x v="54"/>
    <d v="1910-10-23T00:00:00"/>
    <n v="61.1"/>
    <n v="24.4"/>
    <s v="Finland"/>
    <s v="UU"/>
    <x v="0"/>
  </r>
  <r>
    <x v="10"/>
    <x v="0"/>
    <x v="54"/>
    <d v="1921-02-21T00:00:00"/>
    <n v="62.6"/>
    <n v="29.8"/>
    <s v="Finland"/>
    <s v="UU"/>
    <x v="0"/>
  </r>
  <r>
    <x v="10"/>
    <x v="0"/>
    <x v="62"/>
    <d v="1921-02-23T00:00:00"/>
    <n v="61.7"/>
    <n v="22"/>
    <s v="Finland"/>
    <s v="UU"/>
    <x v="0"/>
  </r>
  <r>
    <x v="27"/>
    <x v="3"/>
    <x v="54"/>
    <d v="1913-01-22T00:00:00"/>
    <n v="62.6"/>
    <n v="29.8"/>
    <s v="Finland"/>
    <s v="DH"/>
    <x v="0"/>
  </r>
  <r>
    <x v="16"/>
    <x v="8"/>
    <x v="62"/>
    <d v="1925-11-24T00:00:00"/>
    <n v="62.6"/>
    <n v="29.8"/>
    <s v="Finland"/>
    <s v="DH"/>
    <x v="0"/>
  </r>
  <r>
    <x v="16"/>
    <x v="4"/>
    <x v="54"/>
    <d v="1925-10-23T00:00:00"/>
    <n v="62.63"/>
    <n v="29.75"/>
    <s v="Finland"/>
    <s v="DH"/>
    <x v="0"/>
  </r>
  <r>
    <x v="16"/>
    <x v="4"/>
    <x v="54"/>
    <d v="1925-10-23T00:00:00"/>
    <n v="62.63"/>
    <n v="29.75"/>
    <s v="Finland"/>
    <s v="DH"/>
    <x v="0"/>
  </r>
  <r>
    <x v="16"/>
    <x v="4"/>
    <x v="54"/>
    <d v="1925-10-23T00:00:00"/>
    <n v="62.63"/>
    <n v="29.75"/>
    <s v="Finland"/>
    <s v="DH"/>
    <x v="0"/>
  </r>
  <r>
    <x v="16"/>
    <x v="4"/>
    <x v="54"/>
    <d v="1925-10-23T00:00:00"/>
    <n v="62.63"/>
    <n v="29.75"/>
    <s v="Finland"/>
    <s v="DH"/>
    <x v="0"/>
  </r>
  <r>
    <x v="2"/>
    <x v="6"/>
    <x v="54"/>
    <d v="1919-12-23T00:00:00"/>
    <n v="60.8"/>
    <n v="27.2"/>
    <s v="Finland"/>
    <s v="DH"/>
    <x v="0"/>
  </r>
  <r>
    <x v="17"/>
    <x v="6"/>
    <x v="54"/>
    <d v="1917-12-23T00:00:00"/>
    <n v="62.4"/>
    <n v="21.3"/>
    <s v="Finland"/>
    <s v="RH"/>
    <x v="0"/>
  </r>
  <r>
    <x v="28"/>
    <x v="10"/>
    <x v="62"/>
    <d v="1932-07-24T00:00:00"/>
    <n v="62.4"/>
    <n v="21.3"/>
    <s v="Finland"/>
    <s v="DH"/>
    <x v="0"/>
  </r>
  <r>
    <x v="21"/>
    <x v="5"/>
    <x v="57"/>
    <d v="1924-08-23T00:00:00"/>
    <n v="60"/>
    <n v="22.4"/>
    <s v="Finland"/>
    <s v="UU"/>
    <x v="0"/>
  </r>
  <r>
    <x v="27"/>
    <x v="0"/>
    <x v="58"/>
    <d v="1913-02-25T00:00:00"/>
    <n v="60.78"/>
    <n v="28.03"/>
    <s v="Finland"/>
    <s v="DH"/>
    <x v="0"/>
  </r>
  <r>
    <x v="10"/>
    <x v="8"/>
    <x v="54"/>
    <d v="1920-11-21T00:00:00"/>
    <n v="65.099999999999994"/>
    <n v="25.4"/>
    <s v="Finland"/>
    <s v="UU"/>
    <x v="0"/>
  </r>
  <r>
    <x v="1"/>
    <x v="3"/>
    <x v="54"/>
    <d v="1911-01-23T00:00:00"/>
    <n v="62.6"/>
    <n v="29.8"/>
    <s v="Finland"/>
    <s v="DH"/>
    <x v="0"/>
  </r>
  <r>
    <x v="15"/>
    <x v="11"/>
    <x v="59"/>
    <d v="1930-04-06T00:00:00"/>
    <n v="54.9"/>
    <n v="38.229999999999997"/>
    <s v="Russia"/>
    <s v="UU"/>
    <x v="0"/>
  </r>
  <r>
    <x v="3"/>
    <x v="11"/>
    <x v="54"/>
    <d v="1935-03-25T00:00:00"/>
    <n v="58.72"/>
    <n v="16.75"/>
    <s v="Sweden"/>
    <s v="DH"/>
    <x v="0"/>
  </r>
  <r>
    <x v="15"/>
    <x v="4"/>
    <x v="60"/>
    <d v="1929-11-02T00:00:00"/>
    <n v="58.18"/>
    <n v="11.97"/>
    <s v="Sweden"/>
    <s v="AH"/>
    <x v="0"/>
  </r>
  <r>
    <x v="21"/>
    <x v="4"/>
    <x v="54"/>
    <d v="1924-10-22T00:00:00"/>
    <n v="58.12"/>
    <n v="11.85"/>
    <s v="Sweden"/>
    <s v="UU"/>
    <x v="0"/>
  </r>
  <r>
    <x v="10"/>
    <x v="4"/>
    <x v="54"/>
    <d v="1920-10-22T00:00:00"/>
    <n v="58.17"/>
    <n v="11.88"/>
    <s v="Sweden"/>
    <s v="UU"/>
    <x v="0"/>
  </r>
  <r>
    <x v="6"/>
    <x v="0"/>
    <x v="54"/>
    <d v="1916-02-22T00:00:00"/>
    <n v="58.3"/>
    <n v="11.85"/>
    <s v="Sweden"/>
    <s v="AH"/>
    <x v="0"/>
  </r>
  <r>
    <x v="9"/>
    <x v="7"/>
    <x v="57"/>
    <d v="1906-09-23T00:00:00"/>
    <n v="58.3"/>
    <n v="11.83"/>
    <s v="Sweden"/>
    <s v="UU"/>
    <x v="0"/>
  </r>
  <r>
    <x v="13"/>
    <x v="6"/>
    <x v="62"/>
    <d v="1914-12-25T00:00:00"/>
    <n v="58.3"/>
    <n v="11.92"/>
    <s v="Sweden"/>
    <s v="AH"/>
    <x v="0"/>
  </r>
  <r>
    <x v="18"/>
    <x v="4"/>
    <x v="54"/>
    <d v="1928-10-22T00:00:00"/>
    <n v="58.1"/>
    <n v="11.85"/>
    <s v="Sweden"/>
    <s v="UU"/>
    <x v="0"/>
  </r>
  <r>
    <x v="12"/>
    <x v="8"/>
    <x v="54"/>
    <d v="1927-11-22T00:00:00"/>
    <n v="58.1"/>
    <n v="11.85"/>
    <s v="Sweden"/>
    <s v="AH"/>
    <x v="0"/>
  </r>
  <r>
    <x v="2"/>
    <x v="6"/>
    <x v="62"/>
    <d v="1919-12-25T00:00:00"/>
    <n v="58.27"/>
    <n v="11.85"/>
    <s v="Sweden"/>
    <s v="UU"/>
    <x v="1"/>
  </r>
  <r>
    <x v="0"/>
    <x v="0"/>
    <x v="54"/>
    <d v="1934-02-22T00:00:00"/>
    <n v="58.23"/>
    <n v="11.93"/>
    <s v="Sweden"/>
    <s v="UU"/>
    <x v="0"/>
  </r>
  <r>
    <x v="6"/>
    <x v="6"/>
    <x v="54"/>
    <d v="1915-12-23T00:00:00"/>
    <n v="58.1"/>
    <n v="11.85"/>
    <s v="Sweden"/>
    <s v="AH"/>
    <x v="0"/>
  </r>
  <r>
    <x v="0"/>
    <x v="7"/>
    <x v="58"/>
    <d v="1933-09-26T00:00:00"/>
    <n v="56.9"/>
    <n v="12.52"/>
    <s v="Sweden"/>
    <s v="ND"/>
    <x v="0"/>
  </r>
  <r>
    <x v="20"/>
    <x v="6"/>
    <x v="57"/>
    <d v="1911-12-24T00:00:00"/>
    <n v="49.9"/>
    <n v="15.1"/>
    <s v="Czech Republic"/>
    <s v="DH"/>
    <x v="0"/>
  </r>
  <r>
    <x v="20"/>
    <x v="6"/>
    <x v="57"/>
    <d v="1911-12-24T00:00:00"/>
    <n v="49.9"/>
    <n v="15.1"/>
    <s v="Czech Republic"/>
    <s v="DH"/>
    <x v="0"/>
  </r>
  <r>
    <x v="11"/>
    <x v="11"/>
    <x v="57"/>
    <d v="1932-03-25T00:00:00"/>
    <n v="50.82"/>
    <n v="12.47"/>
    <s v="Germany"/>
    <s v="DH"/>
    <x v="0"/>
  </r>
  <r>
    <x v="2"/>
    <x v="9"/>
    <x v="62"/>
    <d v="1919-06-27T00:00:00"/>
    <n v="50.83"/>
    <n v="12.5"/>
    <s v="Germany"/>
    <s v="DH"/>
    <x v="0"/>
  </r>
  <r>
    <x v="25"/>
    <x v="7"/>
    <x v="55"/>
    <d v="1921-09-25T00:00:00"/>
    <n v="51.77"/>
    <n v="11.87"/>
    <s v="Germany"/>
    <s v="UU"/>
    <x v="0"/>
  </r>
  <r>
    <x v="15"/>
    <x v="0"/>
    <x v="63"/>
    <d v="1930-02-28T00:00:00"/>
    <n v="51.75"/>
    <n v="11.98"/>
    <s v="Germany"/>
    <s v="DH"/>
    <x v="0"/>
  </r>
  <r>
    <x v="16"/>
    <x v="4"/>
    <x v="58"/>
    <d v="1925-10-27T00:00:00"/>
    <n v="51.83"/>
    <n v="12.07"/>
    <s v="Germany"/>
    <s v="DH"/>
    <x v="0"/>
  </r>
  <r>
    <x v="15"/>
    <x v="8"/>
    <x v="58"/>
    <d v="1929-11-26T00:00:00"/>
    <n v="52.08"/>
    <n v="11.93"/>
    <s v="Germany"/>
    <s v="DH"/>
    <x v="0"/>
  </r>
  <r>
    <x v="10"/>
    <x v="3"/>
    <x v="57"/>
    <d v="1921-01-23T00:00:00"/>
    <n v="50.72"/>
    <n v="11.33"/>
    <s v="Germany"/>
    <s v="UU"/>
    <x v="0"/>
  </r>
  <r>
    <x v="6"/>
    <x v="4"/>
    <x v="57"/>
    <d v="1915-10-24T00:00:00"/>
    <n v="50.72"/>
    <n v="11.33"/>
    <s v="Germany"/>
    <s v="DH"/>
    <x v="0"/>
  </r>
  <r>
    <x v="6"/>
    <x v="4"/>
    <x v="57"/>
    <d v="1915-10-24T00:00:00"/>
    <n v="50.72"/>
    <n v="11.33"/>
    <s v="Germany"/>
    <s v="DH"/>
    <x v="0"/>
  </r>
  <r>
    <x v="2"/>
    <x v="9"/>
    <x v="58"/>
    <d v="1919-06-29T00:00:00"/>
    <n v="51.75"/>
    <n v="11.47"/>
    <s v="Germany"/>
    <s v="DH"/>
    <x v="0"/>
  </r>
  <r>
    <x v="16"/>
    <x v="7"/>
    <x v="55"/>
    <d v="1925-09-25T00:00:00"/>
    <n v="52.02"/>
    <n v="10.53"/>
    <s v="Germany"/>
    <s v="UU"/>
    <x v="0"/>
  </r>
  <r>
    <x v="7"/>
    <x v="1"/>
    <x v="55"/>
    <d v="1935-05-28T00:00:00"/>
    <n v="52.35"/>
    <n v="10.78"/>
    <s v="Germany"/>
    <s v="UU"/>
    <x v="0"/>
  </r>
  <r>
    <x v="0"/>
    <x v="5"/>
    <x v="62"/>
    <d v="1933-08-25T00:00:00"/>
    <n v="51.57"/>
    <n v="6.58"/>
    <s v="Germany"/>
    <s v="DH"/>
    <x v="0"/>
  </r>
  <r>
    <x v="10"/>
    <x v="10"/>
    <x v="55"/>
    <d v="1920-07-25T00:00:00"/>
    <n v="51.57"/>
    <n v="6.58"/>
    <s v="Germany"/>
    <s v="DH"/>
    <x v="0"/>
  </r>
  <r>
    <x v="8"/>
    <x v="5"/>
    <x v="55"/>
    <d v="1913-08-26T00:00:00"/>
    <n v="50.78"/>
    <n v="6.95"/>
    <s v="Germany"/>
    <s v="DH"/>
    <x v="0"/>
  </r>
  <r>
    <x v="30"/>
    <x v="8"/>
    <x v="67"/>
    <d v="1909-12-20T00:00:00"/>
    <n v="56.13"/>
    <n v="10.8"/>
    <s v="Denmark"/>
    <s v="UU"/>
    <x v="1"/>
  </r>
  <r>
    <x v="14"/>
    <x v="8"/>
    <x v="55"/>
    <d v="1930-11-25T00:00:00"/>
    <n v="55.72"/>
    <n v="12.52"/>
    <s v="Denmark"/>
    <s v="DH"/>
    <x v="0"/>
  </r>
  <r>
    <x v="3"/>
    <x v="8"/>
    <x v="57"/>
    <d v="1934-11-23T00:00:00"/>
    <n v="55.95"/>
    <n v="8.67"/>
    <s v="Denmark"/>
    <s v="DH"/>
    <x v="0"/>
  </r>
  <r>
    <x v="1"/>
    <x v="1"/>
    <x v="55"/>
    <d v="1910-05-28T00:00:00"/>
    <n v="55.95"/>
    <n v="8.67"/>
    <s v="Denmark"/>
    <s v="DH"/>
    <x v="0"/>
  </r>
  <r>
    <x v="14"/>
    <x v="6"/>
    <x v="55"/>
    <d v="1930-12-26T00:00:00"/>
    <n v="58.43"/>
    <n v="24.57"/>
    <s v="Estonia"/>
    <s v="RH"/>
    <x v="2"/>
  </r>
  <r>
    <x v="11"/>
    <x v="5"/>
    <x v="65"/>
    <d v="1931-08-30T00:00:00"/>
    <n v="51.5"/>
    <n v="-2.8"/>
    <s v="UK"/>
    <s v="DH"/>
    <x v="0"/>
  </r>
  <r>
    <x v="12"/>
    <x v="7"/>
    <x v="56"/>
    <d v="1927-09-27T00:00:00"/>
    <n v="57.3"/>
    <n v="-2"/>
    <s v="UK"/>
    <s v="DH"/>
    <x v="0"/>
  </r>
  <r>
    <x v="28"/>
    <x v="4"/>
    <x v="58"/>
    <d v="1932-10-26T00:00:00"/>
    <n v="54"/>
    <n v="-1.5"/>
    <s v="UK"/>
    <s v="UU"/>
    <x v="0"/>
  </r>
  <r>
    <x v="8"/>
    <x v="0"/>
    <x v="61"/>
    <d v="1914-03-05T00:00:00"/>
    <n v="53.4"/>
    <n v="-1.48"/>
    <s v="UK"/>
    <s v="UU"/>
    <x v="0"/>
  </r>
  <r>
    <x v="17"/>
    <x v="6"/>
    <x v="57"/>
    <d v="1917-12-24T00:00:00"/>
    <n v="51"/>
    <n v="0.9"/>
    <s v="UK"/>
    <s v="DH"/>
    <x v="0"/>
  </r>
  <r>
    <x v="17"/>
    <x v="6"/>
    <x v="57"/>
    <d v="1917-12-24T00:00:00"/>
    <n v="51"/>
    <n v="0.9"/>
    <s v="UK"/>
    <s v="DH"/>
    <x v="0"/>
  </r>
  <r>
    <x v="15"/>
    <x v="10"/>
    <x v="55"/>
    <d v="1929-07-26T00:00:00"/>
    <n v="53.6"/>
    <n v="-1.9"/>
    <s v="UK"/>
    <s v="DH"/>
    <x v="0"/>
  </r>
  <r>
    <x v="19"/>
    <x v="7"/>
    <x v="58"/>
    <d v="1926-09-26T00:00:00"/>
    <n v="46"/>
    <n v="15.92"/>
    <s v="Croatia"/>
    <s v="UU"/>
    <x v="0"/>
  </r>
  <r>
    <x v="25"/>
    <x v="4"/>
    <x v="55"/>
    <d v="1921-10-26T00:00:00"/>
    <n v="46"/>
    <n v="15.92"/>
    <s v="Croatia"/>
    <s v="UU"/>
    <x v="0"/>
  </r>
  <r>
    <x v="15"/>
    <x v="6"/>
    <x v="57"/>
    <d v="1929-12-24T00:00:00"/>
    <n v="52"/>
    <n v="4.7"/>
    <s v="Netherlands"/>
    <s v="UU"/>
    <x v="0"/>
  </r>
  <r>
    <x v="10"/>
    <x v="8"/>
    <x v="56"/>
    <d v="1920-11-26T00:00:00"/>
    <n v="51.5"/>
    <n v="3.6"/>
    <s v="Netherlands"/>
    <s v="ND"/>
    <x v="0"/>
  </r>
  <r>
    <x v="16"/>
    <x v="4"/>
    <x v="68"/>
    <d v="1925-11-05T00:00:00"/>
    <n v="52.62"/>
    <n v="6.28"/>
    <s v="Netherlands"/>
    <s v="UU"/>
    <x v="1"/>
  </r>
  <r>
    <x v="16"/>
    <x v="7"/>
    <x v="62"/>
    <d v="1925-09-24T00:00:00"/>
    <n v="53.1"/>
    <n v="4.8"/>
    <s v="Netherlands"/>
    <s v="DH"/>
    <x v="0"/>
  </r>
  <r>
    <x v="1"/>
    <x v="4"/>
    <x v="55"/>
    <d v="1910-10-26T00:00:00"/>
    <n v="53"/>
    <n v="4.8"/>
    <s v="Netherlands"/>
    <s v="RH"/>
    <x v="0"/>
  </r>
  <r>
    <x v="30"/>
    <x v="8"/>
    <x v="69"/>
    <d v="1909-11-30T00:00:00"/>
    <n v="53.1"/>
    <n v="4.8"/>
    <s v="Netherlands"/>
    <s v="RH"/>
    <x v="0"/>
  </r>
  <r>
    <x v="2"/>
    <x v="8"/>
    <x v="65"/>
    <d v="1919-11-29T00:00:00"/>
    <n v="53.1"/>
    <n v="4.7699999999999996"/>
    <s v="Netherlands"/>
    <s v="UU"/>
    <x v="0"/>
  </r>
  <r>
    <x v="21"/>
    <x v="4"/>
    <x v="66"/>
    <d v="1924-10-31T00:00:00"/>
    <n v="53.1"/>
    <n v="4.7699999999999996"/>
    <s v="Netherlands"/>
    <s v="UU"/>
    <x v="0"/>
  </r>
  <r>
    <x v="22"/>
    <x v="8"/>
    <x v="58"/>
    <d v="1907-11-26T00:00:00"/>
    <n v="53.1"/>
    <n v="4.8"/>
    <s v="Netherlands"/>
    <s v="UU"/>
    <x v="0"/>
  </r>
  <r>
    <x v="15"/>
    <x v="2"/>
    <x v="70"/>
    <d v="1930-05-12T00:00:00"/>
    <n v="52.05"/>
    <n v="4.2"/>
    <s v="Netherlands"/>
    <s v="UU"/>
    <x v="1"/>
  </r>
  <r>
    <x v="28"/>
    <x v="6"/>
    <x v="57"/>
    <d v="1932-12-23T00:00:00"/>
    <n v="52.2"/>
    <n v="5.2"/>
    <s v="Netherlands"/>
    <s v="UU"/>
    <x v="0"/>
  </r>
  <r>
    <x v="19"/>
    <x v="1"/>
    <x v="62"/>
    <d v="1926-05-27T00:00:00"/>
    <n v="52.9"/>
    <n v="6.3"/>
    <s v="Netherlands"/>
    <s v="UU"/>
    <x v="0"/>
  </r>
  <r>
    <x v="16"/>
    <x v="7"/>
    <x v="62"/>
    <d v="1925-09-24T00:00:00"/>
    <n v="53.5"/>
    <n v="5.6"/>
    <s v="Netherlands"/>
    <s v="DH"/>
    <x v="0"/>
  </r>
  <r>
    <x v="0"/>
    <x v="7"/>
    <x v="62"/>
    <d v="1933-09-24T00:00:00"/>
    <n v="59.8"/>
    <n v="5.53"/>
    <s v="Norway"/>
    <s v="UU"/>
    <x v="0"/>
  </r>
  <r>
    <x v="1"/>
    <x v="8"/>
    <x v="57"/>
    <d v="1910-11-23T00:00:00"/>
    <n v="60.15"/>
    <n v="5.45"/>
    <s v="Norway"/>
    <s v="DH"/>
    <x v="0"/>
  </r>
  <r>
    <x v="9"/>
    <x v="8"/>
    <x v="57"/>
    <d v="1906-11-23T00:00:00"/>
    <n v="61.2"/>
    <n v="26.3"/>
    <s v="Finland"/>
    <s v="UU"/>
    <x v="0"/>
  </r>
  <r>
    <x v="19"/>
    <x v="2"/>
    <x v="57"/>
    <d v="1927-04-25T00:00:00"/>
    <n v="61"/>
    <n v="25.7"/>
    <s v="Finland"/>
    <s v="UU"/>
    <x v="0"/>
  </r>
  <r>
    <x v="18"/>
    <x v="6"/>
    <x v="57"/>
    <d v="1928-12-23T00:00:00"/>
    <n v="62.4"/>
    <n v="27.9"/>
    <s v="Finland"/>
    <s v="AH"/>
    <x v="0"/>
  </r>
  <r>
    <x v="4"/>
    <x v="4"/>
    <x v="57"/>
    <d v="1923-10-24T00:00:00"/>
    <n v="60.4"/>
    <n v="22.3"/>
    <s v="Finland"/>
    <s v="UU"/>
    <x v="0"/>
  </r>
  <r>
    <x v="21"/>
    <x v="7"/>
    <x v="68"/>
    <d v="1924-10-04T00:00:00"/>
    <n v="61.48"/>
    <n v="28.27"/>
    <s v="Finland"/>
    <s v="UU"/>
    <x v="0"/>
  </r>
  <r>
    <x v="14"/>
    <x v="11"/>
    <x v="57"/>
    <d v="1931-03-26T00:00:00"/>
    <n v="63.2"/>
    <n v="23.8"/>
    <s v="Finland"/>
    <s v="UU"/>
    <x v="0"/>
  </r>
  <r>
    <x v="14"/>
    <x v="6"/>
    <x v="63"/>
    <d v="1930-12-29T00:00:00"/>
    <n v="62.62"/>
    <n v="29.7"/>
    <s v="Finland"/>
    <s v="DH"/>
    <x v="0"/>
  </r>
  <r>
    <x v="29"/>
    <x v="8"/>
    <x v="57"/>
    <d v="1936-11-22T00:00:00"/>
    <n v="64.5"/>
    <n v="26.7"/>
    <s v="Finland"/>
    <s v="RH"/>
    <x v="0"/>
  </r>
  <r>
    <x v="12"/>
    <x v="6"/>
    <x v="57"/>
    <d v="1927-12-24T00:00:00"/>
    <n v="60.6"/>
    <n v="27.2"/>
    <s v="Finland"/>
    <s v="AH"/>
    <x v="0"/>
  </r>
  <r>
    <x v="21"/>
    <x v="5"/>
    <x v="62"/>
    <d v="1924-08-24T00:00:00"/>
    <n v="60.6"/>
    <n v="27.2"/>
    <s v="Finland"/>
    <s v="UU"/>
    <x v="0"/>
  </r>
  <r>
    <x v="13"/>
    <x v="5"/>
    <x v="55"/>
    <d v="1914-08-26T00:00:00"/>
    <n v="60.57"/>
    <n v="27.22"/>
    <s v="Finland"/>
    <s v="UU"/>
    <x v="0"/>
  </r>
  <r>
    <x v="1"/>
    <x v="8"/>
    <x v="63"/>
    <d v="1910-11-28T00:00:00"/>
    <n v="61.33"/>
    <n v="24"/>
    <s v="Finland"/>
    <s v="AH"/>
    <x v="0"/>
  </r>
  <r>
    <x v="1"/>
    <x v="6"/>
    <x v="57"/>
    <d v="1910-12-24T00:00:00"/>
    <n v="60.5"/>
    <n v="24.2"/>
    <s v="Finland"/>
    <s v="AH"/>
    <x v="0"/>
  </r>
  <r>
    <x v="29"/>
    <x v="10"/>
    <x v="55"/>
    <d v="1936-07-25T00:00:00"/>
    <n v="62.65"/>
    <n v="21.55"/>
    <s v="Finland"/>
    <s v="DH"/>
    <x v="0"/>
  </r>
  <r>
    <x v="23"/>
    <x v="11"/>
    <x v="57"/>
    <d v="1917-03-25T00:00:00"/>
    <n v="60.8"/>
    <n v="28"/>
    <s v="Finland"/>
    <s v="DH"/>
    <x v="0"/>
  </r>
  <r>
    <x v="10"/>
    <x v="3"/>
    <x v="57"/>
    <d v="1921-01-23T00:00:00"/>
    <n v="60.8"/>
    <n v="28.1"/>
    <s v="Finland"/>
    <s v="DH"/>
    <x v="0"/>
  </r>
  <r>
    <x v="14"/>
    <x v="5"/>
    <x v="62"/>
    <d v="1930-08-25T00:00:00"/>
    <n v="60.9"/>
    <n v="27.6"/>
    <s v="Finland"/>
    <s v="UU"/>
    <x v="0"/>
  </r>
  <r>
    <x v="20"/>
    <x v="8"/>
    <x v="57"/>
    <d v="1911-11-23T00:00:00"/>
    <n v="55.38"/>
    <n v="12.83"/>
    <s v="Sweden"/>
    <s v="UU"/>
    <x v="0"/>
  </r>
  <r>
    <x v="10"/>
    <x v="7"/>
    <x v="69"/>
    <d v="1920-09-29T00:00:00"/>
    <n v="55.4"/>
    <n v="12.83"/>
    <s v="Sweden"/>
    <s v="DH"/>
    <x v="0"/>
  </r>
  <r>
    <x v="24"/>
    <x v="1"/>
    <x v="62"/>
    <d v="1918-05-27T00:00:00"/>
    <n v="55.42"/>
    <n v="12.83"/>
    <s v="Sweden"/>
    <s v="DH"/>
    <x v="0"/>
  </r>
  <r>
    <x v="9"/>
    <x v="11"/>
    <x v="57"/>
    <d v="1907-03-26T00:00:00"/>
    <n v="55.42"/>
    <n v="12.83"/>
    <s v="Sweden"/>
    <s v="DH"/>
    <x v="0"/>
  </r>
  <r>
    <x v="8"/>
    <x v="7"/>
    <x v="71"/>
    <d v="1913-10-06T00:00:00"/>
    <n v="55.38"/>
    <n v="12.83"/>
    <s v="Sweden"/>
    <s v="UU"/>
    <x v="0"/>
  </r>
  <r>
    <x v="2"/>
    <x v="2"/>
    <x v="57"/>
    <d v="1920-04-24T00:00:00"/>
    <n v="55.38"/>
    <n v="12.83"/>
    <s v="Sweden"/>
    <s v="RH"/>
    <x v="0"/>
  </r>
  <r>
    <x v="0"/>
    <x v="6"/>
    <x v="57"/>
    <d v="1933-12-24T00:00:00"/>
    <n v="55.38"/>
    <n v="12.83"/>
    <s v="Sweden"/>
    <s v="UU"/>
    <x v="0"/>
  </r>
  <r>
    <x v="6"/>
    <x v="5"/>
    <x v="55"/>
    <d v="1915-08-26T00:00:00"/>
    <n v="55.8"/>
    <n v="13.37"/>
    <s v="Sweden"/>
    <s v="DH"/>
    <x v="0"/>
  </r>
  <r>
    <x v="23"/>
    <x v="0"/>
    <x v="57"/>
    <d v="1917-02-22T00:00:00"/>
    <n v="55.38"/>
    <n v="12.83"/>
    <s v="Sweden"/>
    <s v="DH"/>
    <x v="0"/>
  </r>
  <r>
    <x v="20"/>
    <x v="3"/>
    <x v="66"/>
    <d v="1912-02-01T00:00:00"/>
    <n v="55.42"/>
    <n v="12.83"/>
    <s v="Sweden"/>
    <s v="RH"/>
    <x v="0"/>
  </r>
  <r>
    <x v="21"/>
    <x v="0"/>
    <x v="57"/>
    <d v="1925-02-22T00:00:00"/>
    <n v="55.38"/>
    <n v="12.83"/>
    <s v="Sweden"/>
    <s v="DH"/>
    <x v="0"/>
  </r>
  <r>
    <x v="16"/>
    <x v="6"/>
    <x v="57"/>
    <d v="1925-12-24T00:00:00"/>
    <n v="55.65"/>
    <n v="13.5"/>
    <s v="Sweden"/>
    <s v="UU"/>
    <x v="0"/>
  </r>
  <r>
    <x v="26"/>
    <x v="4"/>
    <x v="57"/>
    <d v="1922-10-24T00:00:00"/>
    <n v="55.7"/>
    <n v="13.45"/>
    <s v="Sweden"/>
    <s v="AH"/>
    <x v="0"/>
  </r>
  <r>
    <x v="14"/>
    <x v="4"/>
    <x v="57"/>
    <d v="1930-10-24T00:00:00"/>
    <n v="55.4"/>
    <n v="12.93"/>
    <s v="Sweden"/>
    <s v="UU"/>
    <x v="0"/>
  </r>
  <r>
    <x v="18"/>
    <x v="4"/>
    <x v="57"/>
    <d v="1928-10-23T00:00:00"/>
    <n v="55.4"/>
    <n v="12.93"/>
    <s v="Sweden"/>
    <s v="UU"/>
    <x v="0"/>
  </r>
  <r>
    <x v="24"/>
    <x v="11"/>
    <x v="57"/>
    <d v="1919-03-26T00:00:00"/>
    <n v="55.42"/>
    <n v="12.83"/>
    <s v="Sweden"/>
    <s v="RH"/>
    <x v="0"/>
  </r>
  <r>
    <x v="21"/>
    <x v="11"/>
    <x v="57"/>
    <d v="1925-03-25T00:00:00"/>
    <n v="55.42"/>
    <n v="12.83"/>
    <s v="Sweden"/>
    <s v="RH"/>
    <x v="0"/>
  </r>
  <r>
    <x v="13"/>
    <x v="0"/>
    <x v="63"/>
    <d v="1915-02-28T00:00:00"/>
    <n v="56.92"/>
    <n v="12.48"/>
    <s v="Sweden"/>
    <s v="UU"/>
    <x v="0"/>
  </r>
  <r>
    <x v="16"/>
    <x v="6"/>
    <x v="62"/>
    <d v="1925-12-25T00:00:00"/>
    <n v="51.02"/>
    <n v="4.0199999999999996"/>
    <s v="Belgium"/>
    <s v="UU"/>
    <x v="0"/>
  </r>
  <r>
    <x v="22"/>
    <x v="4"/>
    <x v="55"/>
    <d v="1907-10-26T00:00:00"/>
    <n v="49.9"/>
    <n v="18.12"/>
    <s v="Czech Republic"/>
    <s v="DH"/>
    <x v="0"/>
  </r>
  <r>
    <x v="4"/>
    <x v="8"/>
    <x v="62"/>
    <d v="1923-11-24T00:00:00"/>
    <n v="49.88"/>
    <n v="15.03"/>
    <s v="Czech Republic"/>
    <s v="DH"/>
    <x v="0"/>
  </r>
  <r>
    <x v="0"/>
    <x v="2"/>
    <x v="55"/>
    <d v="1934-04-27T00:00:00"/>
    <n v="49.88"/>
    <n v="15.03"/>
    <s v="Czech Republic"/>
    <s v="DH"/>
    <x v="0"/>
  </r>
  <r>
    <x v="6"/>
    <x v="3"/>
    <x v="62"/>
    <d v="1916-01-25T00:00:00"/>
    <n v="50.4"/>
    <n v="11.05"/>
    <s v="Germany"/>
    <s v="UU"/>
    <x v="0"/>
  </r>
  <r>
    <x v="2"/>
    <x v="10"/>
    <x v="55"/>
    <d v="1919-07-26T00:00:00"/>
    <n v="50.93"/>
    <n v="8.4"/>
    <s v="Germany"/>
    <s v="RH"/>
    <x v="2"/>
  </r>
  <r>
    <x v="10"/>
    <x v="0"/>
    <x v="58"/>
    <d v="1921-02-25T00:00:00"/>
    <n v="56.93"/>
    <n v="8.52"/>
    <s v="Denmark"/>
    <s v="DH"/>
    <x v="0"/>
  </r>
  <r>
    <x v="6"/>
    <x v="6"/>
    <x v="62"/>
    <d v="1915-12-25T00:00:00"/>
    <n v="56.92"/>
    <n v="8.52"/>
    <s v="Denmark"/>
    <s v="DH"/>
    <x v="0"/>
  </r>
  <r>
    <x v="2"/>
    <x v="2"/>
    <x v="58"/>
    <d v="1920-04-27T00:00:00"/>
    <n v="58.75"/>
    <n v="27.02"/>
    <s v="Estonia"/>
    <s v="UU"/>
    <x v="0"/>
  </r>
  <r>
    <x v="13"/>
    <x v="3"/>
    <x v="55"/>
    <d v="1915-01-26T00:00:00"/>
    <n v="54.1"/>
    <n v="-4.8"/>
    <s v="UK"/>
    <s v="UU"/>
    <x v="0"/>
  </r>
  <r>
    <x v="17"/>
    <x v="4"/>
    <x v="62"/>
    <d v="1917-10-25T00:00:00"/>
    <n v="50.9"/>
    <n v="-1.1000000000000001"/>
    <s v="UK"/>
    <s v="DH"/>
    <x v="2"/>
  </r>
  <r>
    <x v="8"/>
    <x v="4"/>
    <x v="62"/>
    <d v="1913-10-25T00:00:00"/>
    <n v="51.8"/>
    <n v="-0.8"/>
    <s v="UK"/>
    <s v="PD"/>
    <x v="0"/>
  </r>
  <r>
    <x v="15"/>
    <x v="0"/>
    <x v="63"/>
    <d v="1930-02-28T00:00:00"/>
    <n v="45.75"/>
    <n v="18"/>
    <s v="Croatia"/>
    <s v="UU"/>
    <x v="0"/>
  </r>
  <r>
    <x v="30"/>
    <x v="2"/>
    <x v="62"/>
    <d v="1910-04-26T00:00:00"/>
    <n v="51.4"/>
    <n v="6.1"/>
    <s v="Netherlands"/>
    <s v="UU"/>
    <x v="0"/>
  </r>
  <r>
    <x v="1"/>
    <x v="6"/>
    <x v="63"/>
    <d v="1910-12-29T00:00:00"/>
    <n v="51.4"/>
    <n v="6.2"/>
    <s v="Netherlands"/>
    <s v="AH"/>
    <x v="0"/>
  </r>
  <r>
    <x v="17"/>
    <x v="4"/>
    <x v="62"/>
    <d v="1917-10-25T00:00:00"/>
    <n v="51.38"/>
    <n v="6.1"/>
    <s v="Netherlands"/>
    <s v="RH"/>
    <x v="2"/>
  </r>
  <r>
    <x v="21"/>
    <x v="7"/>
    <x v="62"/>
    <d v="1924-09-23T00:00:00"/>
    <n v="51.38"/>
    <n v="6.1"/>
    <s v="Netherlands"/>
    <s v="RH"/>
    <x v="2"/>
  </r>
  <r>
    <x v="1"/>
    <x v="7"/>
    <x v="55"/>
    <d v="1910-09-25T00:00:00"/>
    <n v="51.5"/>
    <n v="5.7"/>
    <s v="Netherlands"/>
    <s v="RH"/>
    <x v="0"/>
  </r>
  <r>
    <x v="22"/>
    <x v="0"/>
    <x v="56"/>
    <d v="1908-02-27T00:00:00"/>
    <n v="51.5"/>
    <n v="5.6"/>
    <s v="Netherlands"/>
    <s v="UU"/>
    <x v="0"/>
  </r>
  <r>
    <x v="26"/>
    <x v="1"/>
    <x v="55"/>
    <d v="1922-05-28T00:00:00"/>
    <n v="52.1"/>
    <n v="4.3"/>
    <s v="Netherlands"/>
    <s v="UU"/>
    <x v="0"/>
  </r>
  <r>
    <x v="11"/>
    <x v="0"/>
    <x v="55"/>
    <d v="1932-02-25T00:00:00"/>
    <n v="52.1"/>
    <n v="4.2"/>
    <s v="Netherlands"/>
    <s v="AH"/>
    <x v="0"/>
  </r>
  <r>
    <x v="16"/>
    <x v="1"/>
    <x v="55"/>
    <d v="1925-05-27T00:00:00"/>
    <n v="52.1"/>
    <n v="4.2"/>
    <s v="Netherlands"/>
    <s v="UU"/>
    <x v="0"/>
  </r>
  <r>
    <x v="11"/>
    <x v="1"/>
    <x v="55"/>
    <d v="1931-05-28T00:00:00"/>
    <n v="52"/>
    <n v="4.2"/>
    <s v="Netherlands"/>
    <s v="AH"/>
    <x v="0"/>
  </r>
  <r>
    <x v="22"/>
    <x v="11"/>
    <x v="62"/>
    <d v="1908-03-26T00:00:00"/>
    <n v="52.1"/>
    <n v="4.2"/>
    <s v="Netherlands"/>
    <s v="UU"/>
    <x v="0"/>
  </r>
  <r>
    <x v="16"/>
    <x v="8"/>
    <x v="62"/>
    <d v="1925-11-24T00:00:00"/>
    <n v="52.1"/>
    <n v="4.2"/>
    <s v="Netherlands"/>
    <s v="UU"/>
    <x v="0"/>
  </r>
  <r>
    <x v="21"/>
    <x v="10"/>
    <x v="55"/>
    <d v="1924-07-25T00:00:00"/>
    <n v="52.9"/>
    <n v="5.9"/>
    <s v="Netherlands"/>
    <s v="UU"/>
    <x v="0"/>
  </r>
  <r>
    <x v="0"/>
    <x v="10"/>
    <x v="63"/>
    <d v="1933-07-29T00:00:00"/>
    <n v="52.9"/>
    <n v="5.9"/>
    <s v="Netherlands"/>
    <s v="UU"/>
    <x v="0"/>
  </r>
  <r>
    <x v="9"/>
    <x v="8"/>
    <x v="62"/>
    <d v="1906-11-24T00:00:00"/>
    <n v="52.9"/>
    <n v="5.9"/>
    <s v="Netherlands"/>
    <s v="DH"/>
    <x v="0"/>
  </r>
  <r>
    <x v="16"/>
    <x v="4"/>
    <x v="62"/>
    <d v="1925-10-25T00:00:00"/>
    <n v="52.9"/>
    <n v="5.9"/>
    <s v="Netherlands"/>
    <s v="DH"/>
    <x v="0"/>
  </r>
  <r>
    <x v="14"/>
    <x v="10"/>
    <x v="55"/>
    <d v="1930-07-26T00:00:00"/>
    <n v="53"/>
    <n v="5.9"/>
    <s v="Netherlands"/>
    <s v="DH"/>
    <x v="0"/>
  </r>
  <r>
    <x v="14"/>
    <x v="10"/>
    <x v="55"/>
    <d v="1930-07-26T00:00:00"/>
    <n v="53"/>
    <n v="5.9"/>
    <s v="Netherlands"/>
    <s v="DH"/>
    <x v="0"/>
  </r>
  <r>
    <x v="14"/>
    <x v="4"/>
    <x v="62"/>
    <d v="1930-10-25T00:00:00"/>
    <n v="52.9"/>
    <n v="5.9"/>
    <s v="Netherlands"/>
    <s v="UU"/>
    <x v="0"/>
  </r>
  <r>
    <x v="9"/>
    <x v="8"/>
    <x v="62"/>
    <d v="1906-11-24T00:00:00"/>
    <n v="52.9"/>
    <n v="5.9"/>
    <s v="Netherlands"/>
    <s v="DH"/>
    <x v="0"/>
  </r>
  <r>
    <x v="0"/>
    <x v="4"/>
    <x v="62"/>
    <d v="1933-10-25T00:00:00"/>
    <n v="53"/>
    <n v="5.9"/>
    <s v="Netherlands"/>
    <s v="AH"/>
    <x v="0"/>
  </r>
  <r>
    <x v="11"/>
    <x v="4"/>
    <x v="62"/>
    <d v="1931-10-25T00:00:00"/>
    <n v="53"/>
    <n v="5.9"/>
    <s v="Netherlands"/>
    <s v="AH"/>
    <x v="0"/>
  </r>
  <r>
    <x v="16"/>
    <x v="4"/>
    <x v="62"/>
    <d v="1925-10-25T00:00:00"/>
    <n v="52.9"/>
    <n v="5.9"/>
    <s v="Netherlands"/>
    <s v="DH"/>
    <x v="0"/>
  </r>
  <r>
    <x v="9"/>
    <x v="8"/>
    <x v="62"/>
    <d v="1906-11-24T00:00:00"/>
    <n v="52.9"/>
    <n v="5.9"/>
    <s v="Netherlands"/>
    <s v="DH"/>
    <x v="0"/>
  </r>
  <r>
    <x v="24"/>
    <x v="8"/>
    <x v="62"/>
    <d v="1918-11-24T00:00:00"/>
    <n v="52.9"/>
    <n v="5.9"/>
    <s v="Netherlands"/>
    <s v="UU"/>
    <x v="0"/>
  </r>
  <r>
    <x v="23"/>
    <x v="11"/>
    <x v="62"/>
    <d v="1917-03-26T00:00:00"/>
    <n v="67.099999999999994"/>
    <n v="15.4"/>
    <s v="Norway"/>
    <s v="UU"/>
    <x v="0"/>
  </r>
  <r>
    <x v="14"/>
    <x v="8"/>
    <x v="62"/>
    <d v="1930-11-24T00:00:00"/>
    <n v="60.2"/>
    <n v="25"/>
    <s v="Finland"/>
    <s v="UU"/>
    <x v="0"/>
  </r>
  <r>
    <x v="10"/>
    <x v="8"/>
    <x v="60"/>
    <d v="1920-12-01T00:00:00"/>
    <n v="64.099999999999994"/>
    <n v="28.33"/>
    <s v="Finland"/>
    <s v="DH"/>
    <x v="0"/>
  </r>
  <r>
    <x v="27"/>
    <x v="6"/>
    <x v="62"/>
    <d v="1912-12-24T00:00:00"/>
    <n v="64.099999999999994"/>
    <n v="28.3"/>
    <s v="Finland"/>
    <s v="DH"/>
    <x v="0"/>
  </r>
  <r>
    <x v="28"/>
    <x v="0"/>
    <x v="55"/>
    <d v="1933-02-24T00:00:00"/>
    <n v="61"/>
    <n v="23.67"/>
    <s v="Finland"/>
    <s v="DH"/>
    <x v="0"/>
  </r>
  <r>
    <x v="9"/>
    <x v="5"/>
    <x v="56"/>
    <d v="1906-08-28T00:00:00"/>
    <n v="61.12"/>
    <n v="23.67"/>
    <s v="Finland"/>
    <s v="DH"/>
    <x v="0"/>
  </r>
  <r>
    <x v="9"/>
    <x v="8"/>
    <x v="56"/>
    <d v="1906-11-27T00:00:00"/>
    <n v="61.77"/>
    <n v="23.63"/>
    <s v="Finland"/>
    <s v="UU"/>
    <x v="0"/>
  </r>
  <r>
    <x v="23"/>
    <x v="7"/>
    <x v="55"/>
    <d v="1916-09-24T00:00:00"/>
    <n v="61.53"/>
    <n v="23.7"/>
    <s v="Finland"/>
    <s v="UU"/>
    <x v="0"/>
  </r>
  <r>
    <x v="28"/>
    <x v="2"/>
    <x v="55"/>
    <d v="1933-04-26T00:00:00"/>
    <n v="64.650000000000006"/>
    <n v="26.53"/>
    <s v="Finland"/>
    <s v="PD"/>
    <x v="0"/>
  </r>
  <r>
    <x v="6"/>
    <x v="5"/>
    <x v="56"/>
    <d v="1915-08-28T00:00:00"/>
    <n v="60.77"/>
    <n v="28.07"/>
    <s v="Finland"/>
    <s v="DH"/>
    <x v="0"/>
  </r>
  <r>
    <x v="0"/>
    <x v="3"/>
    <x v="62"/>
    <d v="1934-01-25T00:00:00"/>
    <n v="60.8"/>
    <n v="27.2"/>
    <s v="Finland"/>
    <s v="DH"/>
    <x v="0"/>
  </r>
  <r>
    <x v="1"/>
    <x v="3"/>
    <x v="62"/>
    <d v="1911-01-25T00:00:00"/>
    <n v="60.3"/>
    <n v="24.5"/>
    <s v="Finland"/>
    <s v="DH"/>
    <x v="0"/>
  </r>
  <r>
    <x v="1"/>
    <x v="3"/>
    <x v="62"/>
    <d v="1911-01-25T00:00:00"/>
    <n v="60.3"/>
    <n v="24.5"/>
    <s v="Finland"/>
    <s v="DH"/>
    <x v="0"/>
  </r>
  <r>
    <x v="30"/>
    <x v="7"/>
    <x v="68"/>
    <d v="1909-10-05T00:00:00"/>
    <n v="60.62"/>
    <n v="24.85"/>
    <s v="Finland"/>
    <s v="UU"/>
    <x v="0"/>
  </r>
  <r>
    <x v="29"/>
    <x v="10"/>
    <x v="55"/>
    <d v="1936-07-25T00:00:00"/>
    <n v="55.67"/>
    <n v="13.48"/>
    <s v="Sweden"/>
    <s v="UU"/>
    <x v="0"/>
  </r>
  <r>
    <x v="9"/>
    <x v="8"/>
    <x v="65"/>
    <d v="1906-11-29T00:00:00"/>
    <n v="55.42"/>
    <n v="12.83"/>
    <s v="Sweden"/>
    <s v="RH"/>
    <x v="0"/>
  </r>
  <r>
    <x v="9"/>
    <x v="11"/>
    <x v="62"/>
    <d v="1907-03-27T00:00:00"/>
    <n v="56.4"/>
    <n v="12.67"/>
    <s v="Sweden"/>
    <s v="RH"/>
    <x v="1"/>
  </r>
  <r>
    <x v="23"/>
    <x v="8"/>
    <x v="62"/>
    <d v="1916-11-23T00:00:00"/>
    <n v="62.43"/>
    <n v="17.38"/>
    <s v="Sweden"/>
    <s v="AH"/>
    <x v="0"/>
  </r>
  <r>
    <x v="30"/>
    <x v="4"/>
    <x v="55"/>
    <d v="1909-10-26T00:00:00"/>
    <n v="54.6"/>
    <n v="13.12"/>
    <s v="Germany"/>
    <s v="UU"/>
    <x v="0"/>
  </r>
  <r>
    <x v="26"/>
    <x v="2"/>
    <x v="55"/>
    <d v="1923-04-27T00:00:00"/>
    <n v="51.78"/>
    <n v="11.43"/>
    <s v="Germany"/>
    <s v="DH"/>
    <x v="0"/>
  </r>
  <r>
    <x v="2"/>
    <x v="6"/>
    <x v="58"/>
    <d v="1919-12-27T00:00:00"/>
    <n v="51.75"/>
    <n v="11.47"/>
    <s v="Germany"/>
    <s v="DH"/>
    <x v="0"/>
  </r>
  <r>
    <x v="6"/>
    <x v="8"/>
    <x v="56"/>
    <d v="1915-11-27T00:00:00"/>
    <n v="51.72"/>
    <n v="11.43"/>
    <s v="Germany"/>
    <s v="RH"/>
    <x v="2"/>
  </r>
  <r>
    <x v="12"/>
    <x v="10"/>
    <x v="58"/>
    <d v="1927-07-27T00:00:00"/>
    <n v="53.75"/>
    <n v="10.88"/>
    <s v="Germany"/>
    <s v="DH"/>
    <x v="0"/>
  </r>
  <r>
    <x v="0"/>
    <x v="9"/>
    <x v="58"/>
    <d v="1933-06-28T00:00:00"/>
    <n v="51.75"/>
    <n v="11.48"/>
    <s v="Germany"/>
    <s v="DH"/>
    <x v="0"/>
  </r>
  <r>
    <x v="21"/>
    <x v="10"/>
    <x v="58"/>
    <d v="1924-07-26T00:00:00"/>
    <n v="51.75"/>
    <n v="11.5"/>
    <s v="Germany"/>
    <s v="DH"/>
    <x v="0"/>
  </r>
  <r>
    <x v="10"/>
    <x v="2"/>
    <x v="55"/>
    <d v="1921-04-26T00:00:00"/>
    <n v="50.93"/>
    <n v="11.6"/>
    <s v="Germany"/>
    <s v="DH"/>
    <x v="0"/>
  </r>
  <r>
    <x v="22"/>
    <x v="11"/>
    <x v="55"/>
    <d v="1908-03-27T00:00:00"/>
    <n v="51.32"/>
    <n v="7.33"/>
    <s v="Germany"/>
    <s v="DH"/>
    <x v="0"/>
  </r>
  <r>
    <x v="10"/>
    <x v="4"/>
    <x v="65"/>
    <d v="1920-10-29T00:00:00"/>
    <n v="55.63"/>
    <n v="8.2799999999999994"/>
    <s v="Denmark"/>
    <s v="RH"/>
    <x v="2"/>
  </r>
  <r>
    <x v="8"/>
    <x v="9"/>
    <x v="58"/>
    <d v="1913-06-28T00:00:00"/>
    <n v="59.55"/>
    <n v="26.28"/>
    <s v="Estonia"/>
    <s v="DH"/>
    <x v="0"/>
  </r>
  <r>
    <x v="24"/>
    <x v="0"/>
    <x v="55"/>
    <d v="1919-02-25T00:00:00"/>
    <n v="59.25"/>
    <n v="25.83"/>
    <s v="Estonia"/>
    <s v="DH"/>
    <x v="0"/>
  </r>
  <r>
    <x v="13"/>
    <x v="4"/>
    <x v="55"/>
    <d v="1914-10-26T00:00:00"/>
    <n v="53.8"/>
    <n v="-3"/>
    <s v="UK"/>
    <s v="ND"/>
    <x v="2"/>
  </r>
  <r>
    <x v="4"/>
    <x v="4"/>
    <x v="55"/>
    <d v="1923-10-26T00:00:00"/>
    <n v="54.1"/>
    <n v="-4.8"/>
    <s v="UK"/>
    <s v="UU"/>
    <x v="0"/>
  </r>
  <r>
    <x v="10"/>
    <x v="8"/>
    <x v="63"/>
    <d v="1920-11-27T00:00:00"/>
    <n v="51.8"/>
    <n v="-0.8"/>
    <s v="UK"/>
    <s v="UU"/>
    <x v="0"/>
  </r>
  <r>
    <x v="10"/>
    <x v="7"/>
    <x v="56"/>
    <d v="1920-09-26T00:00:00"/>
    <n v="47.58"/>
    <n v="21.15"/>
    <s v="Hungary"/>
    <s v="DH"/>
    <x v="0"/>
  </r>
  <r>
    <x v="10"/>
    <x v="1"/>
    <x v="58"/>
    <d v="1920-05-28T00:00:00"/>
    <n v="52.13"/>
    <n v="4.33"/>
    <s v="Netherlands"/>
    <s v="UU"/>
    <x v="0"/>
  </r>
  <r>
    <x v="27"/>
    <x v="9"/>
    <x v="56"/>
    <d v="1912-06-29T00:00:00"/>
    <n v="52.1"/>
    <n v="4.4000000000000004"/>
    <s v="Netherlands"/>
    <s v="UU"/>
    <x v="0"/>
  </r>
  <r>
    <x v="25"/>
    <x v="5"/>
    <x v="58"/>
    <d v="1921-08-27T00:00:00"/>
    <n v="53.1"/>
    <n v="4.9000000000000004"/>
    <s v="Netherlands"/>
    <s v="DH"/>
    <x v="0"/>
  </r>
  <r>
    <x v="23"/>
    <x v="7"/>
    <x v="56"/>
    <d v="1916-09-26T00:00:00"/>
    <n v="52.2"/>
    <n v="6.2"/>
    <s v="Netherlands"/>
    <s v="DH"/>
    <x v="0"/>
  </r>
  <r>
    <x v="21"/>
    <x v="3"/>
    <x v="58"/>
    <d v="1925-01-26T00:00:00"/>
    <n v="53.1"/>
    <n v="6.5"/>
    <s v="Netherlands"/>
    <s v="DH"/>
    <x v="0"/>
  </r>
  <r>
    <x v="1"/>
    <x v="5"/>
    <x v="56"/>
    <d v="1910-08-28T00:00:00"/>
    <n v="52.2"/>
    <n v="5.2"/>
    <s v="Netherlands"/>
    <s v="DH"/>
    <x v="0"/>
  </r>
  <r>
    <x v="8"/>
    <x v="0"/>
    <x v="55"/>
    <d v="1914-02-25T00:00:00"/>
    <n v="52.2"/>
    <n v="5.2"/>
    <s v="Netherlands"/>
    <s v="DH"/>
    <x v="0"/>
  </r>
  <r>
    <x v="13"/>
    <x v="7"/>
    <x v="65"/>
    <d v="1914-09-29T00:00:00"/>
    <n v="53.1"/>
    <n v="4.8"/>
    <s v="Netherlands"/>
    <s v="DH"/>
    <x v="0"/>
  </r>
  <r>
    <x v="6"/>
    <x v="8"/>
    <x v="69"/>
    <d v="1915-11-30T00:00:00"/>
    <n v="53.3"/>
    <n v="5.08"/>
    <s v="Netherlands"/>
    <s v="UU"/>
    <x v="0"/>
  </r>
  <r>
    <x v="1"/>
    <x v="4"/>
    <x v="55"/>
    <d v="1910-10-26T00:00:00"/>
    <n v="53.2"/>
    <n v="6.6"/>
    <s v="Netherlands"/>
    <s v="UU"/>
    <x v="2"/>
  </r>
  <r>
    <x v="25"/>
    <x v="7"/>
    <x v="63"/>
    <d v="1921-09-28T00:00:00"/>
    <n v="53.2"/>
    <n v="6.6"/>
    <s v="Netherlands"/>
    <s v="UU"/>
    <x v="0"/>
  </r>
  <r>
    <x v="18"/>
    <x v="4"/>
    <x v="55"/>
    <d v="1928-10-25T00:00:00"/>
    <n v="53.2"/>
    <n v="6.6"/>
    <s v="Netherlands"/>
    <s v="UU"/>
    <x v="0"/>
  </r>
  <r>
    <x v="27"/>
    <x v="8"/>
    <x v="55"/>
    <d v="1912-11-24T00:00:00"/>
    <n v="52.1"/>
    <n v="4.2"/>
    <s v="Netherlands"/>
    <s v="UU"/>
    <x v="0"/>
  </r>
  <r>
    <x v="1"/>
    <x v="7"/>
    <x v="58"/>
    <d v="1910-09-26T00:00:00"/>
    <n v="52.1"/>
    <n v="4.2"/>
    <s v="Netherlands"/>
    <s v="UU"/>
    <x v="0"/>
  </r>
  <r>
    <x v="17"/>
    <x v="0"/>
    <x v="58"/>
    <d v="1918-02-26T00:00:00"/>
    <n v="52.1"/>
    <n v="4.4000000000000004"/>
    <s v="Netherlands"/>
    <s v="UU"/>
    <x v="0"/>
  </r>
  <r>
    <x v="22"/>
    <x v="4"/>
    <x v="56"/>
    <d v="1907-10-28T00:00:00"/>
    <n v="51.9"/>
    <n v="4.0999999999999996"/>
    <s v="Netherlands"/>
    <s v="UU"/>
    <x v="0"/>
  </r>
  <r>
    <x v="13"/>
    <x v="5"/>
    <x v="56"/>
    <d v="1914-08-28T00:00:00"/>
    <n v="51.8"/>
    <n v="4.0999999999999996"/>
    <s v="Netherlands"/>
    <s v="DH"/>
    <x v="0"/>
  </r>
  <r>
    <x v="19"/>
    <x v="10"/>
    <x v="58"/>
    <d v="1926-07-27T00:00:00"/>
    <n v="53"/>
    <n v="6"/>
    <s v="Netherlands"/>
    <s v="UU"/>
    <x v="0"/>
  </r>
  <r>
    <x v="30"/>
    <x v="4"/>
    <x v="56"/>
    <d v="1909-10-28T00:00:00"/>
    <n v="58.1"/>
    <n v="6.58"/>
    <s v="Norway"/>
    <s v="UU"/>
    <x v="0"/>
  </r>
  <r>
    <x v="16"/>
    <x v="8"/>
    <x v="55"/>
    <d v="1925-11-25T00:00:00"/>
    <n v="60.18"/>
    <n v="25.03"/>
    <s v="Finland"/>
    <s v="UU"/>
    <x v="0"/>
  </r>
  <r>
    <x v="4"/>
    <x v="8"/>
    <x v="55"/>
    <d v="1923-11-25T00:00:00"/>
    <n v="64.819999999999993"/>
    <n v="25.32"/>
    <s v="Finland"/>
    <s v="UU"/>
    <x v="0"/>
  </r>
  <r>
    <x v="10"/>
    <x v="3"/>
    <x v="56"/>
    <d v="1921-01-27T00:00:00"/>
    <n v="65.17"/>
    <n v="25.83"/>
    <s v="Finland"/>
    <s v="AH"/>
    <x v="0"/>
  </r>
  <r>
    <x v="5"/>
    <x v="5"/>
    <x v="63"/>
    <d v="1908-08-28T00:00:00"/>
    <n v="61.15"/>
    <n v="22.7"/>
    <s v="Finland"/>
    <s v="DH"/>
    <x v="0"/>
  </r>
  <r>
    <x v="17"/>
    <x v="0"/>
    <x v="58"/>
    <d v="1918-02-26T00:00:00"/>
    <n v="63.55"/>
    <n v="26.62"/>
    <s v="Finland"/>
    <s v="DH"/>
    <x v="0"/>
  </r>
  <r>
    <x v="10"/>
    <x v="4"/>
    <x v="55"/>
    <d v="1920-10-25T00:00:00"/>
    <n v="63.57"/>
    <n v="26.6"/>
    <s v="Finland"/>
    <s v="UU"/>
    <x v="0"/>
  </r>
  <r>
    <x v="9"/>
    <x v="11"/>
    <x v="69"/>
    <d v="1907-04-02T00:00:00"/>
    <n v="63.53"/>
    <n v="26.6"/>
    <s v="Finland"/>
    <s v="UU"/>
    <x v="0"/>
  </r>
  <r>
    <x v="14"/>
    <x v="6"/>
    <x v="55"/>
    <d v="1930-12-26T00:00:00"/>
    <n v="63.57"/>
    <n v="26.6"/>
    <s v="Finland"/>
    <s v="UU"/>
    <x v="0"/>
  </r>
  <r>
    <x v="10"/>
    <x v="8"/>
    <x v="55"/>
    <d v="1920-11-24T00:00:00"/>
    <n v="63.57"/>
    <n v="26.6"/>
    <s v="Finland"/>
    <s v="AH"/>
    <x v="0"/>
  </r>
  <r>
    <x v="10"/>
    <x v="8"/>
    <x v="55"/>
    <d v="1920-11-24T00:00:00"/>
    <n v="61.5"/>
    <n v="24.83"/>
    <s v="Finland"/>
    <s v="RH"/>
    <x v="2"/>
  </r>
  <r>
    <x v="10"/>
    <x v="8"/>
    <x v="55"/>
    <d v="1920-11-24T00:00:00"/>
    <n v="61.5"/>
    <n v="24.83"/>
    <s v="Finland"/>
    <s v="RH"/>
    <x v="2"/>
  </r>
  <r>
    <x v="7"/>
    <x v="4"/>
    <x v="55"/>
    <d v="1935-10-26T00:00:00"/>
    <n v="61.05"/>
    <n v="23.62"/>
    <s v="Finland"/>
    <s v="DH"/>
    <x v="0"/>
  </r>
  <r>
    <x v="22"/>
    <x v="0"/>
    <x v="63"/>
    <d v="1908-02-28T00:00:00"/>
    <n v="66.819999999999993"/>
    <n v="24.02"/>
    <s v="Finland"/>
    <s v="UU"/>
    <x v="0"/>
  </r>
  <r>
    <x v="23"/>
    <x v="5"/>
    <x v="56"/>
    <d v="1916-08-27T00:00:00"/>
    <n v="64.92"/>
    <n v="25.55"/>
    <s v="Finland"/>
    <s v="DH"/>
    <x v="0"/>
  </r>
  <r>
    <x v="27"/>
    <x v="5"/>
    <x v="58"/>
    <d v="1912-08-26T00:00:00"/>
    <n v="64.67"/>
    <n v="26.33"/>
    <s v="Finland"/>
    <s v="UU"/>
    <x v="0"/>
  </r>
  <r>
    <x v="10"/>
    <x v="5"/>
    <x v="56"/>
    <d v="1920-08-27T00:00:00"/>
    <n v="65.150000000000006"/>
    <n v="25.7"/>
    <s v="Finland"/>
    <s v="DH"/>
    <x v="0"/>
  </r>
  <r>
    <x v="23"/>
    <x v="10"/>
    <x v="65"/>
    <d v="1916-07-29T00:00:00"/>
    <n v="55.38"/>
    <n v="12.83"/>
    <s v="Sweden"/>
    <s v="PD"/>
    <x v="0"/>
  </r>
  <r>
    <x v="2"/>
    <x v="4"/>
    <x v="55"/>
    <d v="1919-10-26T00:00:00"/>
    <n v="55.65"/>
    <n v="13.5"/>
    <s v="Sweden"/>
    <s v="UU"/>
    <x v="0"/>
  </r>
  <r>
    <x v="2"/>
    <x v="8"/>
    <x v="55"/>
    <d v="1919-11-25T00:00:00"/>
    <n v="55.65"/>
    <n v="13.5"/>
    <s v="Sweden"/>
    <s v="UU"/>
    <x v="0"/>
  </r>
  <r>
    <x v="2"/>
    <x v="8"/>
    <x v="55"/>
    <d v="1919-11-25T00:00:00"/>
    <n v="55.65"/>
    <n v="13.5"/>
    <s v="Sweden"/>
    <s v="UU"/>
    <x v="0"/>
  </r>
  <r>
    <x v="8"/>
    <x v="7"/>
    <x v="58"/>
    <d v="1913-09-26T00:00:00"/>
    <n v="55.7"/>
    <n v="13.5"/>
    <s v="Sweden"/>
    <s v="DH"/>
    <x v="0"/>
  </r>
  <r>
    <x v="10"/>
    <x v="10"/>
    <x v="66"/>
    <d v="1920-07-31T00:00:00"/>
    <n v="57.58"/>
    <n v="18.25"/>
    <s v="Sweden"/>
    <s v="DH"/>
    <x v="0"/>
  </r>
  <r>
    <x v="2"/>
    <x v="9"/>
    <x v="65"/>
    <d v="1919-07-02T00:00:00"/>
    <n v="49.77"/>
    <n v="18.3"/>
    <s v="Czech Republic"/>
    <s v="DH"/>
    <x v="0"/>
  </r>
  <r>
    <x v="2"/>
    <x v="9"/>
    <x v="65"/>
    <d v="1919-07-02T00:00:00"/>
    <n v="49.78"/>
    <n v="18.27"/>
    <s v="Czech Republic"/>
    <s v="DH"/>
    <x v="0"/>
  </r>
  <r>
    <x v="7"/>
    <x v="3"/>
    <x v="58"/>
    <d v="1936-01-27T00:00:00"/>
    <n v="49.95"/>
    <n v="16.25"/>
    <s v="Czech Republic"/>
    <s v="DH"/>
    <x v="0"/>
  </r>
  <r>
    <x v="14"/>
    <x v="11"/>
    <x v="68"/>
    <d v="1931-04-07T00:00:00"/>
    <n v="50.18"/>
    <n v="16"/>
    <s v="Czech Republic"/>
    <s v="UU"/>
    <x v="0"/>
  </r>
  <r>
    <x v="16"/>
    <x v="7"/>
    <x v="56"/>
    <d v="1925-09-27T00:00:00"/>
    <n v="49.1"/>
    <n v="14.75"/>
    <s v="Czech Republic"/>
    <s v="DH"/>
    <x v="0"/>
  </r>
  <r>
    <x v="17"/>
    <x v="4"/>
    <x v="56"/>
    <d v="1917-10-28T00:00:00"/>
    <n v="50.9"/>
    <n v="12.43"/>
    <s v="Germany"/>
    <s v="DH"/>
    <x v="0"/>
  </r>
  <r>
    <x v="25"/>
    <x v="10"/>
    <x v="56"/>
    <d v="1921-07-28T00:00:00"/>
    <n v="50.82"/>
    <n v="12.13"/>
    <s v="Germany"/>
    <s v="DH"/>
    <x v="0"/>
  </r>
  <r>
    <x v="14"/>
    <x v="7"/>
    <x v="58"/>
    <d v="1930-09-26T00:00:00"/>
    <n v="51.75"/>
    <n v="11.47"/>
    <s v="Germany"/>
    <s v="UU"/>
    <x v="0"/>
  </r>
  <r>
    <x v="10"/>
    <x v="7"/>
    <x v="69"/>
    <d v="1920-09-29T00:00:00"/>
    <n v="50.95"/>
    <n v="10.72"/>
    <s v="Germany"/>
    <s v="UU"/>
    <x v="0"/>
  </r>
  <r>
    <x v="19"/>
    <x v="7"/>
    <x v="66"/>
    <d v="1926-10-01T00:00:00"/>
    <n v="50.55"/>
    <n v="13"/>
    <s v="Germany"/>
    <s v="UU"/>
    <x v="0"/>
  </r>
  <r>
    <x v="22"/>
    <x v="8"/>
    <x v="58"/>
    <d v="1907-11-26T00:00:00"/>
    <n v="53.47"/>
    <n v="9.98"/>
    <s v="Germany"/>
    <s v="UU"/>
    <x v="0"/>
  </r>
  <r>
    <x v="16"/>
    <x v="4"/>
    <x v="58"/>
    <d v="1925-10-27T00:00:00"/>
    <n v="55.52"/>
    <n v="8.43"/>
    <s v="Denmark"/>
    <s v="UU"/>
    <x v="1"/>
  </r>
  <r>
    <x v="13"/>
    <x v="4"/>
    <x v="58"/>
    <d v="1914-10-27T00:00:00"/>
    <n v="51.3"/>
    <n v="-2.5"/>
    <s v="UK"/>
    <s v="UU"/>
    <x v="0"/>
  </r>
  <r>
    <x v="5"/>
    <x v="4"/>
    <x v="58"/>
    <d v="1908-10-26T00:00:00"/>
    <n v="53.8"/>
    <n v="-1.6"/>
    <s v="UK"/>
    <s v="AH"/>
    <x v="0"/>
  </r>
  <r>
    <x v="21"/>
    <x v="5"/>
    <x v="72"/>
    <d v="1924-09-15T00:00:00"/>
    <n v="53.83"/>
    <n v="-1.57"/>
    <s v="UK"/>
    <s v="AH"/>
    <x v="0"/>
  </r>
  <r>
    <x v="20"/>
    <x v="10"/>
    <x v="56"/>
    <d v="1911-07-28T00:00:00"/>
    <n v="51.8"/>
    <n v="0.1"/>
    <s v="UK"/>
    <s v="DH"/>
    <x v="0"/>
  </r>
  <r>
    <x v="4"/>
    <x v="5"/>
    <x v="56"/>
    <d v="1923-08-28T00:00:00"/>
    <n v="51.8"/>
    <n v="0.1"/>
    <s v="UK"/>
    <s v="UU"/>
    <x v="0"/>
  </r>
  <r>
    <x v="3"/>
    <x v="4"/>
    <x v="58"/>
    <d v="1934-10-27T00:00:00"/>
    <n v="51.8"/>
    <n v="0.1"/>
    <s v="UK"/>
    <s v="UU"/>
    <x v="0"/>
  </r>
  <r>
    <x v="11"/>
    <x v="7"/>
    <x v="56"/>
    <d v="1931-09-27T00:00:00"/>
    <n v="50.8"/>
    <n v="-1.7000000000000002"/>
    <s v="UK"/>
    <s v="AH"/>
    <x v="0"/>
  </r>
  <r>
    <x v="1"/>
    <x v="4"/>
    <x v="58"/>
    <d v="1910-10-27T00:00:00"/>
    <n v="53.5"/>
    <n v="-1.4"/>
    <s v="UK"/>
    <s v="UU"/>
    <x v="0"/>
  </r>
  <r>
    <x v="2"/>
    <x v="5"/>
    <x v="63"/>
    <d v="1919-08-29T00:00:00"/>
    <n v="52.9"/>
    <n v="6.9"/>
    <s v="Netherlands"/>
    <s v="DH"/>
    <x v="0"/>
  </r>
  <r>
    <x v="15"/>
    <x v="7"/>
    <x v="58"/>
    <d v="1929-09-26T00:00:00"/>
    <n v="51.6"/>
    <n v="5.0999999999999996"/>
    <s v="Netherlands"/>
    <s v="DH"/>
    <x v="0"/>
  </r>
  <r>
    <x v="6"/>
    <x v="8"/>
    <x v="56"/>
    <d v="1915-11-27T00:00:00"/>
    <n v="52"/>
    <n v="4.3"/>
    <s v="Netherlands"/>
    <s v="UU"/>
    <x v="0"/>
  </r>
  <r>
    <x v="10"/>
    <x v="5"/>
    <x v="56"/>
    <d v="1920-08-27T00:00:00"/>
    <n v="52"/>
    <n v="4.4000000000000004"/>
    <s v="Netherlands"/>
    <s v="DH"/>
    <x v="0"/>
  </r>
  <r>
    <x v="24"/>
    <x v="0"/>
    <x v="58"/>
    <d v="1919-02-26T00:00:00"/>
    <n v="53.1"/>
    <n v="4.8"/>
    <s v="Netherlands"/>
    <s v="RH"/>
    <x v="2"/>
  </r>
  <r>
    <x v="6"/>
    <x v="10"/>
    <x v="60"/>
    <d v="1915-08-02T00:00:00"/>
    <n v="51.83"/>
    <n v="4.07"/>
    <s v="Netherlands"/>
    <s v="UU"/>
    <x v="1"/>
  </r>
  <r>
    <x v="10"/>
    <x v="11"/>
    <x v="63"/>
    <d v="1921-03-30T00:00:00"/>
    <n v="53.2"/>
    <n v="6.6"/>
    <s v="Netherlands"/>
    <s v="UU"/>
    <x v="0"/>
  </r>
  <r>
    <x v="23"/>
    <x v="5"/>
    <x v="56"/>
    <d v="1916-08-27T00:00:00"/>
    <n v="53.3"/>
    <n v="6.2"/>
    <s v="Netherlands"/>
    <s v="RH"/>
    <x v="0"/>
  </r>
  <r>
    <x v="14"/>
    <x v="9"/>
    <x v="56"/>
    <d v="1930-06-30T00:00:00"/>
    <n v="53.2"/>
    <n v="6.6"/>
    <s v="Netherlands"/>
    <s v="UU"/>
    <x v="0"/>
  </r>
  <r>
    <x v="19"/>
    <x v="11"/>
    <x v="63"/>
    <d v="1927-03-31T00:00:00"/>
    <n v="53.2"/>
    <n v="6.6"/>
    <s v="Netherlands"/>
    <s v="DH"/>
    <x v="0"/>
  </r>
  <r>
    <x v="16"/>
    <x v="6"/>
    <x v="58"/>
    <d v="1925-12-27T00:00:00"/>
    <n v="53.2"/>
    <n v="6.6"/>
    <s v="Netherlands"/>
    <s v="UU"/>
    <x v="0"/>
  </r>
  <r>
    <x v="28"/>
    <x v="5"/>
    <x v="56"/>
    <d v="1932-08-27T00:00:00"/>
    <n v="53.2"/>
    <n v="6.6"/>
    <s v="Netherlands"/>
    <s v="UU"/>
    <x v="0"/>
  </r>
  <r>
    <x v="15"/>
    <x v="5"/>
    <x v="56"/>
    <d v="1929-08-28T00:00:00"/>
    <n v="51.6"/>
    <n v="5.4"/>
    <s v="Netherlands"/>
    <s v="DH"/>
    <x v="0"/>
  </r>
  <r>
    <x v="7"/>
    <x v="5"/>
    <x v="63"/>
    <d v="1935-08-29T00:00:00"/>
    <n v="51.6"/>
    <n v="5.4"/>
    <s v="Netherlands"/>
    <s v="DH"/>
    <x v="0"/>
  </r>
  <r>
    <x v="12"/>
    <x v="4"/>
    <x v="58"/>
    <d v="1927-10-27T00:00:00"/>
    <n v="59.12"/>
    <n v="10.23"/>
    <s v="Norway"/>
    <s v="AH"/>
    <x v="0"/>
  </r>
  <r>
    <x v="25"/>
    <x v="8"/>
    <x v="58"/>
    <d v="1921-11-26T00:00:00"/>
    <n v="60.27"/>
    <n v="11.18"/>
    <s v="Norway"/>
    <s v="UU"/>
    <x v="0"/>
  </r>
  <r>
    <x v="17"/>
    <x v="8"/>
    <x v="58"/>
    <d v="1917-11-26T00:00:00"/>
    <n v="58.08"/>
    <n v="6.6"/>
    <s v="Norway"/>
    <s v="UU"/>
    <x v="0"/>
  </r>
  <r>
    <x v="26"/>
    <x v="8"/>
    <x v="58"/>
    <d v="1922-11-26T00:00:00"/>
    <n v="52.75"/>
    <n v="23.5"/>
    <s v="Poland"/>
    <s v="RH"/>
    <x v="2"/>
  </r>
  <r>
    <x v="27"/>
    <x v="2"/>
    <x v="58"/>
    <d v="1913-04-27T00:00:00"/>
    <n v="62.2"/>
    <n v="26.17"/>
    <s v="Finland"/>
    <s v="DH"/>
    <x v="0"/>
  </r>
  <r>
    <x v="10"/>
    <x v="4"/>
    <x v="65"/>
    <d v="1920-10-29T00:00:00"/>
    <n v="61.75"/>
    <n v="23.42"/>
    <s v="Finland"/>
    <s v="UU"/>
    <x v="0"/>
  </r>
  <r>
    <x v="9"/>
    <x v="1"/>
    <x v="69"/>
    <d v="1906-06-02T00:00:00"/>
    <n v="54.53"/>
    <n v="36.1"/>
    <s v="Russia"/>
    <s v="RH"/>
    <x v="2"/>
  </r>
  <r>
    <x v="9"/>
    <x v="8"/>
    <x v="63"/>
    <d v="1906-11-28T00:00:00"/>
    <n v="57.57"/>
    <n v="18.32"/>
    <s v="Sweden"/>
    <s v="UU"/>
    <x v="0"/>
  </r>
  <r>
    <x v="23"/>
    <x v="8"/>
    <x v="58"/>
    <d v="1916-11-25T00:00:00"/>
    <n v="55.68"/>
    <n v="13.48"/>
    <s v="Sweden"/>
    <s v="UU"/>
    <x v="0"/>
  </r>
  <r>
    <x v="10"/>
    <x v="11"/>
    <x v="56"/>
    <d v="1921-03-29T00:00:00"/>
    <n v="55.65"/>
    <n v="13.5"/>
    <s v="Sweden"/>
    <s v="DH"/>
    <x v="0"/>
  </r>
  <r>
    <x v="4"/>
    <x v="8"/>
    <x v="58"/>
    <d v="1923-11-26T00:00:00"/>
    <n v="55.65"/>
    <n v="13.5"/>
    <s v="Sweden"/>
    <s v="AH"/>
    <x v="0"/>
  </r>
  <r>
    <x v="20"/>
    <x v="4"/>
    <x v="65"/>
    <d v="1911-10-30T00:00:00"/>
    <n v="55.63"/>
    <n v="13.48"/>
    <s v="Sweden"/>
    <s v="UU"/>
    <x v="0"/>
  </r>
  <r>
    <x v="14"/>
    <x v="8"/>
    <x v="56"/>
    <d v="1930-11-27T00:00:00"/>
    <n v="51.3"/>
    <n v="4.4000000000000004"/>
    <s v="Belgium"/>
    <s v="UU"/>
    <x v="0"/>
  </r>
  <r>
    <x v="9"/>
    <x v="10"/>
    <x v="63"/>
    <d v="1906-07-29T00:00:00"/>
    <n v="51.1"/>
    <n v="4.5"/>
    <s v="Belgium"/>
    <s v="UU"/>
    <x v="0"/>
  </r>
  <r>
    <x v="21"/>
    <x v="2"/>
    <x v="63"/>
    <d v="1925-04-29T00:00:00"/>
    <n v="51.12"/>
    <n v="4.6500000000000004"/>
    <s v="Belgium"/>
    <s v="DH"/>
    <x v="0"/>
  </r>
  <r>
    <x v="8"/>
    <x v="10"/>
    <x v="66"/>
    <d v="1913-08-01T00:00:00"/>
    <n v="51.1"/>
    <n v="4.5"/>
    <s v="Belgium"/>
    <s v="DH"/>
    <x v="0"/>
  </r>
  <r>
    <x v="14"/>
    <x v="6"/>
    <x v="63"/>
    <d v="1930-12-29T00:00:00"/>
    <n v="50.8"/>
    <n v="4.5999999999999996"/>
    <s v="Belgium"/>
    <s v="UU"/>
    <x v="0"/>
  </r>
  <r>
    <x v="0"/>
    <x v="5"/>
    <x v="63"/>
    <d v="1933-08-29T00:00:00"/>
    <n v="50.9"/>
    <n v="4.5"/>
    <s v="Belgium"/>
    <s v="DH"/>
    <x v="0"/>
  </r>
  <r>
    <x v="3"/>
    <x v="4"/>
    <x v="63"/>
    <d v="1934-10-29T00:00:00"/>
    <n v="51.2"/>
    <n v="5.4"/>
    <s v="Belgium"/>
    <s v="UU"/>
    <x v="0"/>
  </r>
  <r>
    <x v="9"/>
    <x v="7"/>
    <x v="65"/>
    <d v="1906-09-29T00:00:00"/>
    <n v="49.65"/>
    <n v="17.93"/>
    <s v="Czech Republic"/>
    <s v="DH"/>
    <x v="0"/>
  </r>
  <r>
    <x v="29"/>
    <x v="6"/>
    <x v="56"/>
    <d v="1936-12-27T00:00:00"/>
    <n v="51.18"/>
    <n v="14.4"/>
    <s v="Germany"/>
    <s v="RH"/>
    <x v="2"/>
  </r>
  <r>
    <x v="12"/>
    <x v="4"/>
    <x v="63"/>
    <d v="1927-10-29T00:00:00"/>
    <n v="50.58"/>
    <n v="13"/>
    <s v="Germany"/>
    <s v="DH"/>
    <x v="0"/>
  </r>
  <r>
    <x v="27"/>
    <x v="11"/>
    <x v="60"/>
    <d v="1913-04-03T00:00:00"/>
    <n v="50.97"/>
    <n v="10.38"/>
    <s v="Germany"/>
    <s v="AH"/>
    <x v="0"/>
  </r>
  <r>
    <x v="20"/>
    <x v="0"/>
    <x v="56"/>
    <d v="1912-02-27T00:00:00"/>
    <n v="51.8"/>
    <n v="12.97"/>
    <s v="Germany"/>
    <s v="RH"/>
    <x v="0"/>
  </r>
  <r>
    <x v="28"/>
    <x v="10"/>
    <x v="69"/>
    <d v="1932-07-30T00:00:00"/>
    <n v="51.75"/>
    <n v="11.47"/>
    <s v="Germany"/>
    <s v="DH"/>
    <x v="0"/>
  </r>
  <r>
    <x v="19"/>
    <x v="10"/>
    <x v="69"/>
    <d v="1926-07-31T00:00:00"/>
    <n v="50.35"/>
    <n v="8.7799999999999994"/>
    <s v="Germany"/>
    <s v="PD"/>
    <x v="0"/>
  </r>
  <r>
    <x v="2"/>
    <x v="7"/>
    <x v="63"/>
    <d v="1919-09-28T00:00:00"/>
    <n v="50.8"/>
    <n v="6.65"/>
    <s v="Germany"/>
    <s v="DH"/>
    <x v="0"/>
  </r>
  <r>
    <x v="13"/>
    <x v="1"/>
    <x v="69"/>
    <d v="1914-06-02T00:00:00"/>
    <n v="58.13"/>
    <n v="26.02"/>
    <s v="Estonia"/>
    <s v="PD"/>
    <x v="0"/>
  </r>
  <r>
    <x v="9"/>
    <x v="4"/>
    <x v="56"/>
    <d v="1906-10-28T00:00:00"/>
    <n v="58.3"/>
    <n v="25.57"/>
    <s v="Estonia"/>
    <s v="RH"/>
    <x v="2"/>
  </r>
  <r>
    <x v="16"/>
    <x v="4"/>
    <x v="56"/>
    <d v="1925-10-28T00:00:00"/>
    <n v="59.38"/>
    <n v="25.37"/>
    <s v="Estonia"/>
    <s v="ND"/>
    <x v="0"/>
  </r>
  <r>
    <x v="0"/>
    <x v="3"/>
    <x v="63"/>
    <d v="1934-01-29T00:00:00"/>
    <n v="58.65"/>
    <n v="24.33"/>
    <s v="Estonia"/>
    <s v="UU"/>
    <x v="0"/>
  </r>
  <r>
    <x v="18"/>
    <x v="6"/>
    <x v="56"/>
    <d v="1928-12-27T00:00:00"/>
    <n v="51.8"/>
    <n v="-3.2"/>
    <s v="UK"/>
    <s v="PD"/>
    <x v="0"/>
  </r>
  <r>
    <x v="8"/>
    <x v="5"/>
    <x v="65"/>
    <d v="1913-08-30T00:00:00"/>
    <n v="50.9"/>
    <n v="0"/>
    <s v="UK"/>
    <s v="AH"/>
    <x v="2"/>
  </r>
  <r>
    <x v="2"/>
    <x v="2"/>
    <x v="56"/>
    <d v="1920-04-28T00:00:00"/>
    <n v="52.75"/>
    <n v="-4.8"/>
    <s v="UK"/>
    <s v="DH"/>
    <x v="0"/>
  </r>
  <r>
    <x v="13"/>
    <x v="11"/>
    <x v="59"/>
    <d v="1915-04-06T00:00:00"/>
    <n v="51.83"/>
    <n v="-0.68"/>
    <s v="UK"/>
    <s v="UU"/>
    <x v="1"/>
  </r>
  <r>
    <x v="6"/>
    <x v="9"/>
    <x v="63"/>
    <d v="1915-07-01T00:00:00"/>
    <n v="53.3"/>
    <n v="6.2"/>
    <s v="Eire"/>
    <s v="AH"/>
    <x v="0"/>
  </r>
  <r>
    <x v="23"/>
    <x v="4"/>
    <x v="56"/>
    <d v="1916-10-27T00:00:00"/>
    <n v="51.8"/>
    <n v="-2.7"/>
    <s v="UK"/>
    <s v="UU"/>
    <x v="0"/>
  </r>
  <r>
    <x v="1"/>
    <x v="4"/>
    <x v="63"/>
    <d v="1910-10-29T00:00:00"/>
    <n v="51.8"/>
    <n v="-0.7"/>
    <s v="UK"/>
    <s v="DH"/>
    <x v="0"/>
  </r>
  <r>
    <x v="26"/>
    <x v="7"/>
    <x v="73"/>
    <d v="1922-10-07T00:00:00"/>
    <n v="51.57"/>
    <n v="3.57"/>
    <s v="Netherlands"/>
    <s v="DH"/>
    <x v="0"/>
  </r>
  <r>
    <x v="1"/>
    <x v="4"/>
    <x v="69"/>
    <d v="1910-10-31T00:00:00"/>
    <n v="53.07"/>
    <n v="6.68"/>
    <s v="Netherlands"/>
    <s v="AH"/>
    <x v="0"/>
  </r>
  <r>
    <x v="4"/>
    <x v="11"/>
    <x v="56"/>
    <d v="1924-03-29T00:00:00"/>
    <n v="53.1"/>
    <n v="6.6"/>
    <s v="Netherlands"/>
    <s v="AH"/>
    <x v="0"/>
  </r>
  <r>
    <x v="2"/>
    <x v="4"/>
    <x v="66"/>
    <d v="1919-11-01T00:00:00"/>
    <n v="52.47"/>
    <n v="5.9"/>
    <s v="Netherlands"/>
    <s v="DH"/>
    <x v="0"/>
  </r>
  <r>
    <x v="25"/>
    <x v="7"/>
    <x v="63"/>
    <d v="1921-09-28T00:00:00"/>
    <n v="52.5"/>
    <n v="5.8"/>
    <s v="Netherlands"/>
    <s v="UU"/>
    <x v="0"/>
  </r>
  <r>
    <x v="30"/>
    <x v="6"/>
    <x v="56"/>
    <d v="1909-12-28T00:00:00"/>
    <n v="52.1"/>
    <n v="4.2"/>
    <s v="Netherlands"/>
    <s v="UU"/>
    <x v="0"/>
  </r>
  <r>
    <x v="5"/>
    <x v="1"/>
    <x v="61"/>
    <d v="1908-06-04T00:00:00"/>
    <n v="52.07"/>
    <n v="4.22"/>
    <s v="Netherlands"/>
    <s v="UU"/>
    <x v="0"/>
  </r>
  <r>
    <x v="10"/>
    <x v="2"/>
    <x v="73"/>
    <d v="1921-05-08T00:00:00"/>
    <n v="51.97"/>
    <n v="4.1500000000000004"/>
    <s v="Netherlands"/>
    <s v="DH"/>
    <x v="0"/>
  </r>
  <r>
    <x v="13"/>
    <x v="9"/>
    <x v="63"/>
    <d v="1914-07-01T00:00:00"/>
    <n v="52"/>
    <n v="4.2"/>
    <s v="Netherlands"/>
    <s v="DH"/>
    <x v="0"/>
  </r>
  <r>
    <x v="23"/>
    <x v="2"/>
    <x v="56"/>
    <d v="1917-04-28T00:00:00"/>
    <n v="51.8"/>
    <n v="4.2"/>
    <s v="Netherlands"/>
    <s v="DH"/>
    <x v="0"/>
  </r>
  <r>
    <x v="28"/>
    <x v="4"/>
    <x v="61"/>
    <d v="1932-11-02T00:00:00"/>
    <n v="52.98"/>
    <n v="5.78"/>
    <s v="Netherlands"/>
    <s v="AH"/>
    <x v="0"/>
  </r>
  <r>
    <x v="4"/>
    <x v="7"/>
    <x v="60"/>
    <d v="1923-10-02T00:00:00"/>
    <n v="53.1"/>
    <n v="4.8"/>
    <s v="Netherlands"/>
    <s v="DH"/>
    <x v="0"/>
  </r>
  <r>
    <x v="24"/>
    <x v="5"/>
    <x v="65"/>
    <d v="1918-08-30T00:00:00"/>
    <n v="53.2"/>
    <n v="4.9000000000000004"/>
    <s v="Netherlands"/>
    <s v="DH"/>
    <x v="0"/>
  </r>
  <r>
    <x v="19"/>
    <x v="3"/>
    <x v="56"/>
    <d v="1927-01-28T00:00:00"/>
    <n v="53.1"/>
    <n v="4.8"/>
    <s v="Netherlands"/>
    <s v="UU"/>
    <x v="0"/>
  </r>
  <r>
    <x v="5"/>
    <x v="0"/>
    <x v="56"/>
    <d v="1909-02-26T00:00:00"/>
    <n v="53.2"/>
    <n v="4.9000000000000004"/>
    <s v="Netherlands"/>
    <s v="UU"/>
    <x v="0"/>
  </r>
  <r>
    <x v="25"/>
    <x v="2"/>
    <x v="56"/>
    <d v="1922-04-29T00:00:00"/>
    <n v="53.2"/>
    <n v="4.8"/>
    <s v="Netherlands"/>
    <s v="UU"/>
    <x v="0"/>
  </r>
  <r>
    <x v="18"/>
    <x v="2"/>
    <x v="68"/>
    <d v="1929-05-06T00:00:00"/>
    <n v="53.18"/>
    <n v="6.62"/>
    <s v="Netherlands"/>
    <s v="AH"/>
    <x v="2"/>
  </r>
  <r>
    <x v="12"/>
    <x v="5"/>
    <x v="65"/>
    <d v="1927-08-30T00:00:00"/>
    <n v="53.2"/>
    <n v="6.3"/>
    <s v="Netherlands"/>
    <s v="DH"/>
    <x v="0"/>
  </r>
  <r>
    <x v="7"/>
    <x v="4"/>
    <x v="56"/>
    <d v="1935-10-28T00:00:00"/>
    <n v="53.2"/>
    <n v="6.6"/>
    <s v="Netherlands"/>
    <s v="UU"/>
    <x v="0"/>
  </r>
  <r>
    <x v="21"/>
    <x v="10"/>
    <x v="63"/>
    <d v="1924-07-28T00:00:00"/>
    <n v="52.4"/>
    <n v="4.7"/>
    <s v="Netherlands"/>
    <s v="UU"/>
    <x v="0"/>
  </r>
  <r>
    <x v="5"/>
    <x v="10"/>
    <x v="68"/>
    <d v="1908-08-04T00:00:00"/>
    <n v="52.42"/>
    <n v="4.78"/>
    <s v="Netherlands"/>
    <s v="UU"/>
    <x v="0"/>
  </r>
  <r>
    <x v="7"/>
    <x v="10"/>
    <x v="71"/>
    <d v="1935-08-06T00:00:00"/>
    <n v="53"/>
    <n v="6.07"/>
    <s v="Netherlands"/>
    <s v="DH"/>
    <x v="0"/>
  </r>
  <r>
    <x v="14"/>
    <x v="8"/>
    <x v="71"/>
    <d v="1930-12-06T00:00:00"/>
    <n v="53.2"/>
    <n v="6.18"/>
    <s v="Netherlands"/>
    <s v="DH"/>
    <x v="0"/>
  </r>
  <r>
    <x v="10"/>
    <x v="4"/>
    <x v="74"/>
    <d v="1920-11-14T00:00:00"/>
    <n v="62.97"/>
    <n v="28"/>
    <s v="Finland"/>
    <s v="DH"/>
    <x v="0"/>
  </r>
  <r>
    <x v="21"/>
    <x v="5"/>
    <x v="65"/>
    <d v="1924-08-29T00:00:00"/>
    <n v="61.08"/>
    <n v="25"/>
    <s v="Finland"/>
    <s v="DH"/>
    <x v="0"/>
  </r>
  <r>
    <x v="18"/>
    <x v="3"/>
    <x v="56"/>
    <d v="1929-01-27T00:00:00"/>
    <n v="61.22"/>
    <n v="28.8"/>
    <s v="Finland"/>
    <s v="UU"/>
    <x v="0"/>
  </r>
  <r>
    <x v="10"/>
    <x v="8"/>
    <x v="63"/>
    <d v="1920-11-27T00:00:00"/>
    <n v="61.52"/>
    <n v="23.23"/>
    <s v="Finland"/>
    <s v="UU"/>
    <x v="0"/>
  </r>
  <r>
    <x v="22"/>
    <x v="7"/>
    <x v="63"/>
    <d v="1907-09-28T00:00:00"/>
    <n v="62.62"/>
    <n v="29.67"/>
    <s v="Finland"/>
    <s v="UU"/>
    <x v="0"/>
  </r>
  <r>
    <x v="10"/>
    <x v="11"/>
    <x v="63"/>
    <d v="1921-03-30T00:00:00"/>
    <n v="60.52"/>
    <n v="24.27"/>
    <s v="Finland"/>
    <s v="DH"/>
    <x v="0"/>
  </r>
  <r>
    <x v="10"/>
    <x v="1"/>
    <x v="65"/>
    <d v="1920-05-31T00:00:00"/>
    <n v="62.62"/>
    <n v="29.68"/>
    <s v="Finland"/>
    <s v="AH"/>
    <x v="0"/>
  </r>
  <r>
    <x v="25"/>
    <x v="8"/>
    <x v="56"/>
    <d v="1921-11-27T00:00:00"/>
    <n v="62.28"/>
    <n v="21.38"/>
    <s v="Finland"/>
    <s v="AH"/>
    <x v="0"/>
  </r>
  <r>
    <x v="28"/>
    <x v="5"/>
    <x v="66"/>
    <d v="1932-08-31T00:00:00"/>
    <n v="62.28"/>
    <n v="21.4"/>
    <s v="Finland"/>
    <s v="PD"/>
    <x v="0"/>
  </r>
  <r>
    <x v="29"/>
    <x v="0"/>
    <x v="56"/>
    <d v="1937-02-26T00:00:00"/>
    <n v="62.47"/>
    <n v="21.6"/>
    <s v="Finland"/>
    <s v="DH"/>
    <x v="0"/>
  </r>
  <r>
    <x v="30"/>
    <x v="6"/>
    <x v="56"/>
    <d v="1909-12-28T00:00:00"/>
    <n v="62.22"/>
    <n v="25.77"/>
    <s v="Finland"/>
    <s v="AH"/>
    <x v="2"/>
  </r>
  <r>
    <x v="0"/>
    <x v="10"/>
    <x v="60"/>
    <d v="1933-08-02T00:00:00"/>
    <n v="62.65"/>
    <n v="25.68"/>
    <s v="Finland"/>
    <s v="DH"/>
    <x v="0"/>
  </r>
  <r>
    <x v="16"/>
    <x v="6"/>
    <x v="56"/>
    <d v="1925-12-28T00:00:00"/>
    <n v="62.17"/>
    <n v="25.67"/>
    <s v="Finland"/>
    <s v="DH"/>
    <x v="0"/>
  </r>
  <r>
    <x v="21"/>
    <x v="6"/>
    <x v="63"/>
    <d v="1924-12-28T00:00:00"/>
    <n v="63.67"/>
    <n v="22.68"/>
    <s v="Finland"/>
    <s v="HH"/>
    <x v="0"/>
  </r>
  <r>
    <x v="14"/>
    <x v="8"/>
    <x v="56"/>
    <d v="1930-11-27T00:00:00"/>
    <n v="62.22"/>
    <n v="25.77"/>
    <s v="Finland"/>
    <s v="DH"/>
    <x v="0"/>
  </r>
  <r>
    <x v="30"/>
    <x v="6"/>
    <x v="56"/>
    <d v="1909-12-28T00:00:00"/>
    <n v="62.38"/>
    <n v="17.3"/>
    <s v="Sweden"/>
    <s v="UU"/>
    <x v="0"/>
  </r>
  <r>
    <x v="21"/>
    <x v="8"/>
    <x v="56"/>
    <d v="1924-11-26T00:00:00"/>
    <n v="62.38"/>
    <n v="17.3"/>
    <s v="Sweden"/>
    <s v="AH"/>
    <x v="0"/>
  </r>
  <r>
    <x v="11"/>
    <x v="4"/>
    <x v="56"/>
    <d v="1931-10-28T00:00:00"/>
    <n v="55.42"/>
    <n v="12.83"/>
    <s v="Sweden"/>
    <s v="UU"/>
    <x v="0"/>
  </r>
  <r>
    <x v="27"/>
    <x v="11"/>
    <x v="69"/>
    <d v="1913-04-01T00:00:00"/>
    <n v="55.42"/>
    <n v="12.83"/>
    <s v="Sweden"/>
    <s v="DH"/>
    <x v="0"/>
  </r>
  <r>
    <x v="13"/>
    <x v="0"/>
    <x v="56"/>
    <d v="1915-02-27T00:00:00"/>
    <n v="55.42"/>
    <n v="12.83"/>
    <s v="Sweden"/>
    <s v="RH"/>
    <x v="0"/>
  </r>
  <r>
    <x v="4"/>
    <x v="3"/>
    <x v="56"/>
    <d v="1924-01-28T00:00:00"/>
    <n v="55.68"/>
    <n v="13.48"/>
    <s v="Sweden"/>
    <s v="UU"/>
    <x v="1"/>
  </r>
  <r>
    <x v="15"/>
    <x v="4"/>
    <x v="56"/>
    <d v="1929-10-28T00:00:00"/>
    <n v="58.87"/>
    <n v="17.829999999999998"/>
    <s v="Sweden"/>
    <s v="UU"/>
    <x v="0"/>
  </r>
  <r>
    <x v="17"/>
    <x v="5"/>
    <x v="64"/>
    <d v="1917-09-08T00:00:00"/>
    <n v="59.47"/>
    <n v="17.95"/>
    <s v="Sweden"/>
    <s v="PD"/>
    <x v="0"/>
  </r>
  <r>
    <x v="5"/>
    <x v="7"/>
    <x v="63"/>
    <d v="1908-09-27T00:00:00"/>
    <n v="58.88"/>
    <n v="17.829999999999998"/>
    <s v="Sweden"/>
    <s v="UU"/>
    <x v="0"/>
  </r>
  <r>
    <x v="16"/>
    <x v="7"/>
    <x v="65"/>
    <d v="1925-09-29T00:00:00"/>
    <n v="51.1"/>
    <n v="4.5"/>
    <s v="Belgium"/>
    <s v="UU"/>
    <x v="2"/>
  </r>
  <r>
    <x v="27"/>
    <x v="4"/>
    <x v="60"/>
    <d v="1912-11-01T00:00:00"/>
    <n v="51.1"/>
    <n v="4.5"/>
    <s v="Belgium"/>
    <s v="UU"/>
    <x v="0"/>
  </r>
  <r>
    <x v="21"/>
    <x v="6"/>
    <x v="60"/>
    <d v="1925-01-01T00:00:00"/>
    <n v="51.1"/>
    <n v="4.5"/>
    <s v="Belgium"/>
    <s v="AH"/>
    <x v="0"/>
  </r>
  <r>
    <x v="15"/>
    <x v="7"/>
    <x v="69"/>
    <d v="1929-09-30T00:00:00"/>
    <n v="51.2"/>
    <n v="4.4000000000000004"/>
    <s v="Belgium"/>
    <s v="PD"/>
    <x v="0"/>
  </r>
  <r>
    <x v="25"/>
    <x v="6"/>
    <x v="61"/>
    <d v="1922-01-03T00:00:00"/>
    <n v="51.1"/>
    <n v="4.5999999999999996"/>
    <s v="Belgium"/>
    <s v="UU"/>
    <x v="0"/>
  </r>
  <r>
    <x v="13"/>
    <x v="1"/>
    <x v="60"/>
    <d v="1914-06-04T00:00:00"/>
    <n v="51.1"/>
    <n v="4.5999999999999996"/>
    <s v="Belgium"/>
    <s v="UU"/>
    <x v="0"/>
  </r>
  <r>
    <x v="21"/>
    <x v="5"/>
    <x v="59"/>
    <d v="1924-09-03T00:00:00"/>
    <n v="51.2"/>
    <n v="4.0999999999999996"/>
    <s v="Belgium"/>
    <s v="DH"/>
    <x v="0"/>
  </r>
  <r>
    <x v="24"/>
    <x v="8"/>
    <x v="63"/>
    <d v="1918-11-28T00:00:00"/>
    <n v="50.58"/>
    <n v="5.87"/>
    <s v="Belgium"/>
    <s v="UU"/>
    <x v="2"/>
  </r>
  <r>
    <x v="20"/>
    <x v="6"/>
    <x v="63"/>
    <d v="1911-12-29T00:00:00"/>
    <n v="50.45"/>
    <n v="15.32"/>
    <s v="Czech Republic"/>
    <s v="DH"/>
    <x v="0"/>
  </r>
  <r>
    <x v="1"/>
    <x v="8"/>
    <x v="63"/>
    <d v="1910-11-28T00:00:00"/>
    <n v="49.88"/>
    <n v="14.32"/>
    <s v="Czech Republic"/>
    <s v="DH"/>
    <x v="0"/>
  </r>
  <r>
    <x v="19"/>
    <x v="8"/>
    <x v="63"/>
    <d v="1926-11-28T00:00:00"/>
    <n v="50.98"/>
    <n v="13.17"/>
    <s v="Germany"/>
    <s v="UU"/>
    <x v="0"/>
  </r>
  <r>
    <x v="15"/>
    <x v="7"/>
    <x v="63"/>
    <d v="1929-09-28T00:00:00"/>
    <n v="50.88"/>
    <n v="10.52"/>
    <s v="Germany"/>
    <s v="UU"/>
    <x v="2"/>
  </r>
  <r>
    <x v="14"/>
    <x v="9"/>
    <x v="60"/>
    <d v="1930-07-05T00:00:00"/>
    <n v="51.7"/>
    <n v="12.93"/>
    <s v="Germany"/>
    <s v="DH"/>
    <x v="0"/>
  </r>
  <r>
    <x v="16"/>
    <x v="11"/>
    <x v="65"/>
    <d v="1926-04-01T00:00:00"/>
    <n v="52.23"/>
    <n v="12.72"/>
    <s v="Germany"/>
    <s v="UU"/>
    <x v="0"/>
  </r>
  <r>
    <x v="11"/>
    <x v="9"/>
    <x v="65"/>
    <d v="1931-07-02T00:00:00"/>
    <n v="51.8"/>
    <n v="12.97"/>
    <s v="Germany"/>
    <s v="DH"/>
    <x v="0"/>
  </r>
  <r>
    <x v="30"/>
    <x v="8"/>
    <x v="63"/>
    <d v="1909-11-28T00:00:00"/>
    <n v="51.32"/>
    <n v="12.27"/>
    <s v="Germany"/>
    <s v="UU"/>
    <x v="0"/>
  </r>
  <r>
    <x v="21"/>
    <x v="6"/>
    <x v="63"/>
    <d v="1924-12-28T00:00:00"/>
    <n v="50.4"/>
    <n v="8.9"/>
    <s v="Germany"/>
    <s v="RH"/>
    <x v="2"/>
  </r>
  <r>
    <x v="13"/>
    <x v="3"/>
    <x v="63"/>
    <d v="1915-01-29T00:00:00"/>
    <n v="50.92"/>
    <n v="6.7"/>
    <s v="Germany"/>
    <s v="DH"/>
    <x v="0"/>
  </r>
  <r>
    <x v="13"/>
    <x v="3"/>
    <x v="63"/>
    <d v="1915-01-29T00:00:00"/>
    <n v="50.92"/>
    <n v="6.7"/>
    <s v="Germany"/>
    <s v="DH"/>
    <x v="0"/>
  </r>
  <r>
    <x v="2"/>
    <x v="4"/>
    <x v="63"/>
    <d v="1919-10-29T00:00:00"/>
    <n v="55.87"/>
    <n v="12.38"/>
    <s v="Denmark"/>
    <s v="UU"/>
    <x v="0"/>
  </r>
  <r>
    <x v="2"/>
    <x v="4"/>
    <x v="63"/>
    <d v="1919-10-29T00:00:00"/>
    <n v="55.87"/>
    <n v="12.38"/>
    <s v="Denmark"/>
    <s v="UU"/>
    <x v="0"/>
  </r>
  <r>
    <x v="1"/>
    <x v="4"/>
    <x v="63"/>
    <d v="1910-10-29T00:00:00"/>
    <n v="42.12"/>
    <n v="-0.42"/>
    <s v="Spain"/>
    <s v="UU"/>
    <x v="0"/>
  </r>
  <r>
    <x v="1"/>
    <x v="2"/>
    <x v="65"/>
    <d v="1911-05-01T00:00:00"/>
    <n v="58.35"/>
    <n v="25.63"/>
    <s v="Estonia"/>
    <s v="UU"/>
    <x v="0"/>
  </r>
  <r>
    <x v="2"/>
    <x v="4"/>
    <x v="65"/>
    <d v="1919-10-30T00:00:00"/>
    <n v="58.38"/>
    <n v="24.5"/>
    <s v="Estonia"/>
    <s v="UU"/>
    <x v="0"/>
  </r>
  <r>
    <x v="14"/>
    <x v="3"/>
    <x v="63"/>
    <d v="1931-01-29T00:00:00"/>
    <n v="59.25"/>
    <n v="25.83"/>
    <s v="Estonia"/>
    <s v="UU"/>
    <x v="0"/>
  </r>
  <r>
    <x v="30"/>
    <x v="7"/>
    <x v="65"/>
    <d v="1909-09-29T00:00:00"/>
    <n v="53.4"/>
    <n v="-1"/>
    <s v="UK"/>
    <s v="DH"/>
    <x v="0"/>
  </r>
  <r>
    <x v="28"/>
    <x v="5"/>
    <x v="61"/>
    <d v="1932-09-02T00:00:00"/>
    <n v="51.57"/>
    <n v="0.25"/>
    <s v="UK"/>
    <s v="UU"/>
    <x v="0"/>
  </r>
  <r>
    <x v="25"/>
    <x v="5"/>
    <x v="69"/>
    <d v="1921-08-31T00:00:00"/>
    <n v="54.12"/>
    <n v="-2.77"/>
    <s v="UK"/>
    <s v="DH"/>
    <x v="0"/>
  </r>
  <r>
    <x v="10"/>
    <x v="8"/>
    <x v="63"/>
    <d v="1920-11-27T00:00:00"/>
    <n v="51.8"/>
    <n v="-0.60000000000000009"/>
    <s v="UK"/>
    <s v="DH"/>
    <x v="0"/>
  </r>
  <r>
    <x v="20"/>
    <x v="4"/>
    <x v="63"/>
    <d v="1911-10-29T00:00:00"/>
    <n v="50.9"/>
    <n v="0.8"/>
    <s v="UK"/>
    <s v="ND"/>
    <x v="2"/>
  </r>
  <r>
    <x v="11"/>
    <x v="5"/>
    <x v="59"/>
    <d v="1931-09-04T00:00:00"/>
    <n v="51.77"/>
    <n v="-0.65"/>
    <s v="UK"/>
    <s v="UU"/>
    <x v="0"/>
  </r>
  <r>
    <x v="28"/>
    <x v="6"/>
    <x v="63"/>
    <d v="1932-12-28T00:00:00"/>
    <n v="51.8"/>
    <n v="-0.7"/>
    <s v="UK"/>
    <s v="DH"/>
    <x v="0"/>
  </r>
  <r>
    <x v="14"/>
    <x v="4"/>
    <x v="63"/>
    <d v="1930-10-29T00:00:00"/>
    <n v="52.4"/>
    <n v="4.8"/>
    <s v="Netherlands"/>
    <s v="AH"/>
    <x v="0"/>
  </r>
  <r>
    <x v="13"/>
    <x v="8"/>
    <x v="63"/>
    <d v="1914-11-28T00:00:00"/>
    <n v="52.4"/>
    <n v="4.8"/>
    <s v="Netherlands"/>
    <s v="UU"/>
    <x v="1"/>
  </r>
  <r>
    <x v="14"/>
    <x v="8"/>
    <x v="63"/>
    <d v="1930-11-28T00:00:00"/>
    <n v="52.8"/>
    <n v="4.7"/>
    <s v="Netherlands"/>
    <s v="AH"/>
    <x v="0"/>
  </r>
  <r>
    <x v="14"/>
    <x v="8"/>
    <x v="65"/>
    <d v="1930-11-29T00:00:00"/>
    <n v="52.77"/>
    <n v="4.67"/>
    <s v="Netherlands"/>
    <s v="UU"/>
    <x v="0"/>
  </r>
  <r>
    <x v="13"/>
    <x v="8"/>
    <x v="63"/>
    <d v="1914-11-28T00:00:00"/>
    <n v="52.4"/>
    <n v="4.5"/>
    <s v="Netherlands"/>
    <s v="UU"/>
    <x v="0"/>
  </r>
  <r>
    <x v="20"/>
    <x v="6"/>
    <x v="63"/>
    <d v="1911-12-29T00:00:00"/>
    <n v="52.4"/>
    <n v="4.5"/>
    <s v="Netherlands"/>
    <s v="UU"/>
    <x v="1"/>
  </r>
  <r>
    <x v="12"/>
    <x v="1"/>
    <x v="66"/>
    <d v="1927-06-03T00:00:00"/>
    <n v="52.05"/>
    <n v="4.22"/>
    <s v="Netherlands"/>
    <s v="UU"/>
    <x v="0"/>
  </r>
  <r>
    <x v="1"/>
    <x v="3"/>
    <x v="65"/>
    <d v="1911-01-30T00:00:00"/>
    <n v="52.05"/>
    <n v="4.2"/>
    <s v="Netherlands"/>
    <s v="DH"/>
    <x v="0"/>
  </r>
  <r>
    <x v="2"/>
    <x v="10"/>
    <x v="60"/>
    <d v="1919-08-02T00:00:00"/>
    <n v="51.98"/>
    <n v="4.12"/>
    <s v="Netherlands"/>
    <s v="ND"/>
    <x v="0"/>
  </r>
  <r>
    <x v="28"/>
    <x v="5"/>
    <x v="65"/>
    <d v="1932-08-29T00:00:00"/>
    <n v="51.9"/>
    <n v="5.7"/>
    <s v="Netherlands"/>
    <s v="DH"/>
    <x v="0"/>
  </r>
  <r>
    <x v="6"/>
    <x v="4"/>
    <x v="69"/>
    <d v="1915-10-31T00:00:00"/>
    <n v="53.12"/>
    <n v="4.8"/>
    <s v="Netherlands"/>
    <s v="UU"/>
    <x v="0"/>
  </r>
  <r>
    <x v="6"/>
    <x v="8"/>
    <x v="69"/>
    <d v="1915-11-30T00:00:00"/>
    <n v="51.37"/>
    <n v="6.08"/>
    <s v="Netherlands"/>
    <s v="UU"/>
    <x v="0"/>
  </r>
  <r>
    <x v="18"/>
    <x v="5"/>
    <x v="60"/>
    <d v="1928-09-01T00:00:00"/>
    <n v="53.1"/>
    <n v="4.8"/>
    <s v="Netherlands"/>
    <s v="UU"/>
    <x v="0"/>
  </r>
  <r>
    <x v="16"/>
    <x v="9"/>
    <x v="65"/>
    <d v="1925-07-01T00:00:00"/>
    <n v="53.2"/>
    <n v="6.6"/>
    <s v="Netherlands"/>
    <s v="UU"/>
    <x v="0"/>
  </r>
  <r>
    <x v="19"/>
    <x v="8"/>
    <x v="63"/>
    <d v="1926-11-28T00:00:00"/>
    <n v="53.2"/>
    <n v="6.6"/>
    <s v="Netherlands"/>
    <s v="UU"/>
    <x v="0"/>
  </r>
  <r>
    <x v="9"/>
    <x v="7"/>
    <x v="65"/>
    <d v="1906-09-29T00:00:00"/>
    <n v="53.2"/>
    <n v="6.6"/>
    <s v="Netherlands"/>
    <s v="HH"/>
    <x v="0"/>
  </r>
  <r>
    <x v="16"/>
    <x v="8"/>
    <x v="63"/>
    <d v="1925-11-28T00:00:00"/>
    <n v="53.2"/>
    <n v="6.6"/>
    <s v="Netherlands"/>
    <s v="PD"/>
    <x v="0"/>
  </r>
  <r>
    <x v="10"/>
    <x v="7"/>
    <x v="70"/>
    <d v="1920-10-09T00:00:00"/>
    <n v="53.23"/>
    <n v="5.77"/>
    <s v="Netherlands"/>
    <s v="DH"/>
    <x v="0"/>
  </r>
  <r>
    <x v="10"/>
    <x v="5"/>
    <x v="65"/>
    <d v="1920-08-29T00:00:00"/>
    <n v="60.47"/>
    <n v="11.48"/>
    <s v="Norway"/>
    <s v="DH"/>
    <x v="0"/>
  </r>
  <r>
    <x v="6"/>
    <x v="4"/>
    <x v="63"/>
    <d v="1915-10-29T00:00:00"/>
    <n v="60.45"/>
    <n v="11.5"/>
    <s v="Norway"/>
    <s v="UU"/>
    <x v="0"/>
  </r>
  <r>
    <x v="10"/>
    <x v="11"/>
    <x v="65"/>
    <d v="1921-03-31T00:00:00"/>
    <n v="60.47"/>
    <n v="11.48"/>
    <s v="Norway"/>
    <s v="DH"/>
    <x v="0"/>
  </r>
  <r>
    <x v="17"/>
    <x v="1"/>
    <x v="66"/>
    <d v="1917-06-02T00:00:00"/>
    <n v="59.97"/>
    <n v="9.98"/>
    <s v="Norway"/>
    <s v="DH"/>
    <x v="0"/>
  </r>
  <r>
    <x v="1"/>
    <x v="4"/>
    <x v="63"/>
    <d v="1910-10-29T00:00:00"/>
    <n v="59.15"/>
    <n v="10.18"/>
    <s v="Norway"/>
    <s v="UU"/>
    <x v="0"/>
  </r>
  <r>
    <x v="5"/>
    <x v="4"/>
    <x v="63"/>
    <d v="1908-10-28T00:00:00"/>
    <n v="59.15"/>
    <n v="10.18"/>
    <s v="Norway"/>
    <s v="UU"/>
    <x v="0"/>
  </r>
  <r>
    <x v="1"/>
    <x v="4"/>
    <x v="63"/>
    <d v="1910-10-29T00:00:00"/>
    <n v="59.15"/>
    <n v="10.18"/>
    <s v="Norway"/>
    <s v="UU"/>
    <x v="0"/>
  </r>
  <r>
    <x v="1"/>
    <x v="4"/>
    <x v="63"/>
    <d v="1910-10-29T00:00:00"/>
    <n v="59.15"/>
    <n v="10.18"/>
    <s v="Norway"/>
    <s v="UU"/>
    <x v="0"/>
  </r>
  <r>
    <x v="10"/>
    <x v="9"/>
    <x v="65"/>
    <d v="1920-07-01T00:00:00"/>
    <n v="59.83"/>
    <n v="10.43"/>
    <s v="Norway"/>
    <s v="ND"/>
    <x v="0"/>
  </r>
  <r>
    <x v="6"/>
    <x v="3"/>
    <x v="69"/>
    <d v="1916-01-31T00:00:00"/>
    <n v="62.55"/>
    <n v="29.78"/>
    <s v="Finland"/>
    <s v="DH"/>
    <x v="0"/>
  </r>
  <r>
    <x v="8"/>
    <x v="11"/>
    <x v="63"/>
    <d v="1914-03-31T00:00:00"/>
    <n v="63.23"/>
    <n v="23.93"/>
    <s v="Finland"/>
    <s v="DH"/>
    <x v="0"/>
  </r>
  <r>
    <x v="16"/>
    <x v="6"/>
    <x v="65"/>
    <d v="1925-12-30T00:00:00"/>
    <n v="64.430000000000007"/>
    <n v="29.53"/>
    <s v="Finland"/>
    <s v="DH"/>
    <x v="0"/>
  </r>
  <r>
    <x v="25"/>
    <x v="4"/>
    <x v="63"/>
    <d v="1921-10-29T00:00:00"/>
    <n v="60.47"/>
    <n v="25.03"/>
    <s v="Finland"/>
    <s v="PD"/>
    <x v="0"/>
  </r>
  <r>
    <x v="28"/>
    <x v="8"/>
    <x v="63"/>
    <d v="1932-11-27T00:00:00"/>
    <n v="60.58"/>
    <n v="24.22"/>
    <s v="Finland"/>
    <s v="PD"/>
    <x v="0"/>
  </r>
  <r>
    <x v="9"/>
    <x v="0"/>
    <x v="65"/>
    <d v="1907-03-01T00:00:00"/>
    <n v="60.72"/>
    <n v="24.75"/>
    <s v="Finland"/>
    <s v="UU"/>
    <x v="1"/>
  </r>
  <r>
    <x v="9"/>
    <x v="7"/>
    <x v="65"/>
    <d v="1906-09-29T00:00:00"/>
    <n v="60.98"/>
    <n v="25.57"/>
    <s v="Finland"/>
    <s v="UU"/>
    <x v="0"/>
  </r>
  <r>
    <x v="10"/>
    <x v="3"/>
    <x v="63"/>
    <d v="1921-01-28T00:00:00"/>
    <n v="64.97"/>
    <n v="25.67"/>
    <s v="Finland"/>
    <s v="DH"/>
    <x v="0"/>
  </r>
  <r>
    <x v="10"/>
    <x v="11"/>
    <x v="63"/>
    <d v="1921-03-30T00:00:00"/>
    <n v="64.95"/>
    <n v="25.67"/>
    <s v="Finland"/>
    <s v="UU"/>
    <x v="0"/>
  </r>
  <r>
    <x v="8"/>
    <x v="3"/>
    <x v="65"/>
    <d v="1914-01-30T00:00:00"/>
    <n v="61.25"/>
    <n v="23.73"/>
    <s v="Finland"/>
    <s v="DH"/>
    <x v="0"/>
  </r>
  <r>
    <x v="5"/>
    <x v="4"/>
    <x v="65"/>
    <d v="1908-10-29T00:00:00"/>
    <n v="61.22"/>
    <n v="23.78"/>
    <s v="Finland"/>
    <s v="DH"/>
    <x v="0"/>
  </r>
  <r>
    <x v="16"/>
    <x v="7"/>
    <x v="65"/>
    <d v="1925-09-29T00:00:00"/>
    <n v="62.63"/>
    <n v="29.7"/>
    <s v="Finland"/>
    <s v="UU"/>
    <x v="0"/>
  </r>
  <r>
    <x v="16"/>
    <x v="6"/>
    <x v="63"/>
    <d v="1925-12-29T00:00:00"/>
    <n v="62.17"/>
    <n v="25.67"/>
    <s v="Finland"/>
    <s v="DH"/>
    <x v="0"/>
  </r>
  <r>
    <x v="15"/>
    <x v="5"/>
    <x v="66"/>
    <d v="1929-09-01T00:00:00"/>
    <n v="63.32"/>
    <n v="25.57"/>
    <s v="Finland"/>
    <s v="DH"/>
    <x v="0"/>
  </r>
  <r>
    <x v="21"/>
    <x v="8"/>
    <x v="63"/>
    <d v="1924-11-27T00:00:00"/>
    <n v="62.22"/>
    <n v="25.75"/>
    <s v="Finland"/>
    <s v="UU"/>
    <x v="0"/>
  </r>
  <r>
    <x v="16"/>
    <x v="4"/>
    <x v="63"/>
    <d v="1925-10-29T00:00:00"/>
    <n v="62.22"/>
    <n v="25.82"/>
    <s v="Finland"/>
    <s v="UU"/>
    <x v="0"/>
  </r>
  <r>
    <x v="11"/>
    <x v="11"/>
    <x v="65"/>
    <d v="1932-03-31T00:00:00"/>
    <n v="54.58"/>
    <n v="26.12"/>
    <s v="Russia"/>
    <s v="DH"/>
    <x v="0"/>
  </r>
  <r>
    <x v="10"/>
    <x v="0"/>
    <x v="63"/>
    <d v="1921-02-27T00:00:00"/>
    <n v="56.25"/>
    <n v="12.87"/>
    <s v="Sweden"/>
    <s v="AH"/>
    <x v="0"/>
  </r>
  <r>
    <x v="14"/>
    <x v="11"/>
    <x v="68"/>
    <d v="1931-04-07T00:00:00"/>
    <n v="56.13"/>
    <n v="12.95"/>
    <s v="Sweden"/>
    <s v="UU"/>
    <x v="0"/>
  </r>
  <r>
    <x v="17"/>
    <x v="6"/>
    <x v="63"/>
    <d v="1917-12-29T00:00:00"/>
    <n v="58.95"/>
    <n v="17.920000000000002"/>
    <s v="Sweden"/>
    <s v="RH"/>
    <x v="2"/>
  </r>
  <r>
    <x v="4"/>
    <x v="0"/>
    <x v="63"/>
    <d v="1924-02-28T00:00:00"/>
    <n v="55.47"/>
    <n v="12.97"/>
    <s v="Sweden"/>
    <s v="DH"/>
    <x v="0"/>
  </r>
  <r>
    <x v="5"/>
    <x v="9"/>
    <x v="75"/>
    <d v="1908-07-14T00:00:00"/>
    <n v="55.42"/>
    <n v="12.83"/>
    <s v="Sweden"/>
    <s v="DH"/>
    <x v="0"/>
  </r>
  <r>
    <x v="3"/>
    <x v="8"/>
    <x v="63"/>
    <d v="1934-11-28T00:00:00"/>
    <n v="57.43"/>
    <n v="18.48"/>
    <s v="Sweden"/>
    <s v="UU"/>
    <x v="0"/>
  </r>
  <r>
    <x v="16"/>
    <x v="4"/>
    <x v="63"/>
    <d v="1925-10-29T00:00:00"/>
    <n v="58.88"/>
    <n v="17.829999999999998"/>
    <s v="Sweden"/>
    <s v="AH"/>
    <x v="0"/>
  </r>
  <r>
    <x v="0"/>
    <x v="1"/>
    <x v="69"/>
    <d v="1933-06-01T00:00:00"/>
    <n v="51.1"/>
    <n v="4.5"/>
    <s v="Belgium"/>
    <s v="UU"/>
    <x v="0"/>
  </r>
  <r>
    <x v="22"/>
    <x v="2"/>
    <x v="65"/>
    <d v="1908-04-30T00:00:00"/>
    <n v="50.07"/>
    <n v="14.3"/>
    <s v="Czech Republic"/>
    <s v="DH"/>
    <x v="0"/>
  </r>
  <r>
    <x v="3"/>
    <x v="11"/>
    <x v="65"/>
    <d v="1935-04-01T00:00:00"/>
    <n v="49.93"/>
    <n v="16.23"/>
    <s v="Czech Republic"/>
    <s v="DH"/>
    <x v="0"/>
  </r>
  <r>
    <x v="22"/>
    <x v="2"/>
    <x v="65"/>
    <d v="1908-04-30T00:00:00"/>
    <n v="49.93"/>
    <n v="16.23"/>
    <s v="Czech Republic"/>
    <s v="DH"/>
    <x v="0"/>
  </r>
  <r>
    <x v="26"/>
    <x v="8"/>
    <x v="65"/>
    <d v="1922-11-29T00:00:00"/>
    <n v="50.88"/>
    <n v="10.52"/>
    <s v="Germany"/>
    <s v="ND"/>
    <x v="0"/>
  </r>
  <r>
    <x v="11"/>
    <x v="9"/>
    <x v="69"/>
    <d v="1931-07-03T00:00:00"/>
    <n v="50.57"/>
    <n v="13.13"/>
    <s v="Germany"/>
    <s v="AH"/>
    <x v="0"/>
  </r>
  <r>
    <x v="14"/>
    <x v="9"/>
    <x v="69"/>
    <d v="1930-07-03T00:00:00"/>
    <n v="53.77"/>
    <n v="10.93"/>
    <s v="Germany"/>
    <s v="RH"/>
    <x v="2"/>
  </r>
  <r>
    <x v="28"/>
    <x v="4"/>
    <x v="65"/>
    <d v="1932-10-29T00:00:00"/>
    <n v="51.75"/>
    <n v="11.47"/>
    <s v="Germany"/>
    <s v="UU"/>
    <x v="0"/>
  </r>
  <r>
    <x v="30"/>
    <x v="9"/>
    <x v="66"/>
    <d v="1909-07-03T00:00:00"/>
    <n v="51.72"/>
    <n v="11.5"/>
    <s v="Germany"/>
    <s v="DH"/>
    <x v="0"/>
  </r>
  <r>
    <x v="30"/>
    <x v="9"/>
    <x v="69"/>
    <d v="1909-07-02T00:00:00"/>
    <n v="51.8"/>
    <n v="11.38"/>
    <s v="Germany"/>
    <s v="DH"/>
    <x v="0"/>
  </r>
  <r>
    <x v="17"/>
    <x v="11"/>
    <x v="69"/>
    <d v="1918-04-02T00:00:00"/>
    <n v="52.75"/>
    <n v="13.25"/>
    <s v="Germany"/>
    <s v="UU"/>
    <x v="0"/>
  </r>
  <r>
    <x v="11"/>
    <x v="8"/>
    <x v="65"/>
    <d v="1931-11-29T00:00:00"/>
    <n v="51.6"/>
    <n v="11.75"/>
    <s v="Germany"/>
    <s v="UU"/>
    <x v="0"/>
  </r>
  <r>
    <x v="11"/>
    <x v="7"/>
    <x v="69"/>
    <d v="1931-09-30T00:00:00"/>
    <n v="53.37"/>
    <n v="-2.63"/>
    <s v="UK"/>
    <s v="DH"/>
    <x v="0"/>
  </r>
  <r>
    <x v="1"/>
    <x v="11"/>
    <x v="65"/>
    <d v="1911-04-01T00:00:00"/>
    <n v="50.9"/>
    <n v="-1.3"/>
    <s v="UK"/>
    <s v="DH"/>
    <x v="0"/>
  </r>
  <r>
    <x v="21"/>
    <x v="5"/>
    <x v="70"/>
    <d v="1924-09-09T00:00:00"/>
    <n v="50.92"/>
    <n v="-1.35"/>
    <s v="UK"/>
    <s v="UU"/>
    <x v="0"/>
  </r>
  <r>
    <x v="14"/>
    <x v="11"/>
    <x v="65"/>
    <d v="1931-04-01T00:00:00"/>
    <n v="51.8"/>
    <n v="0.1"/>
    <s v="UK"/>
    <s v="PD"/>
    <x v="0"/>
  </r>
  <r>
    <x v="1"/>
    <x v="6"/>
    <x v="60"/>
    <d v="1911-01-02T00:00:00"/>
    <n v="53.92"/>
    <n v="-1.38"/>
    <s v="UK"/>
    <s v="UU"/>
    <x v="0"/>
  </r>
  <r>
    <x v="27"/>
    <x v="0"/>
    <x v="65"/>
    <d v="1913-02-28T00:00:00"/>
    <n v="51.8"/>
    <n v="-0.60000000000000009"/>
    <s v="UK"/>
    <s v="DH"/>
    <x v="0"/>
  </r>
  <r>
    <x v="30"/>
    <x v="10"/>
    <x v="68"/>
    <d v="1909-08-05T00:00:00"/>
    <n v="53.42"/>
    <n v="-2.12"/>
    <s v="UK"/>
    <s v="UU"/>
    <x v="0"/>
  </r>
  <r>
    <x v="7"/>
    <x v="7"/>
    <x v="69"/>
    <d v="1935-09-30T00:00:00"/>
    <n v="53.43"/>
    <n v="-2.25"/>
    <s v="UK"/>
    <s v="UU"/>
    <x v="0"/>
  </r>
  <r>
    <x v="8"/>
    <x v="4"/>
    <x v="69"/>
    <d v="1913-10-31T00:00:00"/>
    <n v="53.43"/>
    <n v="-2.2800000000000002"/>
    <s v="UK"/>
    <s v="UU"/>
    <x v="0"/>
  </r>
  <r>
    <x v="15"/>
    <x v="7"/>
    <x v="61"/>
    <d v="1929-10-03T00:00:00"/>
    <n v="53.42"/>
    <n v="-2.23"/>
    <s v="UK"/>
    <s v="UU"/>
    <x v="0"/>
  </r>
  <r>
    <x v="6"/>
    <x v="11"/>
    <x v="69"/>
    <d v="1916-04-01T00:00:00"/>
    <n v="53.42"/>
    <n v="-2.1800000000000002"/>
    <s v="UK"/>
    <s v="AH"/>
    <x v="0"/>
  </r>
  <r>
    <x v="2"/>
    <x v="1"/>
    <x v="69"/>
    <d v="1919-06-02T00:00:00"/>
    <n v="53.43"/>
    <n v="-2.3199999999999998"/>
    <s v="UK"/>
    <s v="DH"/>
    <x v="0"/>
  </r>
  <r>
    <x v="14"/>
    <x v="4"/>
    <x v="65"/>
    <d v="1930-10-30T00:00:00"/>
    <n v="53.4"/>
    <n v="-2.2000000000000002"/>
    <s v="UK"/>
    <s v="AH"/>
    <x v="0"/>
  </r>
  <r>
    <x v="17"/>
    <x v="1"/>
    <x v="66"/>
    <d v="1917-06-02T00:00:00"/>
    <n v="51.55"/>
    <n v="0.48"/>
    <s v="UK"/>
    <s v="DH"/>
    <x v="0"/>
  </r>
  <r>
    <x v="25"/>
    <x v="8"/>
    <x v="65"/>
    <d v="1921-11-29T00:00:00"/>
    <n v="53.4"/>
    <n v="-1.6"/>
    <s v="UK"/>
    <s v="AH"/>
    <x v="0"/>
  </r>
  <r>
    <x v="10"/>
    <x v="9"/>
    <x v="66"/>
    <d v="1920-07-03T00:00:00"/>
    <n v="53.38"/>
    <n v="-1.53"/>
    <s v="UK"/>
    <s v="UU"/>
    <x v="0"/>
  </r>
  <r>
    <x v="17"/>
    <x v="6"/>
    <x v="65"/>
    <d v="1917-12-30T00:00:00"/>
    <n v="53.4"/>
    <n v="-1.6"/>
    <s v="UK"/>
    <s v="DH"/>
    <x v="0"/>
  </r>
  <r>
    <x v="17"/>
    <x v="6"/>
    <x v="65"/>
    <d v="1917-12-30T00:00:00"/>
    <n v="53.4"/>
    <n v="-1.6"/>
    <s v="UK"/>
    <s v="DH"/>
    <x v="0"/>
  </r>
  <r>
    <x v="26"/>
    <x v="9"/>
    <x v="69"/>
    <d v="1922-07-03T00:00:00"/>
    <n v="54.13"/>
    <n v="-2.77"/>
    <s v="UK"/>
    <s v="DH"/>
    <x v="0"/>
  </r>
  <r>
    <x v="10"/>
    <x v="4"/>
    <x v="65"/>
    <d v="1920-10-29T00:00:00"/>
    <n v="53.13"/>
    <n v="4.88"/>
    <s v="Netherlands"/>
    <s v="AH"/>
    <x v="0"/>
  </r>
  <r>
    <x v="22"/>
    <x v="1"/>
    <x v="69"/>
    <d v="1907-06-02T00:00:00"/>
    <n v="51.98"/>
    <n v="4.32"/>
    <s v="Netherlands"/>
    <s v="DH"/>
    <x v="0"/>
  </r>
  <r>
    <x v="6"/>
    <x v="4"/>
    <x v="65"/>
    <d v="1915-10-30T00:00:00"/>
    <n v="53.18"/>
    <n v="6.62"/>
    <s v="Netherlands"/>
    <s v="UU"/>
    <x v="0"/>
  </r>
  <r>
    <x v="5"/>
    <x v="1"/>
    <x v="69"/>
    <d v="1908-06-01T00:00:00"/>
    <n v="53.22"/>
    <n v="5.82"/>
    <s v="Netherlands"/>
    <s v="UU"/>
    <x v="0"/>
  </r>
  <r>
    <x v="16"/>
    <x v="8"/>
    <x v="65"/>
    <d v="1925-11-29T00:00:00"/>
    <n v="52.05"/>
    <n v="4.2"/>
    <s v="Netherlands"/>
    <s v="UU"/>
    <x v="0"/>
  </r>
  <r>
    <x v="6"/>
    <x v="0"/>
    <x v="65"/>
    <d v="1916-02-29T00:00:00"/>
    <n v="52.05"/>
    <n v="4.22"/>
    <s v="Netherlands"/>
    <s v="UU"/>
    <x v="0"/>
  </r>
  <r>
    <x v="23"/>
    <x v="9"/>
    <x v="69"/>
    <d v="1916-07-02T00:00:00"/>
    <n v="52.05"/>
    <n v="4.22"/>
    <s v="Netherlands"/>
    <s v="UU"/>
    <x v="0"/>
  </r>
  <r>
    <x v="10"/>
    <x v="8"/>
    <x v="65"/>
    <d v="1920-11-28T00:00:00"/>
    <n v="52.05"/>
    <n v="4.2"/>
    <s v="Netherlands"/>
    <s v="UU"/>
    <x v="0"/>
  </r>
  <r>
    <x v="18"/>
    <x v="10"/>
    <x v="71"/>
    <d v="1928-08-05T00:00:00"/>
    <n v="52.05"/>
    <n v="4.22"/>
    <s v="Netherlands"/>
    <s v="UU"/>
    <x v="0"/>
  </r>
  <r>
    <x v="17"/>
    <x v="6"/>
    <x v="65"/>
    <d v="1917-12-30T00:00:00"/>
    <n v="53.07"/>
    <n v="4.7300000000000004"/>
    <s v="Netherlands"/>
    <s v="UU"/>
    <x v="0"/>
  </r>
  <r>
    <x v="22"/>
    <x v="2"/>
    <x v="70"/>
    <d v="1908-05-11T00:00:00"/>
    <n v="53.05"/>
    <n v="4.72"/>
    <s v="Netherlands"/>
    <s v="DH"/>
    <x v="0"/>
  </r>
  <r>
    <x v="11"/>
    <x v="9"/>
    <x v="71"/>
    <d v="1931-07-09T00:00:00"/>
    <n v="52.35"/>
    <n v="4.53"/>
    <s v="Netherlands"/>
    <s v="PD"/>
    <x v="0"/>
  </r>
  <r>
    <x v="10"/>
    <x v="9"/>
    <x v="69"/>
    <d v="1920-07-02T00:00:00"/>
    <n v="52.85"/>
    <n v="4.97"/>
    <s v="Netherlands"/>
    <s v="ND"/>
    <x v="0"/>
  </r>
  <r>
    <x v="23"/>
    <x v="8"/>
    <x v="65"/>
    <d v="1916-11-28T00:00:00"/>
    <n v="52.35"/>
    <n v="4.53"/>
    <s v="Netherlands"/>
    <s v="UU"/>
    <x v="0"/>
  </r>
  <r>
    <x v="13"/>
    <x v="8"/>
    <x v="65"/>
    <d v="1914-11-29T00:00:00"/>
    <n v="52.35"/>
    <n v="4.53"/>
    <s v="Netherlands"/>
    <s v="UU"/>
    <x v="0"/>
  </r>
  <r>
    <x v="27"/>
    <x v="0"/>
    <x v="64"/>
    <d v="1913-03-09T00:00:00"/>
    <n v="52.82"/>
    <n v="4.68"/>
    <s v="Netherlands"/>
    <s v="UU"/>
    <x v="1"/>
  </r>
  <r>
    <x v="20"/>
    <x v="4"/>
    <x v="65"/>
    <d v="1911-10-30T00:00:00"/>
    <n v="52.83"/>
    <n v="4.68"/>
    <s v="Netherlands"/>
    <s v="ND"/>
    <x v="0"/>
  </r>
  <r>
    <x v="27"/>
    <x v="0"/>
    <x v="65"/>
    <d v="1913-02-28T00:00:00"/>
    <n v="52.33"/>
    <n v="4.53"/>
    <s v="Netherlands"/>
    <s v="UU"/>
    <x v="0"/>
  </r>
  <r>
    <x v="10"/>
    <x v="9"/>
    <x v="69"/>
    <d v="1920-07-02T00:00:00"/>
    <n v="52.33"/>
    <n v="4.53"/>
    <s v="Netherlands"/>
    <s v="UU"/>
    <x v="0"/>
  </r>
  <r>
    <x v="25"/>
    <x v="6"/>
    <x v="65"/>
    <d v="1921-12-30T00:00:00"/>
    <n v="52.35"/>
    <n v="4.58"/>
    <s v="Netherlands"/>
    <s v="UU"/>
    <x v="0"/>
  </r>
  <r>
    <x v="5"/>
    <x v="8"/>
    <x v="65"/>
    <d v="1908-11-28T00:00:00"/>
    <n v="52.8"/>
    <n v="4.68"/>
    <s v="Netherlands"/>
    <s v="UU"/>
    <x v="0"/>
  </r>
  <r>
    <x v="25"/>
    <x v="1"/>
    <x v="69"/>
    <d v="1921-06-01T00:00:00"/>
    <n v="52.75"/>
    <n v="4.68"/>
    <s v="Netherlands"/>
    <s v="UU"/>
    <x v="1"/>
  </r>
  <r>
    <x v="20"/>
    <x v="0"/>
    <x v="65"/>
    <d v="1912-02-29T00:00:00"/>
    <n v="52.38"/>
    <n v="4.57"/>
    <s v="Netherlands"/>
    <s v="DH"/>
    <x v="0"/>
  </r>
  <r>
    <x v="4"/>
    <x v="8"/>
    <x v="65"/>
    <d v="1923-11-29T00:00:00"/>
    <n v="52.37"/>
    <n v="4.7699999999999996"/>
    <s v="Netherlands"/>
    <s v="AH"/>
    <x v="0"/>
  </r>
  <r>
    <x v="10"/>
    <x v="9"/>
    <x v="69"/>
    <d v="1920-07-02T00:00:00"/>
    <n v="53.18"/>
    <n v="6.17"/>
    <s v="Netherlands"/>
    <s v="UU"/>
    <x v="0"/>
  </r>
  <r>
    <x v="15"/>
    <x v="5"/>
    <x v="66"/>
    <d v="1929-09-01T00:00:00"/>
    <n v="51.95"/>
    <n v="5.55"/>
    <s v="Netherlands"/>
    <s v="DH"/>
    <x v="0"/>
  </r>
  <r>
    <x v="9"/>
    <x v="7"/>
    <x v="66"/>
    <d v="1906-10-01T00:00:00"/>
    <n v="51.95"/>
    <n v="5.58"/>
    <s v="Netherlands"/>
    <s v="DH"/>
    <x v="0"/>
  </r>
  <r>
    <x v="7"/>
    <x v="3"/>
    <x v="65"/>
    <d v="1936-01-30T00:00:00"/>
    <n v="51.92"/>
    <n v="5.55"/>
    <s v="Netherlands"/>
    <s v="UU"/>
    <x v="0"/>
  </r>
  <r>
    <x v="5"/>
    <x v="5"/>
    <x v="60"/>
    <d v="1908-09-01T00:00:00"/>
    <n v="51.97"/>
    <n v="5.48"/>
    <s v="Netherlands"/>
    <s v="DH"/>
    <x v="0"/>
  </r>
  <r>
    <x v="6"/>
    <x v="5"/>
    <x v="66"/>
    <d v="1915-09-01T00:00:00"/>
    <n v="51.95"/>
    <n v="5.6"/>
    <s v="Netherlands"/>
    <s v="DH"/>
    <x v="0"/>
  </r>
  <r>
    <x v="18"/>
    <x v="9"/>
    <x v="66"/>
    <d v="1928-07-03T00:00:00"/>
    <n v="51.97"/>
    <n v="6.13"/>
    <s v="Netherlands"/>
    <s v="DH"/>
    <x v="0"/>
  </r>
  <r>
    <x v="30"/>
    <x v="11"/>
    <x v="65"/>
    <d v="1910-04-01T00:00:00"/>
    <n v="53.03"/>
    <n v="4.7300000000000004"/>
    <s v="Netherlands"/>
    <s v="DH"/>
    <x v="0"/>
  </r>
  <r>
    <x v="10"/>
    <x v="10"/>
    <x v="66"/>
    <d v="1920-07-31T00:00:00"/>
    <n v="53.02"/>
    <n v="4.7300000000000004"/>
    <s v="Netherlands"/>
    <s v="UU"/>
    <x v="1"/>
  </r>
  <r>
    <x v="15"/>
    <x v="5"/>
    <x v="66"/>
    <d v="1929-09-01T00:00:00"/>
    <n v="51.95"/>
    <n v="5.55"/>
    <s v="Netherlands"/>
    <s v="DH"/>
    <x v="0"/>
  </r>
  <r>
    <x v="17"/>
    <x v="5"/>
    <x v="69"/>
    <d v="1917-08-31T00:00:00"/>
    <n v="51.93"/>
    <n v="5.57"/>
    <s v="Netherlands"/>
    <s v="UU"/>
    <x v="0"/>
  </r>
  <r>
    <x v="1"/>
    <x v="2"/>
    <x v="60"/>
    <d v="1911-05-04T00:00:00"/>
    <n v="61.48"/>
    <n v="25.17"/>
    <s v="Finland"/>
    <s v="DH"/>
    <x v="0"/>
  </r>
  <r>
    <x v="15"/>
    <x v="7"/>
    <x v="61"/>
    <d v="1929-10-03T00:00:00"/>
    <n v="64.819999999999993"/>
    <n v="25.25"/>
    <s v="Finland"/>
    <s v="AH"/>
    <x v="1"/>
  </r>
  <r>
    <x v="27"/>
    <x v="6"/>
    <x v="65"/>
    <d v="1912-12-29T00:00:00"/>
    <n v="62.23"/>
    <n v="23.83"/>
    <s v="Finland"/>
    <s v="DH"/>
    <x v="0"/>
  </r>
  <r>
    <x v="2"/>
    <x v="6"/>
    <x v="65"/>
    <d v="1919-12-30T00:00:00"/>
    <n v="60.18"/>
    <n v="24.8"/>
    <s v="Finland"/>
    <s v="AH"/>
    <x v="0"/>
  </r>
  <r>
    <x v="22"/>
    <x v="8"/>
    <x v="65"/>
    <d v="1907-11-29T00:00:00"/>
    <n v="61.02"/>
    <n v="27.47"/>
    <s v="Finland"/>
    <s v="UU"/>
    <x v="2"/>
  </r>
  <r>
    <x v="10"/>
    <x v="0"/>
    <x v="69"/>
    <d v="1921-03-01T00:00:00"/>
    <n v="63.83"/>
    <n v="23"/>
    <s v="Finland"/>
    <s v="DH"/>
    <x v="0"/>
  </r>
  <r>
    <x v="6"/>
    <x v="11"/>
    <x v="69"/>
    <d v="1916-04-01T00:00:00"/>
    <n v="60.53"/>
    <n v="25.02"/>
    <s v="Finland"/>
    <s v="DH"/>
    <x v="0"/>
  </r>
  <r>
    <x v="13"/>
    <x v="5"/>
    <x v="69"/>
    <d v="1914-08-31T00:00:00"/>
    <n v="62.23"/>
    <n v="25.9"/>
    <s v="Finland"/>
    <s v="DH"/>
    <x v="0"/>
  </r>
  <r>
    <x v="25"/>
    <x v="6"/>
    <x v="65"/>
    <d v="1921-12-30T00:00:00"/>
    <n v="61.37"/>
    <n v="23.58"/>
    <s v="Finland"/>
    <s v="DH"/>
    <x v="0"/>
  </r>
  <r>
    <x v="8"/>
    <x v="7"/>
    <x v="69"/>
    <d v="1913-09-30T00:00:00"/>
    <n v="63.57"/>
    <n v="26.6"/>
    <s v="Finland"/>
    <s v="AH"/>
    <x v="0"/>
  </r>
  <r>
    <x v="22"/>
    <x v="3"/>
    <x v="65"/>
    <d v="1908-01-30T00:00:00"/>
    <n v="63.57"/>
    <n v="26.58"/>
    <s v="Finland"/>
    <s v="AH"/>
    <x v="2"/>
  </r>
  <r>
    <x v="22"/>
    <x v="3"/>
    <x v="66"/>
    <d v="1908-02-01T00:00:00"/>
    <n v="61.68"/>
    <n v="27.25"/>
    <s v="Finland"/>
    <s v="UU"/>
    <x v="0"/>
  </r>
  <r>
    <x v="9"/>
    <x v="5"/>
    <x v="69"/>
    <d v="1906-08-31T00:00:00"/>
    <n v="60.5"/>
    <n v="24.22"/>
    <s v="Finland"/>
    <s v="AH"/>
    <x v="0"/>
  </r>
  <r>
    <x v="7"/>
    <x v="8"/>
    <x v="65"/>
    <d v="1935-11-29T00:00:00"/>
    <n v="60.43"/>
    <n v="25.03"/>
    <s v="Finland"/>
    <s v="RH"/>
    <x v="2"/>
  </r>
  <r>
    <x v="26"/>
    <x v="8"/>
    <x v="65"/>
    <d v="1922-11-29T00:00:00"/>
    <n v="62.53"/>
    <n v="29.83"/>
    <s v="Finland"/>
    <s v="AH"/>
    <x v="0"/>
  </r>
  <r>
    <x v="10"/>
    <x v="6"/>
    <x v="65"/>
    <d v="1920-12-29T00:00:00"/>
    <n v="62.53"/>
    <n v="29.88"/>
    <s v="Finland"/>
    <s v="AH"/>
    <x v="0"/>
  </r>
  <r>
    <x v="4"/>
    <x v="8"/>
    <x v="65"/>
    <d v="1923-11-29T00:00:00"/>
    <n v="62.53"/>
    <n v="29.83"/>
    <s v="Finland"/>
    <s v="DH"/>
    <x v="0"/>
  </r>
  <r>
    <x v="8"/>
    <x v="7"/>
    <x v="69"/>
    <d v="1913-09-30T00:00:00"/>
    <n v="62.5"/>
    <n v="29.83"/>
    <s v="Finland"/>
    <s v="DH"/>
    <x v="0"/>
  </r>
  <r>
    <x v="10"/>
    <x v="0"/>
    <x v="69"/>
    <d v="1921-03-01T00:00:00"/>
    <n v="65.819999999999993"/>
    <n v="24.23"/>
    <s v="Finland"/>
    <s v="DH"/>
    <x v="0"/>
  </r>
  <r>
    <x v="9"/>
    <x v="5"/>
    <x v="66"/>
    <d v="1906-09-01T00:00:00"/>
    <n v="52.33"/>
    <n v="41.37"/>
    <s v="Russia"/>
    <s v="DH"/>
    <x v="0"/>
  </r>
  <r>
    <x v="7"/>
    <x v="4"/>
    <x v="65"/>
    <d v="1935-10-30T00:00:00"/>
    <n v="56.25"/>
    <n v="12.87"/>
    <s v="Sweden"/>
    <s v="UU"/>
    <x v="0"/>
  </r>
  <r>
    <x v="26"/>
    <x v="5"/>
    <x v="69"/>
    <d v="1922-08-31T00:00:00"/>
    <n v="56.25"/>
    <n v="12.87"/>
    <s v="Sweden"/>
    <s v="UU"/>
    <x v="0"/>
  </r>
  <r>
    <x v="19"/>
    <x v="4"/>
    <x v="66"/>
    <d v="1926-11-01T00:00:00"/>
    <n v="67.95"/>
    <n v="23.63"/>
    <s v="Sweden"/>
    <s v="UU"/>
    <x v="0"/>
  </r>
  <r>
    <x v="25"/>
    <x v="7"/>
    <x v="61"/>
    <d v="1921-10-03T00:00:00"/>
    <n v="60.33"/>
    <n v="17.52"/>
    <s v="Sweden"/>
    <s v="AH"/>
    <x v="0"/>
  </r>
  <r>
    <x v="7"/>
    <x v="4"/>
    <x v="59"/>
    <d v="1935-11-04T00:00:00"/>
    <n v="59.07"/>
    <n v="15.55"/>
    <s v="Sweden"/>
    <s v="UU"/>
    <x v="0"/>
  </r>
  <r>
    <x v="10"/>
    <x v="10"/>
    <x v="61"/>
    <d v="1920-08-02T00:00:00"/>
    <n v="51.1"/>
    <n v="4.5999999999999996"/>
    <s v="Belgium"/>
    <s v="DH"/>
    <x v="0"/>
  </r>
  <r>
    <x v="28"/>
    <x v="11"/>
    <x v="69"/>
    <d v="1933-04-01T00:00:00"/>
    <n v="49.37"/>
    <n v="14.63"/>
    <s v="Czech Republic"/>
    <s v="DH"/>
    <x v="0"/>
  </r>
  <r>
    <x v="6"/>
    <x v="6"/>
    <x v="69"/>
    <d v="1915-12-31T00:00:00"/>
    <n v="49.93"/>
    <n v="16.23"/>
    <s v="Czech Republic"/>
    <s v="DH"/>
    <x v="0"/>
  </r>
  <r>
    <x v="19"/>
    <x v="3"/>
    <x v="69"/>
    <d v="1927-01-31T00:00:00"/>
    <n v="49.93"/>
    <n v="16.23"/>
    <s v="Czech Republic"/>
    <s v="DH"/>
    <x v="0"/>
  </r>
  <r>
    <x v="10"/>
    <x v="5"/>
    <x v="66"/>
    <d v="1920-08-31T00:00:00"/>
    <n v="49.05"/>
    <n v="17.12"/>
    <s v="Czech Republic"/>
    <s v="DH"/>
    <x v="0"/>
  </r>
  <r>
    <x v="12"/>
    <x v="3"/>
    <x v="69"/>
    <d v="1928-01-31T00:00:00"/>
    <n v="50.57"/>
    <n v="15.62"/>
    <s v="Czech Republic"/>
    <s v="UU"/>
    <x v="0"/>
  </r>
  <r>
    <x v="1"/>
    <x v="10"/>
    <x v="61"/>
    <d v="1910-08-03T00:00:00"/>
    <n v="51.98"/>
    <n v="12"/>
    <s v="Germany"/>
    <s v="AH"/>
    <x v="0"/>
  </r>
  <r>
    <x v="21"/>
    <x v="6"/>
    <x v="69"/>
    <d v="1924-12-30T00:00:00"/>
    <n v="50.85"/>
    <n v="10.57"/>
    <s v="Germany"/>
    <s v="PD"/>
    <x v="0"/>
  </r>
  <r>
    <x v="23"/>
    <x v="1"/>
    <x v="60"/>
    <d v="1916-06-03T00:00:00"/>
    <n v="50.35"/>
    <n v="11.18"/>
    <s v="Germany"/>
    <s v="UU"/>
    <x v="0"/>
  </r>
  <r>
    <x v="21"/>
    <x v="11"/>
    <x v="69"/>
    <d v="1925-04-01T00:00:00"/>
    <n v="58.58"/>
    <n v="24.4"/>
    <s v="Estonia"/>
    <s v="UU"/>
    <x v="0"/>
  </r>
  <r>
    <x v="16"/>
    <x v="8"/>
    <x v="69"/>
    <d v="1925-11-30T00:00:00"/>
    <n v="53.53"/>
    <n v="-1.1200000000000001"/>
    <s v="UK"/>
    <s v="UU"/>
    <x v="0"/>
  </r>
  <r>
    <x v="0"/>
    <x v="4"/>
    <x v="69"/>
    <d v="1933-10-31T00:00:00"/>
    <n v="50.98"/>
    <n v="-3.23"/>
    <s v="UK"/>
    <s v="UU"/>
    <x v="0"/>
  </r>
  <r>
    <x v="23"/>
    <x v="1"/>
    <x v="66"/>
    <d v="1916-06-02T00:00:00"/>
    <n v="50.95"/>
    <n v="-1.27"/>
    <s v="UK"/>
    <s v="DH"/>
    <x v="0"/>
  </r>
  <r>
    <x v="22"/>
    <x v="5"/>
    <x v="66"/>
    <d v="1907-09-01T00:00:00"/>
    <n v="53.4"/>
    <n v="-1.73"/>
    <s v="UK"/>
    <s v="UU"/>
    <x v="0"/>
  </r>
  <r>
    <x v="28"/>
    <x v="1"/>
    <x v="61"/>
    <d v="1932-06-04T00:00:00"/>
    <n v="50.83"/>
    <n v="-1.03"/>
    <s v="UK"/>
    <s v="UU"/>
    <x v="0"/>
  </r>
  <r>
    <x v="14"/>
    <x v="5"/>
    <x v="66"/>
    <d v="1930-09-01T00:00:00"/>
    <n v="53.38"/>
    <n v="-1.53"/>
    <s v="UK"/>
    <s v="UU"/>
    <x v="0"/>
  </r>
  <r>
    <x v="24"/>
    <x v="5"/>
    <x v="66"/>
    <d v="1918-09-01T00:00:00"/>
    <n v="53.3"/>
    <n v="6.18"/>
    <s v="Eire"/>
    <s v="ND"/>
    <x v="0"/>
  </r>
  <r>
    <x v="0"/>
    <x v="5"/>
    <x v="68"/>
    <d v="1933-09-05T00:00:00"/>
    <n v="53.42"/>
    <n v="-2.27"/>
    <s v="UK"/>
    <s v="PD"/>
    <x v="0"/>
  </r>
  <r>
    <x v="9"/>
    <x v="7"/>
    <x v="68"/>
    <d v="1906-10-05T00:00:00"/>
    <n v="53.45"/>
    <n v="-2.23"/>
    <s v="UK"/>
    <s v="AH"/>
    <x v="0"/>
  </r>
  <r>
    <x v="1"/>
    <x v="4"/>
    <x v="69"/>
    <d v="1910-10-31T00:00:00"/>
    <n v="53.45"/>
    <n v="-2.2200000000000002"/>
    <s v="UK"/>
    <s v="UU"/>
    <x v="0"/>
  </r>
  <r>
    <x v="7"/>
    <x v="7"/>
    <x v="69"/>
    <d v="1935-09-30T00:00:00"/>
    <n v="53.45"/>
    <n v="-2.2000000000000002"/>
    <s v="UK"/>
    <s v="ND"/>
    <x v="2"/>
  </r>
  <r>
    <x v="12"/>
    <x v="4"/>
    <x v="64"/>
    <d v="1927-11-08T00:00:00"/>
    <n v="53.42"/>
    <n v="-2.17"/>
    <s v="UK"/>
    <s v="UU"/>
    <x v="0"/>
  </r>
  <r>
    <x v="20"/>
    <x v="6"/>
    <x v="69"/>
    <d v="1911-12-31T00:00:00"/>
    <n v="53.4"/>
    <n v="-2.23"/>
    <s v="UK"/>
    <s v="UU"/>
    <x v="0"/>
  </r>
  <r>
    <x v="24"/>
    <x v="6"/>
    <x v="61"/>
    <d v="1919-01-03T00:00:00"/>
    <n v="53.4"/>
    <n v="-2.23"/>
    <s v="UK"/>
    <s v="UU"/>
    <x v="0"/>
  </r>
  <r>
    <x v="15"/>
    <x v="7"/>
    <x v="76"/>
    <d v="1929-10-11T00:00:00"/>
    <n v="53.43"/>
    <n v="-2.1800000000000002"/>
    <s v="UK"/>
    <s v="PD"/>
    <x v="0"/>
  </r>
  <r>
    <x v="8"/>
    <x v="7"/>
    <x v="66"/>
    <d v="1913-10-01T00:00:00"/>
    <n v="53.4"/>
    <n v="-2.25"/>
    <s v="UK"/>
    <s v="UU"/>
    <x v="0"/>
  </r>
  <r>
    <x v="27"/>
    <x v="1"/>
    <x v="66"/>
    <d v="1912-06-02T00:00:00"/>
    <n v="53.45"/>
    <n v="-2.2200000000000002"/>
    <s v="UK"/>
    <s v="UU"/>
    <x v="0"/>
  </r>
  <r>
    <x v="22"/>
    <x v="10"/>
    <x v="59"/>
    <d v="1907-08-04T00:00:00"/>
    <n v="51.23"/>
    <n v="1.4"/>
    <s v="UK"/>
    <s v="UU"/>
    <x v="0"/>
  </r>
  <r>
    <x v="10"/>
    <x v="10"/>
    <x v="66"/>
    <d v="1920-07-31T00:00:00"/>
    <n v="50.47"/>
    <n v="-4.37"/>
    <s v="UK"/>
    <s v="DH"/>
    <x v="0"/>
  </r>
  <r>
    <x v="2"/>
    <x v="8"/>
    <x v="69"/>
    <d v="1919-11-30T00:00:00"/>
    <n v="53.38"/>
    <n v="-1.53"/>
    <s v="UK"/>
    <s v="UU"/>
    <x v="0"/>
  </r>
  <r>
    <x v="4"/>
    <x v="6"/>
    <x v="60"/>
    <d v="1924-01-02T00:00:00"/>
    <n v="53.42"/>
    <n v="-1.58"/>
    <s v="UK"/>
    <s v="PD"/>
    <x v="0"/>
  </r>
  <r>
    <x v="8"/>
    <x v="3"/>
    <x v="69"/>
    <d v="1914-01-31T00:00:00"/>
    <n v="53.48"/>
    <n v="-1.87"/>
    <s v="UK"/>
    <s v="DH"/>
    <x v="0"/>
  </r>
  <r>
    <x v="17"/>
    <x v="8"/>
    <x v="69"/>
    <d v="1917-11-30T00:00:00"/>
    <n v="54.55"/>
    <n v="-5.97"/>
    <s v="UK"/>
    <s v="UU"/>
    <x v="0"/>
  </r>
  <r>
    <x v="26"/>
    <x v="8"/>
    <x v="69"/>
    <d v="1922-11-30T00:00:00"/>
    <n v="53.38"/>
    <n v="-1.53"/>
    <s v="UK"/>
    <s v="AH"/>
    <x v="0"/>
  </r>
  <r>
    <x v="0"/>
    <x v="4"/>
    <x v="69"/>
    <d v="1933-10-31T00:00:00"/>
    <n v="50.98"/>
    <n v="-3.23"/>
    <s v="UK"/>
    <s v="UU"/>
    <x v="0"/>
  </r>
  <r>
    <x v="26"/>
    <x v="2"/>
    <x v="69"/>
    <d v="1923-05-02T00:00:00"/>
    <n v="50.98"/>
    <n v="-3.2"/>
    <s v="UK"/>
    <s v="AH"/>
    <x v="0"/>
  </r>
  <r>
    <x v="19"/>
    <x v="4"/>
    <x v="59"/>
    <d v="1926-11-04T00:00:00"/>
    <n v="50.98"/>
    <n v="-3.2"/>
    <s v="UK"/>
    <s v="ND"/>
    <x v="0"/>
  </r>
  <r>
    <x v="10"/>
    <x v="8"/>
    <x v="69"/>
    <d v="1920-11-29T00:00:00"/>
    <n v="50.87"/>
    <n v="-0.05"/>
    <s v="UK"/>
    <s v="UU"/>
    <x v="0"/>
  </r>
  <r>
    <x v="26"/>
    <x v="5"/>
    <x v="61"/>
    <d v="1922-09-03T00:00:00"/>
    <n v="50.97"/>
    <n v="-1.3"/>
    <s v="UK"/>
    <s v="AH"/>
    <x v="0"/>
  </r>
  <r>
    <x v="5"/>
    <x v="6"/>
    <x v="69"/>
    <d v="1908-12-30T00:00:00"/>
    <n v="50.9"/>
    <n v="-1.33"/>
    <s v="UK"/>
    <s v="PD"/>
    <x v="0"/>
  </r>
  <r>
    <x v="6"/>
    <x v="9"/>
    <x v="59"/>
    <d v="1915-07-07T00:00:00"/>
    <n v="50.95"/>
    <n v="-1.18"/>
    <s v="UK"/>
    <s v="UU"/>
    <x v="0"/>
  </r>
  <r>
    <x v="5"/>
    <x v="0"/>
    <x v="69"/>
    <d v="1909-03-01T00:00:00"/>
    <n v="50.87"/>
    <n v="-1.28"/>
    <s v="UK"/>
    <s v="AH"/>
    <x v="2"/>
  </r>
  <r>
    <x v="6"/>
    <x v="0"/>
    <x v="66"/>
    <d v="1916-03-02T00:00:00"/>
    <n v="55.9"/>
    <n v="27.18"/>
    <s v="Latvia"/>
    <s v="DH"/>
    <x v="0"/>
  </r>
  <r>
    <x v="14"/>
    <x v="4"/>
    <x v="69"/>
    <d v="1930-10-31T00:00:00"/>
    <n v="51.98"/>
    <n v="4.32"/>
    <s v="Netherlands"/>
    <s v="AH"/>
    <x v="0"/>
  </r>
  <r>
    <x v="25"/>
    <x v="8"/>
    <x v="69"/>
    <d v="1921-11-30T00:00:00"/>
    <n v="51.98"/>
    <n v="4.32"/>
    <s v="Netherlands"/>
    <s v="ND"/>
    <x v="0"/>
  </r>
  <r>
    <x v="14"/>
    <x v="5"/>
    <x v="59"/>
    <d v="1930-09-04T00:00:00"/>
    <n v="52.35"/>
    <n v="4.53"/>
    <s v="Netherlands"/>
    <s v="UU"/>
    <x v="0"/>
  </r>
  <r>
    <x v="30"/>
    <x v="7"/>
    <x v="66"/>
    <d v="1909-10-01T00:00:00"/>
    <n v="52.35"/>
    <n v="4.53"/>
    <s v="Netherlands"/>
    <s v="UU"/>
    <x v="0"/>
  </r>
  <r>
    <x v="9"/>
    <x v="9"/>
    <x v="60"/>
    <d v="1906-07-05T00:00:00"/>
    <n v="52.83"/>
    <n v="4.78"/>
    <s v="Netherlands"/>
    <s v="UU"/>
    <x v="0"/>
  </r>
  <r>
    <x v="10"/>
    <x v="4"/>
    <x v="61"/>
    <d v="1920-11-02T00:00:00"/>
    <n v="52.75"/>
    <n v="4.7"/>
    <s v="Netherlands"/>
    <s v="DH"/>
    <x v="0"/>
  </r>
  <r>
    <x v="14"/>
    <x v="9"/>
    <x v="77"/>
    <d v="1930-07-16T00:00:00"/>
    <n v="52.77"/>
    <n v="4.67"/>
    <s v="Netherlands"/>
    <s v="UU"/>
    <x v="0"/>
  </r>
  <r>
    <x v="4"/>
    <x v="6"/>
    <x v="69"/>
    <d v="1923-12-31T00:00:00"/>
    <n v="52.35"/>
    <n v="4.53"/>
    <s v="Netherlands"/>
    <s v="UU"/>
    <x v="0"/>
  </r>
  <r>
    <x v="15"/>
    <x v="8"/>
    <x v="69"/>
    <d v="1929-11-30T00:00:00"/>
    <n v="52.33"/>
    <n v="4.5199999999999996"/>
    <s v="Netherlands"/>
    <s v="UU"/>
    <x v="0"/>
  </r>
  <r>
    <x v="10"/>
    <x v="0"/>
    <x v="69"/>
    <d v="1921-03-01T00:00:00"/>
    <n v="52.35"/>
    <n v="4.53"/>
    <s v="Netherlands"/>
    <s v="UU"/>
    <x v="0"/>
  </r>
  <r>
    <x v="30"/>
    <x v="8"/>
    <x v="69"/>
    <d v="1909-11-30T00:00:00"/>
    <n v="52.35"/>
    <n v="4.57"/>
    <s v="Netherlands"/>
    <s v="UU"/>
    <x v="1"/>
  </r>
  <r>
    <x v="16"/>
    <x v="8"/>
    <x v="69"/>
    <d v="1925-11-30T00:00:00"/>
    <n v="52.35"/>
    <n v="4.53"/>
    <s v="Netherlands"/>
    <s v="UU"/>
    <x v="0"/>
  </r>
  <r>
    <x v="10"/>
    <x v="9"/>
    <x v="68"/>
    <d v="1920-07-07T00:00:00"/>
    <n v="52.27"/>
    <n v="4.55"/>
    <s v="Netherlands"/>
    <s v="DH"/>
    <x v="0"/>
  </r>
  <r>
    <x v="5"/>
    <x v="4"/>
    <x v="66"/>
    <d v="1908-10-31T00:00:00"/>
    <n v="51.93"/>
    <n v="5.57"/>
    <s v="Netherlands"/>
    <s v="UU"/>
    <x v="0"/>
  </r>
  <r>
    <x v="15"/>
    <x v="4"/>
    <x v="69"/>
    <d v="1929-10-31T00:00:00"/>
    <n v="51.95"/>
    <n v="5.52"/>
    <s v="Netherlands"/>
    <s v="UU"/>
    <x v="0"/>
  </r>
  <r>
    <x v="9"/>
    <x v="8"/>
    <x v="69"/>
    <d v="1906-11-30T00:00:00"/>
    <n v="51.92"/>
    <n v="5.55"/>
    <s v="Netherlands"/>
    <s v="AH"/>
    <x v="0"/>
  </r>
  <r>
    <x v="23"/>
    <x v="9"/>
    <x v="66"/>
    <d v="1916-07-03T00:00:00"/>
    <n v="51.92"/>
    <n v="5.55"/>
    <s v="Netherlands"/>
    <s v="DH"/>
    <x v="0"/>
  </r>
  <r>
    <x v="11"/>
    <x v="9"/>
    <x v="66"/>
    <d v="1931-07-04T00:00:00"/>
    <n v="51.92"/>
    <n v="5.55"/>
    <s v="Netherlands"/>
    <s v="DH"/>
    <x v="0"/>
  </r>
  <r>
    <x v="18"/>
    <x v="9"/>
    <x v="66"/>
    <d v="1928-07-03T00:00:00"/>
    <n v="51.92"/>
    <n v="5.55"/>
    <s v="Netherlands"/>
    <s v="DH"/>
    <x v="0"/>
  </r>
  <r>
    <x v="9"/>
    <x v="8"/>
    <x v="69"/>
    <d v="1906-11-30T00:00:00"/>
    <n v="51.92"/>
    <n v="5.55"/>
    <s v="Netherlands"/>
    <s v="AH"/>
    <x v="0"/>
  </r>
  <r>
    <x v="11"/>
    <x v="9"/>
    <x v="66"/>
    <d v="1931-07-04T00:00:00"/>
    <n v="51.92"/>
    <n v="5.55"/>
    <s v="Netherlands"/>
    <s v="DH"/>
    <x v="0"/>
  </r>
  <r>
    <x v="19"/>
    <x v="5"/>
    <x v="60"/>
    <d v="1926-09-02T00:00:00"/>
    <n v="51.95"/>
    <n v="5.55"/>
    <s v="Netherlands"/>
    <s v="DH"/>
    <x v="0"/>
  </r>
  <r>
    <x v="9"/>
    <x v="3"/>
    <x v="69"/>
    <d v="1907-01-31T00:00:00"/>
    <n v="51.95"/>
    <n v="5.55"/>
    <s v="Netherlands"/>
    <s v="UU"/>
    <x v="0"/>
  </r>
  <r>
    <x v="10"/>
    <x v="8"/>
    <x v="66"/>
    <d v="1920-11-30T00:00:00"/>
    <n v="51.97"/>
    <n v="6.1"/>
    <s v="Netherlands"/>
    <s v="DH"/>
    <x v="0"/>
  </r>
  <r>
    <x v="8"/>
    <x v="7"/>
    <x v="66"/>
    <d v="1913-10-01T00:00:00"/>
    <n v="51.95"/>
    <n v="5.55"/>
    <s v="Netherlands"/>
    <s v="DH"/>
    <x v="0"/>
  </r>
  <r>
    <x v="12"/>
    <x v="4"/>
    <x v="69"/>
    <d v="1927-10-31T00:00:00"/>
    <n v="51.97"/>
    <n v="5.58"/>
    <s v="Netherlands"/>
    <s v="RH"/>
    <x v="2"/>
  </r>
  <r>
    <x v="7"/>
    <x v="4"/>
    <x v="69"/>
    <d v="1935-10-31T00:00:00"/>
    <n v="51.92"/>
    <n v="5.55"/>
    <s v="Netherlands"/>
    <s v="DH"/>
    <x v="0"/>
  </r>
  <r>
    <x v="19"/>
    <x v="9"/>
    <x v="66"/>
    <d v="1926-07-04T00:00:00"/>
    <n v="51.92"/>
    <n v="5.55"/>
    <s v="Netherlands"/>
    <s v="DH"/>
    <x v="0"/>
  </r>
  <r>
    <x v="19"/>
    <x v="9"/>
    <x v="66"/>
    <d v="1926-07-04T00:00:00"/>
    <n v="51.92"/>
    <n v="5.55"/>
    <s v="Netherlands"/>
    <s v="DH"/>
    <x v="0"/>
  </r>
  <r>
    <x v="27"/>
    <x v="3"/>
    <x v="69"/>
    <d v="1913-01-30T00:00:00"/>
    <n v="51.97"/>
    <n v="6.02"/>
    <s v="Netherlands"/>
    <s v="UU"/>
    <x v="0"/>
  </r>
  <r>
    <x v="16"/>
    <x v="4"/>
    <x v="69"/>
    <d v="1925-10-31T00:00:00"/>
    <n v="51.97"/>
    <n v="6.05"/>
    <s v="Netherlands"/>
    <s v="DH"/>
    <x v="0"/>
  </r>
  <r>
    <x v="28"/>
    <x v="2"/>
    <x v="69"/>
    <d v="1933-05-01T00:00:00"/>
    <n v="51.98"/>
    <n v="6.02"/>
    <s v="Netherlands"/>
    <s v="UU"/>
    <x v="2"/>
  </r>
  <r>
    <x v="23"/>
    <x v="9"/>
    <x v="66"/>
    <d v="1916-07-03T00:00:00"/>
    <n v="51.92"/>
    <n v="5.55"/>
    <s v="Netherlands"/>
    <s v="DH"/>
    <x v="0"/>
  </r>
  <r>
    <x v="24"/>
    <x v="10"/>
    <x v="66"/>
    <d v="1918-08-01T00:00:00"/>
    <n v="51.92"/>
    <n v="5.55"/>
    <s v="Netherlands"/>
    <s v="DH"/>
    <x v="0"/>
  </r>
  <r>
    <x v="16"/>
    <x v="9"/>
    <x v="66"/>
    <d v="1925-07-03T00:00:00"/>
    <n v="51.95"/>
    <n v="5.55"/>
    <s v="Netherlands"/>
    <s v="DH"/>
    <x v="0"/>
  </r>
  <r>
    <x v="8"/>
    <x v="2"/>
    <x v="66"/>
    <d v="1914-05-03T00:00:00"/>
    <n v="53.17"/>
    <n v="4.88"/>
    <s v="Netherlands"/>
    <s v="DH"/>
    <x v="0"/>
  </r>
  <r>
    <x v="12"/>
    <x v="7"/>
    <x v="61"/>
    <d v="1927-10-03T00:00:00"/>
    <n v="53.05"/>
    <n v="4.7300000000000004"/>
    <s v="Netherlands"/>
    <s v="UU"/>
    <x v="0"/>
  </r>
  <r>
    <x v="24"/>
    <x v="7"/>
    <x v="66"/>
    <d v="1918-10-01T00:00:00"/>
    <n v="53.17"/>
    <n v="4.8499999999999996"/>
    <s v="Netherlands"/>
    <s v="DH"/>
    <x v="0"/>
  </r>
  <r>
    <x v="14"/>
    <x v="0"/>
    <x v="61"/>
    <d v="1931-03-05T00:00:00"/>
    <n v="52.42"/>
    <n v="5.82"/>
    <s v="Netherlands"/>
    <s v="AH"/>
    <x v="0"/>
  </r>
  <r>
    <x v="9"/>
    <x v="11"/>
    <x v="66"/>
    <d v="1907-04-03T00:00:00"/>
    <n v="60.48"/>
    <n v="11.02"/>
    <s v="Norway"/>
    <s v="UU"/>
    <x v="1"/>
  </r>
  <r>
    <x v="24"/>
    <x v="0"/>
    <x v="69"/>
    <d v="1919-03-02T00:00:00"/>
    <n v="60.2"/>
    <n v="5.47"/>
    <s v="Norway"/>
    <s v="UU"/>
    <x v="1"/>
  </r>
  <r>
    <x v="0"/>
    <x v="10"/>
    <x v="66"/>
    <d v="1933-08-01T00:00:00"/>
    <n v="60.18"/>
    <n v="5.45"/>
    <s v="Norway"/>
    <s v="UU"/>
    <x v="0"/>
  </r>
  <r>
    <x v="27"/>
    <x v="7"/>
    <x v="59"/>
    <d v="1912-10-03T00:00:00"/>
    <n v="60.15"/>
    <n v="5.45"/>
    <s v="Norway"/>
    <s v="UU"/>
    <x v="1"/>
  </r>
  <r>
    <x v="14"/>
    <x v="10"/>
    <x v="66"/>
    <d v="1930-08-01T00:00:00"/>
    <n v="50.3"/>
    <n v="19.03"/>
    <s v="Poland"/>
    <s v="DH"/>
    <x v="0"/>
  </r>
  <r>
    <x v="10"/>
    <x v="5"/>
    <x v="60"/>
    <d v="1920-09-01T00:00:00"/>
    <n v="62.92"/>
    <n v="23.37"/>
    <s v="Finland"/>
    <s v="DH"/>
    <x v="0"/>
  </r>
  <r>
    <x v="10"/>
    <x v="7"/>
    <x v="66"/>
    <d v="1920-09-30T00:00:00"/>
    <n v="61.78"/>
    <n v="21.82"/>
    <s v="Finland"/>
    <s v="AH"/>
    <x v="0"/>
  </r>
  <r>
    <x v="27"/>
    <x v="11"/>
    <x v="66"/>
    <d v="1913-04-02T00:00:00"/>
    <n v="61.87"/>
    <n v="24.83"/>
    <s v="Finland"/>
    <s v="DH"/>
    <x v="0"/>
  </r>
  <r>
    <x v="4"/>
    <x v="6"/>
    <x v="69"/>
    <d v="1923-12-31T00:00:00"/>
    <n v="61.6"/>
    <n v="24.55"/>
    <s v="Finland"/>
    <s v="DH"/>
    <x v="0"/>
  </r>
  <r>
    <x v="26"/>
    <x v="8"/>
    <x v="69"/>
    <d v="1922-11-30T00:00:00"/>
    <n v="62.6"/>
    <n v="29.75"/>
    <s v="Finland"/>
    <s v="UU"/>
    <x v="0"/>
  </r>
  <r>
    <x v="11"/>
    <x v="7"/>
    <x v="61"/>
    <d v="1931-10-03T00:00:00"/>
    <n v="62.47"/>
    <n v="22.98"/>
    <s v="Finland"/>
    <s v="UU"/>
    <x v="0"/>
  </r>
  <r>
    <x v="10"/>
    <x v="6"/>
    <x v="61"/>
    <d v="1921-01-02T00:00:00"/>
    <n v="62.65"/>
    <n v="29.95"/>
    <s v="Finland"/>
    <s v="DH"/>
    <x v="0"/>
  </r>
  <r>
    <x v="16"/>
    <x v="6"/>
    <x v="69"/>
    <d v="1925-12-31T00:00:00"/>
    <n v="62.47"/>
    <n v="23.98"/>
    <s v="Finland"/>
    <s v="UU"/>
    <x v="0"/>
  </r>
  <r>
    <x v="9"/>
    <x v="3"/>
    <x v="69"/>
    <d v="1907-01-31T00:00:00"/>
    <n v="62.47"/>
    <n v="23.98"/>
    <s v="Finland"/>
    <s v="UU"/>
    <x v="0"/>
  </r>
  <r>
    <x v="14"/>
    <x v="1"/>
    <x v="66"/>
    <d v="1930-06-03T00:00:00"/>
    <n v="60.5"/>
    <n v="24.83"/>
    <s v="Finland"/>
    <s v="DH"/>
    <x v="0"/>
  </r>
  <r>
    <x v="10"/>
    <x v="8"/>
    <x v="69"/>
    <d v="1920-11-29T00:00:00"/>
    <n v="63.57"/>
    <n v="26.6"/>
    <s v="Finland"/>
    <s v="AH"/>
    <x v="2"/>
  </r>
  <r>
    <x v="18"/>
    <x v="5"/>
    <x v="73"/>
    <d v="1928-09-06T00:00:00"/>
    <n v="61.23"/>
    <n v="28.83"/>
    <s v="Finland"/>
    <s v="UU"/>
    <x v="0"/>
  </r>
  <r>
    <x v="10"/>
    <x v="6"/>
    <x v="69"/>
    <d v="1920-12-30T00:00:00"/>
    <n v="65.819999999999993"/>
    <n v="24.23"/>
    <s v="Finland"/>
    <s v="DH"/>
    <x v="0"/>
  </r>
  <r>
    <x v="15"/>
    <x v="8"/>
    <x v="69"/>
    <d v="1929-11-30T00:00:00"/>
    <n v="60.53"/>
    <n v="24.22"/>
    <s v="Finland"/>
    <s v="RH"/>
    <x v="2"/>
  </r>
  <r>
    <x v="6"/>
    <x v="0"/>
    <x v="69"/>
    <d v="1916-03-01T00:00:00"/>
    <n v="60.5"/>
    <n v="24.22"/>
    <s v="Finland"/>
    <s v="DH"/>
    <x v="0"/>
  </r>
  <r>
    <x v="26"/>
    <x v="4"/>
    <x v="66"/>
    <d v="1922-11-01T00:00:00"/>
    <n v="60.45"/>
    <n v="25.07"/>
    <s v="Finland"/>
    <s v="UU"/>
    <x v="0"/>
  </r>
  <r>
    <x v="17"/>
    <x v="5"/>
    <x v="66"/>
    <d v="1917-09-01T00:00:00"/>
    <n v="60.2"/>
    <n v="25"/>
    <s v="Finland"/>
    <s v="UU"/>
    <x v="0"/>
  </r>
  <r>
    <x v="7"/>
    <x v="8"/>
    <x v="68"/>
    <d v="1935-12-05T00:00:00"/>
    <n v="62.6"/>
    <n v="29.78"/>
    <s v="Finland"/>
    <s v="UU"/>
    <x v="0"/>
  </r>
  <r>
    <x v="27"/>
    <x v="2"/>
    <x v="76"/>
    <d v="1913-05-12T00:00:00"/>
    <n v="62.6"/>
    <n v="29.82"/>
    <s v="Finland"/>
    <s v="UU"/>
    <x v="0"/>
  </r>
  <r>
    <x v="24"/>
    <x v="4"/>
    <x v="69"/>
    <d v="1918-10-31T00:00:00"/>
    <n v="62.6"/>
    <n v="29.8"/>
    <s v="Finland"/>
    <s v="HH"/>
    <x v="0"/>
  </r>
  <r>
    <x v="29"/>
    <x v="8"/>
    <x v="69"/>
    <d v="1936-11-29T00:00:00"/>
    <n v="62.53"/>
    <n v="29.83"/>
    <s v="Finland"/>
    <s v="AH"/>
    <x v="0"/>
  </r>
  <r>
    <x v="4"/>
    <x v="7"/>
    <x v="66"/>
    <d v="1923-10-01T00:00:00"/>
    <n v="62.52"/>
    <n v="29.87"/>
    <s v="Finland"/>
    <s v="UU"/>
    <x v="0"/>
  </r>
  <r>
    <x v="10"/>
    <x v="0"/>
    <x v="69"/>
    <d v="1921-03-01T00:00:00"/>
    <n v="62.6"/>
    <n v="29.92"/>
    <s v="Finland"/>
    <s v="DH"/>
    <x v="0"/>
  </r>
  <r>
    <x v="17"/>
    <x v="11"/>
    <x v="66"/>
    <d v="1918-04-03T00:00:00"/>
    <n v="62.62"/>
    <n v="29.93"/>
    <s v="Finland"/>
    <s v="DH"/>
    <x v="0"/>
  </r>
  <r>
    <x v="10"/>
    <x v="3"/>
    <x v="61"/>
    <d v="1921-02-02T00:00:00"/>
    <n v="62.67"/>
    <n v="29.52"/>
    <s v="Finland"/>
    <s v="UU"/>
    <x v="1"/>
  </r>
  <r>
    <x v="24"/>
    <x v="6"/>
    <x v="61"/>
    <d v="1919-01-03T00:00:00"/>
    <n v="62.85"/>
    <n v="29.4"/>
    <s v="Finland"/>
    <s v="DH"/>
    <x v="0"/>
  </r>
  <r>
    <x v="9"/>
    <x v="8"/>
    <x v="61"/>
    <d v="1906-12-03T00:00:00"/>
    <n v="62.55"/>
    <n v="29.82"/>
    <s v="Finland"/>
    <s v="DH"/>
    <x v="0"/>
  </r>
  <r>
    <x v="25"/>
    <x v="6"/>
    <x v="66"/>
    <d v="1922-01-01T00:00:00"/>
    <n v="63.13"/>
    <n v="29.57"/>
    <s v="Finland"/>
    <s v="HH"/>
    <x v="0"/>
  </r>
  <r>
    <x v="17"/>
    <x v="6"/>
    <x v="69"/>
    <d v="1917-12-31T00:00:00"/>
    <n v="62.62"/>
    <n v="29.83"/>
    <s v="Finland"/>
    <s v="AH"/>
    <x v="0"/>
  </r>
  <r>
    <x v="0"/>
    <x v="3"/>
    <x v="69"/>
    <d v="1934-01-31T00:00:00"/>
    <n v="62.5"/>
    <n v="29.67"/>
    <s v="Finland"/>
    <s v="UU"/>
    <x v="0"/>
  </r>
  <r>
    <x v="3"/>
    <x v="0"/>
    <x v="69"/>
    <d v="1935-03-02T00:00:00"/>
    <n v="62.48"/>
    <n v="30.78"/>
    <s v="Finland"/>
    <s v="DH"/>
    <x v="0"/>
  </r>
  <r>
    <x v="2"/>
    <x v="6"/>
    <x v="69"/>
    <d v="1919-12-31T00:00:00"/>
    <n v="62.55"/>
    <n v="29.78"/>
    <s v="Finland"/>
    <s v="DH"/>
    <x v="0"/>
  </r>
  <r>
    <x v="12"/>
    <x v="7"/>
    <x v="66"/>
    <d v="1927-10-01T00:00:00"/>
    <n v="62.53"/>
    <n v="29.85"/>
    <s v="Finland"/>
    <s v="UU"/>
    <x v="0"/>
  </r>
  <r>
    <x v="12"/>
    <x v="0"/>
    <x v="69"/>
    <d v="1928-03-01T00:00:00"/>
    <n v="60.98"/>
    <n v="24.5"/>
    <s v="Finland"/>
    <s v="RH"/>
    <x v="2"/>
  </r>
  <r>
    <x v="26"/>
    <x v="0"/>
    <x v="69"/>
    <d v="1923-03-02T00:00:00"/>
    <n v="60.98"/>
    <n v="24.5"/>
    <s v="Finland"/>
    <s v="RH"/>
    <x v="2"/>
  </r>
  <r>
    <x v="25"/>
    <x v="6"/>
    <x v="69"/>
    <d v="1921-12-31T00:00:00"/>
    <n v="60.97"/>
    <n v="24.53"/>
    <s v="Finland"/>
    <s v="UU"/>
    <x v="0"/>
  </r>
  <r>
    <x v="11"/>
    <x v="4"/>
    <x v="66"/>
    <d v="1931-11-01T00:00:00"/>
    <n v="54.53"/>
    <n v="36.1"/>
    <s v="Russia"/>
    <s v="UU"/>
    <x v="1"/>
  </r>
  <r>
    <x v="9"/>
    <x v="5"/>
    <x v="59"/>
    <d v="1906-09-04T00:00:00"/>
    <n v="54.8"/>
    <n v="35.97"/>
    <s v="Russia"/>
    <s v="UU"/>
    <x v="0"/>
  </r>
  <r>
    <x v="3"/>
    <x v="7"/>
    <x v="69"/>
    <d v="1934-09-30T00:00:00"/>
    <n v="54.53"/>
    <n v="36.1"/>
    <s v="Russia"/>
    <s v="UU"/>
    <x v="1"/>
  </r>
  <r>
    <x v="9"/>
    <x v="4"/>
    <x v="60"/>
    <d v="1906-11-02T00:00:00"/>
    <n v="54.53"/>
    <n v="36.1"/>
    <s v="Russia"/>
    <s v="UU"/>
    <x v="0"/>
  </r>
  <r>
    <x v="22"/>
    <x v="3"/>
    <x v="69"/>
    <d v="1908-01-31T00:00:00"/>
    <n v="58.65"/>
    <n v="14.2"/>
    <s v="Sweden"/>
    <s v="AH"/>
    <x v="0"/>
  </r>
  <r>
    <x v="1"/>
    <x v="1"/>
    <x v="68"/>
    <d v="1910-06-07T00:00:00"/>
    <n v="55.67"/>
    <n v="13.52"/>
    <s v="Sweden"/>
    <s v="PD"/>
    <x v="0"/>
  </r>
  <r>
    <x v="6"/>
    <x v="4"/>
    <x v="66"/>
    <d v="1915-11-01T00:00:00"/>
    <n v="51"/>
    <n v="4.5"/>
    <s v="Belgium"/>
    <s v="AH"/>
    <x v="0"/>
  </r>
  <r>
    <x v="1"/>
    <x v="5"/>
    <x v="60"/>
    <d v="1910-09-02T00:00:00"/>
    <n v="50.9"/>
    <n v="4.3"/>
    <s v="Belgium"/>
    <s v="UU"/>
    <x v="0"/>
  </r>
  <r>
    <x v="5"/>
    <x v="6"/>
    <x v="66"/>
    <d v="1908-12-31T00:00:00"/>
    <n v="49.88"/>
    <n v="14.32"/>
    <s v="Czech Republic"/>
    <s v="DH"/>
    <x v="0"/>
  </r>
  <r>
    <x v="17"/>
    <x v="10"/>
    <x v="60"/>
    <d v="1917-08-02T00:00:00"/>
    <n v="49.05"/>
    <n v="17.12"/>
    <s v="Czech Republic"/>
    <s v="PD"/>
    <x v="0"/>
  </r>
  <r>
    <x v="30"/>
    <x v="8"/>
    <x v="66"/>
    <d v="1909-12-01T00:00:00"/>
    <n v="49.05"/>
    <n v="17.170000000000002"/>
    <s v="Czech Republic"/>
    <s v="DH"/>
    <x v="0"/>
  </r>
  <r>
    <x v="30"/>
    <x v="8"/>
    <x v="66"/>
    <d v="1909-12-01T00:00:00"/>
    <n v="49.05"/>
    <n v="17.170000000000002"/>
    <s v="Czech Republic"/>
    <s v="DH"/>
    <x v="0"/>
  </r>
  <r>
    <x v="29"/>
    <x v="8"/>
    <x v="66"/>
    <d v="1936-11-30T00:00:00"/>
    <n v="49.05"/>
    <n v="17.12"/>
    <s v="Czech Republic"/>
    <s v="DH"/>
    <x v="0"/>
  </r>
  <r>
    <x v="25"/>
    <x v="0"/>
    <x v="66"/>
    <d v="1922-03-03T00:00:00"/>
    <n v="51.88"/>
    <n v="11.8"/>
    <s v="Germany"/>
    <s v="DH"/>
    <x v="0"/>
  </r>
  <r>
    <x v="29"/>
    <x v="6"/>
    <x v="66"/>
    <d v="1936-12-31T00:00:00"/>
    <n v="50.88"/>
    <n v="10.52"/>
    <s v="Germany"/>
    <s v="UU"/>
    <x v="0"/>
  </r>
  <r>
    <x v="11"/>
    <x v="8"/>
    <x v="66"/>
    <d v="1931-12-01T00:00:00"/>
    <n v="51.08"/>
    <n v="10.93"/>
    <s v="Germany"/>
    <s v="UU"/>
    <x v="0"/>
  </r>
  <r>
    <x v="9"/>
    <x v="8"/>
    <x v="64"/>
    <d v="1906-12-08T00:00:00"/>
    <n v="58.03"/>
    <n v="24.47"/>
    <s v="Estonia"/>
    <s v="UU"/>
    <x v="0"/>
  </r>
  <r>
    <x v="9"/>
    <x v="11"/>
    <x v="66"/>
    <d v="1907-04-03T00:00:00"/>
    <n v="58.38"/>
    <n v="24.5"/>
    <s v="Estonia"/>
    <s v="PD"/>
    <x v="0"/>
  </r>
  <r>
    <x v="2"/>
    <x v="11"/>
    <x v="64"/>
    <d v="1920-04-09T00:00:00"/>
    <n v="58.52"/>
    <n v="24.9"/>
    <s v="Estonia"/>
    <s v="AH"/>
    <x v="0"/>
  </r>
  <r>
    <x v="23"/>
    <x v="9"/>
    <x v="59"/>
    <d v="1916-07-06T00:00:00"/>
    <n v="58.82"/>
    <n v="25.13"/>
    <s v="Estonia"/>
    <s v="DH"/>
    <x v="0"/>
  </r>
  <r>
    <x v="15"/>
    <x v="6"/>
    <x v="66"/>
    <d v="1930-01-01T00:00:00"/>
    <n v="58.4"/>
    <n v="24.47"/>
    <s v="Estonia"/>
    <s v="DH"/>
    <x v="0"/>
  </r>
  <r>
    <x v="16"/>
    <x v="11"/>
    <x v="66"/>
    <d v="1926-04-03T00:00:00"/>
    <n v="58.52"/>
    <n v="24.82"/>
    <s v="Estonia"/>
    <s v="DH"/>
    <x v="0"/>
  </r>
  <r>
    <x v="25"/>
    <x v="1"/>
    <x v="60"/>
    <d v="1921-06-03T00:00:00"/>
    <n v="53.3"/>
    <n v="-4.4800000000000004"/>
    <s v="UK"/>
    <s v="DH"/>
    <x v="0"/>
  </r>
  <r>
    <x v="15"/>
    <x v="5"/>
    <x v="60"/>
    <d v="1929-09-02T00:00:00"/>
    <n v="53.47"/>
    <n v="0.05"/>
    <s v="UK"/>
    <s v="UU"/>
    <x v="0"/>
  </r>
  <r>
    <x v="23"/>
    <x v="10"/>
    <x v="61"/>
    <d v="1916-08-02T00:00:00"/>
    <n v="53.43"/>
    <n v="-2.3199999999999998"/>
    <s v="UK"/>
    <s v="AH"/>
    <x v="0"/>
  </r>
  <r>
    <x v="11"/>
    <x v="4"/>
    <x v="66"/>
    <d v="1931-11-01T00:00:00"/>
    <n v="53.42"/>
    <n v="-2.3199999999999998"/>
    <s v="UK"/>
    <s v="UU"/>
    <x v="0"/>
  </r>
  <r>
    <x v="17"/>
    <x v="2"/>
    <x v="66"/>
    <d v="1918-05-03T00:00:00"/>
    <n v="53.35"/>
    <n v="-3.03"/>
    <s v="UK"/>
    <s v="ND"/>
    <x v="2"/>
  </r>
  <r>
    <x v="22"/>
    <x v="7"/>
    <x v="60"/>
    <d v="1907-10-02T00:00:00"/>
    <n v="53.37"/>
    <n v="-1.58"/>
    <s v="UK"/>
    <s v="UU"/>
    <x v="0"/>
  </r>
  <r>
    <x v="15"/>
    <x v="1"/>
    <x v="60"/>
    <d v="1929-06-03T00:00:00"/>
    <n v="53.38"/>
    <n v="-1.53"/>
    <s v="UK"/>
    <s v="UU"/>
    <x v="0"/>
  </r>
  <r>
    <x v="26"/>
    <x v="8"/>
    <x v="66"/>
    <d v="1922-12-01T00:00:00"/>
    <n v="53.38"/>
    <n v="-1.57"/>
    <s v="UK"/>
    <s v="AH"/>
    <x v="0"/>
  </r>
  <r>
    <x v="18"/>
    <x v="4"/>
    <x v="59"/>
    <d v="1928-11-03T00:00:00"/>
    <n v="53.38"/>
    <n v="-1.53"/>
    <s v="UK"/>
    <s v="ND"/>
    <x v="2"/>
  </r>
  <r>
    <x v="4"/>
    <x v="8"/>
    <x v="66"/>
    <d v="1923-12-01T00:00:00"/>
    <n v="52.75"/>
    <n v="-4.8"/>
    <s v="UK"/>
    <s v="UU"/>
    <x v="0"/>
  </r>
  <r>
    <x v="18"/>
    <x v="0"/>
    <x v="66"/>
    <d v="1929-03-02T00:00:00"/>
    <n v="52.75"/>
    <n v="-4.8"/>
    <s v="UK"/>
    <s v="UU"/>
    <x v="0"/>
  </r>
  <r>
    <x v="1"/>
    <x v="6"/>
    <x v="66"/>
    <d v="1911-01-01T00:00:00"/>
    <n v="52.75"/>
    <n v="-4.8"/>
    <s v="UK"/>
    <s v="UU"/>
    <x v="0"/>
  </r>
  <r>
    <x v="14"/>
    <x v="11"/>
    <x v="66"/>
    <d v="1931-04-03T00:00:00"/>
    <n v="50.97"/>
    <n v="-1.3"/>
    <s v="UK"/>
    <s v="UU"/>
    <x v="0"/>
  </r>
  <r>
    <x v="13"/>
    <x v="8"/>
    <x v="71"/>
    <d v="1914-12-06T00:00:00"/>
    <n v="52.57"/>
    <n v="-1.83"/>
    <s v="UK"/>
    <s v="UU"/>
    <x v="0"/>
  </r>
  <r>
    <x v="5"/>
    <x v="5"/>
    <x v="61"/>
    <d v="1908-09-02T00:00:00"/>
    <n v="52.57"/>
    <n v="4.63"/>
    <s v="Netherlands"/>
    <s v="UU"/>
    <x v="0"/>
  </r>
  <r>
    <x v="10"/>
    <x v="7"/>
    <x v="61"/>
    <d v="1920-10-02T00:00:00"/>
    <n v="52.17"/>
    <n v="4.37"/>
    <s v="Netherlands"/>
    <s v="UU"/>
    <x v="0"/>
  </r>
  <r>
    <x v="27"/>
    <x v="6"/>
    <x v="66"/>
    <d v="1912-12-31T00:00:00"/>
    <n v="52.37"/>
    <n v="4.8"/>
    <s v="Netherlands"/>
    <s v="UU"/>
    <x v="2"/>
  </r>
  <r>
    <x v="9"/>
    <x v="7"/>
    <x v="59"/>
    <d v="1906-10-04T00:00:00"/>
    <n v="51.97"/>
    <n v="6.02"/>
    <s v="Netherlands"/>
    <s v="ND"/>
    <x v="0"/>
  </r>
  <r>
    <x v="25"/>
    <x v="3"/>
    <x v="66"/>
    <d v="1922-02-01T00:00:00"/>
    <n v="51.95"/>
    <n v="5.55"/>
    <s v="Netherlands"/>
    <s v="UU"/>
    <x v="0"/>
  </r>
  <r>
    <x v="6"/>
    <x v="7"/>
    <x v="68"/>
    <d v="1915-10-05T00:00:00"/>
    <n v="51.97"/>
    <n v="6.02"/>
    <s v="Netherlands"/>
    <s v="DH"/>
    <x v="0"/>
  </r>
  <r>
    <x v="27"/>
    <x v="10"/>
    <x v="60"/>
    <d v="1912-08-01T00:00:00"/>
    <n v="51.97"/>
    <n v="6.13"/>
    <s v="Netherlands"/>
    <s v="DH"/>
    <x v="0"/>
  </r>
  <r>
    <x v="22"/>
    <x v="7"/>
    <x v="68"/>
    <d v="1907-10-05T00:00:00"/>
    <n v="51.98"/>
    <n v="6.07"/>
    <s v="Netherlands"/>
    <s v="DH"/>
    <x v="0"/>
  </r>
  <r>
    <x v="30"/>
    <x v="7"/>
    <x v="59"/>
    <d v="1909-10-04T00:00:00"/>
    <n v="51.8"/>
    <n v="6.37"/>
    <s v="Germany"/>
    <s v="UU"/>
    <x v="2"/>
  </r>
  <r>
    <x v="13"/>
    <x v="0"/>
    <x v="66"/>
    <d v="1915-03-03T00:00:00"/>
    <n v="51.95"/>
    <n v="5.57"/>
    <s v="Netherlands"/>
    <s v="DH"/>
    <x v="0"/>
  </r>
  <r>
    <x v="10"/>
    <x v="5"/>
    <x v="61"/>
    <d v="1920-09-02T00:00:00"/>
    <n v="51.92"/>
    <n v="5.53"/>
    <s v="Netherlands"/>
    <s v="AH"/>
    <x v="0"/>
  </r>
  <r>
    <x v="4"/>
    <x v="7"/>
    <x v="66"/>
    <d v="1923-10-01T00:00:00"/>
    <n v="51.97"/>
    <n v="6"/>
    <s v="Netherlands"/>
    <s v="ND"/>
    <x v="0"/>
  </r>
  <r>
    <x v="4"/>
    <x v="7"/>
    <x v="66"/>
    <d v="1923-10-01T00:00:00"/>
    <n v="51.97"/>
    <n v="6"/>
    <s v="Netherlands"/>
    <s v="ND"/>
    <x v="0"/>
  </r>
  <r>
    <x v="4"/>
    <x v="7"/>
    <x v="66"/>
    <d v="1923-10-01T00:00:00"/>
    <n v="51.97"/>
    <n v="6"/>
    <s v="Netherlands"/>
    <s v="ND"/>
    <x v="0"/>
  </r>
  <r>
    <x v="4"/>
    <x v="7"/>
    <x v="66"/>
    <d v="1923-10-01T00:00:00"/>
    <n v="51.97"/>
    <n v="6"/>
    <s v="Netherlands"/>
    <s v="ND"/>
    <x v="0"/>
  </r>
  <r>
    <x v="4"/>
    <x v="7"/>
    <x v="66"/>
    <d v="1923-10-01T00:00:00"/>
    <n v="51.97"/>
    <n v="6"/>
    <s v="Netherlands"/>
    <s v="ND"/>
    <x v="0"/>
  </r>
  <r>
    <x v="4"/>
    <x v="7"/>
    <x v="66"/>
    <d v="1923-10-01T00:00:00"/>
    <n v="51.97"/>
    <n v="6"/>
    <s v="Netherlands"/>
    <s v="ND"/>
    <x v="0"/>
  </r>
  <r>
    <x v="10"/>
    <x v="7"/>
    <x v="60"/>
    <d v="1920-10-01T00:00:00"/>
    <n v="51.92"/>
    <n v="5.6"/>
    <s v="Netherlands"/>
    <s v="DH"/>
    <x v="0"/>
  </r>
  <r>
    <x v="11"/>
    <x v="7"/>
    <x v="60"/>
    <d v="1931-10-02T00:00:00"/>
    <n v="51.92"/>
    <n v="5.6"/>
    <s v="Netherlands"/>
    <s v="UU"/>
    <x v="0"/>
  </r>
  <r>
    <x v="3"/>
    <x v="7"/>
    <x v="66"/>
    <d v="1934-10-01T00:00:00"/>
    <n v="51.95"/>
    <n v="5.55"/>
    <s v="Netherlands"/>
    <s v="ND"/>
    <x v="0"/>
  </r>
  <r>
    <x v="18"/>
    <x v="4"/>
    <x v="66"/>
    <d v="1928-10-31T00:00:00"/>
    <n v="51.92"/>
    <n v="5.55"/>
    <s v="Netherlands"/>
    <s v="DH"/>
    <x v="0"/>
  </r>
  <r>
    <x v="18"/>
    <x v="4"/>
    <x v="66"/>
    <d v="1928-10-31T00:00:00"/>
    <n v="51.92"/>
    <n v="5.55"/>
    <s v="Netherlands"/>
    <s v="DH"/>
    <x v="0"/>
  </r>
  <r>
    <x v="11"/>
    <x v="4"/>
    <x v="66"/>
    <d v="1931-11-01T00:00:00"/>
    <n v="52.27"/>
    <n v="4.5"/>
    <s v="Netherlands"/>
    <s v="AH"/>
    <x v="0"/>
  </r>
  <r>
    <x v="30"/>
    <x v="8"/>
    <x v="60"/>
    <d v="1909-12-02T00:00:00"/>
    <n v="52.32"/>
    <n v="4.53"/>
    <s v="Netherlands"/>
    <s v="UU"/>
    <x v="0"/>
  </r>
  <r>
    <x v="9"/>
    <x v="4"/>
    <x v="66"/>
    <d v="1906-11-01T00:00:00"/>
    <n v="52.82"/>
    <n v="4.68"/>
    <s v="Netherlands"/>
    <s v="UU"/>
    <x v="0"/>
  </r>
  <r>
    <x v="30"/>
    <x v="3"/>
    <x v="66"/>
    <d v="1910-02-01T00:00:00"/>
    <n v="52.3"/>
    <n v="4.53"/>
    <s v="Netherlands"/>
    <s v="UU"/>
    <x v="0"/>
  </r>
  <r>
    <x v="17"/>
    <x v="8"/>
    <x v="66"/>
    <d v="1917-12-01T00:00:00"/>
    <n v="52.35"/>
    <n v="4.53"/>
    <s v="Netherlands"/>
    <s v="UU"/>
    <x v="0"/>
  </r>
  <r>
    <x v="8"/>
    <x v="5"/>
    <x v="60"/>
    <d v="1913-09-02T00:00:00"/>
    <n v="52.33"/>
    <n v="4.53"/>
    <s v="Netherlands"/>
    <s v="UU"/>
    <x v="0"/>
  </r>
  <r>
    <x v="11"/>
    <x v="5"/>
    <x v="73"/>
    <d v="1931-09-07T00:00:00"/>
    <n v="52.87"/>
    <n v="4.93"/>
    <s v="Netherlands"/>
    <s v="DH"/>
    <x v="0"/>
  </r>
  <r>
    <x v="16"/>
    <x v="3"/>
    <x v="66"/>
    <d v="1926-02-01T00:00:00"/>
    <n v="52.83"/>
    <n v="4.72"/>
    <s v="Netherlands"/>
    <s v="UU"/>
    <x v="0"/>
  </r>
  <r>
    <x v="10"/>
    <x v="1"/>
    <x v="71"/>
    <d v="1920-06-07T00:00:00"/>
    <n v="53.47"/>
    <n v="5.87"/>
    <s v="Netherlands"/>
    <s v="DH"/>
    <x v="0"/>
  </r>
  <r>
    <x v="17"/>
    <x v="2"/>
    <x v="68"/>
    <d v="1918-05-07T00:00:00"/>
    <n v="53.1"/>
    <n v="4.7699999999999996"/>
    <s v="Netherlands"/>
    <s v="DH"/>
    <x v="0"/>
  </r>
  <r>
    <x v="21"/>
    <x v="5"/>
    <x v="61"/>
    <d v="1924-09-02T00:00:00"/>
    <n v="53.02"/>
    <n v="4.75"/>
    <s v="Netherlands"/>
    <s v="DH"/>
    <x v="0"/>
  </r>
  <r>
    <x v="26"/>
    <x v="7"/>
    <x v="59"/>
    <d v="1922-10-04T00:00:00"/>
    <n v="53.03"/>
    <n v="4.7300000000000004"/>
    <s v="Netherlands"/>
    <s v="DH"/>
    <x v="0"/>
  </r>
  <r>
    <x v="4"/>
    <x v="8"/>
    <x v="66"/>
    <d v="1923-12-01T00:00:00"/>
    <n v="60.07"/>
    <n v="6.55"/>
    <s v="Norway"/>
    <s v="AH"/>
    <x v="0"/>
  </r>
  <r>
    <x v="0"/>
    <x v="0"/>
    <x v="68"/>
    <d v="1934-03-07T00:00:00"/>
    <n v="60.15"/>
    <n v="24.58"/>
    <s v="Finland"/>
    <s v="UU"/>
    <x v="0"/>
  </r>
  <r>
    <x v="13"/>
    <x v="11"/>
    <x v="66"/>
    <d v="1915-04-03T00:00:00"/>
    <n v="62.6"/>
    <n v="29.8"/>
    <s v="Finland"/>
    <s v="RH"/>
    <x v="2"/>
  </r>
  <r>
    <x v="9"/>
    <x v="6"/>
    <x v="60"/>
    <d v="1907-01-02T00:00:00"/>
    <n v="63.58"/>
    <n v="26.63"/>
    <s v="Finland"/>
    <s v="UU"/>
    <x v="0"/>
  </r>
  <r>
    <x v="26"/>
    <x v="1"/>
    <x v="68"/>
    <d v="1922-06-07T00:00:00"/>
    <n v="63.58"/>
    <n v="26.72"/>
    <s v="Finland"/>
    <s v="DH"/>
    <x v="0"/>
  </r>
  <r>
    <x v="4"/>
    <x v="0"/>
    <x v="66"/>
    <d v="1924-03-02T00:00:00"/>
    <n v="63.58"/>
    <n v="26.6"/>
    <s v="Finland"/>
    <s v="AH"/>
    <x v="0"/>
  </r>
  <r>
    <x v="9"/>
    <x v="0"/>
    <x v="60"/>
    <d v="1907-03-04T00:00:00"/>
    <n v="63.58"/>
    <n v="26.67"/>
    <s v="Finland"/>
    <s v="DH"/>
    <x v="0"/>
  </r>
  <r>
    <x v="7"/>
    <x v="6"/>
    <x v="66"/>
    <d v="1936-01-01T00:00:00"/>
    <n v="63.58"/>
    <n v="26.67"/>
    <s v="Finland"/>
    <s v="DH"/>
    <x v="0"/>
  </r>
  <r>
    <x v="10"/>
    <x v="8"/>
    <x v="66"/>
    <d v="1920-11-30T00:00:00"/>
    <n v="63.6"/>
    <n v="26.6"/>
    <s v="Finland"/>
    <s v="DH"/>
    <x v="0"/>
  </r>
  <r>
    <x v="10"/>
    <x v="8"/>
    <x v="66"/>
    <d v="1920-11-30T00:00:00"/>
    <n v="63.6"/>
    <n v="26.6"/>
    <s v="Finland"/>
    <s v="DH"/>
    <x v="0"/>
  </r>
  <r>
    <x v="7"/>
    <x v="8"/>
    <x v="66"/>
    <d v="1935-12-01T00:00:00"/>
    <n v="60.53"/>
    <n v="24.22"/>
    <s v="Finland"/>
    <s v="RH"/>
    <x v="2"/>
  </r>
  <r>
    <x v="16"/>
    <x v="7"/>
    <x v="59"/>
    <d v="1925-10-04T00:00:00"/>
    <n v="66.930000000000007"/>
    <n v="23.03"/>
    <s v="Sweden"/>
    <s v="UU"/>
    <x v="0"/>
  </r>
  <r>
    <x v="3"/>
    <x v="7"/>
    <x v="60"/>
    <d v="1934-10-02T00:00:00"/>
    <n v="64.23"/>
    <n v="24.38"/>
    <s v="Finland"/>
    <s v="DH"/>
    <x v="0"/>
  </r>
  <r>
    <x v="1"/>
    <x v="11"/>
    <x v="66"/>
    <d v="1911-04-03T00:00:00"/>
    <n v="60.47"/>
    <n v="25.12"/>
    <s v="Finland"/>
    <s v="AH"/>
    <x v="0"/>
  </r>
  <r>
    <x v="15"/>
    <x v="6"/>
    <x v="66"/>
    <d v="1930-01-01T00:00:00"/>
    <n v="60.43"/>
    <n v="25.03"/>
    <s v="Finland"/>
    <s v="RH"/>
    <x v="2"/>
  </r>
  <r>
    <x v="27"/>
    <x v="4"/>
    <x v="66"/>
    <d v="1912-10-31T00:00:00"/>
    <n v="62.52"/>
    <n v="29.87"/>
    <s v="Finland"/>
    <s v="UU"/>
    <x v="0"/>
  </r>
  <r>
    <x v="27"/>
    <x v="5"/>
    <x v="60"/>
    <d v="1912-09-01T00:00:00"/>
    <n v="62.83"/>
    <n v="31.37"/>
    <s v="Finland"/>
    <s v="DH"/>
    <x v="0"/>
  </r>
  <r>
    <x v="28"/>
    <x v="0"/>
    <x v="78"/>
    <d v="1933-03-10T00:00:00"/>
    <n v="62.33"/>
    <n v="29.5"/>
    <s v="Finland"/>
    <s v="UU"/>
    <x v="0"/>
  </r>
  <r>
    <x v="9"/>
    <x v="8"/>
    <x v="61"/>
    <d v="1906-12-03T00:00:00"/>
    <n v="62.55"/>
    <n v="29.82"/>
    <s v="Finland"/>
    <s v="DH"/>
    <x v="0"/>
  </r>
  <r>
    <x v="22"/>
    <x v="7"/>
    <x v="59"/>
    <d v="1907-10-04T00:00:00"/>
    <n v="62.55"/>
    <n v="29.82"/>
    <s v="Finland"/>
    <s v="DH"/>
    <x v="0"/>
  </r>
  <r>
    <x v="9"/>
    <x v="8"/>
    <x v="61"/>
    <d v="1906-12-03T00:00:00"/>
    <n v="62.55"/>
    <n v="29.82"/>
    <s v="Finland"/>
    <s v="DH"/>
    <x v="0"/>
  </r>
  <r>
    <x v="9"/>
    <x v="8"/>
    <x v="61"/>
    <d v="1906-12-03T00:00:00"/>
    <n v="62.55"/>
    <n v="29.82"/>
    <s v="Finland"/>
    <s v="DH"/>
    <x v="0"/>
  </r>
  <r>
    <x v="9"/>
    <x v="8"/>
    <x v="61"/>
    <d v="1906-12-03T00:00:00"/>
    <n v="62.55"/>
    <n v="29.82"/>
    <s v="Finland"/>
    <s v="DH"/>
    <x v="0"/>
  </r>
  <r>
    <x v="9"/>
    <x v="8"/>
    <x v="61"/>
    <d v="1906-12-03T00:00:00"/>
    <n v="62.55"/>
    <n v="29.82"/>
    <s v="Finland"/>
    <s v="DH"/>
    <x v="0"/>
  </r>
  <r>
    <x v="10"/>
    <x v="3"/>
    <x v="61"/>
    <d v="1921-02-02T00:00:00"/>
    <n v="62.67"/>
    <n v="29.52"/>
    <s v="Finland"/>
    <s v="UU"/>
    <x v="1"/>
  </r>
  <r>
    <x v="16"/>
    <x v="11"/>
    <x v="59"/>
    <d v="1926-04-06T00:00:00"/>
    <n v="62.67"/>
    <n v="29.83"/>
    <s v="Finland"/>
    <s v="DH"/>
    <x v="0"/>
  </r>
  <r>
    <x v="7"/>
    <x v="11"/>
    <x v="60"/>
    <d v="1936-04-03T00:00:00"/>
    <n v="62.92"/>
    <n v="34.450000000000003"/>
    <s v="Russia"/>
    <s v="DH"/>
    <x v="0"/>
  </r>
  <r>
    <x v="9"/>
    <x v="8"/>
    <x v="61"/>
    <d v="1906-12-03T00:00:00"/>
    <n v="62.55"/>
    <n v="29.82"/>
    <s v="Finland"/>
    <s v="DH"/>
    <x v="0"/>
  </r>
  <r>
    <x v="9"/>
    <x v="8"/>
    <x v="61"/>
    <d v="1906-12-03T00:00:00"/>
    <n v="62.55"/>
    <n v="29.82"/>
    <s v="Finland"/>
    <s v="DH"/>
    <x v="0"/>
  </r>
  <r>
    <x v="9"/>
    <x v="7"/>
    <x v="60"/>
    <d v="1906-10-02T00:00:00"/>
    <n v="62.58"/>
    <n v="29.83"/>
    <s v="Finland"/>
    <s v="UU"/>
    <x v="0"/>
  </r>
  <r>
    <x v="2"/>
    <x v="5"/>
    <x v="60"/>
    <d v="1919-09-02T00:00:00"/>
    <n v="62.5"/>
    <n v="29.67"/>
    <s v="Finland"/>
    <s v="DH"/>
    <x v="0"/>
  </r>
  <r>
    <x v="17"/>
    <x v="6"/>
    <x v="66"/>
    <d v="1918-01-01T00:00:00"/>
    <n v="65.819999999999993"/>
    <n v="24.2"/>
    <s v="Finland"/>
    <s v="DH"/>
    <x v="0"/>
  </r>
  <r>
    <x v="12"/>
    <x v="8"/>
    <x v="66"/>
    <d v="1927-12-01T00:00:00"/>
    <n v="61.03"/>
    <n v="24.4"/>
    <s v="Finland"/>
    <s v="UU"/>
    <x v="0"/>
  </r>
  <r>
    <x v="26"/>
    <x v="8"/>
    <x v="66"/>
    <d v="1922-12-01T00:00:00"/>
    <n v="62.57"/>
    <n v="27.18"/>
    <s v="Finland"/>
    <s v="AH"/>
    <x v="0"/>
  </r>
  <r>
    <x v="0"/>
    <x v="6"/>
    <x v="66"/>
    <d v="1934-01-01T00:00:00"/>
    <n v="62.57"/>
    <n v="27.18"/>
    <s v="Finland"/>
    <s v="RH"/>
    <x v="2"/>
  </r>
  <r>
    <x v="17"/>
    <x v="8"/>
    <x v="66"/>
    <d v="1917-12-01T00:00:00"/>
    <n v="62.57"/>
    <n v="27.17"/>
    <s v="Finland"/>
    <s v="DH"/>
    <x v="0"/>
  </r>
  <r>
    <x v="28"/>
    <x v="6"/>
    <x v="66"/>
    <d v="1932-12-31T00:00:00"/>
    <n v="63.12"/>
    <n v="27.42"/>
    <s v="Finland"/>
    <s v="UU"/>
    <x v="0"/>
  </r>
  <r>
    <x v="19"/>
    <x v="0"/>
    <x v="76"/>
    <d v="1927-03-13T00:00:00"/>
    <n v="63.22"/>
    <n v="27.8"/>
    <s v="Finland"/>
    <s v="DH"/>
    <x v="0"/>
  </r>
  <r>
    <x v="26"/>
    <x v="8"/>
    <x v="66"/>
    <d v="1922-12-01T00:00:00"/>
    <n v="61"/>
    <n v="24.48"/>
    <s v="Finland"/>
    <s v="UU"/>
    <x v="0"/>
  </r>
  <r>
    <x v="26"/>
    <x v="8"/>
    <x v="66"/>
    <d v="1922-12-01T00:00:00"/>
    <n v="61"/>
    <n v="24.48"/>
    <s v="Finland"/>
    <s v="UU"/>
    <x v="0"/>
  </r>
  <r>
    <x v="21"/>
    <x v="10"/>
    <x v="60"/>
    <d v="1924-08-01T00:00:00"/>
    <n v="56.17"/>
    <n v="14.88"/>
    <s v="Sweden"/>
    <s v="UU"/>
    <x v="1"/>
  </r>
  <r>
    <x v="10"/>
    <x v="4"/>
    <x v="66"/>
    <d v="1920-10-31T00:00:00"/>
    <n v="57.85"/>
    <n v="11.9"/>
    <s v="Sweden"/>
    <s v="UU"/>
    <x v="0"/>
  </r>
  <r>
    <x v="11"/>
    <x v="2"/>
    <x v="60"/>
    <d v="1932-05-03T00:00:00"/>
    <n v="48.98"/>
    <n v="17.100000000000001"/>
    <s v="Czech Republic"/>
    <s v="HH"/>
    <x v="0"/>
  </r>
  <r>
    <x v="19"/>
    <x v="4"/>
    <x v="60"/>
    <d v="1926-11-02T00:00:00"/>
    <n v="50.15"/>
    <n v="14.6"/>
    <s v="Czech Republic"/>
    <s v="DH"/>
    <x v="0"/>
  </r>
  <r>
    <x v="17"/>
    <x v="10"/>
    <x v="59"/>
    <d v="1917-08-04T00:00:00"/>
    <n v="50.17"/>
    <n v="14.55"/>
    <s v="Czech Republic"/>
    <s v="DH"/>
    <x v="0"/>
  </r>
  <r>
    <x v="24"/>
    <x v="5"/>
    <x v="68"/>
    <d v="1918-09-05T00:00:00"/>
    <n v="49.05"/>
    <n v="17.100000000000001"/>
    <s v="Czech Republic"/>
    <s v="UU"/>
    <x v="0"/>
  </r>
  <r>
    <x v="17"/>
    <x v="8"/>
    <x v="60"/>
    <d v="1917-12-02T00:00:00"/>
    <n v="41.63"/>
    <n v="1.85"/>
    <s v="Spain"/>
    <s v="ND"/>
    <x v="2"/>
  </r>
  <r>
    <x v="20"/>
    <x v="9"/>
    <x v="61"/>
    <d v="1911-07-06T00:00:00"/>
    <n v="58.65"/>
    <n v="26"/>
    <s v="Estonia"/>
    <s v="DH"/>
    <x v="0"/>
  </r>
  <r>
    <x v="26"/>
    <x v="0"/>
    <x v="61"/>
    <d v="1923-03-05T00:00:00"/>
    <n v="58.77"/>
    <n v="24.8"/>
    <s v="Estonia"/>
    <s v="DH"/>
    <x v="0"/>
  </r>
  <r>
    <x v="27"/>
    <x v="0"/>
    <x v="60"/>
    <d v="1913-03-03T00:00:00"/>
    <n v="58.72"/>
    <n v="23.68"/>
    <s v="Estonia"/>
    <s v="RH"/>
    <x v="2"/>
  </r>
  <r>
    <x v="7"/>
    <x v="7"/>
    <x v="68"/>
    <d v="1935-10-05T00:00:00"/>
    <n v="58.38"/>
    <n v="24.57"/>
    <s v="Estonia"/>
    <s v="UU"/>
    <x v="0"/>
  </r>
  <r>
    <x v="9"/>
    <x v="11"/>
    <x v="68"/>
    <d v="1907-04-07T00:00:00"/>
    <n v="58.27"/>
    <n v="27.18"/>
    <s v="Estonia"/>
    <s v="AH"/>
    <x v="0"/>
  </r>
  <r>
    <x v="11"/>
    <x v="6"/>
    <x v="61"/>
    <d v="1932-01-03T00:00:00"/>
    <n v="51.35"/>
    <n v="-0.62"/>
    <s v="UK"/>
    <s v="AH"/>
    <x v="0"/>
  </r>
  <r>
    <x v="18"/>
    <x v="2"/>
    <x v="59"/>
    <d v="1929-05-05T00:00:00"/>
    <n v="52.85"/>
    <n v="-1.57"/>
    <s v="UK"/>
    <s v="UU"/>
    <x v="1"/>
  </r>
  <r>
    <x v="25"/>
    <x v="4"/>
    <x v="60"/>
    <d v="1921-11-02T00:00:00"/>
    <n v="54.42"/>
    <n v="-6.15"/>
    <s v="UK"/>
    <s v="UU"/>
    <x v="0"/>
  </r>
  <r>
    <x v="7"/>
    <x v="6"/>
    <x v="61"/>
    <d v="1936-01-03T00:00:00"/>
    <n v="54.57"/>
    <n v="-5.85"/>
    <s v="UK"/>
    <s v="UU"/>
    <x v="0"/>
  </r>
  <r>
    <x v="1"/>
    <x v="4"/>
    <x v="60"/>
    <d v="1910-11-02T00:00:00"/>
    <n v="53.85"/>
    <n v="-1.72"/>
    <s v="UK"/>
    <s v="UU"/>
    <x v="0"/>
  </r>
  <r>
    <x v="11"/>
    <x v="9"/>
    <x v="61"/>
    <d v="1931-07-06T00:00:00"/>
    <n v="53.38"/>
    <n v="-1.53"/>
    <s v="UK"/>
    <s v="UU"/>
    <x v="0"/>
  </r>
  <r>
    <x v="22"/>
    <x v="6"/>
    <x v="60"/>
    <d v="1908-01-02T00:00:00"/>
    <n v="53.38"/>
    <n v="-1.53"/>
    <s v="UK"/>
    <s v="AH"/>
    <x v="0"/>
  </r>
  <r>
    <x v="20"/>
    <x v="9"/>
    <x v="61"/>
    <d v="1911-07-06T00:00:00"/>
    <n v="53.43"/>
    <n v="-1.6"/>
    <s v="UK"/>
    <s v="UU"/>
    <x v="0"/>
  </r>
  <r>
    <x v="10"/>
    <x v="7"/>
    <x v="71"/>
    <d v="1920-10-05T00:00:00"/>
    <n v="53.4"/>
    <n v="-1.57"/>
    <s v="UK"/>
    <s v="AH"/>
    <x v="0"/>
  </r>
  <r>
    <x v="27"/>
    <x v="10"/>
    <x v="68"/>
    <d v="1912-08-04T00:00:00"/>
    <n v="54.52"/>
    <n v="-5.65"/>
    <s v="UK"/>
    <s v="DH"/>
    <x v="0"/>
  </r>
  <r>
    <x v="30"/>
    <x v="8"/>
    <x v="60"/>
    <d v="1909-12-02T00:00:00"/>
    <n v="54.55"/>
    <n v="-5.6"/>
    <s v="UK"/>
    <s v="AH"/>
    <x v="0"/>
  </r>
  <r>
    <x v="21"/>
    <x v="6"/>
    <x v="60"/>
    <d v="1925-01-01T00:00:00"/>
    <n v="52.53"/>
    <n v="-1.52"/>
    <s v="UK"/>
    <s v="AH"/>
    <x v="0"/>
  </r>
  <r>
    <x v="21"/>
    <x v="6"/>
    <x v="60"/>
    <d v="1925-01-01T00:00:00"/>
    <n v="52.53"/>
    <n v="-1.52"/>
    <s v="UK"/>
    <s v="AH"/>
    <x v="0"/>
  </r>
  <r>
    <x v="13"/>
    <x v="4"/>
    <x v="60"/>
    <d v="1914-11-02T00:00:00"/>
    <n v="52.53"/>
    <n v="-1.48"/>
    <s v="UK"/>
    <s v="UU"/>
    <x v="0"/>
  </r>
  <r>
    <x v="25"/>
    <x v="4"/>
    <x v="60"/>
    <d v="1921-11-02T00:00:00"/>
    <n v="50.85"/>
    <n v="-7.0000000000000007E-2"/>
    <s v="UK"/>
    <s v="AH"/>
    <x v="0"/>
  </r>
  <r>
    <x v="22"/>
    <x v="8"/>
    <x v="60"/>
    <d v="1907-12-02T00:00:00"/>
    <n v="57.18"/>
    <n v="-2.1"/>
    <s v="UK"/>
    <s v="UU"/>
    <x v="0"/>
  </r>
  <r>
    <x v="19"/>
    <x v="0"/>
    <x v="60"/>
    <d v="1927-03-04T00:00:00"/>
    <n v="54.02"/>
    <n v="-1.47"/>
    <s v="UK"/>
    <s v="UU"/>
    <x v="0"/>
  </r>
  <r>
    <x v="6"/>
    <x v="6"/>
    <x v="60"/>
    <d v="1916-01-02T00:00:00"/>
    <n v="53.4"/>
    <n v="-1.53"/>
    <s v="UK"/>
    <s v="UU"/>
    <x v="0"/>
  </r>
  <r>
    <x v="1"/>
    <x v="8"/>
    <x v="60"/>
    <d v="1910-12-02T00:00:00"/>
    <n v="53.38"/>
    <n v="-1.53"/>
    <s v="UK"/>
    <s v="AH"/>
    <x v="0"/>
  </r>
  <r>
    <x v="26"/>
    <x v="10"/>
    <x v="73"/>
    <d v="1922-08-07T00:00:00"/>
    <n v="53.37"/>
    <n v="6.17"/>
    <s v="Eire"/>
    <s v="UU"/>
    <x v="0"/>
  </r>
  <r>
    <x v="19"/>
    <x v="4"/>
    <x v="60"/>
    <d v="1926-11-02T00:00:00"/>
    <n v="46.42"/>
    <n v="20.329999999999998"/>
    <s v="Hungary"/>
    <s v="DH"/>
    <x v="0"/>
  </r>
  <r>
    <x v="23"/>
    <x v="1"/>
    <x v="61"/>
    <d v="1916-06-04T00:00:00"/>
    <n v="52.82"/>
    <n v="4.72"/>
    <s v="Netherlands"/>
    <s v="PD"/>
    <x v="0"/>
  </r>
  <r>
    <x v="26"/>
    <x v="8"/>
    <x v="60"/>
    <d v="1922-12-02T00:00:00"/>
    <n v="52.35"/>
    <n v="4.53"/>
    <s v="Netherlands"/>
    <s v="UU"/>
    <x v="0"/>
  </r>
  <r>
    <x v="2"/>
    <x v="4"/>
    <x v="60"/>
    <d v="1919-11-02T00:00:00"/>
    <n v="52.35"/>
    <n v="4.53"/>
    <s v="Netherlands"/>
    <s v="UU"/>
    <x v="0"/>
  </r>
  <r>
    <x v="18"/>
    <x v="4"/>
    <x v="60"/>
    <d v="1928-11-01T00:00:00"/>
    <n v="52.35"/>
    <n v="4.53"/>
    <s v="Netherlands"/>
    <s v="UU"/>
    <x v="0"/>
  </r>
  <r>
    <x v="23"/>
    <x v="8"/>
    <x v="60"/>
    <d v="1916-12-01T00:00:00"/>
    <n v="52.35"/>
    <n v="4.53"/>
    <s v="Netherlands"/>
    <s v="UU"/>
    <x v="0"/>
  </r>
  <r>
    <x v="25"/>
    <x v="8"/>
    <x v="60"/>
    <d v="1921-12-02T00:00:00"/>
    <n v="51.95"/>
    <n v="6.02"/>
    <s v="Netherlands"/>
    <s v="UU"/>
    <x v="2"/>
  </r>
  <r>
    <x v="25"/>
    <x v="7"/>
    <x v="59"/>
    <d v="1921-10-04T00:00:00"/>
    <n v="51.98"/>
    <n v="6.07"/>
    <s v="Netherlands"/>
    <s v="DH"/>
    <x v="0"/>
  </r>
  <r>
    <x v="15"/>
    <x v="8"/>
    <x v="68"/>
    <d v="1929-12-05T00:00:00"/>
    <n v="51.92"/>
    <n v="5.6"/>
    <s v="Netherlands"/>
    <s v="AH"/>
    <x v="0"/>
  </r>
  <r>
    <x v="27"/>
    <x v="11"/>
    <x v="60"/>
    <d v="1913-04-03T00:00:00"/>
    <n v="51.98"/>
    <n v="5.98"/>
    <s v="Netherlands"/>
    <s v="DH"/>
    <x v="0"/>
  </r>
  <r>
    <x v="6"/>
    <x v="7"/>
    <x v="68"/>
    <d v="1915-10-05T00:00:00"/>
    <n v="51.98"/>
    <n v="6.07"/>
    <s v="Netherlands"/>
    <s v="DH"/>
    <x v="0"/>
  </r>
  <r>
    <x v="25"/>
    <x v="7"/>
    <x v="68"/>
    <d v="1921-10-05T00:00:00"/>
    <n v="52.58"/>
    <n v="4.67"/>
    <s v="Netherlands"/>
    <s v="UU"/>
    <x v="0"/>
  </r>
  <r>
    <x v="27"/>
    <x v="6"/>
    <x v="60"/>
    <d v="1913-01-01T00:00:00"/>
    <n v="52.35"/>
    <n v="4.53"/>
    <s v="Netherlands"/>
    <s v="UU"/>
    <x v="0"/>
  </r>
  <r>
    <x v="21"/>
    <x v="4"/>
    <x v="60"/>
    <d v="1924-11-01T00:00:00"/>
    <n v="52.35"/>
    <n v="4.53"/>
    <s v="Netherlands"/>
    <s v="UU"/>
    <x v="0"/>
  </r>
  <r>
    <x v="16"/>
    <x v="2"/>
    <x v="60"/>
    <d v="1926-05-04T00:00:00"/>
    <n v="52.32"/>
    <n v="4.53"/>
    <s v="Netherlands"/>
    <s v="UU"/>
    <x v="0"/>
  </r>
  <r>
    <x v="9"/>
    <x v="5"/>
    <x v="61"/>
    <d v="1906-09-03T00:00:00"/>
    <n v="52.32"/>
    <n v="4.57"/>
    <s v="Netherlands"/>
    <s v="DH"/>
    <x v="0"/>
  </r>
  <r>
    <x v="8"/>
    <x v="4"/>
    <x v="61"/>
    <d v="1913-11-03T00:00:00"/>
    <n v="52.57"/>
    <n v="4.62"/>
    <s v="Netherlands"/>
    <s v="UU"/>
    <x v="0"/>
  </r>
  <r>
    <x v="12"/>
    <x v="4"/>
    <x v="60"/>
    <d v="1927-11-02T00:00:00"/>
    <n v="52.35"/>
    <n v="4.53"/>
    <s v="Netherlands"/>
    <s v="UU"/>
    <x v="0"/>
  </r>
  <r>
    <x v="2"/>
    <x v="4"/>
    <x v="60"/>
    <d v="1919-11-02T00:00:00"/>
    <n v="52.35"/>
    <n v="4.53"/>
    <s v="Netherlands"/>
    <s v="UU"/>
    <x v="0"/>
  </r>
  <r>
    <x v="23"/>
    <x v="6"/>
    <x v="60"/>
    <d v="1917-01-01T00:00:00"/>
    <n v="52.35"/>
    <n v="4.53"/>
    <s v="Netherlands"/>
    <s v="UU"/>
    <x v="0"/>
  </r>
  <r>
    <x v="17"/>
    <x v="6"/>
    <x v="60"/>
    <d v="1918-01-02T00:00:00"/>
    <n v="52.35"/>
    <n v="4.53"/>
    <s v="Netherlands"/>
    <s v="UU"/>
    <x v="0"/>
  </r>
  <r>
    <x v="20"/>
    <x v="8"/>
    <x v="60"/>
    <d v="1911-12-02T00:00:00"/>
    <n v="52.35"/>
    <n v="4.53"/>
    <s v="Netherlands"/>
    <s v="PD"/>
    <x v="0"/>
  </r>
  <r>
    <x v="17"/>
    <x v="8"/>
    <x v="60"/>
    <d v="1917-12-02T00:00:00"/>
    <n v="52.35"/>
    <n v="4.53"/>
    <s v="Netherlands"/>
    <s v="UU"/>
    <x v="0"/>
  </r>
  <r>
    <x v="1"/>
    <x v="11"/>
    <x v="60"/>
    <d v="1911-04-04T00:00:00"/>
    <n v="52.35"/>
    <n v="4.53"/>
    <s v="Netherlands"/>
    <s v="UU"/>
    <x v="1"/>
  </r>
  <r>
    <x v="16"/>
    <x v="4"/>
    <x v="60"/>
    <d v="1925-11-02T00:00:00"/>
    <n v="52.35"/>
    <n v="4.53"/>
    <s v="Netherlands"/>
    <s v="UU"/>
    <x v="0"/>
  </r>
  <r>
    <x v="19"/>
    <x v="8"/>
    <x v="60"/>
    <d v="1926-12-02T00:00:00"/>
    <n v="52.8"/>
    <n v="4.68"/>
    <s v="Netherlands"/>
    <s v="UU"/>
    <x v="0"/>
  </r>
  <r>
    <x v="28"/>
    <x v="1"/>
    <x v="61"/>
    <d v="1932-06-04T00:00:00"/>
    <n v="52.35"/>
    <n v="4.53"/>
    <s v="Netherlands"/>
    <s v="UU"/>
    <x v="0"/>
  </r>
  <r>
    <x v="5"/>
    <x v="8"/>
    <x v="60"/>
    <d v="1908-12-01T00:00:00"/>
    <n v="52.35"/>
    <n v="4.53"/>
    <s v="Netherlands"/>
    <s v="UU"/>
    <x v="0"/>
  </r>
  <r>
    <x v="5"/>
    <x v="8"/>
    <x v="60"/>
    <d v="1908-12-01T00:00:00"/>
    <n v="52.32"/>
    <n v="4.53"/>
    <s v="Netherlands"/>
    <s v="UU"/>
    <x v="0"/>
  </r>
  <r>
    <x v="30"/>
    <x v="10"/>
    <x v="68"/>
    <d v="1909-08-05T00:00:00"/>
    <n v="52.33"/>
    <n v="4.53"/>
    <s v="Netherlands"/>
    <s v="UU"/>
    <x v="1"/>
  </r>
  <r>
    <x v="30"/>
    <x v="8"/>
    <x v="60"/>
    <d v="1909-12-02T00:00:00"/>
    <n v="52.33"/>
    <n v="4.53"/>
    <s v="Netherlands"/>
    <s v="UU"/>
    <x v="0"/>
  </r>
  <r>
    <x v="24"/>
    <x v="6"/>
    <x v="60"/>
    <d v="1919-01-02T00:00:00"/>
    <n v="52.3"/>
    <n v="4.53"/>
    <s v="Netherlands"/>
    <s v="UU"/>
    <x v="0"/>
  </r>
  <r>
    <x v="30"/>
    <x v="7"/>
    <x v="61"/>
    <d v="1909-10-03T00:00:00"/>
    <n v="51.9"/>
    <n v="4.05"/>
    <s v="Netherlands"/>
    <s v="DH"/>
    <x v="0"/>
  </r>
  <r>
    <x v="18"/>
    <x v="4"/>
    <x v="60"/>
    <d v="1928-11-01T00:00:00"/>
    <n v="52.35"/>
    <n v="4.53"/>
    <s v="Netherlands"/>
    <s v="UU"/>
    <x v="0"/>
  </r>
  <r>
    <x v="18"/>
    <x v="4"/>
    <x v="60"/>
    <d v="1928-11-01T00:00:00"/>
    <n v="52.35"/>
    <n v="4.53"/>
    <s v="Netherlands"/>
    <s v="UU"/>
    <x v="0"/>
  </r>
  <r>
    <x v="6"/>
    <x v="7"/>
    <x v="68"/>
    <d v="1915-10-05T00:00:00"/>
    <n v="52.18"/>
    <n v="4.38"/>
    <s v="Netherlands"/>
    <s v="UU"/>
    <x v="0"/>
  </r>
  <r>
    <x v="6"/>
    <x v="5"/>
    <x v="59"/>
    <d v="1915-09-04T00:00:00"/>
    <n v="53"/>
    <n v="4.72"/>
    <s v="Netherlands"/>
    <s v="UU"/>
    <x v="0"/>
  </r>
  <r>
    <x v="28"/>
    <x v="7"/>
    <x v="59"/>
    <d v="1932-10-03T00:00:00"/>
    <n v="53.03"/>
    <n v="4.7300000000000004"/>
    <s v="Netherlands"/>
    <s v="DH"/>
    <x v="0"/>
  </r>
  <r>
    <x v="20"/>
    <x v="7"/>
    <x v="68"/>
    <d v="1911-10-05T00:00:00"/>
    <n v="63.42"/>
    <n v="10.43"/>
    <s v="Norway"/>
    <s v="PD"/>
    <x v="0"/>
  </r>
  <r>
    <x v="3"/>
    <x v="11"/>
    <x v="61"/>
    <d v="1935-04-05T00:00:00"/>
    <n v="63.43"/>
    <n v="10.38"/>
    <s v="Norway"/>
    <s v="UU"/>
    <x v="1"/>
  </r>
  <r>
    <x v="0"/>
    <x v="4"/>
    <x v="60"/>
    <d v="1933-11-02T00:00:00"/>
    <n v="63.43"/>
    <n v="10.38"/>
    <s v="Norway"/>
    <s v="UU"/>
    <x v="1"/>
  </r>
  <r>
    <x v="19"/>
    <x v="8"/>
    <x v="60"/>
    <d v="1926-12-02T00:00:00"/>
    <n v="63.43"/>
    <n v="10.42"/>
    <s v="Norway"/>
    <s v="UU"/>
    <x v="0"/>
  </r>
  <r>
    <x v="18"/>
    <x v="4"/>
    <x v="60"/>
    <d v="1928-11-01T00:00:00"/>
    <n v="63.43"/>
    <n v="10.42"/>
    <s v="Norway"/>
    <s v="UU"/>
    <x v="0"/>
  </r>
  <r>
    <x v="23"/>
    <x v="10"/>
    <x v="61"/>
    <d v="1916-08-02T00:00:00"/>
    <n v="60.47"/>
    <n v="5.45"/>
    <s v="Norway"/>
    <s v="UU"/>
    <x v="0"/>
  </r>
  <r>
    <x v="25"/>
    <x v="6"/>
    <x v="60"/>
    <d v="1922-01-02T00:00:00"/>
    <n v="64.650000000000006"/>
    <n v="12.32"/>
    <s v="Norway"/>
    <s v="AH"/>
    <x v="0"/>
  </r>
  <r>
    <x v="7"/>
    <x v="7"/>
    <x v="61"/>
    <d v="1935-10-03T00:00:00"/>
    <n v="59.42"/>
    <n v="5.27"/>
    <s v="Norway"/>
    <s v="UU"/>
    <x v="0"/>
  </r>
  <r>
    <x v="29"/>
    <x v="6"/>
    <x v="60"/>
    <d v="1937-01-01T00:00:00"/>
    <n v="59.42"/>
    <n v="5.28"/>
    <s v="Norway"/>
    <s v="UU"/>
    <x v="0"/>
  </r>
  <r>
    <x v="0"/>
    <x v="8"/>
    <x v="60"/>
    <d v="1933-12-02T00:00:00"/>
    <n v="59.42"/>
    <n v="5.28"/>
    <s v="Norway"/>
    <s v="UU"/>
    <x v="0"/>
  </r>
  <r>
    <x v="10"/>
    <x v="6"/>
    <x v="60"/>
    <d v="1921-01-01T00:00:00"/>
    <n v="59.35"/>
    <n v="5.35"/>
    <s v="Norway"/>
    <s v="PD"/>
    <x v="0"/>
  </r>
  <r>
    <x v="10"/>
    <x v="6"/>
    <x v="60"/>
    <d v="1921-01-01T00:00:00"/>
    <n v="63.12"/>
    <n v="7.75"/>
    <s v="Norway"/>
    <s v="UU"/>
    <x v="1"/>
  </r>
  <r>
    <x v="19"/>
    <x v="6"/>
    <x v="60"/>
    <d v="1927-01-02T00:00:00"/>
    <n v="63.12"/>
    <n v="9.1199999999999992"/>
    <s v="Norway"/>
    <s v="RH"/>
    <x v="2"/>
  </r>
  <r>
    <x v="16"/>
    <x v="6"/>
    <x v="60"/>
    <d v="1926-01-02T00:00:00"/>
    <n v="63.12"/>
    <n v="9.1199999999999992"/>
    <s v="Norway"/>
    <s v="RH"/>
    <x v="2"/>
  </r>
  <r>
    <x v="23"/>
    <x v="8"/>
    <x v="60"/>
    <d v="1916-12-01T00:00:00"/>
    <n v="63.1"/>
    <n v="9.2799999999999994"/>
    <s v="Norway"/>
    <s v="AH"/>
    <x v="0"/>
  </r>
  <r>
    <x v="30"/>
    <x v="5"/>
    <x v="59"/>
    <d v="1909-09-04T00:00:00"/>
    <n v="61.47"/>
    <n v="23.38"/>
    <s v="Finland"/>
    <s v="UU"/>
    <x v="0"/>
  </r>
  <r>
    <x v="24"/>
    <x v="8"/>
    <x v="60"/>
    <d v="1918-12-02T00:00:00"/>
    <n v="61.57"/>
    <n v="21.55"/>
    <s v="Finland"/>
    <s v="AH"/>
    <x v="0"/>
  </r>
  <r>
    <x v="9"/>
    <x v="8"/>
    <x v="60"/>
    <d v="1906-12-02T00:00:00"/>
    <n v="62.6"/>
    <n v="29.72"/>
    <s v="Finland"/>
    <s v="HH"/>
    <x v="0"/>
  </r>
  <r>
    <x v="9"/>
    <x v="8"/>
    <x v="60"/>
    <d v="1906-12-02T00:00:00"/>
    <n v="62.6"/>
    <n v="29.72"/>
    <s v="Finland"/>
    <s v="HH"/>
    <x v="0"/>
  </r>
  <r>
    <x v="24"/>
    <x v="3"/>
    <x v="60"/>
    <d v="1919-02-02T00:00:00"/>
    <n v="63.17"/>
    <n v="23.78"/>
    <s v="Finland"/>
    <s v="DH"/>
    <x v="0"/>
  </r>
  <r>
    <x v="19"/>
    <x v="4"/>
    <x v="71"/>
    <d v="1926-11-06T00:00:00"/>
    <n v="63.28"/>
    <n v="28.2"/>
    <s v="Finland"/>
    <s v="DH"/>
    <x v="0"/>
  </r>
  <r>
    <x v="1"/>
    <x v="10"/>
    <x v="61"/>
    <d v="1910-08-03T00:00:00"/>
    <n v="63.33"/>
    <n v="28.17"/>
    <s v="Finland"/>
    <s v="DH"/>
    <x v="0"/>
  </r>
  <r>
    <x v="17"/>
    <x v="6"/>
    <x v="60"/>
    <d v="1918-01-02T00:00:00"/>
    <n v="61.5"/>
    <n v="24.43"/>
    <s v="Finland"/>
    <s v="DH"/>
    <x v="0"/>
  </r>
  <r>
    <x v="1"/>
    <x v="6"/>
    <x v="61"/>
    <d v="1911-01-03T00:00:00"/>
    <n v="62.6"/>
    <n v="29.78"/>
    <s v="Finland"/>
    <s v="AH"/>
    <x v="0"/>
  </r>
  <r>
    <x v="7"/>
    <x v="6"/>
    <x v="60"/>
    <d v="1936-01-02T00:00:00"/>
    <n v="62.6"/>
    <n v="29.8"/>
    <s v="Finland"/>
    <s v="UU"/>
    <x v="0"/>
  </r>
  <r>
    <x v="18"/>
    <x v="6"/>
    <x v="60"/>
    <d v="1929-01-01T00:00:00"/>
    <n v="62.63"/>
    <n v="29.68"/>
    <s v="Finland"/>
    <s v="AH"/>
    <x v="0"/>
  </r>
  <r>
    <x v="9"/>
    <x v="11"/>
    <x v="61"/>
    <d v="1907-04-05T00:00:00"/>
    <n v="61.57"/>
    <n v="24.55"/>
    <s v="Finland"/>
    <s v="DH"/>
    <x v="0"/>
  </r>
  <r>
    <x v="23"/>
    <x v="5"/>
    <x v="61"/>
    <d v="1916-09-02T00:00:00"/>
    <n v="61.2"/>
    <n v="24.5"/>
    <s v="Finland"/>
    <s v="DH"/>
    <x v="0"/>
  </r>
  <r>
    <x v="5"/>
    <x v="4"/>
    <x v="61"/>
    <d v="1908-11-02T00:00:00"/>
    <n v="62.63"/>
    <n v="27.13"/>
    <s v="Finland"/>
    <s v="AH"/>
    <x v="0"/>
  </r>
  <r>
    <x v="10"/>
    <x v="3"/>
    <x v="60"/>
    <d v="1921-02-01T00:00:00"/>
    <n v="62.53"/>
    <n v="27.2"/>
    <s v="Finland"/>
    <s v="DH"/>
    <x v="0"/>
  </r>
  <r>
    <x v="10"/>
    <x v="10"/>
    <x v="59"/>
    <d v="1920-08-03T00:00:00"/>
    <n v="62.55"/>
    <n v="27.15"/>
    <s v="Finland"/>
    <s v="DH"/>
    <x v="0"/>
  </r>
  <r>
    <x v="10"/>
    <x v="6"/>
    <x v="60"/>
    <d v="1921-01-01T00:00:00"/>
    <n v="62.58"/>
    <n v="27.17"/>
    <s v="Finland"/>
    <s v="AH"/>
    <x v="0"/>
  </r>
  <r>
    <x v="9"/>
    <x v="3"/>
    <x v="60"/>
    <d v="1907-02-02T00:00:00"/>
    <n v="63.58"/>
    <n v="26.67"/>
    <s v="Finland"/>
    <s v="DH"/>
    <x v="0"/>
  </r>
  <r>
    <x v="10"/>
    <x v="3"/>
    <x v="60"/>
    <d v="1921-02-01T00:00:00"/>
    <n v="63.58"/>
    <n v="26.67"/>
    <s v="Finland"/>
    <s v="UU"/>
    <x v="0"/>
  </r>
  <r>
    <x v="10"/>
    <x v="8"/>
    <x v="60"/>
    <d v="1920-12-01T00:00:00"/>
    <n v="63.58"/>
    <n v="26.67"/>
    <s v="Finland"/>
    <s v="DH"/>
    <x v="0"/>
  </r>
  <r>
    <x v="24"/>
    <x v="5"/>
    <x v="61"/>
    <d v="1918-09-03T00:00:00"/>
    <n v="63.57"/>
    <n v="26.58"/>
    <s v="Finland"/>
    <s v="AH"/>
    <x v="0"/>
  </r>
  <r>
    <x v="28"/>
    <x v="6"/>
    <x v="60"/>
    <d v="1933-01-01T00:00:00"/>
    <n v="63.58"/>
    <n v="26.67"/>
    <s v="Finland"/>
    <s v="DH"/>
    <x v="0"/>
  </r>
  <r>
    <x v="6"/>
    <x v="4"/>
    <x v="73"/>
    <d v="1915-11-07T00:00:00"/>
    <n v="60.47"/>
    <n v="25.55"/>
    <s v="Finland"/>
    <s v="DH"/>
    <x v="0"/>
  </r>
  <r>
    <x v="23"/>
    <x v="8"/>
    <x v="60"/>
    <d v="1916-12-01T00:00:00"/>
    <n v="61"/>
    <n v="24.5"/>
    <s v="Finland"/>
    <s v="AH"/>
    <x v="0"/>
  </r>
  <r>
    <x v="24"/>
    <x v="4"/>
    <x v="60"/>
    <d v="1918-11-02T00:00:00"/>
    <n v="61"/>
    <n v="24.5"/>
    <s v="Finland"/>
    <s v="UU"/>
    <x v="0"/>
  </r>
  <r>
    <x v="7"/>
    <x v="7"/>
    <x v="61"/>
    <d v="1935-10-03T00:00:00"/>
    <n v="61"/>
    <n v="24.33"/>
    <s v="Finland"/>
    <s v="UU"/>
    <x v="0"/>
  </r>
  <r>
    <x v="13"/>
    <x v="4"/>
    <x v="60"/>
    <d v="1914-11-02T00:00:00"/>
    <n v="61"/>
    <n v="24.5"/>
    <s v="Finland"/>
    <s v="UU"/>
    <x v="0"/>
  </r>
  <r>
    <x v="13"/>
    <x v="4"/>
    <x v="60"/>
    <d v="1914-11-02T00:00:00"/>
    <n v="61"/>
    <n v="24.5"/>
    <s v="Finland"/>
    <s v="UU"/>
    <x v="0"/>
  </r>
  <r>
    <x v="13"/>
    <x v="4"/>
    <x v="60"/>
    <d v="1914-11-02T00:00:00"/>
    <n v="61"/>
    <n v="24.5"/>
    <s v="Finland"/>
    <s v="UU"/>
    <x v="0"/>
  </r>
  <r>
    <x v="0"/>
    <x v="8"/>
    <x v="60"/>
    <d v="1933-12-02T00:00:00"/>
    <n v="60.98"/>
    <n v="24.5"/>
    <s v="Finland"/>
    <s v="RH"/>
    <x v="2"/>
  </r>
  <r>
    <x v="6"/>
    <x v="3"/>
    <x v="60"/>
    <d v="1916-02-02T00:00:00"/>
    <n v="60.97"/>
    <n v="24.5"/>
    <s v="Finland"/>
    <s v="RH"/>
    <x v="2"/>
  </r>
  <r>
    <x v="28"/>
    <x v="8"/>
    <x v="60"/>
    <d v="1932-12-01T00:00:00"/>
    <n v="60.98"/>
    <n v="24.5"/>
    <s v="Finland"/>
    <s v="RH"/>
    <x v="2"/>
  </r>
  <r>
    <x v="28"/>
    <x v="8"/>
    <x v="60"/>
    <d v="1932-12-01T00:00:00"/>
    <n v="60.98"/>
    <n v="24.5"/>
    <s v="Finland"/>
    <s v="RH"/>
    <x v="2"/>
  </r>
  <r>
    <x v="10"/>
    <x v="8"/>
    <x v="60"/>
    <d v="1920-12-01T00:00:00"/>
    <n v="60.97"/>
    <n v="24.53"/>
    <s v="Finland"/>
    <s v="UU"/>
    <x v="0"/>
  </r>
  <r>
    <x v="0"/>
    <x v="4"/>
    <x v="60"/>
    <d v="1933-11-02T00:00:00"/>
    <n v="60.97"/>
    <n v="24.5"/>
    <s v="Finland"/>
    <s v="UU"/>
    <x v="0"/>
  </r>
  <r>
    <x v="3"/>
    <x v="3"/>
    <x v="60"/>
    <d v="1935-02-02T00:00:00"/>
    <n v="60.97"/>
    <n v="24.5"/>
    <s v="Finland"/>
    <s v="RH"/>
    <x v="2"/>
  </r>
  <r>
    <x v="19"/>
    <x v="0"/>
    <x v="60"/>
    <d v="1927-03-04T00:00:00"/>
    <n v="60.97"/>
    <n v="24.5"/>
    <s v="Finland"/>
    <s v="RH"/>
    <x v="2"/>
  </r>
  <r>
    <x v="28"/>
    <x v="8"/>
    <x v="60"/>
    <d v="1932-12-01T00:00:00"/>
    <n v="60.98"/>
    <n v="24.5"/>
    <s v="Finland"/>
    <s v="RH"/>
    <x v="2"/>
  </r>
  <r>
    <x v="29"/>
    <x v="6"/>
    <x v="60"/>
    <d v="1937-01-01T00:00:00"/>
    <n v="60.97"/>
    <n v="24.5"/>
    <s v="Finland"/>
    <s v="UU"/>
    <x v="0"/>
  </r>
  <r>
    <x v="5"/>
    <x v="6"/>
    <x v="60"/>
    <d v="1909-01-01T00:00:00"/>
    <n v="54.53"/>
    <n v="36.1"/>
    <s v="Russia"/>
    <s v="UU"/>
    <x v="0"/>
  </r>
  <r>
    <x v="25"/>
    <x v="4"/>
    <x v="60"/>
    <d v="1921-11-02T00:00:00"/>
    <n v="57.68"/>
    <n v="15.88"/>
    <s v="Sweden"/>
    <s v="UU"/>
    <x v="0"/>
  </r>
  <r>
    <x v="28"/>
    <x v="10"/>
    <x v="61"/>
    <d v="1932-08-02T00:00:00"/>
    <n v="56.2"/>
    <n v="14.93"/>
    <s v="Sweden"/>
    <s v="DH"/>
    <x v="0"/>
  </r>
  <r>
    <x v="10"/>
    <x v="5"/>
    <x v="71"/>
    <d v="1920-09-05T00:00:00"/>
    <n v="56.17"/>
    <n v="14.85"/>
    <s v="Sweden"/>
    <s v="UU"/>
    <x v="0"/>
  </r>
  <r>
    <x v="29"/>
    <x v="7"/>
    <x v="60"/>
    <d v="1936-10-01T00:00:00"/>
    <n v="56.17"/>
    <n v="14.87"/>
    <s v="Sweden"/>
    <s v="UU"/>
    <x v="0"/>
  </r>
  <r>
    <x v="0"/>
    <x v="8"/>
    <x v="73"/>
    <d v="1933-12-07T00:00:00"/>
    <n v="60.18"/>
    <n v="17.18"/>
    <s v="Sweden"/>
    <s v="UU"/>
    <x v="0"/>
  </r>
  <r>
    <x v="9"/>
    <x v="7"/>
    <x v="59"/>
    <d v="1906-10-04T00:00:00"/>
    <n v="48.9"/>
    <n v="16.82"/>
    <s v="Czech Republic"/>
    <s v="DH"/>
    <x v="0"/>
  </r>
  <r>
    <x v="0"/>
    <x v="0"/>
    <x v="59"/>
    <d v="1934-03-06T00:00:00"/>
    <n v="58.47"/>
    <n v="24.73"/>
    <s v="Estonia"/>
    <s v="UU"/>
    <x v="0"/>
  </r>
  <r>
    <x v="16"/>
    <x v="0"/>
    <x v="68"/>
    <d v="1926-03-07T00:00:00"/>
    <n v="58.48"/>
    <n v="24.75"/>
    <s v="Estonia"/>
    <s v="UU"/>
    <x v="1"/>
  </r>
  <r>
    <x v="12"/>
    <x v="0"/>
    <x v="61"/>
    <d v="1928-03-04T00:00:00"/>
    <n v="58.78"/>
    <n v="24.92"/>
    <s v="Estonia"/>
    <s v="DH"/>
    <x v="0"/>
  </r>
  <r>
    <x v="10"/>
    <x v="7"/>
    <x v="59"/>
    <d v="1920-10-03T00:00:00"/>
    <n v="58.4"/>
    <n v="24.47"/>
    <s v="Estonia"/>
    <s v="UU"/>
    <x v="0"/>
  </r>
  <r>
    <x v="10"/>
    <x v="0"/>
    <x v="61"/>
    <d v="1921-03-04T00:00:00"/>
    <n v="58.4"/>
    <n v="24.35"/>
    <s v="Estonia"/>
    <s v="UU"/>
    <x v="0"/>
  </r>
  <r>
    <x v="8"/>
    <x v="0"/>
    <x v="61"/>
    <d v="1914-03-05T00:00:00"/>
    <n v="54.05"/>
    <n v="-4.82"/>
    <s v="UK"/>
    <s v="UU"/>
    <x v="0"/>
  </r>
  <r>
    <x v="1"/>
    <x v="11"/>
    <x v="61"/>
    <d v="1911-04-05T00:00:00"/>
    <n v="54.4"/>
    <n v="-4.42"/>
    <s v="UK"/>
    <s v="DH"/>
    <x v="0"/>
  </r>
  <r>
    <x v="30"/>
    <x v="1"/>
    <x v="59"/>
    <d v="1909-06-05T00:00:00"/>
    <n v="52.02"/>
    <n v="0.22"/>
    <s v="UK"/>
    <s v="DH"/>
    <x v="0"/>
  </r>
  <r>
    <x v="25"/>
    <x v="7"/>
    <x v="61"/>
    <d v="1921-10-03T00:00:00"/>
    <n v="52.9"/>
    <n v="-1.17"/>
    <s v="UK"/>
    <s v="UU"/>
    <x v="0"/>
  </r>
  <r>
    <x v="29"/>
    <x v="8"/>
    <x v="59"/>
    <d v="1936-12-03T00:00:00"/>
    <n v="53.87"/>
    <n v="-3.05"/>
    <s v="UK"/>
    <s v="UU"/>
    <x v="0"/>
  </r>
  <r>
    <x v="14"/>
    <x v="3"/>
    <x v="59"/>
    <d v="1931-02-04T00:00:00"/>
    <n v="54.05"/>
    <n v="-3.17"/>
    <s v="UK"/>
    <s v="UU"/>
    <x v="0"/>
  </r>
  <r>
    <x v="0"/>
    <x v="0"/>
    <x v="74"/>
    <d v="1934-03-17T00:00:00"/>
    <n v="50.92"/>
    <n v="0.98"/>
    <s v="UK"/>
    <s v="RH"/>
    <x v="2"/>
  </r>
  <r>
    <x v="30"/>
    <x v="3"/>
    <x v="61"/>
    <d v="1910-02-03T00:00:00"/>
    <n v="53.17"/>
    <n v="-4.3499999999999996"/>
    <s v="UK"/>
    <s v="UU"/>
    <x v="0"/>
  </r>
  <r>
    <x v="14"/>
    <x v="3"/>
    <x v="61"/>
    <d v="1931-02-03T00:00:00"/>
    <n v="53.2"/>
    <n v="-4.33"/>
    <s v="UK"/>
    <s v="DH"/>
    <x v="0"/>
  </r>
  <r>
    <x v="7"/>
    <x v="7"/>
    <x v="64"/>
    <d v="1935-10-08T00:00:00"/>
    <n v="53.22"/>
    <n v="-4.25"/>
    <s v="UK"/>
    <s v="UU"/>
    <x v="0"/>
  </r>
  <r>
    <x v="17"/>
    <x v="2"/>
    <x v="61"/>
    <d v="1918-05-05T00:00:00"/>
    <n v="53.28"/>
    <n v="-4.57"/>
    <s v="UK"/>
    <s v="UU"/>
    <x v="0"/>
  </r>
  <r>
    <x v="7"/>
    <x v="8"/>
    <x v="61"/>
    <d v="1935-12-03T00:00:00"/>
    <n v="53.32"/>
    <n v="-4.53"/>
    <s v="UK"/>
    <s v="DH"/>
    <x v="0"/>
  </r>
  <r>
    <x v="21"/>
    <x v="4"/>
    <x v="68"/>
    <d v="1924-11-04T00:00:00"/>
    <n v="51.38"/>
    <n v="-2.65"/>
    <s v="UK"/>
    <s v="AH"/>
    <x v="0"/>
  </r>
  <r>
    <x v="5"/>
    <x v="8"/>
    <x v="61"/>
    <d v="1908-12-02T00:00:00"/>
    <n v="51.38"/>
    <n v="-0.62"/>
    <s v="UK"/>
    <s v="UU"/>
    <x v="0"/>
  </r>
  <r>
    <x v="10"/>
    <x v="8"/>
    <x v="61"/>
    <d v="1920-12-02T00:00:00"/>
    <n v="53.4"/>
    <n v="-1.55"/>
    <s v="UK"/>
    <s v="DH"/>
    <x v="0"/>
  </r>
  <r>
    <x v="10"/>
    <x v="8"/>
    <x v="61"/>
    <d v="1920-12-02T00:00:00"/>
    <n v="53.4"/>
    <n v="-1.55"/>
    <s v="UK"/>
    <s v="DH"/>
    <x v="0"/>
  </r>
  <r>
    <x v="10"/>
    <x v="8"/>
    <x v="61"/>
    <d v="1920-12-02T00:00:00"/>
    <n v="53.4"/>
    <n v="-1.55"/>
    <s v="UK"/>
    <s v="DH"/>
    <x v="0"/>
  </r>
  <r>
    <x v="1"/>
    <x v="3"/>
    <x v="61"/>
    <d v="1911-02-03T00:00:00"/>
    <n v="53.38"/>
    <n v="-1.53"/>
    <s v="UK"/>
    <s v="UU"/>
    <x v="0"/>
  </r>
  <r>
    <x v="10"/>
    <x v="8"/>
    <x v="61"/>
    <d v="1920-12-02T00:00:00"/>
    <n v="53.4"/>
    <n v="-1.55"/>
    <s v="UK"/>
    <s v="DH"/>
    <x v="0"/>
  </r>
  <r>
    <x v="2"/>
    <x v="6"/>
    <x v="61"/>
    <d v="1920-01-03T00:00:00"/>
    <n v="53.38"/>
    <n v="-1.53"/>
    <s v="UK"/>
    <s v="UU"/>
    <x v="0"/>
  </r>
  <r>
    <x v="23"/>
    <x v="7"/>
    <x v="59"/>
    <d v="1916-10-03T00:00:00"/>
    <n v="53.28"/>
    <n v="6.22"/>
    <s v="Eire"/>
    <s v="UU"/>
    <x v="0"/>
  </r>
  <r>
    <x v="22"/>
    <x v="4"/>
    <x v="61"/>
    <d v="1907-11-03T00:00:00"/>
    <n v="53.32"/>
    <n v="6.23"/>
    <s v="Eire"/>
    <s v="PD"/>
    <x v="0"/>
  </r>
  <r>
    <x v="17"/>
    <x v="7"/>
    <x v="59"/>
    <d v="1917-10-04T00:00:00"/>
    <n v="53.33"/>
    <n v="6.23"/>
    <s v="Eire"/>
    <s v="DH"/>
    <x v="0"/>
  </r>
  <r>
    <x v="27"/>
    <x v="10"/>
    <x v="59"/>
    <d v="1912-08-03T00:00:00"/>
    <n v="52.4"/>
    <n v="-0.48"/>
    <s v="UK"/>
    <s v="AH"/>
    <x v="0"/>
  </r>
  <r>
    <x v="30"/>
    <x v="9"/>
    <x v="59"/>
    <d v="1909-07-06T00:00:00"/>
    <n v="52"/>
    <n v="5.65"/>
    <s v="Netherlands"/>
    <s v="DH"/>
    <x v="0"/>
  </r>
  <r>
    <x v="21"/>
    <x v="4"/>
    <x v="61"/>
    <d v="1924-11-02T00:00:00"/>
    <n v="51.97"/>
    <n v="5.67"/>
    <s v="Netherlands"/>
    <s v="UU"/>
    <x v="2"/>
  </r>
  <r>
    <x v="15"/>
    <x v="8"/>
    <x v="61"/>
    <d v="1929-12-03T00:00:00"/>
    <n v="52.03"/>
    <n v="4.17"/>
    <s v="Netherlands"/>
    <s v="UU"/>
    <x v="0"/>
  </r>
  <r>
    <x v="23"/>
    <x v="4"/>
    <x v="61"/>
    <d v="1916-11-02T00:00:00"/>
    <n v="51.92"/>
    <n v="5.55"/>
    <s v="Netherlands"/>
    <s v="UU"/>
    <x v="0"/>
  </r>
  <r>
    <x v="10"/>
    <x v="4"/>
    <x v="61"/>
    <d v="1920-11-02T00:00:00"/>
    <n v="51.97"/>
    <n v="6"/>
    <s v="Netherlands"/>
    <s v="UU"/>
    <x v="0"/>
  </r>
  <r>
    <x v="17"/>
    <x v="8"/>
    <x v="61"/>
    <d v="1917-12-03T00:00:00"/>
    <n v="51.97"/>
    <n v="6.05"/>
    <s v="Netherlands"/>
    <s v="AH"/>
    <x v="0"/>
  </r>
  <r>
    <x v="21"/>
    <x v="8"/>
    <x v="61"/>
    <d v="1924-12-02T00:00:00"/>
    <n v="51.98"/>
    <n v="6.02"/>
    <s v="Netherlands"/>
    <s v="UU"/>
    <x v="0"/>
  </r>
  <r>
    <x v="22"/>
    <x v="4"/>
    <x v="61"/>
    <d v="1907-11-03T00:00:00"/>
    <n v="51.93"/>
    <n v="5.57"/>
    <s v="Netherlands"/>
    <s v="UU"/>
    <x v="0"/>
  </r>
  <r>
    <x v="6"/>
    <x v="7"/>
    <x v="68"/>
    <d v="1915-10-05T00:00:00"/>
    <n v="51.95"/>
    <n v="5.52"/>
    <s v="Netherlands"/>
    <s v="DH"/>
    <x v="0"/>
  </r>
  <r>
    <x v="4"/>
    <x v="7"/>
    <x v="71"/>
    <d v="1923-10-06T00:00:00"/>
    <n v="52.87"/>
    <n v="4.72"/>
    <s v="Netherlands"/>
    <s v="DH"/>
    <x v="0"/>
  </r>
  <r>
    <x v="21"/>
    <x v="3"/>
    <x v="59"/>
    <d v="1925-02-03T00:00:00"/>
    <n v="52.35"/>
    <n v="4.53"/>
    <s v="Netherlands"/>
    <s v="UU"/>
    <x v="1"/>
  </r>
  <r>
    <x v="25"/>
    <x v="8"/>
    <x v="61"/>
    <d v="1921-12-03T00:00:00"/>
    <n v="52.42"/>
    <n v="4.78"/>
    <s v="Netherlands"/>
    <s v="UU"/>
    <x v="0"/>
  </r>
  <r>
    <x v="15"/>
    <x v="4"/>
    <x v="71"/>
    <d v="1929-11-06T00:00:00"/>
    <n v="52.42"/>
    <n v="4.7699999999999996"/>
    <s v="Netherlands"/>
    <s v="UU"/>
    <x v="0"/>
  </r>
  <r>
    <x v="16"/>
    <x v="4"/>
    <x v="61"/>
    <d v="1925-11-03T00:00:00"/>
    <n v="52.35"/>
    <n v="4.53"/>
    <s v="Netherlands"/>
    <s v="UU"/>
    <x v="0"/>
  </r>
  <r>
    <x v="15"/>
    <x v="6"/>
    <x v="59"/>
    <d v="1930-01-04T00:00:00"/>
    <n v="52.35"/>
    <n v="4.53"/>
    <s v="Netherlands"/>
    <s v="UU"/>
    <x v="1"/>
  </r>
  <r>
    <x v="24"/>
    <x v="7"/>
    <x v="59"/>
    <d v="1918-10-04T00:00:00"/>
    <n v="52.42"/>
    <n v="5.0199999999999996"/>
    <s v="Netherlands"/>
    <s v="DH"/>
    <x v="0"/>
  </r>
  <r>
    <x v="30"/>
    <x v="7"/>
    <x v="59"/>
    <d v="1909-10-04T00:00:00"/>
    <n v="52.2"/>
    <n v="4.37"/>
    <s v="Netherlands"/>
    <s v="UU"/>
    <x v="0"/>
  </r>
  <r>
    <x v="22"/>
    <x v="3"/>
    <x v="61"/>
    <d v="1908-02-03T00:00:00"/>
    <n v="52.17"/>
    <n v="4.37"/>
    <s v="Netherlands"/>
    <s v="DH"/>
    <x v="0"/>
  </r>
  <r>
    <x v="19"/>
    <x v="1"/>
    <x v="68"/>
    <d v="1926-06-07T00:00:00"/>
    <n v="52.18"/>
    <n v="4.38"/>
    <s v="Netherlands"/>
    <s v="UU"/>
    <x v="0"/>
  </r>
  <r>
    <x v="22"/>
    <x v="3"/>
    <x v="61"/>
    <d v="1908-02-03T00:00:00"/>
    <n v="52.17"/>
    <n v="4.37"/>
    <s v="Netherlands"/>
    <s v="DH"/>
    <x v="0"/>
  </r>
  <r>
    <x v="14"/>
    <x v="7"/>
    <x v="78"/>
    <d v="1930-10-09T00:00:00"/>
    <n v="52.18"/>
    <n v="4.38"/>
    <s v="Netherlands"/>
    <s v="UU"/>
    <x v="0"/>
  </r>
  <r>
    <x v="1"/>
    <x v="0"/>
    <x v="61"/>
    <d v="1911-03-05T00:00:00"/>
    <n v="52.18"/>
    <n v="4.37"/>
    <s v="Netherlands"/>
    <s v="AH"/>
    <x v="2"/>
  </r>
  <r>
    <x v="10"/>
    <x v="7"/>
    <x v="59"/>
    <d v="1920-10-03T00:00:00"/>
    <n v="52.22"/>
    <n v="4.4000000000000004"/>
    <s v="Netherlands"/>
    <s v="UU"/>
    <x v="0"/>
  </r>
  <r>
    <x v="6"/>
    <x v="7"/>
    <x v="71"/>
    <d v="1915-10-06T00:00:00"/>
    <n v="53.12"/>
    <n v="4.7699999999999996"/>
    <s v="Netherlands"/>
    <s v="UU"/>
    <x v="0"/>
  </r>
  <r>
    <x v="25"/>
    <x v="8"/>
    <x v="61"/>
    <d v="1921-12-03T00:00:00"/>
    <n v="52.25"/>
    <n v="4.43"/>
    <s v="Netherlands"/>
    <s v="UU"/>
    <x v="0"/>
  </r>
  <r>
    <x v="14"/>
    <x v="6"/>
    <x v="61"/>
    <d v="1931-01-03T00:00:00"/>
    <n v="51.95"/>
    <n v="5.6"/>
    <s v="Netherlands"/>
    <s v="DH"/>
    <x v="0"/>
  </r>
  <r>
    <x v="20"/>
    <x v="8"/>
    <x v="61"/>
    <d v="1911-12-03T00:00:00"/>
    <n v="51.92"/>
    <n v="5.55"/>
    <s v="Netherlands"/>
    <s v="UU"/>
    <x v="0"/>
  </r>
  <r>
    <x v="20"/>
    <x v="8"/>
    <x v="61"/>
    <d v="1911-12-03T00:00:00"/>
    <n v="51.92"/>
    <n v="5.55"/>
    <s v="Netherlands"/>
    <s v="UU"/>
    <x v="0"/>
  </r>
  <r>
    <x v="7"/>
    <x v="4"/>
    <x v="61"/>
    <d v="1935-11-03T00:00:00"/>
    <n v="60.45"/>
    <n v="12.05"/>
    <s v="Norway"/>
    <s v="UU"/>
    <x v="0"/>
  </r>
  <r>
    <x v="16"/>
    <x v="4"/>
    <x v="61"/>
    <d v="1925-11-03T00:00:00"/>
    <n v="62.48"/>
    <n v="6"/>
    <s v="Norway"/>
    <s v="AH"/>
    <x v="0"/>
  </r>
  <r>
    <x v="29"/>
    <x v="0"/>
    <x v="61"/>
    <d v="1937-03-04T00:00:00"/>
    <n v="69.38"/>
    <n v="24.25"/>
    <s v="Norway"/>
    <s v="AH"/>
    <x v="0"/>
  </r>
  <r>
    <x v="16"/>
    <x v="7"/>
    <x v="59"/>
    <d v="1925-10-04T00:00:00"/>
    <n v="59.28"/>
    <n v="5.25"/>
    <s v="Norway"/>
    <s v="UU"/>
    <x v="0"/>
  </r>
  <r>
    <x v="2"/>
    <x v="4"/>
    <x v="59"/>
    <d v="1919-11-04T00:00:00"/>
    <n v="63.1"/>
    <n v="7.77"/>
    <s v="Norway"/>
    <s v="AH"/>
    <x v="0"/>
  </r>
  <r>
    <x v="2"/>
    <x v="6"/>
    <x v="61"/>
    <d v="1920-01-03T00:00:00"/>
    <n v="63.12"/>
    <n v="7.75"/>
    <s v="Norway"/>
    <s v="UU"/>
    <x v="0"/>
  </r>
  <r>
    <x v="9"/>
    <x v="4"/>
    <x v="59"/>
    <d v="1906-11-04T00:00:00"/>
    <n v="49.83"/>
    <n v="19.47"/>
    <s v="Poland"/>
    <s v="AH"/>
    <x v="0"/>
  </r>
  <r>
    <x v="10"/>
    <x v="2"/>
    <x v="61"/>
    <d v="1921-05-04T00:00:00"/>
    <n v="49.88"/>
    <n v="19.48"/>
    <s v="Poland"/>
    <s v="DH"/>
    <x v="0"/>
  </r>
  <r>
    <x v="17"/>
    <x v="9"/>
    <x v="59"/>
    <d v="1917-07-06T00:00:00"/>
    <n v="49.9"/>
    <n v="19.48"/>
    <s v="Poland"/>
    <s v="DH"/>
    <x v="0"/>
  </r>
  <r>
    <x v="12"/>
    <x v="10"/>
    <x v="59"/>
    <d v="1927-08-04T00:00:00"/>
    <n v="49.87"/>
    <n v="19.53"/>
    <s v="Poland"/>
    <s v="DH"/>
    <x v="0"/>
  </r>
  <r>
    <x v="5"/>
    <x v="2"/>
    <x v="59"/>
    <d v="1909-05-05T00:00:00"/>
    <n v="63.12"/>
    <n v="23.1"/>
    <s v="Finland"/>
    <s v="DH"/>
    <x v="0"/>
  </r>
  <r>
    <x v="12"/>
    <x v="0"/>
    <x v="59"/>
    <d v="1928-03-05T00:00:00"/>
    <n v="63.13"/>
    <n v="23.08"/>
    <s v="Finland"/>
    <s v="DH"/>
    <x v="0"/>
  </r>
  <r>
    <x v="7"/>
    <x v="5"/>
    <x v="64"/>
    <d v="1935-09-08T00:00:00"/>
    <n v="63.47"/>
    <n v="23.78"/>
    <s v="Finland"/>
    <s v="UU"/>
    <x v="0"/>
  </r>
  <r>
    <x v="3"/>
    <x v="6"/>
    <x v="61"/>
    <d v="1935-01-03T00:00:00"/>
    <n v="69.92"/>
    <n v="27.03"/>
    <s v="Finland"/>
    <s v="DH"/>
    <x v="0"/>
  </r>
  <r>
    <x v="30"/>
    <x v="6"/>
    <x v="61"/>
    <d v="1910-01-03T00:00:00"/>
    <n v="66.77"/>
    <n v="23.97"/>
    <s v="Finland"/>
    <s v="UU"/>
    <x v="2"/>
  </r>
  <r>
    <x v="21"/>
    <x v="8"/>
    <x v="61"/>
    <d v="1924-12-02T00:00:00"/>
    <n v="60.18"/>
    <n v="24.98"/>
    <s v="Finland"/>
    <s v="AH"/>
    <x v="2"/>
  </r>
  <r>
    <x v="16"/>
    <x v="11"/>
    <x v="61"/>
    <d v="1926-04-05T00:00:00"/>
    <n v="60.18"/>
    <n v="24.98"/>
    <s v="Finland"/>
    <s v="UU"/>
    <x v="0"/>
  </r>
  <r>
    <x v="2"/>
    <x v="8"/>
    <x v="79"/>
    <d v="1919-12-14T00:00:00"/>
    <n v="60.53"/>
    <n v="24.17"/>
    <s v="Finland"/>
    <s v="UU"/>
    <x v="0"/>
  </r>
  <r>
    <x v="2"/>
    <x v="11"/>
    <x v="71"/>
    <d v="1920-04-07T00:00:00"/>
    <n v="64.83"/>
    <n v="25.18"/>
    <s v="Finland"/>
    <s v="UU"/>
    <x v="0"/>
  </r>
  <r>
    <x v="27"/>
    <x v="3"/>
    <x v="78"/>
    <d v="1913-02-08T00:00:00"/>
    <n v="62.5"/>
    <n v="29.67"/>
    <s v="Finland"/>
    <s v="UU"/>
    <x v="1"/>
  </r>
  <r>
    <x v="16"/>
    <x v="10"/>
    <x v="68"/>
    <d v="1925-08-05T00:00:00"/>
    <n v="62.58"/>
    <n v="29.77"/>
    <s v="Finland"/>
    <s v="AH"/>
    <x v="2"/>
  </r>
  <r>
    <x v="4"/>
    <x v="3"/>
    <x v="61"/>
    <d v="1924-02-03T00:00:00"/>
    <n v="62.55"/>
    <n v="29.83"/>
    <s v="Finland"/>
    <s v="UU"/>
    <x v="0"/>
  </r>
  <r>
    <x v="18"/>
    <x v="11"/>
    <x v="73"/>
    <d v="1929-04-08T00:00:00"/>
    <n v="62.55"/>
    <n v="29.85"/>
    <s v="Finland"/>
    <s v="AH"/>
    <x v="0"/>
  </r>
  <r>
    <x v="26"/>
    <x v="0"/>
    <x v="68"/>
    <d v="1923-03-07T00:00:00"/>
    <n v="62.77"/>
    <n v="29.85"/>
    <s v="Finland"/>
    <s v="DH"/>
    <x v="0"/>
  </r>
  <r>
    <x v="10"/>
    <x v="8"/>
    <x v="61"/>
    <d v="1920-12-02T00:00:00"/>
    <n v="61.15"/>
    <n v="27.5"/>
    <s v="Finland"/>
    <s v="ND"/>
    <x v="0"/>
  </r>
  <r>
    <x v="19"/>
    <x v="8"/>
    <x v="61"/>
    <d v="1926-12-03T00:00:00"/>
    <n v="61.15"/>
    <n v="27.5"/>
    <s v="Finland"/>
    <s v="RH"/>
    <x v="2"/>
  </r>
  <r>
    <x v="22"/>
    <x v="5"/>
    <x v="59"/>
    <d v="1907-09-04T00:00:00"/>
    <n v="62.45"/>
    <n v="27.17"/>
    <s v="Finland"/>
    <s v="DH"/>
    <x v="0"/>
  </r>
  <r>
    <x v="19"/>
    <x v="6"/>
    <x v="61"/>
    <d v="1927-01-03T00:00:00"/>
    <n v="62.55"/>
    <n v="27.22"/>
    <s v="Finland"/>
    <s v="DH"/>
    <x v="0"/>
  </r>
  <r>
    <x v="17"/>
    <x v="11"/>
    <x v="61"/>
    <d v="1918-04-05T00:00:00"/>
    <n v="62.55"/>
    <n v="27.17"/>
    <s v="Finland"/>
    <s v="DH"/>
    <x v="0"/>
  </r>
  <r>
    <x v="9"/>
    <x v="6"/>
    <x v="61"/>
    <d v="1907-01-03T00:00:00"/>
    <n v="62.57"/>
    <n v="27.17"/>
    <s v="Finland"/>
    <s v="RH"/>
    <x v="2"/>
  </r>
  <r>
    <x v="23"/>
    <x v="8"/>
    <x v="61"/>
    <d v="1916-12-02T00:00:00"/>
    <n v="62.57"/>
    <n v="27.17"/>
    <s v="Finland"/>
    <s v="DH"/>
    <x v="0"/>
  </r>
  <r>
    <x v="17"/>
    <x v="8"/>
    <x v="61"/>
    <d v="1917-12-03T00:00:00"/>
    <n v="62.57"/>
    <n v="27.17"/>
    <s v="Finland"/>
    <s v="AH"/>
    <x v="0"/>
  </r>
  <r>
    <x v="10"/>
    <x v="6"/>
    <x v="61"/>
    <d v="1921-01-02T00:00:00"/>
    <n v="62.62"/>
    <n v="27.13"/>
    <s v="Finland"/>
    <s v="DH"/>
    <x v="0"/>
  </r>
  <r>
    <x v="16"/>
    <x v="5"/>
    <x v="59"/>
    <d v="1925-09-04T00:00:00"/>
    <n v="61.35"/>
    <n v="24.4"/>
    <s v="Finland"/>
    <s v="DH"/>
    <x v="0"/>
  </r>
  <r>
    <x v="7"/>
    <x v="6"/>
    <x v="61"/>
    <d v="1936-01-03T00:00:00"/>
    <n v="63.17"/>
    <n v="27.3"/>
    <s v="Finland"/>
    <s v="DH"/>
    <x v="0"/>
  </r>
  <r>
    <x v="16"/>
    <x v="6"/>
    <x v="61"/>
    <d v="1926-01-03T00:00:00"/>
    <n v="63.17"/>
    <n v="27.3"/>
    <s v="Finland"/>
    <s v="DH"/>
    <x v="0"/>
  </r>
  <r>
    <x v="6"/>
    <x v="10"/>
    <x v="59"/>
    <d v="1915-08-04T00:00:00"/>
    <n v="63.12"/>
    <n v="27.4"/>
    <s v="Finland"/>
    <s v="AH"/>
    <x v="0"/>
  </r>
  <r>
    <x v="27"/>
    <x v="8"/>
    <x v="61"/>
    <d v="1912-12-02T00:00:00"/>
    <n v="60.97"/>
    <n v="24.5"/>
    <s v="Finland"/>
    <s v="RH"/>
    <x v="2"/>
  </r>
  <r>
    <x v="23"/>
    <x v="8"/>
    <x v="61"/>
    <d v="1916-12-02T00:00:00"/>
    <n v="60.97"/>
    <n v="24.5"/>
    <s v="Finland"/>
    <s v="RH"/>
    <x v="2"/>
  </r>
  <r>
    <x v="8"/>
    <x v="8"/>
    <x v="61"/>
    <d v="1913-12-03T00:00:00"/>
    <n v="60.97"/>
    <n v="24.5"/>
    <s v="Finland"/>
    <s v="RH"/>
    <x v="2"/>
  </r>
  <r>
    <x v="0"/>
    <x v="7"/>
    <x v="73"/>
    <d v="1933-10-07T00:00:00"/>
    <n v="60.98"/>
    <n v="24.45"/>
    <s v="Finland"/>
    <s v="UU"/>
    <x v="0"/>
  </r>
  <r>
    <x v="30"/>
    <x v="3"/>
    <x v="61"/>
    <d v="1910-02-03T00:00:00"/>
    <n v="62.73"/>
    <n v="22.72"/>
    <s v="Finland"/>
    <s v="DH"/>
    <x v="0"/>
  </r>
  <r>
    <x v="3"/>
    <x v="6"/>
    <x v="61"/>
    <d v="1935-01-03T00:00:00"/>
    <n v="62.6"/>
    <n v="27.13"/>
    <s v="Finland"/>
    <s v="DH"/>
    <x v="0"/>
  </r>
  <r>
    <x v="3"/>
    <x v="3"/>
    <x v="68"/>
    <d v="1935-02-05T00:00:00"/>
    <n v="62.85"/>
    <n v="29.3"/>
    <s v="Finland"/>
    <s v="AH"/>
    <x v="0"/>
  </r>
  <r>
    <x v="17"/>
    <x v="0"/>
    <x v="73"/>
    <d v="1918-03-09T00:00:00"/>
    <n v="55.05"/>
    <n v="36.32"/>
    <s v="Russia"/>
    <s v="DH"/>
    <x v="0"/>
  </r>
  <r>
    <x v="14"/>
    <x v="3"/>
    <x v="73"/>
    <d v="1931-02-07T00:00:00"/>
    <n v="54.4"/>
    <n v="35.57"/>
    <s v="Russia"/>
    <s v="PD"/>
    <x v="0"/>
  </r>
  <r>
    <x v="1"/>
    <x v="4"/>
    <x v="61"/>
    <d v="1910-11-03T00:00:00"/>
    <n v="60.62"/>
    <n v="16.77"/>
    <s v="Sweden"/>
    <s v="UU"/>
    <x v="0"/>
  </r>
  <r>
    <x v="11"/>
    <x v="10"/>
    <x v="59"/>
    <d v="1931-08-04T00:00:00"/>
    <n v="57.52"/>
    <n v="18.57"/>
    <s v="Sweden"/>
    <s v="PD"/>
    <x v="0"/>
  </r>
  <r>
    <x v="6"/>
    <x v="4"/>
    <x v="61"/>
    <d v="1915-11-03T00:00:00"/>
    <n v="58.62"/>
    <n v="13.38"/>
    <s v="Sweden"/>
    <s v="PD"/>
    <x v="0"/>
  </r>
  <r>
    <x v="4"/>
    <x v="4"/>
    <x v="59"/>
    <d v="1923-11-04T00:00:00"/>
    <n v="51.23"/>
    <n v="4.33"/>
    <s v="Belgium"/>
    <s v="UU"/>
    <x v="0"/>
  </r>
  <r>
    <x v="30"/>
    <x v="8"/>
    <x v="73"/>
    <d v="1909-12-07T00:00:00"/>
    <n v="51.15"/>
    <n v="4.7699999999999996"/>
    <s v="Belgium"/>
    <s v="AH"/>
    <x v="0"/>
  </r>
  <r>
    <x v="26"/>
    <x v="5"/>
    <x v="71"/>
    <d v="1922-09-06T00:00:00"/>
    <n v="51.37"/>
    <n v="4.87"/>
    <s v="Belgium"/>
    <s v="UU"/>
    <x v="0"/>
  </r>
  <r>
    <x v="27"/>
    <x v="6"/>
    <x v="59"/>
    <d v="1913-01-03T00:00:00"/>
    <n v="50.48"/>
    <n v="15.52"/>
    <s v="Czech Republic"/>
    <s v="UU"/>
    <x v="0"/>
  </r>
  <r>
    <x v="27"/>
    <x v="8"/>
    <x v="59"/>
    <d v="1912-12-03T00:00:00"/>
    <n v="49.47"/>
    <n v="18.149999999999999"/>
    <s v="Czech Republic"/>
    <s v="RH"/>
    <x v="2"/>
  </r>
  <r>
    <x v="26"/>
    <x v="6"/>
    <x v="59"/>
    <d v="1923-01-04T00:00:00"/>
    <n v="50.02"/>
    <n v="14.5"/>
    <s v="Czech Republic"/>
    <s v="UU"/>
    <x v="0"/>
  </r>
  <r>
    <x v="0"/>
    <x v="4"/>
    <x v="59"/>
    <d v="1933-11-04T00:00:00"/>
    <n v="49.05"/>
    <n v="17.25"/>
    <s v="Czech Republic"/>
    <s v="DH"/>
    <x v="0"/>
  </r>
  <r>
    <x v="10"/>
    <x v="1"/>
    <x v="68"/>
    <d v="1920-06-06T00:00:00"/>
    <n v="49.03"/>
    <n v="17.12"/>
    <s v="Czech Republic"/>
    <s v="UU"/>
    <x v="0"/>
  </r>
  <r>
    <x v="10"/>
    <x v="7"/>
    <x v="68"/>
    <d v="1920-10-04T00:00:00"/>
    <n v="59.43"/>
    <n v="24.72"/>
    <s v="Estonia"/>
    <s v="UU"/>
    <x v="0"/>
  </r>
  <r>
    <x v="22"/>
    <x v="4"/>
    <x v="59"/>
    <d v="1907-11-04T00:00:00"/>
    <n v="59.43"/>
    <n v="24.72"/>
    <s v="Estonia"/>
    <s v="PD"/>
    <x v="0"/>
  </r>
  <r>
    <x v="20"/>
    <x v="11"/>
    <x v="59"/>
    <d v="1912-04-05T00:00:00"/>
    <n v="59.38"/>
    <n v="24.4"/>
    <s v="Estonia"/>
    <s v="PD"/>
    <x v="0"/>
  </r>
  <r>
    <x v="1"/>
    <x v="4"/>
    <x v="73"/>
    <d v="1910-11-07T00:00:00"/>
    <n v="57.92"/>
    <n v="24.38"/>
    <s v="Estonia"/>
    <s v="UU"/>
    <x v="0"/>
  </r>
  <r>
    <x v="7"/>
    <x v="4"/>
    <x v="59"/>
    <d v="1935-11-04T00:00:00"/>
    <n v="54.68"/>
    <n v="-5.52"/>
    <s v="UK"/>
    <s v="UU"/>
    <x v="0"/>
  </r>
  <r>
    <x v="8"/>
    <x v="7"/>
    <x v="71"/>
    <d v="1913-10-06T00:00:00"/>
    <n v="54.9"/>
    <n v="-6.3"/>
    <s v="UK"/>
    <s v="DH"/>
    <x v="0"/>
  </r>
  <r>
    <x v="7"/>
    <x v="8"/>
    <x v="59"/>
    <d v="1935-12-04T00:00:00"/>
    <n v="54.87"/>
    <n v="-6.18"/>
    <s v="UK"/>
    <s v="AH"/>
    <x v="0"/>
  </r>
  <r>
    <x v="19"/>
    <x v="0"/>
    <x v="73"/>
    <d v="1927-03-09T00:00:00"/>
    <n v="54.9"/>
    <n v="-6.32"/>
    <s v="UK"/>
    <s v="UU"/>
    <x v="2"/>
  </r>
  <r>
    <x v="16"/>
    <x v="5"/>
    <x v="68"/>
    <d v="1925-09-05T00:00:00"/>
    <n v="53.38"/>
    <n v="-0.77"/>
    <s v="UK"/>
    <s v="UU"/>
    <x v="0"/>
  </r>
  <r>
    <x v="6"/>
    <x v="1"/>
    <x v="80"/>
    <d v="1915-06-20T00:00:00"/>
    <n v="50.92"/>
    <n v="0.95"/>
    <s v="UK"/>
    <s v="ND"/>
    <x v="0"/>
  </r>
  <r>
    <x v="23"/>
    <x v="4"/>
    <x v="59"/>
    <d v="1916-11-03T00:00:00"/>
    <n v="54.88"/>
    <n v="-6.23"/>
    <s v="UK"/>
    <s v="DH"/>
    <x v="0"/>
  </r>
  <r>
    <x v="25"/>
    <x v="8"/>
    <x v="59"/>
    <d v="1921-12-04T00:00:00"/>
    <n v="54.83"/>
    <n v="-6.12"/>
    <s v="UK"/>
    <s v="AH"/>
    <x v="0"/>
  </r>
  <r>
    <x v="12"/>
    <x v="4"/>
    <x v="75"/>
    <d v="1927-11-12T00:00:00"/>
    <n v="53.73"/>
    <n v="-0.1"/>
    <s v="UK"/>
    <s v="DH"/>
    <x v="0"/>
  </r>
  <r>
    <x v="10"/>
    <x v="6"/>
    <x v="59"/>
    <d v="1921-01-03T00:00:00"/>
    <n v="53.32"/>
    <n v="-4.63"/>
    <s v="UK"/>
    <s v="AH"/>
    <x v="0"/>
  </r>
  <r>
    <x v="3"/>
    <x v="2"/>
    <x v="68"/>
    <d v="1935-05-07T00:00:00"/>
    <n v="54.33"/>
    <n v="-5.58"/>
    <s v="UK"/>
    <s v="DH"/>
    <x v="0"/>
  </r>
  <r>
    <x v="6"/>
    <x v="8"/>
    <x v="71"/>
    <d v="1915-12-06T00:00:00"/>
    <n v="54.25"/>
    <n v="-5.75"/>
    <s v="UK"/>
    <s v="UU"/>
    <x v="0"/>
  </r>
  <r>
    <x v="19"/>
    <x v="1"/>
    <x v="68"/>
    <d v="1926-06-07T00:00:00"/>
    <n v="54.57"/>
    <n v="-5.78"/>
    <s v="UK"/>
    <s v="DH"/>
    <x v="0"/>
  </r>
  <r>
    <x v="28"/>
    <x v="2"/>
    <x v="59"/>
    <d v="1933-05-05T00:00:00"/>
    <n v="54.53"/>
    <n v="-5.83"/>
    <s v="UK"/>
    <s v="UU"/>
    <x v="0"/>
  </r>
  <r>
    <x v="21"/>
    <x v="11"/>
    <x v="59"/>
    <d v="1925-04-05T00:00:00"/>
    <n v="53.42"/>
    <n v="-1"/>
    <s v="UK"/>
    <s v="DH"/>
    <x v="0"/>
  </r>
  <r>
    <x v="6"/>
    <x v="0"/>
    <x v="59"/>
    <d v="1916-03-05T00:00:00"/>
    <n v="53.35"/>
    <n v="-4.55"/>
    <s v="UK"/>
    <s v="UU"/>
    <x v="0"/>
  </r>
  <r>
    <x v="1"/>
    <x v="4"/>
    <x v="68"/>
    <d v="1910-11-05T00:00:00"/>
    <n v="53.35"/>
    <n v="-4.53"/>
    <s v="UK"/>
    <s v="UU"/>
    <x v="0"/>
  </r>
  <r>
    <x v="9"/>
    <x v="6"/>
    <x v="59"/>
    <d v="1907-01-04T00:00:00"/>
    <n v="52.95"/>
    <n v="-1.07"/>
    <s v="UK"/>
    <s v="UU"/>
    <x v="0"/>
  </r>
  <r>
    <x v="28"/>
    <x v="8"/>
    <x v="59"/>
    <d v="1932-12-03T00:00:00"/>
    <n v="54.58"/>
    <n v="-5.92"/>
    <s v="UK"/>
    <s v="AH"/>
    <x v="0"/>
  </r>
  <r>
    <x v="18"/>
    <x v="5"/>
    <x v="78"/>
    <d v="1928-09-08T00:00:00"/>
    <n v="52.58"/>
    <n v="-0.25"/>
    <s v="UK"/>
    <s v="UU"/>
    <x v="0"/>
  </r>
  <r>
    <x v="12"/>
    <x v="4"/>
    <x v="59"/>
    <d v="1927-11-04T00:00:00"/>
    <n v="53.38"/>
    <n v="-1.53"/>
    <s v="UK"/>
    <s v="UU"/>
    <x v="0"/>
  </r>
  <r>
    <x v="4"/>
    <x v="8"/>
    <x v="59"/>
    <d v="1923-12-04T00:00:00"/>
    <n v="53.4"/>
    <n v="-1.53"/>
    <s v="UK"/>
    <s v="DH"/>
    <x v="0"/>
  </r>
  <r>
    <x v="22"/>
    <x v="4"/>
    <x v="72"/>
    <d v="1907-11-16T00:00:00"/>
    <n v="53.4"/>
    <n v="-1.47"/>
    <s v="UK"/>
    <s v="UU"/>
    <x v="0"/>
  </r>
  <r>
    <x v="4"/>
    <x v="4"/>
    <x v="68"/>
    <d v="1923-11-05T00:00:00"/>
    <n v="53.37"/>
    <n v="-1.57"/>
    <s v="UK"/>
    <s v="AH"/>
    <x v="0"/>
  </r>
  <r>
    <x v="11"/>
    <x v="7"/>
    <x v="79"/>
    <d v="1931-10-14T00:00:00"/>
    <n v="53.38"/>
    <n v="-1.53"/>
    <s v="UK"/>
    <s v="PD"/>
    <x v="0"/>
  </r>
  <r>
    <x v="17"/>
    <x v="3"/>
    <x v="72"/>
    <d v="1918-02-16T00:00:00"/>
    <n v="53.35"/>
    <n v="-1.32"/>
    <s v="UK"/>
    <s v="ND"/>
    <x v="0"/>
  </r>
  <r>
    <x v="28"/>
    <x v="9"/>
    <x v="64"/>
    <d v="1932-07-10T00:00:00"/>
    <n v="53.38"/>
    <n v="-1.53"/>
    <s v="UK"/>
    <s v="UU"/>
    <x v="0"/>
  </r>
  <r>
    <x v="24"/>
    <x v="8"/>
    <x v="59"/>
    <d v="1918-12-04T00:00:00"/>
    <n v="53.38"/>
    <n v="-1.53"/>
    <s v="UK"/>
    <s v="AH"/>
    <x v="0"/>
  </r>
  <r>
    <x v="18"/>
    <x v="5"/>
    <x v="76"/>
    <d v="1928-09-10T00:00:00"/>
    <n v="51.75"/>
    <n v="-2.17"/>
    <s v="UK"/>
    <s v="UU"/>
    <x v="0"/>
  </r>
  <r>
    <x v="4"/>
    <x v="4"/>
    <x v="59"/>
    <d v="1923-11-04T00:00:00"/>
    <n v="53.4"/>
    <n v="-1.53"/>
    <s v="UK"/>
    <s v="ND"/>
    <x v="0"/>
  </r>
  <r>
    <x v="12"/>
    <x v="4"/>
    <x v="59"/>
    <d v="1927-11-04T00:00:00"/>
    <n v="53.4"/>
    <n v="-1.53"/>
    <s v="UK"/>
    <s v="AH"/>
    <x v="0"/>
  </r>
  <r>
    <x v="0"/>
    <x v="7"/>
    <x v="59"/>
    <d v="1933-10-04T00:00:00"/>
    <n v="53.42"/>
    <n v="-1.47"/>
    <s v="UK"/>
    <s v="AH"/>
    <x v="2"/>
  </r>
  <r>
    <x v="22"/>
    <x v="4"/>
    <x v="59"/>
    <d v="1907-11-04T00:00:00"/>
    <n v="53.4"/>
    <n v="-1.53"/>
    <s v="UK"/>
    <s v="UU"/>
    <x v="0"/>
  </r>
  <r>
    <x v="28"/>
    <x v="4"/>
    <x v="59"/>
    <d v="1932-11-03T00:00:00"/>
    <n v="53.38"/>
    <n v="-1.53"/>
    <s v="UK"/>
    <s v="AH"/>
    <x v="0"/>
  </r>
  <r>
    <x v="26"/>
    <x v="4"/>
    <x v="78"/>
    <d v="1922-11-09T00:00:00"/>
    <n v="53.38"/>
    <n v="-1.5"/>
    <s v="UK"/>
    <s v="UU"/>
    <x v="0"/>
  </r>
  <r>
    <x v="1"/>
    <x v="7"/>
    <x v="73"/>
    <d v="1910-10-07T00:00:00"/>
    <n v="52.38"/>
    <n v="-1.53"/>
    <s v="UK"/>
    <s v="UU"/>
    <x v="0"/>
  </r>
  <r>
    <x v="10"/>
    <x v="6"/>
    <x v="59"/>
    <d v="1921-01-03T00:00:00"/>
    <n v="55.97"/>
    <n v="-4.07"/>
    <s v="UK"/>
    <s v="UU"/>
    <x v="0"/>
  </r>
  <r>
    <x v="4"/>
    <x v="4"/>
    <x v="68"/>
    <d v="1923-11-05T00:00:00"/>
    <n v="52.75"/>
    <n v="-4.8"/>
    <s v="UK"/>
    <s v="UU"/>
    <x v="0"/>
  </r>
  <r>
    <x v="9"/>
    <x v="7"/>
    <x v="70"/>
    <d v="1906-10-10T00:00:00"/>
    <n v="52.75"/>
    <n v="-4.8"/>
    <s v="UK"/>
    <s v="UU"/>
    <x v="0"/>
  </r>
  <r>
    <x v="0"/>
    <x v="8"/>
    <x v="68"/>
    <d v="1933-12-05T00:00:00"/>
    <n v="52.75"/>
    <n v="-4.8"/>
    <s v="UK"/>
    <s v="UU"/>
    <x v="0"/>
  </r>
  <r>
    <x v="23"/>
    <x v="7"/>
    <x v="70"/>
    <d v="1916-10-09T00:00:00"/>
    <n v="52.42"/>
    <n v="-2.35"/>
    <s v="UK"/>
    <s v="DH"/>
    <x v="0"/>
  </r>
  <r>
    <x v="23"/>
    <x v="4"/>
    <x v="70"/>
    <d v="1916-11-09T00:00:00"/>
    <n v="51.78"/>
    <n v="-0.73"/>
    <s v="UK"/>
    <s v="DH"/>
    <x v="0"/>
  </r>
  <r>
    <x v="9"/>
    <x v="8"/>
    <x v="73"/>
    <d v="1906-12-07T00:00:00"/>
    <n v="57.17"/>
    <n v="-2.08"/>
    <s v="UK"/>
    <s v="UU"/>
    <x v="1"/>
  </r>
  <r>
    <x v="22"/>
    <x v="8"/>
    <x v="59"/>
    <d v="1907-12-04T00:00:00"/>
    <n v="53.4"/>
    <n v="-1.53"/>
    <s v="UK"/>
    <s v="UU"/>
    <x v="0"/>
  </r>
  <r>
    <x v="1"/>
    <x v="3"/>
    <x v="59"/>
    <d v="1911-02-04T00:00:00"/>
    <n v="53.38"/>
    <n v="-1.53"/>
    <s v="UK"/>
    <s v="UU"/>
    <x v="0"/>
  </r>
  <r>
    <x v="23"/>
    <x v="10"/>
    <x v="71"/>
    <d v="1916-08-05T00:00:00"/>
    <n v="52.38"/>
    <n v="-1.53"/>
    <s v="UK"/>
    <s v="DH"/>
    <x v="0"/>
  </r>
  <r>
    <x v="5"/>
    <x v="6"/>
    <x v="59"/>
    <d v="1909-01-03T00:00:00"/>
    <n v="53.38"/>
    <n v="-1.53"/>
    <s v="UK"/>
    <s v="AH"/>
    <x v="0"/>
  </r>
  <r>
    <x v="18"/>
    <x v="7"/>
    <x v="59"/>
    <d v="1928-10-03T00:00:00"/>
    <n v="52.5"/>
    <n v="-1.52"/>
    <s v="UK"/>
    <s v="ND"/>
    <x v="2"/>
  </r>
  <r>
    <x v="18"/>
    <x v="2"/>
    <x v="68"/>
    <d v="1929-05-06T00:00:00"/>
    <n v="55.88"/>
    <n v="22"/>
    <s v="Lithuania"/>
    <s v="DH"/>
    <x v="0"/>
  </r>
  <r>
    <x v="10"/>
    <x v="8"/>
    <x v="59"/>
    <d v="1920-12-03T00:00:00"/>
    <n v="52.35"/>
    <n v="4.53"/>
    <s v="Netherlands"/>
    <s v="UU"/>
    <x v="0"/>
  </r>
  <r>
    <x v="24"/>
    <x v="10"/>
    <x v="68"/>
    <d v="1918-08-05T00:00:00"/>
    <n v="52.47"/>
    <n v="4.62"/>
    <s v="Netherlands"/>
    <s v="AH"/>
    <x v="0"/>
  </r>
  <r>
    <x v="30"/>
    <x v="7"/>
    <x v="71"/>
    <d v="1909-10-06T00:00:00"/>
    <n v="52.87"/>
    <n v="4.72"/>
    <s v="Netherlands"/>
    <s v="DH"/>
    <x v="0"/>
  </r>
  <r>
    <x v="7"/>
    <x v="5"/>
    <x v="78"/>
    <d v="1935-09-09T00:00:00"/>
    <n v="52.27"/>
    <n v="4.5199999999999996"/>
    <s v="Netherlands"/>
    <s v="DH"/>
    <x v="0"/>
  </r>
  <r>
    <x v="18"/>
    <x v="0"/>
    <x v="59"/>
    <d v="1929-03-05T00:00:00"/>
    <n v="52.32"/>
    <n v="4.5199999999999996"/>
    <s v="Netherlands"/>
    <s v="UU"/>
    <x v="1"/>
  </r>
  <r>
    <x v="12"/>
    <x v="6"/>
    <x v="59"/>
    <d v="1928-01-04T00:00:00"/>
    <n v="52.2"/>
    <n v="4.37"/>
    <s v="Netherlands"/>
    <s v="UU"/>
    <x v="1"/>
  </r>
  <r>
    <x v="7"/>
    <x v="4"/>
    <x v="68"/>
    <d v="1935-11-05T00:00:00"/>
    <n v="53.05"/>
    <n v="4.75"/>
    <s v="Netherlands"/>
    <s v="UU"/>
    <x v="1"/>
  </r>
  <r>
    <x v="15"/>
    <x v="7"/>
    <x v="71"/>
    <d v="1929-10-06T00:00:00"/>
    <n v="53.05"/>
    <n v="4.72"/>
    <s v="Netherlands"/>
    <s v="UU"/>
    <x v="0"/>
  </r>
  <r>
    <x v="10"/>
    <x v="6"/>
    <x v="76"/>
    <d v="1921-01-10T00:00:00"/>
    <n v="52.53"/>
    <n v="5.43"/>
    <s v="Netherlands"/>
    <s v="UU"/>
    <x v="0"/>
  </r>
  <r>
    <x v="4"/>
    <x v="8"/>
    <x v="59"/>
    <d v="1923-12-04T00:00:00"/>
    <n v="63.42"/>
    <n v="10.45"/>
    <s v="Norway"/>
    <s v="UU"/>
    <x v="0"/>
  </r>
  <r>
    <x v="22"/>
    <x v="8"/>
    <x v="59"/>
    <d v="1907-12-04T00:00:00"/>
    <n v="60.47"/>
    <n v="12.07"/>
    <s v="Norway"/>
    <s v="UU"/>
    <x v="0"/>
  </r>
  <r>
    <x v="21"/>
    <x v="9"/>
    <x v="71"/>
    <d v="1924-07-08T00:00:00"/>
    <n v="63.42"/>
    <n v="10.38"/>
    <s v="Norway"/>
    <s v="UU"/>
    <x v="0"/>
  </r>
  <r>
    <x v="21"/>
    <x v="4"/>
    <x v="59"/>
    <d v="1924-11-03T00:00:00"/>
    <n v="63.42"/>
    <n v="10.45"/>
    <s v="Norway"/>
    <s v="UU"/>
    <x v="0"/>
  </r>
  <r>
    <x v="17"/>
    <x v="4"/>
    <x v="59"/>
    <d v="1917-11-04T00:00:00"/>
    <n v="63.43"/>
    <n v="10.38"/>
    <s v="Norway"/>
    <s v="UU"/>
    <x v="0"/>
  </r>
  <r>
    <x v="30"/>
    <x v="5"/>
    <x v="68"/>
    <d v="1909-09-05T00:00:00"/>
    <n v="63.47"/>
    <n v="11.12"/>
    <s v="Norway"/>
    <s v="UU"/>
    <x v="0"/>
  </r>
  <r>
    <x v="24"/>
    <x v="8"/>
    <x v="59"/>
    <d v="1918-12-04T00:00:00"/>
    <n v="63.43"/>
    <n v="10.38"/>
    <s v="Norway"/>
    <s v="AH"/>
    <x v="0"/>
  </r>
  <r>
    <x v="15"/>
    <x v="9"/>
    <x v="68"/>
    <d v="1929-07-07T00:00:00"/>
    <n v="63.42"/>
    <n v="10.42"/>
    <s v="Norway"/>
    <s v="PD"/>
    <x v="0"/>
  </r>
  <r>
    <x v="16"/>
    <x v="7"/>
    <x v="73"/>
    <d v="1925-10-07T00:00:00"/>
    <n v="63.47"/>
    <n v="10.95"/>
    <s v="Norway"/>
    <s v="UU"/>
    <x v="0"/>
  </r>
  <r>
    <x v="25"/>
    <x v="4"/>
    <x v="59"/>
    <d v="1921-11-04T00:00:00"/>
    <n v="58.1"/>
    <n v="6.72"/>
    <s v="Norway"/>
    <s v="UU"/>
    <x v="0"/>
  </r>
  <r>
    <x v="1"/>
    <x v="10"/>
    <x v="68"/>
    <d v="1910-08-05T00:00:00"/>
    <n v="59.28"/>
    <n v="5.25"/>
    <s v="Norway"/>
    <s v="UU"/>
    <x v="1"/>
  </r>
  <r>
    <x v="14"/>
    <x v="8"/>
    <x v="59"/>
    <d v="1930-12-04T00:00:00"/>
    <n v="63.43"/>
    <n v="10.38"/>
    <s v="Norway"/>
    <s v="UU"/>
    <x v="0"/>
  </r>
  <r>
    <x v="4"/>
    <x v="8"/>
    <x v="59"/>
    <d v="1923-12-04T00:00:00"/>
    <n v="63.43"/>
    <n v="10.38"/>
    <s v="Norway"/>
    <s v="AH"/>
    <x v="0"/>
  </r>
  <r>
    <x v="10"/>
    <x v="0"/>
    <x v="59"/>
    <d v="1921-03-05T00:00:00"/>
    <n v="59.43"/>
    <n v="5.25"/>
    <s v="Norway"/>
    <s v="UU"/>
    <x v="1"/>
  </r>
  <r>
    <x v="13"/>
    <x v="8"/>
    <x v="73"/>
    <d v="1914-12-07T00:00:00"/>
    <n v="59.42"/>
    <n v="5.27"/>
    <s v="Norway"/>
    <s v="AH"/>
    <x v="0"/>
  </r>
  <r>
    <x v="9"/>
    <x v="3"/>
    <x v="64"/>
    <d v="1907-02-08T00:00:00"/>
    <n v="59.47"/>
    <n v="5.25"/>
    <s v="Norway"/>
    <s v="UU"/>
    <x v="0"/>
  </r>
  <r>
    <x v="17"/>
    <x v="0"/>
    <x v="59"/>
    <d v="1918-03-06T00:00:00"/>
    <n v="59.45"/>
    <n v="5.25"/>
    <s v="Norway"/>
    <s v="DH"/>
    <x v="0"/>
  </r>
  <r>
    <x v="17"/>
    <x v="4"/>
    <x v="59"/>
    <d v="1917-11-04T00:00:00"/>
    <n v="62.75"/>
    <n v="7.23"/>
    <s v="Norway"/>
    <s v="ND"/>
    <x v="0"/>
  </r>
  <r>
    <x v="10"/>
    <x v="8"/>
    <x v="59"/>
    <d v="1920-12-03T00:00:00"/>
    <n v="62.75"/>
    <n v="7.22"/>
    <s v="Norway"/>
    <s v="UU"/>
    <x v="0"/>
  </r>
  <r>
    <x v="14"/>
    <x v="4"/>
    <x v="59"/>
    <d v="1930-11-04T00:00:00"/>
    <n v="62.75"/>
    <n v="7.23"/>
    <s v="Norway"/>
    <s v="UU"/>
    <x v="0"/>
  </r>
  <r>
    <x v="23"/>
    <x v="4"/>
    <x v="59"/>
    <d v="1916-11-03T00:00:00"/>
    <n v="62.75"/>
    <n v="7.23"/>
    <s v="Norway"/>
    <s v="UU"/>
    <x v="0"/>
  </r>
  <r>
    <x v="23"/>
    <x v="0"/>
    <x v="59"/>
    <d v="1917-03-05T00:00:00"/>
    <n v="62.75"/>
    <n v="7.23"/>
    <s v="Norway"/>
    <s v="UU"/>
    <x v="0"/>
  </r>
  <r>
    <x v="22"/>
    <x v="8"/>
    <x v="68"/>
    <d v="1907-12-05T00:00:00"/>
    <n v="62.75"/>
    <n v="7.23"/>
    <s v="Norway"/>
    <s v="UU"/>
    <x v="1"/>
  </r>
  <r>
    <x v="12"/>
    <x v="5"/>
    <x v="68"/>
    <d v="1927-09-05T00:00:00"/>
    <n v="62.75"/>
    <n v="7.23"/>
    <s v="Norway"/>
    <s v="UU"/>
    <x v="0"/>
  </r>
  <r>
    <x v="10"/>
    <x v="4"/>
    <x v="59"/>
    <d v="1920-11-03T00:00:00"/>
    <n v="62.75"/>
    <n v="7.23"/>
    <s v="Norway"/>
    <s v="UU"/>
    <x v="0"/>
  </r>
  <r>
    <x v="14"/>
    <x v="8"/>
    <x v="59"/>
    <d v="1930-12-04T00:00:00"/>
    <n v="63.12"/>
    <n v="7.75"/>
    <s v="Norway"/>
    <s v="PD"/>
    <x v="0"/>
  </r>
  <r>
    <x v="10"/>
    <x v="8"/>
    <x v="59"/>
    <d v="1920-12-03T00:00:00"/>
    <n v="63.12"/>
    <n v="7.75"/>
    <s v="Norway"/>
    <s v="UU"/>
    <x v="0"/>
  </r>
  <r>
    <x v="6"/>
    <x v="8"/>
    <x v="59"/>
    <d v="1915-12-04T00:00:00"/>
    <n v="63.12"/>
    <n v="7.75"/>
    <s v="Norway"/>
    <s v="PD"/>
    <x v="0"/>
  </r>
  <r>
    <x v="18"/>
    <x v="8"/>
    <x v="59"/>
    <d v="1928-12-03T00:00:00"/>
    <n v="54.4"/>
    <n v="18.63"/>
    <s v="Poland"/>
    <s v="UU"/>
    <x v="0"/>
  </r>
  <r>
    <x v="6"/>
    <x v="8"/>
    <x v="59"/>
    <d v="1915-12-04T00:00:00"/>
    <n v="61.53"/>
    <n v="21.68"/>
    <s v="Finland"/>
    <s v="PD"/>
    <x v="0"/>
  </r>
  <r>
    <x v="23"/>
    <x v="9"/>
    <x v="68"/>
    <d v="1916-07-07T00:00:00"/>
    <n v="60.63"/>
    <n v="25.33"/>
    <s v="Finland"/>
    <s v="DH"/>
    <x v="0"/>
  </r>
  <r>
    <x v="12"/>
    <x v="5"/>
    <x v="68"/>
    <d v="1927-09-05T00:00:00"/>
    <n v="61.73"/>
    <n v="23.35"/>
    <s v="Finland"/>
    <s v="UU"/>
    <x v="0"/>
  </r>
  <r>
    <x v="15"/>
    <x v="4"/>
    <x v="59"/>
    <d v="1929-11-04T00:00:00"/>
    <n v="60.82"/>
    <n v="23.65"/>
    <s v="Finland"/>
    <s v="UU"/>
    <x v="0"/>
  </r>
  <r>
    <x v="24"/>
    <x v="0"/>
    <x v="59"/>
    <d v="1919-03-06T00:00:00"/>
    <n v="66.78"/>
    <n v="24"/>
    <s v="Finland"/>
    <s v="AH"/>
    <x v="0"/>
  </r>
  <r>
    <x v="29"/>
    <x v="6"/>
    <x v="59"/>
    <d v="1937-01-03T00:00:00"/>
    <n v="66.8"/>
    <n v="24"/>
    <s v="Finland"/>
    <s v="UU"/>
    <x v="0"/>
  </r>
  <r>
    <x v="1"/>
    <x v="7"/>
    <x v="81"/>
    <d v="1910-10-23T00:00:00"/>
    <n v="66.819999999999993"/>
    <n v="23"/>
    <s v="Finland"/>
    <s v="UU"/>
    <x v="0"/>
  </r>
  <r>
    <x v="14"/>
    <x v="3"/>
    <x v="59"/>
    <d v="1931-02-04T00:00:00"/>
    <n v="63.13"/>
    <n v="23.1"/>
    <s v="Finland"/>
    <s v="AH"/>
    <x v="0"/>
  </r>
  <r>
    <x v="17"/>
    <x v="5"/>
    <x v="68"/>
    <d v="1917-09-05T00:00:00"/>
    <n v="63.48"/>
    <n v="24.77"/>
    <s v="Finland"/>
    <s v="DH"/>
    <x v="0"/>
  </r>
  <r>
    <x v="10"/>
    <x v="8"/>
    <x v="59"/>
    <d v="1920-12-03T00:00:00"/>
    <n v="62.33"/>
    <n v="29.55"/>
    <s v="Finland"/>
    <s v="UU"/>
    <x v="0"/>
  </r>
  <r>
    <x v="14"/>
    <x v="3"/>
    <x v="59"/>
    <d v="1931-02-04T00:00:00"/>
    <n v="61.53"/>
    <n v="21.67"/>
    <s v="Finland"/>
    <s v="UU"/>
    <x v="0"/>
  </r>
  <r>
    <x v="2"/>
    <x v="8"/>
    <x v="59"/>
    <d v="1919-12-04T00:00:00"/>
    <n v="61.52"/>
    <n v="21.67"/>
    <s v="Finland"/>
    <s v="UU"/>
    <x v="0"/>
  </r>
  <r>
    <x v="8"/>
    <x v="0"/>
    <x v="59"/>
    <d v="1914-03-06T00:00:00"/>
    <n v="62"/>
    <n v="24"/>
    <s v="Finland"/>
    <s v="DH"/>
    <x v="0"/>
  </r>
  <r>
    <x v="24"/>
    <x v="5"/>
    <x v="68"/>
    <d v="1918-09-05T00:00:00"/>
    <n v="62.67"/>
    <n v="26.83"/>
    <s v="Finland"/>
    <s v="ND"/>
    <x v="0"/>
  </r>
  <r>
    <x v="19"/>
    <x v="3"/>
    <x v="59"/>
    <d v="1927-02-04T00:00:00"/>
    <n v="62.67"/>
    <n v="26.83"/>
    <s v="Finland"/>
    <s v="DH"/>
    <x v="0"/>
  </r>
  <r>
    <x v="28"/>
    <x v="6"/>
    <x v="68"/>
    <d v="1933-01-04T00:00:00"/>
    <n v="62.83"/>
    <n v="27.67"/>
    <s v="Finland"/>
    <s v="DH"/>
    <x v="0"/>
  </r>
  <r>
    <x v="18"/>
    <x v="6"/>
    <x v="59"/>
    <d v="1929-01-03T00:00:00"/>
    <n v="62.57"/>
    <n v="27.18"/>
    <s v="Finland"/>
    <s v="UU"/>
    <x v="0"/>
  </r>
  <r>
    <x v="1"/>
    <x v="4"/>
    <x v="68"/>
    <d v="1910-11-05T00:00:00"/>
    <n v="63.1"/>
    <n v="22.93"/>
    <s v="Finland"/>
    <s v="DH"/>
    <x v="0"/>
  </r>
  <r>
    <x v="25"/>
    <x v="6"/>
    <x v="59"/>
    <d v="1922-01-04T00:00:00"/>
    <n v="62.63"/>
    <n v="27.17"/>
    <s v="Finland"/>
    <s v="UU"/>
    <x v="0"/>
  </r>
  <r>
    <x v="30"/>
    <x v="5"/>
    <x v="73"/>
    <d v="1909-09-07T00:00:00"/>
    <n v="62.55"/>
    <n v="27.13"/>
    <s v="Finland"/>
    <s v="AH"/>
    <x v="0"/>
  </r>
  <r>
    <x v="10"/>
    <x v="6"/>
    <x v="59"/>
    <d v="1921-01-03T00:00:00"/>
    <n v="62.5"/>
    <n v="27"/>
    <s v="Finland"/>
    <s v="UU"/>
    <x v="0"/>
  </r>
  <r>
    <x v="6"/>
    <x v="6"/>
    <x v="59"/>
    <d v="1916-01-04T00:00:00"/>
    <n v="62.53"/>
    <n v="27.17"/>
    <s v="Finland"/>
    <s v="UU"/>
    <x v="0"/>
  </r>
  <r>
    <x v="16"/>
    <x v="4"/>
    <x v="59"/>
    <d v="1925-11-04T00:00:00"/>
    <n v="62.53"/>
    <n v="27.23"/>
    <s v="Finland"/>
    <s v="UU"/>
    <x v="0"/>
  </r>
  <r>
    <x v="9"/>
    <x v="3"/>
    <x v="59"/>
    <d v="1907-02-04T00:00:00"/>
    <n v="62.6"/>
    <n v="27.17"/>
    <s v="Finland"/>
    <s v="UU"/>
    <x v="0"/>
  </r>
  <r>
    <x v="1"/>
    <x v="10"/>
    <x v="68"/>
    <d v="1910-08-05T00:00:00"/>
    <n v="55.63"/>
    <n v="13.48"/>
    <s v="Sweden"/>
    <s v="DH"/>
    <x v="0"/>
  </r>
  <r>
    <x v="10"/>
    <x v="8"/>
    <x v="59"/>
    <d v="1920-12-03T00:00:00"/>
    <n v="63.37"/>
    <n v="14.5"/>
    <s v="Sweden"/>
    <s v="UU"/>
    <x v="0"/>
  </r>
  <r>
    <x v="15"/>
    <x v="5"/>
    <x v="74"/>
    <d v="1929-09-15T00:00:00"/>
    <n v="63.32"/>
    <n v="14.4"/>
    <s v="Sweden"/>
    <s v="DH"/>
    <x v="0"/>
  </r>
  <r>
    <x v="2"/>
    <x v="3"/>
    <x v="59"/>
    <d v="1920-02-04T00:00:00"/>
    <n v="57.9"/>
    <n v="12.05"/>
    <s v="Sweden"/>
    <s v="UU"/>
    <x v="0"/>
  </r>
  <r>
    <x v="3"/>
    <x v="8"/>
    <x v="59"/>
    <d v="1934-12-04T00:00:00"/>
    <n v="57.92"/>
    <n v="12.07"/>
    <s v="Sweden"/>
    <s v="UU"/>
    <x v="0"/>
  </r>
  <r>
    <x v="13"/>
    <x v="1"/>
    <x v="71"/>
    <d v="1914-06-08T00:00:00"/>
    <n v="60.7"/>
    <n v="15.03"/>
    <s v="Sweden"/>
    <s v="UU"/>
    <x v="1"/>
  </r>
  <r>
    <x v="15"/>
    <x v="4"/>
    <x v="59"/>
    <d v="1929-11-04T00:00:00"/>
    <n v="55.72"/>
    <n v="13.48"/>
    <s v="Sweden"/>
    <s v="UU"/>
    <x v="0"/>
  </r>
  <r>
    <x v="28"/>
    <x v="2"/>
    <x v="64"/>
    <d v="1933-05-09T00:00:00"/>
    <n v="55.67"/>
    <n v="13.48"/>
    <s v="Sweden"/>
    <s v="DH"/>
    <x v="0"/>
  </r>
  <r>
    <x v="21"/>
    <x v="11"/>
    <x v="59"/>
    <d v="1925-04-05T00:00:00"/>
    <n v="55.63"/>
    <n v="13.48"/>
    <s v="Sweden"/>
    <s v="UU"/>
    <x v="0"/>
  </r>
  <r>
    <x v="3"/>
    <x v="4"/>
    <x v="59"/>
    <d v="1934-11-04T00:00:00"/>
    <n v="59.6"/>
    <n v="15.23"/>
    <s v="Sweden"/>
    <s v="UU"/>
    <x v="0"/>
  </r>
  <r>
    <x v="10"/>
    <x v="10"/>
    <x v="70"/>
    <d v="1920-08-09T00:00:00"/>
    <n v="49.63"/>
    <n v="17.28"/>
    <s v="Czech Republic"/>
    <s v="DH"/>
    <x v="0"/>
  </r>
  <r>
    <x v="30"/>
    <x v="0"/>
    <x v="68"/>
    <d v="1910-03-07T00:00:00"/>
    <n v="49.18"/>
    <n v="15.08"/>
    <s v="Czech Republic"/>
    <s v="RH"/>
    <x v="2"/>
  </r>
  <r>
    <x v="28"/>
    <x v="4"/>
    <x v="68"/>
    <d v="1932-11-04T00:00:00"/>
    <n v="50.43"/>
    <n v="15.13"/>
    <s v="Czech Republic"/>
    <s v="UU"/>
    <x v="0"/>
  </r>
  <r>
    <x v="27"/>
    <x v="11"/>
    <x v="71"/>
    <d v="1913-04-07T00:00:00"/>
    <n v="50.38"/>
    <n v="11.17"/>
    <s v="Germany"/>
    <s v="AH"/>
    <x v="0"/>
  </r>
  <r>
    <x v="15"/>
    <x v="4"/>
    <x v="68"/>
    <d v="1929-11-05T00:00:00"/>
    <n v="51.85"/>
    <n v="12.05"/>
    <s v="Germany"/>
    <s v="UU"/>
    <x v="0"/>
  </r>
  <r>
    <x v="15"/>
    <x v="4"/>
    <x v="68"/>
    <d v="1929-11-05T00:00:00"/>
    <n v="51.85"/>
    <n v="12.05"/>
    <s v="Germany"/>
    <s v="UU"/>
    <x v="0"/>
  </r>
  <r>
    <x v="17"/>
    <x v="3"/>
    <x v="71"/>
    <d v="1918-02-06T00:00:00"/>
    <n v="56.15"/>
    <n v="10.220000000000001"/>
    <s v="Denmark"/>
    <s v="UU"/>
    <x v="0"/>
  </r>
  <r>
    <x v="1"/>
    <x v="4"/>
    <x v="71"/>
    <d v="1910-11-06T00:00:00"/>
    <n v="58.47"/>
    <n v="24.82"/>
    <s v="Estonia"/>
    <s v="DH"/>
    <x v="0"/>
  </r>
  <r>
    <x v="28"/>
    <x v="5"/>
    <x v="73"/>
    <d v="1932-09-06T00:00:00"/>
    <n v="59.43"/>
    <n v="24.72"/>
    <s v="Estonia"/>
    <s v="UU"/>
    <x v="0"/>
  </r>
  <r>
    <x v="6"/>
    <x v="8"/>
    <x v="68"/>
    <d v="1915-12-05T00:00:00"/>
    <n v="59.25"/>
    <n v="25.83"/>
    <s v="Estonia"/>
    <s v="RH"/>
    <x v="0"/>
  </r>
  <r>
    <x v="17"/>
    <x v="3"/>
    <x v="68"/>
    <d v="1918-02-05T00:00:00"/>
    <n v="59.25"/>
    <n v="25.83"/>
    <s v="Estonia"/>
    <s v="UU"/>
    <x v="0"/>
  </r>
  <r>
    <x v="18"/>
    <x v="0"/>
    <x v="68"/>
    <d v="1929-03-06T00:00:00"/>
    <n v="52.37"/>
    <n v="-0.73"/>
    <s v="UK"/>
    <s v="UU"/>
    <x v="0"/>
  </r>
  <r>
    <x v="15"/>
    <x v="11"/>
    <x v="71"/>
    <d v="1930-04-08T00:00:00"/>
    <n v="54.33"/>
    <n v="-6.35"/>
    <s v="UK"/>
    <s v="DH"/>
    <x v="0"/>
  </r>
  <r>
    <x v="28"/>
    <x v="4"/>
    <x v="68"/>
    <d v="1932-11-04T00:00:00"/>
    <n v="54.63"/>
    <n v="-5.6"/>
    <s v="UK"/>
    <s v="UU"/>
    <x v="0"/>
  </r>
  <r>
    <x v="23"/>
    <x v="8"/>
    <x v="68"/>
    <d v="1916-12-04T00:00:00"/>
    <n v="53.17"/>
    <n v="-4.3499999999999996"/>
    <s v="UK"/>
    <s v="AH"/>
    <x v="0"/>
  </r>
  <r>
    <x v="23"/>
    <x v="10"/>
    <x v="71"/>
    <d v="1916-08-05T00:00:00"/>
    <n v="53.25"/>
    <n v="-4.18"/>
    <s v="UK"/>
    <s v="DH"/>
    <x v="0"/>
  </r>
  <r>
    <x v="8"/>
    <x v="4"/>
    <x v="76"/>
    <d v="1913-11-11T00:00:00"/>
    <n v="53.18"/>
    <n v="-3.42"/>
    <s v="UK"/>
    <s v="UU"/>
    <x v="1"/>
  </r>
  <r>
    <x v="19"/>
    <x v="5"/>
    <x v="71"/>
    <d v="1926-09-06T00:00:00"/>
    <n v="53.05"/>
    <n v="-4.25"/>
    <s v="UK"/>
    <s v="DH"/>
    <x v="0"/>
  </r>
  <r>
    <x v="28"/>
    <x v="2"/>
    <x v="73"/>
    <d v="1933-05-08T00:00:00"/>
    <n v="55.93"/>
    <n v="-4.33"/>
    <s v="UK"/>
    <s v="UU"/>
    <x v="0"/>
  </r>
  <r>
    <x v="5"/>
    <x v="8"/>
    <x v="68"/>
    <d v="1908-12-04T00:00:00"/>
    <n v="52.75"/>
    <n v="-4.8"/>
    <s v="UK"/>
    <s v="UU"/>
    <x v="0"/>
  </r>
  <r>
    <x v="19"/>
    <x v="2"/>
    <x v="68"/>
    <d v="1927-05-07T00:00:00"/>
    <n v="51.77"/>
    <n v="-0.77"/>
    <s v="UK"/>
    <s v="ND"/>
    <x v="0"/>
  </r>
  <r>
    <x v="6"/>
    <x v="4"/>
    <x v="73"/>
    <d v="1915-11-07T00:00:00"/>
    <n v="51.77"/>
    <n v="-0.75"/>
    <s v="UK"/>
    <s v="DH"/>
    <x v="0"/>
  </r>
  <r>
    <x v="10"/>
    <x v="7"/>
    <x v="71"/>
    <d v="1920-10-05T00:00:00"/>
    <n v="52.8"/>
    <n v="-1.55"/>
    <s v="UK"/>
    <s v="DH"/>
    <x v="0"/>
  </r>
  <r>
    <x v="2"/>
    <x v="5"/>
    <x v="71"/>
    <d v="1919-09-06T00:00:00"/>
    <n v="53.38"/>
    <n v="-1.53"/>
    <s v="UK"/>
    <s v="UU"/>
    <x v="0"/>
  </r>
  <r>
    <x v="5"/>
    <x v="3"/>
    <x v="68"/>
    <d v="1909-02-04T00:00:00"/>
    <n v="53.38"/>
    <n v="-1.53"/>
    <s v="UK"/>
    <s v="UU"/>
    <x v="0"/>
  </r>
  <r>
    <x v="13"/>
    <x v="11"/>
    <x v="71"/>
    <d v="1915-04-08T00:00:00"/>
    <n v="53.38"/>
    <n v="-1.53"/>
    <s v="UK"/>
    <s v="AH"/>
    <x v="0"/>
  </r>
  <r>
    <x v="30"/>
    <x v="8"/>
    <x v="68"/>
    <d v="1909-12-05T00:00:00"/>
    <n v="53.38"/>
    <n v="-1.53"/>
    <s v="UK"/>
    <s v="AH"/>
    <x v="0"/>
  </r>
  <r>
    <x v="19"/>
    <x v="7"/>
    <x v="73"/>
    <d v="1926-10-07T00:00:00"/>
    <n v="53.38"/>
    <n v="-1.53"/>
    <s v="UK"/>
    <s v="UU"/>
    <x v="0"/>
  </r>
  <r>
    <x v="5"/>
    <x v="8"/>
    <x v="71"/>
    <d v="1908-12-05T00:00:00"/>
    <n v="53.38"/>
    <n v="-1.53"/>
    <s v="UK"/>
    <s v="AH"/>
    <x v="0"/>
  </r>
  <r>
    <x v="18"/>
    <x v="7"/>
    <x v="71"/>
    <d v="1928-10-05T00:00:00"/>
    <n v="53.38"/>
    <n v="-1.53"/>
    <s v="UK"/>
    <s v="DH"/>
    <x v="0"/>
  </r>
  <r>
    <x v="17"/>
    <x v="2"/>
    <x v="71"/>
    <d v="1918-05-08T00:00:00"/>
    <n v="53.38"/>
    <n v="-1.53"/>
    <s v="UK"/>
    <s v="DH"/>
    <x v="0"/>
  </r>
  <r>
    <x v="5"/>
    <x v="8"/>
    <x v="71"/>
    <d v="1908-12-05T00:00:00"/>
    <n v="53.38"/>
    <n v="-1.53"/>
    <s v="UK"/>
    <s v="UU"/>
    <x v="0"/>
  </r>
  <r>
    <x v="18"/>
    <x v="7"/>
    <x v="71"/>
    <d v="1928-10-05T00:00:00"/>
    <n v="53.38"/>
    <n v="-1.53"/>
    <s v="UK"/>
    <s v="DH"/>
    <x v="0"/>
  </r>
  <r>
    <x v="9"/>
    <x v="4"/>
    <x v="70"/>
    <d v="1906-11-10T00:00:00"/>
    <n v="53.4"/>
    <n v="-1.53"/>
    <s v="UK"/>
    <s v="DH"/>
    <x v="0"/>
  </r>
  <r>
    <x v="12"/>
    <x v="0"/>
    <x v="72"/>
    <d v="1928-03-17T00:00:00"/>
    <n v="53.45"/>
    <n v="-1.3"/>
    <s v="UK"/>
    <s v="UU"/>
    <x v="0"/>
  </r>
  <r>
    <x v="6"/>
    <x v="4"/>
    <x v="68"/>
    <d v="1915-11-05T00:00:00"/>
    <n v="53.38"/>
    <n v="-1.53"/>
    <s v="UK"/>
    <s v="UU"/>
    <x v="0"/>
  </r>
  <r>
    <x v="10"/>
    <x v="6"/>
    <x v="70"/>
    <d v="1921-01-09T00:00:00"/>
    <n v="53.38"/>
    <n v="-1.58"/>
    <s v="UK"/>
    <s v="UU"/>
    <x v="0"/>
  </r>
  <r>
    <x v="17"/>
    <x v="8"/>
    <x v="68"/>
    <d v="1917-12-05T00:00:00"/>
    <n v="51.37"/>
    <n v="-0.47"/>
    <s v="UK"/>
    <s v="UU"/>
    <x v="0"/>
  </r>
  <r>
    <x v="28"/>
    <x v="10"/>
    <x v="64"/>
    <d v="1932-08-07T00:00:00"/>
    <n v="53.25"/>
    <n v="-4.5199999999999996"/>
    <s v="UK"/>
    <s v="DH"/>
    <x v="0"/>
  </r>
  <r>
    <x v="30"/>
    <x v="5"/>
    <x v="71"/>
    <d v="1909-09-06T00:00:00"/>
    <n v="53.2"/>
    <n v="-4.4000000000000004"/>
    <s v="UK"/>
    <s v="UU"/>
    <x v="0"/>
  </r>
  <r>
    <x v="4"/>
    <x v="7"/>
    <x v="71"/>
    <d v="1923-10-06T00:00:00"/>
    <n v="53.38"/>
    <n v="-4.55"/>
    <s v="UK"/>
    <s v="UU"/>
    <x v="0"/>
  </r>
  <r>
    <x v="6"/>
    <x v="7"/>
    <x v="73"/>
    <d v="1915-10-07T00:00:00"/>
    <n v="52.27"/>
    <n v="-2.52"/>
    <s v="UK"/>
    <s v="DH"/>
    <x v="0"/>
  </r>
  <r>
    <x v="27"/>
    <x v="4"/>
    <x v="70"/>
    <d v="1912-11-09T00:00:00"/>
    <n v="51.88"/>
    <n v="-2.4300000000000002"/>
    <s v="UK"/>
    <s v="UU"/>
    <x v="0"/>
  </r>
  <r>
    <x v="9"/>
    <x v="4"/>
    <x v="68"/>
    <d v="1906-11-05T00:00:00"/>
    <n v="54.87"/>
    <n v="-6.23"/>
    <s v="UK"/>
    <s v="RH"/>
    <x v="0"/>
  </r>
  <r>
    <x v="22"/>
    <x v="4"/>
    <x v="68"/>
    <d v="1907-11-05T00:00:00"/>
    <n v="54.87"/>
    <n v="-6.23"/>
    <s v="UK"/>
    <s v="RH"/>
    <x v="0"/>
  </r>
  <r>
    <x v="22"/>
    <x v="4"/>
    <x v="68"/>
    <d v="1907-11-05T00:00:00"/>
    <n v="54.87"/>
    <n v="-6.23"/>
    <s v="UK"/>
    <s v="RH"/>
    <x v="0"/>
  </r>
  <r>
    <x v="9"/>
    <x v="4"/>
    <x v="68"/>
    <d v="1906-11-05T00:00:00"/>
    <n v="54.87"/>
    <n v="-6.23"/>
    <s v="UK"/>
    <s v="RH"/>
    <x v="0"/>
  </r>
  <r>
    <x v="2"/>
    <x v="1"/>
    <x v="71"/>
    <d v="1919-06-08T00:00:00"/>
    <n v="54.53"/>
    <n v="-5.83"/>
    <s v="UK"/>
    <s v="DH"/>
    <x v="0"/>
  </r>
  <r>
    <x v="13"/>
    <x v="4"/>
    <x v="71"/>
    <d v="1914-11-06T00:00:00"/>
    <n v="54.57"/>
    <n v="-5.62"/>
    <s v="UK"/>
    <s v="UU"/>
    <x v="0"/>
  </r>
  <r>
    <x v="30"/>
    <x v="8"/>
    <x v="64"/>
    <d v="1909-12-08T00:00:00"/>
    <n v="54.58"/>
    <n v="-5.8"/>
    <s v="UK"/>
    <s v="UU"/>
    <x v="0"/>
  </r>
  <r>
    <x v="10"/>
    <x v="7"/>
    <x v="76"/>
    <d v="1920-10-10T00:00:00"/>
    <n v="54.63"/>
    <n v="-5.83"/>
    <s v="UK"/>
    <s v="DH"/>
    <x v="0"/>
  </r>
  <r>
    <x v="18"/>
    <x v="9"/>
    <x v="71"/>
    <d v="1928-07-08T00:00:00"/>
    <n v="54.45"/>
    <n v="-5.83"/>
    <s v="UK"/>
    <s v="DH"/>
    <x v="0"/>
  </r>
  <r>
    <x v="27"/>
    <x v="8"/>
    <x v="68"/>
    <d v="1912-12-04T00:00:00"/>
    <n v="54.48"/>
    <n v="-5.52"/>
    <s v="UK"/>
    <s v="DH"/>
    <x v="0"/>
  </r>
  <r>
    <x v="27"/>
    <x v="8"/>
    <x v="68"/>
    <d v="1912-12-04T00:00:00"/>
    <n v="54.48"/>
    <n v="-5.52"/>
    <s v="UK"/>
    <s v="DH"/>
    <x v="0"/>
  </r>
  <r>
    <x v="16"/>
    <x v="11"/>
    <x v="68"/>
    <d v="1926-04-07T00:00:00"/>
    <n v="54.33"/>
    <n v="-5.72"/>
    <s v="UK"/>
    <s v="DH"/>
    <x v="0"/>
  </r>
  <r>
    <x v="3"/>
    <x v="10"/>
    <x v="73"/>
    <d v="1934-08-07T00:00:00"/>
    <n v="54.53"/>
    <n v="-5.55"/>
    <s v="UK"/>
    <s v="DH"/>
    <x v="0"/>
  </r>
  <r>
    <x v="9"/>
    <x v="8"/>
    <x v="71"/>
    <d v="1906-12-06T00:00:00"/>
    <n v="54.32"/>
    <n v="-5.68"/>
    <s v="UK"/>
    <s v="DH"/>
    <x v="0"/>
  </r>
  <r>
    <x v="19"/>
    <x v="4"/>
    <x v="68"/>
    <d v="1926-11-05T00:00:00"/>
    <n v="53.62"/>
    <n v="-1.87"/>
    <s v="UK"/>
    <s v="AH"/>
    <x v="0"/>
  </r>
  <r>
    <x v="30"/>
    <x v="2"/>
    <x v="68"/>
    <d v="1910-05-07T00:00:00"/>
    <n v="46.98"/>
    <n v="7.42"/>
    <s v="Switzerland"/>
    <s v="UU"/>
    <x v="0"/>
  </r>
  <r>
    <x v="23"/>
    <x v="4"/>
    <x v="64"/>
    <d v="1916-11-07T00:00:00"/>
    <n v="52.82"/>
    <n v="4.7"/>
    <s v="Netherlands"/>
    <s v="UU"/>
    <x v="0"/>
  </r>
  <r>
    <x v="28"/>
    <x v="2"/>
    <x v="68"/>
    <d v="1933-05-06T00:00:00"/>
    <n v="53.22"/>
    <n v="6.07"/>
    <s v="Netherlands"/>
    <s v="DH"/>
    <x v="0"/>
  </r>
  <r>
    <x v="28"/>
    <x v="0"/>
    <x v="74"/>
    <d v="1933-03-16T00:00:00"/>
    <n v="53.3"/>
    <n v="5.05"/>
    <s v="Netherlands"/>
    <s v="ND"/>
    <x v="0"/>
  </r>
  <r>
    <x v="5"/>
    <x v="7"/>
    <x v="64"/>
    <d v="1908-10-07T00:00:00"/>
    <n v="53.05"/>
    <n v="4.72"/>
    <s v="Netherlands"/>
    <s v="UU"/>
    <x v="0"/>
  </r>
  <r>
    <x v="8"/>
    <x v="5"/>
    <x v="73"/>
    <d v="1913-09-07T00:00:00"/>
    <n v="53.05"/>
    <n v="4.8"/>
    <s v="Netherlands"/>
    <s v="DH"/>
    <x v="0"/>
  </r>
  <r>
    <x v="10"/>
    <x v="5"/>
    <x v="73"/>
    <d v="1920-09-06T00:00:00"/>
    <n v="53.03"/>
    <n v="4.7300000000000004"/>
    <s v="Netherlands"/>
    <s v="DH"/>
    <x v="0"/>
  </r>
  <r>
    <x v="20"/>
    <x v="6"/>
    <x v="68"/>
    <d v="1912-01-05T00:00:00"/>
    <n v="52.18"/>
    <n v="4.38"/>
    <s v="Netherlands"/>
    <s v="UU"/>
    <x v="0"/>
  </r>
  <r>
    <x v="18"/>
    <x v="8"/>
    <x v="68"/>
    <d v="1928-12-04T00:00:00"/>
    <n v="59.02"/>
    <n v="8.5299999999999994"/>
    <s v="Norway"/>
    <s v="DH"/>
    <x v="0"/>
  </r>
  <r>
    <x v="7"/>
    <x v="7"/>
    <x v="73"/>
    <d v="1935-10-07T00:00:00"/>
    <n v="64.03"/>
    <n v="9.8800000000000008"/>
    <s v="Norway"/>
    <s v="AH"/>
    <x v="0"/>
  </r>
  <r>
    <x v="7"/>
    <x v="10"/>
    <x v="71"/>
    <d v="1935-08-06T00:00:00"/>
    <n v="60.2"/>
    <n v="6.58"/>
    <s v="Norway"/>
    <s v="AH"/>
    <x v="0"/>
  </r>
  <r>
    <x v="5"/>
    <x v="6"/>
    <x v="68"/>
    <d v="1909-01-04T00:00:00"/>
    <n v="60.18"/>
    <n v="5.47"/>
    <s v="Norway"/>
    <s v="PD"/>
    <x v="0"/>
  </r>
  <r>
    <x v="14"/>
    <x v="7"/>
    <x v="68"/>
    <d v="1930-10-05T00:00:00"/>
    <n v="51.93"/>
    <n v="15.5"/>
    <s v="Poland"/>
    <s v="UU"/>
    <x v="0"/>
  </r>
  <r>
    <x v="6"/>
    <x v="4"/>
    <x v="68"/>
    <d v="1915-11-05T00:00:00"/>
    <n v="60.17"/>
    <n v="24.95"/>
    <s v="Finland"/>
    <s v="PD"/>
    <x v="0"/>
  </r>
  <r>
    <x v="21"/>
    <x v="5"/>
    <x v="76"/>
    <d v="1924-09-10T00:00:00"/>
    <n v="61.07"/>
    <n v="28.2"/>
    <s v="Finland"/>
    <s v="DH"/>
    <x v="0"/>
  </r>
  <r>
    <x v="1"/>
    <x v="8"/>
    <x v="68"/>
    <d v="1910-12-05T00:00:00"/>
    <n v="60.87"/>
    <n v="23.52"/>
    <s v="Finland"/>
    <s v="AH"/>
    <x v="0"/>
  </r>
  <r>
    <x v="9"/>
    <x v="6"/>
    <x v="68"/>
    <d v="1907-01-05T00:00:00"/>
    <n v="60.53"/>
    <n v="24.17"/>
    <s v="Finland"/>
    <s v="UU"/>
    <x v="0"/>
  </r>
  <r>
    <x v="30"/>
    <x v="3"/>
    <x v="68"/>
    <d v="1910-02-05T00:00:00"/>
    <n v="62.6"/>
    <n v="29.82"/>
    <s v="Finland"/>
    <s v="ND"/>
    <x v="0"/>
  </r>
  <r>
    <x v="6"/>
    <x v="6"/>
    <x v="68"/>
    <d v="1916-01-05T00:00:00"/>
    <n v="62.62"/>
    <n v="29.87"/>
    <s v="Finland"/>
    <s v="DH"/>
    <x v="0"/>
  </r>
  <r>
    <x v="10"/>
    <x v="7"/>
    <x v="71"/>
    <d v="1920-10-05T00:00:00"/>
    <n v="63.15"/>
    <n v="27.3"/>
    <s v="Finland"/>
    <s v="UU"/>
    <x v="0"/>
  </r>
  <r>
    <x v="16"/>
    <x v="8"/>
    <x v="68"/>
    <d v="1925-12-05T00:00:00"/>
    <n v="63.15"/>
    <n v="27.08"/>
    <s v="Finland"/>
    <s v="PD"/>
    <x v="0"/>
  </r>
  <r>
    <x v="0"/>
    <x v="11"/>
    <x v="68"/>
    <d v="1934-04-07T00:00:00"/>
    <n v="69.63"/>
    <n v="27.08"/>
    <s v="Finland"/>
    <s v="DH"/>
    <x v="0"/>
  </r>
  <r>
    <x v="29"/>
    <x v="6"/>
    <x v="68"/>
    <d v="1937-01-04T00:00:00"/>
    <n v="62.53"/>
    <n v="27.08"/>
    <s v="Finland"/>
    <s v="AH"/>
    <x v="0"/>
  </r>
  <r>
    <x v="10"/>
    <x v="6"/>
    <x v="64"/>
    <d v="1921-01-07T00:00:00"/>
    <n v="62.5"/>
    <n v="27"/>
    <s v="Finland"/>
    <s v="UU"/>
    <x v="0"/>
  </r>
  <r>
    <x v="0"/>
    <x v="10"/>
    <x v="73"/>
    <d v="1933-08-07T00:00:00"/>
    <n v="63.45"/>
    <n v="26.73"/>
    <s v="Finland"/>
    <s v="DH"/>
    <x v="0"/>
  </r>
  <r>
    <x v="7"/>
    <x v="4"/>
    <x v="71"/>
    <d v="1935-11-06T00:00:00"/>
    <n v="62.53"/>
    <n v="27.12"/>
    <s v="Finland"/>
    <s v="DH"/>
    <x v="0"/>
  </r>
  <r>
    <x v="2"/>
    <x v="8"/>
    <x v="68"/>
    <d v="1919-12-05T00:00:00"/>
    <n v="62.53"/>
    <n v="27.17"/>
    <s v="Finland"/>
    <s v="UU"/>
    <x v="0"/>
  </r>
  <r>
    <x v="18"/>
    <x v="2"/>
    <x v="71"/>
    <d v="1929-05-07T00:00:00"/>
    <n v="62.73"/>
    <n v="26.73"/>
    <s v="Finland"/>
    <s v="DH"/>
    <x v="0"/>
  </r>
  <r>
    <x v="24"/>
    <x v="4"/>
    <x v="68"/>
    <d v="1918-11-05T00:00:00"/>
    <n v="62.62"/>
    <n v="27.1"/>
    <s v="Finland"/>
    <s v="UU"/>
    <x v="0"/>
  </r>
  <r>
    <x v="24"/>
    <x v="4"/>
    <x v="68"/>
    <d v="1918-11-05T00:00:00"/>
    <n v="62.62"/>
    <n v="27.1"/>
    <s v="Finland"/>
    <s v="UU"/>
    <x v="0"/>
  </r>
  <r>
    <x v="24"/>
    <x v="4"/>
    <x v="68"/>
    <d v="1918-11-05T00:00:00"/>
    <n v="62.62"/>
    <n v="27.1"/>
    <s v="Finland"/>
    <s v="UU"/>
    <x v="0"/>
  </r>
  <r>
    <x v="10"/>
    <x v="3"/>
    <x v="68"/>
    <d v="1921-02-04T00:00:00"/>
    <n v="60.98"/>
    <n v="24.48"/>
    <s v="Finland"/>
    <s v="UU"/>
    <x v="0"/>
  </r>
  <r>
    <x v="10"/>
    <x v="9"/>
    <x v="71"/>
    <d v="1920-07-08T00:00:00"/>
    <n v="61"/>
    <n v="24.47"/>
    <s v="Finland"/>
    <s v="DH"/>
    <x v="0"/>
  </r>
  <r>
    <x v="9"/>
    <x v="0"/>
    <x v="73"/>
    <d v="1907-03-09T00:00:00"/>
    <n v="62.58"/>
    <n v="27.05"/>
    <s v="Finland"/>
    <s v="DH"/>
    <x v="0"/>
  </r>
  <r>
    <x v="19"/>
    <x v="2"/>
    <x v="64"/>
    <d v="1927-05-10T00:00:00"/>
    <n v="62.33"/>
    <n v="26.47"/>
    <s v="Finland"/>
    <s v="PD"/>
    <x v="0"/>
  </r>
  <r>
    <x v="12"/>
    <x v="0"/>
    <x v="68"/>
    <d v="1928-03-06T00:00:00"/>
    <n v="62.53"/>
    <n v="27.23"/>
    <s v="Finland"/>
    <s v="DH"/>
    <x v="0"/>
  </r>
  <r>
    <x v="10"/>
    <x v="11"/>
    <x v="68"/>
    <d v="1921-04-06T00:00:00"/>
    <n v="62.53"/>
    <n v="27.23"/>
    <s v="Finland"/>
    <s v="DH"/>
    <x v="0"/>
  </r>
  <r>
    <x v="12"/>
    <x v="0"/>
    <x v="68"/>
    <d v="1928-03-06T00:00:00"/>
    <n v="62.53"/>
    <n v="27.23"/>
    <s v="Finland"/>
    <s v="DH"/>
    <x v="0"/>
  </r>
  <r>
    <x v="1"/>
    <x v="0"/>
    <x v="78"/>
    <d v="1911-03-11T00:00:00"/>
    <n v="62.7"/>
    <n v="25.27"/>
    <s v="Finland"/>
    <s v="UU"/>
    <x v="0"/>
  </r>
  <r>
    <x v="13"/>
    <x v="9"/>
    <x v="64"/>
    <d v="1914-07-11T00:00:00"/>
    <n v="55.68"/>
    <n v="13.42"/>
    <s v="Sweden"/>
    <s v="UU"/>
    <x v="0"/>
  </r>
  <r>
    <x v="6"/>
    <x v="9"/>
    <x v="71"/>
    <d v="1915-07-09T00:00:00"/>
    <n v="55.72"/>
    <n v="13.45"/>
    <s v="Sweden"/>
    <s v="RH"/>
    <x v="1"/>
  </r>
  <r>
    <x v="15"/>
    <x v="8"/>
    <x v="73"/>
    <d v="1929-12-07T00:00:00"/>
    <n v="51.28"/>
    <n v="3.23"/>
    <s v="Belgium"/>
    <s v="DH"/>
    <x v="0"/>
  </r>
  <r>
    <x v="10"/>
    <x v="7"/>
    <x v="78"/>
    <d v="1920-10-08T00:00:00"/>
    <n v="50.2"/>
    <n v="15.77"/>
    <s v="Czech Republic"/>
    <s v="DH"/>
    <x v="0"/>
  </r>
  <r>
    <x v="11"/>
    <x v="4"/>
    <x v="78"/>
    <d v="1931-11-09T00:00:00"/>
    <n v="49.98"/>
    <n v="16.170000000000002"/>
    <s v="Czech Republic"/>
    <s v="DH"/>
    <x v="0"/>
  </r>
  <r>
    <x v="4"/>
    <x v="8"/>
    <x v="71"/>
    <d v="1923-12-06T00:00:00"/>
    <n v="51.85"/>
    <n v="12.05"/>
    <s v="Germany"/>
    <s v="UU"/>
    <x v="0"/>
  </r>
  <r>
    <x v="1"/>
    <x v="11"/>
    <x v="77"/>
    <d v="1911-04-15T00:00:00"/>
    <n v="56.37"/>
    <n v="8.6199999999999992"/>
    <s v="Denmark"/>
    <s v="UU"/>
    <x v="0"/>
  </r>
  <r>
    <x v="19"/>
    <x v="0"/>
    <x v="71"/>
    <d v="1927-03-08T00:00:00"/>
    <n v="41.28"/>
    <n v="0.67"/>
    <s v="Spain"/>
    <s v="RH"/>
    <x v="0"/>
  </r>
  <r>
    <x v="19"/>
    <x v="10"/>
    <x v="73"/>
    <d v="1926-08-07T00:00:00"/>
    <n v="58.77"/>
    <n v="24.8"/>
    <s v="Estonia"/>
    <s v="DH"/>
    <x v="0"/>
  </r>
  <r>
    <x v="17"/>
    <x v="9"/>
    <x v="64"/>
    <d v="1917-07-10T00:00:00"/>
    <n v="58.4"/>
    <n v="24.62"/>
    <s v="Estonia"/>
    <s v="AH"/>
    <x v="0"/>
  </r>
  <r>
    <x v="15"/>
    <x v="6"/>
    <x v="78"/>
    <d v="1930-01-09T00:00:00"/>
    <n v="58"/>
    <n v="25.92"/>
    <s v="Estonia"/>
    <s v="UU"/>
    <x v="0"/>
  </r>
  <r>
    <x v="3"/>
    <x v="6"/>
    <x v="71"/>
    <d v="1935-01-06T00:00:00"/>
    <n v="58.38"/>
    <n v="24.5"/>
    <s v="Estonia"/>
    <s v="UU"/>
    <x v="2"/>
  </r>
  <r>
    <x v="13"/>
    <x v="4"/>
    <x v="73"/>
    <d v="1914-11-07T00:00:00"/>
    <n v="58.38"/>
    <n v="24.45"/>
    <s v="Estonia"/>
    <s v="UU"/>
    <x v="0"/>
  </r>
  <r>
    <x v="9"/>
    <x v="3"/>
    <x v="71"/>
    <d v="1907-02-06T00:00:00"/>
    <n v="53.93"/>
    <n v="-2.9"/>
    <s v="UK"/>
    <s v="DH"/>
    <x v="0"/>
  </r>
  <r>
    <x v="11"/>
    <x v="4"/>
    <x v="71"/>
    <d v="1931-11-06T00:00:00"/>
    <n v="53.92"/>
    <n v="-2.97"/>
    <s v="UK"/>
    <s v="UU"/>
    <x v="0"/>
  </r>
  <r>
    <x v="23"/>
    <x v="8"/>
    <x v="71"/>
    <d v="1916-12-05T00:00:00"/>
    <n v="50.92"/>
    <n v="0.98"/>
    <s v="UK"/>
    <s v="AH"/>
    <x v="0"/>
  </r>
  <r>
    <x v="19"/>
    <x v="5"/>
    <x v="79"/>
    <d v="1926-09-14T00:00:00"/>
    <n v="50.92"/>
    <n v="0.98"/>
    <s v="UK"/>
    <s v="UU"/>
    <x v="0"/>
  </r>
  <r>
    <x v="30"/>
    <x v="7"/>
    <x v="79"/>
    <d v="1909-10-14T00:00:00"/>
    <n v="53.37"/>
    <n v="-0.97"/>
    <s v="UK"/>
    <s v="RH"/>
    <x v="0"/>
  </r>
  <r>
    <x v="27"/>
    <x v="10"/>
    <x v="73"/>
    <d v="1912-08-06T00:00:00"/>
    <n v="53.43"/>
    <n v="-1.33"/>
    <s v="UK"/>
    <s v="UU"/>
    <x v="0"/>
  </r>
  <r>
    <x v="13"/>
    <x v="2"/>
    <x v="71"/>
    <d v="1915-05-08T00:00:00"/>
    <n v="53.38"/>
    <n v="-1.53"/>
    <s v="UK"/>
    <s v="UU"/>
    <x v="0"/>
  </r>
  <r>
    <x v="26"/>
    <x v="11"/>
    <x v="71"/>
    <d v="1923-04-08T00:00:00"/>
    <n v="53.38"/>
    <n v="-1.57"/>
    <s v="UK"/>
    <s v="PD"/>
    <x v="0"/>
  </r>
  <r>
    <x v="5"/>
    <x v="8"/>
    <x v="71"/>
    <d v="1908-12-05T00:00:00"/>
    <n v="53.38"/>
    <n v="-1.53"/>
    <s v="UK"/>
    <s v="AH"/>
    <x v="0"/>
  </r>
  <r>
    <x v="0"/>
    <x v="9"/>
    <x v="73"/>
    <d v="1933-07-09T00:00:00"/>
    <n v="53.32"/>
    <n v="-4.63"/>
    <s v="UK"/>
    <s v="UU"/>
    <x v="0"/>
  </r>
  <r>
    <x v="20"/>
    <x v="4"/>
    <x v="76"/>
    <d v="1911-11-11T00:00:00"/>
    <n v="52.52"/>
    <n v="-1.48"/>
    <s v="UK"/>
    <s v="UU"/>
    <x v="0"/>
  </r>
  <r>
    <x v="7"/>
    <x v="7"/>
    <x v="70"/>
    <d v="1935-10-10T00:00:00"/>
    <n v="52.53"/>
    <n v="-1.45"/>
    <s v="UK"/>
    <s v="UU"/>
    <x v="0"/>
  </r>
  <r>
    <x v="0"/>
    <x v="7"/>
    <x v="71"/>
    <d v="1933-10-06T00:00:00"/>
    <n v="50.77"/>
    <n v="-2"/>
    <s v="UK"/>
    <s v="AH"/>
    <x v="0"/>
  </r>
  <r>
    <x v="13"/>
    <x v="7"/>
    <x v="73"/>
    <d v="1914-10-07T00:00:00"/>
    <n v="51.73"/>
    <n v="7.0000000000000007E-2"/>
    <s v="UK"/>
    <s v="UU"/>
    <x v="0"/>
  </r>
  <r>
    <x v="26"/>
    <x v="11"/>
    <x v="71"/>
    <d v="1923-04-08T00:00:00"/>
    <n v="51.77"/>
    <n v="-0.78"/>
    <s v="UK"/>
    <s v="DH"/>
    <x v="0"/>
  </r>
  <r>
    <x v="29"/>
    <x v="0"/>
    <x v="77"/>
    <d v="1937-03-14T00:00:00"/>
    <n v="51.77"/>
    <n v="-0.75"/>
    <s v="UK"/>
    <s v="DH"/>
    <x v="0"/>
  </r>
  <r>
    <x v="1"/>
    <x v="5"/>
    <x v="75"/>
    <d v="1910-09-12T00:00:00"/>
    <n v="57.17"/>
    <n v="-2.42"/>
    <s v="UK"/>
    <s v="UU"/>
    <x v="0"/>
  </r>
  <r>
    <x v="1"/>
    <x v="5"/>
    <x v="77"/>
    <d v="1910-09-13T00:00:00"/>
    <n v="57.15"/>
    <n v="-2.2800000000000002"/>
    <s v="UK"/>
    <s v="UU"/>
    <x v="0"/>
  </r>
  <r>
    <x v="28"/>
    <x v="10"/>
    <x v="64"/>
    <d v="1932-08-07T00:00:00"/>
    <n v="51.58"/>
    <n v="-0.8"/>
    <s v="UK"/>
    <s v="DH"/>
    <x v="0"/>
  </r>
  <r>
    <x v="14"/>
    <x v="4"/>
    <x v="74"/>
    <d v="1930-11-15T00:00:00"/>
    <n v="51.65"/>
    <n v="-0.7"/>
    <s v="UK"/>
    <s v="UU"/>
    <x v="0"/>
  </r>
  <r>
    <x v="24"/>
    <x v="3"/>
    <x v="71"/>
    <d v="1919-02-06T00:00:00"/>
    <n v="51.6"/>
    <n v="-0.67"/>
    <s v="UK"/>
    <s v="DH"/>
    <x v="0"/>
  </r>
  <r>
    <x v="11"/>
    <x v="4"/>
    <x v="64"/>
    <d v="1931-11-08T00:00:00"/>
    <n v="51.98"/>
    <n v="0.03"/>
    <s v="UK"/>
    <s v="AH"/>
    <x v="0"/>
  </r>
  <r>
    <x v="26"/>
    <x v="11"/>
    <x v="71"/>
    <d v="1923-04-08T00:00:00"/>
    <n v="53.38"/>
    <n v="6.4"/>
    <s v="Eire"/>
    <s v="DH"/>
    <x v="0"/>
  </r>
  <r>
    <x v="20"/>
    <x v="8"/>
    <x v="73"/>
    <d v="1911-12-07T00:00:00"/>
    <n v="45.13"/>
    <n v="18.02"/>
    <s v="Croatia"/>
    <s v="UU"/>
    <x v="0"/>
  </r>
  <r>
    <x v="25"/>
    <x v="10"/>
    <x v="73"/>
    <d v="1921-08-07T00:00:00"/>
    <n v="56.53"/>
    <n v="23.7"/>
    <s v="Latvia"/>
    <s v="UU"/>
    <x v="1"/>
  </r>
  <r>
    <x v="10"/>
    <x v="4"/>
    <x v="64"/>
    <d v="1920-11-07T00:00:00"/>
    <n v="55.28"/>
    <n v="22.28"/>
    <s v="Lithuania"/>
    <s v="UU"/>
    <x v="0"/>
  </r>
  <r>
    <x v="17"/>
    <x v="5"/>
    <x v="73"/>
    <d v="1917-09-07T00:00:00"/>
    <n v="53.02"/>
    <n v="4.75"/>
    <s v="Netherlands"/>
    <s v="DH"/>
    <x v="0"/>
  </r>
  <r>
    <x v="28"/>
    <x v="3"/>
    <x v="73"/>
    <d v="1933-02-06T00:00:00"/>
    <n v="53.02"/>
    <n v="4.7300000000000004"/>
    <s v="Netherlands"/>
    <s v="UU"/>
    <x v="0"/>
  </r>
  <r>
    <x v="10"/>
    <x v="11"/>
    <x v="78"/>
    <d v="1921-04-10T00:00:00"/>
    <n v="53.07"/>
    <n v="4.75"/>
    <s v="Netherlands"/>
    <s v="DH"/>
    <x v="0"/>
  </r>
  <r>
    <x v="6"/>
    <x v="8"/>
    <x v="71"/>
    <d v="1915-12-06T00:00:00"/>
    <n v="53.05"/>
    <n v="4.72"/>
    <s v="Netherlands"/>
    <s v="PD"/>
    <x v="0"/>
  </r>
  <r>
    <x v="7"/>
    <x v="7"/>
    <x v="71"/>
    <d v="1935-10-06T00:00:00"/>
    <n v="52.33"/>
    <n v="4.53"/>
    <s v="Netherlands"/>
    <s v="UU"/>
    <x v="0"/>
  </r>
  <r>
    <x v="6"/>
    <x v="8"/>
    <x v="71"/>
    <d v="1915-12-06T00:00:00"/>
    <n v="52.35"/>
    <n v="4.53"/>
    <s v="Netherlands"/>
    <s v="UU"/>
    <x v="0"/>
  </r>
  <r>
    <x v="6"/>
    <x v="8"/>
    <x v="71"/>
    <d v="1915-12-06T00:00:00"/>
    <n v="52.33"/>
    <n v="4.53"/>
    <s v="Netherlands"/>
    <s v="UU"/>
    <x v="0"/>
  </r>
  <r>
    <x v="21"/>
    <x v="3"/>
    <x v="71"/>
    <d v="1925-02-05T00:00:00"/>
    <n v="63.05"/>
    <n v="8.0299999999999994"/>
    <s v="Norway"/>
    <s v="AH"/>
    <x v="2"/>
  </r>
  <r>
    <x v="2"/>
    <x v="6"/>
    <x v="71"/>
    <d v="1920-01-06T00:00:00"/>
    <n v="58.47"/>
    <n v="5.92"/>
    <s v="Norway"/>
    <s v="ND"/>
    <x v="0"/>
  </r>
  <r>
    <x v="10"/>
    <x v="1"/>
    <x v="73"/>
    <d v="1920-06-08T00:00:00"/>
    <n v="58.57"/>
    <n v="5.72"/>
    <s v="Norway"/>
    <s v="AH"/>
    <x v="0"/>
  </r>
  <r>
    <x v="30"/>
    <x v="6"/>
    <x v="71"/>
    <d v="1910-01-06T00:00:00"/>
    <n v="58.43"/>
    <n v="6.1"/>
    <s v="Norway"/>
    <s v="DH"/>
    <x v="0"/>
  </r>
  <r>
    <x v="10"/>
    <x v="0"/>
    <x v="77"/>
    <d v="1921-03-14T00:00:00"/>
    <n v="63.47"/>
    <n v="10.92"/>
    <s v="Norway"/>
    <s v="UU"/>
    <x v="1"/>
  </r>
  <r>
    <x v="27"/>
    <x v="0"/>
    <x v="71"/>
    <d v="1913-03-07T00:00:00"/>
    <n v="63.45"/>
    <n v="10.95"/>
    <s v="Norway"/>
    <s v="UU"/>
    <x v="0"/>
  </r>
  <r>
    <x v="10"/>
    <x v="1"/>
    <x v="73"/>
    <d v="1920-06-08T00:00:00"/>
    <n v="64.23"/>
    <n v="28.3"/>
    <s v="Finland"/>
    <s v="UU"/>
    <x v="0"/>
  </r>
  <r>
    <x v="15"/>
    <x v="10"/>
    <x v="73"/>
    <d v="1929-08-07T00:00:00"/>
    <n v="62.95"/>
    <n v="27.95"/>
    <s v="Finland"/>
    <s v="DH"/>
    <x v="0"/>
  </r>
  <r>
    <x v="20"/>
    <x v="3"/>
    <x v="73"/>
    <d v="1912-02-07T00:00:00"/>
    <n v="60.72"/>
    <n v="24.45"/>
    <s v="Finland"/>
    <s v="DH"/>
    <x v="0"/>
  </r>
  <r>
    <x v="7"/>
    <x v="4"/>
    <x v="71"/>
    <d v="1935-11-06T00:00:00"/>
    <n v="60.45"/>
    <n v="25.18"/>
    <s v="Finland"/>
    <s v="UU"/>
    <x v="0"/>
  </r>
  <r>
    <x v="22"/>
    <x v="6"/>
    <x v="71"/>
    <d v="1908-01-06T00:00:00"/>
    <n v="60.82"/>
    <n v="26.7"/>
    <s v="Finland"/>
    <s v="DH"/>
    <x v="0"/>
  </r>
  <r>
    <x v="22"/>
    <x v="6"/>
    <x v="71"/>
    <d v="1908-01-06T00:00:00"/>
    <n v="60.82"/>
    <n v="26.7"/>
    <s v="Finland"/>
    <s v="DH"/>
    <x v="0"/>
  </r>
  <r>
    <x v="22"/>
    <x v="6"/>
    <x v="71"/>
    <d v="1908-01-06T00:00:00"/>
    <n v="60.82"/>
    <n v="26.7"/>
    <s v="Finland"/>
    <s v="DH"/>
    <x v="0"/>
  </r>
  <r>
    <x v="22"/>
    <x v="6"/>
    <x v="71"/>
    <d v="1908-01-06T00:00:00"/>
    <n v="60.82"/>
    <n v="26.7"/>
    <s v="Finland"/>
    <s v="DH"/>
    <x v="0"/>
  </r>
  <r>
    <x v="4"/>
    <x v="3"/>
    <x v="71"/>
    <d v="1924-02-06T00:00:00"/>
    <n v="62.62"/>
    <n v="26.78"/>
    <s v="Finland"/>
    <s v="AH"/>
    <x v="0"/>
  </r>
  <r>
    <x v="9"/>
    <x v="7"/>
    <x v="64"/>
    <d v="1906-10-08T00:00:00"/>
    <n v="62.5"/>
    <n v="26.67"/>
    <s v="Finland"/>
    <s v="UU"/>
    <x v="0"/>
  </r>
  <r>
    <x v="29"/>
    <x v="6"/>
    <x v="78"/>
    <d v="1937-01-08T00:00:00"/>
    <n v="62.95"/>
    <n v="27.78"/>
    <s v="Finland"/>
    <s v="DH"/>
    <x v="0"/>
  </r>
  <r>
    <x v="20"/>
    <x v="7"/>
    <x v="73"/>
    <d v="1911-10-07T00:00:00"/>
    <n v="62.63"/>
    <n v="27.17"/>
    <s v="Finland"/>
    <s v="DH"/>
    <x v="0"/>
  </r>
  <r>
    <x v="21"/>
    <x v="1"/>
    <x v="64"/>
    <d v="1924-06-09T00:00:00"/>
    <n v="61.15"/>
    <n v="23.75"/>
    <s v="Finland"/>
    <s v="DH"/>
    <x v="0"/>
  </r>
  <r>
    <x v="27"/>
    <x v="6"/>
    <x v="70"/>
    <d v="1913-01-09T00:00:00"/>
    <n v="61.85"/>
    <n v="25.18"/>
    <s v="Finland"/>
    <s v="AH"/>
    <x v="0"/>
  </r>
  <r>
    <x v="21"/>
    <x v="7"/>
    <x v="73"/>
    <d v="1924-10-06T00:00:00"/>
    <n v="62.78"/>
    <n v="22.88"/>
    <s v="Finland"/>
    <s v="HH"/>
    <x v="0"/>
  </r>
  <r>
    <x v="11"/>
    <x v="7"/>
    <x v="64"/>
    <d v="1931-10-08T00:00:00"/>
    <n v="63"/>
    <n v="21.87"/>
    <s v="Finland"/>
    <s v="DH"/>
    <x v="0"/>
  </r>
  <r>
    <x v="15"/>
    <x v="4"/>
    <x v="71"/>
    <d v="1929-11-06T00:00:00"/>
    <n v="62.77"/>
    <n v="22.83"/>
    <s v="Finland"/>
    <s v="ND"/>
    <x v="0"/>
  </r>
  <r>
    <x v="2"/>
    <x v="4"/>
    <x v="76"/>
    <d v="1919-11-11T00:00:00"/>
    <n v="62.77"/>
    <n v="22.83"/>
    <s v="Finland"/>
    <s v="PD"/>
    <x v="0"/>
  </r>
  <r>
    <x v="12"/>
    <x v="6"/>
    <x v="71"/>
    <d v="1928-01-06T00:00:00"/>
    <n v="62.57"/>
    <n v="27.17"/>
    <s v="Finland"/>
    <s v="RH"/>
    <x v="2"/>
  </r>
  <r>
    <x v="13"/>
    <x v="1"/>
    <x v="64"/>
    <d v="1914-06-10T00:00:00"/>
    <n v="62.62"/>
    <n v="27.12"/>
    <s v="Finland"/>
    <s v="UU"/>
    <x v="0"/>
  </r>
  <r>
    <x v="28"/>
    <x v="4"/>
    <x v="71"/>
    <d v="1932-11-05T00:00:00"/>
    <n v="62.63"/>
    <n v="27.12"/>
    <s v="Finland"/>
    <s v="UU"/>
    <x v="0"/>
  </r>
  <r>
    <x v="16"/>
    <x v="0"/>
    <x v="73"/>
    <d v="1926-03-09T00:00:00"/>
    <n v="62.62"/>
    <n v="27.12"/>
    <s v="Finland"/>
    <s v="UU"/>
    <x v="0"/>
  </r>
  <r>
    <x v="9"/>
    <x v="7"/>
    <x v="78"/>
    <d v="1906-10-09T00:00:00"/>
    <n v="62.58"/>
    <n v="27.05"/>
    <s v="Finland"/>
    <s v="DH"/>
    <x v="0"/>
  </r>
  <r>
    <x v="1"/>
    <x v="6"/>
    <x v="73"/>
    <d v="1911-01-07T00:00:00"/>
    <n v="64.150000000000006"/>
    <n v="26.98"/>
    <s v="Finland"/>
    <s v="DH"/>
    <x v="0"/>
  </r>
  <r>
    <x v="12"/>
    <x v="4"/>
    <x v="76"/>
    <d v="1927-11-11T00:00:00"/>
    <n v="61.62"/>
    <n v="23.17"/>
    <s v="Finland"/>
    <s v="AH"/>
    <x v="2"/>
  </r>
  <r>
    <x v="7"/>
    <x v="4"/>
    <x v="71"/>
    <d v="1935-11-06T00:00:00"/>
    <n v="62.53"/>
    <n v="27.12"/>
    <s v="Finland"/>
    <s v="DH"/>
    <x v="0"/>
  </r>
  <r>
    <x v="7"/>
    <x v="4"/>
    <x v="71"/>
    <d v="1935-11-06T00:00:00"/>
    <n v="62.53"/>
    <n v="27.12"/>
    <s v="Finland"/>
    <s v="DH"/>
    <x v="0"/>
  </r>
  <r>
    <x v="7"/>
    <x v="4"/>
    <x v="71"/>
    <d v="1935-11-06T00:00:00"/>
    <n v="62.53"/>
    <n v="27.12"/>
    <s v="Finland"/>
    <s v="DH"/>
    <x v="0"/>
  </r>
  <r>
    <x v="10"/>
    <x v="11"/>
    <x v="71"/>
    <d v="1921-04-07T00:00:00"/>
    <n v="57.65"/>
    <n v="11.97"/>
    <s v="Sweden"/>
    <s v="DH"/>
    <x v="0"/>
  </r>
  <r>
    <x v="5"/>
    <x v="1"/>
    <x v="73"/>
    <d v="1908-06-08T00:00:00"/>
    <n v="56.1"/>
    <n v="14.62"/>
    <s v="Sweden"/>
    <s v="DH"/>
    <x v="0"/>
  </r>
  <r>
    <x v="26"/>
    <x v="8"/>
    <x v="71"/>
    <d v="1922-12-06T00:00:00"/>
    <n v="56.02"/>
    <n v="14.83"/>
    <s v="Sweden"/>
    <s v="UU"/>
    <x v="0"/>
  </r>
  <r>
    <x v="0"/>
    <x v="10"/>
    <x v="73"/>
    <d v="1933-08-07T00:00:00"/>
    <n v="56.02"/>
    <n v="14.58"/>
    <s v="Sweden"/>
    <s v="DH"/>
    <x v="0"/>
  </r>
  <r>
    <x v="9"/>
    <x v="4"/>
    <x v="73"/>
    <d v="1906-11-07T00:00:00"/>
    <n v="54.1"/>
    <n v="12.08"/>
    <s v="Germany"/>
    <s v="PD"/>
    <x v="0"/>
  </r>
  <r>
    <x v="4"/>
    <x v="10"/>
    <x v="64"/>
    <d v="1923-08-08T00:00:00"/>
    <n v="54.08"/>
    <n v="12.1"/>
    <s v="Germany"/>
    <s v="UU"/>
    <x v="0"/>
  </r>
  <r>
    <x v="7"/>
    <x v="11"/>
    <x v="78"/>
    <d v="1936-04-10T00:00:00"/>
    <n v="54.12"/>
    <n v="12.08"/>
    <s v="Germany"/>
    <s v="UU"/>
    <x v="0"/>
  </r>
  <r>
    <x v="30"/>
    <x v="5"/>
    <x v="78"/>
    <d v="1909-09-09T00:00:00"/>
    <n v="56.57"/>
    <n v="9.02"/>
    <s v="Denmark"/>
    <s v="DH"/>
    <x v="0"/>
  </r>
  <r>
    <x v="9"/>
    <x v="4"/>
    <x v="73"/>
    <d v="1906-11-07T00:00:00"/>
    <n v="55.97"/>
    <n v="12.3"/>
    <s v="Denmark"/>
    <s v="UU"/>
    <x v="0"/>
  </r>
  <r>
    <x v="27"/>
    <x v="10"/>
    <x v="78"/>
    <d v="1912-08-08T00:00:00"/>
    <n v="41.6"/>
    <n v="2.4300000000000002"/>
    <s v="Spain"/>
    <s v="UU"/>
    <x v="0"/>
  </r>
  <r>
    <x v="5"/>
    <x v="2"/>
    <x v="73"/>
    <d v="1909-05-08T00:00:00"/>
    <n v="39.92"/>
    <n v="-5.55"/>
    <s v="Spain"/>
    <s v="UU"/>
    <x v="1"/>
  </r>
  <r>
    <x v="14"/>
    <x v="11"/>
    <x v="70"/>
    <d v="1931-04-12T00:00:00"/>
    <n v="58.67"/>
    <n v="29.97"/>
    <s v="Russia"/>
    <s v="RH"/>
    <x v="1"/>
  </r>
  <r>
    <x v="9"/>
    <x v="11"/>
    <x v="78"/>
    <d v="1907-04-11T00:00:00"/>
    <n v="58.4"/>
    <n v="24.63"/>
    <s v="Estonia"/>
    <s v="AH"/>
    <x v="0"/>
  </r>
  <r>
    <x v="8"/>
    <x v="9"/>
    <x v="78"/>
    <d v="1913-07-11T00:00:00"/>
    <n v="58.82"/>
    <n v="26.65"/>
    <s v="Estonia"/>
    <s v="UU"/>
    <x v="0"/>
  </r>
  <r>
    <x v="28"/>
    <x v="8"/>
    <x v="78"/>
    <d v="1932-12-08T00:00:00"/>
    <n v="58.35"/>
    <n v="25.07"/>
    <s v="Estonia"/>
    <s v="AH"/>
    <x v="0"/>
  </r>
  <r>
    <x v="26"/>
    <x v="3"/>
    <x v="73"/>
    <d v="1923-02-07T00:00:00"/>
    <n v="58.38"/>
    <n v="24.57"/>
    <s v="Estonia"/>
    <s v="RH"/>
    <x v="2"/>
  </r>
  <r>
    <x v="3"/>
    <x v="3"/>
    <x v="73"/>
    <d v="1935-02-07T00:00:00"/>
    <n v="58.53"/>
    <n v="24.82"/>
    <s v="Estonia"/>
    <s v="UU"/>
    <x v="0"/>
  </r>
  <r>
    <x v="16"/>
    <x v="10"/>
    <x v="64"/>
    <d v="1925-08-08T00:00:00"/>
    <n v="53.92"/>
    <n v="-2.97"/>
    <s v="UK"/>
    <s v="DH"/>
    <x v="0"/>
  </r>
  <r>
    <x v="7"/>
    <x v="8"/>
    <x v="73"/>
    <d v="1935-12-07T00:00:00"/>
    <n v="51.35"/>
    <n v="0.73"/>
    <s v="UK"/>
    <s v="DH"/>
    <x v="2"/>
  </r>
  <r>
    <x v="7"/>
    <x v="10"/>
    <x v="77"/>
    <d v="1935-08-13T00:00:00"/>
    <n v="54.05"/>
    <n v="-4.82"/>
    <s v="UK"/>
    <s v="ND"/>
    <x v="0"/>
  </r>
  <r>
    <x v="23"/>
    <x v="4"/>
    <x v="73"/>
    <d v="1916-11-06T00:00:00"/>
    <n v="54.05"/>
    <n v="-4.82"/>
    <s v="UK"/>
    <s v="UU"/>
    <x v="0"/>
  </r>
  <r>
    <x v="2"/>
    <x v="4"/>
    <x v="73"/>
    <d v="1919-11-07T00:00:00"/>
    <n v="54.05"/>
    <n v="-4.82"/>
    <s v="UK"/>
    <s v="UU"/>
    <x v="0"/>
  </r>
  <r>
    <x v="6"/>
    <x v="8"/>
    <x v="64"/>
    <d v="1915-12-08T00:00:00"/>
    <n v="51.77"/>
    <n v="-0.77"/>
    <s v="UK"/>
    <s v="AH"/>
    <x v="0"/>
  </r>
  <r>
    <x v="16"/>
    <x v="8"/>
    <x v="73"/>
    <d v="1925-12-07T00:00:00"/>
    <n v="50.88"/>
    <n v="-1.32"/>
    <s v="UK"/>
    <s v="UU"/>
    <x v="0"/>
  </r>
  <r>
    <x v="9"/>
    <x v="4"/>
    <x v="64"/>
    <d v="1906-11-08T00:00:00"/>
    <n v="51.72"/>
    <n v="-5.32"/>
    <s v="UK"/>
    <s v="UU"/>
    <x v="0"/>
  </r>
  <r>
    <x v="12"/>
    <x v="8"/>
    <x v="73"/>
    <d v="1927-12-07T00:00:00"/>
    <n v="54.02"/>
    <n v="-2.78"/>
    <s v="UK"/>
    <s v="AH"/>
    <x v="0"/>
  </r>
  <r>
    <x v="10"/>
    <x v="8"/>
    <x v="73"/>
    <d v="1920-12-06T00:00:00"/>
    <n v="52.38"/>
    <n v="-1.53"/>
    <s v="UK"/>
    <s v="UU"/>
    <x v="0"/>
  </r>
  <r>
    <x v="19"/>
    <x v="1"/>
    <x v="75"/>
    <d v="1926-06-14T00:00:00"/>
    <n v="51.43"/>
    <n v="-0.5"/>
    <s v="UK"/>
    <s v="RH"/>
    <x v="0"/>
  </r>
  <r>
    <x v="30"/>
    <x v="4"/>
    <x v="70"/>
    <d v="1909-11-10T00:00:00"/>
    <n v="52.52"/>
    <n v="-1.45"/>
    <s v="UK"/>
    <s v="UU"/>
    <x v="0"/>
  </r>
  <r>
    <x v="28"/>
    <x v="7"/>
    <x v="78"/>
    <d v="1932-10-08T00:00:00"/>
    <n v="52.57"/>
    <n v="-1.48"/>
    <s v="UK"/>
    <s v="UU"/>
    <x v="0"/>
  </r>
  <r>
    <x v="14"/>
    <x v="8"/>
    <x v="64"/>
    <d v="1930-12-08T00:00:00"/>
    <n v="52.75"/>
    <n v="-4.8"/>
    <s v="UK"/>
    <s v="UU"/>
    <x v="0"/>
  </r>
  <r>
    <x v="17"/>
    <x v="4"/>
    <x v="73"/>
    <d v="1917-11-07T00:00:00"/>
    <n v="52.75"/>
    <n v="-4.8"/>
    <s v="UK"/>
    <s v="ND"/>
    <x v="0"/>
  </r>
  <r>
    <x v="6"/>
    <x v="6"/>
    <x v="73"/>
    <d v="1916-01-07T00:00:00"/>
    <n v="52.75"/>
    <n v="-4.8"/>
    <s v="UK"/>
    <s v="UU"/>
    <x v="0"/>
  </r>
  <r>
    <x v="8"/>
    <x v="10"/>
    <x v="82"/>
    <d v="1913-08-21T00:00:00"/>
    <n v="52.75"/>
    <n v="-4.8"/>
    <s v="UK"/>
    <s v="UU"/>
    <x v="0"/>
  </r>
  <r>
    <x v="8"/>
    <x v="8"/>
    <x v="73"/>
    <d v="1913-12-07T00:00:00"/>
    <n v="52.75"/>
    <n v="-4.8"/>
    <s v="UK"/>
    <s v="UU"/>
    <x v="0"/>
  </r>
  <r>
    <x v="20"/>
    <x v="7"/>
    <x v="78"/>
    <d v="1911-10-09T00:00:00"/>
    <n v="51.78"/>
    <n v="-0.73"/>
    <s v="UK"/>
    <s v="RH"/>
    <x v="0"/>
  </r>
  <r>
    <x v="26"/>
    <x v="10"/>
    <x v="64"/>
    <d v="1922-08-08T00:00:00"/>
    <n v="52.93"/>
    <n v="-1.23"/>
    <s v="UK"/>
    <s v="UU"/>
    <x v="1"/>
  </r>
  <r>
    <x v="30"/>
    <x v="8"/>
    <x v="64"/>
    <d v="1909-12-08T00:00:00"/>
    <n v="55.25"/>
    <n v="24.77"/>
    <s v="Lithuania"/>
    <s v="DH"/>
    <x v="0"/>
  </r>
  <r>
    <x v="23"/>
    <x v="8"/>
    <x v="73"/>
    <d v="1916-12-06T00:00:00"/>
    <n v="53.05"/>
    <n v="4.72"/>
    <s v="Netherlands"/>
    <s v="UU"/>
    <x v="0"/>
  </r>
  <r>
    <x v="9"/>
    <x v="8"/>
    <x v="76"/>
    <d v="1906-12-11T00:00:00"/>
    <n v="52.35"/>
    <n v="4.57"/>
    <s v="Netherlands"/>
    <s v="UU"/>
    <x v="0"/>
  </r>
  <r>
    <x v="28"/>
    <x v="8"/>
    <x v="64"/>
    <d v="1932-12-07T00:00:00"/>
    <n v="59.37"/>
    <n v="5.33"/>
    <s v="Norway"/>
    <s v="UU"/>
    <x v="0"/>
  </r>
  <r>
    <x v="10"/>
    <x v="11"/>
    <x v="73"/>
    <d v="1921-04-08T00:00:00"/>
    <n v="49.75"/>
    <n v="21.47"/>
    <s v="Poland"/>
    <s v="UU"/>
    <x v="0"/>
  </r>
  <r>
    <x v="9"/>
    <x v="1"/>
    <x v="64"/>
    <d v="1906-06-10T00:00:00"/>
    <n v="61"/>
    <n v="24.33"/>
    <s v="Finland"/>
    <s v="UU"/>
    <x v="1"/>
  </r>
  <r>
    <x v="1"/>
    <x v="8"/>
    <x v="73"/>
    <d v="1910-12-07T00:00:00"/>
    <n v="60.15"/>
    <n v="23.77"/>
    <s v="Finland"/>
    <s v="AH"/>
    <x v="0"/>
  </r>
  <r>
    <x v="18"/>
    <x v="8"/>
    <x v="73"/>
    <d v="1928-12-06T00:00:00"/>
    <n v="60.15"/>
    <n v="23.77"/>
    <s v="Finland"/>
    <s v="ND"/>
    <x v="0"/>
  </r>
  <r>
    <x v="18"/>
    <x v="8"/>
    <x v="73"/>
    <d v="1928-12-06T00:00:00"/>
    <n v="60.15"/>
    <n v="23.77"/>
    <s v="Finland"/>
    <s v="AH"/>
    <x v="0"/>
  </r>
  <r>
    <x v="9"/>
    <x v="8"/>
    <x v="73"/>
    <d v="1906-12-07T00:00:00"/>
    <n v="60.15"/>
    <n v="24.72"/>
    <s v="Finland"/>
    <s v="UU"/>
    <x v="0"/>
  </r>
  <r>
    <x v="0"/>
    <x v="8"/>
    <x v="75"/>
    <d v="1933-12-12T00:00:00"/>
    <n v="61.15"/>
    <n v="24.77"/>
    <s v="Finland"/>
    <s v="DH"/>
    <x v="0"/>
  </r>
  <r>
    <x v="26"/>
    <x v="3"/>
    <x v="73"/>
    <d v="1923-02-07T00:00:00"/>
    <n v="62.85"/>
    <n v="22.83"/>
    <s v="Finland"/>
    <s v="UU"/>
    <x v="0"/>
  </r>
  <r>
    <x v="13"/>
    <x v="4"/>
    <x v="73"/>
    <d v="1914-11-07T00:00:00"/>
    <n v="62.85"/>
    <n v="22.83"/>
    <s v="Finland"/>
    <s v="RH"/>
    <x v="0"/>
  </r>
  <r>
    <x v="9"/>
    <x v="4"/>
    <x v="64"/>
    <d v="1906-11-08T00:00:00"/>
    <n v="62.62"/>
    <n v="29.7"/>
    <s v="Finland"/>
    <s v="AH"/>
    <x v="0"/>
  </r>
  <r>
    <x v="16"/>
    <x v="11"/>
    <x v="70"/>
    <d v="1926-04-12T00:00:00"/>
    <n v="61.62"/>
    <n v="29.6"/>
    <s v="Finland"/>
    <s v="DH"/>
    <x v="0"/>
  </r>
  <r>
    <x v="17"/>
    <x v="6"/>
    <x v="77"/>
    <d v="1918-01-13T00:00:00"/>
    <n v="63.28"/>
    <n v="28.2"/>
    <s v="Finland"/>
    <s v="UU"/>
    <x v="0"/>
  </r>
  <r>
    <x v="15"/>
    <x v="8"/>
    <x v="73"/>
    <d v="1929-12-07T00:00:00"/>
    <n v="63.32"/>
    <n v="28.17"/>
    <s v="Finland"/>
    <s v="DH"/>
    <x v="0"/>
  </r>
  <r>
    <x v="15"/>
    <x v="8"/>
    <x v="73"/>
    <d v="1929-12-07T00:00:00"/>
    <n v="63.32"/>
    <n v="28.17"/>
    <s v="Finland"/>
    <s v="DH"/>
    <x v="0"/>
  </r>
  <r>
    <x v="5"/>
    <x v="3"/>
    <x v="73"/>
    <d v="1909-02-06T00:00:00"/>
    <n v="63.32"/>
    <n v="28.17"/>
    <s v="Finland"/>
    <s v="DH"/>
    <x v="0"/>
  </r>
  <r>
    <x v="17"/>
    <x v="11"/>
    <x v="73"/>
    <d v="1918-04-09T00:00:00"/>
    <n v="62.72"/>
    <n v="22.62"/>
    <s v="Finland"/>
    <s v="UU"/>
    <x v="0"/>
  </r>
  <r>
    <x v="8"/>
    <x v="8"/>
    <x v="73"/>
    <d v="1913-12-07T00:00:00"/>
    <n v="62.72"/>
    <n v="22.55"/>
    <s v="Finland"/>
    <s v="UU"/>
    <x v="0"/>
  </r>
  <r>
    <x v="2"/>
    <x v="8"/>
    <x v="73"/>
    <d v="1919-12-07T00:00:00"/>
    <n v="62.72"/>
    <n v="22.53"/>
    <s v="Finland"/>
    <s v="AH"/>
    <x v="0"/>
  </r>
  <r>
    <x v="9"/>
    <x v="8"/>
    <x v="73"/>
    <d v="1906-12-07T00:00:00"/>
    <n v="62.72"/>
    <n v="22.53"/>
    <s v="Finland"/>
    <s v="ND"/>
    <x v="0"/>
  </r>
  <r>
    <x v="19"/>
    <x v="10"/>
    <x v="64"/>
    <d v="1926-08-08T00:00:00"/>
    <n v="65.62"/>
    <n v="25.98"/>
    <s v="Finland"/>
    <s v="DH"/>
    <x v="0"/>
  </r>
  <r>
    <x v="9"/>
    <x v="8"/>
    <x v="73"/>
    <d v="1906-12-07T00:00:00"/>
    <n v="62.65"/>
    <n v="26.67"/>
    <s v="Finland"/>
    <s v="AH"/>
    <x v="0"/>
  </r>
  <r>
    <x v="10"/>
    <x v="8"/>
    <x v="64"/>
    <d v="1920-12-07T00:00:00"/>
    <n v="63.12"/>
    <n v="23.07"/>
    <s v="Finland"/>
    <s v="AH"/>
    <x v="0"/>
  </r>
  <r>
    <x v="24"/>
    <x v="3"/>
    <x v="73"/>
    <d v="1919-02-07T00:00:00"/>
    <n v="63.13"/>
    <n v="23.08"/>
    <s v="Finland"/>
    <s v="DH"/>
    <x v="0"/>
  </r>
  <r>
    <x v="5"/>
    <x v="11"/>
    <x v="78"/>
    <d v="1909-04-10T00:00:00"/>
    <n v="62.57"/>
    <n v="22.3"/>
    <s v="Finland"/>
    <s v="UU"/>
    <x v="0"/>
  </r>
  <r>
    <x v="28"/>
    <x v="6"/>
    <x v="73"/>
    <d v="1933-01-06T00:00:00"/>
    <n v="58.7"/>
    <n v="16.97"/>
    <s v="Sweden"/>
    <s v="RH"/>
    <x v="0"/>
  </r>
  <r>
    <x v="28"/>
    <x v="6"/>
    <x v="73"/>
    <d v="1933-01-06T00:00:00"/>
    <n v="58.7"/>
    <n v="16.97"/>
    <s v="Sweden"/>
    <s v="RH"/>
    <x v="0"/>
  </r>
  <r>
    <x v="4"/>
    <x v="10"/>
    <x v="64"/>
    <d v="1923-08-08T00:00:00"/>
    <n v="59.05"/>
    <n v="15.57"/>
    <s v="Sweden"/>
    <s v="PD"/>
    <x v="0"/>
  </r>
  <r>
    <x v="0"/>
    <x v="6"/>
    <x v="73"/>
    <d v="1934-01-07T00:00:00"/>
    <n v="57.7"/>
    <n v="11.93"/>
    <s v="Sweden"/>
    <s v="UU"/>
    <x v="0"/>
  </r>
  <r>
    <x v="20"/>
    <x v="7"/>
    <x v="64"/>
    <d v="1911-10-08T00:00:00"/>
    <n v="57.7"/>
    <n v="11.93"/>
    <s v="Sweden"/>
    <s v="UU"/>
    <x v="0"/>
  </r>
  <r>
    <x v="4"/>
    <x v="6"/>
    <x v="73"/>
    <d v="1924-01-07T00:00:00"/>
    <n v="57.7"/>
    <n v="11.95"/>
    <s v="Sweden"/>
    <s v="UU"/>
    <x v="0"/>
  </r>
  <r>
    <x v="9"/>
    <x v="5"/>
    <x v="70"/>
    <d v="1906-09-10T00:00:00"/>
    <n v="50.1"/>
    <n v="14.32"/>
    <s v="Czech Republic"/>
    <s v="HH"/>
    <x v="0"/>
  </r>
  <r>
    <x v="15"/>
    <x v="7"/>
    <x v="78"/>
    <d v="1929-10-09T00:00:00"/>
    <n v="58.52"/>
    <n v="24.82"/>
    <s v="Estonia"/>
    <s v="UU"/>
    <x v="0"/>
  </r>
  <r>
    <x v="19"/>
    <x v="6"/>
    <x v="78"/>
    <d v="1927-01-09T00:00:00"/>
    <n v="58.15"/>
    <n v="25.53"/>
    <s v="Estonia"/>
    <s v="AH"/>
    <x v="0"/>
  </r>
  <r>
    <x v="10"/>
    <x v="4"/>
    <x v="70"/>
    <d v="1920-11-09T00:00:00"/>
    <n v="58.52"/>
    <n v="24.68"/>
    <s v="Estonia"/>
    <s v="DH"/>
    <x v="0"/>
  </r>
  <r>
    <x v="21"/>
    <x v="11"/>
    <x v="76"/>
    <d v="1925-04-12T00:00:00"/>
    <n v="58.75"/>
    <n v="25.37"/>
    <s v="Estonia"/>
    <s v="AH"/>
    <x v="0"/>
  </r>
  <r>
    <x v="1"/>
    <x v="7"/>
    <x v="70"/>
    <d v="1910-10-10T00:00:00"/>
    <n v="54.05"/>
    <n v="-4.82"/>
    <s v="UK"/>
    <s v="UU"/>
    <x v="0"/>
  </r>
  <r>
    <x v="16"/>
    <x v="5"/>
    <x v="77"/>
    <d v="1925-09-13T00:00:00"/>
    <n v="54.05"/>
    <n v="-4.82"/>
    <s v="UK"/>
    <s v="DH"/>
    <x v="0"/>
  </r>
  <r>
    <x v="15"/>
    <x v="3"/>
    <x v="78"/>
    <d v="1930-02-09T00:00:00"/>
    <n v="50.93"/>
    <n v="0.87"/>
    <s v="UK"/>
    <s v="DH"/>
    <x v="0"/>
  </r>
  <r>
    <x v="22"/>
    <x v="3"/>
    <x v="64"/>
    <d v="1908-02-08T00:00:00"/>
    <n v="50.92"/>
    <n v="0.98"/>
    <s v="UK"/>
    <s v="UU"/>
    <x v="0"/>
  </r>
  <r>
    <x v="29"/>
    <x v="8"/>
    <x v="64"/>
    <d v="1936-12-07T00:00:00"/>
    <n v="53.37"/>
    <n v="-0.8"/>
    <s v="UK"/>
    <s v="AH"/>
    <x v="0"/>
  </r>
  <r>
    <x v="19"/>
    <x v="2"/>
    <x v="70"/>
    <d v="1927-05-12T00:00:00"/>
    <n v="51.42"/>
    <n v="-0.52"/>
    <s v="UK"/>
    <s v="DH"/>
    <x v="0"/>
  </r>
  <r>
    <x v="23"/>
    <x v="11"/>
    <x v="64"/>
    <d v="1917-04-09T00:00:00"/>
    <n v="51.42"/>
    <n v="-0.52"/>
    <s v="UK"/>
    <s v="UU"/>
    <x v="0"/>
  </r>
  <r>
    <x v="23"/>
    <x v="4"/>
    <x v="70"/>
    <d v="1916-11-09T00:00:00"/>
    <n v="53.13"/>
    <n v="-4.3499999999999996"/>
    <s v="UK"/>
    <s v="UU"/>
    <x v="0"/>
  </r>
  <r>
    <x v="2"/>
    <x v="10"/>
    <x v="78"/>
    <d v="1919-08-09T00:00:00"/>
    <n v="53.4"/>
    <n v="-4.55"/>
    <s v="UK"/>
    <s v="DH"/>
    <x v="0"/>
  </r>
  <r>
    <x v="14"/>
    <x v="7"/>
    <x v="64"/>
    <d v="1930-10-08T00:00:00"/>
    <n v="51.52"/>
    <n v="-0.22"/>
    <s v="UK"/>
    <s v="UU"/>
    <x v="2"/>
  </r>
  <r>
    <x v="15"/>
    <x v="6"/>
    <x v="64"/>
    <d v="1930-01-08T00:00:00"/>
    <n v="52.75"/>
    <n v="-4.8"/>
    <s v="UK"/>
    <s v="DH"/>
    <x v="0"/>
  </r>
  <r>
    <x v="3"/>
    <x v="8"/>
    <x v="64"/>
    <d v="1934-12-08T00:00:00"/>
    <n v="52.75"/>
    <n v="-4.8"/>
    <s v="UK"/>
    <s v="UU"/>
    <x v="0"/>
  </r>
  <r>
    <x v="30"/>
    <x v="7"/>
    <x v="82"/>
    <d v="1909-10-21T00:00:00"/>
    <n v="52.75"/>
    <n v="-4.8"/>
    <s v="UK"/>
    <s v="PD"/>
    <x v="0"/>
  </r>
  <r>
    <x v="19"/>
    <x v="9"/>
    <x v="83"/>
    <d v="1926-07-22T00:00:00"/>
    <n v="52.75"/>
    <n v="-4.8"/>
    <s v="UK"/>
    <s v="AH"/>
    <x v="0"/>
  </r>
  <r>
    <x v="9"/>
    <x v="4"/>
    <x v="70"/>
    <d v="1906-11-10T00:00:00"/>
    <n v="52.75"/>
    <n v="-4.8"/>
    <s v="UK"/>
    <s v="UU"/>
    <x v="0"/>
  </r>
  <r>
    <x v="3"/>
    <x v="5"/>
    <x v="77"/>
    <d v="1934-09-13T00:00:00"/>
    <n v="52.53"/>
    <n v="-1.47"/>
    <s v="UK"/>
    <s v="RH"/>
    <x v="0"/>
  </r>
  <r>
    <x v="17"/>
    <x v="7"/>
    <x v="77"/>
    <d v="1917-10-13T00:00:00"/>
    <n v="53.17"/>
    <n v="-1.1000000000000001"/>
    <s v="UK"/>
    <s v="UU"/>
    <x v="0"/>
  </r>
  <r>
    <x v="4"/>
    <x v="4"/>
    <x v="64"/>
    <d v="1923-11-08T00:00:00"/>
    <n v="51.08"/>
    <n v="-0.43"/>
    <s v="UK"/>
    <s v="UU"/>
    <x v="0"/>
  </r>
  <r>
    <x v="24"/>
    <x v="8"/>
    <x v="64"/>
    <d v="1918-12-08T00:00:00"/>
    <n v="51.77"/>
    <n v="-0.77"/>
    <s v="UK"/>
    <s v="AH"/>
    <x v="0"/>
  </r>
  <r>
    <x v="14"/>
    <x v="11"/>
    <x v="78"/>
    <d v="1931-04-11T00:00:00"/>
    <n v="55.35"/>
    <n v="21.48"/>
    <s v="Lithuania"/>
    <s v="UU"/>
    <x v="0"/>
  </r>
  <r>
    <x v="27"/>
    <x v="5"/>
    <x v="79"/>
    <d v="1912-09-13T00:00:00"/>
    <n v="53.05"/>
    <n v="4.72"/>
    <s v="Netherlands"/>
    <s v="DH"/>
    <x v="0"/>
  </r>
  <r>
    <x v="17"/>
    <x v="9"/>
    <x v="78"/>
    <d v="1917-07-11T00:00:00"/>
    <n v="53.1"/>
    <n v="4.7699999999999996"/>
    <s v="Netherlands"/>
    <s v="AH"/>
    <x v="0"/>
  </r>
  <r>
    <x v="2"/>
    <x v="5"/>
    <x v="75"/>
    <d v="1919-09-12T00:00:00"/>
    <n v="53.07"/>
    <n v="4.7300000000000004"/>
    <s v="Netherlands"/>
    <s v="UU"/>
    <x v="0"/>
  </r>
  <r>
    <x v="25"/>
    <x v="8"/>
    <x v="64"/>
    <d v="1921-12-08T00:00:00"/>
    <n v="53.05"/>
    <n v="4.7300000000000004"/>
    <s v="Netherlands"/>
    <s v="UU"/>
    <x v="0"/>
  </r>
  <r>
    <x v="9"/>
    <x v="8"/>
    <x v="64"/>
    <d v="1906-12-08T00:00:00"/>
    <n v="53.05"/>
    <n v="4.7300000000000004"/>
    <s v="Netherlands"/>
    <s v="UU"/>
    <x v="0"/>
  </r>
  <r>
    <x v="25"/>
    <x v="4"/>
    <x v="78"/>
    <d v="1921-11-09T00:00:00"/>
    <n v="53.05"/>
    <n v="4.7300000000000004"/>
    <s v="Netherlands"/>
    <s v="UU"/>
    <x v="0"/>
  </r>
  <r>
    <x v="3"/>
    <x v="7"/>
    <x v="70"/>
    <d v="1934-10-10T00:00:00"/>
    <n v="53.03"/>
    <n v="4.7300000000000004"/>
    <s v="Netherlands"/>
    <s v="UU"/>
    <x v="0"/>
  </r>
  <r>
    <x v="29"/>
    <x v="8"/>
    <x v="64"/>
    <d v="1936-12-07T00:00:00"/>
    <n v="53.05"/>
    <n v="4.7300000000000004"/>
    <s v="Netherlands"/>
    <s v="UU"/>
    <x v="0"/>
  </r>
  <r>
    <x v="22"/>
    <x v="9"/>
    <x v="78"/>
    <d v="1907-07-12T00:00:00"/>
    <n v="52.2"/>
    <n v="4.37"/>
    <s v="Netherlands"/>
    <s v="UU"/>
    <x v="0"/>
  </r>
  <r>
    <x v="11"/>
    <x v="4"/>
    <x v="78"/>
    <d v="1931-11-09T00:00:00"/>
    <n v="52.2"/>
    <n v="4.38"/>
    <s v="Netherlands"/>
    <s v="AH"/>
    <x v="0"/>
  </r>
  <r>
    <x v="24"/>
    <x v="4"/>
    <x v="64"/>
    <d v="1918-11-08T00:00:00"/>
    <n v="52.2"/>
    <n v="4.37"/>
    <s v="Netherlands"/>
    <s v="UU"/>
    <x v="0"/>
  </r>
  <r>
    <x v="9"/>
    <x v="5"/>
    <x v="76"/>
    <d v="1906-09-11T00:00:00"/>
    <n v="52.2"/>
    <n v="4.43"/>
    <s v="Netherlands"/>
    <s v="AH"/>
    <x v="0"/>
  </r>
  <r>
    <x v="2"/>
    <x v="0"/>
    <x v="76"/>
    <d v="1920-03-12T00:00:00"/>
    <n v="53.2"/>
    <n v="5.73"/>
    <s v="Netherlands"/>
    <s v="UU"/>
    <x v="0"/>
  </r>
  <r>
    <x v="14"/>
    <x v="10"/>
    <x v="72"/>
    <d v="1930-08-16T00:00:00"/>
    <n v="52.3"/>
    <n v="4.5"/>
    <s v="Netherlands"/>
    <s v="AH"/>
    <x v="0"/>
  </r>
  <r>
    <x v="4"/>
    <x v="8"/>
    <x v="64"/>
    <d v="1923-12-08T00:00:00"/>
    <n v="59.75"/>
    <n v="9.85"/>
    <s v="Norway"/>
    <s v="PD"/>
    <x v="0"/>
  </r>
  <r>
    <x v="21"/>
    <x v="4"/>
    <x v="64"/>
    <d v="1924-11-07T00:00:00"/>
    <n v="63.45"/>
    <n v="10.95"/>
    <s v="Norway"/>
    <s v="AH"/>
    <x v="0"/>
  </r>
  <r>
    <x v="18"/>
    <x v="3"/>
    <x v="77"/>
    <d v="1929-02-12T00:00:00"/>
    <n v="63.07"/>
    <n v="7.9"/>
    <s v="Norway"/>
    <s v="DH"/>
    <x v="0"/>
  </r>
  <r>
    <x v="24"/>
    <x v="0"/>
    <x v="64"/>
    <d v="1919-03-10T00:00:00"/>
    <n v="58.02"/>
    <n v="7.42"/>
    <s v="Norway"/>
    <s v="RH"/>
    <x v="2"/>
  </r>
  <r>
    <x v="25"/>
    <x v="5"/>
    <x v="78"/>
    <d v="1921-09-09T00:00:00"/>
    <n v="49.77"/>
    <n v="21.45"/>
    <s v="Poland"/>
    <s v="DH"/>
    <x v="0"/>
  </r>
  <r>
    <x v="9"/>
    <x v="0"/>
    <x v="64"/>
    <d v="1907-03-10T00:00:00"/>
    <n v="61.2"/>
    <n v="24.22"/>
    <s v="Finland"/>
    <s v="DH"/>
    <x v="0"/>
  </r>
  <r>
    <x v="10"/>
    <x v="8"/>
    <x v="64"/>
    <d v="1920-12-07T00:00:00"/>
    <n v="62.2"/>
    <n v="29.73"/>
    <s v="Finland"/>
    <s v="DH"/>
    <x v="0"/>
  </r>
  <r>
    <x v="10"/>
    <x v="8"/>
    <x v="64"/>
    <d v="1920-12-07T00:00:00"/>
    <n v="62.2"/>
    <n v="29.73"/>
    <s v="Finland"/>
    <s v="DH"/>
    <x v="0"/>
  </r>
  <r>
    <x v="10"/>
    <x v="2"/>
    <x v="64"/>
    <d v="1921-05-09T00:00:00"/>
    <n v="61.87"/>
    <n v="22.98"/>
    <s v="Finland"/>
    <s v="DH"/>
    <x v="0"/>
  </r>
  <r>
    <x v="15"/>
    <x v="7"/>
    <x v="78"/>
    <d v="1929-10-09T00:00:00"/>
    <n v="61.55"/>
    <n v="21.67"/>
    <s v="Finland"/>
    <s v="RH"/>
    <x v="0"/>
  </r>
  <r>
    <x v="5"/>
    <x v="8"/>
    <x v="64"/>
    <d v="1908-12-07T00:00:00"/>
    <n v="61.05"/>
    <n v="25.05"/>
    <s v="Finland"/>
    <s v="AH"/>
    <x v="0"/>
  </r>
  <r>
    <x v="9"/>
    <x v="6"/>
    <x v="64"/>
    <d v="1907-01-08T00:00:00"/>
    <n v="61.05"/>
    <n v="25.03"/>
    <s v="Finland"/>
    <s v="AH"/>
    <x v="0"/>
  </r>
  <r>
    <x v="9"/>
    <x v="8"/>
    <x v="64"/>
    <d v="1906-12-08T00:00:00"/>
    <n v="63.12"/>
    <n v="27.38"/>
    <s v="Finland"/>
    <s v="UU"/>
    <x v="0"/>
  </r>
  <r>
    <x v="22"/>
    <x v="8"/>
    <x v="72"/>
    <d v="1907-12-16T00:00:00"/>
    <n v="63.12"/>
    <n v="27.3"/>
    <s v="Finland"/>
    <s v="DH"/>
    <x v="0"/>
  </r>
  <r>
    <x v="9"/>
    <x v="7"/>
    <x v="78"/>
    <d v="1906-10-09T00:00:00"/>
    <n v="63.13"/>
    <n v="27.17"/>
    <s v="Finland"/>
    <s v="UU"/>
    <x v="0"/>
  </r>
  <r>
    <x v="7"/>
    <x v="2"/>
    <x v="77"/>
    <d v="1936-05-14T00:00:00"/>
    <n v="62.67"/>
    <n v="21.17"/>
    <s v="Finland"/>
    <s v="DH"/>
    <x v="0"/>
  </r>
  <r>
    <x v="24"/>
    <x v="1"/>
    <x v="79"/>
    <d v="1918-06-16T00:00:00"/>
    <n v="62.5"/>
    <n v="29.45"/>
    <s v="Finland"/>
    <s v="RH"/>
    <x v="2"/>
  </r>
  <r>
    <x v="24"/>
    <x v="5"/>
    <x v="79"/>
    <d v="1918-09-14T00:00:00"/>
    <n v="62.8"/>
    <n v="26.5"/>
    <s v="Finland"/>
    <s v="DH"/>
    <x v="0"/>
  </r>
  <r>
    <x v="9"/>
    <x v="7"/>
    <x v="77"/>
    <d v="1906-10-13T00:00:00"/>
    <n v="63.05"/>
    <n v="22.88"/>
    <s v="Finland"/>
    <s v="UU"/>
    <x v="0"/>
  </r>
  <r>
    <x v="2"/>
    <x v="8"/>
    <x v="64"/>
    <d v="1919-12-08T00:00:00"/>
    <n v="63.12"/>
    <n v="23.08"/>
    <s v="Finland"/>
    <s v="UU"/>
    <x v="0"/>
  </r>
  <r>
    <x v="12"/>
    <x v="0"/>
    <x v="83"/>
    <d v="1928-03-20T00:00:00"/>
    <n v="60.35"/>
    <n v="22.67"/>
    <s v="Finland"/>
    <s v="AH"/>
    <x v="2"/>
  </r>
  <r>
    <x v="1"/>
    <x v="9"/>
    <x v="79"/>
    <d v="1910-07-17T00:00:00"/>
    <n v="62.78"/>
    <n v="22.77"/>
    <s v="Finland"/>
    <s v="DH"/>
    <x v="0"/>
  </r>
  <r>
    <x v="9"/>
    <x v="8"/>
    <x v="78"/>
    <d v="1906-12-09T00:00:00"/>
    <n v="62"/>
    <n v="22"/>
    <s v="Finland"/>
    <s v="HH"/>
    <x v="0"/>
  </r>
  <r>
    <x v="9"/>
    <x v="1"/>
    <x v="78"/>
    <d v="1906-06-11T00:00:00"/>
    <n v="62"/>
    <n v="22"/>
    <s v="Finland"/>
    <s v="DH"/>
    <x v="0"/>
  </r>
  <r>
    <x v="4"/>
    <x v="8"/>
    <x v="64"/>
    <d v="1923-12-08T00:00:00"/>
    <n v="62.8"/>
    <n v="22.83"/>
    <s v="Finland"/>
    <s v="UU"/>
    <x v="0"/>
  </r>
  <r>
    <x v="13"/>
    <x v="11"/>
    <x v="64"/>
    <d v="1915-04-10T00:00:00"/>
    <n v="62.93"/>
    <n v="23.08"/>
    <s v="Finland"/>
    <s v="DH"/>
    <x v="0"/>
  </r>
  <r>
    <x v="10"/>
    <x v="8"/>
    <x v="77"/>
    <d v="1920-12-12T00:00:00"/>
    <n v="62.87"/>
    <n v="29.4"/>
    <s v="Finland"/>
    <s v="DH"/>
    <x v="0"/>
  </r>
  <r>
    <x v="30"/>
    <x v="11"/>
    <x v="70"/>
    <d v="1910-04-12T00:00:00"/>
    <n v="62.83"/>
    <n v="22.8"/>
    <s v="Finland"/>
    <s v="DH"/>
    <x v="0"/>
  </r>
  <r>
    <x v="16"/>
    <x v="8"/>
    <x v="64"/>
    <d v="1925-12-08T00:00:00"/>
    <n v="62.73"/>
    <n v="22.28"/>
    <s v="Finland"/>
    <s v="DH"/>
    <x v="0"/>
  </r>
  <r>
    <x v="10"/>
    <x v="8"/>
    <x v="64"/>
    <d v="1920-12-07T00:00:00"/>
    <n v="62.77"/>
    <n v="26.7"/>
    <s v="Finland"/>
    <s v="PD"/>
    <x v="0"/>
  </r>
  <r>
    <x v="10"/>
    <x v="2"/>
    <x v="64"/>
    <d v="1921-05-09T00:00:00"/>
    <n v="62.65"/>
    <n v="26.67"/>
    <s v="Finland"/>
    <s v="DH"/>
    <x v="0"/>
  </r>
  <r>
    <x v="25"/>
    <x v="6"/>
    <x v="64"/>
    <d v="1922-01-08T00:00:00"/>
    <n v="62.95"/>
    <n v="27.98"/>
    <s v="Finland"/>
    <s v="DH"/>
    <x v="0"/>
  </r>
  <r>
    <x v="16"/>
    <x v="8"/>
    <x v="64"/>
    <d v="1925-12-08T00:00:00"/>
    <n v="62.95"/>
    <n v="27.95"/>
    <s v="Finland"/>
    <s v="UU"/>
    <x v="0"/>
  </r>
  <r>
    <x v="7"/>
    <x v="0"/>
    <x v="64"/>
    <d v="1936-03-09T00:00:00"/>
    <n v="62.95"/>
    <n v="27.93"/>
    <s v="Finland"/>
    <s v="UU"/>
    <x v="0"/>
  </r>
  <r>
    <x v="21"/>
    <x v="6"/>
    <x v="64"/>
    <d v="1925-01-07T00:00:00"/>
    <n v="62.95"/>
    <n v="27.97"/>
    <s v="Finland"/>
    <s v="AH"/>
    <x v="0"/>
  </r>
  <r>
    <x v="23"/>
    <x v="6"/>
    <x v="64"/>
    <d v="1917-01-07T00:00:00"/>
    <n v="62.95"/>
    <n v="27.98"/>
    <s v="Finland"/>
    <s v="AH"/>
    <x v="0"/>
  </r>
  <r>
    <x v="10"/>
    <x v="6"/>
    <x v="64"/>
    <d v="1921-01-07T00:00:00"/>
    <n v="62.95"/>
    <n v="27.98"/>
    <s v="Finland"/>
    <s v="AH"/>
    <x v="0"/>
  </r>
  <r>
    <x v="7"/>
    <x v="8"/>
    <x v="64"/>
    <d v="1935-12-08T00:00:00"/>
    <n v="58.75"/>
    <n v="17.05"/>
    <s v="Sweden"/>
    <s v="UU"/>
    <x v="0"/>
  </r>
  <r>
    <x v="5"/>
    <x v="8"/>
    <x v="76"/>
    <d v="1908-12-10T00:00:00"/>
    <n v="50.88"/>
    <n v="4.42"/>
    <s v="Belgium"/>
    <s v="UU"/>
    <x v="0"/>
  </r>
  <r>
    <x v="27"/>
    <x v="10"/>
    <x v="70"/>
    <d v="1912-08-09T00:00:00"/>
    <n v="58.58"/>
    <n v="24.78"/>
    <s v="Estonia"/>
    <s v="UU"/>
    <x v="0"/>
  </r>
  <r>
    <x v="15"/>
    <x v="6"/>
    <x v="78"/>
    <d v="1930-01-09T00:00:00"/>
    <n v="58.65"/>
    <n v="25.02"/>
    <s v="Estonia"/>
    <s v="UU"/>
    <x v="0"/>
  </r>
  <r>
    <x v="22"/>
    <x v="8"/>
    <x v="78"/>
    <d v="1907-12-09T00:00:00"/>
    <n v="59.25"/>
    <n v="25.83"/>
    <s v="Estonia"/>
    <s v="AH"/>
    <x v="0"/>
  </r>
  <r>
    <x v="14"/>
    <x v="11"/>
    <x v="78"/>
    <d v="1931-04-11T00:00:00"/>
    <n v="58.67"/>
    <n v="26.58"/>
    <s v="Estonia"/>
    <s v="AH"/>
    <x v="0"/>
  </r>
  <r>
    <x v="17"/>
    <x v="1"/>
    <x v="70"/>
    <d v="1917-06-11T00:00:00"/>
    <n v="50.85"/>
    <n v="-0.62"/>
    <s v="UK"/>
    <s v="DH"/>
    <x v="0"/>
  </r>
  <r>
    <x v="25"/>
    <x v="8"/>
    <x v="78"/>
    <d v="1921-12-09T00:00:00"/>
    <n v="52.75"/>
    <n v="-4.8"/>
    <s v="UK"/>
    <s v="UU"/>
    <x v="0"/>
  </r>
  <r>
    <x v="10"/>
    <x v="4"/>
    <x v="78"/>
    <d v="1920-11-08T00:00:00"/>
    <n v="52.75"/>
    <n v="-4.8"/>
    <s v="UK"/>
    <s v="UU"/>
    <x v="0"/>
  </r>
  <r>
    <x v="25"/>
    <x v="6"/>
    <x v="78"/>
    <d v="1922-01-09T00:00:00"/>
    <n v="51.82"/>
    <n v="-0.32"/>
    <s v="UK"/>
    <s v="DH"/>
    <x v="0"/>
  </r>
  <r>
    <x v="6"/>
    <x v="10"/>
    <x v="76"/>
    <d v="1915-08-11T00:00:00"/>
    <n v="53.38"/>
    <n v="-2.5300000000000002"/>
    <s v="UK"/>
    <s v="DH"/>
    <x v="0"/>
  </r>
  <r>
    <x v="8"/>
    <x v="3"/>
    <x v="78"/>
    <d v="1914-02-09T00:00:00"/>
    <n v="53.4"/>
    <n v="-3.07"/>
    <s v="UK"/>
    <s v="DH"/>
    <x v="0"/>
  </r>
  <r>
    <x v="24"/>
    <x v="4"/>
    <x v="70"/>
    <d v="1918-11-10T00:00:00"/>
    <n v="52.9"/>
    <n v="-1.4"/>
    <s v="UK"/>
    <s v="UU"/>
    <x v="0"/>
  </r>
  <r>
    <x v="2"/>
    <x v="4"/>
    <x v="78"/>
    <d v="1919-11-09T00:00:00"/>
    <n v="51.27"/>
    <n v="1.38"/>
    <s v="UK"/>
    <s v="ND"/>
    <x v="0"/>
  </r>
  <r>
    <x v="4"/>
    <x v="8"/>
    <x v="78"/>
    <d v="1923-12-09T00:00:00"/>
    <n v="53.22"/>
    <n v="-4.37"/>
    <s v="UK"/>
    <s v="UU"/>
    <x v="0"/>
  </r>
  <r>
    <x v="9"/>
    <x v="7"/>
    <x v="70"/>
    <d v="1906-10-10T00:00:00"/>
    <n v="53.93"/>
    <n v="-2.9"/>
    <s v="UK"/>
    <s v="UU"/>
    <x v="0"/>
  </r>
  <r>
    <x v="10"/>
    <x v="8"/>
    <x v="78"/>
    <d v="1920-12-08T00:00:00"/>
    <n v="53.37"/>
    <n v="-0.8"/>
    <s v="UK"/>
    <s v="DH"/>
    <x v="0"/>
  </r>
  <r>
    <x v="3"/>
    <x v="3"/>
    <x v="79"/>
    <d v="1935-02-14T00:00:00"/>
    <n v="53.35"/>
    <n v="-0.83"/>
    <s v="UK"/>
    <s v="DH"/>
    <x v="0"/>
  </r>
  <r>
    <x v="18"/>
    <x v="8"/>
    <x v="75"/>
    <d v="1928-12-11T00:00:00"/>
    <n v="53.35"/>
    <n v="-0.87"/>
    <s v="UK"/>
    <s v="UU"/>
    <x v="0"/>
  </r>
  <r>
    <x v="22"/>
    <x v="0"/>
    <x v="78"/>
    <d v="1908-03-10T00:00:00"/>
    <n v="51.28"/>
    <n v="-1.75"/>
    <s v="UK"/>
    <s v="UU"/>
    <x v="0"/>
  </r>
  <r>
    <x v="9"/>
    <x v="0"/>
    <x v="70"/>
    <d v="1907-03-12T00:00:00"/>
    <n v="51.3"/>
    <n v="-1.8"/>
    <s v="UK"/>
    <s v="UU"/>
    <x v="0"/>
  </r>
  <r>
    <x v="4"/>
    <x v="4"/>
    <x v="70"/>
    <d v="1923-11-10T00:00:00"/>
    <n v="60.07"/>
    <n v="6.55"/>
    <s v="Norway"/>
    <s v="AH"/>
    <x v="0"/>
  </r>
  <r>
    <x v="29"/>
    <x v="6"/>
    <x v="78"/>
    <d v="1937-01-08T00:00:00"/>
    <n v="63.1"/>
    <n v="7.83"/>
    <s v="Norway"/>
    <s v="AH"/>
    <x v="0"/>
  </r>
  <r>
    <x v="5"/>
    <x v="5"/>
    <x v="70"/>
    <d v="1908-09-09T00:00:00"/>
    <n v="63.12"/>
    <n v="7.78"/>
    <s v="Norway"/>
    <s v="UU"/>
    <x v="0"/>
  </r>
  <r>
    <x v="10"/>
    <x v="8"/>
    <x v="78"/>
    <d v="1920-12-08T00:00:00"/>
    <n v="63.1"/>
    <n v="7.83"/>
    <s v="Norway"/>
    <s v="UU"/>
    <x v="0"/>
  </r>
  <r>
    <x v="10"/>
    <x v="8"/>
    <x v="78"/>
    <d v="1920-12-08T00:00:00"/>
    <n v="63.1"/>
    <n v="7.83"/>
    <s v="Norway"/>
    <s v="UU"/>
    <x v="0"/>
  </r>
  <r>
    <x v="0"/>
    <x v="7"/>
    <x v="72"/>
    <d v="1933-10-16T00:00:00"/>
    <n v="58.03"/>
    <n v="7.42"/>
    <s v="Norway"/>
    <s v="RH"/>
    <x v="2"/>
  </r>
  <r>
    <x v="10"/>
    <x v="8"/>
    <x v="78"/>
    <d v="1920-12-08T00:00:00"/>
    <n v="58.03"/>
    <n v="7.45"/>
    <s v="Norway"/>
    <s v="PD"/>
    <x v="0"/>
  </r>
  <r>
    <x v="9"/>
    <x v="8"/>
    <x v="78"/>
    <d v="1906-12-09T00:00:00"/>
    <n v="58.02"/>
    <n v="7.42"/>
    <s v="Norway"/>
    <s v="UU"/>
    <x v="0"/>
  </r>
  <r>
    <x v="9"/>
    <x v="4"/>
    <x v="70"/>
    <d v="1906-11-10T00:00:00"/>
    <n v="58.2"/>
    <n v="7.93"/>
    <s v="Norway"/>
    <s v="UU"/>
    <x v="1"/>
  </r>
  <r>
    <x v="17"/>
    <x v="11"/>
    <x v="78"/>
    <d v="1918-04-11T00:00:00"/>
    <n v="58.02"/>
    <n v="7.42"/>
    <s v="Norway"/>
    <s v="RH"/>
    <x v="2"/>
  </r>
  <r>
    <x v="17"/>
    <x v="11"/>
    <x v="78"/>
    <d v="1918-04-11T00:00:00"/>
    <n v="62.62"/>
    <n v="29.7"/>
    <s v="Finland"/>
    <s v="AH"/>
    <x v="0"/>
  </r>
  <r>
    <x v="5"/>
    <x v="0"/>
    <x v="76"/>
    <d v="1909-03-12T00:00:00"/>
    <n v="60.67"/>
    <n v="23.13"/>
    <s v="Finland"/>
    <s v="RH"/>
    <x v="0"/>
  </r>
  <r>
    <x v="2"/>
    <x v="0"/>
    <x v="78"/>
    <d v="1920-03-10T00:00:00"/>
    <n v="60.58"/>
    <n v="25.42"/>
    <s v="Finland"/>
    <s v="DH"/>
    <x v="0"/>
  </r>
  <r>
    <x v="5"/>
    <x v="4"/>
    <x v="70"/>
    <d v="1908-11-09T00:00:00"/>
    <n v="62.63"/>
    <n v="26.8"/>
    <s v="Finland"/>
    <s v="UU"/>
    <x v="0"/>
  </r>
  <r>
    <x v="13"/>
    <x v="6"/>
    <x v="78"/>
    <d v="1915-01-09T00:00:00"/>
    <n v="62.67"/>
    <n v="26.83"/>
    <s v="Finland"/>
    <s v="DH"/>
    <x v="0"/>
  </r>
  <r>
    <x v="15"/>
    <x v="6"/>
    <x v="78"/>
    <d v="1930-01-09T00:00:00"/>
    <n v="62.67"/>
    <n v="26.83"/>
    <s v="Finland"/>
    <s v="DH"/>
    <x v="0"/>
  </r>
  <r>
    <x v="25"/>
    <x v="0"/>
    <x v="78"/>
    <d v="1922-03-11T00:00:00"/>
    <n v="65.27"/>
    <n v="26.07"/>
    <s v="Finland"/>
    <s v="DH"/>
    <x v="0"/>
  </r>
  <r>
    <x v="6"/>
    <x v="11"/>
    <x v="84"/>
    <d v="1916-04-18T00:00:00"/>
    <n v="60.23"/>
    <n v="24.87"/>
    <s v="Finland"/>
    <s v="AH"/>
    <x v="0"/>
  </r>
  <r>
    <x v="2"/>
    <x v="10"/>
    <x v="70"/>
    <d v="1919-08-10T00:00:00"/>
    <n v="60.48"/>
    <n v="24"/>
    <s v="Finland"/>
    <s v="DH"/>
    <x v="0"/>
  </r>
  <r>
    <x v="22"/>
    <x v="4"/>
    <x v="74"/>
    <d v="1907-11-15T00:00:00"/>
    <n v="60.48"/>
    <n v="24"/>
    <s v="Finland"/>
    <s v="UU"/>
    <x v="0"/>
  </r>
  <r>
    <x v="12"/>
    <x v="0"/>
    <x v="78"/>
    <d v="1928-03-10T00:00:00"/>
    <n v="60.48"/>
    <n v="24"/>
    <s v="Finland"/>
    <s v="DH"/>
    <x v="0"/>
  </r>
  <r>
    <x v="15"/>
    <x v="0"/>
    <x v="78"/>
    <d v="1930-03-11T00:00:00"/>
    <n v="62.75"/>
    <n v="22.85"/>
    <s v="Finland"/>
    <s v="DH"/>
    <x v="0"/>
  </r>
  <r>
    <x v="21"/>
    <x v="3"/>
    <x v="74"/>
    <d v="1925-02-14T00:00:00"/>
    <n v="62.8"/>
    <n v="22.92"/>
    <s v="Finland"/>
    <s v="DH"/>
    <x v="0"/>
  </r>
  <r>
    <x v="2"/>
    <x v="7"/>
    <x v="70"/>
    <d v="1919-10-10T00:00:00"/>
    <n v="62.8"/>
    <n v="22.92"/>
    <s v="Finland"/>
    <s v="AH"/>
    <x v="0"/>
  </r>
  <r>
    <x v="22"/>
    <x v="6"/>
    <x v="78"/>
    <d v="1908-01-09T00:00:00"/>
    <n v="62.77"/>
    <n v="22.85"/>
    <s v="Finland"/>
    <s v="AH"/>
    <x v="0"/>
  </r>
  <r>
    <x v="6"/>
    <x v="8"/>
    <x v="70"/>
    <d v="1915-12-10T00:00:00"/>
    <n v="61.82"/>
    <n v="22.8"/>
    <s v="Finland"/>
    <s v="AH"/>
    <x v="0"/>
  </r>
  <r>
    <x v="10"/>
    <x v="6"/>
    <x v="78"/>
    <d v="1921-01-08T00:00:00"/>
    <n v="62.97"/>
    <n v="28"/>
    <s v="Finland"/>
    <s v="UU"/>
    <x v="0"/>
  </r>
  <r>
    <x v="10"/>
    <x v="0"/>
    <x v="78"/>
    <d v="1921-03-10T00:00:00"/>
    <n v="60.63"/>
    <n v="27.22"/>
    <s v="Finland"/>
    <s v="DH"/>
    <x v="0"/>
  </r>
  <r>
    <x v="30"/>
    <x v="0"/>
    <x v="78"/>
    <d v="1910-03-11T00:00:00"/>
    <n v="62.8"/>
    <n v="22.92"/>
    <s v="Finland"/>
    <s v="UU"/>
    <x v="0"/>
  </r>
  <r>
    <x v="1"/>
    <x v="1"/>
    <x v="70"/>
    <d v="1910-06-12T00:00:00"/>
    <n v="62.82"/>
    <n v="22.95"/>
    <s v="Finland"/>
    <s v="DH"/>
    <x v="0"/>
  </r>
  <r>
    <x v="2"/>
    <x v="6"/>
    <x v="78"/>
    <d v="1920-01-09T00:00:00"/>
    <n v="57.68"/>
    <n v="11.95"/>
    <s v="Sweden"/>
    <s v="PD"/>
    <x v="0"/>
  </r>
  <r>
    <x v="0"/>
    <x v="10"/>
    <x v="75"/>
    <d v="1933-08-12T00:00:00"/>
    <n v="56.22"/>
    <n v="15.28"/>
    <s v="Sweden"/>
    <s v="UU"/>
    <x v="1"/>
  </r>
  <r>
    <x v="1"/>
    <x v="5"/>
    <x v="70"/>
    <d v="1910-09-10T00:00:00"/>
    <n v="55.85"/>
    <n v="13.6"/>
    <s v="Sweden"/>
    <s v="DH"/>
    <x v="0"/>
  </r>
  <r>
    <x v="11"/>
    <x v="11"/>
    <x v="70"/>
    <d v="1932-04-11T00:00:00"/>
    <n v="55.67"/>
    <n v="13.48"/>
    <s v="Sweden"/>
    <s v="DH"/>
    <x v="0"/>
  </r>
  <r>
    <x v="11"/>
    <x v="11"/>
    <x v="70"/>
    <d v="1932-04-11T00:00:00"/>
    <n v="55.67"/>
    <n v="13.48"/>
    <s v="Sweden"/>
    <s v="DH"/>
    <x v="0"/>
  </r>
  <r>
    <x v="6"/>
    <x v="1"/>
    <x v="79"/>
    <d v="1915-06-16T00:00:00"/>
    <n v="55.68"/>
    <n v="13.45"/>
    <s v="Sweden"/>
    <s v="UU"/>
    <x v="0"/>
  </r>
  <r>
    <x v="26"/>
    <x v="4"/>
    <x v="78"/>
    <d v="1922-11-09T00:00:00"/>
    <n v="57.88"/>
    <n v="11.58"/>
    <s v="Sweden"/>
    <s v="PD"/>
    <x v="0"/>
  </r>
  <r>
    <x v="0"/>
    <x v="7"/>
    <x v="76"/>
    <d v="1933-10-11T00:00:00"/>
    <n v="50.67"/>
    <n v="2.48"/>
    <s v="France"/>
    <s v="UU"/>
    <x v="0"/>
  </r>
  <r>
    <x v="10"/>
    <x v="3"/>
    <x v="76"/>
    <d v="1921-02-10T00:00:00"/>
    <n v="53.02"/>
    <n v="12.38"/>
    <s v="Germany"/>
    <s v="RH"/>
    <x v="2"/>
  </r>
  <r>
    <x v="9"/>
    <x v="4"/>
    <x v="77"/>
    <d v="1906-11-13T00:00:00"/>
    <n v="51.27"/>
    <n v="8.83"/>
    <s v="Germany"/>
    <s v="AH"/>
    <x v="0"/>
  </r>
  <r>
    <x v="9"/>
    <x v="1"/>
    <x v="76"/>
    <d v="1906-06-13T00:00:00"/>
    <n v="51.35"/>
    <n v="8.92"/>
    <s v="Germany"/>
    <s v="AH"/>
    <x v="0"/>
  </r>
  <r>
    <x v="30"/>
    <x v="4"/>
    <x v="79"/>
    <d v="1909-11-14T00:00:00"/>
    <n v="40.630000000000003"/>
    <n v="-3.3"/>
    <s v="Spain"/>
    <s v="AH"/>
    <x v="0"/>
  </r>
  <r>
    <x v="1"/>
    <x v="8"/>
    <x v="70"/>
    <d v="1910-12-10T00:00:00"/>
    <n v="51.58"/>
    <n v="-0.73"/>
    <s v="UK"/>
    <s v="UU"/>
    <x v="0"/>
  </r>
  <r>
    <x v="27"/>
    <x v="3"/>
    <x v="70"/>
    <d v="1913-02-09T00:00:00"/>
    <n v="54.05"/>
    <n v="-4.82"/>
    <s v="UK"/>
    <s v="UU"/>
    <x v="0"/>
  </r>
  <r>
    <x v="12"/>
    <x v="7"/>
    <x v="75"/>
    <d v="1927-10-12T00:00:00"/>
    <n v="53.38"/>
    <n v="-2.35"/>
    <s v="UK"/>
    <s v="PD"/>
    <x v="0"/>
  </r>
  <r>
    <x v="12"/>
    <x v="6"/>
    <x v="70"/>
    <d v="1928-01-10T00:00:00"/>
    <n v="53.47"/>
    <n v="-1.03"/>
    <s v="UK"/>
    <s v="DH"/>
    <x v="0"/>
  </r>
  <r>
    <x v="26"/>
    <x v="10"/>
    <x v="77"/>
    <d v="1922-08-13T00:00:00"/>
    <n v="52.75"/>
    <n v="-4.8"/>
    <s v="UK"/>
    <s v="DH"/>
    <x v="0"/>
  </r>
  <r>
    <x v="10"/>
    <x v="5"/>
    <x v="84"/>
    <d v="1920-09-16T00:00:00"/>
    <n v="52.75"/>
    <n v="-4.8"/>
    <s v="UK"/>
    <s v="UU"/>
    <x v="0"/>
  </r>
  <r>
    <x v="7"/>
    <x v="5"/>
    <x v="76"/>
    <d v="1935-09-11T00:00:00"/>
    <n v="51.62"/>
    <n v="-0.78"/>
    <s v="UK"/>
    <s v="DH"/>
    <x v="0"/>
  </r>
  <r>
    <x v="26"/>
    <x v="2"/>
    <x v="70"/>
    <d v="1923-05-12T00:00:00"/>
    <n v="53.93"/>
    <n v="-2.9"/>
    <s v="UK"/>
    <s v="UU"/>
    <x v="0"/>
  </r>
  <r>
    <x v="1"/>
    <x v="3"/>
    <x v="76"/>
    <d v="1911-02-11T00:00:00"/>
    <n v="55.88"/>
    <n v="-3.58"/>
    <s v="UK"/>
    <s v="DH"/>
    <x v="0"/>
  </r>
  <r>
    <x v="0"/>
    <x v="5"/>
    <x v="76"/>
    <d v="1933-09-11T00:00:00"/>
    <n v="52.27"/>
    <n v="4.5"/>
    <s v="Netherlands"/>
    <s v="DH"/>
    <x v="0"/>
  </r>
  <r>
    <x v="5"/>
    <x v="5"/>
    <x v="83"/>
    <d v="1908-09-18T00:00:00"/>
    <n v="52.53"/>
    <n v="4.5999999999999996"/>
    <s v="Netherlands"/>
    <s v="RH"/>
    <x v="2"/>
  </r>
  <r>
    <x v="28"/>
    <x v="8"/>
    <x v="77"/>
    <d v="1932-12-12T00:00:00"/>
    <n v="52.35"/>
    <n v="4.53"/>
    <s v="Netherlands"/>
    <s v="UU"/>
    <x v="1"/>
  </r>
  <r>
    <x v="27"/>
    <x v="4"/>
    <x v="70"/>
    <d v="1912-11-09T00:00:00"/>
    <n v="52.27"/>
    <n v="6.05"/>
    <s v="Netherlands"/>
    <s v="AH"/>
    <x v="0"/>
  </r>
  <r>
    <x v="25"/>
    <x v="4"/>
    <x v="70"/>
    <d v="1921-11-10T00:00:00"/>
    <n v="52.27"/>
    <n v="6.05"/>
    <s v="Netherlands"/>
    <s v="AH"/>
    <x v="0"/>
  </r>
  <r>
    <x v="1"/>
    <x v="8"/>
    <x v="70"/>
    <d v="1910-12-10T00:00:00"/>
    <n v="52.27"/>
    <n v="6.05"/>
    <s v="Netherlands"/>
    <s v="AH"/>
    <x v="0"/>
  </r>
  <r>
    <x v="27"/>
    <x v="8"/>
    <x v="70"/>
    <d v="1912-12-09T00:00:00"/>
    <n v="53.05"/>
    <n v="4.72"/>
    <s v="Netherlands"/>
    <s v="UU"/>
    <x v="0"/>
  </r>
  <r>
    <x v="18"/>
    <x v="3"/>
    <x v="70"/>
    <d v="1929-02-09T00:00:00"/>
    <n v="59.03"/>
    <n v="10.88"/>
    <s v="Norway"/>
    <s v="RH"/>
    <x v="2"/>
  </r>
  <r>
    <x v="2"/>
    <x v="0"/>
    <x v="70"/>
    <d v="1920-03-11T00:00:00"/>
    <n v="59.03"/>
    <n v="10.88"/>
    <s v="Norway"/>
    <s v="RH"/>
    <x v="2"/>
  </r>
  <r>
    <x v="5"/>
    <x v="0"/>
    <x v="77"/>
    <d v="1909-03-14T00:00:00"/>
    <n v="58.08"/>
    <n v="6.73"/>
    <s v="Norway"/>
    <s v="DH"/>
    <x v="0"/>
  </r>
  <r>
    <x v="6"/>
    <x v="0"/>
    <x v="70"/>
    <d v="1916-03-11T00:00:00"/>
    <n v="58.47"/>
    <n v="6.23"/>
    <s v="Norway"/>
    <s v="DH"/>
    <x v="0"/>
  </r>
  <r>
    <x v="26"/>
    <x v="8"/>
    <x v="76"/>
    <d v="1922-12-11T00:00:00"/>
    <n v="63.47"/>
    <n v="11.08"/>
    <s v="Norway"/>
    <s v="UU"/>
    <x v="0"/>
  </r>
  <r>
    <x v="19"/>
    <x v="4"/>
    <x v="70"/>
    <d v="1926-11-10T00:00:00"/>
    <n v="58.03"/>
    <n v="7.5"/>
    <s v="Norway"/>
    <s v="UU"/>
    <x v="0"/>
  </r>
  <r>
    <x v="0"/>
    <x v="3"/>
    <x v="70"/>
    <d v="1934-02-10T00:00:00"/>
    <n v="60.37"/>
    <n v="5.25"/>
    <s v="Norway"/>
    <s v="AH"/>
    <x v="0"/>
  </r>
  <r>
    <x v="7"/>
    <x v="8"/>
    <x v="70"/>
    <d v="1935-12-10T00:00:00"/>
    <n v="60.4"/>
    <n v="5.0199999999999996"/>
    <s v="Norway"/>
    <s v="UU"/>
    <x v="0"/>
  </r>
  <r>
    <x v="7"/>
    <x v="6"/>
    <x v="70"/>
    <d v="1936-01-10T00:00:00"/>
    <n v="60.33"/>
    <n v="5.35"/>
    <s v="Norway"/>
    <s v="AH"/>
    <x v="0"/>
  </r>
  <r>
    <x v="18"/>
    <x v="8"/>
    <x v="70"/>
    <d v="1928-12-09T00:00:00"/>
    <n v="60.35"/>
    <n v="5.33"/>
    <s v="Norway"/>
    <s v="PD"/>
    <x v="0"/>
  </r>
  <r>
    <x v="0"/>
    <x v="9"/>
    <x v="75"/>
    <d v="1933-07-14T00:00:00"/>
    <n v="63.03"/>
    <n v="23.87"/>
    <s v="Finland"/>
    <s v="UU"/>
    <x v="0"/>
  </r>
  <r>
    <x v="9"/>
    <x v="8"/>
    <x v="70"/>
    <d v="1906-12-10T00:00:00"/>
    <n v="60.97"/>
    <n v="25.93"/>
    <s v="Finland"/>
    <s v="AH"/>
    <x v="1"/>
  </r>
  <r>
    <x v="14"/>
    <x v="2"/>
    <x v="76"/>
    <d v="1931-05-13T00:00:00"/>
    <n v="61.98"/>
    <n v="23.33"/>
    <s v="Finland"/>
    <s v="PD"/>
    <x v="0"/>
  </r>
  <r>
    <x v="10"/>
    <x v="10"/>
    <x v="77"/>
    <d v="1920-08-12T00:00:00"/>
    <n v="61.32"/>
    <n v="22.77"/>
    <s v="Finland"/>
    <s v="UU"/>
    <x v="0"/>
  </r>
  <r>
    <x v="1"/>
    <x v="6"/>
    <x v="70"/>
    <d v="1911-01-10T00:00:00"/>
    <n v="62.62"/>
    <n v="26.88"/>
    <s v="Finland"/>
    <s v="AH"/>
    <x v="0"/>
  </r>
  <r>
    <x v="5"/>
    <x v="9"/>
    <x v="76"/>
    <d v="1908-07-13T00:00:00"/>
    <n v="61.02"/>
    <n v="21.62"/>
    <s v="Finland"/>
    <s v="DH"/>
    <x v="0"/>
  </r>
  <r>
    <x v="14"/>
    <x v="5"/>
    <x v="76"/>
    <d v="1930-09-11T00:00:00"/>
    <n v="63.72"/>
    <n v="28.75"/>
    <s v="Finland"/>
    <s v="AH"/>
    <x v="0"/>
  </r>
  <r>
    <x v="1"/>
    <x v="11"/>
    <x v="70"/>
    <d v="1911-04-12T00:00:00"/>
    <n v="63.77"/>
    <n v="28.78"/>
    <s v="Finland"/>
    <s v="DH"/>
    <x v="0"/>
  </r>
  <r>
    <x v="27"/>
    <x v="8"/>
    <x v="70"/>
    <d v="1912-12-09T00:00:00"/>
    <n v="60.62"/>
    <n v="24.82"/>
    <s v="Finland"/>
    <s v="AH"/>
    <x v="0"/>
  </r>
  <r>
    <x v="9"/>
    <x v="8"/>
    <x v="70"/>
    <d v="1906-12-10T00:00:00"/>
    <n v="60.62"/>
    <n v="24.82"/>
    <s v="Finland"/>
    <s v="AH"/>
    <x v="0"/>
  </r>
  <r>
    <x v="10"/>
    <x v="4"/>
    <x v="70"/>
    <d v="1920-11-09T00:00:00"/>
    <n v="60.93"/>
    <n v="26.62"/>
    <s v="Finland"/>
    <s v="UU"/>
    <x v="0"/>
  </r>
  <r>
    <x v="26"/>
    <x v="8"/>
    <x v="70"/>
    <d v="1922-12-10T00:00:00"/>
    <n v="60.65"/>
    <n v="24.83"/>
    <s v="Finland"/>
    <s v="AH"/>
    <x v="0"/>
  </r>
  <r>
    <x v="18"/>
    <x v="5"/>
    <x v="76"/>
    <d v="1928-09-10T00:00:00"/>
    <n v="61.85"/>
    <n v="22.62"/>
    <s v="Finland"/>
    <s v="DH"/>
    <x v="0"/>
  </r>
  <r>
    <x v="19"/>
    <x v="6"/>
    <x v="70"/>
    <d v="1927-01-10T00:00:00"/>
    <n v="62.78"/>
    <n v="26.58"/>
    <s v="Finland"/>
    <s v="DH"/>
    <x v="0"/>
  </r>
  <r>
    <x v="19"/>
    <x v="6"/>
    <x v="70"/>
    <d v="1927-01-10T00:00:00"/>
    <n v="62.78"/>
    <n v="26.58"/>
    <s v="Finland"/>
    <s v="DH"/>
    <x v="0"/>
  </r>
  <r>
    <x v="10"/>
    <x v="8"/>
    <x v="70"/>
    <d v="1920-12-09T00:00:00"/>
    <n v="62.75"/>
    <n v="22.87"/>
    <s v="Finland"/>
    <s v="AH"/>
    <x v="2"/>
  </r>
  <r>
    <x v="2"/>
    <x v="6"/>
    <x v="75"/>
    <d v="1920-01-12T00:00:00"/>
    <n v="62.7"/>
    <n v="22.83"/>
    <s v="Finland"/>
    <s v="DH"/>
    <x v="0"/>
  </r>
  <r>
    <x v="7"/>
    <x v="8"/>
    <x v="77"/>
    <d v="1935-12-13T00:00:00"/>
    <n v="62.67"/>
    <n v="23"/>
    <s v="Finland"/>
    <s v="DH"/>
    <x v="0"/>
  </r>
  <r>
    <x v="7"/>
    <x v="0"/>
    <x v="75"/>
    <d v="1936-03-13T00:00:00"/>
    <n v="62.85"/>
    <n v="22.93"/>
    <s v="Finland"/>
    <s v="DH"/>
    <x v="0"/>
  </r>
  <r>
    <x v="10"/>
    <x v="7"/>
    <x v="72"/>
    <d v="1920-10-15T00:00:00"/>
    <n v="62.83"/>
    <n v="22.77"/>
    <s v="Finland"/>
    <s v="DH"/>
    <x v="0"/>
  </r>
  <r>
    <x v="10"/>
    <x v="8"/>
    <x v="70"/>
    <d v="1920-12-09T00:00:00"/>
    <n v="62.68"/>
    <n v="22.45"/>
    <s v="Finland"/>
    <s v="DH"/>
    <x v="0"/>
  </r>
  <r>
    <x v="10"/>
    <x v="8"/>
    <x v="70"/>
    <d v="1920-12-09T00:00:00"/>
    <n v="64.67"/>
    <n v="25.6"/>
    <s v="Finland"/>
    <s v="AH"/>
    <x v="0"/>
  </r>
  <r>
    <x v="4"/>
    <x v="10"/>
    <x v="76"/>
    <d v="1923-08-11T00:00:00"/>
    <n v="61.52"/>
    <n v="21.72"/>
    <s v="Finland"/>
    <s v="DH"/>
    <x v="0"/>
  </r>
  <r>
    <x v="7"/>
    <x v="4"/>
    <x v="74"/>
    <d v="1935-11-15T00:00:00"/>
    <n v="61.27"/>
    <n v="24.03"/>
    <s v="Finland"/>
    <s v="DH"/>
    <x v="0"/>
  </r>
  <r>
    <x v="26"/>
    <x v="3"/>
    <x v="70"/>
    <d v="1923-02-10T00:00:00"/>
    <n v="60.67"/>
    <n v="24.82"/>
    <s v="Finland"/>
    <s v="DH"/>
    <x v="0"/>
  </r>
  <r>
    <x v="1"/>
    <x v="8"/>
    <x v="70"/>
    <d v="1910-12-10T00:00:00"/>
    <n v="62.72"/>
    <n v="22.48"/>
    <s v="Finland"/>
    <s v="UU"/>
    <x v="0"/>
  </r>
  <r>
    <x v="29"/>
    <x v="6"/>
    <x v="76"/>
    <d v="1937-01-10T00:00:00"/>
    <n v="60.63"/>
    <n v="24.97"/>
    <s v="Finland"/>
    <s v="DH"/>
    <x v="0"/>
  </r>
  <r>
    <x v="27"/>
    <x v="11"/>
    <x v="79"/>
    <d v="1913-04-15T00:00:00"/>
    <n v="61.05"/>
    <n v="26.5"/>
    <s v="Finland"/>
    <s v="UU"/>
    <x v="0"/>
  </r>
  <r>
    <x v="2"/>
    <x v="0"/>
    <x v="74"/>
    <d v="1920-03-16T00:00:00"/>
    <n v="61.4"/>
    <n v="26.9"/>
    <s v="Finland"/>
    <s v="UU"/>
    <x v="0"/>
  </r>
  <r>
    <x v="25"/>
    <x v="3"/>
    <x v="75"/>
    <d v="1922-02-12T00:00:00"/>
    <n v="58"/>
    <n v="11.75"/>
    <s v="Sweden"/>
    <s v="UU"/>
    <x v="0"/>
  </r>
  <r>
    <x v="0"/>
    <x v="4"/>
    <x v="70"/>
    <d v="1933-11-10T00:00:00"/>
    <n v="61.72"/>
    <n v="17.079999999999998"/>
    <s v="Sweden"/>
    <s v="UU"/>
    <x v="0"/>
  </r>
  <r>
    <x v="8"/>
    <x v="4"/>
    <x v="70"/>
    <d v="1913-11-10T00:00:00"/>
    <n v="61.72"/>
    <n v="17.079999999999998"/>
    <s v="Sweden"/>
    <s v="DH"/>
    <x v="0"/>
  </r>
  <r>
    <x v="17"/>
    <x v="4"/>
    <x v="70"/>
    <d v="1917-11-10T00:00:00"/>
    <n v="57.85"/>
    <n v="11.9"/>
    <s v="Sweden"/>
    <s v="AH"/>
    <x v="0"/>
  </r>
  <r>
    <x v="14"/>
    <x v="4"/>
    <x v="70"/>
    <d v="1930-11-10T00:00:00"/>
    <n v="57.85"/>
    <n v="11.9"/>
    <s v="Sweden"/>
    <s v="AH"/>
    <x v="0"/>
  </r>
  <r>
    <x v="10"/>
    <x v="8"/>
    <x v="70"/>
    <d v="1920-12-09T00:00:00"/>
    <n v="57.85"/>
    <n v="11.9"/>
    <s v="Sweden"/>
    <s v="UU"/>
    <x v="0"/>
  </r>
  <r>
    <x v="22"/>
    <x v="3"/>
    <x v="70"/>
    <d v="1908-02-10T00:00:00"/>
    <n v="57.63"/>
    <n v="11.87"/>
    <s v="Sweden"/>
    <s v="AH"/>
    <x v="2"/>
  </r>
  <r>
    <x v="5"/>
    <x v="10"/>
    <x v="76"/>
    <d v="1908-08-10T00:00:00"/>
    <n v="55.67"/>
    <n v="13.48"/>
    <s v="Sweden"/>
    <s v="DH"/>
    <x v="0"/>
  </r>
  <r>
    <x v="23"/>
    <x v="0"/>
    <x v="70"/>
    <d v="1917-03-11T00:00:00"/>
    <n v="55.68"/>
    <n v="13.5"/>
    <s v="Sweden"/>
    <s v="UU"/>
    <x v="1"/>
  </r>
  <r>
    <x v="20"/>
    <x v="4"/>
    <x v="70"/>
    <d v="1911-11-10T00:00:00"/>
    <n v="57.77"/>
    <n v="12.05"/>
    <s v="Sweden"/>
    <s v="UU"/>
    <x v="0"/>
  </r>
  <r>
    <x v="9"/>
    <x v="2"/>
    <x v="75"/>
    <d v="1907-05-14T00:00:00"/>
    <n v="51.17"/>
    <n v="4.9800000000000004"/>
    <s v="Belgium"/>
    <s v="UU"/>
    <x v="0"/>
  </r>
  <r>
    <x v="5"/>
    <x v="8"/>
    <x v="76"/>
    <d v="1908-12-10T00:00:00"/>
    <n v="50.1"/>
    <n v="15.6"/>
    <s v="Czech Republic"/>
    <s v="DH"/>
    <x v="0"/>
  </r>
  <r>
    <x v="0"/>
    <x v="4"/>
    <x v="76"/>
    <d v="1933-11-11T00:00:00"/>
    <n v="51.2"/>
    <n v="8.82"/>
    <s v="Germany"/>
    <s v="UU"/>
    <x v="0"/>
  </r>
  <r>
    <x v="10"/>
    <x v="6"/>
    <x v="76"/>
    <d v="1921-01-10T00:00:00"/>
    <n v="51.33"/>
    <n v="8.8699999999999992"/>
    <s v="Germany"/>
    <s v="UU"/>
    <x v="0"/>
  </r>
  <r>
    <x v="3"/>
    <x v="7"/>
    <x v="75"/>
    <d v="1934-10-12T00:00:00"/>
    <n v="51.37"/>
    <n v="9.02"/>
    <s v="Germany"/>
    <s v="AH"/>
    <x v="0"/>
  </r>
  <r>
    <x v="20"/>
    <x v="6"/>
    <x v="77"/>
    <d v="1912-01-13T00:00:00"/>
    <n v="51.2"/>
    <n v="8.7200000000000006"/>
    <s v="Germany"/>
    <s v="DH"/>
    <x v="0"/>
  </r>
  <r>
    <x v="7"/>
    <x v="4"/>
    <x v="75"/>
    <d v="1935-11-12T00:00:00"/>
    <n v="37"/>
    <n v="-6.5"/>
    <s v="Spain"/>
    <s v="PD"/>
    <x v="0"/>
  </r>
  <r>
    <x v="25"/>
    <x v="5"/>
    <x v="75"/>
    <d v="1921-09-12T00:00:00"/>
    <n v="40.72"/>
    <n v="-4.08"/>
    <s v="Spain"/>
    <s v="UU"/>
    <x v="0"/>
  </r>
  <r>
    <x v="10"/>
    <x v="7"/>
    <x v="75"/>
    <d v="1920-10-11T00:00:00"/>
    <n v="59.18"/>
    <n v="25.22"/>
    <s v="Estonia"/>
    <s v="DH"/>
    <x v="0"/>
  </r>
  <r>
    <x v="4"/>
    <x v="3"/>
    <x v="76"/>
    <d v="1924-02-11T00:00:00"/>
    <n v="53.25"/>
    <n v="-4.4000000000000004"/>
    <s v="UK"/>
    <s v="UU"/>
    <x v="0"/>
  </r>
  <r>
    <x v="6"/>
    <x v="8"/>
    <x v="76"/>
    <d v="1915-12-11T00:00:00"/>
    <n v="53.3"/>
    <n v="-4.5199999999999996"/>
    <s v="UK"/>
    <s v="AH"/>
    <x v="0"/>
  </r>
  <r>
    <x v="28"/>
    <x v="9"/>
    <x v="75"/>
    <d v="1932-07-14T00:00:00"/>
    <n v="51.2"/>
    <n v="1.4"/>
    <s v="UK"/>
    <s v="UU"/>
    <x v="0"/>
  </r>
  <r>
    <x v="30"/>
    <x v="10"/>
    <x v="75"/>
    <d v="1909-08-12T00:00:00"/>
    <n v="54.08"/>
    <n v="-4.75"/>
    <s v="UK"/>
    <s v="DH"/>
    <x v="0"/>
  </r>
  <r>
    <x v="22"/>
    <x v="6"/>
    <x v="76"/>
    <d v="1908-01-11T00:00:00"/>
    <n v="53.3"/>
    <n v="-2.68"/>
    <s v="UK"/>
    <s v="UU"/>
    <x v="0"/>
  </r>
  <r>
    <x v="24"/>
    <x v="5"/>
    <x v="77"/>
    <d v="1918-09-13T00:00:00"/>
    <n v="53.38"/>
    <n v="-1.58"/>
    <s v="UK"/>
    <s v="UU"/>
    <x v="0"/>
  </r>
  <r>
    <x v="27"/>
    <x v="8"/>
    <x v="75"/>
    <d v="1912-12-11T00:00:00"/>
    <n v="53.27"/>
    <n v="-2.6"/>
    <s v="UK"/>
    <s v="UU"/>
    <x v="0"/>
  </r>
  <r>
    <x v="16"/>
    <x v="4"/>
    <x v="76"/>
    <d v="1925-11-11T00:00:00"/>
    <n v="53.42"/>
    <n v="-2.58"/>
    <s v="UK"/>
    <s v="UU"/>
    <x v="0"/>
  </r>
  <r>
    <x v="27"/>
    <x v="4"/>
    <x v="76"/>
    <d v="1912-11-10T00:00:00"/>
    <n v="53.47"/>
    <n v="-1.03"/>
    <s v="UK"/>
    <s v="DH"/>
    <x v="0"/>
  </r>
  <r>
    <x v="27"/>
    <x v="4"/>
    <x v="76"/>
    <d v="1912-11-10T00:00:00"/>
    <n v="53.47"/>
    <n v="-1.03"/>
    <s v="UK"/>
    <s v="DH"/>
    <x v="0"/>
  </r>
  <r>
    <x v="13"/>
    <x v="3"/>
    <x v="76"/>
    <d v="1915-02-11T00:00:00"/>
    <n v="52.88"/>
    <n v="-1.4"/>
    <s v="UK"/>
    <s v="UU"/>
    <x v="0"/>
  </r>
  <r>
    <x v="13"/>
    <x v="5"/>
    <x v="84"/>
    <d v="1914-09-17T00:00:00"/>
    <n v="53.9"/>
    <n v="-2.93"/>
    <s v="UK"/>
    <s v="PD"/>
    <x v="0"/>
  </r>
  <r>
    <x v="10"/>
    <x v="4"/>
    <x v="77"/>
    <d v="1920-11-12T00:00:00"/>
    <n v="51.67"/>
    <n v="-1.7000000000000002"/>
    <s v="UK"/>
    <s v="DH"/>
    <x v="0"/>
  </r>
  <r>
    <x v="6"/>
    <x v="4"/>
    <x v="76"/>
    <d v="1915-11-11T00:00:00"/>
    <n v="53.92"/>
    <n v="-2.92"/>
    <s v="UK"/>
    <s v="PD"/>
    <x v="0"/>
  </r>
  <r>
    <x v="30"/>
    <x v="3"/>
    <x v="75"/>
    <d v="1910-02-12T00:00:00"/>
    <n v="52.7"/>
    <n v="8.9499999999999993"/>
    <s v="Eire"/>
    <s v="UU"/>
    <x v="0"/>
  </r>
  <r>
    <x v="2"/>
    <x v="4"/>
    <x v="72"/>
    <d v="1919-11-16T00:00:00"/>
    <n v="52.53"/>
    <n v="8.93"/>
    <s v="Eire"/>
    <s v="AH"/>
    <x v="0"/>
  </r>
  <r>
    <x v="12"/>
    <x v="4"/>
    <x v="75"/>
    <d v="1927-11-12T00:00:00"/>
    <n v="53.2"/>
    <n v="-1.22"/>
    <s v="UK"/>
    <s v="AH"/>
    <x v="0"/>
  </r>
  <r>
    <x v="1"/>
    <x v="6"/>
    <x v="76"/>
    <d v="1911-01-11T00:00:00"/>
    <n v="52.35"/>
    <n v="4.53"/>
    <s v="Netherlands"/>
    <s v="UU"/>
    <x v="0"/>
  </r>
  <r>
    <x v="19"/>
    <x v="7"/>
    <x v="75"/>
    <d v="1926-10-12T00:00:00"/>
    <n v="52.35"/>
    <n v="4.5199999999999996"/>
    <s v="Netherlands"/>
    <s v="UU"/>
    <x v="1"/>
  </r>
  <r>
    <x v="28"/>
    <x v="10"/>
    <x v="75"/>
    <d v="1932-08-11T00:00:00"/>
    <n v="52.33"/>
    <n v="4.53"/>
    <s v="Netherlands"/>
    <s v="UU"/>
    <x v="1"/>
  </r>
  <r>
    <x v="0"/>
    <x v="9"/>
    <x v="83"/>
    <d v="1933-07-21T00:00:00"/>
    <n v="52.3"/>
    <n v="4.4800000000000004"/>
    <s v="Netherlands"/>
    <s v="DH"/>
    <x v="0"/>
  </r>
  <r>
    <x v="8"/>
    <x v="7"/>
    <x v="77"/>
    <d v="1913-10-13T00:00:00"/>
    <n v="53.15"/>
    <n v="4.82"/>
    <s v="Netherlands"/>
    <s v="UU"/>
    <x v="0"/>
  </r>
  <r>
    <x v="22"/>
    <x v="4"/>
    <x v="76"/>
    <d v="1907-11-11T00:00:00"/>
    <n v="53.05"/>
    <n v="4.72"/>
    <s v="Netherlands"/>
    <s v="RH"/>
    <x v="2"/>
  </r>
  <r>
    <x v="25"/>
    <x v="4"/>
    <x v="76"/>
    <d v="1921-11-11T00:00:00"/>
    <n v="52.17"/>
    <n v="4.37"/>
    <s v="Netherlands"/>
    <s v="UU"/>
    <x v="0"/>
  </r>
  <r>
    <x v="5"/>
    <x v="5"/>
    <x v="79"/>
    <d v="1908-09-13T00:00:00"/>
    <n v="52.35"/>
    <n v="4.5199999999999996"/>
    <s v="Netherlands"/>
    <s v="PD"/>
    <x v="0"/>
  </r>
  <r>
    <x v="10"/>
    <x v="4"/>
    <x v="77"/>
    <d v="1920-11-12T00:00:00"/>
    <n v="52.18"/>
    <n v="4.47"/>
    <s v="Netherlands"/>
    <s v="UU"/>
    <x v="0"/>
  </r>
  <r>
    <x v="9"/>
    <x v="4"/>
    <x v="76"/>
    <d v="1906-11-11T00:00:00"/>
    <n v="52.3"/>
    <n v="4.53"/>
    <s v="Netherlands"/>
    <s v="UU"/>
    <x v="1"/>
  </r>
  <r>
    <x v="2"/>
    <x v="9"/>
    <x v="75"/>
    <d v="1919-07-15T00:00:00"/>
    <n v="52.22"/>
    <n v="4.45"/>
    <s v="Netherlands"/>
    <s v="DH"/>
    <x v="0"/>
  </r>
  <r>
    <x v="5"/>
    <x v="0"/>
    <x v="76"/>
    <d v="1909-03-12T00:00:00"/>
    <n v="52.35"/>
    <n v="4.53"/>
    <s v="Netherlands"/>
    <s v="UU"/>
    <x v="0"/>
  </r>
  <r>
    <x v="16"/>
    <x v="11"/>
    <x v="76"/>
    <d v="1926-04-13T00:00:00"/>
    <n v="58.03"/>
    <n v="7.42"/>
    <s v="Norway"/>
    <s v="RH"/>
    <x v="2"/>
  </r>
  <r>
    <x v="8"/>
    <x v="11"/>
    <x v="76"/>
    <d v="1914-04-13T00:00:00"/>
    <n v="58.03"/>
    <n v="7.42"/>
    <s v="Norway"/>
    <s v="RH"/>
    <x v="2"/>
  </r>
  <r>
    <x v="17"/>
    <x v="4"/>
    <x v="76"/>
    <d v="1917-11-11T00:00:00"/>
    <n v="60.63"/>
    <n v="25.33"/>
    <s v="Finland"/>
    <s v="UU"/>
    <x v="0"/>
  </r>
  <r>
    <x v="28"/>
    <x v="7"/>
    <x v="75"/>
    <d v="1932-10-11T00:00:00"/>
    <n v="60.3"/>
    <n v="25.03"/>
    <s v="Finland"/>
    <s v="UU"/>
    <x v="0"/>
  </r>
  <r>
    <x v="4"/>
    <x v="8"/>
    <x v="76"/>
    <d v="1923-12-11T00:00:00"/>
    <n v="63.9"/>
    <n v="23.33"/>
    <s v="Finland"/>
    <s v="AH"/>
    <x v="2"/>
  </r>
  <r>
    <x v="1"/>
    <x v="4"/>
    <x v="76"/>
    <d v="1910-11-11T00:00:00"/>
    <n v="60.25"/>
    <n v="24.97"/>
    <s v="Finland"/>
    <s v="AH"/>
    <x v="0"/>
  </r>
  <r>
    <x v="4"/>
    <x v="4"/>
    <x v="76"/>
    <d v="1923-11-11T00:00:00"/>
    <n v="62.48"/>
    <n v="21.33"/>
    <s v="Finland"/>
    <s v="UU"/>
    <x v="0"/>
  </r>
  <r>
    <x v="3"/>
    <x v="0"/>
    <x v="76"/>
    <d v="1935-03-13T00:00:00"/>
    <n v="63.25"/>
    <n v="22.45"/>
    <s v="Finland"/>
    <s v="UU"/>
    <x v="0"/>
  </r>
  <r>
    <x v="8"/>
    <x v="3"/>
    <x v="76"/>
    <d v="1914-02-11T00:00:00"/>
    <n v="61.52"/>
    <n v="21.77"/>
    <s v="Finland"/>
    <s v="DH"/>
    <x v="0"/>
  </r>
  <r>
    <x v="30"/>
    <x v="8"/>
    <x v="76"/>
    <d v="1909-12-11T00:00:00"/>
    <n v="63.7"/>
    <n v="28.78"/>
    <s v="Finland"/>
    <s v="AH"/>
    <x v="0"/>
  </r>
  <r>
    <x v="28"/>
    <x v="5"/>
    <x v="77"/>
    <d v="1932-09-12T00:00:00"/>
    <n v="64.47"/>
    <n v="27.8"/>
    <s v="Finland"/>
    <s v="UU"/>
    <x v="0"/>
  </r>
  <r>
    <x v="25"/>
    <x v="11"/>
    <x v="75"/>
    <d v="1922-04-14T00:00:00"/>
    <n v="60.65"/>
    <n v="25"/>
    <s v="Finland"/>
    <s v="DH"/>
    <x v="0"/>
  </r>
  <r>
    <x v="28"/>
    <x v="4"/>
    <x v="84"/>
    <d v="1932-11-16T00:00:00"/>
    <n v="60.62"/>
    <n v="24.8"/>
    <s v="Finland"/>
    <s v="UU"/>
    <x v="0"/>
  </r>
  <r>
    <x v="11"/>
    <x v="4"/>
    <x v="76"/>
    <d v="1931-11-11T00:00:00"/>
    <n v="60.6"/>
    <n v="24.65"/>
    <s v="Finland"/>
    <s v="AH"/>
    <x v="0"/>
  </r>
  <r>
    <x v="10"/>
    <x v="0"/>
    <x v="75"/>
    <d v="1921-03-13T00:00:00"/>
    <n v="60.87"/>
    <n v="23.52"/>
    <s v="Finland"/>
    <s v="UU"/>
    <x v="0"/>
  </r>
  <r>
    <x v="28"/>
    <x v="4"/>
    <x v="76"/>
    <d v="1932-11-10T00:00:00"/>
    <n v="60.8"/>
    <n v="23.63"/>
    <s v="Finland"/>
    <s v="UU"/>
    <x v="0"/>
  </r>
  <r>
    <x v="16"/>
    <x v="4"/>
    <x v="76"/>
    <d v="1925-11-11T00:00:00"/>
    <n v="60.85"/>
    <n v="23.58"/>
    <s v="Finland"/>
    <s v="UU"/>
    <x v="0"/>
  </r>
  <r>
    <x v="14"/>
    <x v="4"/>
    <x v="76"/>
    <d v="1930-11-11T00:00:00"/>
    <n v="62.73"/>
    <n v="22.57"/>
    <s v="Finland"/>
    <s v="UU"/>
    <x v="0"/>
  </r>
  <r>
    <x v="20"/>
    <x v="6"/>
    <x v="76"/>
    <d v="1912-01-11T00:00:00"/>
    <n v="60.92"/>
    <n v="26.72"/>
    <s v="Finland"/>
    <s v="AH"/>
    <x v="0"/>
  </r>
  <r>
    <x v="10"/>
    <x v="6"/>
    <x v="74"/>
    <d v="1921-01-14T00:00:00"/>
    <n v="62.72"/>
    <n v="22.55"/>
    <s v="Finland"/>
    <s v="UU"/>
    <x v="1"/>
  </r>
  <r>
    <x v="26"/>
    <x v="7"/>
    <x v="75"/>
    <d v="1922-10-12T00:00:00"/>
    <n v="62.68"/>
    <n v="22.45"/>
    <s v="Finland"/>
    <s v="UU"/>
    <x v="0"/>
  </r>
  <r>
    <x v="11"/>
    <x v="11"/>
    <x v="76"/>
    <d v="1932-04-12T00:00:00"/>
    <n v="60.6"/>
    <n v="24.83"/>
    <s v="Finland"/>
    <s v="UU"/>
    <x v="0"/>
  </r>
  <r>
    <x v="8"/>
    <x v="6"/>
    <x v="76"/>
    <d v="1914-01-11T00:00:00"/>
    <n v="60.62"/>
    <n v="24.72"/>
    <s v="Finland"/>
    <s v="AH"/>
    <x v="0"/>
  </r>
  <r>
    <x v="13"/>
    <x v="4"/>
    <x v="76"/>
    <d v="1914-11-11T00:00:00"/>
    <n v="60.6"/>
    <n v="24.83"/>
    <s v="Finland"/>
    <s v="UU"/>
    <x v="0"/>
  </r>
  <r>
    <x v="10"/>
    <x v="8"/>
    <x v="76"/>
    <d v="1920-12-10T00:00:00"/>
    <n v="57.87"/>
    <n v="11.93"/>
    <s v="Sweden"/>
    <s v="UU"/>
    <x v="0"/>
  </r>
  <r>
    <x v="22"/>
    <x v="6"/>
    <x v="76"/>
    <d v="1908-01-11T00:00:00"/>
    <n v="56.2"/>
    <n v="15.65"/>
    <s v="Sweden"/>
    <s v="UU"/>
    <x v="0"/>
  </r>
  <r>
    <x v="6"/>
    <x v="3"/>
    <x v="76"/>
    <d v="1916-02-11T00:00:00"/>
    <n v="59.98"/>
    <n v="16.649999999999999"/>
    <s v="Sweden"/>
    <s v="AH"/>
    <x v="0"/>
  </r>
  <r>
    <x v="15"/>
    <x v="6"/>
    <x v="75"/>
    <d v="1930-01-12T00:00:00"/>
    <n v="60.02"/>
    <n v="13.6"/>
    <s v="Sweden"/>
    <s v="UU"/>
    <x v="0"/>
  </r>
  <r>
    <x v="14"/>
    <x v="0"/>
    <x v="75"/>
    <d v="1931-03-14T00:00:00"/>
    <n v="50.77"/>
    <n v="4.53"/>
    <s v="Belgium"/>
    <s v="AH"/>
    <x v="0"/>
  </r>
  <r>
    <x v="16"/>
    <x v="11"/>
    <x v="75"/>
    <d v="1926-04-14T00:00:00"/>
    <n v="50.78"/>
    <n v="3.13"/>
    <s v="France"/>
    <s v="DH"/>
    <x v="0"/>
  </r>
  <r>
    <x v="6"/>
    <x v="3"/>
    <x v="75"/>
    <d v="1916-02-12T00:00:00"/>
    <n v="50.28"/>
    <n v="4.38"/>
    <s v="Belgium"/>
    <s v="RH"/>
    <x v="2"/>
  </r>
  <r>
    <x v="21"/>
    <x v="0"/>
    <x v="75"/>
    <d v="1925-03-13T00:00:00"/>
    <n v="50.28"/>
    <n v="4.38"/>
    <s v="Belgium"/>
    <s v="RH"/>
    <x v="2"/>
  </r>
  <r>
    <x v="0"/>
    <x v="4"/>
    <x v="85"/>
    <d v="1933-11-26T00:00:00"/>
    <n v="39.58"/>
    <n v="-3.02"/>
    <s v="Spain"/>
    <s v="PD"/>
    <x v="0"/>
  </r>
  <r>
    <x v="5"/>
    <x v="3"/>
    <x v="75"/>
    <d v="1909-02-11T00:00:00"/>
    <n v="58.38"/>
    <n v="24.5"/>
    <s v="Estonia"/>
    <s v="UU"/>
    <x v="0"/>
  </r>
  <r>
    <x v="17"/>
    <x v="7"/>
    <x v="77"/>
    <d v="1917-10-13T00:00:00"/>
    <n v="50.83"/>
    <n v="-1.23"/>
    <s v="UK"/>
    <s v="UU"/>
    <x v="0"/>
  </r>
  <r>
    <x v="2"/>
    <x v="3"/>
    <x v="75"/>
    <d v="1920-02-12T00:00:00"/>
    <n v="52.52"/>
    <n v="-1.5"/>
    <s v="UK"/>
    <s v="ND"/>
    <x v="0"/>
  </r>
  <r>
    <x v="3"/>
    <x v="10"/>
    <x v="77"/>
    <d v="1934-08-13T00:00:00"/>
    <n v="50.95"/>
    <n v="-1.5"/>
    <s v="UK"/>
    <s v="RH"/>
    <x v="0"/>
  </r>
  <r>
    <x v="20"/>
    <x v="10"/>
    <x v="79"/>
    <d v="1911-08-14T00:00:00"/>
    <n v="51.73"/>
    <n v="-5.3"/>
    <s v="UK"/>
    <s v="AH"/>
    <x v="0"/>
  </r>
  <r>
    <x v="2"/>
    <x v="10"/>
    <x v="77"/>
    <d v="1919-08-13T00:00:00"/>
    <n v="54.05"/>
    <n v="-4.82"/>
    <s v="UK"/>
    <s v="UU"/>
    <x v="0"/>
  </r>
  <r>
    <x v="9"/>
    <x v="2"/>
    <x v="75"/>
    <d v="1907-05-14T00:00:00"/>
    <n v="53.42"/>
    <n v="-2.3199999999999998"/>
    <s v="UK"/>
    <s v="RH"/>
    <x v="0"/>
  </r>
  <r>
    <x v="13"/>
    <x v="3"/>
    <x v="67"/>
    <d v="1915-02-20T00:00:00"/>
    <n v="53.53"/>
    <n v="-2.33"/>
    <s v="UK"/>
    <s v="AH"/>
    <x v="0"/>
  </r>
  <r>
    <x v="10"/>
    <x v="1"/>
    <x v="77"/>
    <d v="1920-06-14T00:00:00"/>
    <n v="52.9"/>
    <n v="-1.23"/>
    <s v="UK"/>
    <s v="AH"/>
    <x v="0"/>
  </r>
  <r>
    <x v="5"/>
    <x v="5"/>
    <x v="77"/>
    <d v="1908-09-12T00:00:00"/>
    <n v="52.02"/>
    <n v="-1.1000000000000001"/>
    <s v="UK"/>
    <s v="UU"/>
    <x v="0"/>
  </r>
  <r>
    <x v="1"/>
    <x v="5"/>
    <x v="77"/>
    <d v="1910-09-13T00:00:00"/>
    <n v="52.23"/>
    <n v="-0.93"/>
    <s v="UK"/>
    <s v="UU"/>
    <x v="0"/>
  </r>
  <r>
    <x v="7"/>
    <x v="7"/>
    <x v="77"/>
    <d v="1935-10-13T00:00:00"/>
    <n v="52.2"/>
    <n v="-1"/>
    <s v="UK"/>
    <s v="AH"/>
    <x v="0"/>
  </r>
  <r>
    <x v="23"/>
    <x v="8"/>
    <x v="75"/>
    <d v="1916-12-11T00:00:00"/>
    <n v="52.75"/>
    <n v="-4.8"/>
    <s v="UK"/>
    <s v="UU"/>
    <x v="0"/>
  </r>
  <r>
    <x v="1"/>
    <x v="5"/>
    <x v="86"/>
    <d v="1910-09-24T00:00:00"/>
    <n v="52.75"/>
    <n v="-4.8"/>
    <s v="UK"/>
    <s v="AH"/>
    <x v="0"/>
  </r>
  <r>
    <x v="27"/>
    <x v="6"/>
    <x v="80"/>
    <d v="1913-01-17T00:00:00"/>
    <n v="53.33"/>
    <n v="-0.9"/>
    <s v="UK"/>
    <s v="AH"/>
    <x v="0"/>
  </r>
  <r>
    <x v="4"/>
    <x v="3"/>
    <x v="75"/>
    <d v="1924-02-12T00:00:00"/>
    <n v="50.43"/>
    <n v="-3.57"/>
    <s v="UK"/>
    <s v="PD"/>
    <x v="0"/>
  </r>
  <r>
    <x v="16"/>
    <x v="7"/>
    <x v="77"/>
    <d v="1925-10-13T00:00:00"/>
    <n v="53.48"/>
    <n v="-2.5300000000000002"/>
    <s v="UK"/>
    <s v="DH"/>
    <x v="0"/>
  </r>
  <r>
    <x v="16"/>
    <x v="7"/>
    <x v="77"/>
    <d v="1925-10-13T00:00:00"/>
    <n v="53.48"/>
    <n v="-2.5300000000000002"/>
    <s v="UK"/>
    <s v="DH"/>
    <x v="0"/>
  </r>
  <r>
    <x v="1"/>
    <x v="5"/>
    <x v="77"/>
    <d v="1910-09-13T00:00:00"/>
    <n v="52.72"/>
    <n v="0.42"/>
    <s v="UK"/>
    <s v="UU"/>
    <x v="0"/>
  </r>
  <r>
    <x v="10"/>
    <x v="8"/>
    <x v="75"/>
    <d v="1920-12-11T00:00:00"/>
    <n v="53.33"/>
    <n v="-2.8"/>
    <s v="UK"/>
    <s v="RH"/>
    <x v="0"/>
  </r>
  <r>
    <x v="10"/>
    <x v="8"/>
    <x v="75"/>
    <d v="1920-12-11T00:00:00"/>
    <n v="53.33"/>
    <n v="-2.8"/>
    <s v="UK"/>
    <s v="RH"/>
    <x v="0"/>
  </r>
  <r>
    <x v="22"/>
    <x v="8"/>
    <x v="77"/>
    <d v="1907-12-13T00:00:00"/>
    <n v="53.38"/>
    <n v="-2.8"/>
    <s v="UK"/>
    <s v="RH"/>
    <x v="0"/>
  </r>
  <r>
    <x v="10"/>
    <x v="8"/>
    <x v="75"/>
    <d v="1920-12-11T00:00:00"/>
    <n v="53.33"/>
    <n v="-2.8"/>
    <s v="UK"/>
    <s v="RH"/>
    <x v="0"/>
  </r>
  <r>
    <x v="10"/>
    <x v="8"/>
    <x v="75"/>
    <d v="1920-12-11T00:00:00"/>
    <n v="53.33"/>
    <n v="-2.8"/>
    <s v="UK"/>
    <s v="RH"/>
    <x v="0"/>
  </r>
  <r>
    <x v="21"/>
    <x v="4"/>
    <x v="72"/>
    <d v="1924-11-15T00:00:00"/>
    <n v="55.9"/>
    <n v="-3.23"/>
    <s v="UK"/>
    <s v="UU"/>
    <x v="0"/>
  </r>
  <r>
    <x v="12"/>
    <x v="7"/>
    <x v="74"/>
    <d v="1927-10-15T00:00:00"/>
    <n v="53.45"/>
    <n v="0"/>
    <s v="UK"/>
    <s v="RH"/>
    <x v="0"/>
  </r>
  <r>
    <x v="3"/>
    <x v="9"/>
    <x v="77"/>
    <d v="1934-07-16T00:00:00"/>
    <n v="52.17"/>
    <n v="0.95"/>
    <s v="UK"/>
    <s v="UU"/>
    <x v="0"/>
  </r>
  <r>
    <x v="21"/>
    <x v="4"/>
    <x v="74"/>
    <d v="1924-11-14T00:00:00"/>
    <n v="53.18"/>
    <n v="-1.2"/>
    <s v="UK"/>
    <s v="AH"/>
    <x v="0"/>
  </r>
  <r>
    <x v="25"/>
    <x v="9"/>
    <x v="77"/>
    <d v="1921-07-15T00:00:00"/>
    <n v="53.2"/>
    <n v="-1.17"/>
    <s v="UK"/>
    <s v="UU"/>
    <x v="0"/>
  </r>
  <r>
    <x v="17"/>
    <x v="4"/>
    <x v="75"/>
    <d v="1917-11-12T00:00:00"/>
    <n v="53.22"/>
    <n v="5.77"/>
    <s v="Netherlands"/>
    <s v="UU"/>
    <x v="0"/>
  </r>
  <r>
    <x v="4"/>
    <x v="0"/>
    <x v="75"/>
    <d v="1924-03-13T00:00:00"/>
    <n v="52.02"/>
    <n v="4.57"/>
    <s v="Netherlands"/>
    <s v="DH"/>
    <x v="0"/>
  </r>
  <r>
    <x v="20"/>
    <x v="11"/>
    <x v="75"/>
    <d v="1912-04-13T00:00:00"/>
    <n v="52.02"/>
    <n v="4.57"/>
    <s v="Netherlands"/>
    <s v="DH"/>
    <x v="0"/>
  </r>
  <r>
    <x v="7"/>
    <x v="1"/>
    <x v="77"/>
    <d v="1935-06-15T00:00:00"/>
    <n v="53.17"/>
    <n v="4.8499999999999996"/>
    <s v="Netherlands"/>
    <s v="UU"/>
    <x v="0"/>
  </r>
  <r>
    <x v="13"/>
    <x v="8"/>
    <x v="74"/>
    <d v="1914-12-15T00:00:00"/>
    <n v="53.02"/>
    <n v="4.72"/>
    <s v="Netherlands"/>
    <s v="UU"/>
    <x v="0"/>
  </r>
  <r>
    <x v="13"/>
    <x v="11"/>
    <x v="75"/>
    <d v="1915-04-14T00:00:00"/>
    <n v="52.25"/>
    <n v="4.43"/>
    <s v="Netherlands"/>
    <s v="DH"/>
    <x v="0"/>
  </r>
  <r>
    <x v="12"/>
    <x v="9"/>
    <x v="77"/>
    <d v="1927-07-16T00:00:00"/>
    <n v="52.02"/>
    <n v="4.38"/>
    <s v="Netherlands"/>
    <s v="UU"/>
    <x v="0"/>
  </r>
  <r>
    <x v="4"/>
    <x v="4"/>
    <x v="75"/>
    <d v="1923-11-12T00:00:00"/>
    <n v="52.18"/>
    <n v="4.38"/>
    <s v="Netherlands"/>
    <s v="PD"/>
    <x v="0"/>
  </r>
  <r>
    <x v="25"/>
    <x v="8"/>
    <x v="75"/>
    <d v="1921-12-12T00:00:00"/>
    <n v="58.03"/>
    <n v="7.42"/>
    <s v="Norway"/>
    <s v="RH"/>
    <x v="2"/>
  </r>
  <r>
    <x v="16"/>
    <x v="8"/>
    <x v="75"/>
    <d v="1925-12-12T00:00:00"/>
    <n v="58.03"/>
    <n v="7.42"/>
    <s v="Norway"/>
    <s v="RH"/>
    <x v="2"/>
  </r>
  <r>
    <x v="10"/>
    <x v="0"/>
    <x v="75"/>
    <d v="1921-03-13T00:00:00"/>
    <n v="58.02"/>
    <n v="7.42"/>
    <s v="Norway"/>
    <s v="UU"/>
    <x v="0"/>
  </r>
  <r>
    <x v="13"/>
    <x v="4"/>
    <x v="75"/>
    <d v="1914-11-12T00:00:00"/>
    <n v="58.97"/>
    <n v="5.67"/>
    <s v="Norway"/>
    <s v="RH"/>
    <x v="2"/>
  </r>
  <r>
    <x v="4"/>
    <x v="4"/>
    <x v="75"/>
    <d v="1923-11-12T00:00:00"/>
    <n v="50.28"/>
    <n v="18.670000000000002"/>
    <s v="Poland"/>
    <s v="ND"/>
    <x v="0"/>
  </r>
  <r>
    <x v="22"/>
    <x v="4"/>
    <x v="75"/>
    <d v="1907-11-12T00:00:00"/>
    <n v="50.28"/>
    <n v="18.670000000000002"/>
    <s v="Poland"/>
    <s v="UU"/>
    <x v="0"/>
  </r>
  <r>
    <x v="12"/>
    <x v="4"/>
    <x v="75"/>
    <d v="1927-11-12T00:00:00"/>
    <n v="66.77"/>
    <n v="23.97"/>
    <s v="Finland"/>
    <s v="UU"/>
    <x v="0"/>
  </r>
  <r>
    <x v="20"/>
    <x v="8"/>
    <x v="77"/>
    <d v="1911-12-13T00:00:00"/>
    <n v="61.67"/>
    <n v="21.5"/>
    <s v="Finland"/>
    <s v="UU"/>
    <x v="0"/>
  </r>
  <r>
    <x v="6"/>
    <x v="4"/>
    <x v="77"/>
    <d v="1915-11-13T00:00:00"/>
    <n v="60.25"/>
    <n v="24.87"/>
    <s v="Finland"/>
    <s v="UU"/>
    <x v="0"/>
  </r>
  <r>
    <x v="17"/>
    <x v="9"/>
    <x v="79"/>
    <d v="1917-07-16T00:00:00"/>
    <n v="60.17"/>
    <n v="23.83"/>
    <s v="Finland"/>
    <s v="UU"/>
    <x v="1"/>
  </r>
  <r>
    <x v="14"/>
    <x v="7"/>
    <x v="75"/>
    <d v="1930-10-12T00:00:00"/>
    <n v="62.48"/>
    <n v="21.33"/>
    <s v="Finland"/>
    <s v="PD"/>
    <x v="0"/>
  </r>
  <r>
    <x v="20"/>
    <x v="3"/>
    <x v="75"/>
    <d v="1912-02-12T00:00:00"/>
    <n v="60.43"/>
    <n v="23.03"/>
    <s v="Finland"/>
    <s v="AH"/>
    <x v="0"/>
  </r>
  <r>
    <x v="11"/>
    <x v="0"/>
    <x v="75"/>
    <d v="1932-03-13T00:00:00"/>
    <n v="61.05"/>
    <n v="25.02"/>
    <s v="Finland"/>
    <s v="DH"/>
    <x v="0"/>
  </r>
  <r>
    <x v="11"/>
    <x v="0"/>
    <x v="75"/>
    <d v="1932-03-13T00:00:00"/>
    <n v="61.05"/>
    <n v="25.02"/>
    <s v="Finland"/>
    <s v="DH"/>
    <x v="0"/>
  </r>
  <r>
    <x v="7"/>
    <x v="8"/>
    <x v="72"/>
    <d v="1935-12-16T00:00:00"/>
    <n v="63.88"/>
    <n v="27.5"/>
    <s v="Finland"/>
    <s v="UU"/>
    <x v="0"/>
  </r>
  <r>
    <x v="25"/>
    <x v="8"/>
    <x v="75"/>
    <d v="1921-12-12T00:00:00"/>
    <n v="61.77"/>
    <n v="23.05"/>
    <s v="Finland"/>
    <s v="PD"/>
    <x v="0"/>
  </r>
  <r>
    <x v="8"/>
    <x v="8"/>
    <x v="75"/>
    <d v="1913-12-12T00:00:00"/>
    <n v="60.8"/>
    <n v="23.28"/>
    <s v="Finland"/>
    <s v="AH"/>
    <x v="0"/>
  </r>
  <r>
    <x v="29"/>
    <x v="0"/>
    <x v="79"/>
    <d v="1937-03-15T00:00:00"/>
    <n v="65.819999999999993"/>
    <n v="24.43"/>
    <s v="Finland"/>
    <s v="RH"/>
    <x v="2"/>
  </r>
  <r>
    <x v="6"/>
    <x v="5"/>
    <x v="79"/>
    <d v="1915-09-14T00:00:00"/>
    <n v="62.72"/>
    <n v="22.55"/>
    <s v="Finland"/>
    <s v="AH"/>
    <x v="0"/>
  </r>
  <r>
    <x v="26"/>
    <x v="5"/>
    <x v="77"/>
    <d v="1922-09-13T00:00:00"/>
    <n v="63.22"/>
    <n v="21.85"/>
    <s v="Finland"/>
    <s v="DH"/>
    <x v="0"/>
  </r>
  <r>
    <x v="23"/>
    <x v="6"/>
    <x v="72"/>
    <d v="1917-01-15T00:00:00"/>
    <n v="62.97"/>
    <n v="21.92"/>
    <s v="Finland"/>
    <s v="PD"/>
    <x v="0"/>
  </r>
  <r>
    <x v="18"/>
    <x v="8"/>
    <x v="75"/>
    <d v="1928-12-11T00:00:00"/>
    <n v="62.92"/>
    <n v="23.08"/>
    <s v="Finland"/>
    <s v="UU"/>
    <x v="0"/>
  </r>
  <r>
    <x v="28"/>
    <x v="5"/>
    <x v="72"/>
    <d v="1932-09-15T00:00:00"/>
    <n v="61.48"/>
    <n v="21.77"/>
    <s v="Finland"/>
    <s v="UU"/>
    <x v="0"/>
  </r>
  <r>
    <x v="26"/>
    <x v="6"/>
    <x v="75"/>
    <d v="1923-01-12T00:00:00"/>
    <n v="61.5"/>
    <n v="21.75"/>
    <s v="Finland"/>
    <s v="AH"/>
    <x v="0"/>
  </r>
  <r>
    <x v="15"/>
    <x v="11"/>
    <x v="75"/>
    <d v="1930-04-14T00:00:00"/>
    <n v="63.7"/>
    <n v="28.77"/>
    <s v="Finland"/>
    <s v="DH"/>
    <x v="0"/>
  </r>
  <r>
    <x v="27"/>
    <x v="8"/>
    <x v="75"/>
    <d v="1912-12-11T00:00:00"/>
    <n v="63.68"/>
    <n v="28.8"/>
    <s v="Finland"/>
    <s v="DH"/>
    <x v="0"/>
  </r>
  <r>
    <x v="23"/>
    <x v="3"/>
    <x v="77"/>
    <d v="1917-02-12T00:00:00"/>
    <n v="60.53"/>
    <n v="25.12"/>
    <s v="Finland"/>
    <s v="UU"/>
    <x v="0"/>
  </r>
  <r>
    <x v="16"/>
    <x v="6"/>
    <x v="77"/>
    <d v="1926-01-13T00:00:00"/>
    <n v="60.5"/>
    <n v="25.05"/>
    <s v="Finland"/>
    <s v="AH"/>
    <x v="0"/>
  </r>
  <r>
    <x v="24"/>
    <x v="4"/>
    <x v="75"/>
    <d v="1918-11-12T00:00:00"/>
    <n v="60.53"/>
    <n v="24.77"/>
    <s v="Finland"/>
    <s v="UU"/>
    <x v="0"/>
  </r>
  <r>
    <x v="15"/>
    <x v="0"/>
    <x v="79"/>
    <d v="1930-03-16T00:00:00"/>
    <n v="65.819999999999993"/>
    <n v="24.43"/>
    <s v="Finland"/>
    <s v="RH"/>
    <x v="2"/>
  </r>
  <r>
    <x v="18"/>
    <x v="6"/>
    <x v="75"/>
    <d v="1929-01-11T00:00:00"/>
    <n v="65.819999999999993"/>
    <n v="24.43"/>
    <s v="Finland"/>
    <s v="AH"/>
    <x v="0"/>
  </r>
  <r>
    <x v="2"/>
    <x v="8"/>
    <x v="79"/>
    <d v="1919-12-14T00:00:00"/>
    <n v="62.88"/>
    <n v="26.37"/>
    <s v="Finland"/>
    <s v="UU"/>
    <x v="0"/>
  </r>
  <r>
    <x v="10"/>
    <x v="8"/>
    <x v="75"/>
    <d v="1920-12-11T00:00:00"/>
    <n v="63.13"/>
    <n v="27.07"/>
    <s v="Finland"/>
    <s v="DH"/>
    <x v="0"/>
  </r>
  <r>
    <x v="7"/>
    <x v="3"/>
    <x v="75"/>
    <d v="1936-02-12T00:00:00"/>
    <n v="60.27"/>
    <n v="24.83"/>
    <s v="Finland"/>
    <s v="UU"/>
    <x v="0"/>
  </r>
  <r>
    <x v="29"/>
    <x v="10"/>
    <x v="77"/>
    <d v="1936-08-12T00:00:00"/>
    <n v="60.25"/>
    <n v="25.2"/>
    <s v="Finland"/>
    <s v="DH"/>
    <x v="0"/>
  </r>
  <r>
    <x v="7"/>
    <x v="8"/>
    <x v="77"/>
    <d v="1935-12-13T00:00:00"/>
    <n v="60.2"/>
    <n v="24.98"/>
    <s v="Finland"/>
    <s v="RH"/>
    <x v="0"/>
  </r>
  <r>
    <x v="28"/>
    <x v="5"/>
    <x v="84"/>
    <d v="1932-09-16T00:00:00"/>
    <n v="60.45"/>
    <n v="24.35"/>
    <s v="Finland"/>
    <s v="UU"/>
    <x v="0"/>
  </r>
  <r>
    <x v="23"/>
    <x v="8"/>
    <x v="74"/>
    <d v="1916-12-14T00:00:00"/>
    <n v="60.45"/>
    <n v="24.52"/>
    <s v="Finland"/>
    <s v="DH"/>
    <x v="0"/>
  </r>
  <r>
    <x v="0"/>
    <x v="8"/>
    <x v="75"/>
    <d v="1933-12-12T00:00:00"/>
    <n v="62.72"/>
    <n v="22.53"/>
    <s v="Finland"/>
    <s v="UU"/>
    <x v="0"/>
  </r>
  <r>
    <x v="13"/>
    <x v="8"/>
    <x v="75"/>
    <d v="1914-12-12T00:00:00"/>
    <n v="62.82"/>
    <n v="22.27"/>
    <s v="Finland"/>
    <s v="AH"/>
    <x v="0"/>
  </r>
  <r>
    <x v="7"/>
    <x v="10"/>
    <x v="79"/>
    <d v="1935-08-14T00:00:00"/>
    <n v="50.6"/>
    <n v="2.83"/>
    <s v="France"/>
    <s v="RH"/>
    <x v="0"/>
  </r>
  <r>
    <x v="14"/>
    <x v="11"/>
    <x v="74"/>
    <d v="1931-04-17T00:00:00"/>
    <n v="59.03"/>
    <n v="24.43"/>
    <s v="Estonia"/>
    <s v="UU"/>
    <x v="0"/>
  </r>
  <r>
    <x v="28"/>
    <x v="4"/>
    <x v="87"/>
    <d v="1932-11-29T00:00:00"/>
    <n v="52.4"/>
    <n v="-4.08"/>
    <s v="UK"/>
    <s v="UU"/>
    <x v="1"/>
  </r>
  <r>
    <x v="8"/>
    <x v="4"/>
    <x v="77"/>
    <d v="1913-11-13T00:00:00"/>
    <n v="51.73"/>
    <n v="-5.3"/>
    <s v="UK"/>
    <s v="UU"/>
    <x v="0"/>
  </r>
  <r>
    <x v="16"/>
    <x v="4"/>
    <x v="77"/>
    <d v="1925-11-13T00:00:00"/>
    <n v="51.73"/>
    <n v="-5.3"/>
    <s v="UK"/>
    <s v="PD"/>
    <x v="0"/>
  </r>
  <r>
    <x v="24"/>
    <x v="5"/>
    <x v="79"/>
    <d v="1918-09-14T00:00:00"/>
    <n v="53.2"/>
    <n v="-1.48"/>
    <s v="UK"/>
    <s v="UU"/>
    <x v="0"/>
  </r>
  <r>
    <x v="11"/>
    <x v="8"/>
    <x v="74"/>
    <d v="1931-12-15T00:00:00"/>
    <n v="52.93"/>
    <n v="-1.45"/>
    <s v="UK"/>
    <s v="UU"/>
    <x v="0"/>
  </r>
  <r>
    <x v="30"/>
    <x v="6"/>
    <x v="84"/>
    <d v="1910-01-17T00:00:00"/>
    <n v="51.95"/>
    <n v="0.08"/>
    <s v="UK"/>
    <s v="UU"/>
    <x v="1"/>
  </r>
  <r>
    <x v="27"/>
    <x v="5"/>
    <x v="74"/>
    <d v="1912-09-14T00:00:00"/>
    <n v="51.78"/>
    <n v="0.02"/>
    <s v="UK"/>
    <s v="UU"/>
    <x v="0"/>
  </r>
  <r>
    <x v="27"/>
    <x v="8"/>
    <x v="77"/>
    <d v="1912-12-12T00:00:00"/>
    <n v="51.77"/>
    <n v="-0.75"/>
    <s v="UK"/>
    <s v="AH"/>
    <x v="0"/>
  </r>
  <r>
    <x v="26"/>
    <x v="10"/>
    <x v="79"/>
    <d v="1922-08-14T00:00:00"/>
    <n v="55.2"/>
    <n v="-1.85"/>
    <s v="UK"/>
    <s v="RH"/>
    <x v="0"/>
  </r>
  <r>
    <x v="12"/>
    <x v="7"/>
    <x v="77"/>
    <d v="1927-10-13T00:00:00"/>
    <n v="53.37"/>
    <n v="-2.85"/>
    <s v="UK"/>
    <s v="ND"/>
    <x v="2"/>
  </r>
  <r>
    <x v="1"/>
    <x v="4"/>
    <x v="77"/>
    <d v="1910-11-13T00:00:00"/>
    <n v="53.33"/>
    <n v="-2.8"/>
    <s v="UK"/>
    <s v="RH"/>
    <x v="0"/>
  </r>
  <r>
    <x v="1"/>
    <x v="4"/>
    <x v="77"/>
    <d v="1910-11-13T00:00:00"/>
    <n v="53.33"/>
    <n v="-2.8"/>
    <s v="UK"/>
    <s v="RH"/>
    <x v="0"/>
  </r>
  <r>
    <x v="1"/>
    <x v="4"/>
    <x v="77"/>
    <d v="1910-11-13T00:00:00"/>
    <n v="53.33"/>
    <n v="-2.8"/>
    <s v="UK"/>
    <s v="RH"/>
    <x v="0"/>
  </r>
  <r>
    <x v="22"/>
    <x v="7"/>
    <x v="79"/>
    <d v="1907-10-14T00:00:00"/>
    <n v="53.37"/>
    <n v="-2.83"/>
    <s v="UK"/>
    <s v="RH"/>
    <x v="0"/>
  </r>
  <r>
    <x v="10"/>
    <x v="0"/>
    <x v="77"/>
    <d v="1921-03-14T00:00:00"/>
    <n v="58.58"/>
    <n v="6.08"/>
    <s v="Norway"/>
    <s v="RH"/>
    <x v="0"/>
  </r>
  <r>
    <x v="11"/>
    <x v="6"/>
    <x v="77"/>
    <d v="1932-01-13T00:00:00"/>
    <n v="65.63"/>
    <n v="29.17"/>
    <s v="Finland"/>
    <s v="AH"/>
    <x v="2"/>
  </r>
  <r>
    <x v="28"/>
    <x v="8"/>
    <x v="77"/>
    <d v="1932-12-12T00:00:00"/>
    <n v="61"/>
    <n v="25.68"/>
    <s v="Finland"/>
    <s v="UU"/>
    <x v="0"/>
  </r>
  <r>
    <x v="12"/>
    <x v="8"/>
    <x v="77"/>
    <d v="1927-12-13T00:00:00"/>
    <n v="63.6"/>
    <n v="27.17"/>
    <s v="Finland"/>
    <s v="AH"/>
    <x v="0"/>
  </r>
  <r>
    <x v="16"/>
    <x v="10"/>
    <x v="79"/>
    <d v="1925-08-14T00:00:00"/>
    <n v="62.95"/>
    <n v="23.07"/>
    <s v="Finland"/>
    <s v="DH"/>
    <x v="0"/>
  </r>
  <r>
    <x v="26"/>
    <x v="8"/>
    <x v="77"/>
    <d v="1922-12-13T00:00:00"/>
    <n v="60.45"/>
    <n v="21.93"/>
    <s v="Finland"/>
    <s v="AH"/>
    <x v="0"/>
  </r>
  <r>
    <x v="26"/>
    <x v="8"/>
    <x v="77"/>
    <d v="1922-12-13T00:00:00"/>
    <n v="60.45"/>
    <n v="21.93"/>
    <s v="Finland"/>
    <s v="AH"/>
    <x v="0"/>
  </r>
  <r>
    <x v="26"/>
    <x v="8"/>
    <x v="77"/>
    <d v="1922-12-13T00:00:00"/>
    <n v="60.45"/>
    <n v="21.93"/>
    <s v="Finland"/>
    <s v="AH"/>
    <x v="0"/>
  </r>
  <r>
    <x v="19"/>
    <x v="6"/>
    <x v="77"/>
    <d v="1927-01-13T00:00:00"/>
    <n v="61.53"/>
    <n v="21.67"/>
    <s v="Finland"/>
    <s v="AH"/>
    <x v="0"/>
  </r>
  <r>
    <x v="8"/>
    <x v="3"/>
    <x v="77"/>
    <d v="1914-02-13T00:00:00"/>
    <n v="60.32"/>
    <n v="25.02"/>
    <s v="Finland"/>
    <s v="AH"/>
    <x v="0"/>
  </r>
  <r>
    <x v="9"/>
    <x v="6"/>
    <x v="77"/>
    <d v="1907-01-13T00:00:00"/>
    <n v="60.58"/>
    <n v="27.73"/>
    <s v="Finland"/>
    <s v="AH"/>
    <x v="0"/>
  </r>
  <r>
    <x v="22"/>
    <x v="8"/>
    <x v="74"/>
    <d v="1907-12-15T00:00:00"/>
    <n v="60.55"/>
    <n v="27.58"/>
    <s v="Finland"/>
    <s v="DH"/>
    <x v="0"/>
  </r>
  <r>
    <x v="18"/>
    <x v="4"/>
    <x v="77"/>
    <d v="1928-11-12T00:00:00"/>
    <n v="60.58"/>
    <n v="27.72"/>
    <s v="Finland"/>
    <s v="UU"/>
    <x v="0"/>
  </r>
  <r>
    <x v="25"/>
    <x v="4"/>
    <x v="77"/>
    <d v="1921-11-13T00:00:00"/>
    <n v="61.48"/>
    <n v="21.73"/>
    <s v="Finland"/>
    <s v="RH"/>
    <x v="2"/>
  </r>
  <r>
    <x v="2"/>
    <x v="4"/>
    <x v="77"/>
    <d v="1919-11-13T00:00:00"/>
    <n v="61.53"/>
    <n v="21.68"/>
    <s v="Finland"/>
    <s v="UU"/>
    <x v="0"/>
  </r>
  <r>
    <x v="17"/>
    <x v="4"/>
    <x v="77"/>
    <d v="1917-11-13T00:00:00"/>
    <n v="61.45"/>
    <n v="21.73"/>
    <s v="Finland"/>
    <s v="RH"/>
    <x v="2"/>
  </r>
  <r>
    <x v="22"/>
    <x v="8"/>
    <x v="77"/>
    <d v="1907-12-13T00:00:00"/>
    <n v="61.52"/>
    <n v="21.78"/>
    <s v="Finland"/>
    <s v="AH"/>
    <x v="0"/>
  </r>
  <r>
    <x v="10"/>
    <x v="6"/>
    <x v="77"/>
    <d v="1921-01-12T00:00:00"/>
    <n v="61.55"/>
    <n v="21.75"/>
    <s v="Finland"/>
    <s v="UU"/>
    <x v="0"/>
  </r>
  <r>
    <x v="7"/>
    <x v="4"/>
    <x v="77"/>
    <d v="1935-11-13T00:00:00"/>
    <n v="61.5"/>
    <n v="21.75"/>
    <s v="Finland"/>
    <s v="AH"/>
    <x v="0"/>
  </r>
  <r>
    <x v="8"/>
    <x v="8"/>
    <x v="77"/>
    <d v="1913-12-13T00:00:00"/>
    <n v="61.42"/>
    <n v="21.8"/>
    <s v="Finland"/>
    <s v="RH"/>
    <x v="2"/>
  </r>
  <r>
    <x v="4"/>
    <x v="8"/>
    <x v="77"/>
    <d v="1923-12-13T00:00:00"/>
    <n v="61.42"/>
    <n v="21.8"/>
    <s v="Finland"/>
    <s v="UU"/>
    <x v="0"/>
  </r>
  <r>
    <x v="13"/>
    <x v="8"/>
    <x v="77"/>
    <d v="1914-12-13T00:00:00"/>
    <n v="61.5"/>
    <n v="21.77"/>
    <s v="Finland"/>
    <s v="AH"/>
    <x v="0"/>
  </r>
  <r>
    <x v="6"/>
    <x v="6"/>
    <x v="77"/>
    <d v="1916-01-13T00:00:00"/>
    <n v="63.27"/>
    <n v="22.45"/>
    <s v="Finland"/>
    <s v="DH"/>
    <x v="0"/>
  </r>
  <r>
    <x v="10"/>
    <x v="5"/>
    <x v="79"/>
    <d v="1920-09-13T00:00:00"/>
    <n v="63.43"/>
    <n v="22.6"/>
    <s v="Finland"/>
    <s v="RH"/>
    <x v="0"/>
  </r>
  <r>
    <x v="24"/>
    <x v="4"/>
    <x v="77"/>
    <d v="1918-11-13T00:00:00"/>
    <n v="62.7"/>
    <n v="22.47"/>
    <s v="Finland"/>
    <s v="RH"/>
    <x v="2"/>
  </r>
  <r>
    <x v="27"/>
    <x v="8"/>
    <x v="77"/>
    <d v="1912-12-12T00:00:00"/>
    <n v="62.72"/>
    <n v="22.53"/>
    <s v="Finland"/>
    <s v="RH"/>
    <x v="2"/>
  </r>
  <r>
    <x v="30"/>
    <x v="3"/>
    <x v="77"/>
    <d v="1910-02-13T00:00:00"/>
    <n v="63.7"/>
    <n v="28.88"/>
    <s v="Finland"/>
    <s v="PD"/>
    <x v="0"/>
  </r>
  <r>
    <x v="10"/>
    <x v="6"/>
    <x v="77"/>
    <d v="1921-01-12T00:00:00"/>
    <n v="63.7"/>
    <n v="28.9"/>
    <s v="Finland"/>
    <s v="RH"/>
    <x v="0"/>
  </r>
  <r>
    <x v="2"/>
    <x v="6"/>
    <x v="88"/>
    <d v="1920-01-31T00:00:00"/>
    <n v="60.3"/>
    <n v="25"/>
    <s v="Finland"/>
    <s v="UU"/>
    <x v="1"/>
  </r>
  <r>
    <x v="17"/>
    <x v="1"/>
    <x v="79"/>
    <d v="1917-06-15T00:00:00"/>
    <n v="60.3"/>
    <n v="24.83"/>
    <s v="Finland"/>
    <s v="DH"/>
    <x v="0"/>
  </r>
  <r>
    <x v="20"/>
    <x v="7"/>
    <x v="79"/>
    <d v="1911-10-14T00:00:00"/>
    <n v="60.2"/>
    <n v="25.05"/>
    <s v="Finland"/>
    <s v="UU"/>
    <x v="0"/>
  </r>
  <r>
    <x v="17"/>
    <x v="6"/>
    <x v="77"/>
    <d v="1918-01-13T00:00:00"/>
    <n v="60.25"/>
    <n v="24.9"/>
    <s v="Finland"/>
    <s v="UU"/>
    <x v="0"/>
  </r>
  <r>
    <x v="0"/>
    <x v="5"/>
    <x v="79"/>
    <d v="1933-09-14T00:00:00"/>
    <n v="60.23"/>
    <n v="24.93"/>
    <s v="Finland"/>
    <s v="DH"/>
    <x v="0"/>
  </r>
  <r>
    <x v="2"/>
    <x v="4"/>
    <x v="77"/>
    <d v="1919-11-13T00:00:00"/>
    <n v="60.23"/>
    <n v="24.88"/>
    <s v="Finland"/>
    <s v="UU"/>
    <x v="0"/>
  </r>
  <r>
    <x v="26"/>
    <x v="8"/>
    <x v="77"/>
    <d v="1922-12-13T00:00:00"/>
    <n v="60.3"/>
    <n v="24.85"/>
    <s v="Finland"/>
    <s v="AH"/>
    <x v="0"/>
  </r>
  <r>
    <x v="9"/>
    <x v="3"/>
    <x v="87"/>
    <d v="1907-03-02T00:00:00"/>
    <n v="65.67"/>
    <n v="24.42"/>
    <s v="Finland"/>
    <s v="UU"/>
    <x v="1"/>
  </r>
  <r>
    <x v="4"/>
    <x v="7"/>
    <x v="74"/>
    <d v="1923-10-15T00:00:00"/>
    <n v="50.95"/>
    <n v="3.48"/>
    <s v="Belgium"/>
    <s v="RH"/>
    <x v="2"/>
  </r>
  <r>
    <x v="16"/>
    <x v="0"/>
    <x v="80"/>
    <d v="1926-03-20T00:00:00"/>
    <n v="49.98"/>
    <n v="14.4"/>
    <s v="Czech Republic"/>
    <s v="UU"/>
    <x v="0"/>
  </r>
  <r>
    <x v="27"/>
    <x v="8"/>
    <x v="79"/>
    <d v="1912-12-13T00:00:00"/>
    <n v="58.52"/>
    <n v="24.82"/>
    <s v="Estonia"/>
    <s v="RH"/>
    <x v="0"/>
  </r>
  <r>
    <x v="11"/>
    <x v="4"/>
    <x v="79"/>
    <d v="1931-11-14T00:00:00"/>
    <n v="51.73"/>
    <n v="-5.3"/>
    <s v="UK"/>
    <s v="UU"/>
    <x v="0"/>
  </r>
  <r>
    <x v="16"/>
    <x v="10"/>
    <x v="74"/>
    <d v="1925-08-15T00:00:00"/>
    <n v="51.73"/>
    <n v="-5.3"/>
    <s v="UK"/>
    <s v="UU"/>
    <x v="0"/>
  </r>
  <r>
    <x v="11"/>
    <x v="9"/>
    <x v="84"/>
    <d v="1931-07-20T00:00:00"/>
    <n v="55.35"/>
    <n v="-1.6"/>
    <s v="UK"/>
    <s v="DH"/>
    <x v="0"/>
  </r>
  <r>
    <x v="23"/>
    <x v="9"/>
    <x v="89"/>
    <d v="1916-07-24T00:00:00"/>
    <n v="55.32"/>
    <n v="-1.55"/>
    <s v="UK"/>
    <s v="UU"/>
    <x v="1"/>
  </r>
  <r>
    <x v="29"/>
    <x v="7"/>
    <x v="84"/>
    <d v="1936-10-16T00:00:00"/>
    <n v="53.02"/>
    <n v="-2.2200000000000002"/>
    <s v="UK"/>
    <s v="UU"/>
    <x v="0"/>
  </r>
  <r>
    <x v="20"/>
    <x v="6"/>
    <x v="84"/>
    <d v="1912-01-17T00:00:00"/>
    <n v="52.93"/>
    <n v="-1.23"/>
    <s v="UK"/>
    <s v="UU"/>
    <x v="0"/>
  </r>
  <r>
    <x v="14"/>
    <x v="5"/>
    <x v="74"/>
    <d v="1930-09-15T00:00:00"/>
    <n v="53.13"/>
    <n v="-1.27"/>
    <s v="UK"/>
    <s v="DH"/>
    <x v="0"/>
  </r>
  <r>
    <x v="26"/>
    <x v="4"/>
    <x v="72"/>
    <d v="1922-11-16T00:00:00"/>
    <n v="53.37"/>
    <n v="-2.87"/>
    <s v="UK"/>
    <s v="UU"/>
    <x v="0"/>
  </r>
  <r>
    <x v="18"/>
    <x v="0"/>
    <x v="79"/>
    <d v="1929-03-15T00:00:00"/>
    <n v="53.45"/>
    <n v="-2.4300000000000002"/>
    <s v="UK"/>
    <s v="DH"/>
    <x v="0"/>
  </r>
  <r>
    <x v="11"/>
    <x v="5"/>
    <x v="72"/>
    <d v="1931-09-16T00:00:00"/>
    <n v="53.33"/>
    <n v="-2.67"/>
    <s v="UK"/>
    <s v="UU"/>
    <x v="0"/>
  </r>
  <r>
    <x v="3"/>
    <x v="4"/>
    <x v="79"/>
    <d v="1934-11-14T00:00:00"/>
    <n v="53.38"/>
    <n v="-1.55"/>
    <s v="UK"/>
    <s v="AH"/>
    <x v="0"/>
  </r>
  <r>
    <x v="18"/>
    <x v="4"/>
    <x v="79"/>
    <d v="1928-11-13T00:00:00"/>
    <n v="53.38"/>
    <n v="-1.55"/>
    <s v="UK"/>
    <s v="AH"/>
    <x v="0"/>
  </r>
  <r>
    <x v="15"/>
    <x v="8"/>
    <x v="79"/>
    <d v="1929-12-14T00:00:00"/>
    <n v="53.37"/>
    <n v="-1.53"/>
    <s v="UK"/>
    <s v="UU"/>
    <x v="0"/>
  </r>
  <r>
    <x v="18"/>
    <x v="4"/>
    <x v="79"/>
    <d v="1928-11-13T00:00:00"/>
    <n v="53.38"/>
    <n v="-1.55"/>
    <s v="UK"/>
    <s v="AH"/>
    <x v="0"/>
  </r>
  <r>
    <x v="10"/>
    <x v="5"/>
    <x v="74"/>
    <d v="1920-09-14T00:00:00"/>
    <n v="52.18"/>
    <n v="1.1000000000000001"/>
    <s v="UK"/>
    <s v="RH"/>
    <x v="0"/>
  </r>
  <r>
    <x v="3"/>
    <x v="0"/>
    <x v="79"/>
    <d v="1935-03-16T00:00:00"/>
    <n v="51.78"/>
    <n v="-0.73"/>
    <s v="UK"/>
    <s v="DH"/>
    <x v="0"/>
  </r>
  <r>
    <x v="21"/>
    <x v="5"/>
    <x v="82"/>
    <d v="1924-09-20T00:00:00"/>
    <n v="52.23"/>
    <n v="4.47"/>
    <s v="Netherlands"/>
    <s v="PD"/>
    <x v="0"/>
  </r>
  <r>
    <x v="17"/>
    <x v="7"/>
    <x v="74"/>
    <d v="1917-10-15T00:00:00"/>
    <n v="52.5"/>
    <n v="4.72"/>
    <s v="Netherlands"/>
    <s v="AH"/>
    <x v="0"/>
  </r>
  <r>
    <x v="4"/>
    <x v="0"/>
    <x v="79"/>
    <d v="1924-03-15T00:00:00"/>
    <n v="58.48"/>
    <n v="8.9"/>
    <s v="Norway"/>
    <s v="UU"/>
    <x v="0"/>
  </r>
  <r>
    <x v="19"/>
    <x v="6"/>
    <x v="79"/>
    <d v="1927-01-14T00:00:00"/>
    <n v="61.55"/>
    <n v="21.67"/>
    <s v="Finland"/>
    <s v="AH"/>
    <x v="0"/>
  </r>
  <r>
    <x v="28"/>
    <x v="4"/>
    <x v="79"/>
    <d v="1932-11-13T00:00:00"/>
    <n v="61.5"/>
    <n v="21.75"/>
    <s v="Finland"/>
    <s v="AH"/>
    <x v="0"/>
  </r>
  <r>
    <x v="1"/>
    <x v="4"/>
    <x v="83"/>
    <d v="1910-11-19T00:00:00"/>
    <n v="61.5"/>
    <n v="21.77"/>
    <s v="Finland"/>
    <s v="RH"/>
    <x v="2"/>
  </r>
  <r>
    <x v="26"/>
    <x v="8"/>
    <x v="79"/>
    <d v="1922-12-14T00:00:00"/>
    <n v="60.37"/>
    <n v="23.97"/>
    <s v="Finland"/>
    <s v="RH"/>
    <x v="2"/>
  </r>
  <r>
    <x v="26"/>
    <x v="3"/>
    <x v="72"/>
    <d v="1923-02-16T00:00:00"/>
    <n v="65.75"/>
    <n v="24.58"/>
    <s v="Finland"/>
    <s v="UU"/>
    <x v="0"/>
  </r>
  <r>
    <x v="7"/>
    <x v="6"/>
    <x v="79"/>
    <d v="1936-01-14T00:00:00"/>
    <n v="65.77"/>
    <n v="24.52"/>
    <s v="Finland"/>
    <s v="DH"/>
    <x v="0"/>
  </r>
  <r>
    <x v="0"/>
    <x v="3"/>
    <x v="79"/>
    <d v="1934-02-14T00:00:00"/>
    <n v="62.78"/>
    <n v="22.83"/>
    <s v="Finland"/>
    <s v="AH"/>
    <x v="0"/>
  </r>
  <r>
    <x v="6"/>
    <x v="1"/>
    <x v="83"/>
    <d v="1915-06-21T00:00:00"/>
    <n v="65.52"/>
    <n v="28.55"/>
    <s v="Finland"/>
    <s v="DH"/>
    <x v="0"/>
  </r>
  <r>
    <x v="19"/>
    <x v="9"/>
    <x v="84"/>
    <d v="1926-07-20T00:00:00"/>
    <n v="64.02"/>
    <n v="28.8"/>
    <s v="Finland"/>
    <s v="DH"/>
    <x v="0"/>
  </r>
  <r>
    <x v="17"/>
    <x v="7"/>
    <x v="74"/>
    <d v="1917-10-15T00:00:00"/>
    <n v="63.37"/>
    <n v="26.92"/>
    <s v="Finland"/>
    <s v="UU"/>
    <x v="0"/>
  </r>
  <r>
    <x v="29"/>
    <x v="8"/>
    <x v="79"/>
    <d v="1936-12-13T00:00:00"/>
    <n v="62.72"/>
    <n v="26.75"/>
    <s v="Finland"/>
    <s v="UU"/>
    <x v="0"/>
  </r>
  <r>
    <x v="17"/>
    <x v="5"/>
    <x v="67"/>
    <d v="1917-09-20T00:00:00"/>
    <n v="60.42"/>
    <n v="22.47"/>
    <s v="Finland"/>
    <s v="UU"/>
    <x v="0"/>
  </r>
  <r>
    <x v="28"/>
    <x v="8"/>
    <x v="79"/>
    <d v="1932-12-13T00:00:00"/>
    <n v="60.32"/>
    <n v="25.02"/>
    <s v="Finland"/>
    <s v="UU"/>
    <x v="0"/>
  </r>
  <r>
    <x v="3"/>
    <x v="0"/>
    <x v="79"/>
    <d v="1935-03-16T00:00:00"/>
    <n v="60.3"/>
    <n v="24.98"/>
    <s v="Finland"/>
    <s v="AH"/>
    <x v="0"/>
  </r>
  <r>
    <x v="18"/>
    <x v="3"/>
    <x v="74"/>
    <d v="1929-02-14T00:00:00"/>
    <n v="60.22"/>
    <n v="25.12"/>
    <s v="Finland"/>
    <s v="UU"/>
    <x v="0"/>
  </r>
  <r>
    <x v="14"/>
    <x v="5"/>
    <x v="74"/>
    <d v="1930-09-15T00:00:00"/>
    <n v="60.2"/>
    <n v="24.98"/>
    <s v="Finland"/>
    <s v="UU"/>
    <x v="0"/>
  </r>
  <r>
    <x v="9"/>
    <x v="8"/>
    <x v="74"/>
    <d v="1906-12-15T00:00:00"/>
    <n v="60.2"/>
    <n v="24.97"/>
    <s v="Finland"/>
    <s v="ND"/>
    <x v="0"/>
  </r>
  <r>
    <x v="1"/>
    <x v="8"/>
    <x v="79"/>
    <d v="1910-12-14T00:00:00"/>
    <n v="60.45"/>
    <n v="22.33"/>
    <s v="Finland"/>
    <s v="UU"/>
    <x v="0"/>
  </r>
  <r>
    <x v="12"/>
    <x v="0"/>
    <x v="79"/>
    <d v="1928-03-15T00:00:00"/>
    <n v="60.45"/>
    <n v="22.32"/>
    <s v="Finland"/>
    <s v="ND"/>
    <x v="0"/>
  </r>
  <r>
    <x v="27"/>
    <x v="6"/>
    <x v="74"/>
    <d v="1913-01-14T00:00:00"/>
    <n v="60.45"/>
    <n v="22.27"/>
    <s v="Finland"/>
    <s v="DH"/>
    <x v="2"/>
  </r>
  <r>
    <x v="2"/>
    <x v="8"/>
    <x v="79"/>
    <d v="1919-12-14T00:00:00"/>
    <n v="60.45"/>
    <n v="22.27"/>
    <s v="Finland"/>
    <s v="AH"/>
    <x v="0"/>
  </r>
  <r>
    <x v="9"/>
    <x v="8"/>
    <x v="79"/>
    <d v="1906-12-14T00:00:00"/>
    <n v="60.45"/>
    <n v="22.33"/>
    <s v="Finland"/>
    <s v="UU"/>
    <x v="0"/>
  </r>
  <r>
    <x v="8"/>
    <x v="4"/>
    <x v="79"/>
    <d v="1913-11-14T00:00:00"/>
    <n v="60.45"/>
    <n v="22.27"/>
    <s v="Finland"/>
    <s v="PD"/>
    <x v="0"/>
  </r>
  <r>
    <x v="13"/>
    <x v="4"/>
    <x v="79"/>
    <d v="1914-11-14T00:00:00"/>
    <n v="60.45"/>
    <n v="22.25"/>
    <s v="Finland"/>
    <s v="ND"/>
    <x v="0"/>
  </r>
  <r>
    <x v="13"/>
    <x v="4"/>
    <x v="79"/>
    <d v="1914-11-14T00:00:00"/>
    <n v="60.43"/>
    <n v="22.3"/>
    <s v="Finland"/>
    <s v="UU"/>
    <x v="0"/>
  </r>
  <r>
    <x v="21"/>
    <x v="0"/>
    <x v="79"/>
    <d v="1925-03-15T00:00:00"/>
    <n v="60.45"/>
    <n v="22.27"/>
    <s v="Finland"/>
    <s v="DH"/>
    <x v="2"/>
  </r>
  <r>
    <x v="27"/>
    <x v="6"/>
    <x v="83"/>
    <d v="1913-01-18T00:00:00"/>
    <n v="60.45"/>
    <n v="22.28"/>
    <s v="Finland"/>
    <s v="UU"/>
    <x v="0"/>
  </r>
  <r>
    <x v="28"/>
    <x v="7"/>
    <x v="74"/>
    <d v="1932-10-14T00:00:00"/>
    <n v="60.25"/>
    <n v="24.88"/>
    <s v="Finland"/>
    <s v="AH"/>
    <x v="2"/>
  </r>
  <r>
    <x v="10"/>
    <x v="4"/>
    <x v="79"/>
    <d v="1920-11-13T00:00:00"/>
    <n v="60.22"/>
    <n v="25.08"/>
    <s v="Finland"/>
    <s v="PD"/>
    <x v="0"/>
  </r>
  <r>
    <x v="24"/>
    <x v="4"/>
    <x v="79"/>
    <d v="1918-11-14T00:00:00"/>
    <n v="60.25"/>
    <n v="24"/>
    <s v="Finland"/>
    <s v="ND"/>
    <x v="0"/>
  </r>
  <r>
    <x v="13"/>
    <x v="4"/>
    <x v="79"/>
    <d v="1914-11-14T00:00:00"/>
    <n v="60.25"/>
    <n v="24"/>
    <s v="Finland"/>
    <s v="UU"/>
    <x v="0"/>
  </r>
  <r>
    <x v="9"/>
    <x v="8"/>
    <x v="79"/>
    <d v="1906-12-14T00:00:00"/>
    <n v="60.27"/>
    <n v="24.85"/>
    <s v="Finland"/>
    <s v="UU"/>
    <x v="0"/>
  </r>
  <r>
    <x v="30"/>
    <x v="5"/>
    <x v="74"/>
    <d v="1909-09-15T00:00:00"/>
    <n v="60.27"/>
    <n v="24.85"/>
    <s v="Finland"/>
    <s v="UU"/>
    <x v="0"/>
  </r>
  <r>
    <x v="12"/>
    <x v="2"/>
    <x v="79"/>
    <d v="1928-05-15T00:00:00"/>
    <n v="60.32"/>
    <n v="24.68"/>
    <s v="Finland"/>
    <s v="AH"/>
    <x v="0"/>
  </r>
  <r>
    <x v="27"/>
    <x v="4"/>
    <x v="79"/>
    <d v="1912-11-13T00:00:00"/>
    <n v="60.2"/>
    <n v="24.97"/>
    <s v="Finland"/>
    <s v="UU"/>
    <x v="0"/>
  </r>
  <r>
    <x v="6"/>
    <x v="4"/>
    <x v="74"/>
    <d v="1915-11-15T00:00:00"/>
    <n v="60.27"/>
    <n v="24.87"/>
    <s v="Finland"/>
    <s v="ND"/>
    <x v="0"/>
  </r>
  <r>
    <x v="0"/>
    <x v="7"/>
    <x v="82"/>
    <d v="1933-10-21T00:00:00"/>
    <n v="60.25"/>
    <n v="24.85"/>
    <s v="Finland"/>
    <s v="AH"/>
    <x v="0"/>
  </r>
  <r>
    <x v="18"/>
    <x v="5"/>
    <x v="72"/>
    <d v="1928-09-15T00:00:00"/>
    <n v="60.28"/>
    <n v="24.92"/>
    <s v="Finland"/>
    <s v="DH"/>
    <x v="0"/>
  </r>
  <r>
    <x v="25"/>
    <x v="2"/>
    <x v="74"/>
    <d v="1922-05-17T00:00:00"/>
    <n v="60.22"/>
    <n v="24.92"/>
    <s v="Finland"/>
    <s v="PD"/>
    <x v="0"/>
  </r>
  <r>
    <x v="10"/>
    <x v="4"/>
    <x v="79"/>
    <d v="1920-11-13T00:00:00"/>
    <n v="60.28"/>
    <n v="24.83"/>
    <s v="Finland"/>
    <s v="AH"/>
    <x v="0"/>
  </r>
  <r>
    <x v="22"/>
    <x v="8"/>
    <x v="79"/>
    <d v="1907-12-14T00:00:00"/>
    <n v="60.27"/>
    <n v="24.85"/>
    <s v="Finland"/>
    <s v="AH"/>
    <x v="0"/>
  </r>
  <r>
    <x v="10"/>
    <x v="3"/>
    <x v="74"/>
    <d v="1921-02-14T00:00:00"/>
    <n v="60.28"/>
    <n v="24.85"/>
    <s v="Finland"/>
    <s v="UU"/>
    <x v="0"/>
  </r>
  <r>
    <x v="28"/>
    <x v="4"/>
    <x v="79"/>
    <d v="1932-11-13T00:00:00"/>
    <n v="61.52"/>
    <n v="21.77"/>
    <s v="Finland"/>
    <s v="AH"/>
    <x v="0"/>
  </r>
  <r>
    <x v="26"/>
    <x v="8"/>
    <x v="79"/>
    <d v="1922-12-14T00:00:00"/>
    <n v="61.5"/>
    <n v="21.82"/>
    <s v="Finland"/>
    <s v="DH"/>
    <x v="2"/>
  </r>
  <r>
    <x v="21"/>
    <x v="7"/>
    <x v="74"/>
    <d v="1924-10-14T00:00:00"/>
    <n v="61.52"/>
    <n v="21.77"/>
    <s v="Finland"/>
    <s v="UU"/>
    <x v="0"/>
  </r>
  <r>
    <x v="11"/>
    <x v="5"/>
    <x v="74"/>
    <d v="1931-09-15T00:00:00"/>
    <n v="61.12"/>
    <n v="21.53"/>
    <s v="Finland"/>
    <s v="UU"/>
    <x v="0"/>
  </r>
  <r>
    <x v="20"/>
    <x v="8"/>
    <x v="79"/>
    <d v="1911-12-14T00:00:00"/>
    <n v="61.5"/>
    <n v="21.77"/>
    <s v="Finland"/>
    <s v="AH"/>
    <x v="2"/>
  </r>
  <r>
    <x v="25"/>
    <x v="8"/>
    <x v="79"/>
    <d v="1921-12-14T00:00:00"/>
    <n v="61.5"/>
    <n v="21.77"/>
    <s v="Finland"/>
    <s v="UU"/>
    <x v="0"/>
  </r>
  <r>
    <x v="5"/>
    <x v="2"/>
    <x v="74"/>
    <d v="1909-05-16T00:00:00"/>
    <n v="61.53"/>
    <n v="21.67"/>
    <s v="Finland"/>
    <s v="AH"/>
    <x v="0"/>
  </r>
  <r>
    <x v="9"/>
    <x v="4"/>
    <x v="79"/>
    <d v="1906-11-14T00:00:00"/>
    <n v="57.93"/>
    <n v="12.08"/>
    <s v="Sweden"/>
    <s v="UU"/>
    <x v="0"/>
  </r>
  <r>
    <x v="23"/>
    <x v="2"/>
    <x v="74"/>
    <d v="1917-05-16T00:00:00"/>
    <n v="54.63"/>
    <n v="-1.1499999999999999"/>
    <s v="UK"/>
    <s v="UU"/>
    <x v="0"/>
  </r>
  <r>
    <x v="26"/>
    <x v="8"/>
    <x v="74"/>
    <d v="1922-12-15T00:00:00"/>
    <n v="53.02"/>
    <n v="-2.2200000000000002"/>
    <s v="UK"/>
    <s v="AH"/>
    <x v="0"/>
  </r>
  <r>
    <x v="14"/>
    <x v="0"/>
    <x v="72"/>
    <d v="1931-03-18T00:00:00"/>
    <n v="52.75"/>
    <n v="-4.8"/>
    <s v="UK"/>
    <s v="UU"/>
    <x v="0"/>
  </r>
  <r>
    <x v="23"/>
    <x v="8"/>
    <x v="74"/>
    <d v="1916-12-14T00:00:00"/>
    <n v="53.37"/>
    <n v="-2.83"/>
    <s v="UK"/>
    <s v="ND"/>
    <x v="0"/>
  </r>
  <r>
    <x v="20"/>
    <x v="8"/>
    <x v="83"/>
    <d v="1911-12-19T00:00:00"/>
    <n v="53.38"/>
    <n v="-1.53"/>
    <s v="UK"/>
    <s v="UU"/>
    <x v="0"/>
  </r>
  <r>
    <x v="8"/>
    <x v="6"/>
    <x v="74"/>
    <d v="1914-01-15T00:00:00"/>
    <n v="53.33"/>
    <n v="-2.83"/>
    <s v="UK"/>
    <s v="UU"/>
    <x v="0"/>
  </r>
  <r>
    <x v="23"/>
    <x v="4"/>
    <x v="74"/>
    <d v="1916-11-14T00:00:00"/>
    <n v="51.77"/>
    <n v="-0.77"/>
    <s v="UK"/>
    <s v="UU"/>
    <x v="0"/>
  </r>
  <r>
    <x v="12"/>
    <x v="8"/>
    <x v="74"/>
    <d v="1927-12-15T00:00:00"/>
    <n v="52.52"/>
    <n v="5.43"/>
    <s v="Netherlands"/>
    <s v="RH"/>
    <x v="2"/>
  </r>
  <r>
    <x v="12"/>
    <x v="8"/>
    <x v="74"/>
    <d v="1927-12-15T00:00:00"/>
    <n v="52.52"/>
    <n v="5.43"/>
    <s v="Netherlands"/>
    <s v="RH"/>
    <x v="2"/>
  </r>
  <r>
    <x v="3"/>
    <x v="0"/>
    <x v="74"/>
    <d v="1935-03-17T00:00:00"/>
    <n v="60.23"/>
    <n v="6.62"/>
    <s v="Norway"/>
    <s v="UU"/>
    <x v="0"/>
  </r>
  <r>
    <x v="16"/>
    <x v="11"/>
    <x v="74"/>
    <d v="1926-04-17T00:00:00"/>
    <n v="59.43"/>
    <n v="5.62"/>
    <s v="Norway"/>
    <s v="UU"/>
    <x v="0"/>
  </r>
  <r>
    <x v="28"/>
    <x v="4"/>
    <x v="74"/>
    <d v="1932-11-14T00:00:00"/>
    <n v="65.819999999999993"/>
    <n v="24.45"/>
    <s v="Finland"/>
    <s v="UU"/>
    <x v="0"/>
  </r>
  <r>
    <x v="11"/>
    <x v="6"/>
    <x v="74"/>
    <d v="1932-01-15T00:00:00"/>
    <n v="61.68"/>
    <n v="24.03"/>
    <s v="Finland"/>
    <s v="DH"/>
    <x v="0"/>
  </r>
  <r>
    <x v="25"/>
    <x v="8"/>
    <x v="74"/>
    <d v="1921-12-15T00:00:00"/>
    <n v="60.45"/>
    <n v="22.25"/>
    <s v="Finland"/>
    <s v="UU"/>
    <x v="0"/>
  </r>
  <r>
    <x v="6"/>
    <x v="7"/>
    <x v="72"/>
    <d v="1915-10-16T00:00:00"/>
    <n v="60.43"/>
    <n v="22.3"/>
    <s v="Finland"/>
    <s v="UU"/>
    <x v="0"/>
  </r>
  <r>
    <x v="9"/>
    <x v="2"/>
    <x v="74"/>
    <d v="1907-05-17T00:00:00"/>
    <n v="60.45"/>
    <n v="22.27"/>
    <s v="Finland"/>
    <s v="UU"/>
    <x v="0"/>
  </r>
  <r>
    <x v="11"/>
    <x v="5"/>
    <x v="72"/>
    <d v="1931-09-16T00:00:00"/>
    <n v="60.45"/>
    <n v="22.28"/>
    <s v="Finland"/>
    <s v="UU"/>
    <x v="0"/>
  </r>
  <r>
    <x v="8"/>
    <x v="8"/>
    <x v="74"/>
    <d v="1913-12-15T00:00:00"/>
    <n v="60.17"/>
    <n v="24.95"/>
    <s v="Finland"/>
    <s v="ND"/>
    <x v="0"/>
  </r>
  <r>
    <x v="7"/>
    <x v="0"/>
    <x v="74"/>
    <d v="1936-03-16T00:00:00"/>
    <n v="65.819999999999993"/>
    <n v="24.43"/>
    <s v="Finland"/>
    <s v="RH"/>
    <x v="2"/>
  </r>
  <r>
    <x v="11"/>
    <x v="5"/>
    <x v="72"/>
    <d v="1931-09-16T00:00:00"/>
    <n v="65.819999999999993"/>
    <n v="24.43"/>
    <s v="Finland"/>
    <s v="UU"/>
    <x v="0"/>
  </r>
  <r>
    <x v="19"/>
    <x v="6"/>
    <x v="90"/>
    <d v="1927-01-29T00:00:00"/>
    <n v="60.22"/>
    <n v="25.07"/>
    <s v="Finland"/>
    <s v="UU"/>
    <x v="1"/>
  </r>
  <r>
    <x v="16"/>
    <x v="11"/>
    <x v="84"/>
    <d v="1926-04-19T00:00:00"/>
    <n v="61.78"/>
    <n v="23.3"/>
    <s v="Finland"/>
    <s v="AH"/>
    <x v="0"/>
  </r>
  <r>
    <x v="26"/>
    <x v="8"/>
    <x v="74"/>
    <d v="1922-12-15T00:00:00"/>
    <n v="60.27"/>
    <n v="24.8"/>
    <s v="Finland"/>
    <s v="UU"/>
    <x v="0"/>
  </r>
  <r>
    <x v="2"/>
    <x v="6"/>
    <x v="72"/>
    <d v="1920-01-16T00:00:00"/>
    <n v="61.87"/>
    <n v="22.97"/>
    <s v="Finland"/>
    <s v="AH"/>
    <x v="0"/>
  </r>
  <r>
    <x v="9"/>
    <x v="7"/>
    <x v="72"/>
    <d v="1906-10-16T00:00:00"/>
    <n v="61.77"/>
    <n v="23.05"/>
    <s v="Finland"/>
    <s v="UU"/>
    <x v="0"/>
  </r>
  <r>
    <x v="16"/>
    <x v="1"/>
    <x v="72"/>
    <d v="1925-06-17T00:00:00"/>
    <n v="61.77"/>
    <n v="23.05"/>
    <s v="Finland"/>
    <s v="UU"/>
    <x v="0"/>
  </r>
  <r>
    <x v="1"/>
    <x v="0"/>
    <x v="74"/>
    <d v="1911-03-17T00:00:00"/>
    <n v="60.25"/>
    <n v="24.87"/>
    <s v="Finland"/>
    <s v="UU"/>
    <x v="0"/>
  </r>
  <r>
    <x v="10"/>
    <x v="1"/>
    <x v="67"/>
    <d v="1920-06-21T00:00:00"/>
    <n v="60.98"/>
    <n v="21.6"/>
    <s v="Finland"/>
    <s v="DH"/>
    <x v="0"/>
  </r>
  <r>
    <x v="22"/>
    <x v="10"/>
    <x v="72"/>
    <d v="1907-08-16T00:00:00"/>
    <n v="61.52"/>
    <n v="21.72"/>
    <s v="Finland"/>
    <s v="UU"/>
    <x v="0"/>
  </r>
  <r>
    <x v="6"/>
    <x v="4"/>
    <x v="72"/>
    <d v="1915-11-16T00:00:00"/>
    <n v="37"/>
    <n v="-6.5"/>
    <s v="Spain"/>
    <s v="PD"/>
    <x v="0"/>
  </r>
  <r>
    <x v="4"/>
    <x v="10"/>
    <x v="84"/>
    <d v="1923-08-17T00:00:00"/>
    <n v="34.979999999999997"/>
    <n v="-2.33"/>
    <s v="Morocco"/>
    <s v="UU"/>
    <x v="0"/>
  </r>
  <r>
    <x v="18"/>
    <x v="4"/>
    <x v="72"/>
    <d v="1928-11-15T00:00:00"/>
    <n v="52.92"/>
    <n v="-0.7"/>
    <s v="UK"/>
    <s v="AH"/>
    <x v="0"/>
  </r>
  <r>
    <x v="28"/>
    <x v="10"/>
    <x v="84"/>
    <d v="1932-08-16T00:00:00"/>
    <n v="52.92"/>
    <n v="-0.7"/>
    <s v="UK"/>
    <s v="AH"/>
    <x v="0"/>
  </r>
  <r>
    <x v="22"/>
    <x v="6"/>
    <x v="72"/>
    <d v="1908-01-16T00:00:00"/>
    <n v="54.97"/>
    <n v="-1.72"/>
    <s v="UK"/>
    <s v="AH"/>
    <x v="0"/>
  </r>
  <r>
    <x v="22"/>
    <x v="7"/>
    <x v="80"/>
    <d v="1907-10-18T00:00:00"/>
    <n v="54.95"/>
    <n v="-1.6800000000000002"/>
    <s v="UK"/>
    <s v="RH"/>
    <x v="0"/>
  </r>
  <r>
    <x v="16"/>
    <x v="4"/>
    <x v="85"/>
    <d v="1925-11-26T00:00:00"/>
    <n v="52.75"/>
    <n v="-4.8"/>
    <s v="UK"/>
    <s v="UU"/>
    <x v="0"/>
  </r>
  <r>
    <x v="0"/>
    <x v="5"/>
    <x v="86"/>
    <d v="1933-09-24T00:00:00"/>
    <n v="52.75"/>
    <n v="-4.8"/>
    <s v="UK"/>
    <s v="UU"/>
    <x v="0"/>
  </r>
  <r>
    <x v="9"/>
    <x v="2"/>
    <x v="84"/>
    <d v="1907-05-19T00:00:00"/>
    <n v="52.75"/>
    <n v="-4.8"/>
    <s v="UK"/>
    <s v="UU"/>
    <x v="0"/>
  </r>
  <r>
    <x v="20"/>
    <x v="5"/>
    <x v="84"/>
    <d v="1911-09-17T00:00:00"/>
    <n v="53.35"/>
    <n v="-2.92"/>
    <s v="UK"/>
    <s v="UU"/>
    <x v="0"/>
  </r>
  <r>
    <x v="12"/>
    <x v="6"/>
    <x v="72"/>
    <d v="1928-01-16T00:00:00"/>
    <n v="53.4"/>
    <n v="-2.97"/>
    <s v="UK"/>
    <s v="ND"/>
    <x v="0"/>
  </r>
  <r>
    <x v="14"/>
    <x v="10"/>
    <x v="82"/>
    <d v="1930-08-21T00:00:00"/>
    <n v="52.18"/>
    <n v="0.98"/>
    <s v="UK"/>
    <s v="UU"/>
    <x v="1"/>
  </r>
  <r>
    <x v="30"/>
    <x v="4"/>
    <x v="72"/>
    <d v="1909-11-16T00:00:00"/>
    <n v="53.35"/>
    <n v="-2.93"/>
    <s v="UK"/>
    <s v="UU"/>
    <x v="2"/>
  </r>
  <r>
    <x v="2"/>
    <x v="6"/>
    <x v="72"/>
    <d v="1920-01-16T00:00:00"/>
    <n v="53.42"/>
    <n v="-2.95"/>
    <s v="UK"/>
    <s v="UU"/>
    <x v="1"/>
  </r>
  <r>
    <x v="6"/>
    <x v="4"/>
    <x v="72"/>
    <d v="1915-11-16T00:00:00"/>
    <n v="51.77"/>
    <n v="-0.77"/>
    <s v="UK"/>
    <s v="UU"/>
    <x v="0"/>
  </r>
  <r>
    <x v="0"/>
    <x v="10"/>
    <x v="84"/>
    <d v="1933-08-17T00:00:00"/>
    <n v="51.78"/>
    <n v="-0.63"/>
    <s v="UK"/>
    <s v="AH"/>
    <x v="0"/>
  </r>
  <r>
    <x v="5"/>
    <x v="6"/>
    <x v="84"/>
    <d v="1909-01-16T00:00:00"/>
    <n v="51.77"/>
    <n v="-0.75"/>
    <s v="UK"/>
    <s v="DH"/>
    <x v="0"/>
  </r>
  <r>
    <x v="13"/>
    <x v="2"/>
    <x v="72"/>
    <d v="1915-05-18T00:00:00"/>
    <n v="52.75"/>
    <n v="-4.8"/>
    <s v="UK"/>
    <s v="UU"/>
    <x v="0"/>
  </r>
  <r>
    <x v="3"/>
    <x v="10"/>
    <x v="84"/>
    <d v="1934-08-17T00:00:00"/>
    <n v="52.75"/>
    <n v="-4.8"/>
    <s v="UK"/>
    <s v="UU"/>
    <x v="0"/>
  </r>
  <r>
    <x v="9"/>
    <x v="8"/>
    <x v="80"/>
    <d v="1906-12-18T00:00:00"/>
    <n v="52.75"/>
    <n v="-4.8"/>
    <s v="UK"/>
    <s v="UU"/>
    <x v="0"/>
  </r>
  <r>
    <x v="11"/>
    <x v="7"/>
    <x v="84"/>
    <d v="1931-10-17T00:00:00"/>
    <n v="54.52"/>
    <n v="-1.05"/>
    <s v="UK"/>
    <s v="DH"/>
    <x v="0"/>
  </r>
  <r>
    <x v="18"/>
    <x v="5"/>
    <x v="83"/>
    <d v="1928-09-18T00:00:00"/>
    <n v="46.95"/>
    <n v="7.43"/>
    <s v="Switzerland"/>
    <s v="UU"/>
    <x v="0"/>
  </r>
  <r>
    <x v="16"/>
    <x v="4"/>
    <x v="72"/>
    <d v="1925-11-16T00:00:00"/>
    <n v="52.52"/>
    <n v="5.43"/>
    <s v="Netherlands"/>
    <s v="RH"/>
    <x v="2"/>
  </r>
  <r>
    <x v="16"/>
    <x v="4"/>
    <x v="72"/>
    <d v="1925-11-16T00:00:00"/>
    <n v="52.52"/>
    <n v="5.43"/>
    <s v="Netherlands"/>
    <s v="RH"/>
    <x v="2"/>
  </r>
  <r>
    <x v="10"/>
    <x v="3"/>
    <x v="72"/>
    <d v="1921-02-15T00:00:00"/>
    <n v="63.75"/>
    <n v="11.27"/>
    <s v="Norway"/>
    <s v="PD"/>
    <x v="0"/>
  </r>
  <r>
    <x v="3"/>
    <x v="4"/>
    <x v="72"/>
    <d v="1934-11-16T00:00:00"/>
    <n v="61.22"/>
    <n v="10.28"/>
    <s v="Norway"/>
    <s v="UU"/>
    <x v="0"/>
  </r>
  <r>
    <x v="25"/>
    <x v="1"/>
    <x v="67"/>
    <d v="1921-06-21T00:00:00"/>
    <n v="60.85"/>
    <n v="10.08"/>
    <s v="Norway"/>
    <s v="AH"/>
    <x v="0"/>
  </r>
  <r>
    <x v="21"/>
    <x v="8"/>
    <x v="72"/>
    <d v="1924-12-15T00:00:00"/>
    <n v="49.72"/>
    <n v="21.65"/>
    <s v="Poland"/>
    <s v="ND"/>
    <x v="0"/>
  </r>
  <r>
    <x v="10"/>
    <x v="5"/>
    <x v="80"/>
    <d v="1920-09-17T00:00:00"/>
    <n v="64.72"/>
    <n v="29.5"/>
    <s v="Finland"/>
    <s v="DH"/>
    <x v="0"/>
  </r>
  <r>
    <x v="19"/>
    <x v="7"/>
    <x v="84"/>
    <d v="1926-10-17T00:00:00"/>
    <n v="62.8"/>
    <n v="22.87"/>
    <s v="Finland"/>
    <s v="AH"/>
    <x v="0"/>
  </r>
  <r>
    <x v="0"/>
    <x v="3"/>
    <x v="72"/>
    <d v="1934-02-16T00:00:00"/>
    <n v="62.75"/>
    <n v="22.38"/>
    <s v="Finland"/>
    <s v="DH"/>
    <x v="0"/>
  </r>
  <r>
    <x v="6"/>
    <x v="0"/>
    <x v="72"/>
    <d v="1916-03-17T00:00:00"/>
    <n v="62.72"/>
    <n v="26.75"/>
    <s v="Finland"/>
    <s v="RH"/>
    <x v="2"/>
  </r>
  <r>
    <x v="11"/>
    <x v="6"/>
    <x v="72"/>
    <d v="1932-01-16T00:00:00"/>
    <n v="61.9"/>
    <n v="23.73"/>
    <s v="Finland"/>
    <s v="RH"/>
    <x v="2"/>
  </r>
  <r>
    <x v="13"/>
    <x v="8"/>
    <x v="72"/>
    <d v="1914-12-16T00:00:00"/>
    <n v="60.27"/>
    <n v="24.82"/>
    <s v="Finland"/>
    <s v="AH"/>
    <x v="0"/>
  </r>
  <r>
    <x v="5"/>
    <x v="6"/>
    <x v="72"/>
    <d v="1909-01-15T00:00:00"/>
    <n v="60.32"/>
    <n v="24.57"/>
    <s v="Finland"/>
    <s v="AH"/>
    <x v="0"/>
  </r>
  <r>
    <x v="20"/>
    <x v="0"/>
    <x v="72"/>
    <d v="1912-03-17T00:00:00"/>
    <n v="60.2"/>
    <n v="24.98"/>
    <s v="Finland"/>
    <s v="ND"/>
    <x v="0"/>
  </r>
  <r>
    <x v="21"/>
    <x v="9"/>
    <x v="83"/>
    <d v="1924-07-21T00:00:00"/>
    <n v="60.23"/>
    <n v="24.88"/>
    <s v="Finland"/>
    <s v="ND"/>
    <x v="0"/>
  </r>
  <r>
    <x v="3"/>
    <x v="4"/>
    <x v="72"/>
    <d v="1934-11-16T00:00:00"/>
    <n v="61.52"/>
    <n v="21.78"/>
    <s v="Finland"/>
    <s v="AH"/>
    <x v="0"/>
  </r>
  <r>
    <x v="14"/>
    <x v="4"/>
    <x v="72"/>
    <d v="1930-11-16T00:00:00"/>
    <n v="61.52"/>
    <n v="21.8"/>
    <s v="Finland"/>
    <s v="AH"/>
    <x v="0"/>
  </r>
  <r>
    <x v="22"/>
    <x v="8"/>
    <x v="72"/>
    <d v="1907-12-16T00:00:00"/>
    <n v="61.52"/>
    <n v="21.8"/>
    <s v="Finland"/>
    <s v="AH"/>
    <x v="0"/>
  </r>
  <r>
    <x v="22"/>
    <x v="8"/>
    <x v="72"/>
    <d v="1907-12-16T00:00:00"/>
    <n v="61.52"/>
    <n v="21.77"/>
    <s v="Finland"/>
    <s v="AH"/>
    <x v="0"/>
  </r>
  <r>
    <x v="14"/>
    <x v="6"/>
    <x v="84"/>
    <d v="1931-01-17T00:00:00"/>
    <n v="61.48"/>
    <n v="21.72"/>
    <s v="Finland"/>
    <s v="ND"/>
    <x v="0"/>
  </r>
  <r>
    <x v="20"/>
    <x v="4"/>
    <x v="84"/>
    <d v="1911-11-17T00:00:00"/>
    <n v="61.5"/>
    <n v="21.83"/>
    <s v="Finland"/>
    <s v="UU"/>
    <x v="1"/>
  </r>
  <r>
    <x v="5"/>
    <x v="6"/>
    <x v="72"/>
    <d v="1909-01-15T00:00:00"/>
    <n v="61.48"/>
    <n v="21.77"/>
    <s v="Finland"/>
    <s v="AH"/>
    <x v="0"/>
  </r>
  <r>
    <x v="18"/>
    <x v="2"/>
    <x v="80"/>
    <d v="1929-05-19T00:00:00"/>
    <n v="62.4"/>
    <n v="22.8"/>
    <s v="Finland"/>
    <s v="PD"/>
    <x v="0"/>
  </r>
  <r>
    <x v="8"/>
    <x v="5"/>
    <x v="84"/>
    <d v="1913-09-17T00:00:00"/>
    <n v="62.67"/>
    <n v="21.97"/>
    <s v="Finland"/>
    <s v="DH"/>
    <x v="0"/>
  </r>
  <r>
    <x v="11"/>
    <x v="6"/>
    <x v="72"/>
    <d v="1932-01-16T00:00:00"/>
    <n v="61.52"/>
    <n v="21.72"/>
    <s v="Finland"/>
    <s v="UU"/>
    <x v="0"/>
  </r>
  <r>
    <x v="16"/>
    <x v="7"/>
    <x v="84"/>
    <d v="1925-10-17T00:00:00"/>
    <n v="61.48"/>
    <n v="21.53"/>
    <s v="Finland"/>
    <s v="UU"/>
    <x v="0"/>
  </r>
  <r>
    <x v="28"/>
    <x v="4"/>
    <x v="84"/>
    <d v="1932-11-16T00:00:00"/>
    <n v="57.88"/>
    <n v="11.58"/>
    <s v="Sweden"/>
    <s v="UU"/>
    <x v="0"/>
  </r>
  <r>
    <x v="10"/>
    <x v="8"/>
    <x v="84"/>
    <d v="1920-12-16T00:00:00"/>
    <n v="52.75"/>
    <n v="-4.8"/>
    <s v="UK"/>
    <s v="UU"/>
    <x v="0"/>
  </r>
  <r>
    <x v="27"/>
    <x v="4"/>
    <x v="84"/>
    <d v="1912-11-16T00:00:00"/>
    <n v="52.87"/>
    <n v="-1.18"/>
    <s v="UK"/>
    <s v="UU"/>
    <x v="2"/>
  </r>
  <r>
    <x v="9"/>
    <x v="5"/>
    <x v="80"/>
    <d v="1906-09-18T00:00:00"/>
    <n v="53.33"/>
    <n v="-2.4500000000000002"/>
    <s v="UK"/>
    <s v="DH"/>
    <x v="0"/>
  </r>
  <r>
    <x v="1"/>
    <x v="3"/>
    <x v="84"/>
    <d v="1911-02-17T00:00:00"/>
    <n v="52.08"/>
    <n v="-7.0000000000000007E-2"/>
    <s v="UK"/>
    <s v="RH"/>
    <x v="0"/>
  </r>
  <r>
    <x v="12"/>
    <x v="4"/>
    <x v="84"/>
    <d v="1927-11-17T00:00:00"/>
    <n v="54.92"/>
    <n v="-1.8"/>
    <s v="UK"/>
    <s v="PD"/>
    <x v="0"/>
  </r>
  <r>
    <x v="22"/>
    <x v="7"/>
    <x v="80"/>
    <d v="1907-10-18T00:00:00"/>
    <n v="54.5"/>
    <n v="-1.1299999999999999"/>
    <s v="UK"/>
    <s v="UU"/>
    <x v="0"/>
  </r>
  <r>
    <x v="26"/>
    <x v="1"/>
    <x v="89"/>
    <d v="1922-06-24T00:00:00"/>
    <n v="52.18"/>
    <n v="0.98"/>
    <s v="UK"/>
    <s v="UU"/>
    <x v="0"/>
  </r>
  <r>
    <x v="10"/>
    <x v="8"/>
    <x v="84"/>
    <d v="1920-12-16T00:00:00"/>
    <n v="53.02"/>
    <n v="-2.2200000000000002"/>
    <s v="UK"/>
    <s v="AH"/>
    <x v="0"/>
  </r>
  <r>
    <x v="3"/>
    <x v="8"/>
    <x v="67"/>
    <d v="1934-12-20T00:00:00"/>
    <n v="53.03"/>
    <n v="-2.2200000000000002"/>
    <s v="UK"/>
    <s v="AH"/>
    <x v="0"/>
  </r>
  <r>
    <x v="27"/>
    <x v="8"/>
    <x v="84"/>
    <d v="1912-12-16T00:00:00"/>
    <n v="53.02"/>
    <n v="-2.2200000000000002"/>
    <s v="UK"/>
    <s v="UU"/>
    <x v="0"/>
  </r>
  <r>
    <x v="26"/>
    <x v="4"/>
    <x v="84"/>
    <d v="1922-11-17T00:00:00"/>
    <n v="51.85"/>
    <n v="-3.15"/>
    <s v="UK"/>
    <s v="AH"/>
    <x v="0"/>
  </r>
  <r>
    <x v="29"/>
    <x v="10"/>
    <x v="91"/>
    <d v="1936-08-24T00:00:00"/>
    <n v="52.35"/>
    <n v="4.5199999999999996"/>
    <s v="Netherlands"/>
    <s v="PD"/>
    <x v="1"/>
  </r>
  <r>
    <x v="17"/>
    <x v="10"/>
    <x v="83"/>
    <d v="1917-08-19T00:00:00"/>
    <n v="59.22"/>
    <n v="5.18"/>
    <s v="Norway"/>
    <s v="PD"/>
    <x v="0"/>
  </r>
  <r>
    <x v="15"/>
    <x v="1"/>
    <x v="80"/>
    <d v="1929-06-19T00:00:00"/>
    <n v="59.2"/>
    <n v="5.32"/>
    <s v="Norway"/>
    <s v="DH"/>
    <x v="0"/>
  </r>
  <r>
    <x v="4"/>
    <x v="3"/>
    <x v="84"/>
    <d v="1924-02-17T00:00:00"/>
    <n v="68.13"/>
    <n v="13.63"/>
    <s v="Norway"/>
    <s v="UU"/>
    <x v="0"/>
  </r>
  <r>
    <x v="23"/>
    <x v="4"/>
    <x v="84"/>
    <d v="1916-11-16T00:00:00"/>
    <n v="61.22"/>
    <n v="10.27"/>
    <s v="Norway"/>
    <s v="UU"/>
    <x v="0"/>
  </r>
  <r>
    <x v="23"/>
    <x v="5"/>
    <x v="80"/>
    <d v="1916-09-17T00:00:00"/>
    <n v="64.48"/>
    <n v="24.33"/>
    <s v="Finland"/>
    <s v="UU"/>
    <x v="0"/>
  </r>
  <r>
    <x v="7"/>
    <x v="4"/>
    <x v="80"/>
    <d v="1935-11-18T00:00:00"/>
    <n v="62.8"/>
    <n v="22.87"/>
    <s v="Finland"/>
    <s v="UU"/>
    <x v="0"/>
  </r>
  <r>
    <x v="4"/>
    <x v="0"/>
    <x v="84"/>
    <d v="1924-03-18T00:00:00"/>
    <n v="60.53"/>
    <n v="24.22"/>
    <s v="Finland"/>
    <s v="RH"/>
    <x v="2"/>
  </r>
  <r>
    <x v="18"/>
    <x v="4"/>
    <x v="83"/>
    <d v="1928-11-18T00:00:00"/>
    <n v="60.53"/>
    <n v="26.95"/>
    <s v="Finland"/>
    <s v="UU"/>
    <x v="1"/>
  </r>
  <r>
    <x v="29"/>
    <x v="7"/>
    <x v="83"/>
    <d v="1936-10-18T00:00:00"/>
    <n v="69.52"/>
    <n v="28.42"/>
    <s v="Finland"/>
    <s v="UU"/>
    <x v="0"/>
  </r>
  <r>
    <x v="9"/>
    <x v="11"/>
    <x v="84"/>
    <d v="1907-04-19T00:00:00"/>
    <n v="60.63"/>
    <n v="24.82"/>
    <s v="Finland"/>
    <s v="UU"/>
    <x v="0"/>
  </r>
  <r>
    <x v="18"/>
    <x v="3"/>
    <x v="84"/>
    <d v="1929-02-16T00:00:00"/>
    <n v="62.78"/>
    <n v="22.83"/>
    <s v="Finland"/>
    <s v="AH"/>
    <x v="0"/>
  </r>
  <r>
    <x v="15"/>
    <x v="4"/>
    <x v="84"/>
    <d v="1929-11-17T00:00:00"/>
    <n v="60.15"/>
    <n v="24.88"/>
    <s v="Finland"/>
    <s v="UU"/>
    <x v="0"/>
  </r>
  <r>
    <x v="30"/>
    <x v="4"/>
    <x v="80"/>
    <d v="1909-11-18T00:00:00"/>
    <n v="61.7"/>
    <n v="23.08"/>
    <s v="Finland"/>
    <s v="UU"/>
    <x v="1"/>
  </r>
  <r>
    <x v="25"/>
    <x v="1"/>
    <x v="86"/>
    <d v="1921-06-25T00:00:00"/>
    <n v="61.87"/>
    <n v="22.98"/>
    <s v="Finland"/>
    <s v="UU"/>
    <x v="0"/>
  </r>
  <r>
    <x v="29"/>
    <x v="6"/>
    <x v="84"/>
    <d v="1937-01-16T00:00:00"/>
    <n v="61.85"/>
    <n v="22.98"/>
    <s v="Finland"/>
    <s v="AH"/>
    <x v="0"/>
  </r>
  <r>
    <x v="14"/>
    <x v="7"/>
    <x v="83"/>
    <d v="1930-10-19T00:00:00"/>
    <n v="60.18"/>
    <n v="25.02"/>
    <s v="Finland"/>
    <s v="UU"/>
    <x v="0"/>
  </r>
  <r>
    <x v="19"/>
    <x v="4"/>
    <x v="84"/>
    <d v="1926-11-17T00:00:00"/>
    <n v="60.27"/>
    <n v="24.88"/>
    <s v="Finland"/>
    <s v="AH"/>
    <x v="0"/>
  </r>
  <r>
    <x v="22"/>
    <x v="8"/>
    <x v="92"/>
    <d v="1907-12-28T00:00:00"/>
    <n v="65"/>
    <n v="25.48"/>
    <s v="Finland"/>
    <s v="UU"/>
    <x v="0"/>
  </r>
  <r>
    <x v="23"/>
    <x v="4"/>
    <x v="84"/>
    <d v="1916-11-16T00:00:00"/>
    <n v="65"/>
    <n v="25.55"/>
    <s v="Finland"/>
    <s v="UU"/>
    <x v="0"/>
  </r>
  <r>
    <x v="23"/>
    <x v="10"/>
    <x v="83"/>
    <d v="1916-08-18T00:00:00"/>
    <n v="61.52"/>
    <n v="21.77"/>
    <s v="Finland"/>
    <s v="DH"/>
    <x v="0"/>
  </r>
  <r>
    <x v="2"/>
    <x v="5"/>
    <x v="80"/>
    <d v="1919-09-18T00:00:00"/>
    <n v="61.03"/>
    <n v="21.4"/>
    <s v="Finland"/>
    <s v="DH"/>
    <x v="0"/>
  </r>
  <r>
    <x v="24"/>
    <x v="4"/>
    <x v="84"/>
    <d v="1918-11-17T00:00:00"/>
    <n v="61.67"/>
    <n v="21.62"/>
    <s v="Finland"/>
    <s v="AH"/>
    <x v="0"/>
  </r>
  <r>
    <x v="9"/>
    <x v="7"/>
    <x v="83"/>
    <d v="1906-10-19T00:00:00"/>
    <n v="62.95"/>
    <n v="27.95"/>
    <s v="Finland"/>
    <s v="AH"/>
    <x v="0"/>
  </r>
  <r>
    <x v="2"/>
    <x v="0"/>
    <x v="84"/>
    <d v="1920-03-18T00:00:00"/>
    <n v="62.95"/>
    <n v="27.95"/>
    <s v="Finland"/>
    <s v="AH"/>
    <x v="0"/>
  </r>
  <r>
    <x v="10"/>
    <x v="8"/>
    <x v="84"/>
    <d v="1920-12-16T00:00:00"/>
    <n v="61.72"/>
    <n v="17.079999999999998"/>
    <s v="Sweden"/>
    <s v="UU"/>
    <x v="0"/>
  </r>
  <r>
    <x v="9"/>
    <x v="3"/>
    <x v="83"/>
    <d v="1907-02-19T00:00:00"/>
    <n v="48.8"/>
    <n v="16.63"/>
    <s v="Czech Republic"/>
    <s v="HH"/>
    <x v="0"/>
  </r>
  <r>
    <x v="10"/>
    <x v="5"/>
    <x v="89"/>
    <d v="1920-09-21T00:00:00"/>
    <n v="48.55"/>
    <n v="14"/>
    <s v="Austria"/>
    <s v="PD"/>
    <x v="0"/>
  </r>
  <r>
    <x v="3"/>
    <x v="4"/>
    <x v="80"/>
    <d v="1934-11-18T00:00:00"/>
    <n v="52.93"/>
    <n v="-0.68"/>
    <s v="UK"/>
    <s v="AH"/>
    <x v="0"/>
  </r>
  <r>
    <x v="25"/>
    <x v="5"/>
    <x v="67"/>
    <d v="1921-09-20T00:00:00"/>
    <n v="54.92"/>
    <n v="-5.17"/>
    <s v="UK"/>
    <s v="DH"/>
    <x v="0"/>
  </r>
  <r>
    <x v="8"/>
    <x v="7"/>
    <x v="83"/>
    <d v="1913-10-19T00:00:00"/>
    <n v="53.33"/>
    <n v="-3.12"/>
    <s v="UK"/>
    <s v="UU"/>
    <x v="0"/>
  </r>
  <r>
    <x v="13"/>
    <x v="4"/>
    <x v="80"/>
    <d v="1914-11-18T00:00:00"/>
    <n v="53.35"/>
    <n v="-2.92"/>
    <s v="UK"/>
    <s v="UU"/>
    <x v="0"/>
  </r>
  <r>
    <x v="9"/>
    <x v="7"/>
    <x v="83"/>
    <d v="1906-10-19T00:00:00"/>
    <n v="54.95"/>
    <n v="-1.72"/>
    <s v="UK"/>
    <s v="UU"/>
    <x v="1"/>
  </r>
  <r>
    <x v="9"/>
    <x v="2"/>
    <x v="83"/>
    <d v="1907-05-21T00:00:00"/>
    <n v="54.92"/>
    <n v="-1.63"/>
    <s v="UK"/>
    <s v="DH"/>
    <x v="0"/>
  </r>
  <r>
    <x v="9"/>
    <x v="6"/>
    <x v="83"/>
    <d v="1907-01-19T00:00:00"/>
    <n v="52.75"/>
    <n v="-4.8"/>
    <s v="UK"/>
    <s v="UU"/>
    <x v="0"/>
  </r>
  <r>
    <x v="1"/>
    <x v="8"/>
    <x v="80"/>
    <d v="1910-12-18T00:00:00"/>
    <n v="51.77"/>
    <n v="-0.77"/>
    <s v="UK"/>
    <s v="AH"/>
    <x v="0"/>
  </r>
  <r>
    <x v="3"/>
    <x v="11"/>
    <x v="80"/>
    <d v="1935-04-20T00:00:00"/>
    <n v="51.78"/>
    <n v="-0.8"/>
    <s v="UK"/>
    <s v="DH"/>
    <x v="0"/>
  </r>
  <r>
    <x v="11"/>
    <x v="6"/>
    <x v="90"/>
    <d v="1932-01-29T00:00:00"/>
    <n v="52.4"/>
    <n v="-4.05"/>
    <s v="UK"/>
    <s v="UU"/>
    <x v="0"/>
  </r>
  <r>
    <x v="10"/>
    <x v="3"/>
    <x v="92"/>
    <d v="1921-02-27T00:00:00"/>
    <n v="51.8"/>
    <n v="-3.28"/>
    <s v="UK"/>
    <s v="RH"/>
    <x v="0"/>
  </r>
  <r>
    <x v="9"/>
    <x v="10"/>
    <x v="82"/>
    <d v="1906-08-21T00:00:00"/>
    <n v="52.72"/>
    <n v="4.68"/>
    <s v="Netherlands"/>
    <s v="DH"/>
    <x v="0"/>
  </r>
  <r>
    <x v="23"/>
    <x v="7"/>
    <x v="83"/>
    <d v="1916-10-18T00:00:00"/>
    <n v="52"/>
    <n v="4.53"/>
    <s v="Netherlands"/>
    <s v="RH"/>
    <x v="0"/>
  </r>
  <r>
    <x v="7"/>
    <x v="0"/>
    <x v="83"/>
    <d v="1936-03-20T00:00:00"/>
    <n v="63.08"/>
    <n v="22.12"/>
    <s v="Finland"/>
    <s v="DH"/>
    <x v="0"/>
  </r>
  <r>
    <x v="10"/>
    <x v="1"/>
    <x v="67"/>
    <d v="1920-06-21T00:00:00"/>
    <n v="60.35"/>
    <n v="22.33"/>
    <s v="Finland"/>
    <s v="DH"/>
    <x v="0"/>
  </r>
  <r>
    <x v="10"/>
    <x v="3"/>
    <x v="80"/>
    <d v="1921-02-17T00:00:00"/>
    <n v="60.8"/>
    <n v="21.4"/>
    <s v="Finland"/>
    <s v="UU"/>
    <x v="0"/>
  </r>
  <r>
    <x v="19"/>
    <x v="8"/>
    <x v="83"/>
    <d v="1926-12-19T00:00:00"/>
    <n v="60.5"/>
    <n v="24.83"/>
    <s v="Finland"/>
    <s v="DH"/>
    <x v="0"/>
  </r>
  <r>
    <x v="17"/>
    <x v="4"/>
    <x v="80"/>
    <d v="1917-11-18T00:00:00"/>
    <n v="60.18"/>
    <n v="24.97"/>
    <s v="Finland"/>
    <s v="UU"/>
    <x v="0"/>
  </r>
  <r>
    <x v="13"/>
    <x v="4"/>
    <x v="80"/>
    <d v="1914-11-18T00:00:00"/>
    <n v="60.18"/>
    <n v="24.97"/>
    <s v="Finland"/>
    <s v="UU"/>
    <x v="0"/>
  </r>
  <r>
    <x v="3"/>
    <x v="4"/>
    <x v="80"/>
    <d v="1934-11-18T00:00:00"/>
    <n v="60.27"/>
    <n v="24.87"/>
    <s v="Finland"/>
    <s v="UU"/>
    <x v="0"/>
  </r>
  <r>
    <x v="16"/>
    <x v="8"/>
    <x v="80"/>
    <d v="1925-12-18T00:00:00"/>
    <n v="60.25"/>
    <n v="24.87"/>
    <s v="Finland"/>
    <s v="ND"/>
    <x v="0"/>
  </r>
  <r>
    <x v="11"/>
    <x v="10"/>
    <x v="83"/>
    <d v="1931-08-19T00:00:00"/>
    <n v="60.25"/>
    <n v="24.87"/>
    <s v="Finland"/>
    <s v="AH"/>
    <x v="0"/>
  </r>
  <r>
    <x v="10"/>
    <x v="8"/>
    <x v="81"/>
    <d v="1920-12-22T00:00:00"/>
    <n v="61.47"/>
    <n v="24.77"/>
    <s v="Finland"/>
    <s v="UU"/>
    <x v="0"/>
  </r>
  <r>
    <x v="27"/>
    <x v="4"/>
    <x v="93"/>
    <d v="1912-11-26T00:00:00"/>
    <n v="62.78"/>
    <n v="22.82"/>
    <s v="Finland"/>
    <s v="UU"/>
    <x v="0"/>
  </r>
  <r>
    <x v="8"/>
    <x v="6"/>
    <x v="80"/>
    <d v="1914-01-18T00:00:00"/>
    <n v="61.2"/>
    <n v="21.77"/>
    <s v="Finland"/>
    <s v="AH"/>
    <x v="0"/>
  </r>
  <r>
    <x v="24"/>
    <x v="8"/>
    <x v="80"/>
    <d v="1918-12-18T00:00:00"/>
    <n v="62.72"/>
    <n v="22.53"/>
    <s v="Finland"/>
    <s v="AH"/>
    <x v="0"/>
  </r>
  <r>
    <x v="16"/>
    <x v="10"/>
    <x v="83"/>
    <d v="1925-08-19T00:00:00"/>
    <n v="61.52"/>
    <n v="21.72"/>
    <s v="Finland"/>
    <s v="DH"/>
    <x v="0"/>
  </r>
  <r>
    <x v="19"/>
    <x v="0"/>
    <x v="83"/>
    <d v="1927-03-21T00:00:00"/>
    <n v="62.53"/>
    <n v="21.43"/>
    <s v="Finland"/>
    <s v="DH"/>
    <x v="0"/>
  </r>
  <r>
    <x v="1"/>
    <x v="4"/>
    <x v="87"/>
    <d v="1910-11-30T00:00:00"/>
    <n v="61.5"/>
    <n v="21.8"/>
    <s v="Finland"/>
    <s v="UU"/>
    <x v="0"/>
  </r>
  <r>
    <x v="10"/>
    <x v="10"/>
    <x v="83"/>
    <d v="1920-08-18T00:00:00"/>
    <n v="62.68"/>
    <n v="22.47"/>
    <s v="Finland"/>
    <s v="DH"/>
    <x v="0"/>
  </r>
  <r>
    <x v="22"/>
    <x v="2"/>
    <x v="67"/>
    <d v="1908-05-21T00:00:00"/>
    <n v="62.67"/>
    <n v="22.4"/>
    <s v="Finland"/>
    <s v="DH"/>
    <x v="0"/>
  </r>
  <r>
    <x v="10"/>
    <x v="3"/>
    <x v="80"/>
    <d v="1921-02-17T00:00:00"/>
    <n v="62.95"/>
    <n v="27.95"/>
    <s v="Finland"/>
    <s v="PD"/>
    <x v="0"/>
  </r>
  <r>
    <x v="16"/>
    <x v="2"/>
    <x v="80"/>
    <d v="1926-05-20T00:00:00"/>
    <n v="62.95"/>
    <n v="27.95"/>
    <s v="Finland"/>
    <s v="DH"/>
    <x v="0"/>
  </r>
  <r>
    <x v="11"/>
    <x v="7"/>
    <x v="82"/>
    <d v="1931-10-21T00:00:00"/>
    <n v="58.72"/>
    <n v="14.13"/>
    <s v="Sweden"/>
    <s v="UU"/>
    <x v="0"/>
  </r>
  <r>
    <x v="9"/>
    <x v="6"/>
    <x v="93"/>
    <d v="1907-01-27T00:00:00"/>
    <n v="57.82"/>
    <n v="11.98"/>
    <s v="Sweden"/>
    <s v="PD"/>
    <x v="1"/>
  </r>
  <r>
    <x v="8"/>
    <x v="4"/>
    <x v="83"/>
    <d v="1913-11-19T00:00:00"/>
    <n v="53.17"/>
    <n v="12.47"/>
    <s v="Germany"/>
    <s v="ND"/>
    <x v="0"/>
  </r>
  <r>
    <x v="8"/>
    <x v="4"/>
    <x v="83"/>
    <d v="1913-11-19T00:00:00"/>
    <n v="53.17"/>
    <n v="12.47"/>
    <s v="Germany"/>
    <s v="ND"/>
    <x v="0"/>
  </r>
  <r>
    <x v="8"/>
    <x v="4"/>
    <x v="83"/>
    <d v="1913-11-19T00:00:00"/>
    <n v="53.17"/>
    <n v="12.47"/>
    <s v="Germany"/>
    <s v="ND"/>
    <x v="0"/>
  </r>
  <r>
    <x v="8"/>
    <x v="4"/>
    <x v="83"/>
    <d v="1913-11-19T00:00:00"/>
    <n v="53.17"/>
    <n v="12.47"/>
    <s v="Germany"/>
    <s v="ND"/>
    <x v="0"/>
  </r>
  <r>
    <x v="8"/>
    <x v="4"/>
    <x v="83"/>
    <d v="1913-11-19T00:00:00"/>
    <n v="53.17"/>
    <n v="12.47"/>
    <s v="Germany"/>
    <s v="ND"/>
    <x v="0"/>
  </r>
  <r>
    <x v="25"/>
    <x v="2"/>
    <x v="67"/>
    <d v="1922-05-22T00:00:00"/>
    <n v="58.52"/>
    <n v="24.82"/>
    <s v="Estonia"/>
    <s v="AH"/>
    <x v="0"/>
  </r>
  <r>
    <x v="27"/>
    <x v="6"/>
    <x v="83"/>
    <d v="1913-01-18T00:00:00"/>
    <n v="52.75"/>
    <n v="-4.8"/>
    <s v="UK"/>
    <s v="UU"/>
    <x v="0"/>
  </r>
  <r>
    <x v="4"/>
    <x v="2"/>
    <x v="93"/>
    <d v="1924-05-28T00:00:00"/>
    <n v="52.75"/>
    <n v="-4.8"/>
    <s v="UK"/>
    <s v="UU"/>
    <x v="0"/>
  </r>
  <r>
    <x v="13"/>
    <x v="5"/>
    <x v="86"/>
    <d v="1914-09-24T00:00:00"/>
    <n v="52.75"/>
    <n v="-4.8"/>
    <s v="UK"/>
    <s v="AH"/>
    <x v="0"/>
  </r>
  <r>
    <x v="26"/>
    <x v="8"/>
    <x v="83"/>
    <d v="1922-12-19T00:00:00"/>
    <n v="52.75"/>
    <n v="-4.8"/>
    <s v="UK"/>
    <s v="UU"/>
    <x v="0"/>
  </r>
  <r>
    <x v="2"/>
    <x v="6"/>
    <x v="67"/>
    <d v="1920-01-20T00:00:00"/>
    <n v="52.75"/>
    <n v="-4.8"/>
    <s v="UK"/>
    <s v="UU"/>
    <x v="0"/>
  </r>
  <r>
    <x v="24"/>
    <x v="5"/>
    <x v="81"/>
    <d v="1918-09-23T00:00:00"/>
    <n v="52.75"/>
    <n v="-4.8"/>
    <s v="UK"/>
    <s v="UU"/>
    <x v="0"/>
  </r>
  <r>
    <x v="16"/>
    <x v="4"/>
    <x v="83"/>
    <d v="1925-11-19T00:00:00"/>
    <n v="53.42"/>
    <n v="-2.85"/>
    <s v="UK"/>
    <s v="UU"/>
    <x v="0"/>
  </r>
  <r>
    <x v="17"/>
    <x v="3"/>
    <x v="67"/>
    <d v="1918-02-20T00:00:00"/>
    <n v="52.65"/>
    <n v="-0.62"/>
    <s v="UK"/>
    <s v="UU"/>
    <x v="0"/>
  </r>
  <r>
    <x v="30"/>
    <x v="7"/>
    <x v="92"/>
    <d v="1909-10-28T00:00:00"/>
    <n v="52.88"/>
    <n v="-0.7"/>
    <s v="UK"/>
    <s v="DH"/>
    <x v="0"/>
  </r>
  <r>
    <x v="10"/>
    <x v="5"/>
    <x v="67"/>
    <d v="1920-09-19T00:00:00"/>
    <n v="52.88"/>
    <n v="-0.60000000000000009"/>
    <s v="UK"/>
    <s v="DH"/>
    <x v="0"/>
  </r>
  <r>
    <x v="0"/>
    <x v="4"/>
    <x v="83"/>
    <d v="1933-11-19T00:00:00"/>
    <n v="51.77"/>
    <n v="-0.78"/>
    <s v="UK"/>
    <s v="AH"/>
    <x v="0"/>
  </r>
  <r>
    <x v="14"/>
    <x v="10"/>
    <x v="67"/>
    <d v="1930-08-20T00:00:00"/>
    <n v="52.65"/>
    <n v="-0.60000000000000009"/>
    <s v="UK"/>
    <s v="DH"/>
    <x v="0"/>
  </r>
  <r>
    <x v="23"/>
    <x v="6"/>
    <x v="83"/>
    <d v="1917-01-18T00:00:00"/>
    <n v="47.13"/>
    <n v="8.18"/>
    <s v="Switzerland"/>
    <s v="UU"/>
    <x v="0"/>
  </r>
  <r>
    <x v="4"/>
    <x v="0"/>
    <x v="83"/>
    <d v="1924-03-20T00:00:00"/>
    <n v="45.72"/>
    <n v="18.2"/>
    <s v="Croatia"/>
    <s v="DH"/>
    <x v="0"/>
  </r>
  <r>
    <x v="20"/>
    <x v="3"/>
    <x v="67"/>
    <d v="1912-02-20T00:00:00"/>
    <n v="59.17"/>
    <n v="5.25"/>
    <s v="Norway"/>
    <s v="UU"/>
    <x v="1"/>
  </r>
  <r>
    <x v="11"/>
    <x v="9"/>
    <x v="85"/>
    <d v="1931-07-29T00:00:00"/>
    <n v="58.97"/>
    <n v="5.62"/>
    <s v="Norway"/>
    <s v="UU"/>
    <x v="0"/>
  </r>
  <r>
    <x v="12"/>
    <x v="4"/>
    <x v="83"/>
    <d v="1927-11-19T00:00:00"/>
    <n v="60.45"/>
    <n v="24.53"/>
    <s v="Finland"/>
    <s v="PD"/>
    <x v="0"/>
  </r>
  <r>
    <x v="26"/>
    <x v="0"/>
    <x v="83"/>
    <d v="1923-03-21T00:00:00"/>
    <n v="60.45"/>
    <n v="22.22"/>
    <s v="Finland"/>
    <s v="DH"/>
    <x v="2"/>
  </r>
  <r>
    <x v="11"/>
    <x v="3"/>
    <x v="82"/>
    <d v="1932-02-21T00:00:00"/>
    <n v="63.3"/>
    <n v="21.75"/>
    <s v="Finland"/>
    <s v="AH"/>
    <x v="0"/>
  </r>
  <r>
    <x v="12"/>
    <x v="6"/>
    <x v="83"/>
    <d v="1928-01-19T00:00:00"/>
    <n v="61.5"/>
    <n v="21.78"/>
    <s v="Finland"/>
    <s v="UU"/>
    <x v="0"/>
  </r>
  <r>
    <x v="6"/>
    <x v="6"/>
    <x v="83"/>
    <d v="1916-01-19T00:00:00"/>
    <n v="62.95"/>
    <n v="27.95"/>
    <s v="Finland"/>
    <s v="DH"/>
    <x v="0"/>
  </r>
  <r>
    <x v="12"/>
    <x v="0"/>
    <x v="67"/>
    <d v="1928-03-21T00:00:00"/>
    <n v="61.42"/>
    <n v="23.13"/>
    <s v="Finland"/>
    <s v="DH"/>
    <x v="0"/>
  </r>
  <r>
    <x v="19"/>
    <x v="6"/>
    <x v="83"/>
    <d v="1927-01-19T00:00:00"/>
    <n v="61.53"/>
    <n v="23.85"/>
    <s v="Finland"/>
    <s v="AH"/>
    <x v="0"/>
  </r>
  <r>
    <x v="14"/>
    <x v="10"/>
    <x v="92"/>
    <d v="1930-08-28T00:00:00"/>
    <n v="60.82"/>
    <n v="23.67"/>
    <s v="Finland"/>
    <s v="UU"/>
    <x v="0"/>
  </r>
  <r>
    <x v="3"/>
    <x v="4"/>
    <x v="83"/>
    <d v="1934-11-19T00:00:00"/>
    <n v="61.5"/>
    <n v="21.73"/>
    <s v="Finland"/>
    <s v="UU"/>
    <x v="0"/>
  </r>
  <r>
    <x v="8"/>
    <x v="0"/>
    <x v="94"/>
    <d v="1914-04-03T00:00:00"/>
    <n v="62.7"/>
    <n v="22.45"/>
    <s v="Finland"/>
    <s v="ND"/>
    <x v="0"/>
  </r>
  <r>
    <x v="12"/>
    <x v="4"/>
    <x v="85"/>
    <d v="1927-11-26T00:00:00"/>
    <n v="61.83"/>
    <n v="23.03"/>
    <s v="Finland"/>
    <s v="AH"/>
    <x v="0"/>
  </r>
  <r>
    <x v="2"/>
    <x v="6"/>
    <x v="83"/>
    <d v="1920-01-19T00:00:00"/>
    <n v="61.87"/>
    <n v="22.98"/>
    <s v="Finland"/>
    <s v="UU"/>
    <x v="0"/>
  </r>
  <r>
    <x v="9"/>
    <x v="8"/>
    <x v="83"/>
    <d v="1906-12-19T00:00:00"/>
    <n v="61.47"/>
    <n v="23.92"/>
    <s v="Finland"/>
    <s v="UU"/>
    <x v="0"/>
  </r>
  <r>
    <x v="9"/>
    <x v="8"/>
    <x v="83"/>
    <d v="1906-12-19T00:00:00"/>
    <n v="61.47"/>
    <n v="23.92"/>
    <s v="Finland"/>
    <s v="AH"/>
    <x v="0"/>
  </r>
  <r>
    <x v="16"/>
    <x v="10"/>
    <x v="95"/>
    <d v="1925-09-02T00:00:00"/>
    <n v="50.65"/>
    <n v="12.2"/>
    <s v="Germany"/>
    <s v="UU"/>
    <x v="1"/>
  </r>
  <r>
    <x v="0"/>
    <x v="10"/>
    <x v="89"/>
    <d v="1933-08-22T00:00:00"/>
    <n v="49.73"/>
    <n v="8.3800000000000008"/>
    <s v="Germany"/>
    <s v="AH"/>
    <x v="0"/>
  </r>
  <r>
    <x v="13"/>
    <x v="10"/>
    <x v="82"/>
    <d v="1914-08-21T00:00:00"/>
    <n v="55.95"/>
    <n v="-3.47"/>
    <s v="UK"/>
    <s v="DH"/>
    <x v="0"/>
  </r>
  <r>
    <x v="2"/>
    <x v="8"/>
    <x v="67"/>
    <d v="1919-12-20T00:00:00"/>
    <n v="52.75"/>
    <n v="-4.8"/>
    <s v="UK"/>
    <s v="UU"/>
    <x v="0"/>
  </r>
  <r>
    <x v="0"/>
    <x v="10"/>
    <x v="82"/>
    <d v="1933-08-21T00:00:00"/>
    <n v="52.75"/>
    <n v="-4.8"/>
    <s v="UK"/>
    <s v="UU"/>
    <x v="0"/>
  </r>
  <r>
    <x v="9"/>
    <x v="5"/>
    <x v="82"/>
    <d v="1906-09-21T00:00:00"/>
    <n v="53.9"/>
    <n v="-2.97"/>
    <s v="UK"/>
    <s v="DH"/>
    <x v="0"/>
  </r>
  <r>
    <x v="30"/>
    <x v="4"/>
    <x v="67"/>
    <d v="1909-11-20T00:00:00"/>
    <n v="51.93"/>
    <n v="15.5"/>
    <s v="Poland"/>
    <s v="UU"/>
    <x v="0"/>
  </r>
  <r>
    <x v="10"/>
    <x v="7"/>
    <x v="82"/>
    <d v="1920-10-20T00:00:00"/>
    <n v="61.22"/>
    <n v="21.78"/>
    <s v="Finland"/>
    <s v="DH"/>
    <x v="0"/>
  </r>
  <r>
    <x v="23"/>
    <x v="7"/>
    <x v="91"/>
    <d v="1916-10-24T00:00:00"/>
    <n v="60.27"/>
    <n v="24.8"/>
    <s v="Finland"/>
    <s v="UU"/>
    <x v="0"/>
  </r>
  <r>
    <x v="6"/>
    <x v="3"/>
    <x v="67"/>
    <d v="1916-02-20T00:00:00"/>
    <n v="61.5"/>
    <n v="24"/>
    <s v="Finland"/>
    <s v="UU"/>
    <x v="0"/>
  </r>
  <r>
    <x v="27"/>
    <x v="11"/>
    <x v="82"/>
    <d v="1913-04-22T00:00:00"/>
    <n v="60.45"/>
    <n v="22.18"/>
    <s v="Finland"/>
    <s v="AH"/>
    <x v="0"/>
  </r>
  <r>
    <x v="12"/>
    <x v="0"/>
    <x v="67"/>
    <d v="1928-03-21T00:00:00"/>
    <n v="60.2"/>
    <n v="22.08"/>
    <s v="Finland"/>
    <s v="DH"/>
    <x v="0"/>
  </r>
  <r>
    <x v="22"/>
    <x v="2"/>
    <x v="67"/>
    <d v="1908-05-21T00:00:00"/>
    <n v="61.58"/>
    <n v="23.18"/>
    <s v="Finland"/>
    <s v="DH"/>
    <x v="0"/>
  </r>
  <r>
    <x v="29"/>
    <x v="0"/>
    <x v="67"/>
    <d v="1937-03-21T00:00:00"/>
    <n v="60.28"/>
    <n v="24.8"/>
    <s v="Finland"/>
    <s v="RH"/>
    <x v="2"/>
  </r>
  <r>
    <x v="8"/>
    <x v="8"/>
    <x v="67"/>
    <d v="1913-12-20T00:00:00"/>
    <n v="60.25"/>
    <n v="24.87"/>
    <s v="Finland"/>
    <s v="AH"/>
    <x v="0"/>
  </r>
  <r>
    <x v="23"/>
    <x v="4"/>
    <x v="82"/>
    <d v="1916-11-20T00:00:00"/>
    <n v="61.77"/>
    <n v="23.08"/>
    <s v="Finland"/>
    <s v="UU"/>
    <x v="0"/>
  </r>
  <r>
    <x v="15"/>
    <x v="4"/>
    <x v="67"/>
    <d v="1929-11-20T00:00:00"/>
    <n v="61.82"/>
    <n v="22.77"/>
    <s v="Finland"/>
    <s v="UU"/>
    <x v="0"/>
  </r>
  <r>
    <x v="26"/>
    <x v="4"/>
    <x v="67"/>
    <d v="1922-11-20T00:00:00"/>
    <n v="61.47"/>
    <n v="23.95"/>
    <s v="Finland"/>
    <s v="UU"/>
    <x v="0"/>
  </r>
  <r>
    <x v="16"/>
    <x v="8"/>
    <x v="67"/>
    <d v="1925-12-20T00:00:00"/>
    <n v="61.47"/>
    <n v="23.8"/>
    <s v="Finland"/>
    <s v="UU"/>
    <x v="0"/>
  </r>
  <r>
    <x v="26"/>
    <x v="4"/>
    <x v="67"/>
    <d v="1922-11-20T00:00:00"/>
    <n v="61.47"/>
    <n v="23.75"/>
    <s v="Finland"/>
    <s v="UU"/>
    <x v="0"/>
  </r>
  <r>
    <x v="21"/>
    <x v="4"/>
    <x v="67"/>
    <d v="1924-11-19T00:00:00"/>
    <n v="61.47"/>
    <n v="23.75"/>
    <s v="Finland"/>
    <s v="AH"/>
    <x v="0"/>
  </r>
  <r>
    <x v="4"/>
    <x v="8"/>
    <x v="67"/>
    <d v="1923-12-20T00:00:00"/>
    <n v="61.48"/>
    <n v="23.82"/>
    <s v="Finland"/>
    <s v="AH"/>
    <x v="0"/>
  </r>
  <r>
    <x v="4"/>
    <x v="4"/>
    <x v="67"/>
    <d v="1923-11-20T00:00:00"/>
    <n v="61.5"/>
    <n v="21.78"/>
    <s v="Finland"/>
    <s v="PD"/>
    <x v="0"/>
  </r>
  <r>
    <x v="1"/>
    <x v="8"/>
    <x v="67"/>
    <d v="1910-12-20T00:00:00"/>
    <n v="60.18"/>
    <n v="17.2"/>
    <s v="Sweden"/>
    <s v="UU"/>
    <x v="0"/>
  </r>
  <r>
    <x v="26"/>
    <x v="2"/>
    <x v="67"/>
    <d v="1923-05-22T00:00:00"/>
    <n v="58.12"/>
    <n v="12.53"/>
    <s v="Sweden"/>
    <s v="DH"/>
    <x v="0"/>
  </r>
  <r>
    <x v="10"/>
    <x v="4"/>
    <x v="82"/>
    <d v="1920-11-20T00:00:00"/>
    <n v="51.5"/>
    <n v="12"/>
    <s v="Germany"/>
    <s v="UU"/>
    <x v="0"/>
  </r>
  <r>
    <x v="11"/>
    <x v="5"/>
    <x v="89"/>
    <d v="1931-09-22T00:00:00"/>
    <n v="53.45"/>
    <n v="-2.5300000000000002"/>
    <s v="UK"/>
    <s v="DH"/>
    <x v="0"/>
  </r>
  <r>
    <x v="13"/>
    <x v="3"/>
    <x v="86"/>
    <d v="1915-02-24T00:00:00"/>
    <n v="53.07"/>
    <n v="-2.2800000000000002"/>
    <s v="UK"/>
    <s v="DH"/>
    <x v="0"/>
  </r>
  <r>
    <x v="6"/>
    <x v="7"/>
    <x v="89"/>
    <d v="1915-10-22T00:00:00"/>
    <n v="54.53"/>
    <n v="-6.7"/>
    <s v="UK"/>
    <s v="DH"/>
    <x v="0"/>
  </r>
  <r>
    <x v="8"/>
    <x v="0"/>
    <x v="93"/>
    <d v="1914-03-29T00:00:00"/>
    <n v="51.53"/>
    <n v="6.13"/>
    <s v="Netherlands"/>
    <s v="UU"/>
    <x v="1"/>
  </r>
  <r>
    <x v="8"/>
    <x v="0"/>
    <x v="82"/>
    <d v="1914-03-23T00:00:00"/>
    <n v="51.97"/>
    <n v="5.93"/>
    <s v="Netherlands"/>
    <s v="DH"/>
    <x v="2"/>
  </r>
  <r>
    <x v="30"/>
    <x v="8"/>
    <x v="82"/>
    <d v="1909-12-21T00:00:00"/>
    <n v="51.98"/>
    <n v="5.93"/>
    <s v="Netherlands"/>
    <s v="AH"/>
    <x v="0"/>
  </r>
  <r>
    <x v="12"/>
    <x v="2"/>
    <x v="89"/>
    <d v="1928-05-23T00:00:00"/>
    <n v="51.98"/>
    <n v="5.93"/>
    <s v="Netherlands"/>
    <s v="DH"/>
    <x v="2"/>
  </r>
  <r>
    <x v="1"/>
    <x v="3"/>
    <x v="82"/>
    <d v="1911-02-21T00:00:00"/>
    <n v="51.97"/>
    <n v="5.92"/>
    <s v="Netherlands"/>
    <s v="UU"/>
    <x v="2"/>
  </r>
  <r>
    <x v="27"/>
    <x v="10"/>
    <x v="89"/>
    <d v="1912-08-21T00:00:00"/>
    <n v="51.97"/>
    <n v="5.9"/>
    <s v="Netherlands"/>
    <s v="DH"/>
    <x v="2"/>
  </r>
  <r>
    <x v="9"/>
    <x v="0"/>
    <x v="86"/>
    <d v="1907-03-26T00:00:00"/>
    <n v="51.97"/>
    <n v="5.9"/>
    <s v="Netherlands"/>
    <s v="DH"/>
    <x v="2"/>
  </r>
  <r>
    <x v="19"/>
    <x v="9"/>
    <x v="89"/>
    <d v="1926-07-25T00:00:00"/>
    <n v="51.97"/>
    <n v="5.92"/>
    <s v="Netherlands"/>
    <s v="DH"/>
    <x v="2"/>
  </r>
  <r>
    <x v="8"/>
    <x v="9"/>
    <x v="89"/>
    <d v="1913-07-24T00:00:00"/>
    <n v="51.98"/>
    <n v="5.93"/>
    <s v="Netherlands"/>
    <s v="DH"/>
    <x v="2"/>
  </r>
  <r>
    <x v="12"/>
    <x v="9"/>
    <x v="89"/>
    <d v="1927-07-25T00:00:00"/>
    <n v="51.98"/>
    <n v="5.93"/>
    <s v="Netherlands"/>
    <s v="DH"/>
    <x v="2"/>
  </r>
  <r>
    <x v="24"/>
    <x v="0"/>
    <x v="82"/>
    <d v="1919-03-23T00:00:00"/>
    <n v="51.97"/>
    <n v="5.9"/>
    <s v="Netherlands"/>
    <s v="DH"/>
    <x v="2"/>
  </r>
  <r>
    <x v="10"/>
    <x v="10"/>
    <x v="88"/>
    <d v="1920-08-30T00:00:00"/>
    <n v="51.95"/>
    <n v="5.92"/>
    <s v="Netherlands"/>
    <s v="UU"/>
    <x v="0"/>
  </r>
  <r>
    <x v="18"/>
    <x v="9"/>
    <x v="89"/>
    <d v="1928-07-24T00:00:00"/>
    <n v="51.97"/>
    <n v="5.92"/>
    <s v="Netherlands"/>
    <s v="DH"/>
    <x v="2"/>
  </r>
  <r>
    <x v="13"/>
    <x v="2"/>
    <x v="82"/>
    <d v="1915-05-23T00:00:00"/>
    <n v="51.97"/>
    <n v="5.85"/>
    <s v="Netherlands"/>
    <s v="DH"/>
    <x v="2"/>
  </r>
  <r>
    <x v="26"/>
    <x v="4"/>
    <x v="82"/>
    <d v="1922-11-21T00:00:00"/>
    <n v="51.97"/>
    <n v="5.87"/>
    <s v="Netherlands"/>
    <s v="AH"/>
    <x v="0"/>
  </r>
  <r>
    <x v="15"/>
    <x v="9"/>
    <x v="89"/>
    <d v="1929-07-24T00:00:00"/>
    <n v="51.97"/>
    <n v="5.93"/>
    <s v="Netherlands"/>
    <s v="DH"/>
    <x v="2"/>
  </r>
  <r>
    <x v="6"/>
    <x v="11"/>
    <x v="89"/>
    <d v="1916-04-23T00:00:00"/>
    <n v="51.97"/>
    <n v="5.93"/>
    <s v="Netherlands"/>
    <s v="DH"/>
    <x v="2"/>
  </r>
  <r>
    <x v="5"/>
    <x v="1"/>
    <x v="89"/>
    <d v="1908-06-23T00:00:00"/>
    <n v="51.97"/>
    <n v="5.85"/>
    <s v="Netherlands"/>
    <s v="DH"/>
    <x v="2"/>
  </r>
  <r>
    <x v="5"/>
    <x v="1"/>
    <x v="89"/>
    <d v="1908-06-23T00:00:00"/>
    <n v="51.97"/>
    <n v="5.85"/>
    <s v="Netherlands"/>
    <s v="DH"/>
    <x v="2"/>
  </r>
  <r>
    <x v="7"/>
    <x v="7"/>
    <x v="82"/>
    <d v="1935-10-21T00:00:00"/>
    <n v="51.97"/>
    <n v="5.97"/>
    <s v="Netherlands"/>
    <s v="UU"/>
    <x v="0"/>
  </r>
  <r>
    <x v="15"/>
    <x v="3"/>
    <x v="89"/>
    <d v="1930-02-22T00:00:00"/>
    <n v="52.73"/>
    <n v="6.9"/>
    <s v="Netherlands"/>
    <s v="DH"/>
    <x v="2"/>
  </r>
  <r>
    <x v="5"/>
    <x v="2"/>
    <x v="82"/>
    <d v="1909-05-22T00:00:00"/>
    <n v="52.73"/>
    <n v="6.88"/>
    <s v="Netherlands"/>
    <s v="DH"/>
    <x v="2"/>
  </r>
  <r>
    <x v="9"/>
    <x v="8"/>
    <x v="82"/>
    <d v="1906-12-21T00:00:00"/>
    <n v="52.73"/>
    <n v="6.88"/>
    <s v="Netherlands"/>
    <s v="UU"/>
    <x v="0"/>
  </r>
  <r>
    <x v="1"/>
    <x v="4"/>
    <x v="82"/>
    <d v="1910-11-21T00:00:00"/>
    <n v="52.8"/>
    <n v="6.87"/>
    <s v="Netherlands"/>
    <s v="PD"/>
    <x v="0"/>
  </r>
  <r>
    <x v="10"/>
    <x v="4"/>
    <x v="82"/>
    <d v="1920-11-20T00:00:00"/>
    <n v="52.8"/>
    <n v="6.87"/>
    <s v="Netherlands"/>
    <s v="PD"/>
    <x v="0"/>
  </r>
  <r>
    <x v="16"/>
    <x v="0"/>
    <x v="82"/>
    <d v="1926-03-23T00:00:00"/>
    <n v="69.92"/>
    <n v="25"/>
    <s v="Norway"/>
    <s v="UU"/>
    <x v="0"/>
  </r>
  <r>
    <x v="14"/>
    <x v="5"/>
    <x v="88"/>
    <d v="1930-10-01T00:00:00"/>
    <n v="62.8"/>
    <n v="22.9"/>
    <s v="Finland"/>
    <s v="PD"/>
    <x v="0"/>
  </r>
  <r>
    <x v="3"/>
    <x v="7"/>
    <x v="89"/>
    <d v="1934-10-22T00:00:00"/>
    <n v="60.47"/>
    <n v="22.2"/>
    <s v="Finland"/>
    <s v="PD"/>
    <x v="0"/>
  </r>
  <r>
    <x v="13"/>
    <x v="8"/>
    <x v="82"/>
    <d v="1914-12-21T00:00:00"/>
    <n v="62.7"/>
    <n v="22.52"/>
    <s v="Finland"/>
    <s v="AH"/>
    <x v="0"/>
  </r>
  <r>
    <x v="17"/>
    <x v="6"/>
    <x v="86"/>
    <d v="1918-01-24T00:00:00"/>
    <n v="61.62"/>
    <n v="23.85"/>
    <s v="Finland"/>
    <s v="UU"/>
    <x v="0"/>
  </r>
  <r>
    <x v="9"/>
    <x v="4"/>
    <x v="81"/>
    <d v="1906-11-23T00:00:00"/>
    <n v="62.37"/>
    <n v="21.38"/>
    <s v="Finland"/>
    <s v="UU"/>
    <x v="0"/>
  </r>
  <r>
    <x v="3"/>
    <x v="4"/>
    <x v="82"/>
    <d v="1934-11-21T00:00:00"/>
    <n v="61.75"/>
    <n v="23.07"/>
    <s v="Finland"/>
    <s v="AH"/>
    <x v="0"/>
  </r>
  <r>
    <x v="17"/>
    <x v="7"/>
    <x v="90"/>
    <d v="1917-10-29T00:00:00"/>
    <n v="61.9"/>
    <n v="22.87"/>
    <s v="Finland"/>
    <s v="DH"/>
    <x v="0"/>
  </r>
  <r>
    <x v="20"/>
    <x v="0"/>
    <x v="89"/>
    <d v="1912-03-23T00:00:00"/>
    <n v="50.13"/>
    <n v="4.53"/>
    <s v="Belgium"/>
    <s v="UU"/>
    <x v="0"/>
  </r>
  <r>
    <x v="5"/>
    <x v="3"/>
    <x v="89"/>
    <d v="1909-02-21T00:00:00"/>
    <n v="49.35"/>
    <n v="14.72"/>
    <s v="Czech Republic"/>
    <s v="RH"/>
    <x v="2"/>
  </r>
  <r>
    <x v="10"/>
    <x v="0"/>
    <x v="89"/>
    <d v="1921-03-23T00:00:00"/>
    <n v="49.35"/>
    <n v="14.72"/>
    <s v="Czech Republic"/>
    <s v="UU"/>
    <x v="0"/>
  </r>
  <r>
    <x v="10"/>
    <x v="10"/>
    <x v="81"/>
    <d v="1920-08-22T00:00:00"/>
    <n v="48.85"/>
    <n v="16.600000000000001"/>
    <s v="Czech Republic"/>
    <s v="DH"/>
    <x v="0"/>
  </r>
  <r>
    <x v="5"/>
    <x v="0"/>
    <x v="89"/>
    <d v="1909-03-23T00:00:00"/>
    <n v="52.6"/>
    <n v="12.33"/>
    <s v="Germany"/>
    <s v="DH"/>
    <x v="2"/>
  </r>
  <r>
    <x v="7"/>
    <x v="8"/>
    <x v="89"/>
    <d v="1935-12-22T00:00:00"/>
    <n v="52.6"/>
    <n v="12.33"/>
    <s v="Germany"/>
    <s v="UU"/>
    <x v="0"/>
  </r>
  <r>
    <x v="6"/>
    <x v="6"/>
    <x v="89"/>
    <d v="1916-01-22T00:00:00"/>
    <n v="53.17"/>
    <n v="6.58"/>
    <s v="Netherlands"/>
    <s v="UU"/>
    <x v="0"/>
  </r>
  <r>
    <x v="15"/>
    <x v="4"/>
    <x v="89"/>
    <d v="1929-11-22T00:00:00"/>
    <n v="53.2"/>
    <n v="6.5"/>
    <s v="Netherlands"/>
    <s v="AH"/>
    <x v="0"/>
  </r>
  <r>
    <x v="10"/>
    <x v="0"/>
    <x v="90"/>
    <d v="1921-03-30T00:00:00"/>
    <n v="53.2"/>
    <n v="6.55"/>
    <s v="Netherlands"/>
    <s v="UU"/>
    <x v="1"/>
  </r>
  <r>
    <x v="27"/>
    <x v="6"/>
    <x v="90"/>
    <d v="1913-01-28T00:00:00"/>
    <n v="51.97"/>
    <n v="5.92"/>
    <s v="Netherlands"/>
    <s v="PD"/>
    <x v="2"/>
  </r>
  <r>
    <x v="12"/>
    <x v="4"/>
    <x v="89"/>
    <d v="1927-11-22T00:00:00"/>
    <n v="51.97"/>
    <n v="5.92"/>
    <s v="Netherlands"/>
    <s v="DH"/>
    <x v="2"/>
  </r>
  <r>
    <x v="21"/>
    <x v="8"/>
    <x v="89"/>
    <d v="1924-12-21T00:00:00"/>
    <n v="52.75"/>
    <n v="6.88"/>
    <s v="Netherlands"/>
    <s v="DH"/>
    <x v="2"/>
  </r>
  <r>
    <x v="21"/>
    <x v="8"/>
    <x v="89"/>
    <d v="1924-12-21T00:00:00"/>
    <n v="52.75"/>
    <n v="6.88"/>
    <s v="Netherlands"/>
    <s v="DH"/>
    <x v="2"/>
  </r>
  <r>
    <x v="21"/>
    <x v="8"/>
    <x v="89"/>
    <d v="1924-12-21T00:00:00"/>
    <n v="52.75"/>
    <n v="6.88"/>
    <s v="Netherlands"/>
    <s v="DH"/>
    <x v="2"/>
  </r>
  <r>
    <x v="27"/>
    <x v="2"/>
    <x v="89"/>
    <d v="1913-05-23T00:00:00"/>
    <n v="51.97"/>
    <n v="5.87"/>
    <s v="Netherlands"/>
    <s v="DH"/>
    <x v="2"/>
  </r>
  <r>
    <x v="11"/>
    <x v="3"/>
    <x v="89"/>
    <d v="1932-02-22T00:00:00"/>
    <n v="51.95"/>
    <n v="5.88"/>
    <s v="Netherlands"/>
    <s v="DH"/>
    <x v="2"/>
  </r>
  <r>
    <x v="8"/>
    <x v="2"/>
    <x v="89"/>
    <d v="1914-05-24T00:00:00"/>
    <n v="51.97"/>
    <n v="5.95"/>
    <s v="Netherlands"/>
    <s v="DH"/>
    <x v="2"/>
  </r>
  <r>
    <x v="5"/>
    <x v="11"/>
    <x v="89"/>
    <d v="1909-04-23T00:00:00"/>
    <n v="51.98"/>
    <n v="5.93"/>
    <s v="Netherlands"/>
    <s v="DH"/>
    <x v="2"/>
  </r>
  <r>
    <x v="0"/>
    <x v="7"/>
    <x v="93"/>
    <d v="1933-10-27T00:00:00"/>
    <n v="51.97"/>
    <n v="5.92"/>
    <s v="Netherlands"/>
    <s v="UU"/>
    <x v="0"/>
  </r>
  <r>
    <x v="18"/>
    <x v="6"/>
    <x v="89"/>
    <d v="1929-01-21T00:00:00"/>
    <n v="52.77"/>
    <n v="6.88"/>
    <s v="Netherlands"/>
    <s v="DH"/>
    <x v="2"/>
  </r>
  <r>
    <x v="17"/>
    <x v="6"/>
    <x v="89"/>
    <d v="1918-01-22T00:00:00"/>
    <n v="52.77"/>
    <n v="6.88"/>
    <s v="Netherlands"/>
    <s v="DH"/>
    <x v="2"/>
  </r>
  <r>
    <x v="18"/>
    <x v="6"/>
    <x v="89"/>
    <d v="1929-01-21T00:00:00"/>
    <n v="52.77"/>
    <n v="6.88"/>
    <s v="Netherlands"/>
    <s v="DH"/>
    <x v="2"/>
  </r>
  <r>
    <x v="10"/>
    <x v="6"/>
    <x v="86"/>
    <d v="1921-01-23T00:00:00"/>
    <n v="52.77"/>
    <n v="6.87"/>
    <s v="Netherlands"/>
    <s v="UU"/>
    <x v="0"/>
  </r>
  <r>
    <x v="29"/>
    <x v="7"/>
    <x v="89"/>
    <d v="1936-10-21T00:00:00"/>
    <n v="52.72"/>
    <n v="6.9"/>
    <s v="Netherlands"/>
    <s v="UU"/>
    <x v="0"/>
  </r>
  <r>
    <x v="23"/>
    <x v="4"/>
    <x v="89"/>
    <d v="1916-11-21T00:00:00"/>
    <n v="52.72"/>
    <n v="6.9"/>
    <s v="Netherlands"/>
    <s v="AH"/>
    <x v="0"/>
  </r>
  <r>
    <x v="21"/>
    <x v="4"/>
    <x v="89"/>
    <d v="1924-11-21T00:00:00"/>
    <n v="52.75"/>
    <n v="6.92"/>
    <s v="Netherlands"/>
    <s v="UU"/>
    <x v="0"/>
  </r>
  <r>
    <x v="13"/>
    <x v="8"/>
    <x v="89"/>
    <d v="1914-12-22T00:00:00"/>
    <n v="52.77"/>
    <n v="6.87"/>
    <s v="Netherlands"/>
    <s v="ND"/>
    <x v="0"/>
  </r>
  <r>
    <x v="15"/>
    <x v="6"/>
    <x v="81"/>
    <d v="1930-01-23T00:00:00"/>
    <n v="59.77"/>
    <n v="9.92"/>
    <s v="Norway"/>
    <s v="UU"/>
    <x v="0"/>
  </r>
  <r>
    <x v="5"/>
    <x v="9"/>
    <x v="81"/>
    <d v="1908-07-25T00:00:00"/>
    <n v="60.7"/>
    <n v="25.47"/>
    <s v="Finland"/>
    <s v="UU"/>
    <x v="0"/>
  </r>
  <r>
    <x v="8"/>
    <x v="8"/>
    <x v="95"/>
    <d v="1914-01-02T00:00:00"/>
    <n v="60.68"/>
    <n v="26.85"/>
    <s v="Finland"/>
    <s v="UU"/>
    <x v="0"/>
  </r>
  <r>
    <x v="12"/>
    <x v="4"/>
    <x v="89"/>
    <d v="1927-11-22T00:00:00"/>
    <n v="60.3"/>
    <n v="23.12"/>
    <s v="Finland"/>
    <s v="RH"/>
    <x v="2"/>
  </r>
  <r>
    <x v="2"/>
    <x v="4"/>
    <x v="89"/>
    <d v="1919-11-22T00:00:00"/>
    <n v="60.3"/>
    <n v="23.12"/>
    <s v="Finland"/>
    <s v="RH"/>
    <x v="2"/>
  </r>
  <r>
    <x v="9"/>
    <x v="4"/>
    <x v="81"/>
    <d v="1906-11-23T00:00:00"/>
    <n v="60.3"/>
    <n v="24.85"/>
    <s v="Finland"/>
    <s v="UU"/>
    <x v="0"/>
  </r>
  <r>
    <x v="7"/>
    <x v="4"/>
    <x v="89"/>
    <d v="1935-11-22T00:00:00"/>
    <n v="61.78"/>
    <n v="23.03"/>
    <s v="Finland"/>
    <s v="AH"/>
    <x v="0"/>
  </r>
  <r>
    <x v="2"/>
    <x v="8"/>
    <x v="81"/>
    <d v="1919-12-23T00:00:00"/>
    <n v="61.55"/>
    <n v="23.15"/>
    <s v="Finland"/>
    <s v="AH"/>
    <x v="0"/>
  </r>
  <r>
    <x v="0"/>
    <x v="4"/>
    <x v="89"/>
    <d v="1933-11-22T00:00:00"/>
    <n v="62.68"/>
    <n v="22.45"/>
    <s v="Finland"/>
    <s v="UU"/>
    <x v="0"/>
  </r>
  <r>
    <x v="27"/>
    <x v="6"/>
    <x v="91"/>
    <d v="1913-01-24T00:00:00"/>
    <n v="62.77"/>
    <n v="22.38"/>
    <s v="Finland"/>
    <s v="DH"/>
    <x v="0"/>
  </r>
  <r>
    <x v="27"/>
    <x v="5"/>
    <x v="86"/>
    <d v="1912-09-23T00:00:00"/>
    <n v="51.6"/>
    <n v="11.93"/>
    <s v="Germany"/>
    <s v="UU"/>
    <x v="0"/>
  </r>
  <r>
    <x v="4"/>
    <x v="3"/>
    <x v="81"/>
    <d v="1924-02-23T00:00:00"/>
    <n v="53.57"/>
    <n v="-3.07"/>
    <s v="UK"/>
    <s v="UU"/>
    <x v="0"/>
  </r>
  <r>
    <x v="8"/>
    <x v="9"/>
    <x v="87"/>
    <d v="1913-08-01T00:00:00"/>
    <n v="52.42"/>
    <n v="1.2"/>
    <s v="UK"/>
    <s v="DH"/>
    <x v="0"/>
  </r>
  <r>
    <x v="27"/>
    <x v="8"/>
    <x v="85"/>
    <d v="1912-12-25T00:00:00"/>
    <n v="53.33"/>
    <n v="-2.85"/>
    <s v="UK"/>
    <s v="DH"/>
    <x v="0"/>
  </r>
  <r>
    <x v="16"/>
    <x v="7"/>
    <x v="81"/>
    <d v="1925-10-23T00:00:00"/>
    <n v="53.33"/>
    <n v="-2.83"/>
    <s v="UK"/>
    <s v="PD"/>
    <x v="0"/>
  </r>
  <r>
    <x v="13"/>
    <x v="1"/>
    <x v="86"/>
    <d v="1914-06-26T00:00:00"/>
    <n v="52.77"/>
    <n v="4.67"/>
    <s v="Netherlands"/>
    <s v="UU"/>
    <x v="0"/>
  </r>
  <r>
    <x v="21"/>
    <x v="11"/>
    <x v="81"/>
    <d v="1925-04-24T00:00:00"/>
    <n v="53.18"/>
    <n v="6.58"/>
    <s v="Netherlands"/>
    <s v="RH"/>
    <x v="2"/>
  </r>
  <r>
    <x v="2"/>
    <x v="8"/>
    <x v="81"/>
    <d v="1919-12-23T00:00:00"/>
    <n v="61.37"/>
    <n v="23.6"/>
    <s v="Finland"/>
    <s v="UU"/>
    <x v="0"/>
  </r>
  <r>
    <x v="1"/>
    <x v="8"/>
    <x v="81"/>
    <d v="1910-12-23T00:00:00"/>
    <n v="61.37"/>
    <n v="23.6"/>
    <s v="Finland"/>
    <s v="UU"/>
    <x v="0"/>
  </r>
  <r>
    <x v="12"/>
    <x v="4"/>
    <x v="81"/>
    <d v="1927-11-23T00:00:00"/>
    <n v="61.75"/>
    <n v="23.07"/>
    <s v="Finland"/>
    <s v="UU"/>
    <x v="0"/>
  </r>
  <r>
    <x v="4"/>
    <x v="4"/>
    <x v="81"/>
    <d v="1923-11-23T00:00:00"/>
    <n v="61.77"/>
    <n v="23.07"/>
    <s v="Finland"/>
    <s v="PD"/>
    <x v="0"/>
  </r>
  <r>
    <x v="5"/>
    <x v="8"/>
    <x v="86"/>
    <d v="1908-12-23T00:00:00"/>
    <n v="60.62"/>
    <n v="22.1"/>
    <s v="Finland"/>
    <s v="AH"/>
    <x v="0"/>
  </r>
  <r>
    <x v="10"/>
    <x v="6"/>
    <x v="91"/>
    <d v="1921-01-24T00:00:00"/>
    <n v="60.57"/>
    <n v="27.13"/>
    <s v="Finland"/>
    <s v="PD"/>
    <x v="0"/>
  </r>
  <r>
    <x v="17"/>
    <x v="7"/>
    <x v="86"/>
    <d v="1917-10-24T00:00:00"/>
    <n v="61.42"/>
    <n v="26.85"/>
    <s v="Finland"/>
    <s v="UU"/>
    <x v="0"/>
  </r>
  <r>
    <x v="12"/>
    <x v="3"/>
    <x v="81"/>
    <d v="1928-02-23T00:00:00"/>
    <n v="60.57"/>
    <n v="27.12"/>
    <s v="Finland"/>
    <s v="DH"/>
    <x v="0"/>
  </r>
  <r>
    <x v="1"/>
    <x v="11"/>
    <x v="86"/>
    <d v="1911-04-26T00:00:00"/>
    <n v="62.78"/>
    <n v="22.85"/>
    <s v="Finland"/>
    <s v="AH"/>
    <x v="0"/>
  </r>
  <r>
    <x v="18"/>
    <x v="9"/>
    <x v="86"/>
    <d v="1928-07-26T00:00:00"/>
    <n v="62.72"/>
    <n v="22.52"/>
    <s v="Finland"/>
    <s v="UU"/>
    <x v="0"/>
  </r>
  <r>
    <x v="13"/>
    <x v="6"/>
    <x v="81"/>
    <d v="1915-01-23T00:00:00"/>
    <n v="62.8"/>
    <n v="22.8"/>
    <s v="Finland"/>
    <s v="UU"/>
    <x v="0"/>
  </r>
  <r>
    <x v="11"/>
    <x v="7"/>
    <x v="86"/>
    <d v="1931-10-24T00:00:00"/>
    <n v="62.22"/>
    <n v="25.82"/>
    <s v="Finland"/>
    <s v="UU"/>
    <x v="0"/>
  </r>
  <r>
    <x v="17"/>
    <x v="6"/>
    <x v="81"/>
    <d v="1918-01-23T00:00:00"/>
    <n v="62.25"/>
    <n v="25.75"/>
    <s v="Finland"/>
    <s v="UU"/>
    <x v="0"/>
  </r>
  <r>
    <x v="19"/>
    <x v="5"/>
    <x v="91"/>
    <d v="1926-09-25T00:00:00"/>
    <n v="57.88"/>
    <n v="11.58"/>
    <s v="Sweden"/>
    <s v="UU"/>
    <x v="0"/>
  </r>
  <r>
    <x v="30"/>
    <x v="8"/>
    <x v="91"/>
    <d v="1909-12-25T00:00:00"/>
    <n v="53.92"/>
    <n v="-2.92"/>
    <s v="UK"/>
    <s v="RH"/>
    <x v="0"/>
  </r>
  <r>
    <x v="10"/>
    <x v="5"/>
    <x v="85"/>
    <d v="1920-09-25T00:00:00"/>
    <n v="52.12"/>
    <n v="1.57"/>
    <s v="UK"/>
    <s v="RH"/>
    <x v="0"/>
  </r>
  <r>
    <x v="10"/>
    <x v="5"/>
    <x v="91"/>
    <d v="1920-09-24T00:00:00"/>
    <n v="52.08"/>
    <n v="1.42"/>
    <s v="UK"/>
    <s v="DH"/>
    <x v="0"/>
  </r>
  <r>
    <x v="0"/>
    <x v="5"/>
    <x v="96"/>
    <d v="1933-10-04T00:00:00"/>
    <n v="52.77"/>
    <n v="4.6500000000000004"/>
    <s v="Netherlands"/>
    <s v="ND"/>
    <x v="0"/>
  </r>
  <r>
    <x v="22"/>
    <x v="0"/>
    <x v="95"/>
    <d v="1908-04-03T00:00:00"/>
    <n v="52.37"/>
    <n v="4.63"/>
    <s v="Netherlands"/>
    <s v="UU"/>
    <x v="2"/>
  </r>
  <r>
    <x v="0"/>
    <x v="6"/>
    <x v="95"/>
    <d v="1934-02-02T00:00:00"/>
    <n v="52.78"/>
    <n v="4.67"/>
    <s v="Netherlands"/>
    <s v="UU"/>
    <x v="0"/>
  </r>
  <r>
    <x v="8"/>
    <x v="8"/>
    <x v="86"/>
    <d v="1913-12-24T00:00:00"/>
    <n v="61.13"/>
    <n v="11.37"/>
    <s v="Norway"/>
    <s v="AH"/>
    <x v="0"/>
  </r>
  <r>
    <x v="10"/>
    <x v="4"/>
    <x v="86"/>
    <d v="1920-11-23T00:00:00"/>
    <n v="61"/>
    <n v="25.32"/>
    <s v="Finland"/>
    <s v="PD"/>
    <x v="0"/>
  </r>
  <r>
    <x v="25"/>
    <x v="3"/>
    <x v="86"/>
    <d v="1922-02-24T00:00:00"/>
    <n v="61.17"/>
    <n v="28.6"/>
    <s v="Finland"/>
    <s v="DH"/>
    <x v="0"/>
  </r>
  <r>
    <x v="26"/>
    <x v="1"/>
    <x v="91"/>
    <d v="1922-06-27T00:00:00"/>
    <n v="60.15"/>
    <n v="24.73"/>
    <s v="Finland"/>
    <s v="UU"/>
    <x v="0"/>
  </r>
  <r>
    <x v="8"/>
    <x v="0"/>
    <x v="92"/>
    <d v="1914-03-30T00:00:00"/>
    <n v="60.17"/>
    <n v="23.6"/>
    <s v="Finland"/>
    <s v="UU"/>
    <x v="0"/>
  </r>
  <r>
    <x v="16"/>
    <x v="6"/>
    <x v="86"/>
    <d v="1926-01-24T00:00:00"/>
    <n v="62.72"/>
    <n v="22.53"/>
    <s v="Finland"/>
    <s v="UU"/>
    <x v="0"/>
  </r>
  <r>
    <x v="21"/>
    <x v="8"/>
    <x v="86"/>
    <d v="1924-12-23T00:00:00"/>
    <n v="62.72"/>
    <n v="22.53"/>
    <s v="Finland"/>
    <s v="RH"/>
    <x v="2"/>
  </r>
  <r>
    <x v="27"/>
    <x v="4"/>
    <x v="91"/>
    <d v="1912-11-24T00:00:00"/>
    <n v="62.98"/>
    <n v="22"/>
    <s v="Finland"/>
    <s v="DH"/>
    <x v="0"/>
  </r>
  <r>
    <x v="10"/>
    <x v="4"/>
    <x v="86"/>
    <d v="1920-11-23T00:00:00"/>
    <n v="62.62"/>
    <n v="23.8"/>
    <s v="Finland"/>
    <s v="UU"/>
    <x v="0"/>
  </r>
  <r>
    <x v="23"/>
    <x v="1"/>
    <x v="93"/>
    <d v="1916-06-28T00:00:00"/>
    <n v="62.22"/>
    <n v="25.73"/>
    <s v="Finland"/>
    <s v="AH"/>
    <x v="0"/>
  </r>
  <r>
    <x v="18"/>
    <x v="7"/>
    <x v="91"/>
    <d v="1928-10-24T00:00:00"/>
    <n v="62.27"/>
    <n v="25.75"/>
    <s v="Finland"/>
    <s v="UU"/>
    <x v="0"/>
  </r>
  <r>
    <x v="6"/>
    <x v="3"/>
    <x v="86"/>
    <d v="1916-02-24T00:00:00"/>
    <n v="62.27"/>
    <n v="25.75"/>
    <s v="Finland"/>
    <s v="AH"/>
    <x v="0"/>
  </r>
  <r>
    <x v="13"/>
    <x v="4"/>
    <x v="86"/>
    <d v="1914-11-24T00:00:00"/>
    <n v="62.23"/>
    <n v="25.73"/>
    <s v="Finland"/>
    <s v="UU"/>
    <x v="0"/>
  </r>
  <r>
    <x v="12"/>
    <x v="5"/>
    <x v="85"/>
    <d v="1927-09-26T00:00:00"/>
    <n v="62.25"/>
    <n v="25.73"/>
    <s v="Finland"/>
    <s v="UU"/>
    <x v="0"/>
  </r>
  <r>
    <x v="5"/>
    <x v="6"/>
    <x v="86"/>
    <d v="1909-01-23T00:00:00"/>
    <n v="62.23"/>
    <n v="25.72"/>
    <s v="Finland"/>
    <s v="AH"/>
    <x v="0"/>
  </r>
  <r>
    <x v="23"/>
    <x v="8"/>
    <x v="86"/>
    <d v="1916-12-23T00:00:00"/>
    <n v="62.28"/>
    <n v="25.75"/>
    <s v="Finland"/>
    <s v="AH"/>
    <x v="2"/>
  </r>
  <r>
    <x v="27"/>
    <x v="8"/>
    <x v="86"/>
    <d v="1912-12-23T00:00:00"/>
    <n v="62.28"/>
    <n v="25.75"/>
    <s v="Finland"/>
    <s v="AH"/>
    <x v="0"/>
  </r>
  <r>
    <x v="7"/>
    <x v="6"/>
    <x v="86"/>
    <d v="1936-01-24T00:00:00"/>
    <n v="62.22"/>
    <n v="25.77"/>
    <s v="Finland"/>
    <s v="UU"/>
    <x v="0"/>
  </r>
  <r>
    <x v="25"/>
    <x v="6"/>
    <x v="86"/>
    <d v="1922-01-24T00:00:00"/>
    <n v="62.25"/>
    <n v="25.72"/>
    <s v="Finland"/>
    <s v="AH"/>
    <x v="0"/>
  </r>
  <r>
    <x v="22"/>
    <x v="8"/>
    <x v="86"/>
    <d v="1907-12-24T00:00:00"/>
    <n v="62.28"/>
    <n v="25.77"/>
    <s v="Finland"/>
    <s v="UU"/>
    <x v="0"/>
  </r>
  <r>
    <x v="19"/>
    <x v="4"/>
    <x v="86"/>
    <d v="1926-11-24T00:00:00"/>
    <n v="62.25"/>
    <n v="25.75"/>
    <s v="Finland"/>
    <s v="AH"/>
    <x v="0"/>
  </r>
  <r>
    <x v="14"/>
    <x v="3"/>
    <x v="86"/>
    <d v="1931-02-24T00:00:00"/>
    <n v="62.68"/>
    <n v="21.72"/>
    <s v="Finland"/>
    <s v="PD"/>
    <x v="0"/>
  </r>
  <r>
    <x v="4"/>
    <x v="3"/>
    <x v="86"/>
    <d v="1924-02-24T00:00:00"/>
    <n v="62.78"/>
    <n v="22.85"/>
    <s v="Finland"/>
    <s v="AH"/>
    <x v="0"/>
  </r>
  <r>
    <x v="13"/>
    <x v="6"/>
    <x v="86"/>
    <d v="1915-01-24T00:00:00"/>
    <n v="62.78"/>
    <n v="22.82"/>
    <s v="Finland"/>
    <s v="UU"/>
    <x v="0"/>
  </r>
  <r>
    <x v="23"/>
    <x v="4"/>
    <x v="86"/>
    <d v="1916-11-23T00:00:00"/>
    <n v="62.22"/>
    <n v="25.72"/>
    <s v="Finland"/>
    <s v="AH"/>
    <x v="0"/>
  </r>
  <r>
    <x v="9"/>
    <x v="5"/>
    <x v="92"/>
    <d v="1906-09-28T00:00:00"/>
    <n v="51.05"/>
    <n v="4.22"/>
    <s v="Belgium"/>
    <s v="RH"/>
    <x v="2"/>
  </r>
  <r>
    <x v="12"/>
    <x v="6"/>
    <x v="91"/>
    <d v="1928-01-25T00:00:00"/>
    <n v="50.7"/>
    <n v="4.47"/>
    <s v="Belgium"/>
    <s v="UU"/>
    <x v="0"/>
  </r>
  <r>
    <x v="20"/>
    <x v="8"/>
    <x v="91"/>
    <d v="1911-12-25T00:00:00"/>
    <n v="52.08"/>
    <n v="11.72"/>
    <s v="Germany"/>
    <s v="PD"/>
    <x v="0"/>
  </r>
  <r>
    <x v="12"/>
    <x v="4"/>
    <x v="85"/>
    <d v="1927-11-26T00:00:00"/>
    <n v="51.5"/>
    <n v="12"/>
    <s v="Germany"/>
    <s v="RH"/>
    <x v="2"/>
  </r>
  <r>
    <x v="10"/>
    <x v="5"/>
    <x v="85"/>
    <d v="1920-09-25T00:00:00"/>
    <n v="52.12"/>
    <n v="1.57"/>
    <s v="UK"/>
    <s v="RH"/>
    <x v="0"/>
  </r>
  <r>
    <x v="10"/>
    <x v="5"/>
    <x v="85"/>
    <d v="1920-09-25T00:00:00"/>
    <n v="52.12"/>
    <n v="1.57"/>
    <s v="UK"/>
    <s v="RH"/>
    <x v="0"/>
  </r>
  <r>
    <x v="28"/>
    <x v="4"/>
    <x v="91"/>
    <d v="1932-11-24T00:00:00"/>
    <n v="52.08"/>
    <n v="-1.57"/>
    <s v="UK"/>
    <s v="UU"/>
    <x v="0"/>
  </r>
  <r>
    <x v="28"/>
    <x v="5"/>
    <x v="94"/>
    <d v="1932-10-01T00:00:00"/>
    <n v="52.4"/>
    <n v="4.63"/>
    <s v="Netherlands"/>
    <s v="AH"/>
    <x v="2"/>
  </r>
  <r>
    <x v="12"/>
    <x v="3"/>
    <x v="91"/>
    <d v="1928-02-25T00:00:00"/>
    <n v="60.3"/>
    <n v="10.57"/>
    <s v="Norway"/>
    <s v="AH"/>
    <x v="0"/>
  </r>
  <r>
    <x v="21"/>
    <x v="8"/>
    <x v="91"/>
    <d v="1924-12-24T00:00:00"/>
    <n v="66.78"/>
    <n v="23.98"/>
    <s v="Finland"/>
    <s v="AH"/>
    <x v="0"/>
  </r>
  <r>
    <x v="28"/>
    <x v="5"/>
    <x v="87"/>
    <d v="1932-09-29T00:00:00"/>
    <n v="60.73"/>
    <n v="24.8"/>
    <s v="Finland"/>
    <s v="UU"/>
    <x v="0"/>
  </r>
  <r>
    <x v="8"/>
    <x v="4"/>
    <x v="91"/>
    <d v="1913-11-25T00:00:00"/>
    <n v="64.8"/>
    <n v="25.43"/>
    <s v="Finland"/>
    <s v="PD"/>
    <x v="0"/>
  </r>
  <r>
    <x v="1"/>
    <x v="8"/>
    <x v="91"/>
    <d v="1910-12-25T00:00:00"/>
    <n v="61.05"/>
    <n v="25.05"/>
    <s v="Finland"/>
    <s v="UU"/>
    <x v="0"/>
  </r>
  <r>
    <x v="20"/>
    <x v="5"/>
    <x v="85"/>
    <d v="1911-09-26T00:00:00"/>
    <n v="60.4"/>
    <n v="24.5"/>
    <s v="Finland"/>
    <s v="DH"/>
    <x v="0"/>
  </r>
  <r>
    <x v="16"/>
    <x v="8"/>
    <x v="85"/>
    <d v="1925-12-26T00:00:00"/>
    <n v="60.52"/>
    <n v="26.95"/>
    <s v="Finland"/>
    <s v="UU"/>
    <x v="0"/>
  </r>
  <r>
    <x v="2"/>
    <x v="2"/>
    <x v="91"/>
    <d v="1920-05-26T00:00:00"/>
    <n v="61.37"/>
    <n v="23.58"/>
    <s v="Finland"/>
    <s v="DH"/>
    <x v="0"/>
  </r>
  <r>
    <x v="21"/>
    <x v="0"/>
    <x v="95"/>
    <d v="1925-04-03T00:00:00"/>
    <n v="62.55"/>
    <n v="22.65"/>
    <s v="Finland"/>
    <s v="UU"/>
    <x v="0"/>
  </r>
  <r>
    <x v="2"/>
    <x v="2"/>
    <x v="91"/>
    <d v="1920-05-26T00:00:00"/>
    <n v="62.37"/>
    <n v="25.9"/>
    <s v="Finland"/>
    <s v="ND"/>
    <x v="0"/>
  </r>
  <r>
    <x v="8"/>
    <x v="4"/>
    <x v="91"/>
    <d v="1913-11-25T00:00:00"/>
    <n v="62.28"/>
    <n v="25.77"/>
    <s v="Finland"/>
    <s v="UU"/>
    <x v="0"/>
  </r>
  <r>
    <x v="22"/>
    <x v="6"/>
    <x v="85"/>
    <d v="1908-01-26T00:00:00"/>
    <n v="62.68"/>
    <n v="21.72"/>
    <s v="Finland"/>
    <s v="DH"/>
    <x v="0"/>
  </r>
  <r>
    <x v="11"/>
    <x v="4"/>
    <x v="91"/>
    <d v="1931-11-25T00:00:00"/>
    <n v="62.8"/>
    <n v="22.83"/>
    <s v="Finland"/>
    <s v="AH"/>
    <x v="0"/>
  </r>
  <r>
    <x v="25"/>
    <x v="8"/>
    <x v="91"/>
    <d v="1921-12-25T00:00:00"/>
    <n v="62.22"/>
    <n v="25.72"/>
    <s v="Finland"/>
    <s v="AH"/>
    <x v="0"/>
  </r>
  <r>
    <x v="19"/>
    <x v="4"/>
    <x v="91"/>
    <d v="1926-11-25T00:00:00"/>
    <n v="62.23"/>
    <n v="25.73"/>
    <s v="Finland"/>
    <s v="UU"/>
    <x v="0"/>
  </r>
  <r>
    <x v="18"/>
    <x v="4"/>
    <x v="91"/>
    <d v="1928-11-24T00:00:00"/>
    <n v="62.3"/>
    <n v="25.72"/>
    <s v="Finland"/>
    <s v="UU"/>
    <x v="0"/>
  </r>
  <r>
    <x v="11"/>
    <x v="10"/>
    <x v="85"/>
    <d v="1931-08-26T00:00:00"/>
    <n v="62.22"/>
    <n v="25.78"/>
    <s v="Finland"/>
    <s v="UU"/>
    <x v="0"/>
  </r>
  <r>
    <x v="17"/>
    <x v="4"/>
    <x v="91"/>
    <d v="1917-11-25T00:00:00"/>
    <n v="62.4"/>
    <n v="17.38"/>
    <s v="Sweden"/>
    <s v="UU"/>
    <x v="0"/>
  </r>
  <r>
    <x v="25"/>
    <x v="4"/>
    <x v="85"/>
    <d v="1921-11-26T00:00:00"/>
    <n v="37.1"/>
    <n v="-6.15"/>
    <s v="Spain"/>
    <s v="RH"/>
    <x v="2"/>
  </r>
  <r>
    <x v="15"/>
    <x v="4"/>
    <x v="85"/>
    <d v="1929-11-26T00:00:00"/>
    <n v="52.75"/>
    <n v="-4.8"/>
    <s v="UK"/>
    <s v="UU"/>
    <x v="0"/>
  </r>
  <r>
    <x v="10"/>
    <x v="5"/>
    <x v="93"/>
    <d v="1920-09-26T00:00:00"/>
    <n v="52.05"/>
    <n v="1.43"/>
    <s v="UK"/>
    <s v="UU"/>
    <x v="0"/>
  </r>
  <r>
    <x v="9"/>
    <x v="4"/>
    <x v="85"/>
    <d v="1906-11-26T00:00:00"/>
    <n v="54.48"/>
    <n v="-6.77"/>
    <s v="UK"/>
    <s v="UU"/>
    <x v="0"/>
  </r>
  <r>
    <x v="16"/>
    <x v="7"/>
    <x v="85"/>
    <d v="1925-10-26T00:00:00"/>
    <n v="51.95"/>
    <n v="5.88"/>
    <s v="Netherlands"/>
    <s v="UU"/>
    <x v="0"/>
  </r>
  <r>
    <x v="16"/>
    <x v="8"/>
    <x v="93"/>
    <d v="1925-12-27T00:00:00"/>
    <n v="52.8"/>
    <n v="4.75"/>
    <s v="Netherlands"/>
    <s v="UU"/>
    <x v="0"/>
  </r>
  <r>
    <x v="12"/>
    <x v="11"/>
    <x v="87"/>
    <d v="1928-05-01T00:00:00"/>
    <n v="60.37"/>
    <n v="10.57"/>
    <s v="Norway"/>
    <s v="UU"/>
    <x v="0"/>
  </r>
  <r>
    <x v="24"/>
    <x v="6"/>
    <x v="85"/>
    <d v="1919-01-26T00:00:00"/>
    <n v="62.5"/>
    <n v="22.75"/>
    <s v="Finland"/>
    <s v="AH"/>
    <x v="0"/>
  </r>
  <r>
    <x v="10"/>
    <x v="3"/>
    <x v="85"/>
    <d v="1921-02-25T00:00:00"/>
    <n v="62.27"/>
    <n v="25.75"/>
    <s v="Finland"/>
    <s v="UU"/>
    <x v="0"/>
  </r>
  <r>
    <x v="23"/>
    <x v="8"/>
    <x v="85"/>
    <d v="1916-12-25T00:00:00"/>
    <n v="62.22"/>
    <n v="25.73"/>
    <s v="Finland"/>
    <s v="UU"/>
    <x v="0"/>
  </r>
  <r>
    <x v="17"/>
    <x v="0"/>
    <x v="87"/>
    <d v="1918-04-01T00:00:00"/>
    <n v="62.33"/>
    <n v="25.67"/>
    <s v="Finland"/>
    <s v="UU"/>
    <x v="0"/>
  </r>
  <r>
    <x v="15"/>
    <x v="8"/>
    <x v="85"/>
    <d v="1929-12-26T00:00:00"/>
    <n v="62.28"/>
    <n v="25.72"/>
    <s v="Finland"/>
    <s v="UU"/>
    <x v="0"/>
  </r>
  <r>
    <x v="4"/>
    <x v="4"/>
    <x v="85"/>
    <d v="1923-11-26T00:00:00"/>
    <n v="62.28"/>
    <n v="25.77"/>
    <s v="Finland"/>
    <s v="UU"/>
    <x v="0"/>
  </r>
  <r>
    <x v="20"/>
    <x v="5"/>
    <x v="92"/>
    <d v="1911-09-28T00:00:00"/>
    <n v="62.25"/>
    <n v="25.75"/>
    <s v="Finland"/>
    <s v="UU"/>
    <x v="0"/>
  </r>
  <r>
    <x v="14"/>
    <x v="8"/>
    <x v="85"/>
    <d v="1930-12-26T00:00:00"/>
    <n v="62.23"/>
    <n v="25.82"/>
    <s v="Finland"/>
    <s v="AH"/>
    <x v="0"/>
  </r>
  <r>
    <x v="20"/>
    <x v="8"/>
    <x v="94"/>
    <d v="1912-01-01T00:00:00"/>
    <n v="62.47"/>
    <n v="22.82"/>
    <s v="Finland"/>
    <s v="AH"/>
    <x v="0"/>
  </r>
  <r>
    <x v="11"/>
    <x v="4"/>
    <x v="92"/>
    <d v="1931-11-28T00:00:00"/>
    <n v="62.48"/>
    <n v="22.05"/>
    <s v="Finland"/>
    <s v="AH"/>
    <x v="0"/>
  </r>
  <r>
    <x v="3"/>
    <x v="0"/>
    <x v="85"/>
    <d v="1935-03-28T00:00:00"/>
    <n v="61.22"/>
    <n v="22.1"/>
    <s v="Finland"/>
    <s v="UU"/>
    <x v="0"/>
  </r>
  <r>
    <x v="11"/>
    <x v="4"/>
    <x v="92"/>
    <d v="1931-11-28T00:00:00"/>
    <n v="62.48"/>
    <n v="22.05"/>
    <s v="Finland"/>
    <s v="AH"/>
    <x v="0"/>
  </r>
  <r>
    <x v="22"/>
    <x v="10"/>
    <x v="92"/>
    <d v="1907-08-28T00:00:00"/>
    <n v="59.02"/>
    <n v="15.58"/>
    <s v="Sweden"/>
    <s v="UU"/>
    <x v="0"/>
  </r>
  <r>
    <x v="15"/>
    <x v="4"/>
    <x v="96"/>
    <d v="1929-12-04T00:00:00"/>
    <n v="55.5"/>
    <n v="13.2"/>
    <s v="Sweden"/>
    <s v="AH"/>
    <x v="0"/>
  </r>
  <r>
    <x v="9"/>
    <x v="6"/>
    <x v="93"/>
    <d v="1907-01-27T00:00:00"/>
    <n v="57.82"/>
    <n v="11.98"/>
    <s v="Sweden"/>
    <s v="PD"/>
    <x v="1"/>
  </r>
  <r>
    <x v="13"/>
    <x v="4"/>
    <x v="93"/>
    <d v="1914-11-27T00:00:00"/>
    <n v="52.1"/>
    <n v="-1.53"/>
    <s v="UK"/>
    <s v="DH"/>
    <x v="0"/>
  </r>
  <r>
    <x v="27"/>
    <x v="4"/>
    <x v="93"/>
    <d v="1912-11-26T00:00:00"/>
    <n v="54.48"/>
    <n v="-6.73"/>
    <s v="UK"/>
    <s v="AH"/>
    <x v="0"/>
  </r>
  <r>
    <x v="9"/>
    <x v="10"/>
    <x v="95"/>
    <d v="1906-09-02T00:00:00"/>
    <n v="54.48"/>
    <n v="-6.68"/>
    <s v="UK"/>
    <s v="DH"/>
    <x v="0"/>
  </r>
  <r>
    <x v="16"/>
    <x v="6"/>
    <x v="92"/>
    <d v="1926-01-28T00:00:00"/>
    <n v="52.75"/>
    <n v="4.6500000000000004"/>
    <s v="Netherlands"/>
    <s v="DH"/>
    <x v="2"/>
  </r>
  <r>
    <x v="11"/>
    <x v="4"/>
    <x v="93"/>
    <d v="1931-11-27T00:00:00"/>
    <n v="63.23"/>
    <n v="26.77"/>
    <s v="Finland"/>
    <s v="AH"/>
    <x v="0"/>
  </r>
  <r>
    <x v="5"/>
    <x v="8"/>
    <x v="93"/>
    <d v="1908-12-26T00:00:00"/>
    <n v="65"/>
    <n v="25.47"/>
    <s v="Finland"/>
    <s v="UU"/>
    <x v="0"/>
  </r>
  <r>
    <x v="11"/>
    <x v="0"/>
    <x v="93"/>
    <d v="1932-03-28T00:00:00"/>
    <n v="62.53"/>
    <n v="24.18"/>
    <s v="Finland"/>
    <s v="RH"/>
    <x v="2"/>
  </r>
  <r>
    <x v="16"/>
    <x v="4"/>
    <x v="93"/>
    <d v="1925-11-27T00:00:00"/>
    <n v="60.68"/>
    <n v="17.23"/>
    <s v="Sweden"/>
    <s v="UU"/>
    <x v="0"/>
  </r>
  <r>
    <x v="30"/>
    <x v="8"/>
    <x v="93"/>
    <d v="1909-12-27T00:00:00"/>
    <n v="57.78"/>
    <n v="12.27"/>
    <s v="Sweden"/>
    <s v="UU"/>
    <x v="0"/>
  </r>
  <r>
    <x v="29"/>
    <x v="7"/>
    <x v="92"/>
    <d v="1936-10-27T00:00:00"/>
    <n v="49.73"/>
    <n v="13.37"/>
    <s v="Czech Republic"/>
    <s v="UU"/>
    <x v="0"/>
  </r>
  <r>
    <x v="23"/>
    <x v="10"/>
    <x v="90"/>
    <d v="1916-08-28T00:00:00"/>
    <n v="55.72"/>
    <n v="12.55"/>
    <s v="Denmark"/>
    <s v="DH"/>
    <x v="2"/>
  </r>
  <r>
    <x v="17"/>
    <x v="10"/>
    <x v="95"/>
    <d v="1917-09-02T00:00:00"/>
    <n v="53.47"/>
    <n v="6.15"/>
    <s v="Netherlands"/>
    <s v="UU"/>
    <x v="0"/>
  </r>
  <r>
    <x v="15"/>
    <x v="6"/>
    <x v="92"/>
    <d v="1930-01-28T00:00:00"/>
    <n v="63.42"/>
    <n v="10.43"/>
    <s v="Norway"/>
    <s v="UU"/>
    <x v="0"/>
  </r>
  <r>
    <x v="9"/>
    <x v="8"/>
    <x v="92"/>
    <d v="1906-12-28T00:00:00"/>
    <n v="63.42"/>
    <n v="10.43"/>
    <s v="Norway"/>
    <s v="UU"/>
    <x v="0"/>
  </r>
  <r>
    <x v="13"/>
    <x v="8"/>
    <x v="92"/>
    <d v="1914-12-28T00:00:00"/>
    <n v="62.43"/>
    <n v="25.95"/>
    <s v="Finland"/>
    <s v="AH"/>
    <x v="0"/>
  </r>
  <r>
    <x v="6"/>
    <x v="4"/>
    <x v="90"/>
    <d v="1915-11-29T00:00:00"/>
    <n v="49.75"/>
    <n v="6.65"/>
    <s v="Germany"/>
    <s v="PD"/>
    <x v="0"/>
  </r>
  <r>
    <x v="1"/>
    <x v="4"/>
    <x v="90"/>
    <d v="1910-11-29T00:00:00"/>
    <n v="55.78"/>
    <n v="9.58"/>
    <s v="Denmark"/>
    <s v="UU"/>
    <x v="0"/>
  </r>
  <r>
    <x v="10"/>
    <x v="4"/>
    <x v="90"/>
    <d v="1920-11-28T00:00:00"/>
    <n v="55.88"/>
    <n v="10.029999999999999"/>
    <s v="Denmark"/>
    <s v="UU"/>
    <x v="0"/>
  </r>
  <r>
    <x v="16"/>
    <x v="3"/>
    <x v="88"/>
    <d v="1926-03-03T00:00:00"/>
    <n v="52.38"/>
    <n v="4.63"/>
    <s v="Netherlands"/>
    <s v="UU"/>
    <x v="2"/>
  </r>
  <r>
    <x v="11"/>
    <x v="9"/>
    <x v="87"/>
    <d v="1931-08-02T00:00:00"/>
    <n v="60.78"/>
    <n v="23.3"/>
    <s v="Finland"/>
    <s v="UU"/>
    <x v="0"/>
  </r>
  <r>
    <x v="2"/>
    <x v="8"/>
    <x v="90"/>
    <d v="1919-12-29T00:00:00"/>
    <n v="61.07"/>
    <n v="21.47"/>
    <s v="Finland"/>
    <s v="AH"/>
    <x v="0"/>
  </r>
  <r>
    <x v="13"/>
    <x v="8"/>
    <x v="90"/>
    <d v="1914-12-29T00:00:00"/>
    <n v="60.52"/>
    <n v="27.72"/>
    <s v="Finland"/>
    <s v="RH"/>
    <x v="2"/>
  </r>
  <r>
    <x v="26"/>
    <x v="4"/>
    <x v="87"/>
    <d v="1922-11-30T00:00:00"/>
    <n v="55.62"/>
    <n v="12.57"/>
    <s v="Denmark"/>
    <s v="UU"/>
    <x v="0"/>
  </r>
  <r>
    <x v="26"/>
    <x v="4"/>
    <x v="87"/>
    <d v="1922-11-30T00:00:00"/>
    <n v="55.62"/>
    <n v="12.57"/>
    <s v="Denmark"/>
    <s v="UU"/>
    <x v="0"/>
  </r>
  <r>
    <x v="1"/>
    <x v="4"/>
    <x v="87"/>
    <d v="1910-11-30T00:00:00"/>
    <n v="55.78"/>
    <n v="9.58"/>
    <s v="Denmark"/>
    <s v="UU"/>
    <x v="0"/>
  </r>
  <r>
    <x v="22"/>
    <x v="11"/>
    <x v="87"/>
    <d v="1908-05-01T00:00:00"/>
    <n v="39.619999999999997"/>
    <n v="-1.22"/>
    <s v="Spain"/>
    <s v="RH"/>
    <x v="2"/>
  </r>
  <r>
    <x v="19"/>
    <x v="6"/>
    <x v="87"/>
    <d v="1927-01-30T00:00:00"/>
    <n v="52.57"/>
    <n v="-4.05"/>
    <s v="UK"/>
    <s v="AH"/>
    <x v="0"/>
  </r>
  <r>
    <x v="17"/>
    <x v="6"/>
    <x v="87"/>
    <d v="1918-01-30T00:00:00"/>
    <n v="47.08"/>
    <n v="6.82"/>
    <s v="Switzerland"/>
    <s v="UU"/>
    <x v="0"/>
  </r>
  <r>
    <x v="1"/>
    <x v="8"/>
    <x v="87"/>
    <d v="1910-12-30T00:00:00"/>
    <n v="47.1"/>
    <n v="6.83"/>
    <s v="Switzerland"/>
    <s v="UU"/>
    <x v="0"/>
  </r>
  <r>
    <x v="24"/>
    <x v="4"/>
    <x v="94"/>
    <d v="1918-12-02T00:00:00"/>
    <n v="53.18"/>
    <n v="6.18"/>
    <s v="Netherlands"/>
    <s v="RH"/>
    <x v="2"/>
  </r>
  <r>
    <x v="19"/>
    <x v="3"/>
    <x v="88"/>
    <d v="1927-03-03T00:00:00"/>
    <n v="52.38"/>
    <n v="4.63"/>
    <s v="Netherlands"/>
    <s v="ND"/>
    <x v="2"/>
  </r>
  <r>
    <x v="21"/>
    <x v="4"/>
    <x v="87"/>
    <d v="1924-11-29T00:00:00"/>
    <n v="60.17"/>
    <n v="24.73"/>
    <s v="Finland"/>
    <s v="PD"/>
    <x v="0"/>
  </r>
  <r>
    <x v="21"/>
    <x v="1"/>
    <x v="88"/>
    <d v="1924-07-02T00:00:00"/>
    <n v="62.8"/>
    <n v="22.82"/>
    <s v="Finland"/>
    <s v="AH"/>
    <x v="0"/>
  </r>
  <r>
    <x v="12"/>
    <x v="8"/>
    <x v="87"/>
    <d v="1927-12-30T00:00:00"/>
    <n v="62.08"/>
    <n v="24.15"/>
    <s v="Finland"/>
    <s v="AH"/>
    <x v="0"/>
  </r>
  <r>
    <x v="20"/>
    <x v="6"/>
    <x v="87"/>
    <d v="1912-01-30T00:00:00"/>
    <n v="65.8"/>
    <n v="21.7"/>
    <s v="Sweden"/>
    <s v="DH"/>
    <x v="0"/>
  </r>
  <r>
    <x v="23"/>
    <x v="10"/>
    <x v="94"/>
    <d v="1916-08-31T00:00:00"/>
    <n v="50.5"/>
    <n v="5.97"/>
    <s v="Belgium"/>
    <s v="RH"/>
    <x v="2"/>
  </r>
  <r>
    <x v="19"/>
    <x v="7"/>
    <x v="88"/>
    <d v="1926-10-31T00:00:00"/>
    <n v="54"/>
    <n v="-2.8"/>
    <s v="UK"/>
    <s v="UU"/>
    <x v="0"/>
  </r>
  <r>
    <x v="21"/>
    <x v="4"/>
    <x v="88"/>
    <d v="1924-11-30T00:00:00"/>
    <n v="52.68"/>
    <n v="-1.1200000000000001"/>
    <s v="UK"/>
    <s v="UU"/>
    <x v="0"/>
  </r>
  <r>
    <x v="19"/>
    <x v="6"/>
    <x v="88"/>
    <d v="1927-01-31T00:00:00"/>
    <n v="63.12"/>
    <n v="22.9"/>
    <s v="Finland"/>
    <s v="RH"/>
    <x v="2"/>
  </r>
  <r>
    <x v="30"/>
    <x v="8"/>
    <x v="88"/>
    <d v="1909-12-31T00:00:00"/>
    <n v="60.98"/>
    <n v="24.43"/>
    <s v="Finland"/>
    <s v="AH"/>
    <x v="0"/>
  </r>
  <r>
    <x v="12"/>
    <x v="5"/>
    <x v="94"/>
    <d v="1927-10-02T00:00:00"/>
    <n v="60.92"/>
    <n v="25.9"/>
    <s v="Finland"/>
    <s v="RH"/>
    <x v="2"/>
  </r>
  <r>
    <x v="13"/>
    <x v="8"/>
    <x v="88"/>
    <d v="1914-12-31T00:00:00"/>
    <n v="55.53"/>
    <n v="13.37"/>
    <s v="Sweden"/>
    <s v="UU"/>
    <x v="0"/>
  </r>
  <r>
    <x v="1"/>
    <x v="6"/>
    <x v="94"/>
    <d v="1911-02-01T00:00:00"/>
    <n v="49.85"/>
    <n v="14.38"/>
    <s v="Czech Republic"/>
    <s v="AH"/>
    <x v="0"/>
  </r>
  <r>
    <x v="26"/>
    <x v="4"/>
    <x v="95"/>
    <d v="1922-12-03T00:00:00"/>
    <n v="65.63"/>
    <n v="27.95"/>
    <s v="Finland"/>
    <s v="UU"/>
    <x v="0"/>
  </r>
  <r>
    <x v="21"/>
    <x v="4"/>
    <x v="94"/>
    <d v="1924-12-01T00:00:00"/>
    <n v="60.53"/>
    <n v="26.95"/>
    <s v="Finland"/>
    <s v="AH"/>
    <x v="0"/>
  </r>
  <r>
    <x v="25"/>
    <x v="11"/>
    <x v="95"/>
    <d v="1922-05-05T00:00:00"/>
    <n v="52.28"/>
    <n v="5.15"/>
    <s v="Netherlands"/>
    <s v="PD"/>
    <x v="0"/>
  </r>
  <r>
    <x v="25"/>
    <x v="7"/>
    <x v="96"/>
    <d v="1921-11-03T00:00:00"/>
    <n v="52.45"/>
    <n v="4.5999999999999996"/>
    <s v="Netherlands"/>
    <s v="UU"/>
    <x v="0"/>
  </r>
  <r>
    <x v="19"/>
    <x v="3"/>
    <x v="96"/>
    <d v="1927-03-06T00:00:00"/>
    <n v="52.53"/>
    <n v="4.62"/>
    <s v="Netherlands"/>
    <s v="UU"/>
    <x v="0"/>
  </r>
  <r>
    <x v="6"/>
    <x v="7"/>
    <x v="97"/>
    <d v="1915-11-04T00:00:00"/>
    <n v="51.32"/>
    <n v="4.42"/>
    <s v="Belgium"/>
    <s v="AH"/>
    <x v="0"/>
  </r>
  <r>
    <x v="1"/>
    <x v="0"/>
    <x v="97"/>
    <d v="1911-04-06T00:00:00"/>
    <n v="67.849999999999994"/>
    <n v="15.1"/>
    <s v="Norway"/>
    <s v="UU"/>
    <x v="1"/>
  </r>
  <r>
    <x v="31"/>
    <x v="12"/>
    <x v="98"/>
    <m/>
    <m/>
    <m/>
    <m/>
    <m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  <x v="0"/>
  </r>
  <r>
    <x v="0"/>
    <x v="0"/>
  </r>
  <r>
    <x v="0"/>
    <x v="0"/>
  </r>
  <r>
    <x v="1"/>
    <x v="1"/>
  </r>
  <r>
    <x v="2"/>
    <x v="0"/>
  </r>
  <r>
    <x v="3"/>
    <x v="0"/>
  </r>
  <r>
    <x v="0"/>
    <x v="0"/>
  </r>
  <r>
    <x v="0"/>
    <x v="0"/>
  </r>
  <r>
    <x v="4"/>
    <x v="2"/>
  </r>
  <r>
    <x v="1"/>
    <x v="1"/>
  </r>
  <r>
    <x v="3"/>
    <x v="0"/>
  </r>
  <r>
    <x v="5"/>
    <x v="0"/>
  </r>
  <r>
    <x v="1"/>
    <x v="0"/>
  </r>
  <r>
    <x v="3"/>
    <x v="0"/>
  </r>
  <r>
    <x v="5"/>
    <x v="0"/>
  </r>
  <r>
    <x v="5"/>
    <x v="0"/>
  </r>
  <r>
    <x v="0"/>
    <x v="0"/>
  </r>
  <r>
    <x v="0"/>
    <x v="0"/>
  </r>
  <r>
    <x v="1"/>
    <x v="0"/>
  </r>
  <r>
    <x v="0"/>
    <x v="0"/>
  </r>
  <r>
    <x v="1"/>
    <x v="0"/>
  </r>
  <r>
    <x v="3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6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2"/>
    <x v="2"/>
  </r>
  <r>
    <x v="0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7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4"/>
    <x v="0"/>
  </r>
  <r>
    <x v="1"/>
    <x v="1"/>
  </r>
  <r>
    <x v="1"/>
    <x v="0"/>
  </r>
  <r>
    <x v="7"/>
    <x v="0"/>
  </r>
  <r>
    <x v="0"/>
    <x v="0"/>
  </r>
  <r>
    <x v="5"/>
    <x v="0"/>
  </r>
  <r>
    <x v="0"/>
    <x v="0"/>
  </r>
  <r>
    <x v="5"/>
    <x v="0"/>
  </r>
  <r>
    <x v="5"/>
    <x v="0"/>
  </r>
  <r>
    <x v="0"/>
    <x v="0"/>
  </r>
  <r>
    <x v="0"/>
    <x v="0"/>
  </r>
  <r>
    <x v="0"/>
    <x v="0"/>
  </r>
  <r>
    <x v="4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3"/>
    <x v="0"/>
  </r>
  <r>
    <x v="1"/>
    <x v="0"/>
  </r>
  <r>
    <x v="0"/>
    <x v="0"/>
  </r>
  <r>
    <x v="0"/>
    <x v="0"/>
  </r>
  <r>
    <x v="1"/>
    <x v="0"/>
  </r>
  <r>
    <x v="3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1"/>
    <x v="2"/>
  </r>
  <r>
    <x v="1"/>
    <x v="2"/>
  </r>
  <r>
    <x v="1"/>
    <x v="0"/>
  </r>
  <r>
    <x v="1"/>
    <x v="0"/>
  </r>
  <r>
    <x v="1"/>
    <x v="1"/>
  </r>
  <r>
    <x v="0"/>
    <x v="0"/>
  </r>
  <r>
    <x v="4"/>
    <x v="2"/>
  </r>
  <r>
    <x v="4"/>
    <x v="2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4"/>
    <x v="0"/>
  </r>
  <r>
    <x v="1"/>
    <x v="1"/>
  </r>
  <r>
    <x v="1"/>
    <x v="0"/>
  </r>
  <r>
    <x v="1"/>
    <x v="0"/>
  </r>
  <r>
    <x v="1"/>
    <x v="0"/>
  </r>
  <r>
    <x v="0"/>
    <x v="0"/>
  </r>
  <r>
    <x v="5"/>
    <x v="0"/>
  </r>
  <r>
    <x v="5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7"/>
    <x v="0"/>
  </r>
  <r>
    <x v="7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1"/>
    <x v="1"/>
  </r>
  <r>
    <x v="0"/>
    <x v="0"/>
  </r>
  <r>
    <x v="0"/>
    <x v="0"/>
  </r>
  <r>
    <x v="0"/>
    <x v="0"/>
  </r>
  <r>
    <x v="4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4"/>
    <x v="2"/>
  </r>
  <r>
    <x v="0"/>
    <x v="0"/>
  </r>
  <r>
    <x v="0"/>
    <x v="0"/>
  </r>
  <r>
    <x v="3"/>
    <x v="0"/>
  </r>
  <r>
    <x v="1"/>
    <x v="0"/>
  </r>
  <r>
    <x v="0"/>
    <x v="0"/>
  </r>
  <r>
    <x v="0"/>
    <x v="0"/>
  </r>
  <r>
    <x v="1"/>
    <x v="0"/>
  </r>
  <r>
    <x v="7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7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6"/>
    <x v="2"/>
  </r>
  <r>
    <x v="0"/>
    <x v="0"/>
  </r>
  <r>
    <x v="3"/>
    <x v="0"/>
  </r>
  <r>
    <x v="1"/>
    <x v="0"/>
  </r>
  <r>
    <x v="0"/>
    <x v="0"/>
  </r>
  <r>
    <x v="0"/>
    <x v="0"/>
  </r>
  <r>
    <x v="0"/>
    <x v="0"/>
  </r>
  <r>
    <x v="4"/>
    <x v="0"/>
  </r>
  <r>
    <x v="4"/>
    <x v="0"/>
  </r>
  <r>
    <x v="1"/>
    <x v="0"/>
  </r>
  <r>
    <x v="6"/>
    <x v="0"/>
  </r>
  <r>
    <x v="0"/>
    <x v="0"/>
  </r>
  <r>
    <x v="0"/>
    <x v="0"/>
  </r>
  <r>
    <x v="1"/>
    <x v="1"/>
  </r>
  <r>
    <x v="1"/>
    <x v="0"/>
  </r>
  <r>
    <x v="0"/>
    <x v="0"/>
  </r>
  <r>
    <x v="7"/>
    <x v="0"/>
  </r>
  <r>
    <x v="0"/>
    <x v="0"/>
  </r>
  <r>
    <x v="0"/>
    <x v="0"/>
  </r>
  <r>
    <x v="1"/>
    <x v="0"/>
  </r>
  <r>
    <x v="0"/>
    <x v="0"/>
  </r>
  <r>
    <x v="7"/>
    <x v="0"/>
  </r>
  <r>
    <x v="1"/>
    <x v="1"/>
  </r>
  <r>
    <x v="1"/>
    <x v="1"/>
  </r>
  <r>
    <x v="0"/>
    <x v="0"/>
  </r>
  <r>
    <x v="4"/>
    <x v="0"/>
  </r>
  <r>
    <x v="0"/>
    <x v="0"/>
  </r>
  <r>
    <x v="0"/>
    <x v="0"/>
  </r>
  <r>
    <x v="0"/>
    <x v="0"/>
  </r>
  <r>
    <x v="0"/>
    <x v="0"/>
  </r>
  <r>
    <x v="1"/>
    <x v="0"/>
  </r>
  <r>
    <x v="4"/>
    <x v="2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3"/>
    <x v="0"/>
  </r>
  <r>
    <x v="0"/>
    <x v="0"/>
  </r>
  <r>
    <x v="1"/>
    <x v="0"/>
  </r>
  <r>
    <x v="0"/>
    <x v="0"/>
  </r>
  <r>
    <x v="1"/>
    <x v="0"/>
  </r>
  <r>
    <x v="0"/>
    <x v="0"/>
  </r>
  <r>
    <x v="4"/>
    <x v="2"/>
  </r>
  <r>
    <x v="1"/>
    <x v="0"/>
  </r>
  <r>
    <x v="0"/>
    <x v="0"/>
  </r>
  <r>
    <x v="0"/>
    <x v="0"/>
  </r>
  <r>
    <x v="7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1"/>
    <x v="2"/>
  </r>
  <r>
    <x v="0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3"/>
    <x v="0"/>
  </r>
  <r>
    <x v="0"/>
    <x v="0"/>
  </r>
  <r>
    <x v="1"/>
    <x v="0"/>
  </r>
  <r>
    <x v="0"/>
    <x v="0"/>
  </r>
  <r>
    <x v="0"/>
    <x v="0"/>
  </r>
  <r>
    <x v="1"/>
    <x v="1"/>
  </r>
  <r>
    <x v="6"/>
    <x v="0"/>
  </r>
  <r>
    <x v="4"/>
    <x v="2"/>
  </r>
  <r>
    <x v="1"/>
    <x v="0"/>
  </r>
  <r>
    <x v="1"/>
    <x v="0"/>
  </r>
  <r>
    <x v="0"/>
    <x v="0"/>
  </r>
  <r>
    <x v="1"/>
    <x v="0"/>
  </r>
  <r>
    <x v="6"/>
    <x v="2"/>
  </r>
  <r>
    <x v="1"/>
    <x v="1"/>
  </r>
  <r>
    <x v="1"/>
    <x v="0"/>
  </r>
  <r>
    <x v="3"/>
    <x v="0"/>
  </r>
  <r>
    <x v="0"/>
    <x v="0"/>
  </r>
  <r>
    <x v="4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1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3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0"/>
    <x v="0"/>
  </r>
  <r>
    <x v="3"/>
    <x v="0"/>
  </r>
  <r>
    <x v="0"/>
    <x v="0"/>
  </r>
  <r>
    <x v="0"/>
    <x v="0"/>
  </r>
  <r>
    <x v="2"/>
    <x v="0"/>
  </r>
  <r>
    <x v="2"/>
    <x v="2"/>
  </r>
  <r>
    <x v="2"/>
    <x v="0"/>
  </r>
  <r>
    <x v="0"/>
    <x v="0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4"/>
    <x v="0"/>
  </r>
  <r>
    <x v="0"/>
    <x v="0"/>
  </r>
  <r>
    <x v="3"/>
    <x v="0"/>
  </r>
  <r>
    <x v="1"/>
    <x v="0"/>
  </r>
  <r>
    <x v="1"/>
    <x v="0"/>
  </r>
  <r>
    <x v="1"/>
    <x v="1"/>
  </r>
  <r>
    <x v="4"/>
    <x v="1"/>
  </r>
  <r>
    <x v="2"/>
    <x v="0"/>
  </r>
  <r>
    <x v="4"/>
    <x v="1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3"/>
    <x v="0"/>
  </r>
  <r>
    <x v="2"/>
    <x v="0"/>
  </r>
  <r>
    <x v="0"/>
    <x v="0"/>
  </r>
  <r>
    <x v="4"/>
    <x v="0"/>
  </r>
  <r>
    <x v="1"/>
    <x v="0"/>
  </r>
  <r>
    <x v="2"/>
    <x v="0"/>
  </r>
  <r>
    <x v="3"/>
    <x v="0"/>
  </r>
  <r>
    <x v="3"/>
    <x v="0"/>
  </r>
  <r>
    <x v="2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1"/>
  </r>
  <r>
    <x v="4"/>
    <x v="2"/>
  </r>
  <r>
    <x v="1"/>
    <x v="0"/>
  </r>
  <r>
    <x v="1"/>
    <x v="1"/>
  </r>
  <r>
    <x v="1"/>
    <x v="0"/>
  </r>
  <r>
    <x v="0"/>
    <x v="0"/>
  </r>
  <r>
    <x v="3"/>
    <x v="0"/>
  </r>
  <r>
    <x v="0"/>
    <x v="0"/>
  </r>
  <r>
    <x v="0"/>
    <x v="0"/>
  </r>
  <r>
    <x v="4"/>
    <x v="2"/>
  </r>
  <r>
    <x v="1"/>
    <x v="0"/>
  </r>
  <r>
    <x v="0"/>
    <x v="0"/>
  </r>
  <r>
    <x v="2"/>
    <x v="0"/>
  </r>
  <r>
    <x v="0"/>
    <x v="0"/>
  </r>
  <r>
    <x v="4"/>
    <x v="2"/>
  </r>
  <r>
    <x v="0"/>
    <x v="0"/>
  </r>
  <r>
    <x v="0"/>
    <x v="0"/>
  </r>
  <r>
    <x v="0"/>
    <x v="0"/>
  </r>
  <r>
    <x v="1"/>
    <x v="0"/>
  </r>
  <r>
    <x v="3"/>
    <x v="0"/>
  </r>
  <r>
    <x v="0"/>
    <x v="0"/>
  </r>
  <r>
    <x v="7"/>
    <x v="0"/>
  </r>
  <r>
    <x v="3"/>
    <x v="0"/>
  </r>
  <r>
    <x v="1"/>
    <x v="0"/>
  </r>
  <r>
    <x v="7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4"/>
    <x v="0"/>
  </r>
  <r>
    <x v="0"/>
    <x v="0"/>
  </r>
  <r>
    <x v="0"/>
    <x v="0"/>
  </r>
  <r>
    <x v="1"/>
    <x v="2"/>
  </r>
  <r>
    <x v="1"/>
    <x v="2"/>
  </r>
  <r>
    <x v="0"/>
    <x v="0"/>
  </r>
  <r>
    <x v="1"/>
    <x v="0"/>
  </r>
  <r>
    <x v="1"/>
    <x v="0"/>
  </r>
  <r>
    <x v="0"/>
    <x v="0"/>
  </r>
  <r>
    <x v="0"/>
    <x v="0"/>
  </r>
  <r>
    <x v="3"/>
    <x v="0"/>
  </r>
  <r>
    <x v="2"/>
    <x v="0"/>
  </r>
  <r>
    <x v="4"/>
    <x v="2"/>
  </r>
  <r>
    <x v="0"/>
    <x v="0"/>
  </r>
  <r>
    <x v="4"/>
    <x v="2"/>
  </r>
  <r>
    <x v="0"/>
    <x v="0"/>
  </r>
  <r>
    <x v="2"/>
    <x v="0"/>
  </r>
  <r>
    <x v="0"/>
    <x v="0"/>
  </r>
  <r>
    <x v="0"/>
    <x v="0"/>
  </r>
  <r>
    <x v="1"/>
    <x v="1"/>
  </r>
  <r>
    <x v="0"/>
    <x v="0"/>
  </r>
  <r>
    <x v="2"/>
    <x v="1"/>
  </r>
  <r>
    <x v="0"/>
    <x v="0"/>
  </r>
  <r>
    <x v="0"/>
    <x v="0"/>
  </r>
  <r>
    <x v="0"/>
    <x v="0"/>
  </r>
  <r>
    <x v="4"/>
    <x v="1"/>
  </r>
  <r>
    <x v="2"/>
    <x v="1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4"/>
    <x v="0"/>
  </r>
  <r>
    <x v="1"/>
    <x v="0"/>
  </r>
  <r>
    <x v="4"/>
    <x v="2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6"/>
    <x v="0"/>
  </r>
  <r>
    <x v="1"/>
    <x v="0"/>
  </r>
  <r>
    <x v="1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4"/>
    <x v="0"/>
  </r>
  <r>
    <x v="1"/>
    <x v="0"/>
  </r>
  <r>
    <x v="0"/>
    <x v="0"/>
  </r>
  <r>
    <x v="3"/>
    <x v="0"/>
  </r>
  <r>
    <x v="0"/>
    <x v="0"/>
  </r>
  <r>
    <x v="1"/>
    <x v="0"/>
  </r>
  <r>
    <x v="0"/>
    <x v="0"/>
  </r>
  <r>
    <x v="0"/>
    <x v="0"/>
  </r>
  <r>
    <x v="4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4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3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4"/>
    <x v="2"/>
  </r>
  <r>
    <x v="0"/>
    <x v="0"/>
  </r>
  <r>
    <x v="0"/>
    <x v="0"/>
  </r>
  <r>
    <x v="0"/>
    <x v="0"/>
  </r>
  <r>
    <x v="1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1"/>
  </r>
  <r>
    <x v="4"/>
    <x v="0"/>
  </r>
  <r>
    <x v="1"/>
    <x v="0"/>
  </r>
  <r>
    <x v="1"/>
    <x v="0"/>
  </r>
  <r>
    <x v="0"/>
    <x v="0"/>
  </r>
  <r>
    <x v="0"/>
    <x v="0"/>
  </r>
  <r>
    <x v="3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4"/>
    <x v="0"/>
  </r>
  <r>
    <x v="2"/>
    <x v="0"/>
  </r>
  <r>
    <x v="0"/>
    <x v="0"/>
  </r>
  <r>
    <x v="1"/>
    <x v="1"/>
  </r>
  <r>
    <x v="2"/>
    <x v="0"/>
  </r>
  <r>
    <x v="0"/>
    <x v="0"/>
  </r>
  <r>
    <x v="2"/>
    <x v="0"/>
  </r>
  <r>
    <x v="0"/>
    <x v="0"/>
  </r>
  <r>
    <x v="1"/>
    <x v="0"/>
  </r>
  <r>
    <x v="6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6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4"/>
    <x v="0"/>
  </r>
  <r>
    <x v="1"/>
    <x v="0"/>
  </r>
  <r>
    <x v="0"/>
    <x v="0"/>
  </r>
  <r>
    <x v="3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1"/>
    <x v="2"/>
  </r>
  <r>
    <x v="0"/>
    <x v="0"/>
  </r>
  <r>
    <x v="1"/>
    <x v="0"/>
  </r>
  <r>
    <x v="0"/>
    <x v="0"/>
  </r>
  <r>
    <x v="4"/>
    <x v="0"/>
  </r>
  <r>
    <x v="1"/>
    <x v="0"/>
  </r>
  <r>
    <x v="0"/>
    <x v="0"/>
  </r>
  <r>
    <x v="4"/>
    <x v="0"/>
  </r>
  <r>
    <x v="0"/>
    <x v="0"/>
  </r>
  <r>
    <x v="0"/>
    <x v="0"/>
  </r>
  <r>
    <x v="1"/>
    <x v="0"/>
  </r>
  <r>
    <x v="1"/>
    <x v="0"/>
  </r>
  <r>
    <x v="1"/>
    <x v="0"/>
  </r>
  <r>
    <x v="4"/>
    <x v="2"/>
  </r>
  <r>
    <x v="4"/>
    <x v="0"/>
  </r>
  <r>
    <x v="0"/>
    <x v="0"/>
  </r>
  <r>
    <x v="1"/>
    <x v="0"/>
  </r>
  <r>
    <x v="0"/>
    <x v="0"/>
  </r>
  <r>
    <x v="1"/>
    <x v="0"/>
  </r>
  <r>
    <x v="4"/>
    <x v="2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4"/>
    <x v="2"/>
  </r>
  <r>
    <x v="4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4"/>
    <x v="2"/>
  </r>
  <r>
    <x v="4"/>
    <x v="1"/>
  </r>
  <r>
    <x v="0"/>
    <x v="0"/>
  </r>
  <r>
    <x v="2"/>
    <x v="0"/>
  </r>
  <r>
    <x v="0"/>
    <x v="0"/>
  </r>
  <r>
    <x v="0"/>
    <x v="0"/>
  </r>
  <r>
    <x v="0"/>
    <x v="0"/>
  </r>
  <r>
    <x v="4"/>
    <x v="2"/>
  </r>
  <r>
    <x v="1"/>
    <x v="0"/>
  </r>
  <r>
    <x v="0"/>
    <x v="0"/>
  </r>
  <r>
    <x v="1"/>
    <x v="0"/>
  </r>
  <r>
    <x v="1"/>
    <x v="0"/>
  </r>
  <r>
    <x v="6"/>
    <x v="0"/>
  </r>
  <r>
    <x v="1"/>
    <x v="0"/>
  </r>
  <r>
    <x v="1"/>
    <x v="0"/>
  </r>
  <r>
    <x v="1"/>
    <x v="0"/>
  </r>
  <r>
    <x v="1"/>
    <x v="0"/>
  </r>
  <r>
    <x v="2"/>
    <x v="0"/>
  </r>
  <r>
    <x v="1"/>
    <x v="1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7"/>
    <x v="0"/>
  </r>
  <r>
    <x v="1"/>
    <x v="0"/>
  </r>
  <r>
    <x v="0"/>
    <x v="0"/>
  </r>
  <r>
    <x v="1"/>
    <x v="0"/>
  </r>
  <r>
    <x v="1"/>
    <x v="0"/>
  </r>
  <r>
    <x v="4"/>
    <x v="2"/>
  </r>
  <r>
    <x v="1"/>
    <x v="0"/>
  </r>
  <r>
    <x v="0"/>
    <x v="0"/>
  </r>
  <r>
    <x v="0"/>
    <x v="0"/>
  </r>
  <r>
    <x v="4"/>
    <x v="2"/>
  </r>
  <r>
    <x v="1"/>
    <x v="1"/>
  </r>
  <r>
    <x v="1"/>
    <x v="1"/>
  </r>
  <r>
    <x v="2"/>
    <x v="1"/>
  </r>
  <r>
    <x v="6"/>
    <x v="0"/>
  </r>
  <r>
    <x v="3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4"/>
    <x v="0"/>
  </r>
  <r>
    <x v="4"/>
    <x v="2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3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6"/>
    <x v="2"/>
  </r>
  <r>
    <x v="0"/>
    <x v="0"/>
  </r>
  <r>
    <x v="0"/>
    <x v="0"/>
  </r>
  <r>
    <x v="1"/>
    <x v="0"/>
  </r>
  <r>
    <x v="2"/>
    <x v="0"/>
  </r>
  <r>
    <x v="7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4"/>
    <x v="2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7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6"/>
    <x v="0"/>
  </r>
  <r>
    <x v="6"/>
    <x v="0"/>
  </r>
  <r>
    <x v="1"/>
    <x v="0"/>
  </r>
  <r>
    <x v="1"/>
    <x v="0"/>
  </r>
  <r>
    <x v="7"/>
    <x v="0"/>
  </r>
  <r>
    <x v="1"/>
    <x v="0"/>
  </r>
  <r>
    <x v="0"/>
    <x v="0"/>
  </r>
  <r>
    <x v="0"/>
    <x v="0"/>
  </r>
  <r>
    <x v="0"/>
    <x v="0"/>
  </r>
  <r>
    <x v="6"/>
    <x v="0"/>
  </r>
  <r>
    <x v="4"/>
    <x v="2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7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6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0"/>
    <x v="0"/>
  </r>
  <r>
    <x v="1"/>
    <x v="0"/>
  </r>
  <r>
    <x v="0"/>
    <x v="0"/>
  </r>
  <r>
    <x v="4"/>
    <x v="0"/>
  </r>
  <r>
    <x v="0"/>
    <x v="0"/>
  </r>
  <r>
    <x v="1"/>
    <x v="0"/>
  </r>
  <r>
    <x v="1"/>
    <x v="0"/>
  </r>
  <r>
    <x v="6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3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3"/>
    <x v="0"/>
  </r>
  <r>
    <x v="0"/>
    <x v="0"/>
  </r>
  <r>
    <x v="4"/>
    <x v="2"/>
  </r>
  <r>
    <x v="0"/>
    <x v="0"/>
  </r>
  <r>
    <x v="2"/>
    <x v="0"/>
  </r>
  <r>
    <x v="6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6"/>
    <x v="0"/>
  </r>
  <r>
    <x v="0"/>
    <x v="0"/>
  </r>
  <r>
    <x v="1"/>
    <x v="0"/>
  </r>
  <r>
    <x v="1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2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3"/>
    <x v="0"/>
  </r>
  <r>
    <x v="0"/>
    <x v="0"/>
  </r>
  <r>
    <x v="4"/>
    <x v="0"/>
  </r>
  <r>
    <x v="0"/>
    <x v="0"/>
  </r>
  <r>
    <x v="0"/>
    <x v="0"/>
  </r>
  <r>
    <x v="2"/>
    <x v="0"/>
  </r>
  <r>
    <x v="1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3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4"/>
    <x v="0"/>
  </r>
  <r>
    <x v="0"/>
    <x v="0"/>
  </r>
  <r>
    <x v="6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3"/>
    <x v="0"/>
  </r>
  <r>
    <x v="3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2"/>
    <x v="0"/>
  </r>
  <r>
    <x v="0"/>
    <x v="0"/>
  </r>
  <r>
    <x v="1"/>
    <x v="0"/>
  </r>
  <r>
    <x v="6"/>
    <x v="0"/>
  </r>
  <r>
    <x v="6"/>
    <x v="0"/>
  </r>
  <r>
    <x v="4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6"/>
    <x v="0"/>
  </r>
  <r>
    <x v="0"/>
    <x v="0"/>
  </r>
  <r>
    <x v="0"/>
    <x v="0"/>
  </r>
  <r>
    <x v="0"/>
    <x v="0"/>
  </r>
  <r>
    <x v="0"/>
    <x v="0"/>
  </r>
  <r>
    <x v="7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2"/>
  </r>
  <r>
    <x v="0"/>
    <x v="0"/>
  </r>
  <r>
    <x v="1"/>
    <x v="0"/>
  </r>
  <r>
    <x v="4"/>
    <x v="2"/>
  </r>
  <r>
    <x v="4"/>
    <x v="2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3"/>
    <x v="0"/>
  </r>
  <r>
    <x v="1"/>
    <x v="0"/>
  </r>
  <r>
    <x v="6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3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1"/>
  </r>
  <r>
    <x v="4"/>
    <x v="2"/>
  </r>
  <r>
    <x v="1"/>
    <x v="0"/>
  </r>
  <r>
    <x v="0"/>
    <x v="0"/>
  </r>
  <r>
    <x v="1"/>
    <x v="0"/>
  </r>
  <r>
    <x v="6"/>
    <x v="0"/>
  </r>
  <r>
    <x v="0"/>
    <x v="0"/>
  </r>
  <r>
    <x v="0"/>
    <x v="0"/>
  </r>
  <r>
    <x v="0"/>
    <x v="0"/>
  </r>
  <r>
    <x v="0"/>
    <x v="0"/>
  </r>
  <r>
    <x v="1"/>
    <x v="0"/>
  </r>
  <r>
    <x v="4"/>
    <x v="2"/>
  </r>
  <r>
    <x v="1"/>
    <x v="0"/>
  </r>
  <r>
    <x v="4"/>
    <x v="2"/>
  </r>
  <r>
    <x v="4"/>
    <x v="2"/>
  </r>
  <r>
    <x v="6"/>
    <x v="0"/>
  </r>
  <r>
    <x v="4"/>
    <x v="2"/>
  </r>
  <r>
    <x v="1"/>
    <x v="1"/>
  </r>
  <r>
    <x v="1"/>
    <x v="1"/>
  </r>
  <r>
    <x v="1"/>
    <x v="0"/>
  </r>
  <r>
    <x v="4"/>
    <x v="2"/>
  </r>
  <r>
    <x v="4"/>
    <x v="2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2"/>
  </r>
  <r>
    <x v="0"/>
    <x v="0"/>
  </r>
  <r>
    <x v="1"/>
    <x v="0"/>
  </r>
  <r>
    <x v="1"/>
    <x v="1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4"/>
    <x v="2"/>
  </r>
  <r>
    <x v="4"/>
    <x v="2"/>
  </r>
  <r>
    <x v="1"/>
    <x v="0"/>
  </r>
  <r>
    <x v="4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7"/>
    <x v="0"/>
  </r>
  <r>
    <x v="4"/>
    <x v="2"/>
  </r>
  <r>
    <x v="1"/>
    <x v="0"/>
  </r>
  <r>
    <x v="0"/>
    <x v="0"/>
  </r>
  <r>
    <x v="1"/>
    <x v="0"/>
  </r>
  <r>
    <x v="7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1"/>
  </r>
  <r>
    <x v="2"/>
    <x v="0"/>
  </r>
  <r>
    <x v="1"/>
    <x v="0"/>
  </r>
  <r>
    <x v="0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6"/>
    <x v="0"/>
  </r>
  <r>
    <x v="0"/>
    <x v="0"/>
  </r>
  <r>
    <x v="0"/>
    <x v="0"/>
  </r>
  <r>
    <x v="1"/>
    <x v="0"/>
  </r>
  <r>
    <x v="1"/>
    <x v="1"/>
  </r>
  <r>
    <x v="1"/>
    <x v="1"/>
  </r>
  <r>
    <x v="0"/>
    <x v="0"/>
  </r>
  <r>
    <x v="1"/>
    <x v="0"/>
  </r>
  <r>
    <x v="0"/>
    <x v="0"/>
  </r>
  <r>
    <x v="7"/>
    <x v="0"/>
  </r>
  <r>
    <x v="7"/>
    <x v="0"/>
  </r>
  <r>
    <x v="1"/>
    <x v="0"/>
  </r>
  <r>
    <x v="0"/>
    <x v="0"/>
  </r>
  <r>
    <x v="0"/>
    <x v="0"/>
  </r>
  <r>
    <x v="1"/>
    <x v="0"/>
  </r>
  <r>
    <x v="0"/>
    <x v="0"/>
  </r>
  <r>
    <x v="7"/>
    <x v="0"/>
  </r>
  <r>
    <x v="1"/>
    <x v="0"/>
  </r>
  <r>
    <x v="3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1"/>
    <x v="0"/>
  </r>
  <r>
    <x v="0"/>
    <x v="0"/>
  </r>
  <r>
    <x v="0"/>
    <x v="0"/>
  </r>
  <r>
    <x v="1"/>
    <x v="0"/>
  </r>
  <r>
    <x v="6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1"/>
    <x v="0"/>
  </r>
  <r>
    <x v="7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7"/>
    <x v="0"/>
  </r>
  <r>
    <x v="1"/>
    <x v="0"/>
  </r>
  <r>
    <x v="0"/>
    <x v="0"/>
  </r>
  <r>
    <x v="4"/>
    <x v="2"/>
  </r>
  <r>
    <x v="1"/>
    <x v="0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2"/>
  </r>
  <r>
    <x v="0"/>
    <x v="0"/>
  </r>
  <r>
    <x v="6"/>
    <x v="2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2"/>
    <x v="0"/>
  </r>
  <r>
    <x v="4"/>
    <x v="2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3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2"/>
  </r>
  <r>
    <x v="0"/>
    <x v="0"/>
  </r>
  <r>
    <x v="0"/>
    <x v="0"/>
  </r>
  <r>
    <x v="1"/>
    <x v="0"/>
  </r>
  <r>
    <x v="1"/>
    <x v="1"/>
  </r>
  <r>
    <x v="1"/>
    <x v="2"/>
  </r>
  <r>
    <x v="0"/>
    <x v="0"/>
  </r>
  <r>
    <x v="3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4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7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4"/>
    <x v="2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7"/>
    <x v="0"/>
  </r>
  <r>
    <x v="7"/>
    <x v="0"/>
  </r>
  <r>
    <x v="7"/>
    <x v="0"/>
  </r>
  <r>
    <x v="0"/>
    <x v="0"/>
  </r>
  <r>
    <x v="1"/>
    <x v="0"/>
  </r>
  <r>
    <x v="1"/>
    <x v="0"/>
  </r>
  <r>
    <x v="4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4"/>
    <x v="2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4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6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4"/>
    <x v="2"/>
  </r>
  <r>
    <x v="1"/>
    <x v="0"/>
  </r>
  <r>
    <x v="0"/>
    <x v="0"/>
  </r>
  <r>
    <x v="0"/>
    <x v="0"/>
  </r>
  <r>
    <x v="3"/>
    <x v="0"/>
  </r>
  <r>
    <x v="0"/>
    <x v="0"/>
  </r>
  <r>
    <x v="1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1"/>
    <x v="0"/>
  </r>
  <r>
    <x v="3"/>
    <x v="0"/>
  </r>
  <r>
    <x v="3"/>
    <x v="0"/>
  </r>
  <r>
    <x v="1"/>
    <x v="0"/>
  </r>
  <r>
    <x v="2"/>
    <x v="0"/>
  </r>
  <r>
    <x v="1"/>
    <x v="0"/>
  </r>
  <r>
    <x v="0"/>
    <x v="0"/>
  </r>
  <r>
    <x v="0"/>
    <x v="0"/>
  </r>
  <r>
    <x v="1"/>
    <x v="1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4"/>
    <x v="2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4"/>
    <x v="0"/>
  </r>
  <r>
    <x v="4"/>
    <x v="0"/>
  </r>
  <r>
    <x v="0"/>
    <x v="0"/>
  </r>
  <r>
    <x v="0"/>
    <x v="0"/>
  </r>
  <r>
    <x v="4"/>
    <x v="0"/>
  </r>
  <r>
    <x v="4"/>
    <x v="0"/>
  </r>
  <r>
    <x v="0"/>
    <x v="0"/>
  </r>
  <r>
    <x v="0"/>
    <x v="0"/>
  </r>
  <r>
    <x v="1"/>
    <x v="1"/>
  </r>
  <r>
    <x v="0"/>
    <x v="0"/>
  </r>
  <r>
    <x v="0"/>
    <x v="0"/>
  </r>
  <r>
    <x v="4"/>
    <x v="0"/>
  </r>
  <r>
    <x v="1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3"/>
    <x v="0"/>
  </r>
  <r>
    <x v="1"/>
    <x v="0"/>
  </r>
  <r>
    <x v="1"/>
    <x v="1"/>
  </r>
  <r>
    <x v="1"/>
    <x v="0"/>
  </r>
  <r>
    <x v="1"/>
    <x v="1"/>
  </r>
  <r>
    <x v="1"/>
    <x v="0"/>
  </r>
  <r>
    <x v="2"/>
    <x v="0"/>
  </r>
  <r>
    <x v="1"/>
    <x v="2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4"/>
    <x v="0"/>
  </r>
  <r>
    <x v="1"/>
    <x v="1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2"/>
    <x v="2"/>
  </r>
  <r>
    <x v="0"/>
    <x v="0"/>
  </r>
  <r>
    <x v="0"/>
    <x v="2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1"/>
    <x v="1"/>
  </r>
  <r>
    <x v="1"/>
    <x v="0"/>
  </r>
  <r>
    <x v="2"/>
    <x v="0"/>
  </r>
  <r>
    <x v="6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4"/>
    <x v="2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6"/>
    <x v="0"/>
  </r>
  <r>
    <x v="1"/>
    <x v="1"/>
  </r>
  <r>
    <x v="0"/>
    <x v="0"/>
  </r>
  <r>
    <x v="4"/>
    <x v="0"/>
  </r>
  <r>
    <x v="4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4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4"/>
    <x v="0"/>
  </r>
  <r>
    <x v="1"/>
    <x v="0"/>
  </r>
  <r>
    <x v="0"/>
    <x v="0"/>
  </r>
  <r>
    <x v="0"/>
    <x v="0"/>
  </r>
  <r>
    <x v="4"/>
    <x v="0"/>
  </r>
  <r>
    <x v="0"/>
    <x v="0"/>
  </r>
  <r>
    <x v="1"/>
    <x v="0"/>
  </r>
  <r>
    <x v="2"/>
    <x v="0"/>
  </r>
  <r>
    <x v="1"/>
    <x v="0"/>
  </r>
  <r>
    <x v="1"/>
    <x v="0"/>
  </r>
  <r>
    <x v="4"/>
    <x v="0"/>
  </r>
  <r>
    <x v="4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4"/>
    <x v="2"/>
  </r>
  <r>
    <x v="0"/>
    <x v="0"/>
  </r>
  <r>
    <x v="0"/>
    <x v="0"/>
  </r>
  <r>
    <x v="1"/>
    <x v="0"/>
  </r>
  <r>
    <x v="1"/>
    <x v="0"/>
  </r>
  <r>
    <x v="0"/>
    <x v="2"/>
  </r>
  <r>
    <x v="3"/>
    <x v="0"/>
  </r>
  <r>
    <x v="1"/>
    <x v="0"/>
  </r>
  <r>
    <x v="1"/>
    <x v="0"/>
  </r>
  <r>
    <x v="2"/>
    <x v="0"/>
  </r>
  <r>
    <x v="4"/>
    <x v="2"/>
  </r>
  <r>
    <x v="4"/>
    <x v="2"/>
  </r>
  <r>
    <x v="4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3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4"/>
    <x v="0"/>
  </r>
  <r>
    <x v="4"/>
    <x v="1"/>
  </r>
  <r>
    <x v="2"/>
    <x v="0"/>
  </r>
  <r>
    <x v="1"/>
    <x v="0"/>
  </r>
  <r>
    <x v="0"/>
    <x v="0"/>
  </r>
  <r>
    <x v="0"/>
    <x v="0"/>
  </r>
  <r>
    <x v="4"/>
    <x v="2"/>
  </r>
  <r>
    <x v="0"/>
    <x v="0"/>
  </r>
  <r>
    <x v="0"/>
    <x v="0"/>
  </r>
  <r>
    <x v="0"/>
    <x v="0"/>
  </r>
  <r>
    <x v="0"/>
    <x v="0"/>
  </r>
  <r>
    <x v="0"/>
    <x v="0"/>
  </r>
  <r>
    <x v="4"/>
    <x v="2"/>
  </r>
  <r>
    <x v="0"/>
    <x v="0"/>
  </r>
  <r>
    <x v="0"/>
    <x v="0"/>
  </r>
  <r>
    <x v="6"/>
    <x v="2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4"/>
    <x v="2"/>
  </r>
  <r>
    <x v="4"/>
    <x v="2"/>
  </r>
  <r>
    <x v="0"/>
    <x v="0"/>
  </r>
  <r>
    <x v="1"/>
    <x v="0"/>
  </r>
  <r>
    <x v="0"/>
    <x v="0"/>
  </r>
  <r>
    <x v="1"/>
    <x v="0"/>
  </r>
  <r>
    <x v="0"/>
    <x v="0"/>
  </r>
  <r>
    <x v="3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4"/>
    <x v="2"/>
  </r>
  <r>
    <x v="1"/>
    <x v="1"/>
  </r>
  <r>
    <x v="1"/>
    <x v="0"/>
  </r>
  <r>
    <x v="4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4"/>
    <x v="2"/>
  </r>
  <r>
    <x v="0"/>
    <x v="0"/>
  </r>
  <r>
    <x v="1"/>
    <x v="0"/>
  </r>
  <r>
    <x v="4"/>
    <x v="2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4"/>
    <x v="2"/>
  </r>
  <r>
    <x v="0"/>
    <x v="0"/>
  </r>
  <r>
    <x v="2"/>
    <x v="0"/>
  </r>
  <r>
    <x v="4"/>
    <x v="0"/>
  </r>
  <r>
    <x v="0"/>
    <x v="0"/>
  </r>
  <r>
    <x v="3"/>
    <x v="0"/>
  </r>
  <r>
    <x v="0"/>
    <x v="0"/>
  </r>
  <r>
    <x v="3"/>
    <x v="0"/>
  </r>
  <r>
    <x v="4"/>
    <x v="2"/>
  </r>
  <r>
    <x v="6"/>
    <x v="0"/>
  </r>
  <r>
    <x v="1"/>
    <x v="0"/>
  </r>
  <r>
    <x v="3"/>
    <x v="0"/>
  </r>
  <r>
    <x v="2"/>
    <x v="2"/>
  </r>
  <r>
    <x v="0"/>
    <x v="0"/>
  </r>
  <r>
    <x v="1"/>
    <x v="1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2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3"/>
    <x v="0"/>
  </r>
  <r>
    <x v="0"/>
    <x v="0"/>
  </r>
  <r>
    <x v="2"/>
    <x v="2"/>
  </r>
  <r>
    <x v="0"/>
    <x v="0"/>
  </r>
  <r>
    <x v="0"/>
    <x v="0"/>
  </r>
  <r>
    <x v="7"/>
    <x v="0"/>
  </r>
  <r>
    <x v="0"/>
    <x v="0"/>
  </r>
  <r>
    <x v="1"/>
    <x v="0"/>
  </r>
  <r>
    <x v="2"/>
    <x v="0"/>
  </r>
  <r>
    <x v="1"/>
    <x v="0"/>
  </r>
  <r>
    <x v="0"/>
    <x v="0"/>
  </r>
  <r>
    <x v="4"/>
    <x v="0"/>
  </r>
  <r>
    <x v="1"/>
    <x v="1"/>
  </r>
  <r>
    <x v="1"/>
    <x v="0"/>
  </r>
  <r>
    <x v="3"/>
    <x v="0"/>
  </r>
  <r>
    <x v="1"/>
    <x v="0"/>
  </r>
  <r>
    <x v="1"/>
    <x v="2"/>
  </r>
  <r>
    <x v="1"/>
    <x v="0"/>
  </r>
  <r>
    <x v="2"/>
    <x v="0"/>
  </r>
  <r>
    <x v="3"/>
    <x v="0"/>
  </r>
  <r>
    <x v="1"/>
    <x v="0"/>
  </r>
  <r>
    <x v="1"/>
    <x v="0"/>
  </r>
  <r>
    <x v="0"/>
    <x v="0"/>
  </r>
  <r>
    <x v="1"/>
    <x v="2"/>
  </r>
  <r>
    <x v="0"/>
    <x v="0"/>
  </r>
  <r>
    <x v="0"/>
    <x v="0"/>
  </r>
  <r>
    <x v="1"/>
    <x v="0"/>
  </r>
  <r>
    <x v="1"/>
    <x v="2"/>
  </r>
  <r>
    <x v="0"/>
    <x v="0"/>
  </r>
  <r>
    <x v="1"/>
    <x v="0"/>
  </r>
  <r>
    <x v="0"/>
    <x v="0"/>
  </r>
  <r>
    <x v="1"/>
    <x v="0"/>
  </r>
  <r>
    <x v="4"/>
    <x v="2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6"/>
    <x v="2"/>
  </r>
  <r>
    <x v="1"/>
    <x v="0"/>
  </r>
  <r>
    <x v="0"/>
    <x v="0"/>
  </r>
  <r>
    <x v="2"/>
    <x v="0"/>
  </r>
  <r>
    <x v="1"/>
    <x v="1"/>
  </r>
  <r>
    <x v="2"/>
    <x v="0"/>
  </r>
  <r>
    <x v="1"/>
    <x v="0"/>
  </r>
  <r>
    <x v="1"/>
    <x v="0"/>
  </r>
  <r>
    <x v="1"/>
    <x v="1"/>
  </r>
  <r>
    <x v="1"/>
    <x v="0"/>
  </r>
  <r>
    <x v="0"/>
    <x v="0"/>
  </r>
  <r>
    <x v="6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7"/>
    <x v="0"/>
  </r>
  <r>
    <x v="3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6"/>
    <x v="0"/>
  </r>
  <r>
    <x v="0"/>
    <x v="0"/>
  </r>
  <r>
    <x v="0"/>
    <x v="0"/>
  </r>
  <r>
    <x v="0"/>
    <x v="0"/>
  </r>
  <r>
    <x v="3"/>
    <x v="0"/>
  </r>
  <r>
    <x v="3"/>
    <x v="0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4"/>
    <x v="2"/>
  </r>
  <r>
    <x v="0"/>
    <x v="0"/>
  </r>
  <r>
    <x v="0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6"/>
    <x v="0"/>
  </r>
  <r>
    <x v="2"/>
    <x v="0"/>
  </r>
  <r>
    <x v="4"/>
    <x v="2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3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3"/>
    <x v="0"/>
  </r>
  <r>
    <x v="6"/>
    <x v="0"/>
  </r>
  <r>
    <x v="1"/>
    <x v="0"/>
  </r>
  <r>
    <x v="1"/>
    <x v="0"/>
  </r>
  <r>
    <x v="1"/>
    <x v="1"/>
  </r>
  <r>
    <x v="6"/>
    <x v="0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2"/>
    <x v="1"/>
  </r>
  <r>
    <x v="0"/>
    <x v="0"/>
  </r>
  <r>
    <x v="2"/>
    <x v="0"/>
  </r>
  <r>
    <x v="1"/>
    <x v="2"/>
  </r>
  <r>
    <x v="0"/>
    <x v="0"/>
  </r>
  <r>
    <x v="0"/>
    <x v="0"/>
  </r>
  <r>
    <x v="0"/>
    <x v="0"/>
  </r>
  <r>
    <x v="0"/>
    <x v="0"/>
  </r>
  <r>
    <x v="2"/>
    <x v="0"/>
  </r>
  <r>
    <x v="2"/>
    <x v="2"/>
  </r>
  <r>
    <x v="1"/>
    <x v="0"/>
  </r>
  <r>
    <x v="2"/>
    <x v="0"/>
  </r>
  <r>
    <x v="4"/>
    <x v="2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3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6"/>
    <x v="0"/>
  </r>
  <r>
    <x v="3"/>
    <x v="0"/>
  </r>
  <r>
    <x v="2"/>
    <x v="0"/>
  </r>
  <r>
    <x v="1"/>
    <x v="0"/>
  </r>
  <r>
    <x v="6"/>
    <x v="2"/>
  </r>
  <r>
    <x v="1"/>
    <x v="0"/>
  </r>
  <r>
    <x v="1"/>
    <x v="0"/>
  </r>
  <r>
    <x v="1"/>
    <x v="0"/>
  </r>
  <r>
    <x v="3"/>
    <x v="0"/>
  </r>
  <r>
    <x v="1"/>
    <x v="0"/>
  </r>
  <r>
    <x v="1"/>
    <x v="0"/>
  </r>
  <r>
    <x v="1"/>
    <x v="0"/>
  </r>
  <r>
    <x v="0"/>
    <x v="0"/>
  </r>
  <r>
    <x v="1"/>
    <x v="0"/>
  </r>
  <r>
    <x v="3"/>
    <x v="0"/>
  </r>
  <r>
    <x v="0"/>
    <x v="0"/>
  </r>
  <r>
    <x v="1"/>
    <x v="0"/>
  </r>
  <r>
    <x v="2"/>
    <x v="0"/>
  </r>
  <r>
    <x v="1"/>
    <x v="0"/>
  </r>
  <r>
    <x v="2"/>
    <x v="0"/>
  </r>
  <r>
    <x v="6"/>
    <x v="0"/>
  </r>
  <r>
    <x v="1"/>
    <x v="0"/>
  </r>
  <r>
    <x v="2"/>
    <x v="0"/>
  </r>
  <r>
    <x v="3"/>
    <x v="0"/>
  </r>
  <r>
    <x v="1"/>
    <x v="0"/>
  </r>
  <r>
    <x v="2"/>
    <x v="2"/>
  </r>
  <r>
    <x v="0"/>
    <x v="0"/>
  </r>
  <r>
    <x v="2"/>
    <x v="0"/>
  </r>
  <r>
    <x v="6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4"/>
    <x v="2"/>
  </r>
  <r>
    <x v="0"/>
    <x v="0"/>
  </r>
  <r>
    <x v="0"/>
    <x v="0"/>
  </r>
  <r>
    <x v="0"/>
    <x v="0"/>
  </r>
  <r>
    <x v="1"/>
    <x v="0"/>
  </r>
  <r>
    <x v="0"/>
    <x v="0"/>
  </r>
  <r>
    <x v="1"/>
    <x v="2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1"/>
    <x v="1"/>
  </r>
  <r>
    <x v="1"/>
    <x v="1"/>
  </r>
  <r>
    <x v="1"/>
    <x v="0"/>
  </r>
  <r>
    <x v="1"/>
    <x v="1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2"/>
    <x v="2"/>
  </r>
  <r>
    <x v="1"/>
    <x v="0"/>
  </r>
  <r>
    <x v="0"/>
    <x v="0"/>
  </r>
  <r>
    <x v="4"/>
    <x v="2"/>
  </r>
  <r>
    <x v="0"/>
    <x v="0"/>
  </r>
  <r>
    <x v="1"/>
    <x v="0"/>
  </r>
  <r>
    <x v="1"/>
    <x v="0"/>
  </r>
  <r>
    <x v="1"/>
    <x v="0"/>
  </r>
  <r>
    <x v="1"/>
    <x v="0"/>
  </r>
  <r>
    <x v="7"/>
    <x v="0"/>
  </r>
  <r>
    <x v="2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7"/>
    <x v="0"/>
  </r>
  <r>
    <x v="2"/>
    <x v="0"/>
  </r>
  <r>
    <x v="1"/>
    <x v="0"/>
  </r>
  <r>
    <x v="0"/>
    <x v="0"/>
  </r>
  <r>
    <x v="0"/>
    <x v="0"/>
  </r>
  <r>
    <x v="1"/>
    <x v="0"/>
  </r>
  <r>
    <x v="4"/>
    <x v="2"/>
  </r>
  <r>
    <x v="4"/>
    <x v="2"/>
  </r>
  <r>
    <x v="1"/>
    <x v="0"/>
  </r>
  <r>
    <x v="1"/>
    <x v="1"/>
  </r>
  <r>
    <x v="1"/>
    <x v="0"/>
  </r>
  <r>
    <x v="1"/>
    <x v="1"/>
  </r>
  <r>
    <x v="1"/>
    <x v="0"/>
  </r>
  <r>
    <x v="2"/>
    <x v="0"/>
  </r>
  <r>
    <x v="3"/>
    <x v="0"/>
  </r>
  <r>
    <x v="2"/>
    <x v="0"/>
  </r>
  <r>
    <x v="1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3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6"/>
    <x v="2"/>
  </r>
  <r>
    <x v="1"/>
    <x v="0"/>
  </r>
  <r>
    <x v="1"/>
    <x v="0"/>
  </r>
  <r>
    <x v="2"/>
    <x v="0"/>
  </r>
  <r>
    <x v="6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6"/>
    <x v="0"/>
  </r>
  <r>
    <x v="1"/>
    <x v="0"/>
  </r>
  <r>
    <x v="0"/>
    <x v="0"/>
  </r>
  <r>
    <x v="0"/>
    <x v="0"/>
  </r>
  <r>
    <x v="0"/>
    <x v="0"/>
  </r>
  <r>
    <x v="1"/>
    <x v="2"/>
  </r>
  <r>
    <x v="0"/>
    <x v="0"/>
  </r>
  <r>
    <x v="2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0"/>
    <x v="0"/>
  </r>
  <r>
    <x v="1"/>
    <x v="0"/>
  </r>
  <r>
    <x v="6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4"/>
    <x v="2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4"/>
    <x v="2"/>
  </r>
  <r>
    <x v="1"/>
    <x v="0"/>
  </r>
  <r>
    <x v="0"/>
    <x v="0"/>
  </r>
  <r>
    <x v="2"/>
    <x v="0"/>
  </r>
  <r>
    <x v="4"/>
    <x v="2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2"/>
    <x v="0"/>
  </r>
  <r>
    <x v="4"/>
    <x v="2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7"/>
    <x v="0"/>
  </r>
  <r>
    <x v="0"/>
    <x v="0"/>
  </r>
  <r>
    <x v="0"/>
    <x v="0"/>
  </r>
  <r>
    <x v="1"/>
    <x v="0"/>
  </r>
  <r>
    <x v="6"/>
    <x v="2"/>
  </r>
  <r>
    <x v="0"/>
    <x v="0"/>
  </r>
  <r>
    <x v="0"/>
    <x v="0"/>
  </r>
  <r>
    <x v="4"/>
    <x v="2"/>
  </r>
  <r>
    <x v="1"/>
    <x v="0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3"/>
    <x v="0"/>
  </r>
  <r>
    <x v="1"/>
    <x v="0"/>
  </r>
  <r>
    <x v="1"/>
    <x v="0"/>
  </r>
  <r>
    <x v="1"/>
    <x v="0"/>
  </r>
  <r>
    <x v="1"/>
    <x v="0"/>
  </r>
  <r>
    <x v="1"/>
    <x v="2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3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3"/>
    <x v="0"/>
  </r>
  <r>
    <x v="1"/>
    <x v="1"/>
  </r>
  <r>
    <x v="1"/>
    <x v="1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3"/>
    <x v="0"/>
  </r>
  <r>
    <x v="1"/>
    <x v="1"/>
  </r>
  <r>
    <x v="4"/>
    <x v="2"/>
  </r>
  <r>
    <x v="4"/>
    <x v="2"/>
  </r>
  <r>
    <x v="2"/>
    <x v="0"/>
  </r>
  <r>
    <x v="1"/>
    <x v="0"/>
  </r>
  <r>
    <x v="2"/>
    <x v="0"/>
  </r>
  <r>
    <x v="7"/>
    <x v="0"/>
  </r>
  <r>
    <x v="7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4"/>
    <x v="2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3"/>
    <x v="0"/>
  </r>
  <r>
    <x v="0"/>
    <x v="0"/>
  </r>
  <r>
    <x v="2"/>
    <x v="0"/>
  </r>
  <r>
    <x v="0"/>
    <x v="0"/>
  </r>
  <r>
    <x v="1"/>
    <x v="2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2"/>
    <x v="2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2"/>
  </r>
  <r>
    <x v="2"/>
    <x v="2"/>
  </r>
  <r>
    <x v="1"/>
    <x v="0"/>
  </r>
  <r>
    <x v="1"/>
    <x v="0"/>
  </r>
  <r>
    <x v="1"/>
    <x v="0"/>
  </r>
  <r>
    <x v="1"/>
    <x v="1"/>
  </r>
  <r>
    <x v="2"/>
    <x v="2"/>
  </r>
  <r>
    <x v="1"/>
    <x v="0"/>
  </r>
  <r>
    <x v="2"/>
    <x v="0"/>
  </r>
  <r>
    <x v="0"/>
    <x v="0"/>
  </r>
  <r>
    <x v="6"/>
    <x v="0"/>
  </r>
  <r>
    <x v="4"/>
    <x v="2"/>
  </r>
  <r>
    <x v="0"/>
    <x v="0"/>
  </r>
  <r>
    <x v="0"/>
    <x v="0"/>
  </r>
  <r>
    <x v="0"/>
    <x v="0"/>
  </r>
  <r>
    <x v="4"/>
    <x v="2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4"/>
    <x v="2"/>
  </r>
  <r>
    <x v="4"/>
    <x v="2"/>
  </r>
  <r>
    <x v="4"/>
    <x v="2"/>
  </r>
  <r>
    <x v="1"/>
    <x v="0"/>
  </r>
  <r>
    <x v="0"/>
    <x v="0"/>
  </r>
  <r>
    <x v="0"/>
    <x v="0"/>
  </r>
  <r>
    <x v="2"/>
    <x v="0"/>
  </r>
  <r>
    <x v="0"/>
    <x v="0"/>
  </r>
  <r>
    <x v="3"/>
    <x v="0"/>
  </r>
  <r>
    <x v="1"/>
    <x v="0"/>
  </r>
  <r>
    <x v="3"/>
    <x v="0"/>
  </r>
  <r>
    <x v="3"/>
    <x v="0"/>
  </r>
  <r>
    <x v="1"/>
    <x v="0"/>
  </r>
  <r>
    <x v="2"/>
    <x v="0"/>
  </r>
  <r>
    <x v="1"/>
    <x v="0"/>
  </r>
  <r>
    <x v="1"/>
    <x v="0"/>
  </r>
  <r>
    <x v="4"/>
    <x v="2"/>
  </r>
  <r>
    <x v="1"/>
    <x v="0"/>
  </r>
  <r>
    <x v="0"/>
    <x v="0"/>
  </r>
  <r>
    <x v="1"/>
    <x v="0"/>
  </r>
  <r>
    <x v="1"/>
    <x v="0"/>
  </r>
  <r>
    <x v="3"/>
    <x v="0"/>
  </r>
  <r>
    <x v="3"/>
    <x v="0"/>
  </r>
  <r>
    <x v="1"/>
    <x v="0"/>
  </r>
  <r>
    <x v="1"/>
    <x v="0"/>
  </r>
  <r>
    <x v="0"/>
    <x v="0"/>
  </r>
  <r>
    <x v="2"/>
    <x v="0"/>
  </r>
  <r>
    <x v="1"/>
    <x v="2"/>
  </r>
  <r>
    <x v="1"/>
    <x v="0"/>
  </r>
  <r>
    <x v="6"/>
    <x v="0"/>
  </r>
  <r>
    <x v="0"/>
    <x v="0"/>
  </r>
  <r>
    <x v="2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2"/>
    <x v="0"/>
  </r>
  <r>
    <x v="3"/>
    <x v="0"/>
  </r>
  <r>
    <x v="6"/>
    <x v="0"/>
  </r>
  <r>
    <x v="1"/>
    <x v="0"/>
  </r>
  <r>
    <x v="2"/>
    <x v="0"/>
  </r>
  <r>
    <x v="1"/>
    <x v="0"/>
  </r>
  <r>
    <x v="6"/>
    <x v="0"/>
  </r>
  <r>
    <x v="2"/>
    <x v="0"/>
  </r>
  <r>
    <x v="2"/>
    <x v="2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0"/>
  </r>
  <r>
    <x v="0"/>
    <x v="0"/>
  </r>
  <r>
    <x v="2"/>
    <x v="0"/>
  </r>
  <r>
    <x v="6"/>
    <x v="2"/>
  </r>
  <r>
    <x v="0"/>
    <x v="0"/>
  </r>
  <r>
    <x v="1"/>
    <x v="0"/>
  </r>
  <r>
    <x v="2"/>
    <x v="0"/>
  </r>
  <r>
    <x v="0"/>
    <x v="0"/>
  </r>
  <r>
    <x v="0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3"/>
    <x v="0"/>
  </r>
  <r>
    <x v="1"/>
    <x v="0"/>
  </r>
  <r>
    <x v="1"/>
    <x v="0"/>
  </r>
  <r>
    <x v="1"/>
    <x v="1"/>
  </r>
  <r>
    <x v="1"/>
    <x v="0"/>
  </r>
  <r>
    <x v="2"/>
    <x v="0"/>
  </r>
  <r>
    <x v="1"/>
    <x v="1"/>
  </r>
  <r>
    <x v="2"/>
    <x v="0"/>
  </r>
  <r>
    <x v="1"/>
    <x v="0"/>
  </r>
  <r>
    <x v="0"/>
    <x v="0"/>
  </r>
  <r>
    <x v="6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3"/>
    <x v="0"/>
  </r>
  <r>
    <x v="1"/>
    <x v="0"/>
  </r>
  <r>
    <x v="3"/>
    <x v="0"/>
  </r>
  <r>
    <x v="1"/>
    <x v="0"/>
  </r>
  <r>
    <x v="3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6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4"/>
    <x v="2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4"/>
    <x v="0"/>
  </r>
  <r>
    <x v="1"/>
    <x v="0"/>
  </r>
  <r>
    <x v="1"/>
    <x v="0"/>
  </r>
  <r>
    <x v="0"/>
    <x v="0"/>
  </r>
  <r>
    <x v="1"/>
    <x v="0"/>
  </r>
  <r>
    <x v="2"/>
    <x v="0"/>
  </r>
  <r>
    <x v="0"/>
    <x v="0"/>
  </r>
  <r>
    <x v="1"/>
    <x v="1"/>
  </r>
  <r>
    <x v="0"/>
    <x v="0"/>
  </r>
  <r>
    <x v="1"/>
    <x v="0"/>
  </r>
  <r>
    <x v="1"/>
    <x v="0"/>
  </r>
  <r>
    <x v="6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4"/>
    <x v="0"/>
  </r>
  <r>
    <x v="4"/>
    <x v="0"/>
  </r>
  <r>
    <x v="4"/>
    <x v="0"/>
  </r>
  <r>
    <x v="4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0"/>
    <x v="0"/>
  </r>
  <r>
    <x v="6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3"/>
    <x v="0"/>
  </r>
  <r>
    <x v="1"/>
    <x v="0"/>
  </r>
  <r>
    <x v="3"/>
    <x v="0"/>
  </r>
  <r>
    <x v="0"/>
    <x v="0"/>
  </r>
  <r>
    <x v="2"/>
    <x v="0"/>
  </r>
  <r>
    <x v="1"/>
    <x v="0"/>
  </r>
  <r>
    <x v="6"/>
    <x v="0"/>
  </r>
  <r>
    <x v="0"/>
    <x v="0"/>
  </r>
  <r>
    <x v="1"/>
    <x v="0"/>
  </r>
  <r>
    <x v="3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1"/>
    <x v="0"/>
  </r>
  <r>
    <x v="1"/>
    <x v="0"/>
  </r>
  <r>
    <x v="4"/>
    <x v="1"/>
  </r>
  <r>
    <x v="0"/>
    <x v="0"/>
  </r>
  <r>
    <x v="0"/>
    <x v="0"/>
  </r>
  <r>
    <x v="0"/>
    <x v="0"/>
  </r>
  <r>
    <x v="1"/>
    <x v="0"/>
  </r>
  <r>
    <x v="1"/>
    <x v="0"/>
  </r>
  <r>
    <x v="4"/>
    <x v="0"/>
  </r>
  <r>
    <x v="0"/>
    <x v="0"/>
  </r>
  <r>
    <x v="2"/>
    <x v="0"/>
  </r>
  <r>
    <x v="1"/>
    <x v="0"/>
  </r>
  <r>
    <x v="1"/>
    <x v="2"/>
  </r>
  <r>
    <x v="1"/>
    <x v="0"/>
  </r>
  <r>
    <x v="0"/>
    <x v="0"/>
  </r>
  <r>
    <x v="1"/>
    <x v="0"/>
  </r>
  <r>
    <x v="2"/>
    <x v="0"/>
  </r>
  <r>
    <x v="1"/>
    <x v="0"/>
  </r>
  <r>
    <x v="4"/>
    <x v="0"/>
  </r>
  <r>
    <x v="1"/>
    <x v="0"/>
  </r>
  <r>
    <x v="1"/>
    <x v="0"/>
  </r>
  <r>
    <x v="3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2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3"/>
    <x v="0"/>
  </r>
  <r>
    <x v="1"/>
    <x v="0"/>
  </r>
  <r>
    <x v="1"/>
    <x v="0"/>
  </r>
  <r>
    <x v="1"/>
    <x v="0"/>
  </r>
  <r>
    <x v="2"/>
    <x v="2"/>
  </r>
  <r>
    <x v="6"/>
    <x v="0"/>
  </r>
  <r>
    <x v="2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0"/>
    <x v="0"/>
  </r>
  <r>
    <x v="0"/>
    <x v="0"/>
  </r>
  <r>
    <x v="0"/>
    <x v="0"/>
  </r>
  <r>
    <x v="2"/>
    <x v="0"/>
  </r>
  <r>
    <x v="7"/>
    <x v="0"/>
  </r>
  <r>
    <x v="0"/>
    <x v="0"/>
  </r>
  <r>
    <x v="6"/>
    <x v="0"/>
  </r>
  <r>
    <x v="3"/>
    <x v="0"/>
  </r>
  <r>
    <x v="4"/>
    <x v="2"/>
  </r>
  <r>
    <x v="1"/>
    <x v="0"/>
  </r>
  <r>
    <x v="1"/>
    <x v="0"/>
  </r>
  <r>
    <x v="1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3"/>
    <x v="0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4"/>
    <x v="1"/>
  </r>
  <r>
    <x v="2"/>
    <x v="0"/>
  </r>
  <r>
    <x v="1"/>
    <x v="0"/>
  </r>
  <r>
    <x v="2"/>
    <x v="0"/>
  </r>
  <r>
    <x v="4"/>
    <x v="2"/>
  </r>
  <r>
    <x v="1"/>
    <x v="0"/>
  </r>
  <r>
    <x v="0"/>
    <x v="0"/>
  </r>
  <r>
    <x v="0"/>
    <x v="2"/>
  </r>
  <r>
    <x v="6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4"/>
    <x v="0"/>
  </r>
  <r>
    <x v="1"/>
    <x v="0"/>
  </r>
  <r>
    <x v="1"/>
    <x v="0"/>
  </r>
  <r>
    <x v="1"/>
    <x v="0"/>
  </r>
  <r>
    <x v="6"/>
    <x v="0"/>
  </r>
  <r>
    <x v="1"/>
    <x v="0"/>
  </r>
  <r>
    <x v="1"/>
    <x v="0"/>
  </r>
  <r>
    <x v="1"/>
    <x v="0"/>
  </r>
  <r>
    <x v="4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1"/>
  </r>
  <r>
    <x v="2"/>
    <x v="0"/>
  </r>
  <r>
    <x v="6"/>
    <x v="0"/>
  </r>
  <r>
    <x v="2"/>
    <x v="0"/>
  </r>
  <r>
    <x v="1"/>
    <x v="0"/>
  </r>
  <r>
    <x v="0"/>
    <x v="0"/>
  </r>
  <r>
    <x v="1"/>
    <x v="0"/>
  </r>
  <r>
    <x v="4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2"/>
    <x v="0"/>
  </r>
  <r>
    <x v="6"/>
    <x v="0"/>
  </r>
  <r>
    <x v="0"/>
    <x v="0"/>
  </r>
  <r>
    <x v="2"/>
    <x v="0"/>
  </r>
  <r>
    <x v="2"/>
    <x v="0"/>
  </r>
  <r>
    <x v="0"/>
    <x v="0"/>
  </r>
  <r>
    <x v="1"/>
    <x v="0"/>
  </r>
  <r>
    <x v="4"/>
    <x v="0"/>
  </r>
  <r>
    <x v="4"/>
    <x v="0"/>
  </r>
  <r>
    <x v="3"/>
    <x v="0"/>
  </r>
  <r>
    <x v="1"/>
    <x v="0"/>
  </r>
  <r>
    <x v="1"/>
    <x v="0"/>
  </r>
  <r>
    <x v="1"/>
    <x v="0"/>
  </r>
  <r>
    <x v="7"/>
    <x v="0"/>
  </r>
  <r>
    <x v="1"/>
    <x v="0"/>
  </r>
  <r>
    <x v="2"/>
    <x v="0"/>
  </r>
  <r>
    <x v="0"/>
    <x v="0"/>
  </r>
  <r>
    <x v="2"/>
    <x v="0"/>
  </r>
  <r>
    <x v="1"/>
    <x v="0"/>
  </r>
  <r>
    <x v="0"/>
    <x v="0"/>
  </r>
  <r>
    <x v="0"/>
    <x v="0"/>
  </r>
  <r>
    <x v="1"/>
    <x v="0"/>
  </r>
  <r>
    <x v="2"/>
    <x v="0"/>
  </r>
  <r>
    <x v="0"/>
    <x v="0"/>
  </r>
  <r>
    <x v="1"/>
    <x v="0"/>
  </r>
  <r>
    <x v="1"/>
    <x v="0"/>
  </r>
  <r>
    <x v="0"/>
    <x v="0"/>
  </r>
  <r>
    <x v="1"/>
    <x v="2"/>
  </r>
  <r>
    <x v="0"/>
    <x v="0"/>
  </r>
  <r>
    <x v="1"/>
    <x v="0"/>
  </r>
  <r>
    <x v="3"/>
    <x v="0"/>
  </r>
  <r>
    <x v="2"/>
    <x v="0"/>
  </r>
  <r>
    <x v="1"/>
    <x v="0"/>
  </r>
  <r>
    <x v="4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2"/>
    <x v="0"/>
  </r>
  <r>
    <x v="3"/>
    <x v="0"/>
  </r>
  <r>
    <x v="2"/>
    <x v="0"/>
  </r>
  <r>
    <x v="0"/>
    <x v="0"/>
  </r>
  <r>
    <x v="4"/>
    <x v="2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4"/>
    <x v="2"/>
  </r>
  <r>
    <x v="0"/>
    <x v="0"/>
  </r>
  <r>
    <x v="1"/>
    <x v="0"/>
  </r>
  <r>
    <x v="1"/>
    <x v="0"/>
  </r>
  <r>
    <x v="2"/>
    <x v="2"/>
  </r>
  <r>
    <x v="0"/>
    <x v="0"/>
  </r>
  <r>
    <x v="7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6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4"/>
    <x v="2"/>
  </r>
  <r>
    <x v="3"/>
    <x v="0"/>
  </r>
  <r>
    <x v="1"/>
    <x v="0"/>
  </r>
  <r>
    <x v="1"/>
    <x v="1"/>
  </r>
  <r>
    <x v="4"/>
    <x v="2"/>
  </r>
  <r>
    <x v="2"/>
    <x v="0"/>
  </r>
  <r>
    <x v="4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0"/>
    <x v="0"/>
  </r>
  <r>
    <x v="3"/>
    <x v="0"/>
  </r>
  <r>
    <x v="1"/>
    <x v="1"/>
  </r>
  <r>
    <x v="0"/>
    <x v="0"/>
  </r>
  <r>
    <x v="0"/>
    <x v="0"/>
  </r>
  <r>
    <x v="0"/>
    <x v="0"/>
  </r>
  <r>
    <x v="1"/>
    <x v="0"/>
  </r>
  <r>
    <x v="3"/>
    <x v="0"/>
  </r>
  <r>
    <x v="1"/>
    <x v="0"/>
  </r>
  <r>
    <x v="4"/>
    <x v="2"/>
  </r>
  <r>
    <x v="2"/>
    <x v="0"/>
  </r>
  <r>
    <x v="2"/>
    <x v="0"/>
  </r>
  <r>
    <x v="2"/>
    <x v="0"/>
  </r>
  <r>
    <x v="1"/>
    <x v="0"/>
  </r>
  <r>
    <x v="1"/>
    <x v="0"/>
  </r>
  <r>
    <x v="3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4"/>
    <x v="2"/>
  </r>
  <r>
    <x v="1"/>
    <x v="1"/>
  </r>
  <r>
    <x v="2"/>
    <x v="0"/>
  </r>
  <r>
    <x v="2"/>
    <x v="0"/>
  </r>
  <r>
    <x v="2"/>
    <x v="0"/>
  </r>
  <r>
    <x v="1"/>
    <x v="0"/>
  </r>
  <r>
    <x v="4"/>
    <x v="2"/>
  </r>
  <r>
    <x v="4"/>
    <x v="2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2"/>
    <x v="0"/>
  </r>
  <r>
    <x v="3"/>
    <x v="0"/>
  </r>
  <r>
    <x v="1"/>
    <x v="0"/>
  </r>
  <r>
    <x v="2"/>
    <x v="1"/>
  </r>
  <r>
    <x v="3"/>
    <x v="0"/>
  </r>
  <r>
    <x v="1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2"/>
    <x v="2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3"/>
    <x v="0"/>
  </r>
  <r>
    <x v="1"/>
    <x v="0"/>
  </r>
  <r>
    <x v="0"/>
    <x v="0"/>
  </r>
  <r>
    <x v="1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3"/>
    <x v="0"/>
  </r>
  <r>
    <x v="0"/>
    <x v="0"/>
  </r>
  <r>
    <x v="3"/>
    <x v="0"/>
  </r>
  <r>
    <x v="1"/>
    <x v="0"/>
  </r>
  <r>
    <x v="2"/>
    <x v="0"/>
  </r>
  <r>
    <x v="2"/>
    <x v="0"/>
  </r>
  <r>
    <x v="1"/>
    <x v="0"/>
  </r>
  <r>
    <x v="1"/>
    <x v="1"/>
  </r>
  <r>
    <x v="1"/>
    <x v="1"/>
  </r>
  <r>
    <x v="0"/>
    <x v="0"/>
  </r>
  <r>
    <x v="1"/>
    <x v="0"/>
  </r>
  <r>
    <x v="4"/>
    <x v="2"/>
  </r>
  <r>
    <x v="1"/>
    <x v="0"/>
  </r>
  <r>
    <x v="3"/>
    <x v="0"/>
  </r>
  <r>
    <x v="1"/>
    <x v="0"/>
  </r>
  <r>
    <x v="1"/>
    <x v="1"/>
  </r>
  <r>
    <x v="0"/>
    <x v="0"/>
  </r>
  <r>
    <x v="1"/>
    <x v="0"/>
  </r>
  <r>
    <x v="4"/>
    <x v="2"/>
  </r>
  <r>
    <x v="4"/>
    <x v="2"/>
  </r>
  <r>
    <x v="1"/>
    <x v="0"/>
  </r>
  <r>
    <x v="1"/>
    <x v="0"/>
  </r>
  <r>
    <x v="2"/>
    <x v="2"/>
  </r>
  <r>
    <x v="2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1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4"/>
    <x v="2"/>
  </r>
  <r>
    <x v="4"/>
    <x v="2"/>
  </r>
  <r>
    <x v="3"/>
    <x v="0"/>
  </r>
  <r>
    <x v="1"/>
    <x v="0"/>
  </r>
  <r>
    <x v="1"/>
    <x v="0"/>
  </r>
  <r>
    <x v="6"/>
    <x v="0"/>
  </r>
  <r>
    <x v="4"/>
    <x v="0"/>
  </r>
  <r>
    <x v="2"/>
    <x v="0"/>
  </r>
  <r>
    <x v="1"/>
    <x v="0"/>
  </r>
  <r>
    <x v="4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3"/>
    <x v="0"/>
  </r>
  <r>
    <x v="0"/>
    <x v="0"/>
  </r>
  <r>
    <x v="0"/>
    <x v="0"/>
  </r>
  <r>
    <x v="1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4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3"/>
    <x v="0"/>
  </r>
  <r>
    <x v="4"/>
    <x v="2"/>
  </r>
  <r>
    <x v="4"/>
    <x v="2"/>
  </r>
  <r>
    <x v="1"/>
    <x v="0"/>
  </r>
  <r>
    <x v="4"/>
    <x v="2"/>
  </r>
  <r>
    <x v="6"/>
    <x v="0"/>
  </r>
  <r>
    <x v="1"/>
    <x v="0"/>
  </r>
  <r>
    <x v="1"/>
    <x v="0"/>
  </r>
  <r>
    <x v="1"/>
    <x v="0"/>
  </r>
  <r>
    <x v="1"/>
    <x v="0"/>
  </r>
  <r>
    <x v="1"/>
    <x v="1"/>
  </r>
  <r>
    <x v="3"/>
    <x v="0"/>
  </r>
  <r>
    <x v="2"/>
    <x v="0"/>
  </r>
  <r>
    <x v="0"/>
    <x v="0"/>
  </r>
  <r>
    <x v="0"/>
    <x v="0"/>
  </r>
  <r>
    <x v="1"/>
    <x v="0"/>
  </r>
  <r>
    <x v="3"/>
    <x v="0"/>
  </r>
  <r>
    <x v="2"/>
    <x v="0"/>
  </r>
  <r>
    <x v="4"/>
    <x v="2"/>
  </r>
  <r>
    <x v="2"/>
    <x v="0"/>
  </r>
  <r>
    <x v="0"/>
    <x v="0"/>
  </r>
  <r>
    <x v="3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2"/>
    <x v="0"/>
  </r>
  <r>
    <x v="1"/>
    <x v="0"/>
  </r>
  <r>
    <x v="4"/>
    <x v="2"/>
  </r>
  <r>
    <x v="2"/>
    <x v="0"/>
  </r>
  <r>
    <x v="1"/>
    <x v="0"/>
  </r>
  <r>
    <x v="0"/>
    <x v="0"/>
  </r>
  <r>
    <x v="1"/>
    <x v="0"/>
  </r>
  <r>
    <x v="0"/>
    <x v="0"/>
  </r>
  <r>
    <x v="4"/>
    <x v="0"/>
  </r>
  <r>
    <x v="1"/>
    <x v="0"/>
  </r>
  <r>
    <x v="0"/>
    <x v="0"/>
  </r>
  <r>
    <x v="1"/>
    <x v="0"/>
  </r>
  <r>
    <x v="2"/>
    <x v="0"/>
  </r>
  <r>
    <x v="4"/>
    <x v="0"/>
  </r>
  <r>
    <x v="1"/>
    <x v="0"/>
  </r>
  <r>
    <x v="1"/>
    <x v="1"/>
  </r>
  <r>
    <x v="1"/>
    <x v="0"/>
  </r>
  <r>
    <x v="3"/>
    <x v="0"/>
  </r>
  <r>
    <x v="1"/>
    <x v="0"/>
  </r>
  <r>
    <x v="1"/>
    <x v="0"/>
  </r>
  <r>
    <x v="1"/>
    <x v="1"/>
  </r>
  <r>
    <x v="1"/>
    <x v="0"/>
  </r>
  <r>
    <x v="2"/>
    <x v="0"/>
  </r>
  <r>
    <x v="4"/>
    <x v="0"/>
  </r>
  <r>
    <x v="6"/>
    <x v="2"/>
  </r>
  <r>
    <x v="4"/>
    <x v="0"/>
  </r>
  <r>
    <x v="4"/>
    <x v="0"/>
  </r>
  <r>
    <x v="4"/>
    <x v="0"/>
  </r>
  <r>
    <x v="4"/>
    <x v="0"/>
  </r>
  <r>
    <x v="4"/>
    <x v="0"/>
  </r>
  <r>
    <x v="2"/>
    <x v="2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1"/>
    <x v="0"/>
  </r>
  <r>
    <x v="4"/>
    <x v="2"/>
  </r>
  <r>
    <x v="1"/>
    <x v="0"/>
  </r>
  <r>
    <x v="4"/>
    <x v="2"/>
  </r>
  <r>
    <x v="2"/>
    <x v="0"/>
  </r>
  <r>
    <x v="1"/>
    <x v="0"/>
  </r>
  <r>
    <x v="2"/>
    <x v="0"/>
  </r>
  <r>
    <x v="4"/>
    <x v="2"/>
  </r>
  <r>
    <x v="1"/>
    <x v="0"/>
  </r>
  <r>
    <x v="2"/>
    <x v="0"/>
  </r>
  <r>
    <x v="0"/>
    <x v="0"/>
  </r>
  <r>
    <x v="4"/>
    <x v="0"/>
  </r>
  <r>
    <x v="4"/>
    <x v="2"/>
  </r>
  <r>
    <x v="4"/>
    <x v="2"/>
  </r>
  <r>
    <x v="3"/>
    <x v="0"/>
  </r>
  <r>
    <x v="4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1"/>
    <x v="1"/>
  </r>
  <r>
    <x v="4"/>
    <x v="2"/>
  </r>
  <r>
    <x v="1"/>
    <x v="0"/>
  </r>
  <r>
    <x v="4"/>
    <x v="0"/>
  </r>
  <r>
    <x v="1"/>
    <x v="0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2"/>
    <x v="0"/>
  </r>
  <r>
    <x v="2"/>
    <x v="0"/>
  </r>
  <r>
    <x v="1"/>
    <x v="0"/>
  </r>
  <r>
    <x v="2"/>
    <x v="0"/>
  </r>
  <r>
    <x v="4"/>
    <x v="0"/>
  </r>
  <r>
    <x v="0"/>
    <x v="0"/>
  </r>
  <r>
    <x v="3"/>
    <x v="0"/>
  </r>
  <r>
    <x v="2"/>
    <x v="0"/>
  </r>
  <r>
    <x v="1"/>
    <x v="0"/>
  </r>
  <r>
    <x v="2"/>
    <x v="0"/>
  </r>
  <r>
    <x v="2"/>
    <x v="0"/>
  </r>
  <r>
    <x v="4"/>
    <x v="2"/>
  </r>
  <r>
    <x v="4"/>
    <x v="2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6"/>
    <x v="0"/>
  </r>
  <r>
    <x v="1"/>
    <x v="0"/>
  </r>
  <r>
    <x v="6"/>
    <x v="0"/>
  </r>
  <r>
    <x v="0"/>
    <x v="2"/>
  </r>
  <r>
    <x v="2"/>
    <x v="0"/>
  </r>
  <r>
    <x v="1"/>
    <x v="0"/>
  </r>
  <r>
    <x v="3"/>
    <x v="0"/>
  </r>
  <r>
    <x v="6"/>
    <x v="0"/>
  </r>
  <r>
    <x v="1"/>
    <x v="0"/>
  </r>
  <r>
    <x v="0"/>
    <x v="2"/>
  </r>
  <r>
    <x v="1"/>
    <x v="0"/>
  </r>
  <r>
    <x v="2"/>
    <x v="2"/>
  </r>
  <r>
    <x v="3"/>
    <x v="0"/>
  </r>
  <r>
    <x v="6"/>
    <x v="0"/>
  </r>
  <r>
    <x v="1"/>
    <x v="0"/>
  </r>
  <r>
    <x v="1"/>
    <x v="0"/>
  </r>
  <r>
    <x v="1"/>
    <x v="0"/>
  </r>
  <r>
    <x v="2"/>
    <x v="0"/>
  </r>
  <r>
    <x v="1"/>
    <x v="0"/>
  </r>
  <r>
    <x v="6"/>
    <x v="0"/>
  </r>
  <r>
    <x v="2"/>
    <x v="0"/>
  </r>
  <r>
    <x v="0"/>
    <x v="0"/>
  </r>
  <r>
    <x v="3"/>
    <x v="0"/>
  </r>
  <r>
    <x v="2"/>
    <x v="0"/>
  </r>
  <r>
    <x v="2"/>
    <x v="0"/>
  </r>
  <r>
    <x v="1"/>
    <x v="0"/>
  </r>
  <r>
    <x v="2"/>
    <x v="0"/>
  </r>
  <r>
    <x v="0"/>
    <x v="2"/>
  </r>
  <r>
    <x v="1"/>
    <x v="0"/>
  </r>
  <r>
    <x v="1"/>
    <x v="0"/>
  </r>
  <r>
    <x v="2"/>
    <x v="2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6"/>
    <x v="0"/>
  </r>
  <r>
    <x v="1"/>
    <x v="0"/>
  </r>
  <r>
    <x v="1"/>
    <x v="0"/>
  </r>
  <r>
    <x v="1"/>
    <x v="0"/>
  </r>
  <r>
    <x v="4"/>
    <x v="2"/>
  </r>
  <r>
    <x v="4"/>
    <x v="2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6"/>
    <x v="0"/>
  </r>
  <r>
    <x v="4"/>
    <x v="2"/>
  </r>
  <r>
    <x v="1"/>
    <x v="0"/>
  </r>
  <r>
    <x v="1"/>
    <x v="1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3"/>
    <x v="0"/>
  </r>
  <r>
    <x v="1"/>
    <x v="0"/>
  </r>
  <r>
    <x v="2"/>
    <x v="0"/>
  </r>
  <r>
    <x v="2"/>
    <x v="0"/>
  </r>
  <r>
    <x v="2"/>
    <x v="0"/>
  </r>
  <r>
    <x v="4"/>
    <x v="0"/>
  </r>
  <r>
    <x v="1"/>
    <x v="0"/>
  </r>
  <r>
    <x v="1"/>
    <x v="0"/>
  </r>
  <r>
    <x v="1"/>
    <x v="0"/>
  </r>
  <r>
    <x v="1"/>
    <x v="0"/>
  </r>
  <r>
    <x v="6"/>
    <x v="0"/>
  </r>
  <r>
    <x v="1"/>
    <x v="1"/>
  </r>
  <r>
    <x v="1"/>
    <x v="2"/>
  </r>
  <r>
    <x v="1"/>
    <x v="1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4"/>
    <x v="2"/>
  </r>
  <r>
    <x v="4"/>
    <x v="2"/>
  </r>
  <r>
    <x v="3"/>
    <x v="0"/>
  </r>
  <r>
    <x v="1"/>
    <x v="0"/>
  </r>
  <r>
    <x v="2"/>
    <x v="0"/>
  </r>
  <r>
    <x v="6"/>
    <x v="0"/>
  </r>
  <r>
    <x v="0"/>
    <x v="0"/>
  </r>
  <r>
    <x v="2"/>
    <x v="0"/>
  </r>
  <r>
    <x v="0"/>
    <x v="0"/>
  </r>
  <r>
    <x v="4"/>
    <x v="2"/>
  </r>
  <r>
    <x v="4"/>
    <x v="2"/>
  </r>
  <r>
    <x v="2"/>
    <x v="0"/>
  </r>
  <r>
    <x v="2"/>
    <x v="0"/>
  </r>
  <r>
    <x v="6"/>
    <x v="0"/>
  </r>
  <r>
    <x v="6"/>
    <x v="0"/>
  </r>
  <r>
    <x v="2"/>
    <x v="0"/>
  </r>
  <r>
    <x v="2"/>
    <x v="0"/>
  </r>
  <r>
    <x v="2"/>
    <x v="0"/>
  </r>
  <r>
    <x v="2"/>
    <x v="0"/>
  </r>
  <r>
    <x v="6"/>
    <x v="0"/>
  </r>
  <r>
    <x v="1"/>
    <x v="1"/>
  </r>
  <r>
    <x v="2"/>
    <x v="0"/>
  </r>
  <r>
    <x v="3"/>
    <x v="0"/>
  </r>
  <r>
    <x v="0"/>
    <x v="0"/>
  </r>
  <r>
    <x v="1"/>
    <x v="0"/>
  </r>
  <r>
    <x v="1"/>
    <x v="0"/>
  </r>
  <r>
    <x v="1"/>
    <x v="0"/>
  </r>
  <r>
    <x v="1"/>
    <x v="0"/>
  </r>
  <r>
    <x v="1"/>
    <x v="2"/>
  </r>
  <r>
    <x v="0"/>
    <x v="0"/>
  </r>
  <r>
    <x v="4"/>
    <x v="0"/>
  </r>
  <r>
    <x v="3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3"/>
    <x v="1"/>
  </r>
  <r>
    <x v="3"/>
    <x v="0"/>
  </r>
  <r>
    <x v="0"/>
    <x v="0"/>
  </r>
  <r>
    <x v="1"/>
    <x v="0"/>
  </r>
  <r>
    <x v="1"/>
    <x v="0"/>
  </r>
  <r>
    <x v="1"/>
    <x v="0"/>
  </r>
  <r>
    <x v="1"/>
    <x v="0"/>
  </r>
  <r>
    <x v="4"/>
    <x v="2"/>
  </r>
  <r>
    <x v="1"/>
    <x v="1"/>
  </r>
  <r>
    <x v="1"/>
    <x v="0"/>
  </r>
  <r>
    <x v="1"/>
    <x v="0"/>
  </r>
  <r>
    <x v="2"/>
    <x v="0"/>
  </r>
  <r>
    <x v="1"/>
    <x v="0"/>
  </r>
  <r>
    <x v="1"/>
    <x v="1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7"/>
    <x v="0"/>
  </r>
  <r>
    <x v="3"/>
    <x v="0"/>
  </r>
  <r>
    <x v="2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2"/>
    <x v="0"/>
  </r>
  <r>
    <x v="0"/>
    <x v="0"/>
  </r>
  <r>
    <x v="1"/>
    <x v="0"/>
  </r>
  <r>
    <x v="4"/>
    <x v="0"/>
  </r>
  <r>
    <x v="0"/>
    <x v="0"/>
  </r>
  <r>
    <x v="4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6"/>
    <x v="0"/>
  </r>
  <r>
    <x v="2"/>
    <x v="0"/>
  </r>
  <r>
    <x v="1"/>
    <x v="0"/>
  </r>
  <r>
    <x v="1"/>
    <x v="0"/>
  </r>
  <r>
    <x v="2"/>
    <x v="0"/>
  </r>
  <r>
    <x v="2"/>
    <x v="0"/>
  </r>
  <r>
    <x v="0"/>
    <x v="0"/>
  </r>
  <r>
    <x v="0"/>
    <x v="0"/>
  </r>
  <r>
    <x v="1"/>
    <x v="0"/>
  </r>
  <r>
    <x v="0"/>
    <x v="0"/>
  </r>
  <r>
    <x v="0"/>
    <x v="0"/>
  </r>
  <r>
    <x v="3"/>
    <x v="0"/>
  </r>
  <r>
    <x v="0"/>
    <x v="0"/>
  </r>
  <r>
    <x v="1"/>
    <x v="0"/>
  </r>
  <r>
    <x v="3"/>
    <x v="1"/>
  </r>
  <r>
    <x v="6"/>
    <x v="0"/>
  </r>
  <r>
    <x v="6"/>
    <x v="0"/>
  </r>
  <r>
    <x v="6"/>
    <x v="0"/>
  </r>
  <r>
    <x v="6"/>
    <x v="0"/>
  </r>
  <r>
    <x v="6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1"/>
  </r>
  <r>
    <x v="1"/>
    <x v="0"/>
  </r>
  <r>
    <x v="3"/>
    <x v="0"/>
  </r>
  <r>
    <x v="0"/>
    <x v="2"/>
  </r>
  <r>
    <x v="2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6"/>
    <x v="0"/>
  </r>
  <r>
    <x v="2"/>
    <x v="0"/>
  </r>
  <r>
    <x v="1"/>
    <x v="0"/>
  </r>
  <r>
    <x v="1"/>
    <x v="0"/>
  </r>
  <r>
    <x v="2"/>
    <x v="0"/>
  </r>
  <r>
    <x v="1"/>
    <x v="1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0"/>
    <x v="0"/>
  </r>
  <r>
    <x v="0"/>
    <x v="0"/>
  </r>
  <r>
    <x v="4"/>
    <x v="2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3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2"/>
  </r>
  <r>
    <x v="2"/>
    <x v="0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2"/>
    <x v="0"/>
  </r>
  <r>
    <x v="0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1"/>
    <x v="0"/>
  </r>
  <r>
    <x v="3"/>
    <x v="0"/>
  </r>
  <r>
    <x v="3"/>
    <x v="0"/>
  </r>
  <r>
    <x v="1"/>
    <x v="0"/>
  </r>
  <r>
    <x v="3"/>
    <x v="0"/>
  </r>
  <r>
    <x v="3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4"/>
    <x v="2"/>
  </r>
  <r>
    <x v="1"/>
    <x v="0"/>
  </r>
  <r>
    <x v="0"/>
    <x v="0"/>
  </r>
  <r>
    <x v="0"/>
    <x v="2"/>
  </r>
  <r>
    <x v="1"/>
    <x v="0"/>
  </r>
  <r>
    <x v="1"/>
    <x v="0"/>
  </r>
  <r>
    <x v="2"/>
    <x v="0"/>
  </r>
  <r>
    <x v="1"/>
    <x v="1"/>
  </r>
  <r>
    <x v="3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0"/>
    <x v="2"/>
  </r>
  <r>
    <x v="1"/>
    <x v="0"/>
  </r>
  <r>
    <x v="1"/>
    <x v="0"/>
  </r>
  <r>
    <x v="2"/>
    <x v="0"/>
  </r>
  <r>
    <x v="1"/>
    <x v="0"/>
  </r>
  <r>
    <x v="6"/>
    <x v="0"/>
  </r>
  <r>
    <x v="1"/>
    <x v="0"/>
  </r>
  <r>
    <x v="1"/>
    <x v="0"/>
  </r>
  <r>
    <x v="1"/>
    <x v="0"/>
  </r>
  <r>
    <x v="4"/>
    <x v="2"/>
  </r>
  <r>
    <x v="4"/>
    <x v="2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3"/>
    <x v="0"/>
  </r>
  <r>
    <x v="1"/>
    <x v="0"/>
  </r>
  <r>
    <x v="4"/>
    <x v="2"/>
  </r>
  <r>
    <x v="1"/>
    <x v="0"/>
  </r>
  <r>
    <x v="1"/>
    <x v="0"/>
  </r>
  <r>
    <x v="1"/>
    <x v="0"/>
  </r>
  <r>
    <x v="3"/>
    <x v="0"/>
  </r>
  <r>
    <x v="2"/>
    <x v="0"/>
  </r>
  <r>
    <x v="3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4"/>
    <x v="0"/>
  </r>
  <r>
    <x v="4"/>
    <x v="0"/>
  </r>
  <r>
    <x v="0"/>
    <x v="0"/>
  </r>
  <r>
    <x v="6"/>
    <x v="0"/>
  </r>
  <r>
    <x v="1"/>
    <x v="2"/>
  </r>
  <r>
    <x v="1"/>
    <x v="0"/>
  </r>
  <r>
    <x v="2"/>
    <x v="0"/>
  </r>
  <r>
    <x v="3"/>
    <x v="0"/>
  </r>
  <r>
    <x v="0"/>
    <x v="0"/>
  </r>
  <r>
    <x v="1"/>
    <x v="0"/>
  </r>
  <r>
    <x v="1"/>
    <x v="0"/>
  </r>
  <r>
    <x v="1"/>
    <x v="0"/>
  </r>
  <r>
    <x v="4"/>
    <x v="2"/>
  </r>
  <r>
    <x v="0"/>
    <x v="0"/>
  </r>
  <r>
    <x v="1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2"/>
    <x v="2"/>
  </r>
  <r>
    <x v="2"/>
    <x v="0"/>
  </r>
  <r>
    <x v="1"/>
    <x v="0"/>
  </r>
  <r>
    <x v="2"/>
    <x v="0"/>
  </r>
  <r>
    <x v="1"/>
    <x v="0"/>
  </r>
  <r>
    <x v="2"/>
    <x v="0"/>
  </r>
  <r>
    <x v="3"/>
    <x v="0"/>
  </r>
  <r>
    <x v="2"/>
    <x v="0"/>
  </r>
  <r>
    <x v="1"/>
    <x v="0"/>
  </r>
  <r>
    <x v="2"/>
    <x v="0"/>
  </r>
  <r>
    <x v="4"/>
    <x v="2"/>
  </r>
  <r>
    <x v="1"/>
    <x v="0"/>
  </r>
  <r>
    <x v="3"/>
    <x v="0"/>
  </r>
  <r>
    <x v="4"/>
    <x v="2"/>
  </r>
  <r>
    <x v="4"/>
    <x v="0"/>
  </r>
  <r>
    <x v="4"/>
    <x v="0"/>
  </r>
  <r>
    <x v="1"/>
    <x v="0"/>
  </r>
  <r>
    <x v="2"/>
    <x v="2"/>
  </r>
  <r>
    <x v="2"/>
    <x v="0"/>
  </r>
  <r>
    <x v="2"/>
    <x v="0"/>
  </r>
  <r>
    <x v="1"/>
    <x v="0"/>
  </r>
  <r>
    <x v="3"/>
    <x v="0"/>
  </r>
  <r>
    <x v="1"/>
    <x v="0"/>
  </r>
  <r>
    <x v="0"/>
    <x v="0"/>
  </r>
  <r>
    <x v="1"/>
    <x v="0"/>
  </r>
  <r>
    <x v="0"/>
    <x v="0"/>
  </r>
  <r>
    <x v="1"/>
    <x v="0"/>
  </r>
  <r>
    <x v="6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4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3"/>
    <x v="1"/>
  </r>
  <r>
    <x v="0"/>
    <x v="0"/>
  </r>
  <r>
    <x v="2"/>
    <x v="0"/>
  </r>
  <r>
    <x v="0"/>
    <x v="0"/>
  </r>
  <r>
    <x v="0"/>
    <x v="2"/>
  </r>
  <r>
    <x v="2"/>
    <x v="0"/>
  </r>
  <r>
    <x v="1"/>
    <x v="0"/>
  </r>
  <r>
    <x v="4"/>
    <x v="2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1"/>
    <x v="0"/>
  </r>
  <r>
    <x v="2"/>
    <x v="0"/>
  </r>
  <r>
    <x v="3"/>
    <x v="0"/>
  </r>
  <r>
    <x v="1"/>
    <x v="0"/>
  </r>
  <r>
    <x v="1"/>
    <x v="0"/>
  </r>
  <r>
    <x v="1"/>
    <x v="2"/>
  </r>
  <r>
    <x v="1"/>
    <x v="0"/>
  </r>
  <r>
    <x v="2"/>
    <x v="0"/>
  </r>
  <r>
    <x v="4"/>
    <x v="2"/>
  </r>
  <r>
    <x v="1"/>
    <x v="0"/>
  </r>
  <r>
    <x v="1"/>
    <x v="0"/>
  </r>
  <r>
    <x v="1"/>
    <x v="0"/>
  </r>
  <r>
    <x v="4"/>
    <x v="2"/>
  </r>
  <r>
    <x v="2"/>
    <x v="0"/>
  </r>
  <r>
    <x v="1"/>
    <x v="0"/>
  </r>
  <r>
    <x v="1"/>
    <x v="0"/>
  </r>
  <r>
    <x v="4"/>
    <x v="2"/>
  </r>
  <r>
    <x v="6"/>
    <x v="2"/>
  </r>
  <r>
    <x v="3"/>
    <x v="0"/>
  </r>
  <r>
    <x v="2"/>
    <x v="0"/>
  </r>
  <r>
    <x v="2"/>
    <x v="0"/>
  </r>
  <r>
    <x v="0"/>
    <x v="0"/>
  </r>
  <r>
    <x v="4"/>
    <x v="2"/>
  </r>
  <r>
    <x v="1"/>
    <x v="0"/>
  </r>
  <r>
    <x v="1"/>
    <x v="0"/>
  </r>
  <r>
    <x v="4"/>
    <x v="2"/>
  </r>
  <r>
    <x v="2"/>
    <x v="0"/>
  </r>
  <r>
    <x v="4"/>
    <x v="2"/>
  </r>
  <r>
    <x v="1"/>
    <x v="0"/>
  </r>
  <r>
    <x v="2"/>
    <x v="0"/>
  </r>
  <r>
    <x v="1"/>
    <x v="0"/>
  </r>
  <r>
    <x v="2"/>
    <x v="0"/>
  </r>
  <r>
    <x v="3"/>
    <x v="0"/>
  </r>
  <r>
    <x v="1"/>
    <x v="0"/>
  </r>
  <r>
    <x v="1"/>
    <x v="0"/>
  </r>
  <r>
    <x v="2"/>
    <x v="0"/>
  </r>
  <r>
    <x v="1"/>
    <x v="1"/>
  </r>
  <r>
    <x v="8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  <x v="0"/>
  </r>
  <r>
    <x v="1"/>
    <x v="0"/>
  </r>
  <r>
    <x v="1"/>
    <x v="0"/>
  </r>
  <r>
    <x v="2"/>
    <x v="1"/>
  </r>
  <r>
    <x v="3"/>
    <x v="2"/>
  </r>
  <r>
    <x v="3"/>
    <x v="3"/>
  </r>
  <r>
    <x v="3"/>
    <x v="0"/>
  </r>
  <r>
    <x v="3"/>
    <x v="0"/>
  </r>
  <r>
    <x v="3"/>
    <x v="4"/>
  </r>
  <r>
    <x v="2"/>
    <x v="1"/>
  </r>
  <r>
    <x v="3"/>
    <x v="3"/>
  </r>
  <r>
    <x v="3"/>
    <x v="5"/>
  </r>
  <r>
    <x v="3"/>
    <x v="1"/>
  </r>
  <r>
    <x v="3"/>
    <x v="3"/>
  </r>
  <r>
    <x v="3"/>
    <x v="5"/>
  </r>
  <r>
    <x v="3"/>
    <x v="5"/>
  </r>
  <r>
    <x v="4"/>
    <x v="0"/>
  </r>
  <r>
    <x v="5"/>
    <x v="0"/>
  </r>
  <r>
    <x v="3"/>
    <x v="1"/>
  </r>
  <r>
    <x v="3"/>
    <x v="0"/>
  </r>
  <r>
    <x v="3"/>
    <x v="1"/>
  </r>
  <r>
    <x v="3"/>
    <x v="3"/>
  </r>
  <r>
    <x v="4"/>
    <x v="0"/>
  </r>
  <r>
    <x v="4"/>
    <x v="0"/>
  </r>
  <r>
    <x v="4"/>
    <x v="0"/>
  </r>
  <r>
    <x v="4"/>
    <x v="1"/>
  </r>
  <r>
    <x v="6"/>
    <x v="0"/>
  </r>
  <r>
    <x v="4"/>
    <x v="0"/>
  </r>
  <r>
    <x v="4"/>
    <x v="0"/>
  </r>
  <r>
    <x v="2"/>
    <x v="1"/>
  </r>
  <r>
    <x v="1"/>
    <x v="1"/>
  </r>
  <r>
    <x v="6"/>
    <x v="6"/>
  </r>
  <r>
    <x v="6"/>
    <x v="1"/>
  </r>
  <r>
    <x v="6"/>
    <x v="1"/>
  </r>
  <r>
    <x v="6"/>
    <x v="0"/>
  </r>
  <r>
    <x v="3"/>
    <x v="1"/>
  </r>
  <r>
    <x v="3"/>
    <x v="1"/>
  </r>
  <r>
    <x v="3"/>
    <x v="0"/>
  </r>
  <r>
    <x v="3"/>
    <x v="0"/>
  </r>
  <r>
    <x v="1"/>
    <x v="1"/>
  </r>
  <r>
    <x v="1"/>
    <x v="0"/>
  </r>
  <r>
    <x v="1"/>
    <x v="2"/>
  </r>
  <r>
    <x v="6"/>
    <x v="0"/>
  </r>
  <r>
    <x v="3"/>
    <x v="1"/>
  </r>
  <r>
    <x v="3"/>
    <x v="1"/>
  </r>
  <r>
    <x v="3"/>
    <x v="0"/>
  </r>
  <r>
    <x v="4"/>
    <x v="1"/>
  </r>
  <r>
    <x v="7"/>
    <x v="1"/>
  </r>
  <r>
    <x v="1"/>
    <x v="0"/>
  </r>
  <r>
    <x v="1"/>
    <x v="7"/>
  </r>
  <r>
    <x v="6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4"/>
    <x v="0"/>
  </r>
  <r>
    <x v="4"/>
    <x v="4"/>
  </r>
  <r>
    <x v="8"/>
    <x v="1"/>
  </r>
  <r>
    <x v="1"/>
    <x v="1"/>
  </r>
  <r>
    <x v="1"/>
    <x v="7"/>
  </r>
  <r>
    <x v="6"/>
    <x v="0"/>
  </r>
  <r>
    <x v="6"/>
    <x v="5"/>
  </r>
  <r>
    <x v="6"/>
    <x v="0"/>
  </r>
  <r>
    <x v="6"/>
    <x v="5"/>
  </r>
  <r>
    <x v="3"/>
    <x v="5"/>
  </r>
  <r>
    <x v="3"/>
    <x v="0"/>
  </r>
  <r>
    <x v="3"/>
    <x v="0"/>
  </r>
  <r>
    <x v="4"/>
    <x v="0"/>
  </r>
  <r>
    <x v="4"/>
    <x v="4"/>
  </r>
  <r>
    <x v="4"/>
    <x v="1"/>
  </r>
  <r>
    <x v="9"/>
    <x v="0"/>
  </r>
  <r>
    <x v="2"/>
    <x v="1"/>
  </r>
  <r>
    <x v="1"/>
    <x v="1"/>
  </r>
  <r>
    <x v="10"/>
    <x v="1"/>
  </r>
  <r>
    <x v="10"/>
    <x v="0"/>
  </r>
  <r>
    <x v="1"/>
    <x v="1"/>
  </r>
  <r>
    <x v="6"/>
    <x v="1"/>
  </r>
  <r>
    <x v="6"/>
    <x v="3"/>
  </r>
  <r>
    <x v="6"/>
    <x v="1"/>
  </r>
  <r>
    <x v="6"/>
    <x v="0"/>
  </r>
  <r>
    <x v="3"/>
    <x v="0"/>
  </r>
  <r>
    <x v="3"/>
    <x v="1"/>
  </r>
  <r>
    <x v="3"/>
    <x v="3"/>
  </r>
  <r>
    <x v="3"/>
    <x v="0"/>
  </r>
  <r>
    <x v="8"/>
    <x v="0"/>
  </r>
  <r>
    <x v="8"/>
    <x v="3"/>
  </r>
  <r>
    <x v="8"/>
    <x v="0"/>
  </r>
  <r>
    <x v="1"/>
    <x v="0"/>
  </r>
  <r>
    <x v="11"/>
    <x v="0"/>
  </r>
  <r>
    <x v="8"/>
    <x v="0"/>
  </r>
  <r>
    <x v="12"/>
    <x v="1"/>
  </r>
  <r>
    <x v="12"/>
    <x v="1"/>
  </r>
  <r>
    <x v="6"/>
    <x v="1"/>
  </r>
  <r>
    <x v="6"/>
    <x v="1"/>
  </r>
  <r>
    <x v="6"/>
    <x v="1"/>
  </r>
  <r>
    <x v="6"/>
    <x v="0"/>
  </r>
  <r>
    <x v="6"/>
    <x v="4"/>
  </r>
  <r>
    <x v="6"/>
    <x v="4"/>
  </r>
  <r>
    <x v="3"/>
    <x v="1"/>
  </r>
  <r>
    <x v="3"/>
    <x v="0"/>
  </r>
  <r>
    <x v="3"/>
    <x v="0"/>
  </r>
  <r>
    <x v="3"/>
    <x v="0"/>
  </r>
  <r>
    <x v="9"/>
    <x v="0"/>
  </r>
  <r>
    <x v="2"/>
    <x v="1"/>
  </r>
  <r>
    <x v="2"/>
    <x v="1"/>
  </r>
  <r>
    <x v="8"/>
    <x v="1"/>
  </r>
  <r>
    <x v="8"/>
    <x v="4"/>
  </r>
  <r>
    <x v="8"/>
    <x v="1"/>
  </r>
  <r>
    <x v="13"/>
    <x v="1"/>
  </r>
  <r>
    <x v="6"/>
    <x v="1"/>
  </r>
  <r>
    <x v="6"/>
    <x v="1"/>
  </r>
  <r>
    <x v="6"/>
    <x v="0"/>
  </r>
  <r>
    <x v="6"/>
    <x v="5"/>
  </r>
  <r>
    <x v="6"/>
    <x v="5"/>
  </r>
  <r>
    <x v="6"/>
    <x v="0"/>
  </r>
  <r>
    <x v="6"/>
    <x v="0"/>
  </r>
  <r>
    <x v="6"/>
    <x v="1"/>
  </r>
  <r>
    <x v="3"/>
    <x v="0"/>
  </r>
  <r>
    <x v="3"/>
    <x v="1"/>
  </r>
  <r>
    <x v="3"/>
    <x v="0"/>
  </r>
  <r>
    <x v="3"/>
    <x v="0"/>
  </r>
  <r>
    <x v="1"/>
    <x v="7"/>
  </r>
  <r>
    <x v="1"/>
    <x v="7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14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4"/>
    <x v="0"/>
  </r>
  <r>
    <x v="4"/>
    <x v="4"/>
  </r>
  <r>
    <x v="4"/>
    <x v="0"/>
  </r>
  <r>
    <x v="4"/>
    <x v="0"/>
  </r>
  <r>
    <x v="1"/>
    <x v="0"/>
  </r>
  <r>
    <x v="1"/>
    <x v="0"/>
  </r>
  <r>
    <x v="6"/>
    <x v="1"/>
  </r>
  <r>
    <x v="6"/>
    <x v="1"/>
  </r>
  <r>
    <x v="6"/>
    <x v="1"/>
  </r>
  <r>
    <x v="15"/>
    <x v="4"/>
  </r>
  <r>
    <x v="6"/>
    <x v="0"/>
  </r>
  <r>
    <x v="3"/>
    <x v="0"/>
  </r>
  <r>
    <x v="3"/>
    <x v="3"/>
  </r>
  <r>
    <x v="13"/>
    <x v="1"/>
  </r>
  <r>
    <x v="1"/>
    <x v="0"/>
  </r>
  <r>
    <x v="1"/>
    <x v="0"/>
  </r>
  <r>
    <x v="1"/>
    <x v="1"/>
  </r>
  <r>
    <x v="1"/>
    <x v="7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1"/>
    <x v="1"/>
  </r>
  <r>
    <x v="12"/>
    <x v="7"/>
  </r>
  <r>
    <x v="16"/>
    <x v="0"/>
  </r>
  <r>
    <x v="6"/>
    <x v="1"/>
  </r>
  <r>
    <x v="6"/>
    <x v="0"/>
  </r>
  <r>
    <x v="6"/>
    <x v="0"/>
  </r>
  <r>
    <x v="6"/>
    <x v="0"/>
  </r>
  <r>
    <x v="6"/>
    <x v="0"/>
  </r>
  <r>
    <x v="6"/>
    <x v="6"/>
  </r>
  <r>
    <x v="6"/>
    <x v="0"/>
  </r>
  <r>
    <x v="6"/>
    <x v="3"/>
  </r>
  <r>
    <x v="6"/>
    <x v="1"/>
  </r>
  <r>
    <x v="6"/>
    <x v="0"/>
  </r>
  <r>
    <x v="3"/>
    <x v="0"/>
  </r>
  <r>
    <x v="3"/>
    <x v="0"/>
  </r>
  <r>
    <x v="4"/>
    <x v="4"/>
  </r>
  <r>
    <x v="4"/>
    <x v="4"/>
  </r>
  <r>
    <x v="4"/>
    <x v="1"/>
  </r>
  <r>
    <x v="4"/>
    <x v="6"/>
  </r>
  <r>
    <x v="9"/>
    <x v="0"/>
  </r>
  <r>
    <x v="8"/>
    <x v="0"/>
  </r>
  <r>
    <x v="8"/>
    <x v="1"/>
  </r>
  <r>
    <x v="10"/>
    <x v="1"/>
  </r>
  <r>
    <x v="10"/>
    <x v="0"/>
  </r>
  <r>
    <x v="1"/>
    <x v="7"/>
  </r>
  <r>
    <x v="1"/>
    <x v="0"/>
  </r>
  <r>
    <x v="1"/>
    <x v="0"/>
  </r>
  <r>
    <x v="1"/>
    <x v="1"/>
  </r>
  <r>
    <x v="1"/>
    <x v="0"/>
  </r>
  <r>
    <x v="1"/>
    <x v="7"/>
  </r>
  <r>
    <x v="11"/>
    <x v="1"/>
  </r>
  <r>
    <x v="11"/>
    <x v="1"/>
  </r>
  <r>
    <x v="11"/>
    <x v="0"/>
  </r>
  <r>
    <x v="11"/>
    <x v="4"/>
  </r>
  <r>
    <x v="11"/>
    <x v="0"/>
  </r>
  <r>
    <x v="11"/>
    <x v="0"/>
  </r>
  <r>
    <x v="11"/>
    <x v="0"/>
  </r>
  <r>
    <x v="12"/>
    <x v="0"/>
  </r>
  <r>
    <x v="6"/>
    <x v="1"/>
  </r>
  <r>
    <x v="6"/>
    <x v="4"/>
  </r>
  <r>
    <x v="6"/>
    <x v="0"/>
  </r>
  <r>
    <x v="6"/>
    <x v="2"/>
  </r>
  <r>
    <x v="6"/>
    <x v="0"/>
  </r>
  <r>
    <x v="6"/>
    <x v="0"/>
  </r>
  <r>
    <x v="6"/>
    <x v="0"/>
  </r>
  <r>
    <x v="3"/>
    <x v="1"/>
  </r>
  <r>
    <x v="3"/>
    <x v="1"/>
  </r>
  <r>
    <x v="3"/>
    <x v="3"/>
  </r>
  <r>
    <x v="3"/>
    <x v="0"/>
  </r>
  <r>
    <x v="4"/>
    <x v="1"/>
  </r>
  <r>
    <x v="8"/>
    <x v="0"/>
  </r>
  <r>
    <x v="8"/>
    <x v="1"/>
  </r>
  <r>
    <x v="10"/>
    <x v="0"/>
  </r>
  <r>
    <x v="10"/>
    <x v="4"/>
  </r>
  <r>
    <x v="1"/>
    <x v="1"/>
  </r>
  <r>
    <x v="1"/>
    <x v="0"/>
  </r>
  <r>
    <x v="1"/>
    <x v="0"/>
  </r>
  <r>
    <x v="1"/>
    <x v="7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2"/>
    <x v="1"/>
  </r>
  <r>
    <x v="6"/>
    <x v="0"/>
  </r>
  <r>
    <x v="6"/>
    <x v="1"/>
  </r>
  <r>
    <x v="3"/>
    <x v="1"/>
  </r>
  <r>
    <x v="3"/>
    <x v="1"/>
  </r>
  <r>
    <x v="4"/>
    <x v="1"/>
  </r>
  <r>
    <x v="4"/>
    <x v="1"/>
  </r>
  <r>
    <x v="4"/>
    <x v="1"/>
  </r>
  <r>
    <x v="4"/>
    <x v="1"/>
  </r>
  <r>
    <x v="8"/>
    <x v="1"/>
  </r>
  <r>
    <x v="17"/>
    <x v="1"/>
  </r>
  <r>
    <x v="13"/>
    <x v="1"/>
  </r>
  <r>
    <x v="1"/>
    <x v="0"/>
  </r>
  <r>
    <x v="10"/>
    <x v="0"/>
  </r>
  <r>
    <x v="11"/>
    <x v="0"/>
  </r>
  <r>
    <x v="16"/>
    <x v="1"/>
  </r>
  <r>
    <x v="6"/>
    <x v="0"/>
  </r>
  <r>
    <x v="6"/>
    <x v="0"/>
  </r>
  <r>
    <x v="3"/>
    <x v="3"/>
  </r>
  <r>
    <x v="3"/>
    <x v="0"/>
  </r>
  <r>
    <x v="3"/>
    <x v="1"/>
  </r>
  <r>
    <x v="3"/>
    <x v="0"/>
  </r>
  <r>
    <x v="4"/>
    <x v="0"/>
  </r>
  <r>
    <x v="4"/>
    <x v="1"/>
  </r>
  <r>
    <x v="4"/>
    <x v="6"/>
  </r>
  <r>
    <x v="17"/>
    <x v="4"/>
  </r>
  <r>
    <x v="17"/>
    <x v="1"/>
  </r>
  <r>
    <x v="17"/>
    <x v="1"/>
  </r>
  <r>
    <x v="1"/>
    <x v="0"/>
  </r>
  <r>
    <x v="11"/>
    <x v="1"/>
  </r>
  <r>
    <x v="11"/>
    <x v="6"/>
  </r>
  <r>
    <x v="11"/>
    <x v="1"/>
  </r>
  <r>
    <x v="11"/>
    <x v="1"/>
  </r>
  <r>
    <x v="11"/>
    <x v="3"/>
  </r>
  <r>
    <x v="11"/>
    <x v="0"/>
  </r>
  <r>
    <x v="11"/>
    <x v="4"/>
  </r>
  <r>
    <x v="11"/>
    <x v="0"/>
  </r>
  <r>
    <x v="11"/>
    <x v="0"/>
  </r>
  <r>
    <x v="11"/>
    <x v="1"/>
  </r>
  <r>
    <x v="11"/>
    <x v="0"/>
  </r>
  <r>
    <x v="6"/>
    <x v="0"/>
  </r>
  <r>
    <x v="6"/>
    <x v="1"/>
  </r>
  <r>
    <x v="3"/>
    <x v="1"/>
  </r>
  <r>
    <x v="3"/>
    <x v="1"/>
  </r>
  <r>
    <x v="3"/>
    <x v="0"/>
  </r>
  <r>
    <x v="3"/>
    <x v="0"/>
  </r>
  <r>
    <x v="4"/>
    <x v="1"/>
  </r>
  <r>
    <x v="1"/>
    <x v="0"/>
  </r>
  <r>
    <x v="11"/>
    <x v="0"/>
  </r>
  <r>
    <x v="11"/>
    <x v="3"/>
  </r>
  <r>
    <x v="11"/>
    <x v="0"/>
  </r>
  <r>
    <x v="11"/>
    <x v="0"/>
  </r>
  <r>
    <x v="11"/>
    <x v="0"/>
  </r>
  <r>
    <x v="11"/>
    <x v="2"/>
  </r>
  <r>
    <x v="11"/>
    <x v="0"/>
  </r>
  <r>
    <x v="11"/>
    <x v="0"/>
  </r>
  <r>
    <x v="11"/>
    <x v="1"/>
  </r>
  <r>
    <x v="11"/>
    <x v="2"/>
  </r>
  <r>
    <x v="11"/>
    <x v="0"/>
  </r>
  <r>
    <x v="11"/>
    <x v="3"/>
  </r>
  <r>
    <x v="11"/>
    <x v="0"/>
  </r>
  <r>
    <x v="11"/>
    <x v="0"/>
  </r>
  <r>
    <x v="16"/>
    <x v="0"/>
  </r>
  <r>
    <x v="16"/>
    <x v="0"/>
  </r>
  <r>
    <x v="6"/>
    <x v="3"/>
  </r>
  <r>
    <x v="6"/>
    <x v="1"/>
  </r>
  <r>
    <x v="6"/>
    <x v="1"/>
  </r>
  <r>
    <x v="3"/>
    <x v="1"/>
  </r>
  <r>
    <x v="3"/>
    <x v="1"/>
  </r>
  <r>
    <x v="3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8"/>
    <x v="2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6"/>
    <x v="0"/>
  </r>
  <r>
    <x v="3"/>
    <x v="1"/>
  </r>
  <r>
    <x v="3"/>
    <x v="1"/>
  </r>
  <r>
    <x v="3"/>
    <x v="1"/>
  </r>
  <r>
    <x v="3"/>
    <x v="0"/>
  </r>
  <r>
    <x v="3"/>
    <x v="0"/>
  </r>
  <r>
    <x v="4"/>
    <x v="1"/>
  </r>
  <r>
    <x v="4"/>
    <x v="0"/>
  </r>
  <r>
    <x v="8"/>
    <x v="3"/>
  </r>
  <r>
    <x v="11"/>
    <x v="0"/>
  </r>
  <r>
    <x v="11"/>
    <x v="0"/>
  </r>
  <r>
    <x v="11"/>
    <x v="2"/>
  </r>
  <r>
    <x v="8"/>
    <x v="2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6"/>
    <x v="0"/>
  </r>
  <r>
    <x v="16"/>
    <x v="0"/>
  </r>
  <r>
    <x v="3"/>
    <x v="0"/>
  </r>
  <r>
    <x v="3"/>
    <x v="0"/>
  </r>
  <r>
    <x v="3"/>
    <x v="0"/>
  </r>
  <r>
    <x v="3"/>
    <x v="0"/>
  </r>
  <r>
    <x v="4"/>
    <x v="1"/>
  </r>
  <r>
    <x v="4"/>
    <x v="1"/>
  </r>
  <r>
    <x v="8"/>
    <x v="4"/>
  </r>
  <r>
    <x v="8"/>
    <x v="0"/>
  </r>
  <r>
    <x v="8"/>
    <x v="3"/>
  </r>
  <r>
    <x v="8"/>
    <x v="1"/>
  </r>
  <r>
    <x v="8"/>
    <x v="1"/>
  </r>
  <r>
    <x v="8"/>
    <x v="1"/>
  </r>
  <r>
    <x v="8"/>
    <x v="4"/>
  </r>
  <r>
    <x v="8"/>
    <x v="2"/>
  </r>
  <r>
    <x v="11"/>
    <x v="4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6"/>
    <x v="0"/>
  </r>
  <r>
    <x v="16"/>
    <x v="0"/>
  </r>
  <r>
    <x v="3"/>
    <x v="1"/>
  </r>
  <r>
    <x v="4"/>
    <x v="0"/>
  </r>
  <r>
    <x v="4"/>
    <x v="2"/>
  </r>
  <r>
    <x v="8"/>
    <x v="0"/>
  </r>
  <r>
    <x v="8"/>
    <x v="3"/>
  </r>
  <r>
    <x v="8"/>
    <x v="2"/>
  </r>
  <r>
    <x v="8"/>
    <x v="0"/>
  </r>
  <r>
    <x v="8"/>
    <x v="4"/>
  </r>
  <r>
    <x v="8"/>
    <x v="1"/>
  </r>
  <r>
    <x v="8"/>
    <x v="2"/>
  </r>
  <r>
    <x v="8"/>
    <x v="3"/>
  </r>
  <r>
    <x v="8"/>
    <x v="3"/>
  </r>
  <r>
    <x v="8"/>
    <x v="2"/>
  </r>
  <r>
    <x v="8"/>
    <x v="2"/>
  </r>
  <r>
    <x v="11"/>
    <x v="1"/>
  </r>
  <r>
    <x v="11"/>
    <x v="0"/>
  </r>
  <r>
    <x v="11"/>
    <x v="0"/>
  </r>
  <r>
    <x v="11"/>
    <x v="2"/>
  </r>
  <r>
    <x v="11"/>
    <x v="0"/>
  </r>
  <r>
    <x v="11"/>
    <x v="0"/>
  </r>
  <r>
    <x v="11"/>
    <x v="0"/>
  </r>
  <r>
    <x v="11"/>
    <x v="1"/>
  </r>
  <r>
    <x v="11"/>
    <x v="4"/>
  </r>
  <r>
    <x v="11"/>
    <x v="1"/>
  </r>
  <r>
    <x v="11"/>
    <x v="1"/>
  </r>
  <r>
    <x v="11"/>
    <x v="1"/>
  </r>
  <r>
    <x v="11"/>
    <x v="0"/>
  </r>
  <r>
    <x v="11"/>
    <x v="3"/>
  </r>
  <r>
    <x v="11"/>
    <x v="0"/>
  </r>
  <r>
    <x v="11"/>
    <x v="0"/>
  </r>
  <r>
    <x v="16"/>
    <x v="4"/>
  </r>
  <r>
    <x v="4"/>
    <x v="1"/>
  </r>
  <r>
    <x v="8"/>
    <x v="0"/>
  </r>
  <r>
    <x v="8"/>
    <x v="2"/>
  </r>
  <r>
    <x v="8"/>
    <x v="0"/>
  </r>
  <r>
    <x v="8"/>
    <x v="4"/>
  </r>
  <r>
    <x v="8"/>
    <x v="0"/>
  </r>
  <r>
    <x v="8"/>
    <x v="0"/>
  </r>
  <r>
    <x v="8"/>
    <x v="0"/>
  </r>
  <r>
    <x v="8"/>
    <x v="1"/>
  </r>
  <r>
    <x v="8"/>
    <x v="3"/>
  </r>
  <r>
    <x v="8"/>
    <x v="0"/>
  </r>
  <r>
    <x v="8"/>
    <x v="7"/>
  </r>
  <r>
    <x v="8"/>
    <x v="3"/>
  </r>
  <r>
    <x v="8"/>
    <x v="1"/>
  </r>
  <r>
    <x v="8"/>
    <x v="7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0"/>
  </r>
  <r>
    <x v="11"/>
    <x v="4"/>
  </r>
  <r>
    <x v="11"/>
    <x v="0"/>
  </r>
  <r>
    <x v="11"/>
    <x v="0"/>
  </r>
  <r>
    <x v="12"/>
    <x v="1"/>
  </r>
  <r>
    <x v="12"/>
    <x v="1"/>
  </r>
  <r>
    <x v="16"/>
    <x v="0"/>
  </r>
  <r>
    <x v="4"/>
    <x v="1"/>
  </r>
  <r>
    <x v="4"/>
    <x v="1"/>
  </r>
  <r>
    <x v="8"/>
    <x v="0"/>
  </r>
  <r>
    <x v="8"/>
    <x v="0"/>
  </r>
  <r>
    <x v="8"/>
    <x v="3"/>
  </r>
  <r>
    <x v="8"/>
    <x v="2"/>
  </r>
  <r>
    <x v="8"/>
    <x v="4"/>
  </r>
  <r>
    <x v="8"/>
    <x v="0"/>
  </r>
  <r>
    <x v="8"/>
    <x v="4"/>
  </r>
  <r>
    <x v="11"/>
    <x v="0"/>
  </r>
  <r>
    <x v="11"/>
    <x v="2"/>
  </r>
  <r>
    <x v="11"/>
    <x v="0"/>
  </r>
  <r>
    <x v="11"/>
    <x v="0"/>
  </r>
  <r>
    <x v="11"/>
    <x v="1"/>
  </r>
  <r>
    <x v="11"/>
    <x v="0"/>
  </r>
  <r>
    <x v="11"/>
    <x v="2"/>
  </r>
  <r>
    <x v="11"/>
    <x v="0"/>
  </r>
  <r>
    <x v="11"/>
    <x v="0"/>
  </r>
  <r>
    <x v="11"/>
    <x v="0"/>
  </r>
  <r>
    <x v="11"/>
    <x v="4"/>
  </r>
  <r>
    <x v="11"/>
    <x v="2"/>
  </r>
  <r>
    <x v="11"/>
    <x v="1"/>
  </r>
  <r>
    <x v="11"/>
    <x v="0"/>
  </r>
  <r>
    <x v="11"/>
    <x v="0"/>
  </r>
  <r>
    <x v="11"/>
    <x v="2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6"/>
    <x v="0"/>
  </r>
  <r>
    <x v="16"/>
    <x v="0"/>
  </r>
  <r>
    <x v="16"/>
    <x v="0"/>
  </r>
  <r>
    <x v="16"/>
    <x v="0"/>
  </r>
  <r>
    <x v="3"/>
    <x v="0"/>
  </r>
  <r>
    <x v="3"/>
    <x v="0"/>
  </r>
  <r>
    <x v="3"/>
    <x v="0"/>
  </r>
  <r>
    <x v="4"/>
    <x v="1"/>
  </r>
  <r>
    <x v="4"/>
    <x v="1"/>
  </r>
  <r>
    <x v="4"/>
    <x v="0"/>
  </r>
  <r>
    <x v="8"/>
    <x v="1"/>
  </r>
  <r>
    <x v="8"/>
    <x v="0"/>
  </r>
  <r>
    <x v="8"/>
    <x v="4"/>
  </r>
  <r>
    <x v="8"/>
    <x v="1"/>
  </r>
  <r>
    <x v="8"/>
    <x v="4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2"/>
  </r>
  <r>
    <x v="11"/>
    <x v="0"/>
  </r>
  <r>
    <x v="11"/>
    <x v="2"/>
  </r>
  <r>
    <x v="11"/>
    <x v="2"/>
  </r>
  <r>
    <x v="11"/>
    <x v="0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6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6"/>
    <x v="0"/>
  </r>
  <r>
    <x v="16"/>
    <x v="0"/>
  </r>
  <r>
    <x v="6"/>
    <x v="2"/>
  </r>
  <r>
    <x v="4"/>
    <x v="4"/>
  </r>
  <r>
    <x v="4"/>
    <x v="1"/>
  </r>
  <r>
    <x v="4"/>
    <x v="0"/>
  </r>
  <r>
    <x v="9"/>
    <x v="3"/>
  </r>
  <r>
    <x v="8"/>
    <x v="0"/>
  </r>
  <r>
    <x v="1"/>
    <x v="1"/>
  </r>
  <r>
    <x v="11"/>
    <x v="0"/>
  </r>
  <r>
    <x v="11"/>
    <x v="0"/>
  </r>
  <r>
    <x v="11"/>
    <x v="4"/>
  </r>
  <r>
    <x v="11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6"/>
    <x v="0"/>
  </r>
  <r>
    <x v="6"/>
    <x v="1"/>
  </r>
  <r>
    <x v="3"/>
    <x v="1"/>
  </r>
  <r>
    <x v="3"/>
    <x v="0"/>
  </r>
  <r>
    <x v="3"/>
    <x v="0"/>
  </r>
  <r>
    <x v="3"/>
    <x v="0"/>
  </r>
  <r>
    <x v="4"/>
    <x v="0"/>
  </r>
  <r>
    <x v="4"/>
    <x v="1"/>
  </r>
  <r>
    <x v="4"/>
    <x v="4"/>
  </r>
  <r>
    <x v="4"/>
    <x v="0"/>
  </r>
  <r>
    <x v="4"/>
    <x v="0"/>
  </r>
  <r>
    <x v="4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3"/>
  </r>
  <r>
    <x v="8"/>
    <x v="1"/>
  </r>
  <r>
    <x v="11"/>
    <x v="1"/>
  </r>
  <r>
    <x v="11"/>
    <x v="0"/>
  </r>
  <r>
    <x v="11"/>
    <x v="0"/>
  </r>
  <r>
    <x v="11"/>
    <x v="0"/>
  </r>
  <r>
    <x v="11"/>
    <x v="0"/>
  </r>
  <r>
    <x v="11"/>
    <x v="4"/>
  </r>
  <r>
    <x v="11"/>
    <x v="0"/>
  </r>
  <r>
    <x v="11"/>
    <x v="0"/>
  </r>
  <r>
    <x v="11"/>
    <x v="0"/>
  </r>
  <r>
    <x v="11"/>
    <x v="1"/>
  </r>
  <r>
    <x v="11"/>
    <x v="3"/>
  </r>
  <r>
    <x v="12"/>
    <x v="0"/>
  </r>
  <r>
    <x v="16"/>
    <x v="0"/>
  </r>
  <r>
    <x v="16"/>
    <x v="0"/>
  </r>
  <r>
    <x v="16"/>
    <x v="0"/>
  </r>
  <r>
    <x v="16"/>
    <x v="0"/>
  </r>
  <r>
    <x v="16"/>
    <x v="1"/>
  </r>
  <r>
    <x v="16"/>
    <x v="0"/>
  </r>
  <r>
    <x v="6"/>
    <x v="0"/>
  </r>
  <r>
    <x v="6"/>
    <x v="2"/>
  </r>
  <r>
    <x v="6"/>
    <x v="0"/>
  </r>
  <r>
    <x v="6"/>
    <x v="1"/>
  </r>
  <r>
    <x v="6"/>
    <x v="1"/>
  </r>
  <r>
    <x v="4"/>
    <x v="4"/>
  </r>
  <r>
    <x v="15"/>
    <x v="1"/>
  </r>
  <r>
    <x v="15"/>
    <x v="1"/>
  </r>
  <r>
    <x v="9"/>
    <x v="0"/>
  </r>
  <r>
    <x v="8"/>
    <x v="0"/>
  </r>
  <r>
    <x v="8"/>
    <x v="3"/>
  </r>
  <r>
    <x v="8"/>
    <x v="0"/>
  </r>
  <r>
    <x v="8"/>
    <x v="1"/>
  </r>
  <r>
    <x v="8"/>
    <x v="0"/>
  </r>
  <r>
    <x v="8"/>
    <x v="1"/>
  </r>
  <r>
    <x v="13"/>
    <x v="1"/>
  </r>
  <r>
    <x v="13"/>
    <x v="1"/>
  </r>
  <r>
    <x v="13"/>
    <x v="1"/>
  </r>
  <r>
    <x v="1"/>
    <x v="0"/>
  </r>
  <r>
    <x v="11"/>
    <x v="1"/>
  </r>
  <r>
    <x v="11"/>
    <x v="4"/>
  </r>
  <r>
    <x v="11"/>
    <x v="2"/>
  </r>
  <r>
    <x v="11"/>
    <x v="0"/>
  </r>
  <r>
    <x v="11"/>
    <x v="1"/>
  </r>
  <r>
    <x v="11"/>
    <x v="2"/>
  </r>
  <r>
    <x v="11"/>
    <x v="0"/>
  </r>
  <r>
    <x v="11"/>
    <x v="2"/>
  </r>
  <r>
    <x v="11"/>
    <x v="0"/>
  </r>
  <r>
    <x v="11"/>
    <x v="1"/>
  </r>
  <r>
    <x v="11"/>
    <x v="6"/>
  </r>
  <r>
    <x v="11"/>
    <x v="1"/>
  </r>
  <r>
    <x v="16"/>
    <x v="1"/>
  </r>
  <r>
    <x v="16"/>
    <x v="0"/>
  </r>
  <r>
    <x v="16"/>
    <x v="0"/>
  </r>
  <r>
    <x v="16"/>
    <x v="1"/>
  </r>
  <r>
    <x v="16"/>
    <x v="0"/>
  </r>
  <r>
    <x v="6"/>
    <x v="0"/>
  </r>
  <r>
    <x v="6"/>
    <x v="6"/>
  </r>
  <r>
    <x v="6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4"/>
  </r>
  <r>
    <x v="8"/>
    <x v="1"/>
  </r>
  <r>
    <x v="1"/>
    <x v="0"/>
  </r>
  <r>
    <x v="11"/>
    <x v="3"/>
  </r>
  <r>
    <x v="11"/>
    <x v="0"/>
  </r>
  <r>
    <x v="11"/>
    <x v="1"/>
  </r>
  <r>
    <x v="11"/>
    <x v="1"/>
  </r>
  <r>
    <x v="12"/>
    <x v="0"/>
  </r>
  <r>
    <x v="12"/>
    <x v="0"/>
  </r>
  <r>
    <x v="16"/>
    <x v="0"/>
  </r>
  <r>
    <x v="16"/>
    <x v="0"/>
  </r>
  <r>
    <x v="16"/>
    <x v="0"/>
  </r>
  <r>
    <x v="16"/>
    <x v="0"/>
  </r>
  <r>
    <x v="6"/>
    <x v="1"/>
  </r>
  <r>
    <x v="3"/>
    <x v="1"/>
  </r>
  <r>
    <x v="3"/>
    <x v="1"/>
  </r>
  <r>
    <x v="3"/>
    <x v="0"/>
  </r>
  <r>
    <x v="4"/>
    <x v="1"/>
  </r>
  <r>
    <x v="4"/>
    <x v="1"/>
  </r>
  <r>
    <x v="9"/>
    <x v="1"/>
  </r>
  <r>
    <x v="9"/>
    <x v="0"/>
  </r>
  <r>
    <x v="18"/>
    <x v="1"/>
  </r>
  <r>
    <x v="8"/>
    <x v="0"/>
  </r>
  <r>
    <x v="8"/>
    <x v="4"/>
  </r>
  <r>
    <x v="8"/>
    <x v="1"/>
  </r>
  <r>
    <x v="8"/>
    <x v="0"/>
  </r>
  <r>
    <x v="8"/>
    <x v="4"/>
  </r>
  <r>
    <x v="8"/>
    <x v="0"/>
  </r>
  <r>
    <x v="8"/>
    <x v="0"/>
  </r>
  <r>
    <x v="8"/>
    <x v="1"/>
  </r>
  <r>
    <x v="8"/>
    <x v="1"/>
  </r>
  <r>
    <x v="8"/>
    <x v="1"/>
  </r>
  <r>
    <x v="8"/>
    <x v="4"/>
  </r>
  <r>
    <x v="8"/>
    <x v="4"/>
  </r>
  <r>
    <x v="1"/>
    <x v="0"/>
  </r>
  <r>
    <x v="1"/>
    <x v="1"/>
  </r>
  <r>
    <x v="1"/>
    <x v="0"/>
  </r>
  <r>
    <x v="1"/>
    <x v="1"/>
  </r>
  <r>
    <x v="1"/>
    <x v="4"/>
  </r>
  <r>
    <x v="1"/>
    <x v="1"/>
  </r>
  <r>
    <x v="1"/>
    <x v="1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1"/>
    <x v="2"/>
  </r>
  <r>
    <x v="11"/>
    <x v="0"/>
  </r>
  <r>
    <x v="11"/>
    <x v="2"/>
  </r>
  <r>
    <x v="11"/>
    <x v="0"/>
  </r>
  <r>
    <x v="11"/>
    <x v="0"/>
  </r>
  <r>
    <x v="16"/>
    <x v="0"/>
  </r>
  <r>
    <x v="16"/>
    <x v="0"/>
  </r>
  <r>
    <x v="6"/>
    <x v="0"/>
  </r>
  <r>
    <x v="3"/>
    <x v="1"/>
  </r>
  <r>
    <x v="3"/>
    <x v="0"/>
  </r>
  <r>
    <x v="3"/>
    <x v="1"/>
  </r>
  <r>
    <x v="3"/>
    <x v="0"/>
  </r>
  <r>
    <x v="4"/>
    <x v="1"/>
  </r>
  <r>
    <x v="4"/>
    <x v="2"/>
  </r>
  <r>
    <x v="9"/>
    <x v="1"/>
  </r>
  <r>
    <x v="9"/>
    <x v="0"/>
  </r>
  <r>
    <x v="8"/>
    <x v="1"/>
  </r>
  <r>
    <x v="8"/>
    <x v="0"/>
  </r>
  <r>
    <x v="8"/>
    <x v="1"/>
  </r>
  <r>
    <x v="8"/>
    <x v="1"/>
  </r>
  <r>
    <x v="8"/>
    <x v="0"/>
  </r>
  <r>
    <x v="8"/>
    <x v="4"/>
  </r>
  <r>
    <x v="8"/>
    <x v="4"/>
  </r>
  <r>
    <x v="8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1"/>
    <x v="0"/>
  </r>
  <r>
    <x v="11"/>
    <x v="1"/>
  </r>
  <r>
    <x v="11"/>
    <x v="0"/>
  </r>
  <r>
    <x v="11"/>
    <x v="3"/>
  </r>
  <r>
    <x v="11"/>
    <x v="0"/>
  </r>
  <r>
    <x v="11"/>
    <x v="0"/>
  </r>
  <r>
    <x v="11"/>
    <x v="0"/>
  </r>
  <r>
    <x v="11"/>
    <x v="0"/>
  </r>
  <r>
    <x v="12"/>
    <x v="4"/>
  </r>
  <r>
    <x v="12"/>
    <x v="4"/>
  </r>
  <r>
    <x v="12"/>
    <x v="0"/>
  </r>
  <r>
    <x v="12"/>
    <x v="2"/>
  </r>
  <r>
    <x v="16"/>
    <x v="0"/>
  </r>
  <r>
    <x v="6"/>
    <x v="0"/>
  </r>
  <r>
    <x v="6"/>
    <x v="0"/>
  </r>
  <r>
    <x v="6"/>
    <x v="4"/>
  </r>
  <r>
    <x v="6"/>
    <x v="1"/>
  </r>
  <r>
    <x v="3"/>
    <x v="0"/>
  </r>
  <r>
    <x v="4"/>
    <x v="1"/>
  </r>
  <r>
    <x v="4"/>
    <x v="1"/>
  </r>
  <r>
    <x v="4"/>
    <x v="6"/>
  </r>
  <r>
    <x v="4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1"/>
    <x v="1"/>
  </r>
  <r>
    <x v="1"/>
    <x v="7"/>
  </r>
  <r>
    <x v="1"/>
    <x v="1"/>
  </r>
  <r>
    <x v="1"/>
    <x v="0"/>
  </r>
  <r>
    <x v="1"/>
    <x v="1"/>
  </r>
  <r>
    <x v="1"/>
    <x v="1"/>
  </r>
  <r>
    <x v="1"/>
    <x v="4"/>
  </r>
  <r>
    <x v="1"/>
    <x v="1"/>
  </r>
  <r>
    <x v="1"/>
    <x v="0"/>
  </r>
  <r>
    <x v="1"/>
    <x v="0"/>
  </r>
  <r>
    <x v="1"/>
    <x v="4"/>
  </r>
  <r>
    <x v="11"/>
    <x v="1"/>
  </r>
  <r>
    <x v="11"/>
    <x v="1"/>
  </r>
  <r>
    <x v="11"/>
    <x v="2"/>
  </r>
  <r>
    <x v="11"/>
    <x v="6"/>
  </r>
  <r>
    <x v="11"/>
    <x v="3"/>
  </r>
  <r>
    <x v="11"/>
    <x v="0"/>
  </r>
  <r>
    <x v="11"/>
    <x v="2"/>
  </r>
  <r>
    <x v="11"/>
    <x v="0"/>
  </r>
  <r>
    <x v="11"/>
    <x v="0"/>
  </r>
  <r>
    <x v="11"/>
    <x v="1"/>
  </r>
  <r>
    <x v="11"/>
    <x v="1"/>
  </r>
  <r>
    <x v="12"/>
    <x v="4"/>
  </r>
  <r>
    <x v="12"/>
    <x v="4"/>
  </r>
  <r>
    <x v="16"/>
    <x v="0"/>
  </r>
  <r>
    <x v="6"/>
    <x v="1"/>
  </r>
  <r>
    <x v="4"/>
    <x v="1"/>
  </r>
  <r>
    <x v="4"/>
    <x v="0"/>
  </r>
  <r>
    <x v="8"/>
    <x v="0"/>
  </r>
  <r>
    <x v="8"/>
    <x v="2"/>
  </r>
  <r>
    <x v="8"/>
    <x v="2"/>
  </r>
  <r>
    <x v="8"/>
    <x v="1"/>
  </r>
  <r>
    <x v="8"/>
    <x v="0"/>
  </r>
  <r>
    <x v="8"/>
    <x v="0"/>
  </r>
  <r>
    <x v="8"/>
    <x v="0"/>
  </r>
  <r>
    <x v="8"/>
    <x v="1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6"/>
  </r>
  <r>
    <x v="1"/>
    <x v="0"/>
  </r>
  <r>
    <x v="11"/>
    <x v="0"/>
  </r>
  <r>
    <x v="11"/>
    <x v="1"/>
  </r>
  <r>
    <x v="11"/>
    <x v="2"/>
  </r>
  <r>
    <x v="12"/>
    <x v="7"/>
  </r>
  <r>
    <x v="12"/>
    <x v="0"/>
  </r>
  <r>
    <x v="12"/>
    <x v="0"/>
  </r>
  <r>
    <x v="16"/>
    <x v="1"/>
  </r>
  <r>
    <x v="16"/>
    <x v="1"/>
  </r>
  <r>
    <x v="16"/>
    <x v="0"/>
  </r>
  <r>
    <x v="16"/>
    <x v="0"/>
  </r>
  <r>
    <x v="6"/>
    <x v="0"/>
  </r>
  <r>
    <x v="6"/>
    <x v="0"/>
  </r>
  <r>
    <x v="6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3"/>
  </r>
  <r>
    <x v="8"/>
    <x v="0"/>
  </r>
  <r>
    <x v="8"/>
    <x v="4"/>
  </r>
  <r>
    <x v="8"/>
    <x v="0"/>
  </r>
  <r>
    <x v="1"/>
    <x v="1"/>
  </r>
  <r>
    <x v="1"/>
    <x v="0"/>
  </r>
  <r>
    <x v="10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7"/>
  </r>
  <r>
    <x v="1"/>
    <x v="1"/>
  </r>
  <r>
    <x v="1"/>
    <x v="1"/>
  </r>
  <r>
    <x v="1"/>
    <x v="1"/>
  </r>
  <r>
    <x v="1"/>
    <x v="1"/>
  </r>
  <r>
    <x v="11"/>
    <x v="0"/>
  </r>
  <r>
    <x v="11"/>
    <x v="0"/>
  </r>
  <r>
    <x v="11"/>
    <x v="0"/>
  </r>
  <r>
    <x v="11"/>
    <x v="2"/>
  </r>
  <r>
    <x v="11"/>
    <x v="0"/>
  </r>
  <r>
    <x v="11"/>
    <x v="0"/>
  </r>
  <r>
    <x v="11"/>
    <x v="6"/>
  </r>
  <r>
    <x v="11"/>
    <x v="6"/>
  </r>
  <r>
    <x v="11"/>
    <x v="1"/>
  </r>
  <r>
    <x v="12"/>
    <x v="1"/>
  </r>
  <r>
    <x v="12"/>
    <x v="7"/>
  </r>
  <r>
    <x v="16"/>
    <x v="1"/>
  </r>
  <r>
    <x v="16"/>
    <x v="0"/>
  </r>
  <r>
    <x v="6"/>
    <x v="0"/>
  </r>
  <r>
    <x v="6"/>
    <x v="0"/>
  </r>
  <r>
    <x v="6"/>
    <x v="6"/>
  </r>
  <r>
    <x v="6"/>
    <x v="4"/>
  </r>
  <r>
    <x v="6"/>
    <x v="1"/>
  </r>
  <r>
    <x v="6"/>
    <x v="1"/>
  </r>
  <r>
    <x v="6"/>
    <x v="1"/>
  </r>
  <r>
    <x v="3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9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7"/>
  </r>
  <r>
    <x v="1"/>
    <x v="0"/>
  </r>
  <r>
    <x v="1"/>
    <x v="0"/>
  </r>
  <r>
    <x v="1"/>
    <x v="0"/>
  </r>
  <r>
    <x v="11"/>
    <x v="0"/>
  </r>
  <r>
    <x v="11"/>
    <x v="0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2"/>
  </r>
  <r>
    <x v="11"/>
    <x v="6"/>
  </r>
  <r>
    <x v="12"/>
    <x v="1"/>
  </r>
  <r>
    <x v="16"/>
    <x v="0"/>
  </r>
  <r>
    <x v="16"/>
    <x v="0"/>
  </r>
  <r>
    <x v="16"/>
    <x v="0"/>
  </r>
  <r>
    <x v="6"/>
    <x v="0"/>
  </r>
  <r>
    <x v="6"/>
    <x v="0"/>
  </r>
  <r>
    <x v="6"/>
    <x v="3"/>
  </r>
  <r>
    <x v="6"/>
    <x v="0"/>
  </r>
  <r>
    <x v="6"/>
    <x v="0"/>
  </r>
  <r>
    <x v="6"/>
    <x v="1"/>
  </r>
  <r>
    <x v="6"/>
    <x v="0"/>
  </r>
  <r>
    <x v="4"/>
    <x v="4"/>
  </r>
  <r>
    <x v="4"/>
    <x v="0"/>
  </r>
  <r>
    <x v="4"/>
    <x v="1"/>
  </r>
  <r>
    <x v="4"/>
    <x v="1"/>
  </r>
  <r>
    <x v="4"/>
    <x v="6"/>
  </r>
  <r>
    <x v="4"/>
    <x v="0"/>
  </r>
  <r>
    <x v="4"/>
    <x v="1"/>
  </r>
  <r>
    <x v="4"/>
    <x v="1"/>
  </r>
  <r>
    <x v="4"/>
    <x v="1"/>
  </r>
  <r>
    <x v="4"/>
    <x v="0"/>
  </r>
  <r>
    <x v="19"/>
    <x v="1"/>
  </r>
  <r>
    <x v="8"/>
    <x v="0"/>
  </r>
  <r>
    <x v="8"/>
    <x v="1"/>
  </r>
  <r>
    <x v="8"/>
    <x v="1"/>
  </r>
  <r>
    <x v="8"/>
    <x v="3"/>
  </r>
  <r>
    <x v="8"/>
    <x v="0"/>
  </r>
  <r>
    <x v="8"/>
    <x v="1"/>
  </r>
  <r>
    <x v="13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1"/>
    <x v="1"/>
  </r>
  <r>
    <x v="11"/>
    <x v="1"/>
  </r>
  <r>
    <x v="11"/>
    <x v="1"/>
  </r>
  <r>
    <x v="11"/>
    <x v="1"/>
  </r>
  <r>
    <x v="11"/>
    <x v="3"/>
  </r>
  <r>
    <x v="11"/>
    <x v="0"/>
  </r>
  <r>
    <x v="11"/>
    <x v="4"/>
  </r>
  <r>
    <x v="11"/>
    <x v="0"/>
  </r>
  <r>
    <x v="11"/>
    <x v="2"/>
  </r>
  <r>
    <x v="11"/>
    <x v="6"/>
  </r>
  <r>
    <x v="11"/>
    <x v="0"/>
  </r>
  <r>
    <x v="11"/>
    <x v="0"/>
  </r>
  <r>
    <x v="11"/>
    <x v="0"/>
  </r>
  <r>
    <x v="11"/>
    <x v="0"/>
  </r>
  <r>
    <x v="11"/>
    <x v="2"/>
  </r>
  <r>
    <x v="16"/>
    <x v="1"/>
  </r>
  <r>
    <x v="6"/>
    <x v="0"/>
  </r>
  <r>
    <x v="6"/>
    <x v="1"/>
  </r>
  <r>
    <x v="6"/>
    <x v="1"/>
  </r>
  <r>
    <x v="6"/>
    <x v="1"/>
  </r>
  <r>
    <x v="6"/>
    <x v="6"/>
  </r>
  <r>
    <x v="6"/>
    <x v="0"/>
  </r>
  <r>
    <x v="6"/>
    <x v="1"/>
  </r>
  <r>
    <x v="6"/>
    <x v="1"/>
  </r>
  <r>
    <x v="6"/>
    <x v="0"/>
  </r>
  <r>
    <x v="6"/>
    <x v="0"/>
  </r>
  <r>
    <x v="6"/>
    <x v="3"/>
  </r>
  <r>
    <x v="3"/>
    <x v="0"/>
  </r>
  <r>
    <x v="3"/>
    <x v="0"/>
  </r>
  <r>
    <x v="3"/>
    <x v="0"/>
  </r>
  <r>
    <x v="3"/>
    <x v="1"/>
  </r>
  <r>
    <x v="3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19"/>
    <x v="1"/>
  </r>
  <r>
    <x v="19"/>
    <x v="1"/>
  </r>
  <r>
    <x v="19"/>
    <x v="0"/>
  </r>
  <r>
    <x v="8"/>
    <x v="1"/>
  </r>
  <r>
    <x v="8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1"/>
    <x v="0"/>
  </r>
  <r>
    <x v="11"/>
    <x v="3"/>
  </r>
  <r>
    <x v="1"/>
    <x v="0"/>
  </r>
  <r>
    <x v="11"/>
    <x v="4"/>
  </r>
  <r>
    <x v="11"/>
    <x v="0"/>
  </r>
  <r>
    <x v="11"/>
    <x v="0"/>
  </r>
  <r>
    <x v="11"/>
    <x v="2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2"/>
    <x v="1"/>
  </r>
  <r>
    <x v="12"/>
    <x v="0"/>
  </r>
  <r>
    <x v="16"/>
    <x v="0"/>
  </r>
  <r>
    <x v="16"/>
    <x v="0"/>
  </r>
  <r>
    <x v="6"/>
    <x v="0"/>
  </r>
  <r>
    <x v="3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19"/>
    <x v="1"/>
  </r>
  <r>
    <x v="19"/>
    <x v="0"/>
  </r>
  <r>
    <x v="19"/>
    <x v="1"/>
  </r>
  <r>
    <x v="19"/>
    <x v="0"/>
  </r>
  <r>
    <x v="8"/>
    <x v="0"/>
  </r>
  <r>
    <x v="8"/>
    <x v="4"/>
  </r>
  <r>
    <x v="8"/>
    <x v="0"/>
  </r>
  <r>
    <x v="8"/>
    <x v="6"/>
  </r>
  <r>
    <x v="8"/>
    <x v="1"/>
  </r>
  <r>
    <x v="8"/>
    <x v="1"/>
  </r>
  <r>
    <x v="8"/>
    <x v="1"/>
  </r>
  <r>
    <x v="8"/>
    <x v="2"/>
  </r>
  <r>
    <x v="8"/>
    <x v="0"/>
  </r>
  <r>
    <x v="8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3"/>
  </r>
  <r>
    <x v="1"/>
    <x v="3"/>
  </r>
  <r>
    <x v="1"/>
    <x v="1"/>
  </r>
  <r>
    <x v="11"/>
    <x v="0"/>
  </r>
  <r>
    <x v="11"/>
    <x v="0"/>
  </r>
  <r>
    <x v="11"/>
    <x v="2"/>
  </r>
  <r>
    <x v="11"/>
    <x v="0"/>
  </r>
  <r>
    <x v="11"/>
    <x v="1"/>
  </r>
  <r>
    <x v="11"/>
    <x v="2"/>
  </r>
  <r>
    <x v="11"/>
    <x v="0"/>
  </r>
  <r>
    <x v="11"/>
    <x v="1"/>
  </r>
  <r>
    <x v="11"/>
    <x v="6"/>
  </r>
  <r>
    <x v="11"/>
    <x v="6"/>
  </r>
  <r>
    <x v="11"/>
    <x v="4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1"/>
    <x v="6"/>
  </r>
  <r>
    <x v="12"/>
    <x v="0"/>
  </r>
  <r>
    <x v="12"/>
    <x v="0"/>
  </r>
  <r>
    <x v="12"/>
    <x v="0"/>
  </r>
  <r>
    <x v="12"/>
    <x v="0"/>
  </r>
  <r>
    <x v="12"/>
    <x v="7"/>
  </r>
  <r>
    <x v="12"/>
    <x v="0"/>
  </r>
  <r>
    <x v="5"/>
    <x v="0"/>
  </r>
  <r>
    <x v="6"/>
    <x v="0"/>
  </r>
  <r>
    <x v="5"/>
    <x v="0"/>
  </r>
  <r>
    <x v="6"/>
    <x v="0"/>
  </r>
  <r>
    <x v="6"/>
    <x v="0"/>
  </r>
  <r>
    <x v="6"/>
    <x v="6"/>
  </r>
  <r>
    <x v="6"/>
    <x v="0"/>
  </r>
  <r>
    <x v="3"/>
    <x v="1"/>
  </r>
  <r>
    <x v="3"/>
    <x v="4"/>
  </r>
  <r>
    <x v="3"/>
    <x v="4"/>
  </r>
  <r>
    <x v="3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9"/>
    <x v="1"/>
  </r>
  <r>
    <x v="9"/>
    <x v="6"/>
  </r>
  <r>
    <x v="19"/>
    <x v="0"/>
  </r>
  <r>
    <x v="8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3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2"/>
  </r>
  <r>
    <x v="11"/>
    <x v="2"/>
  </r>
  <r>
    <x v="11"/>
    <x v="1"/>
  </r>
  <r>
    <x v="11"/>
    <x v="2"/>
  </r>
  <r>
    <x v="11"/>
    <x v="1"/>
  </r>
  <r>
    <x v="11"/>
    <x v="1"/>
  </r>
  <r>
    <x v="11"/>
    <x v="4"/>
  </r>
  <r>
    <x v="11"/>
    <x v="1"/>
  </r>
  <r>
    <x v="11"/>
    <x v="0"/>
  </r>
  <r>
    <x v="11"/>
    <x v="1"/>
  </r>
  <r>
    <x v="12"/>
    <x v="6"/>
  </r>
  <r>
    <x v="16"/>
    <x v="0"/>
  </r>
  <r>
    <x v="16"/>
    <x v="0"/>
  </r>
  <r>
    <x v="5"/>
    <x v="0"/>
  </r>
  <r>
    <x v="6"/>
    <x v="0"/>
  </r>
  <r>
    <x v="6"/>
    <x v="1"/>
  </r>
  <r>
    <x v="3"/>
    <x v="4"/>
  </r>
  <r>
    <x v="3"/>
    <x v="1"/>
  </r>
  <r>
    <x v="3"/>
    <x v="4"/>
  </r>
  <r>
    <x v="3"/>
    <x v="4"/>
  </r>
  <r>
    <x v="3"/>
    <x v="6"/>
  </r>
  <r>
    <x v="3"/>
    <x v="4"/>
  </r>
  <r>
    <x v="3"/>
    <x v="1"/>
  </r>
  <r>
    <x v="3"/>
    <x v="1"/>
  </r>
  <r>
    <x v="3"/>
    <x v="1"/>
  </r>
  <r>
    <x v="3"/>
    <x v="4"/>
  </r>
  <r>
    <x v="3"/>
    <x v="4"/>
  </r>
  <r>
    <x v="3"/>
    <x v="1"/>
  </r>
  <r>
    <x v="8"/>
    <x v="1"/>
  </r>
  <r>
    <x v="3"/>
    <x v="0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19"/>
    <x v="0"/>
  </r>
  <r>
    <x v="19"/>
    <x v="0"/>
  </r>
  <r>
    <x v="8"/>
    <x v="1"/>
  </r>
  <r>
    <x v="8"/>
    <x v="4"/>
  </r>
  <r>
    <x v="8"/>
    <x v="4"/>
  </r>
  <r>
    <x v="8"/>
    <x v="1"/>
  </r>
  <r>
    <x v="8"/>
    <x v="4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13"/>
    <x v="7"/>
  </r>
  <r>
    <x v="1"/>
    <x v="4"/>
  </r>
  <r>
    <x v="1"/>
    <x v="1"/>
  </r>
  <r>
    <x v="1"/>
    <x v="0"/>
  </r>
  <r>
    <x v="1"/>
    <x v="1"/>
  </r>
  <r>
    <x v="1"/>
    <x v="7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1"/>
  </r>
  <r>
    <x v="11"/>
    <x v="0"/>
  </r>
  <r>
    <x v="11"/>
    <x v="2"/>
  </r>
  <r>
    <x v="11"/>
    <x v="2"/>
  </r>
  <r>
    <x v="11"/>
    <x v="1"/>
  </r>
  <r>
    <x v="11"/>
    <x v="1"/>
  </r>
  <r>
    <x v="11"/>
    <x v="6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2"/>
    <x v="7"/>
  </r>
  <r>
    <x v="12"/>
    <x v="7"/>
  </r>
  <r>
    <x v="12"/>
    <x v="1"/>
  </r>
  <r>
    <x v="12"/>
    <x v="0"/>
  </r>
  <r>
    <x v="12"/>
    <x v="0"/>
  </r>
  <r>
    <x v="12"/>
    <x v="1"/>
  </r>
  <r>
    <x v="12"/>
    <x v="0"/>
  </r>
  <r>
    <x v="12"/>
    <x v="7"/>
  </r>
  <r>
    <x v="12"/>
    <x v="1"/>
  </r>
  <r>
    <x v="12"/>
    <x v="3"/>
  </r>
  <r>
    <x v="12"/>
    <x v="0"/>
  </r>
  <r>
    <x v="1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3"/>
    <x v="3"/>
  </r>
  <r>
    <x v="3"/>
    <x v="0"/>
  </r>
  <r>
    <x v="4"/>
    <x v="1"/>
  </r>
  <r>
    <x v="4"/>
    <x v="0"/>
  </r>
  <r>
    <x v="4"/>
    <x v="0"/>
  </r>
  <r>
    <x v="4"/>
    <x v="1"/>
  </r>
  <r>
    <x v="4"/>
    <x v="6"/>
  </r>
  <r>
    <x v="4"/>
    <x v="0"/>
  </r>
  <r>
    <x v="4"/>
    <x v="1"/>
  </r>
  <r>
    <x v="4"/>
    <x v="0"/>
  </r>
  <r>
    <x v="4"/>
    <x v="0"/>
  </r>
  <r>
    <x v="19"/>
    <x v="1"/>
  </r>
  <r>
    <x v="8"/>
    <x v="1"/>
  </r>
  <r>
    <x v="8"/>
    <x v="1"/>
  </r>
  <r>
    <x v="8"/>
    <x v="1"/>
  </r>
  <r>
    <x v="8"/>
    <x v="0"/>
  </r>
  <r>
    <x v="1"/>
    <x v="0"/>
  </r>
  <r>
    <x v="1"/>
    <x v="1"/>
  </r>
  <r>
    <x v="1"/>
    <x v="7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2"/>
    <x v="1"/>
  </r>
  <r>
    <x v="12"/>
    <x v="1"/>
  </r>
  <r>
    <x v="12"/>
    <x v="7"/>
  </r>
  <r>
    <x v="12"/>
    <x v="1"/>
  </r>
  <r>
    <x v="12"/>
    <x v="0"/>
  </r>
  <r>
    <x v="12"/>
    <x v="4"/>
  </r>
  <r>
    <x v="12"/>
    <x v="1"/>
  </r>
  <r>
    <x v="12"/>
    <x v="1"/>
  </r>
  <r>
    <x v="12"/>
    <x v="0"/>
  </r>
  <r>
    <x v="6"/>
    <x v="0"/>
  </r>
  <r>
    <x v="5"/>
    <x v="0"/>
  </r>
  <r>
    <x v="6"/>
    <x v="0"/>
  </r>
  <r>
    <x v="6"/>
    <x v="0"/>
  </r>
  <r>
    <x v="6"/>
    <x v="0"/>
  </r>
  <r>
    <x v="3"/>
    <x v="0"/>
  </r>
  <r>
    <x v="3"/>
    <x v="2"/>
  </r>
  <r>
    <x v="3"/>
    <x v="1"/>
  </r>
  <r>
    <x v="3"/>
    <x v="0"/>
  </r>
  <r>
    <x v="4"/>
    <x v="6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9"/>
    <x v="0"/>
  </r>
  <r>
    <x v="19"/>
    <x v="0"/>
  </r>
  <r>
    <x v="8"/>
    <x v="1"/>
  </r>
  <r>
    <x v="8"/>
    <x v="2"/>
  </r>
  <r>
    <x v="8"/>
    <x v="4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1"/>
  </r>
  <r>
    <x v="1"/>
    <x v="1"/>
  </r>
  <r>
    <x v="1"/>
    <x v="1"/>
  </r>
  <r>
    <x v="1"/>
    <x v="1"/>
  </r>
  <r>
    <x v="11"/>
    <x v="0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2"/>
    <x v="1"/>
  </r>
  <r>
    <x v="6"/>
    <x v="0"/>
  </r>
  <r>
    <x v="6"/>
    <x v="0"/>
  </r>
  <r>
    <x v="5"/>
    <x v="0"/>
  </r>
  <r>
    <x v="3"/>
    <x v="0"/>
  </r>
  <r>
    <x v="3"/>
    <x v="0"/>
  </r>
  <r>
    <x v="3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2"/>
  </r>
  <r>
    <x v="4"/>
    <x v="1"/>
  </r>
  <r>
    <x v="4"/>
    <x v="0"/>
  </r>
  <r>
    <x v="4"/>
    <x v="0"/>
  </r>
  <r>
    <x v="4"/>
    <x v="1"/>
  </r>
  <r>
    <x v="9"/>
    <x v="1"/>
  </r>
  <r>
    <x v="9"/>
    <x v="1"/>
  </r>
  <r>
    <x v="19"/>
    <x v="0"/>
  </r>
  <r>
    <x v="19"/>
    <x v="3"/>
  </r>
  <r>
    <x v="19"/>
    <x v="0"/>
  </r>
  <r>
    <x v="19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1"/>
    <x v="1"/>
  </r>
  <r>
    <x v="11"/>
    <x v="0"/>
  </r>
  <r>
    <x v="11"/>
    <x v="1"/>
  </r>
  <r>
    <x v="11"/>
    <x v="1"/>
  </r>
  <r>
    <x v="11"/>
    <x v="4"/>
  </r>
  <r>
    <x v="11"/>
    <x v="2"/>
  </r>
  <r>
    <x v="11"/>
    <x v="2"/>
  </r>
  <r>
    <x v="11"/>
    <x v="0"/>
  </r>
  <r>
    <x v="11"/>
    <x v="0"/>
  </r>
  <r>
    <x v="11"/>
    <x v="0"/>
  </r>
  <r>
    <x v="16"/>
    <x v="0"/>
  </r>
  <r>
    <x v="16"/>
    <x v="7"/>
  </r>
  <r>
    <x v="5"/>
    <x v="0"/>
  </r>
  <r>
    <x v="6"/>
    <x v="0"/>
  </r>
  <r>
    <x v="4"/>
    <x v="0"/>
  </r>
  <r>
    <x v="4"/>
    <x v="0"/>
  </r>
  <r>
    <x v="4"/>
    <x v="1"/>
  </r>
  <r>
    <x v="4"/>
    <x v="1"/>
  </r>
  <r>
    <x v="4"/>
    <x v="2"/>
  </r>
  <r>
    <x v="4"/>
    <x v="1"/>
  </r>
  <r>
    <x v="4"/>
    <x v="4"/>
  </r>
  <r>
    <x v="4"/>
    <x v="1"/>
  </r>
  <r>
    <x v="4"/>
    <x v="0"/>
  </r>
  <r>
    <x v="8"/>
    <x v="2"/>
  </r>
  <r>
    <x v="8"/>
    <x v="0"/>
  </r>
  <r>
    <x v="1"/>
    <x v="0"/>
  </r>
  <r>
    <x v="1"/>
    <x v="1"/>
  </r>
  <r>
    <x v="1"/>
    <x v="7"/>
  </r>
  <r>
    <x v="1"/>
    <x v="7"/>
  </r>
  <r>
    <x v="1"/>
    <x v="7"/>
  </r>
  <r>
    <x v="1"/>
    <x v="0"/>
  </r>
  <r>
    <x v="1"/>
    <x v="1"/>
  </r>
  <r>
    <x v="1"/>
    <x v="1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1"/>
    <x v="2"/>
  </r>
  <r>
    <x v="11"/>
    <x v="2"/>
  </r>
  <r>
    <x v="11"/>
    <x v="1"/>
  </r>
  <r>
    <x v="11"/>
    <x v="2"/>
  </r>
  <r>
    <x v="11"/>
    <x v="0"/>
  </r>
  <r>
    <x v="11"/>
    <x v="0"/>
  </r>
  <r>
    <x v="11"/>
    <x v="0"/>
  </r>
  <r>
    <x v="11"/>
    <x v="1"/>
  </r>
  <r>
    <x v="5"/>
    <x v="0"/>
  </r>
  <r>
    <x v="3"/>
    <x v="4"/>
  </r>
  <r>
    <x v="4"/>
    <x v="0"/>
  </r>
  <r>
    <x v="4"/>
    <x v="0"/>
  </r>
  <r>
    <x v="4"/>
    <x v="0"/>
  </r>
  <r>
    <x v="4"/>
    <x v="1"/>
  </r>
  <r>
    <x v="4"/>
    <x v="1"/>
  </r>
  <r>
    <x v="19"/>
    <x v="0"/>
  </r>
  <r>
    <x v="19"/>
    <x v="0"/>
  </r>
  <r>
    <x v="8"/>
    <x v="1"/>
  </r>
  <r>
    <x v="13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1"/>
    <x v="0"/>
  </r>
  <r>
    <x v="11"/>
    <x v="1"/>
  </r>
  <r>
    <x v="12"/>
    <x v="4"/>
  </r>
  <r>
    <x v="12"/>
    <x v="0"/>
  </r>
  <r>
    <x v="16"/>
    <x v="0"/>
  </r>
  <r>
    <x v="6"/>
    <x v="0"/>
  </r>
  <r>
    <x v="6"/>
    <x v="0"/>
  </r>
  <r>
    <x v="3"/>
    <x v="0"/>
  </r>
  <r>
    <x v="3"/>
    <x v="0"/>
  </r>
  <r>
    <x v="3"/>
    <x v="0"/>
  </r>
  <r>
    <x v="3"/>
    <x v="0"/>
  </r>
  <r>
    <x v="3"/>
    <x v="0"/>
  </r>
  <r>
    <x v="4"/>
    <x v="6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8"/>
    <x v="1"/>
  </r>
  <r>
    <x v="8"/>
    <x v="1"/>
  </r>
  <r>
    <x v="8"/>
    <x v="0"/>
  </r>
  <r>
    <x v="8"/>
    <x v="0"/>
  </r>
  <r>
    <x v="8"/>
    <x v="2"/>
  </r>
  <r>
    <x v="8"/>
    <x v="1"/>
  </r>
  <r>
    <x v="8"/>
    <x v="1"/>
  </r>
  <r>
    <x v="8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6"/>
  </r>
  <r>
    <x v="11"/>
    <x v="1"/>
  </r>
  <r>
    <x v="12"/>
    <x v="1"/>
  </r>
  <r>
    <x v="6"/>
    <x v="0"/>
  </r>
  <r>
    <x v="6"/>
    <x v="1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3"/>
    <x v="0"/>
  </r>
  <r>
    <x v="4"/>
    <x v="0"/>
  </r>
  <r>
    <x v="4"/>
    <x v="1"/>
  </r>
  <r>
    <x v="4"/>
    <x v="1"/>
  </r>
  <r>
    <x v="4"/>
    <x v="1"/>
  </r>
  <r>
    <x v="19"/>
    <x v="2"/>
  </r>
  <r>
    <x v="19"/>
    <x v="1"/>
  </r>
  <r>
    <x v="19"/>
    <x v="0"/>
  </r>
  <r>
    <x v="19"/>
    <x v="0"/>
  </r>
  <r>
    <x v="19"/>
    <x v="0"/>
  </r>
  <r>
    <x v="19"/>
    <x v="0"/>
  </r>
  <r>
    <x v="19"/>
    <x v="1"/>
  </r>
  <r>
    <x v="19"/>
    <x v="2"/>
  </r>
  <r>
    <x v="8"/>
    <x v="4"/>
  </r>
  <r>
    <x v="8"/>
    <x v="1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1"/>
  </r>
  <r>
    <x v="1"/>
    <x v="3"/>
  </r>
  <r>
    <x v="1"/>
    <x v="3"/>
  </r>
  <r>
    <x v="1"/>
    <x v="1"/>
  </r>
  <r>
    <x v="11"/>
    <x v="2"/>
  </r>
  <r>
    <x v="11"/>
    <x v="1"/>
  </r>
  <r>
    <x v="11"/>
    <x v="0"/>
  </r>
  <r>
    <x v="11"/>
    <x v="0"/>
  </r>
  <r>
    <x v="11"/>
    <x v="1"/>
  </r>
  <r>
    <x v="11"/>
    <x v="2"/>
  </r>
  <r>
    <x v="11"/>
    <x v="2"/>
  </r>
  <r>
    <x v="11"/>
    <x v="0"/>
  </r>
  <r>
    <x v="11"/>
    <x v="0"/>
  </r>
  <r>
    <x v="11"/>
    <x v="1"/>
  </r>
  <r>
    <x v="11"/>
    <x v="1"/>
  </r>
  <r>
    <x v="11"/>
    <x v="0"/>
  </r>
  <r>
    <x v="11"/>
    <x v="4"/>
  </r>
  <r>
    <x v="11"/>
    <x v="0"/>
  </r>
  <r>
    <x v="16"/>
    <x v="0"/>
  </r>
  <r>
    <x v="6"/>
    <x v="1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3"/>
    <x v="2"/>
  </r>
  <r>
    <x v="4"/>
    <x v="0"/>
  </r>
  <r>
    <x v="4"/>
    <x v="0"/>
  </r>
  <r>
    <x v="4"/>
    <x v="2"/>
  </r>
  <r>
    <x v="4"/>
    <x v="1"/>
  </r>
  <r>
    <x v="4"/>
    <x v="0"/>
  </r>
  <r>
    <x v="4"/>
    <x v="1"/>
  </r>
  <r>
    <x v="9"/>
    <x v="1"/>
  </r>
  <r>
    <x v="9"/>
    <x v="2"/>
  </r>
  <r>
    <x v="9"/>
    <x v="0"/>
  </r>
  <r>
    <x v="9"/>
    <x v="2"/>
  </r>
  <r>
    <x v="19"/>
    <x v="1"/>
  </r>
  <r>
    <x v="19"/>
    <x v="0"/>
  </r>
  <r>
    <x v="19"/>
    <x v="0"/>
  </r>
  <r>
    <x v="19"/>
    <x v="4"/>
  </r>
  <r>
    <x v="19"/>
    <x v="4"/>
  </r>
  <r>
    <x v="19"/>
    <x v="0"/>
  </r>
  <r>
    <x v="19"/>
    <x v="0"/>
  </r>
  <r>
    <x v="19"/>
    <x v="4"/>
  </r>
  <r>
    <x v="19"/>
    <x v="4"/>
  </r>
  <r>
    <x v="19"/>
    <x v="0"/>
  </r>
  <r>
    <x v="19"/>
    <x v="0"/>
  </r>
  <r>
    <x v="19"/>
    <x v="1"/>
  </r>
  <r>
    <x v="19"/>
    <x v="0"/>
  </r>
  <r>
    <x v="19"/>
    <x v="0"/>
  </r>
  <r>
    <x v="8"/>
    <x v="4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2"/>
  </r>
  <r>
    <x v="11"/>
    <x v="3"/>
  </r>
  <r>
    <x v="11"/>
    <x v="1"/>
  </r>
  <r>
    <x v="11"/>
    <x v="1"/>
  </r>
  <r>
    <x v="11"/>
    <x v="1"/>
  </r>
  <r>
    <x v="11"/>
    <x v="1"/>
  </r>
  <r>
    <x v="11"/>
    <x v="1"/>
  </r>
  <r>
    <x v="12"/>
    <x v="2"/>
  </r>
  <r>
    <x v="12"/>
    <x v="1"/>
  </r>
  <r>
    <x v="12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20"/>
    <x v="4"/>
  </r>
  <r>
    <x v="4"/>
    <x v="1"/>
  </r>
  <r>
    <x v="4"/>
    <x v="1"/>
  </r>
  <r>
    <x v="4"/>
    <x v="2"/>
  </r>
  <r>
    <x v="4"/>
    <x v="0"/>
  </r>
  <r>
    <x v="4"/>
    <x v="0"/>
  </r>
  <r>
    <x v="19"/>
    <x v="0"/>
  </r>
  <r>
    <x v="19"/>
    <x v="1"/>
  </r>
  <r>
    <x v="19"/>
    <x v="1"/>
  </r>
  <r>
    <x v="19"/>
    <x v="0"/>
  </r>
  <r>
    <x v="19"/>
    <x v="1"/>
  </r>
  <r>
    <x v="19"/>
    <x v="1"/>
  </r>
  <r>
    <x v="19"/>
    <x v="2"/>
  </r>
  <r>
    <x v="19"/>
    <x v="0"/>
  </r>
  <r>
    <x v="19"/>
    <x v="0"/>
  </r>
  <r>
    <x v="8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1"/>
  </r>
  <r>
    <x v="1"/>
    <x v="0"/>
  </r>
  <r>
    <x v="1"/>
    <x v="1"/>
  </r>
  <r>
    <x v="1"/>
    <x v="0"/>
  </r>
  <r>
    <x v="10"/>
    <x v="1"/>
  </r>
  <r>
    <x v="11"/>
    <x v="0"/>
  </r>
  <r>
    <x v="11"/>
    <x v="2"/>
  </r>
  <r>
    <x v="11"/>
    <x v="1"/>
  </r>
  <r>
    <x v="11"/>
    <x v="1"/>
  </r>
  <r>
    <x v="11"/>
    <x v="2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11"/>
    <x v="2"/>
  </r>
  <r>
    <x v="11"/>
    <x v="6"/>
  </r>
  <r>
    <x v="16"/>
    <x v="0"/>
  </r>
  <r>
    <x v="1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3"/>
    <x v="1"/>
  </r>
  <r>
    <x v="3"/>
    <x v="0"/>
  </r>
  <r>
    <x v="3"/>
    <x v="0"/>
  </r>
  <r>
    <x v="3"/>
    <x v="0"/>
  </r>
  <r>
    <x v="20"/>
    <x v="4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18"/>
    <x v="1"/>
  </r>
  <r>
    <x v="18"/>
    <x v="1"/>
  </r>
  <r>
    <x v="19"/>
    <x v="1"/>
  </r>
  <r>
    <x v="19"/>
    <x v="6"/>
  </r>
  <r>
    <x v="19"/>
    <x v="1"/>
  </r>
  <r>
    <x v="19"/>
    <x v="0"/>
  </r>
  <r>
    <x v="19"/>
    <x v="4"/>
  </r>
  <r>
    <x v="19"/>
    <x v="4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8"/>
    <x v="1"/>
  </r>
  <r>
    <x v="8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4"/>
  </r>
  <r>
    <x v="1"/>
    <x v="2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0"/>
  </r>
  <r>
    <x v="1"/>
    <x v="1"/>
  </r>
  <r>
    <x v="11"/>
    <x v="1"/>
  </r>
  <r>
    <x v="11"/>
    <x v="0"/>
  </r>
  <r>
    <x v="11"/>
    <x v="0"/>
  </r>
  <r>
    <x v="11"/>
    <x v="0"/>
  </r>
  <r>
    <x v="11"/>
    <x v="1"/>
  </r>
  <r>
    <x v="11"/>
    <x v="4"/>
  </r>
  <r>
    <x v="11"/>
    <x v="1"/>
  </r>
  <r>
    <x v="11"/>
    <x v="0"/>
  </r>
  <r>
    <x v="11"/>
    <x v="0"/>
  </r>
  <r>
    <x v="11"/>
    <x v="4"/>
  </r>
  <r>
    <x v="11"/>
    <x v="0"/>
  </r>
  <r>
    <x v="11"/>
    <x v="1"/>
  </r>
  <r>
    <x v="11"/>
    <x v="2"/>
  </r>
  <r>
    <x v="11"/>
    <x v="1"/>
  </r>
  <r>
    <x v="11"/>
    <x v="1"/>
  </r>
  <r>
    <x v="11"/>
    <x v="4"/>
  </r>
  <r>
    <x v="11"/>
    <x v="4"/>
  </r>
  <r>
    <x v="11"/>
    <x v="1"/>
  </r>
  <r>
    <x v="12"/>
    <x v="1"/>
  </r>
  <r>
    <x v="16"/>
    <x v="0"/>
  </r>
  <r>
    <x v="16"/>
    <x v="0"/>
  </r>
  <r>
    <x v="16"/>
    <x v="0"/>
  </r>
  <r>
    <x v="6"/>
    <x v="1"/>
  </r>
  <r>
    <x v="6"/>
    <x v="4"/>
  </r>
  <r>
    <x v="3"/>
    <x v="0"/>
  </r>
  <r>
    <x v="3"/>
    <x v="0"/>
  </r>
  <r>
    <x v="20"/>
    <x v="1"/>
  </r>
  <r>
    <x v="4"/>
    <x v="1"/>
  </r>
  <r>
    <x v="4"/>
    <x v="0"/>
  </r>
  <r>
    <x v="4"/>
    <x v="3"/>
  </r>
  <r>
    <x v="18"/>
    <x v="1"/>
  </r>
  <r>
    <x v="19"/>
    <x v="1"/>
  </r>
  <r>
    <x v="19"/>
    <x v="2"/>
  </r>
  <r>
    <x v="19"/>
    <x v="4"/>
  </r>
  <r>
    <x v="19"/>
    <x v="4"/>
  </r>
  <r>
    <x v="19"/>
    <x v="4"/>
  </r>
  <r>
    <x v="19"/>
    <x v="1"/>
  </r>
  <r>
    <x v="19"/>
    <x v="1"/>
  </r>
  <r>
    <x v="19"/>
    <x v="2"/>
  </r>
  <r>
    <x v="19"/>
    <x v="1"/>
  </r>
  <r>
    <x v="19"/>
    <x v="2"/>
  </r>
  <r>
    <x v="19"/>
    <x v="1"/>
  </r>
  <r>
    <x v="19"/>
    <x v="1"/>
  </r>
  <r>
    <x v="19"/>
    <x v="1"/>
  </r>
  <r>
    <x v="19"/>
    <x v="1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2"/>
  </r>
  <r>
    <x v="19"/>
    <x v="2"/>
  </r>
  <r>
    <x v="19"/>
    <x v="0"/>
  </r>
  <r>
    <x v="19"/>
    <x v="0"/>
  </r>
  <r>
    <x v="19"/>
    <x v="1"/>
  </r>
  <r>
    <x v="8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3"/>
  </r>
  <r>
    <x v="1"/>
    <x v="0"/>
  </r>
  <r>
    <x v="1"/>
    <x v="0"/>
  </r>
  <r>
    <x v="1"/>
    <x v="0"/>
  </r>
  <r>
    <x v="1"/>
    <x v="0"/>
  </r>
  <r>
    <x v="1"/>
    <x v="1"/>
  </r>
  <r>
    <x v="11"/>
    <x v="1"/>
  </r>
  <r>
    <x v="11"/>
    <x v="4"/>
  </r>
  <r>
    <x v="11"/>
    <x v="4"/>
  </r>
  <r>
    <x v="11"/>
    <x v="2"/>
  </r>
  <r>
    <x v="6"/>
    <x v="1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3"/>
    <x v="4"/>
  </r>
  <r>
    <x v="20"/>
    <x v="0"/>
  </r>
  <r>
    <x v="20"/>
    <x v="0"/>
  </r>
  <r>
    <x v="4"/>
    <x v="6"/>
  </r>
  <r>
    <x v="4"/>
    <x v="1"/>
  </r>
  <r>
    <x v="4"/>
    <x v="1"/>
  </r>
  <r>
    <x v="2"/>
    <x v="0"/>
  </r>
  <r>
    <x v="19"/>
    <x v="1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1"/>
  </r>
  <r>
    <x v="8"/>
    <x v="1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4"/>
  </r>
  <r>
    <x v="1"/>
    <x v="4"/>
  </r>
  <r>
    <x v="1"/>
    <x v="0"/>
  </r>
  <r>
    <x v="1"/>
    <x v="1"/>
  </r>
  <r>
    <x v="1"/>
    <x v="0"/>
  </r>
  <r>
    <x v="1"/>
    <x v="1"/>
  </r>
  <r>
    <x v="1"/>
    <x v="0"/>
  </r>
  <r>
    <x v="11"/>
    <x v="3"/>
  </r>
  <r>
    <x v="11"/>
    <x v="1"/>
  </r>
  <r>
    <x v="11"/>
    <x v="1"/>
  </r>
  <r>
    <x v="11"/>
    <x v="1"/>
  </r>
  <r>
    <x v="11"/>
    <x v="0"/>
  </r>
  <r>
    <x v="11"/>
    <x v="0"/>
  </r>
  <r>
    <x v="16"/>
    <x v="0"/>
  </r>
  <r>
    <x v="16"/>
    <x v="0"/>
  </r>
  <r>
    <x v="16"/>
    <x v="0"/>
  </r>
  <r>
    <x v="16"/>
    <x v="1"/>
  </r>
  <r>
    <x v="1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3"/>
    <x v="1"/>
  </r>
  <r>
    <x v="4"/>
    <x v="1"/>
  </r>
  <r>
    <x v="4"/>
    <x v="2"/>
  </r>
  <r>
    <x v="4"/>
    <x v="2"/>
  </r>
  <r>
    <x v="4"/>
    <x v="0"/>
  </r>
  <r>
    <x v="4"/>
    <x v="1"/>
  </r>
  <r>
    <x v="4"/>
    <x v="1"/>
  </r>
  <r>
    <x v="4"/>
    <x v="2"/>
  </r>
  <r>
    <x v="4"/>
    <x v="1"/>
  </r>
  <r>
    <x v="19"/>
    <x v="0"/>
  </r>
  <r>
    <x v="19"/>
    <x v="0"/>
  </r>
  <r>
    <x v="19"/>
    <x v="1"/>
  </r>
  <r>
    <x v="19"/>
    <x v="0"/>
  </r>
  <r>
    <x v="19"/>
    <x v="4"/>
  </r>
  <r>
    <x v="19"/>
    <x v="1"/>
  </r>
  <r>
    <x v="19"/>
    <x v="1"/>
  </r>
  <r>
    <x v="19"/>
    <x v="4"/>
  </r>
  <r>
    <x v="19"/>
    <x v="1"/>
  </r>
  <r>
    <x v="19"/>
    <x v="0"/>
  </r>
  <r>
    <x v="19"/>
    <x v="1"/>
  </r>
  <r>
    <x v="19"/>
    <x v="1"/>
  </r>
  <r>
    <x v="19"/>
    <x v="0"/>
  </r>
  <r>
    <x v="19"/>
    <x v="0"/>
  </r>
  <r>
    <x v="8"/>
    <x v="2"/>
  </r>
  <r>
    <x v="8"/>
    <x v="1"/>
  </r>
  <r>
    <x v="8"/>
    <x v="1"/>
  </r>
  <r>
    <x v="13"/>
    <x v="4"/>
  </r>
  <r>
    <x v="1"/>
    <x v="0"/>
  </r>
  <r>
    <x v="1"/>
    <x v="1"/>
  </r>
  <r>
    <x v="10"/>
    <x v="4"/>
  </r>
  <r>
    <x v="11"/>
    <x v="1"/>
  </r>
  <r>
    <x v="11"/>
    <x v="1"/>
  </r>
  <r>
    <x v="11"/>
    <x v="0"/>
  </r>
  <r>
    <x v="11"/>
    <x v="2"/>
  </r>
  <r>
    <x v="11"/>
    <x v="1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6"/>
    <x v="0"/>
  </r>
  <r>
    <x v="6"/>
    <x v="4"/>
  </r>
  <r>
    <x v="6"/>
    <x v="0"/>
  </r>
  <r>
    <x v="6"/>
    <x v="2"/>
  </r>
  <r>
    <x v="6"/>
    <x v="4"/>
  </r>
  <r>
    <x v="6"/>
    <x v="0"/>
  </r>
  <r>
    <x v="6"/>
    <x v="3"/>
  </r>
  <r>
    <x v="6"/>
    <x v="0"/>
  </r>
  <r>
    <x v="20"/>
    <x v="3"/>
  </r>
  <r>
    <x v="20"/>
    <x v="4"/>
  </r>
  <r>
    <x v="20"/>
    <x v="6"/>
  </r>
  <r>
    <x v="20"/>
    <x v="1"/>
  </r>
  <r>
    <x v="4"/>
    <x v="3"/>
  </r>
  <r>
    <x v="4"/>
    <x v="2"/>
  </r>
  <r>
    <x v="4"/>
    <x v="0"/>
  </r>
  <r>
    <x v="4"/>
    <x v="1"/>
  </r>
  <r>
    <x v="7"/>
    <x v="2"/>
  </r>
  <r>
    <x v="4"/>
    <x v="1"/>
  </r>
  <r>
    <x v="4"/>
    <x v="0"/>
  </r>
  <r>
    <x v="19"/>
    <x v="0"/>
  </r>
  <r>
    <x v="19"/>
    <x v="2"/>
  </r>
  <r>
    <x v="19"/>
    <x v="2"/>
  </r>
  <r>
    <x v="19"/>
    <x v="0"/>
  </r>
  <r>
    <x v="19"/>
    <x v="1"/>
  </r>
  <r>
    <x v="19"/>
    <x v="1"/>
  </r>
  <r>
    <x v="19"/>
    <x v="1"/>
  </r>
  <r>
    <x v="19"/>
    <x v="0"/>
  </r>
  <r>
    <x v="19"/>
    <x v="0"/>
  </r>
  <r>
    <x v="19"/>
    <x v="0"/>
  </r>
  <r>
    <x v="19"/>
    <x v="2"/>
  </r>
  <r>
    <x v="19"/>
    <x v="0"/>
  </r>
  <r>
    <x v="19"/>
    <x v="0"/>
  </r>
  <r>
    <x v="19"/>
    <x v="1"/>
  </r>
  <r>
    <x v="19"/>
    <x v="1"/>
  </r>
  <r>
    <x v="19"/>
    <x v="1"/>
  </r>
  <r>
    <x v="19"/>
    <x v="2"/>
  </r>
  <r>
    <x v="19"/>
    <x v="0"/>
  </r>
  <r>
    <x v="19"/>
    <x v="1"/>
  </r>
  <r>
    <x v="19"/>
    <x v="1"/>
  </r>
  <r>
    <x v="19"/>
    <x v="1"/>
  </r>
  <r>
    <x v="19"/>
    <x v="0"/>
  </r>
  <r>
    <x v="19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3"/>
  </r>
  <r>
    <x v="1"/>
    <x v="0"/>
  </r>
  <r>
    <x v="1"/>
    <x v="2"/>
  </r>
  <r>
    <x v="1"/>
    <x v="0"/>
  </r>
  <r>
    <x v="1"/>
    <x v="0"/>
  </r>
  <r>
    <x v="1"/>
    <x v="7"/>
  </r>
  <r>
    <x v="1"/>
    <x v="0"/>
  </r>
  <r>
    <x v="11"/>
    <x v="1"/>
  </r>
  <r>
    <x v="11"/>
    <x v="2"/>
  </r>
  <r>
    <x v="11"/>
    <x v="1"/>
  </r>
  <r>
    <x v="11"/>
    <x v="0"/>
  </r>
  <r>
    <x v="11"/>
    <x v="4"/>
  </r>
  <r>
    <x v="11"/>
    <x v="1"/>
  </r>
  <r>
    <x v="11"/>
    <x v="1"/>
  </r>
  <r>
    <x v="11"/>
    <x v="3"/>
  </r>
  <r>
    <x v="11"/>
    <x v="1"/>
  </r>
  <r>
    <x v="12"/>
    <x v="1"/>
  </r>
  <r>
    <x v="12"/>
    <x v="1"/>
  </r>
  <r>
    <x v="12"/>
    <x v="2"/>
  </r>
  <r>
    <x v="12"/>
    <x v="3"/>
  </r>
  <r>
    <x v="12"/>
    <x v="1"/>
  </r>
  <r>
    <x v="12"/>
    <x v="1"/>
  </r>
  <r>
    <x v="12"/>
    <x v="0"/>
  </r>
  <r>
    <x v="12"/>
    <x v="1"/>
  </r>
  <r>
    <x v="16"/>
    <x v="0"/>
  </r>
  <r>
    <x v="1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4"/>
  </r>
  <r>
    <x v="6"/>
    <x v="0"/>
  </r>
  <r>
    <x v="6"/>
    <x v="0"/>
  </r>
  <r>
    <x v="3"/>
    <x v="1"/>
  </r>
  <r>
    <x v="3"/>
    <x v="1"/>
  </r>
  <r>
    <x v="14"/>
    <x v="1"/>
  </r>
  <r>
    <x v="20"/>
    <x v="1"/>
  </r>
  <r>
    <x v="20"/>
    <x v="1"/>
  </r>
  <r>
    <x v="20"/>
    <x v="1"/>
  </r>
  <r>
    <x v="4"/>
    <x v="0"/>
  </r>
  <r>
    <x v="4"/>
    <x v="1"/>
  </r>
  <r>
    <x v="4"/>
    <x v="0"/>
  </r>
  <r>
    <x v="4"/>
    <x v="0"/>
  </r>
  <r>
    <x v="4"/>
    <x v="6"/>
  </r>
  <r>
    <x v="4"/>
    <x v="1"/>
  </r>
  <r>
    <x v="4"/>
    <x v="0"/>
  </r>
  <r>
    <x v="19"/>
    <x v="2"/>
  </r>
  <r>
    <x v="19"/>
    <x v="1"/>
  </r>
  <r>
    <x v="19"/>
    <x v="2"/>
  </r>
  <r>
    <x v="19"/>
    <x v="1"/>
  </r>
  <r>
    <x v="19"/>
    <x v="1"/>
  </r>
  <r>
    <x v="19"/>
    <x v="1"/>
  </r>
  <r>
    <x v="19"/>
    <x v="1"/>
  </r>
  <r>
    <x v="19"/>
    <x v="0"/>
  </r>
  <r>
    <x v="19"/>
    <x v="6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19"/>
    <x v="7"/>
  </r>
  <r>
    <x v="19"/>
    <x v="3"/>
  </r>
  <r>
    <x v="19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6"/>
  </r>
  <r>
    <x v="1"/>
    <x v="0"/>
  </r>
  <r>
    <x v="1"/>
    <x v="0"/>
  </r>
  <r>
    <x v="1"/>
    <x v="0"/>
  </r>
  <r>
    <x v="1"/>
    <x v="3"/>
  </r>
  <r>
    <x v="1"/>
    <x v="3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0"/>
    <x v="0"/>
  </r>
  <r>
    <x v="11"/>
    <x v="2"/>
  </r>
  <r>
    <x v="11"/>
    <x v="1"/>
  </r>
  <r>
    <x v="11"/>
    <x v="4"/>
  </r>
  <r>
    <x v="11"/>
    <x v="0"/>
  </r>
  <r>
    <x v="11"/>
    <x v="0"/>
  </r>
  <r>
    <x v="11"/>
    <x v="1"/>
  </r>
  <r>
    <x v="11"/>
    <x v="2"/>
  </r>
  <r>
    <x v="12"/>
    <x v="1"/>
  </r>
  <r>
    <x v="16"/>
    <x v="0"/>
  </r>
  <r>
    <x v="16"/>
    <x v="0"/>
  </r>
  <r>
    <x v="16"/>
    <x v="0"/>
  </r>
  <r>
    <x v="6"/>
    <x v="6"/>
  </r>
  <r>
    <x v="6"/>
    <x v="2"/>
  </r>
  <r>
    <x v="6"/>
    <x v="4"/>
  </r>
  <r>
    <x v="6"/>
    <x v="1"/>
  </r>
  <r>
    <x v="6"/>
    <x v="0"/>
  </r>
  <r>
    <x v="6"/>
    <x v="0"/>
  </r>
  <r>
    <x v="6"/>
    <x v="1"/>
  </r>
  <r>
    <x v="6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2"/>
  </r>
  <r>
    <x v="4"/>
    <x v="0"/>
  </r>
  <r>
    <x v="4"/>
    <x v="2"/>
  </r>
  <r>
    <x v="4"/>
    <x v="1"/>
  </r>
  <r>
    <x v="4"/>
    <x v="0"/>
  </r>
  <r>
    <x v="4"/>
    <x v="0"/>
  </r>
  <r>
    <x v="4"/>
    <x v="0"/>
  </r>
  <r>
    <x v="19"/>
    <x v="2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3"/>
  </r>
  <r>
    <x v="19"/>
    <x v="6"/>
  </r>
  <r>
    <x v="19"/>
    <x v="1"/>
  </r>
  <r>
    <x v="19"/>
    <x v="1"/>
  </r>
  <r>
    <x v="19"/>
    <x v="1"/>
  </r>
  <r>
    <x v="19"/>
    <x v="6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2"/>
  </r>
  <r>
    <x v="19"/>
    <x v="1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1"/>
  </r>
  <r>
    <x v="1"/>
    <x v="0"/>
  </r>
  <r>
    <x v="1"/>
    <x v="2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1"/>
  </r>
  <r>
    <x v="1"/>
    <x v="2"/>
  </r>
  <r>
    <x v="1"/>
    <x v="4"/>
  </r>
  <r>
    <x v="1"/>
    <x v="2"/>
  </r>
  <r>
    <x v="1"/>
    <x v="2"/>
  </r>
  <r>
    <x v="1"/>
    <x v="0"/>
  </r>
  <r>
    <x v="1"/>
    <x v="0"/>
  </r>
  <r>
    <x v="1"/>
    <x v="0"/>
  </r>
  <r>
    <x v="10"/>
    <x v="0"/>
  </r>
  <r>
    <x v="11"/>
    <x v="1"/>
  </r>
  <r>
    <x v="11"/>
    <x v="1"/>
  </r>
  <r>
    <x v="11"/>
    <x v="1"/>
  </r>
  <r>
    <x v="11"/>
    <x v="2"/>
  </r>
  <r>
    <x v="11"/>
    <x v="1"/>
  </r>
  <r>
    <x v="12"/>
    <x v="0"/>
  </r>
  <r>
    <x v="16"/>
    <x v="0"/>
  </r>
  <r>
    <x v="16"/>
    <x v="0"/>
  </r>
  <r>
    <x v="16"/>
    <x v="0"/>
  </r>
  <r>
    <x v="16"/>
    <x v="0"/>
  </r>
  <r>
    <x v="16"/>
    <x v="1"/>
  </r>
  <r>
    <x v="6"/>
    <x v="2"/>
  </r>
  <r>
    <x v="6"/>
    <x v="3"/>
  </r>
  <r>
    <x v="6"/>
    <x v="1"/>
  </r>
  <r>
    <x v="20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7"/>
    <x v="6"/>
  </r>
  <r>
    <x v="4"/>
    <x v="3"/>
  </r>
  <r>
    <x v="4"/>
    <x v="2"/>
  </r>
  <r>
    <x v="4"/>
    <x v="1"/>
  </r>
  <r>
    <x v="4"/>
    <x v="6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2"/>
  </r>
  <r>
    <x v="4"/>
    <x v="1"/>
  </r>
  <r>
    <x v="4"/>
    <x v="2"/>
  </r>
  <r>
    <x v="4"/>
    <x v="6"/>
  </r>
  <r>
    <x v="4"/>
    <x v="1"/>
  </r>
  <r>
    <x v="4"/>
    <x v="2"/>
  </r>
  <r>
    <x v="4"/>
    <x v="3"/>
  </r>
  <r>
    <x v="4"/>
    <x v="1"/>
  </r>
  <r>
    <x v="4"/>
    <x v="2"/>
  </r>
  <r>
    <x v="21"/>
    <x v="0"/>
  </r>
  <r>
    <x v="19"/>
    <x v="2"/>
  </r>
  <r>
    <x v="19"/>
    <x v="6"/>
  </r>
  <r>
    <x v="19"/>
    <x v="1"/>
  </r>
  <r>
    <x v="19"/>
    <x v="1"/>
  </r>
  <r>
    <x v="19"/>
    <x v="1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1"/>
  </r>
  <r>
    <x v="19"/>
    <x v="1"/>
  </r>
  <r>
    <x v="19"/>
    <x v="2"/>
  </r>
  <r>
    <x v="19"/>
    <x v="0"/>
  </r>
  <r>
    <x v="19"/>
    <x v="0"/>
  </r>
  <r>
    <x v="19"/>
    <x v="0"/>
  </r>
  <r>
    <x v="19"/>
    <x v="2"/>
  </r>
  <r>
    <x v="19"/>
    <x v="0"/>
  </r>
  <r>
    <x v="19"/>
    <x v="0"/>
  </r>
  <r>
    <x v="19"/>
    <x v="1"/>
  </r>
  <r>
    <x v="19"/>
    <x v="0"/>
  </r>
  <r>
    <x v="19"/>
    <x v="0"/>
  </r>
  <r>
    <x v="19"/>
    <x v="4"/>
  </r>
  <r>
    <x v="19"/>
    <x v="0"/>
  </r>
  <r>
    <x v="19"/>
    <x v="0"/>
  </r>
  <r>
    <x v="19"/>
    <x v="0"/>
  </r>
  <r>
    <x v="19"/>
    <x v="1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2"/>
  </r>
  <r>
    <x v="8"/>
    <x v="1"/>
  </r>
  <r>
    <x v="8"/>
    <x v="1"/>
  </r>
  <r>
    <x v="8"/>
    <x v="1"/>
  </r>
  <r>
    <x v="8"/>
    <x v="1"/>
  </r>
  <r>
    <x v="13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4"/>
  </r>
  <r>
    <x v="1"/>
    <x v="0"/>
  </r>
  <r>
    <x v="1"/>
    <x v="1"/>
  </r>
  <r>
    <x v="1"/>
    <x v="1"/>
  </r>
  <r>
    <x v="1"/>
    <x v="1"/>
  </r>
  <r>
    <x v="1"/>
    <x v="1"/>
  </r>
  <r>
    <x v="1"/>
    <x v="7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7"/>
  </r>
  <r>
    <x v="1"/>
    <x v="2"/>
  </r>
  <r>
    <x v="1"/>
    <x v="1"/>
  </r>
  <r>
    <x v="1"/>
    <x v="0"/>
  </r>
  <r>
    <x v="1"/>
    <x v="0"/>
  </r>
  <r>
    <x v="1"/>
    <x v="1"/>
  </r>
  <r>
    <x v="1"/>
    <x v="4"/>
  </r>
  <r>
    <x v="1"/>
    <x v="4"/>
  </r>
  <r>
    <x v="1"/>
    <x v="1"/>
  </r>
  <r>
    <x v="10"/>
    <x v="1"/>
  </r>
  <r>
    <x v="10"/>
    <x v="1"/>
  </r>
  <r>
    <x v="10"/>
    <x v="1"/>
  </r>
  <r>
    <x v="10"/>
    <x v="1"/>
  </r>
  <r>
    <x v="11"/>
    <x v="2"/>
  </r>
  <r>
    <x v="11"/>
    <x v="3"/>
  </r>
  <r>
    <x v="12"/>
    <x v="2"/>
  </r>
  <r>
    <x v="12"/>
    <x v="1"/>
  </r>
  <r>
    <x v="16"/>
    <x v="0"/>
  </r>
  <r>
    <x v="16"/>
    <x v="3"/>
  </r>
  <r>
    <x v="16"/>
    <x v="0"/>
  </r>
  <r>
    <x v="16"/>
    <x v="0"/>
  </r>
  <r>
    <x v="16"/>
    <x v="0"/>
  </r>
  <r>
    <x v="6"/>
    <x v="0"/>
  </r>
  <r>
    <x v="6"/>
    <x v="1"/>
  </r>
  <r>
    <x v="6"/>
    <x v="1"/>
  </r>
  <r>
    <x v="20"/>
    <x v="1"/>
  </r>
  <r>
    <x v="20"/>
    <x v="3"/>
  </r>
  <r>
    <x v="20"/>
    <x v="2"/>
  </r>
  <r>
    <x v="20"/>
    <x v="0"/>
  </r>
  <r>
    <x v="20"/>
    <x v="0"/>
  </r>
  <r>
    <x v="20"/>
    <x v="0"/>
  </r>
  <r>
    <x v="4"/>
    <x v="0"/>
  </r>
  <r>
    <x v="4"/>
    <x v="1"/>
  </r>
  <r>
    <x v="4"/>
    <x v="2"/>
  </r>
  <r>
    <x v="4"/>
    <x v="1"/>
  </r>
  <r>
    <x v="4"/>
    <x v="6"/>
  </r>
  <r>
    <x v="4"/>
    <x v="1"/>
  </r>
  <r>
    <x v="4"/>
    <x v="1"/>
  </r>
  <r>
    <x v="4"/>
    <x v="2"/>
  </r>
  <r>
    <x v="4"/>
    <x v="6"/>
  </r>
  <r>
    <x v="4"/>
    <x v="1"/>
  </r>
  <r>
    <x v="4"/>
    <x v="1"/>
  </r>
  <r>
    <x v="4"/>
    <x v="1"/>
  </r>
  <r>
    <x v="4"/>
    <x v="1"/>
  </r>
  <r>
    <x v="4"/>
    <x v="1"/>
  </r>
  <r>
    <x v="19"/>
    <x v="1"/>
  </r>
  <r>
    <x v="19"/>
    <x v="1"/>
  </r>
  <r>
    <x v="19"/>
    <x v="1"/>
  </r>
  <r>
    <x v="19"/>
    <x v="6"/>
  </r>
  <r>
    <x v="19"/>
    <x v="1"/>
  </r>
  <r>
    <x v="19"/>
    <x v="0"/>
  </r>
  <r>
    <x v="19"/>
    <x v="0"/>
  </r>
  <r>
    <x v="19"/>
    <x v="0"/>
  </r>
  <r>
    <x v="6"/>
    <x v="1"/>
  </r>
  <r>
    <x v="19"/>
    <x v="0"/>
  </r>
  <r>
    <x v="19"/>
    <x v="2"/>
  </r>
  <r>
    <x v="19"/>
    <x v="6"/>
  </r>
  <r>
    <x v="19"/>
    <x v="6"/>
  </r>
  <r>
    <x v="19"/>
    <x v="6"/>
  </r>
  <r>
    <x v="19"/>
    <x v="6"/>
  </r>
  <r>
    <x v="19"/>
    <x v="6"/>
  </r>
  <r>
    <x v="19"/>
    <x v="6"/>
  </r>
  <r>
    <x v="19"/>
    <x v="0"/>
  </r>
  <r>
    <x v="19"/>
    <x v="1"/>
  </r>
  <r>
    <x v="19"/>
    <x v="6"/>
  </r>
  <r>
    <x v="19"/>
    <x v="0"/>
  </r>
  <r>
    <x v="19"/>
    <x v="0"/>
  </r>
  <r>
    <x v="19"/>
    <x v="2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8"/>
    <x v="2"/>
  </r>
  <r>
    <x v="1"/>
    <x v="1"/>
  </r>
  <r>
    <x v="1"/>
    <x v="4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4"/>
  </r>
  <r>
    <x v="11"/>
    <x v="1"/>
  </r>
  <r>
    <x v="1"/>
    <x v="0"/>
  </r>
  <r>
    <x v="1"/>
    <x v="2"/>
  </r>
  <r>
    <x v="1"/>
    <x v="4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0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2"/>
  </r>
  <r>
    <x v="1"/>
    <x v="4"/>
  </r>
  <r>
    <x v="1"/>
    <x v="0"/>
  </r>
  <r>
    <x v="1"/>
    <x v="1"/>
  </r>
  <r>
    <x v="1"/>
    <x v="0"/>
  </r>
  <r>
    <x v="1"/>
    <x v="1"/>
  </r>
  <r>
    <x v="1"/>
    <x v="1"/>
  </r>
  <r>
    <x v="11"/>
    <x v="1"/>
  </r>
  <r>
    <x v="11"/>
    <x v="1"/>
  </r>
  <r>
    <x v="16"/>
    <x v="7"/>
  </r>
  <r>
    <x v="16"/>
    <x v="0"/>
  </r>
  <r>
    <x v="16"/>
    <x v="0"/>
  </r>
  <r>
    <x v="16"/>
    <x v="1"/>
  </r>
  <r>
    <x v="14"/>
    <x v="6"/>
  </r>
  <r>
    <x v="20"/>
    <x v="0"/>
  </r>
  <r>
    <x v="20"/>
    <x v="0"/>
  </r>
  <r>
    <x v="20"/>
    <x v="4"/>
  </r>
  <r>
    <x v="20"/>
    <x v="1"/>
  </r>
  <r>
    <x v="20"/>
    <x v="2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2"/>
  </r>
  <r>
    <x v="4"/>
    <x v="0"/>
  </r>
  <r>
    <x v="4"/>
    <x v="2"/>
  </r>
  <r>
    <x v="4"/>
    <x v="2"/>
  </r>
  <r>
    <x v="4"/>
    <x v="2"/>
  </r>
  <r>
    <x v="4"/>
    <x v="1"/>
  </r>
  <r>
    <x v="4"/>
    <x v="2"/>
  </r>
  <r>
    <x v="4"/>
    <x v="1"/>
  </r>
  <r>
    <x v="4"/>
    <x v="1"/>
  </r>
  <r>
    <x v="4"/>
    <x v="1"/>
  </r>
  <r>
    <x v="4"/>
    <x v="2"/>
  </r>
  <r>
    <x v="7"/>
    <x v="1"/>
  </r>
  <r>
    <x v="2"/>
    <x v="0"/>
  </r>
  <r>
    <x v="19"/>
    <x v="3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2"/>
  </r>
  <r>
    <x v="19"/>
    <x v="0"/>
  </r>
  <r>
    <x v="19"/>
    <x v="0"/>
  </r>
  <r>
    <x v="19"/>
    <x v="1"/>
  </r>
  <r>
    <x v="19"/>
    <x v="1"/>
  </r>
  <r>
    <x v="19"/>
    <x v="1"/>
  </r>
  <r>
    <x v="19"/>
    <x v="1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19"/>
    <x v="3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1"/>
  </r>
  <r>
    <x v="19"/>
    <x v="1"/>
  </r>
  <r>
    <x v="19"/>
    <x v="1"/>
  </r>
  <r>
    <x v="19"/>
    <x v="1"/>
  </r>
  <r>
    <x v="19"/>
    <x v="0"/>
  </r>
  <r>
    <x v="8"/>
    <x v="3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3"/>
  </r>
  <r>
    <x v="8"/>
    <x v="1"/>
  </r>
  <r>
    <x v="8"/>
    <x v="4"/>
  </r>
  <r>
    <x v="8"/>
    <x v="4"/>
  </r>
  <r>
    <x v="8"/>
    <x v="2"/>
  </r>
  <r>
    <x v="1"/>
    <x v="1"/>
  </r>
  <r>
    <x v="1"/>
    <x v="2"/>
  </r>
  <r>
    <x v="1"/>
    <x v="7"/>
  </r>
  <r>
    <x v="1"/>
    <x v="7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4"/>
  </r>
  <r>
    <x v="1"/>
    <x v="4"/>
  </r>
  <r>
    <x v="1"/>
    <x v="4"/>
  </r>
  <r>
    <x v="1"/>
    <x v="4"/>
  </r>
  <r>
    <x v="1"/>
    <x v="1"/>
  </r>
  <r>
    <x v="1"/>
    <x v="1"/>
  </r>
  <r>
    <x v="1"/>
    <x v="4"/>
  </r>
  <r>
    <x v="1"/>
    <x v="4"/>
  </r>
  <r>
    <x v="1"/>
    <x v="4"/>
  </r>
  <r>
    <x v="1"/>
    <x v="1"/>
  </r>
  <r>
    <x v="10"/>
    <x v="1"/>
  </r>
  <r>
    <x v="11"/>
    <x v="1"/>
  </r>
  <r>
    <x v="11"/>
    <x v="0"/>
  </r>
  <r>
    <x v="11"/>
    <x v="1"/>
  </r>
  <r>
    <x v="11"/>
    <x v="1"/>
  </r>
  <r>
    <x v="11"/>
    <x v="1"/>
  </r>
  <r>
    <x v="16"/>
    <x v="0"/>
  </r>
  <r>
    <x v="20"/>
    <x v="1"/>
  </r>
  <r>
    <x v="20"/>
    <x v="1"/>
  </r>
  <r>
    <x v="20"/>
    <x v="0"/>
  </r>
  <r>
    <x v="20"/>
    <x v="1"/>
  </r>
  <r>
    <x v="20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4"/>
  </r>
  <r>
    <x v="4"/>
    <x v="1"/>
  </r>
  <r>
    <x v="4"/>
    <x v="0"/>
  </r>
  <r>
    <x v="4"/>
    <x v="1"/>
  </r>
  <r>
    <x v="4"/>
    <x v="1"/>
  </r>
  <r>
    <x v="4"/>
    <x v="0"/>
  </r>
  <r>
    <x v="4"/>
    <x v="2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7"/>
    <x v="1"/>
  </r>
  <r>
    <x v="7"/>
    <x v="3"/>
  </r>
  <r>
    <x v="7"/>
    <x v="0"/>
  </r>
  <r>
    <x v="4"/>
    <x v="2"/>
  </r>
  <r>
    <x v="19"/>
    <x v="0"/>
  </r>
  <r>
    <x v="19"/>
    <x v="1"/>
  </r>
  <r>
    <x v="19"/>
    <x v="1"/>
  </r>
  <r>
    <x v="19"/>
    <x v="1"/>
  </r>
  <r>
    <x v="19"/>
    <x v="1"/>
  </r>
  <r>
    <x v="19"/>
    <x v="2"/>
  </r>
  <r>
    <x v="19"/>
    <x v="1"/>
  </r>
  <r>
    <x v="19"/>
    <x v="1"/>
  </r>
  <r>
    <x v="19"/>
    <x v="0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19"/>
    <x v="0"/>
  </r>
  <r>
    <x v="19"/>
    <x v="1"/>
  </r>
  <r>
    <x v="19"/>
    <x v="0"/>
  </r>
  <r>
    <x v="19"/>
    <x v="1"/>
  </r>
  <r>
    <x v="19"/>
    <x v="0"/>
  </r>
  <r>
    <x v="19"/>
    <x v="1"/>
  </r>
  <r>
    <x v="19"/>
    <x v="2"/>
  </r>
  <r>
    <x v="19"/>
    <x v="1"/>
  </r>
  <r>
    <x v="19"/>
    <x v="1"/>
  </r>
  <r>
    <x v="19"/>
    <x v="1"/>
  </r>
  <r>
    <x v="19"/>
    <x v="0"/>
  </r>
  <r>
    <x v="19"/>
    <x v="1"/>
  </r>
  <r>
    <x v="19"/>
    <x v="1"/>
  </r>
  <r>
    <x v="8"/>
    <x v="1"/>
  </r>
  <r>
    <x v="8"/>
    <x v="2"/>
  </r>
  <r>
    <x v="8"/>
    <x v="2"/>
  </r>
  <r>
    <x v="8"/>
    <x v="1"/>
  </r>
  <r>
    <x v="8"/>
    <x v="2"/>
  </r>
  <r>
    <x v="8"/>
    <x v="1"/>
  </r>
  <r>
    <x v="13"/>
    <x v="2"/>
  </r>
  <r>
    <x v="13"/>
    <x v="0"/>
  </r>
  <r>
    <x v="13"/>
    <x v="0"/>
  </r>
  <r>
    <x v="13"/>
    <x v="0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6"/>
  </r>
  <r>
    <x v="1"/>
    <x v="4"/>
  </r>
  <r>
    <x v="1"/>
    <x v="0"/>
  </r>
  <r>
    <x v="1"/>
    <x v="0"/>
  </r>
  <r>
    <x v="1"/>
    <x v="0"/>
  </r>
  <r>
    <x v="1"/>
    <x v="4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2"/>
  </r>
  <r>
    <x v="1"/>
    <x v="4"/>
  </r>
  <r>
    <x v="1"/>
    <x v="4"/>
  </r>
  <r>
    <x v="1"/>
    <x v="4"/>
  </r>
  <r>
    <x v="1"/>
    <x v="1"/>
  </r>
  <r>
    <x v="1"/>
    <x v="0"/>
  </r>
  <r>
    <x v="1"/>
    <x v="0"/>
  </r>
  <r>
    <x v="1"/>
    <x v="2"/>
  </r>
  <r>
    <x v="10"/>
    <x v="0"/>
  </r>
  <r>
    <x v="10"/>
    <x v="3"/>
  </r>
  <r>
    <x v="11"/>
    <x v="1"/>
  </r>
  <r>
    <x v="11"/>
    <x v="3"/>
  </r>
  <r>
    <x v="11"/>
    <x v="3"/>
  </r>
  <r>
    <x v="12"/>
    <x v="1"/>
  </r>
  <r>
    <x v="12"/>
    <x v="2"/>
  </r>
  <r>
    <x v="12"/>
    <x v="1"/>
  </r>
  <r>
    <x v="16"/>
    <x v="1"/>
  </r>
  <r>
    <x v="16"/>
    <x v="4"/>
  </r>
  <r>
    <x v="16"/>
    <x v="1"/>
  </r>
  <r>
    <x v="16"/>
    <x v="0"/>
  </r>
  <r>
    <x v="16"/>
    <x v="1"/>
  </r>
  <r>
    <x v="20"/>
    <x v="1"/>
  </r>
  <r>
    <x v="20"/>
    <x v="3"/>
  </r>
  <r>
    <x v="20"/>
    <x v="3"/>
  </r>
  <r>
    <x v="20"/>
    <x v="1"/>
  </r>
  <r>
    <x v="4"/>
    <x v="1"/>
  </r>
  <r>
    <x v="4"/>
    <x v="0"/>
  </r>
  <r>
    <x v="4"/>
    <x v="2"/>
  </r>
  <r>
    <x v="4"/>
    <x v="1"/>
  </r>
  <r>
    <x v="4"/>
    <x v="1"/>
  </r>
  <r>
    <x v="4"/>
    <x v="6"/>
  </r>
  <r>
    <x v="4"/>
    <x v="0"/>
  </r>
  <r>
    <x v="4"/>
    <x v="2"/>
  </r>
  <r>
    <x v="4"/>
    <x v="0"/>
  </r>
  <r>
    <x v="4"/>
    <x v="2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2"/>
  </r>
  <r>
    <x v="4"/>
    <x v="3"/>
  </r>
  <r>
    <x v="4"/>
    <x v="6"/>
  </r>
  <r>
    <x v="4"/>
    <x v="1"/>
  </r>
  <r>
    <x v="4"/>
    <x v="2"/>
  </r>
  <r>
    <x v="4"/>
    <x v="1"/>
  </r>
  <r>
    <x v="4"/>
    <x v="6"/>
  </r>
  <r>
    <x v="4"/>
    <x v="2"/>
  </r>
  <r>
    <x v="4"/>
    <x v="2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6"/>
  </r>
  <r>
    <x v="22"/>
    <x v="0"/>
  </r>
  <r>
    <x v="19"/>
    <x v="1"/>
  </r>
  <r>
    <x v="19"/>
    <x v="2"/>
  </r>
  <r>
    <x v="19"/>
    <x v="0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3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0"/>
  </r>
  <r>
    <x v="8"/>
    <x v="6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3"/>
  </r>
  <r>
    <x v="8"/>
    <x v="1"/>
  </r>
  <r>
    <x v="8"/>
    <x v="3"/>
  </r>
  <r>
    <x v="13"/>
    <x v="1"/>
  </r>
  <r>
    <x v="1"/>
    <x v="3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6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6"/>
    <x v="0"/>
  </r>
  <r>
    <x v="16"/>
    <x v="4"/>
  </r>
  <r>
    <x v="16"/>
    <x v="1"/>
  </r>
  <r>
    <x v="6"/>
    <x v="2"/>
  </r>
  <r>
    <x v="6"/>
    <x v="1"/>
  </r>
  <r>
    <x v="6"/>
    <x v="1"/>
  </r>
  <r>
    <x v="3"/>
    <x v="1"/>
  </r>
  <r>
    <x v="20"/>
    <x v="0"/>
  </r>
  <r>
    <x v="20"/>
    <x v="1"/>
  </r>
  <r>
    <x v="20"/>
    <x v="4"/>
  </r>
  <r>
    <x v="20"/>
    <x v="1"/>
  </r>
  <r>
    <x v="4"/>
    <x v="1"/>
  </r>
  <r>
    <x v="4"/>
    <x v="0"/>
  </r>
  <r>
    <x v="4"/>
    <x v="1"/>
  </r>
  <r>
    <x v="4"/>
    <x v="2"/>
  </r>
  <r>
    <x v="4"/>
    <x v="0"/>
  </r>
  <r>
    <x v="4"/>
    <x v="1"/>
  </r>
  <r>
    <x v="4"/>
    <x v="0"/>
  </r>
  <r>
    <x v="4"/>
    <x v="1"/>
  </r>
  <r>
    <x v="4"/>
    <x v="1"/>
  </r>
  <r>
    <x v="4"/>
    <x v="6"/>
  </r>
  <r>
    <x v="4"/>
    <x v="0"/>
  </r>
  <r>
    <x v="4"/>
    <x v="0"/>
  </r>
  <r>
    <x v="4"/>
    <x v="1"/>
  </r>
  <r>
    <x v="4"/>
    <x v="1"/>
  </r>
  <r>
    <x v="4"/>
    <x v="2"/>
  </r>
  <r>
    <x v="4"/>
    <x v="2"/>
  </r>
  <r>
    <x v="4"/>
    <x v="1"/>
  </r>
  <r>
    <x v="4"/>
    <x v="2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4"/>
  </r>
  <r>
    <x v="4"/>
    <x v="4"/>
  </r>
  <r>
    <x v="4"/>
    <x v="4"/>
  </r>
  <r>
    <x v="4"/>
    <x v="4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9"/>
    <x v="1"/>
  </r>
  <r>
    <x v="19"/>
    <x v="1"/>
  </r>
  <r>
    <x v="19"/>
    <x v="0"/>
  </r>
  <r>
    <x v="19"/>
    <x v="6"/>
  </r>
  <r>
    <x v="19"/>
    <x v="1"/>
  </r>
  <r>
    <x v="19"/>
    <x v="0"/>
  </r>
  <r>
    <x v="19"/>
    <x v="0"/>
  </r>
  <r>
    <x v="19"/>
    <x v="1"/>
  </r>
  <r>
    <x v="8"/>
    <x v="0"/>
  </r>
  <r>
    <x v="8"/>
    <x v="2"/>
  </r>
  <r>
    <x v="8"/>
    <x v="2"/>
  </r>
  <r>
    <x v="8"/>
    <x v="3"/>
  </r>
  <r>
    <x v="13"/>
    <x v="1"/>
  </r>
  <r>
    <x v="1"/>
    <x v="3"/>
  </r>
  <r>
    <x v="1"/>
    <x v="0"/>
  </r>
  <r>
    <x v="1"/>
    <x v="2"/>
  </r>
  <r>
    <x v="1"/>
    <x v="1"/>
  </r>
  <r>
    <x v="1"/>
    <x v="6"/>
  </r>
  <r>
    <x v="1"/>
    <x v="0"/>
  </r>
  <r>
    <x v="1"/>
    <x v="1"/>
  </r>
  <r>
    <x v="1"/>
    <x v="3"/>
  </r>
  <r>
    <x v="1"/>
    <x v="0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1"/>
  </r>
  <r>
    <x v="11"/>
    <x v="1"/>
  </r>
  <r>
    <x v="11"/>
    <x v="4"/>
  </r>
  <r>
    <x v="12"/>
    <x v="0"/>
  </r>
  <r>
    <x v="16"/>
    <x v="0"/>
  </r>
  <r>
    <x v="16"/>
    <x v="0"/>
  </r>
  <r>
    <x v="6"/>
    <x v="1"/>
  </r>
  <r>
    <x v="3"/>
    <x v="1"/>
  </r>
  <r>
    <x v="14"/>
    <x v="4"/>
  </r>
  <r>
    <x v="20"/>
    <x v="0"/>
  </r>
  <r>
    <x v="20"/>
    <x v="2"/>
  </r>
  <r>
    <x v="20"/>
    <x v="1"/>
  </r>
  <r>
    <x v="20"/>
    <x v="1"/>
  </r>
  <r>
    <x v="20"/>
    <x v="1"/>
  </r>
  <r>
    <x v="4"/>
    <x v="0"/>
  </r>
  <r>
    <x v="4"/>
    <x v="1"/>
  </r>
  <r>
    <x v="4"/>
    <x v="2"/>
  </r>
  <r>
    <x v="4"/>
    <x v="1"/>
  </r>
  <r>
    <x v="4"/>
    <x v="4"/>
  </r>
  <r>
    <x v="4"/>
    <x v="1"/>
  </r>
  <r>
    <x v="4"/>
    <x v="1"/>
  </r>
  <r>
    <x v="4"/>
    <x v="3"/>
  </r>
  <r>
    <x v="4"/>
    <x v="2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2"/>
  </r>
  <r>
    <x v="7"/>
    <x v="0"/>
  </r>
  <r>
    <x v="18"/>
    <x v="1"/>
  </r>
  <r>
    <x v="21"/>
    <x v="1"/>
  </r>
  <r>
    <x v="22"/>
    <x v="1"/>
  </r>
  <r>
    <x v="19"/>
    <x v="0"/>
  </r>
  <r>
    <x v="19"/>
    <x v="1"/>
  </r>
  <r>
    <x v="19"/>
    <x v="0"/>
  </r>
  <r>
    <x v="19"/>
    <x v="3"/>
  </r>
  <r>
    <x v="19"/>
    <x v="1"/>
  </r>
  <r>
    <x v="19"/>
    <x v="1"/>
  </r>
  <r>
    <x v="19"/>
    <x v="1"/>
  </r>
  <r>
    <x v="8"/>
    <x v="2"/>
  </r>
  <r>
    <x v="8"/>
    <x v="6"/>
  </r>
  <r>
    <x v="8"/>
    <x v="2"/>
  </r>
  <r>
    <x v="8"/>
    <x v="0"/>
  </r>
  <r>
    <x v="8"/>
    <x v="1"/>
  </r>
  <r>
    <x v="8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2"/>
  </r>
  <r>
    <x v="1"/>
    <x v="7"/>
  </r>
  <r>
    <x v="1"/>
    <x v="0"/>
  </r>
  <r>
    <x v="1"/>
    <x v="6"/>
  </r>
  <r>
    <x v="1"/>
    <x v="3"/>
  </r>
  <r>
    <x v="1"/>
    <x v="4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1"/>
    <x v="0"/>
  </r>
  <r>
    <x v="11"/>
    <x v="0"/>
  </r>
  <r>
    <x v="11"/>
    <x v="1"/>
  </r>
  <r>
    <x v="11"/>
    <x v="0"/>
  </r>
  <r>
    <x v="6"/>
    <x v="3"/>
  </r>
  <r>
    <x v="6"/>
    <x v="1"/>
  </r>
  <r>
    <x v="6"/>
    <x v="1"/>
  </r>
  <r>
    <x v="3"/>
    <x v="0"/>
  </r>
  <r>
    <x v="3"/>
    <x v="1"/>
  </r>
  <r>
    <x v="14"/>
    <x v="1"/>
  </r>
  <r>
    <x v="14"/>
    <x v="1"/>
  </r>
  <r>
    <x v="10"/>
    <x v="4"/>
  </r>
  <r>
    <x v="20"/>
    <x v="2"/>
  </r>
  <r>
    <x v="20"/>
    <x v="1"/>
  </r>
  <r>
    <x v="20"/>
    <x v="2"/>
  </r>
  <r>
    <x v="20"/>
    <x v="4"/>
  </r>
  <r>
    <x v="20"/>
    <x v="1"/>
  </r>
  <r>
    <x v="4"/>
    <x v="0"/>
  </r>
  <r>
    <x v="4"/>
    <x v="0"/>
  </r>
  <r>
    <x v="4"/>
    <x v="6"/>
  </r>
  <r>
    <x v="4"/>
    <x v="1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4"/>
  </r>
  <r>
    <x v="4"/>
    <x v="1"/>
  </r>
  <r>
    <x v="4"/>
    <x v="1"/>
  </r>
  <r>
    <x v="4"/>
    <x v="1"/>
  </r>
  <r>
    <x v="4"/>
    <x v="6"/>
  </r>
  <r>
    <x v="4"/>
    <x v="1"/>
  </r>
  <r>
    <x v="4"/>
    <x v="1"/>
  </r>
  <r>
    <x v="4"/>
    <x v="1"/>
  </r>
  <r>
    <x v="4"/>
    <x v="4"/>
  </r>
  <r>
    <x v="4"/>
    <x v="1"/>
  </r>
  <r>
    <x v="22"/>
    <x v="0"/>
  </r>
  <r>
    <x v="19"/>
    <x v="1"/>
  </r>
  <r>
    <x v="19"/>
    <x v="1"/>
  </r>
  <r>
    <x v="8"/>
    <x v="1"/>
  </r>
  <r>
    <x v="13"/>
    <x v="1"/>
  </r>
  <r>
    <x v="1"/>
    <x v="1"/>
  </r>
  <r>
    <x v="1"/>
    <x v="2"/>
  </r>
  <r>
    <x v="1"/>
    <x v="6"/>
  </r>
  <r>
    <x v="1"/>
    <x v="2"/>
  </r>
  <r>
    <x v="1"/>
    <x v="1"/>
  </r>
  <r>
    <x v="1"/>
    <x v="0"/>
  </r>
  <r>
    <x v="1"/>
    <x v="1"/>
  </r>
  <r>
    <x v="1"/>
    <x v="4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6"/>
  </r>
  <r>
    <x v="1"/>
    <x v="0"/>
  </r>
  <r>
    <x v="1"/>
    <x v="2"/>
  </r>
  <r>
    <x v="1"/>
    <x v="2"/>
  </r>
  <r>
    <x v="1"/>
    <x v="0"/>
  </r>
  <r>
    <x v="1"/>
    <x v="1"/>
  </r>
  <r>
    <x v="11"/>
    <x v="4"/>
  </r>
  <r>
    <x v="11"/>
    <x v="4"/>
  </r>
  <r>
    <x v="11"/>
    <x v="3"/>
  </r>
  <r>
    <x v="11"/>
    <x v="1"/>
  </r>
  <r>
    <x v="11"/>
    <x v="1"/>
  </r>
  <r>
    <x v="11"/>
    <x v="1"/>
  </r>
  <r>
    <x v="16"/>
    <x v="7"/>
  </r>
  <r>
    <x v="20"/>
    <x v="1"/>
  </r>
  <r>
    <x v="20"/>
    <x v="2"/>
  </r>
  <r>
    <x v="20"/>
    <x v="0"/>
  </r>
  <r>
    <x v="20"/>
    <x v="2"/>
  </r>
  <r>
    <x v="4"/>
    <x v="1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2"/>
  </r>
  <r>
    <x v="4"/>
    <x v="1"/>
  </r>
  <r>
    <x v="4"/>
    <x v="4"/>
  </r>
  <r>
    <x v="4"/>
    <x v="1"/>
  </r>
  <r>
    <x v="4"/>
    <x v="1"/>
  </r>
  <r>
    <x v="4"/>
    <x v="2"/>
  </r>
  <r>
    <x v="22"/>
    <x v="1"/>
  </r>
  <r>
    <x v="19"/>
    <x v="0"/>
  </r>
  <r>
    <x v="19"/>
    <x v="2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2"/>
  </r>
  <r>
    <x v="19"/>
    <x v="1"/>
  </r>
  <r>
    <x v="19"/>
    <x v="2"/>
  </r>
  <r>
    <x v="19"/>
    <x v="1"/>
  </r>
  <r>
    <x v="19"/>
    <x v="2"/>
  </r>
  <r>
    <x v="8"/>
    <x v="3"/>
  </r>
  <r>
    <x v="8"/>
    <x v="2"/>
  </r>
  <r>
    <x v="8"/>
    <x v="0"/>
  </r>
  <r>
    <x v="8"/>
    <x v="4"/>
  </r>
  <r>
    <x v="13"/>
    <x v="0"/>
  </r>
  <r>
    <x v="1"/>
    <x v="0"/>
  </r>
  <r>
    <x v="1"/>
    <x v="0"/>
  </r>
  <r>
    <x v="1"/>
    <x v="0"/>
  </r>
  <r>
    <x v="1"/>
    <x v="0"/>
  </r>
  <r>
    <x v="1"/>
    <x v="4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1"/>
    <x v="4"/>
  </r>
  <r>
    <x v="1"/>
    <x v="0"/>
  </r>
  <r>
    <x v="1"/>
    <x v="1"/>
  </r>
  <r>
    <x v="1"/>
    <x v="1"/>
  </r>
  <r>
    <x v="1"/>
    <x v="2"/>
  </r>
  <r>
    <x v="1"/>
    <x v="0"/>
  </r>
  <r>
    <x v="1"/>
    <x v="7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1"/>
  </r>
  <r>
    <x v="1"/>
    <x v="2"/>
  </r>
  <r>
    <x v="1"/>
    <x v="2"/>
  </r>
  <r>
    <x v="1"/>
    <x v="2"/>
  </r>
  <r>
    <x v="11"/>
    <x v="1"/>
  </r>
  <r>
    <x v="12"/>
    <x v="1"/>
  </r>
  <r>
    <x v="20"/>
    <x v="1"/>
  </r>
  <r>
    <x v="20"/>
    <x v="1"/>
  </r>
  <r>
    <x v="20"/>
    <x v="2"/>
  </r>
  <r>
    <x v="20"/>
    <x v="2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6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8"/>
    <x v="2"/>
  </r>
  <r>
    <x v="8"/>
    <x v="2"/>
  </r>
  <r>
    <x v="8"/>
    <x v="1"/>
  </r>
  <r>
    <x v="8"/>
    <x v="1"/>
  </r>
  <r>
    <x v="8"/>
    <x v="1"/>
  </r>
  <r>
    <x v="8"/>
    <x v="4"/>
  </r>
  <r>
    <x v="8"/>
    <x v="3"/>
  </r>
  <r>
    <x v="8"/>
    <x v="1"/>
  </r>
  <r>
    <x v="8"/>
    <x v="1"/>
  </r>
  <r>
    <x v="8"/>
    <x v="4"/>
  </r>
  <r>
    <x v="1"/>
    <x v="2"/>
  </r>
  <r>
    <x v="1"/>
    <x v="4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11"/>
    <x v="3"/>
  </r>
  <r>
    <x v="11"/>
    <x v="1"/>
  </r>
  <r>
    <x v="11"/>
    <x v="0"/>
  </r>
  <r>
    <x v="11"/>
    <x v="0"/>
  </r>
  <r>
    <x v="11"/>
    <x v="0"/>
  </r>
  <r>
    <x v="11"/>
    <x v="1"/>
  </r>
  <r>
    <x v="11"/>
    <x v="3"/>
  </r>
  <r>
    <x v="15"/>
    <x v="1"/>
  </r>
  <r>
    <x v="6"/>
    <x v="4"/>
  </r>
  <r>
    <x v="6"/>
    <x v="2"/>
  </r>
  <r>
    <x v="6"/>
    <x v="2"/>
  </r>
  <r>
    <x v="14"/>
    <x v="2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19"/>
    <x v="0"/>
  </r>
  <r>
    <x v="19"/>
    <x v="4"/>
  </r>
  <r>
    <x v="19"/>
    <x v="1"/>
  </r>
  <r>
    <x v="19"/>
    <x v="2"/>
  </r>
  <r>
    <x v="19"/>
    <x v="2"/>
  </r>
  <r>
    <x v="19"/>
    <x v="2"/>
  </r>
  <r>
    <x v="19"/>
    <x v="1"/>
  </r>
  <r>
    <x v="8"/>
    <x v="4"/>
  </r>
  <r>
    <x v="8"/>
    <x v="4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2"/>
  </r>
  <r>
    <x v="8"/>
    <x v="3"/>
  </r>
  <r>
    <x v="1"/>
    <x v="1"/>
  </r>
  <r>
    <x v="1"/>
    <x v="2"/>
  </r>
  <r>
    <x v="1"/>
    <x v="3"/>
  </r>
  <r>
    <x v="1"/>
    <x v="1"/>
  </r>
  <r>
    <x v="1"/>
    <x v="2"/>
  </r>
  <r>
    <x v="1"/>
    <x v="0"/>
  </r>
  <r>
    <x v="1"/>
    <x v="2"/>
  </r>
  <r>
    <x v="1"/>
    <x v="0"/>
  </r>
  <r>
    <x v="1"/>
    <x v="2"/>
  </r>
  <r>
    <x v="1"/>
    <x v="2"/>
  </r>
  <r>
    <x v="1"/>
    <x v="1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1"/>
    <x v="1"/>
  </r>
  <r>
    <x v="11"/>
    <x v="1"/>
  </r>
  <r>
    <x v="11"/>
    <x v="0"/>
  </r>
  <r>
    <x v="11"/>
    <x v="2"/>
  </r>
  <r>
    <x v="11"/>
    <x v="2"/>
  </r>
  <r>
    <x v="11"/>
    <x v="1"/>
  </r>
  <r>
    <x v="11"/>
    <x v="2"/>
  </r>
  <r>
    <x v="11"/>
    <x v="0"/>
  </r>
  <r>
    <x v="11"/>
    <x v="1"/>
  </r>
  <r>
    <x v="11"/>
    <x v="1"/>
  </r>
  <r>
    <x v="12"/>
    <x v="1"/>
  </r>
  <r>
    <x v="16"/>
    <x v="0"/>
  </r>
  <r>
    <x v="6"/>
    <x v="1"/>
  </r>
  <r>
    <x v="6"/>
    <x v="1"/>
  </r>
  <r>
    <x v="6"/>
    <x v="2"/>
  </r>
  <r>
    <x v="6"/>
    <x v="0"/>
  </r>
  <r>
    <x v="14"/>
    <x v="3"/>
  </r>
  <r>
    <x v="14"/>
    <x v="1"/>
  </r>
  <r>
    <x v="20"/>
    <x v="0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0"/>
  </r>
  <r>
    <x v="4"/>
    <x v="3"/>
  </r>
  <r>
    <x v="7"/>
    <x v="1"/>
  </r>
  <r>
    <x v="7"/>
    <x v="2"/>
  </r>
  <r>
    <x v="4"/>
    <x v="2"/>
  </r>
  <r>
    <x v="19"/>
    <x v="1"/>
  </r>
  <r>
    <x v="19"/>
    <x v="1"/>
  </r>
  <r>
    <x v="19"/>
    <x v="1"/>
  </r>
  <r>
    <x v="19"/>
    <x v="0"/>
  </r>
  <r>
    <x v="19"/>
    <x v="1"/>
  </r>
  <r>
    <x v="19"/>
    <x v="4"/>
  </r>
  <r>
    <x v="19"/>
    <x v="1"/>
  </r>
  <r>
    <x v="19"/>
    <x v="3"/>
  </r>
  <r>
    <x v="19"/>
    <x v="1"/>
  </r>
  <r>
    <x v="19"/>
    <x v="1"/>
  </r>
  <r>
    <x v="19"/>
    <x v="0"/>
  </r>
  <r>
    <x v="19"/>
    <x v="1"/>
  </r>
  <r>
    <x v="8"/>
    <x v="4"/>
  </r>
  <r>
    <x v="8"/>
    <x v="4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1"/>
    <x v="1"/>
  </r>
  <r>
    <x v="11"/>
    <x v="1"/>
  </r>
  <r>
    <x v="11"/>
    <x v="2"/>
  </r>
  <r>
    <x v="11"/>
    <x v="1"/>
  </r>
  <r>
    <x v="12"/>
    <x v="2"/>
  </r>
  <r>
    <x v="15"/>
    <x v="0"/>
  </r>
  <r>
    <x v="12"/>
    <x v="4"/>
  </r>
  <r>
    <x v="12"/>
    <x v="4"/>
  </r>
  <r>
    <x v="14"/>
    <x v="3"/>
  </r>
  <r>
    <x v="20"/>
    <x v="1"/>
  </r>
  <r>
    <x v="4"/>
    <x v="1"/>
  </r>
  <r>
    <x v="4"/>
    <x v="6"/>
  </r>
  <r>
    <x v="4"/>
    <x v="4"/>
  </r>
  <r>
    <x v="4"/>
    <x v="2"/>
  </r>
  <r>
    <x v="4"/>
    <x v="1"/>
  </r>
  <r>
    <x v="4"/>
    <x v="4"/>
  </r>
  <r>
    <x v="4"/>
    <x v="2"/>
  </r>
  <r>
    <x v="4"/>
    <x v="2"/>
  </r>
  <r>
    <x v="4"/>
    <x v="1"/>
  </r>
  <r>
    <x v="4"/>
    <x v="1"/>
  </r>
  <r>
    <x v="4"/>
    <x v="2"/>
  </r>
  <r>
    <x v="4"/>
    <x v="1"/>
  </r>
  <r>
    <x v="4"/>
    <x v="2"/>
  </r>
  <r>
    <x v="4"/>
    <x v="2"/>
  </r>
  <r>
    <x v="4"/>
    <x v="3"/>
  </r>
  <r>
    <x v="4"/>
    <x v="0"/>
  </r>
  <r>
    <x v="4"/>
    <x v="0"/>
  </r>
  <r>
    <x v="4"/>
    <x v="1"/>
  </r>
  <r>
    <x v="4"/>
    <x v="4"/>
  </r>
  <r>
    <x v="4"/>
    <x v="4"/>
  </r>
  <r>
    <x v="4"/>
    <x v="4"/>
  </r>
  <r>
    <x v="4"/>
    <x v="4"/>
  </r>
  <r>
    <x v="4"/>
    <x v="4"/>
  </r>
  <r>
    <x v="4"/>
    <x v="1"/>
  </r>
  <r>
    <x v="4"/>
    <x v="4"/>
  </r>
  <r>
    <x v="4"/>
    <x v="1"/>
  </r>
  <r>
    <x v="4"/>
    <x v="2"/>
  </r>
  <r>
    <x v="4"/>
    <x v="1"/>
  </r>
  <r>
    <x v="19"/>
    <x v="1"/>
  </r>
  <r>
    <x v="19"/>
    <x v="0"/>
  </r>
  <r>
    <x v="19"/>
    <x v="0"/>
  </r>
  <r>
    <x v="19"/>
    <x v="1"/>
  </r>
  <r>
    <x v="19"/>
    <x v="1"/>
  </r>
  <r>
    <x v="19"/>
    <x v="0"/>
  </r>
  <r>
    <x v="19"/>
    <x v="1"/>
  </r>
  <r>
    <x v="19"/>
    <x v="3"/>
  </r>
  <r>
    <x v="8"/>
    <x v="4"/>
  </r>
  <r>
    <x v="8"/>
    <x v="4"/>
  </r>
  <r>
    <x v="8"/>
    <x v="1"/>
  </r>
  <r>
    <x v="8"/>
    <x v="4"/>
  </r>
  <r>
    <x v="13"/>
    <x v="6"/>
  </r>
  <r>
    <x v="13"/>
    <x v="1"/>
  </r>
  <r>
    <x v="1"/>
    <x v="1"/>
  </r>
  <r>
    <x v="1"/>
    <x v="1"/>
  </r>
  <r>
    <x v="1"/>
    <x v="1"/>
  </r>
  <r>
    <x v="1"/>
    <x v="1"/>
  </r>
  <r>
    <x v="1"/>
    <x v="3"/>
  </r>
  <r>
    <x v="1"/>
    <x v="2"/>
  </r>
  <r>
    <x v="1"/>
    <x v="0"/>
  </r>
  <r>
    <x v="1"/>
    <x v="0"/>
  </r>
  <r>
    <x v="1"/>
    <x v="1"/>
  </r>
  <r>
    <x v="1"/>
    <x v="3"/>
  </r>
  <r>
    <x v="1"/>
    <x v="2"/>
  </r>
  <r>
    <x v="1"/>
    <x v="4"/>
  </r>
  <r>
    <x v="1"/>
    <x v="2"/>
  </r>
  <r>
    <x v="1"/>
    <x v="0"/>
  </r>
  <r>
    <x v="1"/>
    <x v="3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2"/>
  </r>
  <r>
    <x v="1"/>
    <x v="1"/>
  </r>
  <r>
    <x v="1"/>
    <x v="4"/>
  </r>
  <r>
    <x v="1"/>
    <x v="2"/>
  </r>
  <r>
    <x v="1"/>
    <x v="1"/>
  </r>
  <r>
    <x v="1"/>
    <x v="0"/>
  </r>
  <r>
    <x v="1"/>
    <x v="1"/>
  </r>
  <r>
    <x v="1"/>
    <x v="0"/>
  </r>
  <r>
    <x v="1"/>
    <x v="4"/>
  </r>
  <r>
    <x v="1"/>
    <x v="1"/>
  </r>
  <r>
    <x v="1"/>
    <x v="0"/>
  </r>
  <r>
    <x v="1"/>
    <x v="1"/>
  </r>
  <r>
    <x v="1"/>
    <x v="2"/>
  </r>
  <r>
    <x v="15"/>
    <x v="4"/>
  </r>
  <r>
    <x v="20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2"/>
  </r>
  <r>
    <x v="4"/>
    <x v="4"/>
  </r>
  <r>
    <x v="4"/>
    <x v="6"/>
  </r>
  <r>
    <x v="4"/>
    <x v="4"/>
  </r>
  <r>
    <x v="4"/>
    <x v="4"/>
  </r>
  <r>
    <x v="4"/>
    <x v="4"/>
  </r>
  <r>
    <x v="4"/>
    <x v="4"/>
  </r>
  <r>
    <x v="8"/>
    <x v="4"/>
  </r>
  <r>
    <x v="1"/>
    <x v="2"/>
  </r>
  <r>
    <x v="1"/>
    <x v="1"/>
  </r>
  <r>
    <x v="1"/>
    <x v="2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1"/>
  </r>
  <r>
    <x v="1"/>
    <x v="4"/>
  </r>
  <r>
    <x v="1"/>
    <x v="1"/>
  </r>
  <r>
    <x v="1"/>
    <x v="4"/>
  </r>
  <r>
    <x v="1"/>
    <x v="2"/>
  </r>
  <r>
    <x v="1"/>
    <x v="1"/>
  </r>
  <r>
    <x v="1"/>
    <x v="2"/>
  </r>
  <r>
    <x v="1"/>
    <x v="4"/>
  </r>
  <r>
    <x v="1"/>
    <x v="1"/>
  </r>
  <r>
    <x v="1"/>
    <x v="2"/>
  </r>
  <r>
    <x v="1"/>
    <x v="0"/>
  </r>
  <r>
    <x v="1"/>
    <x v="4"/>
  </r>
  <r>
    <x v="1"/>
    <x v="4"/>
  </r>
  <r>
    <x v="1"/>
    <x v="4"/>
  </r>
  <r>
    <x v="1"/>
    <x v="3"/>
  </r>
  <r>
    <x v="1"/>
    <x v="4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2"/>
    <x v="4"/>
  </r>
  <r>
    <x v="16"/>
    <x v="1"/>
  </r>
  <r>
    <x v="20"/>
    <x v="4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2"/>
  </r>
  <r>
    <x v="4"/>
    <x v="2"/>
  </r>
  <r>
    <x v="4"/>
    <x v="1"/>
  </r>
  <r>
    <x v="4"/>
    <x v="2"/>
  </r>
  <r>
    <x v="4"/>
    <x v="4"/>
  </r>
  <r>
    <x v="4"/>
    <x v="0"/>
  </r>
  <r>
    <x v="19"/>
    <x v="3"/>
  </r>
  <r>
    <x v="19"/>
    <x v="2"/>
  </r>
  <r>
    <x v="8"/>
    <x v="1"/>
  </r>
  <r>
    <x v="1"/>
    <x v="2"/>
  </r>
  <r>
    <x v="1"/>
    <x v="2"/>
  </r>
  <r>
    <x v="1"/>
    <x v="4"/>
  </r>
  <r>
    <x v="1"/>
    <x v="4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6"/>
  </r>
  <r>
    <x v="1"/>
    <x v="1"/>
  </r>
  <r>
    <x v="1"/>
    <x v="6"/>
  </r>
  <r>
    <x v="1"/>
    <x v="0"/>
  </r>
  <r>
    <x v="1"/>
    <x v="2"/>
  </r>
  <r>
    <x v="1"/>
    <x v="1"/>
  </r>
  <r>
    <x v="1"/>
    <x v="3"/>
  </r>
  <r>
    <x v="1"/>
    <x v="6"/>
  </r>
  <r>
    <x v="1"/>
    <x v="1"/>
  </r>
  <r>
    <x v="1"/>
    <x v="0"/>
  </r>
  <r>
    <x v="1"/>
    <x v="1"/>
  </r>
  <r>
    <x v="1"/>
    <x v="2"/>
  </r>
  <r>
    <x v="1"/>
    <x v="3"/>
  </r>
  <r>
    <x v="1"/>
    <x v="6"/>
  </r>
  <r>
    <x v="1"/>
    <x v="1"/>
  </r>
  <r>
    <x v="1"/>
    <x v="1"/>
  </r>
  <r>
    <x v="1"/>
    <x v="1"/>
  </r>
  <r>
    <x v="1"/>
    <x v="2"/>
  </r>
  <r>
    <x v="1"/>
    <x v="1"/>
  </r>
  <r>
    <x v="1"/>
    <x v="6"/>
  </r>
  <r>
    <x v="1"/>
    <x v="2"/>
  </r>
  <r>
    <x v="1"/>
    <x v="0"/>
  </r>
  <r>
    <x v="1"/>
    <x v="3"/>
  </r>
  <r>
    <x v="1"/>
    <x v="2"/>
  </r>
  <r>
    <x v="1"/>
    <x v="2"/>
  </r>
  <r>
    <x v="1"/>
    <x v="1"/>
  </r>
  <r>
    <x v="1"/>
    <x v="2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1"/>
    <x v="1"/>
  </r>
  <r>
    <x v="4"/>
    <x v="1"/>
  </r>
  <r>
    <x v="4"/>
    <x v="2"/>
  </r>
  <r>
    <x v="4"/>
    <x v="1"/>
  </r>
  <r>
    <x v="4"/>
    <x v="6"/>
  </r>
  <r>
    <x v="4"/>
    <x v="1"/>
  </r>
  <r>
    <x v="4"/>
    <x v="1"/>
  </r>
  <r>
    <x v="4"/>
    <x v="1"/>
  </r>
  <r>
    <x v="19"/>
    <x v="4"/>
  </r>
  <r>
    <x v="19"/>
    <x v="4"/>
  </r>
  <r>
    <x v="8"/>
    <x v="1"/>
  </r>
  <r>
    <x v="8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6"/>
  </r>
  <r>
    <x v="1"/>
    <x v="4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4"/>
    <x v="3"/>
  </r>
  <r>
    <x v="23"/>
    <x v="1"/>
  </r>
  <r>
    <x v="4"/>
    <x v="2"/>
  </r>
  <r>
    <x v="4"/>
    <x v="2"/>
  </r>
  <r>
    <x v="4"/>
    <x v="2"/>
  </r>
  <r>
    <x v="4"/>
    <x v="4"/>
  </r>
  <r>
    <x v="4"/>
    <x v="1"/>
  </r>
  <r>
    <x v="4"/>
    <x v="1"/>
  </r>
  <r>
    <x v="4"/>
    <x v="1"/>
  </r>
  <r>
    <x v="4"/>
    <x v="1"/>
  </r>
  <r>
    <x v="4"/>
    <x v="6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0"/>
  </r>
  <r>
    <x v="9"/>
    <x v="1"/>
  </r>
  <r>
    <x v="19"/>
    <x v="4"/>
  </r>
  <r>
    <x v="19"/>
    <x v="4"/>
  </r>
  <r>
    <x v="8"/>
    <x v="3"/>
  </r>
  <r>
    <x v="8"/>
    <x v="1"/>
  </r>
  <r>
    <x v="8"/>
    <x v="2"/>
  </r>
  <r>
    <x v="13"/>
    <x v="6"/>
  </r>
  <r>
    <x v="1"/>
    <x v="0"/>
  </r>
  <r>
    <x v="1"/>
    <x v="2"/>
  </r>
  <r>
    <x v="1"/>
    <x v="0"/>
  </r>
  <r>
    <x v="1"/>
    <x v="4"/>
  </r>
  <r>
    <x v="1"/>
    <x v="4"/>
  </r>
  <r>
    <x v="1"/>
    <x v="2"/>
  </r>
  <r>
    <x v="1"/>
    <x v="2"/>
  </r>
  <r>
    <x v="1"/>
    <x v="6"/>
  </r>
  <r>
    <x v="1"/>
    <x v="6"/>
  </r>
  <r>
    <x v="1"/>
    <x v="2"/>
  </r>
  <r>
    <x v="1"/>
    <x v="2"/>
  </r>
  <r>
    <x v="1"/>
    <x v="2"/>
  </r>
  <r>
    <x v="1"/>
    <x v="2"/>
  </r>
  <r>
    <x v="1"/>
    <x v="6"/>
  </r>
  <r>
    <x v="1"/>
    <x v="1"/>
  </r>
  <r>
    <x v="1"/>
    <x v="2"/>
  </r>
  <r>
    <x v="1"/>
    <x v="3"/>
  </r>
  <r>
    <x v="1"/>
    <x v="0"/>
  </r>
  <r>
    <x v="1"/>
    <x v="1"/>
  </r>
  <r>
    <x v="1"/>
    <x v="1"/>
  </r>
  <r>
    <x v="11"/>
    <x v="1"/>
  </r>
  <r>
    <x v="4"/>
    <x v="1"/>
  </r>
  <r>
    <x v="4"/>
    <x v="1"/>
  </r>
  <r>
    <x v="4"/>
    <x v="0"/>
  </r>
  <r>
    <x v="4"/>
    <x v="4"/>
  </r>
  <r>
    <x v="4"/>
    <x v="3"/>
  </r>
  <r>
    <x v="4"/>
    <x v="1"/>
  </r>
  <r>
    <x v="4"/>
    <x v="1"/>
  </r>
  <r>
    <x v="4"/>
    <x v="2"/>
  </r>
  <r>
    <x v="4"/>
    <x v="2"/>
  </r>
  <r>
    <x v="4"/>
    <x v="1"/>
  </r>
  <r>
    <x v="4"/>
    <x v="2"/>
  </r>
  <r>
    <x v="19"/>
    <x v="3"/>
  </r>
  <r>
    <x v="8"/>
    <x v="3"/>
  </r>
  <r>
    <x v="8"/>
    <x v="0"/>
  </r>
  <r>
    <x v="8"/>
    <x v="1"/>
  </r>
  <r>
    <x v="8"/>
    <x v="1"/>
  </r>
  <r>
    <x v="1"/>
    <x v="1"/>
  </r>
  <r>
    <x v="1"/>
    <x v="1"/>
  </r>
  <r>
    <x v="1"/>
    <x v="4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2"/>
  </r>
  <r>
    <x v="1"/>
    <x v="2"/>
  </r>
  <r>
    <x v="1"/>
    <x v="2"/>
  </r>
  <r>
    <x v="11"/>
    <x v="1"/>
  </r>
  <r>
    <x v="16"/>
    <x v="7"/>
  </r>
  <r>
    <x v="5"/>
    <x v="3"/>
  </r>
  <r>
    <x v="4"/>
    <x v="2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2"/>
  </r>
  <r>
    <x v="4"/>
    <x v="0"/>
  </r>
  <r>
    <x v="4"/>
    <x v="1"/>
  </r>
  <r>
    <x v="4"/>
    <x v="4"/>
  </r>
  <r>
    <x v="19"/>
    <x v="0"/>
  </r>
  <r>
    <x v="19"/>
    <x v="4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6"/>
  </r>
  <r>
    <x v="1"/>
    <x v="2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1"/>
  </r>
  <r>
    <x v="1"/>
    <x v="0"/>
  </r>
  <r>
    <x v="1"/>
    <x v="0"/>
  </r>
  <r>
    <x v="1"/>
    <x v="3"/>
  </r>
  <r>
    <x v="1"/>
    <x v="0"/>
  </r>
  <r>
    <x v="11"/>
    <x v="1"/>
  </r>
  <r>
    <x v="11"/>
    <x v="3"/>
  </r>
  <r>
    <x v="6"/>
    <x v="6"/>
  </r>
  <r>
    <x v="6"/>
    <x v="6"/>
  </r>
  <r>
    <x v="6"/>
    <x v="6"/>
  </r>
  <r>
    <x v="6"/>
    <x v="6"/>
  </r>
  <r>
    <x v="6"/>
    <x v="6"/>
  </r>
  <r>
    <x v="20"/>
    <x v="2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2"/>
  </r>
  <r>
    <x v="4"/>
    <x v="0"/>
  </r>
  <r>
    <x v="9"/>
    <x v="1"/>
  </r>
  <r>
    <x v="18"/>
    <x v="0"/>
  </r>
  <r>
    <x v="8"/>
    <x v="1"/>
  </r>
  <r>
    <x v="8"/>
    <x v="1"/>
  </r>
  <r>
    <x v="1"/>
    <x v="3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6"/>
  </r>
  <r>
    <x v="1"/>
    <x v="2"/>
  </r>
  <r>
    <x v="1"/>
    <x v="1"/>
  </r>
  <r>
    <x v="1"/>
    <x v="1"/>
  </r>
  <r>
    <x v="1"/>
    <x v="2"/>
  </r>
  <r>
    <x v="6"/>
    <x v="1"/>
  </r>
  <r>
    <x v="6"/>
    <x v="2"/>
  </r>
  <r>
    <x v="4"/>
    <x v="0"/>
  </r>
  <r>
    <x v="4"/>
    <x v="1"/>
  </r>
  <r>
    <x v="4"/>
    <x v="1"/>
  </r>
  <r>
    <x v="4"/>
    <x v="0"/>
  </r>
  <r>
    <x v="13"/>
    <x v="1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4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3"/>
  </r>
  <r>
    <x v="11"/>
    <x v="1"/>
  </r>
  <r>
    <x v="11"/>
    <x v="0"/>
  </r>
  <r>
    <x v="6"/>
    <x v="1"/>
  </r>
  <r>
    <x v="4"/>
    <x v="0"/>
  </r>
  <r>
    <x v="4"/>
    <x v="0"/>
  </r>
  <r>
    <x v="4"/>
    <x v="0"/>
  </r>
  <r>
    <x v="19"/>
    <x v="1"/>
  </r>
  <r>
    <x v="19"/>
    <x v="0"/>
  </r>
  <r>
    <x v="19"/>
    <x v="2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2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1"/>
  </r>
  <r>
    <x v="19"/>
    <x v="3"/>
  </r>
  <r>
    <x v="19"/>
    <x v="3"/>
  </r>
  <r>
    <x v="8"/>
    <x v="1"/>
  </r>
  <r>
    <x v="1"/>
    <x v="3"/>
  </r>
  <r>
    <x v="1"/>
    <x v="3"/>
  </r>
  <r>
    <x v="1"/>
    <x v="2"/>
  </r>
  <r>
    <x v="1"/>
    <x v="1"/>
  </r>
  <r>
    <x v="1"/>
    <x v="1"/>
  </r>
  <r>
    <x v="1"/>
    <x v="2"/>
  </r>
  <r>
    <x v="1"/>
    <x v="0"/>
  </r>
  <r>
    <x v="12"/>
    <x v="1"/>
  </r>
  <r>
    <x v="16"/>
    <x v="4"/>
  </r>
  <r>
    <x v="16"/>
    <x v="1"/>
  </r>
  <r>
    <x v="16"/>
    <x v="0"/>
  </r>
  <r>
    <x v="6"/>
    <x v="0"/>
  </r>
  <r>
    <x v="6"/>
    <x v="1"/>
  </r>
  <r>
    <x v="19"/>
    <x v="1"/>
  </r>
  <r>
    <x v="19"/>
    <x v="2"/>
  </r>
  <r>
    <x v="19"/>
    <x v="1"/>
  </r>
  <r>
    <x v="19"/>
    <x v="3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1"/>
  </r>
  <r>
    <x v="19"/>
    <x v="1"/>
  </r>
  <r>
    <x v="19"/>
    <x v="2"/>
  </r>
  <r>
    <x v="19"/>
    <x v="1"/>
  </r>
  <r>
    <x v="19"/>
    <x v="6"/>
  </r>
  <r>
    <x v="8"/>
    <x v="1"/>
  </r>
  <r>
    <x v="1"/>
    <x v="1"/>
  </r>
  <r>
    <x v="1"/>
    <x v="1"/>
  </r>
  <r>
    <x v="1"/>
    <x v="4"/>
  </r>
  <r>
    <x v="1"/>
    <x v="4"/>
  </r>
  <r>
    <x v="1"/>
    <x v="1"/>
  </r>
  <r>
    <x v="1"/>
    <x v="2"/>
  </r>
  <r>
    <x v="1"/>
    <x v="2"/>
  </r>
  <r>
    <x v="1"/>
    <x v="1"/>
  </r>
  <r>
    <x v="1"/>
    <x v="0"/>
  </r>
  <r>
    <x v="6"/>
    <x v="1"/>
  </r>
  <r>
    <x v="4"/>
    <x v="1"/>
  </r>
  <r>
    <x v="4"/>
    <x v="0"/>
  </r>
  <r>
    <x v="4"/>
    <x v="0"/>
  </r>
  <r>
    <x v="4"/>
    <x v="3"/>
  </r>
  <r>
    <x v="19"/>
    <x v="1"/>
  </r>
  <r>
    <x v="19"/>
    <x v="4"/>
  </r>
  <r>
    <x v="1"/>
    <x v="1"/>
  </r>
  <r>
    <x v="1"/>
    <x v="1"/>
  </r>
  <r>
    <x v="1"/>
    <x v="1"/>
  </r>
  <r>
    <x v="1"/>
    <x v="3"/>
  </r>
  <r>
    <x v="1"/>
    <x v="2"/>
  </r>
  <r>
    <x v="1"/>
    <x v="3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1"/>
    <x v="1"/>
  </r>
  <r>
    <x v="4"/>
    <x v="4"/>
  </r>
  <r>
    <x v="4"/>
    <x v="4"/>
  </r>
  <r>
    <x v="4"/>
    <x v="0"/>
  </r>
  <r>
    <x v="19"/>
    <x v="6"/>
  </r>
  <r>
    <x v="19"/>
    <x v="1"/>
  </r>
  <r>
    <x v="19"/>
    <x v="1"/>
  </r>
  <r>
    <x v="8"/>
    <x v="2"/>
  </r>
  <r>
    <x v="1"/>
    <x v="3"/>
  </r>
  <r>
    <x v="1"/>
    <x v="0"/>
  </r>
  <r>
    <x v="1"/>
    <x v="1"/>
  </r>
  <r>
    <x v="1"/>
    <x v="1"/>
  </r>
  <r>
    <x v="1"/>
    <x v="1"/>
  </r>
  <r>
    <x v="1"/>
    <x v="4"/>
  </r>
  <r>
    <x v="1"/>
    <x v="0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1"/>
    <x v="3"/>
  </r>
  <r>
    <x v="1"/>
    <x v="2"/>
  </r>
  <r>
    <x v="1"/>
    <x v="1"/>
  </r>
  <r>
    <x v="1"/>
    <x v="2"/>
  </r>
  <r>
    <x v="12"/>
    <x v="4"/>
  </r>
  <r>
    <x v="12"/>
    <x v="1"/>
  </r>
  <r>
    <x v="6"/>
    <x v="3"/>
  </r>
  <r>
    <x v="6"/>
    <x v="4"/>
  </r>
  <r>
    <x v="4"/>
    <x v="4"/>
  </r>
  <r>
    <x v="4"/>
    <x v="4"/>
  </r>
  <r>
    <x v="4"/>
    <x v="1"/>
  </r>
  <r>
    <x v="19"/>
    <x v="2"/>
  </r>
  <r>
    <x v="8"/>
    <x v="2"/>
  </r>
  <r>
    <x v="1"/>
    <x v="2"/>
  </r>
  <r>
    <x v="1"/>
    <x v="1"/>
  </r>
  <r>
    <x v="1"/>
    <x v="3"/>
  </r>
  <r>
    <x v="1"/>
    <x v="1"/>
  </r>
  <r>
    <x v="1"/>
    <x v="0"/>
  </r>
  <r>
    <x v="1"/>
    <x v="1"/>
  </r>
  <r>
    <x v="1"/>
    <x v="0"/>
  </r>
  <r>
    <x v="1"/>
    <x v="1"/>
  </r>
  <r>
    <x v="1"/>
    <x v="6"/>
  </r>
  <r>
    <x v="1"/>
    <x v="1"/>
  </r>
  <r>
    <x v="1"/>
    <x v="0"/>
  </r>
  <r>
    <x v="1"/>
    <x v="2"/>
  </r>
  <r>
    <x v="1"/>
    <x v="2"/>
  </r>
  <r>
    <x v="1"/>
    <x v="1"/>
  </r>
  <r>
    <x v="1"/>
    <x v="1"/>
  </r>
  <r>
    <x v="1"/>
    <x v="1"/>
  </r>
  <r>
    <x v="11"/>
    <x v="1"/>
  </r>
  <r>
    <x v="14"/>
    <x v="4"/>
  </r>
  <r>
    <x v="4"/>
    <x v="1"/>
  </r>
  <r>
    <x v="4"/>
    <x v="1"/>
  </r>
  <r>
    <x v="4"/>
    <x v="1"/>
  </r>
  <r>
    <x v="19"/>
    <x v="1"/>
  </r>
  <r>
    <x v="19"/>
    <x v="1"/>
  </r>
  <r>
    <x v="8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2"/>
  </r>
  <r>
    <x v="11"/>
    <x v="1"/>
  </r>
  <r>
    <x v="11"/>
    <x v="2"/>
  </r>
  <r>
    <x v="11"/>
    <x v="3"/>
  </r>
  <r>
    <x v="4"/>
    <x v="0"/>
  </r>
  <r>
    <x v="4"/>
    <x v="2"/>
  </r>
  <r>
    <x v="4"/>
    <x v="0"/>
  </r>
  <r>
    <x v="19"/>
    <x v="0"/>
  </r>
  <r>
    <x v="1"/>
    <x v="2"/>
  </r>
  <r>
    <x v="1"/>
    <x v="1"/>
  </r>
  <r>
    <x v="1"/>
    <x v="4"/>
  </r>
  <r>
    <x v="11"/>
    <x v="1"/>
  </r>
  <r>
    <x v="11"/>
    <x v="1"/>
  </r>
  <r>
    <x v="16"/>
    <x v="1"/>
  </r>
  <r>
    <x v="3"/>
    <x v="0"/>
  </r>
  <r>
    <x v="19"/>
    <x v="1"/>
  </r>
  <r>
    <x v="8"/>
    <x v="1"/>
  </r>
  <r>
    <x v="8"/>
    <x v="1"/>
  </r>
  <r>
    <x v="1"/>
    <x v="2"/>
  </r>
  <r>
    <x v="6"/>
    <x v="3"/>
  </r>
  <r>
    <x v="3"/>
    <x v="1"/>
  </r>
  <r>
    <x v="3"/>
    <x v="1"/>
  </r>
  <r>
    <x v="19"/>
    <x v="1"/>
  </r>
  <r>
    <x v="1"/>
    <x v="1"/>
  </r>
  <r>
    <x v="1"/>
    <x v="2"/>
  </r>
  <r>
    <x v="1"/>
    <x v="4"/>
  </r>
  <r>
    <x v="3"/>
    <x v="1"/>
  </r>
  <r>
    <x v="3"/>
    <x v="1"/>
  </r>
  <r>
    <x v="3"/>
    <x v="1"/>
  </r>
  <r>
    <x v="14"/>
    <x v="4"/>
  </r>
  <r>
    <x v="4"/>
    <x v="2"/>
  </r>
  <r>
    <x v="9"/>
    <x v="1"/>
  </r>
  <r>
    <x v="9"/>
    <x v="1"/>
  </r>
  <r>
    <x v="19"/>
    <x v="4"/>
  </r>
  <r>
    <x v="19"/>
    <x v="6"/>
  </r>
  <r>
    <x v="1"/>
    <x v="3"/>
  </r>
  <r>
    <x v="1"/>
    <x v="2"/>
  </r>
  <r>
    <x v="1"/>
    <x v="2"/>
  </r>
  <r>
    <x v="11"/>
    <x v="0"/>
  </r>
  <r>
    <x v="12"/>
    <x v="4"/>
  </r>
  <r>
    <x v="4"/>
    <x v="1"/>
  </r>
  <r>
    <x v="4"/>
    <x v="1"/>
  </r>
  <r>
    <x v="1"/>
    <x v="4"/>
  </r>
  <r>
    <x v="1"/>
    <x v="2"/>
  </r>
  <r>
    <x v="1"/>
    <x v="4"/>
  </r>
  <r>
    <x v="11"/>
    <x v="1"/>
  </r>
  <r>
    <x v="16"/>
    <x v="2"/>
  </r>
  <r>
    <x v="1"/>
    <x v="1"/>
  </r>
  <r>
    <x v="1"/>
    <x v="2"/>
  </r>
  <r>
    <x v="19"/>
    <x v="3"/>
  </r>
  <r>
    <x v="19"/>
    <x v="1"/>
  </r>
  <r>
    <x v="19"/>
    <x v="1"/>
  </r>
  <r>
    <x v="12"/>
    <x v="2"/>
  </r>
  <r>
    <x v="8"/>
    <x v="1"/>
  </r>
  <r>
    <x v="24"/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  <n v="1913"/>
    <d v="1933-12-26T00:00:00"/>
    <n v="48.98"/>
    <n v="21.25"/>
    <s v="Slovakia"/>
    <s v="DH"/>
    <s v="Dead"/>
    <n v="144"/>
    <x v="0"/>
  </r>
  <r>
    <x v="1"/>
    <n v="1914"/>
    <d v="1910-03-29T00:00:00"/>
    <n v="61.17"/>
    <n v="23"/>
    <s v="Finland"/>
    <s v="DH"/>
    <s v="Dead"/>
    <n v="211"/>
    <x v="1"/>
  </r>
  <r>
    <x v="1"/>
    <n v="1914"/>
    <d v="1919-03-29T00:00:00"/>
    <n v="61.5"/>
    <n v="23"/>
    <s v="Finland"/>
    <s v="DH"/>
    <s v="Dead"/>
    <n v="220"/>
    <x v="2"/>
  </r>
  <r>
    <x v="2"/>
    <n v="1917"/>
    <d v="1935-03-01T00:00:00"/>
    <n v="47.07"/>
    <n v="18.3"/>
    <s v="Hungary"/>
    <s v="UU"/>
    <s v="Unknown"/>
    <n v="206"/>
    <x v="3"/>
  </r>
  <r>
    <x v="1"/>
    <n v="1919"/>
    <d v="1923-04-03T00:00:00"/>
    <n v="57.48"/>
    <n v="10.27"/>
    <s v="Denmark"/>
    <s v="AH"/>
    <s v="Dead"/>
    <n v="231"/>
    <x v="4"/>
  </r>
  <r>
    <x v="0"/>
    <n v="1919"/>
    <d v="1908-12-31T00:00:00"/>
    <n v="55.33"/>
    <n v="8.7799999999999994"/>
    <s v="Denmark"/>
    <s v="PD"/>
    <s v="Dead"/>
    <n v="124"/>
    <x v="0"/>
  </r>
  <r>
    <x v="3"/>
    <n v="1920"/>
    <d v="1915-12-03T00:00:00"/>
    <n v="56.1"/>
    <n v="9.4"/>
    <s v="Denmark"/>
    <s v="DH"/>
    <s v="Dead"/>
    <n v="101"/>
    <x v="5"/>
  </r>
  <r>
    <x v="3"/>
    <n v="1920"/>
    <d v="1935-12-03T00:00:00"/>
    <n v="56.1"/>
    <n v="9.4"/>
    <s v="Denmark"/>
    <s v="DH"/>
    <s v="Dead"/>
    <n v="121"/>
    <x v="5"/>
  </r>
  <r>
    <x v="4"/>
    <n v="1921"/>
    <d v="1915-09-03T00:00:00"/>
    <n v="55.17"/>
    <n v="8.77"/>
    <s v="Denmark"/>
    <s v="RH"/>
    <s v="Alive"/>
    <n v="9"/>
    <x v="0"/>
  </r>
  <r>
    <x v="5"/>
    <n v="1923"/>
    <d v="1919-07-06T00:00:00"/>
    <n v="48.1"/>
    <n v="20.77"/>
    <s v="Hungary"/>
    <s v="UU"/>
    <s v="Unknown"/>
    <n v="2138"/>
    <x v="6"/>
  </r>
  <r>
    <x v="4"/>
    <n v="1923"/>
    <d v="1910-09-05T00:00:00"/>
    <n v="56.45"/>
    <n v="9.42"/>
    <s v="Denmark"/>
    <s v="PD"/>
    <s v="Dead"/>
    <n v="4"/>
    <x v="0"/>
  </r>
  <r>
    <x v="6"/>
    <n v="1923"/>
    <d v="1913-11-05T00:00:00"/>
    <n v="56.45"/>
    <n v="9.42"/>
    <s v="Denmark"/>
    <s v="UK"/>
    <s v="Dead"/>
    <n v="68"/>
    <x v="0"/>
  </r>
  <r>
    <x v="2"/>
    <n v="1923"/>
    <d v="1907-03-07T00:00:00"/>
    <n v="56.45"/>
    <n v="9.42"/>
    <s v="Denmark"/>
    <s v="UU"/>
    <s v="Dead"/>
    <n v="183"/>
    <x v="0"/>
  </r>
  <r>
    <x v="4"/>
    <n v="1923"/>
    <d v="1910-09-05T00:00:00"/>
    <n v="56.45"/>
    <n v="9.42"/>
    <s v="Denmark"/>
    <s v="PD"/>
    <s v="Dead"/>
    <n v="4"/>
    <x v="0"/>
  </r>
  <r>
    <x v="5"/>
    <n v="1925"/>
    <d v="1920-07-07T00:00:00"/>
    <n v="56.45"/>
    <n v="9.42"/>
    <s v="Denmark"/>
    <s v="UK"/>
    <s v="Dead"/>
    <n v="318"/>
    <x v="0"/>
  </r>
  <r>
    <x v="7"/>
    <n v="1924"/>
    <d v="1931-08-06T00:00:00"/>
    <n v="55.75"/>
    <n v="12.57"/>
    <s v="Denmark"/>
    <s v="UK"/>
    <s v="Dead"/>
    <n v="25"/>
    <x v="0"/>
  </r>
  <r>
    <x v="5"/>
    <n v="1930"/>
    <d v="1920-07-12T00:00:00"/>
    <n v="54.67"/>
    <n v="-2.98"/>
    <s v="UK"/>
    <s v="DH"/>
    <s v="Dead"/>
    <n v="2130"/>
    <x v="0"/>
  </r>
  <r>
    <x v="5"/>
    <n v="1925"/>
    <d v="1927-07-08T00:00:00"/>
    <n v="48.33"/>
    <n v="15.93"/>
    <s v="Austria"/>
    <s v="DH"/>
    <s v="Dead"/>
    <n v="291"/>
    <x v="7"/>
  </r>
  <r>
    <x v="3"/>
    <n v="1925"/>
    <d v="1919-12-08T00:00:00"/>
    <n v="56.45"/>
    <n v="9.42"/>
    <s v="Denmark"/>
    <s v="UU"/>
    <s v="Dead"/>
    <n v="105"/>
    <x v="0"/>
  </r>
  <r>
    <x v="8"/>
    <n v="1930"/>
    <d v="1910-10-12T00:00:00"/>
    <n v="56.48"/>
    <n v="8.9700000000000006"/>
    <s v="Denmark"/>
    <s v="DH"/>
    <s v="Dead"/>
    <n v="1868"/>
    <x v="8"/>
  </r>
  <r>
    <x v="4"/>
    <n v="1925"/>
    <d v="1919-09-07T00:00:00"/>
    <n v="56.45"/>
    <n v="9.42"/>
    <s v="Denmark"/>
    <s v="UU"/>
    <s v="Dead"/>
    <n v="13"/>
    <x v="0"/>
  </r>
  <r>
    <x v="6"/>
    <n v="1925"/>
    <d v="1919-11-07T00:00:00"/>
    <n v="56.45"/>
    <n v="9.42"/>
    <s v="Denmark"/>
    <s v="PD"/>
    <s v="Dead"/>
    <n v="74"/>
    <x v="0"/>
  </r>
  <r>
    <x v="0"/>
    <n v="1925"/>
    <d v="1921-01-06T00:00:00"/>
    <n v="53.2"/>
    <n v="-1.87"/>
    <s v="UK"/>
    <s v="DH"/>
    <s v="Dead"/>
    <n v="126"/>
    <x v="4"/>
  </r>
  <r>
    <x v="9"/>
    <n v="1947"/>
    <d v="1914-06-01T00:00:00"/>
    <n v="52.35"/>
    <n v="-1.47"/>
    <s v="UK"/>
    <s v="DH"/>
    <s v="Dead"/>
    <n v="7938"/>
    <x v="0"/>
  </r>
  <r>
    <x v="8"/>
    <n v="1925"/>
    <d v="1927-10-07T00:00:00"/>
    <n v="54.83"/>
    <n v="-2.98"/>
    <s v="UK"/>
    <s v="DH"/>
    <s v="Dead"/>
    <n v="60"/>
    <x v="0"/>
  </r>
  <r>
    <x v="8"/>
    <n v="1925"/>
    <d v="1930-10-07T00:00:00"/>
    <n v="54.83"/>
    <n v="-2.98"/>
    <s v="UK"/>
    <s v="UU"/>
    <s v="Unknown"/>
    <n v="63"/>
    <x v="0"/>
  </r>
  <r>
    <x v="10"/>
    <n v="1928"/>
    <d v="1929-06-10T00:00:00"/>
    <n v="51"/>
    <n v="12.42"/>
    <s v="Germany"/>
    <s v="DH"/>
    <s v="Dead"/>
    <n v="669"/>
    <x v="9"/>
  </r>
  <r>
    <x v="8"/>
    <n v="1926"/>
    <d v="1920-10-07T00:00:00"/>
    <n v="51.88"/>
    <n v="0.15"/>
    <s v="UK"/>
    <s v="DH"/>
    <s v="Dead"/>
    <n v="42"/>
    <x v="0"/>
  </r>
  <r>
    <x v="10"/>
    <n v="1932"/>
    <d v="1930-06-14T00:00:00"/>
    <n v="51.43"/>
    <n v="-2.77"/>
    <s v="UK"/>
    <s v="DH"/>
    <s v="Dead"/>
    <n v="2048"/>
    <x v="0"/>
  </r>
  <r>
    <x v="8"/>
    <n v="1926"/>
    <d v="1919-10-08T00:00:00"/>
    <n v="47.5"/>
    <n v="19.079999999999998"/>
    <s v="Hungary"/>
    <s v="UU"/>
    <s v="Dead"/>
    <n v="29"/>
    <x v="0"/>
  </r>
  <r>
    <x v="7"/>
    <n v="1927"/>
    <d v="1925-08-09T00:00:00"/>
    <n v="60.2"/>
    <n v="25"/>
    <s v="Finland"/>
    <s v="UU"/>
    <s v="Dead"/>
    <n v="332"/>
    <x v="0"/>
  </r>
  <r>
    <x v="6"/>
    <n v="1927"/>
    <d v="1908-11-08T00:00:00"/>
    <n v="53.82"/>
    <n v="10.63"/>
    <s v="Germany"/>
    <s v="ND"/>
    <s v="Dead"/>
    <n v="74"/>
    <x v="10"/>
  </r>
  <r>
    <x v="4"/>
    <n v="1927"/>
    <d v="1920-09-08T00:00:00"/>
    <n v="53.82"/>
    <n v="10.63"/>
    <s v="Germany"/>
    <s v="UU"/>
    <s v="Dead"/>
    <n v="25"/>
    <x v="10"/>
  </r>
  <r>
    <x v="4"/>
    <n v="1927"/>
    <d v="1917-09-09T00:00:00"/>
    <n v="53.87"/>
    <n v="10.67"/>
    <s v="Germany"/>
    <s v="UU"/>
    <s v="Dead"/>
    <n v="22"/>
    <x v="11"/>
  </r>
  <r>
    <x v="11"/>
    <n v="1931"/>
    <d v="1929-02-12T00:00:00"/>
    <n v="48.1"/>
    <n v="9"/>
    <s v="Germany"/>
    <s v="DH"/>
    <s v="Dead"/>
    <n v="1617"/>
    <x v="12"/>
  </r>
  <r>
    <x v="6"/>
    <n v="1927"/>
    <d v="1929-11-09T00:00:00"/>
    <n v="55.18"/>
    <n v="10.75"/>
    <s v="Denmark"/>
    <s v="UU"/>
    <s v="Dead"/>
    <n v="84"/>
    <x v="0"/>
  </r>
  <r>
    <x v="9"/>
    <n v="1930"/>
    <d v="1906-05-15T00:00:00"/>
    <n v="56.45"/>
    <n v="9.42"/>
    <s v="Denmark"/>
    <s v="UU"/>
    <s v="Dead"/>
    <n v="976"/>
    <x v="13"/>
  </r>
  <r>
    <x v="5"/>
    <n v="1928"/>
    <d v="1927-07-11T00:00:00"/>
    <n v="55.15"/>
    <n v="14.88"/>
    <s v="Denmark"/>
    <s v="DH"/>
    <s v="Dead"/>
    <n v="326"/>
    <x v="5"/>
  </r>
  <r>
    <x v="1"/>
    <n v="1929"/>
    <d v="1926-04-13T00:00:00"/>
    <n v="55.75"/>
    <n v="12.47"/>
    <s v="Denmark"/>
    <s v="DH"/>
    <s v="Dead"/>
    <n v="600"/>
    <x v="0"/>
  </r>
  <r>
    <x v="6"/>
    <n v="1928"/>
    <d v="1911-11-10T00:00:00"/>
    <n v="60.2"/>
    <n v="25.1"/>
    <s v="Finland"/>
    <s v="UU"/>
    <s v="Dead"/>
    <n v="419"/>
    <x v="13"/>
  </r>
  <r>
    <x v="11"/>
    <n v="1929"/>
    <d v="1936-02-11T00:00:00"/>
    <n v="62.9"/>
    <n v="29.3"/>
    <s v="Finland"/>
    <s v="DH"/>
    <s v="Dead"/>
    <n v="883"/>
    <x v="0"/>
  </r>
  <r>
    <x v="10"/>
    <n v="1928"/>
    <d v="1933-06-10T00:00:00"/>
    <n v="61.9"/>
    <n v="28.8"/>
    <s v="Finland"/>
    <s v="AH"/>
    <s v="Alive"/>
    <n v="248"/>
    <x v="0"/>
  </r>
  <r>
    <x v="5"/>
    <n v="1932"/>
    <d v="1924-07-14T00:00:00"/>
    <n v="53.45"/>
    <n v="10.08"/>
    <s v="Germany"/>
    <s v="DH"/>
    <s v="Dead"/>
    <n v="1429"/>
    <x v="0"/>
  </r>
  <r>
    <x v="3"/>
    <n v="1929"/>
    <d v="1907-12-12T00:00:00"/>
    <n v="56.45"/>
    <n v="9.42"/>
    <s v="Denmark"/>
    <s v="UU"/>
    <s v="Dead"/>
    <n v="458"/>
    <x v="0"/>
  </r>
  <r>
    <x v="1"/>
    <n v="1931"/>
    <d v="1906-04-15T00:00:00"/>
    <n v="55.22"/>
    <n v="11.57"/>
    <s v="Denmark"/>
    <s v="UU"/>
    <s v="Dead"/>
    <n v="955"/>
    <x v="13"/>
  </r>
  <r>
    <x v="10"/>
    <n v="1931"/>
    <d v="1916-06-12T00:00:00"/>
    <n v="55.2"/>
    <n v="11.62"/>
    <s v="Denmark"/>
    <s v="DH"/>
    <s v="Dead"/>
    <n v="1024"/>
    <x v="14"/>
  </r>
  <r>
    <x v="8"/>
    <n v="1929"/>
    <d v="1918-10-11T00:00:00"/>
    <n v="51.28"/>
    <n v="1.08"/>
    <s v="UK"/>
    <s v="UU"/>
    <s v="Dead"/>
    <n v="422"/>
    <x v="0"/>
  </r>
  <r>
    <x v="9"/>
    <n v="1930"/>
    <d v="1925-05-14T00:00:00"/>
    <n v="51.87"/>
    <n v="8.1199999999999992"/>
    <s v="Eire"/>
    <s v="UU"/>
    <s v="Unknown"/>
    <n v="646"/>
    <x v="0"/>
  </r>
  <r>
    <x v="11"/>
    <n v="1929"/>
    <d v="1911-02-11T00:00:00"/>
    <n v="62.6"/>
    <n v="29.8"/>
    <s v="Finland"/>
    <s v="DH"/>
    <s v="Dead"/>
    <n v="519"/>
    <x v="0"/>
  </r>
  <r>
    <x v="0"/>
    <n v="1930"/>
    <d v="1911-01-12T00:00:00"/>
    <n v="62.17"/>
    <n v="29.67"/>
    <s v="Finland"/>
    <s v="HH"/>
    <s v="Dead"/>
    <n v="835"/>
    <x v="15"/>
  </r>
  <r>
    <x v="5"/>
    <n v="1935"/>
    <d v="1930-07-18T00:00:00"/>
    <n v="51.8"/>
    <n v="11.97"/>
    <s v="Germany"/>
    <s v="DH"/>
    <s v="Dead"/>
    <n v="2114"/>
    <x v="4"/>
  </r>
  <r>
    <x v="10"/>
    <n v="1934"/>
    <d v="1927-06-16T00:00:00"/>
    <n v="54.83"/>
    <n v="11.6"/>
    <s v="Denmark"/>
    <s v="UU"/>
    <s v="Dead"/>
    <n v="1784"/>
    <x v="0"/>
  </r>
  <r>
    <x v="8"/>
    <n v="1931"/>
    <d v="1917-10-13T00:00:00"/>
    <n v="54.67"/>
    <n v="11.95"/>
    <s v="Denmark"/>
    <s v="UU"/>
    <s v="Dead"/>
    <n v="773"/>
    <x v="16"/>
  </r>
  <r>
    <x v="8"/>
    <n v="1929"/>
    <d v="1920-10-10T00:00:00"/>
    <n v="56.45"/>
    <n v="9.42"/>
    <s v="Denmark"/>
    <s v="UU"/>
    <s v="Dead"/>
    <n v="44"/>
    <x v="0"/>
  </r>
  <r>
    <x v="8"/>
    <n v="1930"/>
    <d v="1916-10-11T00:00:00"/>
    <n v="56.45"/>
    <n v="9.42"/>
    <s v="Denmark"/>
    <s v="UU"/>
    <s v="Dead"/>
    <n v="411"/>
    <x v="0"/>
  </r>
  <r>
    <x v="4"/>
    <n v="1929"/>
    <d v="1915-09-11T00:00:00"/>
    <n v="56.45"/>
    <n v="9.42"/>
    <s v="Denmark"/>
    <s v="UU"/>
    <s v="Dead"/>
    <n v="9"/>
    <x v="0"/>
  </r>
  <r>
    <x v="10"/>
    <n v="1930"/>
    <d v="1920-06-11T00:00:00"/>
    <n v="56.68"/>
    <n v="9.52"/>
    <s v="Denmark"/>
    <s v="DH"/>
    <s v="Dead"/>
    <n v="287"/>
    <x v="1"/>
  </r>
  <r>
    <x v="4"/>
    <n v="1930"/>
    <d v="1907-09-12T00:00:00"/>
    <n v="51.23"/>
    <n v="-2.5499999999999998"/>
    <s v="UK"/>
    <s v="DH"/>
    <s v="Dead"/>
    <n v="385"/>
    <x v="0"/>
  </r>
  <r>
    <x v="5"/>
    <n v="1932"/>
    <d v="1931-07-15T00:00:00"/>
    <n v="54.23"/>
    <n v="-4.62"/>
    <s v="UK"/>
    <s v="RH"/>
    <s v="Dead"/>
    <n v="1074"/>
    <x v="12"/>
  </r>
  <r>
    <x v="9"/>
    <n v="1931"/>
    <d v="1921-05-15T00:00:00"/>
    <n v="61.87"/>
    <n v="9.2200000000000006"/>
    <s v="Norway"/>
    <s v="UU"/>
    <s v="Unknown"/>
    <n v="624"/>
    <x v="0"/>
  </r>
  <r>
    <x v="5"/>
    <n v="1937"/>
    <d v="1916-07-19T00:00:00"/>
    <n v="60.2"/>
    <n v="25"/>
    <s v="Finland"/>
    <s v="UU"/>
    <s v="Dead"/>
    <n v="2836"/>
    <x v="17"/>
  </r>
  <r>
    <x v="8"/>
    <n v="1929"/>
    <d v="1908-10-10T00:00:00"/>
    <n v="60.2"/>
    <n v="24.9"/>
    <s v="Finland"/>
    <s v="HH"/>
    <s v="Dead"/>
    <n v="17"/>
    <x v="0"/>
  </r>
  <r>
    <x v="1"/>
    <n v="1931"/>
    <d v="1919-04-15T00:00:00"/>
    <n v="50.68"/>
    <n v="8.32"/>
    <s v="Germany"/>
    <s v="DH"/>
    <s v="Dead"/>
    <n v="209"/>
    <x v="5"/>
  </r>
  <r>
    <x v="5"/>
    <n v="1935"/>
    <d v="1918-07-18T00:00:00"/>
    <n v="50.63"/>
    <n v="8.1199999999999992"/>
    <s v="Germany"/>
    <s v="UK"/>
    <s v="Dead"/>
    <n v="1759"/>
    <x v="18"/>
  </r>
  <r>
    <x v="11"/>
    <n v="1930"/>
    <d v="1921-02-11T00:00:00"/>
    <n v="53.37"/>
    <n v="8.17"/>
    <s v="Germany"/>
    <s v="DH"/>
    <s v="Dead"/>
    <n v="180"/>
    <x v="14"/>
  </r>
  <r>
    <x v="6"/>
    <n v="1930"/>
    <d v="1920-11-11T00:00:00"/>
    <n v="48.75"/>
    <n v="9.3000000000000007"/>
    <s v="Germany"/>
    <s v="UK"/>
    <s v="Dead"/>
    <n v="79"/>
    <x v="0"/>
  </r>
  <r>
    <x v="8"/>
    <n v="1930"/>
    <d v="1925-10-12T00:00:00"/>
    <n v="56.45"/>
    <n v="9.42"/>
    <s v="Denmark"/>
    <s v="UK"/>
    <s v="Dead"/>
    <n v="51"/>
    <x v="0"/>
  </r>
  <r>
    <x v="0"/>
    <n v="1931"/>
    <d v="1908-01-13T00:00:00"/>
    <n v="56.83"/>
    <n v="9"/>
    <s v="Denmark"/>
    <s v="DH"/>
    <s v="Dead"/>
    <n v="505"/>
    <x v="19"/>
  </r>
  <r>
    <x v="11"/>
    <n v="1930"/>
    <d v="1927-02-12T00:00:00"/>
    <n v="55.32"/>
    <n v="12.22"/>
    <s v="Denmark"/>
    <s v="DH"/>
    <s v="Dead"/>
    <n v="168"/>
    <x v="0"/>
  </r>
  <r>
    <x v="5"/>
    <n v="1931"/>
    <d v="1929-07-14T00:00:00"/>
    <n v="56.82"/>
    <n v="-2.67"/>
    <s v="UK"/>
    <s v="DH"/>
    <s v="Dead"/>
    <n v="338"/>
    <x v="1"/>
  </r>
  <r>
    <x v="10"/>
    <n v="1931"/>
    <d v="1916-06-12T00:00:00"/>
    <n v="51.7"/>
    <n v="-1.42"/>
    <s v="UK"/>
    <s v="RH"/>
    <s v="Dead"/>
    <n v="285"/>
    <x v="10"/>
  </r>
  <r>
    <x v="5"/>
    <n v="1931"/>
    <d v="1922-07-14T00:00:00"/>
    <n v="51.53"/>
    <n v="-0.88"/>
    <s v="UK"/>
    <s v="UU"/>
    <s v="Dead"/>
    <n v="290"/>
    <x v="3"/>
  </r>
  <r>
    <x v="2"/>
    <n v="1930"/>
    <d v="1925-03-13T00:00:00"/>
    <n v="46.93"/>
    <n v="7.22"/>
    <s v="Switzerland"/>
    <s v="DH"/>
    <s v="Dead"/>
    <n v="178"/>
    <x v="11"/>
  </r>
  <r>
    <x v="1"/>
    <n v="1931"/>
    <d v="1912-04-14T00:00:00"/>
    <n v="47.4"/>
    <n v="19.329999999999998"/>
    <s v="Hungary"/>
    <s v="UU"/>
    <s v="Unknown"/>
    <n v="199"/>
    <x v="13"/>
  </r>
  <r>
    <x v="7"/>
    <n v="1931"/>
    <d v="1932-08-12T00:00:00"/>
    <n v="60.2"/>
    <n v="24.9"/>
    <s v="Finland"/>
    <s v="UU"/>
    <s v="Dead"/>
    <n v="364"/>
    <x v="0"/>
  </r>
  <r>
    <x v="5"/>
    <n v="1931"/>
    <d v="1920-07-13T00:00:00"/>
    <n v="60.6"/>
    <n v="28.2"/>
    <s v="Russia"/>
    <s v="UU"/>
    <s v="Dead"/>
    <n v="315"/>
    <x v="0"/>
  </r>
  <r>
    <x v="5"/>
    <n v="1931"/>
    <d v="1911-07-14T00:00:00"/>
    <n v="60.6"/>
    <n v="28.2"/>
    <s v="Russia"/>
    <s v="DH"/>
    <s v="Dead"/>
    <n v="306"/>
    <x v="0"/>
  </r>
  <r>
    <x v="10"/>
    <n v="1933"/>
    <d v="1936-06-14T00:00:00"/>
    <n v="61.8"/>
    <n v="29.4"/>
    <s v="Finland"/>
    <s v="UU"/>
    <s v="Dead"/>
    <n v="1020"/>
    <x v="15"/>
  </r>
  <r>
    <x v="8"/>
    <n v="1932"/>
    <d v="1912-10-13T00:00:00"/>
    <n v="51.12"/>
    <n v="13.72"/>
    <s v="Germany"/>
    <s v="UU"/>
    <s v="Dead"/>
    <n v="407"/>
    <x v="0"/>
  </r>
  <r>
    <x v="7"/>
    <n v="1932"/>
    <d v="1917-08-14T00:00:00"/>
    <n v="51.2"/>
    <n v="13.85"/>
    <s v="Germany"/>
    <s v="PD"/>
    <s v="Dead"/>
    <n v="351"/>
    <x v="20"/>
  </r>
  <r>
    <x v="1"/>
    <n v="1934"/>
    <d v="1913-04-17T00:00:00"/>
    <n v="51.32"/>
    <n v="10.28"/>
    <s v="Germany"/>
    <s v="UU"/>
    <s v="Dead"/>
    <n v="951"/>
    <x v="4"/>
  </r>
  <r>
    <x v="1"/>
    <n v="1932"/>
    <d v="1907-04-16T00:00:00"/>
    <n v="53.12"/>
    <n v="8.4700000000000006"/>
    <s v="Germany"/>
    <s v="DH"/>
    <s v="Dead"/>
    <n v="237"/>
    <x v="16"/>
  </r>
  <r>
    <x v="9"/>
    <n v="1932"/>
    <d v="1934-05-17T00:00:00"/>
    <n v="57.08"/>
    <n v="9.18"/>
    <s v="Denmark"/>
    <s v="DH"/>
    <s v="Dead"/>
    <n v="295"/>
    <x v="12"/>
  </r>
  <r>
    <x v="2"/>
    <n v="1931"/>
    <d v="1936-03-14T00:00:00"/>
    <n v="57.08"/>
    <n v="9.25"/>
    <s v="Denmark"/>
    <s v="UU"/>
    <s v="Dead"/>
    <n v="234"/>
    <x v="0"/>
  </r>
  <r>
    <x v="4"/>
    <n v="1931"/>
    <d v="1920-09-12T00:00:00"/>
    <n v="55.75"/>
    <n v="12.57"/>
    <s v="Denmark"/>
    <s v="PD"/>
    <s v="Dead"/>
    <n v="14"/>
    <x v="0"/>
  </r>
  <r>
    <x v="9"/>
    <n v="1932"/>
    <d v="1926-05-17T00:00:00"/>
    <n v="55.73"/>
    <n v="12.52"/>
    <s v="Denmark"/>
    <s v="DH"/>
    <s v="Dead"/>
    <n v="265"/>
    <x v="10"/>
  </r>
  <r>
    <x v="3"/>
    <n v="1931"/>
    <d v="1919-12-14T00:00:00"/>
    <n v="61.28"/>
    <n v="10.4"/>
    <s v="Norway"/>
    <s v="DH"/>
    <s v="Dead"/>
    <n v="104"/>
    <x v="21"/>
  </r>
  <r>
    <x v="6"/>
    <n v="1931"/>
    <d v="1906-11-13T00:00:00"/>
    <n v="61.28"/>
    <n v="10.42"/>
    <s v="Norway"/>
    <s v="PD"/>
    <s v="Dead"/>
    <n v="60"/>
    <x v="0"/>
  </r>
  <r>
    <x v="4"/>
    <n v="1931"/>
    <d v="1930-09-13T00:00:00"/>
    <n v="61.28"/>
    <n v="10.42"/>
    <s v="Norway"/>
    <s v="DH"/>
    <s v="Dead"/>
    <n v="23"/>
    <x v="0"/>
  </r>
  <r>
    <x v="1"/>
    <n v="1934"/>
    <d v="1920-04-17T00:00:00"/>
    <n v="62.5"/>
    <n v="29.83"/>
    <s v="Finland"/>
    <s v="DH"/>
    <s v="Dead"/>
    <n v="936"/>
    <x v="5"/>
  </r>
  <r>
    <x v="11"/>
    <n v="1931"/>
    <d v="1925-02-12T00:00:00"/>
    <n v="60.5"/>
    <n v="17.600000000000001"/>
    <s v="Sweden"/>
    <s v="DH"/>
    <s v="Dead"/>
    <n v="127"/>
    <x v="22"/>
  </r>
  <r>
    <x v="0"/>
    <n v="1931"/>
    <d v="1933-01-12T00:00:00"/>
    <n v="63.8"/>
    <n v="12.45"/>
    <s v="Norway"/>
    <s v="DH"/>
    <s v="Dead"/>
    <n v="135"/>
    <x v="23"/>
  </r>
  <r>
    <x v="11"/>
    <n v="1932"/>
    <d v="1911-02-14T00:00:00"/>
    <n v="50.6"/>
    <n v="6"/>
    <s v="Belgium"/>
    <s v="UU"/>
    <s v="Alive"/>
    <n v="122"/>
    <x v="0"/>
  </r>
  <r>
    <x v="3"/>
    <n v="1932"/>
    <d v="1927-12-15T00:00:00"/>
    <n v="50.6"/>
    <n v="5.97"/>
    <s v="Belgium"/>
    <s v="UU"/>
    <s v="Alive"/>
    <n v="78"/>
    <x v="0"/>
  </r>
  <r>
    <x v="2"/>
    <n v="1934"/>
    <d v="1921-03-17T00:00:00"/>
    <n v="52.15"/>
    <n v="8.43"/>
    <s v="Germany"/>
    <s v="UU"/>
    <s v="Dead"/>
    <n v="888"/>
    <x v="4"/>
  </r>
  <r>
    <x v="4"/>
    <n v="1933"/>
    <d v="1910-09-15T00:00:00"/>
    <n v="51.12"/>
    <n v="13.75"/>
    <s v="Germany"/>
    <s v="UU"/>
    <s v="Dead"/>
    <n v="390"/>
    <x v="4"/>
  </r>
  <r>
    <x v="6"/>
    <n v="1932"/>
    <d v="1915-11-14T00:00:00"/>
    <n v="50.58"/>
    <n v="8.65"/>
    <s v="Germany"/>
    <s v="UU"/>
    <s v="Unknown"/>
    <n v="84"/>
    <x v="10"/>
  </r>
  <r>
    <x v="10"/>
    <n v="1936"/>
    <d v="1908-06-17T00:00:00"/>
    <n v="52.42"/>
    <n v="12.87"/>
    <s v="Germany"/>
    <s v="DH"/>
    <s v="Dead"/>
    <n v="1377"/>
    <x v="3"/>
  </r>
  <r>
    <x v="4"/>
    <n v="1932"/>
    <d v="1935-09-14T00:00:00"/>
    <n v="50.63"/>
    <n v="7.23"/>
    <s v="Germany"/>
    <s v="RH"/>
    <s v="Alive"/>
    <n v="35"/>
    <x v="24"/>
  </r>
  <r>
    <x v="4"/>
    <n v="1932"/>
    <d v="1929-09-14T00:00:00"/>
    <n v="52.37"/>
    <n v="12.93"/>
    <s v="Germany"/>
    <s v="RH"/>
    <s v="Alive"/>
    <n v="29"/>
    <x v="0"/>
  </r>
  <r>
    <x v="7"/>
    <n v="1932"/>
    <d v="1920-08-13T00:00:00"/>
    <n v="55.97"/>
    <n v="12.08"/>
    <s v="Denmark"/>
    <s v="UU"/>
    <s v="Dead"/>
    <n v="0"/>
    <x v="0"/>
  </r>
  <r>
    <x v="5"/>
    <n v="1933"/>
    <d v="1920-07-15T00:00:00"/>
    <n v="56.13"/>
    <n v="8.98"/>
    <s v="Denmark"/>
    <s v="DH"/>
    <s v="Dead"/>
    <n v="312"/>
    <x v="10"/>
  </r>
  <r>
    <x v="2"/>
    <n v="1932"/>
    <d v="1921-03-15T00:00:00"/>
    <n v="55.7"/>
    <n v="8.52"/>
    <s v="Denmark"/>
    <s v="DH"/>
    <s v="Dead"/>
    <n v="194"/>
    <x v="4"/>
  </r>
  <r>
    <x v="2"/>
    <n v="1932"/>
    <d v="1921-03-15T00:00:00"/>
    <n v="55.7"/>
    <n v="8.52"/>
    <s v="Denmark"/>
    <s v="DH"/>
    <s v="Dead"/>
    <n v="194"/>
    <x v="4"/>
  </r>
  <r>
    <x v="1"/>
    <n v="1933"/>
    <d v="1916-04-16T00:00:00"/>
    <n v="47.38"/>
    <n v="8.48"/>
    <s v="Switzerland"/>
    <s v="DH"/>
    <s v="Dead"/>
    <n v="225"/>
    <x v="10"/>
  </r>
  <r>
    <x v="11"/>
    <n v="1932"/>
    <d v="1922-02-14T00:00:00"/>
    <n v="47.92"/>
    <n v="22.02"/>
    <s v="Hungary"/>
    <s v="UU"/>
    <s v="Unknown"/>
    <n v="162"/>
    <x v="25"/>
  </r>
  <r>
    <x v="1"/>
    <n v="1933"/>
    <d v="1908-04-16T00:00:00"/>
    <n v="48.02"/>
    <n v="21.68"/>
    <s v="Hungary"/>
    <s v="UU"/>
    <s v="Unknown"/>
    <n v="210"/>
    <x v="3"/>
  </r>
  <r>
    <x v="3"/>
    <n v="1932"/>
    <d v="1930-12-15T00:00:00"/>
    <n v="61.27"/>
    <n v="10.4"/>
    <s v="Norway"/>
    <s v="UU"/>
    <s v="Dead"/>
    <n v="111"/>
    <x v="24"/>
  </r>
  <r>
    <x v="8"/>
    <n v="1932"/>
    <d v="1920-10-13T00:00:00"/>
    <n v="61.28"/>
    <n v="10.4"/>
    <s v="Norway"/>
    <s v="RH"/>
    <s v="Dead"/>
    <n v="39"/>
    <x v="0"/>
  </r>
  <r>
    <x v="7"/>
    <n v="1933"/>
    <d v="1909-08-15T00:00:00"/>
    <n v="61.27"/>
    <n v="10.45"/>
    <s v="Norway"/>
    <s v="UU"/>
    <s v="Unknown"/>
    <n v="332"/>
    <x v="4"/>
  </r>
  <r>
    <x v="10"/>
    <n v="1933"/>
    <d v="1920-06-14T00:00:00"/>
    <n v="51.38"/>
    <n v="18.850000000000001"/>
    <s v="Poland"/>
    <s v="UU"/>
    <s v="Dead"/>
    <n v="259"/>
    <x v="0"/>
  </r>
  <r>
    <x v="8"/>
    <n v="1936"/>
    <d v="1907-10-18T00:00:00"/>
    <n v="51.8"/>
    <n v="12.18"/>
    <s v="Germany"/>
    <s v="UU"/>
    <s v="Dead"/>
    <n v="1127"/>
    <x v="0"/>
  </r>
  <r>
    <x v="5"/>
    <n v="1936"/>
    <d v="1915-07-19T00:00:00"/>
    <n v="49.87"/>
    <n v="8.68"/>
    <s v="Germany"/>
    <s v="UU"/>
    <s v="Dead"/>
    <n v="1033"/>
    <x v="26"/>
  </r>
  <r>
    <x v="7"/>
    <n v="1934"/>
    <d v="1915-08-16T00:00:00"/>
    <n v="52.2"/>
    <n v="11.42"/>
    <s v="Germany"/>
    <s v="DH"/>
    <s v="Dead"/>
    <n v="326"/>
    <x v="15"/>
  </r>
  <r>
    <x v="0"/>
    <n v="1933"/>
    <d v="1916-01-15T00:00:00"/>
    <n v="49.9"/>
    <n v="8.27"/>
    <s v="Germany"/>
    <s v="UK"/>
    <s v="Dead"/>
    <n v="146"/>
    <x v="13"/>
  </r>
  <r>
    <x v="1"/>
    <n v="1936"/>
    <d v="1935-04-20T00:00:00"/>
    <n v="53.87"/>
    <n v="10.8"/>
    <s v="Germany"/>
    <s v="UK"/>
    <s v="Dead"/>
    <n v="953"/>
    <x v="1"/>
  </r>
  <r>
    <x v="4"/>
    <n v="1936"/>
    <d v="1932-09-17T00:00:00"/>
    <n v="53.93"/>
    <n v="10.7"/>
    <s v="Germany"/>
    <s v="DH"/>
    <s v="Dead"/>
    <n v="1113"/>
    <x v="13"/>
  </r>
  <r>
    <x v="11"/>
    <n v="1933"/>
    <d v="1921-02-14T00:00:00"/>
    <n v="51.32"/>
    <n v="9.5"/>
    <s v="Germany"/>
    <s v="DH"/>
    <s v="Dead"/>
    <n v="165"/>
    <x v="2"/>
  </r>
  <r>
    <x v="1"/>
    <n v="1935"/>
    <d v="1925-04-18T00:00:00"/>
    <n v="50.87"/>
    <n v="9.33"/>
    <s v="Germany"/>
    <s v="UU"/>
    <s v="Dead"/>
    <n v="603"/>
    <x v="0"/>
  </r>
  <r>
    <x v="5"/>
    <n v="1934"/>
    <d v="1907-07-17T00:00:00"/>
    <n v="56.43"/>
    <n v="9.42"/>
    <s v="Denmark"/>
    <s v="DH"/>
    <s v="Dead"/>
    <n v="312"/>
    <x v="24"/>
  </r>
  <r>
    <x v="0"/>
    <n v="1933"/>
    <d v="1929-01-14T00:00:00"/>
    <n v="56.45"/>
    <n v="9.42"/>
    <s v="Denmark"/>
    <s v="UU"/>
    <s v="Dead"/>
    <n v="151"/>
    <x v="0"/>
  </r>
  <r>
    <x v="7"/>
    <n v="1934"/>
    <d v="1913-08-16T00:00:00"/>
    <n v="55.7"/>
    <n v="8.52"/>
    <s v="Denmark"/>
    <s v="DH"/>
    <s v="Dead"/>
    <n v="356"/>
    <x v="4"/>
  </r>
  <r>
    <x v="1"/>
    <n v="1934"/>
    <d v="1924-04-17T00:00:00"/>
    <n v="56.97"/>
    <n v="8.4499999999999993"/>
    <s v="Denmark"/>
    <s v="DH"/>
    <s v="Dead"/>
    <n v="228"/>
    <x v="12"/>
  </r>
  <r>
    <x v="4"/>
    <n v="1933"/>
    <d v="1930-09-15T00:00:00"/>
    <n v="60.17"/>
    <n v="24.83"/>
    <s v="Finland"/>
    <s v="HH"/>
    <s v="Dead"/>
    <n v="9"/>
    <x v="12"/>
  </r>
  <r>
    <x v="8"/>
    <n v="1933"/>
    <d v="1920-10-14T00:00:00"/>
    <n v="62.8"/>
    <n v="30.2"/>
    <s v="Finland"/>
    <s v="HH"/>
    <s v="Dead"/>
    <n v="40"/>
    <x v="0"/>
  </r>
  <r>
    <x v="8"/>
    <n v="1934"/>
    <d v="1911-10-16T00:00:00"/>
    <n v="50.95"/>
    <n v="10.08"/>
    <s v="Germany"/>
    <s v="UU"/>
    <s v="Dead"/>
    <n v="33"/>
    <x v="0"/>
  </r>
  <r>
    <x v="7"/>
    <n v="1936"/>
    <d v="1913-08-18T00:00:00"/>
    <n v="51.17"/>
    <n v="9.1"/>
    <s v="Germany"/>
    <s v="DH"/>
    <s v="Dead"/>
    <n v="705"/>
    <x v="12"/>
  </r>
  <r>
    <x v="7"/>
    <n v="1935"/>
    <d v="1915-08-17T00:00:00"/>
    <n v="53.45"/>
    <n v="9.9700000000000006"/>
    <s v="Germany"/>
    <s v="DH"/>
    <s v="Dead"/>
    <n v="354"/>
    <x v="27"/>
  </r>
  <r>
    <x v="5"/>
    <n v="1936"/>
    <d v="1933-07-19T00:00:00"/>
    <n v="53.43"/>
    <n v="10.3"/>
    <s v="Germany"/>
    <s v="AH"/>
    <s v="Dead"/>
    <n v="708"/>
    <x v="0"/>
  </r>
  <r>
    <x v="1"/>
    <n v="1939"/>
    <d v="1919-04-23T00:00:00"/>
    <n v="53.43"/>
    <n v="10.3"/>
    <s v="Germany"/>
    <s v="DH"/>
    <s v="Dead"/>
    <n v="1688"/>
    <x v="0"/>
  </r>
  <r>
    <x v="5"/>
    <n v="1935"/>
    <d v="1909-07-18T00:00:00"/>
    <n v="52.58"/>
    <n v="11.87"/>
    <s v="Germany"/>
    <s v="DH"/>
    <s v="Dead"/>
    <n v="315"/>
    <x v="13"/>
  </r>
  <r>
    <x v="3"/>
    <n v="1935"/>
    <d v="1909-12-18T00:00:00"/>
    <n v="36.880000000000003"/>
    <n v="-5.8"/>
    <s v="Spain"/>
    <s v="DH"/>
    <s v="Dead"/>
    <n v="483"/>
    <x v="28"/>
  </r>
  <r>
    <x v="0"/>
    <n v="1934"/>
    <d v="1934-01-16T00:00:00"/>
    <n v="56.05"/>
    <n v="12.12"/>
    <s v="Denmark"/>
    <s v="DH"/>
    <s v="Dead"/>
    <n v="159"/>
    <x v="0"/>
  </r>
  <r>
    <x v="7"/>
    <n v="1936"/>
    <d v="1924-08-17T00:00:00"/>
    <n v="56.07"/>
    <n v="12.12"/>
    <s v="Denmark"/>
    <s v="DH"/>
    <s v="Dead"/>
    <n v="728"/>
    <x v="24"/>
  </r>
  <r>
    <x v="0"/>
    <n v="1934"/>
    <d v="1927-01-16T00:00:00"/>
    <n v="55.87"/>
    <n v="12.33"/>
    <s v="Denmark"/>
    <s v="DH"/>
    <s v="Dead"/>
    <n v="148"/>
    <x v="29"/>
  </r>
  <r>
    <x v="6"/>
    <n v="1934"/>
    <d v="1913-11-16T00:00:00"/>
    <n v="55.75"/>
    <n v="12.5"/>
    <s v="Denmark"/>
    <s v="UU"/>
    <s v="Alive"/>
    <n v="74"/>
    <x v="0"/>
  </r>
  <r>
    <x v="10"/>
    <n v="1938"/>
    <d v="1909-06-20T00:00:00"/>
    <n v="55.7"/>
    <n v="8.93"/>
    <s v="Denmark"/>
    <s v="DH"/>
    <s v="Dead"/>
    <n v="1380"/>
    <x v="26"/>
  </r>
  <r>
    <x v="7"/>
    <n v="1936"/>
    <d v="1910-08-18T00:00:00"/>
    <n v="55.47"/>
    <n v="9.15"/>
    <s v="Denmark"/>
    <s v="UU"/>
    <s v="Unknown"/>
    <n v="712"/>
    <x v="4"/>
  </r>
  <r>
    <x v="0"/>
    <n v="1934"/>
    <d v="1907-01-16T00:00:00"/>
    <n v="55.68"/>
    <n v="9.0500000000000007"/>
    <s v="Denmark"/>
    <s v="DH"/>
    <s v="Dead"/>
    <n v="130"/>
    <x v="30"/>
  </r>
  <r>
    <x v="4"/>
    <n v="1935"/>
    <d v="1906-09-17T00:00:00"/>
    <n v="55.32"/>
    <n v="10.53"/>
    <s v="Denmark"/>
    <s v="DH"/>
    <s v="Dead"/>
    <n v="372"/>
    <x v="0"/>
  </r>
  <r>
    <x v="1"/>
    <n v="1936"/>
    <d v="1916-04-19T00:00:00"/>
    <n v="53.83"/>
    <n v="-1.78"/>
    <s v="UK"/>
    <s v="DH"/>
    <s v="Dead"/>
    <n v="590"/>
    <x v="0"/>
  </r>
  <r>
    <x v="5"/>
    <n v="1935"/>
    <d v="1932-07-17T00:00:00"/>
    <n v="53.83"/>
    <n v="-1.78"/>
    <s v="UK"/>
    <s v="RH"/>
    <s v="Dead"/>
    <n v="321"/>
    <x v="0"/>
  </r>
  <r>
    <x v="7"/>
    <n v="1935"/>
    <d v="1924-08-16T00:00:00"/>
    <n v="52.53"/>
    <n v="-2.82"/>
    <s v="UK"/>
    <s v="DH"/>
    <s v="Dead"/>
    <n v="357"/>
    <x v="0"/>
  </r>
  <r>
    <x v="4"/>
    <n v="1934"/>
    <d v="1932-09-15T00:00:00"/>
    <n v="53.85"/>
    <n v="-2.4300000000000002"/>
    <s v="UK"/>
    <s v="DH"/>
    <s v="Dead"/>
    <n v="31"/>
    <x v="0"/>
  </r>
  <r>
    <x v="5"/>
    <n v="1935"/>
    <d v="1923-07-18T00:00:00"/>
    <n v="62.6"/>
    <n v="21.5"/>
    <s v="Finland"/>
    <s v="DH"/>
    <s v="Dead"/>
    <n v="310"/>
    <x v="31"/>
  </r>
  <r>
    <x v="3"/>
    <n v="1934"/>
    <d v="1920-12-16T00:00:00"/>
    <n v="60.5"/>
    <n v="25.4"/>
    <s v="Finland"/>
    <s v="DH"/>
    <s v="Dead"/>
    <n v="101"/>
    <x v="0"/>
  </r>
  <r>
    <x v="8"/>
    <n v="1939"/>
    <d v="1932-10-20T00:00:00"/>
    <n v="51.3"/>
    <n v="12.23"/>
    <s v="Germany"/>
    <s v="UU"/>
    <s v="Dead"/>
    <n v="1477"/>
    <x v="1"/>
  </r>
  <r>
    <x v="1"/>
    <n v="1939"/>
    <d v="1933-04-22T00:00:00"/>
    <n v="51.1"/>
    <n v="12"/>
    <s v="Germany"/>
    <s v="UU"/>
    <s v="Dead"/>
    <n v="1297"/>
    <x v="5"/>
  </r>
  <r>
    <x v="11"/>
    <n v="1935"/>
    <d v="1917-02-16T00:00:00"/>
    <n v="51.98"/>
    <n v="10.57"/>
    <s v="Germany"/>
    <s v="UU"/>
    <s v="Unknown"/>
    <n v="156"/>
    <x v="32"/>
  </r>
  <r>
    <x v="2"/>
    <n v="1935"/>
    <d v="1917-03-18T00:00:00"/>
    <n v="43.32"/>
    <n v="-0.60000000000000009"/>
    <s v="France"/>
    <s v="RH"/>
    <s v="Alive"/>
    <n v="186"/>
    <x v="33"/>
  </r>
  <r>
    <x v="8"/>
    <n v="1935"/>
    <d v="1929-10-17T00:00:00"/>
    <n v="53.45"/>
    <n v="9.93"/>
    <s v="Germany"/>
    <s v="DH"/>
    <s v="Dead"/>
    <n v="19"/>
    <x v="3"/>
  </r>
  <r>
    <x v="10"/>
    <n v="1936"/>
    <d v="1934-06-18T00:00:00"/>
    <n v="55.32"/>
    <n v="12.02"/>
    <s v="Denmark"/>
    <s v="DH"/>
    <s v="Dead"/>
    <n v="308"/>
    <x v="3"/>
  </r>
  <r>
    <x v="10"/>
    <n v="1937"/>
    <d v="1936-06-18T00:00:00"/>
    <n v="55.47"/>
    <n v="9.15"/>
    <s v="Denmark"/>
    <s v="PD"/>
    <s v="Dead"/>
    <n v="685"/>
    <x v="4"/>
  </r>
  <r>
    <x v="5"/>
    <n v="1936"/>
    <d v="1922-07-19T00:00:00"/>
    <n v="54.7"/>
    <n v="18.47"/>
    <s v="Poland"/>
    <s v="UU"/>
    <s v="Dead"/>
    <n v="307"/>
    <x v="34"/>
  </r>
  <r>
    <x v="9"/>
    <n v="1936"/>
    <d v="1920-05-20T00:00:00"/>
    <n v="62.8"/>
    <n v="27.6"/>
    <s v="Finland"/>
    <s v="DH"/>
    <s v="Dead"/>
    <n v="244"/>
    <x v="0"/>
  </r>
  <r>
    <x v="2"/>
    <n v="1935"/>
    <d v="1920-03-18T00:00:00"/>
    <n v="60.2"/>
    <n v="24.9"/>
    <s v="Finland"/>
    <s v="DH"/>
    <s v="Dead"/>
    <n v="170"/>
    <x v="0"/>
  </r>
  <r>
    <x v="7"/>
    <n v="1936"/>
    <d v="1915-08-18T00:00:00"/>
    <n v="60.2"/>
    <n v="24.9"/>
    <s v="Finland"/>
    <s v="UU"/>
    <s v="Dead"/>
    <n v="317"/>
    <x v="0"/>
  </r>
  <r>
    <x v="8"/>
    <n v="1935"/>
    <d v="1915-10-17T00:00:00"/>
    <n v="60.2"/>
    <n v="24.9"/>
    <s v="Finland"/>
    <s v="HH"/>
    <s v="Dead"/>
    <n v="35"/>
    <x v="0"/>
  </r>
  <r>
    <x v="4"/>
    <n v="1936"/>
    <d v="1932-09-17T00:00:00"/>
    <n v="62.3"/>
    <n v="27.17"/>
    <s v="Finland"/>
    <s v="DH"/>
    <s v="Dead"/>
    <n v="347"/>
    <x v="0"/>
  </r>
  <r>
    <x v="7"/>
    <n v="1936"/>
    <d v="1907-08-18T00:00:00"/>
    <n v="62.3"/>
    <n v="27.1"/>
    <s v="Finland"/>
    <s v="UU"/>
    <s v="Dead"/>
    <n v="331"/>
    <x v="0"/>
  </r>
  <r>
    <x v="11"/>
    <n v="1935"/>
    <d v="1928-02-17T00:00:00"/>
    <n v="62.3"/>
    <n v="27.1"/>
    <s v="Finland"/>
    <s v="DH"/>
    <s v="Dead"/>
    <n v="169"/>
    <x v="0"/>
  </r>
  <r>
    <x v="3"/>
    <n v="1936"/>
    <d v="1906-12-19T00:00:00"/>
    <n v="62.17"/>
    <n v="27"/>
    <s v="Finland"/>
    <s v="DH"/>
    <s v="Dead"/>
    <n v="450"/>
    <x v="34"/>
  </r>
  <r>
    <x v="7"/>
    <n v="1945"/>
    <d v="1908-08-26T00:00:00"/>
    <n v="60.3"/>
    <n v="27.2"/>
    <s v="Finland"/>
    <s v="UU"/>
    <s v="Dead"/>
    <n v="3613"/>
    <x v="0"/>
  </r>
  <r>
    <x v="6"/>
    <n v="1935"/>
    <d v="1925-11-17T00:00:00"/>
    <n v="60.5"/>
    <n v="25.4"/>
    <s v="Finland"/>
    <s v="DH"/>
    <s v="Dead"/>
    <n v="65"/>
    <x v="0"/>
  </r>
  <r>
    <x v="3"/>
    <n v="1935"/>
    <d v="1906-12-18T00:00:00"/>
    <n v="60.5"/>
    <n v="25.4"/>
    <s v="Finland"/>
    <s v="DH"/>
    <s v="Dead"/>
    <n v="77"/>
    <x v="0"/>
  </r>
  <r>
    <x v="3"/>
    <n v="1935"/>
    <d v="1924-12-17T00:00:00"/>
    <n v="63"/>
    <n v="21.5"/>
    <s v="Finland"/>
    <s v="DH"/>
    <s v="Dead"/>
    <n v="98"/>
    <x v="0"/>
  </r>
  <r>
    <x v="10"/>
    <n v="1937"/>
    <d v="1935-06-19T00:00:00"/>
    <n v="59.4"/>
    <n v="17.899999999999999"/>
    <s v="Sweden"/>
    <s v="UU"/>
    <s v="Unknown"/>
    <n v="666"/>
    <x v="0"/>
  </r>
  <r>
    <x v="6"/>
    <n v="1936"/>
    <d v="1911-11-18T00:00:00"/>
    <n v="51.02"/>
    <n v="4.97"/>
    <s v="Belgium"/>
    <s v="HH"/>
    <s v="Dead"/>
    <n v="38"/>
    <x v="0"/>
  </r>
  <r>
    <x v="3"/>
    <n v="1936"/>
    <d v="1920-12-18T00:00:00"/>
    <n v="49.92"/>
    <n v="15.38"/>
    <s v="Czech Republic"/>
    <s v="DH"/>
    <s v="Dead"/>
    <n v="114"/>
    <x v="0"/>
  </r>
  <r>
    <x v="2"/>
    <n v="1937"/>
    <d v="1933-03-20T00:00:00"/>
    <n v="50.92"/>
    <n v="9.7799999999999994"/>
    <s v="Germany"/>
    <s v="UU"/>
    <s v="Dead"/>
    <n v="577"/>
    <x v="24"/>
  </r>
  <r>
    <x v="2"/>
    <n v="1937"/>
    <d v="1930-03-21T00:00:00"/>
    <n v="50.95"/>
    <n v="9.8800000000000008"/>
    <s v="Germany"/>
    <s v="DH"/>
    <s v="Dead"/>
    <n v="574"/>
    <x v="14"/>
  </r>
  <r>
    <x v="9"/>
    <n v="1937"/>
    <d v="1920-05-21T00:00:00"/>
    <n v="51.02"/>
    <n v="9.8800000000000008"/>
    <s v="Germany"/>
    <s v="DH"/>
    <s v="Dead"/>
    <n v="262"/>
    <x v="20"/>
  </r>
  <r>
    <x v="9"/>
    <n v="1937"/>
    <d v="1906-05-22T00:00:00"/>
    <n v="52.35"/>
    <n v="10.78"/>
    <s v="Germany"/>
    <s v="DH"/>
    <s v="Dead"/>
    <n v="253"/>
    <x v="4"/>
  </r>
  <r>
    <x v="0"/>
    <n v="1936"/>
    <d v="1925-01-17T00:00:00"/>
    <n v="52.32"/>
    <n v="11.35"/>
    <s v="Germany"/>
    <s v="DH"/>
    <s v="Dead"/>
    <n v="142"/>
    <x v="12"/>
  </r>
  <r>
    <x v="6"/>
    <n v="1936"/>
    <d v="1932-11-17T00:00:00"/>
    <n v="50.68"/>
    <n v="8.8699999999999992"/>
    <s v="Germany"/>
    <s v="ND"/>
    <s v="Alive"/>
    <n v="92"/>
    <x v="24"/>
  </r>
  <r>
    <x v="0"/>
    <n v="1937"/>
    <d v="1914-01-19T00:00:00"/>
    <n v="50.33"/>
    <n v="7.22"/>
    <s v="Germany"/>
    <s v="DH"/>
    <s v="Dead"/>
    <n v="499"/>
    <x v="0"/>
  </r>
  <r>
    <x v="4"/>
    <n v="1939"/>
    <d v="1932-09-20T00:00:00"/>
    <n v="50.52"/>
    <n v="9.1300000000000008"/>
    <s v="Germany"/>
    <s v="PD"/>
    <s v="Dead"/>
    <n v="1109"/>
    <x v="35"/>
  </r>
  <r>
    <x v="6"/>
    <n v="1936"/>
    <d v="1925-11-18T00:00:00"/>
    <n v="51.75"/>
    <n v="7.92"/>
    <s v="Germany"/>
    <s v="UU"/>
    <s v="Dead"/>
    <n v="82"/>
    <x v="0"/>
  </r>
  <r>
    <x v="0"/>
    <n v="1937"/>
    <d v="1937-01-18T00:00:00"/>
    <n v="50.98"/>
    <n v="9.4700000000000006"/>
    <s v="Germany"/>
    <s v="DH"/>
    <s v="Dead"/>
    <n v="535"/>
    <x v="36"/>
  </r>
  <r>
    <x v="5"/>
    <n v="1937"/>
    <d v="1911-07-20T00:00:00"/>
    <n v="55.68"/>
    <n v="12.5"/>
    <s v="Denmark"/>
    <s v="DH"/>
    <s v="Dead"/>
    <n v="332"/>
    <x v="4"/>
  </r>
  <r>
    <x v="6"/>
    <n v="1936"/>
    <d v="1907-11-18T00:00:00"/>
    <n v="55.3"/>
    <n v="10.48"/>
    <s v="Denmark"/>
    <s v="DH"/>
    <s v="Dead"/>
    <n v="71"/>
    <x v="10"/>
  </r>
  <r>
    <x v="5"/>
    <n v="1937"/>
    <d v="1909-07-20T00:00:00"/>
    <n v="53.83"/>
    <n v="-1.78"/>
    <s v="UK"/>
    <s v="RH"/>
    <s v="Dead"/>
    <n v="312"/>
    <x v="0"/>
  </r>
  <r>
    <x v="5"/>
    <n v="1937"/>
    <d v="1923-07-20T00:00:00"/>
    <n v="53.83"/>
    <n v="-1.78"/>
    <s v="UK"/>
    <s v="RH"/>
    <s v="Dead"/>
    <n v="326"/>
    <x v="0"/>
  </r>
  <r>
    <x v="6"/>
    <n v="1936"/>
    <d v="1908-11-17T00:00:00"/>
    <n v="50.88"/>
    <n v="0.63"/>
    <s v="UK"/>
    <s v="UU"/>
    <s v="Dead"/>
    <n v="55"/>
    <x v="0"/>
  </r>
  <r>
    <x v="11"/>
    <n v="1938"/>
    <d v="1926-02-20T00:00:00"/>
    <n v="54.85"/>
    <n v="-3.05"/>
    <s v="UK"/>
    <s v="ND"/>
    <s v="Dead"/>
    <n v="893"/>
    <x v="4"/>
  </r>
  <r>
    <x v="3"/>
    <n v="1937"/>
    <d v="1931-12-20T00:00:00"/>
    <n v="46.22"/>
    <n v="6.08"/>
    <s v="Switzerland"/>
    <s v="DH"/>
    <s v="Dead"/>
    <n v="505"/>
    <x v="10"/>
  </r>
  <r>
    <x v="2"/>
    <n v="1936"/>
    <d v="1922-03-20T00:00:00"/>
    <n v="59.15"/>
    <n v="11.77"/>
    <s v="Norway"/>
    <s v="DH"/>
    <s v="Dead"/>
    <n v="183"/>
    <x v="0"/>
  </r>
  <r>
    <x v="3"/>
    <n v="1938"/>
    <d v="1935-12-21T00:00:00"/>
    <n v="61.6"/>
    <n v="5.05"/>
    <s v="Norway"/>
    <s v="UU"/>
    <s v="Unknown"/>
    <n v="848"/>
    <x v="0"/>
  </r>
  <r>
    <x v="11"/>
    <n v="1936"/>
    <d v="1920-02-18T00:00:00"/>
    <n v="61"/>
    <n v="30.1"/>
    <s v="Russia"/>
    <s v="UU"/>
    <s v="Dead"/>
    <n v="138"/>
    <x v="0"/>
  </r>
  <r>
    <x v="3"/>
    <n v="1936"/>
    <d v="1915-12-19T00:00:00"/>
    <n v="60.67"/>
    <n v="28.67"/>
    <s v="Russia"/>
    <s v="DH"/>
    <s v="Dead"/>
    <n v="99"/>
    <x v="37"/>
  </r>
  <r>
    <x v="3"/>
    <n v="1936"/>
    <d v="1910-12-19T00:00:00"/>
    <n v="62.3"/>
    <n v="27.1"/>
    <s v="Finland"/>
    <s v="HH"/>
    <s v="Dead"/>
    <n v="95"/>
    <x v="0"/>
  </r>
  <r>
    <x v="2"/>
    <n v="1936"/>
    <d v="1929-03-19T00:00:00"/>
    <n v="62.3"/>
    <n v="27.17"/>
    <s v="Finland"/>
    <s v="DH"/>
    <s v="Dead"/>
    <n v="204"/>
    <x v="0"/>
  </r>
  <r>
    <x v="4"/>
    <n v="1938"/>
    <d v="1926-09-20T00:00:00"/>
    <n v="60.8"/>
    <n v="26.7"/>
    <s v="Finland"/>
    <s v="DH"/>
    <s v="Dead"/>
    <n v="734"/>
    <x v="13"/>
  </r>
  <r>
    <x v="4"/>
    <n v="1938"/>
    <d v="1933-09-20T00:00:00"/>
    <n v="61.67"/>
    <n v="28.67"/>
    <s v="Finland"/>
    <s v="UU"/>
    <s v="Dead"/>
    <n v="756"/>
    <x v="29"/>
  </r>
  <r>
    <x v="10"/>
    <n v="1939"/>
    <d v="1908-06-20T00:00:00"/>
    <n v="61.9"/>
    <n v="29.2"/>
    <s v="Finland"/>
    <s v="DH"/>
    <s v="Dead"/>
    <n v="992"/>
    <x v="2"/>
  </r>
  <r>
    <x v="6"/>
    <n v="1936"/>
    <d v="1932-11-17T00:00:00"/>
    <n v="61.6"/>
    <n v="23.9"/>
    <s v="Finland"/>
    <s v="HH"/>
    <s v="Dead"/>
    <n v="76"/>
    <x v="0"/>
  </r>
  <r>
    <x v="3"/>
    <n v="1936"/>
    <d v="1920-12-18T00:00:00"/>
    <n v="57.65"/>
    <n v="12.88"/>
    <s v="Sweden"/>
    <s v="UU"/>
    <s v="Unknown"/>
    <n v="102"/>
    <x v="0"/>
  </r>
  <r>
    <x v="8"/>
    <n v="1936"/>
    <d v="1913-10-18T00:00:00"/>
    <n v="57.65"/>
    <n v="12.88"/>
    <s v="Sweden"/>
    <s v="UU"/>
    <s v="Unknown"/>
    <n v="31"/>
    <x v="0"/>
  </r>
  <r>
    <x v="3"/>
    <n v="1936"/>
    <d v="1921-12-19T00:00:00"/>
    <n v="56.82"/>
    <n v="12.73"/>
    <s v="Sweden"/>
    <s v="DH"/>
    <s v="Dead"/>
    <n v="103"/>
    <x v="0"/>
  </r>
  <r>
    <x v="10"/>
    <n v="1937"/>
    <d v="1911-06-19T00:00:00"/>
    <n v="56.73"/>
    <n v="12.73"/>
    <s v="Sweden"/>
    <s v="RH"/>
    <s v="Dead"/>
    <n v="275"/>
    <x v="11"/>
  </r>
  <r>
    <x v="6"/>
    <n v="1936"/>
    <d v="1917-11-18T00:00:00"/>
    <n v="60.82"/>
    <n v="15.8"/>
    <s v="Sweden"/>
    <s v="DH"/>
    <s v="Dead"/>
    <n v="79"/>
    <x v="0"/>
  </r>
  <r>
    <x v="6"/>
    <n v="1936"/>
    <d v="1912-11-17T00:00:00"/>
    <n v="59.62"/>
    <n v="17.850000000000001"/>
    <s v="Sweden"/>
    <s v="DH"/>
    <s v="Dead"/>
    <n v="56"/>
    <x v="0"/>
  </r>
  <r>
    <x v="1"/>
    <n v="1938"/>
    <d v="1909-04-21T00:00:00"/>
    <n v="57.13"/>
    <n v="15.13"/>
    <s v="Sweden"/>
    <s v="DH"/>
    <s v="Dead"/>
    <n v="534"/>
    <x v="11"/>
  </r>
  <r>
    <x v="7"/>
    <n v="1938"/>
    <d v="1910-08-20T00:00:00"/>
    <n v="51.42"/>
    <n v="5"/>
    <s v="Belgium"/>
    <s v="DH"/>
    <s v="Dead"/>
    <n v="350"/>
    <x v="0"/>
  </r>
  <r>
    <x v="10"/>
    <n v="1938"/>
    <d v="1925-06-20T00:00:00"/>
    <n v="51.58"/>
    <n v="11.8"/>
    <s v="Germany"/>
    <s v="UU"/>
    <s v="Dead"/>
    <n v="295"/>
    <x v="0"/>
  </r>
  <r>
    <x v="3"/>
    <n v="1938"/>
    <d v="1916-12-20T00:00:00"/>
    <n v="53.77"/>
    <n v="9.67"/>
    <s v="Germany"/>
    <s v="RH"/>
    <s v="Alive"/>
    <n v="476"/>
    <x v="38"/>
  </r>
  <r>
    <x v="5"/>
    <n v="1939"/>
    <d v="1928-07-21T00:00:00"/>
    <n v="52.28"/>
    <n v="8.0500000000000007"/>
    <s v="Germany"/>
    <s v="DH"/>
    <s v="Dead"/>
    <n v="697"/>
    <x v="20"/>
  </r>
  <r>
    <x v="3"/>
    <n v="1937"/>
    <d v="1908-12-19T00:00:00"/>
    <n v="53.87"/>
    <n v="9.8800000000000008"/>
    <s v="Germany"/>
    <s v="AH"/>
    <s v="Dead"/>
    <n v="103"/>
    <x v="0"/>
  </r>
  <r>
    <x v="2"/>
    <n v="1937"/>
    <d v="1926-03-21T00:00:00"/>
    <n v="53.97"/>
    <n v="9.7799999999999994"/>
    <s v="Germany"/>
    <s v="DH"/>
    <s v="Dead"/>
    <n v="211"/>
    <x v="2"/>
  </r>
  <r>
    <x v="8"/>
    <n v="1938"/>
    <d v="1915-10-20T00:00:00"/>
    <n v="53.83"/>
    <n v="9.9700000000000006"/>
    <s v="Germany"/>
    <s v="DH"/>
    <s v="Dead"/>
    <n v="413"/>
    <x v="38"/>
  </r>
  <r>
    <x v="5"/>
    <n v="1938"/>
    <d v="1926-07-21T00:00:00"/>
    <n v="51.25"/>
    <n v="12.03"/>
    <s v="Germany"/>
    <s v="DH"/>
    <s v="Dead"/>
    <n v="334"/>
    <x v="39"/>
  </r>
  <r>
    <x v="3"/>
    <n v="1937"/>
    <d v="1910-12-20T00:00:00"/>
    <n v="55.68"/>
    <n v="12.57"/>
    <s v="Denmark"/>
    <s v="UU"/>
    <s v="Dead"/>
    <n v="119"/>
    <x v="4"/>
  </r>
  <r>
    <x v="4"/>
    <n v="1937"/>
    <d v="1931-09-19T00:00:00"/>
    <n v="55.68"/>
    <n v="12.5"/>
    <s v="Denmark"/>
    <s v="UU"/>
    <s v="Dead"/>
    <n v="34"/>
    <x v="4"/>
  </r>
  <r>
    <x v="4"/>
    <n v="1938"/>
    <d v="1920-09-19T00:00:00"/>
    <n v="55.5"/>
    <n v="9.4700000000000006"/>
    <s v="Denmark"/>
    <s v="PD"/>
    <s v="Dead"/>
    <n v="379"/>
    <x v="0"/>
  </r>
  <r>
    <x v="4"/>
    <n v="1937"/>
    <d v="1920-09-18T00:00:00"/>
    <n v="55.57"/>
    <n v="9.35"/>
    <s v="Denmark"/>
    <s v="DH"/>
    <s v="Dead"/>
    <n v="22"/>
    <x v="0"/>
  </r>
  <r>
    <x v="1"/>
    <n v="1938"/>
    <d v="1920-04-21T00:00:00"/>
    <n v="52.53"/>
    <n v="-4.05"/>
    <s v="UK"/>
    <s v="UU"/>
    <s v="Dead"/>
    <n v="210"/>
    <x v="0"/>
  </r>
  <r>
    <x v="2"/>
    <n v="1937"/>
    <d v="1937-03-20T00:00:00"/>
    <n v="59.95"/>
    <n v="11.02"/>
    <s v="Norway"/>
    <s v="DH"/>
    <s v="Dead"/>
    <n v="182"/>
    <x v="0"/>
  </r>
  <r>
    <x v="4"/>
    <n v="1952"/>
    <d v="1912-10-03T00:00:00"/>
    <n v="58.45"/>
    <n v="6.13"/>
    <s v="Norway"/>
    <s v="UU"/>
    <s v="Dead"/>
    <n v="5474"/>
    <x v="0"/>
  </r>
  <r>
    <x v="1"/>
    <n v="1938"/>
    <d v="1917-04-21T00:00:00"/>
    <n v="60.5"/>
    <n v="30"/>
    <s v="Russia"/>
    <s v="DH"/>
    <s v="Dead"/>
    <n v="211"/>
    <x v="40"/>
  </r>
  <r>
    <x v="8"/>
    <n v="1937"/>
    <d v="1925-10-19T00:00:00"/>
    <n v="60.8"/>
    <n v="28.7"/>
    <s v="Russia"/>
    <s v="RH"/>
    <s v="Alive"/>
    <n v="54"/>
    <x v="0"/>
  </r>
  <r>
    <x v="6"/>
    <n v="1937"/>
    <d v="1910-11-19T00:00:00"/>
    <n v="62.3"/>
    <n v="27.17"/>
    <s v="Finland"/>
    <s v="UU"/>
    <s v="Dead"/>
    <n v="48"/>
    <x v="0"/>
  </r>
  <r>
    <x v="11"/>
    <n v="1937"/>
    <d v="1921-02-18T00:00:00"/>
    <n v="60.57"/>
    <n v="25.15"/>
    <s v="Finland"/>
    <s v="DH"/>
    <s v="Dead"/>
    <n v="161"/>
    <x v="0"/>
  </r>
  <r>
    <x v="6"/>
    <n v="1937"/>
    <d v="1915-11-19T00:00:00"/>
    <n v="62.5"/>
    <n v="26.2"/>
    <s v="Finland"/>
    <s v="DH"/>
    <s v="Dead"/>
    <n v="55"/>
    <x v="41"/>
  </r>
  <r>
    <x v="5"/>
    <n v="1938"/>
    <d v="1918-07-21T00:00:00"/>
    <n v="61"/>
    <n v="21.5"/>
    <s v="Finland"/>
    <s v="HH"/>
    <s v="Dead"/>
    <n v="305"/>
    <x v="5"/>
  </r>
  <r>
    <x v="4"/>
    <n v="1939"/>
    <d v="1920-09-20T00:00:00"/>
    <n v="55.85"/>
    <n v="13.42"/>
    <s v="Sweden"/>
    <s v="DH"/>
    <s v="Dead"/>
    <n v="751"/>
    <x v="42"/>
  </r>
  <r>
    <x v="11"/>
    <n v="1937"/>
    <d v="1925-02-18T00:00:00"/>
    <n v="59.32"/>
    <n v="18.47"/>
    <s v="Sweden"/>
    <s v="DH"/>
    <s v="Dead"/>
    <n v="172"/>
    <x v="1"/>
  </r>
  <r>
    <x v="2"/>
    <n v="1937"/>
    <d v="1915-03-21T00:00:00"/>
    <n v="59.32"/>
    <n v="18.47"/>
    <s v="Sweden"/>
    <s v="DH"/>
    <s v="Dead"/>
    <n v="192"/>
    <x v="1"/>
  </r>
  <r>
    <x v="8"/>
    <n v="1937"/>
    <d v="1914-10-19T00:00:00"/>
    <n v="59.62"/>
    <n v="17.850000000000001"/>
    <s v="Sweden"/>
    <s v="UU"/>
    <s v="Unknown"/>
    <n v="30"/>
    <x v="0"/>
  </r>
  <r>
    <x v="6"/>
    <n v="1937"/>
    <d v="1930-11-19T00:00:00"/>
    <n v="59.62"/>
    <n v="17.850000000000001"/>
    <s v="Sweden"/>
    <s v="DH"/>
    <s v="Dead"/>
    <n v="77"/>
    <x v="0"/>
  </r>
  <r>
    <x v="8"/>
    <n v="1937"/>
    <d v="1914-10-19T00:00:00"/>
    <n v="59.62"/>
    <n v="17.850000000000001"/>
    <s v="Sweden"/>
    <s v="UU"/>
    <s v="Unknown"/>
    <n v="30"/>
    <x v="0"/>
  </r>
  <r>
    <x v="8"/>
    <n v="1938"/>
    <d v="1930-10-20T00:00:00"/>
    <n v="50.05"/>
    <n v="4.5"/>
    <s v="Belgium"/>
    <s v="UU"/>
    <s v="Alive"/>
    <n v="59"/>
    <x v="0"/>
  </r>
  <r>
    <x v="2"/>
    <n v="1938"/>
    <d v="1916-03-21T00:00:00"/>
    <n v="52.33"/>
    <n v="10.8"/>
    <s v="Germany"/>
    <s v="DH"/>
    <s v="Dead"/>
    <n v="215"/>
    <x v="12"/>
  </r>
  <r>
    <x v="10"/>
    <n v="1939"/>
    <d v="1909-06-21T00:00:00"/>
    <n v="50.18"/>
    <n v="7.3"/>
    <s v="Germany"/>
    <s v="UU"/>
    <s v="Dead"/>
    <n v="297"/>
    <x v="15"/>
  </r>
  <r>
    <x v="6"/>
    <n v="1938"/>
    <d v="1928-11-19T00:00:00"/>
    <n v="55.65"/>
    <n v="12.42"/>
    <s v="Denmark"/>
    <s v="UU"/>
    <s v="Unknown"/>
    <n v="68"/>
    <x v="0"/>
  </r>
  <r>
    <x v="5"/>
    <n v="1946"/>
    <d v="1933-07-29T00:00:00"/>
    <n v="55.83"/>
    <n v="12.53"/>
    <s v="Denmark"/>
    <s v="UU"/>
    <s v="Dead"/>
    <n v="2877"/>
    <x v="0"/>
  </r>
  <r>
    <x v="8"/>
    <n v="1941"/>
    <d v="1925-10-23T00:00:00"/>
    <n v="54.4"/>
    <n v="-4.45"/>
    <s v="UK"/>
    <s v="UU"/>
    <s v="Dead"/>
    <n v="1169"/>
    <x v="0"/>
  </r>
  <r>
    <x v="8"/>
    <n v="1938"/>
    <d v="1920-10-19T00:00:00"/>
    <n v="52.02"/>
    <n v="-1.48"/>
    <s v="UK"/>
    <s v="UU"/>
    <s v="Dead"/>
    <n v="54"/>
    <x v="0"/>
  </r>
  <r>
    <x v="8"/>
    <n v="1938"/>
    <d v="1916-10-19T00:00:00"/>
    <n v="50.92"/>
    <n v="0.98"/>
    <s v="UK"/>
    <s v="UU"/>
    <s v="Unknown"/>
    <n v="43"/>
    <x v="0"/>
  </r>
  <r>
    <x v="8"/>
    <n v="1938"/>
    <d v="1915-10-20T00:00:00"/>
    <n v="50.92"/>
    <n v="0.98"/>
    <s v="UK"/>
    <s v="UU"/>
    <s v="Unknown"/>
    <n v="42"/>
    <x v="0"/>
  </r>
  <r>
    <x v="8"/>
    <n v="1938"/>
    <d v="1907-10-20T00:00:00"/>
    <n v="59.92"/>
    <n v="11.08"/>
    <s v="Norway"/>
    <s v="UU"/>
    <s v="Dead"/>
    <n v="21"/>
    <x v="0"/>
  </r>
  <r>
    <x v="2"/>
    <n v="1938"/>
    <d v="1916-03-21T00:00:00"/>
    <n v="48.83"/>
    <n v="24.53"/>
    <s v="Ukraine"/>
    <s v="UU"/>
    <s v="Dead"/>
    <n v="150"/>
    <x v="0"/>
  </r>
  <r>
    <x v="0"/>
    <n v="1938"/>
    <d v="1910-01-20T00:00:00"/>
    <n v="52.43"/>
    <n v="21.92"/>
    <s v="Poland"/>
    <s v="UU"/>
    <s v="Dead"/>
    <n v="115"/>
    <x v="0"/>
  </r>
  <r>
    <x v="5"/>
    <n v="1940"/>
    <d v="1913-07-23T00:00:00"/>
    <n v="63.9"/>
    <n v="24.7"/>
    <s v="Finland"/>
    <s v="DH"/>
    <s v="Dead"/>
    <n v="659"/>
    <x v="0"/>
  </r>
  <r>
    <x v="5"/>
    <n v="1939"/>
    <d v="1931-07-22T00:00:00"/>
    <n v="60.67"/>
    <n v="29"/>
    <s v="Russia"/>
    <s v="DH"/>
    <s v="Dead"/>
    <n v="327"/>
    <x v="37"/>
  </r>
  <r>
    <x v="5"/>
    <n v="1939"/>
    <d v="1917-07-22T00:00:00"/>
    <n v="65.819999999999993"/>
    <n v="15.67"/>
    <s v="Sweden"/>
    <s v="DH"/>
    <s v="Dead"/>
    <n v="310"/>
    <x v="25"/>
  </r>
  <r>
    <x v="4"/>
    <n v="1939"/>
    <d v="1925-09-21T00:00:00"/>
    <n v="50.67"/>
    <n v="15.35"/>
    <s v="Czech Republic"/>
    <s v="UU"/>
    <s v="Dead"/>
    <n v="11"/>
    <x v="29"/>
  </r>
  <r>
    <x v="3"/>
    <n v="1940"/>
    <d v="1926-12-23T00:00:00"/>
    <n v="52.37"/>
    <n v="10.72"/>
    <s v="Germany"/>
    <s v="DH"/>
    <s v="Dead"/>
    <n v="472"/>
    <x v="10"/>
  </r>
  <r>
    <x v="5"/>
    <n v="1940"/>
    <d v="1935-07-23T00:00:00"/>
    <n v="51.55"/>
    <n v="11.92"/>
    <s v="Germany"/>
    <s v="DH"/>
    <s v="Dead"/>
    <n v="324"/>
    <x v="12"/>
  </r>
  <r>
    <x v="4"/>
    <n v="1939"/>
    <d v="1927-09-21T00:00:00"/>
    <n v="55.97"/>
    <n v="10.15"/>
    <s v="Denmark"/>
    <s v="PD"/>
    <s v="Dead"/>
    <n v="28"/>
    <x v="0"/>
  </r>
  <r>
    <x v="6"/>
    <n v="1943"/>
    <d v="1906-11-25T00:00:00"/>
    <n v="55.62"/>
    <n v="9.67"/>
    <s v="Denmark"/>
    <s v="DH"/>
    <s v="Dead"/>
    <n v="1522"/>
    <x v="11"/>
  </r>
  <r>
    <x v="4"/>
    <n v="1940"/>
    <d v="1925-09-22T00:00:00"/>
    <n v="56"/>
    <n v="10.27"/>
    <s v="Denmark"/>
    <s v="UU"/>
    <s v="Dead"/>
    <n v="408"/>
    <x v="14"/>
  </r>
  <r>
    <x v="0"/>
    <n v="1940"/>
    <d v="1912-01-22T00:00:00"/>
    <n v="55.93"/>
    <n v="10.15"/>
    <s v="Denmark"/>
    <s v="DH"/>
    <s v="Dead"/>
    <n v="515"/>
    <x v="14"/>
  </r>
  <r>
    <x v="1"/>
    <n v="1941"/>
    <d v="1912-04-24T00:00:00"/>
    <n v="50.9"/>
    <n v="0.18"/>
    <s v="UK"/>
    <s v="DH"/>
    <s v="Dead"/>
    <n v="599"/>
    <x v="2"/>
  </r>
  <r>
    <x v="10"/>
    <n v="1940"/>
    <d v="1936-06-21T00:00:00"/>
    <n v="52.03"/>
    <n v="-1.48"/>
    <s v="UK"/>
    <s v="UU"/>
    <s v="Unknown"/>
    <n v="314"/>
    <x v="0"/>
  </r>
  <r>
    <x v="9"/>
    <n v="1940"/>
    <d v="1906-05-25T00:00:00"/>
    <n v="52.45"/>
    <n v="-2.48"/>
    <s v="UK"/>
    <s v="ND"/>
    <s v="Dead"/>
    <n v="257"/>
    <x v="12"/>
  </r>
  <r>
    <x v="8"/>
    <n v="1939"/>
    <d v="1918-10-21T00:00:00"/>
    <n v="48.83"/>
    <n v="24.53"/>
    <s v="Ukraine"/>
    <s v="RH"/>
    <s v="Alive"/>
    <n v="7"/>
    <x v="0"/>
  </r>
  <r>
    <x v="4"/>
    <n v="1939"/>
    <d v="1920-09-20T00:00:00"/>
    <n v="50.6"/>
    <n v="26.33"/>
    <s v="Ukraine"/>
    <s v="UU"/>
    <s v="Dead"/>
    <n v="14"/>
    <x v="0"/>
  </r>
  <r>
    <x v="4"/>
    <n v="1939"/>
    <d v="1920-09-20T00:00:00"/>
    <n v="50.6"/>
    <n v="26.33"/>
    <s v="Ukraine"/>
    <s v="UU"/>
    <s v="Dead"/>
    <n v="14"/>
    <x v="0"/>
  </r>
  <r>
    <x v="1"/>
    <n v="1941"/>
    <d v="1913-04-24T00:00:00"/>
    <n v="60.8"/>
    <n v="23.9"/>
    <s v="Finland"/>
    <s v="DH"/>
    <s v="Dead"/>
    <n v="550"/>
    <x v="0"/>
  </r>
  <r>
    <x v="4"/>
    <n v="1940"/>
    <d v="1921-09-22T00:00:00"/>
    <n v="65.77"/>
    <n v="15.13"/>
    <s v="Sweden"/>
    <s v="UU"/>
    <s v="Dead"/>
    <n v="347"/>
    <x v="0"/>
  </r>
  <r>
    <x v="4"/>
    <n v="1939"/>
    <d v="1921-09-21T00:00:00"/>
    <n v="60.67"/>
    <n v="17.170000000000002"/>
    <s v="Sweden"/>
    <s v="ND"/>
    <s v="Alive"/>
    <n v="1"/>
    <x v="0"/>
  </r>
  <r>
    <x v="3"/>
    <n v="1939"/>
    <d v="1924-12-21T00:00:00"/>
    <n v="60.67"/>
    <n v="17.170000000000002"/>
    <s v="Sweden"/>
    <s v="UU"/>
    <s v="Unknown"/>
    <n v="96"/>
    <x v="0"/>
  </r>
  <r>
    <x v="7"/>
    <n v="1940"/>
    <d v="1908-08-21T00:00:00"/>
    <n v="60.52"/>
    <n v="14.8"/>
    <s v="Sweden"/>
    <s v="UU"/>
    <s v="Dead"/>
    <n v="314"/>
    <x v="0"/>
  </r>
  <r>
    <x v="8"/>
    <n v="1939"/>
    <d v="1934-10-21T00:00:00"/>
    <n v="57.43"/>
    <n v="12.83"/>
    <s v="Sweden"/>
    <s v="PD"/>
    <s v="Dead"/>
    <n v="60"/>
    <x v="0"/>
  </r>
  <r>
    <x v="0"/>
    <n v="1939"/>
    <d v="1926-01-21T00:00:00"/>
    <n v="56.9"/>
    <n v="13.38"/>
    <s v="Sweden"/>
    <s v="DH"/>
    <s v="Dead"/>
    <n v="137"/>
    <x v="4"/>
  </r>
  <r>
    <x v="3"/>
    <n v="1939"/>
    <d v="1929-12-22T00:00:00"/>
    <n v="58.27"/>
    <n v="12.3"/>
    <s v="Sweden"/>
    <s v="RH"/>
    <s v="Dead"/>
    <n v="109"/>
    <x v="42"/>
  </r>
  <r>
    <x v="11"/>
    <n v="1941"/>
    <d v="1921-02-22T00:00:00"/>
    <n v="59.63"/>
    <n v="17.87"/>
    <s v="Sweden"/>
    <s v="DH"/>
    <s v="Dead"/>
    <n v="894"/>
    <x v="4"/>
  </r>
  <r>
    <x v="8"/>
    <n v="1939"/>
    <d v="1921-10-21T00:00:00"/>
    <n v="59.65"/>
    <n v="17.88"/>
    <s v="Sweden"/>
    <s v="DH"/>
    <s v="Dead"/>
    <n v="41"/>
    <x v="0"/>
  </r>
  <r>
    <x v="8"/>
    <n v="1939"/>
    <d v="1925-10-21T00:00:00"/>
    <n v="62.57"/>
    <n v="17.12"/>
    <s v="Sweden"/>
    <s v="UU"/>
    <s v="Dead"/>
    <n v="40"/>
    <x v="0"/>
  </r>
  <r>
    <x v="4"/>
    <n v="1940"/>
    <d v="1916-09-21T00:00:00"/>
    <n v="59.7"/>
    <n v="18.850000000000001"/>
    <s v="Sweden"/>
    <s v="DH"/>
    <s v="Dead"/>
    <n v="380"/>
    <x v="10"/>
  </r>
  <r>
    <x v="0"/>
    <n v="1940"/>
    <d v="1907-01-22T00:00:00"/>
    <n v="48.23"/>
    <n v="11.68"/>
    <s v="Germany"/>
    <s v="DH"/>
    <s v="Dead"/>
    <n v="131"/>
    <x v="0"/>
  </r>
  <r>
    <x v="8"/>
    <n v="1941"/>
    <d v="1926-10-23T00:00:00"/>
    <n v="52.28"/>
    <n v="10.7"/>
    <s v="Germany"/>
    <s v="UU"/>
    <s v="Dead"/>
    <n v="413"/>
    <x v="14"/>
  </r>
  <r>
    <x v="8"/>
    <n v="1941"/>
    <d v="1918-10-23T00:00:00"/>
    <n v="55.22"/>
    <n v="9.6300000000000008"/>
    <s v="Denmark"/>
    <s v="UU"/>
    <s v="Unknown"/>
    <n v="379"/>
    <x v="4"/>
  </r>
  <r>
    <x v="7"/>
    <n v="1943"/>
    <d v="1928-08-24T00:00:00"/>
    <n v="57"/>
    <n v="9.9"/>
    <s v="Denmark"/>
    <s v="UU"/>
    <s v="Dead"/>
    <n v="1087"/>
    <x v="0"/>
  </r>
  <r>
    <x v="2"/>
    <n v="1943"/>
    <d v="1916-03-26T00:00:00"/>
    <n v="57"/>
    <n v="9.92"/>
    <s v="Denmark"/>
    <s v="DH"/>
    <s v="Dead"/>
    <n v="1288"/>
    <x v="24"/>
  </r>
  <r>
    <x v="2"/>
    <n v="1943"/>
    <d v="1925-03-26T00:00:00"/>
    <n v="57"/>
    <n v="9.7799999999999994"/>
    <s v="Denmark"/>
    <s v="DH"/>
    <s v="Dead"/>
    <n v="1272"/>
    <x v="0"/>
  </r>
  <r>
    <x v="0"/>
    <n v="1940"/>
    <d v="1911-01-22T00:00:00"/>
    <n v="54.02"/>
    <n v="-1.03"/>
    <s v="UK"/>
    <s v="UU"/>
    <s v="Dead"/>
    <n v="147"/>
    <x v="10"/>
  </r>
  <r>
    <x v="7"/>
    <n v="1947"/>
    <d v="1930-08-29T00:00:00"/>
    <n v="60.3"/>
    <n v="23.8"/>
    <s v="Finland"/>
    <s v="DH"/>
    <s v="Dead"/>
    <n v="2536"/>
    <x v="0"/>
  </r>
  <r>
    <x v="1"/>
    <n v="1943"/>
    <d v="1926-04-27T00:00:00"/>
    <n v="65.73"/>
    <n v="14.65"/>
    <s v="Sweden"/>
    <s v="DH"/>
    <s v="Dead"/>
    <n v="946"/>
    <x v="25"/>
  </r>
  <r>
    <x v="4"/>
    <n v="1940"/>
    <d v="1911-09-22T00:00:00"/>
    <n v="58.38"/>
    <n v="13.45"/>
    <s v="Sweden"/>
    <s v="PD"/>
    <s v="Dead"/>
    <n v="4"/>
    <x v="0"/>
  </r>
  <r>
    <x v="9"/>
    <n v="1941"/>
    <d v="1907-05-26T00:00:00"/>
    <n v="59.48"/>
    <n v="13.37"/>
    <s v="Sweden"/>
    <s v="DH"/>
    <s v="Dead"/>
    <n v="232"/>
    <x v="43"/>
  </r>
  <r>
    <x v="2"/>
    <n v="1940"/>
    <d v="1908-03-23T00:00:00"/>
    <n v="56.77"/>
    <n v="14.82"/>
    <s v="Sweden"/>
    <s v="DH"/>
    <s v="Dead"/>
    <n v="181"/>
    <x v="11"/>
  </r>
  <r>
    <x v="3"/>
    <n v="1940"/>
    <d v="1917-12-23T00:00:00"/>
    <n v="57.32"/>
    <n v="15.58"/>
    <s v="Sweden"/>
    <s v="DH"/>
    <s v="Dead"/>
    <n v="101"/>
    <x v="0"/>
  </r>
  <r>
    <x v="8"/>
    <n v="1940"/>
    <d v="1909-10-22T00:00:00"/>
    <n v="57.32"/>
    <n v="12.95"/>
    <s v="Sweden"/>
    <s v="AH"/>
    <s v="Dead"/>
    <n v="20"/>
    <x v="0"/>
  </r>
  <r>
    <x v="6"/>
    <n v="1940"/>
    <d v="1914-11-22T00:00:00"/>
    <n v="57.42"/>
    <n v="12.83"/>
    <s v="Sweden"/>
    <s v="DH"/>
    <s v="Dead"/>
    <n v="64"/>
    <x v="0"/>
  </r>
  <r>
    <x v="6"/>
    <n v="1940"/>
    <d v="1914-11-22T00:00:00"/>
    <n v="57.42"/>
    <n v="12.83"/>
    <s v="Sweden"/>
    <s v="DH"/>
    <s v="Dead"/>
    <n v="70"/>
    <x v="24"/>
  </r>
  <r>
    <x v="10"/>
    <n v="1941"/>
    <d v="1908-06-22T00:00:00"/>
    <n v="57.4"/>
    <n v="13.63"/>
    <s v="Sweden"/>
    <s v="UU"/>
    <s v="Dead"/>
    <n v="278"/>
    <x v="44"/>
  </r>
  <r>
    <x v="3"/>
    <n v="1940"/>
    <d v="1920-12-22T00:00:00"/>
    <n v="59.68"/>
    <n v="18.899999999999999"/>
    <s v="Sweden"/>
    <s v="AH"/>
    <s v="Unknown"/>
    <n v="93"/>
    <x v="0"/>
  </r>
  <r>
    <x v="10"/>
    <n v="1942"/>
    <d v="1908-06-23T00:00:00"/>
    <n v="57.03"/>
    <n v="14.27"/>
    <s v="Sweden"/>
    <s v="DH"/>
    <s v="Dead"/>
    <n v="637"/>
    <x v="13"/>
  </r>
  <r>
    <x v="8"/>
    <n v="1940"/>
    <d v="1908-10-21T00:00:00"/>
    <n v="57.32"/>
    <n v="14.23"/>
    <s v="Sweden"/>
    <s v="PD"/>
    <s v="Dead"/>
    <n v="27"/>
    <x v="0"/>
  </r>
  <r>
    <x v="1"/>
    <n v="1941"/>
    <d v="1907-04-25T00:00:00"/>
    <n v="59.65"/>
    <n v="17.920000000000002"/>
    <s v="Sweden"/>
    <s v="DH"/>
    <s v="Dead"/>
    <n v="176"/>
    <x v="4"/>
  </r>
  <r>
    <x v="0"/>
    <n v="1940"/>
    <d v="1936-01-22T00:00:00"/>
    <n v="57.33"/>
    <n v="14.18"/>
    <s v="Sweden"/>
    <s v="DH"/>
    <s v="Dead"/>
    <n v="139"/>
    <x v="0"/>
  </r>
  <r>
    <x v="9"/>
    <n v="1942"/>
    <d v="1913-05-26T00:00:00"/>
    <n v="49.55"/>
    <n v="15.55"/>
    <s v="Czech Republic"/>
    <s v="DH"/>
    <s v="Dead"/>
    <n v="248"/>
    <x v="0"/>
  </r>
  <r>
    <x v="1"/>
    <n v="1942"/>
    <d v="1918-04-26T00:00:00"/>
    <n v="49.55"/>
    <n v="15.55"/>
    <s v="Czech Republic"/>
    <s v="DH"/>
    <s v="Dead"/>
    <n v="222"/>
    <x v="0"/>
  </r>
  <r>
    <x v="4"/>
    <n v="1942"/>
    <d v="1926-09-24T00:00:00"/>
    <n v="50.52"/>
    <n v="8.43"/>
    <s v="Germany"/>
    <s v="PD"/>
    <s v="Dead"/>
    <n v="375"/>
    <x v="4"/>
  </r>
  <r>
    <x v="9"/>
    <n v="1942"/>
    <d v="1929-05-26T00:00:00"/>
    <n v="50.77"/>
    <n v="9.85"/>
    <s v="Germany"/>
    <s v="UU"/>
    <s v="Dead"/>
    <n v="289"/>
    <x v="4"/>
  </r>
  <r>
    <x v="9"/>
    <n v="1942"/>
    <d v="1909-05-26T00:00:00"/>
    <n v="50.08"/>
    <n v="7.45"/>
    <s v="Germany"/>
    <s v="UU"/>
    <s v="Dead"/>
    <n v="268"/>
    <x v="0"/>
  </r>
  <r>
    <x v="8"/>
    <n v="1941"/>
    <d v="1910-10-23T00:00:00"/>
    <n v="56"/>
    <n v="11.98"/>
    <s v="Denmark"/>
    <s v="UU"/>
    <s v="Dead"/>
    <n v="7"/>
    <x v="24"/>
  </r>
  <r>
    <x v="8"/>
    <n v="1941"/>
    <d v="1919-10-23T00:00:00"/>
    <n v="55.77"/>
    <n v="12.52"/>
    <s v="Denmark"/>
    <s v="UU"/>
    <s v="Dead"/>
    <n v="16"/>
    <x v="0"/>
  </r>
  <r>
    <x v="8"/>
    <n v="1941"/>
    <d v="1920-10-22T00:00:00"/>
    <n v="55.72"/>
    <n v="12.48"/>
    <s v="Denmark"/>
    <s v="UU"/>
    <s v="Dead"/>
    <n v="38"/>
    <x v="0"/>
  </r>
  <r>
    <x v="4"/>
    <n v="1941"/>
    <d v="1933-09-23T00:00:00"/>
    <n v="52.33"/>
    <n v="-1.28"/>
    <s v="UK"/>
    <s v="DH"/>
    <s v="Dead"/>
    <n v="26"/>
    <x v="0"/>
  </r>
  <r>
    <x v="8"/>
    <n v="1941"/>
    <d v="1920-10-22T00:00:00"/>
    <n v="52.33"/>
    <n v="-1.2"/>
    <s v="UK"/>
    <s v="UU"/>
    <s v="Dead"/>
    <n v="49"/>
    <x v="0"/>
  </r>
  <r>
    <x v="8"/>
    <n v="1944"/>
    <d v="1920-10-25T00:00:00"/>
    <n v="54.22"/>
    <n v="-4.53"/>
    <s v="UK"/>
    <s v="UU"/>
    <s v="Dead"/>
    <n v="1144"/>
    <x v="0"/>
  </r>
  <r>
    <x v="7"/>
    <n v="1942"/>
    <d v="1933-08-24T00:00:00"/>
    <n v="54.83"/>
    <n v="-3.02"/>
    <s v="UK"/>
    <s v="UU"/>
    <s v="Dead"/>
    <n v="352"/>
    <x v="0"/>
  </r>
  <r>
    <x v="11"/>
    <n v="1941"/>
    <d v="1913-02-22T00:00:00"/>
    <n v="51.15"/>
    <n v="-0.45"/>
    <s v="UK"/>
    <s v="UU"/>
    <s v="Dead"/>
    <n v="159"/>
    <x v="0"/>
  </r>
  <r>
    <x v="11"/>
    <n v="1941"/>
    <d v="1921-02-22T00:00:00"/>
    <n v="50.98"/>
    <n v="-1.8"/>
    <s v="UK"/>
    <s v="DH"/>
    <s v="Dead"/>
    <n v="152"/>
    <x v="13"/>
  </r>
  <r>
    <x v="3"/>
    <n v="1941"/>
    <d v="1920-12-23T00:00:00"/>
    <n v="61.28"/>
    <n v="10.38"/>
    <s v="Norway"/>
    <s v="AH"/>
    <s v="Dead"/>
    <n v="103"/>
    <x v="4"/>
  </r>
  <r>
    <x v="3"/>
    <n v="1941"/>
    <d v="1919-12-24T00:00:00"/>
    <n v="56.83"/>
    <n v="12.83"/>
    <s v="Sweden"/>
    <s v="UU"/>
    <s v="Unknown"/>
    <n v="112"/>
    <x v="13"/>
  </r>
  <r>
    <x v="9"/>
    <n v="1942"/>
    <d v="1906-05-27T00:00:00"/>
    <n v="58.87"/>
    <n v="16.170000000000002"/>
    <s v="Sweden"/>
    <s v="DH"/>
    <s v="Dead"/>
    <n v="242"/>
    <x v="11"/>
  </r>
  <r>
    <x v="2"/>
    <n v="1942"/>
    <d v="1933-03-25T00:00:00"/>
    <n v="59.75"/>
    <n v="12.05"/>
    <s v="Sweden"/>
    <s v="DH"/>
    <s v="Dead"/>
    <n v="561"/>
    <x v="18"/>
  </r>
  <r>
    <x v="2"/>
    <n v="1941"/>
    <d v="1924-03-24T00:00:00"/>
    <n v="57.88"/>
    <n v="11.92"/>
    <s v="Sweden"/>
    <s v="DH"/>
    <s v="Dead"/>
    <n v="172"/>
    <x v="0"/>
  </r>
  <r>
    <x v="6"/>
    <n v="1943"/>
    <d v="1920-11-24T00:00:00"/>
    <n v="59.23"/>
    <n v="14.82"/>
    <s v="Sweden"/>
    <s v="UU"/>
    <s v="Dead"/>
    <n v="801"/>
    <x v="37"/>
  </r>
  <r>
    <x v="0"/>
    <n v="1941"/>
    <d v="1931-01-23T00:00:00"/>
    <n v="59.93"/>
    <n v="12.77"/>
    <s v="Sweden"/>
    <s v="DH"/>
    <s v="Dead"/>
    <n v="140"/>
    <x v="31"/>
  </r>
  <r>
    <x v="0"/>
    <n v="1941"/>
    <d v="1910-01-23T00:00:00"/>
    <n v="57.4"/>
    <n v="13.8"/>
    <s v="Sweden"/>
    <s v="DH"/>
    <s v="Dead"/>
    <n v="108"/>
    <x v="8"/>
  </r>
  <r>
    <x v="6"/>
    <n v="1942"/>
    <d v="1928-11-23T00:00:00"/>
    <n v="57.32"/>
    <n v="14.58"/>
    <s v="Sweden"/>
    <s v="DH"/>
    <s v="Dead"/>
    <n v="430"/>
    <x v="45"/>
  </r>
  <r>
    <x v="8"/>
    <n v="1941"/>
    <d v="1907-10-23T00:00:00"/>
    <n v="56.52"/>
    <n v="13.32"/>
    <s v="Sweden"/>
    <s v="UU"/>
    <s v="Dead"/>
    <n v="21"/>
    <x v="0"/>
  </r>
  <r>
    <x v="8"/>
    <n v="1945"/>
    <d v="1915-10-27T00:00:00"/>
    <n v="58.03"/>
    <n v="13.18"/>
    <s v="Sweden"/>
    <s v="DH"/>
    <s v="Dead"/>
    <n v="1486"/>
    <x v="4"/>
  </r>
  <r>
    <x v="2"/>
    <n v="1942"/>
    <d v="1919-03-26T00:00:00"/>
    <n v="52.27"/>
    <n v="10.43"/>
    <s v="Germany"/>
    <s v="DH"/>
    <s v="Dead"/>
    <n v="207"/>
    <x v="34"/>
  </r>
  <r>
    <x v="4"/>
    <n v="1942"/>
    <d v="1910-09-24T00:00:00"/>
    <n v="55.75"/>
    <n v="12.55"/>
    <s v="Denmark"/>
    <s v="UU"/>
    <s v="Dead"/>
    <n v="23"/>
    <x v="0"/>
  </r>
  <r>
    <x v="4"/>
    <n v="1942"/>
    <d v="1920-09-23T00:00:00"/>
    <n v="55.82"/>
    <n v="12.47"/>
    <s v="Denmark"/>
    <s v="UU"/>
    <s v="Dead"/>
    <n v="14"/>
    <x v="0"/>
  </r>
  <r>
    <x v="4"/>
    <n v="1946"/>
    <d v="1928-09-27T00:00:00"/>
    <n v="54.92"/>
    <n v="9.3800000000000008"/>
    <s v="Denmark"/>
    <s v="UU"/>
    <s v="Dead"/>
    <n v="1492"/>
    <x v="3"/>
  </r>
  <r>
    <x v="8"/>
    <n v="1942"/>
    <d v="1936-10-23T00:00:00"/>
    <n v="54.98"/>
    <n v="9.3800000000000008"/>
    <s v="Denmark"/>
    <s v="DH"/>
    <s v="Dead"/>
    <n v="70"/>
    <x v="0"/>
  </r>
  <r>
    <x v="6"/>
    <n v="1942"/>
    <d v="1908-11-23T00:00:00"/>
    <n v="54.98"/>
    <n v="9.3800000000000008"/>
    <s v="Denmark"/>
    <s v="DH"/>
    <s v="Dead"/>
    <n v="73"/>
    <x v="0"/>
  </r>
  <r>
    <x v="4"/>
    <n v="1944"/>
    <d v="1920-09-25T00:00:00"/>
    <n v="54.87"/>
    <n v="-2.93"/>
    <s v="UK"/>
    <s v="UU"/>
    <s v="Unknown"/>
    <n v="755"/>
    <x v="38"/>
  </r>
  <r>
    <x v="2"/>
    <n v="1942"/>
    <d v="1921-03-25T00:00:00"/>
    <n v="54.35"/>
    <n v="-4.45"/>
    <s v="UK"/>
    <s v="DH"/>
    <s v="Dead"/>
    <n v="186"/>
    <x v="0"/>
  </r>
  <r>
    <x v="0"/>
    <n v="1942"/>
    <d v="1913-01-23T00:00:00"/>
    <n v="60.63"/>
    <n v="8.57"/>
    <s v="Norway"/>
    <s v="PD"/>
    <s v="Dead"/>
    <n v="109"/>
    <x v="0"/>
  </r>
  <r>
    <x v="10"/>
    <n v="1944"/>
    <d v="1915-06-26T00:00:00"/>
    <n v="59"/>
    <n v="14.78"/>
    <s v="Sweden"/>
    <s v="DH"/>
    <s v="Dead"/>
    <n v="641"/>
    <x v="46"/>
  </r>
  <r>
    <x v="0"/>
    <n v="1942"/>
    <d v="1926-01-24T00:00:00"/>
    <n v="65.75"/>
    <n v="15.17"/>
    <s v="Sweden"/>
    <s v="DH"/>
    <s v="Dead"/>
    <n v="128"/>
    <x v="0"/>
  </r>
  <r>
    <x v="0"/>
    <n v="1942"/>
    <d v="1921-01-23T00:00:00"/>
    <n v="65.75"/>
    <n v="15.17"/>
    <s v="Sweden"/>
    <s v="AH"/>
    <s v="Dead"/>
    <n v="123"/>
    <x v="0"/>
  </r>
  <r>
    <x v="5"/>
    <n v="1947"/>
    <d v="1908-07-29T00:00:00"/>
    <n v="65.900000000000006"/>
    <n v="13.4"/>
    <s v="Norway"/>
    <s v="AH"/>
    <s v="Alive"/>
    <n v="1754"/>
    <x v="47"/>
  </r>
  <r>
    <x v="4"/>
    <n v="1945"/>
    <d v="1922-09-27T00:00:00"/>
    <n v="55.52"/>
    <n v="13"/>
    <s v="Sweden"/>
    <s v="AH"/>
    <s v="Dead"/>
    <n v="1106"/>
    <x v="4"/>
  </r>
  <r>
    <x v="10"/>
    <n v="1945"/>
    <d v="1921-06-27T00:00:00"/>
    <n v="59.17"/>
    <n v="16.100000000000001"/>
    <s v="Sweden"/>
    <s v="DH"/>
    <s v="Dead"/>
    <n v="1017"/>
    <x v="4"/>
  </r>
  <r>
    <x v="5"/>
    <n v="1943"/>
    <d v="1935-07-26T00:00:00"/>
    <n v="59.37"/>
    <n v="16.52"/>
    <s v="Sweden"/>
    <s v="UU"/>
    <s v="Unknown"/>
    <n v="331"/>
    <x v="43"/>
  </r>
  <r>
    <x v="5"/>
    <n v="1943"/>
    <d v="1923-07-26T00:00:00"/>
    <n v="59.7"/>
    <n v="12.33"/>
    <s v="Sweden"/>
    <s v="UU"/>
    <s v="Dead"/>
    <n v="313"/>
    <x v="5"/>
  </r>
  <r>
    <x v="0"/>
    <n v="1944"/>
    <d v="1937-01-25T00:00:00"/>
    <n v="59.62"/>
    <n v="12.33"/>
    <s v="Sweden"/>
    <s v="UU"/>
    <s v="Unknown"/>
    <n v="875"/>
    <x v="4"/>
  </r>
  <r>
    <x v="0"/>
    <n v="1942"/>
    <d v="1911-01-24T00:00:00"/>
    <n v="59.6"/>
    <n v="12.33"/>
    <s v="Sweden"/>
    <s v="DH"/>
    <s v="Dead"/>
    <n v="106"/>
    <x v="24"/>
  </r>
  <r>
    <x v="6"/>
    <n v="1944"/>
    <d v="1930-11-26T00:00:00"/>
    <n v="61.82"/>
    <n v="16.579999999999998"/>
    <s v="Sweden"/>
    <s v="DH"/>
    <s v="Dead"/>
    <n v="814"/>
    <x v="24"/>
  </r>
  <r>
    <x v="6"/>
    <n v="1942"/>
    <d v="1934-11-24T00:00:00"/>
    <n v="61.8"/>
    <n v="16.57"/>
    <s v="Sweden"/>
    <s v="DH"/>
    <s v="Dead"/>
    <n v="72"/>
    <x v="4"/>
  </r>
  <r>
    <x v="7"/>
    <n v="1943"/>
    <d v="1932-08-24T00:00:00"/>
    <n v="56.87"/>
    <n v="14.75"/>
    <s v="Sweden"/>
    <s v="DH"/>
    <s v="Dead"/>
    <n v="356"/>
    <x v="12"/>
  </r>
  <r>
    <x v="8"/>
    <n v="1942"/>
    <d v="1931-10-24T00:00:00"/>
    <n v="56.87"/>
    <n v="14.82"/>
    <s v="Sweden"/>
    <s v="UU"/>
    <s v="Dead"/>
    <n v="51"/>
    <x v="0"/>
  </r>
  <r>
    <x v="4"/>
    <n v="1947"/>
    <d v="1906-09-29T00:00:00"/>
    <n v="57.98"/>
    <n v="12.92"/>
    <s v="Sweden"/>
    <s v="UU"/>
    <s v="Dead"/>
    <n v="1812"/>
    <x v="29"/>
  </r>
  <r>
    <x v="4"/>
    <n v="1943"/>
    <d v="1926-09-25T00:00:00"/>
    <n v="58.03"/>
    <n v="13.1"/>
    <s v="Sweden"/>
    <s v="DH"/>
    <s v="Dead"/>
    <n v="384"/>
    <x v="23"/>
  </r>
  <r>
    <x v="4"/>
    <n v="1944"/>
    <d v="1924-09-25T00:00:00"/>
    <n v="49.77"/>
    <n v="14.83"/>
    <s v="Czech Republic"/>
    <s v="DH"/>
    <s v="Dead"/>
    <n v="401"/>
    <x v="0"/>
  </r>
  <r>
    <x v="8"/>
    <n v="1944"/>
    <d v="1922-10-26T00:00:00"/>
    <n v="49.9"/>
    <n v="15.2"/>
    <s v="Czech Republic"/>
    <s v="DH"/>
    <s v="Dead"/>
    <n v="428"/>
    <x v="3"/>
  </r>
  <r>
    <x v="7"/>
    <n v="1943"/>
    <d v="1930-08-25T00:00:00"/>
    <n v="55.82"/>
    <n v="12.52"/>
    <s v="Denmark"/>
    <s v="DH"/>
    <s v="Dead"/>
    <n v="17"/>
    <x v="0"/>
  </r>
  <r>
    <x v="7"/>
    <n v="1943"/>
    <d v="1934-08-25T00:00:00"/>
    <n v="55.82"/>
    <n v="12.52"/>
    <s v="Denmark"/>
    <s v="DH"/>
    <s v="Dead"/>
    <n v="21"/>
    <x v="0"/>
  </r>
  <r>
    <x v="3"/>
    <n v="1943"/>
    <d v="1924-12-25T00:00:00"/>
    <n v="55.82"/>
    <n v="12.47"/>
    <s v="Denmark"/>
    <s v="DH"/>
    <s v="Dead"/>
    <n v="134"/>
    <x v="10"/>
  </r>
  <r>
    <x v="4"/>
    <n v="1946"/>
    <d v="1921-09-28T00:00:00"/>
    <n v="55.83"/>
    <n v="12.37"/>
    <s v="Denmark"/>
    <s v="DH"/>
    <s v="Dead"/>
    <n v="1126"/>
    <x v="48"/>
  </r>
  <r>
    <x v="8"/>
    <n v="1943"/>
    <d v="1920-10-24T00:00:00"/>
    <n v="52.12"/>
    <n v="-2.3199999999999998"/>
    <s v="UK"/>
    <s v="UU"/>
    <s v="Dead"/>
    <n v="57"/>
    <x v="0"/>
  </r>
  <r>
    <x v="6"/>
    <n v="1943"/>
    <d v="1911-11-25T00:00:00"/>
    <n v="52.83"/>
    <n v="-2"/>
    <s v="UK"/>
    <s v="UU"/>
    <s v="Dead"/>
    <n v="65"/>
    <x v="0"/>
  </r>
  <r>
    <x v="1"/>
    <n v="1944"/>
    <d v="1927-04-28T00:00:00"/>
    <n v="60.87"/>
    <n v="8.5500000000000007"/>
    <s v="Norway"/>
    <s v="RH"/>
    <s v="Dead"/>
    <n v="230"/>
    <x v="21"/>
  </r>
  <r>
    <x v="11"/>
    <n v="1945"/>
    <d v="1908-02-27T00:00:00"/>
    <n v="61.25"/>
    <n v="10.4"/>
    <s v="Norway"/>
    <s v="DH"/>
    <s v="Dead"/>
    <n v="889"/>
    <x v="10"/>
  </r>
  <r>
    <x v="1"/>
    <n v="1944"/>
    <d v="1915-04-28T00:00:00"/>
    <n v="60.67"/>
    <n v="8.6999999999999993"/>
    <s v="Norway"/>
    <s v="PD"/>
    <s v="Dead"/>
    <n v="227"/>
    <x v="0"/>
  </r>
  <r>
    <x v="8"/>
    <n v="1943"/>
    <d v="1922-10-25T00:00:00"/>
    <n v="60.63"/>
    <n v="8.57"/>
    <s v="Norway"/>
    <s v="UU"/>
    <s v="Dead"/>
    <n v="56"/>
    <x v="0"/>
  </r>
  <r>
    <x v="3"/>
    <n v="1943"/>
    <d v="1930-12-26T00:00:00"/>
    <n v="60.63"/>
    <n v="8.57"/>
    <s v="Norway"/>
    <s v="UU"/>
    <s v="Dead"/>
    <n v="124"/>
    <x v="13"/>
  </r>
  <r>
    <x v="11"/>
    <n v="1943"/>
    <d v="1909-02-24T00:00:00"/>
    <n v="59.75"/>
    <n v="10.25"/>
    <s v="Norway"/>
    <s v="UU"/>
    <s v="Unknown"/>
    <n v="166"/>
    <x v="0"/>
  </r>
  <r>
    <x v="4"/>
    <n v="1943"/>
    <d v="1920-09-24T00:00:00"/>
    <n v="59.75"/>
    <n v="10.25"/>
    <s v="Norway"/>
    <s v="RH"/>
    <s v="Unknown"/>
    <n v="11"/>
    <x v="0"/>
  </r>
  <r>
    <x v="0"/>
    <n v="1943"/>
    <d v="1923-01-25T00:00:00"/>
    <n v="60.63"/>
    <n v="8.57"/>
    <s v="Norway"/>
    <s v="AH"/>
    <s v="Dead"/>
    <n v="144"/>
    <x v="0"/>
  </r>
  <r>
    <x v="2"/>
    <n v="1943"/>
    <d v="1909-03-26T00:00:00"/>
    <n v="58.9"/>
    <n v="11.95"/>
    <s v="Sweden"/>
    <s v="RH"/>
    <s v="Unknown"/>
    <n v="196"/>
    <x v="21"/>
  </r>
  <r>
    <x v="1"/>
    <n v="1946"/>
    <d v="1924-04-29T00:00:00"/>
    <n v="56.42"/>
    <n v="15.85"/>
    <s v="Sweden"/>
    <s v="UU"/>
    <s v="Unknown"/>
    <n v="951"/>
    <x v="0"/>
  </r>
  <r>
    <x v="0"/>
    <n v="1943"/>
    <d v="1937-01-24T00:00:00"/>
    <n v="59.62"/>
    <n v="16.02"/>
    <s v="Sweden"/>
    <s v="DH"/>
    <s v="Dead"/>
    <n v="154"/>
    <x v="12"/>
  </r>
  <r>
    <x v="10"/>
    <n v="1948"/>
    <d v="1935-06-30T00:00:00"/>
    <n v="58.12"/>
    <n v="12.78"/>
    <s v="Sweden"/>
    <s v="DH"/>
    <s v="Dead"/>
    <n v="1761"/>
    <x v="13"/>
  </r>
  <r>
    <x v="0"/>
    <n v="1943"/>
    <d v="1922-01-25T00:00:00"/>
    <n v="59.5"/>
    <n v="15"/>
    <s v="Sweden"/>
    <s v="DH"/>
    <s v="Dead"/>
    <n v="153"/>
    <x v="0"/>
  </r>
  <r>
    <x v="3"/>
    <n v="1944"/>
    <d v="1907-12-27T00:00:00"/>
    <n v="62.57"/>
    <n v="17.13"/>
    <s v="Sweden"/>
    <s v="DH"/>
    <s v="Dead"/>
    <n v="461"/>
    <x v="21"/>
  </r>
  <r>
    <x v="7"/>
    <n v="1947"/>
    <d v="1918-08-29T00:00:00"/>
    <n v="57.02"/>
    <n v="16.87"/>
    <s v="Sweden"/>
    <s v="UU"/>
    <s v="Dead"/>
    <n v="1434"/>
    <x v="24"/>
  </r>
  <r>
    <x v="8"/>
    <n v="1945"/>
    <d v="1908-10-26T00:00:00"/>
    <n v="61.82"/>
    <n v="16.55"/>
    <s v="Sweden"/>
    <s v="DH"/>
    <s v="Dead"/>
    <n v="761"/>
    <x v="0"/>
  </r>
  <r>
    <x v="4"/>
    <n v="1945"/>
    <d v="1924-09-26T00:00:00"/>
    <n v="50.43"/>
    <n v="15.82"/>
    <s v="Czech Republic"/>
    <s v="DH"/>
    <s v="Dead"/>
    <n v="386"/>
    <x v="0"/>
  </r>
  <r>
    <x v="8"/>
    <n v="1946"/>
    <d v="1906-10-28T00:00:00"/>
    <n v="49.92"/>
    <n v="15.23"/>
    <s v="Czech Republic"/>
    <s v="DH"/>
    <s v="Dead"/>
    <n v="774"/>
    <x v="0"/>
  </r>
  <r>
    <x v="10"/>
    <n v="1948"/>
    <d v="1920-06-29T00:00:00"/>
    <n v="55.73"/>
    <n v="12.52"/>
    <s v="Denmark"/>
    <s v="UU"/>
    <s v="Dead"/>
    <n v="1384"/>
    <x v="4"/>
  </r>
  <r>
    <x v="6"/>
    <n v="1944"/>
    <d v="1922-11-26T00:00:00"/>
    <n v="53.18"/>
    <n v="-3.23"/>
    <s v="UK"/>
    <s v="DH"/>
    <s v="Dead"/>
    <n v="61"/>
    <x v="0"/>
  </r>
  <r>
    <x v="2"/>
    <n v="1945"/>
    <d v="1931-03-29T00:00:00"/>
    <n v="53.25"/>
    <n v="-4.42"/>
    <s v="UK"/>
    <s v="AH"/>
    <s v="Dead"/>
    <n v="569"/>
    <x v="0"/>
  </r>
  <r>
    <x v="3"/>
    <n v="1945"/>
    <d v="1932-12-27T00:00:00"/>
    <n v="60.63"/>
    <n v="8.57"/>
    <s v="Norway"/>
    <s v="DH"/>
    <s v="Dead"/>
    <n v="476"/>
    <x v="21"/>
  </r>
  <r>
    <x v="2"/>
    <n v="1944"/>
    <d v="1921-03-27T00:00:00"/>
    <n v="60.63"/>
    <n v="8.57"/>
    <s v="Norway"/>
    <s v="PD"/>
    <s v="Dead"/>
    <n v="190"/>
    <x v="0"/>
  </r>
  <r>
    <x v="8"/>
    <n v="1944"/>
    <d v="1909-10-26T00:00:00"/>
    <n v="60.63"/>
    <n v="8.57"/>
    <s v="Norway"/>
    <s v="AH"/>
    <s v="Dead"/>
    <n v="26"/>
    <x v="21"/>
  </r>
  <r>
    <x v="9"/>
    <n v="1946"/>
    <d v="1916-05-30T00:00:00"/>
    <n v="60.67"/>
    <n v="8.57"/>
    <s v="Norway"/>
    <s v="DH"/>
    <s v="Dead"/>
    <n v="613"/>
    <x v="10"/>
  </r>
  <r>
    <x v="3"/>
    <n v="1944"/>
    <d v="1933-12-27T00:00:00"/>
    <n v="60.63"/>
    <n v="8.57"/>
    <s v="Norway"/>
    <s v="RH"/>
    <s v="Dead"/>
    <n v="107"/>
    <x v="13"/>
  </r>
  <r>
    <x v="8"/>
    <n v="1944"/>
    <d v="1916-10-25T00:00:00"/>
    <n v="60.58"/>
    <n v="8.58"/>
    <s v="Norway"/>
    <s v="UU"/>
    <s v="Dead"/>
    <n v="28"/>
    <x v="0"/>
  </r>
  <r>
    <x v="2"/>
    <n v="1944"/>
    <d v="1936-03-27T00:00:00"/>
    <n v="62.75"/>
    <n v="6.35"/>
    <s v="Norway"/>
    <s v="AH"/>
    <s v="Dead"/>
    <n v="170"/>
    <x v="41"/>
  </r>
  <r>
    <x v="6"/>
    <n v="1945"/>
    <d v="1928-11-26T00:00:00"/>
    <n v="60.62"/>
    <n v="8.5"/>
    <s v="Norway"/>
    <s v="PD"/>
    <s v="Dead"/>
    <n v="457"/>
    <x v="21"/>
  </r>
  <r>
    <x v="1"/>
    <n v="1946"/>
    <d v="1922-04-30T00:00:00"/>
    <n v="60.63"/>
    <n v="8.57"/>
    <s v="Norway"/>
    <s v="PD"/>
    <s v="Dead"/>
    <n v="593"/>
    <x v="0"/>
  </r>
  <r>
    <x v="6"/>
    <n v="1944"/>
    <d v="1915-11-26T00:00:00"/>
    <n v="60.63"/>
    <n v="8.57"/>
    <s v="Norway"/>
    <s v="AH"/>
    <s v="Dead"/>
    <n v="68"/>
    <x v="0"/>
  </r>
  <r>
    <x v="9"/>
    <n v="1945"/>
    <d v="1927-05-30T00:00:00"/>
    <n v="60.63"/>
    <n v="8.57"/>
    <s v="Norway"/>
    <s v="AH"/>
    <s v="Dead"/>
    <n v="253"/>
    <x v="0"/>
  </r>
  <r>
    <x v="8"/>
    <n v="1951"/>
    <d v="1920-11-01T00:00:00"/>
    <n v="58.93"/>
    <n v="12.03"/>
    <s v="Sweden"/>
    <s v="UU"/>
    <s v="Dead"/>
    <n v="2611"/>
    <x v="11"/>
  </r>
  <r>
    <x v="9"/>
    <n v="1945"/>
    <d v="1917-05-29T00:00:00"/>
    <n v="58.88"/>
    <n v="11.87"/>
    <s v="Sweden"/>
    <s v="DH"/>
    <s v="Dead"/>
    <n v="251"/>
    <x v="21"/>
  </r>
  <r>
    <x v="5"/>
    <n v="1945"/>
    <d v="1919-07-28T00:00:00"/>
    <n v="56.15"/>
    <n v="13.32"/>
    <s v="Sweden"/>
    <s v="DH"/>
    <s v="Dead"/>
    <n v="314"/>
    <x v="4"/>
  </r>
  <r>
    <x v="11"/>
    <n v="1944"/>
    <d v="1927-02-26T00:00:00"/>
    <n v="63.15"/>
    <n v="17.25"/>
    <s v="Sweden"/>
    <s v="AH"/>
    <s v="Dead"/>
    <n v="170"/>
    <x v="0"/>
  </r>
  <r>
    <x v="6"/>
    <n v="1946"/>
    <d v="1933-11-28T00:00:00"/>
    <n v="63.15"/>
    <n v="17.25"/>
    <s v="Sweden"/>
    <s v="DH"/>
    <s v="Dead"/>
    <n v="815"/>
    <x v="0"/>
  </r>
  <r>
    <x v="3"/>
    <n v="1944"/>
    <d v="1935-12-27T00:00:00"/>
    <n v="60.7"/>
    <n v="16.62"/>
    <s v="Sweden"/>
    <s v="DH"/>
    <s v="Dead"/>
    <n v="105"/>
    <x v="0"/>
  </r>
  <r>
    <x v="3"/>
    <n v="1945"/>
    <d v="1935-12-28T00:00:00"/>
    <n v="57.6"/>
    <n v="12.05"/>
    <s v="Sweden"/>
    <s v="DH"/>
    <s v="Dead"/>
    <n v="490"/>
    <x v="0"/>
  </r>
  <r>
    <x v="7"/>
    <n v="1945"/>
    <d v="1920-08-26T00:00:00"/>
    <n v="65.83"/>
    <n v="15.07"/>
    <s v="Sweden"/>
    <s v="UU"/>
    <s v="Unknown"/>
    <n v="326"/>
    <x v="23"/>
  </r>
  <r>
    <x v="10"/>
    <n v="1948"/>
    <d v="1930-06-30T00:00:00"/>
    <n v="63.15"/>
    <n v="17.38"/>
    <s v="Sweden"/>
    <s v="RH"/>
    <s v="Alive"/>
    <n v="1388"/>
    <x v="38"/>
  </r>
  <r>
    <x v="8"/>
    <n v="1944"/>
    <d v="1914-10-26T00:00:00"/>
    <n v="59.3"/>
    <n v="17.850000000000001"/>
    <s v="Sweden"/>
    <s v="UU"/>
    <s v="Dead"/>
    <n v="43"/>
    <x v="4"/>
  </r>
  <r>
    <x v="10"/>
    <n v="1948"/>
    <d v="1927-06-30T00:00:00"/>
    <n v="59.12"/>
    <n v="15.1"/>
    <s v="Sweden"/>
    <s v="UU"/>
    <s v="Unknown"/>
    <n v="1393"/>
    <x v="21"/>
  </r>
  <r>
    <x v="8"/>
    <n v="1944"/>
    <d v="1935-10-26T00:00:00"/>
    <n v="56"/>
    <n v="14.43"/>
    <s v="Sweden"/>
    <s v="UU"/>
    <s v="Dead"/>
    <n v="43"/>
    <x v="0"/>
  </r>
  <r>
    <x v="0"/>
    <n v="1944"/>
    <d v="1909-01-25T00:00:00"/>
    <n v="59.53"/>
    <n v="14.28"/>
    <s v="Sweden"/>
    <s v="DH"/>
    <s v="Dead"/>
    <n v="119"/>
    <x v="11"/>
  </r>
  <r>
    <x v="10"/>
    <n v="1945"/>
    <d v="1922-06-27T00:00:00"/>
    <n v="58.77"/>
    <n v="17.38"/>
    <s v="Sweden"/>
    <s v="PD"/>
    <s v="Dead"/>
    <n v="318"/>
    <x v="24"/>
  </r>
  <r>
    <x v="5"/>
    <n v="1945"/>
    <d v="1917-07-28T00:00:00"/>
    <n v="62.68"/>
    <n v="16.329999999999998"/>
    <s v="Sweden"/>
    <s v="DH"/>
    <s v="Dead"/>
    <n v="303"/>
    <x v="49"/>
  </r>
  <r>
    <x v="10"/>
    <n v="1946"/>
    <d v="1906-06-28T00:00:00"/>
    <n v="63.8"/>
    <n v="14.7"/>
    <s v="Sweden"/>
    <s v="DH"/>
    <s v="Dead"/>
    <n v="626"/>
    <x v="50"/>
  </r>
  <r>
    <x v="10"/>
    <n v="1948"/>
    <d v="1920-06-29T00:00:00"/>
    <n v="50.03"/>
    <n v="15.78"/>
    <s v="Czech Republic"/>
    <s v="RH"/>
    <s v="Alive"/>
    <n v="1036"/>
    <x v="0"/>
  </r>
  <r>
    <x v="10"/>
    <n v="1946"/>
    <d v="1920-06-27T00:00:00"/>
    <n v="51.33"/>
    <n v="-2.93"/>
    <s v="UK"/>
    <s v="UU"/>
    <s v="Dead"/>
    <n v="295"/>
    <x v="0"/>
  </r>
  <r>
    <x v="1"/>
    <n v="1947"/>
    <d v="1920-04-30T00:00:00"/>
    <n v="60.72"/>
    <n v="8.93"/>
    <s v="Norway"/>
    <s v="DH"/>
    <s v="Dead"/>
    <n v="524"/>
    <x v="18"/>
  </r>
  <r>
    <x v="6"/>
    <n v="1945"/>
    <d v="1920-11-26T00:00:00"/>
    <n v="60.63"/>
    <n v="8.58"/>
    <s v="Norway"/>
    <s v="AH"/>
    <s v="Dead"/>
    <n v="76"/>
    <x v="0"/>
  </r>
  <r>
    <x v="6"/>
    <n v="1945"/>
    <d v="1935-11-27T00:00:00"/>
    <n v="60.63"/>
    <n v="8.58"/>
    <s v="Norway"/>
    <s v="DH"/>
    <s v="Dead"/>
    <n v="91"/>
    <x v="0"/>
  </r>
  <r>
    <x v="8"/>
    <n v="1945"/>
    <d v="1930-10-27T00:00:00"/>
    <n v="59.7"/>
    <n v="8.0299999999999994"/>
    <s v="Norway"/>
    <s v="RH"/>
    <s v="Alive"/>
    <n v="58"/>
    <x v="0"/>
  </r>
  <r>
    <x v="0"/>
    <n v="1945"/>
    <d v="1936-01-27T00:00:00"/>
    <n v="59.85"/>
    <n v="8.07"/>
    <s v="Norway"/>
    <s v="DH"/>
    <s v="Dead"/>
    <n v="156"/>
    <x v="29"/>
  </r>
  <r>
    <x v="11"/>
    <n v="1945"/>
    <d v="1924-02-27T00:00:00"/>
    <n v="58.85"/>
    <n v="5.78"/>
    <s v="Norway"/>
    <s v="DH"/>
    <s v="Dead"/>
    <n v="140"/>
    <x v="45"/>
  </r>
  <r>
    <x v="11"/>
    <n v="1945"/>
    <d v="1911-02-27T00:00:00"/>
    <n v="60.63"/>
    <n v="8.57"/>
    <s v="Norway"/>
    <s v="DH"/>
    <s v="Dead"/>
    <n v="161"/>
    <x v="0"/>
  </r>
  <r>
    <x v="7"/>
    <n v="1946"/>
    <d v="1935-08-28T00:00:00"/>
    <n v="60.63"/>
    <n v="8.57"/>
    <s v="Norway"/>
    <s v="UU"/>
    <s v="Dead"/>
    <n v="363"/>
    <x v="0"/>
  </r>
  <r>
    <x v="3"/>
    <n v="1945"/>
    <d v="1935-12-28T00:00:00"/>
    <n v="60.63"/>
    <n v="8.57"/>
    <s v="Norway"/>
    <s v="PD"/>
    <s v="Dead"/>
    <n v="116"/>
    <x v="0"/>
  </r>
  <r>
    <x v="10"/>
    <n v="1946"/>
    <d v="1934-06-28T00:00:00"/>
    <n v="60.63"/>
    <n v="8.57"/>
    <s v="Norway"/>
    <s v="DH"/>
    <s v="Dead"/>
    <n v="296"/>
    <x v="0"/>
  </r>
  <r>
    <x v="2"/>
    <n v="1947"/>
    <d v="1911-03-31T00:00:00"/>
    <n v="60.63"/>
    <n v="8.57"/>
    <s v="Norway"/>
    <s v="HH"/>
    <s v="Dead"/>
    <n v="912"/>
    <x v="0"/>
  </r>
  <r>
    <x v="6"/>
    <n v="1945"/>
    <d v="1928-11-26T00:00:00"/>
    <n v="60.63"/>
    <n v="8.57"/>
    <s v="Norway"/>
    <s v="PD"/>
    <s v="Dead"/>
    <n v="73"/>
    <x v="0"/>
  </r>
  <r>
    <x v="5"/>
    <n v="1946"/>
    <d v="1932-07-28T00:00:00"/>
    <n v="60.63"/>
    <n v="8.57"/>
    <s v="Norway"/>
    <s v="UU"/>
    <s v="Dead"/>
    <n v="335"/>
    <x v="0"/>
  </r>
  <r>
    <x v="9"/>
    <n v="1948"/>
    <d v="1926-06-02T00:00:00"/>
    <n v="60.63"/>
    <n v="8.57"/>
    <s v="Norway"/>
    <s v="HH"/>
    <s v="Dead"/>
    <n v="995"/>
    <x v="0"/>
  </r>
  <r>
    <x v="10"/>
    <n v="1946"/>
    <d v="1925-06-28T00:00:00"/>
    <n v="62.37"/>
    <n v="17.329999999999998"/>
    <s v="Sweden"/>
    <s v="DH"/>
    <s v="Dead"/>
    <n v="287"/>
    <x v="0"/>
  </r>
  <r>
    <x v="11"/>
    <n v="1945"/>
    <d v="1911-02-27T00:00:00"/>
    <n v="58.93"/>
    <n v="11.68"/>
    <s v="Sweden"/>
    <s v="DH"/>
    <s v="Dead"/>
    <n v="160"/>
    <x v="5"/>
  </r>
  <r>
    <x v="8"/>
    <n v="1951"/>
    <d v="1920-11-01T00:00:00"/>
    <n v="60.72"/>
    <n v="16.600000000000001"/>
    <s v="Sweden"/>
    <s v="DH"/>
    <s v="Dead"/>
    <n v="2240"/>
    <x v="0"/>
  </r>
  <r>
    <x v="2"/>
    <n v="1949"/>
    <d v="1913-04-01T00:00:00"/>
    <n v="57.35"/>
    <n v="14.18"/>
    <s v="Sweden"/>
    <s v="DH"/>
    <s v="Dead"/>
    <n v="1609"/>
    <x v="12"/>
  </r>
  <r>
    <x v="10"/>
    <n v="1946"/>
    <d v="1934-06-28T00:00:00"/>
    <n v="58.6"/>
    <n v="16.18"/>
    <s v="Sweden"/>
    <s v="UU"/>
    <s v="Dead"/>
    <n v="290"/>
    <x v="4"/>
  </r>
  <r>
    <x v="11"/>
    <n v="1946"/>
    <d v="1932-02-28T00:00:00"/>
    <n v="58.82"/>
    <n v="17.45"/>
    <s v="Sweden"/>
    <s v="DH"/>
    <s v="Dead"/>
    <n v="547"/>
    <x v="14"/>
  </r>
  <r>
    <x v="1"/>
    <n v="1949"/>
    <d v="1933-05-02T00:00:00"/>
    <n v="60.43"/>
    <n v="15.6"/>
    <s v="Sweden"/>
    <s v="DH"/>
    <s v="Dead"/>
    <n v="1341"/>
    <x v="1"/>
  </r>
  <r>
    <x v="10"/>
    <n v="1947"/>
    <d v="1926-06-29T00:00:00"/>
    <n v="59.05"/>
    <n v="14.67"/>
    <s v="Sweden"/>
    <s v="DH"/>
    <s v="Dead"/>
    <n v="665"/>
    <x v="10"/>
  </r>
  <r>
    <x v="4"/>
    <n v="1945"/>
    <d v="1907-09-27T00:00:00"/>
    <n v="57.7"/>
    <n v="16.329999999999998"/>
    <s v="Sweden"/>
    <s v="RH"/>
    <s v="Dead"/>
    <n v="15"/>
    <x v="0"/>
  </r>
  <r>
    <x v="5"/>
    <n v="1946"/>
    <d v="1925-07-29T00:00:00"/>
    <n v="57.32"/>
    <n v="12.87"/>
    <s v="Sweden"/>
    <s v="DH"/>
    <s v="Dead"/>
    <n v="312"/>
    <x v="0"/>
  </r>
  <r>
    <x v="11"/>
    <n v="1945"/>
    <d v="1916-02-27T00:00:00"/>
    <n v="57.9"/>
    <n v="16.170000000000002"/>
    <s v="Sweden"/>
    <s v="DH"/>
    <s v="Dead"/>
    <n v="171"/>
    <x v="20"/>
  </r>
  <r>
    <x v="4"/>
    <n v="1946"/>
    <d v="1920-09-27T00:00:00"/>
    <n v="51.17"/>
    <n v="4.47"/>
    <s v="Belgium"/>
    <s v="UU"/>
    <s v="Alive"/>
    <n v="23"/>
    <x v="0"/>
  </r>
  <r>
    <x v="10"/>
    <n v="1947"/>
    <d v="1918-06-29T00:00:00"/>
    <n v="50.32"/>
    <n v="4.97"/>
    <s v="Belgium"/>
    <s v="UU"/>
    <s v="Alive"/>
    <n v="301"/>
    <x v="0"/>
  </r>
  <r>
    <x v="4"/>
    <n v="1947"/>
    <d v="1918-09-29T00:00:00"/>
    <n v="49.53"/>
    <n v="15.68"/>
    <s v="Czech Republic"/>
    <s v="DH"/>
    <s v="Dead"/>
    <n v="368"/>
    <x v="38"/>
  </r>
  <r>
    <x v="7"/>
    <n v="1947"/>
    <d v="1920-08-28T00:00:00"/>
    <n v="53.63"/>
    <n v="0.12"/>
    <s v="UK"/>
    <s v="UU"/>
    <s v="Dead"/>
    <n v="347"/>
    <x v="0"/>
  </r>
  <r>
    <x v="3"/>
    <n v="1946"/>
    <d v="1919-12-29T00:00:00"/>
    <n v="51.27"/>
    <n v="-0.02"/>
    <s v="UK"/>
    <s v="UU"/>
    <s v="Dead"/>
    <n v="111"/>
    <x v="0"/>
  </r>
  <r>
    <x v="3"/>
    <n v="1947"/>
    <d v="1914-12-30T00:00:00"/>
    <n v="60.83"/>
    <n v="9.5299999999999994"/>
    <s v="Norway"/>
    <s v="DH"/>
    <s v="Dead"/>
    <n v="476"/>
    <x v="51"/>
  </r>
  <r>
    <x v="0"/>
    <n v="1946"/>
    <d v="1913-01-27T00:00:00"/>
    <n v="60.63"/>
    <n v="8.3699999999999992"/>
    <s v="Norway"/>
    <s v="DH"/>
    <s v="Dead"/>
    <n v="139"/>
    <x v="23"/>
  </r>
  <r>
    <x v="6"/>
    <n v="1946"/>
    <d v="1928-11-27T00:00:00"/>
    <n v="60.63"/>
    <n v="8.57"/>
    <s v="Norway"/>
    <s v="PD"/>
    <s v="Dead"/>
    <n v="85"/>
    <x v="0"/>
  </r>
  <r>
    <x v="2"/>
    <n v="1946"/>
    <d v="1908-03-29T00:00:00"/>
    <n v="60.63"/>
    <n v="8.57"/>
    <s v="Norway"/>
    <s v="AH"/>
    <s v="Dead"/>
    <n v="179"/>
    <x v="0"/>
  </r>
  <r>
    <x v="3"/>
    <n v="1946"/>
    <d v="1934-12-29T00:00:00"/>
    <n v="60.63"/>
    <n v="8.57"/>
    <s v="Norway"/>
    <s v="RH"/>
    <s v="Alive"/>
    <n v="111"/>
    <x v="0"/>
  </r>
  <r>
    <x v="11"/>
    <n v="1946"/>
    <d v="1924-02-28T00:00:00"/>
    <n v="60.63"/>
    <n v="8.57"/>
    <s v="Norway"/>
    <s v="DH"/>
    <s v="Dead"/>
    <n v="161"/>
    <x v="0"/>
  </r>
  <r>
    <x v="3"/>
    <n v="1946"/>
    <d v="1934-12-29T00:00:00"/>
    <n v="60.63"/>
    <n v="8.57"/>
    <s v="Norway"/>
    <s v="RH"/>
    <s v="Alive"/>
    <n v="111"/>
    <x v="0"/>
  </r>
  <r>
    <x v="9"/>
    <n v="1948"/>
    <d v="1912-06-01T00:00:00"/>
    <n v="58.03"/>
    <n v="12.78"/>
    <s v="Sweden"/>
    <s v="DH"/>
    <s v="Dead"/>
    <n v="622"/>
    <x v="3"/>
  </r>
  <r>
    <x v="3"/>
    <n v="1947"/>
    <d v="1917-12-30T00:00:00"/>
    <n v="59.27"/>
    <n v="15.33"/>
    <s v="Sweden"/>
    <s v="AH"/>
    <s v="Dead"/>
    <n v="478"/>
    <x v="0"/>
  </r>
  <r>
    <x v="5"/>
    <n v="1947"/>
    <d v="1918-07-30T00:00:00"/>
    <n v="57.72"/>
    <n v="12.07"/>
    <s v="Sweden"/>
    <s v="DH"/>
    <s v="Dead"/>
    <n v="312"/>
    <x v="0"/>
  </r>
  <r>
    <x v="5"/>
    <n v="1948"/>
    <d v="1911-07-31T00:00:00"/>
    <n v="56.87"/>
    <n v="12.77"/>
    <s v="Sweden"/>
    <s v="DH"/>
    <s v="Dead"/>
    <n v="675"/>
    <x v="13"/>
  </r>
  <r>
    <x v="5"/>
    <n v="1947"/>
    <d v="1929-07-30T00:00:00"/>
    <n v="57.67"/>
    <n v="12.02"/>
    <s v="Sweden"/>
    <s v="UU"/>
    <s v="Unknown"/>
    <n v="352"/>
    <x v="11"/>
  </r>
  <r>
    <x v="2"/>
    <n v="1950"/>
    <d v="1924-04-02T00:00:00"/>
    <n v="56.4"/>
    <n v="15.82"/>
    <s v="Sweden"/>
    <s v="DH"/>
    <s v="Dead"/>
    <n v="1643"/>
    <x v="11"/>
  </r>
  <r>
    <x v="1"/>
    <n v="1948"/>
    <d v="1924-05-01T00:00:00"/>
    <n v="67.680000000000007"/>
    <n v="21.65"/>
    <s v="Sweden"/>
    <s v="AH"/>
    <s v="Unknown"/>
    <n v="589"/>
    <x v="0"/>
  </r>
  <r>
    <x v="11"/>
    <n v="1946"/>
    <d v="1928-02-28T00:00:00"/>
    <n v="58.78"/>
    <n v="17.350000000000001"/>
    <s v="Sweden"/>
    <s v="DH"/>
    <s v="Dead"/>
    <n v="159"/>
    <x v="4"/>
  </r>
  <r>
    <x v="10"/>
    <n v="1948"/>
    <d v="1920-06-29T00:00:00"/>
    <n v="59.62"/>
    <n v="14.18"/>
    <s v="Sweden"/>
    <s v="DH"/>
    <s v="Dead"/>
    <n v="662"/>
    <x v="23"/>
  </r>
  <r>
    <x v="5"/>
    <n v="1947"/>
    <d v="1929-07-30T00:00:00"/>
    <n v="59.02"/>
    <n v="14.87"/>
    <s v="Sweden"/>
    <s v="DH"/>
    <s v="Dead"/>
    <n v="321"/>
    <x v="5"/>
  </r>
  <r>
    <x v="4"/>
    <n v="1946"/>
    <d v="1910-09-28T00:00:00"/>
    <n v="62.62"/>
    <n v="17.88"/>
    <s v="Sweden"/>
    <s v="RH"/>
    <s v="Unknown"/>
    <n v="1"/>
    <x v="0"/>
  </r>
  <r>
    <x v="2"/>
    <n v="1946"/>
    <d v="1927-03-30T00:00:00"/>
    <n v="64.400000000000006"/>
    <n v="15.63"/>
    <s v="Sweden"/>
    <s v="AH"/>
    <s v="Unknown"/>
    <n v="191"/>
    <x v="29"/>
  </r>
  <r>
    <x v="0"/>
    <n v="1946"/>
    <d v="1921-01-27T00:00:00"/>
    <n v="59.4"/>
    <n v="18.079999999999998"/>
    <s v="Sweden"/>
    <s v="UU"/>
    <s v="Dead"/>
    <n v="133"/>
    <x v="0"/>
  </r>
  <r>
    <x v="9"/>
    <n v="1947"/>
    <d v="1921-05-31T00:00:00"/>
    <n v="56.15"/>
    <n v="15.9"/>
    <s v="Sweden"/>
    <s v="DH"/>
    <s v="Dead"/>
    <n v="246"/>
    <x v="0"/>
  </r>
  <r>
    <x v="10"/>
    <n v="1947"/>
    <d v="1934-06-29T00:00:00"/>
    <n v="59.97"/>
    <n v="13.15"/>
    <s v="Sweden"/>
    <s v="DH"/>
    <s v="Dead"/>
    <n v="306"/>
    <x v="13"/>
  </r>
  <r>
    <x v="6"/>
    <n v="1946"/>
    <d v="1913-11-28T00:00:00"/>
    <n v="59.97"/>
    <n v="13.15"/>
    <s v="Sweden"/>
    <s v="AH"/>
    <s v="Dead"/>
    <n v="73"/>
    <x v="13"/>
  </r>
  <r>
    <x v="3"/>
    <n v="1946"/>
    <d v="1920-12-28T00:00:00"/>
    <n v="59.4"/>
    <n v="18.079999999999998"/>
    <s v="Sweden"/>
    <s v="DH"/>
    <s v="Dead"/>
    <n v="119"/>
    <x v="4"/>
  </r>
  <r>
    <x v="0"/>
    <n v="1948"/>
    <d v="1907-01-30T00:00:00"/>
    <n v="56.82"/>
    <n v="14.03"/>
    <s v="Sweden"/>
    <s v="UU"/>
    <s v="Dead"/>
    <n v="854"/>
    <x v="10"/>
  </r>
  <r>
    <x v="9"/>
    <n v="1947"/>
    <d v="1927-06-01T00:00:00"/>
    <n v="56.25"/>
    <n v="14.07"/>
    <s v="Sweden"/>
    <s v="DH"/>
    <s v="Dead"/>
    <n v="270"/>
    <x v="3"/>
  </r>
  <r>
    <x v="8"/>
    <n v="1946"/>
    <d v="1908-10-27T00:00:00"/>
    <n v="56.3"/>
    <n v="13.98"/>
    <s v="Sweden"/>
    <s v="DH"/>
    <s v="Dead"/>
    <n v="36"/>
    <x v="0"/>
  </r>
  <r>
    <x v="11"/>
    <n v="1947"/>
    <d v="1923-03-01T00:00:00"/>
    <n v="58.02"/>
    <n v="12.65"/>
    <s v="Sweden"/>
    <s v="DH"/>
    <s v="Dead"/>
    <n v="533"/>
    <x v="21"/>
  </r>
  <r>
    <x v="1"/>
    <n v="1947"/>
    <d v="1914-05-01T00:00:00"/>
    <n v="57.68"/>
    <n v="16.3"/>
    <s v="Sweden"/>
    <s v="DH"/>
    <s v="Dead"/>
    <n v="224"/>
    <x v="21"/>
  </r>
  <r>
    <x v="9"/>
    <n v="1947"/>
    <d v="1917-05-31T00:00:00"/>
    <n v="56.08"/>
    <n v="14.63"/>
    <s v="Sweden"/>
    <s v="UU"/>
    <s v="Dead"/>
    <n v="251"/>
    <x v="4"/>
  </r>
  <r>
    <x v="5"/>
    <n v="1948"/>
    <d v="1920-07-30T00:00:00"/>
    <n v="58.57"/>
    <n v="12.37"/>
    <s v="Sweden"/>
    <s v="DH"/>
    <s v="Dead"/>
    <n v="690"/>
    <x v="12"/>
  </r>
  <r>
    <x v="2"/>
    <n v="1946"/>
    <d v="1919-03-30T00:00:00"/>
    <n v="58"/>
    <n v="13.78"/>
    <s v="Sweden"/>
    <s v="DH"/>
    <s v="Dead"/>
    <n v="200"/>
    <x v="0"/>
  </r>
  <r>
    <x v="4"/>
    <n v="1946"/>
    <d v="1921-09-28T00:00:00"/>
    <n v="57.98"/>
    <n v="13.77"/>
    <s v="Sweden"/>
    <s v="UU"/>
    <s v="Dead"/>
    <n v="18"/>
    <x v="0"/>
  </r>
  <r>
    <x v="8"/>
    <n v="1947"/>
    <d v="1909-10-29T00:00:00"/>
    <n v="56.25"/>
    <n v="12.63"/>
    <s v="Sweden"/>
    <s v="UU"/>
    <s v="Unknown"/>
    <n v="401"/>
    <x v="2"/>
  </r>
  <r>
    <x v="4"/>
    <n v="1947"/>
    <d v="1934-09-29T00:00:00"/>
    <n v="50.02"/>
    <n v="14.65"/>
    <s v="Czech Republic"/>
    <s v="DH"/>
    <s v="Dead"/>
    <n v="36"/>
    <x v="10"/>
  </r>
  <r>
    <x v="4"/>
    <n v="1947"/>
    <d v="1934-09-29T00:00:00"/>
    <n v="50.02"/>
    <n v="14.65"/>
    <s v="Czech Republic"/>
    <s v="DH"/>
    <s v="Dead"/>
    <n v="36"/>
    <x v="0"/>
  </r>
  <r>
    <x v="4"/>
    <n v="1948"/>
    <d v="1925-09-30T00:00:00"/>
    <n v="50.32"/>
    <n v="13.85"/>
    <s v="Czech Republic"/>
    <s v="DH"/>
    <s v="Dead"/>
    <n v="400"/>
    <x v="10"/>
  </r>
  <r>
    <x v="7"/>
    <n v="1953"/>
    <d v="1906-09-04T00:00:00"/>
    <n v="50.18"/>
    <n v="14.88"/>
    <s v="Czech Republic"/>
    <s v="DH"/>
    <s v="Dead"/>
    <n v="2191"/>
    <x v="13"/>
  </r>
  <r>
    <x v="5"/>
    <n v="1948"/>
    <d v="1925-07-31T00:00:00"/>
    <n v="56.45"/>
    <n v="8.9"/>
    <s v="Denmark"/>
    <s v="DH"/>
    <s v="Dead"/>
    <n v="315"/>
    <x v="23"/>
  </r>
  <r>
    <x v="1"/>
    <n v="1948"/>
    <d v="1906-05-02T00:00:00"/>
    <n v="56.45"/>
    <n v="8.77"/>
    <s v="Denmark"/>
    <s v="DH"/>
    <s v="Dead"/>
    <n v="228"/>
    <x v="4"/>
  </r>
  <r>
    <x v="4"/>
    <n v="1947"/>
    <d v="1923-09-29T00:00:00"/>
    <n v="55.82"/>
    <n v="8.73"/>
    <s v="Denmark"/>
    <s v="DH"/>
    <s v="Dead"/>
    <n v="24"/>
    <x v="0"/>
  </r>
  <r>
    <x v="0"/>
    <n v="1947"/>
    <d v="1936-01-29T00:00:00"/>
    <n v="53.8"/>
    <n v="-2.23"/>
    <s v="UK"/>
    <s v="UU"/>
    <s v="Dead"/>
    <n v="126"/>
    <x v="0"/>
  </r>
  <r>
    <x v="7"/>
    <n v="1948"/>
    <d v="1915-08-30T00:00:00"/>
    <n v="52.53"/>
    <n v="1.6800000000000002"/>
    <s v="UK"/>
    <s v="UU"/>
    <s v="Dead"/>
    <n v="299"/>
    <x v="12"/>
  </r>
  <r>
    <x v="6"/>
    <n v="1947"/>
    <d v="1912-11-28T00:00:00"/>
    <n v="52.52"/>
    <n v="1.65"/>
    <s v="UK"/>
    <s v="DH"/>
    <s v="Dead"/>
    <n v="3"/>
    <x v="0"/>
  </r>
  <r>
    <x v="1"/>
    <n v="1948"/>
    <d v="1926-05-02T00:00:00"/>
    <n v="58.55"/>
    <n v="6.22"/>
    <s v="Norway"/>
    <s v="UU"/>
    <s v="Unknown"/>
    <n v="225"/>
    <x v="13"/>
  </r>
  <r>
    <x v="11"/>
    <n v="1955"/>
    <d v="1921-03-08T00:00:00"/>
    <n v="58.45"/>
    <n v="6.13"/>
    <s v="Norway"/>
    <s v="DH"/>
    <s v="Dead"/>
    <n v="3085"/>
    <x v="0"/>
  </r>
  <r>
    <x v="11"/>
    <n v="1947"/>
    <d v="1925-02-28T00:00:00"/>
    <n v="58.45"/>
    <n v="6.05"/>
    <s v="Norway"/>
    <s v="RH"/>
    <s v="Dead"/>
    <n v="167"/>
    <x v="12"/>
  </r>
  <r>
    <x v="3"/>
    <n v="1947"/>
    <d v="1912-12-29T00:00:00"/>
    <n v="59.9"/>
    <n v="10.78"/>
    <s v="Norway"/>
    <s v="UU"/>
    <s v="Dead"/>
    <n v="92"/>
    <x v="10"/>
  </r>
  <r>
    <x v="0"/>
    <n v="1947"/>
    <d v="1936-01-29T00:00:00"/>
    <n v="60.63"/>
    <n v="8.57"/>
    <s v="Norway"/>
    <s v="RH"/>
    <s v="Alive"/>
    <n v="130"/>
    <x v="0"/>
  </r>
  <r>
    <x v="7"/>
    <n v="1948"/>
    <d v="1920-08-29T00:00:00"/>
    <n v="60.63"/>
    <n v="8.57"/>
    <s v="Norway"/>
    <s v="UU"/>
    <s v="Dead"/>
    <n v="349"/>
    <x v="0"/>
  </r>
  <r>
    <x v="11"/>
    <n v="1947"/>
    <d v="1921-02-28T00:00:00"/>
    <n v="60.63"/>
    <n v="8.57"/>
    <s v="Norway"/>
    <s v="DH"/>
    <s v="Dead"/>
    <n v="167"/>
    <x v="0"/>
  </r>
  <r>
    <x v="11"/>
    <n v="1947"/>
    <d v="1921-02-28T00:00:00"/>
    <n v="60.63"/>
    <n v="8.57"/>
    <s v="Norway"/>
    <s v="DH"/>
    <s v="Dead"/>
    <n v="167"/>
    <x v="0"/>
  </r>
  <r>
    <x v="3"/>
    <n v="1947"/>
    <d v="1921-12-30T00:00:00"/>
    <n v="60.63"/>
    <n v="8.57"/>
    <s v="Norway"/>
    <s v="DH"/>
    <s v="Dead"/>
    <n v="98"/>
    <x v="0"/>
  </r>
  <r>
    <x v="0"/>
    <n v="1947"/>
    <d v="1935-01-29T00:00:00"/>
    <n v="60.63"/>
    <n v="8.57"/>
    <s v="Norway"/>
    <s v="DH"/>
    <s v="Dead"/>
    <n v="136"/>
    <x v="0"/>
  </r>
  <r>
    <x v="8"/>
    <n v="1947"/>
    <d v="1925-10-29T00:00:00"/>
    <n v="59.95"/>
    <n v="10.75"/>
    <s v="Norway"/>
    <s v="DH"/>
    <s v="Dead"/>
    <n v="60"/>
    <x v="0"/>
  </r>
  <r>
    <x v="8"/>
    <n v="1947"/>
    <d v="1925-10-29T00:00:00"/>
    <n v="57.73"/>
    <n v="12.07"/>
    <s v="Sweden"/>
    <s v="DH"/>
    <s v="Dead"/>
    <n v="59"/>
    <x v="0"/>
  </r>
  <r>
    <x v="5"/>
    <n v="1948"/>
    <d v="1920-07-30T00:00:00"/>
    <n v="60.63"/>
    <n v="15"/>
    <s v="Sweden"/>
    <s v="DH"/>
    <s v="Dead"/>
    <n v="312"/>
    <x v="0"/>
  </r>
  <r>
    <x v="5"/>
    <n v="1949"/>
    <d v="1921-08-01T00:00:00"/>
    <n v="60.62"/>
    <n v="15"/>
    <s v="Sweden"/>
    <s v="DH"/>
    <s v="Dead"/>
    <n v="678"/>
    <x v="0"/>
  </r>
  <r>
    <x v="10"/>
    <n v="1949"/>
    <d v="1920-06-30T00:00:00"/>
    <n v="57.9"/>
    <n v="12"/>
    <s v="Sweden"/>
    <s v="UU"/>
    <s v="Dead"/>
    <n v="651"/>
    <x v="0"/>
  </r>
  <r>
    <x v="4"/>
    <n v="1949"/>
    <d v="1917-10-01T00:00:00"/>
    <n v="57.87"/>
    <n v="11.92"/>
    <s v="Sweden"/>
    <s v="DH"/>
    <s v="Dead"/>
    <n v="740"/>
    <x v="38"/>
  </r>
  <r>
    <x v="8"/>
    <n v="1949"/>
    <d v="1934-10-31T00:00:00"/>
    <n v="56.28"/>
    <n v="13.28"/>
    <s v="Sweden"/>
    <s v="DH"/>
    <s v="Dead"/>
    <n v="788"/>
    <x v="36"/>
  </r>
  <r>
    <x v="6"/>
    <n v="1947"/>
    <d v="1913-11-29T00:00:00"/>
    <n v="58.92"/>
    <n v="11.92"/>
    <s v="Sweden"/>
    <s v="DH"/>
    <s v="Dead"/>
    <n v="61"/>
    <x v="0"/>
  </r>
  <r>
    <x v="3"/>
    <n v="1951"/>
    <d v="1907-01-03T00:00:00"/>
    <n v="58.9"/>
    <n v="11.87"/>
    <s v="Sweden"/>
    <s v="DH"/>
    <s v="Dead"/>
    <n v="1539"/>
    <x v="52"/>
  </r>
  <r>
    <x v="6"/>
    <n v="1947"/>
    <d v="1935-11-29T00:00:00"/>
    <n v="59.27"/>
    <n v="15.33"/>
    <s v="Sweden"/>
    <s v="AH"/>
    <s v="Dead"/>
    <n v="71"/>
    <x v="0"/>
  </r>
  <r>
    <x v="6"/>
    <n v="1947"/>
    <d v="1915-11-29T00:00:00"/>
    <n v="59.97"/>
    <n v="13.15"/>
    <s v="Sweden"/>
    <s v="DH"/>
    <s v="Dead"/>
    <n v="60"/>
    <x v="0"/>
  </r>
  <r>
    <x v="8"/>
    <n v="1947"/>
    <d v="1925-10-29T00:00:00"/>
    <n v="59.97"/>
    <n v="13.15"/>
    <s v="Sweden"/>
    <s v="AH"/>
    <s v="Dead"/>
    <n v="39"/>
    <x v="0"/>
  </r>
  <r>
    <x v="6"/>
    <n v="1947"/>
    <d v="1906-11-29T00:00:00"/>
    <n v="59.97"/>
    <n v="13.15"/>
    <s v="Sweden"/>
    <s v="AH"/>
    <s v="Dead"/>
    <n v="51"/>
    <x v="0"/>
  </r>
  <r>
    <x v="3"/>
    <n v="1947"/>
    <d v="1920-12-29T00:00:00"/>
    <n v="56.28"/>
    <n v="13.93"/>
    <s v="Sweden"/>
    <s v="DH"/>
    <s v="Dead"/>
    <n v="104"/>
    <x v="10"/>
  </r>
  <r>
    <x v="5"/>
    <n v="1949"/>
    <d v="1922-08-01T00:00:00"/>
    <n v="59.28"/>
    <n v="18.03"/>
    <s v="Sweden"/>
    <s v="UU"/>
    <s v="Dead"/>
    <n v="694"/>
    <x v="12"/>
  </r>
  <r>
    <x v="8"/>
    <n v="1947"/>
    <d v="1912-10-28T00:00:00"/>
    <n v="59.25"/>
    <n v="18"/>
    <s v="Sweden"/>
    <s v="UU"/>
    <s v="Dead"/>
    <n v="35"/>
    <x v="0"/>
  </r>
  <r>
    <x v="11"/>
    <n v="1947"/>
    <d v="1908-02-29T00:00:00"/>
    <n v="60.03"/>
    <n v="14.32"/>
    <s v="Sweden"/>
    <s v="DH"/>
    <s v="Dead"/>
    <n v="157"/>
    <x v="42"/>
  </r>
  <r>
    <x v="11"/>
    <n v="1947"/>
    <d v="1915-03-01T00:00:00"/>
    <n v="58.02"/>
    <n v="12.63"/>
    <s v="Sweden"/>
    <s v="DH"/>
    <s v="Dead"/>
    <n v="148"/>
    <x v="0"/>
  </r>
  <r>
    <x v="1"/>
    <n v="1948"/>
    <d v="1930-05-02T00:00:00"/>
    <n v="58.02"/>
    <n v="12.65"/>
    <s v="Sweden"/>
    <s v="DH"/>
    <s v="Dead"/>
    <n v="225"/>
    <x v="21"/>
  </r>
  <r>
    <x v="0"/>
    <n v="1947"/>
    <d v="1921-01-28T00:00:00"/>
    <n v="57.27"/>
    <n v="14.15"/>
    <s v="Sweden"/>
    <s v="DH"/>
    <s v="Dead"/>
    <n v="130"/>
    <x v="3"/>
  </r>
  <r>
    <x v="10"/>
    <n v="1948"/>
    <d v="1935-06-30T00:00:00"/>
    <n v="61.38"/>
    <n v="15.82"/>
    <s v="Sweden"/>
    <s v="DH"/>
    <s v="Dead"/>
    <n v="296"/>
    <x v="53"/>
  </r>
  <r>
    <x v="0"/>
    <n v="1948"/>
    <d v="1934-01-30T00:00:00"/>
    <n v="61.83"/>
    <n v="16.100000000000001"/>
    <s v="Sweden"/>
    <s v="UU"/>
    <s v="Dead"/>
    <n v="505"/>
    <x v="4"/>
  </r>
  <r>
    <x v="4"/>
    <n v="1947"/>
    <d v="1923-09-29T00:00:00"/>
    <n v="57.78"/>
    <n v="14.15"/>
    <s v="Sweden"/>
    <s v="ND"/>
    <s v="Dead"/>
    <n v="6"/>
    <x v="4"/>
  </r>
  <r>
    <x v="5"/>
    <n v="1948"/>
    <d v="1926-07-31T00:00:00"/>
    <n v="57.78"/>
    <n v="14.15"/>
    <s v="Sweden"/>
    <s v="UU"/>
    <s v="Dead"/>
    <n v="314"/>
    <x v="4"/>
  </r>
  <r>
    <x v="8"/>
    <n v="1948"/>
    <d v="1918-10-30T00:00:00"/>
    <n v="65.87"/>
    <n v="22.3"/>
    <s v="Sweden"/>
    <s v="UU"/>
    <s v="Dead"/>
    <n v="399"/>
    <x v="0"/>
  </r>
  <r>
    <x v="1"/>
    <n v="1949"/>
    <d v="1926-05-03T00:00:00"/>
    <n v="65.5"/>
    <n v="21.35"/>
    <s v="Sweden"/>
    <s v="DH"/>
    <s v="Dead"/>
    <n v="591"/>
    <x v="54"/>
  </r>
  <r>
    <x v="8"/>
    <n v="1947"/>
    <d v="1919-10-29T00:00:00"/>
    <n v="59.45"/>
    <n v="18.12"/>
    <s v="Sweden"/>
    <s v="DH"/>
    <s v="Alive"/>
    <n v="48"/>
    <x v="0"/>
  </r>
  <r>
    <x v="5"/>
    <n v="1950"/>
    <d v="1918-08-02T00:00:00"/>
    <n v="59.62"/>
    <n v="17.72"/>
    <s v="Sweden"/>
    <s v="DH"/>
    <s v="Dead"/>
    <n v="1049"/>
    <x v="0"/>
  </r>
  <r>
    <x v="0"/>
    <n v="1947"/>
    <d v="1933-01-28T00:00:00"/>
    <n v="58.5"/>
    <n v="12.28"/>
    <s v="Sweden"/>
    <s v="DH"/>
    <s v="Dead"/>
    <n v="153"/>
    <x v="37"/>
  </r>
  <r>
    <x v="6"/>
    <n v="1948"/>
    <d v="1927-11-30T00:00:00"/>
    <n v="59.03"/>
    <n v="14.78"/>
    <s v="Sweden"/>
    <s v="DH"/>
    <s v="Dead"/>
    <n v="440"/>
    <x v="11"/>
  </r>
  <r>
    <x v="5"/>
    <n v="1948"/>
    <d v="1919-07-31T00:00:00"/>
    <n v="59.08"/>
    <n v="14.67"/>
    <s v="Sweden"/>
    <s v="DH"/>
    <s v="Dead"/>
    <n v="313"/>
    <x v="21"/>
  </r>
  <r>
    <x v="5"/>
    <n v="1952"/>
    <d v="1921-08-04T00:00:00"/>
    <n v="59.08"/>
    <n v="14.67"/>
    <s v="Sweden"/>
    <s v="DH"/>
    <s v="Dead"/>
    <n v="1776"/>
    <x v="21"/>
  </r>
  <r>
    <x v="11"/>
    <n v="1947"/>
    <d v="1924-02-29T00:00:00"/>
    <n v="59.1"/>
    <n v="14.37"/>
    <s v="Sweden"/>
    <s v="DH"/>
    <s v="Dead"/>
    <n v="165"/>
    <x v="29"/>
  </r>
  <r>
    <x v="4"/>
    <n v="1950"/>
    <d v="1923-10-02T00:00:00"/>
    <n v="50"/>
    <n v="14.4"/>
    <s v="Czech Republic"/>
    <s v="DH"/>
    <s v="Dead"/>
    <n v="755"/>
    <x v="4"/>
  </r>
  <r>
    <x v="5"/>
    <n v="1949"/>
    <d v="1931-08-01T00:00:00"/>
    <n v="49.25"/>
    <n v="14.05"/>
    <s v="Czech Republic"/>
    <s v="DH"/>
    <s v="Dead"/>
    <n v="321"/>
    <x v="10"/>
  </r>
  <r>
    <x v="6"/>
    <n v="1948"/>
    <d v="1910-11-30T00:00:00"/>
    <n v="50"/>
    <n v="12.08"/>
    <s v="Germany"/>
    <s v="AH"/>
    <s v="Dead"/>
    <n v="83"/>
    <x v="0"/>
  </r>
  <r>
    <x v="11"/>
    <n v="1948"/>
    <d v="1936-03-01T00:00:00"/>
    <n v="53.33"/>
    <n v="-4.2699999999999996"/>
    <s v="UK"/>
    <s v="RH"/>
    <s v="Dead"/>
    <n v="185"/>
    <x v="4"/>
  </r>
  <r>
    <x v="2"/>
    <n v="1948"/>
    <d v="1921-03-31T00:00:00"/>
    <n v="53.75"/>
    <n v="-2.27"/>
    <s v="UK"/>
    <s v="UU"/>
    <s v="Dead"/>
    <n v="180"/>
    <x v="0"/>
  </r>
  <r>
    <x v="5"/>
    <n v="1950"/>
    <d v="1920-08-01T00:00:00"/>
    <n v="54.75"/>
    <n v="-2.83"/>
    <s v="UK"/>
    <s v="DH"/>
    <s v="Dead"/>
    <n v="686"/>
    <x v="39"/>
  </r>
  <r>
    <x v="1"/>
    <n v="1951"/>
    <d v="1920-05-04T00:00:00"/>
    <n v="47.2"/>
    <n v="9"/>
    <s v="Switzerland"/>
    <s v="PD"/>
    <s v="Dead"/>
    <n v="952"/>
    <x v="10"/>
  </r>
  <r>
    <x v="3"/>
    <n v="1953"/>
    <d v="1931-01-05T00:00:00"/>
    <n v="60.63"/>
    <n v="8.57"/>
    <s v="Norway"/>
    <s v="DH"/>
    <s v="Dead"/>
    <n v="1945"/>
    <x v="0"/>
  </r>
  <r>
    <x v="11"/>
    <n v="1954"/>
    <d v="1921-03-07T00:00:00"/>
    <n v="66.5"/>
    <n v="25.67"/>
    <s v="Finland"/>
    <s v="UU"/>
    <s v="Dead"/>
    <n v="2352"/>
    <x v="13"/>
  </r>
  <r>
    <x v="9"/>
    <n v="1951"/>
    <d v="1915-06-05T00:00:00"/>
    <n v="57.68"/>
    <n v="12.05"/>
    <s v="Sweden"/>
    <s v="DH"/>
    <s v="Dead"/>
    <n v="981"/>
    <x v="0"/>
  </r>
  <r>
    <x v="0"/>
    <n v="1948"/>
    <d v="1931-01-30T00:00:00"/>
    <n v="57.92"/>
    <n v="12.02"/>
    <s v="Sweden"/>
    <s v="DH"/>
    <s v="Dead"/>
    <n v="122"/>
    <x v="14"/>
  </r>
  <r>
    <x v="10"/>
    <n v="1949"/>
    <d v="1906-07-01T00:00:00"/>
    <n v="57.83"/>
    <n v="18.920000000000002"/>
    <s v="Sweden"/>
    <s v="RH"/>
    <s v="Dead"/>
    <n v="266"/>
    <x v="0"/>
  </r>
  <r>
    <x v="8"/>
    <n v="1948"/>
    <d v="1908-10-29T00:00:00"/>
    <n v="63.8"/>
    <n v="14.7"/>
    <s v="Sweden"/>
    <s v="AH"/>
    <s v="Dead"/>
    <n v="20"/>
    <x v="0"/>
  </r>
  <r>
    <x v="10"/>
    <n v="1950"/>
    <d v="1925-07-02T00:00:00"/>
    <n v="59.62"/>
    <n v="17.75"/>
    <s v="Sweden"/>
    <s v="DH"/>
    <s v="Dead"/>
    <n v="664"/>
    <x v="9"/>
  </r>
  <r>
    <x v="10"/>
    <n v="1949"/>
    <d v="1933-07-01T00:00:00"/>
    <n v="59.23"/>
    <n v="17.98"/>
    <s v="Sweden"/>
    <s v="DH"/>
    <s v="Dead"/>
    <n v="304"/>
    <x v="4"/>
  </r>
  <r>
    <x v="11"/>
    <n v="1948"/>
    <d v="1910-03-02T00:00:00"/>
    <n v="66"/>
    <n v="22"/>
    <s v="Sweden"/>
    <s v="DH"/>
    <s v="Dead"/>
    <n v="155"/>
    <x v="45"/>
  </r>
  <r>
    <x v="1"/>
    <n v="1949"/>
    <d v="1909-05-02T00:00:00"/>
    <n v="65.87"/>
    <n v="22.3"/>
    <s v="Sweden"/>
    <s v="DH"/>
    <s v="Dead"/>
    <n v="208"/>
    <x v="0"/>
  </r>
  <r>
    <x v="11"/>
    <n v="1949"/>
    <d v="1936-03-02T00:00:00"/>
    <n v="59.62"/>
    <n v="12.9"/>
    <s v="Sweden"/>
    <s v="DH"/>
    <s v="Dead"/>
    <n v="508"/>
    <x v="55"/>
  </r>
  <r>
    <x v="11"/>
    <n v="1949"/>
    <d v="1913-03-02T00:00:00"/>
    <n v="59.93"/>
    <n v="14.93"/>
    <s v="Sweden"/>
    <s v="DH"/>
    <s v="Dead"/>
    <n v="512"/>
    <x v="0"/>
  </r>
  <r>
    <x v="0"/>
    <n v="1949"/>
    <d v="1921-01-30T00:00:00"/>
    <n v="61.87"/>
    <n v="16"/>
    <s v="Sweden"/>
    <s v="DH"/>
    <s v="Dead"/>
    <n v="502"/>
    <x v="14"/>
  </r>
  <r>
    <x v="0"/>
    <n v="1948"/>
    <d v="1926-01-30T00:00:00"/>
    <n v="61.83"/>
    <n v="16.079999999999998"/>
    <s v="Sweden"/>
    <s v="UU"/>
    <s v="Unknown"/>
    <n v="142"/>
    <x v="10"/>
  </r>
  <r>
    <x v="8"/>
    <n v="1948"/>
    <d v="1929-10-30T00:00:00"/>
    <n v="59.45"/>
    <n v="18.12"/>
    <s v="Sweden"/>
    <s v="UU"/>
    <s v="Unknown"/>
    <n v="61"/>
    <x v="0"/>
  </r>
  <r>
    <x v="7"/>
    <n v="1948"/>
    <d v="1935-08-30T00:00:00"/>
    <n v="59.45"/>
    <n v="18.12"/>
    <s v="Sweden"/>
    <s v="UU"/>
    <s v="Dead"/>
    <n v="4"/>
    <x v="0"/>
  </r>
  <r>
    <x v="5"/>
    <n v="1952"/>
    <d v="1921-08-04T00:00:00"/>
    <n v="59.08"/>
    <n v="14.67"/>
    <s v="Sweden"/>
    <s v="DH"/>
    <s v="Dead"/>
    <n v="1424"/>
    <x v="0"/>
  </r>
  <r>
    <x v="9"/>
    <n v="1951"/>
    <d v="1909-06-04T00:00:00"/>
    <n v="48.93"/>
    <n v="17.53"/>
    <s v="Czech Republic"/>
    <s v="DH"/>
    <s v="Dead"/>
    <n v="615"/>
    <x v="37"/>
  </r>
  <r>
    <x v="7"/>
    <n v="1952"/>
    <d v="1931-09-03T00:00:00"/>
    <n v="49.8"/>
    <n v="9.9499999999999993"/>
    <s v="Germany"/>
    <s v="UU"/>
    <s v="Dead"/>
    <n v="1096"/>
    <x v="0"/>
  </r>
  <r>
    <x v="5"/>
    <n v="1950"/>
    <d v="1925-08-02T00:00:00"/>
    <n v="55.65"/>
    <n v="9.42"/>
    <s v="Denmark"/>
    <s v="UU"/>
    <s v="Dead"/>
    <n v="353"/>
    <x v="0"/>
  </r>
  <r>
    <x v="2"/>
    <n v="1949"/>
    <d v="1934-04-02T00:00:00"/>
    <n v="55.7"/>
    <n v="9.4"/>
    <s v="Denmark"/>
    <s v="DH"/>
    <s v="Dead"/>
    <n v="229"/>
    <x v="0"/>
  </r>
  <r>
    <x v="8"/>
    <n v="1949"/>
    <d v="1916-10-30T00:00:00"/>
    <n v="55.77"/>
    <n v="9.6999999999999993"/>
    <s v="Denmark"/>
    <s v="DH"/>
    <s v="Dead"/>
    <n v="56"/>
    <x v="10"/>
  </r>
  <r>
    <x v="8"/>
    <n v="1949"/>
    <d v="1907-10-31T00:00:00"/>
    <n v="55.72"/>
    <n v="9.6199999999999992"/>
    <s v="Denmark"/>
    <s v="DH"/>
    <s v="Dead"/>
    <n v="45"/>
    <x v="0"/>
  </r>
  <r>
    <x v="3"/>
    <n v="1950"/>
    <d v="1921-01-01T00:00:00"/>
    <n v="51.47"/>
    <n v="-0.55000000000000004"/>
    <s v="UK"/>
    <s v="DH"/>
    <s v="Dead"/>
    <n v="471"/>
    <x v="4"/>
  </r>
  <r>
    <x v="6"/>
    <n v="1949"/>
    <d v="1925-12-01T00:00:00"/>
    <n v="51.17"/>
    <n v="-0.18"/>
    <s v="UK"/>
    <s v="UU"/>
    <s v="Dead"/>
    <n v="100"/>
    <x v="0"/>
  </r>
  <r>
    <x v="4"/>
    <n v="1950"/>
    <d v="1914-10-02T00:00:00"/>
    <n v="54.42"/>
    <n v="-2.33"/>
    <s v="UK"/>
    <s v="RH"/>
    <s v="Dead"/>
    <n v="381"/>
    <x v="56"/>
  </r>
  <r>
    <x v="11"/>
    <n v="1949"/>
    <d v="1927-03-03T00:00:00"/>
    <n v="54.28"/>
    <n v="-2.77"/>
    <s v="UK"/>
    <s v="DH"/>
    <s v="Dead"/>
    <n v="168"/>
    <x v="0"/>
  </r>
  <r>
    <x v="5"/>
    <n v="1950"/>
    <d v="1918-08-02T00:00:00"/>
    <n v="51.6"/>
    <n v="-1.02"/>
    <s v="UK"/>
    <s v="DH"/>
    <s v="Dead"/>
    <n v="333"/>
    <x v="0"/>
  </r>
  <r>
    <x v="3"/>
    <n v="1949"/>
    <d v="1914-01-01T00:00:00"/>
    <n v="51.53"/>
    <n v="-0.68"/>
    <s v="UK"/>
    <s v="UU"/>
    <s v="Dead"/>
    <n v="103"/>
    <x v="0"/>
  </r>
  <r>
    <x v="6"/>
    <n v="1949"/>
    <d v="1920-11-30T00:00:00"/>
    <n v="71.08"/>
    <n v="24.8"/>
    <s v="Norway"/>
    <s v="UU"/>
    <s v="Dead"/>
    <n v="58"/>
    <x v="0"/>
  </r>
  <r>
    <x v="8"/>
    <n v="1949"/>
    <d v="1920-10-30T00:00:00"/>
    <n v="71.08"/>
    <n v="24.8"/>
    <s v="Norway"/>
    <s v="UU"/>
    <s v="Dead"/>
    <n v="27"/>
    <x v="0"/>
  </r>
  <r>
    <x v="10"/>
    <n v="1950"/>
    <d v="1929-07-02T00:00:00"/>
    <n v="64.069999999999993"/>
    <n v="11.73"/>
    <s v="Norway"/>
    <s v="DH"/>
    <s v="Dead"/>
    <n v="283"/>
    <x v="13"/>
  </r>
  <r>
    <x v="7"/>
    <n v="1951"/>
    <d v="1908-09-01T00:00:00"/>
    <n v="60.25"/>
    <n v="5.27"/>
    <s v="Norway"/>
    <s v="UU"/>
    <s v="Dead"/>
    <n v="696"/>
    <x v="0"/>
  </r>
  <r>
    <x v="4"/>
    <n v="1949"/>
    <d v="1935-10-01T00:00:00"/>
    <n v="60.25"/>
    <n v="5.27"/>
    <s v="Norway"/>
    <s v="UU"/>
    <s v="Dead"/>
    <n v="24"/>
    <x v="0"/>
  </r>
  <r>
    <x v="1"/>
    <n v="1950"/>
    <d v="1920-05-03T00:00:00"/>
    <n v="60.58"/>
    <n v="8.58"/>
    <s v="Norway"/>
    <s v="DH"/>
    <s v="Dead"/>
    <n v="240"/>
    <x v="0"/>
  </r>
  <r>
    <x v="1"/>
    <n v="1950"/>
    <d v="1908-05-03T00:00:00"/>
    <n v="60.58"/>
    <n v="8.58"/>
    <s v="Norway"/>
    <s v="DH"/>
    <s v="Dead"/>
    <n v="228"/>
    <x v="0"/>
  </r>
  <r>
    <x v="8"/>
    <n v="1949"/>
    <d v="1932-10-30T00:00:00"/>
    <n v="66.7"/>
    <n v="13.32"/>
    <s v="Norway"/>
    <s v="PD"/>
    <s v="Dead"/>
    <n v="36"/>
    <x v="0"/>
  </r>
  <r>
    <x v="4"/>
    <n v="1949"/>
    <d v="1929-10-01T00:00:00"/>
    <n v="66.7"/>
    <n v="13.32"/>
    <s v="Norway"/>
    <s v="UU"/>
    <s v="Dead"/>
    <n v="3"/>
    <x v="0"/>
  </r>
  <r>
    <x v="11"/>
    <n v="1949"/>
    <d v="1922-03-03T00:00:00"/>
    <n v="62.53"/>
    <n v="14.2"/>
    <s v="Sweden"/>
    <s v="UU"/>
    <s v="Dead"/>
    <n v="123"/>
    <x v="0"/>
  </r>
  <r>
    <x v="1"/>
    <n v="1950"/>
    <d v="1920-05-03T00:00:00"/>
    <n v="58.18"/>
    <n v="13.95"/>
    <s v="Sweden"/>
    <s v="DH"/>
    <s v="Dead"/>
    <n v="221"/>
    <x v="0"/>
  </r>
  <r>
    <x v="0"/>
    <n v="1949"/>
    <d v="1922-01-31T00:00:00"/>
    <n v="59.27"/>
    <n v="18.48"/>
    <s v="Sweden"/>
    <s v="DH"/>
    <s v="Dead"/>
    <n v="140"/>
    <x v="1"/>
  </r>
  <r>
    <x v="1"/>
    <n v="1950"/>
    <d v="1935-05-04T00:00:00"/>
    <n v="58.77"/>
    <n v="12"/>
    <s v="Sweden"/>
    <s v="DH"/>
    <s v="Dead"/>
    <n v="260"/>
    <x v="27"/>
  </r>
  <r>
    <x v="2"/>
    <n v="1949"/>
    <d v="1916-04-01T00:00:00"/>
    <n v="57.53"/>
    <n v="12.87"/>
    <s v="Sweden"/>
    <s v="DH"/>
    <s v="Dead"/>
    <n v="196"/>
    <x v="5"/>
  </r>
  <r>
    <x v="4"/>
    <n v="1949"/>
    <d v="1925-10-01T00:00:00"/>
    <n v="59.43"/>
    <n v="18.100000000000001"/>
    <s v="Sweden"/>
    <s v="RH"/>
    <s v="Alive"/>
    <n v="19"/>
    <x v="0"/>
  </r>
  <r>
    <x v="8"/>
    <n v="1949"/>
    <d v="1915-10-31T00:00:00"/>
    <n v="56.28"/>
    <n v="13.92"/>
    <s v="Sweden"/>
    <s v="DH"/>
    <s v="Dead"/>
    <n v="44"/>
    <x v="4"/>
  </r>
  <r>
    <x v="4"/>
    <n v="1949"/>
    <d v="1934-10-01T00:00:00"/>
    <n v="56.28"/>
    <n v="13.95"/>
    <s v="Sweden"/>
    <s v="DH"/>
    <s v="Dead"/>
    <n v="32"/>
    <x v="4"/>
  </r>
  <r>
    <x v="3"/>
    <n v="1949"/>
    <d v="1916-01-01T00:00:00"/>
    <n v="59.08"/>
    <n v="14.65"/>
    <s v="Sweden"/>
    <s v="DH"/>
    <s v="Dead"/>
    <n v="113"/>
    <x v="0"/>
  </r>
  <r>
    <x v="5"/>
    <n v="1951"/>
    <d v="1920-08-02T00:00:00"/>
    <n v="59.28"/>
    <n v="15.22"/>
    <s v="Sweden"/>
    <s v="UU"/>
    <s v="Dead"/>
    <n v="668"/>
    <x v="4"/>
  </r>
  <r>
    <x v="4"/>
    <n v="1949"/>
    <d v="1923-10-01T00:00:00"/>
    <n v="59.4"/>
    <n v="17.899999999999999"/>
    <s v="Sweden"/>
    <s v="PD"/>
    <s v="Dead"/>
    <n v="8"/>
    <x v="24"/>
  </r>
  <r>
    <x v="0"/>
    <n v="1951"/>
    <d v="1908-02-02T00:00:00"/>
    <n v="51.3"/>
    <n v="5"/>
    <s v="Belgium"/>
    <s v="DH"/>
    <s v="Dead"/>
    <n v="513"/>
    <x v="0"/>
  </r>
  <r>
    <x v="11"/>
    <n v="1950"/>
    <d v="1914-03-04T00:00:00"/>
    <n v="49.55"/>
    <n v="15.43"/>
    <s v="Czech Republic"/>
    <s v="DH"/>
    <s v="Dead"/>
    <n v="155"/>
    <x v="14"/>
  </r>
  <r>
    <x v="11"/>
    <n v="1950"/>
    <d v="1932-03-03T00:00:00"/>
    <n v="49.05"/>
    <n v="14.2"/>
    <s v="Czech Republic"/>
    <s v="DH"/>
    <s v="Dead"/>
    <n v="200"/>
    <x v="52"/>
  </r>
  <r>
    <x v="4"/>
    <n v="1952"/>
    <d v="1916-10-03T00:00:00"/>
    <n v="49.2"/>
    <n v="13.98"/>
    <s v="Czech Republic"/>
    <s v="DH"/>
    <s v="Dead"/>
    <n v="763"/>
    <x v="23"/>
  </r>
  <r>
    <x v="7"/>
    <n v="1953"/>
    <d v="1922-09-04T00:00:00"/>
    <n v="48.92"/>
    <n v="16.149999999999999"/>
    <s v="Czech Republic"/>
    <s v="DH"/>
    <s v="Dead"/>
    <n v="1100"/>
    <x v="14"/>
  </r>
  <r>
    <x v="6"/>
    <n v="1950"/>
    <d v="1922-12-02T00:00:00"/>
    <n v="48.92"/>
    <n v="16"/>
    <s v="Czech Republic"/>
    <s v="UU"/>
    <s v="Dead"/>
    <n v="96"/>
    <x v="4"/>
  </r>
  <r>
    <x v="10"/>
    <n v="1952"/>
    <d v="1912-07-03T00:00:00"/>
    <n v="49.7"/>
    <n v="13.13"/>
    <s v="Czech Republic"/>
    <s v="DH"/>
    <s v="Dead"/>
    <n v="656"/>
    <x v="29"/>
  </r>
  <r>
    <x v="7"/>
    <n v="1951"/>
    <d v="1918-09-02T00:00:00"/>
    <n v="48.7"/>
    <n v="9.15"/>
    <s v="Germany"/>
    <s v="DH"/>
    <s v="Dead"/>
    <n v="356"/>
    <x v="57"/>
  </r>
  <r>
    <x v="6"/>
    <n v="1951"/>
    <d v="1920-12-02T00:00:00"/>
    <n v="49.02"/>
    <n v="12.12"/>
    <s v="Germany"/>
    <s v="AH"/>
    <s v="Dead"/>
    <n v="439"/>
    <x v="0"/>
  </r>
  <r>
    <x v="10"/>
    <n v="1956"/>
    <d v="1928-07-07T00:00:00"/>
    <n v="48.2"/>
    <n v="11.62"/>
    <s v="Germany"/>
    <s v="DH"/>
    <s v="Dead"/>
    <n v="2125"/>
    <x v="0"/>
  </r>
  <r>
    <x v="10"/>
    <n v="1954"/>
    <d v="1912-07-05T00:00:00"/>
    <n v="52.27"/>
    <n v="10.53"/>
    <s v="Germany"/>
    <s v="UU"/>
    <s v="Dead"/>
    <n v="1370"/>
    <x v="0"/>
  </r>
  <r>
    <x v="0"/>
    <n v="1952"/>
    <d v="1923-02-03T00:00:00"/>
    <n v="52.3"/>
    <n v="10.6"/>
    <s v="Germany"/>
    <s v="UU"/>
    <s v="Unknown"/>
    <n v="864"/>
    <x v="13"/>
  </r>
  <r>
    <x v="5"/>
    <n v="1952"/>
    <d v="1935-08-04T00:00:00"/>
    <n v="53.33"/>
    <n v="-4.2699999999999996"/>
    <s v="UK"/>
    <s v="RH"/>
    <s v="Dead"/>
    <n v="704"/>
    <x v="4"/>
  </r>
  <r>
    <x v="0"/>
    <n v="1951"/>
    <d v="1922-02-02T00:00:00"/>
    <n v="43.9"/>
    <n v="4.8"/>
    <s v="France"/>
    <s v="UU"/>
    <s v="Dead"/>
    <n v="512"/>
    <x v="49"/>
  </r>
  <r>
    <x v="0"/>
    <n v="1951"/>
    <d v="1922-02-02T00:00:00"/>
    <n v="43.9"/>
    <n v="4.8"/>
    <s v="France"/>
    <s v="UU"/>
    <s v="Dead"/>
    <n v="512"/>
    <x v="49"/>
  </r>
  <r>
    <x v="1"/>
    <n v="1951"/>
    <d v="1915-05-05T00:00:00"/>
    <n v="47.13"/>
    <n v="8.1300000000000008"/>
    <s v="Switzerland"/>
    <s v="DH"/>
    <s v="Dead"/>
    <n v="231"/>
    <x v="4"/>
  </r>
  <r>
    <x v="6"/>
    <n v="1950"/>
    <d v="1918-12-02T00:00:00"/>
    <n v="64.069999999999993"/>
    <n v="11.62"/>
    <s v="Norway"/>
    <s v="DH"/>
    <s v="Dead"/>
    <n v="81"/>
    <x v="4"/>
  </r>
  <r>
    <x v="6"/>
    <n v="1950"/>
    <d v="1928-12-01T00:00:00"/>
    <n v="64.05"/>
    <n v="11.57"/>
    <s v="Norway"/>
    <s v="PD"/>
    <s v="Dead"/>
    <n v="81"/>
    <x v="0"/>
  </r>
  <r>
    <x v="6"/>
    <n v="1950"/>
    <d v="1918-12-02T00:00:00"/>
    <n v="64.069999999999993"/>
    <n v="11.62"/>
    <s v="Norway"/>
    <s v="DH"/>
    <s v="Dead"/>
    <n v="81"/>
    <x v="4"/>
  </r>
  <r>
    <x v="7"/>
    <n v="1951"/>
    <d v="1906-09-02T00:00:00"/>
    <n v="58.32"/>
    <n v="6.95"/>
    <s v="Norway"/>
    <s v="UU"/>
    <s v="Dead"/>
    <n v="346"/>
    <x v="21"/>
  </r>
  <r>
    <x v="4"/>
    <n v="1952"/>
    <d v="1908-10-03T00:00:00"/>
    <n v="58.97"/>
    <n v="5.72"/>
    <s v="Norway"/>
    <s v="DH"/>
    <s v="Dead"/>
    <n v="727"/>
    <x v="29"/>
  </r>
  <r>
    <x v="0"/>
    <n v="1950"/>
    <d v="1917-01-31T00:00:00"/>
    <n v="59.82"/>
    <n v="11.37"/>
    <s v="Norway"/>
    <s v="UU"/>
    <s v="Dead"/>
    <n v="136"/>
    <x v="58"/>
  </r>
  <r>
    <x v="2"/>
    <n v="1952"/>
    <d v="1934-04-05T00:00:00"/>
    <n v="52.28"/>
    <n v="16.87"/>
    <s v="Poland"/>
    <s v="UU"/>
    <s v="Dead"/>
    <n v="972"/>
    <x v="24"/>
  </r>
  <r>
    <x v="8"/>
    <n v="1951"/>
    <d v="1908-11-01T00:00:00"/>
    <n v="52.3"/>
    <n v="16.899999999999999"/>
    <s v="Poland"/>
    <s v="UU"/>
    <s v="Dead"/>
    <n v="428"/>
    <x v="4"/>
  </r>
  <r>
    <x v="6"/>
    <n v="1951"/>
    <d v="1927-12-03T00:00:00"/>
    <n v="52.3"/>
    <n v="16.87"/>
    <s v="Poland"/>
    <s v="UU"/>
    <s v="Dead"/>
    <n v="478"/>
    <x v="0"/>
  </r>
  <r>
    <x v="6"/>
    <n v="1950"/>
    <d v="1925-12-02T00:00:00"/>
    <n v="61.3"/>
    <n v="24.2"/>
    <s v="Finland"/>
    <s v="DH"/>
    <s v="Dead"/>
    <n v="57"/>
    <x v="0"/>
  </r>
  <r>
    <x v="11"/>
    <n v="1950"/>
    <d v="1918-03-04T00:00:00"/>
    <n v="59.62"/>
    <n v="17.72"/>
    <s v="Sweden"/>
    <s v="UU"/>
    <s v="Dead"/>
    <n v="170"/>
    <x v="0"/>
  </r>
  <r>
    <x v="0"/>
    <n v="1951"/>
    <d v="1923-02-02T00:00:00"/>
    <n v="56.53"/>
    <n v="13.3"/>
    <s v="Sweden"/>
    <s v="RH"/>
    <s v="Dead"/>
    <n v="506"/>
    <x v="24"/>
  </r>
  <r>
    <x v="1"/>
    <n v="1951"/>
    <d v="1911-05-05T00:00:00"/>
    <n v="55.4"/>
    <n v="12.85"/>
    <s v="Sweden"/>
    <s v="AH"/>
    <s v="Dead"/>
    <n v="216"/>
    <x v="4"/>
  </r>
  <r>
    <x v="5"/>
    <n v="1951"/>
    <d v="1916-08-02T00:00:00"/>
    <n v="59.42"/>
    <n v="13.85"/>
    <s v="Sweden"/>
    <s v="DH"/>
    <s v="Dead"/>
    <n v="303"/>
    <x v="18"/>
  </r>
  <r>
    <x v="6"/>
    <n v="1952"/>
    <d v="1909-12-04T00:00:00"/>
    <n v="59.28"/>
    <n v="13.88"/>
    <s v="Sweden"/>
    <s v="UU"/>
    <s v="Unknown"/>
    <n v="784"/>
    <x v="20"/>
  </r>
  <r>
    <x v="8"/>
    <n v="1953"/>
    <d v="1919-11-04T00:00:00"/>
    <n v="59.03"/>
    <n v="14.8"/>
    <s v="Sweden"/>
    <s v="AH"/>
    <s v="Dead"/>
    <n v="1152"/>
    <x v="11"/>
  </r>
  <r>
    <x v="8"/>
    <n v="1950"/>
    <d v="1926-11-01T00:00:00"/>
    <n v="63.6"/>
    <n v="18.649999999999999"/>
    <s v="Sweden"/>
    <s v="DH"/>
    <s v="Dead"/>
    <n v="36"/>
    <x v="4"/>
  </r>
  <r>
    <x v="10"/>
    <n v="1951"/>
    <d v="1922-07-03T00:00:00"/>
    <n v="59.13"/>
    <n v="16.75"/>
    <s v="Sweden"/>
    <s v="AH"/>
    <s v="Dead"/>
    <n v="296"/>
    <x v="24"/>
  </r>
  <r>
    <x v="1"/>
    <n v="1953"/>
    <d v="1917-05-06T00:00:00"/>
    <n v="58.93"/>
    <n v="16.38"/>
    <s v="Sweden"/>
    <s v="DH"/>
    <s v="Dead"/>
    <n v="957"/>
    <x v="16"/>
  </r>
  <r>
    <x v="2"/>
    <n v="1950"/>
    <d v="1917-04-02T00:00:00"/>
    <n v="62.37"/>
    <n v="17.27"/>
    <s v="Sweden"/>
    <s v="UU"/>
    <s v="Dead"/>
    <n v="185"/>
    <x v="24"/>
  </r>
  <r>
    <x v="4"/>
    <n v="1950"/>
    <d v="1915-10-02T00:00:00"/>
    <n v="59.4"/>
    <n v="18.079999999999998"/>
    <s v="Sweden"/>
    <s v="ND"/>
    <s v="Dead"/>
    <n v="9"/>
    <x v="0"/>
  </r>
  <r>
    <x v="7"/>
    <n v="1951"/>
    <d v="1911-09-02T00:00:00"/>
    <n v="58.57"/>
    <n v="12"/>
    <s v="Sweden"/>
    <s v="UU"/>
    <s v="Dead"/>
    <n v="352"/>
    <x v="0"/>
  </r>
  <r>
    <x v="7"/>
    <n v="1956"/>
    <d v="1935-09-07T00:00:00"/>
    <n v="49"/>
    <n v="14.15"/>
    <s v="Czech Republic"/>
    <s v="UU"/>
    <s v="Dead"/>
    <n v="1838"/>
    <x v="30"/>
  </r>
  <r>
    <x v="5"/>
    <n v="1952"/>
    <d v="1931-08-04T00:00:00"/>
    <n v="49.88"/>
    <n v="15.48"/>
    <s v="Czech Republic"/>
    <s v="DH"/>
    <s v="Dead"/>
    <n v="337"/>
    <x v="10"/>
  </r>
  <r>
    <x v="2"/>
    <n v="1953"/>
    <d v="1926-04-06T00:00:00"/>
    <n v="49.93"/>
    <n v="15.52"/>
    <s v="Czech Republic"/>
    <s v="DH"/>
    <s v="Dead"/>
    <n v="930"/>
    <x v="10"/>
  </r>
  <r>
    <x v="0"/>
    <n v="1951"/>
    <d v="1920-02-02T00:00:00"/>
    <n v="49.27"/>
    <n v="14.12"/>
    <s v="Czech Republic"/>
    <s v="UU"/>
    <s v="Dead"/>
    <n v="131"/>
    <x v="13"/>
  </r>
  <r>
    <x v="4"/>
    <n v="1951"/>
    <d v="1930-10-03T00:00:00"/>
    <n v="49.02"/>
    <n v="17.649999999999999"/>
    <s v="Czech Republic"/>
    <s v="DH"/>
    <s v="Dead"/>
    <n v="42"/>
    <x v="0"/>
  </r>
  <r>
    <x v="5"/>
    <n v="1952"/>
    <d v="1934-08-04T00:00:00"/>
    <n v="50.35"/>
    <n v="7.55"/>
    <s v="Germany"/>
    <s v="DH"/>
    <s v="Dead"/>
    <n v="324"/>
    <x v="10"/>
  </r>
  <r>
    <x v="6"/>
    <n v="1951"/>
    <d v="1909-12-03T00:00:00"/>
    <n v="51"/>
    <n v="6.97"/>
    <s v="Germany"/>
    <s v="ND"/>
    <s v="Dead"/>
    <n v="66"/>
    <x v="0"/>
  </r>
  <r>
    <x v="1"/>
    <n v="1952"/>
    <d v="1921-05-05T00:00:00"/>
    <n v="53.37"/>
    <n v="10.35"/>
    <s v="Germany"/>
    <s v="DH"/>
    <s v="Dead"/>
    <n v="206"/>
    <x v="11"/>
  </r>
  <r>
    <x v="8"/>
    <n v="1951"/>
    <d v="1924-11-01T00:00:00"/>
    <n v="51.17"/>
    <n v="-0.18"/>
    <s v="UK"/>
    <s v="UU"/>
    <s v="Dead"/>
    <n v="55"/>
    <x v="0"/>
  </r>
  <r>
    <x v="1"/>
    <n v="1952"/>
    <d v="1917-05-05T00:00:00"/>
    <n v="53.73"/>
    <n v="-2.77"/>
    <s v="UK"/>
    <s v="UU"/>
    <s v="Dead"/>
    <n v="226"/>
    <x v="0"/>
  </r>
  <r>
    <x v="7"/>
    <n v="1953"/>
    <d v="1920-09-03T00:00:00"/>
    <n v="53.47"/>
    <n v="-2.4300000000000002"/>
    <s v="UK"/>
    <s v="UU"/>
    <s v="Dead"/>
    <n v="682"/>
    <x v="0"/>
  </r>
  <r>
    <x v="10"/>
    <n v="1952"/>
    <d v="1917-07-04T00:00:00"/>
    <n v="53.97"/>
    <n v="-1.6800000000000002"/>
    <s v="UK"/>
    <s v="DH"/>
    <s v="Dead"/>
    <n v="276"/>
    <x v="4"/>
  </r>
  <r>
    <x v="4"/>
    <n v="1951"/>
    <d v="1920-10-02T00:00:00"/>
    <n v="51.53"/>
    <n v="-0.77"/>
    <s v="UK"/>
    <s v="DH"/>
    <s v="Dead"/>
    <n v="28"/>
    <x v="4"/>
  </r>
  <r>
    <x v="4"/>
    <n v="1951"/>
    <d v="1920-10-02T00:00:00"/>
    <n v="51.53"/>
    <n v="-0.77"/>
    <s v="UK"/>
    <s v="DH"/>
    <s v="Dead"/>
    <n v="28"/>
    <x v="4"/>
  </r>
  <r>
    <x v="8"/>
    <n v="1951"/>
    <d v="1925-11-02T00:00:00"/>
    <n v="51.52"/>
    <n v="-0.7"/>
    <s v="UK"/>
    <s v="UU"/>
    <s v="Dead"/>
    <n v="66"/>
    <x v="4"/>
  </r>
  <r>
    <x v="2"/>
    <n v="1951"/>
    <d v="1926-04-04T00:00:00"/>
    <n v="51.3"/>
    <n v="1.1200000000000001"/>
    <s v="UK"/>
    <s v="DH"/>
    <s v="Dead"/>
    <n v="212"/>
    <x v="4"/>
  </r>
  <r>
    <x v="5"/>
    <n v="1952"/>
    <d v="1912-08-03T00:00:00"/>
    <n v="51.37"/>
    <n v="0.03"/>
    <s v="UK"/>
    <s v="UU"/>
    <s v="Dead"/>
    <n v="312"/>
    <x v="4"/>
  </r>
  <r>
    <x v="7"/>
    <n v="1952"/>
    <d v="1922-09-03T00:00:00"/>
    <n v="53.85"/>
    <n v="-2.4300000000000002"/>
    <s v="UK"/>
    <s v="DH"/>
    <s v="Dead"/>
    <n v="345"/>
    <x v="0"/>
  </r>
  <r>
    <x v="4"/>
    <n v="1952"/>
    <d v="1922-10-04T00:00:00"/>
    <n v="54.43"/>
    <n v="-2.42"/>
    <s v="UK"/>
    <s v="RH"/>
    <s v="Dead"/>
    <n v="395"/>
    <x v="59"/>
  </r>
  <r>
    <x v="8"/>
    <n v="1951"/>
    <d v="1920-11-01T00:00:00"/>
    <n v="64.05"/>
    <n v="11.57"/>
    <s v="Norway"/>
    <s v="UU"/>
    <s v="Dead"/>
    <n v="49"/>
    <x v="0"/>
  </r>
  <r>
    <x v="0"/>
    <n v="1951"/>
    <d v="1910-02-02T00:00:00"/>
    <n v="60.6"/>
    <n v="27.2"/>
    <s v="Finland"/>
    <s v="DH"/>
    <s v="Dead"/>
    <n v="106"/>
    <x v="24"/>
  </r>
  <r>
    <x v="4"/>
    <n v="1951"/>
    <d v="1924-10-02T00:00:00"/>
    <n v="58.75"/>
    <n v="17.149999999999999"/>
    <s v="Sweden"/>
    <s v="PD"/>
    <s v="Dead"/>
    <n v="5"/>
    <x v="21"/>
  </r>
  <r>
    <x v="0"/>
    <n v="1955"/>
    <d v="1908-02-06T00:00:00"/>
    <n v="62.05"/>
    <n v="14.48"/>
    <s v="Sweden"/>
    <s v="DH"/>
    <s v="Dead"/>
    <n v="1579"/>
    <x v="32"/>
  </r>
  <r>
    <x v="4"/>
    <n v="1951"/>
    <d v="1913-10-03T00:00:00"/>
    <n v="55.58"/>
    <n v="12.97"/>
    <s v="Sweden"/>
    <s v="UU"/>
    <s v="Dead"/>
    <n v="5"/>
    <x v="0"/>
  </r>
  <r>
    <x v="7"/>
    <n v="1952"/>
    <d v="1911-09-03T00:00:00"/>
    <n v="59.35"/>
    <n v="18.399999999999999"/>
    <s v="Sweden"/>
    <s v="UU"/>
    <s v="Dead"/>
    <n v="323"/>
    <x v="3"/>
  </r>
  <r>
    <x v="5"/>
    <n v="1954"/>
    <d v="1930-08-06T00:00:00"/>
    <n v="50.9"/>
    <n v="2.9"/>
    <s v="Belgium"/>
    <s v="DH"/>
    <s v="Dead"/>
    <n v="675"/>
    <x v="20"/>
  </r>
  <r>
    <x v="0"/>
    <n v="1952"/>
    <d v="1930-02-03T00:00:00"/>
    <n v="50.8"/>
    <n v="2.9"/>
    <s v="Belgium"/>
    <s v="DH"/>
    <s v="Dead"/>
    <n v="127"/>
    <x v="3"/>
  </r>
  <r>
    <x v="5"/>
    <n v="1953"/>
    <d v="1917-08-05T00:00:00"/>
    <n v="50"/>
    <n v="15.57"/>
    <s v="Czech Republic"/>
    <s v="DH"/>
    <s v="Dead"/>
    <n v="303"/>
    <x v="5"/>
  </r>
  <r>
    <x v="6"/>
    <n v="1952"/>
    <d v="1932-12-03T00:00:00"/>
    <n v="49.93"/>
    <n v="15.48"/>
    <s v="Czech Republic"/>
    <s v="DH"/>
    <s v="Dead"/>
    <n v="75"/>
    <x v="24"/>
  </r>
  <r>
    <x v="0"/>
    <n v="1952"/>
    <d v="1911-02-03T00:00:00"/>
    <n v="49.92"/>
    <n v="15.47"/>
    <s v="Czech Republic"/>
    <s v="DH"/>
    <s v="Dead"/>
    <n v="114"/>
    <x v="24"/>
  </r>
  <r>
    <x v="8"/>
    <n v="1952"/>
    <d v="1932-11-02T00:00:00"/>
    <n v="50.43"/>
    <n v="15.58"/>
    <s v="Czech Republic"/>
    <s v="DH"/>
    <s v="Dead"/>
    <n v="62"/>
    <x v="24"/>
  </r>
  <r>
    <x v="10"/>
    <n v="1953"/>
    <d v="1925-07-05T00:00:00"/>
    <n v="53.78"/>
    <n v="9.8000000000000007"/>
    <s v="Germany"/>
    <s v="UU"/>
    <s v="Dead"/>
    <n v="291"/>
    <x v="13"/>
  </r>
  <r>
    <x v="11"/>
    <n v="1955"/>
    <d v="1907-03-09T00:00:00"/>
    <n v="55.23"/>
    <n v="9.33"/>
    <s v="Denmark"/>
    <s v="UU"/>
    <s v="Unknown"/>
    <n v="1250"/>
    <x v="12"/>
  </r>
  <r>
    <x v="11"/>
    <n v="1952"/>
    <d v="1908-03-05T00:00:00"/>
    <n v="56.48"/>
    <n v="8.83"/>
    <s v="Denmark"/>
    <s v="UU"/>
    <s v="Dead"/>
    <n v="153"/>
    <x v="12"/>
  </r>
  <r>
    <x v="10"/>
    <n v="1953"/>
    <d v="1930-07-05T00:00:00"/>
    <n v="56.62"/>
    <n v="8.9700000000000006"/>
    <s v="Denmark"/>
    <s v="DH"/>
    <s v="Dead"/>
    <n v="284"/>
    <x v="29"/>
  </r>
  <r>
    <x v="4"/>
    <n v="1953"/>
    <d v="1913-10-05T00:00:00"/>
    <n v="50.92"/>
    <n v="0.98"/>
    <s v="UK"/>
    <s v="UU"/>
    <s v="Dead"/>
    <n v="383"/>
    <x v="0"/>
  </r>
  <r>
    <x v="4"/>
    <n v="1953"/>
    <d v="1916-10-04T00:00:00"/>
    <n v="50.92"/>
    <n v="-0.98"/>
    <s v="UK"/>
    <s v="UU"/>
    <s v="Dead"/>
    <n v="386"/>
    <x v="0"/>
  </r>
  <r>
    <x v="5"/>
    <n v="1956"/>
    <d v="1927-08-08T00:00:00"/>
    <n v="46.93"/>
    <n v="7.58"/>
    <s v="Switzerland"/>
    <s v="UU"/>
    <s v="Alive"/>
    <n v="1438"/>
    <x v="5"/>
  </r>
  <r>
    <x v="5"/>
    <n v="1955"/>
    <d v="1914-08-07T00:00:00"/>
    <n v="47.23"/>
    <n v="8.7799999999999994"/>
    <s v="Switzerland"/>
    <s v="DH"/>
    <s v="Dead"/>
    <n v="1001"/>
    <x v="47"/>
  </r>
  <r>
    <x v="7"/>
    <n v="1953"/>
    <d v="1920-09-03T00:00:00"/>
    <n v="45.15"/>
    <n v="18.02"/>
    <s v="Croatia"/>
    <s v="UU"/>
    <s v="Dead"/>
    <n v="346"/>
    <x v="0"/>
  </r>
  <r>
    <x v="0"/>
    <n v="1952"/>
    <d v="1934-02-03T00:00:00"/>
    <n v="59.67"/>
    <n v="11"/>
    <s v="Norway"/>
    <s v="DH"/>
    <s v="Dead"/>
    <n v="152"/>
    <x v="0"/>
  </r>
  <r>
    <x v="2"/>
    <n v="1952"/>
    <d v="1933-04-04T00:00:00"/>
    <n v="58.28"/>
    <n v="6.53"/>
    <s v="Norway"/>
    <s v="RH"/>
    <s v="Dead"/>
    <n v="208"/>
    <x v="60"/>
  </r>
  <r>
    <x v="11"/>
    <n v="1952"/>
    <d v="1931-03-06T00:00:00"/>
    <n v="59.95"/>
    <n v="10.73"/>
    <s v="Norway"/>
    <s v="UU"/>
    <s v="Dead"/>
    <n v="179"/>
    <x v="0"/>
  </r>
  <r>
    <x v="2"/>
    <n v="1955"/>
    <d v="1925-04-07T00:00:00"/>
    <n v="59.87"/>
    <n v="10.82"/>
    <s v="Norway"/>
    <s v="DH"/>
    <s v="Dead"/>
    <n v="1307"/>
    <x v="4"/>
  </r>
  <r>
    <x v="6"/>
    <n v="1952"/>
    <d v="1906-12-04T00:00:00"/>
    <n v="60"/>
    <n v="10.77"/>
    <s v="Norway"/>
    <s v="RH"/>
    <s v="Dead"/>
    <n v="65"/>
    <x v="4"/>
  </r>
  <r>
    <x v="4"/>
    <n v="1953"/>
    <d v="1925-10-05T00:00:00"/>
    <n v="62.92"/>
    <n v="8.4700000000000006"/>
    <s v="Norway"/>
    <s v="DH"/>
    <s v="Dead"/>
    <n v="391"/>
    <x v="4"/>
  </r>
  <r>
    <x v="1"/>
    <n v="1954"/>
    <d v="1924-05-07T00:00:00"/>
    <n v="58.67"/>
    <n v="7.78"/>
    <s v="Norway"/>
    <s v="DH"/>
    <s v="Dead"/>
    <n v="598"/>
    <x v="3"/>
  </r>
  <r>
    <x v="6"/>
    <n v="1955"/>
    <d v="1920-12-06T00:00:00"/>
    <n v="60.72"/>
    <n v="11.13"/>
    <s v="Norway"/>
    <s v="UU"/>
    <s v="Dead"/>
    <n v="1163"/>
    <x v="10"/>
  </r>
  <r>
    <x v="0"/>
    <n v="1952"/>
    <d v="1930-02-03T00:00:00"/>
    <n v="59.13"/>
    <n v="10.220000000000001"/>
    <s v="Norway"/>
    <s v="UU"/>
    <s v="Dead"/>
    <n v="157"/>
    <x v="21"/>
  </r>
  <r>
    <x v="5"/>
    <n v="1959"/>
    <d v="1915-08-11T00:00:00"/>
    <n v="63"/>
    <n v="8.9700000000000006"/>
    <s v="Norway"/>
    <s v="UU"/>
    <s v="Dead"/>
    <n v="2504"/>
    <x v="20"/>
  </r>
  <r>
    <x v="4"/>
    <n v="1954"/>
    <d v="1918-10-06T00:00:00"/>
    <n v="63.12"/>
    <n v="9.1199999999999992"/>
    <s v="Norway"/>
    <s v="RH"/>
    <s v="Alive"/>
    <n v="747"/>
    <x v="44"/>
  </r>
  <r>
    <x v="9"/>
    <n v="1954"/>
    <d v="1930-06-08T00:00:00"/>
    <n v="58.83"/>
    <n v="5.83"/>
    <s v="Norway"/>
    <s v="RH"/>
    <s v="Dead"/>
    <n v="604"/>
    <x v="0"/>
  </r>
  <r>
    <x v="11"/>
    <n v="1953"/>
    <d v="1909-03-06T00:00:00"/>
    <n v="66"/>
    <n v="29.17"/>
    <s v="Finland"/>
    <s v="DH"/>
    <s v="Dead"/>
    <n v="492"/>
    <x v="45"/>
  </r>
  <r>
    <x v="4"/>
    <n v="1952"/>
    <d v="1924-10-03T00:00:00"/>
    <n v="61.2"/>
    <n v="24.3"/>
    <s v="Finland"/>
    <s v="UU"/>
    <s v="Dead"/>
    <n v="18"/>
    <x v="24"/>
  </r>
  <r>
    <x v="6"/>
    <n v="1952"/>
    <d v="1925-12-04T00:00:00"/>
    <n v="61.2"/>
    <n v="24.3"/>
    <s v="Finland"/>
    <s v="DH"/>
    <s v="Dead"/>
    <n v="77"/>
    <x v="12"/>
  </r>
  <r>
    <x v="5"/>
    <n v="1953"/>
    <d v="1912-08-04T00:00:00"/>
    <n v="61.2"/>
    <n v="24.2"/>
    <s v="Finland"/>
    <s v="UU"/>
    <s v="Dead"/>
    <n v="307"/>
    <x v="12"/>
  </r>
  <r>
    <x v="0"/>
    <n v="1952"/>
    <d v="1931-02-03T00:00:00"/>
    <n v="61.17"/>
    <n v="24.17"/>
    <s v="Finland"/>
    <s v="RH"/>
    <s v="Alive"/>
    <n v="136"/>
    <x v="3"/>
  </r>
  <r>
    <x v="6"/>
    <n v="1952"/>
    <d v="1920-12-03T00:00:00"/>
    <n v="61.17"/>
    <n v="24.17"/>
    <s v="Finland"/>
    <s v="UU"/>
    <s v="Dead"/>
    <n v="56"/>
    <x v="14"/>
  </r>
  <r>
    <x v="3"/>
    <n v="1952"/>
    <d v="1917-01-03T00:00:00"/>
    <n v="60.6"/>
    <n v="27.2"/>
    <s v="Finland"/>
    <s v="UU"/>
    <s v="Dead"/>
    <n v="92"/>
    <x v="0"/>
  </r>
  <r>
    <x v="1"/>
    <n v="1953"/>
    <d v="1928-05-06T00:00:00"/>
    <n v="57.88"/>
    <n v="11.92"/>
    <s v="Sweden"/>
    <s v="UU"/>
    <s v="Dead"/>
    <n v="200"/>
    <x v="0"/>
  </r>
  <r>
    <x v="3"/>
    <n v="1952"/>
    <d v="1916-01-04T00:00:00"/>
    <n v="66.97"/>
    <n v="19.8"/>
    <s v="Sweden"/>
    <s v="DH"/>
    <s v="Dead"/>
    <n v="70"/>
    <x v="0"/>
  </r>
  <r>
    <x v="1"/>
    <n v="1953"/>
    <d v="1920-05-06T00:00:00"/>
    <n v="58.05"/>
    <n v="15.02"/>
    <s v="Sweden"/>
    <s v="DH"/>
    <s v="Dead"/>
    <n v="226"/>
    <x v="21"/>
  </r>
  <r>
    <x v="4"/>
    <n v="1952"/>
    <d v="1921-10-04T00:00:00"/>
    <n v="58.03"/>
    <n v="14.98"/>
    <s v="Sweden"/>
    <s v="DH"/>
    <s v="Dead"/>
    <n v="1"/>
    <x v="4"/>
  </r>
  <r>
    <x v="10"/>
    <n v="1954"/>
    <d v="1920-07-05T00:00:00"/>
    <n v="60.5"/>
    <n v="15.45"/>
    <s v="Sweden"/>
    <s v="UU"/>
    <s v="Dead"/>
    <n v="611"/>
    <x v="4"/>
  </r>
  <r>
    <x v="8"/>
    <n v="1954"/>
    <d v="1925-11-05T00:00:00"/>
    <n v="59"/>
    <n v="15.07"/>
    <s v="Sweden"/>
    <s v="DH"/>
    <s v="Dead"/>
    <n v="772"/>
    <x v="4"/>
  </r>
  <r>
    <x v="2"/>
    <n v="1952"/>
    <d v="1925-04-04T00:00:00"/>
    <n v="63.77"/>
    <n v="20.05"/>
    <s v="Sweden"/>
    <s v="AH"/>
    <s v="Dead"/>
    <n v="189"/>
    <x v="0"/>
  </r>
  <r>
    <x v="8"/>
    <n v="1953"/>
    <d v="1923-11-04T00:00:00"/>
    <n v="59.15"/>
    <n v="16.97"/>
    <s v="Sweden"/>
    <s v="DH"/>
    <s v="Dead"/>
    <n v="424"/>
    <x v="25"/>
  </r>
  <r>
    <x v="10"/>
    <n v="1956"/>
    <d v="1925-07-08T00:00:00"/>
    <n v="59.23"/>
    <n v="18.079999999999998"/>
    <s v="Sweden"/>
    <s v="AH"/>
    <s v="Dead"/>
    <n v="1381"/>
    <x v="24"/>
  </r>
  <r>
    <x v="0"/>
    <n v="1952"/>
    <d v="1927-02-03T00:00:00"/>
    <n v="59.93"/>
    <n v="17.82"/>
    <s v="Sweden"/>
    <s v="DH"/>
    <s v="Dead"/>
    <n v="141"/>
    <x v="12"/>
  </r>
  <r>
    <x v="8"/>
    <n v="1952"/>
    <d v="1925-11-03T00:00:00"/>
    <n v="57.6"/>
    <n v="14.08"/>
    <s v="Sweden"/>
    <s v="DH"/>
    <s v="Dead"/>
    <n v="36"/>
    <x v="30"/>
  </r>
  <r>
    <x v="5"/>
    <n v="1954"/>
    <d v="1907-08-06T00:00:00"/>
    <n v="49.98"/>
    <n v="14.62"/>
    <s v="Czech Republic"/>
    <s v="DH"/>
    <s v="Dead"/>
    <n v="327"/>
    <x v="16"/>
  </r>
  <r>
    <x v="9"/>
    <n v="1954"/>
    <d v="1933-06-07T00:00:00"/>
    <n v="49.8"/>
    <n v="15.53"/>
    <s v="Czech Republic"/>
    <s v="DH"/>
    <s v="Dead"/>
    <n v="301"/>
    <x v="14"/>
  </r>
  <r>
    <x v="8"/>
    <n v="1954"/>
    <d v="1908-11-04T00:00:00"/>
    <n v="49.32"/>
    <n v="8.57"/>
    <s v="Germany"/>
    <s v="DH"/>
    <s v="Dead"/>
    <n v="406"/>
    <x v="45"/>
  </r>
  <r>
    <x v="11"/>
    <n v="1953"/>
    <d v="1910-03-07T00:00:00"/>
    <n v="55.83"/>
    <n v="12.43"/>
    <s v="Denmark"/>
    <s v="UU"/>
    <s v="Unknown"/>
    <n v="161"/>
    <x v="0"/>
  </r>
  <r>
    <x v="4"/>
    <n v="1956"/>
    <d v="1930-10-08T00:00:00"/>
    <n v="56.55"/>
    <n v="9.82"/>
    <s v="Denmark"/>
    <s v="DH"/>
    <s v="Dead"/>
    <n v="1127"/>
    <x v="12"/>
  </r>
  <r>
    <x v="7"/>
    <n v="1954"/>
    <d v="1917-09-05T00:00:00"/>
    <n v="56.45"/>
    <n v="8.8699999999999992"/>
    <s v="Denmark"/>
    <s v="UU"/>
    <s v="Dead"/>
    <n v="347"/>
    <x v="12"/>
  </r>
  <r>
    <x v="7"/>
    <n v="1954"/>
    <d v="1912-09-04T00:00:00"/>
    <n v="55.2"/>
    <n v="9.17"/>
    <s v="Denmark"/>
    <s v="DH"/>
    <s v="Dead"/>
    <n v="342"/>
    <x v="0"/>
  </r>
  <r>
    <x v="4"/>
    <n v="1953"/>
    <d v="1919-10-05T00:00:00"/>
    <n v="50.92"/>
    <n v="0.98"/>
    <s v="UK"/>
    <s v="UU"/>
    <s v="Dead"/>
    <n v="26"/>
    <x v="0"/>
  </r>
  <r>
    <x v="4"/>
    <n v="1955"/>
    <d v="1925-10-07T00:00:00"/>
    <n v="54.52"/>
    <n v="-6.05"/>
    <s v="UK"/>
    <s v="AH"/>
    <s v="Dead"/>
    <n v="751"/>
    <x v="0"/>
  </r>
  <r>
    <x v="3"/>
    <n v="1956"/>
    <d v="1909-01-07T00:00:00"/>
    <n v="46.23"/>
    <n v="6.12"/>
    <s v="Switzerland"/>
    <s v="UU"/>
    <s v="Dead"/>
    <n v="1221"/>
    <x v="4"/>
  </r>
  <r>
    <x v="5"/>
    <n v="1957"/>
    <d v="1906-08-09T00:00:00"/>
    <n v="47.35"/>
    <n v="8.0500000000000007"/>
    <s v="Switzerland"/>
    <s v="DH"/>
    <s v="Dead"/>
    <n v="1395"/>
    <x v="13"/>
  </r>
  <r>
    <x v="4"/>
    <n v="1953"/>
    <d v="1912-10-04T00:00:00"/>
    <n v="59.95"/>
    <n v="10.73"/>
    <s v="Norway"/>
    <s v="UU"/>
    <s v="Dead"/>
    <n v="15"/>
    <x v="0"/>
  </r>
  <r>
    <x v="3"/>
    <n v="1953"/>
    <d v="1908-01-05T00:00:00"/>
    <n v="59.95"/>
    <n v="10.72"/>
    <s v="Norway"/>
    <s v="DH"/>
    <s v="Dead"/>
    <n v="102"/>
    <x v="4"/>
  </r>
  <r>
    <x v="4"/>
    <n v="1953"/>
    <d v="1930-10-05T00:00:00"/>
    <n v="59.95"/>
    <n v="10.73"/>
    <s v="Norway"/>
    <s v="UU"/>
    <s v="Dead"/>
    <n v="33"/>
    <x v="0"/>
  </r>
  <r>
    <x v="10"/>
    <n v="1955"/>
    <d v="1936-07-06T00:00:00"/>
    <n v="59.97"/>
    <n v="10.73"/>
    <s v="Norway"/>
    <s v="UU"/>
    <s v="Dead"/>
    <n v="677"/>
    <x v="0"/>
  </r>
  <r>
    <x v="5"/>
    <n v="1954"/>
    <d v="1920-08-05T00:00:00"/>
    <n v="59.95"/>
    <n v="10.73"/>
    <s v="Norway"/>
    <s v="DH"/>
    <s v="Dead"/>
    <n v="329"/>
    <x v="0"/>
  </r>
  <r>
    <x v="1"/>
    <n v="1954"/>
    <d v="1909-05-07T00:00:00"/>
    <n v="63.93"/>
    <n v="11.38"/>
    <s v="Norway"/>
    <s v="RH"/>
    <s v="Alive"/>
    <n v="209"/>
    <x v="20"/>
  </r>
  <r>
    <x v="5"/>
    <n v="1954"/>
    <d v="1935-08-06T00:00:00"/>
    <n v="60.93"/>
    <n v="11.63"/>
    <s v="Norway"/>
    <s v="RH"/>
    <s v="Dead"/>
    <n v="330"/>
    <x v="41"/>
  </r>
  <r>
    <x v="0"/>
    <n v="1953"/>
    <d v="1921-02-03T00:00:00"/>
    <n v="69.28"/>
    <n v="15.97"/>
    <s v="Norway"/>
    <s v="DH"/>
    <s v="Dead"/>
    <n v="91"/>
    <x v="0"/>
  </r>
  <r>
    <x v="3"/>
    <n v="1953"/>
    <d v="1912-01-05T00:00:00"/>
    <n v="61.2"/>
    <n v="28.6"/>
    <s v="Finland"/>
    <s v="DH"/>
    <s v="Dead"/>
    <n v="88"/>
    <x v="0"/>
  </r>
  <r>
    <x v="0"/>
    <n v="1954"/>
    <d v="1916-02-05T00:00:00"/>
    <n v="63.2"/>
    <n v="26.8"/>
    <s v="Finland"/>
    <s v="DH"/>
    <s v="Dead"/>
    <n v="494"/>
    <x v="14"/>
  </r>
  <r>
    <x v="8"/>
    <n v="1953"/>
    <d v="1930-11-04T00:00:00"/>
    <n v="60.6"/>
    <n v="27.2"/>
    <s v="Finland"/>
    <s v="UU"/>
    <s v="Dead"/>
    <n v="53"/>
    <x v="24"/>
  </r>
  <r>
    <x v="0"/>
    <n v="1953"/>
    <d v="1924-02-04T00:00:00"/>
    <n v="61.2"/>
    <n v="24.3"/>
    <s v="Finland"/>
    <s v="DH"/>
    <s v="Dead"/>
    <n v="128"/>
    <x v="12"/>
  </r>
  <r>
    <x v="0"/>
    <n v="1953"/>
    <d v="1936-02-04T00:00:00"/>
    <n v="60.67"/>
    <n v="27.17"/>
    <s v="Finland"/>
    <s v="UU"/>
    <s v="Dead"/>
    <n v="133"/>
    <x v="21"/>
  </r>
  <r>
    <x v="5"/>
    <n v="1955"/>
    <d v="1920-08-06T00:00:00"/>
    <n v="61.2"/>
    <n v="24.3"/>
    <s v="Finland"/>
    <s v="UU"/>
    <s v="Dead"/>
    <n v="685"/>
    <x v="13"/>
  </r>
  <r>
    <x v="10"/>
    <n v="1954"/>
    <d v="1932-07-05T00:00:00"/>
    <n v="61"/>
    <n v="24.5"/>
    <s v="Finland"/>
    <s v="UU"/>
    <s v="Dead"/>
    <n v="284"/>
    <x v="0"/>
  </r>
  <r>
    <x v="6"/>
    <n v="1953"/>
    <d v="1931-12-05T00:00:00"/>
    <n v="57.5"/>
    <n v="14.12"/>
    <s v="Sweden"/>
    <s v="DH"/>
    <s v="Dead"/>
    <n v="79"/>
    <x v="0"/>
  </r>
  <r>
    <x v="8"/>
    <n v="1953"/>
    <d v="1928-11-03T00:00:00"/>
    <n v="55.45"/>
    <n v="13.87"/>
    <s v="Sweden"/>
    <s v="UU"/>
    <s v="Dead"/>
    <n v="50"/>
    <x v="0"/>
  </r>
  <r>
    <x v="1"/>
    <n v="1959"/>
    <d v="1931-05-13T00:00:00"/>
    <n v="62.07"/>
    <n v="17.38"/>
    <s v="Sweden"/>
    <s v="DH"/>
    <s v="Dead"/>
    <n v="2034"/>
    <x v="45"/>
  </r>
  <r>
    <x v="8"/>
    <n v="1953"/>
    <d v="1920-11-03T00:00:00"/>
    <n v="63.57"/>
    <n v="19.5"/>
    <s v="Sweden"/>
    <s v="PD"/>
    <s v="Dead"/>
    <n v="44"/>
    <x v="0"/>
  </r>
  <r>
    <x v="3"/>
    <n v="1953"/>
    <d v="1936-01-05T00:00:00"/>
    <n v="63.57"/>
    <n v="19.5"/>
    <s v="Sweden"/>
    <s v="DH"/>
    <s v="Dead"/>
    <n v="121"/>
    <x v="0"/>
  </r>
  <r>
    <x v="2"/>
    <n v="1953"/>
    <d v="1910-04-06T00:00:00"/>
    <n v="58.75"/>
    <n v="17.170000000000002"/>
    <s v="Sweden"/>
    <s v="DH"/>
    <s v="Dead"/>
    <n v="200"/>
    <x v="0"/>
  </r>
  <r>
    <x v="4"/>
    <n v="1960"/>
    <d v="1917-10-12T00:00:00"/>
    <n v="59.62"/>
    <n v="16.55"/>
    <s v="Sweden"/>
    <s v="DH"/>
    <s v="Dead"/>
    <n v="2579"/>
    <x v="38"/>
  </r>
  <r>
    <x v="7"/>
    <n v="1954"/>
    <d v="1920-09-04T00:00:00"/>
    <n v="59.28"/>
    <n v="15.28"/>
    <s v="Sweden"/>
    <s v="DH"/>
    <s v="Dead"/>
    <n v="353"/>
    <x v="0"/>
  </r>
  <r>
    <x v="5"/>
    <n v="1955"/>
    <d v="1920-08-06T00:00:00"/>
    <n v="51.32"/>
    <n v="4.95"/>
    <s v="Belgium"/>
    <s v="RH"/>
    <s v="Alive"/>
    <n v="325"/>
    <x v="0"/>
  </r>
  <r>
    <x v="3"/>
    <n v="1954"/>
    <d v="1929-01-05T00:00:00"/>
    <n v="50.3"/>
    <n v="4.9000000000000004"/>
    <s v="Belgium"/>
    <s v="RH"/>
    <s v="Unknown"/>
    <n v="145"/>
    <x v="3"/>
  </r>
  <r>
    <x v="0"/>
    <n v="1954"/>
    <d v="1918-02-05T00:00:00"/>
    <n v="50.5"/>
    <n v="5.6"/>
    <s v="Belgium"/>
    <s v="DH"/>
    <s v="Dead"/>
    <n v="154"/>
    <x v="3"/>
  </r>
  <r>
    <x v="7"/>
    <n v="1955"/>
    <d v="1930-09-06T00:00:00"/>
    <n v="50.7"/>
    <n v="5.6"/>
    <s v="Belgium"/>
    <s v="AH"/>
    <s v="Dead"/>
    <n v="316"/>
    <x v="0"/>
  </r>
  <r>
    <x v="7"/>
    <n v="1955"/>
    <d v="1931-09-06T00:00:00"/>
    <n v="50.05"/>
    <n v="15.58"/>
    <s v="Czech Republic"/>
    <s v="DH"/>
    <s v="Dead"/>
    <n v="340"/>
    <x v="14"/>
  </r>
  <r>
    <x v="10"/>
    <n v="1955"/>
    <d v="1918-07-07T00:00:00"/>
    <n v="49.52"/>
    <n v="8.4"/>
    <s v="Germany"/>
    <s v="DH"/>
    <s v="Dead"/>
    <n v="270"/>
    <x v="12"/>
  </r>
  <r>
    <x v="0"/>
    <n v="1954"/>
    <d v="1935-02-05T00:00:00"/>
    <n v="53.77"/>
    <n v="7.7"/>
    <s v="Germany"/>
    <s v="DH"/>
    <s v="Dead"/>
    <n v="138"/>
    <x v="0"/>
  </r>
  <r>
    <x v="6"/>
    <n v="1954"/>
    <d v="1928-12-05T00:00:00"/>
    <n v="50.18"/>
    <n v="8.5"/>
    <s v="Germany"/>
    <s v="RH"/>
    <s v="Alive"/>
    <n v="96"/>
    <x v="24"/>
  </r>
  <r>
    <x v="4"/>
    <n v="1954"/>
    <d v="1933-10-06T00:00:00"/>
    <n v="50.18"/>
    <n v="8.5"/>
    <s v="Germany"/>
    <s v="UU"/>
    <s v="Dead"/>
    <n v="5"/>
    <x v="0"/>
  </r>
  <r>
    <x v="6"/>
    <n v="1954"/>
    <d v="1918-12-06T00:00:00"/>
    <n v="56.53"/>
    <n v="9.33"/>
    <s v="Denmark"/>
    <s v="DH"/>
    <s v="Dead"/>
    <n v="79"/>
    <x v="0"/>
  </r>
  <r>
    <x v="8"/>
    <n v="1964"/>
    <d v="1923-11-15T00:00:00"/>
    <n v="54.68"/>
    <n v="-5.52"/>
    <s v="UK"/>
    <s v="UU"/>
    <s v="Dead"/>
    <n v="3702"/>
    <x v="0"/>
  </r>
  <r>
    <x v="4"/>
    <n v="1955"/>
    <d v="1914-10-07T00:00:00"/>
    <n v="51.67"/>
    <n v="0.18"/>
    <s v="UK"/>
    <s v="UU"/>
    <s v="Dead"/>
    <n v="397"/>
    <x v="11"/>
  </r>
  <r>
    <x v="5"/>
    <n v="1956"/>
    <d v="1919-08-08T00:00:00"/>
    <n v="51.58"/>
    <n v="0.2"/>
    <s v="UK"/>
    <s v="ND"/>
    <s v="Dead"/>
    <n v="707"/>
    <x v="0"/>
  </r>
  <r>
    <x v="4"/>
    <n v="1955"/>
    <d v="1920-10-06T00:00:00"/>
    <n v="50.93"/>
    <n v="-1.78"/>
    <s v="UK"/>
    <s v="UU"/>
    <s v="Dead"/>
    <n v="396"/>
    <x v="4"/>
  </r>
  <r>
    <x v="4"/>
    <n v="1954"/>
    <d v="1914-10-06T00:00:00"/>
    <n v="59.93"/>
    <n v="10.73"/>
    <s v="Norway"/>
    <s v="UU"/>
    <s v="Dead"/>
    <n v="1"/>
    <x v="0"/>
  </r>
  <r>
    <x v="4"/>
    <n v="1954"/>
    <d v="1914-10-06T00:00:00"/>
    <n v="59.93"/>
    <n v="10.73"/>
    <s v="Norway"/>
    <s v="UU"/>
    <s v="Dead"/>
    <n v="1"/>
    <x v="0"/>
  </r>
  <r>
    <x v="4"/>
    <n v="1954"/>
    <d v="1927-10-06T00:00:00"/>
    <n v="65.98"/>
    <n v="12.55"/>
    <s v="Norway"/>
    <s v="UU"/>
    <s v="Dead"/>
    <n v="21"/>
    <x v="0"/>
  </r>
  <r>
    <x v="6"/>
    <n v="1954"/>
    <d v="1925-12-06T00:00:00"/>
    <n v="62.15"/>
    <n v="6.07"/>
    <s v="Norway"/>
    <s v="AH"/>
    <s v="Dead"/>
    <n v="81"/>
    <x v="0"/>
  </r>
  <r>
    <x v="6"/>
    <n v="1954"/>
    <d v="1909-12-06T00:00:00"/>
    <n v="62.15"/>
    <n v="6.07"/>
    <s v="Norway"/>
    <s v="UU"/>
    <s v="Unknown"/>
    <n v="65"/>
    <x v="0"/>
  </r>
  <r>
    <x v="8"/>
    <n v="1954"/>
    <d v="1935-11-05T00:00:00"/>
    <n v="62.15"/>
    <n v="6.07"/>
    <s v="Norway"/>
    <s v="DH"/>
    <s v="Dead"/>
    <n v="60"/>
    <x v="0"/>
  </r>
  <r>
    <x v="8"/>
    <n v="1954"/>
    <d v="1920-11-04T00:00:00"/>
    <n v="61.92"/>
    <n v="5.98"/>
    <s v="Norway"/>
    <s v="DH"/>
    <s v="Dead"/>
    <n v="54"/>
    <x v="0"/>
  </r>
  <r>
    <x v="4"/>
    <n v="1954"/>
    <d v="1913-10-06T00:00:00"/>
    <n v="59.97"/>
    <n v="10.73"/>
    <s v="Norway"/>
    <s v="UU"/>
    <s v="Dead"/>
    <n v="18"/>
    <x v="24"/>
  </r>
  <r>
    <x v="4"/>
    <n v="1954"/>
    <d v="1910-10-06T00:00:00"/>
    <n v="59.97"/>
    <n v="10.73"/>
    <s v="Norway"/>
    <s v="UU"/>
    <s v="Dead"/>
    <n v="15"/>
    <x v="24"/>
  </r>
  <r>
    <x v="11"/>
    <n v="1956"/>
    <d v="1919-03-10T00:00:00"/>
    <n v="66.150000000000006"/>
    <n v="13.1"/>
    <s v="Norway"/>
    <s v="UU"/>
    <s v="Unknown"/>
    <n v="896"/>
    <x v="61"/>
  </r>
  <r>
    <x v="3"/>
    <n v="1955"/>
    <d v="1908-01-07T00:00:00"/>
    <n v="59.15"/>
    <n v="11.33"/>
    <s v="Norway"/>
    <s v="DH"/>
    <s v="Dead"/>
    <n v="471"/>
    <x v="12"/>
  </r>
  <r>
    <x v="8"/>
    <n v="1954"/>
    <d v="1922-11-05T00:00:00"/>
    <n v="63.12"/>
    <n v="9.1199999999999992"/>
    <s v="Norway"/>
    <s v="UU"/>
    <s v="Dead"/>
    <n v="37"/>
    <x v="14"/>
  </r>
  <r>
    <x v="6"/>
    <n v="1954"/>
    <d v="1916-12-05T00:00:00"/>
    <n v="60.83"/>
    <n v="24.5"/>
    <s v="Finland"/>
    <s v="UU"/>
    <s v="Dead"/>
    <n v="71"/>
    <x v="11"/>
  </r>
  <r>
    <x v="11"/>
    <n v="1955"/>
    <d v="1926-03-09T00:00:00"/>
    <n v="69.900000000000006"/>
    <n v="27"/>
    <s v="Finland"/>
    <s v="HH"/>
    <s v="Dead"/>
    <n v="497"/>
    <x v="10"/>
  </r>
  <r>
    <x v="7"/>
    <n v="1955"/>
    <d v="1933-09-06T00:00:00"/>
    <n v="61.5"/>
    <n v="21.6"/>
    <s v="Finland"/>
    <s v="UU"/>
    <s v="Dead"/>
    <n v="352"/>
    <x v="38"/>
  </r>
  <r>
    <x v="4"/>
    <n v="1957"/>
    <d v="1925-10-09T00:00:00"/>
    <n v="60.5"/>
    <n v="27.17"/>
    <s v="Finland"/>
    <s v="DH"/>
    <s v="Dead"/>
    <n v="1123"/>
    <x v="5"/>
  </r>
  <r>
    <x v="6"/>
    <n v="1954"/>
    <d v="1932-12-05T00:00:00"/>
    <n v="60.6"/>
    <n v="27.2"/>
    <s v="Finland"/>
    <s v="UU"/>
    <s v="Dead"/>
    <n v="89"/>
    <x v="0"/>
  </r>
  <r>
    <x v="6"/>
    <n v="1954"/>
    <d v="1908-12-05T00:00:00"/>
    <n v="60.6"/>
    <n v="27.2"/>
    <s v="Finland"/>
    <s v="UU"/>
    <s v="Dead"/>
    <n v="65"/>
    <x v="0"/>
  </r>
  <r>
    <x v="8"/>
    <n v="1955"/>
    <d v="1925-11-06T00:00:00"/>
    <n v="60.6"/>
    <n v="27.2"/>
    <s v="Finland"/>
    <s v="RH"/>
    <s v="Alive"/>
    <n v="413"/>
    <x v="0"/>
  </r>
  <r>
    <x v="4"/>
    <n v="1958"/>
    <d v="1921-10-10T00:00:00"/>
    <n v="60.5"/>
    <n v="27.17"/>
    <s v="Finland"/>
    <s v="UU"/>
    <s v="Dead"/>
    <n v="1470"/>
    <x v="5"/>
  </r>
  <r>
    <x v="4"/>
    <n v="1958"/>
    <d v="1913-10-10T00:00:00"/>
    <n v="61.17"/>
    <n v="24.17"/>
    <s v="Finland"/>
    <s v="DH"/>
    <s v="Dead"/>
    <n v="1464"/>
    <x v="14"/>
  </r>
  <r>
    <x v="9"/>
    <n v="1956"/>
    <d v="1919-06-10T00:00:00"/>
    <n v="61.2"/>
    <n v="24.5"/>
    <s v="Finland"/>
    <s v="DH"/>
    <s v="Dead"/>
    <n v="619"/>
    <x v="23"/>
  </r>
  <r>
    <x v="6"/>
    <n v="1954"/>
    <d v="1908-12-05T00:00:00"/>
    <n v="66.17"/>
    <n v="26.83"/>
    <s v="Finland"/>
    <s v="RH"/>
    <s v="Alive"/>
    <n v="43"/>
    <x v="15"/>
  </r>
  <r>
    <x v="8"/>
    <n v="1954"/>
    <d v="1930-11-05T00:00:00"/>
    <n v="59.25"/>
    <n v="18"/>
    <s v="Sweden"/>
    <s v="UU"/>
    <s v="Unknown"/>
    <n v="59"/>
    <x v="4"/>
  </r>
  <r>
    <x v="0"/>
    <n v="1958"/>
    <d v="1929-02-08T00:00:00"/>
    <n v="59.25"/>
    <n v="18"/>
    <s v="Sweden"/>
    <s v="UU"/>
    <s v="Unknown"/>
    <n v="1610"/>
    <x v="4"/>
  </r>
  <r>
    <x v="3"/>
    <n v="1956"/>
    <d v="1935-01-08T00:00:00"/>
    <n v="59.23"/>
    <n v="17.98"/>
    <s v="Sweden"/>
    <s v="AH"/>
    <s v="Unknown"/>
    <n v="862"/>
    <x v="0"/>
  </r>
  <r>
    <x v="6"/>
    <n v="1954"/>
    <d v="1906-12-06T00:00:00"/>
    <n v="65.849999999999994"/>
    <n v="22.3"/>
    <s v="Sweden"/>
    <s v="ND"/>
    <s v="Dead"/>
    <n v="59"/>
    <x v="24"/>
  </r>
  <r>
    <x v="2"/>
    <n v="1954"/>
    <d v="1925-04-06T00:00:00"/>
    <n v="57.58"/>
    <n v="15.85"/>
    <s v="Sweden"/>
    <s v="PD"/>
    <s v="Dead"/>
    <n v="211"/>
    <x v="0"/>
  </r>
  <r>
    <x v="6"/>
    <n v="1954"/>
    <d v="1930-12-06T00:00:00"/>
    <n v="58.9"/>
    <n v="11.9"/>
    <s v="Sweden"/>
    <s v="DH"/>
    <s v="Dead"/>
    <n v="68"/>
    <x v="0"/>
  </r>
  <r>
    <x v="4"/>
    <n v="1955"/>
    <d v="1911-10-07T00:00:00"/>
    <n v="65.87"/>
    <n v="24.12"/>
    <s v="Sweden"/>
    <s v="AH"/>
    <s v="Dead"/>
    <n v="364"/>
    <x v="0"/>
  </r>
  <r>
    <x v="1"/>
    <n v="1955"/>
    <d v="1914-05-09T00:00:00"/>
    <n v="59.15"/>
    <n v="16.68"/>
    <s v="Sweden"/>
    <s v="DH"/>
    <s v="Dead"/>
    <n v="221"/>
    <x v="0"/>
  </r>
  <r>
    <x v="4"/>
    <n v="1954"/>
    <d v="1930-10-06T00:00:00"/>
    <n v="59.12"/>
    <n v="14.37"/>
    <s v="Sweden"/>
    <s v="DH"/>
    <s v="Dead"/>
    <n v="20"/>
    <x v="0"/>
  </r>
  <r>
    <x v="7"/>
    <n v="1956"/>
    <d v="1919-09-07T00:00:00"/>
    <n v="61.35"/>
    <n v="16.420000000000002"/>
    <s v="Sweden"/>
    <s v="UU"/>
    <s v="Dead"/>
    <n v="697"/>
    <x v="0"/>
  </r>
  <r>
    <x v="3"/>
    <n v="1955"/>
    <d v="1933-01-06T00:00:00"/>
    <n v="59.33"/>
    <n v="17.93"/>
    <s v="Sweden"/>
    <s v="UU"/>
    <s v="Dead"/>
    <n v="492"/>
    <x v="21"/>
  </r>
  <r>
    <x v="10"/>
    <n v="1956"/>
    <d v="1935-07-08T00:00:00"/>
    <n v="50.07"/>
    <n v="4.42"/>
    <s v="Belgium"/>
    <s v="RH"/>
    <s v="Dead"/>
    <n v="316"/>
    <x v="0"/>
  </r>
  <r>
    <x v="8"/>
    <n v="1955"/>
    <d v="1928-11-05T00:00:00"/>
    <n v="50.25"/>
    <n v="4.8"/>
    <s v="Belgium"/>
    <s v="RH"/>
    <s v="Alive"/>
    <n v="62"/>
    <x v="13"/>
  </r>
  <r>
    <x v="7"/>
    <n v="1956"/>
    <d v="1928-09-06T00:00:00"/>
    <n v="50.05"/>
    <n v="15.42"/>
    <s v="Czech Republic"/>
    <s v="DH"/>
    <s v="Dead"/>
    <n v="369"/>
    <x v="12"/>
  </r>
  <r>
    <x v="10"/>
    <n v="1957"/>
    <d v="1920-07-08T00:00:00"/>
    <n v="52.52"/>
    <n v="10.78"/>
    <s v="Germany"/>
    <s v="UU"/>
    <s v="Dead"/>
    <n v="632"/>
    <x v="4"/>
  </r>
  <r>
    <x v="7"/>
    <n v="1955"/>
    <d v="1933-09-06T00:00:00"/>
    <n v="51.55"/>
    <n v="0.23"/>
    <s v="UK"/>
    <s v="UU"/>
    <s v="Dead"/>
    <n v="13"/>
    <x v="0"/>
  </r>
  <r>
    <x v="2"/>
    <n v="1957"/>
    <d v="1929-04-09T00:00:00"/>
    <n v="52.1"/>
    <n v="0.42"/>
    <s v="UK"/>
    <s v="DH"/>
    <s v="Dead"/>
    <n v="945"/>
    <x v="23"/>
  </r>
  <r>
    <x v="8"/>
    <n v="1955"/>
    <d v="1912-11-05T00:00:00"/>
    <n v="60.18"/>
    <n v="10.35"/>
    <s v="Norway"/>
    <s v="DH"/>
    <s v="Dead"/>
    <n v="34"/>
    <x v="14"/>
  </r>
  <r>
    <x v="5"/>
    <n v="1956"/>
    <d v="1935-08-08T00:00:00"/>
    <n v="60.17"/>
    <n v="10.28"/>
    <s v="Norway"/>
    <s v="AH"/>
    <s v="Dead"/>
    <n v="306"/>
    <x v="24"/>
  </r>
  <r>
    <x v="10"/>
    <n v="1959"/>
    <d v="1918-07-11T00:00:00"/>
    <n v="60.75"/>
    <n v="11.13"/>
    <s v="Norway"/>
    <s v="AH"/>
    <s v="Dead"/>
    <n v="1374"/>
    <x v="10"/>
  </r>
  <r>
    <x v="8"/>
    <n v="1955"/>
    <d v="1920-11-05T00:00:00"/>
    <n v="59.93"/>
    <n v="10.8"/>
    <s v="Norway"/>
    <s v="UU"/>
    <s v="Unknown"/>
    <n v="40"/>
    <x v="0"/>
  </r>
  <r>
    <x v="5"/>
    <n v="1957"/>
    <d v="1907-08-09T00:00:00"/>
    <n v="59.93"/>
    <n v="10.83"/>
    <s v="Norway"/>
    <s v="DH"/>
    <s v="Dead"/>
    <n v="670"/>
    <x v="24"/>
  </r>
  <r>
    <x v="8"/>
    <n v="1955"/>
    <d v="1931-11-06T00:00:00"/>
    <n v="59.93"/>
    <n v="10.87"/>
    <s v="Norway"/>
    <s v="DH"/>
    <s v="Dead"/>
    <n v="54"/>
    <x v="0"/>
  </r>
  <r>
    <x v="2"/>
    <n v="1955"/>
    <d v="1919-04-08T00:00:00"/>
    <n v="60.28"/>
    <n v="5.67"/>
    <s v="Norway"/>
    <s v="DH"/>
    <s v="Dead"/>
    <n v="174"/>
    <x v="29"/>
  </r>
  <r>
    <x v="8"/>
    <n v="1955"/>
    <d v="1908-11-05T00:00:00"/>
    <n v="58.97"/>
    <n v="5.63"/>
    <s v="Norway"/>
    <s v="UU"/>
    <s v="Unknown"/>
    <n v="4"/>
    <x v="21"/>
  </r>
  <r>
    <x v="5"/>
    <n v="1956"/>
    <d v="1933-08-08T00:00:00"/>
    <n v="61.5"/>
    <n v="23.67"/>
    <s v="Finland"/>
    <s v="DH"/>
    <s v="Dead"/>
    <n v="302"/>
    <x v="4"/>
  </r>
  <r>
    <x v="2"/>
    <n v="1955"/>
    <d v="1915-04-08T00:00:00"/>
    <n v="60.17"/>
    <n v="24.17"/>
    <s v="Finland"/>
    <s v="DH"/>
    <s v="Dead"/>
    <n v="169"/>
    <x v="3"/>
  </r>
  <r>
    <x v="8"/>
    <n v="1956"/>
    <d v="1920-11-06T00:00:00"/>
    <n v="62.7"/>
    <n v="22.7"/>
    <s v="Finland"/>
    <s v="PD"/>
    <s v="Dead"/>
    <n v="391"/>
    <x v="0"/>
  </r>
  <r>
    <x v="5"/>
    <n v="1956"/>
    <d v="1908-08-07T00:00:00"/>
    <n v="63.4"/>
    <n v="30"/>
    <s v="Finland"/>
    <s v="DH"/>
    <s v="Dead"/>
    <n v="291"/>
    <x v="0"/>
  </r>
  <r>
    <x v="0"/>
    <n v="1955"/>
    <d v="1907-02-06T00:00:00"/>
    <n v="63.17"/>
    <n v="30"/>
    <s v="Finland"/>
    <s v="DH"/>
    <s v="Dead"/>
    <n v="106"/>
    <x v="37"/>
  </r>
  <r>
    <x v="4"/>
    <n v="1957"/>
    <d v="1924-10-08T00:00:00"/>
    <n v="61.3"/>
    <n v="22.7"/>
    <s v="Finland"/>
    <s v="UU"/>
    <s v="Dead"/>
    <n v="728"/>
    <x v="0"/>
  </r>
  <r>
    <x v="3"/>
    <n v="1955"/>
    <d v="1922-01-07T00:00:00"/>
    <n v="61.5"/>
    <n v="21.6"/>
    <s v="Finland"/>
    <s v="DH"/>
    <s v="Dead"/>
    <n v="88"/>
    <x v="0"/>
  </r>
  <r>
    <x v="11"/>
    <n v="1955"/>
    <d v="1919-03-09T00:00:00"/>
    <n v="61.5"/>
    <n v="21.6"/>
    <s v="Finland"/>
    <s v="DH"/>
    <s v="Dead"/>
    <n v="146"/>
    <x v="0"/>
  </r>
  <r>
    <x v="4"/>
    <n v="1956"/>
    <d v="1916-10-07T00:00:00"/>
    <n v="62.17"/>
    <n v="21.33"/>
    <s v="Finland"/>
    <s v="UU"/>
    <s v="Dead"/>
    <n v="356"/>
    <x v="15"/>
  </r>
  <r>
    <x v="6"/>
    <n v="1955"/>
    <d v="1924-12-06T00:00:00"/>
    <n v="60.3"/>
    <n v="25"/>
    <s v="Finland"/>
    <s v="UU"/>
    <s v="Dead"/>
    <n v="83"/>
    <x v="0"/>
  </r>
  <r>
    <x v="11"/>
    <n v="1956"/>
    <d v="1918-03-10T00:00:00"/>
    <n v="63.3"/>
    <n v="14.87"/>
    <s v="Sweden"/>
    <s v="UU"/>
    <s v="Dead"/>
    <n v="513"/>
    <x v="4"/>
  </r>
  <r>
    <x v="2"/>
    <n v="1955"/>
    <d v="1927-04-08T00:00:00"/>
    <n v="57.12"/>
    <n v="13.68"/>
    <s v="Sweden"/>
    <s v="DH"/>
    <s v="Dead"/>
    <n v="198"/>
    <x v="5"/>
  </r>
  <r>
    <x v="3"/>
    <n v="1955"/>
    <d v="1933-01-06T00:00:00"/>
    <n v="59.35"/>
    <n v="17.899999999999999"/>
    <s v="Sweden"/>
    <s v="DH"/>
    <s v="Dead"/>
    <n v="92"/>
    <x v="4"/>
  </r>
  <r>
    <x v="6"/>
    <n v="1955"/>
    <d v="1927-12-07T00:00:00"/>
    <n v="59.33"/>
    <n v="17.920000000000002"/>
    <s v="Sweden"/>
    <s v="UU"/>
    <s v="Dead"/>
    <n v="56"/>
    <x v="0"/>
  </r>
  <r>
    <x v="7"/>
    <n v="1956"/>
    <d v="1910-09-07T00:00:00"/>
    <n v="56.22"/>
    <n v="12.8"/>
    <s v="Sweden"/>
    <s v="UU"/>
    <s v="Dead"/>
    <n v="355"/>
    <x v="38"/>
  </r>
  <r>
    <x v="4"/>
    <n v="1957"/>
    <d v="1932-10-08T00:00:00"/>
    <n v="57.85"/>
    <n v="12.02"/>
    <s v="Sweden"/>
    <s v="DH"/>
    <s v="Dead"/>
    <n v="756"/>
    <x v="0"/>
  </r>
  <r>
    <x v="2"/>
    <n v="1955"/>
    <d v="1934-04-08T00:00:00"/>
    <n v="57.85"/>
    <n v="12.02"/>
    <s v="Sweden"/>
    <s v="DH"/>
    <s v="Dead"/>
    <n v="209"/>
    <x v="0"/>
  </r>
  <r>
    <x v="8"/>
    <n v="1955"/>
    <d v="1928-11-05T00:00:00"/>
    <n v="59.27"/>
    <n v="18.07"/>
    <s v="Sweden"/>
    <s v="ND"/>
    <s v="Alive"/>
    <n v="12"/>
    <x v="4"/>
  </r>
  <r>
    <x v="9"/>
    <n v="1956"/>
    <d v="1925-06-09T00:00:00"/>
    <n v="65.849999999999994"/>
    <n v="24.15"/>
    <s v="Finland"/>
    <s v="DH"/>
    <s v="Dead"/>
    <n v="254"/>
    <x v="4"/>
  </r>
  <r>
    <x v="11"/>
    <n v="1955"/>
    <d v="1915-03-09T00:00:00"/>
    <n v="65.87"/>
    <n v="24.12"/>
    <s v="Sweden"/>
    <s v="DH"/>
    <s v="Dead"/>
    <n v="157"/>
    <x v="0"/>
  </r>
  <r>
    <x v="7"/>
    <n v="1956"/>
    <d v="1909-09-07T00:00:00"/>
    <n v="56.85"/>
    <n v="12.65"/>
    <s v="Sweden"/>
    <s v="UU"/>
    <s v="Dead"/>
    <n v="306"/>
    <x v="3"/>
  </r>
  <r>
    <x v="5"/>
    <n v="1956"/>
    <d v="1927-08-08T00:00:00"/>
    <n v="56.43"/>
    <n v="13.32"/>
    <s v="Sweden"/>
    <s v="AH"/>
    <s v="Dead"/>
    <n v="294"/>
    <x v="62"/>
  </r>
  <r>
    <x v="0"/>
    <n v="1956"/>
    <d v="1926-02-07T00:00:00"/>
    <n v="50.6"/>
    <n v="6"/>
    <s v="Belgium"/>
    <s v="HH"/>
    <s v="Dead"/>
    <n v="159"/>
    <x v="26"/>
  </r>
  <r>
    <x v="3"/>
    <n v="1958"/>
    <d v="1921-01-09T00:00:00"/>
    <n v="51.1"/>
    <n v="5.3"/>
    <s v="Belgium"/>
    <s v="DH"/>
    <s v="Dead"/>
    <n v="827"/>
    <x v="5"/>
  </r>
  <r>
    <x v="3"/>
    <n v="1956"/>
    <d v="1915-01-08T00:00:00"/>
    <n v="51.35"/>
    <n v="4.6500000000000004"/>
    <s v="Belgium"/>
    <s v="DH"/>
    <s v="Dead"/>
    <n v="64"/>
    <x v="0"/>
  </r>
  <r>
    <x v="2"/>
    <n v="1956"/>
    <d v="1920-04-08T00:00:00"/>
    <n v="49.83"/>
    <n v="13.9"/>
    <s v="Czech Republic"/>
    <s v="UU"/>
    <s v="Dead"/>
    <n v="205"/>
    <x v="0"/>
  </r>
  <r>
    <x v="2"/>
    <n v="1961"/>
    <d v="1931-04-14T00:00:00"/>
    <n v="49.85"/>
    <n v="13.87"/>
    <s v="Czech Republic"/>
    <s v="UU"/>
    <s v="Dead"/>
    <n v="2042"/>
    <x v="0"/>
  </r>
  <r>
    <x v="10"/>
    <n v="1957"/>
    <d v="1917-07-09T00:00:00"/>
    <n v="50.1"/>
    <n v="15.6"/>
    <s v="Czech Republic"/>
    <s v="DH"/>
    <s v="Dead"/>
    <n v="290"/>
    <x v="0"/>
  </r>
  <r>
    <x v="0"/>
    <n v="1956"/>
    <d v="1907-02-07T00:00:00"/>
    <n v="49.87"/>
    <n v="15.48"/>
    <s v="Czech Republic"/>
    <s v="DH"/>
    <s v="Dead"/>
    <n v="104"/>
    <x v="0"/>
  </r>
  <r>
    <x v="4"/>
    <n v="1956"/>
    <d v="1922-10-08T00:00:00"/>
    <n v="49.38"/>
    <n v="8.57"/>
    <s v="Germany"/>
    <s v="DH"/>
    <s v="Dead"/>
    <n v="25"/>
    <x v="4"/>
  </r>
  <r>
    <x v="4"/>
    <n v="1956"/>
    <d v="1922-10-08T00:00:00"/>
    <n v="49.38"/>
    <n v="8.57"/>
    <s v="Germany"/>
    <s v="DH"/>
    <s v="Dead"/>
    <n v="25"/>
    <x v="4"/>
  </r>
  <r>
    <x v="6"/>
    <n v="1956"/>
    <d v="1909-12-08T00:00:00"/>
    <n v="52.35"/>
    <n v="10.7"/>
    <s v="Germany"/>
    <s v="UU"/>
    <s v="Unknown"/>
    <n v="56"/>
    <x v="4"/>
  </r>
  <r>
    <x v="11"/>
    <n v="1956"/>
    <d v="1932-03-09T00:00:00"/>
    <n v="53.82"/>
    <n v="-2.17"/>
    <s v="UK"/>
    <s v="UU"/>
    <s v="Dead"/>
    <n v="188"/>
    <x v="4"/>
  </r>
  <r>
    <x v="6"/>
    <n v="1956"/>
    <d v="1919-12-08T00:00:00"/>
    <n v="51.82"/>
    <n v="-0.35"/>
    <s v="UK"/>
    <s v="DH"/>
    <s v="Dead"/>
    <n v="66"/>
    <x v="0"/>
  </r>
  <r>
    <x v="7"/>
    <n v="1962"/>
    <d v="1910-09-13T00:00:00"/>
    <n v="55.2"/>
    <n v="-3.92"/>
    <s v="UK"/>
    <s v="DH"/>
    <s v="Dead"/>
    <n v="2129"/>
    <x v="0"/>
  </r>
  <r>
    <x v="8"/>
    <n v="1963"/>
    <d v="1919-11-14T00:00:00"/>
    <n v="50.95"/>
    <n v="-0.92"/>
    <s v="UK"/>
    <s v="DH"/>
    <s v="Dead"/>
    <n v="2595"/>
    <x v="13"/>
  </r>
  <r>
    <x v="1"/>
    <n v="1962"/>
    <d v="1917-05-15T00:00:00"/>
    <n v="51.78"/>
    <n v="-1.32"/>
    <s v="UK"/>
    <s v="UU"/>
    <s v="Dead"/>
    <n v="2022"/>
    <x v="0"/>
  </r>
  <r>
    <x v="1"/>
    <n v="1957"/>
    <d v="1915-05-11T00:00:00"/>
    <n v="54.52"/>
    <n v="-6.05"/>
    <s v="UK"/>
    <s v="UU"/>
    <s v="Dead"/>
    <n v="232"/>
    <x v="0"/>
  </r>
  <r>
    <x v="11"/>
    <n v="1956"/>
    <d v="1910-03-10T00:00:00"/>
    <n v="51.67"/>
    <n v="-0.77"/>
    <s v="UK"/>
    <s v="DH"/>
    <s v="Dead"/>
    <n v="162"/>
    <x v="4"/>
  </r>
  <r>
    <x v="4"/>
    <n v="1956"/>
    <d v="1925-10-08T00:00:00"/>
    <n v="59.67"/>
    <n v="10.77"/>
    <s v="Norway"/>
    <s v="DH"/>
    <s v="Dead"/>
    <n v="19"/>
    <x v="0"/>
  </r>
  <r>
    <x v="8"/>
    <n v="1956"/>
    <d v="1907-11-07T00:00:00"/>
    <n v="59.67"/>
    <n v="10.77"/>
    <s v="Norway"/>
    <s v="AH"/>
    <s v="Dead"/>
    <n v="31"/>
    <x v="0"/>
  </r>
  <r>
    <x v="6"/>
    <n v="1956"/>
    <d v="1911-12-08T00:00:00"/>
    <n v="59.13"/>
    <n v="11.38"/>
    <s v="Norway"/>
    <s v="DH"/>
    <s v="Dead"/>
    <n v="69"/>
    <x v="0"/>
  </r>
  <r>
    <x v="3"/>
    <n v="1956"/>
    <d v="1929-01-07T00:00:00"/>
    <n v="64.17"/>
    <n v="12.48"/>
    <s v="Norway"/>
    <s v="DH"/>
    <s v="Dead"/>
    <n v="50"/>
    <x v="11"/>
  </r>
  <r>
    <x v="6"/>
    <n v="1956"/>
    <d v="1918-12-08T00:00:00"/>
    <n v="59.12"/>
    <n v="11.38"/>
    <s v="Norway"/>
    <s v="DH"/>
    <s v="Dead"/>
    <n v="65"/>
    <x v="0"/>
  </r>
  <r>
    <x v="8"/>
    <n v="1956"/>
    <d v="1930-11-07T00:00:00"/>
    <n v="58.17"/>
    <n v="7.75"/>
    <s v="Norway"/>
    <s v="DH"/>
    <s v="Dead"/>
    <n v="48"/>
    <x v="0"/>
  </r>
  <r>
    <x v="0"/>
    <n v="1956"/>
    <d v="1932-02-07T00:00:00"/>
    <n v="59.23"/>
    <n v="10.45"/>
    <s v="Norway"/>
    <s v="DH"/>
    <s v="Dead"/>
    <n v="153"/>
    <x v="12"/>
  </r>
  <r>
    <x v="8"/>
    <n v="1956"/>
    <d v="1915-11-07T00:00:00"/>
    <n v="59.27"/>
    <n v="10.42"/>
    <s v="Norway"/>
    <s v="DH"/>
    <s v="Dead"/>
    <n v="45"/>
    <x v="0"/>
  </r>
  <r>
    <x v="8"/>
    <n v="1956"/>
    <d v="1915-11-07T00:00:00"/>
    <n v="59.27"/>
    <n v="10.42"/>
    <s v="Norway"/>
    <s v="DH"/>
    <s v="Dead"/>
    <n v="45"/>
    <x v="0"/>
  </r>
  <r>
    <x v="11"/>
    <n v="1956"/>
    <d v="1916-03-09T00:00:00"/>
    <n v="62.08"/>
    <n v="6.32"/>
    <s v="Norway"/>
    <s v="DH"/>
    <s v="Dead"/>
    <n v="161"/>
    <x v="37"/>
  </r>
  <r>
    <x v="10"/>
    <n v="1957"/>
    <d v="1925-07-09T00:00:00"/>
    <n v="62.18"/>
    <n v="6.15"/>
    <s v="Norway"/>
    <s v="DH"/>
    <s v="Dead"/>
    <n v="291"/>
    <x v="13"/>
  </r>
  <r>
    <x v="9"/>
    <n v="1957"/>
    <d v="1914-06-11T00:00:00"/>
    <n v="62.12"/>
    <n v="6.03"/>
    <s v="Norway"/>
    <s v="PD"/>
    <s v="Dead"/>
    <n v="249"/>
    <x v="0"/>
  </r>
  <r>
    <x v="0"/>
    <n v="1961"/>
    <d v="1935-02-12T00:00:00"/>
    <n v="58.72"/>
    <n v="5.53"/>
    <s v="Norway"/>
    <s v="DH"/>
    <s v="Dead"/>
    <n v="1955"/>
    <x v="4"/>
  </r>
  <r>
    <x v="4"/>
    <n v="1957"/>
    <d v="1931-10-09T00:00:00"/>
    <n v="62.15"/>
    <n v="6.07"/>
    <s v="Norway"/>
    <s v="RH"/>
    <s v="Alive"/>
    <n v="358"/>
    <x v="0"/>
  </r>
  <r>
    <x v="0"/>
    <n v="1956"/>
    <d v="1920-02-07T00:00:00"/>
    <n v="58.4"/>
    <n v="6.43"/>
    <s v="Norway"/>
    <s v="DH"/>
    <s v="Dead"/>
    <n v="120"/>
    <x v="0"/>
  </r>
  <r>
    <x v="4"/>
    <n v="1956"/>
    <d v="1932-10-07T00:00:00"/>
    <n v="61.33"/>
    <n v="23"/>
    <s v="Finland"/>
    <s v="UU"/>
    <s v="Dead"/>
    <n v="25"/>
    <x v="3"/>
  </r>
  <r>
    <x v="6"/>
    <n v="1956"/>
    <d v="1919-12-08T00:00:00"/>
    <n v="61.17"/>
    <n v="29"/>
    <s v="Finland"/>
    <s v="DH"/>
    <s v="Dead"/>
    <n v="65"/>
    <x v="15"/>
  </r>
  <r>
    <x v="2"/>
    <n v="1957"/>
    <d v="1916-04-09T00:00:00"/>
    <n v="61"/>
    <n v="29"/>
    <s v="Russia"/>
    <s v="UU"/>
    <s v="Dead"/>
    <n v="548"/>
    <x v="41"/>
  </r>
  <r>
    <x v="8"/>
    <n v="1956"/>
    <d v="1911-11-07T00:00:00"/>
    <n v="61.3"/>
    <n v="29.1"/>
    <s v="Finland"/>
    <s v="DH"/>
    <s v="Dead"/>
    <n v="26"/>
    <x v="0"/>
  </r>
  <r>
    <x v="8"/>
    <n v="1956"/>
    <d v="1911-11-07T00:00:00"/>
    <n v="61.3"/>
    <n v="29.1"/>
    <s v="Finland"/>
    <s v="DH"/>
    <s v="Dead"/>
    <n v="26"/>
    <x v="0"/>
  </r>
  <r>
    <x v="9"/>
    <n v="1957"/>
    <d v="1909-06-10T00:00:00"/>
    <n v="61.17"/>
    <n v="22.67"/>
    <s v="Finland"/>
    <s v="DH"/>
    <s v="Dead"/>
    <n v="246"/>
    <x v="12"/>
  </r>
  <r>
    <x v="11"/>
    <n v="1956"/>
    <d v="1909-03-09T00:00:00"/>
    <n v="66.3"/>
    <n v="26.9"/>
    <s v="Finland"/>
    <s v="DH"/>
    <s v="Dead"/>
    <n v="133"/>
    <x v="0"/>
  </r>
  <r>
    <x v="3"/>
    <n v="1956"/>
    <d v="1927-01-08T00:00:00"/>
    <n v="62.3"/>
    <n v="21.5"/>
    <s v="Finland"/>
    <s v="UU"/>
    <s v="Dead"/>
    <n v="84"/>
    <x v="0"/>
  </r>
  <r>
    <x v="2"/>
    <n v="1956"/>
    <d v="1921-04-08T00:00:00"/>
    <n v="60.17"/>
    <n v="24.67"/>
    <s v="Finland"/>
    <s v="DH"/>
    <s v="Dead"/>
    <n v="171"/>
    <x v="14"/>
  </r>
  <r>
    <x v="3"/>
    <n v="1960"/>
    <d v="1921-01-11T00:00:00"/>
    <n v="61.5"/>
    <n v="21.67"/>
    <s v="Finland"/>
    <s v="DH"/>
    <s v="Dead"/>
    <n v="1540"/>
    <x v="5"/>
  </r>
  <r>
    <x v="4"/>
    <n v="1957"/>
    <d v="1906-10-09T00:00:00"/>
    <n v="61.6"/>
    <n v="23.2"/>
    <s v="Finland"/>
    <s v="UU"/>
    <s v="Dead"/>
    <n v="354"/>
    <x v="30"/>
  </r>
  <r>
    <x v="6"/>
    <n v="1956"/>
    <d v="1932-12-07T00:00:00"/>
    <n v="61.33"/>
    <n v="23.67"/>
    <s v="Finland"/>
    <s v="HH"/>
    <s v="Dead"/>
    <n v="81"/>
    <x v="23"/>
  </r>
  <r>
    <x v="2"/>
    <n v="1957"/>
    <d v="1920-04-09T00:00:00"/>
    <n v="60.5"/>
    <n v="27.17"/>
    <s v="Finland"/>
    <s v="UU"/>
    <s v="Dead"/>
    <n v="553"/>
    <x v="24"/>
  </r>
  <r>
    <x v="3"/>
    <n v="1956"/>
    <d v="1934-01-08T00:00:00"/>
    <n v="62.2"/>
    <n v="21.3"/>
    <s v="Finland"/>
    <s v="UU"/>
    <s v="Dead"/>
    <n v="73"/>
    <x v="0"/>
  </r>
  <r>
    <x v="5"/>
    <n v="1958"/>
    <d v="1928-08-09T00:00:00"/>
    <n v="61.6"/>
    <n v="23.9"/>
    <s v="Finland"/>
    <s v="UU"/>
    <s v="Dead"/>
    <n v="676"/>
    <x v="2"/>
  </r>
  <r>
    <x v="7"/>
    <n v="1957"/>
    <d v="1925-09-08T00:00:00"/>
    <n v="61.5"/>
    <n v="24"/>
    <s v="Finland"/>
    <s v="UU"/>
    <s v="Dead"/>
    <n v="338"/>
    <x v="0"/>
  </r>
  <r>
    <x v="11"/>
    <n v="1956"/>
    <d v="1921-03-09T00:00:00"/>
    <n v="57.87"/>
    <n v="11.92"/>
    <s v="Sweden"/>
    <s v="DH"/>
    <s v="Dead"/>
    <n v="150"/>
    <x v="0"/>
  </r>
  <r>
    <x v="11"/>
    <n v="1956"/>
    <d v="1927-03-10T00:00:00"/>
    <n v="59.85"/>
    <n v="14.25"/>
    <s v="Sweden"/>
    <s v="DH"/>
    <s v="Dead"/>
    <n v="143"/>
    <x v="43"/>
  </r>
  <r>
    <x v="8"/>
    <n v="1956"/>
    <d v="1918-11-07T00:00:00"/>
    <n v="61.35"/>
    <n v="16.7"/>
    <s v="Sweden"/>
    <s v="DH"/>
    <s v="Dead"/>
    <n v="23"/>
    <x v="0"/>
  </r>
  <r>
    <x v="4"/>
    <n v="1957"/>
    <d v="1928-10-08T00:00:00"/>
    <n v="57.83"/>
    <n v="12.42"/>
    <s v="Sweden"/>
    <s v="AH"/>
    <s v="Dead"/>
    <n v="385"/>
    <x v="4"/>
  </r>
  <r>
    <x v="6"/>
    <n v="1957"/>
    <d v="1934-12-09T00:00:00"/>
    <n v="56.73"/>
    <n v="15.68"/>
    <s v="Sweden"/>
    <s v="DH"/>
    <s v="Dead"/>
    <n v="439"/>
    <x v="37"/>
  </r>
  <r>
    <x v="6"/>
    <n v="1956"/>
    <d v="1920-12-07T00:00:00"/>
    <n v="57.85"/>
    <n v="12.02"/>
    <s v="Sweden"/>
    <s v="DH"/>
    <s v="Dead"/>
    <n v="75"/>
    <x v="0"/>
  </r>
  <r>
    <x v="8"/>
    <n v="1958"/>
    <d v="1906-11-09T00:00:00"/>
    <n v="57.92"/>
    <n v="12.1"/>
    <s v="Sweden"/>
    <s v="ND"/>
    <s v="Dead"/>
    <n v="751"/>
    <x v="12"/>
  </r>
  <r>
    <x v="7"/>
    <n v="1957"/>
    <d v="1930-09-08T00:00:00"/>
    <n v="58.35"/>
    <n v="15.57"/>
    <s v="Sweden"/>
    <s v="ND"/>
    <s v="Dead"/>
    <n v="351"/>
    <x v="18"/>
  </r>
  <r>
    <x v="7"/>
    <n v="1957"/>
    <d v="1906-09-08T00:00:00"/>
    <n v="56.75"/>
    <n v="15.92"/>
    <s v="Sweden"/>
    <s v="UU"/>
    <s v="Dead"/>
    <n v="314"/>
    <x v="63"/>
  </r>
  <r>
    <x v="8"/>
    <n v="1957"/>
    <d v="1930-11-08T00:00:00"/>
    <n v="50.53"/>
    <n v="5.7"/>
    <s v="Belgium"/>
    <s v="UU"/>
    <s v="Dead"/>
    <n v="60"/>
    <x v="0"/>
  </r>
  <r>
    <x v="5"/>
    <n v="1958"/>
    <d v="1925-08-10T00:00:00"/>
    <n v="51"/>
    <n v="3.9"/>
    <s v="Belgium"/>
    <s v="HH"/>
    <s v="Dead"/>
    <n v="336"/>
    <x v="5"/>
  </r>
  <r>
    <x v="6"/>
    <n v="1957"/>
    <d v="1932-12-08T00:00:00"/>
    <n v="49.88"/>
    <n v="15.07"/>
    <s v="Czech Republic"/>
    <s v="UU"/>
    <s v="Dead"/>
    <n v="92"/>
    <x v="4"/>
  </r>
  <r>
    <x v="6"/>
    <n v="1957"/>
    <d v="1908-12-08T00:00:00"/>
    <n v="49.92"/>
    <n v="15.47"/>
    <s v="Czech Republic"/>
    <s v="DH"/>
    <s v="Dead"/>
    <n v="57"/>
    <x v="10"/>
  </r>
  <r>
    <x v="7"/>
    <n v="1963"/>
    <d v="1916-09-13T00:00:00"/>
    <n v="48.87"/>
    <n v="9.4700000000000006"/>
    <s v="Germany"/>
    <s v="DH"/>
    <s v="Dead"/>
    <n v="2164"/>
    <x v="5"/>
  </r>
  <r>
    <x v="1"/>
    <n v="1959"/>
    <d v="1924-05-12T00:00:00"/>
    <n v="48.82"/>
    <n v="9.3699999999999992"/>
    <s v="Germany"/>
    <s v="DH"/>
    <s v="Dead"/>
    <n v="591"/>
    <x v="10"/>
  </r>
  <r>
    <x v="3"/>
    <n v="1959"/>
    <d v="1914-01-11T00:00:00"/>
    <n v="50.63"/>
    <n v="8.75"/>
    <s v="Germany"/>
    <s v="ND"/>
    <s v="Dead"/>
    <n v="728"/>
    <x v="3"/>
  </r>
  <r>
    <x v="7"/>
    <n v="1961"/>
    <d v="1926-09-12T00:00:00"/>
    <n v="51.32"/>
    <n v="11.22"/>
    <s v="Germany"/>
    <s v="RH"/>
    <s v="Alive"/>
    <n v="1416"/>
    <x v="10"/>
  </r>
  <r>
    <x v="10"/>
    <n v="1958"/>
    <d v="1906-07-10T00:00:00"/>
    <n v="51.28"/>
    <n v="9.3699999999999992"/>
    <s v="Germany"/>
    <s v="UU"/>
    <s v="Dead"/>
    <n v="293"/>
    <x v="0"/>
  </r>
  <r>
    <x v="6"/>
    <n v="1957"/>
    <d v="1921-12-09T00:00:00"/>
    <n v="54.2"/>
    <n v="9.1999999999999993"/>
    <s v="Germany"/>
    <s v="UU"/>
    <s v="Dead"/>
    <n v="74"/>
    <x v="12"/>
  </r>
  <r>
    <x v="9"/>
    <n v="1959"/>
    <d v="1921-06-12T00:00:00"/>
    <n v="54.3"/>
    <n v="9.1199999999999992"/>
    <s v="Germany"/>
    <s v="UU"/>
    <s v="Dead"/>
    <n v="614"/>
    <x v="10"/>
  </r>
  <r>
    <x v="4"/>
    <n v="1957"/>
    <d v="1907-10-09T00:00:00"/>
    <n v="56.72"/>
    <n v="9.82"/>
    <s v="Denmark"/>
    <s v="DH"/>
    <s v="Dead"/>
    <n v="30"/>
    <x v="64"/>
  </r>
  <r>
    <x v="5"/>
    <n v="1958"/>
    <d v="1925-08-10T00:00:00"/>
    <n v="54.05"/>
    <n v="-2.3199999999999998"/>
    <s v="UK"/>
    <s v="DH"/>
    <s v="Dead"/>
    <n v="316"/>
    <x v="11"/>
  </r>
  <r>
    <x v="0"/>
    <n v="1959"/>
    <d v="1936-02-10T00:00:00"/>
    <n v="52.53"/>
    <n v="-1.5"/>
    <s v="UK"/>
    <s v="UU"/>
    <s v="Dead"/>
    <n v="884"/>
    <x v="4"/>
  </r>
  <r>
    <x v="8"/>
    <n v="1957"/>
    <d v="1921-11-08T00:00:00"/>
    <n v="50.52"/>
    <n v="-3.75"/>
    <s v="UK"/>
    <s v="UU"/>
    <s v="Dead"/>
    <n v="65"/>
    <x v="0"/>
  </r>
  <r>
    <x v="5"/>
    <n v="1962"/>
    <d v="1935-08-14T00:00:00"/>
    <n v="50.18"/>
    <n v="-5.4"/>
    <s v="UK"/>
    <s v="UU"/>
    <s v="Dead"/>
    <n v="1798"/>
    <x v="24"/>
  </r>
  <r>
    <x v="1"/>
    <n v="1960"/>
    <d v="1920-05-13T00:00:00"/>
    <n v="50.2"/>
    <n v="-5.45"/>
    <s v="UK"/>
    <s v="UU"/>
    <s v="Dead"/>
    <n v="962"/>
    <x v="24"/>
  </r>
  <r>
    <x v="7"/>
    <n v="1957"/>
    <d v="1933-09-08T00:00:00"/>
    <n v="51.47"/>
    <n v="0.42"/>
    <s v="UK"/>
    <s v="AH"/>
    <s v="Alive"/>
    <n v="20"/>
    <x v="0"/>
  </r>
  <r>
    <x v="1"/>
    <n v="1959"/>
    <d v="1910-05-13T00:00:00"/>
    <n v="47.45"/>
    <n v="8.58"/>
    <s v="Switzerland"/>
    <s v="DH"/>
    <s v="Dead"/>
    <n v="582"/>
    <x v="4"/>
  </r>
  <r>
    <x v="8"/>
    <n v="1957"/>
    <d v="1919-11-08T00:00:00"/>
    <n v="59.75"/>
    <n v="10.83"/>
    <s v="Norway"/>
    <s v="DH"/>
    <s v="Dead"/>
    <n v="45"/>
    <x v="21"/>
  </r>
  <r>
    <x v="0"/>
    <n v="1957"/>
    <d v="1931-02-08T00:00:00"/>
    <n v="59.15"/>
    <n v="11.45"/>
    <s v="Norway"/>
    <s v="DH"/>
    <s v="Dead"/>
    <n v="153"/>
    <x v="13"/>
  </r>
  <r>
    <x v="0"/>
    <n v="1959"/>
    <d v="1937-02-09T00:00:00"/>
    <n v="59.13"/>
    <n v="11.38"/>
    <s v="Norway"/>
    <s v="DH"/>
    <s v="Dead"/>
    <n v="889"/>
    <x v="24"/>
  </r>
  <r>
    <x v="3"/>
    <n v="1957"/>
    <d v="1912-01-09T00:00:00"/>
    <n v="62.15"/>
    <n v="6.07"/>
    <s v="Norway"/>
    <s v="DH"/>
    <s v="Dead"/>
    <n v="111"/>
    <x v="0"/>
  </r>
  <r>
    <x v="11"/>
    <n v="1957"/>
    <d v="1914-03-11T00:00:00"/>
    <n v="58.17"/>
    <n v="7.75"/>
    <s v="Norway"/>
    <s v="UU"/>
    <s v="Dead"/>
    <n v="159"/>
    <x v="0"/>
  </r>
  <r>
    <x v="3"/>
    <n v="1958"/>
    <d v="1922-01-10T00:00:00"/>
    <n v="61.77"/>
    <n v="11.95"/>
    <s v="Norway"/>
    <s v="DH"/>
    <s v="Dead"/>
    <n v="463"/>
    <x v="65"/>
  </r>
  <r>
    <x v="6"/>
    <n v="1957"/>
    <d v="1915-12-09T00:00:00"/>
    <n v="60.2"/>
    <n v="10.3"/>
    <s v="Norway"/>
    <s v="UU"/>
    <s v="Dead"/>
    <n v="72"/>
    <x v="4"/>
  </r>
  <r>
    <x v="0"/>
    <n v="1957"/>
    <d v="1921-02-07T00:00:00"/>
    <n v="63.72"/>
    <n v="9.6300000000000008"/>
    <s v="Norway"/>
    <s v="UU"/>
    <s v="Dead"/>
    <n v="107"/>
    <x v="4"/>
  </r>
  <r>
    <x v="1"/>
    <n v="1961"/>
    <d v="1910-05-15T00:00:00"/>
    <n v="61.9"/>
    <n v="22.9"/>
    <s v="Finland"/>
    <s v="DH"/>
    <s v="Dead"/>
    <n v="1299"/>
    <x v="66"/>
  </r>
  <r>
    <x v="9"/>
    <n v="1958"/>
    <d v="1921-06-11T00:00:00"/>
    <n v="61.33"/>
    <n v="23.17"/>
    <s v="Finland"/>
    <s v="DH"/>
    <s v="Dead"/>
    <n v="245"/>
    <x v="3"/>
  </r>
  <r>
    <x v="11"/>
    <n v="1957"/>
    <d v="1908-03-10T00:00:00"/>
    <n v="61.9"/>
    <n v="30.1"/>
    <s v="Finland"/>
    <s v="DH"/>
    <s v="Dead"/>
    <n v="139"/>
    <x v="0"/>
  </r>
  <r>
    <x v="8"/>
    <n v="1964"/>
    <d v="1927-11-15T00:00:00"/>
    <n v="61"/>
    <n v="24.33"/>
    <s v="Finland"/>
    <s v="UU"/>
    <s v="Dead"/>
    <n v="2610"/>
    <x v="5"/>
  </r>
  <r>
    <x v="4"/>
    <n v="1958"/>
    <d v="1920-10-09T00:00:00"/>
    <n v="61.5"/>
    <n v="23.67"/>
    <s v="Finland"/>
    <s v="UU"/>
    <s v="Dead"/>
    <n v="369"/>
    <x v="3"/>
  </r>
  <r>
    <x v="8"/>
    <n v="1958"/>
    <d v="1918-11-09T00:00:00"/>
    <n v="60.3"/>
    <n v="24.9"/>
    <s v="Finland"/>
    <s v="UU"/>
    <s v="Dead"/>
    <n v="393"/>
    <x v="0"/>
  </r>
  <r>
    <x v="8"/>
    <n v="1958"/>
    <d v="1920-11-08T00:00:00"/>
    <n v="60.3"/>
    <n v="24.9"/>
    <s v="Finland"/>
    <s v="UU"/>
    <s v="Dead"/>
    <n v="390"/>
    <x v="0"/>
  </r>
  <r>
    <x v="8"/>
    <n v="1957"/>
    <d v="1934-11-08T00:00:00"/>
    <n v="61.2"/>
    <n v="28.8"/>
    <s v="Finland"/>
    <s v="UU"/>
    <s v="Dead"/>
    <n v="65"/>
    <x v="0"/>
  </r>
  <r>
    <x v="10"/>
    <n v="1958"/>
    <d v="1930-07-10T00:00:00"/>
    <n v="61.4"/>
    <n v="21.6"/>
    <s v="Finland"/>
    <s v="UU"/>
    <s v="Dead"/>
    <n v="280"/>
    <x v="10"/>
  </r>
  <r>
    <x v="4"/>
    <n v="1958"/>
    <d v="1910-10-10T00:00:00"/>
    <n v="61.5"/>
    <n v="21.67"/>
    <s v="Finland"/>
    <s v="UU"/>
    <s v="Dead"/>
    <n v="362"/>
    <x v="5"/>
  </r>
  <r>
    <x v="3"/>
    <n v="1957"/>
    <d v="1934-01-09T00:00:00"/>
    <n v="61.5"/>
    <n v="23.8"/>
    <s v="Finland"/>
    <s v="DH"/>
    <s v="Dead"/>
    <n v="101"/>
    <x v="0"/>
  </r>
  <r>
    <x v="6"/>
    <n v="1958"/>
    <d v="1910-12-10T00:00:00"/>
    <n v="62.8"/>
    <n v="23.8"/>
    <s v="Finland"/>
    <s v="HH"/>
    <s v="Dead"/>
    <n v="403"/>
    <x v="27"/>
  </r>
  <r>
    <x v="6"/>
    <n v="1958"/>
    <d v="1915-12-10T00:00:00"/>
    <n v="62.8"/>
    <n v="23.7"/>
    <s v="Finland"/>
    <s v="DH"/>
    <s v="Dead"/>
    <n v="408"/>
    <x v="0"/>
  </r>
  <r>
    <x v="11"/>
    <n v="1958"/>
    <d v="1921-03-11T00:00:00"/>
    <n v="62.6"/>
    <n v="23.7"/>
    <s v="Finland"/>
    <s v="DH"/>
    <s v="Dead"/>
    <n v="505"/>
    <x v="0"/>
  </r>
  <r>
    <x v="5"/>
    <n v="1958"/>
    <d v="1906-08-10T00:00:00"/>
    <n v="62.6"/>
    <n v="23.7"/>
    <s v="Finland"/>
    <s v="DH"/>
    <s v="Dead"/>
    <n v="277"/>
    <x v="0"/>
  </r>
  <r>
    <x v="8"/>
    <n v="1957"/>
    <d v="1914-11-08T00:00:00"/>
    <n v="56.2"/>
    <n v="13.85"/>
    <s v="Sweden"/>
    <s v="DH"/>
    <s v="Dead"/>
    <n v="40"/>
    <x v="0"/>
  </r>
  <r>
    <x v="2"/>
    <n v="1957"/>
    <d v="1928-04-09T00:00:00"/>
    <n v="57.92"/>
    <n v="11.9"/>
    <s v="Sweden"/>
    <s v="DH"/>
    <s v="Dead"/>
    <n v="188"/>
    <x v="0"/>
  </r>
  <r>
    <x v="1"/>
    <n v="1958"/>
    <d v="1916-05-11T00:00:00"/>
    <n v="57.9"/>
    <n v="12.73"/>
    <s v="Sweden"/>
    <s v="DH"/>
    <s v="Dead"/>
    <n v="237"/>
    <x v="3"/>
  </r>
  <r>
    <x v="8"/>
    <n v="1957"/>
    <d v="1912-11-07T00:00:00"/>
    <n v="56.17"/>
    <n v="12.85"/>
    <s v="Sweden"/>
    <s v="AH"/>
    <s v="Dead"/>
    <n v="33"/>
    <x v="0"/>
  </r>
  <r>
    <x v="8"/>
    <n v="1957"/>
    <d v="1915-11-08T00:00:00"/>
    <n v="57.67"/>
    <n v="18.329999999999998"/>
    <s v="Sweden"/>
    <s v="UU"/>
    <s v="Dead"/>
    <n v="36"/>
    <x v="4"/>
  </r>
  <r>
    <x v="6"/>
    <n v="1957"/>
    <d v="1906-12-09T00:00:00"/>
    <n v="57.68"/>
    <n v="16.3"/>
    <s v="Sweden"/>
    <s v="DH"/>
    <s v="Dead"/>
    <n v="60"/>
    <x v="1"/>
  </r>
  <r>
    <x v="5"/>
    <n v="1960"/>
    <d v="1923-08-12T00:00:00"/>
    <n v="57.8"/>
    <n v="15.72"/>
    <s v="Sweden"/>
    <s v="UU"/>
    <s v="Unknown"/>
    <n v="1049"/>
    <x v="34"/>
  </r>
  <r>
    <x v="10"/>
    <n v="1958"/>
    <d v="1925-07-10T00:00:00"/>
    <n v="61.92"/>
    <n v="17.03"/>
    <s v="Sweden"/>
    <s v="DH"/>
    <s v="Dead"/>
    <n v="292"/>
    <x v="10"/>
  </r>
  <r>
    <x v="2"/>
    <n v="1958"/>
    <d v="1923-04-11T00:00:00"/>
    <n v="61.97"/>
    <n v="16.98"/>
    <s v="Sweden"/>
    <s v="DH"/>
    <s v="Dead"/>
    <n v="564"/>
    <x v="10"/>
  </r>
  <r>
    <x v="8"/>
    <n v="1962"/>
    <d v="1920-11-12T00:00:00"/>
    <n v="59.6"/>
    <n v="15.23"/>
    <s v="Sweden"/>
    <s v="UU"/>
    <s v="Dead"/>
    <n v="1867"/>
    <x v="13"/>
  </r>
  <r>
    <x v="9"/>
    <n v="1959"/>
    <d v="1915-06-13T00:00:00"/>
    <n v="59.63"/>
    <n v="15.18"/>
    <s v="Sweden"/>
    <s v="DH"/>
    <s v="Dead"/>
    <n v="616"/>
    <x v="12"/>
  </r>
  <r>
    <x v="8"/>
    <n v="1957"/>
    <d v="1936-11-07T00:00:00"/>
    <n v="65.680000000000007"/>
    <n v="21.02"/>
    <s v="Sweden"/>
    <s v="DH"/>
    <s v="Dead"/>
    <n v="55"/>
    <x v="0"/>
  </r>
  <r>
    <x v="8"/>
    <n v="1957"/>
    <d v="1910-11-08T00:00:00"/>
    <n v="60.58"/>
    <n v="16.53"/>
    <s v="Sweden"/>
    <s v="UU"/>
    <s v="Dead"/>
    <n v="35"/>
    <x v="21"/>
  </r>
  <r>
    <x v="5"/>
    <n v="1958"/>
    <d v="1923-08-10T00:00:00"/>
    <n v="56.12"/>
    <n v="12.68"/>
    <s v="Sweden"/>
    <s v="AH"/>
    <s v="Dead"/>
    <n v="321"/>
    <x v="0"/>
  </r>
  <r>
    <x v="4"/>
    <n v="1957"/>
    <d v="1924-10-08T00:00:00"/>
    <n v="58.33"/>
    <n v="15.13"/>
    <s v="Sweden"/>
    <s v="ND"/>
    <s v="Dead"/>
    <n v="9"/>
    <x v="10"/>
  </r>
  <r>
    <x v="1"/>
    <n v="1959"/>
    <d v="1914-05-13T00:00:00"/>
    <n v="51.3"/>
    <n v="4.5"/>
    <s v="Belgium"/>
    <s v="UU"/>
    <s v="Dead"/>
    <n v="223"/>
    <x v="38"/>
  </r>
  <r>
    <x v="1"/>
    <n v="1959"/>
    <d v="1927-05-13T00:00:00"/>
    <n v="49.92"/>
    <n v="15.38"/>
    <s v="Czech Republic"/>
    <s v="DH"/>
    <s v="Dead"/>
    <n v="247"/>
    <x v="14"/>
  </r>
  <r>
    <x v="6"/>
    <n v="1958"/>
    <d v="1936-12-09T00:00:00"/>
    <n v="49.65"/>
    <n v="16.77"/>
    <s v="Czech Republic"/>
    <s v="DH"/>
    <s v="Dead"/>
    <n v="100"/>
    <x v="0"/>
  </r>
  <r>
    <x v="7"/>
    <n v="1959"/>
    <d v="1936-09-09T00:00:00"/>
    <n v="49.88"/>
    <n v="15.53"/>
    <s v="Czech Republic"/>
    <s v="DH"/>
    <s v="Dead"/>
    <n v="373"/>
    <x v="10"/>
  </r>
  <r>
    <x v="0"/>
    <n v="1958"/>
    <d v="1932-02-09T00:00:00"/>
    <n v="50.83"/>
    <n v="12.47"/>
    <s v="Germany"/>
    <s v="DH"/>
    <s v="Dead"/>
    <n v="134"/>
    <x v="0"/>
  </r>
  <r>
    <x v="7"/>
    <n v="1959"/>
    <d v="1909-09-10T00:00:00"/>
    <n v="52.5"/>
    <n v="10.77"/>
    <s v="Germany"/>
    <s v="DH"/>
    <s v="Dead"/>
    <n v="332"/>
    <x v="24"/>
  </r>
  <r>
    <x v="4"/>
    <n v="1958"/>
    <d v="1930-10-10T00:00:00"/>
    <n v="51.17"/>
    <n v="6.73"/>
    <s v="Germany"/>
    <s v="PD"/>
    <s v="Dead"/>
    <n v="19"/>
    <x v="0"/>
  </r>
  <r>
    <x v="2"/>
    <n v="1959"/>
    <d v="1936-04-11T00:00:00"/>
    <n v="50.9"/>
    <n v="6.95"/>
    <s v="Germany"/>
    <s v="DH"/>
    <s v="Dead"/>
    <n v="570"/>
    <x v="4"/>
  </r>
  <r>
    <x v="1"/>
    <n v="1959"/>
    <d v="1924-05-12T00:00:00"/>
    <n v="50.17"/>
    <n v="8.98"/>
    <s v="Germany"/>
    <s v="DH"/>
    <s v="Dead"/>
    <n v="255"/>
    <x v="0"/>
  </r>
  <r>
    <x v="3"/>
    <n v="1963"/>
    <d v="1911-01-15T00:00:00"/>
    <n v="50.17"/>
    <n v="9"/>
    <s v="Germany"/>
    <s v="UU"/>
    <s v="Dead"/>
    <n v="1945"/>
    <x v="24"/>
  </r>
  <r>
    <x v="4"/>
    <n v="1958"/>
    <d v="1922-10-10T00:00:00"/>
    <n v="54.23"/>
    <n v="9.1"/>
    <s v="Germany"/>
    <s v="DH"/>
    <s v="Dead"/>
    <n v="24"/>
    <x v="0"/>
  </r>
  <r>
    <x v="10"/>
    <n v="1959"/>
    <d v="1911-07-11T00:00:00"/>
    <n v="52.92"/>
    <n v="1.07"/>
    <s v="UK"/>
    <s v="RH"/>
    <s v="Dead"/>
    <n v="268"/>
    <x v="10"/>
  </r>
  <r>
    <x v="7"/>
    <n v="1960"/>
    <d v="1930-09-11T00:00:00"/>
    <n v="52.95"/>
    <n v="0.9"/>
    <s v="UK"/>
    <s v="DH"/>
    <s v="Dead"/>
    <n v="714"/>
    <x v="2"/>
  </r>
  <r>
    <x v="4"/>
    <n v="1958"/>
    <d v="1926-10-10T00:00:00"/>
    <n v="54.68"/>
    <n v="-5.52"/>
    <s v="UK"/>
    <s v="UU"/>
    <s v="Dead"/>
    <n v="28"/>
    <x v="0"/>
  </r>
  <r>
    <x v="2"/>
    <n v="1958"/>
    <d v="1934-04-11T00:00:00"/>
    <n v="51.33"/>
    <n v="-2.93"/>
    <s v="UK"/>
    <s v="UU"/>
    <s v="Dead"/>
    <n v="213"/>
    <x v="0"/>
  </r>
  <r>
    <x v="4"/>
    <n v="1958"/>
    <d v="1925-10-10T00:00:00"/>
    <n v="50.83"/>
    <n v="-0.32"/>
    <s v="UK"/>
    <s v="ND"/>
    <s v="Dead"/>
    <n v="17"/>
    <x v="0"/>
  </r>
  <r>
    <x v="5"/>
    <n v="1959"/>
    <d v="1909-08-11T00:00:00"/>
    <n v="52.72"/>
    <n v="-2.65"/>
    <s v="UK"/>
    <s v="DH"/>
    <s v="Dead"/>
    <n v="314"/>
    <x v="10"/>
  </r>
  <r>
    <x v="4"/>
    <n v="1958"/>
    <d v="1928-10-09T00:00:00"/>
    <n v="52.75"/>
    <n v="-4.8"/>
    <s v="UK"/>
    <s v="UU"/>
    <s v="Dead"/>
    <n v="27"/>
    <x v="0"/>
  </r>
  <r>
    <x v="9"/>
    <n v="1960"/>
    <d v="1926-06-14T00:00:00"/>
    <n v="53.35"/>
    <n v="-2.63"/>
    <s v="UK"/>
    <s v="UU"/>
    <s v="Dead"/>
    <n v="624"/>
    <x v="4"/>
  </r>
  <r>
    <x v="1"/>
    <n v="1959"/>
    <d v="1933-05-12T00:00:00"/>
    <n v="53.35"/>
    <n v="-2.63"/>
    <s v="UK"/>
    <s v="UU"/>
    <s v="Dead"/>
    <n v="235"/>
    <x v="24"/>
  </r>
  <r>
    <x v="6"/>
    <n v="1958"/>
    <d v="1924-12-09T00:00:00"/>
    <n v="50.92"/>
    <n v="-7.0000000000000007E-2"/>
    <s v="UK"/>
    <s v="DH"/>
    <s v="Dead"/>
    <n v="88"/>
    <x v="24"/>
  </r>
  <r>
    <x v="11"/>
    <n v="1959"/>
    <d v="1913-03-12T00:00:00"/>
    <n v="51.5"/>
    <n v="5.6"/>
    <s v="Netherlands"/>
    <s v="UU"/>
    <s v="Dead"/>
    <n v="506"/>
    <x v="4"/>
  </r>
  <r>
    <x v="11"/>
    <n v="1958"/>
    <d v="1921-03-11T00:00:00"/>
    <n v="62.2"/>
    <n v="6.12"/>
    <s v="Norway"/>
    <s v="DH"/>
    <s v="Dead"/>
    <n v="176"/>
    <x v="3"/>
  </r>
  <r>
    <x v="8"/>
    <n v="1958"/>
    <d v="1934-11-09T00:00:00"/>
    <n v="61.93"/>
    <n v="6.23"/>
    <s v="Norway"/>
    <s v="UU"/>
    <s v="Dead"/>
    <n v="9"/>
    <x v="21"/>
  </r>
  <r>
    <x v="4"/>
    <n v="1959"/>
    <d v="1920-10-10T00:00:00"/>
    <n v="58.52"/>
    <n v="6.52"/>
    <s v="Norway"/>
    <s v="UU"/>
    <s v="Unknown"/>
    <n v="370"/>
    <x v="39"/>
  </r>
  <r>
    <x v="2"/>
    <n v="1959"/>
    <d v="1924-04-11T00:00:00"/>
    <n v="59.97"/>
    <n v="10.73"/>
    <s v="Norway"/>
    <s v="PD"/>
    <s v="Dead"/>
    <n v="556"/>
    <x v="3"/>
  </r>
  <r>
    <x v="8"/>
    <n v="1960"/>
    <d v="1907-11-11T00:00:00"/>
    <n v="58.97"/>
    <n v="5.63"/>
    <s v="Norway"/>
    <s v="DH"/>
    <s v="Dead"/>
    <n v="764"/>
    <x v="10"/>
  </r>
  <r>
    <x v="8"/>
    <n v="1959"/>
    <d v="1924-11-09T00:00:00"/>
    <n v="58.97"/>
    <n v="5.72"/>
    <s v="Norway"/>
    <s v="UU"/>
    <s v="Dead"/>
    <n v="426"/>
    <x v="0"/>
  </r>
  <r>
    <x v="4"/>
    <n v="1960"/>
    <d v="1920-10-11T00:00:00"/>
    <n v="50.87"/>
    <n v="23.17"/>
    <s v="Poland"/>
    <s v="DH"/>
    <s v="Dead"/>
    <n v="721"/>
    <x v="54"/>
  </r>
  <r>
    <x v="11"/>
    <n v="1958"/>
    <d v="1923-03-12T00:00:00"/>
    <n v="60.5"/>
    <n v="26.83"/>
    <s v="Finland"/>
    <s v="DH"/>
    <s v="Dead"/>
    <n v="146"/>
    <x v="10"/>
  </r>
  <r>
    <x v="8"/>
    <n v="1958"/>
    <d v="1928-11-08T00:00:00"/>
    <n v="61.4"/>
    <n v="23"/>
    <s v="Finland"/>
    <s v="UU"/>
    <s v="Dead"/>
    <n v="42"/>
    <x v="0"/>
  </r>
  <r>
    <x v="8"/>
    <n v="1958"/>
    <d v="1928-11-08T00:00:00"/>
    <n v="61.4"/>
    <n v="23"/>
    <s v="Finland"/>
    <s v="UU"/>
    <s v="Dead"/>
    <n v="42"/>
    <x v="0"/>
  </r>
  <r>
    <x v="6"/>
    <n v="1958"/>
    <d v="1925-12-10T00:00:00"/>
    <n v="61.3"/>
    <n v="24"/>
    <s v="Finland"/>
    <s v="DH"/>
    <s v="Dead"/>
    <n v="72"/>
    <x v="0"/>
  </r>
  <r>
    <x v="2"/>
    <n v="1960"/>
    <d v="1914-04-13T00:00:00"/>
    <n v="60.3"/>
    <n v="25.2"/>
    <s v="Finland"/>
    <s v="DH"/>
    <s v="Dead"/>
    <n v="930"/>
    <x v="0"/>
  </r>
  <r>
    <x v="10"/>
    <n v="1959"/>
    <d v="1907-07-11T00:00:00"/>
    <n v="61.4"/>
    <n v="23"/>
    <s v="Finland"/>
    <s v="UU"/>
    <s v="Dead"/>
    <n v="267"/>
    <x v="0"/>
  </r>
  <r>
    <x v="6"/>
    <n v="1958"/>
    <d v="1915-12-10T00:00:00"/>
    <n v="69.900000000000006"/>
    <n v="27"/>
    <s v="Finland"/>
    <s v="UU"/>
    <s v="Dead"/>
    <n v="41"/>
    <x v="10"/>
  </r>
  <r>
    <x v="4"/>
    <n v="1961"/>
    <d v="1911-10-13T00:00:00"/>
    <n v="61.2"/>
    <n v="28.8"/>
    <s v="Finland"/>
    <s v="DH"/>
    <s v="Dead"/>
    <n v="1087"/>
    <x v="15"/>
  </r>
  <r>
    <x v="8"/>
    <n v="1958"/>
    <d v="1923-11-09T00:00:00"/>
    <n v="61.3"/>
    <n v="29"/>
    <s v="Finland"/>
    <s v="DH"/>
    <s v="Dead"/>
    <n v="33"/>
    <x v="0"/>
  </r>
  <r>
    <x v="8"/>
    <n v="1959"/>
    <d v="1920-11-09T00:00:00"/>
    <n v="61.3"/>
    <n v="29.1"/>
    <s v="Finland"/>
    <s v="DH"/>
    <s v="Dead"/>
    <n v="379"/>
    <x v="0"/>
  </r>
  <r>
    <x v="4"/>
    <n v="1961"/>
    <d v="1933-10-13T00:00:00"/>
    <n v="60.5"/>
    <n v="22"/>
    <s v="Finland"/>
    <s v="DH"/>
    <s v="Dead"/>
    <n v="1125"/>
    <x v="0"/>
  </r>
  <r>
    <x v="6"/>
    <n v="1962"/>
    <d v="1910-12-14T00:00:00"/>
    <n v="57.77"/>
    <n v="11.92"/>
    <s v="Sweden"/>
    <s v="UU"/>
    <s v="Unknown"/>
    <n v="1521"/>
    <x v="2"/>
  </r>
  <r>
    <x v="2"/>
    <n v="1958"/>
    <d v="1913-04-10T00:00:00"/>
    <n v="57.88"/>
    <n v="11.92"/>
    <s v="Sweden"/>
    <s v="UU"/>
    <s v="Dead"/>
    <n v="184"/>
    <x v="13"/>
  </r>
  <r>
    <x v="8"/>
    <n v="1958"/>
    <d v="1913-11-09T00:00:00"/>
    <n v="57.87"/>
    <n v="11.92"/>
    <s v="Sweden"/>
    <s v="UU"/>
    <s v="Dead"/>
    <n v="30"/>
    <x v="0"/>
  </r>
  <r>
    <x v="7"/>
    <n v="1959"/>
    <d v="1906-09-10T00:00:00"/>
    <n v="57.87"/>
    <n v="11.92"/>
    <s v="Sweden"/>
    <s v="UU"/>
    <s v="Dead"/>
    <n v="327"/>
    <x v="0"/>
  </r>
  <r>
    <x v="5"/>
    <n v="1959"/>
    <d v="1911-08-11T00:00:00"/>
    <n v="57.32"/>
    <n v="12.53"/>
    <s v="Sweden"/>
    <s v="PD"/>
    <s v="Dead"/>
    <n v="305"/>
    <x v="0"/>
  </r>
  <r>
    <x v="9"/>
    <n v="1960"/>
    <d v="1915-06-14T00:00:00"/>
    <n v="56.75"/>
    <n v="15.92"/>
    <s v="Sweden"/>
    <s v="DH"/>
    <s v="Dead"/>
    <n v="605"/>
    <x v="0"/>
  </r>
  <r>
    <x v="8"/>
    <n v="1958"/>
    <d v="1920-11-08T00:00:00"/>
    <n v="59.47"/>
    <n v="18.75"/>
    <s v="Sweden"/>
    <s v="RH"/>
    <s v="Alive"/>
    <n v="7"/>
    <x v="0"/>
  </r>
  <r>
    <x v="4"/>
    <n v="1959"/>
    <d v="1933-10-11T00:00:00"/>
    <n v="56.88"/>
    <n v="14.52"/>
    <s v="Sweden"/>
    <s v="DH"/>
    <s v="Dead"/>
    <n v="383"/>
    <x v="4"/>
  </r>
  <r>
    <x v="4"/>
    <n v="1958"/>
    <d v="1935-10-10T00:00:00"/>
    <n v="59"/>
    <n v="16.2"/>
    <s v="Sweden"/>
    <s v="AH"/>
    <s v="Dead"/>
    <n v="14"/>
    <x v="0"/>
  </r>
  <r>
    <x v="7"/>
    <n v="1959"/>
    <d v="1906-09-10T00:00:00"/>
    <n v="56.27"/>
    <n v="12.85"/>
    <s v="Sweden"/>
    <s v="ND"/>
    <s v="Dead"/>
    <n v="335"/>
    <x v="24"/>
  </r>
  <r>
    <x v="6"/>
    <n v="1958"/>
    <d v="1917-12-10T00:00:00"/>
    <n v="59.27"/>
    <n v="17.05"/>
    <s v="Sweden"/>
    <s v="DH"/>
    <s v="Dead"/>
    <n v="73"/>
    <x v="21"/>
  </r>
  <r>
    <x v="6"/>
    <n v="1958"/>
    <d v="1917-12-10T00:00:00"/>
    <n v="59.27"/>
    <n v="17.05"/>
    <s v="Sweden"/>
    <s v="DH"/>
    <s v="Dead"/>
    <n v="73"/>
    <x v="21"/>
  </r>
  <r>
    <x v="7"/>
    <n v="1961"/>
    <d v="1933-09-12T00:00:00"/>
    <n v="56.22"/>
    <n v="12.78"/>
    <s v="Sweden"/>
    <s v="DH"/>
    <s v="Dead"/>
    <n v="1092"/>
    <x v="24"/>
  </r>
  <r>
    <x v="7"/>
    <n v="1960"/>
    <d v="1917-09-11T00:00:00"/>
    <n v="56.12"/>
    <n v="12.78"/>
    <s v="Sweden"/>
    <s v="DH"/>
    <s v="Dead"/>
    <n v="708"/>
    <x v="5"/>
  </r>
  <r>
    <x v="4"/>
    <n v="1958"/>
    <d v="1923-10-10T00:00:00"/>
    <n v="55.65"/>
    <n v="13.05"/>
    <s v="Sweden"/>
    <s v="AH"/>
    <s v="Dead"/>
    <n v="11"/>
    <x v="4"/>
  </r>
  <r>
    <x v="5"/>
    <n v="1960"/>
    <d v="1910-08-12T00:00:00"/>
    <n v="49.93"/>
    <n v="15.47"/>
    <s v="Czech Republic"/>
    <s v="UU"/>
    <s v="Dead"/>
    <n v="333"/>
    <x v="0"/>
  </r>
  <r>
    <x v="2"/>
    <n v="1959"/>
    <d v="1934-04-12T00:00:00"/>
    <n v="49.43"/>
    <n v="9.68"/>
    <s v="Germany"/>
    <s v="DH"/>
    <s v="Dead"/>
    <n v="229"/>
    <x v="13"/>
  </r>
  <r>
    <x v="7"/>
    <n v="1969"/>
    <d v="1906-09-20T00:00:00"/>
    <n v="48.5"/>
    <n v="9.68"/>
    <s v="Germany"/>
    <s v="UU"/>
    <s v="Dead"/>
    <n v="3601"/>
    <x v="0"/>
  </r>
  <r>
    <x v="5"/>
    <n v="1963"/>
    <d v="1933-08-15T00:00:00"/>
    <n v="48.65"/>
    <n v="10.8"/>
    <s v="Germany"/>
    <s v="UU"/>
    <s v="Dead"/>
    <n v="1431"/>
    <x v="11"/>
  </r>
  <r>
    <x v="4"/>
    <n v="1959"/>
    <d v="1923-10-11T00:00:00"/>
    <n v="48.9"/>
    <n v="9.1999999999999993"/>
    <s v="Germany"/>
    <s v="UU"/>
    <s v="Dead"/>
    <n v="36"/>
    <x v="0"/>
  </r>
  <r>
    <x v="5"/>
    <n v="1962"/>
    <d v="1922-08-14T00:00:00"/>
    <n v="48.88"/>
    <n v="9.6300000000000008"/>
    <s v="Germany"/>
    <s v="ND"/>
    <s v="Dead"/>
    <n v="1060"/>
    <x v="23"/>
  </r>
  <r>
    <x v="7"/>
    <n v="1962"/>
    <d v="1932-09-12T00:00:00"/>
    <n v="48.9"/>
    <n v="9.4"/>
    <s v="Germany"/>
    <s v="DH"/>
    <s v="Dead"/>
    <n v="1100"/>
    <x v="20"/>
  </r>
  <r>
    <x v="4"/>
    <n v="1961"/>
    <d v="1920-10-12T00:00:00"/>
    <n v="49.2"/>
    <n v="8.1199999999999992"/>
    <s v="Germany"/>
    <s v="UU"/>
    <s v="Dead"/>
    <n v="738"/>
    <x v="10"/>
  </r>
  <r>
    <x v="8"/>
    <n v="1959"/>
    <d v="1920-11-09T00:00:00"/>
    <n v="50.97"/>
    <n v="6.75"/>
    <s v="Germany"/>
    <s v="UU"/>
    <s v="Dead"/>
    <n v="66"/>
    <x v="4"/>
  </r>
  <r>
    <x v="10"/>
    <n v="1961"/>
    <d v="1931-07-13T00:00:00"/>
    <n v="50.57"/>
    <n v="8.6"/>
    <s v="Germany"/>
    <s v="DH"/>
    <s v="Dead"/>
    <n v="649"/>
    <x v="38"/>
  </r>
  <r>
    <x v="10"/>
    <n v="1967"/>
    <d v="1936-07-18T00:00:00"/>
    <n v="50.93"/>
    <n v="6.95"/>
    <s v="Germany"/>
    <s v="DH"/>
    <s v="Dead"/>
    <n v="2868"/>
    <x v="13"/>
  </r>
  <r>
    <x v="4"/>
    <n v="1959"/>
    <d v="1907-10-11T00:00:00"/>
    <n v="51.28"/>
    <n v="9.3699999999999992"/>
    <s v="Germany"/>
    <s v="PD"/>
    <s v="Dead"/>
    <n v="26"/>
    <x v="0"/>
  </r>
  <r>
    <x v="2"/>
    <n v="1964"/>
    <d v="1908-04-16T00:00:00"/>
    <n v="55.68"/>
    <n v="12.02"/>
    <s v="Denmark"/>
    <s v="DH"/>
    <s v="Dead"/>
    <n v="2026"/>
    <x v="24"/>
  </r>
  <r>
    <x v="9"/>
    <n v="1963"/>
    <d v="1908-06-16T00:00:00"/>
    <n v="55.13"/>
    <n v="15.03"/>
    <s v="Denmark"/>
    <s v="DH"/>
    <s v="Dead"/>
    <n v="1353"/>
    <x v="10"/>
  </r>
  <r>
    <x v="1"/>
    <n v="1960"/>
    <d v="1925-05-13T00:00:00"/>
    <n v="56.17"/>
    <n v="10.220000000000001"/>
    <s v="Denmark"/>
    <s v="DH"/>
    <s v="Dead"/>
    <n v="260"/>
    <x v="0"/>
  </r>
  <r>
    <x v="4"/>
    <n v="1959"/>
    <d v="1911-10-11T00:00:00"/>
    <n v="56.07"/>
    <n v="10.17"/>
    <s v="Denmark"/>
    <s v="UU"/>
    <s v="Dead"/>
    <n v="20"/>
    <x v="0"/>
  </r>
  <r>
    <x v="5"/>
    <n v="1960"/>
    <d v="1920-08-11T00:00:00"/>
    <n v="55.5"/>
    <n v="8.42"/>
    <s v="Denmark"/>
    <s v="UU"/>
    <s v="Dead"/>
    <n v="293"/>
    <x v="12"/>
  </r>
  <r>
    <x v="8"/>
    <n v="1961"/>
    <d v="1906-11-12T00:00:00"/>
    <n v="52.53"/>
    <n v="-1.55"/>
    <s v="UK"/>
    <s v="UU"/>
    <s v="Dead"/>
    <n v="774"/>
    <x v="24"/>
  </r>
  <r>
    <x v="10"/>
    <n v="1964"/>
    <d v="1924-07-15T00:00:00"/>
    <n v="52.48"/>
    <n v="-1.47"/>
    <s v="UK"/>
    <s v="UU"/>
    <s v="Dead"/>
    <n v="1766"/>
    <x v="3"/>
  </r>
  <r>
    <x v="4"/>
    <n v="1961"/>
    <d v="1920-10-12T00:00:00"/>
    <n v="52.52"/>
    <n v="-1.57"/>
    <s v="UK"/>
    <s v="DH"/>
    <s v="Dead"/>
    <n v="754"/>
    <x v="14"/>
  </r>
  <r>
    <x v="2"/>
    <n v="1961"/>
    <d v="1916-04-13T00:00:00"/>
    <n v="54.23"/>
    <n v="-4.4000000000000004"/>
    <s v="UK"/>
    <s v="UU"/>
    <s v="Dead"/>
    <n v="944"/>
    <x v="41"/>
  </r>
  <r>
    <x v="10"/>
    <n v="1960"/>
    <d v="1921-07-12T00:00:00"/>
    <n v="54.17"/>
    <n v="-2.82"/>
    <s v="UK"/>
    <s v="DH"/>
    <s v="Dead"/>
    <n v="294"/>
    <x v="12"/>
  </r>
  <r>
    <x v="10"/>
    <n v="1960"/>
    <d v="1918-07-12T00:00:00"/>
    <n v="52.63"/>
    <n v="-1.83"/>
    <s v="UK"/>
    <s v="UU"/>
    <s v="Dead"/>
    <n v="285"/>
    <x v="10"/>
  </r>
  <r>
    <x v="6"/>
    <n v="1961"/>
    <d v="1930-12-13T00:00:00"/>
    <n v="53.75"/>
    <n v="-1.37"/>
    <s v="UK"/>
    <s v="UU"/>
    <s v="Dead"/>
    <n v="824"/>
    <x v="23"/>
  </r>
  <r>
    <x v="3"/>
    <n v="1959"/>
    <d v="1919-01-11T00:00:00"/>
    <n v="52.2"/>
    <n v="5.9"/>
    <s v="Netherlands"/>
    <s v="UU"/>
    <s v="Alive"/>
    <n v="93"/>
    <x v="0"/>
  </r>
  <r>
    <x v="3"/>
    <n v="1959"/>
    <d v="1926-01-11T00:00:00"/>
    <n v="52.1"/>
    <n v="4.3"/>
    <s v="Netherlands"/>
    <s v="UU"/>
    <s v="Dead"/>
    <n v="90"/>
    <x v="0"/>
  </r>
  <r>
    <x v="11"/>
    <n v="1959"/>
    <d v="1918-03-13T00:00:00"/>
    <n v="52.2"/>
    <n v="5.2"/>
    <s v="Netherlands"/>
    <s v="DH"/>
    <s v="Dead"/>
    <n v="166"/>
    <x v="5"/>
  </r>
  <r>
    <x v="6"/>
    <n v="1959"/>
    <d v="1923-12-11T00:00:00"/>
    <n v="59.9"/>
    <n v="10.3"/>
    <s v="Norway"/>
    <s v="UU"/>
    <s v="Unknown"/>
    <n v="62"/>
    <x v="43"/>
  </r>
  <r>
    <x v="2"/>
    <n v="1959"/>
    <d v="1935-04-12T00:00:00"/>
    <n v="58.5"/>
    <n v="7.77"/>
    <s v="Norway"/>
    <s v="DH"/>
    <s v="Dead"/>
    <n v="212"/>
    <x v="10"/>
  </r>
  <r>
    <x v="11"/>
    <n v="1959"/>
    <d v="1921-03-12T00:00:00"/>
    <n v="62.9"/>
    <n v="23"/>
    <s v="Finland"/>
    <s v="DH"/>
    <s v="Dead"/>
    <n v="153"/>
    <x v="0"/>
  </r>
  <r>
    <x v="10"/>
    <n v="1960"/>
    <d v="1924-07-11T00:00:00"/>
    <n v="63.2"/>
    <n v="21.6"/>
    <s v="Finland"/>
    <s v="UU"/>
    <s v="Dead"/>
    <n v="283"/>
    <x v="0"/>
  </r>
  <r>
    <x v="3"/>
    <n v="1959"/>
    <d v="1925-01-10T00:00:00"/>
    <n v="62"/>
    <n v="25.33"/>
    <s v="Finland"/>
    <s v="DH"/>
    <s v="Dead"/>
    <n v="88"/>
    <x v="10"/>
  </r>
  <r>
    <x v="1"/>
    <n v="1960"/>
    <d v="1917-05-13T00:00:00"/>
    <n v="61.5"/>
    <n v="21.7"/>
    <s v="Finland"/>
    <s v="UU"/>
    <s v="Dead"/>
    <n v="210"/>
    <x v="0"/>
  </r>
  <r>
    <x v="6"/>
    <n v="1963"/>
    <d v="1920-12-14T00:00:00"/>
    <n v="62.4"/>
    <n v="22.3"/>
    <s v="Finland"/>
    <s v="DH"/>
    <s v="Dead"/>
    <n v="1529"/>
    <x v="67"/>
  </r>
  <r>
    <x v="5"/>
    <n v="1960"/>
    <d v="1928-08-11T00:00:00"/>
    <n v="62.5"/>
    <n v="22"/>
    <s v="Finland"/>
    <s v="DH"/>
    <s v="Dead"/>
    <n v="320"/>
    <x v="68"/>
  </r>
  <r>
    <x v="10"/>
    <n v="1961"/>
    <d v="1930-07-13T00:00:00"/>
    <n v="62.5"/>
    <n v="22.1"/>
    <s v="Finland"/>
    <s v="UU"/>
    <s v="Dead"/>
    <n v="656"/>
    <x v="31"/>
  </r>
  <r>
    <x v="5"/>
    <n v="1960"/>
    <d v="1914-08-12T00:00:00"/>
    <n v="60.5"/>
    <n v="25"/>
    <s v="Finland"/>
    <s v="UU"/>
    <s v="Dead"/>
    <n v="312"/>
    <x v="0"/>
  </r>
  <r>
    <x v="8"/>
    <n v="1962"/>
    <d v="1920-11-12T00:00:00"/>
    <n v="60.5"/>
    <n v="24.83"/>
    <s v="Finland"/>
    <s v="DH"/>
    <s v="Dead"/>
    <n v="1139"/>
    <x v="10"/>
  </r>
  <r>
    <x v="6"/>
    <n v="1959"/>
    <d v="1915-12-11T00:00:00"/>
    <n v="61.5"/>
    <n v="23.8"/>
    <s v="Finland"/>
    <s v="UU"/>
    <s v="Dead"/>
    <n v="53"/>
    <x v="0"/>
  </r>
  <r>
    <x v="8"/>
    <n v="1959"/>
    <d v="1912-11-09T00:00:00"/>
    <n v="61.5"/>
    <n v="23.8"/>
    <s v="Finland"/>
    <s v="UU"/>
    <s v="Dead"/>
    <n v="10"/>
    <x v="0"/>
  </r>
  <r>
    <x v="3"/>
    <n v="1959"/>
    <d v="1933-01-10T00:00:00"/>
    <n v="61.5"/>
    <n v="23.67"/>
    <s v="Finland"/>
    <s v="UU"/>
    <s v="Dead"/>
    <n v="100"/>
    <x v="3"/>
  </r>
  <r>
    <x v="9"/>
    <n v="1960"/>
    <d v="1911-06-14T00:00:00"/>
    <n v="56.25"/>
    <n v="13"/>
    <s v="Sweden"/>
    <s v="DH"/>
    <s v="Dead"/>
    <n v="215"/>
    <x v="32"/>
  </r>
  <r>
    <x v="8"/>
    <n v="1959"/>
    <d v="1906-11-10T00:00:00"/>
    <n v="62.38"/>
    <n v="17.27"/>
    <s v="Sweden"/>
    <s v="PD"/>
    <s v="Dead"/>
    <n v="35"/>
    <x v="24"/>
  </r>
  <r>
    <x v="11"/>
    <n v="1959"/>
    <d v="1921-03-12T00:00:00"/>
    <n v="65.849999999999994"/>
    <n v="24.15"/>
    <s v="Finland"/>
    <s v="DH"/>
    <s v="Dead"/>
    <n v="161"/>
    <x v="23"/>
  </r>
  <r>
    <x v="6"/>
    <n v="1959"/>
    <d v="1909-12-11T00:00:00"/>
    <n v="59.32"/>
    <n v="14.52"/>
    <s v="Sweden"/>
    <s v="RH"/>
    <s v="Dead"/>
    <n v="80"/>
    <x v="24"/>
  </r>
  <r>
    <x v="8"/>
    <n v="1959"/>
    <d v="1934-11-10T00:00:00"/>
    <n v="55.63"/>
    <n v="13.93"/>
    <s v="Sweden"/>
    <s v="DH"/>
    <s v="Dead"/>
    <n v="62"/>
    <x v="4"/>
  </r>
  <r>
    <x v="9"/>
    <n v="1960"/>
    <d v="1920-06-13T00:00:00"/>
    <n v="57.62"/>
    <n v="11.75"/>
    <s v="Sweden"/>
    <s v="DH"/>
    <s v="Dead"/>
    <n v="237"/>
    <x v="0"/>
  </r>
  <r>
    <x v="4"/>
    <n v="1959"/>
    <d v="1917-10-11T00:00:00"/>
    <n v="59.28"/>
    <n v="18.02"/>
    <s v="Sweden"/>
    <s v="AH"/>
    <s v="Dead"/>
    <n v="12"/>
    <x v="0"/>
  </r>
  <r>
    <x v="4"/>
    <n v="1959"/>
    <d v="1920-10-10T00:00:00"/>
    <n v="59.43"/>
    <n v="18.079999999999998"/>
    <s v="Sweden"/>
    <s v="UU"/>
    <s v="Dead"/>
    <n v="20"/>
    <x v="4"/>
  </r>
  <r>
    <x v="5"/>
    <n v="1960"/>
    <d v="1930-08-12T00:00:00"/>
    <n v="59.35"/>
    <n v="18.079999999999998"/>
    <s v="Sweden"/>
    <s v="UU"/>
    <s v="Unknown"/>
    <n v="341"/>
    <x v="0"/>
  </r>
  <r>
    <x v="5"/>
    <n v="1962"/>
    <d v="1920-08-13T00:00:00"/>
    <n v="59.92"/>
    <n v="17.579999999999998"/>
    <s v="Sweden"/>
    <s v="DH"/>
    <s v="Dead"/>
    <n v="1041"/>
    <x v="4"/>
  </r>
  <r>
    <x v="8"/>
    <n v="1960"/>
    <d v="1920-11-10T00:00:00"/>
    <n v="58.22"/>
    <n v="16.579999999999998"/>
    <s v="Sweden"/>
    <s v="DH"/>
    <s v="Dead"/>
    <n v="420"/>
    <x v="0"/>
  </r>
  <r>
    <x v="8"/>
    <n v="1960"/>
    <d v="1920-11-10T00:00:00"/>
    <n v="58.22"/>
    <n v="16.579999999999998"/>
    <s v="Sweden"/>
    <s v="DH"/>
    <s v="Dead"/>
    <n v="395"/>
    <x v="0"/>
  </r>
  <r>
    <x v="8"/>
    <n v="1960"/>
    <d v="1920-11-10T00:00:00"/>
    <n v="58.22"/>
    <n v="16.579999999999998"/>
    <s v="Sweden"/>
    <s v="DH"/>
    <s v="Dead"/>
    <n v="417"/>
    <x v="0"/>
  </r>
  <r>
    <x v="11"/>
    <n v="1960"/>
    <d v="1919-03-14T00:00:00"/>
    <n v="50.5"/>
    <n v="3.6"/>
    <s v="Belgium"/>
    <s v="UU"/>
    <s v="Dead"/>
    <n v="169"/>
    <x v="3"/>
  </r>
  <r>
    <x v="7"/>
    <n v="1962"/>
    <d v="1932-09-12T00:00:00"/>
    <n v="50.22"/>
    <n v="4.2699999999999996"/>
    <s v="Belgium"/>
    <s v="DH"/>
    <s v="Dead"/>
    <n v="742"/>
    <x v="38"/>
  </r>
  <r>
    <x v="2"/>
    <n v="1966"/>
    <d v="1923-04-19T00:00:00"/>
    <n v="50.03"/>
    <n v="15.52"/>
    <s v="Czech Republic"/>
    <s v="DH"/>
    <s v="Dead"/>
    <n v="2414"/>
    <x v="24"/>
  </r>
  <r>
    <x v="1"/>
    <n v="1963"/>
    <d v="1922-05-17T00:00:00"/>
    <n v="49.92"/>
    <n v="13.67"/>
    <s v="Czech Republic"/>
    <s v="DH"/>
    <s v="Dead"/>
    <n v="985"/>
    <x v="69"/>
  </r>
  <r>
    <x v="2"/>
    <n v="1960"/>
    <d v="1917-04-12T00:00:00"/>
    <n v="48.77"/>
    <n v="8.85"/>
    <s v="Germany"/>
    <s v="DH"/>
    <s v="Dead"/>
    <n v="179"/>
    <x v="12"/>
  </r>
  <r>
    <x v="4"/>
    <n v="1960"/>
    <d v="1930-10-12T00:00:00"/>
    <n v="55.65"/>
    <n v="12.52"/>
    <s v="Denmark"/>
    <s v="UU"/>
    <s v="Dead"/>
    <n v="22"/>
    <x v="0"/>
  </r>
  <r>
    <x v="4"/>
    <n v="1961"/>
    <d v="1911-10-13T00:00:00"/>
    <n v="51.25"/>
    <n v="0.60000000000000009"/>
    <s v="UK"/>
    <s v="DH"/>
    <s v="Dead"/>
    <n v="379"/>
    <x v="14"/>
  </r>
  <r>
    <x v="7"/>
    <n v="1960"/>
    <d v="1934-09-11T00:00:00"/>
    <n v="51.23"/>
    <n v="-0.1"/>
    <s v="UK"/>
    <s v="PD"/>
    <s v="Dead"/>
    <n v="14"/>
    <x v="0"/>
  </r>
  <r>
    <x v="5"/>
    <n v="1963"/>
    <d v="1915-08-15T00:00:00"/>
    <n v="51.23"/>
    <n v="-0.1"/>
    <s v="UK"/>
    <s v="UU"/>
    <s v="Dead"/>
    <n v="1060"/>
    <x v="0"/>
  </r>
  <r>
    <x v="7"/>
    <n v="1961"/>
    <d v="1922-09-12T00:00:00"/>
    <n v="53.87"/>
    <n v="-0.48"/>
    <s v="UK"/>
    <s v="UU"/>
    <s v="Dead"/>
    <n v="342"/>
    <x v="11"/>
  </r>
  <r>
    <x v="3"/>
    <n v="1960"/>
    <d v="1917-01-11T00:00:00"/>
    <n v="54.68"/>
    <n v="-5.52"/>
    <s v="UK"/>
    <s v="UU"/>
    <s v="Dead"/>
    <n v="106"/>
    <x v="0"/>
  </r>
  <r>
    <x v="1"/>
    <n v="1962"/>
    <d v="1919-05-16T00:00:00"/>
    <n v="52.65"/>
    <n v="-1.2"/>
    <s v="UK"/>
    <s v="UU"/>
    <s v="Dead"/>
    <n v="600"/>
    <x v="4"/>
  </r>
  <r>
    <x v="10"/>
    <n v="1961"/>
    <d v="1936-07-12T00:00:00"/>
    <n v="54.85"/>
    <n v="-5.82"/>
    <s v="UK"/>
    <s v="DH"/>
    <s v="Dead"/>
    <n v="319"/>
    <x v="60"/>
  </r>
  <r>
    <x v="4"/>
    <n v="1962"/>
    <d v="1927-10-14T00:00:00"/>
    <n v="54.05"/>
    <n v="-2.87"/>
    <s v="UK"/>
    <s v="DH"/>
    <s v="Dead"/>
    <n v="767"/>
    <x v="4"/>
  </r>
  <r>
    <x v="8"/>
    <n v="1960"/>
    <d v="1911-11-11T00:00:00"/>
    <n v="52.55"/>
    <n v="-1.48"/>
    <s v="UK"/>
    <s v="DH"/>
    <s v="Dead"/>
    <n v="34"/>
    <x v="0"/>
  </r>
  <r>
    <x v="4"/>
    <n v="1960"/>
    <d v="1928-10-11T00:00:00"/>
    <n v="51.77"/>
    <n v="-2.5499999999999998"/>
    <s v="UK"/>
    <s v="DH"/>
    <s v="Dead"/>
    <n v="24"/>
    <x v="0"/>
  </r>
  <r>
    <x v="4"/>
    <n v="1960"/>
    <d v="1928-10-11T00:00:00"/>
    <n v="51.77"/>
    <n v="-2.5499999999999998"/>
    <s v="UK"/>
    <s v="DH"/>
    <s v="Dead"/>
    <n v="24"/>
    <x v="0"/>
  </r>
  <r>
    <x v="2"/>
    <n v="1962"/>
    <d v="1912-04-14T00:00:00"/>
    <n v="52.1"/>
    <n v="4.8"/>
    <s v="Netherlands"/>
    <s v="UU"/>
    <s v="Dead"/>
    <n v="928"/>
    <x v="0"/>
  </r>
  <r>
    <x v="9"/>
    <n v="1961"/>
    <d v="1909-06-14T00:00:00"/>
    <n v="52.6"/>
    <n v="4.7"/>
    <s v="Netherlands"/>
    <s v="DH"/>
    <s v="Dead"/>
    <n v="258"/>
    <x v="38"/>
  </r>
  <r>
    <x v="9"/>
    <n v="1964"/>
    <d v="1913-06-17T00:00:00"/>
    <n v="52"/>
    <n v="4.3"/>
    <s v="Netherlands"/>
    <s v="UU"/>
    <s v="Dead"/>
    <n v="1362"/>
    <x v="3"/>
  </r>
  <r>
    <x v="6"/>
    <n v="1960"/>
    <d v="1928-12-11T00:00:00"/>
    <n v="52.3"/>
    <n v="5.8"/>
    <s v="Netherlands"/>
    <s v="DH"/>
    <s v="Dead"/>
    <n v="96"/>
    <x v="14"/>
  </r>
  <r>
    <x v="6"/>
    <n v="1960"/>
    <d v="1933-12-12T00:00:00"/>
    <n v="59.12"/>
    <n v="11.35"/>
    <s v="Norway"/>
    <s v="DH"/>
    <s v="Dead"/>
    <n v="81"/>
    <x v="24"/>
  </r>
  <r>
    <x v="8"/>
    <n v="1960"/>
    <d v="1915-11-11T00:00:00"/>
    <n v="65.83"/>
    <n v="12.43"/>
    <s v="Norway"/>
    <s v="RH"/>
    <s v="Dead"/>
    <n v="35"/>
    <x v="0"/>
  </r>
  <r>
    <x v="11"/>
    <n v="1962"/>
    <d v="1911-03-16T00:00:00"/>
    <n v="62.2"/>
    <n v="6.13"/>
    <s v="Norway"/>
    <s v="DH"/>
    <s v="Dead"/>
    <n v="897"/>
    <x v="13"/>
  </r>
  <r>
    <x v="8"/>
    <n v="1964"/>
    <d v="1920-11-14T00:00:00"/>
    <n v="62.2"/>
    <n v="6.13"/>
    <s v="Norway"/>
    <s v="ND"/>
    <s v="Dead"/>
    <n v="1515"/>
    <x v="13"/>
  </r>
  <r>
    <x v="8"/>
    <n v="1968"/>
    <d v="1920-11-18T00:00:00"/>
    <n v="62.42"/>
    <n v="5.63"/>
    <s v="Norway"/>
    <s v="UU"/>
    <s v="Dead"/>
    <n v="2972"/>
    <x v="0"/>
  </r>
  <r>
    <x v="4"/>
    <n v="1963"/>
    <d v="1918-10-15T00:00:00"/>
    <n v="62.13"/>
    <n v="6.08"/>
    <s v="Norway"/>
    <s v="UU"/>
    <s v="Dead"/>
    <n v="1107"/>
    <x v="4"/>
  </r>
  <r>
    <x v="0"/>
    <n v="1960"/>
    <d v="1911-02-11T00:00:00"/>
    <n v="63.27"/>
    <n v="8.52"/>
    <s v="Norway"/>
    <s v="UU"/>
    <s v="Dead"/>
    <n v="117"/>
    <x v="0"/>
  </r>
  <r>
    <x v="4"/>
    <n v="1964"/>
    <d v="1923-10-16T00:00:00"/>
    <n v="63.25"/>
    <n v="8.3800000000000008"/>
    <s v="Norway"/>
    <s v="AH"/>
    <s v="Dead"/>
    <n v="1465"/>
    <x v="38"/>
  </r>
  <r>
    <x v="2"/>
    <n v="1961"/>
    <d v="1928-04-13T00:00:00"/>
    <n v="58.97"/>
    <n v="5.7"/>
    <s v="Norway"/>
    <s v="DH"/>
    <s v="Dead"/>
    <n v="580"/>
    <x v="0"/>
  </r>
  <r>
    <x v="3"/>
    <n v="1961"/>
    <d v="1925-01-12T00:00:00"/>
    <n v="58.92"/>
    <n v="5.83"/>
    <s v="Norway"/>
    <s v="DH"/>
    <s v="Dead"/>
    <n v="486"/>
    <x v="11"/>
  </r>
  <r>
    <x v="0"/>
    <n v="1960"/>
    <d v="1908-02-11T00:00:00"/>
    <n v="61.5"/>
    <n v="22"/>
    <s v="Finland"/>
    <s v="DH"/>
    <s v="Dead"/>
    <n v="99"/>
    <x v="0"/>
  </r>
  <r>
    <x v="10"/>
    <n v="1962"/>
    <d v="1934-07-14T00:00:00"/>
    <n v="66.5"/>
    <n v="25.67"/>
    <s v="Finland"/>
    <s v="DH"/>
    <s v="Dead"/>
    <n v="649"/>
    <x v="38"/>
  </r>
  <r>
    <x v="0"/>
    <n v="1961"/>
    <d v="1921-02-11T00:00:00"/>
    <n v="66"/>
    <n v="24.1"/>
    <s v="Finland"/>
    <s v="UU"/>
    <s v="Dead"/>
    <n v="484"/>
    <x v="70"/>
  </r>
  <r>
    <x v="0"/>
    <n v="1964"/>
    <d v="1921-02-14T00:00:00"/>
    <n v="66.5"/>
    <n v="25.67"/>
    <s v="Finland"/>
    <s v="DH"/>
    <s v="Dead"/>
    <n v="1570"/>
    <x v="38"/>
  </r>
  <r>
    <x v="9"/>
    <n v="1961"/>
    <d v="1919-06-15T00:00:00"/>
    <n v="61"/>
    <n v="24.17"/>
    <s v="Finland"/>
    <s v="DH"/>
    <s v="Dead"/>
    <n v="261"/>
    <x v="20"/>
  </r>
  <r>
    <x v="9"/>
    <n v="1961"/>
    <d v="1906-06-15T00:00:00"/>
    <n v="60.5"/>
    <n v="27.17"/>
    <s v="Finland"/>
    <s v="DH"/>
    <s v="Dead"/>
    <n v="241"/>
    <x v="5"/>
  </r>
  <r>
    <x v="5"/>
    <n v="1961"/>
    <d v="1925-08-13T00:00:00"/>
    <n v="61.3"/>
    <n v="24"/>
    <s v="Finland"/>
    <s v="UU"/>
    <s v="Dead"/>
    <n v="321"/>
    <x v="0"/>
  </r>
  <r>
    <x v="5"/>
    <n v="1963"/>
    <d v="1934-08-15T00:00:00"/>
    <n v="60.3"/>
    <n v="25.2"/>
    <s v="Finland"/>
    <s v="DH"/>
    <s v="Dead"/>
    <n v="1073"/>
    <x v="0"/>
  </r>
  <r>
    <x v="7"/>
    <n v="1961"/>
    <d v="1928-09-11T00:00:00"/>
    <n v="60.17"/>
    <n v="24.67"/>
    <s v="Finland"/>
    <s v="UU"/>
    <s v="Dead"/>
    <n v="362"/>
    <x v="37"/>
  </r>
  <r>
    <x v="5"/>
    <n v="1961"/>
    <d v="1921-08-13T00:00:00"/>
    <n v="62.6"/>
    <n v="23.6"/>
    <s v="Finland"/>
    <s v="DH"/>
    <s v="Dead"/>
    <n v="312"/>
    <x v="27"/>
  </r>
  <r>
    <x v="11"/>
    <n v="1961"/>
    <d v="1910-03-15T00:00:00"/>
    <n v="61.5"/>
    <n v="22.1"/>
    <s v="Finland"/>
    <s v="DH"/>
    <s v="Dead"/>
    <n v="509"/>
    <x v="18"/>
  </r>
  <r>
    <x v="11"/>
    <n v="1960"/>
    <d v="1926-03-14T00:00:00"/>
    <n v="61.7"/>
    <n v="23.7"/>
    <s v="Finland"/>
    <s v="DH"/>
    <s v="Dead"/>
    <n v="170"/>
    <x v="0"/>
  </r>
  <r>
    <x v="8"/>
    <n v="1962"/>
    <d v="1929-11-13T00:00:00"/>
    <n v="61.6"/>
    <n v="23.8"/>
    <s v="Finland"/>
    <s v="UU"/>
    <s v="Dead"/>
    <n v="770"/>
    <x v="0"/>
  </r>
  <r>
    <x v="7"/>
    <n v="1961"/>
    <d v="1921-09-12T00:00:00"/>
    <n v="62.17"/>
    <n v="21.33"/>
    <s v="Finland"/>
    <s v="PD"/>
    <s v="Dead"/>
    <n v="332"/>
    <x v="15"/>
  </r>
  <r>
    <x v="7"/>
    <n v="1961"/>
    <d v="1921-09-12T00:00:00"/>
    <n v="62.17"/>
    <n v="21.33"/>
    <s v="Finland"/>
    <s v="PD"/>
    <s v="Dead"/>
    <n v="332"/>
    <x v="15"/>
  </r>
  <r>
    <x v="11"/>
    <n v="1960"/>
    <d v="1934-03-14T00:00:00"/>
    <n v="60.2"/>
    <n v="21.4"/>
    <s v="Finland"/>
    <s v="UU"/>
    <s v="Dead"/>
    <n v="175"/>
    <x v="8"/>
  </r>
  <r>
    <x v="9"/>
    <n v="1961"/>
    <d v="1917-06-14T00:00:00"/>
    <n v="57.67"/>
    <n v="15.87"/>
    <s v="Sweden"/>
    <s v="DH"/>
    <s v="Dead"/>
    <n v="258"/>
    <x v="0"/>
  </r>
  <r>
    <x v="3"/>
    <n v="1960"/>
    <d v="1921-01-11T00:00:00"/>
    <n v="59.23"/>
    <n v="18.170000000000002"/>
    <s v="Sweden"/>
    <s v="DH"/>
    <s v="Dead"/>
    <n v="116"/>
    <x v="3"/>
  </r>
  <r>
    <x v="0"/>
    <n v="1960"/>
    <d v="1934-02-11T00:00:00"/>
    <n v="59.23"/>
    <n v="18"/>
    <s v="Sweden"/>
    <s v="AH"/>
    <s v="Dead"/>
    <n v="159"/>
    <x v="21"/>
  </r>
  <r>
    <x v="5"/>
    <n v="1963"/>
    <d v="1932-08-14T00:00:00"/>
    <n v="59.27"/>
    <n v="18"/>
    <s v="Sweden"/>
    <s v="DH"/>
    <s v="Dead"/>
    <n v="1068"/>
    <x v="0"/>
  </r>
  <r>
    <x v="4"/>
    <n v="1960"/>
    <d v="1930-10-12T00:00:00"/>
    <n v="59.3"/>
    <n v="18.07"/>
    <s v="Sweden"/>
    <s v="UU"/>
    <s v="Dead"/>
    <n v="29"/>
    <x v="21"/>
  </r>
  <r>
    <x v="4"/>
    <n v="1970"/>
    <d v="1908-10-21T00:00:00"/>
    <n v="59.28"/>
    <n v="18.079999999999998"/>
    <s v="Sweden"/>
    <s v="AH"/>
    <s v="Dead"/>
    <n v="3663"/>
    <x v="23"/>
  </r>
  <r>
    <x v="5"/>
    <n v="1963"/>
    <d v="1919-08-15T00:00:00"/>
    <n v="57.95"/>
    <n v="12.13"/>
    <s v="Sweden"/>
    <s v="DH"/>
    <s v="Dead"/>
    <n v="1051"/>
    <x v="4"/>
  </r>
  <r>
    <x v="4"/>
    <n v="1960"/>
    <d v="1925-10-12T00:00:00"/>
    <n v="59.35"/>
    <n v="18.079999999999998"/>
    <s v="Sweden"/>
    <s v="UU"/>
    <s v="Dead"/>
    <n v="29"/>
    <x v="0"/>
  </r>
  <r>
    <x v="6"/>
    <n v="1960"/>
    <d v="1916-12-11T00:00:00"/>
    <n v="59.33"/>
    <n v="18.12"/>
    <s v="Sweden"/>
    <s v="ND"/>
    <s v="Dead"/>
    <n v="81"/>
    <x v="0"/>
  </r>
  <r>
    <x v="10"/>
    <n v="1964"/>
    <d v="1929-07-16T00:00:00"/>
    <n v="59.33"/>
    <n v="18.12"/>
    <s v="Sweden"/>
    <s v="ND"/>
    <s v="Dead"/>
    <n v="1402"/>
    <x v="0"/>
  </r>
  <r>
    <x v="3"/>
    <n v="1960"/>
    <d v="1920-01-12T00:00:00"/>
    <n v="59.37"/>
    <n v="18.07"/>
    <s v="Sweden"/>
    <s v="RH"/>
    <s v="Dead"/>
    <n v="113"/>
    <x v="4"/>
  </r>
  <r>
    <x v="11"/>
    <n v="1965"/>
    <d v="1934-03-19T00:00:00"/>
    <n v="62.17"/>
    <n v="17.170000000000002"/>
    <s v="Sweden"/>
    <s v="DH"/>
    <s v="Dead"/>
    <n v="2006"/>
    <x v="25"/>
  </r>
  <r>
    <x v="11"/>
    <n v="1960"/>
    <d v="1919-03-14T00:00:00"/>
    <n v="62.38"/>
    <n v="17.329999999999998"/>
    <s v="Sweden"/>
    <s v="UU"/>
    <s v="Dead"/>
    <n v="165"/>
    <x v="0"/>
  </r>
  <r>
    <x v="4"/>
    <n v="1960"/>
    <d v="1922-10-12T00:00:00"/>
    <n v="62.38"/>
    <n v="17.329999999999998"/>
    <s v="Sweden"/>
    <s v="DH"/>
    <s v="Dead"/>
    <n v="12"/>
    <x v="0"/>
  </r>
  <r>
    <x v="8"/>
    <n v="1960"/>
    <d v="1907-11-11T00:00:00"/>
    <n v="62.38"/>
    <n v="17.329999999999998"/>
    <s v="Sweden"/>
    <s v="DH"/>
    <s v="Dead"/>
    <n v="21"/>
    <x v="0"/>
  </r>
  <r>
    <x v="8"/>
    <n v="1960"/>
    <d v="1907-11-11T00:00:00"/>
    <n v="62.38"/>
    <n v="17.32"/>
    <s v="Sweden"/>
    <s v="DH"/>
    <s v="Dead"/>
    <n v="21"/>
    <x v="21"/>
  </r>
  <r>
    <x v="7"/>
    <n v="1967"/>
    <d v="1906-09-18T00:00:00"/>
    <n v="67.650000000000006"/>
    <n v="21.07"/>
    <s v="Sweden"/>
    <s v="UU"/>
    <s v="Dead"/>
    <n v="2486"/>
    <x v="30"/>
  </r>
  <r>
    <x v="11"/>
    <n v="1960"/>
    <d v="1912-03-13T00:00:00"/>
    <n v="62.4"/>
    <n v="17.25"/>
    <s v="Sweden"/>
    <s v="DH"/>
    <s v="Dead"/>
    <n v="160"/>
    <x v="24"/>
  </r>
  <r>
    <x v="4"/>
    <n v="1960"/>
    <d v="1924-10-11T00:00:00"/>
    <n v="56.67"/>
    <n v="16.37"/>
    <s v="Sweden"/>
    <s v="ND"/>
    <s v="Dead"/>
    <n v="1"/>
    <x v="0"/>
  </r>
  <r>
    <x v="6"/>
    <n v="1961"/>
    <d v="1920-12-12T00:00:00"/>
    <n v="51.1"/>
    <n v="3.7"/>
    <s v="Belgium"/>
    <s v="DH"/>
    <s v="Dead"/>
    <n v="88"/>
    <x v="20"/>
  </r>
  <r>
    <x v="6"/>
    <n v="1961"/>
    <d v="1920-12-12T00:00:00"/>
    <n v="51.1"/>
    <n v="3.7"/>
    <s v="Belgium"/>
    <s v="DH"/>
    <s v="Dead"/>
    <n v="88"/>
    <x v="20"/>
  </r>
  <r>
    <x v="6"/>
    <n v="1961"/>
    <d v="1920-12-12T00:00:00"/>
    <n v="51.12"/>
    <n v="3.72"/>
    <s v="Belgium"/>
    <s v="DH"/>
    <s v="Dead"/>
    <n v="88"/>
    <x v="23"/>
  </r>
  <r>
    <x v="5"/>
    <n v="1964"/>
    <d v="1924-08-15T00:00:00"/>
    <n v="51.22"/>
    <n v="3.6"/>
    <s v="Belgium"/>
    <s v="DH"/>
    <s v="Dead"/>
    <n v="1065"/>
    <x v="38"/>
  </r>
  <r>
    <x v="6"/>
    <n v="1961"/>
    <d v="1923-12-13T00:00:00"/>
    <n v="51.38"/>
    <n v="4.58"/>
    <s v="Belgium"/>
    <s v="HH"/>
    <s v="Dead"/>
    <n v="106"/>
    <x v="22"/>
  </r>
  <r>
    <x v="11"/>
    <n v="1962"/>
    <d v="1916-03-15T00:00:00"/>
    <n v="50.5"/>
    <n v="5.9"/>
    <s v="Belgium"/>
    <s v="DH"/>
    <s v="Dead"/>
    <n v="536"/>
    <x v="0"/>
  </r>
  <r>
    <x v="0"/>
    <n v="1961"/>
    <d v="1925-02-11T00:00:00"/>
    <n v="48.28"/>
    <n v="16.920000000000002"/>
    <s v="Austria"/>
    <s v="DH"/>
    <s v="Dead"/>
    <n v="145"/>
    <x v="0"/>
  </r>
  <r>
    <x v="4"/>
    <n v="1961"/>
    <d v="1930-10-13T00:00:00"/>
    <n v="51.33"/>
    <n v="12.32"/>
    <s v="Germany"/>
    <s v="DH"/>
    <s v="Dead"/>
    <n v="31"/>
    <x v="12"/>
  </r>
  <r>
    <x v="11"/>
    <n v="1961"/>
    <d v="1911-03-15T00:00:00"/>
    <n v="48.28"/>
    <n v="13.25"/>
    <s v="Austria"/>
    <s v="DH"/>
    <s v="Dead"/>
    <n v="168"/>
    <x v="23"/>
  </r>
  <r>
    <x v="5"/>
    <n v="1962"/>
    <d v="1926-08-14T00:00:00"/>
    <n v="48.03"/>
    <n v="8.4700000000000006"/>
    <s v="Germany"/>
    <s v="DH"/>
    <s v="Dead"/>
    <n v="328"/>
    <x v="0"/>
  </r>
  <r>
    <x v="8"/>
    <n v="1961"/>
    <d v="1928-11-11T00:00:00"/>
    <n v="48.68"/>
    <n v="9.6999999999999993"/>
    <s v="Germany"/>
    <s v="DH"/>
    <s v="Dead"/>
    <n v="30"/>
    <x v="0"/>
  </r>
  <r>
    <x v="7"/>
    <n v="1963"/>
    <d v="1908-09-13T00:00:00"/>
    <n v="50.47"/>
    <n v="8.65"/>
    <s v="Germany"/>
    <s v="ND"/>
    <s v="Alive"/>
    <n v="720"/>
    <x v="4"/>
  </r>
  <r>
    <x v="6"/>
    <n v="1961"/>
    <d v="1913-12-13T00:00:00"/>
    <n v="52.3"/>
    <n v="8.6999999999999993"/>
    <s v="Germany"/>
    <s v="DH"/>
    <s v="Dead"/>
    <n v="62"/>
    <x v="13"/>
  </r>
  <r>
    <x v="4"/>
    <n v="1961"/>
    <d v="1907-10-13T00:00:00"/>
    <n v="56.08"/>
    <n v="10.050000000000001"/>
    <s v="Denmark"/>
    <s v="UU"/>
    <s v="Dead"/>
    <n v="21"/>
    <x v="0"/>
  </r>
  <r>
    <x v="8"/>
    <n v="1961"/>
    <d v="1910-11-12T00:00:00"/>
    <n v="55.72"/>
    <n v="12.5"/>
    <s v="Denmark"/>
    <s v="RH"/>
    <s v="Alive"/>
    <n v="29"/>
    <x v="24"/>
  </r>
  <r>
    <x v="3"/>
    <n v="1961"/>
    <d v="1930-01-13T00:00:00"/>
    <n v="57.05"/>
    <n v="8.67"/>
    <s v="Denmark"/>
    <s v="RH"/>
    <s v="Alive"/>
    <n v="97"/>
    <x v="0"/>
  </r>
  <r>
    <x v="1"/>
    <n v="1962"/>
    <d v="1933-05-15T00:00:00"/>
    <n v="55.45"/>
    <n v="8.52"/>
    <s v="Denmark"/>
    <s v="DH"/>
    <s v="Dead"/>
    <n v="237"/>
    <x v="0"/>
  </r>
  <r>
    <x v="5"/>
    <n v="1964"/>
    <d v="1911-08-16T00:00:00"/>
    <n v="51.58"/>
    <n v="-0.42"/>
    <s v="UK"/>
    <s v="UU"/>
    <s v="Dead"/>
    <n v="1033"/>
    <x v="0"/>
  </r>
  <r>
    <x v="2"/>
    <n v="1961"/>
    <d v="1923-04-14T00:00:00"/>
    <n v="51.47"/>
    <n v="0.47"/>
    <s v="UK"/>
    <s v="UU"/>
    <s v="Dead"/>
    <n v="221"/>
    <x v="10"/>
  </r>
  <r>
    <x v="5"/>
    <n v="1963"/>
    <d v="1922-08-15T00:00:00"/>
    <n v="54.68"/>
    <n v="-5.52"/>
    <s v="UK"/>
    <s v="UU"/>
    <s v="Dead"/>
    <n v="655"/>
    <x v="0"/>
  </r>
  <r>
    <x v="8"/>
    <n v="1961"/>
    <d v="1921-11-12T00:00:00"/>
    <n v="54.68"/>
    <n v="-5.52"/>
    <s v="UK"/>
    <s v="UU"/>
    <s v="Dead"/>
    <n v="15"/>
    <x v="0"/>
  </r>
  <r>
    <x v="6"/>
    <n v="1961"/>
    <d v="1907-12-13T00:00:00"/>
    <n v="51.83"/>
    <n v="1.1499999999999999"/>
    <s v="UK"/>
    <s v="UU"/>
    <s v="Dead"/>
    <n v="67"/>
    <x v="0"/>
  </r>
  <r>
    <x v="4"/>
    <n v="1961"/>
    <d v="1907-10-13T00:00:00"/>
    <n v="53.2"/>
    <n v="-4.4000000000000004"/>
    <s v="UK"/>
    <s v="PD"/>
    <s v="Dead"/>
    <n v="18"/>
    <x v="0"/>
  </r>
  <r>
    <x v="5"/>
    <n v="1962"/>
    <d v="1913-08-14T00:00:00"/>
    <n v="46.8"/>
    <n v="6.63"/>
    <s v="Switzerland"/>
    <s v="UU"/>
    <s v="Dead"/>
    <n v="333"/>
    <x v="4"/>
  </r>
  <r>
    <x v="5"/>
    <n v="1962"/>
    <d v="1917-08-14T00:00:00"/>
    <n v="46.8"/>
    <n v="6.63"/>
    <s v="Switzerland"/>
    <s v="ND"/>
    <s v="Dead"/>
    <n v="337"/>
    <x v="4"/>
  </r>
  <r>
    <x v="9"/>
    <n v="1962"/>
    <d v="1924-06-15T00:00:00"/>
    <n v="52.1"/>
    <n v="4.3"/>
    <s v="Netherlands"/>
    <s v="DH"/>
    <s v="Dead"/>
    <n v="281"/>
    <x v="20"/>
  </r>
  <r>
    <x v="9"/>
    <n v="1966"/>
    <d v="1906-06-20T00:00:00"/>
    <n v="62.17"/>
    <n v="9.8000000000000007"/>
    <s v="Norway"/>
    <s v="UU"/>
    <s v="Dead"/>
    <n v="1689"/>
    <x v="10"/>
  </r>
  <r>
    <x v="10"/>
    <n v="1962"/>
    <d v="1933-07-14T00:00:00"/>
    <n v="61.3"/>
    <n v="23.7"/>
    <s v="Finland"/>
    <s v="DH"/>
    <s v="Dead"/>
    <n v="300"/>
    <x v="23"/>
  </r>
  <r>
    <x v="5"/>
    <n v="1962"/>
    <d v="1910-08-14T00:00:00"/>
    <n v="60.8"/>
    <n v="23.6"/>
    <s v="Finland"/>
    <s v="UU"/>
    <s v="Dead"/>
    <n v="308"/>
    <x v="71"/>
  </r>
  <r>
    <x v="11"/>
    <n v="1964"/>
    <d v="1921-03-17T00:00:00"/>
    <n v="61"/>
    <n v="24.5"/>
    <s v="Finland"/>
    <s v="DH"/>
    <s v="Dead"/>
    <n v="1263"/>
    <x v="12"/>
  </r>
  <r>
    <x v="6"/>
    <n v="1961"/>
    <d v="1932-12-12T00:00:00"/>
    <n v="62.6"/>
    <n v="25"/>
    <s v="Finland"/>
    <s v="DH"/>
    <s v="Dead"/>
    <n v="82"/>
    <x v="0"/>
  </r>
  <r>
    <x v="2"/>
    <n v="1961"/>
    <d v="1913-04-13T00:00:00"/>
    <n v="60.5"/>
    <n v="25"/>
    <s v="Finland"/>
    <s v="DH"/>
    <s v="Dead"/>
    <n v="185"/>
    <x v="0"/>
  </r>
  <r>
    <x v="1"/>
    <n v="1962"/>
    <d v="1933-05-15T00:00:00"/>
    <n v="60.2"/>
    <n v="24.9"/>
    <s v="Finland"/>
    <s v="DH"/>
    <s v="Dead"/>
    <n v="241"/>
    <x v="0"/>
  </r>
  <r>
    <x v="6"/>
    <n v="1961"/>
    <d v="1933-12-13T00:00:00"/>
    <n v="60.2"/>
    <n v="24.9"/>
    <s v="Finland"/>
    <s v="UU"/>
    <s v="Dead"/>
    <n v="88"/>
    <x v="0"/>
  </r>
  <r>
    <x v="4"/>
    <n v="1962"/>
    <d v="1931-10-14T00:00:00"/>
    <n v="61.5"/>
    <n v="22"/>
    <s v="Finland"/>
    <s v="DH"/>
    <s v="Dead"/>
    <n v="379"/>
    <x v="15"/>
  </r>
  <r>
    <x v="3"/>
    <n v="1971"/>
    <d v="1921-01-22T00:00:00"/>
    <n v="61.57"/>
    <n v="23.5"/>
    <s v="Finland"/>
    <s v="UU"/>
    <s v="Dead"/>
    <n v="3756"/>
    <x v="5"/>
  </r>
  <r>
    <x v="3"/>
    <n v="1961"/>
    <d v="1916-01-13T00:00:00"/>
    <n v="61.7"/>
    <n v="23.6"/>
    <s v="Finland"/>
    <s v="DH"/>
    <s v="Dead"/>
    <n v="99"/>
    <x v="12"/>
  </r>
  <r>
    <x v="4"/>
    <n v="1962"/>
    <d v="1930-10-14T00:00:00"/>
    <n v="61.5"/>
    <n v="23.67"/>
    <s v="Finland"/>
    <s v="DH"/>
    <s v="Dead"/>
    <n v="392"/>
    <x v="3"/>
  </r>
  <r>
    <x v="6"/>
    <n v="1964"/>
    <d v="1908-12-15T00:00:00"/>
    <n v="61.5"/>
    <n v="23.67"/>
    <s v="Finland"/>
    <s v="UU"/>
    <s v="Dead"/>
    <n v="1163"/>
    <x v="3"/>
  </r>
  <r>
    <x v="7"/>
    <n v="1962"/>
    <d v="1911-09-13T00:00:00"/>
    <n v="60"/>
    <n v="23.5"/>
    <s v="Finland"/>
    <s v="PD"/>
    <s v="Dead"/>
    <n v="319"/>
    <x v="0"/>
  </r>
  <r>
    <x v="5"/>
    <n v="1962"/>
    <d v="1934-08-14T00:00:00"/>
    <n v="60.2"/>
    <n v="25"/>
    <s v="Finland"/>
    <s v="UU"/>
    <s v="Dead"/>
    <n v="308"/>
    <x v="0"/>
  </r>
  <r>
    <x v="3"/>
    <n v="1961"/>
    <d v="1911-01-13T00:00:00"/>
    <n v="61.5"/>
    <n v="23.67"/>
    <s v="Finland"/>
    <s v="UU"/>
    <s v="Dead"/>
    <n v="99"/>
    <x v="3"/>
  </r>
  <r>
    <x v="0"/>
    <n v="1961"/>
    <d v="1935-02-12T00:00:00"/>
    <n v="61.67"/>
    <n v="23.5"/>
    <s v="Finland"/>
    <s v="DH"/>
    <s v="Dead"/>
    <n v="113"/>
    <x v="10"/>
  </r>
  <r>
    <x v="11"/>
    <n v="1961"/>
    <d v="1921-03-14T00:00:00"/>
    <n v="62.6"/>
    <n v="23.7"/>
    <s v="Finland"/>
    <s v="DH"/>
    <s v="Dead"/>
    <n v="125"/>
    <x v="0"/>
  </r>
  <r>
    <x v="6"/>
    <n v="1961"/>
    <d v="1915-12-13T00:00:00"/>
    <n v="62.6"/>
    <n v="23.7"/>
    <s v="Finland"/>
    <s v="DH"/>
    <s v="Dead"/>
    <n v="28"/>
    <x v="0"/>
  </r>
  <r>
    <x v="11"/>
    <n v="1961"/>
    <d v="1922-03-15T00:00:00"/>
    <n v="62.17"/>
    <n v="24"/>
    <s v="Finland"/>
    <s v="DH"/>
    <s v="Dead"/>
    <n v="155"/>
    <x v="10"/>
  </r>
  <r>
    <x v="1"/>
    <n v="1962"/>
    <d v="1915-05-16T00:00:00"/>
    <n v="60.7"/>
    <n v="27.7"/>
    <s v="Finland"/>
    <s v="DH"/>
    <s v="Dead"/>
    <n v="192"/>
    <x v="0"/>
  </r>
  <r>
    <x v="9"/>
    <n v="1965"/>
    <d v="1932-06-18T00:00:00"/>
    <n v="62.38"/>
    <n v="17.329999999999998"/>
    <s v="Sweden"/>
    <s v="UU"/>
    <s v="Dead"/>
    <n v="1"/>
    <x v="0"/>
  </r>
  <r>
    <x v="5"/>
    <n v="1968"/>
    <d v="1920-08-19T00:00:00"/>
    <n v="62.38"/>
    <n v="17.329999999999998"/>
    <s v="Sweden"/>
    <s v="UU"/>
    <s v="Dead"/>
    <n v="1"/>
    <x v="24"/>
  </r>
  <r>
    <x v="2"/>
    <n v="1961"/>
    <d v="1936-04-13T00:00:00"/>
    <n v="56.87"/>
    <n v="14.53"/>
    <s v="Sweden"/>
    <s v="DH"/>
    <s v="Dead"/>
    <n v="1"/>
    <x v="2"/>
  </r>
  <r>
    <x v="5"/>
    <n v="1962"/>
    <d v="1922-08-14T00:00:00"/>
    <n v="60.47"/>
    <n v="14"/>
    <s v="Sweden"/>
    <s v="DH"/>
    <s v="Dead"/>
    <n v="1"/>
    <x v="59"/>
  </r>
  <r>
    <x v="4"/>
    <n v="1961"/>
    <d v="1913-10-13T00:00:00"/>
    <n v="59.35"/>
    <n v="18.07"/>
    <s v="Sweden"/>
    <s v="UU"/>
    <s v="Dead"/>
    <n v="1"/>
    <x v="0"/>
  </r>
  <r>
    <x v="2"/>
    <n v="1962"/>
    <d v="1922-04-15T00:00:00"/>
    <n v="57.9"/>
    <n v="11.88"/>
    <s v="Sweden"/>
    <s v="DH"/>
    <s v="Dead"/>
    <n v="1"/>
    <x v="0"/>
  </r>
  <r>
    <x v="3"/>
    <n v="1961"/>
    <d v="1930-01-13T00:00:00"/>
    <n v="57.83"/>
    <n v="11.78"/>
    <s v="Sweden"/>
    <s v="DH"/>
    <s v="Dead"/>
    <n v="1"/>
    <x v="11"/>
  </r>
  <r>
    <x v="7"/>
    <n v="1961"/>
    <d v="1925-09-12T00:00:00"/>
    <n v="56.88"/>
    <n v="12.58"/>
    <s v="Sweden"/>
    <s v="UU"/>
    <s v="Dead"/>
    <n v="1"/>
    <x v="0"/>
  </r>
  <r>
    <x v="6"/>
    <n v="1961"/>
    <d v="1921-12-13T00:00:00"/>
    <n v="56.97"/>
    <n v="12.48"/>
    <s v="Sweden"/>
    <s v="AH"/>
    <s v="Dead"/>
    <n v="80"/>
    <x v="14"/>
  </r>
  <r>
    <x v="4"/>
    <n v="1961"/>
    <d v="1934-10-13T00:00:00"/>
    <n v="59.37"/>
    <n v="16.78"/>
    <s v="Sweden"/>
    <s v="AH"/>
    <s v="Dead"/>
    <n v="30"/>
    <x v="37"/>
  </r>
  <r>
    <x v="7"/>
    <n v="1966"/>
    <d v="1913-09-17T00:00:00"/>
    <n v="58.45"/>
    <n v="14.9"/>
    <s v="Sweden"/>
    <s v="UU"/>
    <s v="Dead"/>
    <n v="1810"/>
    <x v="3"/>
  </r>
  <r>
    <x v="8"/>
    <n v="1961"/>
    <d v="1912-11-11T00:00:00"/>
    <n v="56.18"/>
    <n v="15.57"/>
    <s v="Sweden"/>
    <s v="AH"/>
    <s v="Dead"/>
    <n v="49"/>
    <x v="24"/>
  </r>
  <r>
    <x v="0"/>
    <n v="1962"/>
    <d v="1914-02-13T00:00:00"/>
    <n v="56.18"/>
    <n v="15.53"/>
    <s v="Sweden"/>
    <s v="UU"/>
    <s v="Dead"/>
    <n v="507"/>
    <x v="4"/>
  </r>
  <r>
    <x v="11"/>
    <n v="1964"/>
    <d v="1923-03-18T00:00:00"/>
    <n v="56.17"/>
    <n v="15.57"/>
    <s v="Sweden"/>
    <s v="UU"/>
    <s v="Unknown"/>
    <n v="1276"/>
    <x v="24"/>
  </r>
  <r>
    <x v="4"/>
    <n v="1961"/>
    <d v="1920-10-12T00:00:00"/>
    <n v="59.43"/>
    <n v="18.100000000000001"/>
    <s v="Sweden"/>
    <s v="RH"/>
    <s v="Alive"/>
    <n v="15"/>
    <x v="21"/>
  </r>
  <r>
    <x v="4"/>
    <n v="1961"/>
    <d v="1933-10-13T00:00:00"/>
    <n v="59.43"/>
    <n v="18.079999999999998"/>
    <s v="Sweden"/>
    <s v="UU"/>
    <s v="Dead"/>
    <n v="28"/>
    <x v="0"/>
  </r>
  <r>
    <x v="3"/>
    <n v="1963"/>
    <d v="1913-01-14T00:00:00"/>
    <n v="57.93"/>
    <n v="12.53"/>
    <s v="Sweden"/>
    <s v="DH"/>
    <s v="Dead"/>
    <n v="838"/>
    <x v="0"/>
  </r>
  <r>
    <x v="7"/>
    <n v="1961"/>
    <d v="1935-09-12T00:00:00"/>
    <n v="59.35"/>
    <n v="18.079999999999998"/>
    <s v="Sweden"/>
    <s v="UU"/>
    <s v="Dead"/>
    <n v="8"/>
    <x v="0"/>
  </r>
  <r>
    <x v="11"/>
    <n v="1962"/>
    <d v="1931-03-16T00:00:00"/>
    <n v="50.5"/>
    <n v="5.9"/>
    <s v="Belgium"/>
    <s v="ND"/>
    <s v="Dead"/>
    <n v="173"/>
    <x v="0"/>
  </r>
  <r>
    <x v="3"/>
    <n v="1962"/>
    <d v="1916-01-14T00:00:00"/>
    <n v="50.2"/>
    <n v="15.15"/>
    <s v="Czech Republic"/>
    <s v="DH"/>
    <s v="Dead"/>
    <n v="113"/>
    <x v="24"/>
  </r>
  <r>
    <x v="11"/>
    <n v="1965"/>
    <d v="1931-03-19T00:00:00"/>
    <n v="50.13"/>
    <n v="15.18"/>
    <s v="Czech Republic"/>
    <s v="DH"/>
    <s v="Dead"/>
    <n v="1285"/>
    <x v="11"/>
  </r>
  <r>
    <x v="10"/>
    <n v="1963"/>
    <d v="1927-07-15T00:00:00"/>
    <n v="47.8"/>
    <n v="12.98"/>
    <s v="Austria"/>
    <s v="DH"/>
    <s v="Dead"/>
    <n v="297"/>
    <x v="12"/>
  </r>
  <r>
    <x v="7"/>
    <n v="1966"/>
    <d v="1907-09-17T00:00:00"/>
    <n v="48.6"/>
    <n v="9.5"/>
    <s v="Germany"/>
    <s v="DH"/>
    <s v="Dead"/>
    <n v="1421"/>
    <x v="34"/>
  </r>
  <r>
    <x v="11"/>
    <n v="1965"/>
    <d v="1910-03-19T00:00:00"/>
    <n v="48.72"/>
    <n v="9.65"/>
    <s v="Germany"/>
    <s v="UU"/>
    <s v="Dead"/>
    <n v="1230"/>
    <x v="13"/>
  </r>
  <r>
    <x v="0"/>
    <n v="1962"/>
    <d v="1914-02-13T00:00:00"/>
    <n v="57.07"/>
    <n v="8.8000000000000007"/>
    <s v="Denmark"/>
    <s v="RH"/>
    <s v="Alive"/>
    <n v="133"/>
    <x v="0"/>
  </r>
  <r>
    <x v="8"/>
    <n v="1962"/>
    <d v="1920-11-12T00:00:00"/>
    <n v="57.07"/>
    <n v="8.8000000000000007"/>
    <s v="Denmark"/>
    <s v="UU"/>
    <s v="Dead"/>
    <n v="43"/>
    <x v="0"/>
  </r>
  <r>
    <x v="0"/>
    <n v="1962"/>
    <d v="1915-02-13T00:00:00"/>
    <n v="57.05"/>
    <n v="8.65"/>
    <s v="Denmark"/>
    <s v="RH"/>
    <s v="Alive"/>
    <n v="149"/>
    <x v="0"/>
  </r>
  <r>
    <x v="3"/>
    <n v="1962"/>
    <d v="1921-01-13T00:00:00"/>
    <n v="57.05"/>
    <n v="8.67"/>
    <s v="Denmark"/>
    <s v="RH"/>
    <s v="Alive"/>
    <n v="125"/>
    <x v="0"/>
  </r>
  <r>
    <x v="8"/>
    <n v="1963"/>
    <d v="1920-11-13T00:00:00"/>
    <n v="56.97"/>
    <n v="8.8000000000000007"/>
    <s v="Denmark"/>
    <s v="ND"/>
    <s v="Dead"/>
    <n v="428"/>
    <x v="2"/>
  </r>
  <r>
    <x v="3"/>
    <n v="1962"/>
    <d v="1921-01-13T00:00:00"/>
    <n v="57.05"/>
    <n v="8.67"/>
    <s v="Denmark"/>
    <s v="RH"/>
    <s v="Alive"/>
    <n v="125"/>
    <x v="0"/>
  </r>
  <r>
    <x v="7"/>
    <n v="1963"/>
    <d v="1918-09-14T00:00:00"/>
    <n v="56.75"/>
    <n v="8.42"/>
    <s v="Denmark"/>
    <s v="UU"/>
    <s v="Unknown"/>
    <n v="365"/>
    <x v="60"/>
  </r>
  <r>
    <x v="0"/>
    <n v="1962"/>
    <d v="1929-02-12T00:00:00"/>
    <n v="57.05"/>
    <n v="8.67"/>
    <s v="Denmark"/>
    <s v="UU"/>
    <s v="Unknown"/>
    <n v="163"/>
    <x v="0"/>
  </r>
  <r>
    <x v="8"/>
    <n v="1962"/>
    <d v="1906-11-13T00:00:00"/>
    <n v="57.05"/>
    <n v="8.67"/>
    <s v="Denmark"/>
    <s v="UU"/>
    <s v="Dead"/>
    <n v="42"/>
    <x v="0"/>
  </r>
  <r>
    <x v="3"/>
    <n v="1962"/>
    <d v="1921-01-13T00:00:00"/>
    <n v="57.05"/>
    <n v="8.67"/>
    <s v="Denmark"/>
    <s v="RH"/>
    <s v="Alive"/>
    <n v="116"/>
    <x v="0"/>
  </r>
  <r>
    <x v="3"/>
    <n v="1962"/>
    <d v="1921-01-13T00:00:00"/>
    <n v="57.05"/>
    <n v="8.67"/>
    <s v="Denmark"/>
    <s v="RH"/>
    <s v="Alive"/>
    <n v="116"/>
    <x v="0"/>
  </r>
  <r>
    <x v="4"/>
    <n v="1962"/>
    <d v="1920-10-13T00:00:00"/>
    <n v="57.72"/>
    <n v="10.58"/>
    <s v="Denmark"/>
    <s v="UU"/>
    <s v="Dead"/>
    <n v="18"/>
    <x v="0"/>
  </r>
  <r>
    <x v="9"/>
    <n v="1964"/>
    <d v="1930-06-18T00:00:00"/>
    <n v="61.9"/>
    <n v="9.1199999999999992"/>
    <s v="Norway"/>
    <s v="UU"/>
    <s v="Dead"/>
    <n v="638"/>
    <x v="72"/>
  </r>
  <r>
    <x v="6"/>
    <n v="1962"/>
    <d v="1922-12-14T00:00:00"/>
    <n v="56.9"/>
    <n v="8.48"/>
    <s v="Denmark"/>
    <s v="DH"/>
    <s v="Dead"/>
    <n v="85"/>
    <x v="4"/>
  </r>
  <r>
    <x v="7"/>
    <n v="1962"/>
    <d v="1933-09-13T00:00:00"/>
    <n v="51.57"/>
    <n v="0.5"/>
    <s v="UK"/>
    <s v="DH"/>
    <s v="Dead"/>
    <n v="27"/>
    <x v="0"/>
  </r>
  <r>
    <x v="6"/>
    <n v="1962"/>
    <d v="1910-12-14T00:00:00"/>
    <n v="53.27"/>
    <n v="-1.92"/>
    <s v="UK"/>
    <s v="UU"/>
    <s v="Dead"/>
    <n v="42"/>
    <x v="12"/>
  </r>
  <r>
    <x v="6"/>
    <n v="1965"/>
    <d v="1909-12-17T00:00:00"/>
    <n v="54.08"/>
    <n v="-1.5"/>
    <s v="UK"/>
    <s v="UU"/>
    <s v="Dead"/>
    <n v="1175"/>
    <x v="11"/>
  </r>
  <r>
    <x v="4"/>
    <n v="1965"/>
    <d v="1906-10-17T00:00:00"/>
    <n v="53.97"/>
    <n v="-1.58"/>
    <s v="UK"/>
    <s v="UU"/>
    <s v="Dead"/>
    <n v="1111"/>
    <x v="12"/>
  </r>
  <r>
    <x v="8"/>
    <n v="1962"/>
    <d v="1921-11-13T00:00:00"/>
    <n v="53.68"/>
    <n v="-1.58"/>
    <s v="UK"/>
    <s v="AH"/>
    <s v="Dead"/>
    <n v="48"/>
    <x v="0"/>
  </r>
  <r>
    <x v="8"/>
    <n v="1962"/>
    <d v="1920-11-12T00:00:00"/>
    <n v="51.08"/>
    <n v="0.77"/>
    <s v="UK"/>
    <s v="UU"/>
    <s v="Dead"/>
    <n v="50"/>
    <x v="0"/>
  </r>
  <r>
    <x v="8"/>
    <n v="1962"/>
    <d v="1917-11-13T00:00:00"/>
    <n v="51.35"/>
    <n v="-7.0000000000000007E-2"/>
    <s v="UK"/>
    <s v="UU"/>
    <s v="Dead"/>
    <n v="52"/>
    <x v="4"/>
  </r>
  <r>
    <x v="3"/>
    <n v="1965"/>
    <d v="1925-01-16T00:00:00"/>
    <n v="51.2"/>
    <n v="-1.55"/>
    <s v="UK"/>
    <s v="UU"/>
    <s v="Alive"/>
    <n v="1230"/>
    <x v="27"/>
  </r>
  <r>
    <x v="4"/>
    <n v="1968"/>
    <d v="1912-10-19T00:00:00"/>
    <n v="53.6"/>
    <n v="-1"/>
    <s v="UK"/>
    <s v="DH"/>
    <s v="Dead"/>
    <n v="2215"/>
    <x v="2"/>
  </r>
  <r>
    <x v="8"/>
    <n v="1962"/>
    <d v="1920-11-12T00:00:00"/>
    <n v="51.08"/>
    <n v="0.77"/>
    <s v="UK"/>
    <s v="UU"/>
    <s v="Dead"/>
    <n v="50"/>
    <x v="0"/>
  </r>
  <r>
    <x v="2"/>
    <n v="1962"/>
    <d v="1935-04-15T00:00:00"/>
    <n v="53.47"/>
    <n v="0.08"/>
    <s v="UK"/>
    <s v="UU"/>
    <s v="Unknown"/>
    <n v="167"/>
    <x v="38"/>
  </r>
  <r>
    <x v="2"/>
    <n v="1963"/>
    <d v="1907-04-16T00:00:00"/>
    <n v="49.97"/>
    <n v="-5.2"/>
    <s v="UK"/>
    <s v="AH"/>
    <s v="Dead"/>
    <n v="556"/>
    <x v="0"/>
  </r>
  <r>
    <x v="7"/>
    <n v="1965"/>
    <d v="1915-09-16T00:00:00"/>
    <n v="52.75"/>
    <n v="-4.8"/>
    <s v="UK"/>
    <s v="DH"/>
    <s v="Dead"/>
    <n v="1077"/>
    <x v="0"/>
  </r>
  <r>
    <x v="10"/>
    <n v="1964"/>
    <d v="1936-07-15T00:00:00"/>
    <n v="52.75"/>
    <n v="-4.8"/>
    <s v="UK"/>
    <s v="UU"/>
    <s v="Dead"/>
    <n v="672"/>
    <x v="0"/>
  </r>
  <r>
    <x v="10"/>
    <n v="1963"/>
    <d v="1929-07-15T00:00:00"/>
    <n v="54.68"/>
    <n v="-5.52"/>
    <s v="UK"/>
    <s v="UU"/>
    <s v="Dead"/>
    <n v="295"/>
    <x v="0"/>
  </r>
  <r>
    <x v="4"/>
    <n v="1963"/>
    <d v="1910-10-15T00:00:00"/>
    <n v="53.23"/>
    <n v="-1.43"/>
    <s v="UK"/>
    <s v="DH"/>
    <s v="Dead"/>
    <n v="361"/>
    <x v="37"/>
  </r>
  <r>
    <x v="9"/>
    <n v="1964"/>
    <d v="1920-06-17T00:00:00"/>
    <n v="52.3"/>
    <n v="5.8"/>
    <s v="Netherlands"/>
    <s v="DH"/>
    <s v="Dead"/>
    <n v="609"/>
    <x v="73"/>
  </r>
  <r>
    <x v="2"/>
    <n v="1962"/>
    <d v="1928-04-14T00:00:00"/>
    <n v="52.1"/>
    <n v="4.3"/>
    <s v="Netherlands"/>
    <s v="DH"/>
    <s v="Dead"/>
    <n v="196"/>
    <x v="0"/>
  </r>
  <r>
    <x v="8"/>
    <n v="1964"/>
    <d v="1920-11-14T00:00:00"/>
    <n v="62.98"/>
    <n v="8.7200000000000006"/>
    <s v="Norway"/>
    <s v="UU"/>
    <s v="Dead"/>
    <n v="757"/>
    <x v="0"/>
  </r>
  <r>
    <x v="0"/>
    <n v="1962"/>
    <d v="1930-02-13T00:00:00"/>
    <n v="59.42"/>
    <n v="10.55"/>
    <s v="Norway"/>
    <s v="RH"/>
    <s v="Alive"/>
    <n v="138"/>
    <x v="66"/>
  </r>
  <r>
    <x v="6"/>
    <n v="1962"/>
    <d v="1930-12-14T00:00:00"/>
    <n v="63.33"/>
    <n v="9.65"/>
    <s v="Norway"/>
    <s v="RH"/>
    <s v="Alive"/>
    <n v="62"/>
    <x v="0"/>
  </r>
  <r>
    <x v="6"/>
    <n v="1962"/>
    <d v="1930-12-14T00:00:00"/>
    <n v="63.33"/>
    <n v="9.65"/>
    <s v="Norway"/>
    <s v="UU"/>
    <s v="Dead"/>
    <n v="62"/>
    <x v="0"/>
  </r>
  <r>
    <x v="3"/>
    <n v="1962"/>
    <d v="1921-01-13T00:00:00"/>
    <n v="63.33"/>
    <n v="9.65"/>
    <s v="Norway"/>
    <s v="RH"/>
    <s v="Dead"/>
    <n v="83"/>
    <x v="0"/>
  </r>
  <r>
    <x v="11"/>
    <n v="1967"/>
    <d v="1918-03-21T00:00:00"/>
    <n v="58.45"/>
    <n v="6"/>
    <s v="Norway"/>
    <s v="DH"/>
    <s v="Dead"/>
    <n v="1997"/>
    <x v="4"/>
  </r>
  <r>
    <x v="5"/>
    <n v="1963"/>
    <d v="1922-08-15T00:00:00"/>
    <n v="58.38"/>
    <n v="7.53"/>
    <s v="Norway"/>
    <s v="DH"/>
    <s v="Dead"/>
    <n v="314"/>
    <x v="27"/>
  </r>
  <r>
    <x v="7"/>
    <n v="1965"/>
    <d v="1927-09-16T00:00:00"/>
    <n v="58.07"/>
    <n v="8"/>
    <s v="Norway"/>
    <s v="UU"/>
    <s v="Dead"/>
    <n v="1089"/>
    <x v="0"/>
  </r>
  <r>
    <x v="3"/>
    <n v="1966"/>
    <d v="1932-01-18T00:00:00"/>
    <n v="62.18"/>
    <n v="9.75"/>
    <s v="Norway"/>
    <s v="DH"/>
    <s v="Dead"/>
    <n v="1566"/>
    <x v="57"/>
  </r>
  <r>
    <x v="4"/>
    <n v="1962"/>
    <d v="1933-10-14T00:00:00"/>
    <n v="58.95"/>
    <n v="5.67"/>
    <s v="Norway"/>
    <s v="UU"/>
    <s v="Dead"/>
    <n v="41"/>
    <x v="4"/>
  </r>
  <r>
    <x v="0"/>
    <n v="1962"/>
    <d v="1923-02-13T00:00:00"/>
    <n v="58.75"/>
    <n v="5.65"/>
    <s v="Norway"/>
    <s v="UU"/>
    <s v="Unknown"/>
    <n v="150"/>
    <x v="13"/>
  </r>
  <r>
    <x v="10"/>
    <n v="1968"/>
    <d v="1925-07-20T00:00:00"/>
    <n v="51.77"/>
    <n v="16.82"/>
    <s v="Poland"/>
    <s v="HH"/>
    <s v="Dead"/>
    <n v="2126"/>
    <x v="32"/>
  </r>
  <r>
    <x v="3"/>
    <n v="1962"/>
    <d v="1926-01-14T00:00:00"/>
    <n v="65"/>
    <n v="25.5"/>
    <s v="Finland"/>
    <s v="RH"/>
    <s v="Alive"/>
    <n v="114"/>
    <x v="0"/>
  </r>
  <r>
    <x v="8"/>
    <n v="1962"/>
    <d v="1925-11-13T00:00:00"/>
    <n v="64.7"/>
    <n v="24.5"/>
    <s v="Finland"/>
    <s v="UU"/>
    <s v="Dead"/>
    <n v="21"/>
    <x v="0"/>
  </r>
  <r>
    <x v="11"/>
    <n v="1963"/>
    <d v="1924-03-16T00:00:00"/>
    <n v="62.9"/>
    <n v="24.2"/>
    <s v="Finland"/>
    <s v="DH"/>
    <s v="Dead"/>
    <n v="533"/>
    <x v="74"/>
  </r>
  <r>
    <x v="10"/>
    <n v="1967"/>
    <d v="1925-07-19T00:00:00"/>
    <n v="61.5"/>
    <n v="21.67"/>
    <s v="Finland"/>
    <s v="UU"/>
    <s v="Dead"/>
    <n v="1749"/>
    <x v="24"/>
  </r>
  <r>
    <x v="5"/>
    <n v="1963"/>
    <d v="1911-08-15T00:00:00"/>
    <n v="61.33"/>
    <n v="21.83"/>
    <s v="Finland"/>
    <s v="HH"/>
    <s v="Dead"/>
    <n v="288"/>
    <x v="14"/>
  </r>
  <r>
    <x v="2"/>
    <n v="1963"/>
    <d v="1912-04-15T00:00:00"/>
    <n v="61.3"/>
    <n v="24.5"/>
    <s v="Finland"/>
    <s v="DH"/>
    <s v="Dead"/>
    <n v="559"/>
    <x v="0"/>
  </r>
  <r>
    <x v="11"/>
    <n v="1962"/>
    <d v="1910-03-16T00:00:00"/>
    <n v="61.17"/>
    <n v="29"/>
    <s v="Finland"/>
    <s v="DH"/>
    <s v="Dead"/>
    <n v="135"/>
    <x v="15"/>
  </r>
  <r>
    <x v="9"/>
    <n v="1964"/>
    <d v="1927-06-18T00:00:00"/>
    <n v="62.1"/>
    <n v="23"/>
    <s v="Finland"/>
    <s v="DH"/>
    <s v="Dead"/>
    <n v="625"/>
    <x v="61"/>
  </r>
  <r>
    <x v="0"/>
    <n v="1963"/>
    <d v="1917-02-13T00:00:00"/>
    <n v="62.5"/>
    <n v="23.67"/>
    <s v="Finland"/>
    <s v="DH"/>
    <s v="Dead"/>
    <n v="488"/>
    <x v="5"/>
  </r>
  <r>
    <x v="11"/>
    <n v="1963"/>
    <d v="1926-03-17T00:00:00"/>
    <n v="61.3"/>
    <n v="25.9"/>
    <s v="Finland"/>
    <s v="DH"/>
    <s v="Dead"/>
    <n v="542"/>
    <x v="75"/>
  </r>
  <r>
    <x v="4"/>
    <n v="1962"/>
    <d v="1930-10-14T00:00:00"/>
    <n v="61"/>
    <n v="25.7"/>
    <s v="Finland"/>
    <s v="DH"/>
    <s v="Dead"/>
    <n v="24"/>
    <x v="0"/>
  </r>
  <r>
    <x v="9"/>
    <n v="1963"/>
    <d v="1929-06-16T00:00:00"/>
    <n v="61"/>
    <n v="25.7"/>
    <s v="Finland"/>
    <s v="UU"/>
    <s v="Dead"/>
    <n v="268"/>
    <x v="0"/>
  </r>
  <r>
    <x v="5"/>
    <n v="1965"/>
    <d v="1934-08-17T00:00:00"/>
    <n v="61"/>
    <n v="25.67"/>
    <s v="Finland"/>
    <s v="UU"/>
    <s v="Dead"/>
    <n v="1063"/>
    <x v="24"/>
  </r>
  <r>
    <x v="11"/>
    <n v="1963"/>
    <d v="1926-03-17T00:00:00"/>
    <n v="59.83"/>
    <n v="20.83"/>
    <s v="Finland"/>
    <s v="UU"/>
    <s v="Dead"/>
    <n v="536"/>
    <x v="14"/>
  </r>
  <r>
    <x v="4"/>
    <n v="1962"/>
    <d v="1923-10-14T00:00:00"/>
    <n v="56.18"/>
    <n v="15.58"/>
    <s v="Sweden"/>
    <s v="UU"/>
    <s v="Unknown"/>
    <n v="23"/>
    <x v="0"/>
  </r>
  <r>
    <x v="6"/>
    <n v="1962"/>
    <d v="1926-12-14T00:00:00"/>
    <n v="56.32"/>
    <n v="15.47"/>
    <s v="Sweden"/>
    <s v="DH"/>
    <s v="Dead"/>
    <n v="81"/>
    <x v="0"/>
  </r>
  <r>
    <x v="6"/>
    <n v="1963"/>
    <d v="1933-12-15T00:00:00"/>
    <n v="62.38"/>
    <n v="17.28"/>
    <s v="Sweden"/>
    <s v="UU"/>
    <s v="Unknown"/>
    <n v="447"/>
    <x v="12"/>
  </r>
  <r>
    <x v="8"/>
    <n v="1962"/>
    <d v="1925-11-13T00:00:00"/>
    <n v="57.77"/>
    <n v="16.579999999999998"/>
    <s v="Sweden"/>
    <s v="AH"/>
    <s v="Dead"/>
    <n v="48"/>
    <x v="24"/>
  </r>
  <r>
    <x v="4"/>
    <n v="1963"/>
    <d v="1926-10-15T00:00:00"/>
    <n v="68.900000000000006"/>
    <n v="20.87"/>
    <s v="Sweden"/>
    <s v="UU"/>
    <s v="Dead"/>
    <n v="360"/>
    <x v="0"/>
  </r>
  <r>
    <x v="5"/>
    <n v="1963"/>
    <d v="1915-08-15T00:00:00"/>
    <n v="59.13"/>
    <n v="16.73"/>
    <s v="Sweden"/>
    <s v="DH"/>
    <s v="Dead"/>
    <n v="317"/>
    <x v="25"/>
  </r>
  <r>
    <x v="9"/>
    <n v="1963"/>
    <d v="1912-06-16T00:00:00"/>
    <n v="58.27"/>
    <n v="12.95"/>
    <s v="Sweden"/>
    <s v="UU"/>
    <s v="Dead"/>
    <n v="256"/>
    <x v="24"/>
  </r>
  <r>
    <x v="3"/>
    <n v="1963"/>
    <d v="1913-01-14T00:00:00"/>
    <n v="57.93"/>
    <n v="12.53"/>
    <s v="Sweden"/>
    <s v="DH"/>
    <s v="Dead"/>
    <n v="438"/>
    <x v="0"/>
  </r>
  <r>
    <x v="7"/>
    <n v="1963"/>
    <d v="1934-09-14T00:00:00"/>
    <n v="61.92"/>
    <n v="17"/>
    <s v="Sweden"/>
    <s v="AH"/>
    <s v="Dead"/>
    <n v="353"/>
    <x v="21"/>
  </r>
  <r>
    <x v="0"/>
    <n v="1962"/>
    <d v="1920-02-13T00:00:00"/>
    <n v="61.72"/>
    <n v="17.100000000000001"/>
    <s v="Sweden"/>
    <s v="AH"/>
    <s v="Dead"/>
    <n v="123"/>
    <x v="12"/>
  </r>
  <r>
    <x v="4"/>
    <n v="1962"/>
    <d v="1907-10-14T00:00:00"/>
    <n v="59.48"/>
    <n v="18.2"/>
    <s v="Sweden"/>
    <s v="UU"/>
    <s v="Dead"/>
    <n v="1"/>
    <x v="0"/>
  </r>
  <r>
    <x v="7"/>
    <n v="1963"/>
    <d v="1908-09-13T00:00:00"/>
    <n v="55.92"/>
    <n v="12.87"/>
    <s v="Sweden"/>
    <s v="UU"/>
    <s v="Dead"/>
    <n v="339"/>
    <x v="13"/>
  </r>
  <r>
    <x v="4"/>
    <n v="1963"/>
    <d v="1926-10-15T00:00:00"/>
    <n v="60.5"/>
    <n v="15.42"/>
    <s v="Sweden"/>
    <s v="ND"/>
    <s v="Dead"/>
    <n v="370"/>
    <x v="0"/>
  </r>
  <r>
    <x v="0"/>
    <n v="1963"/>
    <d v="1930-02-14T00:00:00"/>
    <n v="65.349999999999994"/>
    <n v="19.37"/>
    <s v="Sweden"/>
    <s v="DH"/>
    <s v="Dead"/>
    <n v="482"/>
    <x v="0"/>
  </r>
  <r>
    <x v="9"/>
    <n v="1963"/>
    <d v="1920-06-16T00:00:00"/>
    <n v="65.349999999999994"/>
    <n v="19.329999999999998"/>
    <s v="Sweden"/>
    <s v="DH"/>
    <s v="Dead"/>
    <n v="231"/>
    <x v="0"/>
  </r>
  <r>
    <x v="8"/>
    <n v="1962"/>
    <d v="1926-11-13T00:00:00"/>
    <n v="59.37"/>
    <n v="18.05"/>
    <s v="Sweden"/>
    <s v="UU"/>
    <s v="Dead"/>
    <n v="59"/>
    <x v="0"/>
  </r>
  <r>
    <x v="3"/>
    <n v="1964"/>
    <d v="1936-01-16T00:00:00"/>
    <n v="59.22"/>
    <n v="18.079999999999998"/>
    <s v="Sweden"/>
    <s v="UU"/>
    <s v="Unknown"/>
    <n v="858"/>
    <x v="0"/>
  </r>
  <r>
    <x v="6"/>
    <n v="1963"/>
    <d v="1907-12-15T00:00:00"/>
    <n v="59.32"/>
    <n v="18.05"/>
    <s v="Sweden"/>
    <s v="UU"/>
    <s v="Unknown"/>
    <n v="426"/>
    <x v="21"/>
  </r>
  <r>
    <x v="11"/>
    <n v="1970"/>
    <d v="1913-03-23T00:00:00"/>
    <n v="59.33"/>
    <n v="18.03"/>
    <s v="Sweden"/>
    <s v="DH"/>
    <s v="Dead"/>
    <n v="3098"/>
    <x v="4"/>
  </r>
  <r>
    <x v="5"/>
    <n v="1967"/>
    <d v="1929-08-19T00:00:00"/>
    <n v="55.53"/>
    <n v="12.98"/>
    <s v="Sweden"/>
    <s v="UU"/>
    <s v="Dead"/>
    <n v="1793"/>
    <x v="10"/>
  </r>
  <r>
    <x v="1"/>
    <n v="1963"/>
    <d v="1916-05-16T00:00:00"/>
    <n v="56.37"/>
    <n v="15.18"/>
    <s v="Sweden"/>
    <s v="DH"/>
    <s v="Dead"/>
    <n v="224"/>
    <x v="39"/>
  </r>
  <r>
    <x v="3"/>
    <n v="1963"/>
    <d v="1935-01-15T00:00:00"/>
    <n v="50.6"/>
    <n v="5.9"/>
    <s v="Belgium"/>
    <s v="HH"/>
    <s v="Dead"/>
    <n v="133"/>
    <x v="0"/>
  </r>
  <r>
    <x v="3"/>
    <n v="1963"/>
    <d v="1935-01-15T00:00:00"/>
    <n v="50.6"/>
    <n v="5.9"/>
    <s v="Belgium"/>
    <s v="HH"/>
    <s v="Dead"/>
    <n v="133"/>
    <x v="0"/>
  </r>
  <r>
    <x v="4"/>
    <n v="1964"/>
    <d v="1911-10-16T00:00:00"/>
    <n v="50.6"/>
    <n v="5.9"/>
    <s v="Belgium"/>
    <s v="UU"/>
    <s v="Dead"/>
    <n v="383"/>
    <x v="0"/>
  </r>
  <r>
    <x v="1"/>
    <n v="1964"/>
    <d v="1920-05-17T00:00:00"/>
    <n v="50.6"/>
    <n v="5.9"/>
    <s v="Belgium"/>
    <s v="DH"/>
    <s v="Dead"/>
    <n v="240"/>
    <x v="0"/>
  </r>
  <r>
    <x v="1"/>
    <n v="1964"/>
    <d v="1920-05-17T00:00:00"/>
    <n v="50.6"/>
    <n v="5.9"/>
    <s v="Belgium"/>
    <s v="DH"/>
    <s v="Dead"/>
    <n v="240"/>
    <x v="0"/>
  </r>
  <r>
    <x v="3"/>
    <n v="1968"/>
    <d v="1922-01-20T00:00:00"/>
    <n v="50.6"/>
    <n v="5.9"/>
    <s v="Belgium"/>
    <s v="UU"/>
    <s v="Dead"/>
    <n v="1946"/>
    <x v="0"/>
  </r>
  <r>
    <x v="1"/>
    <n v="1964"/>
    <d v="1920-05-17T00:00:00"/>
    <n v="50.6"/>
    <n v="5.9"/>
    <s v="Belgium"/>
    <s v="DH"/>
    <s v="Dead"/>
    <n v="240"/>
    <x v="0"/>
  </r>
  <r>
    <x v="4"/>
    <n v="1971"/>
    <d v="1918-10-23T00:00:00"/>
    <n v="50.6"/>
    <n v="5.9"/>
    <s v="Belgium"/>
    <s v="HH"/>
    <s v="Dead"/>
    <n v="2946"/>
    <x v="0"/>
  </r>
  <r>
    <x v="4"/>
    <n v="1963"/>
    <d v="1929-10-15T00:00:00"/>
    <n v="50.5"/>
    <n v="5.9"/>
    <s v="Belgium"/>
    <s v="UU"/>
    <s v="Dead"/>
    <n v="35"/>
    <x v="0"/>
  </r>
  <r>
    <x v="4"/>
    <n v="1963"/>
    <d v="1928-10-14T00:00:00"/>
    <n v="50.5"/>
    <n v="5.9"/>
    <s v="Belgium"/>
    <s v="PD"/>
    <s v="Dead"/>
    <n v="20"/>
    <x v="0"/>
  </r>
  <r>
    <x v="9"/>
    <n v="1964"/>
    <d v="1920-06-17T00:00:00"/>
    <n v="51.1"/>
    <n v="4.5"/>
    <s v="Belgium"/>
    <s v="DH"/>
    <s v="Dead"/>
    <n v="279"/>
    <x v="60"/>
  </r>
  <r>
    <x v="3"/>
    <n v="1963"/>
    <d v="1922-01-15T00:00:00"/>
    <n v="50.13"/>
    <n v="14.42"/>
    <s v="Czech Republic"/>
    <s v="UU"/>
    <s v="Dead"/>
    <n v="119"/>
    <x v="24"/>
  </r>
  <r>
    <x v="1"/>
    <n v="1969"/>
    <d v="1936-05-22T00:00:00"/>
    <n v="50.03"/>
    <n v="7.77"/>
    <s v="Germany"/>
    <s v="DH"/>
    <s v="Dead"/>
    <n v="2068"/>
    <x v="36"/>
  </r>
  <r>
    <x v="11"/>
    <n v="1963"/>
    <d v="1921-03-16T00:00:00"/>
    <n v="48.27"/>
    <n v="13.05"/>
    <s v="Germany"/>
    <s v="DH"/>
    <s v="Dead"/>
    <n v="183"/>
    <x v="12"/>
  </r>
  <r>
    <x v="4"/>
    <n v="1963"/>
    <d v="1923-10-15T00:00:00"/>
    <n v="50.98"/>
    <n v="6.73"/>
    <s v="Germany"/>
    <s v="DH"/>
    <s v="Dead"/>
    <n v="41"/>
    <x v="4"/>
  </r>
  <r>
    <x v="4"/>
    <n v="1963"/>
    <d v="1923-10-15T00:00:00"/>
    <n v="50.98"/>
    <n v="6.73"/>
    <s v="Germany"/>
    <s v="DH"/>
    <s v="Dead"/>
    <n v="41"/>
    <x v="4"/>
  </r>
  <r>
    <x v="11"/>
    <n v="1963"/>
    <d v="1921-03-16T00:00:00"/>
    <n v="50.48"/>
    <n v="8.1999999999999993"/>
    <s v="Germany"/>
    <s v="DH"/>
    <s v="Dead"/>
    <n v="177"/>
    <x v="10"/>
  </r>
  <r>
    <x v="7"/>
    <n v="1964"/>
    <d v="1923-09-15T00:00:00"/>
    <n v="51.5"/>
    <n v="12"/>
    <s v="Germany"/>
    <s v="DH"/>
    <s v="Dead"/>
    <n v="327"/>
    <x v="11"/>
  </r>
  <r>
    <x v="0"/>
    <n v="1963"/>
    <d v="1928-02-14T00:00:00"/>
    <n v="51.42"/>
    <n v="11.97"/>
    <s v="Germany"/>
    <s v="DH"/>
    <s v="Dead"/>
    <n v="118"/>
    <x v="0"/>
  </r>
  <r>
    <x v="11"/>
    <n v="1965"/>
    <d v="1936-03-18T00:00:00"/>
    <n v="51.28"/>
    <n v="9.42"/>
    <s v="Germany"/>
    <s v="DH"/>
    <s v="Dead"/>
    <n v="916"/>
    <x v="10"/>
  </r>
  <r>
    <x v="4"/>
    <n v="1963"/>
    <d v="1932-10-14T00:00:00"/>
    <n v="57.07"/>
    <n v="8.8000000000000007"/>
    <s v="Denmark"/>
    <s v="PD"/>
    <s v="Dead"/>
    <n v="26"/>
    <x v="0"/>
  </r>
  <r>
    <x v="5"/>
    <n v="1968"/>
    <d v="1920-08-19T00:00:00"/>
    <n v="57.15"/>
    <n v="9.6999999999999993"/>
    <s v="Denmark"/>
    <s v="DH"/>
    <s v="Dead"/>
    <n v="1780"/>
    <x v="65"/>
  </r>
  <r>
    <x v="7"/>
    <n v="1965"/>
    <d v="1909-09-16T00:00:00"/>
    <n v="51.12"/>
    <n v="0.93"/>
    <s v="UK"/>
    <s v="UU"/>
    <s v="Dead"/>
    <n v="671"/>
    <x v="13"/>
  </r>
  <r>
    <x v="8"/>
    <n v="1966"/>
    <d v="1908-11-16T00:00:00"/>
    <n v="54"/>
    <n v="-1.57"/>
    <s v="UK"/>
    <s v="DH"/>
    <s v="Dead"/>
    <n v="1137"/>
    <x v="4"/>
  </r>
  <r>
    <x v="4"/>
    <n v="1963"/>
    <d v="1909-10-15T00:00:00"/>
    <n v="53.68"/>
    <n v="-1.6"/>
    <s v="UK"/>
    <s v="DH"/>
    <s v="Dead"/>
    <n v="24"/>
    <x v="0"/>
  </r>
  <r>
    <x v="6"/>
    <n v="1963"/>
    <d v="1930-12-15T00:00:00"/>
    <n v="51.4"/>
    <n v="-0.2"/>
    <s v="UK"/>
    <s v="UU"/>
    <s v="Dead"/>
    <n v="101"/>
    <x v="0"/>
  </r>
  <r>
    <x v="5"/>
    <n v="1964"/>
    <d v="1935-08-16T00:00:00"/>
    <n v="51.83"/>
    <n v="-2.4"/>
    <s v="UK"/>
    <s v="ND"/>
    <s v="Dead"/>
    <n v="347"/>
    <x v="76"/>
  </r>
  <r>
    <x v="10"/>
    <n v="1964"/>
    <d v="1916-07-15T00:00:00"/>
    <n v="53.55"/>
    <n v="-0.18"/>
    <s v="UK"/>
    <s v="DH"/>
    <s v="Dead"/>
    <n v="255"/>
    <x v="8"/>
  </r>
  <r>
    <x v="4"/>
    <n v="1963"/>
    <d v="1928-10-14T00:00:00"/>
    <n v="54.68"/>
    <n v="-5.52"/>
    <s v="UK"/>
    <s v="UU"/>
    <s v="Dead"/>
    <n v="43"/>
    <x v="0"/>
  </r>
  <r>
    <x v="0"/>
    <n v="1963"/>
    <d v="1912-02-14T00:00:00"/>
    <n v="54.02"/>
    <n v="-1.53"/>
    <s v="UK"/>
    <s v="DH"/>
    <s v="Dead"/>
    <n v="141"/>
    <x v="12"/>
  </r>
  <r>
    <x v="10"/>
    <n v="1967"/>
    <d v="1923-07-19T00:00:00"/>
    <n v="54"/>
    <n v="-1.5"/>
    <s v="UK"/>
    <s v="DH"/>
    <s v="Dead"/>
    <n v="1395"/>
    <x v="0"/>
  </r>
  <r>
    <x v="3"/>
    <n v="1965"/>
    <d v="1921-01-16T00:00:00"/>
    <n v="51"/>
    <n v="6"/>
    <s v="Netherlands"/>
    <s v="UU"/>
    <s v="Dead"/>
    <n v="859"/>
    <x v="77"/>
  </r>
  <r>
    <x v="6"/>
    <n v="1964"/>
    <d v="1920-12-15T00:00:00"/>
    <n v="63.42"/>
    <n v="11.67"/>
    <s v="Norway"/>
    <s v="UU"/>
    <s v="Dead"/>
    <n v="359"/>
    <x v="0"/>
  </r>
  <r>
    <x v="7"/>
    <n v="1964"/>
    <d v="1912-09-14T00:00:00"/>
    <n v="59.08"/>
    <n v="10.27"/>
    <s v="Norway"/>
    <s v="UU"/>
    <s v="Dead"/>
    <n v="347"/>
    <x v="25"/>
  </r>
  <r>
    <x v="3"/>
    <n v="1963"/>
    <d v="1907-01-15T00:00:00"/>
    <n v="59.82"/>
    <n v="5.53"/>
    <s v="Norway"/>
    <s v="UU"/>
    <s v="Unknown"/>
    <n v="79"/>
    <x v="0"/>
  </r>
  <r>
    <x v="11"/>
    <n v="1963"/>
    <d v="1934-03-17T00:00:00"/>
    <n v="58.4"/>
    <n v="6.43"/>
    <s v="Norway"/>
    <s v="DH"/>
    <s v="Dead"/>
    <n v="178"/>
    <x v="0"/>
  </r>
  <r>
    <x v="7"/>
    <n v="1964"/>
    <d v="1911-09-15T00:00:00"/>
    <n v="60.17"/>
    <n v="24.83"/>
    <s v="Finland"/>
    <s v="DH"/>
    <s v="Dead"/>
    <n v="314"/>
    <x v="13"/>
  </r>
  <r>
    <x v="2"/>
    <n v="1965"/>
    <d v="1922-04-18T00:00:00"/>
    <n v="66.5"/>
    <n v="29"/>
    <s v="Finland"/>
    <s v="UU"/>
    <s v="Dead"/>
    <n v="921"/>
    <x v="78"/>
  </r>
  <r>
    <x v="7"/>
    <n v="1964"/>
    <d v="1925-09-15T00:00:00"/>
    <n v="65.599999999999994"/>
    <n v="25.2"/>
    <s v="Finland"/>
    <s v="HH"/>
    <s v="Dead"/>
    <n v="349"/>
    <x v="79"/>
  </r>
  <r>
    <x v="10"/>
    <n v="1964"/>
    <d v="1913-07-16T00:00:00"/>
    <n v="60.1"/>
    <n v="24.5"/>
    <s v="Finland"/>
    <s v="DH"/>
    <s v="Dead"/>
    <n v="282"/>
    <x v="15"/>
  </r>
  <r>
    <x v="3"/>
    <n v="1963"/>
    <d v="1908-01-15T00:00:00"/>
    <n v="60.2"/>
    <n v="24.9"/>
    <s v="Finland"/>
    <s v="DH"/>
    <s v="Dead"/>
    <n v="69"/>
    <x v="0"/>
  </r>
  <r>
    <x v="8"/>
    <n v="1963"/>
    <d v="1915-11-14T00:00:00"/>
    <n v="66.400000000000006"/>
    <n v="26.7"/>
    <s v="Finland"/>
    <s v="DH"/>
    <s v="Dead"/>
    <n v="24"/>
    <x v="0"/>
  </r>
  <r>
    <x v="5"/>
    <n v="1964"/>
    <d v="1911-08-16T00:00:00"/>
    <n v="62.2"/>
    <n v="24"/>
    <s v="Finland"/>
    <s v="UU"/>
    <s v="Dead"/>
    <n v="307"/>
    <x v="0"/>
  </r>
  <r>
    <x v="6"/>
    <n v="1963"/>
    <d v="1926-12-15T00:00:00"/>
    <n v="62.2"/>
    <n v="24"/>
    <s v="Finland"/>
    <s v="UU"/>
    <s v="Dead"/>
    <n v="78"/>
    <x v="0"/>
  </r>
  <r>
    <x v="5"/>
    <n v="1964"/>
    <d v="1920-08-15T00:00:00"/>
    <n v="60.67"/>
    <n v="24.67"/>
    <s v="Finland"/>
    <s v="UU"/>
    <s v="Dead"/>
    <n v="307"/>
    <x v="29"/>
  </r>
  <r>
    <x v="0"/>
    <n v="1963"/>
    <d v="1926-02-14T00:00:00"/>
    <n v="62.3"/>
    <n v="21.5"/>
    <s v="Finland"/>
    <s v="DH"/>
    <s v="Dead"/>
    <n v="129"/>
    <x v="13"/>
  </r>
  <r>
    <x v="8"/>
    <n v="1963"/>
    <d v="1925-11-14T00:00:00"/>
    <n v="60.17"/>
    <n v="25"/>
    <s v="Finland"/>
    <s v="UU"/>
    <s v="Dead"/>
    <n v="50"/>
    <x v="38"/>
  </r>
  <r>
    <x v="4"/>
    <n v="1963"/>
    <d v="1922-10-15T00:00:00"/>
    <n v="60.47"/>
    <n v="16.3"/>
    <s v="Sweden"/>
    <s v="AH"/>
    <s v="Dead"/>
    <n v="15"/>
    <x v="10"/>
  </r>
  <r>
    <x v="2"/>
    <n v="1965"/>
    <d v="1921-04-17T00:00:00"/>
    <n v="59.37"/>
    <n v="13.93"/>
    <s v="Sweden"/>
    <s v="DH"/>
    <s v="Dead"/>
    <n v="919"/>
    <x v="1"/>
  </r>
  <r>
    <x v="4"/>
    <n v="1963"/>
    <d v="1921-10-15T00:00:00"/>
    <n v="56.15"/>
    <n v="12.57"/>
    <s v="Sweden"/>
    <s v="UU"/>
    <s v="Dead"/>
    <n v="17"/>
    <x v="0"/>
  </r>
  <r>
    <x v="6"/>
    <n v="1963"/>
    <d v="1923-12-15T00:00:00"/>
    <n v="59.12"/>
    <n v="18.3"/>
    <s v="Sweden"/>
    <s v="UU"/>
    <s v="Unknown"/>
    <n v="78"/>
    <x v="24"/>
  </r>
  <r>
    <x v="8"/>
    <n v="1963"/>
    <d v="1917-11-14T00:00:00"/>
    <n v="56.22"/>
    <n v="12.78"/>
    <s v="Sweden"/>
    <s v="UU"/>
    <s v="Dead"/>
    <n v="12"/>
    <x v="4"/>
  </r>
  <r>
    <x v="10"/>
    <n v="1964"/>
    <d v="1920-07-15T00:00:00"/>
    <n v="59.05"/>
    <n v="12.22"/>
    <s v="Sweden"/>
    <s v="DH"/>
    <s v="Dead"/>
    <n v="300"/>
    <x v="0"/>
  </r>
  <r>
    <x v="6"/>
    <n v="1963"/>
    <d v="1922-12-15T00:00:00"/>
    <n v="60.68"/>
    <n v="15.05"/>
    <s v="Sweden"/>
    <s v="DH"/>
    <s v="Dead"/>
    <n v="75"/>
    <x v="0"/>
  </r>
  <r>
    <x v="2"/>
    <n v="1966"/>
    <d v="1916-04-18T00:00:00"/>
    <n v="62.08"/>
    <n v="17"/>
    <s v="Sweden"/>
    <s v="UU"/>
    <s v="Dead"/>
    <n v="1274"/>
    <x v="29"/>
  </r>
  <r>
    <x v="8"/>
    <n v="1964"/>
    <d v="1906-11-15T00:00:00"/>
    <n v="56.68"/>
    <n v="15.03"/>
    <s v="Sweden"/>
    <s v="DH"/>
    <s v="Dead"/>
    <n v="391"/>
    <x v="4"/>
  </r>
  <r>
    <x v="10"/>
    <n v="1964"/>
    <d v="1920-07-15T00:00:00"/>
    <n v="59.05"/>
    <n v="12.22"/>
    <s v="Sweden"/>
    <s v="DH"/>
    <s v="Dead"/>
    <n v="280"/>
    <x v="24"/>
  </r>
  <r>
    <x v="8"/>
    <n v="1965"/>
    <d v="1926-11-16T00:00:00"/>
    <n v="50.2"/>
    <n v="4.9000000000000004"/>
    <s v="Belgium"/>
    <s v="UU"/>
    <s v="Dead"/>
    <n v="417"/>
    <x v="0"/>
  </r>
  <r>
    <x v="8"/>
    <n v="1964"/>
    <d v="1929-11-15T00:00:00"/>
    <n v="50.15"/>
    <n v="4.92"/>
    <s v="Belgium"/>
    <s v="UU"/>
    <s v="Dead"/>
    <n v="53"/>
    <x v="0"/>
  </r>
  <r>
    <x v="10"/>
    <n v="1965"/>
    <d v="1936-07-16T00:00:00"/>
    <n v="51.3"/>
    <n v="4.5"/>
    <s v="Belgium"/>
    <s v="HH"/>
    <s v="Dead"/>
    <n v="308"/>
    <x v="0"/>
  </r>
  <r>
    <x v="4"/>
    <n v="1964"/>
    <d v="1914-10-16T00:00:00"/>
    <n v="51.47"/>
    <n v="4.47"/>
    <s v="Belgium"/>
    <s v="UU"/>
    <s v="Dead"/>
    <n v="24"/>
    <x v="0"/>
  </r>
  <r>
    <x v="7"/>
    <n v="1967"/>
    <d v="1918-09-18T00:00:00"/>
    <n v="51.47"/>
    <n v="4.47"/>
    <s v="Belgium"/>
    <s v="DH"/>
    <s v="Dead"/>
    <n v="1092"/>
    <x v="0"/>
  </r>
  <r>
    <x v="10"/>
    <n v="1965"/>
    <d v="1936-07-16T00:00:00"/>
    <n v="51.37"/>
    <n v="3.37"/>
    <s v="Belgium"/>
    <s v="RH"/>
    <s v="Alive"/>
    <n v="274"/>
    <x v="0"/>
  </r>
  <r>
    <x v="5"/>
    <n v="1965"/>
    <d v="1931-08-17T00:00:00"/>
    <n v="51.4"/>
    <n v="3.3"/>
    <s v="Belgium"/>
    <s v="UU"/>
    <s v="Dead"/>
    <n v="346"/>
    <x v="0"/>
  </r>
  <r>
    <x v="9"/>
    <n v="1965"/>
    <d v="1912-06-18T00:00:00"/>
    <n v="50.3"/>
    <n v="5.3"/>
    <s v="Belgium"/>
    <s v="UU"/>
    <s v="Alive"/>
    <n v="258"/>
    <x v="20"/>
  </r>
  <r>
    <x v="9"/>
    <n v="1965"/>
    <d v="1920-06-18T00:00:00"/>
    <n v="51.3"/>
    <n v="4.9000000000000004"/>
    <s v="Belgium"/>
    <s v="DH"/>
    <s v="Dead"/>
    <n v="267"/>
    <x v="0"/>
  </r>
  <r>
    <x v="6"/>
    <n v="1964"/>
    <d v="1930-12-16T00:00:00"/>
    <n v="49.48"/>
    <n v="8.43"/>
    <s v="Germany"/>
    <s v="DH"/>
    <s v="Dead"/>
    <n v="93"/>
    <x v="2"/>
  </r>
  <r>
    <x v="5"/>
    <n v="1965"/>
    <d v="1932-08-16T00:00:00"/>
    <n v="47.68"/>
    <n v="13.1"/>
    <s v="Austria"/>
    <s v="DH"/>
    <s v="Dead"/>
    <n v="345"/>
    <x v="30"/>
  </r>
  <r>
    <x v="3"/>
    <n v="1964"/>
    <d v="1926-01-16T00:00:00"/>
    <n v="50.48"/>
    <n v="8.17"/>
    <s v="Germany"/>
    <s v="DH"/>
    <s v="Dead"/>
    <n v="135"/>
    <x v="10"/>
  </r>
  <r>
    <x v="9"/>
    <n v="1967"/>
    <d v="1919-06-21T00:00:00"/>
    <n v="50.52"/>
    <n v="8.27"/>
    <s v="Germany"/>
    <s v="DH"/>
    <s v="Dead"/>
    <n v="1012"/>
    <x v="13"/>
  </r>
  <r>
    <x v="11"/>
    <n v="1965"/>
    <d v="1934-03-19T00:00:00"/>
    <n v="53.55"/>
    <n v="8.58"/>
    <s v="Germany"/>
    <s v="DH"/>
    <s v="Dead"/>
    <n v="540"/>
    <x v="0"/>
  </r>
  <r>
    <x v="11"/>
    <n v="1969"/>
    <d v="1921-03-22T00:00:00"/>
    <n v="57.08"/>
    <n v="9.93"/>
    <s v="Denmark"/>
    <s v="DH"/>
    <s v="Dead"/>
    <n v="1977"/>
    <x v="4"/>
  </r>
  <r>
    <x v="11"/>
    <n v="1968"/>
    <d v="1924-03-21T00:00:00"/>
    <n v="57.05"/>
    <n v="9.93"/>
    <s v="Denmark"/>
    <s v="AH"/>
    <s v="Dead"/>
    <n v="1611"/>
    <x v="10"/>
  </r>
  <r>
    <x v="8"/>
    <n v="1964"/>
    <d v="1934-11-15T00:00:00"/>
    <n v="55.23"/>
    <n v="10.48"/>
    <s v="Denmark"/>
    <s v="UU"/>
    <s v="Alive"/>
    <n v="50"/>
    <x v="0"/>
  </r>
  <r>
    <x v="5"/>
    <n v="1966"/>
    <d v="1913-08-18T00:00:00"/>
    <n v="55.8"/>
    <n v="9.5"/>
    <s v="Denmark"/>
    <s v="DH"/>
    <s v="Dead"/>
    <n v="685"/>
    <x v="23"/>
  </r>
  <r>
    <x v="8"/>
    <n v="1964"/>
    <d v="1914-11-15T00:00:00"/>
    <n v="51.58"/>
    <n v="-3"/>
    <s v="UK"/>
    <s v="ND"/>
    <s v="Alive"/>
    <n v="57"/>
    <x v="0"/>
  </r>
  <r>
    <x v="6"/>
    <n v="1964"/>
    <d v="1910-12-16T00:00:00"/>
    <n v="52.05"/>
    <n v="-4.67"/>
    <s v="UK"/>
    <s v="UU"/>
    <s v="Dead"/>
    <n v="73"/>
    <x v="0"/>
  </r>
  <r>
    <x v="6"/>
    <n v="1964"/>
    <d v="1907-12-16T00:00:00"/>
    <n v="53.57"/>
    <n v="-1.1200000000000001"/>
    <s v="UK"/>
    <s v="DH"/>
    <s v="Dead"/>
    <n v="62"/>
    <x v="0"/>
  </r>
  <r>
    <x v="4"/>
    <n v="1965"/>
    <d v="1932-10-16T00:00:00"/>
    <n v="55.2"/>
    <n v="-1.88"/>
    <s v="UK"/>
    <s v="UU"/>
    <s v="Dead"/>
    <n v="408"/>
    <x v="23"/>
  </r>
  <r>
    <x v="10"/>
    <n v="1965"/>
    <d v="1931-07-17T00:00:00"/>
    <n v="53.5"/>
    <n v="-0.98"/>
    <s v="UK"/>
    <s v="DH"/>
    <s v="Dead"/>
    <n v="292"/>
    <x v="13"/>
  </r>
  <r>
    <x v="10"/>
    <n v="1965"/>
    <d v="1920-07-16T00:00:00"/>
    <n v="53.53"/>
    <n v="-0.98"/>
    <s v="UK"/>
    <s v="DH"/>
    <s v="Dead"/>
    <n v="281"/>
    <x v="12"/>
  </r>
  <r>
    <x v="11"/>
    <n v="1966"/>
    <d v="1911-03-20T00:00:00"/>
    <n v="53.57"/>
    <n v="-1.1000000000000001"/>
    <s v="UK"/>
    <s v="DH"/>
    <s v="Dead"/>
    <n v="875"/>
    <x v="0"/>
  </r>
  <r>
    <x v="8"/>
    <n v="1964"/>
    <d v="1910-11-15T00:00:00"/>
    <n v="51.07"/>
    <n v="-1.32"/>
    <s v="UK"/>
    <s v="UU"/>
    <s v="Dead"/>
    <n v="50"/>
    <x v="0"/>
  </r>
  <r>
    <x v="8"/>
    <n v="1964"/>
    <d v="1913-11-15T00:00:00"/>
    <n v="51.07"/>
    <n v="-1.32"/>
    <s v="UK"/>
    <s v="UU"/>
    <s v="Dead"/>
    <n v="53"/>
    <x v="0"/>
  </r>
  <r>
    <x v="10"/>
    <n v="1966"/>
    <d v="1917-07-18T00:00:00"/>
    <n v="51.07"/>
    <n v="-1.32"/>
    <s v="UK"/>
    <s v="UU"/>
    <s v="Dead"/>
    <n v="665"/>
    <x v="0"/>
  </r>
  <r>
    <x v="5"/>
    <n v="1966"/>
    <d v="1935-08-18T00:00:00"/>
    <n v="51.77"/>
    <n v="-0.47"/>
    <s v="UK"/>
    <s v="UU"/>
    <s v="Dead"/>
    <n v="699"/>
    <x v="36"/>
  </r>
  <r>
    <x v="9"/>
    <n v="1974"/>
    <d v="1917-06-27T00:00:00"/>
    <n v="47.43"/>
    <n v="8.67"/>
    <s v="Switzerland"/>
    <s v="DH"/>
    <s v="Dead"/>
    <n v="3547"/>
    <x v="11"/>
  </r>
  <r>
    <x v="0"/>
    <n v="1964"/>
    <d v="1936-02-15T00:00:00"/>
    <n v="52.7"/>
    <n v="6.3"/>
    <s v="Netherlands"/>
    <s v="DH"/>
    <s v="Dead"/>
    <n v="169"/>
    <x v="0"/>
  </r>
  <r>
    <x v="4"/>
    <n v="1964"/>
    <d v="1926-10-16T00:00:00"/>
    <n v="59.27"/>
    <n v="10.33"/>
    <s v="Norway"/>
    <s v="UU"/>
    <s v="Dead"/>
    <n v="25"/>
    <x v="0"/>
  </r>
  <r>
    <x v="8"/>
    <n v="1964"/>
    <d v="1933-11-15T00:00:00"/>
    <n v="59.75"/>
    <n v="10.87"/>
    <s v="Norway"/>
    <s v="AH"/>
    <s v="Dead"/>
    <n v="17"/>
    <x v="0"/>
  </r>
  <r>
    <x v="6"/>
    <n v="1964"/>
    <d v="1928-12-15T00:00:00"/>
    <n v="59.75"/>
    <n v="10.87"/>
    <s v="Norway"/>
    <s v="RH"/>
    <s v="Alive"/>
    <n v="41"/>
    <x v="0"/>
  </r>
  <r>
    <x v="3"/>
    <n v="1965"/>
    <d v="1924-01-17T00:00:00"/>
    <n v="60.33"/>
    <n v="22"/>
    <s v="Finland"/>
    <s v="DH"/>
    <s v="Dead"/>
    <n v="472"/>
    <x v="3"/>
  </r>
  <r>
    <x v="6"/>
    <n v="1964"/>
    <d v="1925-12-16T00:00:00"/>
    <n v="64.83"/>
    <n v="25.5"/>
    <s v="Finland"/>
    <s v="UU"/>
    <s v="Dead"/>
    <n v="78"/>
    <x v="3"/>
  </r>
  <r>
    <x v="3"/>
    <n v="1966"/>
    <d v="1922-01-18T00:00:00"/>
    <n v="61.4"/>
    <n v="21.9"/>
    <s v="Finland"/>
    <s v="DH"/>
    <s v="Dead"/>
    <n v="828"/>
    <x v="2"/>
  </r>
  <r>
    <x v="2"/>
    <n v="1964"/>
    <d v="1926-04-17T00:00:00"/>
    <n v="62.67"/>
    <n v="22.67"/>
    <s v="Finland"/>
    <s v="DH"/>
    <s v="Dead"/>
    <n v="179"/>
    <x v="12"/>
  </r>
  <r>
    <x v="8"/>
    <n v="1964"/>
    <d v="1924-11-14T00:00:00"/>
    <n v="63.17"/>
    <n v="23.67"/>
    <s v="Finland"/>
    <s v="UU"/>
    <s v="Dead"/>
    <n v="28"/>
    <x v="3"/>
  </r>
  <r>
    <x v="1"/>
    <n v="1968"/>
    <d v="1911-05-22T00:00:00"/>
    <n v="63.17"/>
    <n v="23.67"/>
    <s v="Finland"/>
    <s v="DH"/>
    <s v="Dead"/>
    <n v="1294"/>
    <x v="3"/>
  </r>
  <r>
    <x v="0"/>
    <n v="1976"/>
    <d v="1911-02-27T00:00:00"/>
    <n v="62.28"/>
    <n v="21.4"/>
    <s v="Finland"/>
    <s v="DH"/>
    <s v="Dead"/>
    <n v="4509"/>
    <x v="4"/>
  </r>
  <r>
    <x v="6"/>
    <n v="1964"/>
    <d v="1910-12-16T00:00:00"/>
    <n v="61.4"/>
    <n v="21.9"/>
    <s v="Finland"/>
    <s v="DH"/>
    <s v="Dead"/>
    <n v="57"/>
    <x v="0"/>
  </r>
  <r>
    <x v="7"/>
    <n v="1965"/>
    <d v="1914-09-16T00:00:00"/>
    <n v="66.33"/>
    <n v="25.5"/>
    <s v="Finland"/>
    <s v="PD"/>
    <s v="Dead"/>
    <n v="314"/>
    <x v="14"/>
  </r>
  <r>
    <x v="1"/>
    <n v="1966"/>
    <d v="1910-05-20T00:00:00"/>
    <n v="63.7"/>
    <n v="27.5"/>
    <s v="Finland"/>
    <s v="UU"/>
    <s v="Dead"/>
    <n v="573"/>
    <x v="39"/>
  </r>
  <r>
    <x v="11"/>
    <n v="1964"/>
    <d v="1919-03-18T00:00:00"/>
    <n v="63.8"/>
    <n v="27"/>
    <s v="Finland"/>
    <s v="UU"/>
    <s v="Dead"/>
    <n v="155"/>
    <x v="27"/>
  </r>
  <r>
    <x v="7"/>
    <n v="1965"/>
    <d v="1920-09-15T00:00:00"/>
    <n v="62.2"/>
    <n v="23.4"/>
    <s v="Finland"/>
    <s v="UU"/>
    <s v="Dead"/>
    <n v="346"/>
    <x v="80"/>
  </r>
  <r>
    <x v="0"/>
    <n v="1965"/>
    <d v="1911-02-16T00:00:00"/>
    <n v="61.5"/>
    <n v="21.67"/>
    <s v="Finland"/>
    <s v="UU"/>
    <s v="Dead"/>
    <n v="483"/>
    <x v="24"/>
  </r>
  <r>
    <x v="1"/>
    <n v="1965"/>
    <d v="1907-05-19T00:00:00"/>
    <n v="59.35"/>
    <n v="17.95"/>
    <s v="Sweden"/>
    <s v="DH"/>
    <s v="Dead"/>
    <n v="221"/>
    <x v="4"/>
  </r>
  <r>
    <x v="6"/>
    <n v="1969"/>
    <d v="1918-12-21T00:00:00"/>
    <n v="55.38"/>
    <n v="12.83"/>
    <s v="Sweden"/>
    <s v="AH"/>
    <s v="Dead"/>
    <n v="1905"/>
    <x v="0"/>
  </r>
  <r>
    <x v="4"/>
    <n v="1964"/>
    <d v="1928-10-15T00:00:00"/>
    <n v="55.38"/>
    <n v="12.83"/>
    <s v="Sweden"/>
    <s v="UU"/>
    <s v="Dead"/>
    <n v="27"/>
    <x v="0"/>
  </r>
  <r>
    <x v="8"/>
    <n v="1964"/>
    <d v="1908-11-14T00:00:00"/>
    <n v="55.38"/>
    <n v="12.83"/>
    <s v="Sweden"/>
    <s v="DH"/>
    <s v="Dead"/>
    <n v="37"/>
    <x v="0"/>
  </r>
  <r>
    <x v="7"/>
    <n v="1965"/>
    <d v="1934-09-16T00:00:00"/>
    <n v="55.38"/>
    <n v="12.83"/>
    <s v="Sweden"/>
    <s v="UU"/>
    <s v="Dead"/>
    <n v="367"/>
    <x v="0"/>
  </r>
  <r>
    <x v="0"/>
    <n v="1964"/>
    <d v="1910-02-15T00:00:00"/>
    <n v="55.38"/>
    <n v="12.83"/>
    <s v="Sweden"/>
    <s v="UU"/>
    <s v="Dead"/>
    <n v="128"/>
    <x v="0"/>
  </r>
  <r>
    <x v="11"/>
    <n v="1969"/>
    <d v="1935-03-23T00:00:00"/>
    <n v="61.85"/>
    <n v="17.05"/>
    <s v="Sweden"/>
    <s v="DH"/>
    <s v="Dead"/>
    <n v="1994"/>
    <x v="11"/>
  </r>
  <r>
    <x v="10"/>
    <n v="1966"/>
    <d v="1933-07-18T00:00:00"/>
    <n v="51.4"/>
    <n v="3.3"/>
    <s v="Belgium"/>
    <s v="UU"/>
    <s v="Dead"/>
    <n v="318"/>
    <x v="0"/>
  </r>
  <r>
    <x v="0"/>
    <n v="1965"/>
    <d v="1923-02-16T00:00:00"/>
    <n v="49.83"/>
    <n v="8.0500000000000007"/>
    <s v="Germany"/>
    <s v="DH"/>
    <s v="Dead"/>
    <n v="140"/>
    <x v="4"/>
  </r>
  <r>
    <x v="0"/>
    <n v="1965"/>
    <d v="1937-02-15T00:00:00"/>
    <n v="49.82"/>
    <n v="7.98"/>
    <s v="Germany"/>
    <s v="DH"/>
    <s v="Dead"/>
    <n v="154"/>
    <x v="10"/>
  </r>
  <r>
    <x v="3"/>
    <n v="1966"/>
    <d v="1930-01-18T00:00:00"/>
    <n v="48.27"/>
    <n v="13.05"/>
    <s v="Austria"/>
    <s v="DH"/>
    <s v="Dead"/>
    <n v="489"/>
    <x v="0"/>
  </r>
  <r>
    <x v="3"/>
    <n v="1965"/>
    <d v="1936-01-17T00:00:00"/>
    <n v="55.28"/>
    <n v="10.75"/>
    <s v="Denmark"/>
    <s v="DH"/>
    <s v="Dead"/>
    <n v="126"/>
    <x v="4"/>
  </r>
  <r>
    <x v="3"/>
    <n v="1965"/>
    <d v="1920-01-17T00:00:00"/>
    <n v="55.3"/>
    <n v="10.73"/>
    <s v="Denmark"/>
    <s v="DH"/>
    <s v="Dead"/>
    <n v="110"/>
    <x v="10"/>
  </r>
  <r>
    <x v="1"/>
    <n v="1966"/>
    <d v="1914-05-20T00:00:00"/>
    <n v="55.43"/>
    <n v="10.45"/>
    <s v="Denmark"/>
    <s v="DH"/>
    <s v="Dead"/>
    <n v="229"/>
    <x v="13"/>
  </r>
  <r>
    <x v="0"/>
    <n v="1965"/>
    <d v="1937-02-15T00:00:00"/>
    <n v="51.6"/>
    <n v="-0.47"/>
    <s v="UK"/>
    <s v="DH"/>
    <s v="Dead"/>
    <n v="168"/>
    <x v="10"/>
  </r>
  <r>
    <x v="8"/>
    <n v="1965"/>
    <d v="1914-11-16T00:00:00"/>
    <n v="54.02"/>
    <n v="-1.47"/>
    <s v="UK"/>
    <s v="UU"/>
    <s v="Dead"/>
    <n v="57"/>
    <x v="0"/>
  </r>
  <r>
    <x v="4"/>
    <n v="1965"/>
    <d v="1923-10-17T00:00:00"/>
    <n v="52.75"/>
    <n v="-4.8"/>
    <s v="UK"/>
    <s v="DH"/>
    <s v="Dead"/>
    <n v="24"/>
    <x v="0"/>
  </r>
  <r>
    <x v="4"/>
    <n v="1965"/>
    <d v="1923-10-17T00:00:00"/>
    <n v="52.75"/>
    <n v="-4.8"/>
    <s v="UK"/>
    <s v="DH"/>
    <s v="Dead"/>
    <n v="24"/>
    <x v="0"/>
  </r>
  <r>
    <x v="4"/>
    <n v="1965"/>
    <d v="1917-10-17T00:00:00"/>
    <n v="52.75"/>
    <n v="-4.8"/>
    <s v="UK"/>
    <s v="DH"/>
    <s v="Dead"/>
    <n v="12"/>
    <x v="0"/>
  </r>
  <r>
    <x v="0"/>
    <n v="1966"/>
    <d v="1932-02-17T00:00:00"/>
    <n v="51.78"/>
    <n v="-0.53"/>
    <s v="UK"/>
    <s v="DH"/>
    <s v="Dead"/>
    <n v="526"/>
    <x v="11"/>
  </r>
  <r>
    <x v="10"/>
    <n v="1967"/>
    <d v="1906-07-19T00:00:00"/>
    <n v="55.9"/>
    <n v="-3.3"/>
    <s v="UK"/>
    <s v="AH"/>
    <s v="Dead"/>
    <n v="639"/>
    <x v="0"/>
  </r>
  <r>
    <x v="0"/>
    <n v="1965"/>
    <d v="1913-02-15T00:00:00"/>
    <n v="51.07"/>
    <n v="-1.32"/>
    <s v="UK"/>
    <s v="UU"/>
    <s v="Alive"/>
    <n v="150"/>
    <x v="0"/>
  </r>
  <r>
    <x v="10"/>
    <n v="1966"/>
    <d v="1930-07-18T00:00:00"/>
    <n v="53.5"/>
    <n v="-2.38"/>
    <s v="UK"/>
    <s v="DH"/>
    <s v="Dead"/>
    <n v="299"/>
    <x v="38"/>
  </r>
  <r>
    <x v="6"/>
    <n v="1968"/>
    <d v="1910-12-20T00:00:00"/>
    <n v="52.4"/>
    <n v="-2.8"/>
    <s v="UK"/>
    <s v="DH"/>
    <s v="Dead"/>
    <n v="1156"/>
    <x v="20"/>
  </r>
  <r>
    <x v="7"/>
    <n v="1971"/>
    <d v="1910-09-22T00:00:00"/>
    <n v="52.5"/>
    <n v="-2.8"/>
    <s v="UK"/>
    <s v="UU"/>
    <s v="Dead"/>
    <n v="2159"/>
    <x v="38"/>
  </r>
  <r>
    <x v="7"/>
    <n v="1966"/>
    <d v="1936-09-16T00:00:00"/>
    <n v="47.58"/>
    <n v="8.4700000000000006"/>
    <s v="Switzerland"/>
    <s v="UU"/>
    <s v="Unknown"/>
    <n v="372"/>
    <x v="37"/>
  </r>
  <r>
    <x v="9"/>
    <n v="1967"/>
    <d v="1912-06-20T00:00:00"/>
    <n v="47.7"/>
    <n v="8.68"/>
    <s v="Switzerland"/>
    <s v="UU"/>
    <s v="Alive"/>
    <n v="623"/>
    <x v="25"/>
  </r>
  <r>
    <x v="7"/>
    <n v="1966"/>
    <d v="1917-09-17T00:00:00"/>
    <n v="52.2"/>
    <n v="4.4000000000000004"/>
    <s v="Netherlands"/>
    <s v="DH"/>
    <s v="Dead"/>
    <n v="362"/>
    <x v="5"/>
  </r>
  <r>
    <x v="5"/>
    <n v="1968"/>
    <d v="1920-08-19T00:00:00"/>
    <n v="50.9"/>
    <n v="5.8"/>
    <s v="Netherlands"/>
    <s v="PD"/>
    <s v="Dead"/>
    <n v="1074"/>
    <x v="0"/>
  </r>
  <r>
    <x v="3"/>
    <n v="1970"/>
    <d v="1907-01-22T00:00:00"/>
    <n v="52"/>
    <n v="4.3"/>
    <s v="Netherlands"/>
    <s v="DH"/>
    <s v="Dead"/>
    <n v="1921"/>
    <x v="13"/>
  </r>
  <r>
    <x v="5"/>
    <n v="1966"/>
    <d v="1935-08-18T00:00:00"/>
    <n v="52"/>
    <n v="4.3"/>
    <s v="Netherlands"/>
    <s v="DH"/>
    <s v="Dead"/>
    <n v="336"/>
    <x v="13"/>
  </r>
  <r>
    <x v="8"/>
    <n v="1965"/>
    <d v="1921-11-16T00:00:00"/>
    <n v="62.6"/>
    <n v="9.65"/>
    <s v="Norway"/>
    <s v="UU"/>
    <s v="Dead"/>
    <n v="16"/>
    <x v="0"/>
  </r>
  <r>
    <x v="0"/>
    <n v="1965"/>
    <d v="1907-02-16T00:00:00"/>
    <n v="70.3"/>
    <n v="25.07"/>
    <s v="Norway"/>
    <s v="UU"/>
    <s v="Dead"/>
    <n v="81"/>
    <x v="0"/>
  </r>
  <r>
    <x v="0"/>
    <n v="1965"/>
    <d v="1930-02-16T00:00:00"/>
    <n v="58.55"/>
    <n v="8.82"/>
    <s v="Norway"/>
    <s v="DH"/>
    <s v="Dead"/>
    <n v="136"/>
    <x v="23"/>
  </r>
  <r>
    <x v="8"/>
    <n v="1965"/>
    <d v="1919-11-16T00:00:00"/>
    <n v="62.6"/>
    <n v="9.65"/>
    <s v="Norway"/>
    <s v="UU"/>
    <s v="Dead"/>
    <n v="14"/>
    <x v="0"/>
  </r>
  <r>
    <x v="4"/>
    <n v="1965"/>
    <d v="1933-10-17T00:00:00"/>
    <n v="62.07"/>
    <n v="9.1199999999999992"/>
    <s v="Norway"/>
    <s v="UU"/>
    <s v="Dead"/>
    <n v="8"/>
    <x v="0"/>
  </r>
  <r>
    <x v="8"/>
    <n v="1965"/>
    <d v="1913-11-16T00:00:00"/>
    <n v="59.87"/>
    <n v="10.43"/>
    <s v="Norway"/>
    <s v="DH"/>
    <s v="Dead"/>
    <n v="42"/>
    <x v="0"/>
  </r>
  <r>
    <x v="0"/>
    <n v="1968"/>
    <d v="1919-02-19T00:00:00"/>
    <n v="59.85"/>
    <n v="10.42"/>
    <s v="Norway"/>
    <s v="UU"/>
    <s v="Dead"/>
    <n v="1235"/>
    <x v="21"/>
  </r>
  <r>
    <x v="8"/>
    <n v="1968"/>
    <d v="1914-11-19T00:00:00"/>
    <n v="58.65"/>
    <n v="8.68"/>
    <s v="Norway"/>
    <s v="DH"/>
    <s v="Dead"/>
    <n v="1136"/>
    <x v="37"/>
  </r>
  <r>
    <x v="1"/>
    <n v="1970"/>
    <d v="1916-05-23T00:00:00"/>
    <n v="58.85"/>
    <n v="5.67"/>
    <s v="Norway"/>
    <s v="DH"/>
    <s v="Dead"/>
    <n v="1691"/>
    <x v="4"/>
  </r>
  <r>
    <x v="7"/>
    <n v="1967"/>
    <d v="1920-09-17T00:00:00"/>
    <n v="64.75"/>
    <n v="26.42"/>
    <s v="Finland"/>
    <s v="DH"/>
    <s v="Dead"/>
    <n v="679"/>
    <x v="81"/>
  </r>
  <r>
    <x v="7"/>
    <n v="1966"/>
    <d v="1907-09-17T00:00:00"/>
    <n v="64.2"/>
    <n v="27.7"/>
    <s v="Finland"/>
    <s v="UU"/>
    <s v="Dead"/>
    <n v="301"/>
    <x v="8"/>
  </r>
  <r>
    <x v="5"/>
    <n v="1966"/>
    <d v="1920-08-17T00:00:00"/>
    <n v="61.17"/>
    <n v="28.67"/>
    <s v="Finland"/>
    <s v="UU"/>
    <s v="Dead"/>
    <n v="319"/>
    <x v="14"/>
  </r>
  <r>
    <x v="5"/>
    <n v="1966"/>
    <d v="1926-08-18T00:00:00"/>
    <n v="61.3"/>
    <n v="29"/>
    <s v="Finland"/>
    <s v="DH"/>
    <s v="Dead"/>
    <n v="325"/>
    <x v="15"/>
  </r>
  <r>
    <x v="6"/>
    <n v="1965"/>
    <d v="1927-12-17T00:00:00"/>
    <n v="61.5"/>
    <n v="24.33"/>
    <s v="Finland"/>
    <s v="UU"/>
    <s v="Dead"/>
    <n v="84"/>
    <x v="10"/>
  </r>
  <r>
    <x v="6"/>
    <n v="1969"/>
    <d v="1909-12-21T00:00:00"/>
    <n v="60.3"/>
    <n v="24.4"/>
    <s v="Finland"/>
    <s v="DH"/>
    <s v="Dead"/>
    <n v="1531"/>
    <x v="0"/>
  </r>
  <r>
    <x v="5"/>
    <n v="1966"/>
    <d v="1934-08-18T00:00:00"/>
    <n v="60.17"/>
    <n v="24.83"/>
    <s v="Finland"/>
    <s v="UU"/>
    <s v="Dead"/>
    <n v="329"/>
    <x v="13"/>
  </r>
  <r>
    <x v="1"/>
    <n v="1967"/>
    <d v="1935-05-21T00:00:00"/>
    <n v="60.3"/>
    <n v="23.7"/>
    <s v="Finland"/>
    <s v="UU"/>
    <s v="Dead"/>
    <n v="597"/>
    <x v="0"/>
  </r>
  <r>
    <x v="6"/>
    <n v="1965"/>
    <d v="1927-12-17T00:00:00"/>
    <n v="60.5"/>
    <n v="24.9"/>
    <s v="Finland"/>
    <s v="DH"/>
    <s v="Dead"/>
    <n v="85"/>
    <x v="3"/>
  </r>
  <r>
    <x v="6"/>
    <n v="1965"/>
    <d v="1927-12-17T00:00:00"/>
    <n v="60.5"/>
    <n v="24.9"/>
    <s v="Finland"/>
    <s v="DH"/>
    <s v="Dead"/>
    <n v="85"/>
    <x v="3"/>
  </r>
  <r>
    <x v="11"/>
    <n v="1965"/>
    <d v="1916-03-18T00:00:00"/>
    <n v="60.5"/>
    <n v="24.83"/>
    <s v="Finland"/>
    <s v="DH"/>
    <s v="Dead"/>
    <n v="165"/>
    <x v="23"/>
  </r>
  <r>
    <x v="6"/>
    <n v="1968"/>
    <d v="1922-12-20T00:00:00"/>
    <n v="60.5"/>
    <n v="25"/>
    <s v="Finland"/>
    <s v="DH"/>
    <s v="Dead"/>
    <n v="1176"/>
    <x v="10"/>
  </r>
  <r>
    <x v="6"/>
    <n v="1965"/>
    <d v="1927-12-17T00:00:00"/>
    <n v="60.5"/>
    <n v="24.9"/>
    <s v="Finland"/>
    <s v="DH"/>
    <s v="Dead"/>
    <n v="85"/>
    <x v="3"/>
  </r>
  <r>
    <x v="2"/>
    <n v="1968"/>
    <d v="1921-04-20T00:00:00"/>
    <n v="65.2"/>
    <n v="25.3"/>
    <s v="Finland"/>
    <s v="DH"/>
    <s v="Dead"/>
    <n v="1291"/>
    <x v="16"/>
  </r>
  <r>
    <x v="8"/>
    <n v="1970"/>
    <d v="1906-11-21T00:00:00"/>
    <n v="65.02"/>
    <n v="25.43"/>
    <s v="Finland"/>
    <s v="UU"/>
    <s v="Dead"/>
    <n v="1851"/>
    <x v="2"/>
  </r>
  <r>
    <x v="5"/>
    <n v="1966"/>
    <d v="1926-08-18T00:00:00"/>
    <n v="61.5"/>
    <n v="24"/>
    <s v="Finland"/>
    <s v="UU"/>
    <s v="Dead"/>
    <n v="319"/>
    <x v="13"/>
  </r>
  <r>
    <x v="5"/>
    <n v="1968"/>
    <d v="1908-08-19T00:00:00"/>
    <n v="61.2"/>
    <n v="24.2"/>
    <s v="Finland"/>
    <s v="DH"/>
    <s v="Dead"/>
    <n v="1026"/>
    <x v="31"/>
  </r>
  <r>
    <x v="4"/>
    <n v="1965"/>
    <d v="1934-10-17T00:00:00"/>
    <n v="56.52"/>
    <n v="12.95"/>
    <s v="Sweden"/>
    <s v="UU"/>
    <s v="Dead"/>
    <n v="30"/>
    <x v="30"/>
  </r>
  <r>
    <x v="2"/>
    <n v="1966"/>
    <d v="1930-04-19T00:00:00"/>
    <n v="56.12"/>
    <n v="12.83"/>
    <s v="Sweden"/>
    <s v="DH"/>
    <s v="Dead"/>
    <n v="567"/>
    <x v="5"/>
  </r>
  <r>
    <x v="5"/>
    <n v="1966"/>
    <d v="1918-08-18T00:00:00"/>
    <n v="58.68"/>
    <n v="12.48"/>
    <s v="Sweden"/>
    <s v="UU"/>
    <s v="Dead"/>
    <n v="326"/>
    <x v="21"/>
  </r>
  <r>
    <x v="5"/>
    <n v="1967"/>
    <d v="1906-08-19T00:00:00"/>
    <n v="60.25"/>
    <n v="17.649999999999999"/>
    <s v="Sweden"/>
    <s v="UU"/>
    <s v="Dead"/>
    <n v="668"/>
    <x v="52"/>
  </r>
  <r>
    <x v="2"/>
    <n v="1965"/>
    <d v="1926-04-18T00:00:00"/>
    <n v="60.3"/>
    <n v="17.43"/>
    <s v="Sweden"/>
    <s v="RH"/>
    <s v="Dead"/>
    <n v="201"/>
    <x v="34"/>
  </r>
  <r>
    <x v="3"/>
    <n v="1968"/>
    <d v="1918-01-20T00:00:00"/>
    <n v="63.15"/>
    <n v="17.73"/>
    <s v="Sweden"/>
    <s v="AH"/>
    <s v="Dead"/>
    <n v="1209"/>
    <x v="82"/>
  </r>
  <r>
    <x v="6"/>
    <n v="1965"/>
    <d v="1933-12-17T00:00:00"/>
    <n v="62.43"/>
    <n v="17.329999999999998"/>
    <s v="Sweden"/>
    <s v="AH"/>
    <s v="Dead"/>
    <n v="98"/>
    <x v="13"/>
  </r>
  <r>
    <x v="0"/>
    <n v="1966"/>
    <d v="1923-02-17T00:00:00"/>
    <n v="59.05"/>
    <n v="17.670000000000002"/>
    <s v="Sweden"/>
    <s v="DH"/>
    <s v="Dead"/>
    <n v="512"/>
    <x v="11"/>
  </r>
  <r>
    <x v="2"/>
    <n v="1966"/>
    <d v="1910-04-19T00:00:00"/>
    <n v="55.53"/>
    <n v="12.92"/>
    <s v="Sweden"/>
    <s v="DH"/>
    <s v="Dead"/>
    <n v="567"/>
    <x v="0"/>
  </r>
  <r>
    <x v="1"/>
    <n v="1969"/>
    <d v="1915-05-23T00:00:00"/>
    <n v="55.42"/>
    <n v="12.83"/>
    <s v="Sweden"/>
    <s v="DH"/>
    <s v="Dead"/>
    <n v="1335"/>
    <x v="20"/>
  </r>
  <r>
    <x v="11"/>
    <n v="1967"/>
    <d v="1926-03-21T00:00:00"/>
    <n v="49.18"/>
    <n v="14.7"/>
    <s v="Czech Republic"/>
    <s v="DH"/>
    <s v="Dead"/>
    <n v="533"/>
    <x v="12"/>
  </r>
  <r>
    <x v="9"/>
    <n v="1968"/>
    <d v="1919-06-22T00:00:00"/>
    <n v="49.58"/>
    <n v="14.55"/>
    <s v="Czech Republic"/>
    <s v="HH"/>
    <s v="Dead"/>
    <n v="604"/>
    <x v="11"/>
  </r>
  <r>
    <x v="3"/>
    <n v="1966"/>
    <d v="1928-01-18T00:00:00"/>
    <n v="48.32"/>
    <n v="16.13"/>
    <s v="Austria"/>
    <s v="DH"/>
    <s v="Dead"/>
    <n v="114"/>
    <x v="12"/>
  </r>
  <r>
    <x v="9"/>
    <n v="1967"/>
    <d v="1921-06-20T00:00:00"/>
    <n v="49.55"/>
    <n v="7.45"/>
    <s v="Germany"/>
    <s v="DH"/>
    <s v="Dead"/>
    <n v="280"/>
    <x v="24"/>
  </r>
  <r>
    <x v="2"/>
    <n v="1967"/>
    <d v="1909-04-19T00:00:00"/>
    <n v="51.8"/>
    <n v="0.2"/>
    <s v="UK"/>
    <s v="DH"/>
    <s v="Dead"/>
    <n v="567"/>
    <x v="0"/>
  </r>
  <r>
    <x v="11"/>
    <n v="1966"/>
    <d v="1925-03-19T00:00:00"/>
    <n v="53.43"/>
    <n v="0.13"/>
    <s v="UK"/>
    <s v="DH"/>
    <s v="Dead"/>
    <n v="180"/>
    <x v="10"/>
  </r>
  <r>
    <x v="4"/>
    <n v="1966"/>
    <d v="1914-10-18T00:00:00"/>
    <n v="51.1"/>
    <n v="-1.7000000000000002"/>
    <s v="UK"/>
    <s v="UU"/>
    <s v="Dead"/>
    <n v="29"/>
    <x v="0"/>
  </r>
  <r>
    <x v="7"/>
    <n v="1966"/>
    <d v="1931-09-17T00:00:00"/>
    <n v="51.8"/>
    <n v="-0.67"/>
    <s v="UK"/>
    <s v="UU"/>
    <s v="Dead"/>
    <n v="16"/>
    <x v="0"/>
  </r>
  <r>
    <x v="11"/>
    <n v="1968"/>
    <d v="1934-03-22T00:00:00"/>
    <n v="51.8"/>
    <n v="-0.7"/>
    <s v="UK"/>
    <s v="AH"/>
    <s v="Dead"/>
    <n v="926"/>
    <x v="4"/>
  </r>
  <r>
    <x v="9"/>
    <n v="1971"/>
    <d v="1929-06-24T00:00:00"/>
    <n v="51.8"/>
    <n v="-0.7"/>
    <s v="UK"/>
    <s v="UU"/>
    <s v="Dead"/>
    <n v="1744"/>
    <x v="4"/>
  </r>
  <r>
    <x v="0"/>
    <n v="1967"/>
    <d v="1907-02-18T00:00:00"/>
    <n v="52.4"/>
    <n v="-1.9"/>
    <s v="UK"/>
    <s v="RH"/>
    <s v="Alive"/>
    <n v="497"/>
    <x v="43"/>
  </r>
  <r>
    <x v="4"/>
    <n v="1972"/>
    <d v="1906-10-24T00:00:00"/>
    <n v="52.8"/>
    <n v="-4.8"/>
    <s v="UK"/>
    <s v="UU"/>
    <s v="Dead"/>
    <n v="2192"/>
    <x v="13"/>
  </r>
  <r>
    <x v="4"/>
    <n v="1966"/>
    <d v="1928-10-17T00:00:00"/>
    <n v="53.67"/>
    <n v="0.02"/>
    <s v="UK"/>
    <s v="DH"/>
    <s v="Dead"/>
    <n v="46"/>
    <x v="0"/>
  </r>
  <r>
    <x v="4"/>
    <n v="1966"/>
    <d v="1922-10-18T00:00:00"/>
    <n v="61.93"/>
    <n v="6.88"/>
    <s v="Norway"/>
    <s v="AH"/>
    <s v="Dead"/>
    <n v="19"/>
    <x v="0"/>
  </r>
  <r>
    <x v="0"/>
    <n v="1966"/>
    <d v="1931-02-17T00:00:00"/>
    <n v="68.97"/>
    <n v="16.579999999999998"/>
    <s v="Norway"/>
    <s v="DH"/>
    <s v="Dead"/>
    <n v="116"/>
    <x v="68"/>
  </r>
  <r>
    <x v="0"/>
    <n v="1966"/>
    <d v="1913-02-16T00:00:00"/>
    <n v="65"/>
    <n v="25.3"/>
    <s v="Finland"/>
    <s v="DH"/>
    <s v="Dead"/>
    <n v="122"/>
    <x v="0"/>
  </r>
  <r>
    <x v="2"/>
    <n v="1968"/>
    <d v="1907-04-21T00:00:00"/>
    <n v="65.099999999999994"/>
    <n v="25.9"/>
    <s v="Finland"/>
    <s v="UU"/>
    <s v="Dead"/>
    <n v="907"/>
    <x v="0"/>
  </r>
  <r>
    <x v="8"/>
    <n v="1966"/>
    <d v="1930-11-17T00:00:00"/>
    <n v="65.099999999999994"/>
    <n v="25.7"/>
    <s v="Finland"/>
    <s v="HH"/>
    <s v="Dead"/>
    <n v="34"/>
    <x v="0"/>
  </r>
  <r>
    <x v="8"/>
    <n v="1966"/>
    <d v="1930-11-17T00:00:00"/>
    <n v="65.099999999999994"/>
    <n v="25.7"/>
    <s v="Finland"/>
    <s v="HH"/>
    <s v="Dead"/>
    <n v="34"/>
    <x v="0"/>
  </r>
  <r>
    <x v="8"/>
    <n v="1966"/>
    <d v="1930-11-17T00:00:00"/>
    <n v="65.099999999999994"/>
    <n v="25.7"/>
    <s v="Finland"/>
    <s v="HH"/>
    <s v="Dead"/>
    <n v="34"/>
    <x v="0"/>
  </r>
  <r>
    <x v="6"/>
    <n v="1967"/>
    <d v="1916-12-18T00:00:00"/>
    <n v="61.5"/>
    <n v="24.4"/>
    <s v="Finland"/>
    <s v="DH"/>
    <s v="Dead"/>
    <n v="428"/>
    <x v="0"/>
  </r>
  <r>
    <x v="8"/>
    <n v="1966"/>
    <d v="1920-11-16T00:00:00"/>
    <n v="65"/>
    <n v="25.5"/>
    <s v="Finland"/>
    <s v="UU"/>
    <s v="Dead"/>
    <n v="41"/>
    <x v="0"/>
  </r>
  <r>
    <x v="4"/>
    <n v="1967"/>
    <d v="1931-10-19T00:00:00"/>
    <n v="60.3"/>
    <n v="24.9"/>
    <s v="Finland"/>
    <s v="UU"/>
    <s v="Dead"/>
    <n v="373"/>
    <x v="0"/>
  </r>
  <r>
    <x v="8"/>
    <n v="1967"/>
    <d v="1920-11-17T00:00:00"/>
    <n v="61.5"/>
    <n v="21.7"/>
    <s v="Finland"/>
    <s v="RH"/>
    <s v="Alive"/>
    <n v="406"/>
    <x v="0"/>
  </r>
  <r>
    <x v="6"/>
    <n v="1966"/>
    <d v="1917-12-18T00:00:00"/>
    <n v="63.17"/>
    <n v="24.33"/>
    <s v="Finland"/>
    <s v="DH"/>
    <s v="Dead"/>
    <n v="70"/>
    <x v="12"/>
  </r>
  <r>
    <x v="3"/>
    <n v="1966"/>
    <d v="1926-01-18T00:00:00"/>
    <n v="63.17"/>
    <n v="24.33"/>
    <s v="Finland"/>
    <s v="DH"/>
    <s v="Dead"/>
    <n v="109"/>
    <x v="12"/>
  </r>
  <r>
    <x v="10"/>
    <n v="1968"/>
    <d v="1935-07-20T00:00:00"/>
    <n v="65.099999999999994"/>
    <n v="25.4"/>
    <s v="Finland"/>
    <s v="DH"/>
    <s v="Dead"/>
    <n v="662"/>
    <x v="12"/>
  </r>
  <r>
    <x v="5"/>
    <n v="1967"/>
    <d v="1928-08-18T00:00:00"/>
    <n v="65.3"/>
    <n v="25.4"/>
    <s v="Finland"/>
    <s v="DH"/>
    <s v="Dead"/>
    <n v="319"/>
    <x v="41"/>
  </r>
  <r>
    <x v="7"/>
    <n v="1968"/>
    <d v="1907-09-19T00:00:00"/>
    <n v="64.8"/>
    <n v="25.2"/>
    <s v="Finland"/>
    <s v="DH"/>
    <s v="Dead"/>
    <n v="687"/>
    <x v="12"/>
  </r>
  <r>
    <x v="5"/>
    <n v="1967"/>
    <d v="1921-08-19T00:00:00"/>
    <n v="62.1"/>
    <n v="22"/>
    <s v="Finland"/>
    <s v="DH"/>
    <s v="Dead"/>
    <n v="309"/>
    <x v="0"/>
  </r>
  <r>
    <x v="6"/>
    <n v="1966"/>
    <d v="1911-12-18T00:00:00"/>
    <n v="61.5"/>
    <n v="24.7"/>
    <s v="Finland"/>
    <s v="UU"/>
    <s v="Dead"/>
    <n v="53"/>
    <x v="0"/>
  </r>
  <r>
    <x v="6"/>
    <n v="1966"/>
    <d v="1915-12-18T00:00:00"/>
    <n v="61.5"/>
    <n v="24.7"/>
    <s v="Finland"/>
    <s v="UU"/>
    <s v="Dead"/>
    <n v="57"/>
    <x v="0"/>
  </r>
  <r>
    <x v="11"/>
    <n v="1966"/>
    <d v="1919-03-20T00:00:00"/>
    <n v="61.5"/>
    <n v="25.17"/>
    <s v="Finland"/>
    <s v="DH"/>
    <s v="Dead"/>
    <n v="167"/>
    <x v="24"/>
  </r>
  <r>
    <x v="7"/>
    <n v="1968"/>
    <d v="1927-09-19T00:00:00"/>
    <n v="61.4"/>
    <n v="23.6"/>
    <s v="Finland"/>
    <s v="UU"/>
    <s v="Dead"/>
    <n v="700"/>
    <x v="2"/>
  </r>
  <r>
    <x v="1"/>
    <n v="1968"/>
    <d v="1920-05-21T00:00:00"/>
    <n v="62.9"/>
    <n v="23"/>
    <s v="Finland"/>
    <s v="AH"/>
    <s v="Dead"/>
    <n v="595"/>
    <x v="0"/>
  </r>
  <r>
    <x v="9"/>
    <n v="1967"/>
    <d v="1931-06-21T00:00:00"/>
    <n v="64.400000000000006"/>
    <n v="26.4"/>
    <s v="Finland"/>
    <s v="DH"/>
    <s v="Dead"/>
    <n v="241"/>
    <x v="0"/>
  </r>
  <r>
    <x v="6"/>
    <n v="1966"/>
    <d v="1930-12-18T00:00:00"/>
    <n v="64.400000000000006"/>
    <n v="26.4"/>
    <s v="Finland"/>
    <s v="DH"/>
    <s v="Dead"/>
    <n v="56"/>
    <x v="0"/>
  </r>
  <r>
    <x v="8"/>
    <n v="1966"/>
    <d v="1933-11-17T00:00:00"/>
    <n v="64.8"/>
    <n v="25.4"/>
    <s v="Finland"/>
    <s v="AH"/>
    <s v="Dead"/>
    <n v="49"/>
    <x v="0"/>
  </r>
  <r>
    <x v="10"/>
    <n v="1970"/>
    <d v="1920-07-21T00:00:00"/>
    <n v="65"/>
    <n v="25.3"/>
    <s v="Finland"/>
    <s v="DH"/>
    <s v="Dead"/>
    <n v="1377"/>
    <x v="0"/>
  </r>
  <r>
    <x v="5"/>
    <n v="1967"/>
    <d v="1907-08-19T00:00:00"/>
    <n v="62.5"/>
    <n v="23.7"/>
    <s v="Finland"/>
    <s v="DH"/>
    <s v="Dead"/>
    <n v="284"/>
    <x v="83"/>
  </r>
  <r>
    <x v="11"/>
    <n v="1968"/>
    <d v="1921-03-21T00:00:00"/>
    <n v="62.5"/>
    <n v="21.3"/>
    <s v="Finland"/>
    <s v="UU"/>
    <s v="Dead"/>
    <n v="882"/>
    <x v="27"/>
  </r>
  <r>
    <x v="3"/>
    <n v="1967"/>
    <d v="1921-01-18T00:00:00"/>
    <n v="59.12"/>
    <n v="11.83"/>
    <s v="Sweden"/>
    <s v="AH"/>
    <s v="Dead"/>
    <n v="445"/>
    <x v="0"/>
  </r>
  <r>
    <x v="6"/>
    <n v="1967"/>
    <d v="1920-12-18T00:00:00"/>
    <n v="59.12"/>
    <n v="11.83"/>
    <s v="Sweden"/>
    <s v="AH"/>
    <s v="Dead"/>
    <n v="414"/>
    <x v="0"/>
  </r>
  <r>
    <x v="10"/>
    <n v="1967"/>
    <d v="1927-07-19T00:00:00"/>
    <n v="57.48"/>
    <n v="18.38"/>
    <s v="Sweden"/>
    <s v="UU"/>
    <s v="Dead"/>
    <n v="269"/>
    <x v="0"/>
  </r>
  <r>
    <x v="8"/>
    <n v="1966"/>
    <d v="1929-11-17T00:00:00"/>
    <n v="57.95"/>
    <n v="12.1"/>
    <s v="Sweden"/>
    <s v="AH"/>
    <s v="Dead"/>
    <n v="46"/>
    <x v="0"/>
  </r>
  <r>
    <x v="8"/>
    <n v="1967"/>
    <d v="1930-11-18T00:00:00"/>
    <n v="57.95"/>
    <n v="12.1"/>
    <s v="Sweden"/>
    <s v="DH"/>
    <s v="Dead"/>
    <n v="412"/>
    <x v="0"/>
  </r>
  <r>
    <x v="7"/>
    <n v="1967"/>
    <d v="1918-09-18T00:00:00"/>
    <n v="58.28"/>
    <n v="14.7"/>
    <s v="Sweden"/>
    <s v="DH"/>
    <s v="Dead"/>
    <n v="353"/>
    <x v="10"/>
  </r>
  <r>
    <x v="7"/>
    <n v="1968"/>
    <d v="1920-09-18T00:00:00"/>
    <n v="55.45"/>
    <n v="13.38"/>
    <s v="Sweden"/>
    <s v="DH"/>
    <s v="Dead"/>
    <n v="715"/>
    <x v="45"/>
  </r>
  <r>
    <x v="10"/>
    <n v="1968"/>
    <d v="1909-07-20T00:00:00"/>
    <n v="55.55"/>
    <n v="13.08"/>
    <s v="Sweden"/>
    <s v="UU"/>
    <s v="Dead"/>
    <n v="643"/>
    <x v="10"/>
  </r>
  <r>
    <x v="0"/>
    <n v="1967"/>
    <d v="1928-02-18T00:00:00"/>
    <n v="47.27"/>
    <n v="11.2"/>
    <s v="Austria"/>
    <s v="DH"/>
    <s v="Dead"/>
    <n v="123"/>
    <x v="0"/>
  </r>
  <r>
    <x v="10"/>
    <n v="1968"/>
    <d v="1915-07-20T00:00:00"/>
    <n v="57.08"/>
    <n v="9.93"/>
    <s v="Denmark"/>
    <s v="RH"/>
    <s v="Alive"/>
    <n v="246"/>
    <x v="0"/>
  </r>
  <r>
    <x v="8"/>
    <n v="1968"/>
    <d v="1929-11-19T00:00:00"/>
    <n v="53.4"/>
    <n v="-2.2000000000000002"/>
    <s v="UK"/>
    <s v="DH"/>
    <s v="Dead"/>
    <n v="419"/>
    <x v="0"/>
  </r>
  <r>
    <x v="11"/>
    <n v="1976"/>
    <d v="1931-03-30T00:00:00"/>
    <n v="53.8"/>
    <n v="-1.4"/>
    <s v="UK"/>
    <s v="DH"/>
    <s v="Dead"/>
    <n v="3491"/>
    <x v="0"/>
  </r>
  <r>
    <x v="8"/>
    <n v="1968"/>
    <d v="1924-11-18T00:00:00"/>
    <n v="53.5"/>
    <n v="-0.7"/>
    <s v="UK"/>
    <s v="DH"/>
    <s v="Dead"/>
    <n v="427"/>
    <x v="43"/>
  </r>
  <r>
    <x v="8"/>
    <n v="1967"/>
    <d v="1908-11-17T00:00:00"/>
    <n v="53.2"/>
    <n v="-0.7"/>
    <s v="UK"/>
    <s v="UU"/>
    <s v="Dead"/>
    <n v="45"/>
    <x v="4"/>
  </r>
  <r>
    <x v="3"/>
    <n v="1970"/>
    <d v="1928-01-22T00:00:00"/>
    <n v="52.1"/>
    <n v="-1.3"/>
    <s v="UK"/>
    <s v="UU"/>
    <s v="Dead"/>
    <n v="1227"/>
    <x v="0"/>
  </r>
  <r>
    <x v="3"/>
    <n v="1968"/>
    <d v="1927-01-20T00:00:00"/>
    <n v="52.1"/>
    <n v="6.1"/>
    <s v="Netherlands"/>
    <s v="DH"/>
    <s v="Dead"/>
    <n v="508"/>
    <x v="4"/>
  </r>
  <r>
    <x v="3"/>
    <n v="1967"/>
    <d v="1915-01-19T00:00:00"/>
    <n v="52.1"/>
    <n v="6.1"/>
    <s v="Netherlands"/>
    <s v="DH"/>
    <s v="Dead"/>
    <n v="130"/>
    <x v="4"/>
  </r>
  <r>
    <x v="8"/>
    <n v="1967"/>
    <d v="1930-11-18T00:00:00"/>
    <n v="59.87"/>
    <n v="10.43"/>
    <s v="Norway"/>
    <s v="UU"/>
    <s v="Dead"/>
    <n v="33"/>
    <x v="0"/>
  </r>
  <r>
    <x v="8"/>
    <n v="1967"/>
    <d v="1933-11-18T00:00:00"/>
    <n v="54.4"/>
    <n v="18.57"/>
    <s v="Poland"/>
    <s v="UU"/>
    <s v="Dead"/>
    <n v="30"/>
    <x v="13"/>
  </r>
  <r>
    <x v="2"/>
    <n v="1968"/>
    <d v="1911-04-21T00:00:00"/>
    <n v="63.1"/>
    <n v="23.5"/>
    <s v="Finland"/>
    <s v="DH"/>
    <s v="Dead"/>
    <n v="544"/>
    <x v="39"/>
  </r>
  <r>
    <x v="7"/>
    <n v="1969"/>
    <d v="1919-09-20T00:00:00"/>
    <n v="61.2"/>
    <n v="22.7"/>
    <s v="Finland"/>
    <s v="DH"/>
    <s v="Dead"/>
    <n v="681"/>
    <x v="75"/>
  </r>
  <r>
    <x v="6"/>
    <n v="1968"/>
    <d v="1912-12-19T00:00:00"/>
    <n v="65.2"/>
    <n v="25.4"/>
    <s v="Finland"/>
    <s v="UU"/>
    <s v="Dead"/>
    <n v="407"/>
    <x v="27"/>
  </r>
  <r>
    <x v="5"/>
    <n v="1968"/>
    <d v="1925-08-20T00:00:00"/>
    <n v="62.3"/>
    <n v="21.3"/>
    <s v="Finland"/>
    <s v="UU"/>
    <s v="Dead"/>
    <n v="307"/>
    <x v="15"/>
  </r>
  <r>
    <x v="10"/>
    <n v="1969"/>
    <d v="1934-07-21T00:00:00"/>
    <n v="61.8"/>
    <n v="23.7"/>
    <s v="Finland"/>
    <s v="DH"/>
    <s v="Dead"/>
    <n v="635"/>
    <x v="0"/>
  </r>
  <r>
    <x v="10"/>
    <n v="1968"/>
    <d v="1913-07-20T00:00:00"/>
    <n v="61.8"/>
    <n v="23.7"/>
    <s v="Finland"/>
    <s v="DH"/>
    <s v="Dead"/>
    <n v="249"/>
    <x v="0"/>
  </r>
  <r>
    <x v="6"/>
    <n v="1969"/>
    <d v="1930-12-21T00:00:00"/>
    <n v="61.5"/>
    <n v="23.8"/>
    <s v="Finland"/>
    <s v="UU"/>
    <s v="Dead"/>
    <n v="827"/>
    <x v="0"/>
  </r>
  <r>
    <x v="3"/>
    <n v="1967"/>
    <d v="1907-01-19T00:00:00"/>
    <n v="57.9"/>
    <n v="11.97"/>
    <s v="Sweden"/>
    <s v="DH"/>
    <s v="Dead"/>
    <n v="57"/>
    <x v="0"/>
  </r>
  <r>
    <x v="11"/>
    <n v="1975"/>
    <d v="1925-03-28T00:00:00"/>
    <n v="59.4"/>
    <n v="16.43"/>
    <s v="Sweden"/>
    <s v="UU"/>
    <s v="Dead"/>
    <n v="3099"/>
    <x v="13"/>
  </r>
  <r>
    <x v="10"/>
    <n v="1969"/>
    <d v="1906-07-21T00:00:00"/>
    <n v="51.2"/>
    <n v="3.2"/>
    <s v="Belgium"/>
    <s v="RH"/>
    <s v="Dead"/>
    <n v="265"/>
    <x v="5"/>
  </r>
  <r>
    <x v="0"/>
    <n v="1968"/>
    <d v="1932-02-19T00:00:00"/>
    <n v="50.8"/>
    <n v="3.2"/>
    <s v="Belgium"/>
    <s v="DH"/>
    <s v="Dead"/>
    <n v="146"/>
    <x v="0"/>
  </r>
  <r>
    <x v="8"/>
    <n v="1968"/>
    <d v="1906-11-19T00:00:00"/>
    <n v="49.1"/>
    <n v="15.05"/>
    <s v="Czech Republic"/>
    <s v="DH"/>
    <s v="Dead"/>
    <n v="36"/>
    <x v="0"/>
  </r>
  <r>
    <x v="8"/>
    <n v="1968"/>
    <d v="1921-11-19T00:00:00"/>
    <n v="49.47"/>
    <n v="8.6"/>
    <s v="Germany"/>
    <s v="DH"/>
    <s v="Dead"/>
    <n v="50"/>
    <x v="0"/>
  </r>
  <r>
    <x v="8"/>
    <n v="1968"/>
    <d v="1921-11-19T00:00:00"/>
    <n v="49.47"/>
    <n v="8.6"/>
    <s v="Germany"/>
    <s v="DH"/>
    <s v="Dead"/>
    <n v="50"/>
    <x v="0"/>
  </r>
  <r>
    <x v="5"/>
    <n v="1969"/>
    <d v="1911-08-21T00:00:00"/>
    <n v="55.93"/>
    <n v="12.32"/>
    <s v="Denmark"/>
    <s v="DH"/>
    <s v="Dead"/>
    <n v="324"/>
    <x v="0"/>
  </r>
  <r>
    <x v="1"/>
    <n v="1969"/>
    <d v="1921-05-22T00:00:00"/>
    <n v="56.05"/>
    <n v="12.42"/>
    <s v="Denmark"/>
    <s v="DH"/>
    <s v="Dead"/>
    <n v="238"/>
    <x v="4"/>
  </r>
  <r>
    <x v="6"/>
    <n v="1968"/>
    <d v="1913-12-20T00:00:00"/>
    <n v="56.03"/>
    <n v="12.62"/>
    <s v="Denmark"/>
    <s v="DH"/>
    <s v="Dead"/>
    <n v="64"/>
    <x v="0"/>
  </r>
  <r>
    <x v="5"/>
    <n v="1972"/>
    <d v="1935-08-24T00:00:00"/>
    <n v="57.73"/>
    <n v="10.6"/>
    <s v="Denmark"/>
    <s v="DH"/>
    <s v="Dead"/>
    <n v="1438"/>
    <x v="0"/>
  </r>
  <r>
    <x v="2"/>
    <n v="1969"/>
    <d v="1932-04-21T00:00:00"/>
    <n v="55.95"/>
    <n v="8.67"/>
    <s v="Denmark"/>
    <s v="DH"/>
    <s v="Dead"/>
    <n v="568"/>
    <x v="0"/>
  </r>
  <r>
    <x v="4"/>
    <n v="1983"/>
    <d v="1929-11-04T00:00:00"/>
    <n v="51.8"/>
    <n v="-0.67"/>
    <s v="UK"/>
    <s v="ND"/>
    <s v="Dead"/>
    <n v="5520"/>
    <x v="4"/>
  </r>
  <r>
    <x v="2"/>
    <n v="1968"/>
    <d v="1914-04-21T00:00:00"/>
    <n v="51.4"/>
    <n v="-0.4"/>
    <s v="UK"/>
    <s v="UU"/>
    <s v="Dead"/>
    <n v="189"/>
    <x v="0"/>
  </r>
  <r>
    <x v="9"/>
    <n v="1969"/>
    <d v="1928-06-22T00:00:00"/>
    <n v="51.4"/>
    <n v="-0.4"/>
    <s v="UK"/>
    <s v="UU"/>
    <s v="Dead"/>
    <n v="266"/>
    <x v="0"/>
  </r>
  <r>
    <x v="0"/>
    <n v="1968"/>
    <d v="1926-02-19T00:00:00"/>
    <n v="51.1"/>
    <n v="1.2"/>
    <s v="UK"/>
    <s v="DH"/>
    <s v="Dead"/>
    <n v="157"/>
    <x v="0"/>
  </r>
  <r>
    <x v="6"/>
    <n v="1968"/>
    <d v="1909-12-20T00:00:00"/>
    <n v="51.1"/>
    <n v="1.2"/>
    <s v="UK"/>
    <s v="UU"/>
    <s v="Dead"/>
    <n v="80"/>
    <x v="0"/>
  </r>
  <r>
    <x v="4"/>
    <n v="1970"/>
    <d v="1921-10-22T00:00:00"/>
    <n v="53.3"/>
    <n v="-2.8"/>
    <s v="UK"/>
    <s v="DH"/>
    <s v="Dead"/>
    <n v="765"/>
    <x v="4"/>
  </r>
  <r>
    <x v="6"/>
    <n v="1968"/>
    <d v="1931-12-20T00:00:00"/>
    <n v="53.6"/>
    <n v="-1.6"/>
    <s v="UK"/>
    <s v="UU"/>
    <s v="Dead"/>
    <n v="86"/>
    <x v="0"/>
  </r>
  <r>
    <x v="6"/>
    <n v="1976"/>
    <d v="1925-12-28T00:00:00"/>
    <n v="53.5"/>
    <n v="-2"/>
    <s v="UK"/>
    <s v="UU"/>
    <s v="Dead"/>
    <n v="2970"/>
    <x v="0"/>
  </r>
  <r>
    <x v="6"/>
    <n v="1968"/>
    <d v="1930-12-20T00:00:00"/>
    <n v="63.78"/>
    <n v="11.42"/>
    <s v="Norway"/>
    <s v="UU"/>
    <s v="Unknown"/>
    <n v="82"/>
    <x v="0"/>
  </r>
  <r>
    <x v="6"/>
    <n v="1969"/>
    <d v="1936-12-20T00:00:00"/>
    <n v="60.17"/>
    <n v="5.32"/>
    <s v="Norway"/>
    <s v="UU"/>
    <s v="Dead"/>
    <n v="447"/>
    <x v="12"/>
  </r>
  <r>
    <x v="0"/>
    <n v="1968"/>
    <d v="1920-02-19T00:00:00"/>
    <n v="59.32"/>
    <n v="10.73"/>
    <s v="Norway"/>
    <s v="DH"/>
    <s v="Dead"/>
    <n v="132"/>
    <x v="0"/>
  </r>
  <r>
    <x v="11"/>
    <n v="1969"/>
    <d v="1908-03-22T00:00:00"/>
    <n v="60.22"/>
    <n v="5.27"/>
    <s v="Norway"/>
    <s v="DH"/>
    <s v="Dead"/>
    <n v="525"/>
    <x v="4"/>
  </r>
  <r>
    <x v="8"/>
    <n v="1968"/>
    <d v="1918-11-19T00:00:00"/>
    <n v="60.23"/>
    <n v="5.3"/>
    <s v="Norway"/>
    <s v="AH"/>
    <s v="Dead"/>
    <n v="48"/>
    <x v="0"/>
  </r>
  <r>
    <x v="5"/>
    <n v="1969"/>
    <d v="1920-08-20T00:00:00"/>
    <n v="60.82"/>
    <n v="5"/>
    <s v="Norway"/>
    <s v="UU"/>
    <s v="Dead"/>
    <n v="317"/>
    <x v="10"/>
  </r>
  <r>
    <x v="11"/>
    <n v="1970"/>
    <d v="1921-03-23T00:00:00"/>
    <n v="60.77"/>
    <n v="5.03"/>
    <s v="Norway"/>
    <s v="UU"/>
    <s v="Dead"/>
    <n v="895"/>
    <x v="24"/>
  </r>
  <r>
    <x v="8"/>
    <n v="1969"/>
    <d v="1920-11-19T00:00:00"/>
    <n v="60.37"/>
    <n v="5.3"/>
    <s v="Norway"/>
    <s v="DH"/>
    <s v="Dead"/>
    <n v="404"/>
    <x v="11"/>
  </r>
  <r>
    <x v="7"/>
    <n v="1969"/>
    <d v="1926-09-20T00:00:00"/>
    <n v="69.400000000000006"/>
    <n v="25.9"/>
    <s v="Finland"/>
    <s v="UU"/>
    <s v="Dead"/>
    <n v="307"/>
    <x v="10"/>
  </r>
  <r>
    <x v="11"/>
    <n v="1968"/>
    <d v="1911-03-22T00:00:00"/>
    <n v="61.8"/>
    <n v="23.7"/>
    <s v="Finland"/>
    <s v="DH"/>
    <s v="Dead"/>
    <n v="149"/>
    <x v="0"/>
  </r>
  <r>
    <x v="8"/>
    <n v="1968"/>
    <d v="1915-11-19T00:00:00"/>
    <n v="61.5"/>
    <n v="24"/>
    <s v="Finland"/>
    <s v="DH"/>
    <s v="Dead"/>
    <n v="42"/>
    <x v="0"/>
  </r>
  <r>
    <x v="10"/>
    <n v="1969"/>
    <d v="1928-07-20T00:00:00"/>
    <n v="61.5"/>
    <n v="24"/>
    <s v="Finland"/>
    <s v="DH"/>
    <s v="Dead"/>
    <n v="298"/>
    <x v="0"/>
  </r>
  <r>
    <x v="6"/>
    <n v="1968"/>
    <d v="1934-12-20T00:00:00"/>
    <n v="62.3"/>
    <n v="21.4"/>
    <s v="Finland"/>
    <s v="DH"/>
    <s v="Dead"/>
    <n v="87"/>
    <x v="13"/>
  </r>
  <r>
    <x v="6"/>
    <n v="1969"/>
    <d v="1931-12-21T00:00:00"/>
    <n v="62.2"/>
    <n v="21.8"/>
    <s v="Finland"/>
    <s v="UU"/>
    <s v="Dead"/>
    <n v="446"/>
    <x v="15"/>
  </r>
  <r>
    <x v="5"/>
    <n v="1970"/>
    <d v="1930-08-22T00:00:00"/>
    <n v="60.2"/>
    <n v="24.6"/>
    <s v="Finland"/>
    <s v="DH"/>
    <s v="Dead"/>
    <n v="697"/>
    <x v="0"/>
  </r>
  <r>
    <x v="6"/>
    <n v="1968"/>
    <d v="1913-12-20T00:00:00"/>
    <n v="65.099999999999994"/>
    <n v="25.4"/>
    <s v="Finland"/>
    <s v="PD"/>
    <s v="Dead"/>
    <n v="24"/>
    <x v="0"/>
  </r>
  <r>
    <x v="6"/>
    <n v="1968"/>
    <d v="1919-12-20T00:00:00"/>
    <n v="64.5"/>
    <n v="26.7"/>
    <s v="Finland"/>
    <s v="DH"/>
    <s v="Dead"/>
    <n v="73"/>
    <x v="0"/>
  </r>
  <r>
    <x v="0"/>
    <n v="1968"/>
    <d v="1929-02-18T00:00:00"/>
    <n v="64.5"/>
    <n v="26.7"/>
    <s v="Finland"/>
    <s v="DH"/>
    <s v="Dead"/>
    <n v="143"/>
    <x v="0"/>
  </r>
  <r>
    <x v="6"/>
    <n v="1969"/>
    <d v="1920-12-20T00:00:00"/>
    <n v="64.5"/>
    <n v="26.7"/>
    <s v="Finland"/>
    <s v="DH"/>
    <s v="Dead"/>
    <n v="439"/>
    <x v="0"/>
  </r>
  <r>
    <x v="9"/>
    <n v="1969"/>
    <d v="1922-06-23T00:00:00"/>
    <n v="60.5"/>
    <n v="25"/>
    <s v="Finland"/>
    <s v="DH"/>
    <s v="Dead"/>
    <n v="254"/>
    <x v="15"/>
  </r>
  <r>
    <x v="8"/>
    <n v="1968"/>
    <d v="1920-11-18T00:00:00"/>
    <n v="57.82"/>
    <n v="12.42"/>
    <s v="Sweden"/>
    <s v="UU"/>
    <s v="Dead"/>
    <n v="23"/>
    <x v="0"/>
  </r>
  <r>
    <x v="8"/>
    <n v="1968"/>
    <d v="1906-11-19T00:00:00"/>
    <n v="59.48"/>
    <n v="14.2"/>
    <s v="Sweden"/>
    <s v="UU"/>
    <s v="Dead"/>
    <n v="36"/>
    <x v="4"/>
  </r>
  <r>
    <x v="10"/>
    <n v="1969"/>
    <d v="1930-07-21T00:00:00"/>
    <n v="59.3"/>
    <n v="16.649999999999999"/>
    <s v="Sweden"/>
    <s v="DH"/>
    <s v="Dead"/>
    <n v="308"/>
    <x v="10"/>
  </r>
  <r>
    <x v="7"/>
    <n v="1970"/>
    <d v="1922-09-21T00:00:00"/>
    <n v="59.43"/>
    <n v="16.45"/>
    <s v="Sweden"/>
    <s v="UU"/>
    <s v="Dead"/>
    <n v="714"/>
    <x v="4"/>
  </r>
  <r>
    <x v="4"/>
    <n v="1969"/>
    <d v="1911-10-21T00:00:00"/>
    <n v="58.25"/>
    <n v="11.7"/>
    <s v="Sweden"/>
    <s v="UU"/>
    <s v="Dead"/>
    <n v="368"/>
    <x v="15"/>
  </r>
  <r>
    <x v="0"/>
    <n v="1968"/>
    <d v="1921-02-18T00:00:00"/>
    <n v="58.3"/>
    <n v="11.93"/>
    <s v="Sweden"/>
    <s v="DH"/>
    <s v="Dead"/>
    <n v="135"/>
    <x v="4"/>
  </r>
  <r>
    <x v="11"/>
    <n v="1969"/>
    <d v="1930-03-23T00:00:00"/>
    <n v="58.23"/>
    <n v="11.77"/>
    <s v="Sweden"/>
    <s v="DH"/>
    <s v="Dead"/>
    <n v="539"/>
    <x v="2"/>
  </r>
  <r>
    <x v="4"/>
    <n v="1968"/>
    <d v="1928-10-19T00:00:00"/>
    <n v="58.25"/>
    <n v="11.87"/>
    <s v="Sweden"/>
    <s v="UU"/>
    <s v="Dead"/>
    <n v="22"/>
    <x v="0"/>
  </r>
  <r>
    <x v="0"/>
    <n v="1968"/>
    <d v="1921-02-18T00:00:00"/>
    <n v="58.23"/>
    <n v="11.9"/>
    <s v="Sweden"/>
    <s v="ND"/>
    <s v="Dead"/>
    <n v="125"/>
    <x v="24"/>
  </r>
  <r>
    <x v="0"/>
    <n v="1969"/>
    <d v="1921-02-19T00:00:00"/>
    <n v="56.02"/>
    <n v="13.18"/>
    <s v="Sweden"/>
    <s v="UU"/>
    <s v="Dead"/>
    <n v="510"/>
    <x v="39"/>
  </r>
  <r>
    <x v="10"/>
    <n v="1970"/>
    <d v="1906-07-22T00:00:00"/>
    <n v="50.3"/>
    <n v="4.4000000000000004"/>
    <s v="Belgium"/>
    <s v="UU"/>
    <s v="Dead"/>
    <n v="280"/>
    <x v="0"/>
  </r>
  <r>
    <x v="9"/>
    <n v="1970"/>
    <d v="1933-06-23T00:00:00"/>
    <n v="51.02"/>
    <n v="10.67"/>
    <s v="Germany"/>
    <s v="DH"/>
    <s v="Dead"/>
    <n v="280"/>
    <x v="4"/>
  </r>
  <r>
    <x v="1"/>
    <n v="1975"/>
    <d v="1917-05-28T00:00:00"/>
    <n v="51.33"/>
    <n v="10.77"/>
    <s v="Germany"/>
    <s v="UU"/>
    <s v="Dead"/>
    <n v="2059"/>
    <x v="84"/>
  </r>
  <r>
    <x v="8"/>
    <n v="1969"/>
    <d v="1907-11-20T00:00:00"/>
    <n v="50.95"/>
    <n v="10.72"/>
    <s v="Germany"/>
    <s v="AH"/>
    <s v="Dead"/>
    <n v="39"/>
    <x v="23"/>
  </r>
  <r>
    <x v="4"/>
    <n v="1971"/>
    <d v="1911-10-23T00:00:00"/>
    <n v="52.22"/>
    <n v="13.47"/>
    <s v="Germany"/>
    <s v="UU"/>
    <s v="Dead"/>
    <n v="744"/>
    <x v="3"/>
  </r>
  <r>
    <x v="9"/>
    <n v="1972"/>
    <d v="1917-06-25T00:00:00"/>
    <n v="52.57"/>
    <n v="12.33"/>
    <s v="Germany"/>
    <s v="DH"/>
    <s v="Dead"/>
    <n v="974"/>
    <x v="10"/>
  </r>
  <r>
    <x v="2"/>
    <n v="1969"/>
    <d v="1936-04-21T00:00:00"/>
    <n v="52.6"/>
    <n v="12.35"/>
    <s v="Germany"/>
    <s v="DH"/>
    <s v="Dead"/>
    <n v="198"/>
    <x v="0"/>
  </r>
  <r>
    <x v="6"/>
    <n v="1969"/>
    <d v="1927-12-21T00:00:00"/>
    <n v="49.77"/>
    <n v="11.07"/>
    <s v="Germany"/>
    <s v="DH"/>
    <s v="Dead"/>
    <n v="86"/>
    <x v="10"/>
  </r>
  <r>
    <x v="6"/>
    <n v="1969"/>
    <d v="1923-12-21T00:00:00"/>
    <n v="49.77"/>
    <n v="11.07"/>
    <s v="Germany"/>
    <s v="DH"/>
    <s v="Dead"/>
    <n v="82"/>
    <x v="10"/>
  </r>
  <r>
    <x v="11"/>
    <n v="1969"/>
    <d v="1907-03-23T00:00:00"/>
    <n v="57.28"/>
    <n v="9.67"/>
    <s v="Denmark"/>
    <s v="DH"/>
    <s v="Dead"/>
    <n v="149"/>
    <x v="2"/>
  </r>
  <r>
    <x v="8"/>
    <n v="1969"/>
    <d v="1910-11-20T00:00:00"/>
    <n v="55.8"/>
    <n v="-4.4000000000000004"/>
    <s v="UK"/>
    <s v="DH"/>
    <s v="Dead"/>
    <n v="16"/>
    <x v="0"/>
  </r>
  <r>
    <x v="5"/>
    <n v="1970"/>
    <d v="1918-08-22T00:00:00"/>
    <n v="54.5"/>
    <n v="-1.6"/>
    <s v="UK"/>
    <s v="UU"/>
    <s v="Dead"/>
    <n v="325"/>
    <x v="0"/>
  </r>
  <r>
    <x v="10"/>
    <n v="1971"/>
    <d v="1915-07-23T00:00:00"/>
    <n v="52.2"/>
    <n v="0"/>
    <s v="UK"/>
    <s v="UU"/>
    <s v="Dead"/>
    <n v="665"/>
    <x v="13"/>
  </r>
  <r>
    <x v="3"/>
    <n v="1969"/>
    <d v="1929-01-20T00:00:00"/>
    <n v="57.5"/>
    <n v="-1.8"/>
    <s v="UK"/>
    <s v="UU"/>
    <s v="Dead"/>
    <n v="122"/>
    <x v="20"/>
  </r>
  <r>
    <x v="9"/>
    <n v="1970"/>
    <d v="1920-06-23T00:00:00"/>
    <n v="52.2"/>
    <n v="4.4000000000000004"/>
    <s v="Netherlands"/>
    <s v="AH"/>
    <s v="Dead"/>
    <n v="257"/>
    <x v="20"/>
  </r>
  <r>
    <x v="5"/>
    <n v="1974"/>
    <d v="1935-08-26T00:00:00"/>
    <n v="53.1"/>
    <n v="4.8"/>
    <s v="Netherlands"/>
    <s v="UU"/>
    <s v="Dead"/>
    <n v="1800"/>
    <x v="4"/>
  </r>
  <r>
    <x v="7"/>
    <n v="1970"/>
    <d v="1910-09-21T00:00:00"/>
    <n v="51.9"/>
    <n v="5.5"/>
    <s v="Netherlands"/>
    <s v="DH"/>
    <s v="Dead"/>
    <n v="343"/>
    <x v="38"/>
  </r>
  <r>
    <x v="7"/>
    <n v="1970"/>
    <d v="1910-09-21T00:00:00"/>
    <n v="51.9"/>
    <n v="5.5"/>
    <s v="Netherlands"/>
    <s v="DH"/>
    <s v="Dead"/>
    <n v="343"/>
    <x v="38"/>
  </r>
  <r>
    <x v="4"/>
    <n v="1970"/>
    <d v="1907-10-22T00:00:00"/>
    <n v="52.7"/>
    <n v="4.8"/>
    <s v="Netherlands"/>
    <s v="DH"/>
    <s v="Dead"/>
    <n v="370"/>
    <x v="20"/>
  </r>
  <r>
    <x v="7"/>
    <n v="1972"/>
    <d v="1931-09-23T00:00:00"/>
    <n v="53.1"/>
    <n v="4.8"/>
    <s v="Netherlands"/>
    <s v="DH"/>
    <s v="Dead"/>
    <n v="1088"/>
    <x v="4"/>
  </r>
  <r>
    <x v="7"/>
    <n v="1981"/>
    <d v="1936-10-01T00:00:00"/>
    <n v="53.12"/>
    <n v="4.78"/>
    <s v="Netherlands"/>
    <s v="UU"/>
    <s v="Dead"/>
    <n v="4380"/>
    <x v="0"/>
  </r>
  <r>
    <x v="7"/>
    <n v="1971"/>
    <d v="1913-09-22T00:00:00"/>
    <n v="52.33"/>
    <n v="5.67"/>
    <s v="Netherlands"/>
    <s v="AH"/>
    <s v="Dead"/>
    <n v="714"/>
    <x v="45"/>
  </r>
  <r>
    <x v="6"/>
    <n v="1969"/>
    <d v="1920-12-20T00:00:00"/>
    <n v="59.12"/>
    <n v="9.77"/>
    <s v="Norway"/>
    <s v="RH"/>
    <s v="Alive"/>
    <n v="28"/>
    <x v="5"/>
  </r>
  <r>
    <x v="1"/>
    <n v="1982"/>
    <d v="1915-06-05T00:00:00"/>
    <n v="58.08"/>
    <n v="6.6"/>
    <s v="Norway"/>
    <s v="UU"/>
    <s v="Dead"/>
    <n v="4584"/>
    <x v="10"/>
  </r>
  <r>
    <x v="6"/>
    <n v="1971"/>
    <d v="1924-12-22T00:00:00"/>
    <n v="61.9"/>
    <n v="23.2"/>
    <s v="Finland"/>
    <s v="DH"/>
    <s v="Dead"/>
    <n v="798"/>
    <x v="54"/>
  </r>
  <r>
    <x v="4"/>
    <n v="1971"/>
    <d v="1910-10-23T00:00:00"/>
    <n v="61.1"/>
    <n v="22.8"/>
    <s v="Finland"/>
    <s v="DH"/>
    <s v="Dead"/>
    <n v="736"/>
    <x v="13"/>
  </r>
  <r>
    <x v="5"/>
    <n v="1972"/>
    <d v="1935-08-24T00:00:00"/>
    <n v="64.900000000000006"/>
    <n v="25.6"/>
    <s v="Finland"/>
    <s v="PD"/>
    <s v="Dead"/>
    <n v="1050"/>
    <x v="5"/>
  </r>
  <r>
    <x v="5"/>
    <n v="1970"/>
    <d v="1923-08-22T00:00:00"/>
    <n v="62.6"/>
    <n v="21.9"/>
    <s v="Finland"/>
    <s v="DH"/>
    <s v="Dead"/>
    <n v="315"/>
    <x v="85"/>
  </r>
  <r>
    <x v="3"/>
    <n v="1971"/>
    <d v="1926-01-23T00:00:00"/>
    <n v="60.8"/>
    <n v="24.8"/>
    <s v="Finland"/>
    <s v="UU"/>
    <s v="Dead"/>
    <n v="834"/>
    <x v="0"/>
  </r>
  <r>
    <x v="3"/>
    <n v="1970"/>
    <d v="1912-01-22T00:00:00"/>
    <n v="62.9"/>
    <n v="23"/>
    <s v="Finland"/>
    <s v="DH"/>
    <s v="Dead"/>
    <n v="468"/>
    <x v="0"/>
  </r>
  <r>
    <x v="3"/>
    <n v="1970"/>
    <d v="1908-01-22T00:00:00"/>
    <n v="61.5"/>
    <n v="21.6"/>
    <s v="Finland"/>
    <s v="DH"/>
    <s v="Dead"/>
    <n v="459"/>
    <x v="23"/>
  </r>
  <r>
    <x v="5"/>
    <n v="1970"/>
    <d v="1913-08-22T00:00:00"/>
    <n v="61.5"/>
    <n v="24"/>
    <s v="Finland"/>
    <s v="PD"/>
    <s v="Dead"/>
    <n v="313"/>
    <x v="13"/>
  </r>
  <r>
    <x v="6"/>
    <n v="1969"/>
    <d v="1934-12-21T00:00:00"/>
    <n v="64.5"/>
    <n v="26.7"/>
    <s v="Finland"/>
    <s v="DH"/>
    <s v="Dead"/>
    <n v="89"/>
    <x v="0"/>
  </r>
  <r>
    <x v="6"/>
    <n v="1970"/>
    <d v="1927-12-22T00:00:00"/>
    <n v="64.5"/>
    <n v="26.7"/>
    <s v="Finland"/>
    <s v="DH"/>
    <s v="Dead"/>
    <n v="447"/>
    <x v="0"/>
  </r>
  <r>
    <x v="1"/>
    <n v="1971"/>
    <d v="1911-05-25T00:00:00"/>
    <n v="64.5"/>
    <n v="26.7"/>
    <s v="Finland"/>
    <s v="DH"/>
    <s v="Dead"/>
    <n v="584"/>
    <x v="0"/>
  </r>
  <r>
    <x v="6"/>
    <n v="1969"/>
    <d v="1920-12-20T00:00:00"/>
    <n v="62.3"/>
    <n v="21.4"/>
    <s v="Finland"/>
    <s v="UU"/>
    <s v="Dead"/>
    <n v="70"/>
    <x v="0"/>
  </r>
  <r>
    <x v="0"/>
    <n v="1969"/>
    <d v="1930-02-20T00:00:00"/>
    <n v="62.3"/>
    <n v="24.5"/>
    <s v="Finland"/>
    <s v="PD"/>
    <s v="Dead"/>
    <n v="131"/>
    <x v="23"/>
  </r>
  <r>
    <x v="0"/>
    <n v="1969"/>
    <d v="1929-02-19T00:00:00"/>
    <n v="62.3"/>
    <n v="24.7"/>
    <s v="Finland"/>
    <s v="PD"/>
    <s v="Dead"/>
    <n v="130"/>
    <x v="5"/>
  </r>
  <r>
    <x v="5"/>
    <n v="1970"/>
    <d v="1920-08-21T00:00:00"/>
    <n v="62.9"/>
    <n v="22.8"/>
    <s v="Finland"/>
    <s v="UU"/>
    <s v="Dead"/>
    <n v="307"/>
    <x v="5"/>
  </r>
  <r>
    <x v="8"/>
    <n v="1969"/>
    <d v="1918-11-20T00:00:00"/>
    <n v="55.4"/>
    <n v="12.93"/>
    <s v="Sweden"/>
    <s v="AH"/>
    <s v="Dead"/>
    <n v="26"/>
    <x v="4"/>
  </r>
  <r>
    <x v="8"/>
    <n v="1969"/>
    <d v="1920-11-19T00:00:00"/>
    <n v="59.37"/>
    <n v="16.5"/>
    <s v="Sweden"/>
    <s v="UU"/>
    <s v="Dead"/>
    <n v="42"/>
    <x v="0"/>
  </r>
  <r>
    <x v="2"/>
    <n v="1971"/>
    <d v="1936-04-23T00:00:00"/>
    <n v="57.47"/>
    <n v="18.45"/>
    <s v="Sweden"/>
    <s v="DH"/>
    <s v="Dead"/>
    <n v="940"/>
    <x v="10"/>
  </r>
  <r>
    <x v="7"/>
    <n v="1973"/>
    <d v="1914-09-24T00:00:00"/>
    <n v="59.32"/>
    <n v="16.47"/>
    <s v="Sweden"/>
    <s v="DH"/>
    <s v="Dead"/>
    <n v="1434"/>
    <x v="24"/>
  </r>
  <r>
    <x v="8"/>
    <n v="1969"/>
    <d v="1929-11-20T00:00:00"/>
    <n v="58.28"/>
    <n v="11.85"/>
    <s v="Sweden"/>
    <s v="UU"/>
    <s v="Unknown"/>
    <n v="54"/>
    <x v="0"/>
  </r>
  <r>
    <x v="8"/>
    <n v="1969"/>
    <d v="1907-11-20T00:00:00"/>
    <n v="58.28"/>
    <n v="11.85"/>
    <s v="Sweden"/>
    <s v="AH"/>
    <s v="Dead"/>
    <n v="32"/>
    <x v="0"/>
  </r>
  <r>
    <x v="7"/>
    <n v="1970"/>
    <d v="1910-09-21T00:00:00"/>
    <n v="58.28"/>
    <n v="11.85"/>
    <s v="Sweden"/>
    <s v="AH"/>
    <s v="Dead"/>
    <n v="339"/>
    <x v="0"/>
  </r>
  <r>
    <x v="1"/>
    <n v="1970"/>
    <d v="1920-05-23T00:00:00"/>
    <n v="58.3"/>
    <n v="11.93"/>
    <s v="Sweden"/>
    <s v="DH"/>
    <s v="Dead"/>
    <n v="228"/>
    <x v="24"/>
  </r>
  <r>
    <x v="2"/>
    <n v="1969"/>
    <d v="1921-04-21T00:00:00"/>
    <n v="58.3"/>
    <n v="11.93"/>
    <s v="Sweden"/>
    <s v="DH"/>
    <s v="Dead"/>
    <n v="197"/>
    <x v="4"/>
  </r>
  <r>
    <x v="2"/>
    <n v="1969"/>
    <d v="1926-04-22T00:00:00"/>
    <n v="57.95"/>
    <n v="11.87"/>
    <s v="Sweden"/>
    <s v="UU"/>
    <s v="Dead"/>
    <n v="202"/>
    <x v="75"/>
  </r>
  <r>
    <x v="4"/>
    <n v="1971"/>
    <d v="1920-10-22T00:00:00"/>
    <n v="58.15"/>
    <n v="11.9"/>
    <s v="Sweden"/>
    <s v="UU"/>
    <s v="Dead"/>
    <n v="743"/>
    <x v="24"/>
  </r>
  <r>
    <x v="7"/>
    <n v="1970"/>
    <d v="1908-09-20T00:00:00"/>
    <n v="57.92"/>
    <n v="12.15"/>
    <s v="Sweden"/>
    <s v="DH"/>
    <s v="Dead"/>
    <n v="335"/>
    <x v="26"/>
  </r>
  <r>
    <x v="6"/>
    <n v="1970"/>
    <d v="1907-12-22T00:00:00"/>
    <n v="58.3"/>
    <n v="11.92"/>
    <s v="Sweden"/>
    <s v="RH"/>
    <s v="Alive"/>
    <n v="420"/>
    <x v="24"/>
  </r>
  <r>
    <x v="2"/>
    <n v="1969"/>
    <d v="1928-04-21T00:00:00"/>
    <n v="58.8"/>
    <n v="17.43"/>
    <s v="Sweden"/>
    <s v="DH"/>
    <s v="Dead"/>
    <n v="202"/>
    <x v="38"/>
  </r>
  <r>
    <x v="3"/>
    <n v="1970"/>
    <d v="1921-01-21T00:00:00"/>
    <n v="50.03"/>
    <n v="15.97"/>
    <s v="Czech Republic"/>
    <s v="DH"/>
    <s v="Dead"/>
    <n v="64"/>
    <x v="0"/>
  </r>
  <r>
    <x v="7"/>
    <n v="1970"/>
    <d v="1936-09-20T00:00:00"/>
    <n v="50.58"/>
    <n v="13"/>
    <s v="Germany"/>
    <s v="UU"/>
    <s v="Dead"/>
    <n v="13"/>
    <x v="0"/>
  </r>
  <r>
    <x v="4"/>
    <n v="1970"/>
    <d v="1907-10-22T00:00:00"/>
    <n v="50.58"/>
    <n v="13"/>
    <s v="Germany"/>
    <s v="UU"/>
    <s v="Dead"/>
    <n v="15"/>
    <x v="0"/>
  </r>
  <r>
    <x v="4"/>
    <n v="1970"/>
    <d v="1907-10-22T00:00:00"/>
    <n v="50.58"/>
    <n v="13"/>
    <s v="Germany"/>
    <s v="UU"/>
    <s v="Dead"/>
    <n v="15"/>
    <x v="0"/>
  </r>
  <r>
    <x v="9"/>
    <n v="1971"/>
    <d v="1918-06-25T00:00:00"/>
    <n v="52.02"/>
    <n v="12.02"/>
    <s v="Germany"/>
    <s v="AH"/>
    <s v="Dead"/>
    <n v="254"/>
    <x v="0"/>
  </r>
  <r>
    <x v="2"/>
    <n v="1972"/>
    <d v="1934-04-25T00:00:00"/>
    <n v="48.17"/>
    <n v="11.72"/>
    <s v="Germany"/>
    <s v="DH"/>
    <s v="Dead"/>
    <n v="950"/>
    <x v="86"/>
  </r>
  <r>
    <x v="3"/>
    <n v="1970"/>
    <d v="1911-01-22T00:00:00"/>
    <n v="49.57"/>
    <n v="8.25"/>
    <s v="Germany"/>
    <s v="DH"/>
    <s v="Dead"/>
    <n v="100"/>
    <x v="10"/>
  </r>
  <r>
    <x v="7"/>
    <n v="1971"/>
    <d v="1921-09-22T00:00:00"/>
    <n v="53.37"/>
    <n v="8.15"/>
    <s v="Germany"/>
    <s v="DH"/>
    <s v="Dead"/>
    <n v="364"/>
    <x v="10"/>
  </r>
  <r>
    <x v="4"/>
    <n v="1971"/>
    <d v="1913-10-23T00:00:00"/>
    <n v="55.52"/>
    <n v="8.3699999999999992"/>
    <s v="Denmark"/>
    <s v="AH"/>
    <s v="Dead"/>
    <n v="365"/>
    <x v="10"/>
  </r>
  <r>
    <x v="8"/>
    <n v="1970"/>
    <d v="1922-11-21T00:00:00"/>
    <n v="51.4"/>
    <n v="-0.5"/>
    <s v="UK"/>
    <s v="DH"/>
    <s v="Dead"/>
    <n v="54"/>
    <x v="0"/>
  </r>
  <r>
    <x v="10"/>
    <n v="1971"/>
    <d v="1932-07-22T00:00:00"/>
    <n v="53.5"/>
    <n v="-1.1000000000000001"/>
    <s v="UK"/>
    <s v="DH"/>
    <s v="Dead"/>
    <n v="301"/>
    <x v="0"/>
  </r>
  <r>
    <x v="10"/>
    <n v="1976"/>
    <d v="1932-07-27T00:00:00"/>
    <n v="50.5"/>
    <n v="-5"/>
    <s v="UK"/>
    <s v="AH"/>
    <s v="Dead"/>
    <n v="2137"/>
    <x v="4"/>
  </r>
  <r>
    <x v="8"/>
    <n v="1970"/>
    <d v="1920-11-20T00:00:00"/>
    <n v="53.5"/>
    <n v="-2"/>
    <s v="UK"/>
    <s v="UU"/>
    <s v="Dead"/>
    <n v="49"/>
    <x v="0"/>
  </r>
  <r>
    <x v="5"/>
    <n v="1977"/>
    <d v="1930-08-29T00:00:00"/>
    <n v="53.2"/>
    <n v="0.30000000000000004"/>
    <s v="UK"/>
    <s v="DH"/>
    <s v="Dead"/>
    <n v="2533"/>
    <x v="38"/>
  </r>
  <r>
    <x v="7"/>
    <n v="1975"/>
    <d v="1913-09-26T00:00:00"/>
    <n v="57.6"/>
    <n v="-1.9"/>
    <s v="UK"/>
    <s v="UU"/>
    <s v="Dead"/>
    <n v="1804"/>
    <x v="30"/>
  </r>
  <r>
    <x v="7"/>
    <n v="1975"/>
    <d v="1918-09-26T00:00:00"/>
    <n v="47.35"/>
    <n v="7.93"/>
    <s v="Switzerland"/>
    <s v="UU"/>
    <s v="Dead"/>
    <n v="1797"/>
    <x v="5"/>
  </r>
  <r>
    <x v="8"/>
    <n v="1972"/>
    <d v="1922-11-23T00:00:00"/>
    <n v="47"/>
    <n v="6.8"/>
    <s v="Switzerland"/>
    <s v="AH"/>
    <s v="Dead"/>
    <n v="784"/>
    <x v="3"/>
  </r>
  <r>
    <x v="6"/>
    <n v="1970"/>
    <d v="1920-12-21T00:00:00"/>
    <n v="47.23"/>
    <n v="7.2"/>
    <s v="Switzerland"/>
    <s v="DH"/>
    <s v="Dead"/>
    <n v="82"/>
    <x v="42"/>
  </r>
  <r>
    <x v="4"/>
    <n v="1970"/>
    <d v="1917-10-22T00:00:00"/>
    <n v="47.1"/>
    <n v="6.9"/>
    <s v="Switzerland"/>
    <s v="AH"/>
    <s v="Dead"/>
    <n v="30"/>
    <x v="5"/>
  </r>
  <r>
    <x v="7"/>
    <n v="1971"/>
    <d v="1920-09-21T00:00:00"/>
    <n v="52"/>
    <n v="5.5"/>
    <s v="Netherlands"/>
    <s v="UU"/>
    <s v="Dead"/>
    <n v="372"/>
    <x v="38"/>
  </r>
  <r>
    <x v="1"/>
    <n v="1971"/>
    <d v="1935-05-25T00:00:00"/>
    <n v="52"/>
    <n v="5.5"/>
    <s v="Netherlands"/>
    <s v="DH"/>
    <s v="Dead"/>
    <n v="242"/>
    <x v="38"/>
  </r>
  <r>
    <x v="5"/>
    <n v="1971"/>
    <d v="1913-08-23T00:00:00"/>
    <n v="51.9"/>
    <n v="5.6"/>
    <s v="Netherlands"/>
    <s v="DH"/>
    <s v="Dead"/>
    <n v="310"/>
    <x v="12"/>
  </r>
  <r>
    <x v="10"/>
    <n v="1971"/>
    <d v="1917-07-23T00:00:00"/>
    <n v="52"/>
    <n v="5.5"/>
    <s v="Netherlands"/>
    <s v="RH"/>
    <s v="Dead"/>
    <n v="283"/>
    <x v="10"/>
  </r>
  <r>
    <x v="10"/>
    <n v="1971"/>
    <d v="1919-07-23T00:00:00"/>
    <n v="52"/>
    <n v="5.5"/>
    <s v="Netherlands"/>
    <s v="RH"/>
    <s v="Dead"/>
    <n v="285"/>
    <x v="10"/>
  </r>
  <r>
    <x v="5"/>
    <n v="1972"/>
    <d v="1930-08-24T00:00:00"/>
    <n v="53"/>
    <n v="4.7"/>
    <s v="Netherlands"/>
    <s v="DH"/>
    <s v="Dead"/>
    <n v="690"/>
    <x v="87"/>
  </r>
  <r>
    <x v="10"/>
    <n v="1971"/>
    <d v="1922-07-23T00:00:00"/>
    <n v="53.1"/>
    <n v="4.8"/>
    <s v="Netherlands"/>
    <s v="DH"/>
    <s v="Dead"/>
    <n v="290"/>
    <x v="0"/>
  </r>
  <r>
    <x v="5"/>
    <n v="1971"/>
    <d v="1920-08-22T00:00:00"/>
    <n v="53.2"/>
    <n v="4.9000000000000004"/>
    <s v="Netherlands"/>
    <s v="RH"/>
    <s v="Dead"/>
    <n v="319"/>
    <x v="2"/>
  </r>
  <r>
    <x v="5"/>
    <n v="1971"/>
    <d v="1920-08-22T00:00:00"/>
    <n v="53.2"/>
    <n v="4.9000000000000004"/>
    <s v="Netherlands"/>
    <s v="RH"/>
    <s v="Dead"/>
    <n v="319"/>
    <x v="2"/>
  </r>
  <r>
    <x v="4"/>
    <n v="1973"/>
    <d v="1914-10-25T00:00:00"/>
    <n v="53"/>
    <n v="4.8"/>
    <s v="Netherlands"/>
    <s v="DH"/>
    <s v="Dead"/>
    <n v="1103"/>
    <x v="5"/>
  </r>
  <r>
    <x v="10"/>
    <n v="1971"/>
    <d v="1922-07-23T00:00:00"/>
    <n v="53.1"/>
    <n v="4.8"/>
    <s v="Netherlands"/>
    <s v="DH"/>
    <s v="Dead"/>
    <n v="282"/>
    <x v="0"/>
  </r>
  <r>
    <x v="8"/>
    <n v="1987"/>
    <d v="1920-12-07T00:00:00"/>
    <n v="53"/>
    <n v="6.07"/>
    <s v="Netherlands"/>
    <s v="UU"/>
    <s v="Unknown"/>
    <n v="6262"/>
    <x v="0"/>
  </r>
  <r>
    <x v="11"/>
    <n v="1973"/>
    <d v="1914-03-27T00:00:00"/>
    <n v="52.5"/>
    <n v="5.9"/>
    <s v="Netherlands"/>
    <s v="DH"/>
    <s v="Dead"/>
    <n v="1269"/>
    <x v="0"/>
  </r>
  <r>
    <x v="9"/>
    <n v="1971"/>
    <d v="1907-06-25T00:00:00"/>
    <n v="52.5"/>
    <n v="5.9"/>
    <s v="Netherlands"/>
    <s v="DH"/>
    <s v="Dead"/>
    <n v="257"/>
    <x v="0"/>
  </r>
  <r>
    <x v="0"/>
    <n v="1970"/>
    <d v="1921-02-20T00:00:00"/>
    <n v="58.28"/>
    <n v="6.45"/>
    <s v="Norway"/>
    <s v="RH"/>
    <s v="Dead"/>
    <n v="140"/>
    <x v="5"/>
  </r>
  <r>
    <x v="11"/>
    <n v="1970"/>
    <d v="1916-03-23T00:00:00"/>
    <n v="61"/>
    <n v="22.5"/>
    <s v="Finland"/>
    <s v="UU"/>
    <s v="Dead"/>
    <n v="164"/>
    <x v="2"/>
  </r>
  <r>
    <x v="8"/>
    <n v="1970"/>
    <d v="1907-11-21T00:00:00"/>
    <n v="62.1"/>
    <n v="22"/>
    <s v="Finland"/>
    <s v="AH"/>
    <s v="Dead"/>
    <n v="25"/>
    <x v="0"/>
  </r>
  <r>
    <x v="6"/>
    <n v="1970"/>
    <d v="1925-12-22T00:00:00"/>
    <n v="62.1"/>
    <n v="22"/>
    <s v="Finland"/>
    <s v="DH"/>
    <s v="Dead"/>
    <n v="62"/>
    <x v="0"/>
  </r>
  <r>
    <x v="8"/>
    <n v="1970"/>
    <d v="1907-11-21T00:00:00"/>
    <n v="62.1"/>
    <n v="22"/>
    <s v="Finland"/>
    <s v="UU"/>
    <s v="Dead"/>
    <n v="13"/>
    <x v="0"/>
  </r>
  <r>
    <x v="1"/>
    <n v="1971"/>
    <d v="1920-05-24T00:00:00"/>
    <n v="61.3"/>
    <n v="24.1"/>
    <s v="Finland"/>
    <s v="DH"/>
    <s v="Dead"/>
    <n v="225"/>
    <x v="0"/>
  </r>
  <r>
    <x v="6"/>
    <n v="1981"/>
    <d v="1921-01-01T00:00:00"/>
    <n v="61.47"/>
    <n v="23.42"/>
    <s v="Finland"/>
    <s v="UU"/>
    <s v="Dead"/>
    <n v="4087"/>
    <x v="24"/>
  </r>
  <r>
    <x v="4"/>
    <n v="1970"/>
    <d v="1921-10-22T00:00:00"/>
    <n v="61.5"/>
    <n v="24.1"/>
    <s v="Finland"/>
    <s v="UU"/>
    <s v="Dead"/>
    <n v="9"/>
    <x v="0"/>
  </r>
  <r>
    <x v="1"/>
    <n v="1973"/>
    <d v="1927-05-27T00:00:00"/>
    <n v="60.5"/>
    <n v="24.5"/>
    <s v="Finland"/>
    <s v="DH"/>
    <s v="Dead"/>
    <n v="967"/>
    <x v="41"/>
  </r>
  <r>
    <x v="5"/>
    <n v="1971"/>
    <d v="1917-08-23T00:00:00"/>
    <n v="61.4"/>
    <n v="24.2"/>
    <s v="Finland"/>
    <s v="DH"/>
    <s v="Dead"/>
    <n v="316"/>
    <x v="30"/>
  </r>
  <r>
    <x v="4"/>
    <n v="1970"/>
    <d v="1933-10-22T00:00:00"/>
    <n v="61.5"/>
    <n v="24"/>
    <s v="Finland"/>
    <s v="UU"/>
    <s v="Dead"/>
    <n v="13"/>
    <x v="0"/>
  </r>
  <r>
    <x v="7"/>
    <n v="1971"/>
    <d v="1908-09-21T00:00:00"/>
    <n v="61.7"/>
    <n v="23.6"/>
    <s v="Finland"/>
    <s v="DH"/>
    <s v="Dead"/>
    <n v="332"/>
    <x v="88"/>
  </r>
  <r>
    <x v="8"/>
    <n v="1970"/>
    <d v="1931-11-21T00:00:00"/>
    <n v="59.67"/>
    <n v="22.17"/>
    <s v="Finland"/>
    <s v="UU"/>
    <s v="Dead"/>
    <n v="49"/>
    <x v="16"/>
  </r>
  <r>
    <x v="5"/>
    <n v="1972"/>
    <d v="1921-08-24T00:00:00"/>
    <n v="65.87"/>
    <n v="22.3"/>
    <s v="Sweden"/>
    <s v="DH"/>
    <s v="Dead"/>
    <n v="670"/>
    <x v="13"/>
  </r>
  <r>
    <x v="11"/>
    <n v="1970"/>
    <d v="1907-03-24T00:00:00"/>
    <n v="58.42"/>
    <n v="11.38"/>
    <s v="Sweden"/>
    <s v="DH"/>
    <s v="Dead"/>
    <n v="138"/>
    <x v="31"/>
  </r>
  <r>
    <x v="8"/>
    <n v="1970"/>
    <d v="1909-11-21T00:00:00"/>
    <n v="58.3"/>
    <n v="16.25"/>
    <s v="Sweden"/>
    <s v="DH"/>
    <s v="Dead"/>
    <n v="28"/>
    <x v="0"/>
  </r>
  <r>
    <x v="5"/>
    <n v="1972"/>
    <d v="1918-08-24T00:00:00"/>
    <n v="57.68"/>
    <n v="18.77"/>
    <s v="Sweden"/>
    <s v="UU"/>
    <s v="Dead"/>
    <n v="674"/>
    <x v="58"/>
  </r>
  <r>
    <x v="4"/>
    <n v="1970"/>
    <d v="1933-10-22T00:00:00"/>
    <n v="58.22"/>
    <n v="11.9"/>
    <s v="Sweden"/>
    <s v="UU"/>
    <s v="Dead"/>
    <n v="25"/>
    <x v="0"/>
  </r>
  <r>
    <x v="5"/>
    <n v="1971"/>
    <d v="1922-08-23T00:00:00"/>
    <n v="58.25"/>
    <n v="11.95"/>
    <s v="Sweden"/>
    <s v="DH"/>
    <s v="Dead"/>
    <n v="318"/>
    <x v="3"/>
  </r>
  <r>
    <x v="4"/>
    <n v="1973"/>
    <d v="1930-10-25T00:00:00"/>
    <n v="58.13"/>
    <n v="11.9"/>
    <s v="Sweden"/>
    <s v="AH"/>
    <s v="Dead"/>
    <n v="1118"/>
    <x v="12"/>
  </r>
  <r>
    <x v="8"/>
    <n v="1970"/>
    <d v="1911-11-21T00:00:00"/>
    <n v="58.1"/>
    <n v="11.87"/>
    <s v="Sweden"/>
    <s v="PD"/>
    <s v="Dead"/>
    <n v="30"/>
    <x v="38"/>
  </r>
  <r>
    <x v="8"/>
    <n v="1970"/>
    <d v="1920-11-20T00:00:00"/>
    <n v="58.12"/>
    <n v="11.87"/>
    <s v="Sweden"/>
    <s v="UU"/>
    <s v="Dead"/>
    <n v="39"/>
    <x v="13"/>
  </r>
  <r>
    <x v="3"/>
    <n v="1970"/>
    <d v="1907-01-22T00:00:00"/>
    <n v="58.1"/>
    <n v="11.85"/>
    <s v="Sweden"/>
    <s v="UU"/>
    <s v="Unknown"/>
    <n v="87"/>
    <x v="24"/>
  </r>
  <r>
    <x v="8"/>
    <n v="1971"/>
    <d v="1916-11-21T00:00:00"/>
    <n v="58.1"/>
    <n v="11.85"/>
    <s v="Sweden"/>
    <s v="UU"/>
    <s v="Dead"/>
    <n v="400"/>
    <x v="24"/>
  </r>
  <r>
    <x v="8"/>
    <n v="1970"/>
    <d v="1909-11-21T00:00:00"/>
    <n v="58.1"/>
    <n v="11.85"/>
    <s v="Sweden"/>
    <s v="UU"/>
    <s v="Unknown"/>
    <n v="28"/>
    <x v="24"/>
  </r>
  <r>
    <x v="8"/>
    <n v="1970"/>
    <d v="1914-11-21T00:00:00"/>
    <n v="58.17"/>
    <n v="11.88"/>
    <s v="Sweden"/>
    <s v="UU"/>
    <s v="Dead"/>
    <n v="23"/>
    <x v="0"/>
  </r>
  <r>
    <x v="11"/>
    <n v="1972"/>
    <d v="1908-03-25T00:00:00"/>
    <n v="50.3"/>
    <n v="5.5"/>
    <s v="Belgium"/>
    <s v="AH"/>
    <s v="Dead"/>
    <n v="523"/>
    <x v="89"/>
  </r>
  <r>
    <x v="9"/>
    <n v="1972"/>
    <d v="1927-06-26T00:00:00"/>
    <n v="50.6"/>
    <n v="5.5"/>
    <s v="Belgium"/>
    <s v="UU"/>
    <s v="Alive"/>
    <n v="276"/>
    <x v="0"/>
  </r>
  <r>
    <x v="6"/>
    <n v="1971"/>
    <d v="1926-12-23T00:00:00"/>
    <n v="51.02"/>
    <n v="4.0199999999999996"/>
    <s v="Belgium"/>
    <s v="DH"/>
    <s v="Dead"/>
    <n v="84"/>
    <x v="32"/>
  </r>
  <r>
    <x v="7"/>
    <n v="1973"/>
    <d v="1908-09-23T00:00:00"/>
    <n v="51.75"/>
    <n v="11.47"/>
    <s v="Germany"/>
    <s v="DH"/>
    <s v="Dead"/>
    <n v="707"/>
    <x v="0"/>
  </r>
  <r>
    <x v="10"/>
    <n v="1973"/>
    <d v="1915-07-25T00:00:00"/>
    <n v="52.1"/>
    <n v="12"/>
    <s v="Germany"/>
    <s v="DH"/>
    <s v="Dead"/>
    <n v="632"/>
    <x v="38"/>
  </r>
  <r>
    <x v="10"/>
    <n v="1972"/>
    <d v="1930-07-24T00:00:00"/>
    <n v="51.33"/>
    <n v="12.28"/>
    <s v="Germany"/>
    <s v="DH"/>
    <s v="Dead"/>
    <n v="311"/>
    <x v="4"/>
  </r>
  <r>
    <x v="6"/>
    <n v="1971"/>
    <d v="1914-12-23T00:00:00"/>
    <n v="53.48"/>
    <n v="9.15"/>
    <s v="Germany"/>
    <s v="UU"/>
    <s v="Dead"/>
    <n v="82"/>
    <x v="10"/>
  </r>
  <r>
    <x v="11"/>
    <n v="1972"/>
    <d v="1921-03-25T00:00:00"/>
    <n v="53.62"/>
    <n v="8.07"/>
    <s v="Germany"/>
    <s v="DH"/>
    <s v="Dead"/>
    <n v="547"/>
    <x v="23"/>
  </r>
  <r>
    <x v="3"/>
    <n v="1971"/>
    <d v="1911-01-23T00:00:00"/>
    <n v="51.55"/>
    <n v="6.6"/>
    <s v="Germany"/>
    <s v="UU"/>
    <s v="Dead"/>
    <n v="106"/>
    <x v="0"/>
  </r>
  <r>
    <x v="10"/>
    <n v="1972"/>
    <d v="1927-07-24T00:00:00"/>
    <n v="53.53"/>
    <n v="7.97"/>
    <s v="Germany"/>
    <s v="DH"/>
    <s v="Dead"/>
    <n v="313"/>
    <x v="4"/>
  </r>
  <r>
    <x v="1"/>
    <n v="1972"/>
    <d v="1928-05-25T00:00:00"/>
    <n v="50.98"/>
    <n v="9.68"/>
    <s v="Germany"/>
    <s v="DH"/>
    <s v="Dead"/>
    <n v="214"/>
    <x v="24"/>
  </r>
  <r>
    <x v="9"/>
    <n v="1972"/>
    <d v="1930-06-26T00:00:00"/>
    <n v="59.4"/>
    <n v="27.08"/>
    <s v="Estonia"/>
    <s v="RH"/>
    <s v="Dead"/>
    <n v="273"/>
    <x v="12"/>
  </r>
  <r>
    <x v="0"/>
    <n v="1977"/>
    <d v="1911-02-28T00:00:00"/>
    <n v="50.9"/>
    <n v="-1.2"/>
    <s v="UK"/>
    <s v="UU"/>
    <s v="Unknown"/>
    <n v="2312"/>
    <x v="0"/>
  </r>
  <r>
    <x v="10"/>
    <n v="1973"/>
    <d v="1916-07-24T00:00:00"/>
    <n v="51.9"/>
    <n v="0.1"/>
    <s v="UK"/>
    <s v="UU"/>
    <s v="Dead"/>
    <n v="666"/>
    <x v="5"/>
  </r>
  <r>
    <x v="8"/>
    <n v="1971"/>
    <d v="1914-11-22T00:00:00"/>
    <n v="57.4"/>
    <n v="-1.9"/>
    <s v="UK"/>
    <s v="AH"/>
    <s v="Dead"/>
    <n v="49"/>
    <x v="4"/>
  </r>
  <r>
    <x v="8"/>
    <n v="1972"/>
    <d v="1915-11-23T00:00:00"/>
    <n v="51.1"/>
    <n v="1.1000000000000001"/>
    <s v="UK"/>
    <s v="DH"/>
    <s v="Dead"/>
    <n v="400"/>
    <x v="25"/>
  </r>
  <r>
    <x v="5"/>
    <n v="1973"/>
    <d v="1922-08-25T00:00:00"/>
    <n v="53.8"/>
    <n v="-2.7"/>
    <s v="UK"/>
    <s v="DH"/>
    <s v="Dead"/>
    <n v="691"/>
    <x v="36"/>
  </r>
  <r>
    <x v="0"/>
    <n v="1971"/>
    <d v="1909-02-21T00:00:00"/>
    <n v="52.2"/>
    <n v="4.4000000000000004"/>
    <s v="Netherlands"/>
    <s v="DH"/>
    <s v="Dead"/>
    <n v="141"/>
    <x v="20"/>
  </r>
  <r>
    <x v="4"/>
    <n v="1972"/>
    <d v="1917-10-24T00:00:00"/>
    <n v="52.2"/>
    <n v="4.4000000000000004"/>
    <s v="Netherlands"/>
    <s v="UU"/>
    <s v="Dead"/>
    <n v="394"/>
    <x v="20"/>
  </r>
  <r>
    <x v="4"/>
    <n v="1971"/>
    <d v="1932-10-22T00:00:00"/>
    <n v="52.2"/>
    <n v="5.2"/>
    <s v="Netherlands"/>
    <s v="UU"/>
    <s v="Dead"/>
    <n v="36"/>
    <x v="4"/>
  </r>
  <r>
    <x v="7"/>
    <n v="1978"/>
    <d v="1930-09-29T00:00:00"/>
    <n v="52"/>
    <n v="5.5"/>
    <s v="Netherlands"/>
    <s v="DH"/>
    <s v="Dead"/>
    <n v="2557"/>
    <x v="38"/>
  </r>
  <r>
    <x v="5"/>
    <n v="1977"/>
    <d v="1935-08-29T00:00:00"/>
    <n v="52"/>
    <n v="5.5"/>
    <s v="Netherlands"/>
    <s v="UU"/>
    <s v="Dead"/>
    <n v="2165"/>
    <x v="38"/>
  </r>
  <r>
    <x v="4"/>
    <n v="1980"/>
    <d v="1906-11-01T00:00:00"/>
    <n v="51.95"/>
    <n v="5.52"/>
    <s v="Netherlands"/>
    <s v="UU"/>
    <s v="Dead"/>
    <n v="3293"/>
    <x v="24"/>
  </r>
  <r>
    <x v="11"/>
    <n v="1971"/>
    <d v="1916-03-24T00:00:00"/>
    <n v="53.1"/>
    <n v="4.8"/>
    <s v="Netherlands"/>
    <s v="AH"/>
    <s v="Alive"/>
    <n v="78"/>
    <x v="13"/>
  </r>
  <r>
    <x v="4"/>
    <n v="1980"/>
    <d v="1930-11-01T00:00:00"/>
    <n v="53.05"/>
    <n v="4.7300000000000004"/>
    <s v="Netherlands"/>
    <s v="DH"/>
    <s v="Dead"/>
    <n v="3314"/>
    <x v="4"/>
  </r>
  <r>
    <x v="6"/>
    <n v="1972"/>
    <d v="1915-12-24T00:00:00"/>
    <n v="52.7"/>
    <n v="4.7"/>
    <s v="Netherlands"/>
    <s v="DH"/>
    <s v="Alive"/>
    <n v="438"/>
    <x v="90"/>
  </r>
  <r>
    <x v="3"/>
    <n v="1971"/>
    <d v="1921-01-22T00:00:00"/>
    <n v="60.18"/>
    <n v="5.45"/>
    <s v="Norway"/>
    <s v="UU"/>
    <s v="Dead"/>
    <n v="104"/>
    <x v="0"/>
  </r>
  <r>
    <x v="4"/>
    <n v="1971"/>
    <d v="1910-10-23T00:00:00"/>
    <n v="61.1"/>
    <n v="24.4"/>
    <s v="Finland"/>
    <s v="UU"/>
    <s v="Dead"/>
    <n v="5"/>
    <x v="10"/>
  </r>
  <r>
    <x v="0"/>
    <n v="1971"/>
    <d v="1921-02-21T00:00:00"/>
    <n v="62.6"/>
    <n v="29.8"/>
    <s v="Finland"/>
    <s v="UU"/>
    <s v="Dead"/>
    <n v="109"/>
    <x v="0"/>
  </r>
  <r>
    <x v="0"/>
    <n v="1973"/>
    <d v="1921-02-23T00:00:00"/>
    <n v="61.7"/>
    <n v="22"/>
    <s v="Finland"/>
    <s v="UU"/>
    <s v="Dead"/>
    <n v="864"/>
    <x v="25"/>
  </r>
  <r>
    <x v="3"/>
    <n v="1971"/>
    <d v="1913-01-22T00:00:00"/>
    <n v="62.6"/>
    <n v="29.8"/>
    <s v="Finland"/>
    <s v="DH"/>
    <s v="Dead"/>
    <n v="98"/>
    <x v="2"/>
  </r>
  <r>
    <x v="8"/>
    <n v="1973"/>
    <d v="1925-11-24T00:00:00"/>
    <n v="62.6"/>
    <n v="29.8"/>
    <s v="Finland"/>
    <s v="DH"/>
    <s v="Dead"/>
    <n v="779"/>
    <x v="13"/>
  </r>
  <r>
    <x v="4"/>
    <n v="1971"/>
    <d v="1925-10-23T00:00:00"/>
    <n v="62.63"/>
    <n v="29.75"/>
    <s v="Finland"/>
    <s v="DH"/>
    <s v="Dead"/>
    <n v="8"/>
    <x v="0"/>
  </r>
  <r>
    <x v="4"/>
    <n v="1971"/>
    <d v="1925-10-23T00:00:00"/>
    <n v="62.63"/>
    <n v="29.75"/>
    <s v="Finland"/>
    <s v="DH"/>
    <s v="Dead"/>
    <n v="8"/>
    <x v="0"/>
  </r>
  <r>
    <x v="4"/>
    <n v="1971"/>
    <d v="1925-10-23T00:00:00"/>
    <n v="62.63"/>
    <n v="29.75"/>
    <s v="Finland"/>
    <s v="DH"/>
    <s v="Dead"/>
    <n v="8"/>
    <x v="0"/>
  </r>
  <r>
    <x v="4"/>
    <n v="1971"/>
    <d v="1925-10-23T00:00:00"/>
    <n v="62.63"/>
    <n v="29.75"/>
    <s v="Finland"/>
    <s v="DH"/>
    <s v="Dead"/>
    <n v="8"/>
    <x v="0"/>
  </r>
  <r>
    <x v="6"/>
    <n v="1971"/>
    <d v="1919-12-23T00:00:00"/>
    <n v="60.8"/>
    <n v="27.2"/>
    <s v="Finland"/>
    <s v="DH"/>
    <s v="Dead"/>
    <n v="54"/>
    <x v="0"/>
  </r>
  <r>
    <x v="6"/>
    <n v="1971"/>
    <d v="1917-12-23T00:00:00"/>
    <n v="62.4"/>
    <n v="21.3"/>
    <s v="Finland"/>
    <s v="RH"/>
    <s v="Dead"/>
    <n v="66"/>
    <x v="0"/>
  </r>
  <r>
    <x v="10"/>
    <n v="1973"/>
    <d v="1932-07-24T00:00:00"/>
    <n v="62.4"/>
    <n v="21.3"/>
    <s v="Finland"/>
    <s v="DH"/>
    <s v="Dead"/>
    <n v="659"/>
    <x v="0"/>
  </r>
  <r>
    <x v="5"/>
    <n v="1972"/>
    <d v="1924-08-23T00:00:00"/>
    <n v="60"/>
    <n v="22.4"/>
    <s v="Finland"/>
    <s v="UU"/>
    <s v="Dead"/>
    <n v="304"/>
    <x v="5"/>
  </r>
  <r>
    <x v="0"/>
    <n v="1975"/>
    <d v="1913-02-25T00:00:00"/>
    <n v="60.78"/>
    <n v="28.03"/>
    <s v="Finland"/>
    <s v="DH"/>
    <s v="Dead"/>
    <n v="1577"/>
    <x v="0"/>
  </r>
  <r>
    <x v="8"/>
    <n v="1971"/>
    <d v="1920-11-21T00:00:00"/>
    <n v="65.099999999999994"/>
    <n v="25.4"/>
    <s v="Finland"/>
    <s v="UU"/>
    <s v="Dead"/>
    <n v="36"/>
    <x v="34"/>
  </r>
  <r>
    <x v="3"/>
    <n v="1971"/>
    <d v="1911-01-23T00:00:00"/>
    <n v="62.6"/>
    <n v="29.8"/>
    <s v="Finland"/>
    <s v="DH"/>
    <s v="Dead"/>
    <n v="56"/>
    <x v="2"/>
  </r>
  <r>
    <x v="11"/>
    <n v="1983"/>
    <d v="1930-04-06T00:00:00"/>
    <n v="54.9"/>
    <n v="38.229999999999997"/>
    <s v="Russia"/>
    <s v="UU"/>
    <s v="Dead"/>
    <n v="4527"/>
    <x v="91"/>
  </r>
  <r>
    <x v="11"/>
    <n v="1971"/>
    <d v="1935-03-25T00:00:00"/>
    <n v="58.72"/>
    <n v="16.75"/>
    <s v="Sweden"/>
    <s v="DH"/>
    <s v="Dead"/>
    <n v="190"/>
    <x v="36"/>
  </r>
  <r>
    <x v="4"/>
    <n v="1981"/>
    <d v="1929-11-02T00:00:00"/>
    <n v="58.18"/>
    <n v="11.97"/>
    <s v="Sweden"/>
    <s v="AH"/>
    <s v="Dead"/>
    <n v="3688"/>
    <x v="21"/>
  </r>
  <r>
    <x v="4"/>
    <n v="1971"/>
    <d v="1924-10-22T00:00:00"/>
    <n v="58.12"/>
    <n v="11.85"/>
    <s v="Sweden"/>
    <s v="UU"/>
    <s v="Dead"/>
    <n v="29"/>
    <x v="0"/>
  </r>
  <r>
    <x v="4"/>
    <n v="1971"/>
    <d v="1920-10-22T00:00:00"/>
    <n v="58.17"/>
    <n v="11.88"/>
    <s v="Sweden"/>
    <s v="UU"/>
    <s v="Dead"/>
    <n v="24"/>
    <x v="0"/>
  </r>
  <r>
    <x v="0"/>
    <n v="1971"/>
    <d v="1916-02-22T00:00:00"/>
    <n v="58.3"/>
    <n v="11.85"/>
    <s v="Sweden"/>
    <s v="AH"/>
    <s v="Dead"/>
    <n v="132"/>
    <x v="21"/>
  </r>
  <r>
    <x v="7"/>
    <n v="1972"/>
    <d v="1906-09-23T00:00:00"/>
    <n v="58.3"/>
    <n v="11.83"/>
    <s v="Sweden"/>
    <s v="UU"/>
    <s v="Dead"/>
    <n v="336"/>
    <x v="0"/>
  </r>
  <r>
    <x v="6"/>
    <n v="1973"/>
    <d v="1914-12-25T00:00:00"/>
    <n v="58.3"/>
    <n v="11.92"/>
    <s v="Sweden"/>
    <s v="AH"/>
    <s v="Dead"/>
    <n v="801"/>
    <x v="4"/>
  </r>
  <r>
    <x v="4"/>
    <n v="1971"/>
    <d v="1928-10-22T00:00:00"/>
    <n v="58.1"/>
    <n v="11.85"/>
    <s v="Sweden"/>
    <s v="UU"/>
    <s v="Dead"/>
    <n v="23"/>
    <x v="12"/>
  </r>
  <r>
    <x v="8"/>
    <n v="1971"/>
    <d v="1927-11-22T00:00:00"/>
    <n v="58.1"/>
    <n v="11.85"/>
    <s v="Sweden"/>
    <s v="AH"/>
    <s v="Dead"/>
    <n v="52"/>
    <x v="0"/>
  </r>
  <r>
    <x v="6"/>
    <n v="1973"/>
    <d v="1919-12-25T00:00:00"/>
    <n v="58.27"/>
    <n v="11.85"/>
    <s v="Sweden"/>
    <s v="UU"/>
    <s v="Unknown"/>
    <n v="800"/>
    <x v="0"/>
  </r>
  <r>
    <x v="0"/>
    <n v="1971"/>
    <d v="1934-02-22T00:00:00"/>
    <n v="58.23"/>
    <n v="11.93"/>
    <s v="Sweden"/>
    <s v="UU"/>
    <s v="Dead"/>
    <n v="136"/>
    <x v="0"/>
  </r>
  <r>
    <x v="6"/>
    <n v="1971"/>
    <d v="1915-12-23T00:00:00"/>
    <n v="58.1"/>
    <n v="11.85"/>
    <s v="Sweden"/>
    <s v="AH"/>
    <s v="Dead"/>
    <n v="51"/>
    <x v="0"/>
  </r>
  <r>
    <x v="7"/>
    <n v="1975"/>
    <d v="1933-09-26T00:00:00"/>
    <n v="56.9"/>
    <n v="12.52"/>
    <s v="Sweden"/>
    <s v="ND"/>
    <s v="Dead"/>
    <n v="1448"/>
    <x v="10"/>
  </r>
  <r>
    <x v="6"/>
    <n v="1972"/>
    <d v="1911-12-24T00:00:00"/>
    <n v="49.9"/>
    <n v="15.1"/>
    <s v="Czech Republic"/>
    <s v="DH"/>
    <s v="Dead"/>
    <n v="69"/>
    <x v="0"/>
  </r>
  <r>
    <x v="6"/>
    <n v="1972"/>
    <d v="1911-12-24T00:00:00"/>
    <n v="49.9"/>
    <n v="15.1"/>
    <s v="Czech Republic"/>
    <s v="DH"/>
    <s v="Dead"/>
    <n v="69"/>
    <x v="0"/>
  </r>
  <r>
    <x v="11"/>
    <n v="1972"/>
    <d v="1932-03-25T00:00:00"/>
    <n v="50.82"/>
    <n v="12.47"/>
    <s v="Germany"/>
    <s v="DH"/>
    <s v="Dead"/>
    <n v="189"/>
    <x v="10"/>
  </r>
  <r>
    <x v="9"/>
    <n v="1973"/>
    <d v="1919-06-27T00:00:00"/>
    <n v="50.83"/>
    <n v="12.5"/>
    <s v="Germany"/>
    <s v="DH"/>
    <s v="Dead"/>
    <n v="269"/>
    <x v="4"/>
  </r>
  <r>
    <x v="7"/>
    <n v="1974"/>
    <d v="1921-09-25T00:00:00"/>
    <n v="51.77"/>
    <n v="11.87"/>
    <s v="Germany"/>
    <s v="UU"/>
    <s v="Dead"/>
    <n v="718"/>
    <x v="23"/>
  </r>
  <r>
    <x v="0"/>
    <n v="1977"/>
    <d v="1930-02-28T00:00:00"/>
    <n v="51.75"/>
    <n v="11.98"/>
    <s v="Germany"/>
    <s v="DH"/>
    <s v="Dead"/>
    <n v="1975"/>
    <x v="3"/>
  </r>
  <r>
    <x v="4"/>
    <n v="1975"/>
    <d v="1925-10-27T00:00:00"/>
    <n v="51.83"/>
    <n v="12.07"/>
    <s v="Germany"/>
    <s v="DH"/>
    <s v="Dead"/>
    <n v="1118"/>
    <x v="12"/>
  </r>
  <r>
    <x v="8"/>
    <n v="1975"/>
    <d v="1929-11-26T00:00:00"/>
    <n v="52.08"/>
    <n v="11.93"/>
    <s v="Germany"/>
    <s v="DH"/>
    <s v="Dead"/>
    <n v="1156"/>
    <x v="11"/>
  </r>
  <r>
    <x v="3"/>
    <n v="1972"/>
    <d v="1921-01-23T00:00:00"/>
    <n v="50.72"/>
    <n v="11.33"/>
    <s v="Germany"/>
    <s v="UU"/>
    <s v="Dead"/>
    <n v="107"/>
    <x v="13"/>
  </r>
  <r>
    <x v="4"/>
    <n v="1972"/>
    <d v="1915-10-24T00:00:00"/>
    <n v="50.72"/>
    <n v="11.33"/>
    <s v="Germany"/>
    <s v="DH"/>
    <s v="Dead"/>
    <n v="10"/>
    <x v="13"/>
  </r>
  <r>
    <x v="4"/>
    <n v="1972"/>
    <d v="1915-10-24T00:00:00"/>
    <n v="50.72"/>
    <n v="11.33"/>
    <s v="Germany"/>
    <s v="DH"/>
    <s v="Dead"/>
    <n v="10"/>
    <x v="13"/>
  </r>
  <r>
    <x v="9"/>
    <n v="1975"/>
    <d v="1919-06-29T00:00:00"/>
    <n v="51.75"/>
    <n v="11.47"/>
    <s v="Germany"/>
    <s v="DH"/>
    <s v="Dead"/>
    <n v="1000"/>
    <x v="0"/>
  </r>
  <r>
    <x v="7"/>
    <n v="1974"/>
    <d v="1925-09-25T00:00:00"/>
    <n v="52.02"/>
    <n v="10.53"/>
    <s v="Germany"/>
    <s v="UU"/>
    <s v="Dead"/>
    <n v="708"/>
    <x v="38"/>
  </r>
  <r>
    <x v="1"/>
    <n v="1974"/>
    <d v="1935-05-28T00:00:00"/>
    <n v="52.35"/>
    <n v="10.78"/>
    <s v="Germany"/>
    <s v="UU"/>
    <s v="Dead"/>
    <n v="620"/>
    <x v="30"/>
  </r>
  <r>
    <x v="5"/>
    <n v="1973"/>
    <d v="1933-08-25T00:00:00"/>
    <n v="51.57"/>
    <n v="6.58"/>
    <s v="Germany"/>
    <s v="DH"/>
    <s v="Dead"/>
    <n v="331"/>
    <x v="4"/>
  </r>
  <r>
    <x v="10"/>
    <n v="1974"/>
    <d v="1920-07-25T00:00:00"/>
    <n v="51.57"/>
    <n v="6.58"/>
    <s v="Germany"/>
    <s v="DH"/>
    <s v="Dead"/>
    <n v="652"/>
    <x v="4"/>
  </r>
  <r>
    <x v="5"/>
    <n v="1974"/>
    <d v="1913-08-26T00:00:00"/>
    <n v="50.78"/>
    <n v="6.95"/>
    <s v="Germany"/>
    <s v="DH"/>
    <s v="Dead"/>
    <n v="695"/>
    <x v="10"/>
  </r>
  <r>
    <x v="8"/>
    <n v="1999"/>
    <d v="1909-12-20T00:00:00"/>
    <n v="56.13"/>
    <n v="10.8"/>
    <s v="Denmark"/>
    <s v="UU"/>
    <s v="Unknown"/>
    <n v="9885"/>
    <x v="0"/>
  </r>
  <r>
    <x v="8"/>
    <n v="1974"/>
    <d v="1930-11-25T00:00:00"/>
    <n v="55.72"/>
    <n v="12.52"/>
    <s v="Denmark"/>
    <s v="DH"/>
    <s v="Dead"/>
    <n v="800"/>
    <x v="12"/>
  </r>
  <r>
    <x v="8"/>
    <n v="1972"/>
    <d v="1934-11-23T00:00:00"/>
    <n v="55.95"/>
    <n v="8.67"/>
    <s v="Denmark"/>
    <s v="DH"/>
    <s v="Dead"/>
    <n v="49"/>
    <x v="0"/>
  </r>
  <r>
    <x v="1"/>
    <n v="1974"/>
    <d v="1910-05-28T00:00:00"/>
    <n v="55.95"/>
    <n v="8.67"/>
    <s v="Denmark"/>
    <s v="DH"/>
    <s v="Dead"/>
    <n v="574"/>
    <x v="0"/>
  </r>
  <r>
    <x v="6"/>
    <n v="1974"/>
    <d v="1930-12-26T00:00:00"/>
    <n v="58.43"/>
    <n v="24.57"/>
    <s v="Estonia"/>
    <s v="RH"/>
    <s v="Alive"/>
    <n v="805"/>
    <x v="12"/>
  </r>
  <r>
    <x v="5"/>
    <n v="1978"/>
    <d v="1931-08-30T00:00:00"/>
    <n v="51.5"/>
    <n v="-2.8"/>
    <s v="UK"/>
    <s v="DH"/>
    <s v="Dead"/>
    <n v="2151"/>
    <x v="0"/>
  </r>
  <r>
    <x v="7"/>
    <n v="1976"/>
    <d v="1927-09-27T00:00:00"/>
    <n v="57.3"/>
    <n v="-2"/>
    <s v="UK"/>
    <s v="DH"/>
    <s v="Dead"/>
    <n v="1453"/>
    <x v="5"/>
  </r>
  <r>
    <x v="4"/>
    <n v="1975"/>
    <d v="1932-10-26T00:00:00"/>
    <n v="54"/>
    <n v="-1.5"/>
    <s v="UK"/>
    <s v="UU"/>
    <s v="Dead"/>
    <n v="1126"/>
    <x v="0"/>
  </r>
  <r>
    <x v="0"/>
    <n v="1982"/>
    <d v="1914-03-05T00:00:00"/>
    <n v="53.4"/>
    <n v="-1.48"/>
    <s v="UK"/>
    <s v="UU"/>
    <s v="Dead"/>
    <n v="3775"/>
    <x v="0"/>
  </r>
  <r>
    <x v="6"/>
    <n v="1972"/>
    <d v="1917-12-24T00:00:00"/>
    <n v="51"/>
    <n v="0.9"/>
    <s v="UK"/>
    <s v="DH"/>
    <s v="Dead"/>
    <n v="75"/>
    <x v="24"/>
  </r>
  <r>
    <x v="6"/>
    <n v="1972"/>
    <d v="1917-12-24T00:00:00"/>
    <n v="51"/>
    <n v="0.9"/>
    <s v="UK"/>
    <s v="DH"/>
    <s v="Dead"/>
    <n v="75"/>
    <x v="24"/>
  </r>
  <r>
    <x v="10"/>
    <n v="1974"/>
    <d v="1929-07-26T00:00:00"/>
    <n v="53.6"/>
    <n v="-1.9"/>
    <s v="UK"/>
    <s v="DH"/>
    <s v="Dead"/>
    <n v="656"/>
    <x v="2"/>
  </r>
  <r>
    <x v="7"/>
    <n v="1975"/>
    <d v="1926-09-26T00:00:00"/>
    <n v="46"/>
    <n v="15.92"/>
    <s v="Croatia"/>
    <s v="UU"/>
    <s v="Dead"/>
    <n v="1088"/>
    <x v="0"/>
  </r>
  <r>
    <x v="4"/>
    <n v="1974"/>
    <d v="1921-10-26T00:00:00"/>
    <n v="46"/>
    <n v="15.92"/>
    <s v="Croatia"/>
    <s v="UU"/>
    <s v="Dead"/>
    <n v="749"/>
    <x v="0"/>
  </r>
  <r>
    <x v="6"/>
    <n v="1972"/>
    <d v="1929-12-24T00:00:00"/>
    <n v="52"/>
    <n v="4.7"/>
    <s v="Netherlands"/>
    <s v="UU"/>
    <s v="Dead"/>
    <n v="82"/>
    <x v="4"/>
  </r>
  <r>
    <x v="8"/>
    <n v="1976"/>
    <d v="1920-11-26T00:00:00"/>
    <n v="51.5"/>
    <n v="3.6"/>
    <s v="Netherlands"/>
    <s v="ND"/>
    <s v="Dead"/>
    <n v="1525"/>
    <x v="38"/>
  </r>
  <r>
    <x v="4"/>
    <n v="1984"/>
    <d v="1925-11-05T00:00:00"/>
    <n v="52.62"/>
    <n v="6.28"/>
    <s v="Netherlands"/>
    <s v="UU"/>
    <s v="Unknown"/>
    <n v="4383"/>
    <x v="0"/>
  </r>
  <r>
    <x v="7"/>
    <n v="1973"/>
    <d v="1925-09-24T00:00:00"/>
    <n v="53.1"/>
    <n v="4.8"/>
    <s v="Netherlands"/>
    <s v="DH"/>
    <s v="Dead"/>
    <n v="364"/>
    <x v="12"/>
  </r>
  <r>
    <x v="4"/>
    <n v="1974"/>
    <d v="1910-10-26T00:00:00"/>
    <n v="53"/>
    <n v="4.8"/>
    <s v="Netherlands"/>
    <s v="RH"/>
    <s v="Dead"/>
    <n v="745"/>
    <x v="14"/>
  </r>
  <r>
    <x v="8"/>
    <n v="1979"/>
    <d v="1909-11-30T00:00:00"/>
    <n v="53.1"/>
    <n v="4.8"/>
    <s v="Netherlands"/>
    <s v="RH"/>
    <s v="Dead"/>
    <n v="2591"/>
    <x v="12"/>
  </r>
  <r>
    <x v="8"/>
    <n v="1978"/>
    <d v="1919-11-29T00:00:00"/>
    <n v="53.1"/>
    <n v="4.7699999999999996"/>
    <s v="Netherlands"/>
    <s v="UU"/>
    <s v="Dead"/>
    <n v="2236"/>
    <x v="10"/>
  </r>
  <r>
    <x v="4"/>
    <n v="1980"/>
    <d v="1924-10-31T00:00:00"/>
    <n v="53.1"/>
    <n v="4.7699999999999996"/>
    <s v="Netherlands"/>
    <s v="UU"/>
    <s v="Dead"/>
    <n v="2942"/>
    <x v="10"/>
  </r>
  <r>
    <x v="8"/>
    <n v="1975"/>
    <d v="1907-11-26T00:00:00"/>
    <n v="53.1"/>
    <n v="4.8"/>
    <s v="Netherlands"/>
    <s v="UU"/>
    <s v="Dead"/>
    <n v="1128"/>
    <x v="12"/>
  </r>
  <r>
    <x v="2"/>
    <n v="1989"/>
    <d v="1930-05-12T00:00:00"/>
    <n v="52.05"/>
    <n v="4.2"/>
    <s v="Netherlands"/>
    <s v="UU"/>
    <s v="Unknown"/>
    <n v="6433"/>
    <x v="24"/>
  </r>
  <r>
    <x v="6"/>
    <n v="1972"/>
    <d v="1932-12-23T00:00:00"/>
    <n v="52.2"/>
    <n v="5.2"/>
    <s v="Netherlands"/>
    <s v="UU"/>
    <s v="Dead"/>
    <n v="92"/>
    <x v="0"/>
  </r>
  <r>
    <x v="1"/>
    <n v="1973"/>
    <d v="1926-05-27T00:00:00"/>
    <n v="52.9"/>
    <n v="6.3"/>
    <s v="Netherlands"/>
    <s v="UU"/>
    <s v="Dead"/>
    <n v="210"/>
    <x v="0"/>
  </r>
  <r>
    <x v="7"/>
    <n v="1973"/>
    <d v="1925-09-24T00:00:00"/>
    <n v="53.5"/>
    <n v="5.6"/>
    <s v="Netherlands"/>
    <s v="DH"/>
    <s v="Dead"/>
    <n v="348"/>
    <x v="36"/>
  </r>
  <r>
    <x v="7"/>
    <n v="1973"/>
    <d v="1933-09-24T00:00:00"/>
    <n v="59.8"/>
    <n v="5.53"/>
    <s v="Norway"/>
    <s v="UU"/>
    <s v="Dead"/>
    <n v="370"/>
    <x v="14"/>
  </r>
  <r>
    <x v="8"/>
    <n v="1972"/>
    <d v="1910-11-23T00:00:00"/>
    <n v="60.15"/>
    <n v="5.45"/>
    <s v="Norway"/>
    <s v="DH"/>
    <s v="Dead"/>
    <n v="32"/>
    <x v="0"/>
  </r>
  <r>
    <x v="8"/>
    <n v="1972"/>
    <d v="1906-11-23T00:00:00"/>
    <n v="61.2"/>
    <n v="26.3"/>
    <s v="Finland"/>
    <s v="UU"/>
    <s v="Dead"/>
    <n v="31"/>
    <x v="0"/>
  </r>
  <r>
    <x v="2"/>
    <n v="1972"/>
    <d v="1927-04-25T00:00:00"/>
    <n v="61"/>
    <n v="25.7"/>
    <s v="Finland"/>
    <s v="UU"/>
    <s v="Dead"/>
    <n v="212"/>
    <x v="0"/>
  </r>
  <r>
    <x v="6"/>
    <n v="1972"/>
    <d v="1928-12-23T00:00:00"/>
    <n v="62.4"/>
    <n v="27.9"/>
    <s v="Finland"/>
    <s v="AH"/>
    <s v="Dead"/>
    <n v="84"/>
    <x v="2"/>
  </r>
  <r>
    <x v="4"/>
    <n v="1972"/>
    <d v="1923-10-24T00:00:00"/>
    <n v="60.4"/>
    <n v="22.3"/>
    <s v="Finland"/>
    <s v="UU"/>
    <s v="Dead"/>
    <n v="11"/>
    <x v="0"/>
  </r>
  <r>
    <x v="7"/>
    <n v="1984"/>
    <d v="1924-10-04T00:00:00"/>
    <n v="61.48"/>
    <n v="28.27"/>
    <s v="Finland"/>
    <s v="UU"/>
    <s v="Dead"/>
    <n v="4350"/>
    <x v="4"/>
  </r>
  <r>
    <x v="11"/>
    <n v="1972"/>
    <d v="1931-03-26T00:00:00"/>
    <n v="63.2"/>
    <n v="23.8"/>
    <s v="Finland"/>
    <s v="UU"/>
    <s v="Dead"/>
    <n v="181"/>
    <x v="0"/>
  </r>
  <r>
    <x v="6"/>
    <n v="1977"/>
    <d v="1930-12-29T00:00:00"/>
    <n v="62.62"/>
    <n v="29.7"/>
    <s v="Finland"/>
    <s v="DH"/>
    <s v="Dead"/>
    <n v="1912"/>
    <x v="0"/>
  </r>
  <r>
    <x v="8"/>
    <n v="1972"/>
    <d v="1936-11-22T00:00:00"/>
    <n v="64.5"/>
    <n v="26.7"/>
    <s v="Finland"/>
    <s v="RH"/>
    <s v="Dead"/>
    <n v="29"/>
    <x v="0"/>
  </r>
  <r>
    <x v="6"/>
    <n v="1972"/>
    <d v="1927-12-24T00:00:00"/>
    <n v="60.6"/>
    <n v="27.2"/>
    <s v="Finland"/>
    <s v="AH"/>
    <s v="Dead"/>
    <n v="91"/>
    <x v="0"/>
  </r>
  <r>
    <x v="5"/>
    <n v="1973"/>
    <d v="1924-08-24T00:00:00"/>
    <n v="60.6"/>
    <n v="27.2"/>
    <s v="Finland"/>
    <s v="UU"/>
    <s v="Dead"/>
    <n v="329"/>
    <x v="24"/>
  </r>
  <r>
    <x v="5"/>
    <n v="1974"/>
    <d v="1914-08-26T00:00:00"/>
    <n v="60.57"/>
    <n v="27.22"/>
    <s v="Finland"/>
    <s v="UU"/>
    <s v="Dead"/>
    <n v="684"/>
    <x v="4"/>
  </r>
  <r>
    <x v="8"/>
    <n v="1977"/>
    <d v="1910-11-28T00:00:00"/>
    <n v="61.33"/>
    <n v="24"/>
    <s v="Finland"/>
    <s v="AH"/>
    <s v="Dead"/>
    <n v="1858"/>
    <x v="15"/>
  </r>
  <r>
    <x v="6"/>
    <n v="1972"/>
    <d v="1910-12-24T00:00:00"/>
    <n v="60.5"/>
    <n v="24.2"/>
    <s v="Finland"/>
    <s v="AH"/>
    <s v="Dead"/>
    <n v="70"/>
    <x v="0"/>
  </r>
  <r>
    <x v="10"/>
    <n v="1974"/>
    <d v="1936-07-25T00:00:00"/>
    <n v="62.65"/>
    <n v="21.55"/>
    <s v="Finland"/>
    <s v="DH"/>
    <s v="Dead"/>
    <n v="674"/>
    <x v="9"/>
  </r>
  <r>
    <x v="11"/>
    <n v="1972"/>
    <d v="1917-03-25T00:00:00"/>
    <n v="60.8"/>
    <n v="28"/>
    <s v="Finland"/>
    <s v="DH"/>
    <s v="Dead"/>
    <n v="160"/>
    <x v="13"/>
  </r>
  <r>
    <x v="3"/>
    <n v="1972"/>
    <d v="1921-01-23T00:00:00"/>
    <n v="60.8"/>
    <n v="28.1"/>
    <s v="Finland"/>
    <s v="DH"/>
    <s v="Dead"/>
    <n v="103"/>
    <x v="0"/>
  </r>
  <r>
    <x v="5"/>
    <n v="1973"/>
    <d v="1930-08-25T00:00:00"/>
    <n v="60.9"/>
    <n v="27.6"/>
    <s v="Finland"/>
    <s v="UU"/>
    <s v="Dead"/>
    <n v="325"/>
    <x v="30"/>
  </r>
  <r>
    <x v="8"/>
    <n v="1972"/>
    <d v="1911-11-23T00:00:00"/>
    <n v="55.38"/>
    <n v="12.83"/>
    <s v="Sweden"/>
    <s v="UU"/>
    <s v="Dead"/>
    <n v="43"/>
    <x v="0"/>
  </r>
  <r>
    <x v="7"/>
    <n v="1979"/>
    <d v="1920-09-29T00:00:00"/>
    <n v="55.4"/>
    <n v="12.83"/>
    <s v="Sweden"/>
    <s v="DH"/>
    <s v="Dead"/>
    <n v="2547"/>
    <x v="24"/>
  </r>
  <r>
    <x v="1"/>
    <n v="1973"/>
    <d v="1918-05-27T00:00:00"/>
    <n v="55.42"/>
    <n v="12.83"/>
    <s v="Sweden"/>
    <s v="DH"/>
    <s v="Dead"/>
    <n v="234"/>
    <x v="10"/>
  </r>
  <r>
    <x v="11"/>
    <n v="1972"/>
    <d v="1907-03-26T00:00:00"/>
    <n v="55.42"/>
    <n v="12.83"/>
    <s v="Sweden"/>
    <s v="DH"/>
    <s v="Dead"/>
    <n v="158"/>
    <x v="0"/>
  </r>
  <r>
    <x v="7"/>
    <n v="1985"/>
    <d v="1913-10-06T00:00:00"/>
    <n v="55.38"/>
    <n v="12.83"/>
    <s v="Sweden"/>
    <s v="UU"/>
    <s v="Dead"/>
    <n v="4729"/>
    <x v="10"/>
  </r>
  <r>
    <x v="2"/>
    <n v="1972"/>
    <d v="1920-04-24T00:00:00"/>
    <n v="55.38"/>
    <n v="12.83"/>
    <s v="Sweden"/>
    <s v="RH"/>
    <s v="Dead"/>
    <n v="200"/>
    <x v="0"/>
  </r>
  <r>
    <x v="6"/>
    <n v="1972"/>
    <d v="1933-12-24T00:00:00"/>
    <n v="55.38"/>
    <n v="12.83"/>
    <s v="Sweden"/>
    <s v="UU"/>
    <s v="Dead"/>
    <n v="92"/>
    <x v="0"/>
  </r>
  <r>
    <x v="5"/>
    <n v="1974"/>
    <d v="1915-08-26T00:00:00"/>
    <n v="55.8"/>
    <n v="13.37"/>
    <s v="Sweden"/>
    <s v="DH"/>
    <s v="Dead"/>
    <n v="680"/>
    <x v="66"/>
  </r>
  <r>
    <x v="0"/>
    <n v="1972"/>
    <d v="1917-02-22T00:00:00"/>
    <n v="55.38"/>
    <n v="12.83"/>
    <s v="Sweden"/>
    <s v="DH"/>
    <s v="Dead"/>
    <n v="134"/>
    <x v="0"/>
  </r>
  <r>
    <x v="3"/>
    <n v="1980"/>
    <d v="1912-02-01T00:00:00"/>
    <n v="55.42"/>
    <n v="12.83"/>
    <s v="Sweden"/>
    <s v="RH"/>
    <s v="Dead"/>
    <n v="3020"/>
    <x v="0"/>
  </r>
  <r>
    <x v="0"/>
    <n v="1972"/>
    <d v="1925-02-22T00:00:00"/>
    <n v="55.38"/>
    <n v="12.83"/>
    <s v="Sweden"/>
    <s v="DH"/>
    <s v="Dead"/>
    <n v="141"/>
    <x v="10"/>
  </r>
  <r>
    <x v="6"/>
    <n v="1972"/>
    <d v="1925-12-24T00:00:00"/>
    <n v="55.65"/>
    <n v="13.5"/>
    <s v="Sweden"/>
    <s v="UU"/>
    <s v="Dead"/>
    <n v="98"/>
    <x v="10"/>
  </r>
  <r>
    <x v="4"/>
    <n v="1972"/>
    <d v="1922-10-24T00:00:00"/>
    <n v="55.7"/>
    <n v="13.45"/>
    <s v="Sweden"/>
    <s v="AH"/>
    <s v="Dead"/>
    <n v="17"/>
    <x v="4"/>
  </r>
  <r>
    <x v="4"/>
    <n v="1972"/>
    <d v="1930-10-24T00:00:00"/>
    <n v="55.4"/>
    <n v="12.93"/>
    <s v="Sweden"/>
    <s v="UU"/>
    <s v="Dead"/>
    <n v="24"/>
    <x v="0"/>
  </r>
  <r>
    <x v="4"/>
    <n v="1972"/>
    <d v="1928-10-23T00:00:00"/>
    <n v="55.4"/>
    <n v="12.93"/>
    <s v="Sweden"/>
    <s v="UU"/>
    <s v="Dead"/>
    <n v="22"/>
    <x v="0"/>
  </r>
  <r>
    <x v="11"/>
    <n v="1972"/>
    <d v="1919-03-26T00:00:00"/>
    <n v="55.42"/>
    <n v="12.83"/>
    <s v="Sweden"/>
    <s v="RH"/>
    <s v="Dead"/>
    <n v="154"/>
    <x v="0"/>
  </r>
  <r>
    <x v="11"/>
    <n v="1972"/>
    <d v="1925-03-25T00:00:00"/>
    <n v="55.42"/>
    <n v="12.83"/>
    <s v="Sweden"/>
    <s v="RH"/>
    <s v="Dead"/>
    <n v="160"/>
    <x v="0"/>
  </r>
  <r>
    <x v="0"/>
    <n v="1977"/>
    <d v="1915-02-28T00:00:00"/>
    <n v="56.92"/>
    <n v="12.48"/>
    <s v="Sweden"/>
    <s v="UU"/>
    <s v="Dead"/>
    <n v="1948"/>
    <x v="0"/>
  </r>
  <r>
    <x v="6"/>
    <n v="1973"/>
    <d v="1925-12-25T00:00:00"/>
    <n v="51.02"/>
    <n v="4.0199999999999996"/>
    <s v="Belgium"/>
    <s v="UU"/>
    <s v="Dead"/>
    <n v="91"/>
    <x v="0"/>
  </r>
  <r>
    <x v="4"/>
    <n v="1974"/>
    <d v="1907-10-26T00:00:00"/>
    <n v="49.9"/>
    <n v="18.12"/>
    <s v="Czech Republic"/>
    <s v="DH"/>
    <s v="Dead"/>
    <n v="377"/>
    <x v="12"/>
  </r>
  <r>
    <x v="8"/>
    <n v="1973"/>
    <d v="1923-11-24T00:00:00"/>
    <n v="49.88"/>
    <n v="15.03"/>
    <s v="Czech Republic"/>
    <s v="DH"/>
    <s v="Dead"/>
    <n v="53"/>
    <x v="0"/>
  </r>
  <r>
    <x v="2"/>
    <n v="1974"/>
    <d v="1934-04-27T00:00:00"/>
    <n v="49.88"/>
    <n v="15.03"/>
    <s v="Czech Republic"/>
    <s v="DH"/>
    <s v="Dead"/>
    <n v="581"/>
    <x v="0"/>
  </r>
  <r>
    <x v="3"/>
    <n v="1973"/>
    <d v="1916-01-25T00:00:00"/>
    <n v="50.4"/>
    <n v="11.05"/>
    <s v="Germany"/>
    <s v="UU"/>
    <s v="Dead"/>
    <n v="74"/>
    <x v="24"/>
  </r>
  <r>
    <x v="10"/>
    <n v="1974"/>
    <d v="1919-07-26T00:00:00"/>
    <n v="50.93"/>
    <n v="8.4"/>
    <s v="Germany"/>
    <s v="RH"/>
    <s v="Alive"/>
    <n v="310"/>
    <x v="31"/>
  </r>
  <r>
    <x v="0"/>
    <n v="1975"/>
    <d v="1921-02-25T00:00:00"/>
    <n v="56.93"/>
    <n v="8.52"/>
    <s v="Denmark"/>
    <s v="DH"/>
    <s v="Dead"/>
    <n v="821"/>
    <x v="0"/>
  </r>
  <r>
    <x v="6"/>
    <n v="1973"/>
    <d v="1915-12-25T00:00:00"/>
    <n v="56.92"/>
    <n v="8.52"/>
    <s v="Denmark"/>
    <s v="DH"/>
    <s v="Dead"/>
    <n v="25"/>
    <x v="0"/>
  </r>
  <r>
    <x v="2"/>
    <n v="1975"/>
    <d v="1920-04-27T00:00:00"/>
    <n v="58.75"/>
    <n v="27.02"/>
    <s v="Estonia"/>
    <s v="UU"/>
    <s v="Dead"/>
    <n v="928"/>
    <x v="71"/>
  </r>
  <r>
    <x v="3"/>
    <n v="1974"/>
    <d v="1915-01-26T00:00:00"/>
    <n v="54.1"/>
    <n v="-4.8"/>
    <s v="UK"/>
    <s v="UU"/>
    <s v="Dead"/>
    <n v="481"/>
    <x v="0"/>
  </r>
  <r>
    <x v="4"/>
    <n v="1973"/>
    <d v="1917-10-25T00:00:00"/>
    <n v="50.9"/>
    <n v="-1.1000000000000001"/>
    <s v="UK"/>
    <s v="DH"/>
    <s v="Alive"/>
    <n v="37"/>
    <x v="3"/>
  </r>
  <r>
    <x v="4"/>
    <n v="1973"/>
    <d v="1913-10-25T00:00:00"/>
    <n v="51.8"/>
    <n v="-0.8"/>
    <s v="UK"/>
    <s v="PD"/>
    <s v="Dead"/>
    <n v="22"/>
    <x v="0"/>
  </r>
  <r>
    <x v="0"/>
    <n v="1977"/>
    <d v="1930-02-28T00:00:00"/>
    <n v="45.75"/>
    <n v="18"/>
    <s v="Croatia"/>
    <s v="UU"/>
    <s v="Dead"/>
    <n v="1527"/>
    <x v="20"/>
  </r>
  <r>
    <x v="2"/>
    <n v="1973"/>
    <d v="1910-04-26T00:00:00"/>
    <n v="51.4"/>
    <n v="6.1"/>
    <s v="Netherlands"/>
    <s v="UU"/>
    <s v="Dead"/>
    <n v="206"/>
    <x v="4"/>
  </r>
  <r>
    <x v="6"/>
    <n v="1977"/>
    <d v="1910-12-29T00:00:00"/>
    <n v="51.4"/>
    <n v="6.2"/>
    <s v="Netherlands"/>
    <s v="AH"/>
    <s v="Dead"/>
    <n v="1546"/>
    <x v="38"/>
  </r>
  <r>
    <x v="4"/>
    <n v="1973"/>
    <d v="1917-10-25T00:00:00"/>
    <n v="51.38"/>
    <n v="6.1"/>
    <s v="Netherlands"/>
    <s v="RH"/>
    <s v="Alive"/>
    <n v="24"/>
    <x v="0"/>
  </r>
  <r>
    <x v="7"/>
    <n v="1973"/>
    <d v="1924-09-23T00:00:00"/>
    <n v="51.38"/>
    <n v="6.1"/>
    <s v="Netherlands"/>
    <s v="RH"/>
    <s v="Alive"/>
    <n v="0"/>
    <x v="0"/>
  </r>
  <r>
    <x v="7"/>
    <n v="1974"/>
    <d v="1910-09-25T00:00:00"/>
    <n v="51.5"/>
    <n v="5.7"/>
    <s v="Netherlands"/>
    <s v="RH"/>
    <s v="Dead"/>
    <n v="345"/>
    <x v="38"/>
  </r>
  <r>
    <x v="0"/>
    <n v="1976"/>
    <d v="1908-02-27T00:00:00"/>
    <n v="51.5"/>
    <n v="5.6"/>
    <s v="Netherlands"/>
    <s v="UU"/>
    <s v="Dead"/>
    <n v="1210"/>
    <x v="38"/>
  </r>
  <r>
    <x v="1"/>
    <n v="1974"/>
    <d v="1922-05-28T00:00:00"/>
    <n v="52.1"/>
    <n v="4.3"/>
    <s v="Netherlands"/>
    <s v="UU"/>
    <s v="Dead"/>
    <n v="243"/>
    <x v="38"/>
  </r>
  <r>
    <x v="0"/>
    <n v="1974"/>
    <d v="1932-02-25T00:00:00"/>
    <n v="52.1"/>
    <n v="4.2"/>
    <s v="Netherlands"/>
    <s v="AH"/>
    <s v="Dead"/>
    <n v="518"/>
    <x v="0"/>
  </r>
  <r>
    <x v="1"/>
    <n v="1974"/>
    <d v="1925-05-27T00:00:00"/>
    <n v="52.1"/>
    <n v="4.2"/>
    <s v="Netherlands"/>
    <s v="UU"/>
    <s v="Dead"/>
    <n v="239"/>
    <x v="0"/>
  </r>
  <r>
    <x v="1"/>
    <n v="1974"/>
    <d v="1931-05-28T00:00:00"/>
    <n v="52"/>
    <n v="4.2"/>
    <s v="Netherlands"/>
    <s v="AH"/>
    <s v="Dead"/>
    <n v="230"/>
    <x v="5"/>
  </r>
  <r>
    <x v="11"/>
    <n v="1973"/>
    <d v="1908-03-26T00:00:00"/>
    <n v="52.1"/>
    <n v="4.2"/>
    <s v="Netherlands"/>
    <s v="UU"/>
    <s v="Dead"/>
    <n v="145"/>
    <x v="0"/>
  </r>
  <r>
    <x v="8"/>
    <n v="1973"/>
    <d v="1925-11-24T00:00:00"/>
    <n v="52.1"/>
    <n v="4.2"/>
    <s v="Netherlands"/>
    <s v="UU"/>
    <s v="Dead"/>
    <n v="40"/>
    <x v="0"/>
  </r>
  <r>
    <x v="10"/>
    <n v="1974"/>
    <d v="1924-07-25T00:00:00"/>
    <n v="52.9"/>
    <n v="5.9"/>
    <s v="Netherlands"/>
    <s v="UU"/>
    <s v="Dead"/>
    <n v="311"/>
    <x v="10"/>
  </r>
  <r>
    <x v="10"/>
    <n v="1977"/>
    <d v="1933-07-29T00:00:00"/>
    <n v="52.9"/>
    <n v="5.9"/>
    <s v="Netherlands"/>
    <s v="UU"/>
    <s v="Dead"/>
    <n v="1416"/>
    <x v="10"/>
  </r>
  <r>
    <x v="8"/>
    <n v="1973"/>
    <d v="1906-11-24T00:00:00"/>
    <n v="52.9"/>
    <n v="5.9"/>
    <s v="Netherlands"/>
    <s v="DH"/>
    <s v="Dead"/>
    <n v="50"/>
    <x v="10"/>
  </r>
  <r>
    <x v="4"/>
    <n v="1973"/>
    <d v="1925-10-25T00:00:00"/>
    <n v="52.9"/>
    <n v="5.9"/>
    <s v="Netherlands"/>
    <s v="DH"/>
    <s v="Dead"/>
    <n v="39"/>
    <x v="10"/>
  </r>
  <r>
    <x v="10"/>
    <n v="1974"/>
    <d v="1930-07-26T00:00:00"/>
    <n v="53"/>
    <n v="5.9"/>
    <s v="Netherlands"/>
    <s v="DH"/>
    <s v="Dead"/>
    <n v="316"/>
    <x v="12"/>
  </r>
  <r>
    <x v="10"/>
    <n v="1974"/>
    <d v="1930-07-26T00:00:00"/>
    <n v="53"/>
    <n v="5.9"/>
    <s v="Netherlands"/>
    <s v="DH"/>
    <s v="Dead"/>
    <n v="316"/>
    <x v="12"/>
  </r>
  <r>
    <x v="4"/>
    <n v="1973"/>
    <d v="1930-10-25T00:00:00"/>
    <n v="52.9"/>
    <n v="5.9"/>
    <s v="Netherlands"/>
    <s v="UU"/>
    <s v="Dead"/>
    <n v="43"/>
    <x v="12"/>
  </r>
  <r>
    <x v="8"/>
    <n v="1973"/>
    <d v="1906-11-24T00:00:00"/>
    <n v="52.9"/>
    <n v="5.9"/>
    <s v="Netherlands"/>
    <s v="DH"/>
    <s v="Dead"/>
    <n v="46"/>
    <x v="10"/>
  </r>
  <r>
    <x v="4"/>
    <n v="1973"/>
    <d v="1933-10-25T00:00:00"/>
    <n v="53"/>
    <n v="5.9"/>
    <s v="Netherlands"/>
    <s v="AH"/>
    <s v="Dead"/>
    <n v="33"/>
    <x v="12"/>
  </r>
  <r>
    <x v="4"/>
    <n v="1973"/>
    <d v="1931-10-25T00:00:00"/>
    <n v="53"/>
    <n v="5.9"/>
    <s v="Netherlands"/>
    <s v="AH"/>
    <s v="Dead"/>
    <n v="31"/>
    <x v="12"/>
  </r>
  <r>
    <x v="4"/>
    <n v="1973"/>
    <d v="1925-10-25T00:00:00"/>
    <n v="52.9"/>
    <n v="5.9"/>
    <s v="Netherlands"/>
    <s v="DH"/>
    <s v="Dead"/>
    <n v="19"/>
    <x v="10"/>
  </r>
  <r>
    <x v="8"/>
    <n v="1973"/>
    <d v="1906-11-24T00:00:00"/>
    <n v="52.9"/>
    <n v="5.9"/>
    <s v="Netherlands"/>
    <s v="DH"/>
    <s v="Dead"/>
    <n v="30"/>
    <x v="10"/>
  </r>
  <r>
    <x v="8"/>
    <n v="1973"/>
    <d v="1918-11-24T00:00:00"/>
    <n v="52.9"/>
    <n v="5.9"/>
    <s v="Netherlands"/>
    <s v="UU"/>
    <s v="Dead"/>
    <n v="35"/>
    <x v="12"/>
  </r>
  <r>
    <x v="11"/>
    <n v="1973"/>
    <d v="1917-03-26T00:00:00"/>
    <n v="67.099999999999994"/>
    <n v="15.4"/>
    <s v="Norway"/>
    <s v="UU"/>
    <s v="Dead"/>
    <n v="136"/>
    <x v="0"/>
  </r>
  <r>
    <x v="8"/>
    <n v="1973"/>
    <d v="1930-11-24T00:00:00"/>
    <n v="60.2"/>
    <n v="25"/>
    <s v="Finland"/>
    <s v="UU"/>
    <s v="Dead"/>
    <n v="46"/>
    <x v="4"/>
  </r>
  <r>
    <x v="8"/>
    <n v="1981"/>
    <d v="1920-12-01T00:00:00"/>
    <n v="64.099999999999994"/>
    <n v="28.33"/>
    <s v="Finland"/>
    <s v="DH"/>
    <s v="Dead"/>
    <n v="2943"/>
    <x v="12"/>
  </r>
  <r>
    <x v="6"/>
    <n v="1973"/>
    <d v="1912-12-24T00:00:00"/>
    <n v="64.099999999999994"/>
    <n v="28.3"/>
    <s v="Finland"/>
    <s v="DH"/>
    <s v="Dead"/>
    <n v="17"/>
    <x v="10"/>
  </r>
  <r>
    <x v="0"/>
    <n v="1974"/>
    <d v="1933-02-24T00:00:00"/>
    <n v="61"/>
    <n v="23.67"/>
    <s v="Finland"/>
    <s v="DH"/>
    <s v="Dead"/>
    <n v="516"/>
    <x v="2"/>
  </r>
  <r>
    <x v="5"/>
    <n v="1976"/>
    <d v="1906-08-28T00:00:00"/>
    <n v="61.12"/>
    <n v="23.67"/>
    <s v="Finland"/>
    <s v="DH"/>
    <s v="Dead"/>
    <n v="1038"/>
    <x v="0"/>
  </r>
  <r>
    <x v="8"/>
    <n v="1976"/>
    <d v="1906-11-27T00:00:00"/>
    <n v="61.77"/>
    <n v="23.63"/>
    <s v="Finland"/>
    <s v="UU"/>
    <s v="Dead"/>
    <n v="1116"/>
    <x v="0"/>
  </r>
  <r>
    <x v="7"/>
    <n v="1974"/>
    <d v="1916-09-24T00:00:00"/>
    <n v="61.53"/>
    <n v="23.7"/>
    <s v="Finland"/>
    <s v="UU"/>
    <s v="Dead"/>
    <n v="345"/>
    <x v="21"/>
  </r>
  <r>
    <x v="2"/>
    <n v="1974"/>
    <d v="1933-04-26T00:00:00"/>
    <n v="64.650000000000006"/>
    <n v="26.53"/>
    <s v="Finland"/>
    <s v="PD"/>
    <s v="Dead"/>
    <n v="566"/>
    <x v="92"/>
  </r>
  <r>
    <x v="5"/>
    <n v="1976"/>
    <d v="1915-08-28T00:00:00"/>
    <n v="60.77"/>
    <n v="28.07"/>
    <s v="Finland"/>
    <s v="DH"/>
    <s v="Dead"/>
    <n v="1040"/>
    <x v="4"/>
  </r>
  <r>
    <x v="3"/>
    <n v="1973"/>
    <d v="1934-01-25T00:00:00"/>
    <n v="60.8"/>
    <n v="27.2"/>
    <s v="Finland"/>
    <s v="DH"/>
    <s v="Dead"/>
    <n v="112"/>
    <x v="0"/>
  </r>
  <r>
    <x v="3"/>
    <n v="1973"/>
    <d v="1911-01-25T00:00:00"/>
    <n v="60.3"/>
    <n v="24.5"/>
    <s v="Finland"/>
    <s v="DH"/>
    <s v="Dead"/>
    <n v="101"/>
    <x v="4"/>
  </r>
  <r>
    <x v="3"/>
    <n v="1973"/>
    <d v="1911-01-25T00:00:00"/>
    <n v="60.3"/>
    <n v="24.5"/>
    <s v="Finland"/>
    <s v="DH"/>
    <s v="Dead"/>
    <n v="101"/>
    <x v="4"/>
  </r>
  <r>
    <x v="7"/>
    <n v="1984"/>
    <d v="1909-10-05T00:00:00"/>
    <n v="60.62"/>
    <n v="24.85"/>
    <s v="Finland"/>
    <s v="UU"/>
    <s v="Dead"/>
    <n v="3986"/>
    <x v="24"/>
  </r>
  <r>
    <x v="10"/>
    <n v="1974"/>
    <d v="1936-07-25T00:00:00"/>
    <n v="55.67"/>
    <n v="13.48"/>
    <s v="Sweden"/>
    <s v="UU"/>
    <s v="Dead"/>
    <n v="324"/>
    <x v="4"/>
  </r>
  <r>
    <x v="8"/>
    <n v="1978"/>
    <d v="1906-11-29T00:00:00"/>
    <n v="55.42"/>
    <n v="12.83"/>
    <s v="Sweden"/>
    <s v="RH"/>
    <s v="Dead"/>
    <n v="1860"/>
    <x v="10"/>
  </r>
  <r>
    <x v="11"/>
    <n v="1973"/>
    <d v="1907-03-27T00:00:00"/>
    <n v="56.4"/>
    <n v="12.67"/>
    <s v="Sweden"/>
    <s v="RH"/>
    <s v="Unknown"/>
    <n v="142"/>
    <x v="24"/>
  </r>
  <r>
    <x v="8"/>
    <n v="1973"/>
    <d v="1916-11-23T00:00:00"/>
    <n v="62.43"/>
    <n v="17.38"/>
    <s v="Sweden"/>
    <s v="AH"/>
    <s v="Dead"/>
    <n v="40"/>
    <x v="24"/>
  </r>
  <r>
    <x v="4"/>
    <n v="1974"/>
    <d v="1909-10-26T00:00:00"/>
    <n v="54.6"/>
    <n v="13.12"/>
    <s v="Germany"/>
    <s v="UU"/>
    <s v="Dead"/>
    <n v="10"/>
    <x v="0"/>
  </r>
  <r>
    <x v="2"/>
    <n v="1974"/>
    <d v="1923-04-27T00:00:00"/>
    <n v="51.78"/>
    <n v="11.43"/>
    <s v="Germany"/>
    <s v="DH"/>
    <s v="Dead"/>
    <n v="211"/>
    <x v="12"/>
  </r>
  <r>
    <x v="6"/>
    <n v="1975"/>
    <d v="1919-12-27T00:00:00"/>
    <n v="51.75"/>
    <n v="11.47"/>
    <s v="Germany"/>
    <s v="DH"/>
    <s v="Dead"/>
    <n v="451"/>
    <x v="0"/>
  </r>
  <r>
    <x v="8"/>
    <n v="1976"/>
    <d v="1915-11-27T00:00:00"/>
    <n v="51.72"/>
    <n v="11.43"/>
    <s v="Germany"/>
    <s v="RH"/>
    <s v="Alive"/>
    <n v="782"/>
    <x v="12"/>
  </r>
  <r>
    <x v="10"/>
    <n v="1975"/>
    <d v="1927-07-27T00:00:00"/>
    <n v="53.75"/>
    <n v="10.88"/>
    <s v="Germany"/>
    <s v="DH"/>
    <s v="Dead"/>
    <n v="258"/>
    <x v="10"/>
  </r>
  <r>
    <x v="9"/>
    <n v="1975"/>
    <d v="1933-06-28T00:00:00"/>
    <n v="51.75"/>
    <n v="11.48"/>
    <s v="Germany"/>
    <s v="DH"/>
    <s v="Dead"/>
    <n v="272"/>
    <x v="24"/>
  </r>
  <r>
    <x v="10"/>
    <n v="1975"/>
    <d v="1924-07-26T00:00:00"/>
    <n v="51.75"/>
    <n v="11.5"/>
    <s v="Germany"/>
    <s v="DH"/>
    <s v="Dead"/>
    <n v="291"/>
    <x v="4"/>
  </r>
  <r>
    <x v="2"/>
    <n v="1974"/>
    <d v="1921-04-26T00:00:00"/>
    <n v="50.93"/>
    <n v="11.6"/>
    <s v="Germany"/>
    <s v="DH"/>
    <s v="Dead"/>
    <n v="208"/>
    <x v="0"/>
  </r>
  <r>
    <x v="11"/>
    <n v="1974"/>
    <d v="1908-03-27T00:00:00"/>
    <n v="51.32"/>
    <n v="7.33"/>
    <s v="Germany"/>
    <s v="DH"/>
    <s v="Dead"/>
    <n v="161"/>
    <x v="0"/>
  </r>
  <r>
    <x v="4"/>
    <n v="1978"/>
    <d v="1920-10-29T00:00:00"/>
    <n v="55.63"/>
    <n v="8.2799999999999994"/>
    <s v="Denmark"/>
    <s v="RH"/>
    <s v="Alive"/>
    <n v="1479"/>
    <x v="16"/>
  </r>
  <r>
    <x v="9"/>
    <n v="1975"/>
    <d v="1913-06-28T00:00:00"/>
    <n v="59.55"/>
    <n v="26.28"/>
    <s v="Estonia"/>
    <s v="DH"/>
    <s v="Dead"/>
    <n v="228"/>
    <x v="0"/>
  </r>
  <r>
    <x v="0"/>
    <n v="1974"/>
    <d v="1919-02-25T00:00:00"/>
    <n v="59.25"/>
    <n v="25.83"/>
    <s v="Estonia"/>
    <s v="DH"/>
    <s v="Dead"/>
    <n v="133"/>
    <x v="0"/>
  </r>
  <r>
    <x v="4"/>
    <n v="1974"/>
    <d v="1914-10-26T00:00:00"/>
    <n v="53.8"/>
    <n v="-3"/>
    <s v="UK"/>
    <s v="ND"/>
    <s v="Alive"/>
    <n v="5"/>
    <x v="0"/>
  </r>
  <r>
    <x v="4"/>
    <n v="1974"/>
    <d v="1923-10-26T00:00:00"/>
    <n v="54.1"/>
    <n v="-4.8"/>
    <s v="UK"/>
    <s v="UU"/>
    <s v="Dead"/>
    <n v="22"/>
    <x v="0"/>
  </r>
  <r>
    <x v="8"/>
    <n v="1977"/>
    <d v="1920-11-27T00:00:00"/>
    <n v="51.8"/>
    <n v="-0.8"/>
    <s v="UK"/>
    <s v="UU"/>
    <s v="Dead"/>
    <n v="1153"/>
    <x v="0"/>
  </r>
  <r>
    <x v="7"/>
    <n v="1976"/>
    <d v="1920-09-26T00:00:00"/>
    <n v="47.58"/>
    <n v="21.15"/>
    <s v="Hungary"/>
    <s v="DH"/>
    <s v="Dead"/>
    <n v="666"/>
    <x v="36"/>
  </r>
  <r>
    <x v="1"/>
    <n v="1975"/>
    <d v="1920-05-28T00:00:00"/>
    <n v="52.13"/>
    <n v="4.33"/>
    <s v="Netherlands"/>
    <s v="UU"/>
    <s v="Dead"/>
    <n v="249"/>
    <x v="0"/>
  </r>
  <r>
    <x v="9"/>
    <n v="1976"/>
    <d v="1912-06-29T00:00:00"/>
    <n v="52.1"/>
    <n v="4.4000000000000004"/>
    <s v="Netherlands"/>
    <s v="UU"/>
    <s v="Dead"/>
    <n v="637"/>
    <x v="13"/>
  </r>
  <r>
    <x v="5"/>
    <n v="1975"/>
    <d v="1921-08-27T00:00:00"/>
    <n v="53.1"/>
    <n v="4.9000000000000004"/>
    <s v="Netherlands"/>
    <s v="DH"/>
    <s v="Dead"/>
    <n v="340"/>
    <x v="5"/>
  </r>
  <r>
    <x v="7"/>
    <n v="1976"/>
    <d v="1916-09-26T00:00:00"/>
    <n v="52.2"/>
    <n v="6.2"/>
    <s v="Netherlands"/>
    <s v="DH"/>
    <s v="Dead"/>
    <n v="722"/>
    <x v="20"/>
  </r>
  <r>
    <x v="3"/>
    <n v="1975"/>
    <d v="1925-01-26T00:00:00"/>
    <n v="53.1"/>
    <n v="6.5"/>
    <s v="Netherlands"/>
    <s v="DH"/>
    <s v="Dead"/>
    <n v="486"/>
    <x v="27"/>
  </r>
  <r>
    <x v="5"/>
    <n v="1976"/>
    <d v="1910-08-28T00:00:00"/>
    <n v="52.2"/>
    <n v="5.2"/>
    <s v="Netherlands"/>
    <s v="DH"/>
    <s v="Dead"/>
    <n v="687"/>
    <x v="0"/>
  </r>
  <r>
    <x v="0"/>
    <n v="1974"/>
    <d v="1914-02-25T00:00:00"/>
    <n v="52.2"/>
    <n v="5.2"/>
    <s v="Netherlands"/>
    <s v="DH"/>
    <s v="Dead"/>
    <n v="142"/>
    <x v="0"/>
  </r>
  <r>
    <x v="7"/>
    <n v="1978"/>
    <d v="1914-09-29T00:00:00"/>
    <n v="53.1"/>
    <n v="4.8"/>
    <s v="Netherlands"/>
    <s v="DH"/>
    <s v="Dead"/>
    <n v="1447"/>
    <x v="0"/>
  </r>
  <r>
    <x v="8"/>
    <n v="1979"/>
    <d v="1915-11-30T00:00:00"/>
    <n v="53.3"/>
    <n v="5.08"/>
    <s v="Netherlands"/>
    <s v="UU"/>
    <s v="Dead"/>
    <n v="1854"/>
    <x v="52"/>
  </r>
  <r>
    <x v="4"/>
    <n v="1974"/>
    <d v="1910-10-26T00:00:00"/>
    <n v="53.2"/>
    <n v="6.6"/>
    <s v="Netherlands"/>
    <s v="UU"/>
    <s v="Alive"/>
    <n v="22"/>
    <x v="0"/>
  </r>
  <r>
    <x v="7"/>
    <n v="1977"/>
    <d v="1921-09-28T00:00:00"/>
    <n v="53.2"/>
    <n v="6.6"/>
    <s v="Netherlands"/>
    <s v="UU"/>
    <s v="Dead"/>
    <n v="1098"/>
    <x v="0"/>
  </r>
  <r>
    <x v="4"/>
    <n v="1974"/>
    <d v="1928-10-25T00:00:00"/>
    <n v="53.2"/>
    <n v="6.6"/>
    <s v="Netherlands"/>
    <s v="UU"/>
    <s v="Dead"/>
    <n v="40"/>
    <x v="0"/>
  </r>
  <r>
    <x v="8"/>
    <n v="1974"/>
    <d v="1912-11-24T00:00:00"/>
    <n v="52.1"/>
    <n v="4.2"/>
    <s v="Netherlands"/>
    <s v="UU"/>
    <s v="Dead"/>
    <n v="49"/>
    <x v="0"/>
  </r>
  <r>
    <x v="7"/>
    <n v="1975"/>
    <d v="1910-09-26T00:00:00"/>
    <n v="52.1"/>
    <n v="4.2"/>
    <s v="Netherlands"/>
    <s v="UU"/>
    <s v="Dead"/>
    <n v="346"/>
    <x v="5"/>
  </r>
  <r>
    <x v="0"/>
    <n v="1975"/>
    <d v="1918-02-26T00:00:00"/>
    <n v="52.1"/>
    <n v="4.4000000000000004"/>
    <s v="Netherlands"/>
    <s v="UU"/>
    <s v="Dead"/>
    <n v="506"/>
    <x v="34"/>
  </r>
  <r>
    <x v="4"/>
    <n v="1976"/>
    <d v="1907-10-28T00:00:00"/>
    <n v="51.9"/>
    <n v="4.0999999999999996"/>
    <s v="Netherlands"/>
    <s v="UU"/>
    <s v="Dead"/>
    <n v="733"/>
    <x v="20"/>
  </r>
  <r>
    <x v="5"/>
    <n v="1976"/>
    <d v="1914-08-28T00:00:00"/>
    <n v="51.8"/>
    <n v="4.0999999999999996"/>
    <s v="Netherlands"/>
    <s v="DH"/>
    <s v="Dead"/>
    <n v="679"/>
    <x v="25"/>
  </r>
  <r>
    <x v="10"/>
    <n v="1975"/>
    <d v="1926-07-27T00:00:00"/>
    <n v="53"/>
    <n v="6"/>
    <s v="Netherlands"/>
    <s v="UU"/>
    <s v="Dead"/>
    <n v="295"/>
    <x v="38"/>
  </r>
  <r>
    <x v="4"/>
    <n v="1976"/>
    <d v="1909-10-28T00:00:00"/>
    <n v="58.1"/>
    <n v="6.58"/>
    <s v="Norway"/>
    <s v="UU"/>
    <s v="Dead"/>
    <n v="736"/>
    <x v="21"/>
  </r>
  <r>
    <x v="8"/>
    <n v="1974"/>
    <d v="1925-11-25T00:00:00"/>
    <n v="60.18"/>
    <n v="25.03"/>
    <s v="Finland"/>
    <s v="UU"/>
    <s v="Dead"/>
    <n v="44"/>
    <x v="0"/>
  </r>
  <r>
    <x v="8"/>
    <n v="1974"/>
    <d v="1923-11-25T00:00:00"/>
    <n v="64.819999999999993"/>
    <n v="25.32"/>
    <s v="Finland"/>
    <s v="UU"/>
    <s v="Dead"/>
    <n v="32"/>
    <x v="0"/>
  </r>
  <r>
    <x v="3"/>
    <n v="1976"/>
    <d v="1921-01-27T00:00:00"/>
    <n v="65.17"/>
    <n v="25.83"/>
    <s v="Finland"/>
    <s v="AH"/>
    <s v="Dead"/>
    <n v="822"/>
    <x v="49"/>
  </r>
  <r>
    <x v="5"/>
    <n v="1977"/>
    <d v="1908-08-28T00:00:00"/>
    <n v="61.15"/>
    <n v="22.7"/>
    <s v="Finland"/>
    <s v="DH"/>
    <s v="Dead"/>
    <n v="1032"/>
    <x v="12"/>
  </r>
  <r>
    <x v="0"/>
    <n v="1975"/>
    <d v="1918-02-26T00:00:00"/>
    <n v="63.55"/>
    <n v="26.62"/>
    <s v="Finland"/>
    <s v="DH"/>
    <s v="Dead"/>
    <n v="497"/>
    <x v="4"/>
  </r>
  <r>
    <x v="4"/>
    <n v="1974"/>
    <d v="1920-10-25T00:00:00"/>
    <n v="63.57"/>
    <n v="26.6"/>
    <s v="Finland"/>
    <s v="UU"/>
    <s v="Dead"/>
    <n v="13"/>
    <x v="0"/>
  </r>
  <r>
    <x v="11"/>
    <n v="1979"/>
    <d v="1907-04-02T00:00:00"/>
    <n v="63.53"/>
    <n v="26.6"/>
    <s v="Finland"/>
    <s v="UU"/>
    <s v="Dead"/>
    <n v="1978"/>
    <x v="10"/>
  </r>
  <r>
    <x v="6"/>
    <n v="1974"/>
    <d v="1930-12-26T00:00:00"/>
    <n v="63.57"/>
    <n v="26.6"/>
    <s v="Finland"/>
    <s v="UU"/>
    <s v="Dead"/>
    <n v="84"/>
    <x v="0"/>
  </r>
  <r>
    <x v="8"/>
    <n v="1974"/>
    <d v="1920-11-24T00:00:00"/>
    <n v="63.57"/>
    <n v="26.6"/>
    <s v="Finland"/>
    <s v="AH"/>
    <s v="Dead"/>
    <n v="43"/>
    <x v="0"/>
  </r>
  <r>
    <x v="8"/>
    <n v="1974"/>
    <d v="1920-11-24T00:00:00"/>
    <n v="61.5"/>
    <n v="24.83"/>
    <s v="Finland"/>
    <s v="RH"/>
    <s v="Alive"/>
    <n v="37"/>
    <x v="0"/>
  </r>
  <r>
    <x v="8"/>
    <n v="1974"/>
    <d v="1920-11-24T00:00:00"/>
    <n v="61.5"/>
    <n v="24.83"/>
    <s v="Finland"/>
    <s v="RH"/>
    <s v="Alive"/>
    <n v="37"/>
    <x v="0"/>
  </r>
  <r>
    <x v="4"/>
    <n v="1974"/>
    <d v="1935-10-26T00:00:00"/>
    <n v="61.05"/>
    <n v="23.62"/>
    <s v="Finland"/>
    <s v="DH"/>
    <s v="Dead"/>
    <n v="24"/>
    <x v="14"/>
  </r>
  <r>
    <x v="0"/>
    <n v="1977"/>
    <d v="1908-02-28T00:00:00"/>
    <n v="66.819999999999993"/>
    <n v="24.02"/>
    <s v="Finland"/>
    <s v="UU"/>
    <s v="Dead"/>
    <n v="1219"/>
    <x v="24"/>
  </r>
  <r>
    <x v="5"/>
    <n v="1976"/>
    <d v="1916-08-27T00:00:00"/>
    <n v="64.92"/>
    <n v="25.55"/>
    <s v="Finland"/>
    <s v="DH"/>
    <s v="Dead"/>
    <n v="683"/>
    <x v="14"/>
  </r>
  <r>
    <x v="5"/>
    <n v="1975"/>
    <d v="1912-08-26T00:00:00"/>
    <n v="64.67"/>
    <n v="26.33"/>
    <s v="Finland"/>
    <s v="UU"/>
    <s v="Dead"/>
    <n v="308"/>
    <x v="19"/>
  </r>
  <r>
    <x v="5"/>
    <n v="1976"/>
    <d v="1920-08-27T00:00:00"/>
    <n v="65.150000000000006"/>
    <n v="25.7"/>
    <s v="Finland"/>
    <s v="DH"/>
    <s v="Dead"/>
    <n v="680"/>
    <x v="27"/>
  </r>
  <r>
    <x v="10"/>
    <n v="1978"/>
    <d v="1916-07-29T00:00:00"/>
    <n v="55.38"/>
    <n v="12.83"/>
    <s v="Sweden"/>
    <s v="PD"/>
    <s v="Dead"/>
    <n v="1380"/>
    <x v="10"/>
  </r>
  <r>
    <x v="4"/>
    <n v="1974"/>
    <d v="1919-10-26T00:00:00"/>
    <n v="55.65"/>
    <n v="13.5"/>
    <s v="Sweden"/>
    <s v="UU"/>
    <s v="Dead"/>
    <n v="22"/>
    <x v="0"/>
  </r>
  <r>
    <x v="8"/>
    <n v="1974"/>
    <d v="1919-11-25T00:00:00"/>
    <n v="55.65"/>
    <n v="13.5"/>
    <s v="Sweden"/>
    <s v="UU"/>
    <s v="Dead"/>
    <n v="35"/>
    <x v="0"/>
  </r>
  <r>
    <x v="8"/>
    <n v="1974"/>
    <d v="1919-11-25T00:00:00"/>
    <n v="55.65"/>
    <n v="13.5"/>
    <s v="Sweden"/>
    <s v="UU"/>
    <s v="Dead"/>
    <n v="35"/>
    <x v="0"/>
  </r>
  <r>
    <x v="7"/>
    <n v="1975"/>
    <d v="1913-09-26T00:00:00"/>
    <n v="55.7"/>
    <n v="13.5"/>
    <s v="Sweden"/>
    <s v="DH"/>
    <s v="Dead"/>
    <n v="330"/>
    <x v="4"/>
  </r>
  <r>
    <x v="10"/>
    <n v="1980"/>
    <d v="1920-07-31T00:00:00"/>
    <n v="57.58"/>
    <n v="18.25"/>
    <s v="Sweden"/>
    <s v="DH"/>
    <s v="Dead"/>
    <n v="2120"/>
    <x v="20"/>
  </r>
  <r>
    <x v="9"/>
    <n v="1978"/>
    <d v="1919-07-02T00:00:00"/>
    <n v="49.77"/>
    <n v="18.3"/>
    <s v="Czech Republic"/>
    <s v="DH"/>
    <s v="Dead"/>
    <n v="1005"/>
    <x v="0"/>
  </r>
  <r>
    <x v="9"/>
    <n v="1978"/>
    <d v="1919-07-02T00:00:00"/>
    <n v="49.78"/>
    <n v="18.27"/>
    <s v="Czech Republic"/>
    <s v="DH"/>
    <s v="Dead"/>
    <n v="990"/>
    <x v="38"/>
  </r>
  <r>
    <x v="3"/>
    <n v="1975"/>
    <d v="1936-01-27T00:00:00"/>
    <n v="49.95"/>
    <n v="16.25"/>
    <s v="Czech Republic"/>
    <s v="DH"/>
    <s v="Dead"/>
    <n v="151"/>
    <x v="49"/>
  </r>
  <r>
    <x v="11"/>
    <n v="1984"/>
    <d v="1931-04-07T00:00:00"/>
    <n v="50.18"/>
    <n v="16"/>
    <s v="Czech Republic"/>
    <s v="UU"/>
    <s v="Dead"/>
    <n v="3483"/>
    <x v="34"/>
  </r>
  <r>
    <x v="7"/>
    <n v="1976"/>
    <d v="1925-09-27T00:00:00"/>
    <n v="49.1"/>
    <n v="14.75"/>
    <s v="Czech Republic"/>
    <s v="DH"/>
    <s v="Dead"/>
    <n v="340"/>
    <x v="4"/>
  </r>
  <r>
    <x v="4"/>
    <n v="1976"/>
    <d v="1917-10-28T00:00:00"/>
    <n v="50.9"/>
    <n v="12.43"/>
    <s v="Germany"/>
    <s v="DH"/>
    <s v="Dead"/>
    <n v="381"/>
    <x v="38"/>
  </r>
  <r>
    <x v="10"/>
    <n v="1976"/>
    <d v="1921-07-28T00:00:00"/>
    <n v="50.82"/>
    <n v="12.13"/>
    <s v="Germany"/>
    <s v="DH"/>
    <s v="Dead"/>
    <n v="311"/>
    <x v="11"/>
  </r>
  <r>
    <x v="7"/>
    <n v="1975"/>
    <d v="1930-09-26T00:00:00"/>
    <n v="51.75"/>
    <n v="11.47"/>
    <s v="Germany"/>
    <s v="UU"/>
    <s v="Dead"/>
    <n v="11"/>
    <x v="0"/>
  </r>
  <r>
    <x v="7"/>
    <n v="1979"/>
    <d v="1920-09-29T00:00:00"/>
    <n v="50.95"/>
    <n v="10.72"/>
    <s v="Germany"/>
    <s v="UU"/>
    <s v="Dead"/>
    <n v="1459"/>
    <x v="15"/>
  </r>
  <r>
    <x v="7"/>
    <n v="1980"/>
    <d v="1926-10-01T00:00:00"/>
    <n v="50.55"/>
    <n v="13"/>
    <s v="Germany"/>
    <s v="UU"/>
    <s v="Dead"/>
    <n v="1815"/>
    <x v="10"/>
  </r>
  <r>
    <x v="8"/>
    <n v="1975"/>
    <d v="1907-11-26T00:00:00"/>
    <n v="53.47"/>
    <n v="9.98"/>
    <s v="Germany"/>
    <s v="UU"/>
    <s v="Dead"/>
    <n v="30"/>
    <x v="0"/>
  </r>
  <r>
    <x v="4"/>
    <n v="1975"/>
    <d v="1925-10-27T00:00:00"/>
    <n v="55.52"/>
    <n v="8.43"/>
    <s v="Denmark"/>
    <s v="UU"/>
    <s v="Unknown"/>
    <n v="3"/>
    <x v="0"/>
  </r>
  <r>
    <x v="4"/>
    <n v="1975"/>
    <d v="1914-10-27T00:00:00"/>
    <n v="51.3"/>
    <n v="-2.5"/>
    <s v="UK"/>
    <s v="UU"/>
    <s v="Dead"/>
    <n v="10"/>
    <x v="4"/>
  </r>
  <r>
    <x v="4"/>
    <n v="1975"/>
    <d v="1908-10-26T00:00:00"/>
    <n v="53.8"/>
    <n v="-1.6"/>
    <s v="UK"/>
    <s v="AH"/>
    <s v="Dead"/>
    <n v="20"/>
    <x v="0"/>
  </r>
  <r>
    <x v="5"/>
    <n v="1995"/>
    <d v="1924-09-15T00:00:00"/>
    <n v="53.83"/>
    <n v="-1.57"/>
    <s v="UK"/>
    <s v="AH"/>
    <s v="Dead"/>
    <n v="7280"/>
    <x v="24"/>
  </r>
  <r>
    <x v="10"/>
    <n v="1976"/>
    <d v="1911-07-28T00:00:00"/>
    <n v="51.8"/>
    <n v="0.1"/>
    <s v="UK"/>
    <s v="DH"/>
    <s v="Dead"/>
    <n v="306"/>
    <x v="0"/>
  </r>
  <r>
    <x v="5"/>
    <n v="1976"/>
    <d v="1923-08-28T00:00:00"/>
    <n v="51.8"/>
    <n v="0.1"/>
    <s v="UK"/>
    <s v="UU"/>
    <s v="Dead"/>
    <n v="336"/>
    <x v="0"/>
  </r>
  <r>
    <x v="4"/>
    <n v="1975"/>
    <d v="1934-10-27T00:00:00"/>
    <n v="51.8"/>
    <n v="0.1"/>
    <s v="UK"/>
    <s v="UU"/>
    <s v="Dead"/>
    <n v="35"/>
    <x v="0"/>
  </r>
  <r>
    <x v="7"/>
    <n v="1976"/>
    <d v="1931-09-27T00:00:00"/>
    <n v="50.8"/>
    <n v="-1.7000000000000002"/>
    <s v="UK"/>
    <s v="AH"/>
    <s v="Dead"/>
    <n v="367"/>
    <x v="0"/>
  </r>
  <r>
    <x v="4"/>
    <n v="1975"/>
    <d v="1910-10-27T00:00:00"/>
    <n v="53.5"/>
    <n v="-1.4"/>
    <s v="UK"/>
    <s v="UU"/>
    <s v="Dead"/>
    <n v="13"/>
    <x v="5"/>
  </r>
  <r>
    <x v="5"/>
    <n v="1977"/>
    <d v="1919-08-29T00:00:00"/>
    <n v="52.9"/>
    <n v="6.9"/>
    <s v="Netherlands"/>
    <s v="DH"/>
    <s v="Dead"/>
    <n v="683"/>
    <x v="31"/>
  </r>
  <r>
    <x v="7"/>
    <n v="1975"/>
    <d v="1929-09-26T00:00:00"/>
    <n v="51.6"/>
    <n v="5.0999999999999996"/>
    <s v="Netherlands"/>
    <s v="DH"/>
    <s v="Dead"/>
    <n v="23"/>
    <x v="0"/>
  </r>
  <r>
    <x v="8"/>
    <n v="1976"/>
    <d v="1915-11-27T00:00:00"/>
    <n v="52"/>
    <n v="4.3"/>
    <s v="Netherlands"/>
    <s v="UU"/>
    <s v="Dead"/>
    <n v="414"/>
    <x v="38"/>
  </r>
  <r>
    <x v="5"/>
    <n v="1976"/>
    <d v="1920-08-27T00:00:00"/>
    <n v="52"/>
    <n v="4.4000000000000004"/>
    <s v="Netherlands"/>
    <s v="DH"/>
    <s v="Dead"/>
    <n v="328"/>
    <x v="0"/>
  </r>
  <r>
    <x v="0"/>
    <n v="1975"/>
    <d v="1919-02-26T00:00:00"/>
    <n v="53.1"/>
    <n v="4.8"/>
    <s v="Netherlands"/>
    <s v="RH"/>
    <s v="Alive"/>
    <n v="138"/>
    <x v="4"/>
  </r>
  <r>
    <x v="10"/>
    <n v="1981"/>
    <d v="1915-08-02T00:00:00"/>
    <n v="51.83"/>
    <n v="4.07"/>
    <s v="Netherlands"/>
    <s v="UU"/>
    <s v="Unknown"/>
    <n v="2124"/>
    <x v="3"/>
  </r>
  <r>
    <x v="11"/>
    <n v="1977"/>
    <d v="1921-03-30T00:00:00"/>
    <n v="53.2"/>
    <n v="6.6"/>
    <s v="Netherlands"/>
    <s v="UU"/>
    <s v="Dead"/>
    <n v="908"/>
    <x v="0"/>
  </r>
  <r>
    <x v="5"/>
    <n v="1976"/>
    <d v="1916-08-27T00:00:00"/>
    <n v="53.3"/>
    <n v="6.2"/>
    <s v="Netherlands"/>
    <s v="RH"/>
    <s v="Dead"/>
    <n v="325"/>
    <x v="26"/>
  </r>
  <r>
    <x v="9"/>
    <n v="1976"/>
    <d v="1930-06-30T00:00:00"/>
    <n v="53.2"/>
    <n v="6.6"/>
    <s v="Netherlands"/>
    <s v="UU"/>
    <s v="Dead"/>
    <n v="275"/>
    <x v="0"/>
  </r>
  <r>
    <x v="11"/>
    <n v="1977"/>
    <d v="1927-03-31T00:00:00"/>
    <n v="53.2"/>
    <n v="6.6"/>
    <s v="Netherlands"/>
    <s v="DH"/>
    <s v="Dead"/>
    <n v="910"/>
    <x v="0"/>
  </r>
  <r>
    <x v="6"/>
    <n v="1975"/>
    <d v="1925-12-27T00:00:00"/>
    <n v="53.2"/>
    <n v="6.6"/>
    <s v="Netherlands"/>
    <s v="UU"/>
    <s v="Dead"/>
    <n v="83"/>
    <x v="0"/>
  </r>
  <r>
    <x v="5"/>
    <n v="1976"/>
    <d v="1932-08-27T00:00:00"/>
    <n v="53.2"/>
    <n v="6.6"/>
    <s v="Netherlands"/>
    <s v="UU"/>
    <s v="Dead"/>
    <n v="334"/>
    <x v="0"/>
  </r>
  <r>
    <x v="5"/>
    <n v="1976"/>
    <d v="1929-08-28T00:00:00"/>
    <n v="51.6"/>
    <n v="5.4"/>
    <s v="Netherlands"/>
    <s v="DH"/>
    <s v="Dead"/>
    <n v="329"/>
    <x v="0"/>
  </r>
  <r>
    <x v="5"/>
    <n v="1977"/>
    <d v="1935-08-29T00:00:00"/>
    <n v="51.6"/>
    <n v="5.4"/>
    <s v="Netherlands"/>
    <s v="DH"/>
    <s v="Dead"/>
    <n v="700"/>
    <x v="0"/>
  </r>
  <r>
    <x v="4"/>
    <n v="1975"/>
    <d v="1927-10-27T00:00:00"/>
    <n v="59.12"/>
    <n v="10.23"/>
    <s v="Norway"/>
    <s v="AH"/>
    <s v="Dead"/>
    <n v="15"/>
    <x v="0"/>
  </r>
  <r>
    <x v="8"/>
    <n v="1975"/>
    <d v="1921-11-26T00:00:00"/>
    <n v="60.27"/>
    <n v="11.18"/>
    <s v="Norway"/>
    <s v="UU"/>
    <s v="Dead"/>
    <n v="15"/>
    <x v="0"/>
  </r>
  <r>
    <x v="8"/>
    <n v="1975"/>
    <d v="1917-11-26T00:00:00"/>
    <n v="58.08"/>
    <n v="6.6"/>
    <s v="Norway"/>
    <s v="UU"/>
    <s v="Dead"/>
    <n v="32"/>
    <x v="4"/>
  </r>
  <r>
    <x v="8"/>
    <n v="1975"/>
    <d v="1922-11-26T00:00:00"/>
    <n v="52.75"/>
    <n v="23.5"/>
    <s v="Poland"/>
    <s v="RH"/>
    <s v="Alive"/>
    <n v="30"/>
    <x v="4"/>
  </r>
  <r>
    <x v="2"/>
    <n v="1975"/>
    <d v="1913-04-27T00:00:00"/>
    <n v="62.2"/>
    <n v="26.17"/>
    <s v="Finland"/>
    <s v="DH"/>
    <s v="Dead"/>
    <n v="172"/>
    <x v="12"/>
  </r>
  <r>
    <x v="4"/>
    <n v="1978"/>
    <d v="1920-10-29T00:00:00"/>
    <n v="61.75"/>
    <n v="23.42"/>
    <s v="Finland"/>
    <s v="UU"/>
    <s v="Dead"/>
    <n v="1093"/>
    <x v="0"/>
  </r>
  <r>
    <x v="1"/>
    <n v="1979"/>
    <d v="1906-06-02T00:00:00"/>
    <n v="54.53"/>
    <n v="36.1"/>
    <s v="Russia"/>
    <s v="RH"/>
    <s v="Alive"/>
    <n v="1319"/>
    <x v="0"/>
  </r>
  <r>
    <x v="8"/>
    <n v="1977"/>
    <d v="1906-11-28T00:00:00"/>
    <n v="57.57"/>
    <n v="18.32"/>
    <s v="Sweden"/>
    <s v="UU"/>
    <s v="Dead"/>
    <n v="761"/>
    <x v="23"/>
  </r>
  <r>
    <x v="8"/>
    <n v="1975"/>
    <d v="1916-11-25T00:00:00"/>
    <n v="55.68"/>
    <n v="13.48"/>
    <s v="Sweden"/>
    <s v="UU"/>
    <s v="Dead"/>
    <n v="44"/>
    <x v="10"/>
  </r>
  <r>
    <x v="11"/>
    <n v="1976"/>
    <d v="1921-03-29T00:00:00"/>
    <n v="55.65"/>
    <n v="13.5"/>
    <s v="Sweden"/>
    <s v="DH"/>
    <s v="Dead"/>
    <n v="534"/>
    <x v="0"/>
  </r>
  <r>
    <x v="8"/>
    <n v="1975"/>
    <d v="1923-11-26T00:00:00"/>
    <n v="55.65"/>
    <n v="13.5"/>
    <s v="Sweden"/>
    <s v="AH"/>
    <s v="Dead"/>
    <n v="48"/>
    <x v="0"/>
  </r>
  <r>
    <x v="4"/>
    <n v="1978"/>
    <d v="1911-10-30T00:00:00"/>
    <n v="55.63"/>
    <n v="13.48"/>
    <s v="Sweden"/>
    <s v="UU"/>
    <s v="Dead"/>
    <n v="1101"/>
    <x v="4"/>
  </r>
  <r>
    <x v="8"/>
    <n v="1976"/>
    <d v="1930-11-27T00:00:00"/>
    <n v="51.3"/>
    <n v="4.4000000000000004"/>
    <s v="Belgium"/>
    <s v="UU"/>
    <s v="Dead"/>
    <n v="47"/>
    <x v="93"/>
  </r>
  <r>
    <x v="10"/>
    <n v="1977"/>
    <d v="1906-07-29T00:00:00"/>
    <n v="51.1"/>
    <n v="4.5"/>
    <s v="Belgium"/>
    <s v="UU"/>
    <s v="Dead"/>
    <n v="303"/>
    <x v="0"/>
  </r>
  <r>
    <x v="2"/>
    <n v="1977"/>
    <d v="1925-04-29T00:00:00"/>
    <n v="51.12"/>
    <n v="4.6500000000000004"/>
    <s v="Belgium"/>
    <s v="DH"/>
    <s v="Dead"/>
    <n v="589"/>
    <x v="11"/>
  </r>
  <r>
    <x v="10"/>
    <n v="1980"/>
    <d v="1913-08-01T00:00:00"/>
    <n v="51.1"/>
    <n v="4.5"/>
    <s v="Belgium"/>
    <s v="DH"/>
    <s v="Dead"/>
    <n v="1400"/>
    <x v="0"/>
  </r>
  <r>
    <x v="6"/>
    <n v="1977"/>
    <d v="1930-12-29T00:00:00"/>
    <n v="50.8"/>
    <n v="4.5999999999999996"/>
    <s v="Belgium"/>
    <s v="UU"/>
    <s v="Dead"/>
    <n v="466"/>
    <x v="20"/>
  </r>
  <r>
    <x v="5"/>
    <n v="1977"/>
    <d v="1933-08-29T00:00:00"/>
    <n v="50.9"/>
    <n v="4.5"/>
    <s v="Belgium"/>
    <s v="DH"/>
    <s v="Dead"/>
    <n v="341"/>
    <x v="27"/>
  </r>
  <r>
    <x v="4"/>
    <n v="1977"/>
    <d v="1934-10-29T00:00:00"/>
    <n v="51.2"/>
    <n v="5.4"/>
    <s v="Belgium"/>
    <s v="UU"/>
    <s v="Dead"/>
    <n v="389"/>
    <x v="38"/>
  </r>
  <r>
    <x v="7"/>
    <n v="1978"/>
    <d v="1906-09-29T00:00:00"/>
    <n v="49.65"/>
    <n v="17.93"/>
    <s v="Czech Republic"/>
    <s v="DH"/>
    <s v="Dead"/>
    <n v="706"/>
    <x v="94"/>
  </r>
  <r>
    <x v="6"/>
    <n v="1976"/>
    <d v="1936-12-27T00:00:00"/>
    <n v="51.18"/>
    <n v="14.4"/>
    <s v="Germany"/>
    <s v="RH"/>
    <s v="Alive"/>
    <n v="96"/>
    <x v="0"/>
  </r>
  <r>
    <x v="4"/>
    <n v="1977"/>
    <d v="1927-10-29T00:00:00"/>
    <n v="50.58"/>
    <n v="13"/>
    <s v="Germany"/>
    <s v="DH"/>
    <s v="Dead"/>
    <n v="391"/>
    <x v="0"/>
  </r>
  <r>
    <x v="11"/>
    <n v="1981"/>
    <d v="1913-04-03T00:00:00"/>
    <n v="50.97"/>
    <n v="10.38"/>
    <s v="Germany"/>
    <s v="AH"/>
    <s v="Dead"/>
    <n v="1997"/>
    <x v="20"/>
  </r>
  <r>
    <x v="0"/>
    <n v="1976"/>
    <d v="1912-02-27T00:00:00"/>
    <n v="51.8"/>
    <n v="12.97"/>
    <s v="Germany"/>
    <s v="RH"/>
    <s v="Dead"/>
    <n v="116"/>
    <x v="0"/>
  </r>
  <r>
    <x v="10"/>
    <n v="1979"/>
    <d v="1932-07-30T00:00:00"/>
    <n v="51.75"/>
    <n v="11.47"/>
    <s v="Germany"/>
    <s v="DH"/>
    <s v="Dead"/>
    <n v="1036"/>
    <x v="0"/>
  </r>
  <r>
    <x v="10"/>
    <n v="1979"/>
    <d v="1926-07-31T00:00:00"/>
    <n v="50.35"/>
    <n v="8.7799999999999994"/>
    <s v="Germany"/>
    <s v="PD"/>
    <s v="Dead"/>
    <n v="1014"/>
    <x v="11"/>
  </r>
  <r>
    <x v="7"/>
    <n v="1977"/>
    <d v="1919-09-28T00:00:00"/>
    <n v="50.8"/>
    <n v="6.65"/>
    <s v="Germany"/>
    <s v="DH"/>
    <s v="Dead"/>
    <n v="359"/>
    <x v="13"/>
  </r>
  <r>
    <x v="1"/>
    <n v="1979"/>
    <d v="1914-06-02T00:00:00"/>
    <n v="58.13"/>
    <n v="26.02"/>
    <s v="Estonia"/>
    <s v="PD"/>
    <s v="Dead"/>
    <n v="954"/>
    <x v="32"/>
  </r>
  <r>
    <x v="4"/>
    <n v="1976"/>
    <d v="1906-10-28T00:00:00"/>
    <n v="58.3"/>
    <n v="25.57"/>
    <s v="Estonia"/>
    <s v="RH"/>
    <s v="Alive"/>
    <n v="0"/>
    <x v="0"/>
  </r>
  <r>
    <x v="4"/>
    <n v="1976"/>
    <d v="1925-10-28T00:00:00"/>
    <n v="59.38"/>
    <n v="25.37"/>
    <s v="Estonia"/>
    <s v="ND"/>
    <s v="Dead"/>
    <n v="7"/>
    <x v="16"/>
  </r>
  <r>
    <x v="3"/>
    <n v="1977"/>
    <d v="1934-01-29T00:00:00"/>
    <n v="58.65"/>
    <n v="24.33"/>
    <s v="Estonia"/>
    <s v="UU"/>
    <s v="Dead"/>
    <n v="461"/>
    <x v="32"/>
  </r>
  <r>
    <x v="6"/>
    <n v="1976"/>
    <d v="1928-12-27T00:00:00"/>
    <n v="51.8"/>
    <n v="-3.2"/>
    <s v="UK"/>
    <s v="PD"/>
    <s v="Dead"/>
    <n v="93"/>
    <x v="0"/>
  </r>
  <r>
    <x v="5"/>
    <n v="1978"/>
    <d v="1913-08-30T00:00:00"/>
    <n v="50.9"/>
    <n v="0"/>
    <s v="UK"/>
    <s v="AH"/>
    <s v="Alive"/>
    <n v="695"/>
    <x v="95"/>
  </r>
  <r>
    <x v="2"/>
    <n v="1976"/>
    <d v="1920-04-28T00:00:00"/>
    <n v="52.75"/>
    <n v="-4.8"/>
    <s v="UK"/>
    <s v="DH"/>
    <s v="Dead"/>
    <n v="199"/>
    <x v="0"/>
  </r>
  <r>
    <x v="11"/>
    <n v="1983"/>
    <d v="1915-04-06T00:00:00"/>
    <n v="51.83"/>
    <n v="-0.68"/>
    <s v="UK"/>
    <s v="UU"/>
    <s v="Unknown"/>
    <n v="2728"/>
    <x v="14"/>
  </r>
  <r>
    <x v="9"/>
    <n v="1977"/>
    <d v="1915-07-01T00:00:00"/>
    <n v="53.3"/>
    <n v="6.2"/>
    <s v="Eire"/>
    <s v="AH"/>
    <s v="Dead"/>
    <n v="284"/>
    <x v="0"/>
  </r>
  <r>
    <x v="4"/>
    <n v="1976"/>
    <d v="1916-10-27T00:00:00"/>
    <n v="51.8"/>
    <n v="-2.7"/>
    <s v="UK"/>
    <s v="UU"/>
    <s v="Dead"/>
    <n v="10"/>
    <x v="0"/>
  </r>
  <r>
    <x v="4"/>
    <n v="1977"/>
    <d v="1910-10-29T00:00:00"/>
    <n v="51.8"/>
    <n v="-0.7"/>
    <s v="UK"/>
    <s v="DH"/>
    <s v="Dead"/>
    <n v="388"/>
    <x v="4"/>
  </r>
  <r>
    <x v="7"/>
    <n v="1986"/>
    <d v="1922-10-07T00:00:00"/>
    <n v="51.57"/>
    <n v="3.57"/>
    <s v="Netherlands"/>
    <s v="DH"/>
    <s v="Dead"/>
    <n v="3636"/>
    <x v="0"/>
  </r>
  <r>
    <x v="4"/>
    <n v="1979"/>
    <d v="1910-10-31T00:00:00"/>
    <n v="53.07"/>
    <n v="6.68"/>
    <s v="Netherlands"/>
    <s v="AH"/>
    <s v="Dead"/>
    <n v="1114"/>
    <x v="20"/>
  </r>
  <r>
    <x v="11"/>
    <n v="1976"/>
    <d v="1924-03-29T00:00:00"/>
    <n v="53.1"/>
    <n v="6.6"/>
    <s v="Netherlands"/>
    <s v="AH"/>
    <s v="Dead"/>
    <n v="185"/>
    <x v="5"/>
  </r>
  <r>
    <x v="4"/>
    <n v="1980"/>
    <d v="1919-11-01T00:00:00"/>
    <n v="52.47"/>
    <n v="5.9"/>
    <s v="Netherlands"/>
    <s v="DH"/>
    <s v="Dead"/>
    <n v="1473"/>
    <x v="4"/>
  </r>
  <r>
    <x v="7"/>
    <n v="1977"/>
    <d v="1921-09-28T00:00:00"/>
    <n v="52.5"/>
    <n v="5.8"/>
    <s v="Netherlands"/>
    <s v="UU"/>
    <s v="Dead"/>
    <n v="348"/>
    <x v="38"/>
  </r>
  <r>
    <x v="6"/>
    <n v="1976"/>
    <d v="1909-12-28T00:00:00"/>
    <n v="52.1"/>
    <n v="4.2"/>
    <s v="Netherlands"/>
    <s v="UU"/>
    <s v="Dead"/>
    <n v="72"/>
    <x v="0"/>
  </r>
  <r>
    <x v="1"/>
    <n v="1982"/>
    <d v="1908-06-04T00:00:00"/>
    <n v="52.07"/>
    <n v="4.22"/>
    <s v="Netherlands"/>
    <s v="UU"/>
    <s v="Dead"/>
    <n v="2056"/>
    <x v="24"/>
  </r>
  <r>
    <x v="2"/>
    <n v="1986"/>
    <d v="1921-05-08T00:00:00"/>
    <n v="51.97"/>
    <n v="4.1500000000000004"/>
    <s v="Netherlands"/>
    <s v="DH"/>
    <s v="Dead"/>
    <n v="3860"/>
    <x v="14"/>
  </r>
  <r>
    <x v="9"/>
    <n v="1977"/>
    <d v="1914-07-01T00:00:00"/>
    <n v="52"/>
    <n v="4.2"/>
    <s v="Netherlands"/>
    <s v="DH"/>
    <s v="Dead"/>
    <n v="264"/>
    <x v="5"/>
  </r>
  <r>
    <x v="2"/>
    <n v="1976"/>
    <d v="1917-04-28T00:00:00"/>
    <n v="51.8"/>
    <n v="4.2"/>
    <s v="Netherlands"/>
    <s v="DH"/>
    <s v="Dead"/>
    <n v="204"/>
    <x v="8"/>
  </r>
  <r>
    <x v="4"/>
    <n v="1982"/>
    <d v="1932-11-02T00:00:00"/>
    <n v="52.98"/>
    <n v="5.78"/>
    <s v="Netherlands"/>
    <s v="AH"/>
    <s v="Dead"/>
    <n v="2193"/>
    <x v="10"/>
  </r>
  <r>
    <x v="7"/>
    <n v="1981"/>
    <d v="1923-10-02T00:00:00"/>
    <n v="53.1"/>
    <n v="4.8"/>
    <s v="Netherlands"/>
    <s v="DH"/>
    <s v="Dead"/>
    <n v="1810"/>
    <x v="4"/>
  </r>
  <r>
    <x v="5"/>
    <n v="1978"/>
    <d v="1918-08-30T00:00:00"/>
    <n v="53.2"/>
    <n v="4.9000000000000004"/>
    <s v="Netherlands"/>
    <s v="DH"/>
    <s v="Dead"/>
    <n v="685"/>
    <x v="2"/>
  </r>
  <r>
    <x v="3"/>
    <n v="1976"/>
    <d v="1927-01-28T00:00:00"/>
    <n v="53.1"/>
    <n v="4.8"/>
    <s v="Netherlands"/>
    <s v="UU"/>
    <s v="Dead"/>
    <n v="116"/>
    <x v="0"/>
  </r>
  <r>
    <x v="0"/>
    <n v="1976"/>
    <d v="1909-02-26T00:00:00"/>
    <n v="53.2"/>
    <n v="4.9000000000000004"/>
    <s v="Netherlands"/>
    <s v="UU"/>
    <s v="Dead"/>
    <n v="124"/>
    <x v="0"/>
  </r>
  <r>
    <x v="2"/>
    <n v="1976"/>
    <d v="1922-04-29T00:00:00"/>
    <n v="53.2"/>
    <n v="4.8"/>
    <s v="Netherlands"/>
    <s v="UU"/>
    <s v="Dead"/>
    <n v="198"/>
    <x v="0"/>
  </r>
  <r>
    <x v="2"/>
    <n v="1984"/>
    <d v="1929-05-06T00:00:00"/>
    <n v="53.18"/>
    <n v="6.62"/>
    <s v="Netherlands"/>
    <s v="AH"/>
    <s v="Alive"/>
    <n v="3140"/>
    <x v="0"/>
  </r>
  <r>
    <x v="5"/>
    <n v="1978"/>
    <d v="1927-08-30T00:00:00"/>
    <n v="53.2"/>
    <n v="6.3"/>
    <s v="Netherlands"/>
    <s v="DH"/>
    <s v="Dead"/>
    <n v="696"/>
    <x v="18"/>
  </r>
  <r>
    <x v="4"/>
    <n v="1976"/>
    <d v="1935-10-28T00:00:00"/>
    <n v="53.2"/>
    <n v="6.6"/>
    <s v="Netherlands"/>
    <s v="UU"/>
    <s v="Dead"/>
    <n v="21"/>
    <x v="4"/>
  </r>
  <r>
    <x v="10"/>
    <n v="1977"/>
    <d v="1924-07-28T00:00:00"/>
    <n v="52.4"/>
    <n v="4.7"/>
    <s v="Netherlands"/>
    <s v="UU"/>
    <s v="Dead"/>
    <n v="303"/>
    <x v="10"/>
  </r>
  <r>
    <x v="10"/>
    <n v="1984"/>
    <d v="1908-08-04T00:00:00"/>
    <n v="52.42"/>
    <n v="4.78"/>
    <s v="Netherlands"/>
    <s v="UU"/>
    <s v="Dead"/>
    <n v="2844"/>
    <x v="12"/>
  </r>
  <r>
    <x v="10"/>
    <n v="1985"/>
    <d v="1935-08-06T00:00:00"/>
    <n v="53"/>
    <n v="6.07"/>
    <s v="Netherlands"/>
    <s v="DH"/>
    <s v="Dead"/>
    <n v="3233"/>
    <x v="0"/>
  </r>
  <r>
    <x v="8"/>
    <n v="1985"/>
    <d v="1930-12-06T00:00:00"/>
    <n v="53.2"/>
    <n v="6.18"/>
    <s v="Netherlands"/>
    <s v="DH"/>
    <s v="Dead"/>
    <n v="3353"/>
    <x v="4"/>
  </r>
  <r>
    <x v="4"/>
    <n v="1994"/>
    <d v="1920-11-14T00:00:00"/>
    <n v="62.97"/>
    <n v="28"/>
    <s v="Finland"/>
    <s v="DH"/>
    <s v="Dead"/>
    <n v="6581"/>
    <x v="24"/>
  </r>
  <r>
    <x v="5"/>
    <n v="1978"/>
    <d v="1924-08-29T00:00:00"/>
    <n v="61.08"/>
    <n v="25"/>
    <s v="Finland"/>
    <s v="DH"/>
    <s v="Dead"/>
    <n v="684"/>
    <x v="4"/>
  </r>
  <r>
    <x v="3"/>
    <n v="1976"/>
    <d v="1929-01-27T00:00:00"/>
    <n v="61.22"/>
    <n v="28.8"/>
    <s v="Finland"/>
    <s v="UU"/>
    <s v="Dead"/>
    <n v="100"/>
    <x v="12"/>
  </r>
  <r>
    <x v="8"/>
    <n v="1977"/>
    <d v="1920-11-27T00:00:00"/>
    <n v="61.52"/>
    <n v="23.23"/>
    <s v="Finland"/>
    <s v="UU"/>
    <s v="Dead"/>
    <n v="401"/>
    <x v="11"/>
  </r>
  <r>
    <x v="7"/>
    <n v="1977"/>
    <d v="1907-09-28T00:00:00"/>
    <n v="62.62"/>
    <n v="29.67"/>
    <s v="Finland"/>
    <s v="UU"/>
    <s v="Dead"/>
    <n v="337"/>
    <x v="12"/>
  </r>
  <r>
    <x v="11"/>
    <n v="1977"/>
    <d v="1921-03-30T00:00:00"/>
    <n v="60.52"/>
    <n v="24.27"/>
    <s v="Finland"/>
    <s v="DH"/>
    <s v="Dead"/>
    <n v="530"/>
    <x v="10"/>
  </r>
  <r>
    <x v="1"/>
    <n v="1978"/>
    <d v="1920-05-31T00:00:00"/>
    <n v="62.62"/>
    <n v="29.68"/>
    <s v="Finland"/>
    <s v="AH"/>
    <s v="Dead"/>
    <n v="564"/>
    <x v="4"/>
  </r>
  <r>
    <x v="8"/>
    <n v="1976"/>
    <d v="1921-11-27T00:00:00"/>
    <n v="62.28"/>
    <n v="21.38"/>
    <s v="Finland"/>
    <s v="AH"/>
    <s v="Dead"/>
    <n v="49"/>
    <x v="24"/>
  </r>
  <r>
    <x v="5"/>
    <n v="1980"/>
    <d v="1932-08-31T00:00:00"/>
    <n v="62.28"/>
    <n v="21.4"/>
    <s v="Finland"/>
    <s v="PD"/>
    <s v="Dead"/>
    <n v="1429"/>
    <x v="0"/>
  </r>
  <r>
    <x v="0"/>
    <n v="1976"/>
    <d v="1937-02-26T00:00:00"/>
    <n v="62.47"/>
    <n v="21.6"/>
    <s v="Finland"/>
    <s v="DH"/>
    <s v="Dead"/>
    <n v="144"/>
    <x v="27"/>
  </r>
  <r>
    <x v="6"/>
    <n v="1976"/>
    <d v="1909-12-28T00:00:00"/>
    <n v="62.22"/>
    <n v="25.77"/>
    <s v="Finland"/>
    <s v="AH"/>
    <s v="Alive"/>
    <n v="67"/>
    <x v="4"/>
  </r>
  <r>
    <x v="10"/>
    <n v="1981"/>
    <d v="1933-08-02T00:00:00"/>
    <n v="62.65"/>
    <n v="25.68"/>
    <s v="Finland"/>
    <s v="DH"/>
    <s v="Dead"/>
    <n v="1764"/>
    <x v="19"/>
  </r>
  <r>
    <x v="6"/>
    <n v="1976"/>
    <d v="1925-12-28T00:00:00"/>
    <n v="62.17"/>
    <n v="25.67"/>
    <s v="Finland"/>
    <s v="DH"/>
    <s v="Dead"/>
    <n v="75"/>
    <x v="11"/>
  </r>
  <r>
    <x v="6"/>
    <n v="1977"/>
    <d v="1924-12-28T00:00:00"/>
    <n v="63.67"/>
    <n v="22.68"/>
    <s v="Finland"/>
    <s v="HH"/>
    <s v="Dead"/>
    <n v="436"/>
    <x v="96"/>
  </r>
  <r>
    <x v="8"/>
    <n v="1976"/>
    <d v="1930-11-27T00:00:00"/>
    <n v="62.22"/>
    <n v="25.77"/>
    <s v="Finland"/>
    <s v="DH"/>
    <s v="Dead"/>
    <n v="45"/>
    <x v="4"/>
  </r>
  <r>
    <x v="6"/>
    <n v="1976"/>
    <d v="1909-12-28T00:00:00"/>
    <n v="62.38"/>
    <n v="17.3"/>
    <s v="Sweden"/>
    <s v="UU"/>
    <s v="Dead"/>
    <n v="63"/>
    <x v="4"/>
  </r>
  <r>
    <x v="8"/>
    <n v="1976"/>
    <d v="1924-11-26T00:00:00"/>
    <n v="62.38"/>
    <n v="17.3"/>
    <s v="Sweden"/>
    <s v="AH"/>
    <s v="Dead"/>
    <n v="47"/>
    <x v="4"/>
  </r>
  <r>
    <x v="4"/>
    <n v="1976"/>
    <d v="1931-10-28T00:00:00"/>
    <n v="55.42"/>
    <n v="12.83"/>
    <s v="Sweden"/>
    <s v="UU"/>
    <s v="Dead"/>
    <n v="28"/>
    <x v="0"/>
  </r>
  <r>
    <x v="11"/>
    <n v="1979"/>
    <d v="1913-04-01T00:00:00"/>
    <n v="55.42"/>
    <n v="12.83"/>
    <s v="Sweden"/>
    <s v="DH"/>
    <s v="Dead"/>
    <n v="1257"/>
    <x v="0"/>
  </r>
  <r>
    <x v="0"/>
    <n v="1976"/>
    <d v="1915-02-27T00:00:00"/>
    <n v="55.42"/>
    <n v="12.83"/>
    <s v="Sweden"/>
    <s v="RH"/>
    <s v="Dead"/>
    <n v="133"/>
    <x v="0"/>
  </r>
  <r>
    <x v="3"/>
    <n v="1976"/>
    <d v="1924-01-28T00:00:00"/>
    <n v="55.68"/>
    <n v="13.48"/>
    <s v="Sweden"/>
    <s v="UU"/>
    <s v="Unknown"/>
    <n v="123"/>
    <x v="10"/>
  </r>
  <r>
    <x v="4"/>
    <n v="1976"/>
    <d v="1929-10-28T00:00:00"/>
    <n v="58.87"/>
    <n v="17.829999999999998"/>
    <s v="Sweden"/>
    <s v="UU"/>
    <s v="Dead"/>
    <n v="20"/>
    <x v="0"/>
  </r>
  <r>
    <x v="5"/>
    <n v="1987"/>
    <d v="1917-09-08T00:00:00"/>
    <n v="59.47"/>
    <n v="17.95"/>
    <s v="Sweden"/>
    <s v="PD"/>
    <s v="Dead"/>
    <n v="3964"/>
    <x v="97"/>
  </r>
  <r>
    <x v="7"/>
    <n v="1977"/>
    <d v="1908-09-27T00:00:00"/>
    <n v="58.88"/>
    <n v="17.829999999999998"/>
    <s v="Sweden"/>
    <s v="UU"/>
    <s v="Dead"/>
    <n v="333"/>
    <x v="0"/>
  </r>
  <r>
    <x v="7"/>
    <n v="1978"/>
    <d v="1925-09-29T00:00:00"/>
    <n v="51.1"/>
    <n v="4.5"/>
    <s v="Belgium"/>
    <s v="UU"/>
    <s v="Alive"/>
    <n v="371"/>
    <x v="0"/>
  </r>
  <r>
    <x v="4"/>
    <n v="1981"/>
    <d v="1912-11-01T00:00:00"/>
    <n v="51.1"/>
    <n v="4.5"/>
    <s v="Belgium"/>
    <s v="UU"/>
    <s v="Dead"/>
    <n v="1494"/>
    <x v="0"/>
  </r>
  <r>
    <x v="6"/>
    <n v="1981"/>
    <d v="1925-01-01T00:00:00"/>
    <n v="51.1"/>
    <n v="4.5"/>
    <s v="Belgium"/>
    <s v="AH"/>
    <s v="Dead"/>
    <n v="1564"/>
    <x v="0"/>
  </r>
  <r>
    <x v="7"/>
    <n v="1979"/>
    <d v="1929-09-30T00:00:00"/>
    <n v="51.2"/>
    <n v="4.4000000000000004"/>
    <s v="Belgium"/>
    <s v="PD"/>
    <s v="Dead"/>
    <n v="749"/>
    <x v="20"/>
  </r>
  <r>
    <x v="6"/>
    <n v="1982"/>
    <d v="1922-01-03T00:00:00"/>
    <n v="51.1"/>
    <n v="4.5999999999999996"/>
    <s v="Belgium"/>
    <s v="UU"/>
    <s v="Dead"/>
    <n v="1928"/>
    <x v="38"/>
  </r>
  <r>
    <x v="1"/>
    <n v="1981"/>
    <d v="1914-06-04T00:00:00"/>
    <n v="51.1"/>
    <n v="4.5999999999999996"/>
    <s v="Belgium"/>
    <s v="UU"/>
    <s v="Dead"/>
    <n v="1344"/>
    <x v="38"/>
  </r>
  <r>
    <x v="5"/>
    <n v="1983"/>
    <d v="1924-09-03T00:00:00"/>
    <n v="51.2"/>
    <n v="4.0999999999999996"/>
    <s v="Belgium"/>
    <s v="DH"/>
    <s v="Dead"/>
    <n v="2166"/>
    <x v="41"/>
  </r>
  <r>
    <x v="8"/>
    <n v="1977"/>
    <d v="1918-11-28T00:00:00"/>
    <n v="50.58"/>
    <n v="5.87"/>
    <s v="Belgium"/>
    <s v="UU"/>
    <s v="Alive"/>
    <n v="34"/>
    <x v="0"/>
  </r>
  <r>
    <x v="6"/>
    <n v="1977"/>
    <d v="1911-12-29T00:00:00"/>
    <n v="50.45"/>
    <n v="15.32"/>
    <s v="Czech Republic"/>
    <s v="DH"/>
    <s v="Dead"/>
    <n v="76"/>
    <x v="4"/>
  </r>
  <r>
    <x v="8"/>
    <n v="1977"/>
    <d v="1910-11-28T00:00:00"/>
    <n v="49.88"/>
    <n v="14.32"/>
    <s v="Czech Republic"/>
    <s v="DH"/>
    <s v="Dead"/>
    <n v="45"/>
    <x v="24"/>
  </r>
  <r>
    <x v="8"/>
    <n v="1977"/>
    <d v="1926-11-28T00:00:00"/>
    <n v="50.98"/>
    <n v="13.17"/>
    <s v="Germany"/>
    <s v="UU"/>
    <s v="Dead"/>
    <n v="51"/>
    <x v="10"/>
  </r>
  <r>
    <x v="7"/>
    <n v="1977"/>
    <d v="1929-09-28T00:00:00"/>
    <n v="50.88"/>
    <n v="10.52"/>
    <s v="Germany"/>
    <s v="UU"/>
    <s v="Alive"/>
    <n v="15"/>
    <x v="0"/>
  </r>
  <r>
    <x v="9"/>
    <n v="1981"/>
    <d v="1930-07-05T00:00:00"/>
    <n v="51.7"/>
    <n v="12.93"/>
    <s v="Germany"/>
    <s v="DH"/>
    <s v="Dead"/>
    <n v="1349"/>
    <x v="24"/>
  </r>
  <r>
    <x v="11"/>
    <n v="1978"/>
    <d v="1926-04-01T00:00:00"/>
    <n v="52.23"/>
    <n v="12.72"/>
    <s v="Germany"/>
    <s v="UU"/>
    <s v="Dead"/>
    <n v="521"/>
    <x v="51"/>
  </r>
  <r>
    <x v="9"/>
    <n v="1978"/>
    <d v="1931-07-02T00:00:00"/>
    <n v="51.8"/>
    <n v="12.97"/>
    <s v="Germany"/>
    <s v="DH"/>
    <s v="Dead"/>
    <n v="254"/>
    <x v="0"/>
  </r>
  <r>
    <x v="8"/>
    <n v="1977"/>
    <d v="1909-11-28T00:00:00"/>
    <n v="51.32"/>
    <n v="12.27"/>
    <s v="Germany"/>
    <s v="UU"/>
    <s v="Dead"/>
    <n v="43"/>
    <x v="0"/>
  </r>
  <r>
    <x v="6"/>
    <n v="1977"/>
    <d v="1924-12-28T00:00:00"/>
    <n v="50.4"/>
    <n v="8.9"/>
    <s v="Germany"/>
    <s v="RH"/>
    <s v="Alive"/>
    <n v="76"/>
    <x v="0"/>
  </r>
  <r>
    <x v="3"/>
    <n v="1977"/>
    <d v="1915-01-29T00:00:00"/>
    <n v="50.92"/>
    <n v="6.7"/>
    <s v="Germany"/>
    <s v="DH"/>
    <s v="Dead"/>
    <n v="105"/>
    <x v="13"/>
  </r>
  <r>
    <x v="3"/>
    <n v="1977"/>
    <d v="1915-01-29T00:00:00"/>
    <n v="50.92"/>
    <n v="6.7"/>
    <s v="Germany"/>
    <s v="DH"/>
    <s v="Dead"/>
    <n v="105"/>
    <x v="13"/>
  </r>
  <r>
    <x v="4"/>
    <n v="1977"/>
    <d v="1919-10-29T00:00:00"/>
    <n v="55.87"/>
    <n v="12.38"/>
    <s v="Denmark"/>
    <s v="UU"/>
    <s v="Dead"/>
    <n v="13"/>
    <x v="0"/>
  </r>
  <r>
    <x v="4"/>
    <n v="1977"/>
    <d v="1919-10-29T00:00:00"/>
    <n v="55.87"/>
    <n v="12.38"/>
    <s v="Denmark"/>
    <s v="UU"/>
    <s v="Dead"/>
    <n v="13"/>
    <x v="0"/>
  </r>
  <r>
    <x v="4"/>
    <n v="1977"/>
    <d v="1910-10-29T00:00:00"/>
    <n v="42.12"/>
    <n v="-0.42"/>
    <s v="Spain"/>
    <s v="UU"/>
    <s v="Dead"/>
    <n v="25"/>
    <x v="0"/>
  </r>
  <r>
    <x v="2"/>
    <n v="1978"/>
    <d v="1911-05-01T00:00:00"/>
    <n v="58.35"/>
    <n v="25.63"/>
    <s v="Estonia"/>
    <s v="UU"/>
    <s v="Dead"/>
    <n v="546"/>
    <x v="13"/>
  </r>
  <r>
    <x v="4"/>
    <n v="1978"/>
    <d v="1919-10-30T00:00:00"/>
    <n v="58.38"/>
    <n v="24.5"/>
    <s v="Estonia"/>
    <s v="UU"/>
    <s v="Dead"/>
    <n v="381"/>
    <x v="12"/>
  </r>
  <r>
    <x v="3"/>
    <n v="1977"/>
    <d v="1931-01-29T00:00:00"/>
    <n v="59.25"/>
    <n v="25.83"/>
    <s v="Estonia"/>
    <s v="UU"/>
    <s v="Dead"/>
    <n v="99"/>
    <x v="0"/>
  </r>
  <r>
    <x v="7"/>
    <n v="1978"/>
    <d v="1909-09-29T00:00:00"/>
    <n v="53.4"/>
    <n v="-1"/>
    <s v="UK"/>
    <s v="DH"/>
    <s v="Dead"/>
    <n v="354"/>
    <x v="0"/>
  </r>
  <r>
    <x v="5"/>
    <n v="1982"/>
    <d v="1932-09-02T00:00:00"/>
    <n v="51.57"/>
    <n v="0.25"/>
    <s v="UK"/>
    <s v="UU"/>
    <s v="Dead"/>
    <n v="1810"/>
    <x v="52"/>
  </r>
  <r>
    <x v="5"/>
    <n v="1979"/>
    <d v="1921-08-31T00:00:00"/>
    <n v="54.12"/>
    <n v="-2.77"/>
    <s v="UK"/>
    <s v="DH"/>
    <s v="Dead"/>
    <n v="677"/>
    <x v="4"/>
  </r>
  <r>
    <x v="8"/>
    <n v="1977"/>
    <d v="1920-11-27T00:00:00"/>
    <n v="51.8"/>
    <n v="-0.60000000000000009"/>
    <s v="UK"/>
    <s v="DH"/>
    <s v="Dead"/>
    <n v="64"/>
    <x v="0"/>
  </r>
  <r>
    <x v="4"/>
    <n v="1977"/>
    <d v="1911-10-29T00:00:00"/>
    <n v="50.9"/>
    <n v="0.8"/>
    <s v="UK"/>
    <s v="ND"/>
    <s v="Alive"/>
    <n v="8"/>
    <x v="4"/>
  </r>
  <r>
    <x v="5"/>
    <n v="1983"/>
    <d v="1931-09-04T00:00:00"/>
    <n v="51.77"/>
    <n v="-0.65"/>
    <s v="UK"/>
    <s v="UU"/>
    <s v="Dead"/>
    <n v="2175"/>
    <x v="0"/>
  </r>
  <r>
    <x v="6"/>
    <n v="1977"/>
    <d v="1932-12-28T00:00:00"/>
    <n v="51.8"/>
    <n v="-0.7"/>
    <s v="UK"/>
    <s v="DH"/>
    <s v="Dead"/>
    <n v="100"/>
    <x v="4"/>
  </r>
  <r>
    <x v="4"/>
    <n v="1977"/>
    <d v="1930-10-29T00:00:00"/>
    <n v="52.4"/>
    <n v="4.8"/>
    <s v="Netherlands"/>
    <s v="AH"/>
    <s v="Dead"/>
    <n v="28"/>
    <x v="10"/>
  </r>
  <r>
    <x v="8"/>
    <n v="1977"/>
    <d v="1914-11-28T00:00:00"/>
    <n v="52.4"/>
    <n v="4.8"/>
    <s v="Netherlands"/>
    <s v="UU"/>
    <s v="Unknown"/>
    <n v="31"/>
    <x v="12"/>
  </r>
  <r>
    <x v="8"/>
    <n v="1977"/>
    <d v="1930-11-28T00:00:00"/>
    <n v="52.8"/>
    <n v="4.7"/>
    <s v="Netherlands"/>
    <s v="AH"/>
    <s v="Dead"/>
    <n v="65"/>
    <x v="0"/>
  </r>
  <r>
    <x v="8"/>
    <n v="1978"/>
    <d v="1930-11-29T00:00:00"/>
    <n v="52.77"/>
    <n v="4.67"/>
    <s v="Netherlands"/>
    <s v="UU"/>
    <s v="Dead"/>
    <n v="428"/>
    <x v="0"/>
  </r>
  <r>
    <x v="8"/>
    <n v="1977"/>
    <d v="1914-11-28T00:00:00"/>
    <n v="52.4"/>
    <n v="4.5"/>
    <s v="Netherlands"/>
    <s v="UU"/>
    <s v="Dead"/>
    <n v="51"/>
    <x v="0"/>
  </r>
  <r>
    <x v="6"/>
    <n v="1977"/>
    <d v="1911-12-29T00:00:00"/>
    <n v="52.4"/>
    <n v="4.5"/>
    <s v="Netherlands"/>
    <s v="UU"/>
    <s v="Unknown"/>
    <n v="68"/>
    <x v="0"/>
  </r>
  <r>
    <x v="1"/>
    <n v="1980"/>
    <d v="1927-06-03T00:00:00"/>
    <n v="52.05"/>
    <n v="4.22"/>
    <s v="Netherlands"/>
    <s v="UU"/>
    <s v="Dead"/>
    <n v="981"/>
    <x v="0"/>
  </r>
  <r>
    <x v="3"/>
    <n v="1978"/>
    <d v="1911-01-30T00:00:00"/>
    <n v="52.05"/>
    <n v="4.2"/>
    <s v="Netherlands"/>
    <s v="DH"/>
    <s v="Dead"/>
    <n v="477"/>
    <x v="24"/>
  </r>
  <r>
    <x v="10"/>
    <n v="1981"/>
    <d v="1919-08-02T00:00:00"/>
    <n v="51.98"/>
    <n v="4.12"/>
    <s v="Netherlands"/>
    <s v="ND"/>
    <s v="Dead"/>
    <n v="1392"/>
    <x v="23"/>
  </r>
  <r>
    <x v="5"/>
    <n v="1978"/>
    <d v="1932-08-29T00:00:00"/>
    <n v="51.9"/>
    <n v="5.7"/>
    <s v="Netherlands"/>
    <s v="DH"/>
    <s v="Dead"/>
    <n v="328"/>
    <x v="46"/>
  </r>
  <r>
    <x v="4"/>
    <n v="1979"/>
    <d v="1915-10-31T00:00:00"/>
    <n v="53.12"/>
    <n v="4.8"/>
    <s v="Netherlands"/>
    <s v="UU"/>
    <s v="Dead"/>
    <n v="747"/>
    <x v="0"/>
  </r>
  <r>
    <x v="8"/>
    <n v="1979"/>
    <d v="1915-11-30T00:00:00"/>
    <n v="51.37"/>
    <n v="6.08"/>
    <s v="Netherlands"/>
    <s v="UU"/>
    <s v="Dead"/>
    <n v="794"/>
    <x v="4"/>
  </r>
  <r>
    <x v="5"/>
    <n v="1981"/>
    <d v="1928-09-01T00:00:00"/>
    <n v="53.1"/>
    <n v="4.8"/>
    <s v="Netherlands"/>
    <s v="UU"/>
    <s v="Dead"/>
    <n v="1412"/>
    <x v="3"/>
  </r>
  <r>
    <x v="9"/>
    <n v="1978"/>
    <d v="1925-07-01T00:00:00"/>
    <n v="53.2"/>
    <n v="6.6"/>
    <s v="Netherlands"/>
    <s v="UU"/>
    <s v="Dead"/>
    <n v="287"/>
    <x v="4"/>
  </r>
  <r>
    <x v="8"/>
    <n v="1977"/>
    <d v="1926-11-28T00:00:00"/>
    <n v="53.2"/>
    <n v="6.6"/>
    <s v="Netherlands"/>
    <s v="UU"/>
    <s v="Dead"/>
    <n v="51"/>
    <x v="4"/>
  </r>
  <r>
    <x v="7"/>
    <n v="1978"/>
    <d v="1906-09-29T00:00:00"/>
    <n v="53.2"/>
    <n v="6.6"/>
    <s v="Netherlands"/>
    <s v="HH"/>
    <s v="Dead"/>
    <n v="335"/>
    <x v="4"/>
  </r>
  <r>
    <x v="8"/>
    <n v="1977"/>
    <d v="1925-11-28T00:00:00"/>
    <n v="53.2"/>
    <n v="6.6"/>
    <s v="Netherlands"/>
    <s v="PD"/>
    <s v="Dead"/>
    <n v="48"/>
    <x v="4"/>
  </r>
  <r>
    <x v="7"/>
    <n v="1989"/>
    <d v="1920-10-09T00:00:00"/>
    <n v="53.23"/>
    <n v="5.77"/>
    <s v="Netherlands"/>
    <s v="DH"/>
    <s v="Dead"/>
    <n v="4349"/>
    <x v="3"/>
  </r>
  <r>
    <x v="5"/>
    <n v="1978"/>
    <d v="1920-08-29T00:00:00"/>
    <n v="60.47"/>
    <n v="11.48"/>
    <s v="Norway"/>
    <s v="DH"/>
    <s v="Dead"/>
    <n v="315"/>
    <x v="4"/>
  </r>
  <r>
    <x v="4"/>
    <n v="1977"/>
    <d v="1915-10-29T00:00:00"/>
    <n v="60.45"/>
    <n v="11.5"/>
    <s v="Norway"/>
    <s v="UU"/>
    <s v="Dead"/>
    <n v="6"/>
    <x v="0"/>
  </r>
  <r>
    <x v="11"/>
    <n v="1978"/>
    <d v="1921-03-31T00:00:00"/>
    <n v="60.47"/>
    <n v="11.48"/>
    <s v="Norway"/>
    <s v="DH"/>
    <s v="Dead"/>
    <n v="529"/>
    <x v="4"/>
  </r>
  <r>
    <x v="1"/>
    <n v="1980"/>
    <d v="1917-06-02T00:00:00"/>
    <n v="59.97"/>
    <n v="9.98"/>
    <s v="Norway"/>
    <s v="DH"/>
    <s v="Dead"/>
    <n v="943"/>
    <x v="26"/>
  </r>
  <r>
    <x v="4"/>
    <n v="1977"/>
    <d v="1910-10-29T00:00:00"/>
    <n v="59.15"/>
    <n v="10.18"/>
    <s v="Norway"/>
    <s v="UU"/>
    <s v="Dead"/>
    <n v="4"/>
    <x v="0"/>
  </r>
  <r>
    <x v="4"/>
    <n v="1977"/>
    <d v="1908-10-28T00:00:00"/>
    <n v="59.15"/>
    <n v="10.18"/>
    <s v="Norway"/>
    <s v="UU"/>
    <s v="Dead"/>
    <n v="2"/>
    <x v="0"/>
  </r>
  <r>
    <x v="4"/>
    <n v="1977"/>
    <d v="1910-10-29T00:00:00"/>
    <n v="59.15"/>
    <n v="10.18"/>
    <s v="Norway"/>
    <s v="UU"/>
    <s v="Dead"/>
    <n v="4"/>
    <x v="0"/>
  </r>
  <r>
    <x v="4"/>
    <n v="1977"/>
    <d v="1910-10-29T00:00:00"/>
    <n v="59.15"/>
    <n v="10.18"/>
    <s v="Norway"/>
    <s v="UU"/>
    <s v="Dead"/>
    <n v="4"/>
    <x v="0"/>
  </r>
  <r>
    <x v="9"/>
    <n v="1978"/>
    <d v="1920-07-01T00:00:00"/>
    <n v="59.83"/>
    <n v="10.43"/>
    <s v="Norway"/>
    <s v="ND"/>
    <s v="Dead"/>
    <n v="252"/>
    <x v="12"/>
  </r>
  <r>
    <x v="3"/>
    <n v="1979"/>
    <d v="1916-01-31T00:00:00"/>
    <n v="62.55"/>
    <n v="29.78"/>
    <s v="Finland"/>
    <s v="DH"/>
    <s v="Dead"/>
    <n v="834"/>
    <x v="24"/>
  </r>
  <r>
    <x v="11"/>
    <n v="1977"/>
    <d v="1914-03-31T00:00:00"/>
    <n v="63.23"/>
    <n v="23.93"/>
    <s v="Finland"/>
    <s v="DH"/>
    <s v="Dead"/>
    <n v="145"/>
    <x v="21"/>
  </r>
  <r>
    <x v="6"/>
    <n v="1978"/>
    <d v="1925-12-30T00:00:00"/>
    <n v="64.430000000000007"/>
    <n v="29.53"/>
    <s v="Finland"/>
    <s v="DH"/>
    <s v="Dead"/>
    <n v="419"/>
    <x v="73"/>
  </r>
  <r>
    <x v="4"/>
    <n v="1977"/>
    <d v="1921-10-29T00:00:00"/>
    <n v="60.47"/>
    <n v="25.03"/>
    <s v="Finland"/>
    <s v="PD"/>
    <s v="Dead"/>
    <n v="4"/>
    <x v="14"/>
  </r>
  <r>
    <x v="8"/>
    <n v="1977"/>
    <d v="1932-11-27T00:00:00"/>
    <n v="60.58"/>
    <n v="24.22"/>
    <s v="Finland"/>
    <s v="PD"/>
    <s v="Dead"/>
    <n v="53"/>
    <x v="14"/>
  </r>
  <r>
    <x v="0"/>
    <n v="1978"/>
    <d v="1907-03-01T00:00:00"/>
    <n v="60.72"/>
    <n v="24.75"/>
    <s v="Finland"/>
    <s v="UU"/>
    <s v="Unknown"/>
    <n v="483"/>
    <x v="30"/>
  </r>
  <r>
    <x v="7"/>
    <n v="1978"/>
    <d v="1906-09-29T00:00:00"/>
    <n v="60.98"/>
    <n v="25.57"/>
    <s v="Finland"/>
    <s v="UU"/>
    <s v="Dead"/>
    <n v="326"/>
    <x v="4"/>
  </r>
  <r>
    <x v="3"/>
    <n v="1977"/>
    <d v="1921-01-28T00:00:00"/>
    <n v="64.97"/>
    <n v="25.67"/>
    <s v="Finland"/>
    <s v="DH"/>
    <s v="Dead"/>
    <n v="98"/>
    <x v="0"/>
  </r>
  <r>
    <x v="11"/>
    <n v="1977"/>
    <d v="1921-03-30T00:00:00"/>
    <n v="64.95"/>
    <n v="25.67"/>
    <s v="Finland"/>
    <s v="UU"/>
    <s v="Dead"/>
    <n v="159"/>
    <x v="24"/>
  </r>
  <r>
    <x v="3"/>
    <n v="1978"/>
    <d v="1914-01-30T00:00:00"/>
    <n v="61.25"/>
    <n v="23.73"/>
    <s v="Finland"/>
    <s v="DH"/>
    <s v="Dead"/>
    <n v="456"/>
    <x v="3"/>
  </r>
  <r>
    <x v="4"/>
    <n v="1978"/>
    <d v="1908-10-29T00:00:00"/>
    <n v="61.22"/>
    <n v="23.78"/>
    <s v="Finland"/>
    <s v="DH"/>
    <s v="Dead"/>
    <n v="352"/>
    <x v="4"/>
  </r>
  <r>
    <x v="7"/>
    <n v="1978"/>
    <d v="1925-09-29T00:00:00"/>
    <n v="62.63"/>
    <n v="29.7"/>
    <s v="Finland"/>
    <s v="UU"/>
    <s v="Dead"/>
    <n v="331"/>
    <x v="0"/>
  </r>
  <r>
    <x v="6"/>
    <n v="1977"/>
    <d v="1925-12-29T00:00:00"/>
    <n v="62.17"/>
    <n v="25.67"/>
    <s v="Finland"/>
    <s v="DH"/>
    <s v="Dead"/>
    <n v="75"/>
    <x v="11"/>
  </r>
  <r>
    <x v="5"/>
    <n v="1980"/>
    <d v="1929-09-01T00:00:00"/>
    <n v="63.32"/>
    <n v="25.57"/>
    <s v="Finland"/>
    <s v="DH"/>
    <s v="Dead"/>
    <n v="1053"/>
    <x v="98"/>
  </r>
  <r>
    <x v="8"/>
    <n v="1977"/>
    <d v="1924-11-27T00:00:00"/>
    <n v="62.22"/>
    <n v="25.75"/>
    <s v="Finland"/>
    <s v="UU"/>
    <s v="Dead"/>
    <n v="43"/>
    <x v="10"/>
  </r>
  <r>
    <x v="4"/>
    <n v="1977"/>
    <d v="1925-10-29T00:00:00"/>
    <n v="62.22"/>
    <n v="25.82"/>
    <s v="Finland"/>
    <s v="UU"/>
    <s v="Dead"/>
    <n v="7"/>
    <x v="0"/>
  </r>
  <r>
    <x v="11"/>
    <n v="1978"/>
    <d v="1932-03-31T00:00:00"/>
    <n v="54.58"/>
    <n v="26.12"/>
    <s v="Russia"/>
    <s v="DH"/>
    <s v="Dead"/>
    <n v="547"/>
    <x v="54"/>
  </r>
  <r>
    <x v="0"/>
    <n v="1977"/>
    <d v="1921-02-27T00:00:00"/>
    <n v="56.25"/>
    <n v="12.87"/>
    <s v="Sweden"/>
    <s v="AH"/>
    <s v="Dead"/>
    <n v="138"/>
    <x v="0"/>
  </r>
  <r>
    <x v="11"/>
    <n v="1984"/>
    <d v="1931-04-07T00:00:00"/>
    <n v="56.13"/>
    <n v="12.95"/>
    <s v="Sweden"/>
    <s v="UU"/>
    <s v="Dead"/>
    <n v="2736"/>
    <x v="20"/>
  </r>
  <r>
    <x v="6"/>
    <n v="1977"/>
    <d v="1917-12-29T00:00:00"/>
    <n v="58.95"/>
    <n v="17.920000000000002"/>
    <s v="Sweden"/>
    <s v="RH"/>
    <s v="Alive"/>
    <n v="86"/>
    <x v="0"/>
  </r>
  <r>
    <x v="0"/>
    <n v="1977"/>
    <d v="1924-02-28T00:00:00"/>
    <n v="55.47"/>
    <n v="12.97"/>
    <s v="Sweden"/>
    <s v="DH"/>
    <s v="Dead"/>
    <n v="140"/>
    <x v="23"/>
  </r>
  <r>
    <x v="9"/>
    <n v="1991"/>
    <d v="1908-07-14T00:00:00"/>
    <n v="55.42"/>
    <n v="12.83"/>
    <s v="Sweden"/>
    <s v="DH"/>
    <s v="Dead"/>
    <n v="4993"/>
    <x v="4"/>
  </r>
  <r>
    <x v="8"/>
    <n v="1977"/>
    <d v="1934-11-28T00:00:00"/>
    <n v="57.43"/>
    <n v="18.48"/>
    <s v="Sweden"/>
    <s v="UU"/>
    <s v="Dead"/>
    <n v="57"/>
    <x v="0"/>
  </r>
  <r>
    <x v="4"/>
    <n v="1977"/>
    <d v="1925-10-29T00:00:00"/>
    <n v="58.88"/>
    <n v="17.829999999999998"/>
    <s v="Sweden"/>
    <s v="AH"/>
    <s v="Dead"/>
    <n v="11"/>
    <x v="0"/>
  </r>
  <r>
    <x v="1"/>
    <n v="1979"/>
    <d v="1933-06-01T00:00:00"/>
    <n v="51.1"/>
    <n v="4.5"/>
    <s v="Belgium"/>
    <s v="UU"/>
    <s v="Dead"/>
    <n v="258"/>
    <x v="0"/>
  </r>
  <r>
    <x v="2"/>
    <n v="1978"/>
    <d v="1908-04-30T00:00:00"/>
    <n v="50.07"/>
    <n v="14.3"/>
    <s v="Czech Republic"/>
    <s v="DH"/>
    <s v="Dead"/>
    <n v="203"/>
    <x v="38"/>
  </r>
  <r>
    <x v="11"/>
    <n v="1978"/>
    <d v="1935-04-01T00:00:00"/>
    <n v="49.93"/>
    <n v="16.23"/>
    <s v="Czech Republic"/>
    <s v="DH"/>
    <s v="Dead"/>
    <n v="177"/>
    <x v="0"/>
  </r>
  <r>
    <x v="2"/>
    <n v="1978"/>
    <d v="1908-04-30T00:00:00"/>
    <n v="49.93"/>
    <n v="16.23"/>
    <s v="Czech Republic"/>
    <s v="DH"/>
    <s v="Dead"/>
    <n v="180"/>
    <x v="0"/>
  </r>
  <r>
    <x v="8"/>
    <n v="1978"/>
    <d v="1922-11-29T00:00:00"/>
    <n v="50.88"/>
    <n v="10.52"/>
    <s v="Germany"/>
    <s v="ND"/>
    <s v="Dead"/>
    <n v="41"/>
    <x v="0"/>
  </r>
  <r>
    <x v="9"/>
    <n v="1979"/>
    <d v="1931-07-03T00:00:00"/>
    <n v="50.57"/>
    <n v="13.13"/>
    <s v="Germany"/>
    <s v="AH"/>
    <s v="Dead"/>
    <n v="261"/>
    <x v="13"/>
  </r>
  <r>
    <x v="9"/>
    <n v="1979"/>
    <d v="1930-07-03T00:00:00"/>
    <n v="53.77"/>
    <n v="10.93"/>
    <s v="Germany"/>
    <s v="RH"/>
    <s v="Alive"/>
    <n v="242"/>
    <x v="37"/>
  </r>
  <r>
    <x v="4"/>
    <n v="1978"/>
    <d v="1932-10-29T00:00:00"/>
    <n v="51.75"/>
    <n v="11.47"/>
    <s v="Germany"/>
    <s v="UU"/>
    <s v="Dead"/>
    <n v="41"/>
    <x v="0"/>
  </r>
  <r>
    <x v="9"/>
    <n v="1980"/>
    <d v="1909-07-03T00:00:00"/>
    <n v="51.72"/>
    <n v="11.5"/>
    <s v="Germany"/>
    <s v="DH"/>
    <s v="Dead"/>
    <n v="628"/>
    <x v="12"/>
  </r>
  <r>
    <x v="9"/>
    <n v="1979"/>
    <d v="1909-07-02T00:00:00"/>
    <n v="51.8"/>
    <n v="11.38"/>
    <s v="Germany"/>
    <s v="DH"/>
    <s v="Dead"/>
    <n v="263"/>
    <x v="3"/>
  </r>
  <r>
    <x v="11"/>
    <n v="1979"/>
    <d v="1918-04-02T00:00:00"/>
    <n v="52.75"/>
    <n v="13.25"/>
    <s v="Germany"/>
    <s v="UU"/>
    <s v="Dead"/>
    <n v="547"/>
    <x v="0"/>
  </r>
  <r>
    <x v="8"/>
    <n v="1978"/>
    <d v="1931-11-29T00:00:00"/>
    <n v="51.6"/>
    <n v="11.75"/>
    <s v="Germany"/>
    <s v="UU"/>
    <s v="Dead"/>
    <n v="20"/>
    <x v="4"/>
  </r>
  <r>
    <x v="7"/>
    <n v="1979"/>
    <d v="1931-09-30T00:00:00"/>
    <n v="53.37"/>
    <n v="-2.63"/>
    <s v="UK"/>
    <s v="DH"/>
    <s v="Dead"/>
    <n v="356"/>
    <x v="0"/>
  </r>
  <r>
    <x v="11"/>
    <n v="1978"/>
    <d v="1911-04-01T00:00:00"/>
    <n v="50.9"/>
    <n v="-1.3"/>
    <s v="UK"/>
    <s v="DH"/>
    <s v="Dead"/>
    <n v="168"/>
    <x v="0"/>
  </r>
  <r>
    <x v="5"/>
    <n v="1989"/>
    <d v="1924-09-09T00:00:00"/>
    <n v="50.92"/>
    <n v="-1.35"/>
    <s v="UK"/>
    <s v="UU"/>
    <s v="Dead"/>
    <n v="3973"/>
    <x v="10"/>
  </r>
  <r>
    <x v="11"/>
    <n v="1978"/>
    <d v="1931-04-01T00:00:00"/>
    <n v="51.8"/>
    <n v="0.1"/>
    <s v="UK"/>
    <s v="PD"/>
    <s v="Dead"/>
    <n v="182"/>
    <x v="0"/>
  </r>
  <r>
    <x v="6"/>
    <n v="1981"/>
    <d v="1911-01-02T00:00:00"/>
    <n v="53.92"/>
    <n v="-1.38"/>
    <s v="UK"/>
    <s v="UU"/>
    <s v="Dead"/>
    <n v="1179"/>
    <x v="2"/>
  </r>
  <r>
    <x v="0"/>
    <n v="1978"/>
    <d v="1913-02-28T00:00:00"/>
    <n v="51.8"/>
    <n v="-0.60000000000000009"/>
    <s v="UK"/>
    <s v="DH"/>
    <s v="Dead"/>
    <n v="132"/>
    <x v="0"/>
  </r>
  <r>
    <x v="10"/>
    <n v="1984"/>
    <d v="1909-08-05T00:00:00"/>
    <n v="53.42"/>
    <n v="-2.12"/>
    <s v="UK"/>
    <s v="UU"/>
    <s v="Dead"/>
    <n v="2126"/>
    <x v="13"/>
  </r>
  <r>
    <x v="7"/>
    <n v="1979"/>
    <d v="1935-09-30T00:00:00"/>
    <n v="53.43"/>
    <n v="-2.25"/>
    <s v="UK"/>
    <s v="UU"/>
    <s v="Dead"/>
    <n v="386"/>
    <x v="0"/>
  </r>
  <r>
    <x v="4"/>
    <n v="1979"/>
    <d v="1913-10-31T00:00:00"/>
    <n v="53.43"/>
    <n v="-2.2800000000000002"/>
    <s v="UK"/>
    <s v="UU"/>
    <s v="Dead"/>
    <n v="394"/>
    <x v="10"/>
  </r>
  <r>
    <x v="7"/>
    <n v="1982"/>
    <d v="1929-10-03T00:00:00"/>
    <n v="53.42"/>
    <n v="-2.23"/>
    <s v="UK"/>
    <s v="UU"/>
    <s v="Dead"/>
    <n v="1470"/>
    <x v="0"/>
  </r>
  <r>
    <x v="11"/>
    <n v="1979"/>
    <d v="1916-04-01T00:00:00"/>
    <n v="53.42"/>
    <n v="-2.1800000000000002"/>
    <s v="UK"/>
    <s v="AH"/>
    <s v="Dead"/>
    <n v="543"/>
    <x v="0"/>
  </r>
  <r>
    <x v="1"/>
    <n v="1979"/>
    <d v="1919-06-02T00:00:00"/>
    <n v="53.43"/>
    <n v="-2.3199999999999998"/>
    <s v="UK"/>
    <s v="DH"/>
    <s v="Dead"/>
    <n v="242"/>
    <x v="10"/>
  </r>
  <r>
    <x v="4"/>
    <n v="1978"/>
    <d v="1930-10-30T00:00:00"/>
    <n v="53.4"/>
    <n v="-2.2000000000000002"/>
    <s v="UK"/>
    <s v="AH"/>
    <s v="Dead"/>
    <n v="26"/>
    <x v="0"/>
  </r>
  <r>
    <x v="1"/>
    <n v="1980"/>
    <d v="1917-06-02T00:00:00"/>
    <n v="51.55"/>
    <n v="0.48"/>
    <s v="UK"/>
    <s v="DH"/>
    <s v="Dead"/>
    <n v="555"/>
    <x v="24"/>
  </r>
  <r>
    <x v="8"/>
    <n v="1978"/>
    <d v="1921-11-29T00:00:00"/>
    <n v="53.4"/>
    <n v="-1.6"/>
    <s v="UK"/>
    <s v="AH"/>
    <s v="Dead"/>
    <n v="64"/>
    <x v="0"/>
  </r>
  <r>
    <x v="9"/>
    <n v="1980"/>
    <d v="1920-07-03T00:00:00"/>
    <n v="53.38"/>
    <n v="-1.53"/>
    <s v="UK"/>
    <s v="UU"/>
    <s v="Dead"/>
    <n v="636"/>
    <x v="0"/>
  </r>
  <r>
    <x v="6"/>
    <n v="1978"/>
    <d v="1917-12-30T00:00:00"/>
    <n v="53.4"/>
    <n v="-1.6"/>
    <s v="UK"/>
    <s v="DH"/>
    <s v="Dead"/>
    <n v="78"/>
    <x v="0"/>
  </r>
  <r>
    <x v="6"/>
    <n v="1978"/>
    <d v="1917-12-30T00:00:00"/>
    <n v="53.4"/>
    <n v="-1.6"/>
    <s v="UK"/>
    <s v="DH"/>
    <s v="Dead"/>
    <n v="78"/>
    <x v="0"/>
  </r>
  <r>
    <x v="9"/>
    <n v="1979"/>
    <d v="1922-07-03T00:00:00"/>
    <n v="54.13"/>
    <n v="-2.77"/>
    <s v="UK"/>
    <s v="DH"/>
    <s v="Dead"/>
    <n v="277"/>
    <x v="0"/>
  </r>
  <r>
    <x v="4"/>
    <n v="1978"/>
    <d v="1920-10-29T00:00:00"/>
    <n v="53.13"/>
    <n v="4.88"/>
    <s v="Netherlands"/>
    <s v="AH"/>
    <s v="Dead"/>
    <n v="16"/>
    <x v="4"/>
  </r>
  <r>
    <x v="1"/>
    <n v="1979"/>
    <d v="1907-06-02T00:00:00"/>
    <n v="51.98"/>
    <n v="4.32"/>
    <s v="Netherlands"/>
    <s v="DH"/>
    <s v="Dead"/>
    <n v="220"/>
    <x v="0"/>
  </r>
  <r>
    <x v="4"/>
    <n v="1978"/>
    <d v="1915-10-30T00:00:00"/>
    <n v="53.18"/>
    <n v="6.62"/>
    <s v="Netherlands"/>
    <s v="UU"/>
    <s v="Dead"/>
    <n v="32"/>
    <x v="0"/>
  </r>
  <r>
    <x v="1"/>
    <n v="1979"/>
    <d v="1908-06-01T00:00:00"/>
    <n v="53.22"/>
    <n v="5.82"/>
    <s v="Netherlands"/>
    <s v="UU"/>
    <s v="Dead"/>
    <n v="228"/>
    <x v="13"/>
  </r>
  <r>
    <x v="8"/>
    <n v="1978"/>
    <d v="1925-11-29T00:00:00"/>
    <n v="52.05"/>
    <n v="4.2"/>
    <s v="Netherlands"/>
    <s v="UU"/>
    <s v="Dead"/>
    <n v="57"/>
    <x v="24"/>
  </r>
  <r>
    <x v="0"/>
    <n v="1978"/>
    <d v="1916-02-29T00:00:00"/>
    <n v="52.05"/>
    <n v="4.22"/>
    <s v="Netherlands"/>
    <s v="UU"/>
    <s v="Dead"/>
    <n v="139"/>
    <x v="0"/>
  </r>
  <r>
    <x v="9"/>
    <n v="1979"/>
    <d v="1916-07-02T00:00:00"/>
    <n v="52.05"/>
    <n v="4.22"/>
    <s v="Netherlands"/>
    <s v="UU"/>
    <s v="Dead"/>
    <n v="254"/>
    <x v="0"/>
  </r>
  <r>
    <x v="8"/>
    <n v="1978"/>
    <d v="1920-11-28T00:00:00"/>
    <n v="52.05"/>
    <n v="4.2"/>
    <s v="Netherlands"/>
    <s v="UU"/>
    <s v="Dead"/>
    <n v="43"/>
    <x v="24"/>
  </r>
  <r>
    <x v="10"/>
    <n v="1985"/>
    <d v="1928-08-05T00:00:00"/>
    <n v="52.05"/>
    <n v="4.22"/>
    <s v="Netherlands"/>
    <s v="UU"/>
    <s v="Dead"/>
    <n v="2486"/>
    <x v="0"/>
  </r>
  <r>
    <x v="6"/>
    <n v="1978"/>
    <d v="1917-12-30T00:00:00"/>
    <n v="53.07"/>
    <n v="4.7300000000000004"/>
    <s v="Netherlands"/>
    <s v="UU"/>
    <s v="Dead"/>
    <n v="76"/>
    <x v="0"/>
  </r>
  <r>
    <x v="2"/>
    <n v="1989"/>
    <d v="1908-05-11T00:00:00"/>
    <n v="53.05"/>
    <n v="4.72"/>
    <s v="Netherlands"/>
    <s v="DH"/>
    <s v="Dead"/>
    <n v="4206"/>
    <x v="4"/>
  </r>
  <r>
    <x v="9"/>
    <n v="1985"/>
    <d v="1931-07-09T00:00:00"/>
    <n v="52.35"/>
    <n v="4.53"/>
    <s v="Netherlands"/>
    <s v="PD"/>
    <s v="Dead"/>
    <n v="2470"/>
    <x v="0"/>
  </r>
  <r>
    <x v="9"/>
    <n v="1979"/>
    <d v="1920-07-02T00:00:00"/>
    <n v="52.85"/>
    <n v="4.97"/>
    <s v="Netherlands"/>
    <s v="ND"/>
    <s v="Dead"/>
    <n v="264"/>
    <x v="27"/>
  </r>
  <r>
    <x v="8"/>
    <n v="1978"/>
    <d v="1916-11-28T00:00:00"/>
    <n v="52.35"/>
    <n v="4.53"/>
    <s v="Netherlands"/>
    <s v="UU"/>
    <s v="Dead"/>
    <n v="44"/>
    <x v="0"/>
  </r>
  <r>
    <x v="8"/>
    <n v="1978"/>
    <d v="1914-11-29T00:00:00"/>
    <n v="52.35"/>
    <n v="4.53"/>
    <s v="Netherlands"/>
    <s v="UU"/>
    <s v="Dead"/>
    <n v="42"/>
    <x v="0"/>
  </r>
  <r>
    <x v="0"/>
    <n v="1987"/>
    <d v="1913-03-09T00:00:00"/>
    <n v="52.82"/>
    <n v="4.68"/>
    <s v="Netherlands"/>
    <s v="UU"/>
    <s v="Unknown"/>
    <n v="3417"/>
    <x v="10"/>
  </r>
  <r>
    <x v="4"/>
    <n v="1978"/>
    <d v="1911-10-30T00:00:00"/>
    <n v="52.83"/>
    <n v="4.68"/>
    <s v="Netherlands"/>
    <s v="ND"/>
    <s v="Dead"/>
    <n v="7"/>
    <x v="13"/>
  </r>
  <r>
    <x v="0"/>
    <n v="1978"/>
    <d v="1913-02-28T00:00:00"/>
    <n v="52.33"/>
    <n v="4.53"/>
    <s v="Netherlands"/>
    <s v="UU"/>
    <s v="Dead"/>
    <n v="125"/>
    <x v="24"/>
  </r>
  <r>
    <x v="9"/>
    <n v="1979"/>
    <d v="1920-07-02T00:00:00"/>
    <n v="52.33"/>
    <n v="4.53"/>
    <s v="Netherlands"/>
    <s v="UU"/>
    <s v="Dead"/>
    <n v="256"/>
    <x v="24"/>
  </r>
  <r>
    <x v="6"/>
    <n v="1978"/>
    <d v="1921-12-30T00:00:00"/>
    <n v="52.35"/>
    <n v="4.58"/>
    <s v="Netherlands"/>
    <s v="UU"/>
    <s v="Dead"/>
    <n v="73"/>
    <x v="10"/>
  </r>
  <r>
    <x v="8"/>
    <n v="1978"/>
    <d v="1908-11-28T00:00:00"/>
    <n v="52.8"/>
    <n v="4.68"/>
    <s v="Netherlands"/>
    <s v="UU"/>
    <s v="Dead"/>
    <n v="26"/>
    <x v="10"/>
  </r>
  <r>
    <x v="1"/>
    <n v="1979"/>
    <d v="1921-06-01T00:00:00"/>
    <n v="52.75"/>
    <n v="4.68"/>
    <s v="Netherlands"/>
    <s v="UU"/>
    <s v="Unknown"/>
    <n v="244"/>
    <x v="0"/>
  </r>
  <r>
    <x v="0"/>
    <n v="1978"/>
    <d v="1912-02-29T00:00:00"/>
    <n v="52.38"/>
    <n v="4.57"/>
    <s v="Netherlands"/>
    <s v="DH"/>
    <s v="Dead"/>
    <n v="138"/>
    <x v="12"/>
  </r>
  <r>
    <x v="8"/>
    <n v="1978"/>
    <d v="1923-11-29T00:00:00"/>
    <n v="52.37"/>
    <n v="4.7699999999999996"/>
    <s v="Netherlands"/>
    <s v="AH"/>
    <s v="Dead"/>
    <n v="58"/>
    <x v="0"/>
  </r>
  <r>
    <x v="9"/>
    <n v="1979"/>
    <d v="1920-07-02T00:00:00"/>
    <n v="53.18"/>
    <n v="6.17"/>
    <s v="Netherlands"/>
    <s v="UU"/>
    <s v="Dead"/>
    <n v="261"/>
    <x v="0"/>
  </r>
  <r>
    <x v="5"/>
    <n v="1980"/>
    <d v="1929-09-01T00:00:00"/>
    <n v="51.95"/>
    <n v="5.55"/>
    <s v="Netherlands"/>
    <s v="DH"/>
    <s v="Dead"/>
    <n v="703"/>
    <x v="24"/>
  </r>
  <r>
    <x v="7"/>
    <n v="1980"/>
    <d v="1906-10-01T00:00:00"/>
    <n v="51.95"/>
    <n v="5.58"/>
    <s v="Netherlands"/>
    <s v="DH"/>
    <s v="Dead"/>
    <n v="710"/>
    <x v="4"/>
  </r>
  <r>
    <x v="3"/>
    <n v="1978"/>
    <d v="1936-01-30T00:00:00"/>
    <n v="51.92"/>
    <n v="5.55"/>
    <s v="Netherlands"/>
    <s v="UU"/>
    <s v="Dead"/>
    <n v="131"/>
    <x v="0"/>
  </r>
  <r>
    <x v="5"/>
    <n v="1981"/>
    <d v="1908-09-01T00:00:00"/>
    <n v="51.97"/>
    <n v="5.48"/>
    <s v="Netherlands"/>
    <s v="DH"/>
    <s v="Dead"/>
    <n v="1047"/>
    <x v="13"/>
  </r>
  <r>
    <x v="5"/>
    <n v="1980"/>
    <d v="1915-09-01T00:00:00"/>
    <n v="51.95"/>
    <n v="5.6"/>
    <s v="Netherlands"/>
    <s v="DH"/>
    <s v="Dead"/>
    <n v="682"/>
    <x v="4"/>
  </r>
  <r>
    <x v="9"/>
    <n v="1980"/>
    <d v="1928-07-03T00:00:00"/>
    <n v="51.97"/>
    <n v="6.13"/>
    <s v="Netherlands"/>
    <s v="DH"/>
    <s v="Dead"/>
    <n v="635"/>
    <x v="3"/>
  </r>
  <r>
    <x v="11"/>
    <n v="1978"/>
    <d v="1910-04-01T00:00:00"/>
    <n v="53.03"/>
    <n v="4.7300000000000004"/>
    <s v="Netherlands"/>
    <s v="DH"/>
    <s v="Dead"/>
    <n v="155"/>
    <x v="4"/>
  </r>
  <r>
    <x v="10"/>
    <n v="1980"/>
    <d v="1920-07-31T00:00:00"/>
    <n v="53.02"/>
    <n v="4.7300000000000004"/>
    <s v="Netherlands"/>
    <s v="UU"/>
    <s v="Unknown"/>
    <n v="652"/>
    <x v="24"/>
  </r>
  <r>
    <x v="5"/>
    <n v="1980"/>
    <d v="1929-09-01T00:00:00"/>
    <n v="51.95"/>
    <n v="5.55"/>
    <s v="Netherlands"/>
    <s v="DH"/>
    <s v="Dead"/>
    <n v="688"/>
    <x v="24"/>
  </r>
  <r>
    <x v="5"/>
    <n v="1979"/>
    <d v="1917-08-31T00:00:00"/>
    <n v="51.93"/>
    <n v="5.57"/>
    <s v="Netherlands"/>
    <s v="UU"/>
    <s v="Dead"/>
    <n v="310"/>
    <x v="24"/>
  </r>
  <r>
    <x v="2"/>
    <n v="1981"/>
    <d v="1911-05-04T00:00:00"/>
    <n v="61.48"/>
    <n v="25.17"/>
    <s v="Finland"/>
    <s v="DH"/>
    <s v="Dead"/>
    <n v="1288"/>
    <x v="66"/>
  </r>
  <r>
    <x v="7"/>
    <n v="1982"/>
    <d v="1929-10-03T00:00:00"/>
    <n v="64.819999999999993"/>
    <n v="25.25"/>
    <s v="Finland"/>
    <s v="AH"/>
    <s v="Unknown"/>
    <n v="1443"/>
    <x v="10"/>
  </r>
  <r>
    <x v="6"/>
    <n v="1978"/>
    <d v="1912-12-29T00:00:00"/>
    <n v="62.23"/>
    <n v="23.83"/>
    <s v="Finland"/>
    <s v="DH"/>
    <s v="Dead"/>
    <n v="66"/>
    <x v="0"/>
  </r>
  <r>
    <x v="6"/>
    <n v="1978"/>
    <d v="1919-12-30T00:00:00"/>
    <n v="60.18"/>
    <n v="24.8"/>
    <s v="Finland"/>
    <s v="AH"/>
    <s v="Dead"/>
    <n v="75"/>
    <x v="4"/>
  </r>
  <r>
    <x v="8"/>
    <n v="1978"/>
    <d v="1907-11-29T00:00:00"/>
    <n v="61.02"/>
    <n v="27.47"/>
    <s v="Finland"/>
    <s v="UU"/>
    <s v="Alive"/>
    <n v="7"/>
    <x v="0"/>
  </r>
  <r>
    <x v="0"/>
    <n v="1979"/>
    <d v="1921-03-01T00:00:00"/>
    <n v="63.83"/>
    <n v="23"/>
    <s v="Finland"/>
    <s v="DH"/>
    <s v="Dead"/>
    <n v="496"/>
    <x v="13"/>
  </r>
  <r>
    <x v="11"/>
    <n v="1979"/>
    <d v="1916-04-01T00:00:00"/>
    <n v="60.53"/>
    <n v="25.02"/>
    <s v="Finland"/>
    <s v="DH"/>
    <s v="Dead"/>
    <n v="523"/>
    <x v="21"/>
  </r>
  <r>
    <x v="5"/>
    <n v="1979"/>
    <d v="1914-08-31T00:00:00"/>
    <n v="62.23"/>
    <n v="25.9"/>
    <s v="Finland"/>
    <s v="DH"/>
    <s v="Dead"/>
    <n v="313"/>
    <x v="12"/>
  </r>
  <r>
    <x v="6"/>
    <n v="1978"/>
    <d v="1921-12-30T00:00:00"/>
    <n v="61.37"/>
    <n v="23.58"/>
    <s v="Finland"/>
    <s v="DH"/>
    <s v="Dead"/>
    <n v="61"/>
    <x v="0"/>
  </r>
  <r>
    <x v="7"/>
    <n v="1979"/>
    <d v="1913-09-30T00:00:00"/>
    <n v="63.57"/>
    <n v="26.6"/>
    <s v="Finland"/>
    <s v="AH"/>
    <s v="Dead"/>
    <n v="340"/>
    <x v="0"/>
  </r>
  <r>
    <x v="3"/>
    <n v="1978"/>
    <d v="1908-01-30T00:00:00"/>
    <n v="63.57"/>
    <n v="26.58"/>
    <s v="Finland"/>
    <s v="AH"/>
    <s v="Alive"/>
    <n v="91"/>
    <x v="21"/>
  </r>
  <r>
    <x v="3"/>
    <n v="1980"/>
    <d v="1908-02-01T00:00:00"/>
    <n v="61.68"/>
    <n v="27.25"/>
    <s v="Finland"/>
    <s v="UU"/>
    <s v="Dead"/>
    <n v="825"/>
    <x v="0"/>
  </r>
  <r>
    <x v="5"/>
    <n v="1979"/>
    <d v="1906-08-31T00:00:00"/>
    <n v="60.5"/>
    <n v="24.22"/>
    <s v="Finland"/>
    <s v="AH"/>
    <s v="Dead"/>
    <n v="274"/>
    <x v="0"/>
  </r>
  <r>
    <x v="8"/>
    <n v="1978"/>
    <d v="1935-11-29T00:00:00"/>
    <n v="60.43"/>
    <n v="25.03"/>
    <s v="Finland"/>
    <s v="RH"/>
    <s v="Alive"/>
    <n v="59"/>
    <x v="0"/>
  </r>
  <r>
    <x v="8"/>
    <n v="1978"/>
    <d v="1922-11-29T00:00:00"/>
    <n v="62.53"/>
    <n v="29.83"/>
    <s v="Finland"/>
    <s v="AH"/>
    <s v="Dead"/>
    <n v="52"/>
    <x v="24"/>
  </r>
  <r>
    <x v="6"/>
    <n v="1978"/>
    <d v="1920-12-29T00:00:00"/>
    <n v="62.53"/>
    <n v="29.88"/>
    <s v="Finland"/>
    <s v="AH"/>
    <s v="Dead"/>
    <n v="81"/>
    <x v="21"/>
  </r>
  <r>
    <x v="8"/>
    <n v="1978"/>
    <d v="1923-11-29T00:00:00"/>
    <n v="62.53"/>
    <n v="29.83"/>
    <s v="Finland"/>
    <s v="DH"/>
    <s v="Dead"/>
    <n v="53"/>
    <x v="0"/>
  </r>
  <r>
    <x v="7"/>
    <n v="1979"/>
    <d v="1913-09-30T00:00:00"/>
    <n v="62.5"/>
    <n v="29.83"/>
    <s v="Finland"/>
    <s v="DH"/>
    <s v="Dead"/>
    <n v="347"/>
    <x v="4"/>
  </r>
  <r>
    <x v="0"/>
    <n v="1979"/>
    <d v="1921-03-01T00:00:00"/>
    <n v="65.819999999999993"/>
    <n v="24.23"/>
    <s v="Finland"/>
    <s v="DH"/>
    <s v="Dead"/>
    <n v="497"/>
    <x v="4"/>
  </r>
  <r>
    <x v="5"/>
    <n v="1980"/>
    <d v="1906-09-01T00:00:00"/>
    <n v="52.33"/>
    <n v="41.37"/>
    <s v="Russia"/>
    <s v="DH"/>
    <s v="Dead"/>
    <n v="677"/>
    <x v="99"/>
  </r>
  <r>
    <x v="4"/>
    <n v="1978"/>
    <d v="1935-10-30T00:00:00"/>
    <n v="56.25"/>
    <n v="12.87"/>
    <s v="Sweden"/>
    <s v="UU"/>
    <s v="Dead"/>
    <n v="33"/>
    <x v="0"/>
  </r>
  <r>
    <x v="5"/>
    <n v="1979"/>
    <d v="1922-08-31T00:00:00"/>
    <n v="56.25"/>
    <n v="12.87"/>
    <s v="Sweden"/>
    <s v="UU"/>
    <s v="Dead"/>
    <n v="304"/>
    <x v="0"/>
  </r>
  <r>
    <x v="4"/>
    <n v="1980"/>
    <d v="1926-11-01T00:00:00"/>
    <n v="67.95"/>
    <n v="23.63"/>
    <s v="Sweden"/>
    <s v="UU"/>
    <s v="Dead"/>
    <n v="723"/>
    <x v="0"/>
  </r>
  <r>
    <x v="7"/>
    <n v="1982"/>
    <d v="1921-10-03T00:00:00"/>
    <n v="60.33"/>
    <n v="17.52"/>
    <s v="Sweden"/>
    <s v="AH"/>
    <s v="Dead"/>
    <n v="1449"/>
    <x v="27"/>
  </r>
  <r>
    <x v="4"/>
    <n v="1983"/>
    <d v="1935-11-04T00:00:00"/>
    <n v="59.07"/>
    <n v="15.55"/>
    <s v="Sweden"/>
    <s v="UU"/>
    <s v="Dead"/>
    <n v="1845"/>
    <x v="0"/>
  </r>
  <r>
    <x v="10"/>
    <n v="1982"/>
    <d v="1920-08-02T00:00:00"/>
    <n v="51.1"/>
    <n v="4.5999999999999996"/>
    <s v="Belgium"/>
    <s v="DH"/>
    <s v="Dead"/>
    <n v="1037"/>
    <x v="0"/>
  </r>
  <r>
    <x v="11"/>
    <n v="1979"/>
    <d v="1933-04-01T00:00:00"/>
    <n v="49.37"/>
    <n v="14.63"/>
    <s v="Czech Republic"/>
    <s v="DH"/>
    <s v="Dead"/>
    <n v="191"/>
    <x v="42"/>
  </r>
  <r>
    <x v="6"/>
    <n v="1979"/>
    <d v="1915-12-31T00:00:00"/>
    <n v="49.93"/>
    <n v="16.23"/>
    <s v="Czech Republic"/>
    <s v="DH"/>
    <s v="Dead"/>
    <n v="76"/>
    <x v="0"/>
  </r>
  <r>
    <x v="3"/>
    <n v="1979"/>
    <d v="1927-01-31T00:00:00"/>
    <n v="49.93"/>
    <n v="16.23"/>
    <s v="Czech Republic"/>
    <s v="DH"/>
    <s v="Dead"/>
    <n v="118"/>
    <x v="0"/>
  </r>
  <r>
    <x v="5"/>
    <n v="1980"/>
    <d v="1920-08-31T00:00:00"/>
    <n v="49.05"/>
    <n v="17.12"/>
    <s v="Czech Republic"/>
    <s v="DH"/>
    <s v="Dead"/>
    <n v="317"/>
    <x v="12"/>
  </r>
  <r>
    <x v="3"/>
    <n v="1979"/>
    <d v="1928-01-31T00:00:00"/>
    <n v="50.57"/>
    <n v="15.62"/>
    <s v="Czech Republic"/>
    <s v="UU"/>
    <s v="Dead"/>
    <n v="118"/>
    <x v="13"/>
  </r>
  <r>
    <x v="10"/>
    <n v="1982"/>
    <d v="1910-08-03T00:00:00"/>
    <n v="51.98"/>
    <n v="12"/>
    <s v="Germany"/>
    <s v="AH"/>
    <s v="Dead"/>
    <n v="1028"/>
    <x v="13"/>
  </r>
  <r>
    <x v="6"/>
    <n v="1979"/>
    <d v="1924-12-30T00:00:00"/>
    <n v="50.85"/>
    <n v="10.57"/>
    <s v="Germany"/>
    <s v="PD"/>
    <s v="Dead"/>
    <n v="35"/>
    <x v="0"/>
  </r>
  <r>
    <x v="1"/>
    <n v="1981"/>
    <d v="1916-06-03T00:00:00"/>
    <n v="50.35"/>
    <n v="11.18"/>
    <s v="Germany"/>
    <s v="UU"/>
    <s v="Dead"/>
    <n v="576"/>
    <x v="10"/>
  </r>
  <r>
    <x v="11"/>
    <n v="1979"/>
    <d v="1925-04-01T00:00:00"/>
    <n v="58.58"/>
    <n v="24.4"/>
    <s v="Estonia"/>
    <s v="UU"/>
    <s v="Dead"/>
    <n v="176"/>
    <x v="38"/>
  </r>
  <r>
    <x v="8"/>
    <n v="1979"/>
    <d v="1925-11-30T00:00:00"/>
    <n v="53.53"/>
    <n v="-1.1200000000000001"/>
    <s v="UK"/>
    <s v="UU"/>
    <s v="Dead"/>
    <n v="58"/>
    <x v="0"/>
  </r>
  <r>
    <x v="4"/>
    <n v="1979"/>
    <d v="1933-10-31T00:00:00"/>
    <n v="50.98"/>
    <n v="-3.23"/>
    <s v="UK"/>
    <s v="UU"/>
    <s v="Dead"/>
    <n v="48"/>
    <x v="24"/>
  </r>
  <r>
    <x v="1"/>
    <n v="1980"/>
    <d v="1916-06-02T00:00:00"/>
    <n v="50.95"/>
    <n v="-1.27"/>
    <s v="UK"/>
    <s v="DH"/>
    <s v="Dead"/>
    <n v="248"/>
    <x v="14"/>
  </r>
  <r>
    <x v="5"/>
    <n v="1980"/>
    <d v="1907-09-01T00:00:00"/>
    <n v="53.4"/>
    <n v="-1.73"/>
    <s v="UK"/>
    <s v="UU"/>
    <s v="Dead"/>
    <n v="297"/>
    <x v="39"/>
  </r>
  <r>
    <x v="1"/>
    <n v="1982"/>
    <d v="1932-06-04T00:00:00"/>
    <n v="50.83"/>
    <n v="-1.03"/>
    <s v="UK"/>
    <s v="UU"/>
    <s v="Dead"/>
    <n v="969"/>
    <x v="0"/>
  </r>
  <r>
    <x v="5"/>
    <n v="1980"/>
    <d v="1930-09-01T00:00:00"/>
    <n v="53.38"/>
    <n v="-1.53"/>
    <s v="UK"/>
    <s v="UU"/>
    <s v="Dead"/>
    <n v="318"/>
    <x v="0"/>
  </r>
  <r>
    <x v="5"/>
    <n v="1980"/>
    <d v="1918-09-01T00:00:00"/>
    <n v="53.3"/>
    <n v="6.18"/>
    <s v="Eire"/>
    <s v="ND"/>
    <s v="Dead"/>
    <n v="329"/>
    <x v="4"/>
  </r>
  <r>
    <x v="5"/>
    <n v="1984"/>
    <d v="1933-09-05T00:00:00"/>
    <n v="53.42"/>
    <n v="-2.27"/>
    <s v="UK"/>
    <s v="PD"/>
    <s v="Dead"/>
    <n v="1817"/>
    <x v="0"/>
  </r>
  <r>
    <x v="7"/>
    <n v="1984"/>
    <d v="1906-10-05T00:00:00"/>
    <n v="53.45"/>
    <n v="-2.23"/>
    <s v="UK"/>
    <s v="AH"/>
    <s v="Dead"/>
    <n v="1819"/>
    <x v="0"/>
  </r>
  <r>
    <x v="4"/>
    <n v="1979"/>
    <d v="1910-10-31T00:00:00"/>
    <n v="53.45"/>
    <n v="-2.2200000000000002"/>
    <s v="UK"/>
    <s v="UU"/>
    <s v="Dead"/>
    <n v="21"/>
    <x v="4"/>
  </r>
  <r>
    <x v="7"/>
    <n v="1979"/>
    <d v="1935-09-30T00:00:00"/>
    <n v="53.45"/>
    <n v="-2.2000000000000002"/>
    <s v="UK"/>
    <s v="ND"/>
    <s v="Alive"/>
    <n v="15"/>
    <x v="0"/>
  </r>
  <r>
    <x v="4"/>
    <n v="1987"/>
    <d v="1927-11-08T00:00:00"/>
    <n v="53.42"/>
    <n v="-2.17"/>
    <s v="UK"/>
    <s v="UU"/>
    <s v="Dead"/>
    <n v="2954"/>
    <x v="13"/>
  </r>
  <r>
    <x v="6"/>
    <n v="1979"/>
    <d v="1911-12-31T00:00:00"/>
    <n v="53.4"/>
    <n v="-2.23"/>
    <s v="UK"/>
    <s v="UU"/>
    <s v="Dead"/>
    <n v="76"/>
    <x v="0"/>
  </r>
  <r>
    <x v="6"/>
    <n v="1982"/>
    <d v="1919-01-03T00:00:00"/>
    <n v="53.4"/>
    <n v="-2.23"/>
    <s v="UK"/>
    <s v="UU"/>
    <s v="Dead"/>
    <n v="1177"/>
    <x v="0"/>
  </r>
  <r>
    <x v="7"/>
    <n v="1990"/>
    <d v="1929-10-11T00:00:00"/>
    <n v="53.43"/>
    <n v="-2.1800000000000002"/>
    <s v="UK"/>
    <s v="PD"/>
    <s v="Dead"/>
    <n v="4012"/>
    <x v="0"/>
  </r>
  <r>
    <x v="7"/>
    <n v="1980"/>
    <d v="1913-10-01T00:00:00"/>
    <n v="53.4"/>
    <n v="-2.25"/>
    <s v="UK"/>
    <s v="UU"/>
    <s v="Dead"/>
    <n v="342"/>
    <x v="0"/>
  </r>
  <r>
    <x v="1"/>
    <n v="1980"/>
    <d v="1912-06-02T00:00:00"/>
    <n v="53.45"/>
    <n v="-2.2200000000000002"/>
    <s v="UK"/>
    <s v="UU"/>
    <s v="Dead"/>
    <n v="213"/>
    <x v="0"/>
  </r>
  <r>
    <x v="10"/>
    <n v="1983"/>
    <d v="1907-08-04T00:00:00"/>
    <n v="51.23"/>
    <n v="1.4"/>
    <s v="UK"/>
    <s v="UU"/>
    <s v="Dead"/>
    <n v="1375"/>
    <x v="10"/>
  </r>
  <r>
    <x v="10"/>
    <n v="1980"/>
    <d v="1920-07-31T00:00:00"/>
    <n v="50.47"/>
    <n v="-4.37"/>
    <s v="UK"/>
    <s v="DH"/>
    <s v="Dead"/>
    <n v="290"/>
    <x v="24"/>
  </r>
  <r>
    <x v="8"/>
    <n v="1979"/>
    <d v="1919-11-30T00:00:00"/>
    <n v="53.38"/>
    <n v="-1.53"/>
    <s v="UK"/>
    <s v="UU"/>
    <s v="Dead"/>
    <n v="54"/>
    <x v="0"/>
  </r>
  <r>
    <x v="6"/>
    <n v="1981"/>
    <d v="1924-01-02T00:00:00"/>
    <n v="53.42"/>
    <n v="-1.58"/>
    <s v="UK"/>
    <s v="PD"/>
    <s v="Dead"/>
    <n v="812"/>
    <x v="12"/>
  </r>
  <r>
    <x v="3"/>
    <n v="1979"/>
    <d v="1914-01-31T00:00:00"/>
    <n v="53.48"/>
    <n v="-1.87"/>
    <s v="UK"/>
    <s v="DH"/>
    <s v="Dead"/>
    <n v="90"/>
    <x v="0"/>
  </r>
  <r>
    <x v="8"/>
    <n v="1979"/>
    <d v="1917-11-30T00:00:00"/>
    <n v="54.55"/>
    <n v="-5.97"/>
    <s v="UK"/>
    <s v="UU"/>
    <s v="Dead"/>
    <n v="48"/>
    <x v="0"/>
  </r>
  <r>
    <x v="8"/>
    <n v="1979"/>
    <d v="1922-11-30T00:00:00"/>
    <n v="53.38"/>
    <n v="-1.53"/>
    <s v="UK"/>
    <s v="AH"/>
    <s v="Dead"/>
    <n v="48"/>
    <x v="0"/>
  </r>
  <r>
    <x v="4"/>
    <n v="1979"/>
    <d v="1933-10-31T00:00:00"/>
    <n v="50.98"/>
    <n v="-3.23"/>
    <s v="UK"/>
    <s v="UU"/>
    <s v="Dead"/>
    <n v="48"/>
    <x v="24"/>
  </r>
  <r>
    <x v="2"/>
    <n v="1979"/>
    <d v="1923-05-02T00:00:00"/>
    <n v="50.98"/>
    <n v="-3.2"/>
    <s v="UK"/>
    <s v="AH"/>
    <s v="Dead"/>
    <n v="206"/>
    <x v="24"/>
  </r>
  <r>
    <x v="4"/>
    <n v="1983"/>
    <d v="1926-11-04T00:00:00"/>
    <n v="50.98"/>
    <n v="-3.2"/>
    <s v="UK"/>
    <s v="ND"/>
    <s v="Dead"/>
    <n v="1488"/>
    <x v="24"/>
  </r>
  <r>
    <x v="8"/>
    <n v="1979"/>
    <d v="1920-11-29T00:00:00"/>
    <n v="50.87"/>
    <n v="-0.05"/>
    <s v="UK"/>
    <s v="UU"/>
    <s v="Dead"/>
    <n v="34"/>
    <x v="0"/>
  </r>
  <r>
    <x v="5"/>
    <n v="1982"/>
    <d v="1922-09-03T00:00:00"/>
    <n v="50.97"/>
    <n v="-1.3"/>
    <s v="UK"/>
    <s v="AH"/>
    <s v="Dead"/>
    <n v="1064"/>
    <x v="4"/>
  </r>
  <r>
    <x v="6"/>
    <n v="1979"/>
    <d v="1908-12-30T00:00:00"/>
    <n v="50.9"/>
    <n v="-1.33"/>
    <s v="UK"/>
    <s v="PD"/>
    <s v="Dead"/>
    <n v="76"/>
    <x v="4"/>
  </r>
  <r>
    <x v="9"/>
    <n v="1983"/>
    <d v="1915-07-07T00:00:00"/>
    <n v="50.95"/>
    <n v="-1.18"/>
    <s v="UK"/>
    <s v="UU"/>
    <s v="Dead"/>
    <n v="1361"/>
    <x v="20"/>
  </r>
  <r>
    <x v="0"/>
    <n v="1979"/>
    <d v="1909-03-01T00:00:00"/>
    <n v="50.87"/>
    <n v="-1.28"/>
    <s v="UK"/>
    <s v="AH"/>
    <s v="Alive"/>
    <n v="124"/>
    <x v="4"/>
  </r>
  <r>
    <x v="0"/>
    <n v="1980"/>
    <d v="1916-03-02T00:00:00"/>
    <n v="55.9"/>
    <n v="27.18"/>
    <s v="Latvia"/>
    <s v="DH"/>
    <s v="Dead"/>
    <n v="473"/>
    <x v="100"/>
  </r>
  <r>
    <x v="4"/>
    <n v="1979"/>
    <d v="1930-10-31T00:00:00"/>
    <n v="51.98"/>
    <n v="4.32"/>
    <s v="Netherlands"/>
    <s v="AH"/>
    <s v="Dead"/>
    <n v="44"/>
    <x v="0"/>
  </r>
  <r>
    <x v="8"/>
    <n v="1979"/>
    <d v="1921-11-30T00:00:00"/>
    <n v="51.98"/>
    <n v="4.32"/>
    <s v="Netherlands"/>
    <s v="ND"/>
    <s v="Dead"/>
    <n v="65"/>
    <x v="0"/>
  </r>
  <r>
    <x v="5"/>
    <n v="1983"/>
    <d v="1930-09-04T00:00:00"/>
    <n v="52.35"/>
    <n v="4.53"/>
    <s v="Netherlands"/>
    <s v="UU"/>
    <s v="Dead"/>
    <n v="1436"/>
    <x v="0"/>
  </r>
  <r>
    <x v="7"/>
    <n v="1980"/>
    <d v="1909-10-01T00:00:00"/>
    <n v="52.35"/>
    <n v="4.53"/>
    <s v="Netherlands"/>
    <s v="UU"/>
    <s v="Dead"/>
    <n v="350"/>
    <x v="0"/>
  </r>
  <r>
    <x v="9"/>
    <n v="1981"/>
    <d v="1906-07-05T00:00:00"/>
    <n v="52.83"/>
    <n v="4.78"/>
    <s v="Netherlands"/>
    <s v="UU"/>
    <s v="Dead"/>
    <n v="619"/>
    <x v="5"/>
  </r>
  <r>
    <x v="4"/>
    <n v="1982"/>
    <d v="1920-11-02T00:00:00"/>
    <n v="52.75"/>
    <n v="4.7"/>
    <s v="Netherlands"/>
    <s v="DH"/>
    <s v="Dead"/>
    <n v="1118"/>
    <x v="24"/>
  </r>
  <r>
    <x v="9"/>
    <n v="1992"/>
    <d v="1930-07-16T00:00:00"/>
    <n v="52.77"/>
    <n v="4.67"/>
    <s v="Netherlands"/>
    <s v="UU"/>
    <s v="Dead"/>
    <n v="4660"/>
    <x v="0"/>
  </r>
  <r>
    <x v="6"/>
    <n v="1979"/>
    <d v="1923-12-31T00:00:00"/>
    <n v="52.35"/>
    <n v="4.53"/>
    <s v="Netherlands"/>
    <s v="UU"/>
    <s v="Dead"/>
    <n v="78"/>
    <x v="0"/>
  </r>
  <r>
    <x v="8"/>
    <n v="1979"/>
    <d v="1929-11-30T00:00:00"/>
    <n v="52.33"/>
    <n v="4.5199999999999996"/>
    <s v="Netherlands"/>
    <s v="UU"/>
    <s v="Dead"/>
    <n v="53"/>
    <x v="4"/>
  </r>
  <r>
    <x v="0"/>
    <n v="1979"/>
    <d v="1921-03-01T00:00:00"/>
    <n v="52.35"/>
    <n v="4.53"/>
    <s v="Netherlands"/>
    <s v="UU"/>
    <s v="Dead"/>
    <n v="128"/>
    <x v="0"/>
  </r>
  <r>
    <x v="8"/>
    <n v="1979"/>
    <d v="1909-11-30T00:00:00"/>
    <n v="52.35"/>
    <n v="4.57"/>
    <s v="Netherlands"/>
    <s v="UU"/>
    <s v="Unknown"/>
    <n v="45"/>
    <x v="4"/>
  </r>
  <r>
    <x v="8"/>
    <n v="1979"/>
    <d v="1925-11-30T00:00:00"/>
    <n v="52.35"/>
    <n v="4.53"/>
    <s v="Netherlands"/>
    <s v="UU"/>
    <s v="Dead"/>
    <n v="51"/>
    <x v="0"/>
  </r>
  <r>
    <x v="9"/>
    <n v="1984"/>
    <d v="1920-07-07T00:00:00"/>
    <n v="52.27"/>
    <n v="4.55"/>
    <s v="Netherlands"/>
    <s v="DH"/>
    <s v="Dead"/>
    <n v="1722"/>
    <x v="11"/>
  </r>
  <r>
    <x v="4"/>
    <n v="1980"/>
    <d v="1908-10-31T00:00:00"/>
    <n v="51.93"/>
    <n v="5.57"/>
    <s v="Netherlands"/>
    <s v="UU"/>
    <s v="Dead"/>
    <n v="391"/>
    <x v="4"/>
  </r>
  <r>
    <x v="4"/>
    <n v="1979"/>
    <d v="1929-10-31T00:00:00"/>
    <n v="51.95"/>
    <n v="5.52"/>
    <s v="Netherlands"/>
    <s v="UU"/>
    <s v="Dead"/>
    <n v="46"/>
    <x v="4"/>
  </r>
  <r>
    <x v="8"/>
    <n v="1979"/>
    <d v="1906-11-30T00:00:00"/>
    <n v="51.92"/>
    <n v="5.55"/>
    <s v="Netherlands"/>
    <s v="AH"/>
    <s v="Dead"/>
    <n v="53"/>
    <x v="24"/>
  </r>
  <r>
    <x v="9"/>
    <n v="1980"/>
    <d v="1916-07-03T00:00:00"/>
    <n v="51.92"/>
    <n v="5.55"/>
    <s v="Netherlands"/>
    <s v="DH"/>
    <s v="Dead"/>
    <n v="272"/>
    <x v="0"/>
  </r>
  <r>
    <x v="9"/>
    <n v="1980"/>
    <d v="1931-07-04T00:00:00"/>
    <n v="51.92"/>
    <n v="5.55"/>
    <s v="Netherlands"/>
    <s v="DH"/>
    <s v="Dead"/>
    <n v="287"/>
    <x v="24"/>
  </r>
  <r>
    <x v="9"/>
    <n v="1980"/>
    <d v="1928-07-03T00:00:00"/>
    <n v="51.92"/>
    <n v="5.55"/>
    <s v="Netherlands"/>
    <s v="DH"/>
    <s v="Dead"/>
    <n v="284"/>
    <x v="24"/>
  </r>
  <r>
    <x v="8"/>
    <n v="1979"/>
    <d v="1906-11-30T00:00:00"/>
    <n v="51.92"/>
    <n v="5.55"/>
    <s v="Netherlands"/>
    <s v="AH"/>
    <s v="Dead"/>
    <n v="47"/>
    <x v="24"/>
  </r>
  <r>
    <x v="9"/>
    <n v="1980"/>
    <d v="1931-07-04T00:00:00"/>
    <n v="51.92"/>
    <n v="5.55"/>
    <s v="Netherlands"/>
    <s v="DH"/>
    <s v="Dead"/>
    <n v="287"/>
    <x v="24"/>
  </r>
  <r>
    <x v="5"/>
    <n v="1981"/>
    <d v="1926-09-02T00:00:00"/>
    <n v="51.95"/>
    <n v="5.55"/>
    <s v="Netherlands"/>
    <s v="DH"/>
    <s v="Dead"/>
    <n v="707"/>
    <x v="0"/>
  </r>
  <r>
    <x v="3"/>
    <n v="1979"/>
    <d v="1907-01-31T00:00:00"/>
    <n v="51.95"/>
    <n v="5.55"/>
    <s v="Netherlands"/>
    <s v="UU"/>
    <s v="Dead"/>
    <n v="109"/>
    <x v="0"/>
  </r>
  <r>
    <x v="8"/>
    <n v="1980"/>
    <d v="1920-11-30T00:00:00"/>
    <n v="51.97"/>
    <n v="6.1"/>
    <s v="Netherlands"/>
    <s v="DH"/>
    <s v="Dead"/>
    <n v="426"/>
    <x v="12"/>
  </r>
  <r>
    <x v="7"/>
    <n v="1980"/>
    <d v="1913-10-01T00:00:00"/>
    <n v="51.95"/>
    <n v="5.55"/>
    <s v="Netherlands"/>
    <s v="DH"/>
    <s v="Dead"/>
    <n v="353"/>
    <x v="4"/>
  </r>
  <r>
    <x v="4"/>
    <n v="1979"/>
    <d v="1927-10-31T00:00:00"/>
    <n v="51.97"/>
    <n v="5.58"/>
    <s v="Netherlands"/>
    <s v="RH"/>
    <s v="Alive"/>
    <n v="32"/>
    <x v="10"/>
  </r>
  <r>
    <x v="4"/>
    <n v="1979"/>
    <d v="1935-10-31T00:00:00"/>
    <n v="51.92"/>
    <n v="5.55"/>
    <s v="Netherlands"/>
    <s v="DH"/>
    <s v="Dead"/>
    <n v="40"/>
    <x v="24"/>
  </r>
  <r>
    <x v="9"/>
    <n v="1980"/>
    <d v="1926-07-04T00:00:00"/>
    <n v="51.92"/>
    <n v="5.55"/>
    <s v="Netherlands"/>
    <s v="DH"/>
    <s v="Dead"/>
    <n v="276"/>
    <x v="4"/>
  </r>
  <r>
    <x v="9"/>
    <n v="1980"/>
    <d v="1926-07-04T00:00:00"/>
    <n v="51.92"/>
    <n v="5.55"/>
    <s v="Netherlands"/>
    <s v="DH"/>
    <s v="Dead"/>
    <n v="276"/>
    <x v="4"/>
  </r>
  <r>
    <x v="3"/>
    <n v="1979"/>
    <d v="1913-01-30T00:00:00"/>
    <n v="51.97"/>
    <n v="6.02"/>
    <s v="Netherlands"/>
    <s v="UU"/>
    <s v="Dead"/>
    <n v="105"/>
    <x v="0"/>
  </r>
  <r>
    <x v="4"/>
    <n v="1979"/>
    <d v="1925-10-31T00:00:00"/>
    <n v="51.97"/>
    <n v="6.05"/>
    <s v="Netherlands"/>
    <s v="DH"/>
    <s v="Dead"/>
    <n v="23"/>
    <x v="24"/>
  </r>
  <r>
    <x v="2"/>
    <n v="1979"/>
    <d v="1933-05-01T00:00:00"/>
    <n v="51.98"/>
    <n v="6.02"/>
    <s v="Netherlands"/>
    <s v="UU"/>
    <s v="Alive"/>
    <n v="213"/>
    <x v="24"/>
  </r>
  <r>
    <x v="9"/>
    <n v="1980"/>
    <d v="1916-07-03T00:00:00"/>
    <n v="51.92"/>
    <n v="5.55"/>
    <s v="Netherlands"/>
    <s v="DH"/>
    <s v="Dead"/>
    <n v="249"/>
    <x v="0"/>
  </r>
  <r>
    <x v="10"/>
    <n v="1980"/>
    <d v="1918-08-01T00:00:00"/>
    <n v="51.92"/>
    <n v="5.55"/>
    <s v="Netherlands"/>
    <s v="DH"/>
    <s v="Dead"/>
    <n v="280"/>
    <x v="0"/>
  </r>
  <r>
    <x v="9"/>
    <n v="1980"/>
    <d v="1925-07-03T00:00:00"/>
    <n v="51.95"/>
    <n v="5.55"/>
    <s v="Netherlands"/>
    <s v="DH"/>
    <s v="Dead"/>
    <n v="244"/>
    <x v="0"/>
  </r>
  <r>
    <x v="2"/>
    <n v="1980"/>
    <d v="1914-05-03T00:00:00"/>
    <n v="53.17"/>
    <n v="4.88"/>
    <s v="Netherlands"/>
    <s v="DH"/>
    <s v="Dead"/>
    <n v="561"/>
    <x v="34"/>
  </r>
  <r>
    <x v="7"/>
    <n v="1982"/>
    <d v="1927-10-03T00:00:00"/>
    <n v="53.05"/>
    <n v="4.7300000000000004"/>
    <s v="Netherlands"/>
    <s v="UU"/>
    <s v="Dead"/>
    <n v="1090"/>
    <x v="24"/>
  </r>
  <r>
    <x v="7"/>
    <n v="1980"/>
    <d v="1918-10-01T00:00:00"/>
    <n v="53.17"/>
    <n v="4.8499999999999996"/>
    <s v="Netherlands"/>
    <s v="DH"/>
    <s v="Dead"/>
    <n v="349"/>
    <x v="34"/>
  </r>
  <r>
    <x v="0"/>
    <n v="1982"/>
    <d v="1931-03-05T00:00:00"/>
    <n v="52.42"/>
    <n v="5.82"/>
    <s v="Netherlands"/>
    <s v="AH"/>
    <s v="Dead"/>
    <n v="1247"/>
    <x v="4"/>
  </r>
  <r>
    <x v="11"/>
    <n v="1980"/>
    <d v="1907-04-03T00:00:00"/>
    <n v="60.48"/>
    <n v="11.02"/>
    <s v="Norway"/>
    <s v="UU"/>
    <s v="Unknown"/>
    <n v="517"/>
    <x v="30"/>
  </r>
  <r>
    <x v="0"/>
    <n v="1979"/>
    <d v="1919-03-02T00:00:00"/>
    <n v="60.2"/>
    <n v="5.47"/>
    <s v="Norway"/>
    <s v="UU"/>
    <s v="Unknown"/>
    <n v="129"/>
    <x v="21"/>
  </r>
  <r>
    <x v="10"/>
    <n v="1980"/>
    <d v="1933-08-01T00:00:00"/>
    <n v="60.18"/>
    <n v="5.45"/>
    <s v="Norway"/>
    <s v="UU"/>
    <s v="Dead"/>
    <n v="295"/>
    <x v="24"/>
  </r>
  <r>
    <x v="7"/>
    <n v="1983"/>
    <d v="1912-10-03T00:00:00"/>
    <n v="60.15"/>
    <n v="5.45"/>
    <s v="Norway"/>
    <s v="UU"/>
    <s v="Unknown"/>
    <n v="1428"/>
    <x v="4"/>
  </r>
  <r>
    <x v="10"/>
    <n v="1980"/>
    <d v="1930-08-01T00:00:00"/>
    <n v="50.3"/>
    <n v="19.03"/>
    <s v="Poland"/>
    <s v="DH"/>
    <s v="Dead"/>
    <n v="312"/>
    <x v="0"/>
  </r>
  <r>
    <x v="5"/>
    <n v="1981"/>
    <d v="1920-09-01T00:00:00"/>
    <n v="62.92"/>
    <n v="23.37"/>
    <s v="Finland"/>
    <s v="DH"/>
    <s v="Dead"/>
    <n v="689"/>
    <x v="68"/>
  </r>
  <r>
    <x v="7"/>
    <n v="1980"/>
    <d v="1920-09-30T00:00:00"/>
    <n v="61.78"/>
    <n v="21.82"/>
    <s v="Finland"/>
    <s v="AH"/>
    <s v="Dead"/>
    <n v="353"/>
    <x v="16"/>
  </r>
  <r>
    <x v="11"/>
    <n v="1980"/>
    <d v="1913-04-02T00:00:00"/>
    <n v="61.87"/>
    <n v="24.83"/>
    <s v="Finland"/>
    <s v="DH"/>
    <s v="Dead"/>
    <n v="523"/>
    <x v="27"/>
  </r>
  <r>
    <x v="6"/>
    <n v="1979"/>
    <d v="1923-12-31T00:00:00"/>
    <n v="61.6"/>
    <n v="24.55"/>
    <s v="Finland"/>
    <s v="DH"/>
    <s v="Dead"/>
    <n v="76"/>
    <x v="4"/>
  </r>
  <r>
    <x v="8"/>
    <n v="1979"/>
    <d v="1922-11-30T00:00:00"/>
    <n v="62.6"/>
    <n v="29.75"/>
    <s v="Finland"/>
    <s v="UU"/>
    <s v="Dead"/>
    <n v="38"/>
    <x v="24"/>
  </r>
  <r>
    <x v="7"/>
    <n v="1982"/>
    <d v="1931-10-03T00:00:00"/>
    <n v="62.47"/>
    <n v="22.98"/>
    <s v="Finland"/>
    <s v="UU"/>
    <s v="Dead"/>
    <n v="1088"/>
    <x v="101"/>
  </r>
  <r>
    <x v="6"/>
    <n v="1982"/>
    <d v="1921-01-02T00:00:00"/>
    <n v="62.65"/>
    <n v="29.95"/>
    <s v="Finland"/>
    <s v="DH"/>
    <s v="Dead"/>
    <n v="1156"/>
    <x v="12"/>
  </r>
  <r>
    <x v="6"/>
    <n v="1979"/>
    <d v="1925-12-31T00:00:00"/>
    <n v="62.47"/>
    <n v="23.98"/>
    <s v="Finland"/>
    <s v="UU"/>
    <s v="Dead"/>
    <n v="67"/>
    <x v="10"/>
  </r>
  <r>
    <x v="3"/>
    <n v="1979"/>
    <d v="1907-01-31T00:00:00"/>
    <n v="62.47"/>
    <n v="23.98"/>
    <s v="Finland"/>
    <s v="UU"/>
    <s v="Dead"/>
    <n v="79"/>
    <x v="10"/>
  </r>
  <r>
    <x v="1"/>
    <n v="1980"/>
    <d v="1930-06-03T00:00:00"/>
    <n v="60.5"/>
    <n v="24.83"/>
    <s v="Finland"/>
    <s v="DH"/>
    <s v="Dead"/>
    <n v="236"/>
    <x v="11"/>
  </r>
  <r>
    <x v="8"/>
    <n v="1979"/>
    <d v="1920-11-29T00:00:00"/>
    <n v="63.57"/>
    <n v="26.6"/>
    <s v="Finland"/>
    <s v="AH"/>
    <s v="Alive"/>
    <n v="42"/>
    <x v="0"/>
  </r>
  <r>
    <x v="5"/>
    <n v="1986"/>
    <d v="1928-09-06T00:00:00"/>
    <n v="61.23"/>
    <n v="28.83"/>
    <s v="Finland"/>
    <s v="UU"/>
    <s v="Dead"/>
    <n v="2510"/>
    <x v="10"/>
  </r>
  <r>
    <x v="6"/>
    <n v="1979"/>
    <d v="1920-12-30T00:00:00"/>
    <n v="65.819999999999993"/>
    <n v="24.23"/>
    <s v="Finland"/>
    <s v="DH"/>
    <s v="Dead"/>
    <n v="70"/>
    <x v="24"/>
  </r>
  <r>
    <x v="8"/>
    <n v="1979"/>
    <d v="1929-11-30T00:00:00"/>
    <n v="60.53"/>
    <n v="24.22"/>
    <s v="Finland"/>
    <s v="RH"/>
    <s v="Alive"/>
    <n v="57"/>
    <x v="10"/>
  </r>
  <r>
    <x v="0"/>
    <n v="1979"/>
    <d v="1916-03-01T00:00:00"/>
    <n v="60.5"/>
    <n v="24.22"/>
    <s v="Finland"/>
    <s v="DH"/>
    <s v="Dead"/>
    <n v="119"/>
    <x v="24"/>
  </r>
  <r>
    <x v="4"/>
    <n v="1980"/>
    <d v="1922-11-01T00:00:00"/>
    <n v="60.45"/>
    <n v="25.07"/>
    <s v="Finland"/>
    <s v="UU"/>
    <s v="Dead"/>
    <n v="383"/>
    <x v="4"/>
  </r>
  <r>
    <x v="5"/>
    <n v="1980"/>
    <d v="1917-09-01T00:00:00"/>
    <n v="60.2"/>
    <n v="25"/>
    <s v="Finland"/>
    <s v="UU"/>
    <s v="Dead"/>
    <n v="320"/>
    <x v="10"/>
  </r>
  <r>
    <x v="8"/>
    <n v="1984"/>
    <d v="1935-12-05T00:00:00"/>
    <n v="62.6"/>
    <n v="29.78"/>
    <s v="Finland"/>
    <s v="UU"/>
    <s v="Dead"/>
    <n v="1894"/>
    <x v="24"/>
  </r>
  <r>
    <x v="2"/>
    <n v="1990"/>
    <d v="1913-05-12T00:00:00"/>
    <n v="62.6"/>
    <n v="29.82"/>
    <s v="Finland"/>
    <s v="UU"/>
    <s v="Dead"/>
    <n v="4215"/>
    <x v="4"/>
  </r>
  <r>
    <x v="4"/>
    <n v="1979"/>
    <d v="1918-10-31T00:00:00"/>
    <n v="62.6"/>
    <n v="29.8"/>
    <s v="Finland"/>
    <s v="HH"/>
    <s v="Dead"/>
    <n v="20"/>
    <x v="4"/>
  </r>
  <r>
    <x v="8"/>
    <n v="1979"/>
    <d v="1936-11-29T00:00:00"/>
    <n v="62.53"/>
    <n v="29.83"/>
    <s v="Finland"/>
    <s v="AH"/>
    <s v="Dead"/>
    <n v="67"/>
    <x v="0"/>
  </r>
  <r>
    <x v="7"/>
    <n v="1980"/>
    <d v="1923-10-01T00:00:00"/>
    <n v="62.52"/>
    <n v="29.87"/>
    <s v="Finland"/>
    <s v="UU"/>
    <s v="Dead"/>
    <n v="357"/>
    <x v="0"/>
  </r>
  <r>
    <x v="0"/>
    <n v="1979"/>
    <d v="1921-03-01T00:00:00"/>
    <n v="62.6"/>
    <n v="29.92"/>
    <s v="Finland"/>
    <s v="DH"/>
    <s v="Dead"/>
    <n v="133"/>
    <x v="23"/>
  </r>
  <r>
    <x v="11"/>
    <n v="1980"/>
    <d v="1918-04-03T00:00:00"/>
    <n v="62.62"/>
    <n v="29.93"/>
    <s v="Finland"/>
    <s v="DH"/>
    <s v="Dead"/>
    <n v="527"/>
    <x v="2"/>
  </r>
  <r>
    <x v="3"/>
    <n v="1982"/>
    <d v="1921-02-02T00:00:00"/>
    <n v="62.67"/>
    <n v="29.52"/>
    <s v="Finland"/>
    <s v="UU"/>
    <s v="Unknown"/>
    <n v="1197"/>
    <x v="34"/>
  </r>
  <r>
    <x v="6"/>
    <n v="1982"/>
    <d v="1919-01-03T00:00:00"/>
    <n v="62.85"/>
    <n v="29.4"/>
    <s v="Finland"/>
    <s v="DH"/>
    <s v="Dead"/>
    <n v="1164"/>
    <x v="43"/>
  </r>
  <r>
    <x v="8"/>
    <n v="1982"/>
    <d v="1906-12-03T00:00:00"/>
    <n v="62.55"/>
    <n v="29.82"/>
    <s v="Finland"/>
    <s v="DH"/>
    <s v="Dead"/>
    <n v="1104"/>
    <x v="21"/>
  </r>
  <r>
    <x v="6"/>
    <n v="1980"/>
    <d v="1922-01-01T00:00:00"/>
    <n v="63.13"/>
    <n v="29.57"/>
    <s v="Finland"/>
    <s v="HH"/>
    <s v="Dead"/>
    <n v="420"/>
    <x v="102"/>
  </r>
  <r>
    <x v="6"/>
    <n v="1979"/>
    <d v="1917-12-31T00:00:00"/>
    <n v="62.62"/>
    <n v="29.83"/>
    <s v="Finland"/>
    <s v="AH"/>
    <s v="Dead"/>
    <n v="50"/>
    <x v="10"/>
  </r>
  <r>
    <x v="3"/>
    <n v="1979"/>
    <d v="1934-01-31T00:00:00"/>
    <n v="62.5"/>
    <n v="29.67"/>
    <s v="Finland"/>
    <s v="UU"/>
    <s v="Dead"/>
    <n v="97"/>
    <x v="2"/>
  </r>
  <r>
    <x v="0"/>
    <n v="1979"/>
    <d v="1935-03-02T00:00:00"/>
    <n v="62.48"/>
    <n v="30.78"/>
    <s v="Finland"/>
    <s v="DH"/>
    <s v="Dead"/>
    <n v="128"/>
    <x v="92"/>
  </r>
  <r>
    <x v="6"/>
    <n v="1979"/>
    <d v="1919-12-31T00:00:00"/>
    <n v="62.55"/>
    <n v="29.78"/>
    <s v="Finland"/>
    <s v="DH"/>
    <s v="Dead"/>
    <n v="1"/>
    <x v="10"/>
  </r>
  <r>
    <x v="7"/>
    <n v="1980"/>
    <d v="1927-10-01T00:00:00"/>
    <n v="62.53"/>
    <n v="29.85"/>
    <s v="Finland"/>
    <s v="UU"/>
    <s v="Dead"/>
    <n v="1"/>
    <x v="21"/>
  </r>
  <r>
    <x v="0"/>
    <n v="1979"/>
    <d v="1928-03-01T00:00:00"/>
    <n v="60.98"/>
    <n v="24.5"/>
    <s v="Finland"/>
    <s v="RH"/>
    <s v="Alive"/>
    <n v="1"/>
    <x v="0"/>
  </r>
  <r>
    <x v="0"/>
    <n v="1979"/>
    <d v="1923-03-02T00:00:00"/>
    <n v="60.98"/>
    <n v="24.5"/>
    <s v="Finland"/>
    <s v="RH"/>
    <s v="Alive"/>
    <n v="1"/>
    <x v="0"/>
  </r>
  <r>
    <x v="6"/>
    <n v="1979"/>
    <d v="1921-12-31T00:00:00"/>
    <n v="60.97"/>
    <n v="24.53"/>
    <s v="Finland"/>
    <s v="UU"/>
    <s v="Dead"/>
    <n v="1"/>
    <x v="24"/>
  </r>
  <r>
    <x v="4"/>
    <n v="1980"/>
    <d v="1931-11-01T00:00:00"/>
    <n v="54.53"/>
    <n v="36.1"/>
    <s v="Russia"/>
    <s v="UU"/>
    <s v="Unknown"/>
    <n v="1"/>
    <x v="0"/>
  </r>
  <r>
    <x v="5"/>
    <n v="1983"/>
    <d v="1906-09-04T00:00:00"/>
    <n v="54.8"/>
    <n v="35.97"/>
    <s v="Russia"/>
    <s v="UU"/>
    <s v="Dead"/>
    <n v="1"/>
    <x v="61"/>
  </r>
  <r>
    <x v="7"/>
    <n v="1979"/>
    <d v="1934-09-30T00:00:00"/>
    <n v="54.53"/>
    <n v="36.1"/>
    <s v="Russia"/>
    <s v="UU"/>
    <s v="Unknown"/>
    <n v="1"/>
    <x v="0"/>
  </r>
  <r>
    <x v="4"/>
    <n v="1981"/>
    <d v="1906-11-02T00:00:00"/>
    <n v="54.53"/>
    <n v="36.1"/>
    <s v="Russia"/>
    <s v="UU"/>
    <s v="Dead"/>
    <n v="734"/>
    <x v="0"/>
  </r>
  <r>
    <x v="3"/>
    <n v="1979"/>
    <d v="1908-01-31T00:00:00"/>
    <n v="58.65"/>
    <n v="14.2"/>
    <s v="Sweden"/>
    <s v="AH"/>
    <s v="Dead"/>
    <n v="93"/>
    <x v="38"/>
  </r>
  <r>
    <x v="1"/>
    <n v="1984"/>
    <d v="1910-06-07T00:00:00"/>
    <n v="55.67"/>
    <n v="13.52"/>
    <s v="Sweden"/>
    <s v="PD"/>
    <s v="Dead"/>
    <n v="1681"/>
    <x v="4"/>
  </r>
  <r>
    <x v="4"/>
    <n v="1980"/>
    <d v="1915-11-01T00:00:00"/>
    <n v="51"/>
    <n v="4.5"/>
    <s v="Belgium"/>
    <s v="AH"/>
    <s v="Dead"/>
    <n v="40"/>
    <x v="5"/>
  </r>
  <r>
    <x v="5"/>
    <n v="1981"/>
    <d v="1910-09-02T00:00:00"/>
    <n v="50.9"/>
    <n v="4.3"/>
    <s v="Belgium"/>
    <s v="UU"/>
    <s v="Dead"/>
    <n v="330"/>
    <x v="0"/>
  </r>
  <r>
    <x v="6"/>
    <n v="1980"/>
    <d v="1908-12-31T00:00:00"/>
    <n v="49.88"/>
    <n v="14.32"/>
    <s v="Czech Republic"/>
    <s v="DH"/>
    <s v="Dead"/>
    <n v="77"/>
    <x v="24"/>
  </r>
  <r>
    <x v="10"/>
    <n v="1981"/>
    <d v="1917-08-02T00:00:00"/>
    <n v="49.05"/>
    <n v="17.12"/>
    <s v="Czech Republic"/>
    <s v="PD"/>
    <s v="Dead"/>
    <n v="297"/>
    <x v="10"/>
  </r>
  <r>
    <x v="8"/>
    <n v="1980"/>
    <d v="1909-12-01T00:00:00"/>
    <n v="49.05"/>
    <n v="17.170000000000002"/>
    <s v="Czech Republic"/>
    <s v="DH"/>
    <s v="Dead"/>
    <n v="24"/>
    <x v="24"/>
  </r>
  <r>
    <x v="8"/>
    <n v="1980"/>
    <d v="1909-12-01T00:00:00"/>
    <n v="49.05"/>
    <n v="17.170000000000002"/>
    <s v="Czech Republic"/>
    <s v="DH"/>
    <s v="Dead"/>
    <n v="24"/>
    <x v="24"/>
  </r>
  <r>
    <x v="8"/>
    <n v="1980"/>
    <d v="1936-11-30T00:00:00"/>
    <n v="49.05"/>
    <n v="17.12"/>
    <s v="Czech Republic"/>
    <s v="DH"/>
    <s v="Dead"/>
    <n v="51"/>
    <x v="10"/>
  </r>
  <r>
    <x v="0"/>
    <n v="1980"/>
    <d v="1922-03-03T00:00:00"/>
    <n v="51.88"/>
    <n v="11.8"/>
    <s v="Germany"/>
    <s v="DH"/>
    <s v="Dead"/>
    <n v="106"/>
    <x v="38"/>
  </r>
  <r>
    <x v="6"/>
    <n v="1980"/>
    <d v="1936-12-31T00:00:00"/>
    <n v="50.88"/>
    <n v="10.52"/>
    <s v="Germany"/>
    <s v="UU"/>
    <s v="Dead"/>
    <n v="104"/>
    <x v="0"/>
  </r>
  <r>
    <x v="8"/>
    <n v="1980"/>
    <d v="1931-12-01T00:00:00"/>
    <n v="51.08"/>
    <n v="10.93"/>
    <s v="Germany"/>
    <s v="UU"/>
    <s v="Dead"/>
    <n v="42"/>
    <x v="58"/>
  </r>
  <r>
    <x v="8"/>
    <n v="1987"/>
    <d v="1906-12-08T00:00:00"/>
    <n v="58.03"/>
    <n v="24.47"/>
    <s v="Estonia"/>
    <s v="UU"/>
    <s v="Dead"/>
    <n v="2580"/>
    <x v="0"/>
  </r>
  <r>
    <x v="11"/>
    <n v="1980"/>
    <d v="1907-04-03T00:00:00"/>
    <n v="58.38"/>
    <n v="24.5"/>
    <s v="Estonia"/>
    <s v="PD"/>
    <s v="Dead"/>
    <n v="150"/>
    <x v="12"/>
  </r>
  <r>
    <x v="11"/>
    <n v="1987"/>
    <d v="1920-04-09T00:00:00"/>
    <n v="58.52"/>
    <n v="24.9"/>
    <s v="Estonia"/>
    <s v="AH"/>
    <s v="Dead"/>
    <n v="2719"/>
    <x v="51"/>
  </r>
  <r>
    <x v="9"/>
    <n v="1983"/>
    <d v="1916-07-06T00:00:00"/>
    <n v="58.82"/>
    <n v="25.13"/>
    <s v="Estonia"/>
    <s v="DH"/>
    <s v="Dead"/>
    <n v="989"/>
    <x v="83"/>
  </r>
  <r>
    <x v="6"/>
    <n v="1980"/>
    <d v="1930-01-01T00:00:00"/>
    <n v="58.4"/>
    <n v="24.47"/>
    <s v="Estonia"/>
    <s v="DH"/>
    <s v="Dead"/>
    <n v="88"/>
    <x v="15"/>
  </r>
  <r>
    <x v="11"/>
    <n v="1980"/>
    <d v="1926-04-03T00:00:00"/>
    <n v="58.52"/>
    <n v="24.82"/>
    <s v="Estonia"/>
    <s v="DH"/>
    <s v="Dead"/>
    <n v="174"/>
    <x v="10"/>
  </r>
  <r>
    <x v="1"/>
    <n v="1981"/>
    <d v="1921-06-03T00:00:00"/>
    <n v="53.3"/>
    <n v="-4.4800000000000004"/>
    <s v="UK"/>
    <s v="DH"/>
    <s v="Dead"/>
    <n v="231"/>
    <x v="13"/>
  </r>
  <r>
    <x v="5"/>
    <n v="1981"/>
    <d v="1929-09-02T00:00:00"/>
    <n v="53.47"/>
    <n v="0.05"/>
    <s v="UK"/>
    <s v="UU"/>
    <s v="Dead"/>
    <n v="336"/>
    <x v="38"/>
  </r>
  <r>
    <x v="10"/>
    <n v="1982"/>
    <d v="1916-08-02T00:00:00"/>
    <n v="53.43"/>
    <n v="-2.3199999999999998"/>
    <s v="UK"/>
    <s v="AH"/>
    <s v="Dead"/>
    <n v="644"/>
    <x v="57"/>
  </r>
  <r>
    <x v="4"/>
    <n v="1980"/>
    <d v="1931-11-01T00:00:00"/>
    <n v="53.42"/>
    <n v="-2.3199999999999998"/>
    <s v="UK"/>
    <s v="UU"/>
    <s v="Dead"/>
    <n v="28"/>
    <x v="12"/>
  </r>
  <r>
    <x v="2"/>
    <n v="1980"/>
    <d v="1918-05-03T00:00:00"/>
    <n v="53.35"/>
    <n v="-3.03"/>
    <s v="UK"/>
    <s v="ND"/>
    <s v="Alive"/>
    <n v="163"/>
    <x v="0"/>
  </r>
  <r>
    <x v="7"/>
    <n v="1981"/>
    <d v="1907-10-02T00:00:00"/>
    <n v="53.37"/>
    <n v="-1.58"/>
    <s v="UK"/>
    <s v="UU"/>
    <s v="Dead"/>
    <n v="346"/>
    <x v="4"/>
  </r>
  <r>
    <x v="1"/>
    <n v="1981"/>
    <d v="1929-06-03T00:00:00"/>
    <n v="53.38"/>
    <n v="-1.53"/>
    <s v="UK"/>
    <s v="UU"/>
    <s v="Dead"/>
    <n v="248"/>
    <x v="0"/>
  </r>
  <r>
    <x v="8"/>
    <n v="1980"/>
    <d v="1922-12-01T00:00:00"/>
    <n v="53.38"/>
    <n v="-1.57"/>
    <s v="UK"/>
    <s v="AH"/>
    <s v="Dead"/>
    <n v="54"/>
    <x v="0"/>
  </r>
  <r>
    <x v="4"/>
    <n v="1983"/>
    <d v="1928-11-03T00:00:00"/>
    <n v="53.38"/>
    <n v="-1.53"/>
    <s v="UK"/>
    <s v="ND"/>
    <s v="Alive"/>
    <n v="1120"/>
    <x v="0"/>
  </r>
  <r>
    <x v="8"/>
    <n v="1980"/>
    <d v="1923-12-01T00:00:00"/>
    <n v="52.75"/>
    <n v="-4.8"/>
    <s v="UK"/>
    <s v="UU"/>
    <s v="Dead"/>
    <n v="63"/>
    <x v="0"/>
  </r>
  <r>
    <x v="0"/>
    <n v="1980"/>
    <d v="1929-03-02T00:00:00"/>
    <n v="52.75"/>
    <n v="-4.8"/>
    <s v="UK"/>
    <s v="UU"/>
    <s v="Dead"/>
    <n v="154"/>
    <x v="0"/>
  </r>
  <r>
    <x v="6"/>
    <n v="1980"/>
    <d v="1911-01-01T00:00:00"/>
    <n v="52.75"/>
    <n v="-4.8"/>
    <s v="UK"/>
    <s v="UU"/>
    <s v="Dead"/>
    <n v="72"/>
    <x v="0"/>
  </r>
  <r>
    <x v="11"/>
    <n v="1980"/>
    <d v="1931-04-03T00:00:00"/>
    <n v="50.97"/>
    <n v="-1.3"/>
    <s v="UK"/>
    <s v="UU"/>
    <s v="Dead"/>
    <n v="182"/>
    <x v="4"/>
  </r>
  <r>
    <x v="8"/>
    <n v="1985"/>
    <d v="1914-12-06T00:00:00"/>
    <n v="52.57"/>
    <n v="-1.83"/>
    <s v="UK"/>
    <s v="UU"/>
    <s v="Dead"/>
    <n v="1882"/>
    <x v="0"/>
  </r>
  <r>
    <x v="5"/>
    <n v="1982"/>
    <d v="1908-09-02T00:00:00"/>
    <n v="52.57"/>
    <n v="4.63"/>
    <s v="Netherlands"/>
    <s v="UU"/>
    <s v="Dead"/>
    <n v="683"/>
    <x v="12"/>
  </r>
  <r>
    <x v="7"/>
    <n v="1982"/>
    <d v="1920-10-02T00:00:00"/>
    <n v="52.17"/>
    <n v="4.37"/>
    <s v="Netherlands"/>
    <s v="UU"/>
    <s v="Dead"/>
    <n v="716"/>
    <x v="24"/>
  </r>
  <r>
    <x v="6"/>
    <n v="1980"/>
    <d v="1912-12-31T00:00:00"/>
    <n v="52.37"/>
    <n v="4.8"/>
    <s v="Netherlands"/>
    <s v="UU"/>
    <s v="Alive"/>
    <n v="75"/>
    <x v="12"/>
  </r>
  <r>
    <x v="7"/>
    <n v="1983"/>
    <d v="1906-10-04T00:00:00"/>
    <n v="51.97"/>
    <n v="6.02"/>
    <s v="Netherlands"/>
    <s v="ND"/>
    <s v="Dead"/>
    <n v="1060"/>
    <x v="4"/>
  </r>
  <r>
    <x v="3"/>
    <n v="1980"/>
    <d v="1922-02-01T00:00:00"/>
    <n v="51.95"/>
    <n v="5.55"/>
    <s v="Netherlands"/>
    <s v="UU"/>
    <s v="Dead"/>
    <n v="89"/>
    <x v="0"/>
  </r>
  <r>
    <x v="7"/>
    <n v="1984"/>
    <d v="1915-10-05T00:00:00"/>
    <n v="51.97"/>
    <n v="6.02"/>
    <s v="Netherlands"/>
    <s v="DH"/>
    <s v="Dead"/>
    <n v="1420"/>
    <x v="0"/>
  </r>
  <r>
    <x v="10"/>
    <n v="1981"/>
    <d v="1912-08-01T00:00:00"/>
    <n v="51.97"/>
    <n v="6.13"/>
    <s v="Netherlands"/>
    <s v="DH"/>
    <s v="Dead"/>
    <n v="260"/>
    <x v="3"/>
  </r>
  <r>
    <x v="7"/>
    <n v="1984"/>
    <d v="1907-10-05T00:00:00"/>
    <n v="51.98"/>
    <n v="6.07"/>
    <s v="Netherlands"/>
    <s v="DH"/>
    <s v="Dead"/>
    <n v="1408"/>
    <x v="4"/>
  </r>
  <r>
    <x v="7"/>
    <n v="1983"/>
    <d v="1909-10-04T00:00:00"/>
    <n v="51.8"/>
    <n v="6.37"/>
    <s v="Germany"/>
    <s v="UU"/>
    <s v="Alive"/>
    <n v="1044"/>
    <x v="16"/>
  </r>
  <r>
    <x v="0"/>
    <n v="1980"/>
    <d v="1915-03-03T00:00:00"/>
    <n v="51.95"/>
    <n v="5.57"/>
    <s v="Netherlands"/>
    <s v="DH"/>
    <s v="Dead"/>
    <n v="154"/>
    <x v="12"/>
  </r>
  <r>
    <x v="5"/>
    <n v="1982"/>
    <d v="1920-09-02T00:00:00"/>
    <n v="51.92"/>
    <n v="5.53"/>
    <s v="Netherlands"/>
    <s v="AH"/>
    <s v="Dead"/>
    <n v="707"/>
    <x v="0"/>
  </r>
  <r>
    <x v="7"/>
    <n v="1980"/>
    <d v="1923-10-01T00:00:00"/>
    <n v="51.97"/>
    <n v="6"/>
    <s v="Netherlands"/>
    <s v="ND"/>
    <s v="Dead"/>
    <n v="9"/>
    <x v="0"/>
  </r>
  <r>
    <x v="7"/>
    <n v="1980"/>
    <d v="1923-10-01T00:00:00"/>
    <n v="51.97"/>
    <n v="6"/>
    <s v="Netherlands"/>
    <s v="ND"/>
    <s v="Dead"/>
    <n v="9"/>
    <x v="0"/>
  </r>
  <r>
    <x v="7"/>
    <n v="1980"/>
    <d v="1923-10-01T00:00:00"/>
    <n v="51.97"/>
    <n v="6"/>
    <s v="Netherlands"/>
    <s v="ND"/>
    <s v="Dead"/>
    <n v="9"/>
    <x v="0"/>
  </r>
  <r>
    <x v="7"/>
    <n v="1980"/>
    <d v="1923-10-01T00:00:00"/>
    <n v="51.97"/>
    <n v="6"/>
    <s v="Netherlands"/>
    <s v="ND"/>
    <s v="Dead"/>
    <n v="9"/>
    <x v="0"/>
  </r>
  <r>
    <x v="7"/>
    <n v="1980"/>
    <d v="1923-10-01T00:00:00"/>
    <n v="51.97"/>
    <n v="6"/>
    <s v="Netherlands"/>
    <s v="ND"/>
    <s v="Dead"/>
    <n v="9"/>
    <x v="0"/>
  </r>
  <r>
    <x v="7"/>
    <n v="1980"/>
    <d v="1923-10-01T00:00:00"/>
    <n v="51.97"/>
    <n v="6"/>
    <s v="Netherlands"/>
    <s v="ND"/>
    <s v="Dead"/>
    <n v="9"/>
    <x v="0"/>
  </r>
  <r>
    <x v="7"/>
    <n v="1981"/>
    <d v="1920-10-01T00:00:00"/>
    <n v="51.92"/>
    <n v="5.6"/>
    <s v="Netherlands"/>
    <s v="DH"/>
    <s v="Dead"/>
    <n v="367"/>
    <x v="24"/>
  </r>
  <r>
    <x v="7"/>
    <n v="1981"/>
    <d v="1931-10-02T00:00:00"/>
    <n v="51.92"/>
    <n v="5.6"/>
    <s v="Netherlands"/>
    <s v="UU"/>
    <s v="Dead"/>
    <n v="378"/>
    <x v="24"/>
  </r>
  <r>
    <x v="7"/>
    <n v="1980"/>
    <d v="1934-10-01T00:00:00"/>
    <n v="51.95"/>
    <n v="5.55"/>
    <s v="Netherlands"/>
    <s v="ND"/>
    <s v="Dead"/>
    <n v="13"/>
    <x v="0"/>
  </r>
  <r>
    <x v="4"/>
    <n v="1980"/>
    <d v="1928-10-31T00:00:00"/>
    <n v="51.92"/>
    <n v="5.55"/>
    <s v="Netherlands"/>
    <s v="DH"/>
    <s v="Dead"/>
    <n v="24"/>
    <x v="0"/>
  </r>
  <r>
    <x v="4"/>
    <n v="1980"/>
    <d v="1928-10-31T00:00:00"/>
    <n v="51.92"/>
    <n v="5.55"/>
    <s v="Netherlands"/>
    <s v="DH"/>
    <s v="Dead"/>
    <n v="24"/>
    <x v="0"/>
  </r>
  <r>
    <x v="4"/>
    <n v="1980"/>
    <d v="1931-11-01T00:00:00"/>
    <n v="52.27"/>
    <n v="4.5"/>
    <s v="Netherlands"/>
    <s v="AH"/>
    <s v="Dead"/>
    <n v="33"/>
    <x v="11"/>
  </r>
  <r>
    <x v="8"/>
    <n v="1981"/>
    <d v="1909-12-02T00:00:00"/>
    <n v="52.32"/>
    <n v="4.53"/>
    <s v="Netherlands"/>
    <s v="UU"/>
    <s v="Dead"/>
    <n v="405"/>
    <x v="10"/>
  </r>
  <r>
    <x v="4"/>
    <n v="1980"/>
    <d v="1906-11-01T00:00:00"/>
    <n v="52.82"/>
    <n v="4.68"/>
    <s v="Netherlands"/>
    <s v="UU"/>
    <s v="Dead"/>
    <n v="5"/>
    <x v="10"/>
  </r>
  <r>
    <x v="3"/>
    <n v="1980"/>
    <d v="1910-02-01T00:00:00"/>
    <n v="52.3"/>
    <n v="4.53"/>
    <s v="Netherlands"/>
    <s v="UU"/>
    <s v="Dead"/>
    <n v="95"/>
    <x v="13"/>
  </r>
  <r>
    <x v="8"/>
    <n v="1980"/>
    <d v="1917-12-01T00:00:00"/>
    <n v="52.35"/>
    <n v="4.53"/>
    <s v="Netherlands"/>
    <s v="UU"/>
    <s v="Dead"/>
    <n v="41"/>
    <x v="0"/>
  </r>
  <r>
    <x v="5"/>
    <n v="1981"/>
    <d v="1913-09-02T00:00:00"/>
    <n v="52.33"/>
    <n v="4.53"/>
    <s v="Netherlands"/>
    <s v="UU"/>
    <s v="Dead"/>
    <n v="311"/>
    <x v="24"/>
  </r>
  <r>
    <x v="5"/>
    <n v="1986"/>
    <d v="1931-09-07T00:00:00"/>
    <n v="52.87"/>
    <n v="4.93"/>
    <s v="Netherlands"/>
    <s v="DH"/>
    <s v="Dead"/>
    <n v="2153"/>
    <x v="65"/>
  </r>
  <r>
    <x v="3"/>
    <n v="1980"/>
    <d v="1926-02-01T00:00:00"/>
    <n v="52.83"/>
    <n v="4.72"/>
    <s v="Netherlands"/>
    <s v="UU"/>
    <s v="Dead"/>
    <n v="109"/>
    <x v="46"/>
  </r>
  <r>
    <x v="1"/>
    <n v="1985"/>
    <d v="1920-06-07T00:00:00"/>
    <n v="53.47"/>
    <n v="5.87"/>
    <s v="Netherlands"/>
    <s v="DH"/>
    <s v="Dead"/>
    <n v="1687"/>
    <x v="101"/>
  </r>
  <r>
    <x v="2"/>
    <n v="1984"/>
    <d v="1918-05-07T00:00:00"/>
    <n v="53.1"/>
    <n v="4.7699999999999996"/>
    <s v="Netherlands"/>
    <s v="DH"/>
    <s v="Dead"/>
    <n v="1653"/>
    <x v="12"/>
  </r>
  <r>
    <x v="5"/>
    <n v="1982"/>
    <d v="1924-09-02T00:00:00"/>
    <n v="53.02"/>
    <n v="4.75"/>
    <s v="Netherlands"/>
    <s v="DH"/>
    <s v="Dead"/>
    <n v="682"/>
    <x v="12"/>
  </r>
  <r>
    <x v="7"/>
    <n v="1983"/>
    <d v="1922-10-04T00:00:00"/>
    <n v="53.03"/>
    <n v="4.7300000000000004"/>
    <s v="Netherlands"/>
    <s v="DH"/>
    <s v="Dead"/>
    <n v="1075"/>
    <x v="10"/>
  </r>
  <r>
    <x v="8"/>
    <n v="1980"/>
    <d v="1923-12-01T00:00:00"/>
    <n v="60.07"/>
    <n v="6.55"/>
    <s v="Norway"/>
    <s v="AH"/>
    <s v="Dead"/>
    <n v="38"/>
    <x v="0"/>
  </r>
  <r>
    <x v="0"/>
    <n v="1984"/>
    <d v="1934-03-07T00:00:00"/>
    <n v="60.15"/>
    <n v="24.58"/>
    <s v="Finland"/>
    <s v="UU"/>
    <s v="Dead"/>
    <n v="1608"/>
    <x v="10"/>
  </r>
  <r>
    <x v="11"/>
    <n v="1980"/>
    <d v="1915-04-03T00:00:00"/>
    <n v="62.6"/>
    <n v="29.8"/>
    <s v="Finland"/>
    <s v="RH"/>
    <s v="Alive"/>
    <n v="160"/>
    <x v="0"/>
  </r>
  <r>
    <x v="6"/>
    <n v="1981"/>
    <d v="1907-01-02T00:00:00"/>
    <n v="63.58"/>
    <n v="26.63"/>
    <s v="Finland"/>
    <s v="UU"/>
    <s v="Dead"/>
    <n v="425"/>
    <x v="10"/>
  </r>
  <r>
    <x v="1"/>
    <n v="1984"/>
    <d v="1922-06-07T00:00:00"/>
    <n v="63.58"/>
    <n v="26.72"/>
    <s v="Finland"/>
    <s v="DH"/>
    <s v="Dead"/>
    <n v="1323"/>
    <x v="4"/>
  </r>
  <r>
    <x v="0"/>
    <n v="1980"/>
    <d v="1924-03-02T00:00:00"/>
    <n v="63.58"/>
    <n v="26.6"/>
    <s v="Finland"/>
    <s v="AH"/>
    <s v="Dead"/>
    <n v="137"/>
    <x v="10"/>
  </r>
  <r>
    <x v="0"/>
    <n v="1981"/>
    <d v="1907-03-04T00:00:00"/>
    <n v="63.58"/>
    <n v="26.67"/>
    <s v="Finland"/>
    <s v="DH"/>
    <s v="Dead"/>
    <n v="485"/>
    <x v="0"/>
  </r>
  <r>
    <x v="6"/>
    <n v="1980"/>
    <d v="1936-01-01T00:00:00"/>
    <n v="63.58"/>
    <n v="26.67"/>
    <s v="Finland"/>
    <s v="DH"/>
    <s v="Dead"/>
    <n v="88"/>
    <x v="0"/>
  </r>
  <r>
    <x v="8"/>
    <n v="1980"/>
    <d v="1920-11-30T00:00:00"/>
    <n v="63.6"/>
    <n v="26.6"/>
    <s v="Finland"/>
    <s v="DH"/>
    <s v="Dead"/>
    <n v="27"/>
    <x v="0"/>
  </r>
  <r>
    <x v="8"/>
    <n v="1980"/>
    <d v="1920-11-30T00:00:00"/>
    <n v="63.6"/>
    <n v="26.6"/>
    <s v="Finland"/>
    <s v="DH"/>
    <s v="Dead"/>
    <n v="27"/>
    <x v="0"/>
  </r>
  <r>
    <x v="8"/>
    <n v="1980"/>
    <d v="1935-12-01T00:00:00"/>
    <n v="60.53"/>
    <n v="24.22"/>
    <s v="Finland"/>
    <s v="RH"/>
    <s v="Alive"/>
    <n v="57"/>
    <x v="0"/>
  </r>
  <r>
    <x v="7"/>
    <n v="1983"/>
    <d v="1925-10-04T00:00:00"/>
    <n v="66.930000000000007"/>
    <n v="23.03"/>
    <s v="Sweden"/>
    <s v="UU"/>
    <s v="Dead"/>
    <n v="1086"/>
    <x v="77"/>
  </r>
  <r>
    <x v="7"/>
    <n v="1981"/>
    <d v="1934-10-02T00:00:00"/>
    <n v="64.23"/>
    <n v="24.38"/>
    <s v="Finland"/>
    <s v="DH"/>
    <s v="Dead"/>
    <n v="352"/>
    <x v="102"/>
  </r>
  <r>
    <x v="11"/>
    <n v="1980"/>
    <d v="1911-04-03T00:00:00"/>
    <n v="60.47"/>
    <n v="25.12"/>
    <s v="Finland"/>
    <s v="AH"/>
    <s v="Dead"/>
    <n v="155"/>
    <x v="21"/>
  </r>
  <r>
    <x v="6"/>
    <n v="1980"/>
    <d v="1930-01-01T00:00:00"/>
    <n v="60.43"/>
    <n v="25.03"/>
    <s v="Finland"/>
    <s v="RH"/>
    <s v="Alive"/>
    <n v="80"/>
    <x v="0"/>
  </r>
  <r>
    <x v="4"/>
    <n v="1980"/>
    <d v="1912-10-31T00:00:00"/>
    <n v="62.52"/>
    <n v="29.87"/>
    <s v="Finland"/>
    <s v="UU"/>
    <s v="Dead"/>
    <n v="16"/>
    <x v="0"/>
  </r>
  <r>
    <x v="5"/>
    <n v="1981"/>
    <d v="1912-09-01T00:00:00"/>
    <n v="62.83"/>
    <n v="31.37"/>
    <s v="Finland"/>
    <s v="DH"/>
    <s v="Dead"/>
    <n v="318"/>
    <x v="89"/>
  </r>
  <r>
    <x v="0"/>
    <n v="1988"/>
    <d v="1933-03-10T00:00:00"/>
    <n v="62.33"/>
    <n v="29.5"/>
    <s v="Finland"/>
    <s v="UU"/>
    <s v="Dead"/>
    <n v="3078"/>
    <x v="61"/>
  </r>
  <r>
    <x v="8"/>
    <n v="1982"/>
    <d v="1906-12-03T00:00:00"/>
    <n v="62.55"/>
    <n v="29.82"/>
    <s v="Finland"/>
    <s v="DH"/>
    <s v="Dead"/>
    <n v="768"/>
    <x v="0"/>
  </r>
  <r>
    <x v="7"/>
    <n v="1983"/>
    <d v="1907-10-04T00:00:00"/>
    <n v="62.55"/>
    <n v="29.82"/>
    <s v="Finland"/>
    <s v="DH"/>
    <s v="Dead"/>
    <n v="1073"/>
    <x v="0"/>
  </r>
  <r>
    <x v="8"/>
    <n v="1982"/>
    <d v="1906-12-03T00:00:00"/>
    <n v="62.55"/>
    <n v="29.82"/>
    <s v="Finland"/>
    <s v="DH"/>
    <s v="Dead"/>
    <n v="768"/>
    <x v="0"/>
  </r>
  <r>
    <x v="8"/>
    <n v="1982"/>
    <d v="1906-12-03T00:00:00"/>
    <n v="62.55"/>
    <n v="29.82"/>
    <s v="Finland"/>
    <s v="DH"/>
    <s v="Dead"/>
    <n v="768"/>
    <x v="0"/>
  </r>
  <r>
    <x v="8"/>
    <n v="1982"/>
    <d v="1906-12-03T00:00:00"/>
    <n v="62.55"/>
    <n v="29.82"/>
    <s v="Finland"/>
    <s v="DH"/>
    <s v="Dead"/>
    <n v="768"/>
    <x v="0"/>
  </r>
  <r>
    <x v="8"/>
    <n v="1982"/>
    <d v="1906-12-03T00:00:00"/>
    <n v="62.55"/>
    <n v="29.82"/>
    <s v="Finland"/>
    <s v="DH"/>
    <s v="Dead"/>
    <n v="768"/>
    <x v="0"/>
  </r>
  <r>
    <x v="3"/>
    <n v="1982"/>
    <d v="1921-02-02T00:00:00"/>
    <n v="62.67"/>
    <n v="29.52"/>
    <s v="Finland"/>
    <s v="UU"/>
    <s v="Unknown"/>
    <n v="832"/>
    <x v="25"/>
  </r>
  <r>
    <x v="11"/>
    <n v="1983"/>
    <d v="1926-04-06T00:00:00"/>
    <n v="62.67"/>
    <n v="29.83"/>
    <s v="Finland"/>
    <s v="DH"/>
    <s v="Dead"/>
    <n v="1262"/>
    <x v="37"/>
  </r>
  <r>
    <x v="11"/>
    <n v="1981"/>
    <d v="1936-04-03T00:00:00"/>
    <n v="62.92"/>
    <n v="34.450000000000003"/>
    <s v="Russia"/>
    <s v="DH"/>
    <s v="Dead"/>
    <n v="541"/>
    <x v="103"/>
  </r>
  <r>
    <x v="8"/>
    <n v="1982"/>
    <d v="1906-12-03T00:00:00"/>
    <n v="62.55"/>
    <n v="29.82"/>
    <s v="Finland"/>
    <s v="DH"/>
    <s v="Dead"/>
    <n v="749"/>
    <x v="0"/>
  </r>
  <r>
    <x v="8"/>
    <n v="1982"/>
    <d v="1906-12-03T00:00:00"/>
    <n v="62.55"/>
    <n v="29.82"/>
    <s v="Finland"/>
    <s v="DH"/>
    <s v="Dead"/>
    <n v="749"/>
    <x v="0"/>
  </r>
  <r>
    <x v="7"/>
    <n v="1981"/>
    <d v="1906-10-02T00:00:00"/>
    <n v="62.58"/>
    <n v="29.83"/>
    <s v="Finland"/>
    <s v="UU"/>
    <s v="Dead"/>
    <n v="340"/>
    <x v="4"/>
  </r>
  <r>
    <x v="5"/>
    <n v="1981"/>
    <d v="1919-09-02T00:00:00"/>
    <n v="62.5"/>
    <n v="29.67"/>
    <s v="Finland"/>
    <s v="DH"/>
    <s v="Dead"/>
    <n v="323"/>
    <x v="2"/>
  </r>
  <r>
    <x v="6"/>
    <n v="1980"/>
    <d v="1918-01-01T00:00:00"/>
    <n v="65.819999999999993"/>
    <n v="24.2"/>
    <s v="Finland"/>
    <s v="DH"/>
    <s v="Dead"/>
    <n v="69"/>
    <x v="0"/>
  </r>
  <r>
    <x v="8"/>
    <n v="1980"/>
    <d v="1927-12-01T00:00:00"/>
    <n v="61.03"/>
    <n v="24.4"/>
    <s v="Finland"/>
    <s v="UU"/>
    <s v="Dead"/>
    <n v="42"/>
    <x v="0"/>
  </r>
  <r>
    <x v="8"/>
    <n v="1980"/>
    <d v="1922-12-01T00:00:00"/>
    <n v="62.57"/>
    <n v="27.18"/>
    <s v="Finland"/>
    <s v="AH"/>
    <s v="Dead"/>
    <n v="32"/>
    <x v="21"/>
  </r>
  <r>
    <x v="6"/>
    <n v="1980"/>
    <d v="1934-01-01T00:00:00"/>
    <n v="62.57"/>
    <n v="27.18"/>
    <s v="Finland"/>
    <s v="RH"/>
    <s v="Alive"/>
    <n v="74"/>
    <x v="21"/>
  </r>
  <r>
    <x v="8"/>
    <n v="1980"/>
    <d v="1917-12-01T00:00:00"/>
    <n v="62.57"/>
    <n v="27.17"/>
    <s v="Finland"/>
    <s v="DH"/>
    <s v="Dead"/>
    <n v="27"/>
    <x v="0"/>
  </r>
  <r>
    <x v="6"/>
    <n v="1980"/>
    <d v="1932-12-31T00:00:00"/>
    <n v="63.12"/>
    <n v="27.42"/>
    <s v="Finland"/>
    <s v="UU"/>
    <s v="Dead"/>
    <n v="90"/>
    <x v="4"/>
  </r>
  <r>
    <x v="0"/>
    <n v="1990"/>
    <d v="1927-03-13T00:00:00"/>
    <n v="63.22"/>
    <n v="27.8"/>
    <s v="Finland"/>
    <s v="DH"/>
    <s v="Dead"/>
    <n v="3782"/>
    <x v="90"/>
  </r>
  <r>
    <x v="8"/>
    <n v="1980"/>
    <d v="1922-12-01T00:00:00"/>
    <n v="61"/>
    <n v="24.48"/>
    <s v="Finland"/>
    <s v="UU"/>
    <s v="Dead"/>
    <n v="30"/>
    <x v="0"/>
  </r>
  <r>
    <x v="8"/>
    <n v="1980"/>
    <d v="1922-12-01T00:00:00"/>
    <n v="61"/>
    <n v="24.48"/>
    <s v="Finland"/>
    <s v="UU"/>
    <s v="Dead"/>
    <n v="30"/>
    <x v="0"/>
  </r>
  <r>
    <x v="10"/>
    <n v="1981"/>
    <d v="1924-08-01T00:00:00"/>
    <n v="56.17"/>
    <n v="14.88"/>
    <s v="Sweden"/>
    <s v="UU"/>
    <s v="Unknown"/>
    <n v="297"/>
    <x v="24"/>
  </r>
  <r>
    <x v="4"/>
    <n v="1980"/>
    <d v="1920-10-31T00:00:00"/>
    <n v="57.85"/>
    <n v="11.9"/>
    <s v="Sweden"/>
    <s v="UU"/>
    <s v="Dead"/>
    <n v="5"/>
    <x v="0"/>
  </r>
  <r>
    <x v="2"/>
    <n v="1981"/>
    <d v="1932-05-03T00:00:00"/>
    <n v="48.98"/>
    <n v="17.100000000000001"/>
    <s v="Czech Republic"/>
    <s v="HH"/>
    <s v="Dead"/>
    <n v="237"/>
    <x v="3"/>
  </r>
  <r>
    <x v="4"/>
    <n v="1981"/>
    <d v="1926-11-02T00:00:00"/>
    <n v="50.15"/>
    <n v="14.6"/>
    <s v="Czech Republic"/>
    <s v="DH"/>
    <s v="Dead"/>
    <n v="40"/>
    <x v="0"/>
  </r>
  <r>
    <x v="10"/>
    <n v="1983"/>
    <d v="1917-08-04T00:00:00"/>
    <n v="50.17"/>
    <n v="14.55"/>
    <s v="Czech Republic"/>
    <s v="DH"/>
    <s v="Dead"/>
    <n v="669"/>
    <x v="0"/>
  </r>
  <r>
    <x v="5"/>
    <n v="1984"/>
    <d v="1918-09-05T00:00:00"/>
    <n v="49.05"/>
    <n v="17.100000000000001"/>
    <s v="Czech Republic"/>
    <s v="UU"/>
    <s v="Dead"/>
    <n v="1061"/>
    <x v="24"/>
  </r>
  <r>
    <x v="8"/>
    <n v="1981"/>
    <d v="1917-12-02T00:00:00"/>
    <n v="41.63"/>
    <n v="1.85"/>
    <s v="Spain"/>
    <s v="ND"/>
    <s v="Alive"/>
    <n v="72"/>
    <x v="0"/>
  </r>
  <r>
    <x v="9"/>
    <n v="1982"/>
    <d v="1911-07-06T00:00:00"/>
    <n v="58.65"/>
    <n v="26"/>
    <s v="Estonia"/>
    <s v="DH"/>
    <s v="Dead"/>
    <n v="243"/>
    <x v="4"/>
  </r>
  <r>
    <x v="0"/>
    <n v="1982"/>
    <d v="1923-03-05T00:00:00"/>
    <n v="58.77"/>
    <n v="24.8"/>
    <s v="Estonia"/>
    <s v="DH"/>
    <s v="Dead"/>
    <n v="511"/>
    <x v="0"/>
  </r>
  <r>
    <x v="0"/>
    <n v="1981"/>
    <d v="1913-03-03T00:00:00"/>
    <n v="58.72"/>
    <n v="23.68"/>
    <s v="Estonia"/>
    <s v="RH"/>
    <s v="Alive"/>
    <n v="130"/>
    <x v="102"/>
  </r>
  <r>
    <x v="7"/>
    <n v="1984"/>
    <d v="1935-10-05T00:00:00"/>
    <n v="58.38"/>
    <n v="24.57"/>
    <s v="Estonia"/>
    <s v="UU"/>
    <s v="Dead"/>
    <n v="1094"/>
    <x v="10"/>
  </r>
  <r>
    <x v="11"/>
    <n v="1984"/>
    <d v="1907-04-07T00:00:00"/>
    <n v="58.27"/>
    <n v="27.18"/>
    <s v="Estonia"/>
    <s v="AH"/>
    <s v="Dead"/>
    <n v="1241"/>
    <x v="13"/>
  </r>
  <r>
    <x v="6"/>
    <n v="1982"/>
    <d v="1932-01-03T00:00:00"/>
    <n v="51.35"/>
    <n v="-0.62"/>
    <s v="UK"/>
    <s v="AH"/>
    <s v="Dead"/>
    <n v="472"/>
    <x v="3"/>
  </r>
  <r>
    <x v="2"/>
    <n v="1983"/>
    <d v="1929-05-05T00:00:00"/>
    <n v="52.85"/>
    <n v="-1.57"/>
    <s v="UK"/>
    <s v="UU"/>
    <s v="Unknown"/>
    <n v="936"/>
    <x v="0"/>
  </r>
  <r>
    <x v="4"/>
    <n v="1981"/>
    <d v="1921-11-02T00:00:00"/>
    <n v="54.42"/>
    <n v="-6.15"/>
    <s v="UK"/>
    <s v="UU"/>
    <s v="Dead"/>
    <n v="45"/>
    <x v="24"/>
  </r>
  <r>
    <x v="6"/>
    <n v="1982"/>
    <d v="1936-01-03T00:00:00"/>
    <n v="54.57"/>
    <n v="-5.85"/>
    <s v="UK"/>
    <s v="UU"/>
    <s v="Dead"/>
    <n v="476"/>
    <x v="0"/>
  </r>
  <r>
    <x v="4"/>
    <n v="1981"/>
    <d v="1910-11-02T00:00:00"/>
    <n v="53.85"/>
    <n v="-1.72"/>
    <s v="UK"/>
    <s v="UU"/>
    <s v="Dead"/>
    <n v="11"/>
    <x v="0"/>
  </r>
  <r>
    <x v="9"/>
    <n v="1982"/>
    <d v="1931-07-06T00:00:00"/>
    <n v="53.38"/>
    <n v="-1.53"/>
    <s v="UK"/>
    <s v="UU"/>
    <s v="Dead"/>
    <n v="281"/>
    <x v="0"/>
  </r>
  <r>
    <x v="6"/>
    <n v="1981"/>
    <d v="1908-01-02T00:00:00"/>
    <n v="53.38"/>
    <n v="-1.53"/>
    <s v="UK"/>
    <s v="AH"/>
    <s v="Dead"/>
    <n v="52"/>
    <x v="0"/>
  </r>
  <r>
    <x v="9"/>
    <n v="1982"/>
    <d v="1911-07-06T00:00:00"/>
    <n v="53.43"/>
    <n v="-1.6"/>
    <s v="UK"/>
    <s v="UU"/>
    <s v="Dead"/>
    <n v="238"/>
    <x v="3"/>
  </r>
  <r>
    <x v="7"/>
    <n v="1985"/>
    <d v="1920-10-05T00:00:00"/>
    <n v="53.4"/>
    <n v="-1.57"/>
    <s v="UK"/>
    <s v="AH"/>
    <s v="Dead"/>
    <n v="1432"/>
    <x v="24"/>
  </r>
  <r>
    <x v="10"/>
    <n v="1984"/>
    <d v="1912-08-04T00:00:00"/>
    <n v="54.52"/>
    <n v="-5.65"/>
    <s v="UK"/>
    <s v="DH"/>
    <s v="Dead"/>
    <n v="1028"/>
    <x v="37"/>
  </r>
  <r>
    <x v="8"/>
    <n v="1981"/>
    <d v="1909-12-02T00:00:00"/>
    <n v="54.55"/>
    <n v="-5.6"/>
    <s v="UK"/>
    <s v="AH"/>
    <s v="Dead"/>
    <n v="40"/>
    <x v="13"/>
  </r>
  <r>
    <x v="6"/>
    <n v="1981"/>
    <d v="1925-01-01T00:00:00"/>
    <n v="52.53"/>
    <n v="-1.52"/>
    <s v="UK"/>
    <s v="AH"/>
    <s v="Dead"/>
    <n v="96"/>
    <x v="0"/>
  </r>
  <r>
    <x v="6"/>
    <n v="1981"/>
    <d v="1925-01-01T00:00:00"/>
    <n v="52.53"/>
    <n v="-1.52"/>
    <s v="UK"/>
    <s v="AH"/>
    <s v="Dead"/>
    <n v="96"/>
    <x v="0"/>
  </r>
  <r>
    <x v="4"/>
    <n v="1981"/>
    <d v="1914-11-02T00:00:00"/>
    <n v="52.53"/>
    <n v="-1.48"/>
    <s v="UK"/>
    <s v="UU"/>
    <s v="Dead"/>
    <n v="18"/>
    <x v="0"/>
  </r>
  <r>
    <x v="4"/>
    <n v="1981"/>
    <d v="1921-11-02T00:00:00"/>
    <n v="50.85"/>
    <n v="-7.0000000000000007E-2"/>
    <s v="UK"/>
    <s v="AH"/>
    <s v="Dead"/>
    <n v="15"/>
    <x v="0"/>
  </r>
  <r>
    <x v="8"/>
    <n v="1981"/>
    <d v="1907-12-02T00:00:00"/>
    <n v="57.18"/>
    <n v="-2.1"/>
    <s v="UK"/>
    <s v="UU"/>
    <s v="Dead"/>
    <n v="41"/>
    <x v="0"/>
  </r>
  <r>
    <x v="0"/>
    <n v="1981"/>
    <d v="1927-03-04T00:00:00"/>
    <n v="54.02"/>
    <n v="-1.47"/>
    <s v="UK"/>
    <s v="UU"/>
    <s v="Dead"/>
    <n v="158"/>
    <x v="0"/>
  </r>
  <r>
    <x v="6"/>
    <n v="1981"/>
    <d v="1916-01-02T00:00:00"/>
    <n v="53.4"/>
    <n v="-1.53"/>
    <s v="UK"/>
    <s v="UU"/>
    <s v="Dead"/>
    <n v="56"/>
    <x v="24"/>
  </r>
  <r>
    <x v="8"/>
    <n v="1981"/>
    <d v="1910-12-02T00:00:00"/>
    <n v="53.38"/>
    <n v="-1.53"/>
    <s v="UK"/>
    <s v="AH"/>
    <s v="Dead"/>
    <n v="15"/>
    <x v="0"/>
  </r>
  <r>
    <x v="10"/>
    <n v="1986"/>
    <d v="1922-08-07T00:00:00"/>
    <n v="53.37"/>
    <n v="6.17"/>
    <s v="Eire"/>
    <s v="UU"/>
    <s v="Dead"/>
    <n v="1763"/>
    <x v="0"/>
  </r>
  <r>
    <x v="4"/>
    <n v="1981"/>
    <d v="1926-11-02T00:00:00"/>
    <n v="46.42"/>
    <n v="20.329999999999998"/>
    <s v="Hungary"/>
    <s v="DH"/>
    <s v="Dead"/>
    <n v="28"/>
    <x v="29"/>
  </r>
  <r>
    <x v="1"/>
    <n v="1982"/>
    <d v="1916-06-04T00:00:00"/>
    <n v="52.82"/>
    <n v="4.72"/>
    <s v="Netherlands"/>
    <s v="PD"/>
    <s v="Dead"/>
    <n v="239"/>
    <x v="4"/>
  </r>
  <r>
    <x v="8"/>
    <n v="1981"/>
    <d v="1922-12-02T00:00:00"/>
    <n v="52.35"/>
    <n v="4.53"/>
    <s v="Netherlands"/>
    <s v="UU"/>
    <s v="Dead"/>
    <n v="50"/>
    <x v="0"/>
  </r>
  <r>
    <x v="4"/>
    <n v="1981"/>
    <d v="1919-11-02T00:00:00"/>
    <n v="52.35"/>
    <n v="4.53"/>
    <s v="Netherlands"/>
    <s v="UU"/>
    <s v="Dead"/>
    <n v="17"/>
    <x v="0"/>
  </r>
  <r>
    <x v="4"/>
    <n v="1981"/>
    <d v="1928-11-01T00:00:00"/>
    <n v="52.35"/>
    <n v="4.53"/>
    <s v="Netherlands"/>
    <s v="UU"/>
    <s v="Dead"/>
    <n v="26"/>
    <x v="0"/>
  </r>
  <r>
    <x v="8"/>
    <n v="1981"/>
    <d v="1916-12-01T00:00:00"/>
    <n v="52.35"/>
    <n v="4.53"/>
    <s v="Netherlands"/>
    <s v="UU"/>
    <s v="Dead"/>
    <n v="44"/>
    <x v="0"/>
  </r>
  <r>
    <x v="8"/>
    <n v="1981"/>
    <d v="1921-12-02T00:00:00"/>
    <n v="51.95"/>
    <n v="6.02"/>
    <s v="Netherlands"/>
    <s v="UU"/>
    <s v="Alive"/>
    <n v="59"/>
    <x v="4"/>
  </r>
  <r>
    <x v="7"/>
    <n v="1983"/>
    <d v="1921-10-04T00:00:00"/>
    <n v="51.98"/>
    <n v="6.07"/>
    <s v="Netherlands"/>
    <s v="DH"/>
    <s v="Dead"/>
    <n v="727"/>
    <x v="24"/>
  </r>
  <r>
    <x v="8"/>
    <n v="1984"/>
    <d v="1929-12-05T00:00:00"/>
    <n v="51.92"/>
    <n v="5.6"/>
    <s v="Netherlands"/>
    <s v="AH"/>
    <s v="Dead"/>
    <n v="1159"/>
    <x v="24"/>
  </r>
  <r>
    <x v="11"/>
    <n v="1981"/>
    <d v="1913-04-03T00:00:00"/>
    <n v="51.98"/>
    <n v="5.98"/>
    <s v="Netherlands"/>
    <s v="DH"/>
    <s v="Dead"/>
    <n v="166"/>
    <x v="4"/>
  </r>
  <r>
    <x v="7"/>
    <n v="1984"/>
    <d v="1915-10-05T00:00:00"/>
    <n v="51.98"/>
    <n v="6.07"/>
    <s v="Netherlands"/>
    <s v="DH"/>
    <s v="Dead"/>
    <n v="1081"/>
    <x v="0"/>
  </r>
  <r>
    <x v="7"/>
    <n v="1984"/>
    <d v="1921-10-05T00:00:00"/>
    <n v="52.58"/>
    <n v="4.67"/>
    <s v="Netherlands"/>
    <s v="UU"/>
    <s v="Dead"/>
    <n v="1085"/>
    <x v="3"/>
  </r>
  <r>
    <x v="6"/>
    <n v="1981"/>
    <d v="1913-01-01T00:00:00"/>
    <n v="52.35"/>
    <n v="4.53"/>
    <s v="Netherlands"/>
    <s v="UU"/>
    <s v="Dead"/>
    <n v="83"/>
    <x v="0"/>
  </r>
  <r>
    <x v="4"/>
    <n v="1981"/>
    <d v="1924-11-01T00:00:00"/>
    <n v="52.35"/>
    <n v="4.53"/>
    <s v="Netherlands"/>
    <s v="UU"/>
    <s v="Dead"/>
    <n v="27"/>
    <x v="0"/>
  </r>
  <r>
    <x v="2"/>
    <n v="1981"/>
    <d v="1926-05-04T00:00:00"/>
    <n v="52.32"/>
    <n v="4.53"/>
    <s v="Netherlands"/>
    <s v="UU"/>
    <s v="Dead"/>
    <n v="211"/>
    <x v="10"/>
  </r>
  <r>
    <x v="5"/>
    <n v="1982"/>
    <d v="1906-09-03T00:00:00"/>
    <n v="52.32"/>
    <n v="4.57"/>
    <s v="Netherlands"/>
    <s v="DH"/>
    <s v="Dead"/>
    <n v="317"/>
    <x v="12"/>
  </r>
  <r>
    <x v="4"/>
    <n v="1982"/>
    <d v="1913-11-03T00:00:00"/>
    <n v="52.57"/>
    <n v="4.62"/>
    <s v="Netherlands"/>
    <s v="UU"/>
    <s v="Dead"/>
    <n v="385"/>
    <x v="30"/>
  </r>
  <r>
    <x v="4"/>
    <n v="1981"/>
    <d v="1927-11-02T00:00:00"/>
    <n v="52.35"/>
    <n v="4.53"/>
    <s v="Netherlands"/>
    <s v="UU"/>
    <s v="Dead"/>
    <n v="30"/>
    <x v="0"/>
  </r>
  <r>
    <x v="4"/>
    <n v="1981"/>
    <d v="1919-11-02T00:00:00"/>
    <n v="52.35"/>
    <n v="4.53"/>
    <s v="Netherlands"/>
    <s v="UU"/>
    <s v="Dead"/>
    <n v="22"/>
    <x v="0"/>
  </r>
  <r>
    <x v="6"/>
    <n v="1981"/>
    <d v="1917-01-01T00:00:00"/>
    <n v="52.35"/>
    <n v="4.53"/>
    <s v="Netherlands"/>
    <s v="UU"/>
    <s v="Dead"/>
    <n v="80"/>
    <x v="0"/>
  </r>
  <r>
    <x v="6"/>
    <n v="1981"/>
    <d v="1918-01-02T00:00:00"/>
    <n v="52.35"/>
    <n v="4.53"/>
    <s v="Netherlands"/>
    <s v="UU"/>
    <s v="Dead"/>
    <n v="81"/>
    <x v="0"/>
  </r>
  <r>
    <x v="8"/>
    <n v="1981"/>
    <d v="1911-12-02T00:00:00"/>
    <n v="52.35"/>
    <n v="4.53"/>
    <s v="Netherlands"/>
    <s v="PD"/>
    <s v="Dead"/>
    <n v="44"/>
    <x v="0"/>
  </r>
  <r>
    <x v="8"/>
    <n v="1981"/>
    <d v="1917-12-02T00:00:00"/>
    <n v="52.35"/>
    <n v="4.53"/>
    <s v="Netherlands"/>
    <s v="UU"/>
    <s v="Dead"/>
    <n v="43"/>
    <x v="0"/>
  </r>
  <r>
    <x v="11"/>
    <n v="1981"/>
    <d v="1911-04-04T00:00:00"/>
    <n v="52.35"/>
    <n v="4.53"/>
    <s v="Netherlands"/>
    <s v="UU"/>
    <s v="Unknown"/>
    <n v="159"/>
    <x v="0"/>
  </r>
  <r>
    <x v="4"/>
    <n v="1981"/>
    <d v="1925-11-02T00:00:00"/>
    <n v="52.35"/>
    <n v="4.53"/>
    <s v="Netherlands"/>
    <s v="UU"/>
    <s v="Dead"/>
    <n v="21"/>
    <x v="0"/>
  </r>
  <r>
    <x v="8"/>
    <n v="1981"/>
    <d v="1926-12-02T00:00:00"/>
    <n v="52.8"/>
    <n v="4.68"/>
    <s v="Netherlands"/>
    <s v="UU"/>
    <s v="Dead"/>
    <n v="50"/>
    <x v="4"/>
  </r>
  <r>
    <x v="1"/>
    <n v="1982"/>
    <d v="1932-06-04T00:00:00"/>
    <n v="52.35"/>
    <n v="4.53"/>
    <s v="Netherlands"/>
    <s v="UU"/>
    <s v="Dead"/>
    <n v="245"/>
    <x v="0"/>
  </r>
  <r>
    <x v="8"/>
    <n v="1981"/>
    <d v="1908-12-01T00:00:00"/>
    <n v="52.35"/>
    <n v="4.53"/>
    <s v="Netherlands"/>
    <s v="UU"/>
    <s v="Dead"/>
    <n v="37"/>
    <x v="0"/>
  </r>
  <r>
    <x v="8"/>
    <n v="1981"/>
    <d v="1908-12-01T00:00:00"/>
    <n v="52.32"/>
    <n v="4.53"/>
    <s v="Netherlands"/>
    <s v="UU"/>
    <s v="Dead"/>
    <n v="37"/>
    <x v="10"/>
  </r>
  <r>
    <x v="10"/>
    <n v="1984"/>
    <d v="1909-08-05T00:00:00"/>
    <n v="52.33"/>
    <n v="4.53"/>
    <s v="Netherlands"/>
    <s v="UU"/>
    <s v="Unknown"/>
    <n v="1011"/>
    <x v="24"/>
  </r>
  <r>
    <x v="8"/>
    <n v="1981"/>
    <d v="1909-12-02T00:00:00"/>
    <n v="52.33"/>
    <n v="4.53"/>
    <s v="Netherlands"/>
    <s v="UU"/>
    <s v="Dead"/>
    <n v="37"/>
    <x v="24"/>
  </r>
  <r>
    <x v="6"/>
    <n v="1981"/>
    <d v="1919-01-02T00:00:00"/>
    <n v="52.3"/>
    <n v="4.53"/>
    <s v="Netherlands"/>
    <s v="UU"/>
    <s v="Dead"/>
    <n v="69"/>
    <x v="13"/>
  </r>
  <r>
    <x v="7"/>
    <n v="1982"/>
    <d v="1909-10-03T00:00:00"/>
    <n v="51.9"/>
    <n v="4.05"/>
    <s v="Netherlands"/>
    <s v="DH"/>
    <s v="Dead"/>
    <n v="324"/>
    <x v="102"/>
  </r>
  <r>
    <x v="4"/>
    <n v="1981"/>
    <d v="1928-11-01T00:00:00"/>
    <n v="52.35"/>
    <n v="4.53"/>
    <s v="Netherlands"/>
    <s v="UU"/>
    <s v="Dead"/>
    <n v="9"/>
    <x v="24"/>
  </r>
  <r>
    <x v="4"/>
    <n v="1981"/>
    <d v="1928-11-01T00:00:00"/>
    <n v="52.35"/>
    <n v="4.53"/>
    <s v="Netherlands"/>
    <s v="UU"/>
    <s v="Dead"/>
    <n v="9"/>
    <x v="24"/>
  </r>
  <r>
    <x v="7"/>
    <n v="1984"/>
    <d v="1915-10-05T00:00:00"/>
    <n v="52.18"/>
    <n v="4.38"/>
    <s v="Netherlands"/>
    <s v="UU"/>
    <s v="Dead"/>
    <n v="1080"/>
    <x v="4"/>
  </r>
  <r>
    <x v="5"/>
    <n v="1983"/>
    <d v="1915-09-04T00:00:00"/>
    <n v="53"/>
    <n v="4.72"/>
    <s v="Netherlands"/>
    <s v="UU"/>
    <s v="Dead"/>
    <n v="681"/>
    <x v="13"/>
  </r>
  <r>
    <x v="7"/>
    <n v="1983"/>
    <d v="1932-10-03T00:00:00"/>
    <n v="53.03"/>
    <n v="4.7300000000000004"/>
    <s v="Netherlands"/>
    <s v="DH"/>
    <s v="Dead"/>
    <n v="728"/>
    <x v="4"/>
  </r>
  <r>
    <x v="7"/>
    <n v="1984"/>
    <d v="1911-10-05T00:00:00"/>
    <n v="63.42"/>
    <n v="10.43"/>
    <s v="Norway"/>
    <s v="PD"/>
    <s v="Dead"/>
    <n v="1074"/>
    <x v="4"/>
  </r>
  <r>
    <x v="11"/>
    <n v="1982"/>
    <d v="1935-04-05T00:00:00"/>
    <n v="63.43"/>
    <n v="10.38"/>
    <s v="Norway"/>
    <s v="UU"/>
    <s v="Unknown"/>
    <n v="553"/>
    <x v="0"/>
  </r>
  <r>
    <x v="4"/>
    <n v="1981"/>
    <d v="1933-11-02T00:00:00"/>
    <n v="63.43"/>
    <n v="10.38"/>
    <s v="Norway"/>
    <s v="UU"/>
    <s v="Unknown"/>
    <n v="23"/>
    <x v="24"/>
  </r>
  <r>
    <x v="8"/>
    <n v="1981"/>
    <d v="1926-12-02T00:00:00"/>
    <n v="63.43"/>
    <n v="10.42"/>
    <s v="Norway"/>
    <s v="UU"/>
    <s v="Dead"/>
    <n v="29"/>
    <x v="0"/>
  </r>
  <r>
    <x v="4"/>
    <n v="1981"/>
    <d v="1928-11-01T00:00:00"/>
    <n v="63.43"/>
    <n v="10.42"/>
    <s v="Norway"/>
    <s v="UU"/>
    <s v="Dead"/>
    <n v="14"/>
    <x v="0"/>
  </r>
  <r>
    <x v="10"/>
    <n v="1982"/>
    <d v="1916-08-02T00:00:00"/>
    <n v="60.47"/>
    <n v="5.45"/>
    <s v="Norway"/>
    <s v="UU"/>
    <s v="Dead"/>
    <n v="287"/>
    <x v="16"/>
  </r>
  <r>
    <x v="6"/>
    <n v="1981"/>
    <d v="1922-01-02T00:00:00"/>
    <n v="64.650000000000006"/>
    <n v="12.32"/>
    <s v="Norway"/>
    <s v="AH"/>
    <s v="Dead"/>
    <n v="59"/>
    <x v="11"/>
  </r>
  <r>
    <x v="7"/>
    <n v="1982"/>
    <d v="1935-10-03T00:00:00"/>
    <n v="59.42"/>
    <n v="5.27"/>
    <s v="Norway"/>
    <s v="UU"/>
    <s v="Dead"/>
    <n v="367"/>
    <x v="4"/>
  </r>
  <r>
    <x v="6"/>
    <n v="1981"/>
    <d v="1937-01-01T00:00:00"/>
    <n v="59.42"/>
    <n v="5.28"/>
    <s v="Norway"/>
    <s v="UU"/>
    <s v="Dead"/>
    <n v="91"/>
    <x v="0"/>
  </r>
  <r>
    <x v="8"/>
    <n v="1981"/>
    <d v="1933-12-02T00:00:00"/>
    <n v="59.42"/>
    <n v="5.28"/>
    <s v="Norway"/>
    <s v="UU"/>
    <s v="Dead"/>
    <n v="57"/>
    <x v="0"/>
  </r>
  <r>
    <x v="6"/>
    <n v="1981"/>
    <d v="1921-01-01T00:00:00"/>
    <n v="59.35"/>
    <n v="5.35"/>
    <s v="Norway"/>
    <s v="PD"/>
    <s v="Dead"/>
    <n v="63"/>
    <x v="21"/>
  </r>
  <r>
    <x v="6"/>
    <n v="1981"/>
    <d v="1921-01-01T00:00:00"/>
    <n v="63.12"/>
    <n v="7.75"/>
    <s v="Norway"/>
    <s v="UU"/>
    <s v="Unknown"/>
    <n v="74"/>
    <x v="4"/>
  </r>
  <r>
    <x v="6"/>
    <n v="1981"/>
    <d v="1927-01-02T00:00:00"/>
    <n v="63.12"/>
    <n v="9.1199999999999992"/>
    <s v="Norway"/>
    <s v="RH"/>
    <s v="Alive"/>
    <n v="89"/>
    <x v="0"/>
  </r>
  <r>
    <x v="6"/>
    <n v="1981"/>
    <d v="1926-01-02T00:00:00"/>
    <n v="63.12"/>
    <n v="9.1199999999999992"/>
    <s v="Norway"/>
    <s v="RH"/>
    <s v="Alive"/>
    <n v="88"/>
    <x v="0"/>
  </r>
  <r>
    <x v="8"/>
    <n v="1981"/>
    <d v="1916-12-01T00:00:00"/>
    <n v="63.1"/>
    <n v="9.2799999999999994"/>
    <s v="Norway"/>
    <s v="AH"/>
    <s v="Dead"/>
    <n v="31"/>
    <x v="24"/>
  </r>
  <r>
    <x v="5"/>
    <n v="1983"/>
    <d v="1909-09-04T00:00:00"/>
    <n v="61.47"/>
    <n v="23.38"/>
    <s v="Finland"/>
    <s v="UU"/>
    <s v="Dead"/>
    <n v="640"/>
    <x v="0"/>
  </r>
  <r>
    <x v="8"/>
    <n v="1981"/>
    <d v="1918-12-02T00:00:00"/>
    <n v="61.57"/>
    <n v="21.55"/>
    <s v="Finland"/>
    <s v="AH"/>
    <s v="Dead"/>
    <n v="18"/>
    <x v="0"/>
  </r>
  <r>
    <x v="8"/>
    <n v="1981"/>
    <d v="1906-12-02T00:00:00"/>
    <n v="62.6"/>
    <n v="29.72"/>
    <s v="Finland"/>
    <s v="HH"/>
    <s v="Dead"/>
    <n v="28"/>
    <x v="0"/>
  </r>
  <r>
    <x v="8"/>
    <n v="1981"/>
    <d v="1906-12-02T00:00:00"/>
    <n v="62.6"/>
    <n v="29.72"/>
    <s v="Finland"/>
    <s v="HH"/>
    <s v="Dead"/>
    <n v="28"/>
    <x v="0"/>
  </r>
  <r>
    <x v="3"/>
    <n v="1981"/>
    <d v="1919-02-02T00:00:00"/>
    <n v="63.17"/>
    <n v="23.78"/>
    <s v="Finland"/>
    <s v="DH"/>
    <s v="Dead"/>
    <n v="95"/>
    <x v="21"/>
  </r>
  <r>
    <x v="4"/>
    <n v="1985"/>
    <d v="1926-11-06T00:00:00"/>
    <n v="63.28"/>
    <n v="28.2"/>
    <s v="Finland"/>
    <s v="DH"/>
    <s v="Dead"/>
    <n v="1475"/>
    <x v="12"/>
  </r>
  <r>
    <x v="10"/>
    <n v="1982"/>
    <d v="1910-08-03T00:00:00"/>
    <n v="63.33"/>
    <n v="28.17"/>
    <s v="Finland"/>
    <s v="DH"/>
    <s v="Dead"/>
    <n v="271"/>
    <x v="24"/>
  </r>
  <r>
    <x v="6"/>
    <n v="1981"/>
    <d v="1918-01-02T00:00:00"/>
    <n v="61.5"/>
    <n v="24.43"/>
    <s v="Finland"/>
    <s v="DH"/>
    <s v="Dead"/>
    <n v="64"/>
    <x v="3"/>
  </r>
  <r>
    <x v="6"/>
    <n v="1982"/>
    <d v="1911-01-03T00:00:00"/>
    <n v="62.6"/>
    <n v="29.78"/>
    <s v="Finland"/>
    <s v="AH"/>
    <s v="Dead"/>
    <n v="433"/>
    <x v="21"/>
  </r>
  <r>
    <x v="6"/>
    <n v="1981"/>
    <d v="1936-01-02T00:00:00"/>
    <n v="62.6"/>
    <n v="29.8"/>
    <s v="Finland"/>
    <s v="UU"/>
    <s v="Dead"/>
    <n v="93"/>
    <x v="24"/>
  </r>
  <r>
    <x v="6"/>
    <n v="1981"/>
    <d v="1929-01-01T00:00:00"/>
    <n v="62.63"/>
    <n v="29.68"/>
    <s v="Finland"/>
    <s v="AH"/>
    <s v="Dead"/>
    <n v="74"/>
    <x v="10"/>
  </r>
  <r>
    <x v="11"/>
    <n v="1982"/>
    <d v="1907-04-05T00:00:00"/>
    <n v="61.57"/>
    <n v="24.55"/>
    <s v="Finland"/>
    <s v="DH"/>
    <s v="Dead"/>
    <n v="510"/>
    <x v="104"/>
  </r>
  <r>
    <x v="5"/>
    <n v="1982"/>
    <d v="1916-09-02T00:00:00"/>
    <n v="61.2"/>
    <n v="24.5"/>
    <s v="Finland"/>
    <s v="DH"/>
    <s v="Dead"/>
    <n v="317"/>
    <x v="53"/>
  </r>
  <r>
    <x v="4"/>
    <n v="1982"/>
    <d v="1908-11-02T00:00:00"/>
    <n v="62.63"/>
    <n v="27.13"/>
    <s v="Finland"/>
    <s v="AH"/>
    <s v="Dead"/>
    <n v="365"/>
    <x v="24"/>
  </r>
  <r>
    <x v="3"/>
    <n v="1981"/>
    <d v="1921-02-01T00:00:00"/>
    <n v="62.53"/>
    <n v="27.2"/>
    <s v="Finland"/>
    <s v="DH"/>
    <s v="Dead"/>
    <n v="98"/>
    <x v="24"/>
  </r>
  <r>
    <x v="10"/>
    <n v="1983"/>
    <d v="1920-08-03T00:00:00"/>
    <n v="62.55"/>
    <n v="27.15"/>
    <s v="Finland"/>
    <s v="DH"/>
    <s v="Dead"/>
    <n v="644"/>
    <x v="12"/>
  </r>
  <r>
    <x v="6"/>
    <n v="1981"/>
    <d v="1921-01-01T00:00:00"/>
    <n v="62.58"/>
    <n v="27.17"/>
    <s v="Finland"/>
    <s v="AH"/>
    <s v="Dead"/>
    <n v="56"/>
    <x v="21"/>
  </r>
  <r>
    <x v="3"/>
    <n v="1981"/>
    <d v="1907-02-02T00:00:00"/>
    <n v="63.58"/>
    <n v="26.67"/>
    <s v="Finland"/>
    <s v="DH"/>
    <s v="Dead"/>
    <n v="82"/>
    <x v="0"/>
  </r>
  <r>
    <x v="3"/>
    <n v="1981"/>
    <d v="1921-02-01T00:00:00"/>
    <n v="63.58"/>
    <n v="26.67"/>
    <s v="Finland"/>
    <s v="UU"/>
    <s v="Dead"/>
    <n v="96"/>
    <x v="0"/>
  </r>
  <r>
    <x v="8"/>
    <n v="1981"/>
    <d v="1920-12-01T00:00:00"/>
    <n v="63.58"/>
    <n v="26.67"/>
    <s v="Finland"/>
    <s v="DH"/>
    <s v="Dead"/>
    <n v="34"/>
    <x v="0"/>
  </r>
  <r>
    <x v="5"/>
    <n v="1982"/>
    <d v="1918-09-03T00:00:00"/>
    <n v="63.57"/>
    <n v="26.58"/>
    <s v="Finland"/>
    <s v="AH"/>
    <s v="Dead"/>
    <n v="298"/>
    <x v="10"/>
  </r>
  <r>
    <x v="6"/>
    <n v="1981"/>
    <d v="1933-01-01T00:00:00"/>
    <n v="63.58"/>
    <n v="26.67"/>
    <s v="Finland"/>
    <s v="DH"/>
    <s v="Dead"/>
    <n v="69"/>
    <x v="21"/>
  </r>
  <r>
    <x v="4"/>
    <n v="1986"/>
    <d v="1915-11-07T00:00:00"/>
    <n v="60.47"/>
    <n v="25.55"/>
    <s v="Finland"/>
    <s v="DH"/>
    <s v="Dead"/>
    <n v="1836"/>
    <x v="105"/>
  </r>
  <r>
    <x v="8"/>
    <n v="1981"/>
    <d v="1916-12-01T00:00:00"/>
    <n v="61"/>
    <n v="24.5"/>
    <s v="Finland"/>
    <s v="AH"/>
    <s v="Dead"/>
    <n v="36"/>
    <x v="4"/>
  </r>
  <r>
    <x v="4"/>
    <n v="1981"/>
    <d v="1918-11-02T00:00:00"/>
    <n v="61"/>
    <n v="24.5"/>
    <s v="Finland"/>
    <s v="UU"/>
    <s v="Dead"/>
    <n v="8"/>
    <x v="4"/>
  </r>
  <r>
    <x v="7"/>
    <n v="1982"/>
    <d v="1935-10-03T00:00:00"/>
    <n v="61"/>
    <n v="24.33"/>
    <s v="Finland"/>
    <s v="UU"/>
    <s v="Dead"/>
    <n v="359"/>
    <x v="23"/>
  </r>
  <r>
    <x v="4"/>
    <n v="1981"/>
    <d v="1914-11-02T00:00:00"/>
    <n v="61"/>
    <n v="24.5"/>
    <s v="Finland"/>
    <s v="UU"/>
    <s v="Dead"/>
    <n v="2"/>
    <x v="0"/>
  </r>
  <r>
    <x v="4"/>
    <n v="1981"/>
    <d v="1914-11-02T00:00:00"/>
    <n v="61"/>
    <n v="24.5"/>
    <s v="Finland"/>
    <s v="UU"/>
    <s v="Dead"/>
    <n v="2"/>
    <x v="0"/>
  </r>
  <r>
    <x v="4"/>
    <n v="1981"/>
    <d v="1914-11-02T00:00:00"/>
    <n v="61"/>
    <n v="24.5"/>
    <s v="Finland"/>
    <s v="UU"/>
    <s v="Dead"/>
    <n v="2"/>
    <x v="0"/>
  </r>
  <r>
    <x v="8"/>
    <n v="1981"/>
    <d v="1933-12-02T00:00:00"/>
    <n v="60.98"/>
    <n v="24.5"/>
    <s v="Finland"/>
    <s v="RH"/>
    <s v="Alive"/>
    <n v="51"/>
    <x v="0"/>
  </r>
  <r>
    <x v="3"/>
    <n v="1981"/>
    <d v="1916-02-02T00:00:00"/>
    <n v="60.97"/>
    <n v="24.5"/>
    <s v="Finland"/>
    <s v="RH"/>
    <s v="Alive"/>
    <n v="94"/>
    <x v="24"/>
  </r>
  <r>
    <x v="8"/>
    <n v="1981"/>
    <d v="1932-12-01T00:00:00"/>
    <n v="60.98"/>
    <n v="24.5"/>
    <s v="Finland"/>
    <s v="RH"/>
    <s v="Alive"/>
    <n v="49"/>
    <x v="24"/>
  </r>
  <r>
    <x v="8"/>
    <n v="1981"/>
    <d v="1932-12-01T00:00:00"/>
    <n v="60.98"/>
    <n v="24.5"/>
    <s v="Finland"/>
    <s v="RH"/>
    <s v="Alive"/>
    <n v="49"/>
    <x v="24"/>
  </r>
  <r>
    <x v="8"/>
    <n v="1981"/>
    <d v="1920-12-01T00:00:00"/>
    <n v="60.97"/>
    <n v="24.53"/>
    <s v="Finland"/>
    <s v="UU"/>
    <s v="Dead"/>
    <n v="37"/>
    <x v="24"/>
  </r>
  <r>
    <x v="4"/>
    <n v="1981"/>
    <d v="1933-11-02T00:00:00"/>
    <n v="60.97"/>
    <n v="24.5"/>
    <s v="Finland"/>
    <s v="UU"/>
    <s v="Dead"/>
    <n v="20"/>
    <x v="0"/>
  </r>
  <r>
    <x v="3"/>
    <n v="1981"/>
    <d v="1935-02-02T00:00:00"/>
    <n v="60.97"/>
    <n v="24.5"/>
    <s v="Finland"/>
    <s v="RH"/>
    <s v="Alive"/>
    <n v="113"/>
    <x v="0"/>
  </r>
  <r>
    <x v="0"/>
    <n v="1981"/>
    <d v="1927-03-04T00:00:00"/>
    <n v="60.97"/>
    <n v="24.5"/>
    <s v="Finland"/>
    <s v="RH"/>
    <s v="Alive"/>
    <n v="134"/>
    <x v="4"/>
  </r>
  <r>
    <x v="8"/>
    <n v="1981"/>
    <d v="1932-12-01T00:00:00"/>
    <n v="60.98"/>
    <n v="24.5"/>
    <s v="Finland"/>
    <s v="RH"/>
    <s v="Alive"/>
    <n v="48"/>
    <x v="0"/>
  </r>
  <r>
    <x v="6"/>
    <n v="1981"/>
    <d v="1937-01-01T00:00:00"/>
    <n v="60.97"/>
    <n v="24.5"/>
    <s v="Finland"/>
    <s v="UU"/>
    <s v="Dead"/>
    <n v="48"/>
    <x v="21"/>
  </r>
  <r>
    <x v="6"/>
    <n v="1981"/>
    <d v="1909-01-01T00:00:00"/>
    <n v="54.53"/>
    <n v="36.1"/>
    <s v="Russia"/>
    <s v="UU"/>
    <s v="Dead"/>
    <n v="84"/>
    <x v="0"/>
  </r>
  <r>
    <x v="4"/>
    <n v="1981"/>
    <d v="1921-11-02T00:00:00"/>
    <n v="57.68"/>
    <n v="15.88"/>
    <s v="Sweden"/>
    <s v="UU"/>
    <s v="Dead"/>
    <n v="21"/>
    <x v="4"/>
  </r>
  <r>
    <x v="10"/>
    <n v="1982"/>
    <d v="1932-08-02T00:00:00"/>
    <n v="56.2"/>
    <n v="14.93"/>
    <s v="Sweden"/>
    <s v="DH"/>
    <s v="Dead"/>
    <n v="308"/>
    <x v="12"/>
  </r>
  <r>
    <x v="5"/>
    <n v="1985"/>
    <d v="1920-09-05T00:00:00"/>
    <n v="56.17"/>
    <n v="14.85"/>
    <s v="Sweden"/>
    <s v="UU"/>
    <s v="Dead"/>
    <n v="1423"/>
    <x v="10"/>
  </r>
  <r>
    <x v="7"/>
    <n v="1981"/>
    <d v="1936-10-01T00:00:00"/>
    <n v="56.17"/>
    <n v="14.87"/>
    <s v="Sweden"/>
    <s v="UU"/>
    <s v="Dead"/>
    <n v="8"/>
    <x v="24"/>
  </r>
  <r>
    <x v="8"/>
    <n v="1986"/>
    <d v="1933-12-07T00:00:00"/>
    <n v="60.18"/>
    <n v="17.18"/>
    <s v="Sweden"/>
    <s v="UU"/>
    <s v="Dead"/>
    <n v="1891"/>
    <x v="10"/>
  </r>
  <r>
    <x v="7"/>
    <n v="1983"/>
    <d v="1906-10-04T00:00:00"/>
    <n v="48.9"/>
    <n v="16.82"/>
    <s v="Czech Republic"/>
    <s v="DH"/>
    <s v="Dead"/>
    <n v="344"/>
    <x v="61"/>
  </r>
  <r>
    <x v="0"/>
    <n v="1983"/>
    <d v="1934-03-06T00:00:00"/>
    <n v="58.47"/>
    <n v="24.73"/>
    <s v="Estonia"/>
    <s v="UU"/>
    <s v="Dead"/>
    <n v="519"/>
    <x v="0"/>
  </r>
  <r>
    <x v="0"/>
    <n v="1984"/>
    <d v="1926-03-07T00:00:00"/>
    <n v="58.48"/>
    <n v="24.75"/>
    <s v="Estonia"/>
    <s v="UU"/>
    <s v="Unknown"/>
    <n v="876"/>
    <x v="4"/>
  </r>
  <r>
    <x v="0"/>
    <n v="1982"/>
    <d v="1928-03-04T00:00:00"/>
    <n v="58.78"/>
    <n v="24.92"/>
    <s v="Estonia"/>
    <s v="DH"/>
    <s v="Dead"/>
    <n v="147"/>
    <x v="43"/>
  </r>
  <r>
    <x v="7"/>
    <n v="1983"/>
    <d v="1920-10-03T00:00:00"/>
    <n v="58.4"/>
    <n v="24.47"/>
    <s v="Estonia"/>
    <s v="UU"/>
    <s v="Dead"/>
    <n v="352"/>
    <x v="11"/>
  </r>
  <r>
    <x v="0"/>
    <n v="1982"/>
    <d v="1921-03-04T00:00:00"/>
    <n v="58.4"/>
    <n v="24.35"/>
    <s v="Estonia"/>
    <s v="UU"/>
    <s v="Dead"/>
    <n v="126"/>
    <x v="0"/>
  </r>
  <r>
    <x v="0"/>
    <n v="1982"/>
    <d v="1914-03-05T00:00:00"/>
    <n v="54.05"/>
    <n v="-4.82"/>
    <s v="UK"/>
    <s v="UU"/>
    <s v="Dead"/>
    <n v="140"/>
    <x v="0"/>
  </r>
  <r>
    <x v="11"/>
    <n v="1982"/>
    <d v="1911-04-05T00:00:00"/>
    <n v="54.4"/>
    <n v="-4.42"/>
    <s v="UK"/>
    <s v="DH"/>
    <s v="Dead"/>
    <n v="168"/>
    <x v="35"/>
  </r>
  <r>
    <x v="1"/>
    <n v="1983"/>
    <d v="1909-06-05T00:00:00"/>
    <n v="52.02"/>
    <n v="0.22"/>
    <s v="UK"/>
    <s v="DH"/>
    <s v="Dead"/>
    <n v="223"/>
    <x v="16"/>
  </r>
  <r>
    <x v="7"/>
    <n v="1982"/>
    <d v="1921-10-03T00:00:00"/>
    <n v="52.9"/>
    <n v="-1.17"/>
    <s v="UK"/>
    <s v="UU"/>
    <s v="Dead"/>
    <n v="2"/>
    <x v="24"/>
  </r>
  <r>
    <x v="8"/>
    <n v="1983"/>
    <d v="1936-12-03T00:00:00"/>
    <n v="53.87"/>
    <n v="-3.05"/>
    <s v="UK"/>
    <s v="UU"/>
    <s v="Dead"/>
    <n v="431"/>
    <x v="27"/>
  </r>
  <r>
    <x v="3"/>
    <n v="1983"/>
    <d v="1931-02-04T00:00:00"/>
    <n v="54.05"/>
    <n v="-3.17"/>
    <s v="UK"/>
    <s v="UU"/>
    <s v="Dead"/>
    <n v="487"/>
    <x v="4"/>
  </r>
  <r>
    <x v="0"/>
    <n v="1994"/>
    <d v="1934-03-17T00:00:00"/>
    <n v="50.92"/>
    <n v="0.98"/>
    <s v="UK"/>
    <s v="RH"/>
    <s v="Alive"/>
    <n v="4551"/>
    <x v="0"/>
  </r>
  <r>
    <x v="3"/>
    <n v="1982"/>
    <d v="1910-02-03T00:00:00"/>
    <n v="53.17"/>
    <n v="-4.3499999999999996"/>
    <s v="UK"/>
    <s v="UU"/>
    <s v="Dead"/>
    <n v="120"/>
    <x v="0"/>
  </r>
  <r>
    <x v="3"/>
    <n v="1982"/>
    <d v="1931-02-03T00:00:00"/>
    <n v="53.2"/>
    <n v="-4.33"/>
    <s v="UK"/>
    <s v="DH"/>
    <s v="Dead"/>
    <n v="131"/>
    <x v="10"/>
  </r>
  <r>
    <x v="7"/>
    <n v="1987"/>
    <d v="1935-10-08T00:00:00"/>
    <n v="53.22"/>
    <n v="-4.25"/>
    <s v="UK"/>
    <s v="UU"/>
    <s v="Dead"/>
    <n v="1832"/>
    <x v="14"/>
  </r>
  <r>
    <x v="2"/>
    <n v="1982"/>
    <d v="1918-05-05T00:00:00"/>
    <n v="53.28"/>
    <n v="-4.57"/>
    <s v="UK"/>
    <s v="UU"/>
    <s v="Dead"/>
    <n v="194"/>
    <x v="10"/>
  </r>
  <r>
    <x v="8"/>
    <n v="1982"/>
    <d v="1935-12-03T00:00:00"/>
    <n v="53.32"/>
    <n v="-4.53"/>
    <s v="UK"/>
    <s v="DH"/>
    <s v="Dead"/>
    <n v="53"/>
    <x v="0"/>
  </r>
  <r>
    <x v="4"/>
    <n v="1984"/>
    <d v="1924-11-04T00:00:00"/>
    <n v="51.38"/>
    <n v="-2.65"/>
    <s v="UK"/>
    <s v="AH"/>
    <s v="Dead"/>
    <n v="772"/>
    <x v="4"/>
  </r>
  <r>
    <x v="8"/>
    <n v="1982"/>
    <d v="1908-12-02T00:00:00"/>
    <n v="51.38"/>
    <n v="-0.62"/>
    <s v="UK"/>
    <s v="UU"/>
    <s v="Dead"/>
    <n v="40"/>
    <x v="0"/>
  </r>
  <r>
    <x v="8"/>
    <n v="1982"/>
    <d v="1920-12-02T00:00:00"/>
    <n v="53.4"/>
    <n v="-1.55"/>
    <s v="UK"/>
    <s v="DH"/>
    <s v="Dead"/>
    <n v="51"/>
    <x v="4"/>
  </r>
  <r>
    <x v="8"/>
    <n v="1982"/>
    <d v="1920-12-02T00:00:00"/>
    <n v="53.4"/>
    <n v="-1.55"/>
    <s v="UK"/>
    <s v="DH"/>
    <s v="Dead"/>
    <n v="51"/>
    <x v="4"/>
  </r>
  <r>
    <x v="8"/>
    <n v="1982"/>
    <d v="1920-12-02T00:00:00"/>
    <n v="53.4"/>
    <n v="-1.55"/>
    <s v="UK"/>
    <s v="DH"/>
    <s v="Dead"/>
    <n v="51"/>
    <x v="4"/>
  </r>
  <r>
    <x v="3"/>
    <n v="1982"/>
    <d v="1911-02-03T00:00:00"/>
    <n v="53.38"/>
    <n v="-1.53"/>
    <s v="UK"/>
    <s v="UU"/>
    <s v="Dead"/>
    <n v="93"/>
    <x v="0"/>
  </r>
  <r>
    <x v="8"/>
    <n v="1982"/>
    <d v="1920-12-02T00:00:00"/>
    <n v="53.4"/>
    <n v="-1.55"/>
    <s v="UK"/>
    <s v="DH"/>
    <s v="Dead"/>
    <n v="41"/>
    <x v="4"/>
  </r>
  <r>
    <x v="6"/>
    <n v="1982"/>
    <d v="1920-01-03T00:00:00"/>
    <n v="53.38"/>
    <n v="-1.53"/>
    <s v="UK"/>
    <s v="UU"/>
    <s v="Dead"/>
    <n v="69"/>
    <x v="0"/>
  </r>
  <r>
    <x v="7"/>
    <n v="1983"/>
    <d v="1916-10-03T00:00:00"/>
    <n v="53.28"/>
    <n v="6.22"/>
    <s v="Eire"/>
    <s v="UU"/>
    <s v="Dead"/>
    <n v="376"/>
    <x v="0"/>
  </r>
  <r>
    <x v="4"/>
    <n v="1982"/>
    <d v="1907-11-03T00:00:00"/>
    <n v="53.32"/>
    <n v="6.23"/>
    <s v="Eire"/>
    <s v="PD"/>
    <s v="Dead"/>
    <n v="15"/>
    <x v="4"/>
  </r>
  <r>
    <x v="7"/>
    <n v="1983"/>
    <d v="1917-10-04T00:00:00"/>
    <n v="53.33"/>
    <n v="6.23"/>
    <s v="Eire"/>
    <s v="DH"/>
    <s v="Dead"/>
    <n v="349"/>
    <x v="0"/>
  </r>
  <r>
    <x v="10"/>
    <n v="1983"/>
    <d v="1912-08-03T00:00:00"/>
    <n v="52.4"/>
    <n v="-0.48"/>
    <s v="UK"/>
    <s v="AH"/>
    <s v="Dead"/>
    <n v="288"/>
    <x v="99"/>
  </r>
  <r>
    <x v="9"/>
    <n v="1983"/>
    <d v="1909-07-06T00:00:00"/>
    <n v="52"/>
    <n v="5.65"/>
    <s v="Netherlands"/>
    <s v="DH"/>
    <s v="Dead"/>
    <n v="237"/>
    <x v="10"/>
  </r>
  <r>
    <x v="4"/>
    <n v="1982"/>
    <d v="1924-11-02T00:00:00"/>
    <n v="51.97"/>
    <n v="5.67"/>
    <s v="Netherlands"/>
    <s v="UU"/>
    <s v="Alive"/>
    <n v="7"/>
    <x v="0"/>
  </r>
  <r>
    <x v="8"/>
    <n v="1982"/>
    <d v="1929-12-03T00:00:00"/>
    <n v="52.03"/>
    <n v="4.17"/>
    <s v="Netherlands"/>
    <s v="UU"/>
    <s v="Dead"/>
    <n v="56"/>
    <x v="10"/>
  </r>
  <r>
    <x v="4"/>
    <n v="1982"/>
    <d v="1916-11-02T00:00:00"/>
    <n v="51.92"/>
    <n v="5.55"/>
    <s v="Netherlands"/>
    <s v="UU"/>
    <s v="Dead"/>
    <n v="15"/>
    <x v="24"/>
  </r>
  <r>
    <x v="4"/>
    <n v="1982"/>
    <d v="1920-11-02T00:00:00"/>
    <n v="51.97"/>
    <n v="6"/>
    <s v="Netherlands"/>
    <s v="UU"/>
    <s v="Dead"/>
    <n v="18"/>
    <x v="24"/>
  </r>
  <r>
    <x v="8"/>
    <n v="1982"/>
    <d v="1917-12-03T00:00:00"/>
    <n v="51.97"/>
    <n v="6.05"/>
    <s v="Netherlands"/>
    <s v="AH"/>
    <s v="Dead"/>
    <n v="31"/>
    <x v="0"/>
  </r>
  <r>
    <x v="8"/>
    <n v="1982"/>
    <d v="1924-12-02T00:00:00"/>
    <n v="51.98"/>
    <n v="6.02"/>
    <s v="Netherlands"/>
    <s v="UU"/>
    <s v="Dead"/>
    <n v="32"/>
    <x v="0"/>
  </r>
  <r>
    <x v="4"/>
    <n v="1982"/>
    <d v="1907-11-03T00:00:00"/>
    <n v="51.93"/>
    <n v="5.57"/>
    <s v="Netherlands"/>
    <s v="UU"/>
    <s v="Dead"/>
    <n v="15"/>
    <x v="0"/>
  </r>
  <r>
    <x v="7"/>
    <n v="1984"/>
    <d v="1915-10-05T00:00:00"/>
    <n v="51.95"/>
    <n v="5.52"/>
    <s v="Netherlands"/>
    <s v="DH"/>
    <s v="Dead"/>
    <n v="720"/>
    <x v="4"/>
  </r>
  <r>
    <x v="7"/>
    <n v="1985"/>
    <d v="1923-10-06T00:00:00"/>
    <n v="52.87"/>
    <n v="4.72"/>
    <s v="Netherlands"/>
    <s v="DH"/>
    <s v="Dead"/>
    <n v="1092"/>
    <x v="106"/>
  </r>
  <r>
    <x v="3"/>
    <n v="1983"/>
    <d v="1925-02-03T00:00:00"/>
    <n v="52.35"/>
    <n v="4.53"/>
    <s v="Netherlands"/>
    <s v="UU"/>
    <s v="Unknown"/>
    <n v="474"/>
    <x v="0"/>
  </r>
  <r>
    <x v="8"/>
    <n v="1982"/>
    <d v="1921-12-03T00:00:00"/>
    <n v="52.42"/>
    <n v="4.78"/>
    <s v="Netherlands"/>
    <s v="UU"/>
    <s v="Dead"/>
    <n v="56"/>
    <x v="24"/>
  </r>
  <r>
    <x v="4"/>
    <n v="1985"/>
    <d v="1929-11-06T00:00:00"/>
    <n v="52.42"/>
    <n v="4.7699999999999996"/>
    <s v="Netherlands"/>
    <s v="UU"/>
    <s v="Dead"/>
    <n v="1130"/>
    <x v="4"/>
  </r>
  <r>
    <x v="4"/>
    <n v="1982"/>
    <d v="1925-11-03T00:00:00"/>
    <n v="52.35"/>
    <n v="4.53"/>
    <s v="Netherlands"/>
    <s v="UU"/>
    <s v="Dead"/>
    <n v="35"/>
    <x v="24"/>
  </r>
  <r>
    <x v="6"/>
    <n v="1983"/>
    <d v="1930-01-04T00:00:00"/>
    <n v="52.35"/>
    <n v="4.53"/>
    <s v="Netherlands"/>
    <s v="UU"/>
    <s v="Unknown"/>
    <n v="453"/>
    <x v="24"/>
  </r>
  <r>
    <x v="7"/>
    <n v="1983"/>
    <d v="1918-10-04T00:00:00"/>
    <n v="52.42"/>
    <n v="5.0199999999999996"/>
    <s v="Netherlands"/>
    <s v="DH"/>
    <s v="Dead"/>
    <n v="350"/>
    <x v="58"/>
  </r>
  <r>
    <x v="7"/>
    <n v="1983"/>
    <d v="1909-10-04T00:00:00"/>
    <n v="52.2"/>
    <n v="4.37"/>
    <s v="Netherlands"/>
    <s v="UU"/>
    <s v="Dead"/>
    <n v="347"/>
    <x v="10"/>
  </r>
  <r>
    <x v="3"/>
    <n v="1982"/>
    <d v="1908-02-03T00:00:00"/>
    <n v="52.17"/>
    <n v="4.37"/>
    <s v="Netherlands"/>
    <s v="DH"/>
    <s v="Dead"/>
    <n v="103"/>
    <x v="24"/>
  </r>
  <r>
    <x v="1"/>
    <n v="1984"/>
    <d v="1926-06-07T00:00:00"/>
    <n v="52.18"/>
    <n v="4.38"/>
    <s v="Netherlands"/>
    <s v="UU"/>
    <s v="Dead"/>
    <n v="605"/>
    <x v="4"/>
  </r>
  <r>
    <x v="3"/>
    <n v="1982"/>
    <d v="1908-02-03T00:00:00"/>
    <n v="52.17"/>
    <n v="4.37"/>
    <s v="Netherlands"/>
    <s v="DH"/>
    <s v="Dead"/>
    <n v="99"/>
    <x v="24"/>
  </r>
  <r>
    <x v="7"/>
    <n v="1988"/>
    <d v="1930-10-09T00:00:00"/>
    <n v="52.18"/>
    <n v="4.38"/>
    <s v="Netherlands"/>
    <s v="UU"/>
    <s v="Dead"/>
    <n v="2191"/>
    <x v="4"/>
  </r>
  <r>
    <x v="0"/>
    <n v="1982"/>
    <d v="1911-03-05T00:00:00"/>
    <n v="52.18"/>
    <n v="4.37"/>
    <s v="Netherlands"/>
    <s v="AH"/>
    <s v="Alive"/>
    <n v="124"/>
    <x v="4"/>
  </r>
  <r>
    <x v="7"/>
    <n v="1983"/>
    <d v="1920-10-03T00:00:00"/>
    <n v="52.22"/>
    <n v="4.4000000000000004"/>
    <s v="Netherlands"/>
    <s v="UU"/>
    <s v="Dead"/>
    <n v="346"/>
    <x v="38"/>
  </r>
  <r>
    <x v="7"/>
    <n v="1985"/>
    <d v="1915-10-06T00:00:00"/>
    <n v="53.12"/>
    <n v="4.7699999999999996"/>
    <s v="Netherlands"/>
    <s v="UU"/>
    <s v="Dead"/>
    <n v="1082"/>
    <x v="14"/>
  </r>
  <r>
    <x v="8"/>
    <n v="1982"/>
    <d v="1921-12-03T00:00:00"/>
    <n v="52.25"/>
    <n v="4.43"/>
    <s v="Netherlands"/>
    <s v="UU"/>
    <s v="Dead"/>
    <n v="41"/>
    <x v="23"/>
  </r>
  <r>
    <x v="6"/>
    <n v="1982"/>
    <d v="1931-01-03T00:00:00"/>
    <n v="51.95"/>
    <n v="5.6"/>
    <s v="Netherlands"/>
    <s v="DH"/>
    <s v="Dead"/>
    <n v="68"/>
    <x v="12"/>
  </r>
  <r>
    <x v="8"/>
    <n v="1982"/>
    <d v="1911-12-03T00:00:00"/>
    <n v="51.92"/>
    <n v="5.55"/>
    <s v="Netherlands"/>
    <s v="UU"/>
    <s v="Dead"/>
    <n v="12"/>
    <x v="4"/>
  </r>
  <r>
    <x v="8"/>
    <n v="1982"/>
    <d v="1911-12-03T00:00:00"/>
    <n v="51.92"/>
    <n v="5.55"/>
    <s v="Netherlands"/>
    <s v="UU"/>
    <s v="Dead"/>
    <n v="12"/>
    <x v="4"/>
  </r>
  <r>
    <x v="4"/>
    <n v="1982"/>
    <d v="1935-11-03T00:00:00"/>
    <n v="60.45"/>
    <n v="12.05"/>
    <s v="Norway"/>
    <s v="UU"/>
    <s v="Dead"/>
    <n v="24"/>
    <x v="0"/>
  </r>
  <r>
    <x v="4"/>
    <n v="1982"/>
    <d v="1925-11-03T00:00:00"/>
    <n v="62.48"/>
    <n v="6"/>
    <s v="Norway"/>
    <s v="AH"/>
    <s v="Dead"/>
    <n v="9"/>
    <x v="0"/>
  </r>
  <r>
    <x v="0"/>
    <n v="1982"/>
    <d v="1937-03-04T00:00:00"/>
    <n v="69.38"/>
    <n v="24.25"/>
    <s v="Norway"/>
    <s v="AH"/>
    <s v="Dead"/>
    <n v="130"/>
    <x v="107"/>
  </r>
  <r>
    <x v="7"/>
    <n v="1983"/>
    <d v="1925-10-04T00:00:00"/>
    <n v="59.28"/>
    <n v="5.25"/>
    <s v="Norway"/>
    <s v="UU"/>
    <s v="Dead"/>
    <n v="353"/>
    <x v="0"/>
  </r>
  <r>
    <x v="4"/>
    <n v="1983"/>
    <d v="1919-11-04T00:00:00"/>
    <n v="63.1"/>
    <n v="7.77"/>
    <s v="Norway"/>
    <s v="AH"/>
    <s v="Dead"/>
    <n v="381"/>
    <x v="4"/>
  </r>
  <r>
    <x v="6"/>
    <n v="1982"/>
    <d v="1920-01-03T00:00:00"/>
    <n v="63.12"/>
    <n v="7.75"/>
    <s v="Norway"/>
    <s v="UU"/>
    <s v="Dead"/>
    <n v="74"/>
    <x v="0"/>
  </r>
  <r>
    <x v="4"/>
    <n v="1983"/>
    <d v="1906-11-04T00:00:00"/>
    <n v="49.83"/>
    <n v="19.47"/>
    <s v="Poland"/>
    <s v="AH"/>
    <s v="Dead"/>
    <n v="368"/>
    <x v="13"/>
  </r>
  <r>
    <x v="2"/>
    <n v="1982"/>
    <d v="1921-05-04T00:00:00"/>
    <n v="49.88"/>
    <n v="19.48"/>
    <s v="Poland"/>
    <s v="DH"/>
    <s v="Dead"/>
    <n v="200"/>
    <x v="0"/>
  </r>
  <r>
    <x v="9"/>
    <n v="1983"/>
    <d v="1917-07-06T00:00:00"/>
    <n v="49.9"/>
    <n v="19.48"/>
    <s v="Poland"/>
    <s v="DH"/>
    <s v="Dead"/>
    <n v="259"/>
    <x v="24"/>
  </r>
  <r>
    <x v="10"/>
    <n v="1983"/>
    <d v="1927-08-04T00:00:00"/>
    <n v="49.87"/>
    <n v="19.53"/>
    <s v="Poland"/>
    <s v="DH"/>
    <s v="Dead"/>
    <n v="297"/>
    <x v="12"/>
  </r>
  <r>
    <x v="2"/>
    <n v="1983"/>
    <d v="1909-05-05T00:00:00"/>
    <n v="63.12"/>
    <n v="23.1"/>
    <s v="Finland"/>
    <s v="DH"/>
    <s v="Dead"/>
    <n v="544"/>
    <x v="0"/>
  </r>
  <r>
    <x v="0"/>
    <n v="1983"/>
    <d v="1928-03-05T00:00:00"/>
    <n v="63.13"/>
    <n v="23.08"/>
    <s v="Finland"/>
    <s v="DH"/>
    <s v="Dead"/>
    <n v="502"/>
    <x v="0"/>
  </r>
  <r>
    <x v="5"/>
    <n v="1987"/>
    <d v="1935-09-08T00:00:00"/>
    <n v="63.47"/>
    <n v="23.78"/>
    <s v="Finland"/>
    <s v="UU"/>
    <s v="Dead"/>
    <n v="1792"/>
    <x v="4"/>
  </r>
  <r>
    <x v="6"/>
    <n v="1982"/>
    <d v="1935-01-03T00:00:00"/>
    <n v="69.92"/>
    <n v="27.03"/>
    <s v="Finland"/>
    <s v="DH"/>
    <s v="Dead"/>
    <n v="65"/>
    <x v="24"/>
  </r>
  <r>
    <x v="6"/>
    <n v="1982"/>
    <d v="1910-01-03T00:00:00"/>
    <n v="66.77"/>
    <n v="23.97"/>
    <s v="Finland"/>
    <s v="UU"/>
    <s v="Alive"/>
    <n v="55"/>
    <x v="0"/>
  </r>
  <r>
    <x v="8"/>
    <n v="1982"/>
    <d v="1924-12-02T00:00:00"/>
    <n v="60.18"/>
    <n v="24.98"/>
    <s v="Finland"/>
    <s v="AH"/>
    <s v="Alive"/>
    <n v="40"/>
    <x v="0"/>
  </r>
  <r>
    <x v="11"/>
    <n v="1982"/>
    <d v="1926-04-05T00:00:00"/>
    <n v="60.18"/>
    <n v="24.98"/>
    <s v="Finland"/>
    <s v="UU"/>
    <s v="Dead"/>
    <n v="164"/>
    <x v="0"/>
  </r>
  <r>
    <x v="8"/>
    <n v="1993"/>
    <d v="1919-12-14T00:00:00"/>
    <n v="60.53"/>
    <n v="24.17"/>
    <s v="Finland"/>
    <s v="UU"/>
    <s v="Dead"/>
    <n v="4059"/>
    <x v="12"/>
  </r>
  <r>
    <x v="11"/>
    <n v="1985"/>
    <d v="1920-04-07T00:00:00"/>
    <n v="64.83"/>
    <n v="25.18"/>
    <s v="Finland"/>
    <s v="UU"/>
    <s v="Dead"/>
    <n v="1256"/>
    <x v="13"/>
  </r>
  <r>
    <x v="3"/>
    <n v="1988"/>
    <d v="1913-02-08T00:00:00"/>
    <n v="62.5"/>
    <n v="29.67"/>
    <s v="Finland"/>
    <s v="UU"/>
    <s v="Unknown"/>
    <n v="2289"/>
    <x v="23"/>
  </r>
  <r>
    <x v="10"/>
    <n v="1984"/>
    <d v="1925-08-05T00:00:00"/>
    <n v="62.58"/>
    <n v="29.77"/>
    <s v="Finland"/>
    <s v="AH"/>
    <s v="Alive"/>
    <n v="657"/>
    <x v="10"/>
  </r>
  <r>
    <x v="3"/>
    <n v="1982"/>
    <d v="1924-02-03T00:00:00"/>
    <n v="62.55"/>
    <n v="29.83"/>
    <s v="Finland"/>
    <s v="UU"/>
    <s v="Dead"/>
    <n v="105"/>
    <x v="21"/>
  </r>
  <r>
    <x v="11"/>
    <n v="1986"/>
    <d v="1929-04-08T00:00:00"/>
    <n v="62.55"/>
    <n v="29.85"/>
    <s v="Finland"/>
    <s v="AH"/>
    <s v="Dead"/>
    <n v="1642"/>
    <x v="4"/>
  </r>
  <r>
    <x v="0"/>
    <n v="1984"/>
    <d v="1923-03-07T00:00:00"/>
    <n v="62.77"/>
    <n v="29.85"/>
    <s v="Finland"/>
    <s v="DH"/>
    <s v="Dead"/>
    <n v="875"/>
    <x v="52"/>
  </r>
  <r>
    <x v="8"/>
    <n v="1982"/>
    <d v="1920-12-02T00:00:00"/>
    <n v="61.15"/>
    <n v="27.5"/>
    <s v="Finland"/>
    <s v="ND"/>
    <s v="Dead"/>
    <n v="39"/>
    <x v="0"/>
  </r>
  <r>
    <x v="8"/>
    <n v="1982"/>
    <d v="1926-12-03T00:00:00"/>
    <n v="61.15"/>
    <n v="27.5"/>
    <s v="Finland"/>
    <s v="RH"/>
    <s v="Alive"/>
    <n v="45"/>
    <x v="0"/>
  </r>
  <r>
    <x v="5"/>
    <n v="1983"/>
    <d v="1907-09-04T00:00:00"/>
    <n v="62.45"/>
    <n v="27.17"/>
    <s v="Finland"/>
    <s v="DH"/>
    <s v="Dead"/>
    <n v="300"/>
    <x v="12"/>
  </r>
  <r>
    <x v="6"/>
    <n v="1982"/>
    <d v="1927-01-03T00:00:00"/>
    <n v="62.55"/>
    <n v="27.22"/>
    <s v="Finland"/>
    <s v="DH"/>
    <s v="Dead"/>
    <n v="76"/>
    <x v="4"/>
  </r>
  <r>
    <x v="11"/>
    <n v="1982"/>
    <d v="1918-04-05T00:00:00"/>
    <n v="62.55"/>
    <n v="27.17"/>
    <s v="Finland"/>
    <s v="DH"/>
    <s v="Dead"/>
    <n v="159"/>
    <x v="24"/>
  </r>
  <r>
    <x v="6"/>
    <n v="1982"/>
    <d v="1907-01-03T00:00:00"/>
    <n v="62.57"/>
    <n v="27.17"/>
    <s v="Finland"/>
    <s v="RH"/>
    <s v="Alive"/>
    <n v="53"/>
    <x v="0"/>
  </r>
  <r>
    <x v="8"/>
    <n v="1982"/>
    <d v="1916-12-02T00:00:00"/>
    <n v="62.57"/>
    <n v="27.17"/>
    <s v="Finland"/>
    <s v="DH"/>
    <s v="Dead"/>
    <n v="32"/>
    <x v="0"/>
  </r>
  <r>
    <x v="8"/>
    <n v="1982"/>
    <d v="1917-12-03T00:00:00"/>
    <n v="62.57"/>
    <n v="27.17"/>
    <s v="Finland"/>
    <s v="AH"/>
    <s v="Dead"/>
    <n v="33"/>
    <x v="0"/>
  </r>
  <r>
    <x v="6"/>
    <n v="1982"/>
    <d v="1921-01-02T00:00:00"/>
    <n v="62.62"/>
    <n v="27.13"/>
    <s v="Finland"/>
    <s v="DH"/>
    <s v="Dead"/>
    <n v="65"/>
    <x v="4"/>
  </r>
  <r>
    <x v="5"/>
    <n v="1983"/>
    <d v="1925-09-04T00:00:00"/>
    <n v="61.35"/>
    <n v="24.4"/>
    <s v="Finland"/>
    <s v="DH"/>
    <s v="Dead"/>
    <n v="322"/>
    <x v="0"/>
  </r>
  <r>
    <x v="6"/>
    <n v="1982"/>
    <d v="1936-01-03T00:00:00"/>
    <n v="63.17"/>
    <n v="27.3"/>
    <s v="Finland"/>
    <s v="DH"/>
    <s v="Dead"/>
    <n v="94"/>
    <x v="0"/>
  </r>
  <r>
    <x v="6"/>
    <n v="1982"/>
    <d v="1926-01-03T00:00:00"/>
    <n v="63.17"/>
    <n v="27.3"/>
    <s v="Finland"/>
    <s v="DH"/>
    <s v="Dead"/>
    <n v="84"/>
    <x v="0"/>
  </r>
  <r>
    <x v="10"/>
    <n v="1983"/>
    <d v="1915-08-04T00:00:00"/>
    <n v="63.12"/>
    <n v="27.4"/>
    <s v="Finland"/>
    <s v="AH"/>
    <s v="Dead"/>
    <n v="285"/>
    <x v="0"/>
  </r>
  <r>
    <x v="8"/>
    <n v="1982"/>
    <d v="1912-12-02T00:00:00"/>
    <n v="60.97"/>
    <n v="24.5"/>
    <s v="Finland"/>
    <s v="RH"/>
    <s v="Alive"/>
    <n v="35"/>
    <x v="24"/>
  </r>
  <r>
    <x v="8"/>
    <n v="1982"/>
    <d v="1916-12-02T00:00:00"/>
    <n v="60.97"/>
    <n v="24.5"/>
    <s v="Finland"/>
    <s v="RH"/>
    <s v="Alive"/>
    <n v="39"/>
    <x v="24"/>
  </r>
  <r>
    <x v="8"/>
    <n v="1982"/>
    <d v="1913-12-03T00:00:00"/>
    <n v="60.97"/>
    <n v="24.5"/>
    <s v="Finland"/>
    <s v="RH"/>
    <s v="Alive"/>
    <n v="36"/>
    <x v="24"/>
  </r>
  <r>
    <x v="7"/>
    <n v="1986"/>
    <d v="1933-10-07T00:00:00"/>
    <n v="60.98"/>
    <n v="24.45"/>
    <s v="Finland"/>
    <s v="UU"/>
    <s v="Dead"/>
    <n v="1460"/>
    <x v="4"/>
  </r>
  <r>
    <x v="3"/>
    <n v="1982"/>
    <d v="1910-02-03T00:00:00"/>
    <n v="62.73"/>
    <n v="22.72"/>
    <s v="Finland"/>
    <s v="DH"/>
    <s v="Dead"/>
    <n v="89"/>
    <x v="21"/>
  </r>
  <r>
    <x v="6"/>
    <n v="1982"/>
    <d v="1935-01-03T00:00:00"/>
    <n v="62.6"/>
    <n v="27.13"/>
    <s v="Finland"/>
    <s v="DH"/>
    <s v="Dead"/>
    <n v="79"/>
    <x v="24"/>
  </r>
  <r>
    <x v="3"/>
    <n v="1984"/>
    <d v="1935-02-05T00:00:00"/>
    <n v="62.85"/>
    <n v="29.3"/>
    <s v="Finland"/>
    <s v="AH"/>
    <s v="Dead"/>
    <n v="839"/>
    <x v="108"/>
  </r>
  <r>
    <x v="0"/>
    <n v="1986"/>
    <d v="1918-03-09T00:00:00"/>
    <n v="55.05"/>
    <n v="36.32"/>
    <s v="Russia"/>
    <s v="DH"/>
    <s v="Dead"/>
    <n v="1581"/>
    <x v="54"/>
  </r>
  <r>
    <x v="3"/>
    <n v="1986"/>
    <d v="1931-02-07T00:00:00"/>
    <n v="54.4"/>
    <n v="35.57"/>
    <s v="Russia"/>
    <s v="PD"/>
    <s v="Dead"/>
    <n v="1585"/>
    <x v="75"/>
  </r>
  <r>
    <x v="4"/>
    <n v="1982"/>
    <d v="1910-11-03T00:00:00"/>
    <n v="60.62"/>
    <n v="16.77"/>
    <s v="Sweden"/>
    <s v="UU"/>
    <s v="Dead"/>
    <n v="12"/>
    <x v="0"/>
  </r>
  <r>
    <x v="10"/>
    <n v="1983"/>
    <d v="1931-08-04T00:00:00"/>
    <n v="57.52"/>
    <n v="18.57"/>
    <s v="Sweden"/>
    <s v="PD"/>
    <s v="Dead"/>
    <n v="300"/>
    <x v="5"/>
  </r>
  <r>
    <x v="4"/>
    <n v="1982"/>
    <d v="1915-11-03T00:00:00"/>
    <n v="58.62"/>
    <n v="13.38"/>
    <s v="Sweden"/>
    <s v="PD"/>
    <s v="Dead"/>
    <n v="5"/>
    <x v="0"/>
  </r>
  <r>
    <x v="4"/>
    <n v="1983"/>
    <d v="1923-11-04T00:00:00"/>
    <n v="51.23"/>
    <n v="4.33"/>
    <s v="Belgium"/>
    <s v="UU"/>
    <s v="Dead"/>
    <n v="35"/>
    <x v="4"/>
  </r>
  <r>
    <x v="8"/>
    <n v="1986"/>
    <d v="1909-12-07T00:00:00"/>
    <n v="51.15"/>
    <n v="4.7699999999999996"/>
    <s v="Belgium"/>
    <s v="AH"/>
    <s v="Dead"/>
    <n v="1139"/>
    <x v="0"/>
  </r>
  <r>
    <x v="5"/>
    <n v="1985"/>
    <d v="1922-09-06T00:00:00"/>
    <n v="51.37"/>
    <n v="4.87"/>
    <s v="Belgium"/>
    <s v="UU"/>
    <s v="Dead"/>
    <n v="695"/>
    <x v="0"/>
  </r>
  <r>
    <x v="6"/>
    <n v="1983"/>
    <d v="1913-01-03T00:00:00"/>
    <n v="50.48"/>
    <n v="15.52"/>
    <s v="Czech Republic"/>
    <s v="UU"/>
    <s v="Dead"/>
    <n v="34"/>
    <x v="0"/>
  </r>
  <r>
    <x v="8"/>
    <n v="1983"/>
    <d v="1912-12-03T00:00:00"/>
    <n v="49.47"/>
    <n v="18.149999999999999"/>
    <s v="Czech Republic"/>
    <s v="RH"/>
    <s v="Alive"/>
    <n v="52"/>
    <x v="82"/>
  </r>
  <r>
    <x v="6"/>
    <n v="1983"/>
    <d v="1923-01-04T00:00:00"/>
    <n v="50.02"/>
    <n v="14.5"/>
    <s v="Czech Republic"/>
    <s v="UU"/>
    <s v="Dead"/>
    <n v="92"/>
    <x v="0"/>
  </r>
  <r>
    <x v="4"/>
    <n v="1983"/>
    <d v="1933-11-04T00:00:00"/>
    <n v="49.05"/>
    <n v="17.25"/>
    <s v="Czech Republic"/>
    <s v="DH"/>
    <s v="Dead"/>
    <n v="36"/>
    <x v="0"/>
  </r>
  <r>
    <x v="1"/>
    <n v="1984"/>
    <d v="1920-06-06T00:00:00"/>
    <n v="49.03"/>
    <n v="17.12"/>
    <s v="Czech Republic"/>
    <s v="UU"/>
    <s v="Dead"/>
    <n v="219"/>
    <x v="0"/>
  </r>
  <r>
    <x v="7"/>
    <n v="1984"/>
    <d v="1920-10-04T00:00:00"/>
    <n v="59.43"/>
    <n v="24.72"/>
    <s v="Estonia"/>
    <s v="UU"/>
    <s v="Dead"/>
    <n v="359"/>
    <x v="0"/>
  </r>
  <r>
    <x v="4"/>
    <n v="1983"/>
    <d v="1907-11-04T00:00:00"/>
    <n v="59.43"/>
    <n v="24.72"/>
    <s v="Estonia"/>
    <s v="PD"/>
    <s v="Dead"/>
    <n v="11"/>
    <x v="0"/>
  </r>
  <r>
    <x v="11"/>
    <n v="1983"/>
    <d v="1912-04-05T00:00:00"/>
    <n v="59.38"/>
    <n v="24.4"/>
    <s v="Estonia"/>
    <s v="PD"/>
    <s v="Dead"/>
    <n v="145"/>
    <x v="0"/>
  </r>
  <r>
    <x v="4"/>
    <n v="1986"/>
    <d v="1910-11-07T00:00:00"/>
    <n v="57.92"/>
    <n v="24.38"/>
    <s v="Estonia"/>
    <s v="UU"/>
    <s v="Dead"/>
    <n v="1096"/>
    <x v="4"/>
  </r>
  <r>
    <x v="4"/>
    <n v="1983"/>
    <d v="1935-11-04T00:00:00"/>
    <n v="54.68"/>
    <n v="-5.52"/>
    <s v="UK"/>
    <s v="UU"/>
    <s v="Dead"/>
    <n v="25"/>
    <x v="0"/>
  </r>
  <r>
    <x v="7"/>
    <n v="1985"/>
    <d v="1913-10-06T00:00:00"/>
    <n v="54.9"/>
    <n v="-6.3"/>
    <s v="UK"/>
    <s v="DH"/>
    <s v="Dead"/>
    <n v="716"/>
    <x v="0"/>
  </r>
  <r>
    <x v="8"/>
    <n v="1983"/>
    <d v="1935-12-04T00:00:00"/>
    <n v="54.87"/>
    <n v="-6.18"/>
    <s v="UK"/>
    <s v="AH"/>
    <s v="Dead"/>
    <n v="60"/>
    <x v="0"/>
  </r>
  <r>
    <x v="0"/>
    <n v="1986"/>
    <d v="1927-03-09T00:00:00"/>
    <n v="54.9"/>
    <n v="-6.32"/>
    <s v="UK"/>
    <s v="UU"/>
    <s v="Alive"/>
    <n v="1247"/>
    <x v="0"/>
  </r>
  <r>
    <x v="5"/>
    <n v="1984"/>
    <d v="1925-09-05T00:00:00"/>
    <n v="53.38"/>
    <n v="-0.77"/>
    <s v="UK"/>
    <s v="UU"/>
    <s v="Dead"/>
    <n v="334"/>
    <x v="4"/>
  </r>
  <r>
    <x v="1"/>
    <n v="1997"/>
    <d v="1915-06-20T00:00:00"/>
    <n v="50.92"/>
    <n v="0.95"/>
    <s v="UK"/>
    <s v="ND"/>
    <s v="Dead"/>
    <n v="4987"/>
    <x v="0"/>
  </r>
  <r>
    <x v="4"/>
    <n v="1983"/>
    <d v="1916-11-03T00:00:00"/>
    <n v="54.88"/>
    <n v="-6.23"/>
    <s v="UK"/>
    <s v="DH"/>
    <s v="Dead"/>
    <n v="26"/>
    <x v="0"/>
  </r>
  <r>
    <x v="8"/>
    <n v="1983"/>
    <d v="1921-12-04T00:00:00"/>
    <n v="54.83"/>
    <n v="-6.12"/>
    <s v="UK"/>
    <s v="AH"/>
    <s v="Dead"/>
    <n v="55"/>
    <x v="0"/>
  </r>
  <r>
    <x v="4"/>
    <n v="1991"/>
    <d v="1927-11-12T00:00:00"/>
    <n v="53.73"/>
    <n v="-0.1"/>
    <s v="UK"/>
    <s v="DH"/>
    <s v="Dead"/>
    <n v="2958"/>
    <x v="4"/>
  </r>
  <r>
    <x v="6"/>
    <n v="1983"/>
    <d v="1921-01-03T00:00:00"/>
    <n v="53.32"/>
    <n v="-4.63"/>
    <s v="UK"/>
    <s v="AH"/>
    <s v="Dead"/>
    <n v="95"/>
    <x v="38"/>
  </r>
  <r>
    <x v="2"/>
    <n v="1984"/>
    <d v="1935-05-07T00:00:00"/>
    <n v="54.33"/>
    <n v="-5.58"/>
    <s v="UK"/>
    <s v="DH"/>
    <s v="Dead"/>
    <n v="595"/>
    <x v="4"/>
  </r>
  <r>
    <x v="8"/>
    <n v="1985"/>
    <d v="1915-12-06T00:00:00"/>
    <n v="54.25"/>
    <n v="-5.75"/>
    <s v="UK"/>
    <s v="UU"/>
    <s v="Dead"/>
    <n v="787"/>
    <x v="18"/>
  </r>
  <r>
    <x v="1"/>
    <n v="1984"/>
    <d v="1926-06-07T00:00:00"/>
    <n v="54.57"/>
    <n v="-5.78"/>
    <s v="UK"/>
    <s v="DH"/>
    <s v="Dead"/>
    <n v="248"/>
    <x v="0"/>
  </r>
  <r>
    <x v="2"/>
    <n v="1983"/>
    <d v="1933-05-05T00:00:00"/>
    <n v="54.53"/>
    <n v="-5.83"/>
    <s v="UK"/>
    <s v="UU"/>
    <s v="Dead"/>
    <n v="221"/>
    <x v="0"/>
  </r>
  <r>
    <x v="11"/>
    <n v="1983"/>
    <d v="1925-04-05T00:00:00"/>
    <n v="53.42"/>
    <n v="-1"/>
    <s v="UK"/>
    <s v="DH"/>
    <s v="Dead"/>
    <n v="175"/>
    <x v="27"/>
  </r>
  <r>
    <x v="0"/>
    <n v="1983"/>
    <d v="1916-03-05T00:00:00"/>
    <n v="53.35"/>
    <n v="-4.55"/>
    <s v="UK"/>
    <s v="UU"/>
    <s v="Dead"/>
    <n v="145"/>
    <x v="10"/>
  </r>
  <r>
    <x v="4"/>
    <n v="1984"/>
    <d v="1910-11-05T00:00:00"/>
    <n v="53.35"/>
    <n v="-4.53"/>
    <s v="UK"/>
    <s v="UU"/>
    <s v="Dead"/>
    <n v="383"/>
    <x v="10"/>
  </r>
  <r>
    <x v="6"/>
    <n v="1983"/>
    <d v="1907-01-04T00:00:00"/>
    <n v="52.95"/>
    <n v="-1.07"/>
    <s v="UK"/>
    <s v="UU"/>
    <s v="Dead"/>
    <n v="69"/>
    <x v="0"/>
  </r>
  <r>
    <x v="8"/>
    <n v="1983"/>
    <d v="1932-12-03T00:00:00"/>
    <n v="54.58"/>
    <n v="-5.92"/>
    <s v="UK"/>
    <s v="AH"/>
    <s v="Dead"/>
    <n v="62"/>
    <x v="23"/>
  </r>
  <r>
    <x v="5"/>
    <n v="1988"/>
    <d v="1928-09-08T00:00:00"/>
    <n v="52.58"/>
    <n v="-0.25"/>
    <s v="UK"/>
    <s v="UU"/>
    <s v="Dead"/>
    <n v="1806"/>
    <x v="43"/>
  </r>
  <r>
    <x v="4"/>
    <n v="1983"/>
    <d v="1927-11-04T00:00:00"/>
    <n v="53.38"/>
    <n v="-1.53"/>
    <s v="UK"/>
    <s v="UU"/>
    <s v="Dead"/>
    <n v="27"/>
    <x v="0"/>
  </r>
  <r>
    <x v="8"/>
    <n v="1983"/>
    <d v="1923-12-04T00:00:00"/>
    <n v="53.4"/>
    <n v="-1.53"/>
    <s v="UK"/>
    <s v="DH"/>
    <s v="Dead"/>
    <n v="49"/>
    <x v="24"/>
  </r>
  <r>
    <x v="4"/>
    <n v="1995"/>
    <d v="1907-11-16T00:00:00"/>
    <n v="53.4"/>
    <n v="-1.47"/>
    <s v="UK"/>
    <s v="UU"/>
    <s v="Dead"/>
    <n v="4417"/>
    <x v="12"/>
  </r>
  <r>
    <x v="4"/>
    <n v="1984"/>
    <d v="1923-11-05T00:00:00"/>
    <n v="53.37"/>
    <n v="-1.57"/>
    <s v="UK"/>
    <s v="AH"/>
    <s v="Dead"/>
    <n v="411"/>
    <x v="4"/>
  </r>
  <r>
    <x v="7"/>
    <n v="1993"/>
    <d v="1931-10-14T00:00:00"/>
    <n v="53.38"/>
    <n v="-1.53"/>
    <s v="UK"/>
    <s v="PD"/>
    <s v="Dead"/>
    <n v="3673"/>
    <x v="0"/>
  </r>
  <r>
    <x v="3"/>
    <n v="1995"/>
    <d v="1918-02-16T00:00:00"/>
    <n v="53.35"/>
    <n v="-1.32"/>
    <s v="UK"/>
    <s v="ND"/>
    <s v="Dead"/>
    <n v="4511"/>
    <x v="37"/>
  </r>
  <r>
    <x v="9"/>
    <n v="1987"/>
    <d v="1932-07-10T00:00:00"/>
    <n v="53.38"/>
    <n v="-1.53"/>
    <s v="UK"/>
    <s v="UU"/>
    <s v="Dead"/>
    <n v="1381"/>
    <x v="0"/>
  </r>
  <r>
    <x v="8"/>
    <n v="1983"/>
    <d v="1918-12-04T00:00:00"/>
    <n v="53.38"/>
    <n v="-1.53"/>
    <s v="UK"/>
    <s v="AH"/>
    <s v="Dead"/>
    <n v="56"/>
    <x v="0"/>
  </r>
  <r>
    <x v="5"/>
    <n v="1990"/>
    <d v="1928-09-10T00:00:00"/>
    <n v="51.75"/>
    <n v="-2.17"/>
    <s v="UK"/>
    <s v="UU"/>
    <s v="Dead"/>
    <n v="2475"/>
    <x v="38"/>
  </r>
  <r>
    <x v="4"/>
    <n v="1983"/>
    <d v="1923-11-04T00:00:00"/>
    <n v="53.4"/>
    <n v="-1.53"/>
    <s v="UK"/>
    <s v="ND"/>
    <s v="Dead"/>
    <n v="31"/>
    <x v="0"/>
  </r>
  <r>
    <x v="4"/>
    <n v="1983"/>
    <d v="1927-11-04T00:00:00"/>
    <n v="53.4"/>
    <n v="-1.53"/>
    <s v="UK"/>
    <s v="AH"/>
    <s v="Dead"/>
    <n v="34"/>
    <x v="0"/>
  </r>
  <r>
    <x v="7"/>
    <n v="1983"/>
    <d v="1933-10-04T00:00:00"/>
    <n v="53.42"/>
    <n v="-1.47"/>
    <s v="UK"/>
    <s v="AH"/>
    <s v="Alive"/>
    <n v="8"/>
    <x v="0"/>
  </r>
  <r>
    <x v="4"/>
    <n v="1983"/>
    <d v="1907-11-04T00:00:00"/>
    <n v="53.4"/>
    <n v="-1.53"/>
    <s v="UK"/>
    <s v="UU"/>
    <s v="Dead"/>
    <n v="13"/>
    <x v="0"/>
  </r>
  <r>
    <x v="4"/>
    <n v="1983"/>
    <d v="1932-11-03T00:00:00"/>
    <n v="53.38"/>
    <n v="-1.53"/>
    <s v="UK"/>
    <s v="AH"/>
    <s v="Dead"/>
    <n v="35"/>
    <x v="0"/>
  </r>
  <r>
    <x v="4"/>
    <n v="1988"/>
    <d v="1922-11-09T00:00:00"/>
    <n v="53.38"/>
    <n v="-1.5"/>
    <s v="UK"/>
    <s v="UU"/>
    <s v="Dead"/>
    <n v="1852"/>
    <x v="4"/>
  </r>
  <r>
    <x v="7"/>
    <n v="1986"/>
    <d v="1910-10-07T00:00:00"/>
    <n v="52.38"/>
    <n v="-1.53"/>
    <s v="UK"/>
    <s v="UU"/>
    <s v="Dead"/>
    <n v="1078"/>
    <x v="0"/>
  </r>
  <r>
    <x v="6"/>
    <n v="1983"/>
    <d v="1921-01-03T00:00:00"/>
    <n v="55.97"/>
    <n v="-4.07"/>
    <s v="UK"/>
    <s v="UU"/>
    <s v="Dead"/>
    <n v="86"/>
    <x v="0"/>
  </r>
  <r>
    <x v="4"/>
    <n v="1984"/>
    <d v="1923-11-05T00:00:00"/>
    <n v="52.75"/>
    <n v="-4.8"/>
    <s v="UK"/>
    <s v="UU"/>
    <s v="Dead"/>
    <n v="402"/>
    <x v="0"/>
  </r>
  <r>
    <x v="7"/>
    <n v="1989"/>
    <d v="1906-10-10T00:00:00"/>
    <n v="52.75"/>
    <n v="-4.8"/>
    <s v="UK"/>
    <s v="UU"/>
    <s v="Dead"/>
    <n v="2173"/>
    <x v="0"/>
  </r>
  <r>
    <x v="8"/>
    <n v="1984"/>
    <d v="1933-12-05T00:00:00"/>
    <n v="52.75"/>
    <n v="-4.8"/>
    <s v="UK"/>
    <s v="UU"/>
    <s v="Dead"/>
    <n v="433"/>
    <x v="0"/>
  </r>
  <r>
    <x v="7"/>
    <n v="1989"/>
    <d v="1916-10-09T00:00:00"/>
    <n v="52.42"/>
    <n v="-2.35"/>
    <s v="UK"/>
    <s v="DH"/>
    <s v="Dead"/>
    <n v="2201"/>
    <x v="12"/>
  </r>
  <r>
    <x v="4"/>
    <n v="1989"/>
    <d v="1916-11-09T00:00:00"/>
    <n v="51.78"/>
    <n v="-0.73"/>
    <s v="UK"/>
    <s v="DH"/>
    <s v="Dead"/>
    <n v="2200"/>
    <x v="4"/>
  </r>
  <r>
    <x v="8"/>
    <n v="1986"/>
    <d v="1906-12-07T00:00:00"/>
    <n v="57.17"/>
    <n v="-2.08"/>
    <s v="UK"/>
    <s v="UU"/>
    <s v="Unknown"/>
    <n v="1133"/>
    <x v="4"/>
  </r>
  <r>
    <x v="8"/>
    <n v="1983"/>
    <d v="1907-12-04T00:00:00"/>
    <n v="53.4"/>
    <n v="-1.53"/>
    <s v="UK"/>
    <s v="UU"/>
    <s v="Dead"/>
    <n v="31"/>
    <x v="24"/>
  </r>
  <r>
    <x v="3"/>
    <n v="1983"/>
    <d v="1911-02-04T00:00:00"/>
    <n v="53.38"/>
    <n v="-1.53"/>
    <s v="UK"/>
    <s v="UU"/>
    <s v="Dead"/>
    <n v="94"/>
    <x v="0"/>
  </r>
  <r>
    <x v="10"/>
    <n v="1985"/>
    <d v="1916-08-05T00:00:00"/>
    <n v="52.38"/>
    <n v="-1.53"/>
    <s v="UK"/>
    <s v="DH"/>
    <s v="Dead"/>
    <n v="645"/>
    <x v="0"/>
  </r>
  <r>
    <x v="6"/>
    <n v="1983"/>
    <d v="1909-01-03T00:00:00"/>
    <n v="53.38"/>
    <n v="-1.53"/>
    <s v="UK"/>
    <s v="AH"/>
    <s v="Dead"/>
    <n v="58"/>
    <x v="0"/>
  </r>
  <r>
    <x v="7"/>
    <n v="1983"/>
    <d v="1928-10-03T00:00:00"/>
    <n v="52.5"/>
    <n v="-1.52"/>
    <s v="UK"/>
    <s v="ND"/>
    <s v="Alive"/>
    <n v="17"/>
    <x v="0"/>
  </r>
  <r>
    <x v="2"/>
    <n v="1984"/>
    <d v="1929-05-06T00:00:00"/>
    <n v="55.88"/>
    <n v="22"/>
    <s v="Lithuania"/>
    <s v="DH"/>
    <s v="Dead"/>
    <n v="591"/>
    <x v="0"/>
  </r>
  <r>
    <x v="8"/>
    <n v="1983"/>
    <d v="1920-12-03T00:00:00"/>
    <n v="52.35"/>
    <n v="4.53"/>
    <s v="Netherlands"/>
    <s v="UU"/>
    <s v="Dead"/>
    <n v="55"/>
    <x v="24"/>
  </r>
  <r>
    <x v="10"/>
    <n v="1984"/>
    <d v="1918-08-05T00:00:00"/>
    <n v="52.47"/>
    <n v="4.62"/>
    <s v="Netherlands"/>
    <s v="AH"/>
    <s v="Dead"/>
    <n v="295"/>
    <x v="20"/>
  </r>
  <r>
    <x v="7"/>
    <n v="1985"/>
    <d v="1909-10-06T00:00:00"/>
    <n v="52.87"/>
    <n v="4.72"/>
    <s v="Netherlands"/>
    <s v="DH"/>
    <s v="Dead"/>
    <n v="710"/>
    <x v="10"/>
  </r>
  <r>
    <x v="5"/>
    <n v="1988"/>
    <d v="1935-09-09T00:00:00"/>
    <n v="52.27"/>
    <n v="4.5199999999999996"/>
    <s v="Netherlands"/>
    <s v="DH"/>
    <s v="Dead"/>
    <n v="1801"/>
    <x v="11"/>
  </r>
  <r>
    <x v="0"/>
    <n v="1983"/>
    <d v="1929-03-05T00:00:00"/>
    <n v="52.32"/>
    <n v="4.5199999999999996"/>
    <s v="Netherlands"/>
    <s v="UU"/>
    <s v="Unknown"/>
    <n v="148"/>
    <x v="12"/>
  </r>
  <r>
    <x v="6"/>
    <n v="1983"/>
    <d v="1928-01-04T00:00:00"/>
    <n v="52.2"/>
    <n v="4.37"/>
    <s v="Netherlands"/>
    <s v="UU"/>
    <s v="Unknown"/>
    <n v="88"/>
    <x v="10"/>
  </r>
  <r>
    <x v="4"/>
    <n v="1984"/>
    <d v="1935-11-05T00:00:00"/>
    <n v="53.05"/>
    <n v="4.75"/>
    <s v="Netherlands"/>
    <s v="UU"/>
    <s v="Unknown"/>
    <n v="405"/>
    <x v="4"/>
  </r>
  <r>
    <x v="7"/>
    <n v="1985"/>
    <d v="1929-10-06T00:00:00"/>
    <n v="53.05"/>
    <n v="4.72"/>
    <s v="Netherlands"/>
    <s v="UU"/>
    <s v="Dead"/>
    <n v="715"/>
    <x v="0"/>
  </r>
  <r>
    <x v="6"/>
    <n v="1990"/>
    <d v="1921-01-10T00:00:00"/>
    <n v="52.53"/>
    <n v="5.43"/>
    <s v="Netherlands"/>
    <s v="UU"/>
    <s v="Dead"/>
    <n v="2633"/>
    <x v="99"/>
  </r>
  <r>
    <x v="8"/>
    <n v="1983"/>
    <d v="1923-12-04T00:00:00"/>
    <n v="63.42"/>
    <n v="10.45"/>
    <s v="Norway"/>
    <s v="UU"/>
    <s v="Dead"/>
    <n v="41"/>
    <x v="0"/>
  </r>
  <r>
    <x v="8"/>
    <n v="1983"/>
    <d v="1907-12-04T00:00:00"/>
    <n v="60.47"/>
    <n v="12.07"/>
    <s v="Norway"/>
    <s v="UU"/>
    <s v="Dead"/>
    <n v="36"/>
    <x v="0"/>
  </r>
  <r>
    <x v="9"/>
    <n v="1985"/>
    <d v="1924-07-08T00:00:00"/>
    <n v="63.42"/>
    <n v="10.38"/>
    <s v="Norway"/>
    <s v="UU"/>
    <s v="Dead"/>
    <n v="613"/>
    <x v="10"/>
  </r>
  <r>
    <x v="4"/>
    <n v="1983"/>
    <d v="1924-11-03T00:00:00"/>
    <n v="63.42"/>
    <n v="10.45"/>
    <s v="Norway"/>
    <s v="UU"/>
    <s v="Dead"/>
    <n v="20"/>
    <x v="0"/>
  </r>
  <r>
    <x v="4"/>
    <n v="1983"/>
    <d v="1917-11-04T00:00:00"/>
    <n v="63.43"/>
    <n v="10.38"/>
    <s v="Norway"/>
    <s v="UU"/>
    <s v="Dead"/>
    <n v="13"/>
    <x v="10"/>
  </r>
  <r>
    <x v="5"/>
    <n v="1984"/>
    <d v="1909-09-05T00:00:00"/>
    <n v="63.47"/>
    <n v="11.12"/>
    <s v="Norway"/>
    <s v="UU"/>
    <s v="Dead"/>
    <n v="309"/>
    <x v="41"/>
  </r>
  <r>
    <x v="8"/>
    <n v="1983"/>
    <d v="1918-12-04T00:00:00"/>
    <n v="63.43"/>
    <n v="10.38"/>
    <s v="Norway"/>
    <s v="AH"/>
    <s v="Dead"/>
    <n v="43"/>
    <x v="10"/>
  </r>
  <r>
    <x v="9"/>
    <n v="1984"/>
    <d v="1929-07-07T00:00:00"/>
    <n v="63.42"/>
    <n v="10.42"/>
    <s v="Norway"/>
    <s v="PD"/>
    <s v="Dead"/>
    <n v="268"/>
    <x v="0"/>
  </r>
  <r>
    <x v="7"/>
    <n v="1986"/>
    <d v="1925-10-07T00:00:00"/>
    <n v="63.47"/>
    <n v="10.95"/>
    <s v="Norway"/>
    <s v="UU"/>
    <s v="Dead"/>
    <n v="1088"/>
    <x v="24"/>
  </r>
  <r>
    <x v="4"/>
    <n v="1983"/>
    <d v="1921-11-04T00:00:00"/>
    <n v="58.1"/>
    <n v="6.72"/>
    <s v="Norway"/>
    <s v="UU"/>
    <s v="Dead"/>
    <n v="15"/>
    <x v="21"/>
  </r>
  <r>
    <x v="10"/>
    <n v="1984"/>
    <d v="1910-08-05T00:00:00"/>
    <n v="59.28"/>
    <n v="5.25"/>
    <s v="Norway"/>
    <s v="UU"/>
    <s v="Unknown"/>
    <n v="292"/>
    <x v="0"/>
  </r>
  <r>
    <x v="8"/>
    <n v="1983"/>
    <d v="1930-12-04T00:00:00"/>
    <n v="63.43"/>
    <n v="10.38"/>
    <s v="Norway"/>
    <s v="UU"/>
    <s v="Dead"/>
    <n v="57"/>
    <x v="12"/>
  </r>
  <r>
    <x v="8"/>
    <n v="1983"/>
    <d v="1923-12-04T00:00:00"/>
    <n v="63.43"/>
    <n v="10.38"/>
    <s v="Norway"/>
    <s v="AH"/>
    <s v="Dead"/>
    <n v="50"/>
    <x v="12"/>
  </r>
  <r>
    <x v="0"/>
    <n v="1983"/>
    <d v="1921-03-05T00:00:00"/>
    <n v="59.43"/>
    <n v="5.25"/>
    <s v="Norway"/>
    <s v="UU"/>
    <s v="Unknown"/>
    <n v="142"/>
    <x v="24"/>
  </r>
  <r>
    <x v="8"/>
    <n v="1986"/>
    <d v="1914-12-07T00:00:00"/>
    <n v="59.42"/>
    <n v="5.27"/>
    <s v="Norway"/>
    <s v="AH"/>
    <s v="Dead"/>
    <n v="1140"/>
    <x v="24"/>
  </r>
  <r>
    <x v="3"/>
    <n v="1987"/>
    <d v="1907-02-08T00:00:00"/>
    <n v="59.47"/>
    <n v="5.25"/>
    <s v="Norway"/>
    <s v="UU"/>
    <s v="Dead"/>
    <n v="1556"/>
    <x v="12"/>
  </r>
  <r>
    <x v="0"/>
    <n v="1983"/>
    <d v="1918-03-06T00:00:00"/>
    <n v="59.45"/>
    <n v="5.25"/>
    <s v="Norway"/>
    <s v="DH"/>
    <s v="Dead"/>
    <n v="133"/>
    <x v="24"/>
  </r>
  <r>
    <x v="4"/>
    <n v="1983"/>
    <d v="1917-11-04T00:00:00"/>
    <n v="62.75"/>
    <n v="7.23"/>
    <s v="Norway"/>
    <s v="ND"/>
    <s v="Dead"/>
    <n v="19"/>
    <x v="21"/>
  </r>
  <r>
    <x v="8"/>
    <n v="1983"/>
    <d v="1920-12-03T00:00:00"/>
    <n v="62.75"/>
    <n v="7.22"/>
    <s v="Norway"/>
    <s v="UU"/>
    <s v="Dead"/>
    <n v="52"/>
    <x v="0"/>
  </r>
  <r>
    <x v="4"/>
    <n v="1983"/>
    <d v="1930-11-04T00:00:00"/>
    <n v="62.75"/>
    <n v="7.23"/>
    <s v="Norway"/>
    <s v="UU"/>
    <s v="Dead"/>
    <n v="32"/>
    <x v="0"/>
  </r>
  <r>
    <x v="4"/>
    <n v="1983"/>
    <d v="1916-11-03T00:00:00"/>
    <n v="62.75"/>
    <n v="7.23"/>
    <s v="Norway"/>
    <s v="UU"/>
    <s v="Dead"/>
    <n v="18"/>
    <x v="0"/>
  </r>
  <r>
    <x v="0"/>
    <n v="1983"/>
    <d v="1917-03-05T00:00:00"/>
    <n v="62.75"/>
    <n v="7.23"/>
    <s v="Norway"/>
    <s v="UU"/>
    <s v="Dead"/>
    <n v="140"/>
    <x v="0"/>
  </r>
  <r>
    <x v="8"/>
    <n v="1984"/>
    <d v="1907-12-05T00:00:00"/>
    <n v="62.75"/>
    <n v="7.23"/>
    <s v="Norway"/>
    <s v="UU"/>
    <s v="Unknown"/>
    <n v="405"/>
    <x v="0"/>
  </r>
  <r>
    <x v="5"/>
    <n v="1984"/>
    <d v="1927-09-05T00:00:00"/>
    <n v="62.75"/>
    <n v="7.23"/>
    <s v="Norway"/>
    <s v="UU"/>
    <s v="Dead"/>
    <n v="334"/>
    <x v="0"/>
  </r>
  <r>
    <x v="4"/>
    <n v="1983"/>
    <d v="1920-11-03T00:00:00"/>
    <n v="62.75"/>
    <n v="7.23"/>
    <s v="Norway"/>
    <s v="UU"/>
    <s v="Dead"/>
    <n v="22"/>
    <x v="0"/>
  </r>
  <r>
    <x v="8"/>
    <n v="1983"/>
    <d v="1930-12-04T00:00:00"/>
    <n v="63.12"/>
    <n v="7.75"/>
    <s v="Norway"/>
    <s v="PD"/>
    <s v="Dead"/>
    <n v="57"/>
    <x v="0"/>
  </r>
  <r>
    <x v="8"/>
    <n v="1983"/>
    <d v="1920-12-03T00:00:00"/>
    <n v="63.12"/>
    <n v="7.75"/>
    <s v="Norway"/>
    <s v="UU"/>
    <s v="Dead"/>
    <n v="47"/>
    <x v="0"/>
  </r>
  <r>
    <x v="8"/>
    <n v="1983"/>
    <d v="1915-12-04T00:00:00"/>
    <n v="63.12"/>
    <n v="7.75"/>
    <s v="Norway"/>
    <s v="PD"/>
    <s v="Dead"/>
    <n v="40"/>
    <x v="24"/>
  </r>
  <r>
    <x v="8"/>
    <n v="1983"/>
    <d v="1928-12-03T00:00:00"/>
    <n v="54.4"/>
    <n v="18.63"/>
    <s v="Poland"/>
    <s v="UU"/>
    <s v="Dead"/>
    <n v="56"/>
    <x v="0"/>
  </r>
  <r>
    <x v="8"/>
    <n v="1983"/>
    <d v="1915-12-04T00:00:00"/>
    <n v="61.53"/>
    <n v="21.68"/>
    <s v="Finland"/>
    <s v="PD"/>
    <s v="Dead"/>
    <n v="33"/>
    <x v="0"/>
  </r>
  <r>
    <x v="9"/>
    <n v="1984"/>
    <d v="1916-07-07T00:00:00"/>
    <n v="60.63"/>
    <n v="25.33"/>
    <s v="Finland"/>
    <s v="DH"/>
    <s v="Dead"/>
    <n v="265"/>
    <x v="14"/>
  </r>
  <r>
    <x v="5"/>
    <n v="1984"/>
    <d v="1927-09-05T00:00:00"/>
    <n v="61.73"/>
    <n v="23.35"/>
    <s v="Finland"/>
    <s v="UU"/>
    <s v="Dead"/>
    <n v="322"/>
    <x v="10"/>
  </r>
  <r>
    <x v="4"/>
    <n v="1983"/>
    <d v="1929-11-04T00:00:00"/>
    <n v="60.82"/>
    <n v="23.65"/>
    <s v="Finland"/>
    <s v="UU"/>
    <s v="Dead"/>
    <n v="27"/>
    <x v="0"/>
  </r>
  <r>
    <x v="0"/>
    <n v="1983"/>
    <d v="1919-03-06T00:00:00"/>
    <n v="66.78"/>
    <n v="24"/>
    <s v="Finland"/>
    <s v="AH"/>
    <s v="Dead"/>
    <n v="128"/>
    <x v="24"/>
  </r>
  <r>
    <x v="6"/>
    <n v="1983"/>
    <d v="1937-01-03T00:00:00"/>
    <n v="66.8"/>
    <n v="24"/>
    <s v="Finland"/>
    <s v="UU"/>
    <s v="Dead"/>
    <n v="85"/>
    <x v="0"/>
  </r>
  <r>
    <x v="7"/>
    <n v="2002"/>
    <d v="1910-10-23T00:00:00"/>
    <n v="66.819999999999993"/>
    <n v="23"/>
    <s v="Finland"/>
    <s v="UU"/>
    <s v="Dead"/>
    <n v="6907"/>
    <x v="9"/>
  </r>
  <r>
    <x v="3"/>
    <n v="1983"/>
    <d v="1931-02-04T00:00:00"/>
    <n v="63.13"/>
    <n v="23.1"/>
    <s v="Finland"/>
    <s v="AH"/>
    <s v="Dead"/>
    <n v="117"/>
    <x v="0"/>
  </r>
  <r>
    <x v="5"/>
    <n v="1984"/>
    <d v="1917-09-05T00:00:00"/>
    <n v="63.48"/>
    <n v="24.77"/>
    <s v="Finland"/>
    <s v="DH"/>
    <s v="Dead"/>
    <n v="317"/>
    <x v="87"/>
  </r>
  <r>
    <x v="8"/>
    <n v="1983"/>
    <d v="1920-12-03T00:00:00"/>
    <n v="62.33"/>
    <n v="29.55"/>
    <s v="Finland"/>
    <s v="UU"/>
    <s v="Dead"/>
    <n v="40"/>
    <x v="3"/>
  </r>
  <r>
    <x v="3"/>
    <n v="1983"/>
    <d v="1931-02-04T00:00:00"/>
    <n v="61.53"/>
    <n v="21.67"/>
    <s v="Finland"/>
    <s v="UU"/>
    <s v="Dead"/>
    <n v="118"/>
    <x v="21"/>
  </r>
  <r>
    <x v="8"/>
    <n v="1983"/>
    <d v="1919-12-04T00:00:00"/>
    <n v="61.52"/>
    <n v="21.67"/>
    <s v="Finland"/>
    <s v="UU"/>
    <s v="Dead"/>
    <n v="45"/>
    <x v="4"/>
  </r>
  <r>
    <x v="0"/>
    <n v="1983"/>
    <d v="1914-03-06T00:00:00"/>
    <n v="62"/>
    <n v="24"/>
    <s v="Finland"/>
    <s v="DH"/>
    <s v="Dead"/>
    <n v="124"/>
    <x v="51"/>
  </r>
  <r>
    <x v="5"/>
    <n v="1984"/>
    <d v="1918-09-05T00:00:00"/>
    <n v="62.67"/>
    <n v="26.83"/>
    <s v="Finland"/>
    <s v="ND"/>
    <s v="Dead"/>
    <n v="328"/>
    <x v="10"/>
  </r>
  <r>
    <x v="3"/>
    <n v="1983"/>
    <d v="1927-02-04T00:00:00"/>
    <n v="62.67"/>
    <n v="26.83"/>
    <s v="Finland"/>
    <s v="DH"/>
    <s v="Dead"/>
    <n v="122"/>
    <x v="38"/>
  </r>
  <r>
    <x v="6"/>
    <n v="1984"/>
    <d v="1933-01-04T00:00:00"/>
    <n v="62.83"/>
    <n v="27.67"/>
    <s v="Finland"/>
    <s v="DH"/>
    <s v="Dead"/>
    <n v="454"/>
    <x v="90"/>
  </r>
  <r>
    <x v="6"/>
    <n v="1983"/>
    <d v="1929-01-03T00:00:00"/>
    <n v="62.57"/>
    <n v="27.18"/>
    <s v="Finland"/>
    <s v="UU"/>
    <s v="Dead"/>
    <n v="82"/>
    <x v="0"/>
  </r>
  <r>
    <x v="4"/>
    <n v="1984"/>
    <d v="1910-11-05T00:00:00"/>
    <n v="63.1"/>
    <n v="22.93"/>
    <s v="Finland"/>
    <s v="DH"/>
    <s v="Dead"/>
    <n v="366"/>
    <x v="0"/>
  </r>
  <r>
    <x v="6"/>
    <n v="1983"/>
    <d v="1922-01-04T00:00:00"/>
    <n v="62.63"/>
    <n v="27.17"/>
    <s v="Finland"/>
    <s v="UU"/>
    <s v="Dead"/>
    <n v="74"/>
    <x v="0"/>
  </r>
  <r>
    <x v="5"/>
    <n v="1986"/>
    <d v="1909-09-07T00:00:00"/>
    <n v="62.55"/>
    <n v="27.13"/>
    <s v="Finland"/>
    <s v="AH"/>
    <s v="Dead"/>
    <n v="1036"/>
    <x v="3"/>
  </r>
  <r>
    <x v="6"/>
    <n v="1983"/>
    <d v="1921-01-03T00:00:00"/>
    <n v="62.5"/>
    <n v="27"/>
    <s v="Finland"/>
    <s v="UU"/>
    <s v="Dead"/>
    <n v="73"/>
    <x v="20"/>
  </r>
  <r>
    <x v="6"/>
    <n v="1983"/>
    <d v="1916-01-04T00:00:00"/>
    <n v="62.53"/>
    <n v="27.17"/>
    <s v="Finland"/>
    <s v="UU"/>
    <s v="Dead"/>
    <n v="66"/>
    <x v="0"/>
  </r>
  <r>
    <x v="4"/>
    <n v="1983"/>
    <d v="1925-11-04T00:00:00"/>
    <n v="62.53"/>
    <n v="27.23"/>
    <s v="Finland"/>
    <s v="UU"/>
    <s v="Dead"/>
    <n v="13"/>
    <x v="0"/>
  </r>
  <r>
    <x v="3"/>
    <n v="1983"/>
    <d v="1907-02-04T00:00:00"/>
    <n v="62.6"/>
    <n v="27.17"/>
    <s v="Finland"/>
    <s v="UU"/>
    <s v="Dead"/>
    <n v="79"/>
    <x v="21"/>
  </r>
  <r>
    <x v="10"/>
    <n v="1984"/>
    <d v="1910-08-05T00:00:00"/>
    <n v="55.63"/>
    <n v="13.48"/>
    <s v="Sweden"/>
    <s v="DH"/>
    <s v="Dead"/>
    <n v="304"/>
    <x v="10"/>
  </r>
  <r>
    <x v="8"/>
    <n v="1983"/>
    <d v="1920-12-03T00:00:00"/>
    <n v="63.37"/>
    <n v="14.5"/>
    <s v="Sweden"/>
    <s v="UU"/>
    <s v="Dead"/>
    <n v="39"/>
    <x v="0"/>
  </r>
  <r>
    <x v="5"/>
    <n v="1994"/>
    <d v="1929-09-15T00:00:00"/>
    <n v="63.32"/>
    <n v="14.4"/>
    <s v="Sweden"/>
    <s v="DH"/>
    <s v="Dead"/>
    <n v="3975"/>
    <x v="38"/>
  </r>
  <r>
    <x v="3"/>
    <n v="1983"/>
    <d v="1920-02-04T00:00:00"/>
    <n v="57.9"/>
    <n v="12.05"/>
    <s v="Sweden"/>
    <s v="UU"/>
    <s v="Dead"/>
    <n v="102"/>
    <x v="21"/>
  </r>
  <r>
    <x v="8"/>
    <n v="1983"/>
    <d v="1934-12-04T00:00:00"/>
    <n v="57.92"/>
    <n v="12.07"/>
    <s v="Sweden"/>
    <s v="UU"/>
    <s v="Dead"/>
    <n v="55"/>
    <x v="24"/>
  </r>
  <r>
    <x v="1"/>
    <n v="1985"/>
    <d v="1914-06-08T00:00:00"/>
    <n v="60.7"/>
    <n v="15.03"/>
    <s v="Sweden"/>
    <s v="UU"/>
    <s v="Unknown"/>
    <n v="582"/>
    <x v="0"/>
  </r>
  <r>
    <x v="4"/>
    <n v="1983"/>
    <d v="1929-11-04T00:00:00"/>
    <n v="55.72"/>
    <n v="13.48"/>
    <s v="Sweden"/>
    <s v="UU"/>
    <s v="Dead"/>
    <n v="35"/>
    <x v="13"/>
  </r>
  <r>
    <x v="2"/>
    <n v="1987"/>
    <d v="1933-05-09T00:00:00"/>
    <n v="55.67"/>
    <n v="13.48"/>
    <s v="Sweden"/>
    <s v="DH"/>
    <s v="Dead"/>
    <n v="1675"/>
    <x v="4"/>
  </r>
  <r>
    <x v="11"/>
    <n v="1983"/>
    <d v="1925-04-05T00:00:00"/>
    <n v="55.63"/>
    <n v="13.48"/>
    <s v="Sweden"/>
    <s v="UU"/>
    <s v="Dead"/>
    <n v="171"/>
    <x v="18"/>
  </r>
  <r>
    <x v="4"/>
    <n v="1983"/>
    <d v="1934-11-04T00:00:00"/>
    <n v="59.6"/>
    <n v="15.23"/>
    <s v="Sweden"/>
    <s v="UU"/>
    <s v="Dead"/>
    <n v="33"/>
    <x v="0"/>
  </r>
  <r>
    <x v="10"/>
    <n v="1989"/>
    <d v="1920-08-09T00:00:00"/>
    <n v="49.63"/>
    <n v="17.28"/>
    <s v="Czech Republic"/>
    <s v="DH"/>
    <s v="Dead"/>
    <n v="1740"/>
    <x v="10"/>
  </r>
  <r>
    <x v="0"/>
    <n v="1984"/>
    <d v="1910-03-07T00:00:00"/>
    <n v="49.18"/>
    <n v="15.08"/>
    <s v="Czech Republic"/>
    <s v="RH"/>
    <s v="Alive"/>
    <n v="126"/>
    <x v="24"/>
  </r>
  <r>
    <x v="4"/>
    <n v="1984"/>
    <d v="1932-11-04T00:00:00"/>
    <n v="50.43"/>
    <n v="15.13"/>
    <s v="Czech Republic"/>
    <s v="UU"/>
    <s v="Dead"/>
    <n v="10"/>
    <x v="0"/>
  </r>
  <r>
    <x v="11"/>
    <n v="1985"/>
    <d v="1913-04-07T00:00:00"/>
    <n v="50.38"/>
    <n v="11.17"/>
    <s v="Germany"/>
    <s v="AH"/>
    <s v="Dead"/>
    <n v="537"/>
    <x v="38"/>
  </r>
  <r>
    <x v="4"/>
    <n v="1984"/>
    <d v="1929-11-05T00:00:00"/>
    <n v="51.85"/>
    <n v="12.05"/>
    <s v="Germany"/>
    <s v="UU"/>
    <s v="Dead"/>
    <n v="28"/>
    <x v="0"/>
  </r>
  <r>
    <x v="4"/>
    <n v="1984"/>
    <d v="1929-11-05T00:00:00"/>
    <n v="51.85"/>
    <n v="12.05"/>
    <s v="Germany"/>
    <s v="UU"/>
    <s v="Dead"/>
    <n v="28"/>
    <x v="0"/>
  </r>
  <r>
    <x v="3"/>
    <n v="1985"/>
    <d v="1918-02-06T00:00:00"/>
    <n v="56.15"/>
    <n v="10.220000000000001"/>
    <s v="Denmark"/>
    <s v="UU"/>
    <s v="Dead"/>
    <n v="481"/>
    <x v="86"/>
  </r>
  <r>
    <x v="4"/>
    <n v="1985"/>
    <d v="1910-11-06T00:00:00"/>
    <n v="58.47"/>
    <n v="24.82"/>
    <s v="Estonia"/>
    <s v="DH"/>
    <s v="Dead"/>
    <n v="383"/>
    <x v="0"/>
  </r>
  <r>
    <x v="5"/>
    <n v="1986"/>
    <d v="1932-09-06T00:00:00"/>
    <n v="59.43"/>
    <n v="24.72"/>
    <s v="Estonia"/>
    <s v="UU"/>
    <s v="Dead"/>
    <n v="701"/>
    <x v="12"/>
  </r>
  <r>
    <x v="8"/>
    <n v="1984"/>
    <d v="1915-12-05T00:00:00"/>
    <n v="59.25"/>
    <n v="25.83"/>
    <s v="Estonia"/>
    <s v="RH"/>
    <s v="Dead"/>
    <n v="48"/>
    <x v="0"/>
  </r>
  <r>
    <x v="3"/>
    <n v="1984"/>
    <d v="1918-02-05T00:00:00"/>
    <n v="59.25"/>
    <n v="25.83"/>
    <s v="Estonia"/>
    <s v="UU"/>
    <s v="Dead"/>
    <n v="111"/>
    <x v="0"/>
  </r>
  <r>
    <x v="0"/>
    <n v="1984"/>
    <d v="1929-03-06T00:00:00"/>
    <n v="52.37"/>
    <n v="-0.73"/>
    <s v="UK"/>
    <s v="UU"/>
    <s v="Dead"/>
    <n v="148"/>
    <x v="10"/>
  </r>
  <r>
    <x v="11"/>
    <n v="1985"/>
    <d v="1930-04-08T00:00:00"/>
    <n v="54.33"/>
    <n v="-6.35"/>
    <s v="UK"/>
    <s v="DH"/>
    <s v="Dead"/>
    <n v="561"/>
    <x v="0"/>
  </r>
  <r>
    <x v="4"/>
    <n v="1984"/>
    <d v="1932-11-04T00:00:00"/>
    <n v="54.63"/>
    <n v="-5.6"/>
    <s v="UK"/>
    <s v="UU"/>
    <s v="Dead"/>
    <n v="43"/>
    <x v="0"/>
  </r>
  <r>
    <x v="8"/>
    <n v="1984"/>
    <d v="1916-12-04T00:00:00"/>
    <n v="53.17"/>
    <n v="-4.3499999999999996"/>
    <s v="UK"/>
    <s v="AH"/>
    <s v="Dead"/>
    <n v="63"/>
    <x v="0"/>
  </r>
  <r>
    <x v="10"/>
    <n v="1985"/>
    <d v="1916-08-05T00:00:00"/>
    <n v="53.25"/>
    <n v="-4.18"/>
    <s v="UK"/>
    <s v="DH"/>
    <s v="Dead"/>
    <n v="300"/>
    <x v="37"/>
  </r>
  <r>
    <x v="4"/>
    <n v="1990"/>
    <d v="1913-11-11T00:00:00"/>
    <n v="53.18"/>
    <n v="-3.42"/>
    <s v="UK"/>
    <s v="UU"/>
    <s v="Unknown"/>
    <n v="2215"/>
    <x v="56"/>
  </r>
  <r>
    <x v="5"/>
    <n v="1985"/>
    <d v="1926-09-06T00:00:00"/>
    <n v="53.05"/>
    <n v="-4.25"/>
    <s v="UK"/>
    <s v="DH"/>
    <s v="Dead"/>
    <n v="335"/>
    <x v="37"/>
  </r>
  <r>
    <x v="2"/>
    <n v="1986"/>
    <d v="1933-05-08T00:00:00"/>
    <n v="55.93"/>
    <n v="-4.33"/>
    <s v="UK"/>
    <s v="UU"/>
    <s v="Dead"/>
    <n v="953"/>
    <x v="10"/>
  </r>
  <r>
    <x v="8"/>
    <n v="1984"/>
    <d v="1908-12-04T00:00:00"/>
    <n v="52.75"/>
    <n v="-4.8"/>
    <s v="UK"/>
    <s v="UU"/>
    <s v="Dead"/>
    <n v="34"/>
    <x v="0"/>
  </r>
  <r>
    <x v="2"/>
    <n v="1984"/>
    <d v="1927-05-07T00:00:00"/>
    <n v="51.77"/>
    <n v="-0.77"/>
    <s v="UK"/>
    <s v="ND"/>
    <s v="Dead"/>
    <n v="219"/>
    <x v="0"/>
  </r>
  <r>
    <x v="4"/>
    <n v="1986"/>
    <d v="1915-11-07T00:00:00"/>
    <n v="51.77"/>
    <n v="-0.75"/>
    <s v="UK"/>
    <s v="DH"/>
    <s v="Dead"/>
    <n v="750"/>
    <x v="0"/>
  </r>
  <r>
    <x v="7"/>
    <n v="1985"/>
    <d v="1920-10-05T00:00:00"/>
    <n v="52.8"/>
    <n v="-1.55"/>
    <s v="UK"/>
    <s v="DH"/>
    <s v="Dead"/>
    <n v="358"/>
    <x v="24"/>
  </r>
  <r>
    <x v="5"/>
    <n v="1985"/>
    <d v="1919-09-06T00:00:00"/>
    <n v="53.38"/>
    <n v="-1.53"/>
    <s v="UK"/>
    <s v="UU"/>
    <s v="Dead"/>
    <n v="326"/>
    <x v="0"/>
  </r>
  <r>
    <x v="3"/>
    <n v="1984"/>
    <d v="1909-02-04T00:00:00"/>
    <n v="53.38"/>
    <n v="-1.53"/>
    <s v="UK"/>
    <s v="UU"/>
    <s v="Dead"/>
    <n v="102"/>
    <x v="0"/>
  </r>
  <r>
    <x v="11"/>
    <n v="1985"/>
    <d v="1915-04-08T00:00:00"/>
    <n v="53.38"/>
    <n v="-1.53"/>
    <s v="UK"/>
    <s v="AH"/>
    <s v="Dead"/>
    <n v="533"/>
    <x v="0"/>
  </r>
  <r>
    <x v="8"/>
    <n v="1984"/>
    <d v="1909-12-05T00:00:00"/>
    <n v="53.38"/>
    <n v="-1.53"/>
    <s v="UK"/>
    <s v="AH"/>
    <s v="Dead"/>
    <n v="32"/>
    <x v="0"/>
  </r>
  <r>
    <x v="7"/>
    <n v="1986"/>
    <d v="1926-10-07T00:00:00"/>
    <n v="53.38"/>
    <n v="-1.53"/>
    <s v="UK"/>
    <s v="UU"/>
    <s v="Dead"/>
    <n v="718"/>
    <x v="0"/>
  </r>
  <r>
    <x v="8"/>
    <n v="1985"/>
    <d v="1908-12-05T00:00:00"/>
    <n v="53.38"/>
    <n v="-1.53"/>
    <s v="UK"/>
    <s v="AH"/>
    <s v="Dead"/>
    <n v="396"/>
    <x v="0"/>
  </r>
  <r>
    <x v="7"/>
    <n v="1985"/>
    <d v="1928-10-05T00:00:00"/>
    <n v="53.38"/>
    <n v="-1.53"/>
    <s v="UK"/>
    <s v="DH"/>
    <s v="Dead"/>
    <n v="353"/>
    <x v="0"/>
  </r>
  <r>
    <x v="2"/>
    <n v="1985"/>
    <d v="1918-05-08T00:00:00"/>
    <n v="53.38"/>
    <n v="-1.53"/>
    <s v="UK"/>
    <s v="DH"/>
    <s v="Dead"/>
    <n v="552"/>
    <x v="0"/>
  </r>
  <r>
    <x v="8"/>
    <n v="1985"/>
    <d v="1908-12-05T00:00:00"/>
    <n v="53.38"/>
    <n v="-1.53"/>
    <s v="UK"/>
    <s v="UU"/>
    <s v="Dead"/>
    <n v="390"/>
    <x v="0"/>
  </r>
  <r>
    <x v="7"/>
    <n v="1985"/>
    <d v="1928-10-05T00:00:00"/>
    <n v="53.38"/>
    <n v="-1.53"/>
    <s v="UK"/>
    <s v="DH"/>
    <s v="Dead"/>
    <n v="348"/>
    <x v="0"/>
  </r>
  <r>
    <x v="4"/>
    <n v="1989"/>
    <d v="1906-11-10T00:00:00"/>
    <n v="53.4"/>
    <n v="-1.53"/>
    <s v="UK"/>
    <s v="DH"/>
    <s v="Dead"/>
    <n v="1850"/>
    <x v="24"/>
  </r>
  <r>
    <x v="0"/>
    <n v="1995"/>
    <d v="1928-03-17T00:00:00"/>
    <n v="53.45"/>
    <n v="-1.3"/>
    <s v="UK"/>
    <s v="UU"/>
    <s v="Dead"/>
    <n v="4178"/>
    <x v="34"/>
  </r>
  <r>
    <x v="4"/>
    <n v="1984"/>
    <d v="1915-11-05T00:00:00"/>
    <n v="53.38"/>
    <n v="-1.53"/>
    <s v="UK"/>
    <s v="UU"/>
    <s v="Dead"/>
    <n v="20"/>
    <x v="0"/>
  </r>
  <r>
    <x v="6"/>
    <n v="1989"/>
    <d v="1921-01-09T00:00:00"/>
    <n v="53.38"/>
    <n v="-1.58"/>
    <s v="UK"/>
    <s v="UU"/>
    <s v="Dead"/>
    <n v="1912"/>
    <x v="0"/>
  </r>
  <r>
    <x v="8"/>
    <n v="1984"/>
    <d v="1917-12-05T00:00:00"/>
    <n v="51.37"/>
    <n v="-0.47"/>
    <s v="UK"/>
    <s v="UU"/>
    <s v="Dead"/>
    <n v="53"/>
    <x v="0"/>
  </r>
  <r>
    <x v="10"/>
    <n v="1987"/>
    <d v="1932-08-07T00:00:00"/>
    <n v="53.25"/>
    <n v="-4.5199999999999996"/>
    <s v="UK"/>
    <s v="DH"/>
    <s v="Dead"/>
    <n v="1049"/>
    <x v="3"/>
  </r>
  <r>
    <x v="5"/>
    <n v="1985"/>
    <d v="1909-09-06T00:00:00"/>
    <n v="53.2"/>
    <n v="-4.4000000000000004"/>
    <s v="UK"/>
    <s v="UU"/>
    <s v="Dead"/>
    <n v="337"/>
    <x v="29"/>
  </r>
  <r>
    <x v="7"/>
    <n v="1985"/>
    <d v="1923-10-06T00:00:00"/>
    <n v="53.38"/>
    <n v="-4.55"/>
    <s v="UK"/>
    <s v="UU"/>
    <s v="Dead"/>
    <n v="351"/>
    <x v="3"/>
  </r>
  <r>
    <x v="7"/>
    <n v="1986"/>
    <d v="1915-10-07T00:00:00"/>
    <n v="52.27"/>
    <n v="-2.52"/>
    <s v="UK"/>
    <s v="DH"/>
    <s v="Dead"/>
    <n v="714"/>
    <x v="11"/>
  </r>
  <r>
    <x v="4"/>
    <n v="1989"/>
    <d v="1912-11-09T00:00:00"/>
    <n v="51.88"/>
    <n v="-2.4300000000000002"/>
    <s v="UK"/>
    <s v="UU"/>
    <s v="Dead"/>
    <n v="1846"/>
    <x v="10"/>
  </r>
  <r>
    <x v="4"/>
    <n v="1984"/>
    <d v="1906-11-05T00:00:00"/>
    <n v="54.87"/>
    <n v="-6.23"/>
    <s v="UK"/>
    <s v="RH"/>
    <s v="Dead"/>
    <n v="10"/>
    <x v="0"/>
  </r>
  <r>
    <x v="4"/>
    <n v="1984"/>
    <d v="1907-11-05T00:00:00"/>
    <n v="54.87"/>
    <n v="-6.23"/>
    <s v="UK"/>
    <s v="RH"/>
    <s v="Dead"/>
    <n v="11"/>
    <x v="0"/>
  </r>
  <r>
    <x v="4"/>
    <n v="1984"/>
    <d v="1907-11-05T00:00:00"/>
    <n v="54.87"/>
    <n v="-6.23"/>
    <s v="UK"/>
    <s v="RH"/>
    <s v="Dead"/>
    <n v="11"/>
    <x v="0"/>
  </r>
  <r>
    <x v="4"/>
    <n v="1984"/>
    <d v="1906-11-05T00:00:00"/>
    <n v="54.87"/>
    <n v="-6.23"/>
    <s v="UK"/>
    <s v="RH"/>
    <s v="Dead"/>
    <n v="10"/>
    <x v="0"/>
  </r>
  <r>
    <x v="1"/>
    <n v="1985"/>
    <d v="1919-06-08T00:00:00"/>
    <n v="54.53"/>
    <n v="-5.83"/>
    <s v="UK"/>
    <s v="DH"/>
    <s v="Dead"/>
    <n v="237"/>
    <x v="60"/>
  </r>
  <r>
    <x v="4"/>
    <n v="1985"/>
    <d v="1914-11-06T00:00:00"/>
    <n v="54.57"/>
    <n v="-5.62"/>
    <s v="UK"/>
    <s v="UU"/>
    <s v="Dead"/>
    <n v="389"/>
    <x v="0"/>
  </r>
  <r>
    <x v="8"/>
    <n v="1987"/>
    <d v="1909-12-08T00:00:00"/>
    <n v="54.58"/>
    <n v="-5.8"/>
    <s v="UK"/>
    <s v="UU"/>
    <s v="Dead"/>
    <n v="1144"/>
    <x v="0"/>
  </r>
  <r>
    <x v="7"/>
    <n v="1990"/>
    <d v="1920-10-10T00:00:00"/>
    <n v="54.63"/>
    <n v="-5.83"/>
    <s v="UK"/>
    <s v="DH"/>
    <s v="Dead"/>
    <n v="2190"/>
    <x v="13"/>
  </r>
  <r>
    <x v="9"/>
    <n v="1985"/>
    <d v="1928-07-08T00:00:00"/>
    <n v="54.45"/>
    <n v="-5.83"/>
    <s v="UK"/>
    <s v="DH"/>
    <s v="Dead"/>
    <n v="280"/>
    <x v="0"/>
  </r>
  <r>
    <x v="8"/>
    <n v="1984"/>
    <d v="1912-12-04T00:00:00"/>
    <n v="54.48"/>
    <n v="-5.52"/>
    <s v="UK"/>
    <s v="DH"/>
    <s v="Dead"/>
    <n v="49"/>
    <x v="0"/>
  </r>
  <r>
    <x v="8"/>
    <n v="1984"/>
    <d v="1912-12-04T00:00:00"/>
    <n v="54.48"/>
    <n v="-5.52"/>
    <s v="UK"/>
    <s v="DH"/>
    <s v="Dead"/>
    <n v="49"/>
    <x v="0"/>
  </r>
  <r>
    <x v="11"/>
    <n v="1984"/>
    <d v="1926-04-07T00:00:00"/>
    <n v="54.33"/>
    <n v="-5.72"/>
    <s v="UK"/>
    <s v="DH"/>
    <s v="Dead"/>
    <n v="183"/>
    <x v="26"/>
  </r>
  <r>
    <x v="10"/>
    <n v="1986"/>
    <d v="1934-08-07T00:00:00"/>
    <n v="54.53"/>
    <n v="-5.55"/>
    <s v="UK"/>
    <s v="DH"/>
    <s v="Dead"/>
    <n v="676"/>
    <x v="30"/>
  </r>
  <r>
    <x v="8"/>
    <n v="1985"/>
    <d v="1906-12-06T00:00:00"/>
    <n v="54.32"/>
    <n v="-5.68"/>
    <s v="UK"/>
    <s v="DH"/>
    <s v="Dead"/>
    <n v="405"/>
    <x v="3"/>
  </r>
  <r>
    <x v="4"/>
    <n v="1984"/>
    <d v="1926-11-05T00:00:00"/>
    <n v="53.62"/>
    <n v="-1.87"/>
    <s v="UK"/>
    <s v="AH"/>
    <s v="Dead"/>
    <n v="6"/>
    <x v="0"/>
  </r>
  <r>
    <x v="2"/>
    <n v="1984"/>
    <d v="1910-05-07T00:00:00"/>
    <n v="46.98"/>
    <n v="7.42"/>
    <s v="Switzerland"/>
    <s v="UU"/>
    <s v="Dead"/>
    <n v="27"/>
    <x v="12"/>
  </r>
  <r>
    <x v="4"/>
    <n v="1987"/>
    <d v="1916-11-07T00:00:00"/>
    <n v="52.82"/>
    <n v="4.7"/>
    <s v="Netherlands"/>
    <s v="UU"/>
    <s v="Dead"/>
    <n v="1115"/>
    <x v="24"/>
  </r>
  <r>
    <x v="2"/>
    <n v="1984"/>
    <d v="1933-05-06T00:00:00"/>
    <n v="53.22"/>
    <n v="6.07"/>
    <s v="Netherlands"/>
    <s v="DH"/>
    <s v="Dead"/>
    <n v="214"/>
    <x v="10"/>
  </r>
  <r>
    <x v="0"/>
    <n v="1994"/>
    <d v="1933-03-16T00:00:00"/>
    <n v="53.3"/>
    <n v="5.05"/>
    <s v="Netherlands"/>
    <s v="ND"/>
    <s v="Dead"/>
    <n v="3804"/>
    <x v="60"/>
  </r>
  <r>
    <x v="7"/>
    <n v="1987"/>
    <d v="1908-10-07T00:00:00"/>
    <n v="53.05"/>
    <n v="4.72"/>
    <s v="Netherlands"/>
    <s v="UU"/>
    <s v="Dead"/>
    <n v="1070"/>
    <x v="0"/>
  </r>
  <r>
    <x v="5"/>
    <n v="1986"/>
    <d v="1913-09-07T00:00:00"/>
    <n v="53.05"/>
    <n v="4.8"/>
    <s v="Netherlands"/>
    <s v="DH"/>
    <s v="Dead"/>
    <n v="675"/>
    <x v="13"/>
  </r>
  <r>
    <x v="5"/>
    <n v="1986"/>
    <d v="1920-09-06T00:00:00"/>
    <n v="53.03"/>
    <n v="4.7300000000000004"/>
    <s v="Netherlands"/>
    <s v="DH"/>
    <s v="Dead"/>
    <n v="682"/>
    <x v="4"/>
  </r>
  <r>
    <x v="6"/>
    <n v="1984"/>
    <d v="1912-01-05T00:00:00"/>
    <n v="52.18"/>
    <n v="4.38"/>
    <s v="Netherlands"/>
    <s v="UU"/>
    <s v="Dead"/>
    <n v="72"/>
    <x v="4"/>
  </r>
  <r>
    <x v="8"/>
    <n v="1984"/>
    <d v="1928-12-04T00:00:00"/>
    <n v="59.02"/>
    <n v="8.5299999999999994"/>
    <s v="Norway"/>
    <s v="DH"/>
    <s v="Dead"/>
    <n v="55"/>
    <x v="0"/>
  </r>
  <r>
    <x v="7"/>
    <n v="1986"/>
    <d v="1935-10-07T00:00:00"/>
    <n v="64.03"/>
    <n v="9.8800000000000008"/>
    <s v="Norway"/>
    <s v="AH"/>
    <s v="Dead"/>
    <n v="734"/>
    <x v="10"/>
  </r>
  <r>
    <x v="10"/>
    <n v="1985"/>
    <d v="1935-08-06T00:00:00"/>
    <n v="60.2"/>
    <n v="6.58"/>
    <s v="Norway"/>
    <s v="AH"/>
    <s v="Dead"/>
    <n v="299"/>
    <x v="13"/>
  </r>
  <r>
    <x v="6"/>
    <n v="1984"/>
    <d v="1909-01-04T00:00:00"/>
    <n v="60.18"/>
    <n v="5.47"/>
    <s v="Norway"/>
    <s v="PD"/>
    <s v="Dead"/>
    <n v="61"/>
    <x v="4"/>
  </r>
  <r>
    <x v="7"/>
    <n v="1984"/>
    <d v="1930-10-05T00:00:00"/>
    <n v="51.93"/>
    <n v="15.5"/>
    <s v="Poland"/>
    <s v="UU"/>
    <s v="Dead"/>
    <n v="6"/>
    <x v="0"/>
  </r>
  <r>
    <x v="4"/>
    <n v="1984"/>
    <d v="1915-11-05T00:00:00"/>
    <n v="60.17"/>
    <n v="24.95"/>
    <s v="Finland"/>
    <s v="PD"/>
    <s v="Dead"/>
    <n v="4"/>
    <x v="24"/>
  </r>
  <r>
    <x v="5"/>
    <n v="1990"/>
    <d v="1924-09-10T00:00:00"/>
    <n v="61.07"/>
    <n v="28.2"/>
    <s v="Finland"/>
    <s v="DH"/>
    <s v="Dead"/>
    <n v="2148"/>
    <x v="12"/>
  </r>
  <r>
    <x v="8"/>
    <n v="1984"/>
    <d v="1910-12-05T00:00:00"/>
    <n v="60.87"/>
    <n v="23.52"/>
    <s v="Finland"/>
    <s v="AH"/>
    <s v="Dead"/>
    <n v="39"/>
    <x v="0"/>
  </r>
  <r>
    <x v="6"/>
    <n v="1984"/>
    <d v="1907-01-05T00:00:00"/>
    <n v="60.53"/>
    <n v="24.17"/>
    <s v="Finland"/>
    <s v="UU"/>
    <s v="Dead"/>
    <n v="52"/>
    <x v="12"/>
  </r>
  <r>
    <x v="3"/>
    <n v="1984"/>
    <d v="1910-02-05T00:00:00"/>
    <n v="62.6"/>
    <n v="29.82"/>
    <s v="Finland"/>
    <s v="ND"/>
    <s v="Dead"/>
    <n v="94"/>
    <x v="13"/>
  </r>
  <r>
    <x v="6"/>
    <n v="1984"/>
    <d v="1916-01-05T00:00:00"/>
    <n v="62.62"/>
    <n v="29.87"/>
    <s v="Finland"/>
    <s v="DH"/>
    <s v="Dead"/>
    <n v="69"/>
    <x v="4"/>
  </r>
  <r>
    <x v="7"/>
    <n v="1985"/>
    <d v="1920-10-05T00:00:00"/>
    <n v="63.15"/>
    <n v="27.3"/>
    <s v="Finland"/>
    <s v="UU"/>
    <s v="Dead"/>
    <n v="351"/>
    <x v="24"/>
  </r>
  <r>
    <x v="8"/>
    <n v="1984"/>
    <d v="1925-12-05T00:00:00"/>
    <n v="63.15"/>
    <n v="27.08"/>
    <s v="Finland"/>
    <s v="PD"/>
    <s v="Dead"/>
    <n v="50"/>
    <x v="0"/>
  </r>
  <r>
    <x v="11"/>
    <n v="1984"/>
    <d v="1934-04-07T00:00:00"/>
    <n v="69.63"/>
    <n v="27.08"/>
    <s v="Finland"/>
    <s v="DH"/>
    <s v="Dead"/>
    <n v="165"/>
    <x v="38"/>
  </r>
  <r>
    <x v="6"/>
    <n v="1984"/>
    <d v="1937-01-04T00:00:00"/>
    <n v="62.53"/>
    <n v="27.08"/>
    <s v="Finland"/>
    <s v="AH"/>
    <s v="Dead"/>
    <n v="90"/>
    <x v="4"/>
  </r>
  <r>
    <x v="6"/>
    <n v="1987"/>
    <d v="1921-01-07T00:00:00"/>
    <n v="62.5"/>
    <n v="27"/>
    <s v="Finland"/>
    <s v="UU"/>
    <s v="Dead"/>
    <n v="1169"/>
    <x v="20"/>
  </r>
  <r>
    <x v="10"/>
    <n v="1986"/>
    <d v="1933-08-07T00:00:00"/>
    <n v="63.45"/>
    <n v="26.73"/>
    <s v="Finland"/>
    <s v="DH"/>
    <s v="Dead"/>
    <n v="663"/>
    <x v="109"/>
  </r>
  <r>
    <x v="4"/>
    <n v="1985"/>
    <d v="1935-11-06T00:00:00"/>
    <n v="62.53"/>
    <n v="27.12"/>
    <s v="Finland"/>
    <s v="DH"/>
    <s v="Dead"/>
    <n v="1"/>
    <x v="4"/>
  </r>
  <r>
    <x v="8"/>
    <n v="1984"/>
    <d v="1919-12-05T00:00:00"/>
    <n v="62.53"/>
    <n v="27.17"/>
    <s v="Finland"/>
    <s v="UU"/>
    <s v="Dead"/>
    <n v="1"/>
    <x v="0"/>
  </r>
  <r>
    <x v="2"/>
    <n v="1985"/>
    <d v="1929-05-07T00:00:00"/>
    <n v="62.73"/>
    <n v="26.73"/>
    <s v="Finland"/>
    <s v="DH"/>
    <s v="Dead"/>
    <n v="1"/>
    <x v="12"/>
  </r>
  <r>
    <x v="4"/>
    <n v="1984"/>
    <d v="1918-11-05T00:00:00"/>
    <n v="62.62"/>
    <n v="27.1"/>
    <s v="Finland"/>
    <s v="UU"/>
    <s v="Dead"/>
    <n v="1"/>
    <x v="0"/>
  </r>
  <r>
    <x v="4"/>
    <n v="1984"/>
    <d v="1918-11-05T00:00:00"/>
    <n v="62.62"/>
    <n v="27.1"/>
    <s v="Finland"/>
    <s v="UU"/>
    <s v="Dead"/>
    <n v="1"/>
    <x v="0"/>
  </r>
  <r>
    <x v="4"/>
    <n v="1984"/>
    <d v="1918-11-05T00:00:00"/>
    <n v="62.62"/>
    <n v="27.1"/>
    <s v="Finland"/>
    <s v="UU"/>
    <s v="Dead"/>
    <n v="16"/>
    <x v="0"/>
  </r>
  <r>
    <x v="3"/>
    <n v="1984"/>
    <d v="1921-02-04T00:00:00"/>
    <n v="60.98"/>
    <n v="24.48"/>
    <s v="Finland"/>
    <s v="UU"/>
    <s v="Dead"/>
    <n v="110"/>
    <x v="21"/>
  </r>
  <r>
    <x v="9"/>
    <n v="1985"/>
    <d v="1920-07-08T00:00:00"/>
    <n v="61"/>
    <n v="24.47"/>
    <s v="Finland"/>
    <s v="DH"/>
    <s v="Dead"/>
    <n v="259"/>
    <x v="12"/>
  </r>
  <r>
    <x v="0"/>
    <n v="1986"/>
    <d v="1907-03-09T00:00:00"/>
    <n v="62.58"/>
    <n v="27.05"/>
    <s v="Finland"/>
    <s v="DH"/>
    <s v="Dead"/>
    <n v="850"/>
    <x v="37"/>
  </r>
  <r>
    <x v="2"/>
    <n v="1987"/>
    <d v="1927-05-10T00:00:00"/>
    <n v="62.33"/>
    <n v="26.47"/>
    <s v="Finland"/>
    <s v="PD"/>
    <s v="Dead"/>
    <n v="1293"/>
    <x v="49"/>
  </r>
  <r>
    <x v="0"/>
    <n v="1984"/>
    <d v="1928-03-06T00:00:00"/>
    <n v="62.53"/>
    <n v="27.23"/>
    <s v="Finland"/>
    <s v="DH"/>
    <s v="Dead"/>
    <n v="137"/>
    <x v="0"/>
  </r>
  <r>
    <x v="11"/>
    <n v="1984"/>
    <d v="1921-04-06T00:00:00"/>
    <n v="62.53"/>
    <n v="27.23"/>
    <s v="Finland"/>
    <s v="DH"/>
    <s v="Dead"/>
    <n v="161"/>
    <x v="0"/>
  </r>
  <r>
    <x v="0"/>
    <n v="1984"/>
    <d v="1928-03-06T00:00:00"/>
    <n v="62.53"/>
    <n v="27.23"/>
    <s v="Finland"/>
    <s v="DH"/>
    <s v="Dead"/>
    <n v="137"/>
    <x v="0"/>
  </r>
  <r>
    <x v="0"/>
    <n v="1988"/>
    <d v="1911-03-11T00:00:00"/>
    <n v="62.7"/>
    <n v="25.27"/>
    <s v="Finland"/>
    <s v="UU"/>
    <s v="Dead"/>
    <n v="1579"/>
    <x v="59"/>
  </r>
  <r>
    <x v="9"/>
    <n v="1987"/>
    <d v="1914-07-11T00:00:00"/>
    <n v="55.68"/>
    <n v="13.42"/>
    <s v="Sweden"/>
    <s v="UU"/>
    <s v="Dead"/>
    <n v="1005"/>
    <x v="12"/>
  </r>
  <r>
    <x v="9"/>
    <n v="1985"/>
    <d v="1915-07-09T00:00:00"/>
    <n v="55.72"/>
    <n v="13.45"/>
    <s v="Sweden"/>
    <s v="RH"/>
    <s v="Unknown"/>
    <n v="254"/>
    <x v="4"/>
  </r>
  <r>
    <x v="8"/>
    <n v="1986"/>
    <d v="1929-12-07T00:00:00"/>
    <n v="51.28"/>
    <n v="3.23"/>
    <s v="Belgium"/>
    <s v="DH"/>
    <s v="Dead"/>
    <n v="402"/>
    <x v="10"/>
  </r>
  <r>
    <x v="7"/>
    <n v="1988"/>
    <d v="1920-10-08T00:00:00"/>
    <n v="50.2"/>
    <n v="15.77"/>
    <s v="Czech Republic"/>
    <s v="DH"/>
    <s v="Dead"/>
    <n v="1077"/>
    <x v="38"/>
  </r>
  <r>
    <x v="4"/>
    <n v="1988"/>
    <d v="1931-11-09T00:00:00"/>
    <n v="49.98"/>
    <n v="16.170000000000002"/>
    <s v="Czech Republic"/>
    <s v="DH"/>
    <s v="Dead"/>
    <n v="1096"/>
    <x v="0"/>
  </r>
  <r>
    <x v="8"/>
    <n v="1985"/>
    <d v="1923-12-06T00:00:00"/>
    <n v="51.85"/>
    <n v="12.05"/>
    <s v="Germany"/>
    <s v="UU"/>
    <s v="Dead"/>
    <n v="49"/>
    <x v="0"/>
  </r>
  <r>
    <x v="11"/>
    <n v="1992"/>
    <d v="1911-04-15T00:00:00"/>
    <n v="56.37"/>
    <n v="8.6199999999999992"/>
    <s v="Denmark"/>
    <s v="UU"/>
    <s v="Dead"/>
    <n v="2727"/>
    <x v="0"/>
  </r>
  <r>
    <x v="0"/>
    <n v="1985"/>
    <d v="1927-03-08T00:00:00"/>
    <n v="41.28"/>
    <n v="0.67"/>
    <s v="Spain"/>
    <s v="RH"/>
    <s v="Dead"/>
    <n v="159"/>
    <x v="0"/>
  </r>
  <r>
    <x v="10"/>
    <n v="1986"/>
    <d v="1926-08-07T00:00:00"/>
    <n v="58.77"/>
    <n v="24.8"/>
    <s v="Estonia"/>
    <s v="DH"/>
    <s v="Dead"/>
    <n v="289"/>
    <x v="0"/>
  </r>
  <r>
    <x v="9"/>
    <n v="1987"/>
    <d v="1917-07-10T00:00:00"/>
    <n v="58.4"/>
    <n v="24.62"/>
    <s v="Estonia"/>
    <s v="AH"/>
    <s v="Dead"/>
    <n v="633"/>
    <x v="10"/>
  </r>
  <r>
    <x v="6"/>
    <n v="1988"/>
    <d v="1930-01-09T00:00:00"/>
    <n v="58"/>
    <n v="25.92"/>
    <s v="Estonia"/>
    <s v="UU"/>
    <s v="Dead"/>
    <n v="1186"/>
    <x v="0"/>
  </r>
  <r>
    <x v="6"/>
    <n v="1985"/>
    <d v="1935-01-06T00:00:00"/>
    <n v="58.38"/>
    <n v="24.5"/>
    <s v="Estonia"/>
    <s v="UU"/>
    <s v="Alive"/>
    <n v="94"/>
    <x v="11"/>
  </r>
  <r>
    <x v="4"/>
    <n v="1986"/>
    <d v="1914-11-07T00:00:00"/>
    <n v="58.38"/>
    <n v="24.45"/>
    <s v="Estonia"/>
    <s v="UU"/>
    <s v="Dead"/>
    <n v="387"/>
    <x v="0"/>
  </r>
  <r>
    <x v="3"/>
    <n v="1985"/>
    <d v="1907-02-06T00:00:00"/>
    <n v="53.93"/>
    <n v="-2.9"/>
    <s v="UK"/>
    <s v="DH"/>
    <s v="Dead"/>
    <n v="112"/>
    <x v="0"/>
  </r>
  <r>
    <x v="4"/>
    <n v="1985"/>
    <d v="1931-11-06T00:00:00"/>
    <n v="53.92"/>
    <n v="-2.97"/>
    <s v="UK"/>
    <s v="UU"/>
    <s v="Dead"/>
    <n v="32"/>
    <x v="0"/>
  </r>
  <r>
    <x v="8"/>
    <n v="1985"/>
    <d v="1916-12-05T00:00:00"/>
    <n v="50.92"/>
    <n v="0.98"/>
    <s v="UK"/>
    <s v="AH"/>
    <s v="Dead"/>
    <n v="52"/>
    <x v="0"/>
  </r>
  <r>
    <x v="5"/>
    <n v="1993"/>
    <d v="1926-09-14T00:00:00"/>
    <n v="50.92"/>
    <n v="0.98"/>
    <s v="UK"/>
    <s v="UU"/>
    <s v="Dead"/>
    <n v="2891"/>
    <x v="0"/>
  </r>
  <r>
    <x v="7"/>
    <n v="1993"/>
    <d v="1909-10-14T00:00:00"/>
    <n v="53.37"/>
    <n v="-0.97"/>
    <s v="UK"/>
    <s v="RH"/>
    <s v="Dead"/>
    <n v="2912"/>
    <x v="0"/>
  </r>
  <r>
    <x v="10"/>
    <n v="1986"/>
    <d v="1912-08-06T00:00:00"/>
    <n v="53.43"/>
    <n v="-1.33"/>
    <s v="UK"/>
    <s v="UU"/>
    <s v="Dead"/>
    <n v="271"/>
    <x v="38"/>
  </r>
  <r>
    <x v="2"/>
    <n v="1985"/>
    <d v="1915-05-08T00:00:00"/>
    <n v="53.38"/>
    <n v="-1.53"/>
    <s v="UK"/>
    <s v="UU"/>
    <s v="Dead"/>
    <n v="187"/>
    <x v="4"/>
  </r>
  <r>
    <x v="11"/>
    <n v="1985"/>
    <d v="1923-04-08T00:00:00"/>
    <n v="53.38"/>
    <n v="-1.57"/>
    <s v="UK"/>
    <s v="PD"/>
    <s v="Dead"/>
    <n v="194"/>
    <x v="0"/>
  </r>
  <r>
    <x v="8"/>
    <n v="1985"/>
    <d v="1908-12-05T00:00:00"/>
    <n v="53.38"/>
    <n v="-1.53"/>
    <s v="UK"/>
    <s v="AH"/>
    <s v="Dead"/>
    <n v="28"/>
    <x v="0"/>
  </r>
  <r>
    <x v="9"/>
    <n v="1986"/>
    <d v="1933-07-09T00:00:00"/>
    <n v="53.32"/>
    <n v="-4.63"/>
    <s v="UK"/>
    <s v="UU"/>
    <s v="Dead"/>
    <n v="276"/>
    <x v="52"/>
  </r>
  <r>
    <x v="4"/>
    <n v="1990"/>
    <d v="1911-11-11T00:00:00"/>
    <n v="52.52"/>
    <n v="-1.48"/>
    <s v="UK"/>
    <s v="UU"/>
    <s v="Dead"/>
    <n v="1859"/>
    <x v="0"/>
  </r>
  <r>
    <x v="7"/>
    <n v="1989"/>
    <d v="1935-10-10T00:00:00"/>
    <n v="52.53"/>
    <n v="-1.45"/>
    <s v="UK"/>
    <s v="UU"/>
    <s v="Dead"/>
    <n v="1473"/>
    <x v="24"/>
  </r>
  <r>
    <x v="7"/>
    <n v="1985"/>
    <d v="1933-10-06T00:00:00"/>
    <n v="50.77"/>
    <n v="-2"/>
    <s v="UK"/>
    <s v="AH"/>
    <s v="Dead"/>
    <n v="23"/>
    <x v="0"/>
  </r>
  <r>
    <x v="7"/>
    <n v="1986"/>
    <d v="1914-10-07T00:00:00"/>
    <n v="51.73"/>
    <n v="7.0000000000000007E-2"/>
    <s v="UK"/>
    <s v="UU"/>
    <s v="Dead"/>
    <n v="363"/>
    <x v="38"/>
  </r>
  <r>
    <x v="11"/>
    <n v="1985"/>
    <d v="1923-04-08T00:00:00"/>
    <n v="51.77"/>
    <n v="-0.78"/>
    <s v="UK"/>
    <s v="DH"/>
    <s v="Dead"/>
    <n v="190"/>
    <x v="4"/>
  </r>
  <r>
    <x v="0"/>
    <n v="1992"/>
    <d v="1937-03-14T00:00:00"/>
    <n v="51.77"/>
    <n v="-0.75"/>
    <s v="UK"/>
    <s v="DH"/>
    <s v="Dead"/>
    <n v="2717"/>
    <x v="0"/>
  </r>
  <r>
    <x v="5"/>
    <n v="1991"/>
    <d v="1910-09-12T00:00:00"/>
    <n v="57.17"/>
    <n v="-2.42"/>
    <s v="UK"/>
    <s v="UU"/>
    <s v="Dead"/>
    <n v="2134"/>
    <x v="14"/>
  </r>
  <r>
    <x v="5"/>
    <n v="1992"/>
    <d v="1910-09-13T00:00:00"/>
    <n v="57.15"/>
    <n v="-2.2800000000000002"/>
    <s v="UK"/>
    <s v="UU"/>
    <s v="Dead"/>
    <n v="2500"/>
    <x v="0"/>
  </r>
  <r>
    <x v="10"/>
    <n v="1987"/>
    <d v="1932-08-07T00:00:00"/>
    <n v="51.58"/>
    <n v="-0.8"/>
    <s v="UK"/>
    <s v="DH"/>
    <s v="Dead"/>
    <n v="690"/>
    <x v="38"/>
  </r>
  <r>
    <x v="4"/>
    <n v="1994"/>
    <d v="1930-11-15T00:00:00"/>
    <n v="51.65"/>
    <n v="-0.7"/>
    <s v="UK"/>
    <s v="UU"/>
    <s v="Dead"/>
    <n v="3328"/>
    <x v="0"/>
  </r>
  <r>
    <x v="3"/>
    <n v="1985"/>
    <d v="1919-02-06T00:00:00"/>
    <n v="51.6"/>
    <n v="-0.67"/>
    <s v="UK"/>
    <s v="DH"/>
    <s v="Dead"/>
    <n v="120"/>
    <x v="0"/>
  </r>
  <r>
    <x v="4"/>
    <n v="1987"/>
    <d v="1931-11-08T00:00:00"/>
    <n v="51.98"/>
    <n v="0.03"/>
    <s v="UK"/>
    <s v="AH"/>
    <s v="Dead"/>
    <n v="763"/>
    <x v="65"/>
  </r>
  <r>
    <x v="11"/>
    <n v="1985"/>
    <d v="1923-04-08T00:00:00"/>
    <n v="53.38"/>
    <n v="6.4"/>
    <s v="Eire"/>
    <s v="DH"/>
    <s v="Dead"/>
    <n v="162"/>
    <x v="4"/>
  </r>
  <r>
    <x v="8"/>
    <n v="1986"/>
    <d v="1911-12-07T00:00:00"/>
    <n v="45.13"/>
    <n v="18.02"/>
    <s v="Croatia"/>
    <s v="UU"/>
    <s v="Dead"/>
    <n v="409"/>
    <x v="0"/>
  </r>
  <r>
    <x v="10"/>
    <n v="1986"/>
    <d v="1921-08-07T00:00:00"/>
    <n v="56.53"/>
    <n v="23.7"/>
    <s v="Latvia"/>
    <s v="UU"/>
    <s v="Unknown"/>
    <n v="276"/>
    <x v="73"/>
  </r>
  <r>
    <x v="4"/>
    <n v="1987"/>
    <d v="1920-11-07T00:00:00"/>
    <n v="55.28"/>
    <n v="22.28"/>
    <s v="Lithuania"/>
    <s v="UU"/>
    <s v="Dead"/>
    <n v="751"/>
    <x v="13"/>
  </r>
  <r>
    <x v="5"/>
    <n v="1986"/>
    <d v="1917-09-07T00:00:00"/>
    <n v="53.02"/>
    <n v="4.75"/>
    <s v="Netherlands"/>
    <s v="DH"/>
    <s v="Dead"/>
    <n v="330"/>
    <x v="4"/>
  </r>
  <r>
    <x v="3"/>
    <n v="1986"/>
    <d v="1933-02-06T00:00:00"/>
    <n v="53.02"/>
    <n v="4.7300000000000004"/>
    <s v="Netherlands"/>
    <s v="UU"/>
    <s v="Dead"/>
    <n v="495"/>
    <x v="10"/>
  </r>
  <r>
    <x v="11"/>
    <n v="1988"/>
    <d v="1921-04-10T00:00:00"/>
    <n v="53.07"/>
    <n v="4.75"/>
    <s v="Netherlands"/>
    <s v="DH"/>
    <s v="Dead"/>
    <n v="1275"/>
    <x v="12"/>
  </r>
  <r>
    <x v="8"/>
    <n v="1985"/>
    <d v="1915-12-06T00:00:00"/>
    <n v="53.05"/>
    <n v="4.72"/>
    <s v="Netherlands"/>
    <s v="PD"/>
    <s v="Dead"/>
    <n v="24"/>
    <x v="24"/>
  </r>
  <r>
    <x v="7"/>
    <n v="1985"/>
    <d v="1935-10-06T00:00:00"/>
    <n v="52.33"/>
    <n v="4.53"/>
    <s v="Netherlands"/>
    <s v="UU"/>
    <s v="Dead"/>
    <n v="3"/>
    <x v="24"/>
  </r>
  <r>
    <x v="8"/>
    <n v="1985"/>
    <d v="1915-12-06T00:00:00"/>
    <n v="52.35"/>
    <n v="4.53"/>
    <s v="Netherlands"/>
    <s v="UU"/>
    <s v="Dead"/>
    <n v="25"/>
    <x v="0"/>
  </r>
  <r>
    <x v="8"/>
    <n v="1985"/>
    <d v="1915-12-06T00:00:00"/>
    <n v="52.33"/>
    <n v="4.53"/>
    <s v="Netherlands"/>
    <s v="UU"/>
    <s v="Dead"/>
    <n v="25"/>
    <x v="24"/>
  </r>
  <r>
    <x v="3"/>
    <n v="1985"/>
    <d v="1925-02-05T00:00:00"/>
    <n v="63.05"/>
    <n v="8.0299999999999994"/>
    <s v="Norway"/>
    <s v="AH"/>
    <s v="Alive"/>
    <n v="113"/>
    <x v="13"/>
  </r>
  <r>
    <x v="6"/>
    <n v="1985"/>
    <d v="1920-01-06T00:00:00"/>
    <n v="58.47"/>
    <n v="5.92"/>
    <s v="Norway"/>
    <s v="ND"/>
    <s v="Dead"/>
    <n v="71"/>
    <x v="67"/>
  </r>
  <r>
    <x v="1"/>
    <n v="1986"/>
    <d v="1920-06-08T00:00:00"/>
    <n v="58.57"/>
    <n v="5.72"/>
    <s v="Norway"/>
    <s v="AH"/>
    <s v="Dead"/>
    <n v="225"/>
    <x v="43"/>
  </r>
  <r>
    <x v="6"/>
    <n v="1985"/>
    <d v="1910-01-06T00:00:00"/>
    <n v="58.43"/>
    <n v="6.1"/>
    <s v="Norway"/>
    <s v="DH"/>
    <s v="Dead"/>
    <n v="61"/>
    <x v="0"/>
  </r>
  <r>
    <x v="0"/>
    <n v="1992"/>
    <d v="1921-03-14T00:00:00"/>
    <n v="63.47"/>
    <n v="10.92"/>
    <s v="Norway"/>
    <s v="UU"/>
    <s v="Unknown"/>
    <n v="2689"/>
    <x v="0"/>
  </r>
  <r>
    <x v="0"/>
    <n v="1985"/>
    <d v="1913-03-07T00:00:00"/>
    <n v="63.45"/>
    <n v="10.95"/>
    <s v="Norway"/>
    <s v="UU"/>
    <s v="Dead"/>
    <n v="124"/>
    <x v="4"/>
  </r>
  <r>
    <x v="1"/>
    <n v="1986"/>
    <d v="1920-06-08T00:00:00"/>
    <n v="64.23"/>
    <n v="28.3"/>
    <s v="Finland"/>
    <s v="UU"/>
    <s v="Dead"/>
    <n v="203"/>
    <x v="0"/>
  </r>
  <r>
    <x v="10"/>
    <n v="1986"/>
    <d v="1929-08-07T00:00:00"/>
    <n v="62.95"/>
    <n v="27.95"/>
    <s v="Finland"/>
    <s v="DH"/>
    <s v="Dead"/>
    <n v="283"/>
    <x v="10"/>
  </r>
  <r>
    <x v="3"/>
    <n v="1986"/>
    <d v="1912-02-07T00:00:00"/>
    <n v="60.72"/>
    <n v="24.45"/>
    <s v="Finland"/>
    <s v="DH"/>
    <s v="Dead"/>
    <n v="413"/>
    <x v="4"/>
  </r>
  <r>
    <x v="4"/>
    <n v="1985"/>
    <d v="1935-11-06T00:00:00"/>
    <n v="60.45"/>
    <n v="25.18"/>
    <s v="Finland"/>
    <s v="UU"/>
    <s v="Dead"/>
    <n v="24"/>
    <x v="4"/>
  </r>
  <r>
    <x v="6"/>
    <n v="1985"/>
    <d v="1908-01-06T00:00:00"/>
    <n v="60.82"/>
    <n v="26.7"/>
    <s v="Finland"/>
    <s v="DH"/>
    <s v="Dead"/>
    <n v="57"/>
    <x v="4"/>
  </r>
  <r>
    <x v="6"/>
    <n v="1985"/>
    <d v="1908-01-06T00:00:00"/>
    <n v="60.82"/>
    <n v="26.7"/>
    <s v="Finland"/>
    <s v="DH"/>
    <s v="Dead"/>
    <n v="57"/>
    <x v="4"/>
  </r>
  <r>
    <x v="6"/>
    <n v="1985"/>
    <d v="1908-01-06T00:00:00"/>
    <n v="60.82"/>
    <n v="26.7"/>
    <s v="Finland"/>
    <s v="DH"/>
    <s v="Dead"/>
    <n v="57"/>
    <x v="4"/>
  </r>
  <r>
    <x v="6"/>
    <n v="1985"/>
    <d v="1908-01-06T00:00:00"/>
    <n v="60.82"/>
    <n v="26.7"/>
    <s v="Finland"/>
    <s v="DH"/>
    <s v="Dead"/>
    <n v="57"/>
    <x v="4"/>
  </r>
  <r>
    <x v="3"/>
    <n v="1985"/>
    <d v="1924-02-06T00:00:00"/>
    <n v="62.62"/>
    <n v="26.78"/>
    <s v="Finland"/>
    <s v="AH"/>
    <s v="Dead"/>
    <n v="112"/>
    <x v="10"/>
  </r>
  <r>
    <x v="7"/>
    <n v="1987"/>
    <d v="1906-10-08T00:00:00"/>
    <n v="62.5"/>
    <n v="26.67"/>
    <s v="Finland"/>
    <s v="UU"/>
    <s v="Dead"/>
    <n v="702"/>
    <x v="34"/>
  </r>
  <r>
    <x v="6"/>
    <n v="1988"/>
    <d v="1937-01-08T00:00:00"/>
    <n v="62.95"/>
    <n v="27.78"/>
    <s v="Finland"/>
    <s v="DH"/>
    <s v="Dead"/>
    <n v="1190"/>
    <x v="106"/>
  </r>
  <r>
    <x v="7"/>
    <n v="1986"/>
    <d v="1911-10-07T00:00:00"/>
    <n v="62.63"/>
    <n v="27.17"/>
    <s v="Finland"/>
    <s v="DH"/>
    <s v="Dead"/>
    <n v="341"/>
    <x v="24"/>
  </r>
  <r>
    <x v="1"/>
    <n v="1987"/>
    <d v="1924-06-09T00:00:00"/>
    <n v="61.15"/>
    <n v="23.75"/>
    <s v="Finland"/>
    <s v="DH"/>
    <s v="Dead"/>
    <n v="597"/>
    <x v="84"/>
  </r>
  <r>
    <x v="6"/>
    <n v="1989"/>
    <d v="1913-01-09T00:00:00"/>
    <n v="61.85"/>
    <n v="25.18"/>
    <s v="Finland"/>
    <s v="AH"/>
    <s v="Dead"/>
    <n v="1528"/>
    <x v="110"/>
  </r>
  <r>
    <x v="7"/>
    <n v="1986"/>
    <d v="1924-10-06T00:00:00"/>
    <n v="62.78"/>
    <n v="22.88"/>
    <s v="Finland"/>
    <s v="HH"/>
    <s v="Dead"/>
    <n v="349"/>
    <x v="24"/>
  </r>
  <r>
    <x v="7"/>
    <n v="1987"/>
    <d v="1931-10-08T00:00:00"/>
    <n v="63"/>
    <n v="21.87"/>
    <s v="Finland"/>
    <s v="DH"/>
    <s v="Dead"/>
    <n v="721"/>
    <x v="46"/>
  </r>
  <r>
    <x v="4"/>
    <n v="1985"/>
    <d v="1929-11-06T00:00:00"/>
    <n v="62.77"/>
    <n v="22.83"/>
    <s v="Finland"/>
    <s v="ND"/>
    <s v="Dead"/>
    <n v="20"/>
    <x v="21"/>
  </r>
  <r>
    <x v="4"/>
    <n v="1990"/>
    <d v="1919-11-11T00:00:00"/>
    <n v="62.77"/>
    <n v="22.83"/>
    <s v="Finland"/>
    <s v="PD"/>
    <s v="Dead"/>
    <n v="1835"/>
    <x v="0"/>
  </r>
  <r>
    <x v="6"/>
    <n v="1985"/>
    <d v="1928-01-06T00:00:00"/>
    <n v="62.57"/>
    <n v="27.17"/>
    <s v="Finland"/>
    <s v="RH"/>
    <s v="Alive"/>
    <n v="80"/>
    <x v="24"/>
  </r>
  <r>
    <x v="1"/>
    <n v="1987"/>
    <d v="1914-06-10T00:00:00"/>
    <n v="62.62"/>
    <n v="27.12"/>
    <s v="Finland"/>
    <s v="UU"/>
    <s v="Dead"/>
    <n v="584"/>
    <x v="4"/>
  </r>
  <r>
    <x v="4"/>
    <n v="1985"/>
    <d v="1932-11-05T00:00:00"/>
    <n v="62.63"/>
    <n v="27.12"/>
    <s v="Finland"/>
    <s v="UU"/>
    <s v="Dead"/>
    <n v="18"/>
    <x v="0"/>
  </r>
  <r>
    <x v="0"/>
    <n v="1986"/>
    <d v="1926-03-09T00:00:00"/>
    <n v="62.62"/>
    <n v="27.12"/>
    <s v="Finland"/>
    <s v="UU"/>
    <s v="Dead"/>
    <n v="498"/>
    <x v="0"/>
  </r>
  <r>
    <x v="7"/>
    <n v="1988"/>
    <d v="1906-10-09T00:00:00"/>
    <n v="62.58"/>
    <n v="27.05"/>
    <s v="Finland"/>
    <s v="DH"/>
    <s v="Dead"/>
    <n v="1057"/>
    <x v="13"/>
  </r>
  <r>
    <x v="6"/>
    <n v="1986"/>
    <d v="1911-01-07T00:00:00"/>
    <n v="64.150000000000006"/>
    <n v="26.98"/>
    <s v="Finland"/>
    <s v="DH"/>
    <s v="Dead"/>
    <n v="430"/>
    <x v="43"/>
  </r>
  <r>
    <x v="4"/>
    <n v="1990"/>
    <d v="1927-11-11T00:00:00"/>
    <n v="61.62"/>
    <n v="23.17"/>
    <s v="Finland"/>
    <s v="AH"/>
    <s v="Alive"/>
    <n v="1834"/>
    <x v="10"/>
  </r>
  <r>
    <x v="4"/>
    <n v="1985"/>
    <d v="1935-11-06T00:00:00"/>
    <n v="62.53"/>
    <n v="27.12"/>
    <s v="Finland"/>
    <s v="DH"/>
    <s v="Dead"/>
    <n v="19"/>
    <x v="4"/>
  </r>
  <r>
    <x v="4"/>
    <n v="1985"/>
    <d v="1935-11-06T00:00:00"/>
    <n v="62.53"/>
    <n v="27.12"/>
    <s v="Finland"/>
    <s v="DH"/>
    <s v="Dead"/>
    <n v="19"/>
    <x v="4"/>
  </r>
  <r>
    <x v="4"/>
    <n v="1985"/>
    <d v="1935-11-06T00:00:00"/>
    <n v="62.53"/>
    <n v="27.12"/>
    <s v="Finland"/>
    <s v="DH"/>
    <s v="Dead"/>
    <n v="19"/>
    <x v="4"/>
  </r>
  <r>
    <x v="11"/>
    <n v="1985"/>
    <d v="1921-04-07T00:00:00"/>
    <n v="57.65"/>
    <n v="11.97"/>
    <s v="Sweden"/>
    <s v="DH"/>
    <s v="Dead"/>
    <n v="165"/>
    <x v="10"/>
  </r>
  <r>
    <x v="1"/>
    <n v="1986"/>
    <d v="1908-06-08T00:00:00"/>
    <n v="56.1"/>
    <n v="14.62"/>
    <s v="Sweden"/>
    <s v="DH"/>
    <s v="Dead"/>
    <n v="216"/>
    <x v="29"/>
  </r>
  <r>
    <x v="8"/>
    <n v="1985"/>
    <d v="1922-12-06T00:00:00"/>
    <n v="56.02"/>
    <n v="14.83"/>
    <s v="Sweden"/>
    <s v="UU"/>
    <s v="Dead"/>
    <n v="46"/>
    <x v="0"/>
  </r>
  <r>
    <x v="10"/>
    <n v="1986"/>
    <d v="1933-08-07T00:00:00"/>
    <n v="56.02"/>
    <n v="14.58"/>
    <s v="Sweden"/>
    <s v="DH"/>
    <s v="Dead"/>
    <n v="300"/>
    <x v="15"/>
  </r>
  <r>
    <x v="4"/>
    <n v="1986"/>
    <d v="1906-11-07T00:00:00"/>
    <n v="54.1"/>
    <n v="12.08"/>
    <s v="Germany"/>
    <s v="PD"/>
    <s v="Dead"/>
    <n v="10"/>
    <x v="4"/>
  </r>
  <r>
    <x v="10"/>
    <n v="1987"/>
    <d v="1923-08-08T00:00:00"/>
    <n v="54.08"/>
    <n v="12.1"/>
    <s v="Germany"/>
    <s v="UU"/>
    <s v="Dead"/>
    <n v="299"/>
    <x v="24"/>
  </r>
  <r>
    <x v="11"/>
    <n v="1988"/>
    <d v="1936-04-10T00:00:00"/>
    <n v="54.12"/>
    <n v="12.08"/>
    <s v="Germany"/>
    <s v="UU"/>
    <s v="Dead"/>
    <n v="922"/>
    <x v="10"/>
  </r>
  <r>
    <x v="5"/>
    <n v="1988"/>
    <d v="1909-09-09T00:00:00"/>
    <n v="56.57"/>
    <n v="9.02"/>
    <s v="Denmark"/>
    <s v="DH"/>
    <s v="Dead"/>
    <n v="650"/>
    <x v="0"/>
  </r>
  <r>
    <x v="4"/>
    <n v="1986"/>
    <d v="1906-11-07T00:00:00"/>
    <n v="55.97"/>
    <n v="12.3"/>
    <s v="Denmark"/>
    <s v="UU"/>
    <s v="Dead"/>
    <n v="12"/>
    <x v="0"/>
  </r>
  <r>
    <x v="10"/>
    <n v="1988"/>
    <d v="1912-08-08T00:00:00"/>
    <n v="41.6"/>
    <n v="2.4300000000000002"/>
    <s v="Spain"/>
    <s v="UU"/>
    <s v="Dead"/>
    <n v="634"/>
    <x v="37"/>
  </r>
  <r>
    <x v="2"/>
    <n v="1986"/>
    <d v="1909-05-08T00:00:00"/>
    <n v="39.92"/>
    <n v="-5.55"/>
    <s v="Spain"/>
    <s v="UU"/>
    <s v="Unknown"/>
    <n v="193"/>
    <x v="25"/>
  </r>
  <r>
    <x v="11"/>
    <n v="1989"/>
    <d v="1931-04-12T00:00:00"/>
    <n v="58.67"/>
    <n v="29.97"/>
    <s v="Russia"/>
    <s v="RH"/>
    <s v="Unknown"/>
    <n v="1274"/>
    <x v="64"/>
  </r>
  <r>
    <x v="11"/>
    <n v="1988"/>
    <d v="1907-04-11T00:00:00"/>
    <n v="58.4"/>
    <n v="24.63"/>
    <s v="Estonia"/>
    <s v="AH"/>
    <s v="Dead"/>
    <n v="898"/>
    <x v="4"/>
  </r>
  <r>
    <x v="9"/>
    <n v="1988"/>
    <d v="1913-07-11T00:00:00"/>
    <n v="58.82"/>
    <n v="26.65"/>
    <s v="Estonia"/>
    <s v="UU"/>
    <s v="Dead"/>
    <n v="630"/>
    <x v="111"/>
  </r>
  <r>
    <x v="8"/>
    <n v="1988"/>
    <d v="1932-12-08T00:00:00"/>
    <n v="58.35"/>
    <n v="25.07"/>
    <s v="Estonia"/>
    <s v="AH"/>
    <s v="Dead"/>
    <n v="796"/>
    <x v="30"/>
  </r>
  <r>
    <x v="3"/>
    <n v="1986"/>
    <d v="1923-02-07T00:00:00"/>
    <n v="58.38"/>
    <n v="24.57"/>
    <s v="Estonia"/>
    <s v="RH"/>
    <s v="Alive"/>
    <n v="117"/>
    <x v="38"/>
  </r>
  <r>
    <x v="3"/>
    <n v="1986"/>
    <d v="1935-02-07T00:00:00"/>
    <n v="58.53"/>
    <n v="24.82"/>
    <s v="Estonia"/>
    <s v="UU"/>
    <s v="Dead"/>
    <n v="127"/>
    <x v="0"/>
  </r>
  <r>
    <x v="10"/>
    <n v="1987"/>
    <d v="1925-08-08T00:00:00"/>
    <n v="53.92"/>
    <n v="-2.97"/>
    <s v="UK"/>
    <s v="DH"/>
    <s v="Dead"/>
    <n v="304"/>
    <x v="0"/>
  </r>
  <r>
    <x v="8"/>
    <n v="1986"/>
    <d v="1935-12-07T00:00:00"/>
    <n v="51.35"/>
    <n v="0.73"/>
    <s v="UK"/>
    <s v="DH"/>
    <s v="Alive"/>
    <n v="52"/>
    <x v="10"/>
  </r>
  <r>
    <x v="10"/>
    <n v="1992"/>
    <d v="1935-08-13T00:00:00"/>
    <n v="54.05"/>
    <n v="-4.82"/>
    <s v="UK"/>
    <s v="ND"/>
    <s v="Dead"/>
    <n v="2150"/>
    <x v="0"/>
  </r>
  <r>
    <x v="4"/>
    <n v="1986"/>
    <d v="1916-11-06T00:00:00"/>
    <n v="54.05"/>
    <n v="-4.82"/>
    <s v="UK"/>
    <s v="UU"/>
    <s v="Dead"/>
    <n v="31"/>
    <x v="0"/>
  </r>
  <r>
    <x v="4"/>
    <n v="1986"/>
    <d v="1919-11-07T00:00:00"/>
    <n v="54.05"/>
    <n v="-4.82"/>
    <s v="UK"/>
    <s v="UU"/>
    <s v="Dead"/>
    <n v="27"/>
    <x v="0"/>
  </r>
  <r>
    <x v="8"/>
    <n v="1987"/>
    <d v="1915-12-08T00:00:00"/>
    <n v="51.77"/>
    <n v="-0.77"/>
    <s v="UK"/>
    <s v="AH"/>
    <s v="Dead"/>
    <n v="434"/>
    <x v="24"/>
  </r>
  <r>
    <x v="8"/>
    <n v="1986"/>
    <d v="1925-12-07T00:00:00"/>
    <n v="50.88"/>
    <n v="-1.32"/>
    <s v="UK"/>
    <s v="UU"/>
    <s v="Dead"/>
    <n v="70"/>
    <x v="0"/>
  </r>
  <r>
    <x v="4"/>
    <n v="1987"/>
    <d v="1906-11-08T00:00:00"/>
    <n v="51.72"/>
    <n v="-5.32"/>
    <s v="UK"/>
    <s v="UU"/>
    <s v="Dead"/>
    <n v="368"/>
    <x v="0"/>
  </r>
  <r>
    <x v="8"/>
    <n v="1986"/>
    <d v="1927-12-07T00:00:00"/>
    <n v="54.02"/>
    <n v="-2.78"/>
    <s v="UK"/>
    <s v="AH"/>
    <s v="Dead"/>
    <n v="57"/>
    <x v="0"/>
  </r>
  <r>
    <x v="8"/>
    <n v="1986"/>
    <d v="1920-12-06T00:00:00"/>
    <n v="52.38"/>
    <n v="-1.53"/>
    <s v="UK"/>
    <s v="UU"/>
    <s v="Dead"/>
    <n v="41"/>
    <x v="0"/>
  </r>
  <r>
    <x v="1"/>
    <n v="1991"/>
    <d v="1926-06-14T00:00:00"/>
    <n v="51.43"/>
    <n v="-0.5"/>
    <s v="UK"/>
    <s v="RH"/>
    <s v="Dead"/>
    <n v="1709"/>
    <x v="0"/>
  </r>
  <r>
    <x v="4"/>
    <n v="1989"/>
    <d v="1909-11-10T00:00:00"/>
    <n v="52.52"/>
    <n v="-1.45"/>
    <s v="UK"/>
    <s v="UU"/>
    <s v="Dead"/>
    <n v="1117"/>
    <x v="0"/>
  </r>
  <r>
    <x v="7"/>
    <n v="1988"/>
    <d v="1932-10-08T00:00:00"/>
    <n v="52.57"/>
    <n v="-1.48"/>
    <s v="UK"/>
    <s v="UU"/>
    <s v="Dead"/>
    <n v="739"/>
    <x v="10"/>
  </r>
  <r>
    <x v="8"/>
    <n v="1987"/>
    <d v="1930-12-08T00:00:00"/>
    <n v="52.75"/>
    <n v="-4.8"/>
    <s v="UK"/>
    <s v="UU"/>
    <s v="Dead"/>
    <n v="427"/>
    <x v="0"/>
  </r>
  <r>
    <x v="4"/>
    <n v="1986"/>
    <d v="1917-11-07T00:00:00"/>
    <n v="52.75"/>
    <n v="-4.8"/>
    <s v="UK"/>
    <s v="ND"/>
    <s v="Dead"/>
    <n v="18"/>
    <x v="0"/>
  </r>
  <r>
    <x v="6"/>
    <n v="1986"/>
    <d v="1916-01-07T00:00:00"/>
    <n v="52.75"/>
    <n v="-4.8"/>
    <s v="UK"/>
    <s v="UU"/>
    <s v="Dead"/>
    <n v="63"/>
    <x v="0"/>
  </r>
  <r>
    <x v="10"/>
    <n v="2000"/>
    <d v="1913-08-21T00:00:00"/>
    <n v="52.75"/>
    <n v="-4.8"/>
    <s v="UK"/>
    <s v="UU"/>
    <s v="Dead"/>
    <n v="5022"/>
    <x v="0"/>
  </r>
  <r>
    <x v="8"/>
    <n v="1986"/>
    <d v="1913-12-07T00:00:00"/>
    <n v="52.75"/>
    <n v="-4.8"/>
    <s v="UK"/>
    <s v="UU"/>
    <s v="Dead"/>
    <n v="52"/>
    <x v="0"/>
  </r>
  <r>
    <x v="7"/>
    <n v="1988"/>
    <d v="1911-10-09T00:00:00"/>
    <n v="51.78"/>
    <n v="-0.73"/>
    <s v="UK"/>
    <s v="RH"/>
    <s v="Dead"/>
    <n v="716"/>
    <x v="4"/>
  </r>
  <r>
    <x v="10"/>
    <n v="1987"/>
    <d v="1922-08-08T00:00:00"/>
    <n v="52.93"/>
    <n v="-1.23"/>
    <s v="UK"/>
    <s v="UU"/>
    <s v="Unknown"/>
    <n v="298"/>
    <x v="0"/>
  </r>
  <r>
    <x v="8"/>
    <n v="1987"/>
    <d v="1909-12-08T00:00:00"/>
    <n v="55.25"/>
    <n v="24.77"/>
    <s v="Lithuania"/>
    <s v="DH"/>
    <s v="Dead"/>
    <n v="398"/>
    <x v="38"/>
  </r>
  <r>
    <x v="8"/>
    <n v="1986"/>
    <d v="1916-12-06T00:00:00"/>
    <n v="53.05"/>
    <n v="4.72"/>
    <s v="Netherlands"/>
    <s v="UU"/>
    <s v="Dead"/>
    <n v="34"/>
    <x v="0"/>
  </r>
  <r>
    <x v="8"/>
    <n v="1990"/>
    <d v="1906-12-11T00:00:00"/>
    <n v="52.35"/>
    <n v="4.57"/>
    <s v="Netherlands"/>
    <s v="UU"/>
    <s v="Dead"/>
    <n v="1484"/>
    <x v="24"/>
  </r>
  <r>
    <x v="8"/>
    <n v="1987"/>
    <d v="1932-12-07T00:00:00"/>
    <n v="59.37"/>
    <n v="5.33"/>
    <s v="Norway"/>
    <s v="UU"/>
    <s v="Dead"/>
    <n v="421"/>
    <x v="13"/>
  </r>
  <r>
    <x v="11"/>
    <n v="1986"/>
    <d v="1921-04-08T00:00:00"/>
    <n v="49.75"/>
    <n v="21.47"/>
    <s v="Poland"/>
    <s v="UU"/>
    <s v="Dead"/>
    <n v="143"/>
    <x v="0"/>
  </r>
  <r>
    <x v="1"/>
    <n v="1987"/>
    <d v="1906-06-10T00:00:00"/>
    <n v="61"/>
    <n v="24.33"/>
    <s v="Finland"/>
    <s v="UU"/>
    <s v="Unknown"/>
    <n v="203"/>
    <x v="13"/>
  </r>
  <r>
    <x v="8"/>
    <n v="1986"/>
    <d v="1910-12-07T00:00:00"/>
    <n v="60.15"/>
    <n v="23.77"/>
    <s v="Finland"/>
    <s v="AH"/>
    <s v="Dead"/>
    <n v="29"/>
    <x v="0"/>
  </r>
  <r>
    <x v="8"/>
    <n v="1986"/>
    <d v="1928-12-06T00:00:00"/>
    <n v="60.15"/>
    <n v="23.77"/>
    <s v="Finland"/>
    <s v="ND"/>
    <s v="Dead"/>
    <n v="47"/>
    <x v="21"/>
  </r>
  <r>
    <x v="8"/>
    <n v="1986"/>
    <d v="1928-12-06T00:00:00"/>
    <n v="60.15"/>
    <n v="23.77"/>
    <s v="Finland"/>
    <s v="AH"/>
    <s v="Dead"/>
    <n v="47"/>
    <x v="21"/>
  </r>
  <r>
    <x v="8"/>
    <n v="1986"/>
    <d v="1906-12-07T00:00:00"/>
    <n v="60.15"/>
    <n v="24.72"/>
    <s v="Finland"/>
    <s v="UU"/>
    <s v="Dead"/>
    <n v="23"/>
    <x v="0"/>
  </r>
  <r>
    <x v="8"/>
    <n v="1991"/>
    <d v="1933-12-12T00:00:00"/>
    <n v="61.15"/>
    <n v="24.77"/>
    <s v="Finland"/>
    <s v="DH"/>
    <s v="Dead"/>
    <n v="1883"/>
    <x v="24"/>
  </r>
  <r>
    <x v="3"/>
    <n v="1986"/>
    <d v="1923-02-07T00:00:00"/>
    <n v="62.85"/>
    <n v="22.83"/>
    <s v="Finland"/>
    <s v="UU"/>
    <s v="Dead"/>
    <n v="115"/>
    <x v="0"/>
  </r>
  <r>
    <x v="4"/>
    <n v="1986"/>
    <d v="1914-11-07T00:00:00"/>
    <n v="62.85"/>
    <n v="22.83"/>
    <s v="Finland"/>
    <s v="RH"/>
    <s v="Dead"/>
    <n v="15"/>
    <x v="0"/>
  </r>
  <r>
    <x v="4"/>
    <n v="1987"/>
    <d v="1906-11-08T00:00:00"/>
    <n v="62.62"/>
    <n v="29.7"/>
    <s v="Finland"/>
    <s v="AH"/>
    <s v="Dead"/>
    <n v="353"/>
    <x v="21"/>
  </r>
  <r>
    <x v="11"/>
    <n v="1989"/>
    <d v="1926-04-12T00:00:00"/>
    <n v="61.62"/>
    <n v="29.6"/>
    <s v="Finland"/>
    <s v="DH"/>
    <s v="Dead"/>
    <n v="1267"/>
    <x v="112"/>
  </r>
  <r>
    <x v="6"/>
    <n v="1992"/>
    <d v="1918-01-13T00:00:00"/>
    <n v="63.28"/>
    <n v="28.2"/>
    <s v="Finland"/>
    <s v="UU"/>
    <s v="Dead"/>
    <n v="2261"/>
    <x v="4"/>
  </r>
  <r>
    <x v="8"/>
    <n v="1986"/>
    <d v="1929-12-07T00:00:00"/>
    <n v="63.32"/>
    <n v="28.17"/>
    <s v="Finland"/>
    <s v="DH"/>
    <s v="Dead"/>
    <n v="50"/>
    <x v="24"/>
  </r>
  <r>
    <x v="8"/>
    <n v="1986"/>
    <d v="1929-12-07T00:00:00"/>
    <n v="63.32"/>
    <n v="28.17"/>
    <s v="Finland"/>
    <s v="DH"/>
    <s v="Dead"/>
    <n v="50"/>
    <x v="24"/>
  </r>
  <r>
    <x v="3"/>
    <n v="1986"/>
    <d v="1909-02-06T00:00:00"/>
    <n v="63.32"/>
    <n v="28.17"/>
    <s v="Finland"/>
    <s v="DH"/>
    <s v="Dead"/>
    <n v="91"/>
    <x v="24"/>
  </r>
  <r>
    <x v="11"/>
    <n v="1986"/>
    <d v="1918-04-09T00:00:00"/>
    <n v="62.72"/>
    <n v="22.62"/>
    <s v="Finland"/>
    <s v="UU"/>
    <s v="Dead"/>
    <n v="158"/>
    <x v="12"/>
  </r>
  <r>
    <x v="8"/>
    <n v="1986"/>
    <d v="1913-12-07T00:00:00"/>
    <n v="62.72"/>
    <n v="22.55"/>
    <s v="Finland"/>
    <s v="UU"/>
    <s v="Dead"/>
    <n v="30"/>
    <x v="21"/>
  </r>
  <r>
    <x v="8"/>
    <n v="1986"/>
    <d v="1919-12-07T00:00:00"/>
    <n v="62.72"/>
    <n v="22.53"/>
    <s v="Finland"/>
    <s v="AH"/>
    <s v="Dead"/>
    <n v="36"/>
    <x v="0"/>
  </r>
  <r>
    <x v="8"/>
    <n v="1986"/>
    <d v="1906-12-07T00:00:00"/>
    <n v="62.72"/>
    <n v="22.53"/>
    <s v="Finland"/>
    <s v="ND"/>
    <s v="Dead"/>
    <n v="23"/>
    <x v="0"/>
  </r>
  <r>
    <x v="10"/>
    <n v="1987"/>
    <d v="1926-08-08T00:00:00"/>
    <n v="65.62"/>
    <n v="25.98"/>
    <s v="Finland"/>
    <s v="DH"/>
    <s v="Dead"/>
    <n v="284"/>
    <x v="37"/>
  </r>
  <r>
    <x v="8"/>
    <n v="1986"/>
    <d v="1906-12-07T00:00:00"/>
    <n v="62.65"/>
    <n v="26.67"/>
    <s v="Finland"/>
    <s v="AH"/>
    <s v="Dead"/>
    <n v="23"/>
    <x v="21"/>
  </r>
  <r>
    <x v="8"/>
    <n v="1987"/>
    <d v="1920-12-07T00:00:00"/>
    <n v="63.12"/>
    <n v="23.07"/>
    <s v="Finland"/>
    <s v="AH"/>
    <s v="Dead"/>
    <n v="410"/>
    <x v="4"/>
  </r>
  <r>
    <x v="3"/>
    <n v="1986"/>
    <d v="1919-02-07T00:00:00"/>
    <n v="63.13"/>
    <n v="23.08"/>
    <s v="Finland"/>
    <s v="DH"/>
    <s v="Dead"/>
    <n v="105"/>
    <x v="0"/>
  </r>
  <r>
    <x v="11"/>
    <n v="1988"/>
    <d v="1909-04-10T00:00:00"/>
    <n v="62.57"/>
    <n v="22.3"/>
    <s v="Finland"/>
    <s v="UU"/>
    <s v="Dead"/>
    <n v="883"/>
    <x v="80"/>
  </r>
  <r>
    <x v="6"/>
    <n v="1986"/>
    <d v="1933-01-06T00:00:00"/>
    <n v="58.7"/>
    <n v="16.97"/>
    <s v="Sweden"/>
    <s v="RH"/>
    <s v="Dead"/>
    <n v="85"/>
    <x v="4"/>
  </r>
  <r>
    <x v="6"/>
    <n v="1986"/>
    <d v="1933-01-06T00:00:00"/>
    <n v="58.7"/>
    <n v="16.97"/>
    <s v="Sweden"/>
    <s v="RH"/>
    <s v="Dead"/>
    <n v="85"/>
    <x v="4"/>
  </r>
  <r>
    <x v="10"/>
    <n v="1987"/>
    <d v="1923-08-08T00:00:00"/>
    <n v="59.05"/>
    <n v="15.57"/>
    <s v="Sweden"/>
    <s v="PD"/>
    <s v="Dead"/>
    <n v="280"/>
    <x v="4"/>
  </r>
  <r>
    <x v="6"/>
    <n v="1986"/>
    <d v="1934-01-07T00:00:00"/>
    <n v="57.7"/>
    <n v="11.93"/>
    <s v="Sweden"/>
    <s v="UU"/>
    <s v="Dead"/>
    <n v="94"/>
    <x v="0"/>
  </r>
  <r>
    <x v="7"/>
    <n v="1987"/>
    <d v="1911-10-08T00:00:00"/>
    <n v="57.7"/>
    <n v="11.93"/>
    <s v="Sweden"/>
    <s v="UU"/>
    <s v="Dead"/>
    <n v="344"/>
    <x v="21"/>
  </r>
  <r>
    <x v="6"/>
    <n v="1986"/>
    <d v="1924-01-07T00:00:00"/>
    <n v="57.7"/>
    <n v="11.95"/>
    <s v="Sweden"/>
    <s v="UU"/>
    <s v="Dead"/>
    <n v="82"/>
    <x v="24"/>
  </r>
  <r>
    <x v="5"/>
    <n v="1989"/>
    <d v="1906-09-10T00:00:00"/>
    <n v="50.1"/>
    <n v="14.32"/>
    <s v="Czech Republic"/>
    <s v="HH"/>
    <s v="Dead"/>
    <n v="676"/>
    <x v="4"/>
  </r>
  <r>
    <x v="7"/>
    <n v="1988"/>
    <d v="1929-10-09T00:00:00"/>
    <n v="58.52"/>
    <n v="24.82"/>
    <s v="Estonia"/>
    <s v="UU"/>
    <s v="Dead"/>
    <n v="349"/>
    <x v="12"/>
  </r>
  <r>
    <x v="6"/>
    <n v="1988"/>
    <d v="1927-01-09T00:00:00"/>
    <n v="58.15"/>
    <n v="25.53"/>
    <s v="Estonia"/>
    <s v="AH"/>
    <s v="Dead"/>
    <n v="452"/>
    <x v="30"/>
  </r>
  <r>
    <x v="4"/>
    <n v="1989"/>
    <d v="1920-11-09T00:00:00"/>
    <n v="58.52"/>
    <n v="24.68"/>
    <s v="Estonia"/>
    <s v="DH"/>
    <s v="Dead"/>
    <n v="745"/>
    <x v="37"/>
  </r>
  <r>
    <x v="11"/>
    <n v="1990"/>
    <d v="1925-04-12T00:00:00"/>
    <n v="58.75"/>
    <n v="25.37"/>
    <s v="Estonia"/>
    <s v="AH"/>
    <s v="Dead"/>
    <n v="1261"/>
    <x v="82"/>
  </r>
  <r>
    <x v="7"/>
    <n v="1989"/>
    <d v="1910-10-10T00:00:00"/>
    <n v="54.05"/>
    <n v="-4.82"/>
    <s v="UK"/>
    <s v="UU"/>
    <s v="Dead"/>
    <n v="718"/>
    <x v="0"/>
  </r>
  <r>
    <x v="5"/>
    <n v="1992"/>
    <d v="1925-09-13T00:00:00"/>
    <n v="54.05"/>
    <n v="-4.82"/>
    <s v="UK"/>
    <s v="DH"/>
    <s v="Dead"/>
    <n v="1789"/>
    <x v="0"/>
  </r>
  <r>
    <x v="3"/>
    <n v="1988"/>
    <d v="1930-02-09T00:00:00"/>
    <n v="50.93"/>
    <n v="0.87"/>
    <s v="UK"/>
    <s v="DH"/>
    <s v="Dead"/>
    <n v="494"/>
    <x v="14"/>
  </r>
  <r>
    <x v="3"/>
    <n v="1987"/>
    <d v="1908-02-08T00:00:00"/>
    <n v="50.92"/>
    <n v="0.98"/>
    <s v="UK"/>
    <s v="UU"/>
    <s v="Dead"/>
    <n v="88"/>
    <x v="0"/>
  </r>
  <r>
    <x v="8"/>
    <n v="1987"/>
    <d v="1936-12-07T00:00:00"/>
    <n v="53.37"/>
    <n v="-0.8"/>
    <s v="UK"/>
    <s v="AH"/>
    <s v="Dead"/>
    <n v="69"/>
    <x v="0"/>
  </r>
  <r>
    <x v="2"/>
    <n v="1989"/>
    <d v="1927-05-12T00:00:00"/>
    <n v="51.42"/>
    <n v="-0.52"/>
    <s v="UK"/>
    <s v="DH"/>
    <s v="Dead"/>
    <n v="942"/>
    <x v="0"/>
  </r>
  <r>
    <x v="11"/>
    <n v="1987"/>
    <d v="1917-04-09T00:00:00"/>
    <n v="51.42"/>
    <n v="-0.52"/>
    <s v="UK"/>
    <s v="UU"/>
    <s v="Dead"/>
    <n v="171"/>
    <x v="0"/>
  </r>
  <r>
    <x v="4"/>
    <n v="1989"/>
    <d v="1916-11-09T00:00:00"/>
    <n v="53.13"/>
    <n v="-4.3499999999999996"/>
    <s v="UK"/>
    <s v="UU"/>
    <s v="Dead"/>
    <n v="761"/>
    <x v="10"/>
  </r>
  <r>
    <x v="10"/>
    <n v="1988"/>
    <d v="1919-08-09T00:00:00"/>
    <n v="53.4"/>
    <n v="-4.55"/>
    <s v="UK"/>
    <s v="DH"/>
    <s v="Dead"/>
    <n v="293"/>
    <x v="16"/>
  </r>
  <r>
    <x v="7"/>
    <n v="1987"/>
    <d v="1930-10-08T00:00:00"/>
    <n v="51.52"/>
    <n v="-0.22"/>
    <s v="UK"/>
    <s v="UU"/>
    <s v="Alive"/>
    <n v="13"/>
    <x v="0"/>
  </r>
  <r>
    <x v="6"/>
    <n v="1987"/>
    <d v="1930-01-08T00:00:00"/>
    <n v="52.75"/>
    <n v="-4.8"/>
    <s v="UK"/>
    <s v="DH"/>
    <s v="Dead"/>
    <n v="98"/>
    <x v="0"/>
  </r>
  <r>
    <x v="8"/>
    <n v="1987"/>
    <d v="1934-12-08T00:00:00"/>
    <n v="52.75"/>
    <n v="-4.8"/>
    <s v="UK"/>
    <s v="UU"/>
    <s v="Dead"/>
    <n v="72"/>
    <x v="0"/>
  </r>
  <r>
    <x v="7"/>
    <n v="2000"/>
    <d v="1909-10-21T00:00:00"/>
    <n v="52.75"/>
    <n v="-4.8"/>
    <s v="UK"/>
    <s v="PD"/>
    <s v="Dead"/>
    <n v="4735"/>
    <x v="0"/>
  </r>
  <r>
    <x v="9"/>
    <n v="1998"/>
    <d v="1926-07-22T00:00:00"/>
    <n v="52.75"/>
    <n v="-4.8"/>
    <s v="UK"/>
    <s v="AH"/>
    <s v="Dead"/>
    <n v="3932"/>
    <x v="0"/>
  </r>
  <r>
    <x v="4"/>
    <n v="1989"/>
    <d v="1906-11-10T00:00:00"/>
    <n v="52.75"/>
    <n v="-4.8"/>
    <s v="UK"/>
    <s v="UU"/>
    <s v="Dead"/>
    <n v="735"/>
    <x v="0"/>
  </r>
  <r>
    <x v="5"/>
    <n v="1992"/>
    <d v="1934-09-13T00:00:00"/>
    <n v="52.53"/>
    <n v="-1.47"/>
    <s v="UK"/>
    <s v="RH"/>
    <s v="Dead"/>
    <n v="1817"/>
    <x v="0"/>
  </r>
  <r>
    <x v="7"/>
    <n v="1992"/>
    <d v="1917-10-13T00:00:00"/>
    <n v="53.17"/>
    <n v="-1.1000000000000001"/>
    <s v="UK"/>
    <s v="UU"/>
    <s v="Dead"/>
    <n v="1812"/>
    <x v="13"/>
  </r>
  <r>
    <x v="4"/>
    <n v="1987"/>
    <d v="1923-11-08T00:00:00"/>
    <n v="51.08"/>
    <n v="-0.43"/>
    <s v="UK"/>
    <s v="UU"/>
    <s v="Dead"/>
    <n v="18"/>
    <x v="0"/>
  </r>
  <r>
    <x v="8"/>
    <n v="1987"/>
    <d v="1918-12-08T00:00:00"/>
    <n v="51.77"/>
    <n v="-0.77"/>
    <s v="UK"/>
    <s v="AH"/>
    <s v="Dead"/>
    <n v="60"/>
    <x v="0"/>
  </r>
  <r>
    <x v="11"/>
    <n v="1988"/>
    <d v="1931-04-11T00:00:00"/>
    <n v="55.35"/>
    <n v="21.48"/>
    <s v="Lithuania"/>
    <s v="UU"/>
    <s v="Dead"/>
    <n v="541"/>
    <x v="0"/>
  </r>
  <r>
    <x v="5"/>
    <n v="1993"/>
    <d v="1912-09-13T00:00:00"/>
    <n v="53.05"/>
    <n v="4.72"/>
    <s v="Netherlands"/>
    <s v="DH"/>
    <s v="Dead"/>
    <n v="2146"/>
    <x v="0"/>
  </r>
  <r>
    <x v="9"/>
    <n v="1988"/>
    <d v="1917-07-11T00:00:00"/>
    <n v="53.1"/>
    <n v="4.7699999999999996"/>
    <s v="Netherlands"/>
    <s v="AH"/>
    <s v="Dead"/>
    <n v="265"/>
    <x v="38"/>
  </r>
  <r>
    <x v="5"/>
    <n v="1991"/>
    <d v="1919-09-12T00:00:00"/>
    <n v="53.07"/>
    <n v="4.7300000000000004"/>
    <s v="Netherlands"/>
    <s v="UU"/>
    <s v="Dead"/>
    <n v="1422"/>
    <x v="4"/>
  </r>
  <r>
    <x v="8"/>
    <n v="1987"/>
    <d v="1921-12-08T00:00:00"/>
    <n v="53.05"/>
    <n v="4.7300000000000004"/>
    <s v="Netherlands"/>
    <s v="UU"/>
    <s v="Dead"/>
    <n v="54"/>
    <x v="0"/>
  </r>
  <r>
    <x v="8"/>
    <n v="1987"/>
    <d v="1906-12-08T00:00:00"/>
    <n v="53.05"/>
    <n v="4.7300000000000004"/>
    <s v="Netherlands"/>
    <s v="UU"/>
    <s v="Dead"/>
    <n v="39"/>
    <x v="0"/>
  </r>
  <r>
    <x v="4"/>
    <n v="1988"/>
    <d v="1921-11-09T00:00:00"/>
    <n v="53.05"/>
    <n v="4.7300000000000004"/>
    <s v="Netherlands"/>
    <s v="UU"/>
    <s v="Dead"/>
    <n v="390"/>
    <x v="0"/>
  </r>
  <r>
    <x v="7"/>
    <n v="1989"/>
    <d v="1934-10-10T00:00:00"/>
    <n v="53.03"/>
    <n v="4.7300000000000004"/>
    <s v="Netherlands"/>
    <s v="UU"/>
    <s v="Dead"/>
    <n v="723"/>
    <x v="24"/>
  </r>
  <r>
    <x v="8"/>
    <n v="1987"/>
    <d v="1936-12-07T00:00:00"/>
    <n v="53.05"/>
    <n v="4.7300000000000004"/>
    <s v="Netherlands"/>
    <s v="UU"/>
    <s v="Dead"/>
    <n v="55"/>
    <x v="0"/>
  </r>
  <r>
    <x v="9"/>
    <n v="1988"/>
    <d v="1907-07-12T00:00:00"/>
    <n v="52.2"/>
    <n v="4.37"/>
    <s v="Netherlands"/>
    <s v="UU"/>
    <s v="Dead"/>
    <n v="244"/>
    <x v="10"/>
  </r>
  <r>
    <x v="4"/>
    <n v="1988"/>
    <d v="1931-11-09T00:00:00"/>
    <n v="52.2"/>
    <n v="4.38"/>
    <s v="Netherlands"/>
    <s v="AH"/>
    <s v="Dead"/>
    <n v="389"/>
    <x v="10"/>
  </r>
  <r>
    <x v="4"/>
    <n v="1987"/>
    <d v="1918-11-08T00:00:00"/>
    <n v="52.2"/>
    <n v="4.37"/>
    <s v="Netherlands"/>
    <s v="UU"/>
    <s v="Dead"/>
    <n v="10"/>
    <x v="10"/>
  </r>
  <r>
    <x v="5"/>
    <n v="1990"/>
    <d v="1906-09-11T00:00:00"/>
    <n v="52.2"/>
    <n v="4.43"/>
    <s v="Netherlands"/>
    <s v="AH"/>
    <s v="Dead"/>
    <n v="1033"/>
    <x v="13"/>
  </r>
  <r>
    <x v="0"/>
    <n v="1990"/>
    <d v="1920-03-12T00:00:00"/>
    <n v="53.2"/>
    <n v="5.73"/>
    <s v="Netherlands"/>
    <s v="UU"/>
    <s v="Dead"/>
    <n v="1242"/>
    <x v="10"/>
  </r>
  <r>
    <x v="10"/>
    <n v="1995"/>
    <d v="1930-08-16T00:00:00"/>
    <n v="52.3"/>
    <n v="4.5"/>
    <s v="Netherlands"/>
    <s v="AH"/>
    <s v="Dead"/>
    <n v="2856"/>
    <x v="38"/>
  </r>
  <r>
    <x v="8"/>
    <n v="1987"/>
    <d v="1923-12-08T00:00:00"/>
    <n v="59.75"/>
    <n v="9.85"/>
    <s v="Norway"/>
    <s v="PD"/>
    <s v="Dead"/>
    <n v="42"/>
    <x v="0"/>
  </r>
  <r>
    <x v="4"/>
    <n v="1987"/>
    <d v="1924-11-07T00:00:00"/>
    <n v="63.45"/>
    <n v="10.95"/>
    <s v="Norway"/>
    <s v="AH"/>
    <s v="Dead"/>
    <n v="16"/>
    <x v="4"/>
  </r>
  <r>
    <x v="3"/>
    <n v="1992"/>
    <d v="1929-02-12T00:00:00"/>
    <n v="63.07"/>
    <n v="7.9"/>
    <s v="Norway"/>
    <s v="DH"/>
    <s v="Dead"/>
    <n v="1943"/>
    <x v="11"/>
  </r>
  <r>
    <x v="0"/>
    <n v="1987"/>
    <d v="1919-03-10T00:00:00"/>
    <n v="58.02"/>
    <n v="7.42"/>
    <s v="Norway"/>
    <s v="RH"/>
    <s v="Alive"/>
    <n v="142"/>
    <x v="10"/>
  </r>
  <r>
    <x v="5"/>
    <n v="1988"/>
    <d v="1921-09-09T00:00:00"/>
    <n v="49.77"/>
    <n v="21.45"/>
    <s v="Poland"/>
    <s v="DH"/>
    <s v="Dead"/>
    <n v="335"/>
    <x v="4"/>
  </r>
  <r>
    <x v="0"/>
    <n v="1987"/>
    <d v="1907-03-10T00:00:00"/>
    <n v="61.2"/>
    <n v="24.22"/>
    <s v="Finland"/>
    <s v="DH"/>
    <s v="Dead"/>
    <n v="115"/>
    <x v="21"/>
  </r>
  <r>
    <x v="8"/>
    <n v="1987"/>
    <d v="1920-12-07T00:00:00"/>
    <n v="62.2"/>
    <n v="29.73"/>
    <s v="Finland"/>
    <s v="DH"/>
    <s v="Dead"/>
    <n v="49"/>
    <x v="0"/>
  </r>
  <r>
    <x v="8"/>
    <n v="1987"/>
    <d v="1920-12-07T00:00:00"/>
    <n v="62.2"/>
    <n v="29.73"/>
    <s v="Finland"/>
    <s v="DH"/>
    <s v="Dead"/>
    <n v="49"/>
    <x v="0"/>
  </r>
  <r>
    <x v="2"/>
    <n v="1987"/>
    <d v="1921-05-09T00:00:00"/>
    <n v="61.87"/>
    <n v="22.98"/>
    <s v="Finland"/>
    <s v="DH"/>
    <s v="Dead"/>
    <n v="199"/>
    <x v="3"/>
  </r>
  <r>
    <x v="7"/>
    <n v="1988"/>
    <d v="1929-10-09T00:00:00"/>
    <n v="61.55"/>
    <n v="21.67"/>
    <s v="Finland"/>
    <s v="RH"/>
    <s v="Dead"/>
    <n v="340"/>
    <x v="0"/>
  </r>
  <r>
    <x v="8"/>
    <n v="1987"/>
    <d v="1908-12-07T00:00:00"/>
    <n v="61.05"/>
    <n v="25.05"/>
    <s v="Finland"/>
    <s v="AH"/>
    <s v="Dead"/>
    <n v="27"/>
    <x v="0"/>
  </r>
  <r>
    <x v="6"/>
    <n v="1987"/>
    <d v="1907-01-08T00:00:00"/>
    <n v="61.05"/>
    <n v="25.03"/>
    <s v="Finland"/>
    <s v="AH"/>
    <s v="Dead"/>
    <n v="56"/>
    <x v="21"/>
  </r>
  <r>
    <x v="8"/>
    <n v="1987"/>
    <d v="1906-12-08T00:00:00"/>
    <n v="63.12"/>
    <n v="27.38"/>
    <s v="Finland"/>
    <s v="UU"/>
    <s v="Dead"/>
    <n v="39"/>
    <x v="0"/>
  </r>
  <r>
    <x v="8"/>
    <n v="1995"/>
    <d v="1907-12-16T00:00:00"/>
    <n v="63.12"/>
    <n v="27.3"/>
    <s v="Finland"/>
    <s v="DH"/>
    <s v="Dead"/>
    <n v="2962"/>
    <x v="12"/>
  </r>
  <r>
    <x v="7"/>
    <n v="1988"/>
    <d v="1906-10-09T00:00:00"/>
    <n v="63.13"/>
    <n v="27.17"/>
    <s v="Finland"/>
    <s v="UU"/>
    <s v="Dead"/>
    <n v="337"/>
    <x v="12"/>
  </r>
  <r>
    <x v="2"/>
    <n v="1992"/>
    <d v="1936-05-14T00:00:00"/>
    <n v="62.67"/>
    <n v="21.17"/>
    <s v="Finland"/>
    <s v="DH"/>
    <s v="Dead"/>
    <n v="2040"/>
    <x v="4"/>
  </r>
  <r>
    <x v="1"/>
    <n v="1993"/>
    <d v="1918-06-16T00:00:00"/>
    <n v="62.5"/>
    <n v="29.45"/>
    <s v="Finland"/>
    <s v="RH"/>
    <s v="Alive"/>
    <n v="2056"/>
    <x v="88"/>
  </r>
  <r>
    <x v="5"/>
    <n v="1993"/>
    <d v="1918-09-14T00:00:00"/>
    <n v="62.8"/>
    <n v="26.5"/>
    <s v="Finland"/>
    <s v="DH"/>
    <s v="Dead"/>
    <n v="2146"/>
    <x v="52"/>
  </r>
  <r>
    <x v="7"/>
    <n v="1992"/>
    <d v="1906-10-13T00:00:00"/>
    <n v="63.05"/>
    <n v="22.88"/>
    <s v="Finland"/>
    <s v="UU"/>
    <s v="Dead"/>
    <n v="1791"/>
    <x v="13"/>
  </r>
  <r>
    <x v="8"/>
    <n v="1987"/>
    <d v="1919-12-08T00:00:00"/>
    <n v="63.12"/>
    <n v="23.08"/>
    <s v="Finland"/>
    <s v="UU"/>
    <s v="Dead"/>
    <n v="35"/>
    <x v="4"/>
  </r>
  <r>
    <x v="0"/>
    <n v="1998"/>
    <d v="1928-03-20T00:00:00"/>
    <n v="60.35"/>
    <n v="22.67"/>
    <s v="Finland"/>
    <s v="AH"/>
    <s v="Alive"/>
    <n v="4169"/>
    <x v="113"/>
  </r>
  <r>
    <x v="9"/>
    <n v="1993"/>
    <d v="1910-07-17T00:00:00"/>
    <n v="62.78"/>
    <n v="22.77"/>
    <s v="Finland"/>
    <s v="DH"/>
    <s v="Dead"/>
    <n v="2077"/>
    <x v="12"/>
  </r>
  <r>
    <x v="8"/>
    <n v="1988"/>
    <d v="1906-12-09T00:00:00"/>
    <n v="62"/>
    <n v="22"/>
    <s v="Finland"/>
    <s v="HH"/>
    <s v="Dead"/>
    <n v="396"/>
    <x v="114"/>
  </r>
  <r>
    <x v="1"/>
    <n v="1988"/>
    <d v="1906-06-11T00:00:00"/>
    <n v="62"/>
    <n v="22"/>
    <s v="Finland"/>
    <s v="DH"/>
    <s v="Dead"/>
    <n v="208"/>
    <x v="110"/>
  </r>
  <r>
    <x v="8"/>
    <n v="1987"/>
    <d v="1923-12-08T00:00:00"/>
    <n v="62.8"/>
    <n v="22.83"/>
    <s v="Finland"/>
    <s v="UU"/>
    <s v="Dead"/>
    <n v="41"/>
    <x v="0"/>
  </r>
  <r>
    <x v="11"/>
    <n v="1987"/>
    <d v="1915-04-10T00:00:00"/>
    <n v="62.93"/>
    <n v="23.08"/>
    <s v="Finland"/>
    <s v="DH"/>
    <s v="Dead"/>
    <n v="148"/>
    <x v="24"/>
  </r>
  <r>
    <x v="8"/>
    <n v="1992"/>
    <d v="1920-12-12T00:00:00"/>
    <n v="62.87"/>
    <n v="29.4"/>
    <s v="Finland"/>
    <s v="DH"/>
    <s v="Dead"/>
    <n v="1876"/>
    <x v="62"/>
  </r>
  <r>
    <x v="11"/>
    <n v="1989"/>
    <d v="1910-04-12T00:00:00"/>
    <n v="62.83"/>
    <n v="22.8"/>
    <s v="Finland"/>
    <s v="DH"/>
    <s v="Dead"/>
    <n v="888"/>
    <x v="24"/>
  </r>
  <r>
    <x v="8"/>
    <n v="1987"/>
    <d v="1925-12-08T00:00:00"/>
    <n v="62.73"/>
    <n v="22.28"/>
    <s v="Finland"/>
    <s v="DH"/>
    <s v="Dead"/>
    <n v="42"/>
    <x v="0"/>
  </r>
  <r>
    <x v="8"/>
    <n v="1987"/>
    <d v="1920-12-07T00:00:00"/>
    <n v="62.77"/>
    <n v="26.7"/>
    <s v="Finland"/>
    <s v="PD"/>
    <s v="Dead"/>
    <n v="39"/>
    <x v="0"/>
  </r>
  <r>
    <x v="2"/>
    <n v="1987"/>
    <d v="1921-05-09T00:00:00"/>
    <n v="62.65"/>
    <n v="26.67"/>
    <s v="Finland"/>
    <s v="DH"/>
    <s v="Dead"/>
    <n v="191"/>
    <x v="0"/>
  </r>
  <r>
    <x v="6"/>
    <n v="1987"/>
    <d v="1922-01-08T00:00:00"/>
    <n v="62.95"/>
    <n v="27.98"/>
    <s v="Finland"/>
    <s v="DH"/>
    <s v="Dead"/>
    <n v="74"/>
    <x v="4"/>
  </r>
  <r>
    <x v="8"/>
    <n v="1987"/>
    <d v="1925-12-08T00:00:00"/>
    <n v="62.95"/>
    <n v="27.95"/>
    <s v="Finland"/>
    <s v="UU"/>
    <s v="Dead"/>
    <n v="47"/>
    <x v="21"/>
  </r>
  <r>
    <x v="0"/>
    <n v="1987"/>
    <d v="1936-03-09T00:00:00"/>
    <n v="62.95"/>
    <n v="27.93"/>
    <s v="Finland"/>
    <s v="UU"/>
    <s v="Dead"/>
    <n v="149"/>
    <x v="0"/>
  </r>
  <r>
    <x v="6"/>
    <n v="1987"/>
    <d v="1925-01-07T00:00:00"/>
    <n v="62.95"/>
    <n v="27.97"/>
    <s v="Finland"/>
    <s v="AH"/>
    <s v="Dead"/>
    <n v="77"/>
    <x v="24"/>
  </r>
  <r>
    <x v="6"/>
    <n v="1987"/>
    <d v="1917-01-07T00:00:00"/>
    <n v="62.95"/>
    <n v="27.98"/>
    <s v="Finland"/>
    <s v="AH"/>
    <s v="Dead"/>
    <n v="69"/>
    <x v="4"/>
  </r>
  <r>
    <x v="6"/>
    <n v="1987"/>
    <d v="1921-01-07T00:00:00"/>
    <n v="62.95"/>
    <n v="27.98"/>
    <s v="Finland"/>
    <s v="AH"/>
    <s v="Dead"/>
    <n v="73"/>
    <x v="4"/>
  </r>
  <r>
    <x v="8"/>
    <n v="1987"/>
    <d v="1935-12-08T00:00:00"/>
    <n v="58.75"/>
    <n v="17.05"/>
    <s v="Sweden"/>
    <s v="UU"/>
    <s v="Dead"/>
    <n v="57"/>
    <x v="0"/>
  </r>
  <r>
    <x v="8"/>
    <n v="1990"/>
    <d v="1908-12-10T00:00:00"/>
    <n v="50.88"/>
    <n v="4.42"/>
    <s v="Belgium"/>
    <s v="UU"/>
    <s v="Dead"/>
    <n v="798"/>
    <x v="4"/>
  </r>
  <r>
    <x v="10"/>
    <n v="1989"/>
    <d v="1912-08-09T00:00:00"/>
    <n v="58.58"/>
    <n v="24.78"/>
    <s v="Estonia"/>
    <s v="UU"/>
    <s v="Dead"/>
    <n v="279"/>
    <x v="3"/>
  </r>
  <r>
    <x v="6"/>
    <n v="1988"/>
    <d v="1930-01-09T00:00:00"/>
    <n v="58.65"/>
    <n v="25.02"/>
    <s v="Estonia"/>
    <s v="UU"/>
    <s v="Dead"/>
    <n v="94"/>
    <x v="10"/>
  </r>
  <r>
    <x v="8"/>
    <n v="1988"/>
    <d v="1907-12-09T00:00:00"/>
    <n v="59.25"/>
    <n v="25.83"/>
    <s v="Estonia"/>
    <s v="AH"/>
    <s v="Dead"/>
    <n v="31"/>
    <x v="0"/>
  </r>
  <r>
    <x v="11"/>
    <n v="1988"/>
    <d v="1931-04-11T00:00:00"/>
    <n v="58.67"/>
    <n v="26.58"/>
    <s v="Estonia"/>
    <s v="AH"/>
    <s v="Dead"/>
    <n v="174"/>
    <x v="0"/>
  </r>
  <r>
    <x v="1"/>
    <n v="1989"/>
    <d v="1917-06-11T00:00:00"/>
    <n v="50.85"/>
    <n v="-0.62"/>
    <s v="UK"/>
    <s v="DH"/>
    <s v="Dead"/>
    <n v="242"/>
    <x v="30"/>
  </r>
  <r>
    <x v="8"/>
    <n v="1988"/>
    <d v="1921-12-09T00:00:00"/>
    <n v="52.75"/>
    <n v="-4.8"/>
    <s v="UK"/>
    <s v="UU"/>
    <s v="Dead"/>
    <n v="47"/>
    <x v="0"/>
  </r>
  <r>
    <x v="4"/>
    <n v="1988"/>
    <d v="1920-11-08T00:00:00"/>
    <n v="52.75"/>
    <n v="-4.8"/>
    <s v="UK"/>
    <s v="UU"/>
    <s v="Dead"/>
    <n v="16"/>
    <x v="0"/>
  </r>
  <r>
    <x v="6"/>
    <n v="1988"/>
    <d v="1922-01-09T00:00:00"/>
    <n v="51.82"/>
    <n v="-0.32"/>
    <s v="UK"/>
    <s v="DH"/>
    <s v="Dead"/>
    <n v="100"/>
    <x v="0"/>
  </r>
  <r>
    <x v="10"/>
    <n v="1990"/>
    <d v="1915-08-11T00:00:00"/>
    <n v="53.38"/>
    <n v="-2.5300000000000002"/>
    <s v="UK"/>
    <s v="DH"/>
    <s v="Dead"/>
    <n v="647"/>
    <x v="24"/>
  </r>
  <r>
    <x v="3"/>
    <n v="1988"/>
    <d v="1914-02-09T00:00:00"/>
    <n v="53.4"/>
    <n v="-3.07"/>
    <s v="UK"/>
    <s v="DH"/>
    <s v="Dead"/>
    <n v="117"/>
    <x v="0"/>
  </r>
  <r>
    <x v="4"/>
    <n v="1989"/>
    <d v="1918-11-10T00:00:00"/>
    <n v="52.9"/>
    <n v="-1.4"/>
    <s v="UK"/>
    <s v="UU"/>
    <s v="Dead"/>
    <n v="392"/>
    <x v="4"/>
  </r>
  <r>
    <x v="4"/>
    <n v="1988"/>
    <d v="1919-11-09T00:00:00"/>
    <n v="51.27"/>
    <n v="1.38"/>
    <s v="UK"/>
    <s v="ND"/>
    <s v="Dead"/>
    <n v="16"/>
    <x v="0"/>
  </r>
  <r>
    <x v="8"/>
    <n v="1988"/>
    <d v="1923-12-09T00:00:00"/>
    <n v="53.22"/>
    <n v="-4.37"/>
    <s v="UK"/>
    <s v="UU"/>
    <s v="Dead"/>
    <n v="51"/>
    <x v="0"/>
  </r>
  <r>
    <x v="7"/>
    <n v="1989"/>
    <d v="1906-10-10T00:00:00"/>
    <n v="53.93"/>
    <n v="-2.9"/>
    <s v="UK"/>
    <s v="UU"/>
    <s v="Dead"/>
    <n v="356"/>
    <x v="0"/>
  </r>
  <r>
    <x v="8"/>
    <n v="1988"/>
    <d v="1920-12-08T00:00:00"/>
    <n v="53.37"/>
    <n v="-0.8"/>
    <s v="UK"/>
    <s v="DH"/>
    <s v="Dead"/>
    <n v="52"/>
    <x v="0"/>
  </r>
  <r>
    <x v="3"/>
    <n v="1993"/>
    <d v="1935-02-14T00:00:00"/>
    <n v="53.35"/>
    <n v="-0.83"/>
    <s v="UK"/>
    <s v="DH"/>
    <s v="Dead"/>
    <n v="1954"/>
    <x v="4"/>
  </r>
  <r>
    <x v="8"/>
    <n v="1991"/>
    <d v="1928-12-11T00:00:00"/>
    <n v="53.35"/>
    <n v="-0.87"/>
    <s v="UK"/>
    <s v="UU"/>
    <s v="Dead"/>
    <n v="1155"/>
    <x v="12"/>
  </r>
  <r>
    <x v="0"/>
    <n v="1988"/>
    <d v="1908-03-10T00:00:00"/>
    <n v="51.28"/>
    <n v="-1.75"/>
    <s v="UK"/>
    <s v="UU"/>
    <s v="Dead"/>
    <n v="155"/>
    <x v="0"/>
  </r>
  <r>
    <x v="0"/>
    <n v="1989"/>
    <d v="1907-03-12T00:00:00"/>
    <n v="51.3"/>
    <n v="-1.8"/>
    <s v="UK"/>
    <s v="UU"/>
    <s v="Dead"/>
    <n v="511"/>
    <x v="45"/>
  </r>
  <r>
    <x v="4"/>
    <n v="1989"/>
    <d v="1923-11-10T00:00:00"/>
    <n v="60.07"/>
    <n v="6.55"/>
    <s v="Norway"/>
    <s v="AH"/>
    <s v="Dead"/>
    <n v="375"/>
    <x v="0"/>
  </r>
  <r>
    <x v="6"/>
    <n v="1988"/>
    <d v="1937-01-08T00:00:00"/>
    <n v="63.1"/>
    <n v="7.83"/>
    <s v="Norway"/>
    <s v="AH"/>
    <s v="Dead"/>
    <n v="100"/>
    <x v="0"/>
  </r>
  <r>
    <x v="5"/>
    <n v="1989"/>
    <d v="1908-09-09T00:00:00"/>
    <n v="63.12"/>
    <n v="7.78"/>
    <s v="Norway"/>
    <s v="UU"/>
    <s v="Dead"/>
    <n v="292"/>
    <x v="10"/>
  </r>
  <r>
    <x v="8"/>
    <n v="1988"/>
    <d v="1920-12-08T00:00:00"/>
    <n v="63.1"/>
    <n v="7.83"/>
    <s v="Norway"/>
    <s v="UU"/>
    <s v="Dead"/>
    <n v="30"/>
    <x v="0"/>
  </r>
  <r>
    <x v="8"/>
    <n v="1988"/>
    <d v="1920-12-08T00:00:00"/>
    <n v="63.1"/>
    <n v="7.83"/>
    <s v="Norway"/>
    <s v="UU"/>
    <s v="Dead"/>
    <n v="30"/>
    <x v="0"/>
  </r>
  <r>
    <x v="7"/>
    <n v="1995"/>
    <d v="1933-10-16T00:00:00"/>
    <n v="58.03"/>
    <n v="7.42"/>
    <s v="Norway"/>
    <s v="RH"/>
    <s v="Alive"/>
    <n v="2559"/>
    <x v="21"/>
  </r>
  <r>
    <x v="8"/>
    <n v="1988"/>
    <d v="1920-12-08T00:00:00"/>
    <n v="58.03"/>
    <n v="7.45"/>
    <s v="Norway"/>
    <s v="PD"/>
    <s v="Dead"/>
    <n v="51"/>
    <x v="24"/>
  </r>
  <r>
    <x v="8"/>
    <n v="1988"/>
    <d v="1906-12-09T00:00:00"/>
    <n v="58.02"/>
    <n v="7.42"/>
    <s v="Norway"/>
    <s v="UU"/>
    <s v="Dead"/>
    <n v="37"/>
    <x v="24"/>
  </r>
  <r>
    <x v="4"/>
    <n v="1989"/>
    <d v="1906-11-10T00:00:00"/>
    <n v="58.2"/>
    <n v="7.93"/>
    <s v="Norway"/>
    <s v="UU"/>
    <s v="Unknown"/>
    <n v="372"/>
    <x v="43"/>
  </r>
  <r>
    <x v="11"/>
    <n v="1988"/>
    <d v="1918-04-11T00:00:00"/>
    <n v="58.02"/>
    <n v="7.42"/>
    <s v="Norway"/>
    <s v="RH"/>
    <s v="Alive"/>
    <n v="133"/>
    <x v="0"/>
  </r>
  <r>
    <x v="11"/>
    <n v="1988"/>
    <d v="1918-04-11T00:00:00"/>
    <n v="62.62"/>
    <n v="29.7"/>
    <s v="Finland"/>
    <s v="AH"/>
    <s v="Dead"/>
    <n v="151"/>
    <x v="10"/>
  </r>
  <r>
    <x v="0"/>
    <n v="1990"/>
    <d v="1909-03-12T00:00:00"/>
    <n v="60.67"/>
    <n v="23.13"/>
    <s v="Finland"/>
    <s v="RH"/>
    <s v="Dead"/>
    <n v="862"/>
    <x v="12"/>
  </r>
  <r>
    <x v="0"/>
    <n v="1988"/>
    <d v="1920-03-10T00:00:00"/>
    <n v="60.58"/>
    <n v="25.42"/>
    <s v="Finland"/>
    <s v="DH"/>
    <s v="Dead"/>
    <n v="131"/>
    <x v="38"/>
  </r>
  <r>
    <x v="4"/>
    <n v="1989"/>
    <d v="1908-11-09T00:00:00"/>
    <n v="62.63"/>
    <n v="26.8"/>
    <s v="Finland"/>
    <s v="UU"/>
    <s v="Dead"/>
    <n v="370"/>
    <x v="4"/>
  </r>
  <r>
    <x v="6"/>
    <n v="1988"/>
    <d v="1915-01-09T00:00:00"/>
    <n v="62.67"/>
    <n v="26.83"/>
    <s v="Finland"/>
    <s v="DH"/>
    <s v="Dead"/>
    <n v="68"/>
    <x v="0"/>
  </r>
  <r>
    <x v="6"/>
    <n v="1988"/>
    <d v="1930-01-09T00:00:00"/>
    <n v="62.67"/>
    <n v="26.83"/>
    <s v="Finland"/>
    <s v="DH"/>
    <s v="Dead"/>
    <n v="83"/>
    <x v="0"/>
  </r>
  <r>
    <x v="0"/>
    <n v="1988"/>
    <d v="1922-03-11T00:00:00"/>
    <n v="65.27"/>
    <n v="26.07"/>
    <s v="Finland"/>
    <s v="DH"/>
    <s v="Dead"/>
    <n v="123"/>
    <x v="21"/>
  </r>
  <r>
    <x v="11"/>
    <n v="1996"/>
    <d v="1916-04-18T00:00:00"/>
    <n v="60.23"/>
    <n v="24.87"/>
    <s v="Finland"/>
    <s v="AH"/>
    <s v="Dead"/>
    <n v="3082"/>
    <x v="24"/>
  </r>
  <r>
    <x v="10"/>
    <n v="1989"/>
    <d v="1919-08-10T00:00:00"/>
    <n v="60.48"/>
    <n v="24"/>
    <s v="Finland"/>
    <s v="DH"/>
    <s v="Dead"/>
    <n v="266"/>
    <x v="24"/>
  </r>
  <r>
    <x v="4"/>
    <n v="1994"/>
    <d v="1907-11-15T00:00:00"/>
    <n v="60.48"/>
    <n v="24"/>
    <s v="Finland"/>
    <s v="UU"/>
    <s v="Dead"/>
    <n v="2172"/>
    <x v="24"/>
  </r>
  <r>
    <x v="0"/>
    <n v="1988"/>
    <d v="1928-03-10T00:00:00"/>
    <n v="60.48"/>
    <n v="24"/>
    <s v="Finland"/>
    <s v="DH"/>
    <s v="Dead"/>
    <n v="123"/>
    <x v="24"/>
  </r>
  <r>
    <x v="0"/>
    <n v="1988"/>
    <d v="1930-03-11T00:00:00"/>
    <n v="62.75"/>
    <n v="22.85"/>
    <s v="Finland"/>
    <s v="DH"/>
    <s v="Dead"/>
    <n v="152"/>
    <x v="23"/>
  </r>
  <r>
    <x v="3"/>
    <n v="1994"/>
    <d v="1925-02-14T00:00:00"/>
    <n v="62.8"/>
    <n v="22.92"/>
    <s v="Finland"/>
    <s v="DH"/>
    <s v="Dead"/>
    <n v="2307"/>
    <x v="4"/>
  </r>
  <r>
    <x v="7"/>
    <n v="1989"/>
    <d v="1919-10-10T00:00:00"/>
    <n v="62.8"/>
    <n v="22.92"/>
    <s v="Finland"/>
    <s v="AH"/>
    <s v="Dead"/>
    <n v="353"/>
    <x v="4"/>
  </r>
  <r>
    <x v="6"/>
    <n v="1988"/>
    <d v="1908-01-09T00:00:00"/>
    <n v="62.77"/>
    <n v="22.85"/>
    <s v="Finland"/>
    <s v="AH"/>
    <s v="Dead"/>
    <n v="64"/>
    <x v="0"/>
  </r>
  <r>
    <x v="8"/>
    <n v="1989"/>
    <d v="1915-12-10T00:00:00"/>
    <n v="61.82"/>
    <n v="22.8"/>
    <s v="Finland"/>
    <s v="AH"/>
    <s v="Dead"/>
    <n v="402"/>
    <x v="24"/>
  </r>
  <r>
    <x v="6"/>
    <n v="1988"/>
    <d v="1921-01-08T00:00:00"/>
    <n v="62.97"/>
    <n v="28"/>
    <s v="Finland"/>
    <s v="UU"/>
    <s v="Dead"/>
    <n v="61"/>
    <x v="0"/>
  </r>
  <r>
    <x v="0"/>
    <n v="1988"/>
    <d v="1921-03-10T00:00:00"/>
    <n v="60.63"/>
    <n v="27.22"/>
    <s v="Finland"/>
    <s v="DH"/>
    <s v="Dead"/>
    <n v="131"/>
    <x v="0"/>
  </r>
  <r>
    <x v="0"/>
    <n v="1988"/>
    <d v="1910-03-11T00:00:00"/>
    <n v="62.8"/>
    <n v="22.92"/>
    <s v="Finland"/>
    <s v="UU"/>
    <s v="Dead"/>
    <n v="123"/>
    <x v="4"/>
  </r>
  <r>
    <x v="1"/>
    <n v="1989"/>
    <d v="1910-06-12T00:00:00"/>
    <n v="62.82"/>
    <n v="22.95"/>
    <s v="Finland"/>
    <s v="DH"/>
    <s v="Dead"/>
    <n v="207"/>
    <x v="5"/>
  </r>
  <r>
    <x v="6"/>
    <n v="1988"/>
    <d v="1920-01-09T00:00:00"/>
    <n v="57.68"/>
    <n v="11.95"/>
    <s v="Sweden"/>
    <s v="PD"/>
    <s v="Dead"/>
    <n v="75"/>
    <x v="0"/>
  </r>
  <r>
    <x v="10"/>
    <n v="1991"/>
    <d v="1933-08-12T00:00:00"/>
    <n v="56.22"/>
    <n v="15.28"/>
    <s v="Sweden"/>
    <s v="UU"/>
    <s v="Unknown"/>
    <n v="1040"/>
    <x v="52"/>
  </r>
  <r>
    <x v="5"/>
    <n v="1989"/>
    <d v="1910-09-10T00:00:00"/>
    <n v="55.85"/>
    <n v="13.6"/>
    <s v="Sweden"/>
    <s v="DH"/>
    <s v="Dead"/>
    <n v="311"/>
    <x v="18"/>
  </r>
  <r>
    <x v="11"/>
    <n v="1989"/>
    <d v="1932-04-11T00:00:00"/>
    <n v="55.67"/>
    <n v="13.48"/>
    <s v="Sweden"/>
    <s v="DH"/>
    <s v="Dead"/>
    <n v="546"/>
    <x v="24"/>
  </r>
  <r>
    <x v="11"/>
    <n v="1989"/>
    <d v="1932-04-11T00:00:00"/>
    <n v="55.67"/>
    <n v="13.48"/>
    <s v="Sweden"/>
    <s v="DH"/>
    <s v="Dead"/>
    <n v="546"/>
    <x v="24"/>
  </r>
  <r>
    <x v="1"/>
    <n v="1993"/>
    <d v="1915-06-16T00:00:00"/>
    <n v="55.68"/>
    <n v="13.45"/>
    <s v="Sweden"/>
    <s v="UU"/>
    <s v="Dead"/>
    <n v="1687"/>
    <x v="10"/>
  </r>
  <r>
    <x v="4"/>
    <n v="1988"/>
    <d v="1922-11-09T00:00:00"/>
    <n v="57.88"/>
    <n v="11.58"/>
    <s v="Sweden"/>
    <s v="PD"/>
    <s v="Dead"/>
    <n v="26"/>
    <x v="0"/>
  </r>
  <r>
    <x v="7"/>
    <n v="1990"/>
    <d v="1933-10-11T00:00:00"/>
    <n v="50.67"/>
    <n v="2.48"/>
    <s v="France"/>
    <s v="UU"/>
    <s v="Dead"/>
    <n v="407"/>
    <x v="26"/>
  </r>
  <r>
    <x v="3"/>
    <n v="1990"/>
    <d v="1921-02-10T00:00:00"/>
    <n v="53.02"/>
    <n v="12.38"/>
    <s v="Germany"/>
    <s v="RH"/>
    <s v="Alive"/>
    <n v="476"/>
    <x v="14"/>
  </r>
  <r>
    <x v="4"/>
    <n v="1992"/>
    <d v="1906-11-13T00:00:00"/>
    <n v="51.27"/>
    <n v="8.83"/>
    <s v="Germany"/>
    <s v="AH"/>
    <s v="Dead"/>
    <n v="1091"/>
    <x v="10"/>
  </r>
  <r>
    <x v="1"/>
    <n v="1990"/>
    <d v="1906-06-13T00:00:00"/>
    <n v="51.35"/>
    <n v="8.92"/>
    <s v="Germany"/>
    <s v="AH"/>
    <s v="Dead"/>
    <n v="201"/>
    <x v="3"/>
  </r>
  <r>
    <x v="4"/>
    <n v="1993"/>
    <d v="1909-11-14T00:00:00"/>
    <n v="40.630000000000003"/>
    <n v="-3.3"/>
    <s v="Spain"/>
    <s v="AH"/>
    <s v="Dead"/>
    <n v="1450"/>
    <x v="34"/>
  </r>
  <r>
    <x v="8"/>
    <n v="1989"/>
    <d v="1910-12-10T00:00:00"/>
    <n v="51.58"/>
    <n v="-0.73"/>
    <s v="UK"/>
    <s v="UU"/>
    <s v="Dead"/>
    <n v="52"/>
    <x v="0"/>
  </r>
  <r>
    <x v="3"/>
    <n v="1989"/>
    <d v="1913-02-09T00:00:00"/>
    <n v="54.05"/>
    <n v="-4.82"/>
    <s v="UK"/>
    <s v="UU"/>
    <s v="Dead"/>
    <n v="114"/>
    <x v="0"/>
  </r>
  <r>
    <x v="7"/>
    <n v="1991"/>
    <d v="1927-10-12T00:00:00"/>
    <n v="53.38"/>
    <n v="-2.35"/>
    <s v="UK"/>
    <s v="PD"/>
    <s v="Dead"/>
    <n v="737"/>
    <x v="2"/>
  </r>
  <r>
    <x v="6"/>
    <n v="1989"/>
    <d v="1928-01-10T00:00:00"/>
    <n v="53.47"/>
    <n v="-1.03"/>
    <s v="UK"/>
    <s v="DH"/>
    <s v="Dead"/>
    <n v="96"/>
    <x v="24"/>
  </r>
  <r>
    <x v="10"/>
    <n v="1992"/>
    <d v="1922-08-13T00:00:00"/>
    <n v="52.75"/>
    <n v="-4.8"/>
    <s v="UK"/>
    <s v="DH"/>
    <s v="Dead"/>
    <n v="1009"/>
    <x v="0"/>
  </r>
  <r>
    <x v="5"/>
    <n v="1996"/>
    <d v="1920-09-16T00:00:00"/>
    <n v="52.75"/>
    <n v="-4.8"/>
    <s v="UK"/>
    <s v="UU"/>
    <s v="Dead"/>
    <n v="2499"/>
    <x v="0"/>
  </r>
  <r>
    <x v="5"/>
    <n v="1990"/>
    <d v="1935-09-11T00:00:00"/>
    <n v="51.62"/>
    <n v="-0.78"/>
    <s v="UK"/>
    <s v="DH"/>
    <s v="Dead"/>
    <n v="325"/>
    <x v="13"/>
  </r>
  <r>
    <x v="2"/>
    <n v="1989"/>
    <d v="1923-05-12T00:00:00"/>
    <n v="53.93"/>
    <n v="-2.9"/>
    <s v="UK"/>
    <s v="UU"/>
    <s v="Dead"/>
    <n v="212"/>
    <x v="0"/>
  </r>
  <r>
    <x v="3"/>
    <n v="1990"/>
    <d v="1911-02-11T00:00:00"/>
    <n v="55.88"/>
    <n v="-3.58"/>
    <s v="UK"/>
    <s v="DH"/>
    <s v="Dead"/>
    <n v="464"/>
    <x v="24"/>
  </r>
  <r>
    <x v="5"/>
    <n v="1990"/>
    <d v="1933-09-11T00:00:00"/>
    <n v="52.27"/>
    <n v="4.5"/>
    <s v="Netherlands"/>
    <s v="DH"/>
    <s v="Dead"/>
    <n v="343"/>
    <x v="37"/>
  </r>
  <r>
    <x v="5"/>
    <n v="1998"/>
    <d v="1908-09-18T00:00:00"/>
    <n v="52.53"/>
    <n v="4.5999999999999996"/>
    <s v="Netherlands"/>
    <s v="RH"/>
    <s v="Alive"/>
    <n v="3240"/>
    <x v="1"/>
  </r>
  <r>
    <x v="8"/>
    <n v="1992"/>
    <d v="1932-12-12T00:00:00"/>
    <n v="52.35"/>
    <n v="4.53"/>
    <s v="Netherlands"/>
    <s v="UU"/>
    <s v="Unknown"/>
    <n v="1157"/>
    <x v="0"/>
  </r>
  <r>
    <x v="4"/>
    <n v="1989"/>
    <d v="1912-11-09T00:00:00"/>
    <n v="52.27"/>
    <n v="6.05"/>
    <s v="Netherlands"/>
    <s v="AH"/>
    <s v="Dead"/>
    <n v="11"/>
    <x v="0"/>
  </r>
  <r>
    <x v="4"/>
    <n v="1989"/>
    <d v="1921-11-10T00:00:00"/>
    <n v="52.27"/>
    <n v="6.05"/>
    <s v="Netherlands"/>
    <s v="AH"/>
    <s v="Dead"/>
    <n v="20"/>
    <x v="0"/>
  </r>
  <r>
    <x v="8"/>
    <n v="1989"/>
    <d v="1910-12-10T00:00:00"/>
    <n v="52.27"/>
    <n v="6.05"/>
    <s v="Netherlands"/>
    <s v="AH"/>
    <s v="Dead"/>
    <n v="39"/>
    <x v="0"/>
  </r>
  <r>
    <x v="8"/>
    <n v="1989"/>
    <d v="1912-12-09T00:00:00"/>
    <n v="53.05"/>
    <n v="4.72"/>
    <s v="Netherlands"/>
    <s v="UU"/>
    <s v="Dead"/>
    <n v="40"/>
    <x v="0"/>
  </r>
  <r>
    <x v="3"/>
    <n v="1989"/>
    <d v="1929-02-09T00:00:00"/>
    <n v="59.03"/>
    <n v="10.88"/>
    <s v="Norway"/>
    <s v="RH"/>
    <s v="Alive"/>
    <n v="126"/>
    <x v="0"/>
  </r>
  <r>
    <x v="0"/>
    <n v="1989"/>
    <d v="1920-03-11T00:00:00"/>
    <n v="59.03"/>
    <n v="10.88"/>
    <s v="Norway"/>
    <s v="RH"/>
    <s v="Alive"/>
    <n v="147"/>
    <x v="0"/>
  </r>
  <r>
    <x v="0"/>
    <n v="1992"/>
    <d v="1909-03-14T00:00:00"/>
    <n v="58.08"/>
    <n v="6.73"/>
    <s v="Norway"/>
    <s v="DH"/>
    <s v="Dead"/>
    <n v="1175"/>
    <x v="4"/>
  </r>
  <r>
    <x v="0"/>
    <n v="1989"/>
    <d v="1916-03-11T00:00:00"/>
    <n v="58.47"/>
    <n v="6.23"/>
    <s v="Norway"/>
    <s v="DH"/>
    <s v="Dead"/>
    <n v="135"/>
    <x v="20"/>
  </r>
  <r>
    <x v="8"/>
    <n v="1990"/>
    <d v="1922-12-11T00:00:00"/>
    <n v="63.47"/>
    <n v="11.08"/>
    <s v="Norway"/>
    <s v="UU"/>
    <s v="Dead"/>
    <n v="399"/>
    <x v="0"/>
  </r>
  <r>
    <x v="4"/>
    <n v="1989"/>
    <d v="1926-11-10T00:00:00"/>
    <n v="58.03"/>
    <n v="7.5"/>
    <s v="Norway"/>
    <s v="UU"/>
    <s v="Dead"/>
    <n v="10"/>
    <x v="10"/>
  </r>
  <r>
    <x v="3"/>
    <n v="1989"/>
    <d v="1934-02-10T00:00:00"/>
    <n v="60.37"/>
    <n v="5.25"/>
    <s v="Norway"/>
    <s v="AH"/>
    <s v="Dead"/>
    <n v="127"/>
    <x v="13"/>
  </r>
  <r>
    <x v="8"/>
    <n v="1989"/>
    <d v="1935-12-10T00:00:00"/>
    <n v="60.4"/>
    <n v="5.0199999999999996"/>
    <s v="Norway"/>
    <s v="UU"/>
    <s v="Dead"/>
    <n v="64"/>
    <x v="4"/>
  </r>
  <r>
    <x v="6"/>
    <n v="1989"/>
    <d v="1936-01-10T00:00:00"/>
    <n v="60.33"/>
    <n v="5.35"/>
    <s v="Norway"/>
    <s v="AH"/>
    <s v="Dead"/>
    <n v="93"/>
    <x v="24"/>
  </r>
  <r>
    <x v="8"/>
    <n v="1989"/>
    <d v="1928-12-09T00:00:00"/>
    <n v="60.35"/>
    <n v="5.33"/>
    <s v="Norway"/>
    <s v="PD"/>
    <s v="Dead"/>
    <n v="52"/>
    <x v="21"/>
  </r>
  <r>
    <x v="9"/>
    <n v="1991"/>
    <d v="1933-07-14T00:00:00"/>
    <n v="63.03"/>
    <n v="23.87"/>
    <s v="Finland"/>
    <s v="UU"/>
    <s v="Dead"/>
    <n v="619"/>
    <x v="23"/>
  </r>
  <r>
    <x v="8"/>
    <n v="1989"/>
    <d v="1906-12-10T00:00:00"/>
    <n v="60.97"/>
    <n v="25.93"/>
    <s v="Finland"/>
    <s v="AH"/>
    <s v="Unknown"/>
    <n v="24"/>
    <x v="0"/>
  </r>
  <r>
    <x v="2"/>
    <n v="1990"/>
    <d v="1931-05-13T00:00:00"/>
    <n v="61.98"/>
    <n v="23.33"/>
    <s v="Finland"/>
    <s v="PD"/>
    <s v="Dead"/>
    <n v="572"/>
    <x v="59"/>
  </r>
  <r>
    <x v="10"/>
    <n v="1992"/>
    <d v="1920-08-12T00:00:00"/>
    <n v="61.32"/>
    <n v="22.77"/>
    <s v="Finland"/>
    <s v="UU"/>
    <s v="Dead"/>
    <n v="1018"/>
    <x v="24"/>
  </r>
  <r>
    <x v="6"/>
    <n v="1989"/>
    <d v="1911-01-10T00:00:00"/>
    <n v="62.62"/>
    <n v="26.88"/>
    <s v="Finland"/>
    <s v="AH"/>
    <s v="Dead"/>
    <n v="62"/>
    <x v="21"/>
  </r>
  <r>
    <x v="9"/>
    <n v="1990"/>
    <d v="1908-07-13T00:00:00"/>
    <n v="61.02"/>
    <n v="21.62"/>
    <s v="Finland"/>
    <s v="DH"/>
    <s v="Dead"/>
    <n v="256"/>
    <x v="115"/>
  </r>
  <r>
    <x v="5"/>
    <n v="1990"/>
    <d v="1930-09-11T00:00:00"/>
    <n v="63.72"/>
    <n v="28.75"/>
    <s v="Finland"/>
    <s v="AH"/>
    <s v="Dead"/>
    <n v="329"/>
    <x v="4"/>
  </r>
  <r>
    <x v="11"/>
    <n v="1989"/>
    <d v="1911-04-12T00:00:00"/>
    <n v="63.77"/>
    <n v="28.78"/>
    <s v="Finland"/>
    <s v="DH"/>
    <s v="Dead"/>
    <n v="156"/>
    <x v="0"/>
  </r>
  <r>
    <x v="8"/>
    <n v="1989"/>
    <d v="1912-12-09T00:00:00"/>
    <n v="60.62"/>
    <n v="24.82"/>
    <s v="Finland"/>
    <s v="AH"/>
    <s v="Dead"/>
    <n v="40"/>
    <x v="0"/>
  </r>
  <r>
    <x v="8"/>
    <n v="1989"/>
    <d v="1906-12-10T00:00:00"/>
    <n v="60.62"/>
    <n v="24.82"/>
    <s v="Finland"/>
    <s v="AH"/>
    <s v="Dead"/>
    <n v="34"/>
    <x v="0"/>
  </r>
  <r>
    <x v="4"/>
    <n v="1989"/>
    <d v="1920-11-09T00:00:00"/>
    <n v="60.93"/>
    <n v="26.62"/>
    <s v="Finland"/>
    <s v="UU"/>
    <s v="Dead"/>
    <n v="18"/>
    <x v="0"/>
  </r>
  <r>
    <x v="8"/>
    <n v="1989"/>
    <d v="1922-12-10T00:00:00"/>
    <n v="60.65"/>
    <n v="24.83"/>
    <s v="Finland"/>
    <s v="AH"/>
    <s v="Dead"/>
    <n v="42"/>
    <x v="0"/>
  </r>
  <r>
    <x v="5"/>
    <n v="1990"/>
    <d v="1928-09-10T00:00:00"/>
    <n v="61.85"/>
    <n v="22.62"/>
    <s v="Finland"/>
    <s v="DH"/>
    <s v="Dead"/>
    <n v="322"/>
    <x v="15"/>
  </r>
  <r>
    <x v="6"/>
    <n v="1989"/>
    <d v="1927-01-10T00:00:00"/>
    <n v="62.78"/>
    <n v="26.58"/>
    <s v="Finland"/>
    <s v="DH"/>
    <s v="Dead"/>
    <n v="49"/>
    <x v="0"/>
  </r>
  <r>
    <x v="6"/>
    <n v="1989"/>
    <d v="1927-01-10T00:00:00"/>
    <n v="62.78"/>
    <n v="26.58"/>
    <s v="Finland"/>
    <s v="DH"/>
    <s v="Dead"/>
    <n v="49"/>
    <x v="0"/>
  </r>
  <r>
    <x v="8"/>
    <n v="1989"/>
    <d v="1920-12-09T00:00:00"/>
    <n v="62.75"/>
    <n v="22.87"/>
    <s v="Finland"/>
    <s v="AH"/>
    <s v="Alive"/>
    <n v="48"/>
    <x v="24"/>
  </r>
  <r>
    <x v="6"/>
    <n v="1991"/>
    <d v="1920-01-12T00:00:00"/>
    <n v="62.7"/>
    <n v="22.83"/>
    <s v="Finland"/>
    <s v="DH"/>
    <s v="Dead"/>
    <n v="808"/>
    <x v="11"/>
  </r>
  <r>
    <x v="8"/>
    <n v="1992"/>
    <d v="1935-12-13T00:00:00"/>
    <n v="62.67"/>
    <n v="23"/>
    <s v="Finland"/>
    <s v="DH"/>
    <s v="Dead"/>
    <n v="1159"/>
    <x v="37"/>
  </r>
  <r>
    <x v="0"/>
    <n v="1991"/>
    <d v="1936-03-13T00:00:00"/>
    <n v="62.85"/>
    <n v="22.93"/>
    <s v="Finland"/>
    <s v="DH"/>
    <s v="Dead"/>
    <n v="885"/>
    <x v="3"/>
  </r>
  <r>
    <x v="7"/>
    <n v="1995"/>
    <d v="1920-10-15T00:00:00"/>
    <n v="62.83"/>
    <n v="22.77"/>
    <s v="Finland"/>
    <s v="DH"/>
    <s v="Dead"/>
    <n v="2178"/>
    <x v="3"/>
  </r>
  <r>
    <x v="8"/>
    <n v="1989"/>
    <d v="1920-12-09T00:00:00"/>
    <n v="62.68"/>
    <n v="22.45"/>
    <s v="Finland"/>
    <s v="DH"/>
    <s v="Dead"/>
    <n v="38"/>
    <x v="21"/>
  </r>
  <r>
    <x v="8"/>
    <n v="1989"/>
    <d v="1920-12-09T00:00:00"/>
    <n v="64.67"/>
    <n v="25.6"/>
    <s v="Finland"/>
    <s v="AH"/>
    <s v="Dead"/>
    <n v="43"/>
    <x v="0"/>
  </r>
  <r>
    <x v="10"/>
    <n v="1990"/>
    <d v="1923-08-11T00:00:00"/>
    <n v="61.52"/>
    <n v="21.72"/>
    <s v="Finland"/>
    <s v="DH"/>
    <s v="Dead"/>
    <n v="298"/>
    <x v="10"/>
  </r>
  <r>
    <x v="4"/>
    <n v="1994"/>
    <d v="1935-11-15T00:00:00"/>
    <n v="61.27"/>
    <n v="24.03"/>
    <s v="Finland"/>
    <s v="DH"/>
    <s v="Dead"/>
    <n v="1862"/>
    <x v="116"/>
  </r>
  <r>
    <x v="3"/>
    <n v="1989"/>
    <d v="1923-02-10T00:00:00"/>
    <n v="60.67"/>
    <n v="24.82"/>
    <s v="Finland"/>
    <s v="DH"/>
    <s v="Dead"/>
    <n v="123"/>
    <x v="10"/>
  </r>
  <r>
    <x v="8"/>
    <n v="1989"/>
    <d v="1910-12-10T00:00:00"/>
    <n v="62.72"/>
    <n v="22.48"/>
    <s v="Finland"/>
    <s v="UU"/>
    <s v="Dead"/>
    <n v="31"/>
    <x v="0"/>
  </r>
  <r>
    <x v="6"/>
    <n v="1990"/>
    <d v="1937-01-10T00:00:00"/>
    <n v="60.63"/>
    <n v="24.97"/>
    <s v="Finland"/>
    <s v="DH"/>
    <s v="Dead"/>
    <n v="447"/>
    <x v="11"/>
  </r>
  <r>
    <x v="11"/>
    <n v="1993"/>
    <d v="1913-04-15T00:00:00"/>
    <n v="61.05"/>
    <n v="26.5"/>
    <s v="Finland"/>
    <s v="UU"/>
    <s v="Dead"/>
    <n v="1618"/>
    <x v="24"/>
  </r>
  <r>
    <x v="0"/>
    <n v="1994"/>
    <d v="1920-03-16T00:00:00"/>
    <n v="61.4"/>
    <n v="26.9"/>
    <s v="Finland"/>
    <s v="UU"/>
    <s v="Dead"/>
    <n v="1959"/>
    <x v="84"/>
  </r>
  <r>
    <x v="3"/>
    <n v="1991"/>
    <d v="1922-02-12T00:00:00"/>
    <n v="58"/>
    <n v="11.75"/>
    <s v="Sweden"/>
    <s v="UU"/>
    <s v="Dead"/>
    <n v="834"/>
    <x v="0"/>
  </r>
  <r>
    <x v="4"/>
    <n v="1989"/>
    <d v="1933-11-10T00:00:00"/>
    <n v="61.72"/>
    <n v="17.079999999999998"/>
    <s v="Sweden"/>
    <s v="UU"/>
    <s v="Dead"/>
    <n v="38"/>
    <x v="0"/>
  </r>
  <r>
    <x v="4"/>
    <n v="1989"/>
    <d v="1913-11-10T00:00:00"/>
    <n v="61.72"/>
    <n v="17.079999999999998"/>
    <s v="Sweden"/>
    <s v="DH"/>
    <s v="Dead"/>
    <n v="18"/>
    <x v="0"/>
  </r>
  <r>
    <x v="4"/>
    <n v="1989"/>
    <d v="1917-11-10T00:00:00"/>
    <n v="57.85"/>
    <n v="11.9"/>
    <s v="Sweden"/>
    <s v="AH"/>
    <s v="Dead"/>
    <n v="11"/>
    <x v="0"/>
  </r>
  <r>
    <x v="4"/>
    <n v="1989"/>
    <d v="1930-11-10T00:00:00"/>
    <n v="57.85"/>
    <n v="11.9"/>
    <s v="Sweden"/>
    <s v="AH"/>
    <s v="Dead"/>
    <n v="24"/>
    <x v="0"/>
  </r>
  <r>
    <x v="8"/>
    <n v="1989"/>
    <d v="1920-12-09T00:00:00"/>
    <n v="57.85"/>
    <n v="11.9"/>
    <s v="Sweden"/>
    <s v="UU"/>
    <s v="Dead"/>
    <n v="44"/>
    <x v="0"/>
  </r>
  <r>
    <x v="3"/>
    <n v="1989"/>
    <d v="1908-02-10T00:00:00"/>
    <n v="57.63"/>
    <n v="11.87"/>
    <s v="Sweden"/>
    <s v="AH"/>
    <s v="Alive"/>
    <n v="92"/>
    <x v="0"/>
  </r>
  <r>
    <x v="10"/>
    <n v="1990"/>
    <d v="1908-08-10T00:00:00"/>
    <n v="55.67"/>
    <n v="13.48"/>
    <s v="Sweden"/>
    <s v="DH"/>
    <s v="Dead"/>
    <n v="280"/>
    <x v="0"/>
  </r>
  <r>
    <x v="0"/>
    <n v="1989"/>
    <d v="1917-03-11T00:00:00"/>
    <n v="55.68"/>
    <n v="13.5"/>
    <s v="Sweden"/>
    <s v="UU"/>
    <s v="Unknown"/>
    <n v="137"/>
    <x v="4"/>
  </r>
  <r>
    <x v="4"/>
    <n v="1989"/>
    <d v="1911-11-10T00:00:00"/>
    <n v="57.77"/>
    <n v="12.05"/>
    <s v="Sweden"/>
    <s v="UU"/>
    <s v="Dead"/>
    <n v="6"/>
    <x v="0"/>
  </r>
  <r>
    <x v="2"/>
    <n v="1991"/>
    <d v="1907-05-14T00:00:00"/>
    <n v="51.17"/>
    <n v="4.9800000000000004"/>
    <s v="Belgium"/>
    <s v="UU"/>
    <s v="Dead"/>
    <n v="548"/>
    <x v="0"/>
  </r>
  <r>
    <x v="8"/>
    <n v="1990"/>
    <d v="1908-12-10T00:00:00"/>
    <n v="50.1"/>
    <n v="15.6"/>
    <s v="Czech Republic"/>
    <s v="DH"/>
    <s v="Dead"/>
    <n v="38"/>
    <x v="0"/>
  </r>
  <r>
    <x v="4"/>
    <n v="1990"/>
    <d v="1933-11-11T00:00:00"/>
    <n v="51.2"/>
    <n v="8.82"/>
    <s v="Germany"/>
    <s v="UU"/>
    <s v="Dead"/>
    <n v="40"/>
    <x v="0"/>
  </r>
  <r>
    <x v="6"/>
    <n v="1990"/>
    <d v="1921-01-10T00:00:00"/>
    <n v="51.33"/>
    <n v="8.8699999999999992"/>
    <s v="Germany"/>
    <s v="UU"/>
    <s v="Dead"/>
    <n v="85"/>
    <x v="0"/>
  </r>
  <r>
    <x v="7"/>
    <n v="1991"/>
    <d v="1934-10-12T00:00:00"/>
    <n v="51.37"/>
    <n v="9.02"/>
    <s v="Germany"/>
    <s v="AH"/>
    <s v="Dead"/>
    <n v="333"/>
    <x v="20"/>
  </r>
  <r>
    <x v="6"/>
    <n v="1992"/>
    <d v="1912-01-13T00:00:00"/>
    <n v="51.2"/>
    <n v="8.7200000000000006"/>
    <s v="Germany"/>
    <s v="DH"/>
    <s v="Dead"/>
    <n v="768"/>
    <x v="37"/>
  </r>
  <r>
    <x v="4"/>
    <n v="1991"/>
    <d v="1935-11-12T00:00:00"/>
    <n v="37"/>
    <n v="-6.5"/>
    <s v="Spain"/>
    <s v="PD"/>
    <s v="Dead"/>
    <n v="414"/>
    <x v="0"/>
  </r>
  <r>
    <x v="5"/>
    <n v="1991"/>
    <d v="1921-09-12T00:00:00"/>
    <n v="40.72"/>
    <n v="-4.08"/>
    <s v="Spain"/>
    <s v="UU"/>
    <s v="Dead"/>
    <n v="332"/>
    <x v="13"/>
  </r>
  <r>
    <x v="7"/>
    <n v="1991"/>
    <d v="1920-10-11T00:00:00"/>
    <n v="59.18"/>
    <n v="25.22"/>
    <s v="Estonia"/>
    <s v="DH"/>
    <s v="Dead"/>
    <n v="342"/>
    <x v="0"/>
  </r>
  <r>
    <x v="3"/>
    <n v="1990"/>
    <d v="1924-02-11T00:00:00"/>
    <n v="53.25"/>
    <n v="-4.4000000000000004"/>
    <s v="UK"/>
    <s v="UU"/>
    <s v="Dead"/>
    <n v="130"/>
    <x v="38"/>
  </r>
  <r>
    <x v="8"/>
    <n v="1990"/>
    <d v="1915-12-11T00:00:00"/>
    <n v="53.3"/>
    <n v="-4.5199999999999996"/>
    <s v="UK"/>
    <s v="AH"/>
    <s v="Dead"/>
    <n v="56"/>
    <x v="10"/>
  </r>
  <r>
    <x v="9"/>
    <n v="1991"/>
    <d v="1932-07-14T00:00:00"/>
    <n v="51.2"/>
    <n v="1.4"/>
    <s v="UK"/>
    <s v="UU"/>
    <s v="Dead"/>
    <n v="298"/>
    <x v="11"/>
  </r>
  <r>
    <x v="10"/>
    <n v="1991"/>
    <d v="1909-08-12T00:00:00"/>
    <n v="54.08"/>
    <n v="-4.75"/>
    <s v="UK"/>
    <s v="DH"/>
    <s v="Dead"/>
    <n v="282"/>
    <x v="13"/>
  </r>
  <r>
    <x v="6"/>
    <n v="1990"/>
    <d v="1908-01-11T00:00:00"/>
    <n v="53.3"/>
    <n v="-2.68"/>
    <s v="UK"/>
    <s v="UU"/>
    <s v="Dead"/>
    <n v="57"/>
    <x v="4"/>
  </r>
  <r>
    <x v="5"/>
    <n v="1992"/>
    <d v="1918-09-13T00:00:00"/>
    <n v="53.38"/>
    <n v="-1.58"/>
    <s v="UK"/>
    <s v="UU"/>
    <s v="Dead"/>
    <n v="694"/>
    <x v="12"/>
  </r>
  <r>
    <x v="8"/>
    <n v="1991"/>
    <d v="1912-12-11T00:00:00"/>
    <n v="53.27"/>
    <n v="-2.6"/>
    <s v="UK"/>
    <s v="UU"/>
    <s v="Dead"/>
    <n v="405"/>
    <x v="15"/>
  </r>
  <r>
    <x v="4"/>
    <n v="1990"/>
    <d v="1925-11-11T00:00:00"/>
    <n v="53.42"/>
    <n v="-2.58"/>
    <s v="UK"/>
    <s v="UU"/>
    <s v="Dead"/>
    <n v="20"/>
    <x v="0"/>
  </r>
  <r>
    <x v="4"/>
    <n v="1990"/>
    <d v="1912-11-10T00:00:00"/>
    <n v="53.47"/>
    <n v="-1.03"/>
    <s v="UK"/>
    <s v="DH"/>
    <s v="Dead"/>
    <n v="20"/>
    <x v="0"/>
  </r>
  <r>
    <x v="4"/>
    <n v="1990"/>
    <d v="1912-11-10T00:00:00"/>
    <n v="53.47"/>
    <n v="-1.03"/>
    <s v="UK"/>
    <s v="DH"/>
    <s v="Dead"/>
    <n v="20"/>
    <x v="0"/>
  </r>
  <r>
    <x v="3"/>
    <n v="1990"/>
    <d v="1915-02-11T00:00:00"/>
    <n v="52.88"/>
    <n v="-1.4"/>
    <s v="UK"/>
    <s v="UU"/>
    <s v="Dead"/>
    <n v="119"/>
    <x v="0"/>
  </r>
  <r>
    <x v="5"/>
    <n v="1996"/>
    <d v="1914-09-17T00:00:00"/>
    <n v="53.9"/>
    <n v="-2.93"/>
    <s v="UK"/>
    <s v="PD"/>
    <s v="Dead"/>
    <n v="2151"/>
    <x v="0"/>
  </r>
  <r>
    <x v="4"/>
    <n v="1992"/>
    <d v="1920-11-12T00:00:00"/>
    <n v="51.67"/>
    <n v="-1.7000000000000002"/>
    <s v="UK"/>
    <s v="DH"/>
    <s v="Dead"/>
    <n v="765"/>
    <x v="117"/>
  </r>
  <r>
    <x v="4"/>
    <n v="1990"/>
    <d v="1915-11-11T00:00:00"/>
    <n v="53.92"/>
    <n v="-2.92"/>
    <s v="UK"/>
    <s v="PD"/>
    <s v="Dead"/>
    <n v="27"/>
    <x v="0"/>
  </r>
  <r>
    <x v="3"/>
    <n v="1991"/>
    <d v="1910-02-12T00:00:00"/>
    <n v="52.7"/>
    <n v="8.9499999999999993"/>
    <s v="Eire"/>
    <s v="UU"/>
    <s v="Dead"/>
    <n v="493"/>
    <x v="13"/>
  </r>
  <r>
    <x v="4"/>
    <n v="1995"/>
    <d v="1919-11-16T00:00:00"/>
    <n v="52.53"/>
    <n v="8.93"/>
    <s v="Eire"/>
    <s v="AH"/>
    <s v="Dead"/>
    <n v="1872"/>
    <x v="36"/>
  </r>
  <r>
    <x v="4"/>
    <n v="1991"/>
    <d v="1927-11-12T00:00:00"/>
    <n v="53.2"/>
    <n v="-1.22"/>
    <s v="UK"/>
    <s v="AH"/>
    <s v="Dead"/>
    <n v="416"/>
    <x v="12"/>
  </r>
  <r>
    <x v="6"/>
    <n v="1990"/>
    <d v="1911-01-11T00:00:00"/>
    <n v="52.35"/>
    <n v="4.53"/>
    <s v="Netherlands"/>
    <s v="UU"/>
    <s v="Dead"/>
    <n v="92"/>
    <x v="0"/>
  </r>
  <r>
    <x v="7"/>
    <n v="1991"/>
    <d v="1926-10-12T00:00:00"/>
    <n v="52.35"/>
    <n v="4.5199999999999996"/>
    <s v="Netherlands"/>
    <s v="UU"/>
    <s v="Unknown"/>
    <n v="362"/>
    <x v="0"/>
  </r>
  <r>
    <x v="10"/>
    <n v="1991"/>
    <d v="1932-08-11T00:00:00"/>
    <n v="52.33"/>
    <n v="4.53"/>
    <s v="Netherlands"/>
    <s v="UU"/>
    <s v="Unknown"/>
    <n v="318"/>
    <x v="24"/>
  </r>
  <r>
    <x v="9"/>
    <n v="1998"/>
    <d v="1933-07-21T00:00:00"/>
    <n v="52.3"/>
    <n v="4.4800000000000004"/>
    <s v="Netherlands"/>
    <s v="DH"/>
    <s v="Dead"/>
    <n v="2848"/>
    <x v="38"/>
  </r>
  <r>
    <x v="7"/>
    <n v="1992"/>
    <d v="1913-10-13T00:00:00"/>
    <n v="53.15"/>
    <n v="4.82"/>
    <s v="Netherlands"/>
    <s v="UU"/>
    <s v="Dead"/>
    <n v="725"/>
    <x v="5"/>
  </r>
  <r>
    <x v="4"/>
    <n v="1990"/>
    <d v="1907-11-11T00:00:00"/>
    <n v="53.05"/>
    <n v="4.72"/>
    <s v="Netherlands"/>
    <s v="RH"/>
    <s v="Alive"/>
    <n v="0"/>
    <x v="0"/>
  </r>
  <r>
    <x v="4"/>
    <n v="1990"/>
    <d v="1921-11-11T00:00:00"/>
    <n v="52.17"/>
    <n v="4.37"/>
    <s v="Netherlands"/>
    <s v="UU"/>
    <s v="Dead"/>
    <n v="31"/>
    <x v="24"/>
  </r>
  <r>
    <x v="5"/>
    <n v="1993"/>
    <d v="1908-09-13T00:00:00"/>
    <n v="52.35"/>
    <n v="4.5199999999999996"/>
    <s v="Netherlands"/>
    <s v="PD"/>
    <s v="Dead"/>
    <n v="1050"/>
    <x v="0"/>
  </r>
  <r>
    <x v="4"/>
    <n v="1992"/>
    <d v="1920-11-12T00:00:00"/>
    <n v="52.18"/>
    <n v="4.47"/>
    <s v="Netherlands"/>
    <s v="UU"/>
    <s v="Dead"/>
    <n v="758"/>
    <x v="36"/>
  </r>
  <r>
    <x v="4"/>
    <n v="1990"/>
    <d v="1906-11-11T00:00:00"/>
    <n v="52.3"/>
    <n v="4.53"/>
    <s v="Netherlands"/>
    <s v="UU"/>
    <s v="Unknown"/>
    <n v="13"/>
    <x v="13"/>
  </r>
  <r>
    <x v="9"/>
    <n v="1991"/>
    <d v="1919-07-15T00:00:00"/>
    <n v="52.22"/>
    <n v="4.45"/>
    <s v="Netherlands"/>
    <s v="DH"/>
    <s v="Dead"/>
    <n v="266"/>
    <x v="37"/>
  </r>
  <r>
    <x v="0"/>
    <n v="1990"/>
    <d v="1909-03-12T00:00:00"/>
    <n v="52.35"/>
    <n v="4.53"/>
    <s v="Netherlands"/>
    <s v="UU"/>
    <s v="Dead"/>
    <n v="124"/>
    <x v="0"/>
  </r>
  <r>
    <x v="11"/>
    <n v="1990"/>
    <d v="1926-04-13T00:00:00"/>
    <n v="58.03"/>
    <n v="7.42"/>
    <s v="Norway"/>
    <s v="RH"/>
    <s v="Alive"/>
    <n v="165"/>
    <x v="4"/>
  </r>
  <r>
    <x v="11"/>
    <n v="1990"/>
    <d v="1914-04-13T00:00:00"/>
    <n v="58.03"/>
    <n v="7.42"/>
    <s v="Norway"/>
    <s v="RH"/>
    <s v="Alive"/>
    <n v="153"/>
    <x v="4"/>
  </r>
  <r>
    <x v="4"/>
    <n v="1990"/>
    <d v="1917-11-11T00:00:00"/>
    <n v="60.63"/>
    <n v="25.33"/>
    <s v="Finland"/>
    <s v="UU"/>
    <s v="Dead"/>
    <n v="21"/>
    <x v="14"/>
  </r>
  <r>
    <x v="7"/>
    <n v="1991"/>
    <d v="1932-10-11T00:00:00"/>
    <n v="60.3"/>
    <n v="25.03"/>
    <s v="Finland"/>
    <s v="UU"/>
    <s v="Dead"/>
    <n v="368"/>
    <x v="21"/>
  </r>
  <r>
    <x v="8"/>
    <n v="1990"/>
    <d v="1923-12-11T00:00:00"/>
    <n v="63.9"/>
    <n v="23.33"/>
    <s v="Finland"/>
    <s v="AH"/>
    <s v="Alive"/>
    <n v="50"/>
    <x v="0"/>
  </r>
  <r>
    <x v="4"/>
    <n v="1990"/>
    <d v="1910-11-11T00:00:00"/>
    <n v="60.25"/>
    <n v="24.97"/>
    <s v="Finland"/>
    <s v="AH"/>
    <s v="Dead"/>
    <n v="2"/>
    <x v="4"/>
  </r>
  <r>
    <x v="4"/>
    <n v="1990"/>
    <d v="1923-11-11T00:00:00"/>
    <n v="62.48"/>
    <n v="21.33"/>
    <s v="Finland"/>
    <s v="UU"/>
    <s v="Dead"/>
    <n v="10"/>
    <x v="0"/>
  </r>
  <r>
    <x v="0"/>
    <n v="1990"/>
    <d v="1935-03-13T00:00:00"/>
    <n v="63.25"/>
    <n v="22.45"/>
    <s v="Finland"/>
    <s v="UU"/>
    <s v="Dead"/>
    <n v="137"/>
    <x v="10"/>
  </r>
  <r>
    <x v="3"/>
    <n v="1990"/>
    <d v="1914-02-11T00:00:00"/>
    <n v="61.52"/>
    <n v="21.77"/>
    <s v="Finland"/>
    <s v="DH"/>
    <s v="Dead"/>
    <n v="97"/>
    <x v="24"/>
  </r>
  <r>
    <x v="8"/>
    <n v="1990"/>
    <d v="1909-12-11T00:00:00"/>
    <n v="63.7"/>
    <n v="28.78"/>
    <s v="Finland"/>
    <s v="AH"/>
    <s v="Dead"/>
    <n v="33"/>
    <x v="0"/>
  </r>
  <r>
    <x v="5"/>
    <n v="1992"/>
    <d v="1932-09-12T00:00:00"/>
    <n v="64.47"/>
    <n v="27.8"/>
    <s v="Finland"/>
    <s v="UU"/>
    <s v="Dead"/>
    <n v="696"/>
    <x v="115"/>
  </r>
  <r>
    <x v="11"/>
    <n v="1991"/>
    <d v="1922-04-14T00:00:00"/>
    <n v="60.65"/>
    <n v="25"/>
    <s v="Finland"/>
    <s v="DH"/>
    <s v="Dead"/>
    <n v="544"/>
    <x v="0"/>
  </r>
  <r>
    <x v="4"/>
    <n v="1996"/>
    <d v="1932-11-16T00:00:00"/>
    <n v="60.62"/>
    <n v="24.8"/>
    <s v="Finland"/>
    <s v="UU"/>
    <s v="Dead"/>
    <n v="2227"/>
    <x v="24"/>
  </r>
  <r>
    <x v="4"/>
    <n v="1990"/>
    <d v="1931-11-11T00:00:00"/>
    <n v="60.6"/>
    <n v="24.65"/>
    <s v="Finland"/>
    <s v="AH"/>
    <s v="Dead"/>
    <n v="34"/>
    <x v="4"/>
  </r>
  <r>
    <x v="0"/>
    <n v="1991"/>
    <d v="1921-03-13T00:00:00"/>
    <n v="60.87"/>
    <n v="23.52"/>
    <s v="Finland"/>
    <s v="UU"/>
    <s v="Dead"/>
    <n v="504"/>
    <x v="0"/>
  </r>
  <r>
    <x v="4"/>
    <n v="1990"/>
    <d v="1932-11-10T00:00:00"/>
    <n v="60.8"/>
    <n v="23.63"/>
    <s v="Finland"/>
    <s v="UU"/>
    <s v="Dead"/>
    <n v="27"/>
    <x v="0"/>
  </r>
  <r>
    <x v="4"/>
    <n v="1990"/>
    <d v="1925-11-11T00:00:00"/>
    <n v="60.85"/>
    <n v="23.58"/>
    <s v="Finland"/>
    <s v="UU"/>
    <s v="Dead"/>
    <n v="20"/>
    <x v="38"/>
  </r>
  <r>
    <x v="4"/>
    <n v="1990"/>
    <d v="1930-11-11T00:00:00"/>
    <n v="62.73"/>
    <n v="22.57"/>
    <s v="Finland"/>
    <s v="UU"/>
    <s v="Dead"/>
    <n v="21"/>
    <x v="24"/>
  </r>
  <r>
    <x v="6"/>
    <n v="1990"/>
    <d v="1912-01-11T00:00:00"/>
    <n v="60.92"/>
    <n v="26.72"/>
    <s v="Finland"/>
    <s v="AH"/>
    <s v="Dead"/>
    <n v="62"/>
    <x v="4"/>
  </r>
  <r>
    <x v="6"/>
    <n v="1994"/>
    <d v="1921-01-14T00:00:00"/>
    <n v="62.72"/>
    <n v="22.55"/>
    <s v="Finland"/>
    <s v="UU"/>
    <s v="Unknown"/>
    <n v="1533"/>
    <x v="21"/>
  </r>
  <r>
    <x v="7"/>
    <n v="1991"/>
    <d v="1922-10-12T00:00:00"/>
    <n v="62.68"/>
    <n v="22.45"/>
    <s v="Finland"/>
    <s v="UU"/>
    <s v="Dead"/>
    <n v="345"/>
    <x v="10"/>
  </r>
  <r>
    <x v="11"/>
    <n v="1990"/>
    <d v="1932-04-12T00:00:00"/>
    <n v="60.6"/>
    <n v="24.83"/>
    <s v="Finland"/>
    <s v="UU"/>
    <s v="Dead"/>
    <n v="178"/>
    <x v="12"/>
  </r>
  <r>
    <x v="6"/>
    <n v="1990"/>
    <d v="1914-01-11T00:00:00"/>
    <n v="60.62"/>
    <n v="24.72"/>
    <s v="Finland"/>
    <s v="AH"/>
    <s v="Dead"/>
    <n v="66"/>
    <x v="3"/>
  </r>
  <r>
    <x v="4"/>
    <n v="1990"/>
    <d v="1914-11-11T00:00:00"/>
    <n v="60.6"/>
    <n v="24.83"/>
    <s v="Finland"/>
    <s v="UU"/>
    <s v="Dead"/>
    <n v="5"/>
    <x v="0"/>
  </r>
  <r>
    <x v="8"/>
    <n v="1990"/>
    <d v="1920-12-10T00:00:00"/>
    <n v="57.87"/>
    <n v="11.93"/>
    <s v="Sweden"/>
    <s v="UU"/>
    <s v="Dead"/>
    <n v="27"/>
    <x v="0"/>
  </r>
  <r>
    <x v="6"/>
    <n v="1990"/>
    <d v="1908-01-11T00:00:00"/>
    <n v="56.2"/>
    <n v="15.65"/>
    <s v="Sweden"/>
    <s v="UU"/>
    <s v="Dead"/>
    <n v="84"/>
    <x v="0"/>
  </r>
  <r>
    <x v="3"/>
    <n v="1990"/>
    <d v="1916-02-11T00:00:00"/>
    <n v="59.98"/>
    <n v="16.649999999999999"/>
    <s v="Sweden"/>
    <s v="AH"/>
    <s v="Dead"/>
    <n v="97"/>
    <x v="0"/>
  </r>
  <r>
    <x v="6"/>
    <n v="1991"/>
    <d v="1930-01-12T00:00:00"/>
    <n v="60.02"/>
    <n v="13.6"/>
    <s v="Sweden"/>
    <s v="UU"/>
    <s v="Dead"/>
    <n v="435"/>
    <x v="0"/>
  </r>
  <r>
    <x v="0"/>
    <n v="1991"/>
    <d v="1931-03-14T00:00:00"/>
    <n v="50.77"/>
    <n v="4.53"/>
    <s v="Belgium"/>
    <s v="AH"/>
    <s v="Dead"/>
    <n v="152"/>
    <x v="13"/>
  </r>
  <r>
    <x v="11"/>
    <n v="1991"/>
    <d v="1926-04-14T00:00:00"/>
    <n v="50.78"/>
    <n v="3.13"/>
    <s v="France"/>
    <s v="DH"/>
    <s v="Dead"/>
    <n v="199"/>
    <x v="4"/>
  </r>
  <r>
    <x v="3"/>
    <n v="1991"/>
    <d v="1916-02-12T00:00:00"/>
    <n v="50.28"/>
    <n v="4.38"/>
    <s v="Belgium"/>
    <s v="RH"/>
    <s v="Alive"/>
    <n v="108"/>
    <x v="0"/>
  </r>
  <r>
    <x v="0"/>
    <n v="1991"/>
    <d v="1925-03-13T00:00:00"/>
    <n v="50.28"/>
    <n v="4.38"/>
    <s v="Belgium"/>
    <s v="RH"/>
    <s v="Alive"/>
    <n v="147"/>
    <x v="0"/>
  </r>
  <r>
    <x v="4"/>
    <n v="2005"/>
    <d v="1933-11-26T00:00:00"/>
    <n v="39.58"/>
    <n v="-3.02"/>
    <s v="Spain"/>
    <s v="PD"/>
    <s v="Dead"/>
    <n v="5150"/>
    <x v="1"/>
  </r>
  <r>
    <x v="3"/>
    <n v="1991"/>
    <d v="1909-02-11T00:00:00"/>
    <n v="58.38"/>
    <n v="24.5"/>
    <s v="Estonia"/>
    <s v="UU"/>
    <s v="Dead"/>
    <n v="99"/>
    <x v="0"/>
  </r>
  <r>
    <x v="7"/>
    <n v="1992"/>
    <d v="1917-10-13T00:00:00"/>
    <n v="50.83"/>
    <n v="-1.23"/>
    <s v="UK"/>
    <s v="UU"/>
    <s v="Dead"/>
    <n v="356"/>
    <x v="4"/>
  </r>
  <r>
    <x v="3"/>
    <n v="1991"/>
    <d v="1920-02-12T00:00:00"/>
    <n v="52.52"/>
    <n v="-1.5"/>
    <s v="UK"/>
    <s v="ND"/>
    <s v="Dead"/>
    <n v="140"/>
    <x v="52"/>
  </r>
  <r>
    <x v="10"/>
    <n v="1992"/>
    <d v="1934-08-13T00:00:00"/>
    <n v="50.95"/>
    <n v="-1.5"/>
    <s v="UK"/>
    <s v="RH"/>
    <s v="Dead"/>
    <n v="313"/>
    <x v="2"/>
  </r>
  <r>
    <x v="10"/>
    <n v="1993"/>
    <d v="1911-08-14T00:00:00"/>
    <n v="51.73"/>
    <n v="-5.3"/>
    <s v="UK"/>
    <s v="AH"/>
    <s v="Dead"/>
    <n v="656"/>
    <x v="0"/>
  </r>
  <r>
    <x v="10"/>
    <n v="1992"/>
    <d v="1919-08-13T00:00:00"/>
    <n v="54.05"/>
    <n v="-4.82"/>
    <s v="UK"/>
    <s v="UU"/>
    <s v="Dead"/>
    <n v="305"/>
    <x v="0"/>
  </r>
  <r>
    <x v="2"/>
    <n v="1991"/>
    <d v="1907-05-14T00:00:00"/>
    <n v="53.42"/>
    <n v="-2.3199999999999998"/>
    <s v="UK"/>
    <s v="RH"/>
    <s v="Dead"/>
    <n v="203"/>
    <x v="3"/>
  </r>
  <r>
    <x v="3"/>
    <n v="1999"/>
    <d v="1915-02-20T00:00:00"/>
    <n v="53.53"/>
    <n v="-2.33"/>
    <s v="UK"/>
    <s v="AH"/>
    <s v="Dead"/>
    <n v="3038"/>
    <x v="24"/>
  </r>
  <r>
    <x v="1"/>
    <n v="1992"/>
    <d v="1920-06-14T00:00:00"/>
    <n v="52.9"/>
    <n v="-1.23"/>
    <s v="UK"/>
    <s v="AH"/>
    <s v="Dead"/>
    <n v="228"/>
    <x v="0"/>
  </r>
  <r>
    <x v="5"/>
    <n v="1992"/>
    <d v="1908-09-12T00:00:00"/>
    <n v="52.02"/>
    <n v="-1.1000000000000001"/>
    <s v="UK"/>
    <s v="UU"/>
    <s v="Dead"/>
    <n v="320"/>
    <x v="1"/>
  </r>
  <r>
    <x v="5"/>
    <n v="1992"/>
    <d v="1910-09-13T00:00:00"/>
    <n v="52.23"/>
    <n v="-0.93"/>
    <s v="UK"/>
    <s v="UU"/>
    <s v="Dead"/>
    <n v="322"/>
    <x v="0"/>
  </r>
  <r>
    <x v="7"/>
    <n v="1992"/>
    <d v="1935-10-13T00:00:00"/>
    <n v="52.2"/>
    <n v="-1"/>
    <s v="UK"/>
    <s v="AH"/>
    <s v="Dead"/>
    <n v="374"/>
    <x v="0"/>
  </r>
  <r>
    <x v="8"/>
    <n v="1991"/>
    <d v="1916-12-11T00:00:00"/>
    <n v="52.75"/>
    <n v="-4.8"/>
    <s v="UK"/>
    <s v="UU"/>
    <s v="Dead"/>
    <n v="44"/>
    <x v="0"/>
  </r>
  <r>
    <x v="5"/>
    <n v="2003"/>
    <d v="1910-09-24T00:00:00"/>
    <n v="52.75"/>
    <n v="-4.8"/>
    <s v="UK"/>
    <s v="AH"/>
    <s v="Dead"/>
    <n v="4329"/>
    <x v="0"/>
  </r>
  <r>
    <x v="6"/>
    <n v="1997"/>
    <d v="1913-01-17T00:00:00"/>
    <n v="53.33"/>
    <n v="-0.9"/>
    <s v="UK"/>
    <s v="AH"/>
    <s v="Dead"/>
    <n v="2277"/>
    <x v="0"/>
  </r>
  <r>
    <x v="3"/>
    <n v="1991"/>
    <d v="1924-02-12T00:00:00"/>
    <n v="50.43"/>
    <n v="-3.57"/>
    <s v="UK"/>
    <s v="PD"/>
    <s v="Dead"/>
    <n v="89"/>
    <x v="0"/>
  </r>
  <r>
    <x v="7"/>
    <n v="1992"/>
    <d v="1925-10-13T00:00:00"/>
    <n v="53.48"/>
    <n v="-2.5300000000000002"/>
    <s v="UK"/>
    <s v="DH"/>
    <s v="Dead"/>
    <n v="365"/>
    <x v="0"/>
  </r>
  <r>
    <x v="7"/>
    <n v="1992"/>
    <d v="1925-10-13T00:00:00"/>
    <n v="53.48"/>
    <n v="-2.5300000000000002"/>
    <s v="UK"/>
    <s v="DH"/>
    <s v="Dead"/>
    <n v="365"/>
    <x v="0"/>
  </r>
  <r>
    <x v="5"/>
    <n v="1992"/>
    <d v="1910-09-13T00:00:00"/>
    <n v="52.72"/>
    <n v="0.42"/>
    <s v="UK"/>
    <s v="UU"/>
    <s v="Dead"/>
    <n v="314"/>
    <x v="0"/>
  </r>
  <r>
    <x v="8"/>
    <n v="1991"/>
    <d v="1920-12-11T00:00:00"/>
    <n v="53.33"/>
    <n v="-2.8"/>
    <s v="UK"/>
    <s v="RH"/>
    <s v="Dead"/>
    <n v="61"/>
    <x v="12"/>
  </r>
  <r>
    <x v="8"/>
    <n v="1991"/>
    <d v="1920-12-11T00:00:00"/>
    <n v="53.33"/>
    <n v="-2.8"/>
    <s v="UK"/>
    <s v="RH"/>
    <s v="Dead"/>
    <n v="61"/>
    <x v="12"/>
  </r>
  <r>
    <x v="8"/>
    <n v="1992"/>
    <d v="1907-12-13T00:00:00"/>
    <n v="53.38"/>
    <n v="-2.8"/>
    <s v="UK"/>
    <s v="RH"/>
    <s v="Dead"/>
    <n v="411"/>
    <x v="4"/>
  </r>
  <r>
    <x v="8"/>
    <n v="1991"/>
    <d v="1920-12-11T00:00:00"/>
    <n v="53.33"/>
    <n v="-2.8"/>
    <s v="UK"/>
    <s v="RH"/>
    <s v="Dead"/>
    <n v="47"/>
    <x v="12"/>
  </r>
  <r>
    <x v="8"/>
    <n v="1991"/>
    <d v="1920-12-11T00:00:00"/>
    <n v="53.33"/>
    <n v="-2.8"/>
    <s v="UK"/>
    <s v="RH"/>
    <s v="Dead"/>
    <n v="47"/>
    <x v="12"/>
  </r>
  <r>
    <x v="4"/>
    <n v="1995"/>
    <d v="1924-11-15T00:00:00"/>
    <n v="55.9"/>
    <n v="-3.23"/>
    <s v="UK"/>
    <s v="UU"/>
    <s v="Dead"/>
    <n v="1481"/>
    <x v="38"/>
  </r>
  <r>
    <x v="7"/>
    <n v="1994"/>
    <d v="1927-10-15T00:00:00"/>
    <n v="53.45"/>
    <n v="0"/>
    <s v="UK"/>
    <s v="RH"/>
    <s v="Dead"/>
    <n v="1084"/>
    <x v="79"/>
  </r>
  <r>
    <x v="9"/>
    <n v="1992"/>
    <d v="1934-07-16T00:00:00"/>
    <n v="52.17"/>
    <n v="0.95"/>
    <s v="UK"/>
    <s v="UU"/>
    <s v="Dead"/>
    <n v="292"/>
    <x v="4"/>
  </r>
  <r>
    <x v="4"/>
    <n v="1994"/>
    <d v="1924-11-14T00:00:00"/>
    <n v="53.18"/>
    <n v="-1.2"/>
    <s v="UK"/>
    <s v="AH"/>
    <s v="Dead"/>
    <n v="1141"/>
    <x v="0"/>
  </r>
  <r>
    <x v="9"/>
    <n v="1992"/>
    <d v="1921-07-15T00:00:00"/>
    <n v="53.2"/>
    <n v="-1.17"/>
    <s v="UK"/>
    <s v="UU"/>
    <s v="Dead"/>
    <n v="280"/>
    <x v="0"/>
  </r>
  <r>
    <x v="4"/>
    <n v="1991"/>
    <d v="1917-11-12T00:00:00"/>
    <n v="53.22"/>
    <n v="5.77"/>
    <s v="Netherlands"/>
    <s v="UU"/>
    <s v="Dead"/>
    <n v="5"/>
    <x v="0"/>
  </r>
  <r>
    <x v="0"/>
    <n v="1991"/>
    <d v="1924-03-13T00:00:00"/>
    <n v="52.02"/>
    <n v="4.57"/>
    <s v="Netherlands"/>
    <s v="DH"/>
    <s v="Dead"/>
    <n v="161"/>
    <x v="0"/>
  </r>
  <r>
    <x v="11"/>
    <n v="1991"/>
    <d v="1912-04-13T00:00:00"/>
    <n v="52.02"/>
    <n v="4.57"/>
    <s v="Netherlands"/>
    <s v="DH"/>
    <s v="Dead"/>
    <n v="180"/>
    <x v="0"/>
  </r>
  <r>
    <x v="1"/>
    <n v="1992"/>
    <d v="1935-06-15T00:00:00"/>
    <n v="53.17"/>
    <n v="4.8499999999999996"/>
    <s v="Netherlands"/>
    <s v="UU"/>
    <s v="Dead"/>
    <n v="240"/>
    <x v="15"/>
  </r>
  <r>
    <x v="8"/>
    <n v="1994"/>
    <d v="1914-12-15T00:00:00"/>
    <n v="53.02"/>
    <n v="4.72"/>
    <s v="Netherlands"/>
    <s v="UU"/>
    <s v="Dead"/>
    <n v="1131"/>
    <x v="24"/>
  </r>
  <r>
    <x v="11"/>
    <n v="1991"/>
    <d v="1915-04-14T00:00:00"/>
    <n v="52.25"/>
    <n v="4.43"/>
    <s v="Netherlands"/>
    <s v="DH"/>
    <s v="Dead"/>
    <n v="182"/>
    <x v="23"/>
  </r>
  <r>
    <x v="9"/>
    <n v="1992"/>
    <d v="1927-07-16T00:00:00"/>
    <n v="52.02"/>
    <n v="4.38"/>
    <s v="Netherlands"/>
    <s v="UU"/>
    <s v="Dead"/>
    <n v="279"/>
    <x v="29"/>
  </r>
  <r>
    <x v="4"/>
    <n v="1991"/>
    <d v="1923-11-12T00:00:00"/>
    <n v="52.18"/>
    <n v="4.38"/>
    <s v="Netherlands"/>
    <s v="PD"/>
    <s v="Dead"/>
    <n v="24"/>
    <x v="4"/>
  </r>
  <r>
    <x v="8"/>
    <n v="1991"/>
    <d v="1921-12-12T00:00:00"/>
    <n v="58.03"/>
    <n v="7.42"/>
    <s v="Norway"/>
    <s v="RH"/>
    <s v="Alive"/>
    <n v="54"/>
    <x v="24"/>
  </r>
  <r>
    <x v="8"/>
    <n v="1991"/>
    <d v="1925-12-12T00:00:00"/>
    <n v="58.03"/>
    <n v="7.42"/>
    <s v="Norway"/>
    <s v="RH"/>
    <s v="Alive"/>
    <n v="58"/>
    <x v="24"/>
  </r>
  <r>
    <x v="0"/>
    <n v="1991"/>
    <d v="1921-03-13T00:00:00"/>
    <n v="58.02"/>
    <n v="7.42"/>
    <s v="Norway"/>
    <s v="UU"/>
    <s v="Dead"/>
    <n v="137"/>
    <x v="0"/>
  </r>
  <r>
    <x v="4"/>
    <n v="1991"/>
    <d v="1914-11-12T00:00:00"/>
    <n v="58.97"/>
    <n v="5.67"/>
    <s v="Norway"/>
    <s v="RH"/>
    <s v="Alive"/>
    <n v="11"/>
    <x v="0"/>
  </r>
  <r>
    <x v="4"/>
    <n v="1991"/>
    <d v="1923-11-12T00:00:00"/>
    <n v="50.28"/>
    <n v="18.670000000000002"/>
    <s v="Poland"/>
    <s v="ND"/>
    <s v="Dead"/>
    <n v="34"/>
    <x v="0"/>
  </r>
  <r>
    <x v="4"/>
    <n v="1991"/>
    <d v="1907-11-12T00:00:00"/>
    <n v="50.28"/>
    <n v="18.670000000000002"/>
    <s v="Poland"/>
    <s v="UU"/>
    <s v="Dead"/>
    <n v="6"/>
    <x v="0"/>
  </r>
  <r>
    <x v="4"/>
    <n v="1991"/>
    <d v="1927-11-12T00:00:00"/>
    <n v="66.77"/>
    <n v="23.97"/>
    <s v="Finland"/>
    <s v="UU"/>
    <s v="Dead"/>
    <n v="5"/>
    <x v="0"/>
  </r>
  <r>
    <x v="8"/>
    <n v="1992"/>
    <d v="1911-12-13T00:00:00"/>
    <n v="61.67"/>
    <n v="21.5"/>
    <s v="Finland"/>
    <s v="UU"/>
    <s v="Dead"/>
    <n v="398"/>
    <x v="37"/>
  </r>
  <r>
    <x v="4"/>
    <n v="1992"/>
    <d v="1915-11-13T00:00:00"/>
    <n v="60.25"/>
    <n v="24.87"/>
    <s v="Finland"/>
    <s v="UU"/>
    <s v="Dead"/>
    <n v="383"/>
    <x v="21"/>
  </r>
  <r>
    <x v="9"/>
    <n v="1993"/>
    <d v="1917-07-16T00:00:00"/>
    <n v="60.17"/>
    <n v="23.83"/>
    <s v="Finland"/>
    <s v="UU"/>
    <s v="Unknown"/>
    <n v="619"/>
    <x v="24"/>
  </r>
  <r>
    <x v="7"/>
    <n v="1991"/>
    <d v="1930-10-12T00:00:00"/>
    <n v="62.48"/>
    <n v="21.33"/>
    <s v="Finland"/>
    <s v="PD"/>
    <s v="Dead"/>
    <n v="5"/>
    <x v="0"/>
  </r>
  <r>
    <x v="3"/>
    <n v="1991"/>
    <d v="1912-02-12T00:00:00"/>
    <n v="60.43"/>
    <n v="23.03"/>
    <s v="Finland"/>
    <s v="AH"/>
    <s v="Dead"/>
    <n v="97"/>
    <x v="4"/>
  </r>
  <r>
    <x v="0"/>
    <n v="1991"/>
    <d v="1932-03-13T00:00:00"/>
    <n v="61.05"/>
    <n v="25.02"/>
    <s v="Finland"/>
    <s v="DH"/>
    <s v="Dead"/>
    <n v="152"/>
    <x v="24"/>
  </r>
  <r>
    <x v="0"/>
    <n v="1991"/>
    <d v="1932-03-13T00:00:00"/>
    <n v="61.05"/>
    <n v="25.02"/>
    <s v="Finland"/>
    <s v="DH"/>
    <s v="Dead"/>
    <n v="152"/>
    <x v="24"/>
  </r>
  <r>
    <x v="8"/>
    <n v="1995"/>
    <d v="1935-12-16T00:00:00"/>
    <n v="63.88"/>
    <n v="27.5"/>
    <s v="Finland"/>
    <s v="UU"/>
    <s v="Dead"/>
    <n v="1510"/>
    <x v="24"/>
  </r>
  <r>
    <x v="8"/>
    <n v="1991"/>
    <d v="1921-12-12T00:00:00"/>
    <n v="61.77"/>
    <n v="23.05"/>
    <s v="Finland"/>
    <s v="PD"/>
    <s v="Dead"/>
    <n v="47"/>
    <x v="4"/>
  </r>
  <r>
    <x v="8"/>
    <n v="1991"/>
    <d v="1913-12-12T00:00:00"/>
    <n v="60.8"/>
    <n v="23.28"/>
    <s v="Finland"/>
    <s v="AH"/>
    <s v="Dead"/>
    <n v="43"/>
    <x v="0"/>
  </r>
  <r>
    <x v="0"/>
    <n v="1993"/>
    <d v="1937-03-15T00:00:00"/>
    <n v="65.819999999999993"/>
    <n v="24.43"/>
    <s v="Finland"/>
    <s v="RH"/>
    <s v="Alive"/>
    <n v="874"/>
    <x v="0"/>
  </r>
  <r>
    <x v="5"/>
    <n v="1993"/>
    <d v="1915-09-14T00:00:00"/>
    <n v="62.72"/>
    <n v="22.55"/>
    <s v="Finland"/>
    <s v="AH"/>
    <s v="Dead"/>
    <n v="687"/>
    <x v="21"/>
  </r>
  <r>
    <x v="5"/>
    <n v="1992"/>
    <d v="1922-09-13T00:00:00"/>
    <n v="63.22"/>
    <n v="21.85"/>
    <s v="Finland"/>
    <s v="DH"/>
    <s v="Dead"/>
    <n v="323"/>
    <x v="118"/>
  </r>
  <r>
    <x v="6"/>
    <n v="1995"/>
    <d v="1917-01-15T00:00:00"/>
    <n v="62.97"/>
    <n v="21.92"/>
    <s v="Finland"/>
    <s v="PD"/>
    <s v="Dead"/>
    <n v="1529"/>
    <x v="31"/>
  </r>
  <r>
    <x v="8"/>
    <n v="1991"/>
    <d v="1928-12-11T00:00:00"/>
    <n v="62.92"/>
    <n v="23.08"/>
    <s v="Finland"/>
    <s v="UU"/>
    <s v="Dead"/>
    <n v="34"/>
    <x v="21"/>
  </r>
  <r>
    <x v="5"/>
    <n v="1995"/>
    <d v="1932-09-15T00:00:00"/>
    <n v="61.48"/>
    <n v="21.77"/>
    <s v="Finland"/>
    <s v="UU"/>
    <s v="Dead"/>
    <n v="1414"/>
    <x v="24"/>
  </r>
  <r>
    <x v="6"/>
    <n v="1991"/>
    <d v="1923-01-12T00:00:00"/>
    <n v="61.5"/>
    <n v="21.75"/>
    <s v="Finland"/>
    <s v="AH"/>
    <s v="Dead"/>
    <n v="48"/>
    <x v="24"/>
  </r>
  <r>
    <x v="11"/>
    <n v="1991"/>
    <d v="1930-04-14T00:00:00"/>
    <n v="63.7"/>
    <n v="28.77"/>
    <s v="Finland"/>
    <s v="DH"/>
    <s v="Dead"/>
    <n v="171"/>
    <x v="21"/>
  </r>
  <r>
    <x v="8"/>
    <n v="1991"/>
    <d v="1912-12-11T00:00:00"/>
    <n v="63.68"/>
    <n v="28.8"/>
    <s v="Finland"/>
    <s v="DH"/>
    <s v="Dead"/>
    <n v="31"/>
    <x v="4"/>
  </r>
  <r>
    <x v="3"/>
    <n v="1992"/>
    <d v="1917-02-12T00:00:00"/>
    <n v="60.53"/>
    <n v="25.12"/>
    <s v="Finland"/>
    <s v="UU"/>
    <s v="Dead"/>
    <n v="462"/>
    <x v="13"/>
  </r>
  <r>
    <x v="6"/>
    <n v="1992"/>
    <d v="1926-01-13T00:00:00"/>
    <n v="60.5"/>
    <n v="25.05"/>
    <s v="Finland"/>
    <s v="AH"/>
    <s v="Dead"/>
    <n v="440"/>
    <x v="0"/>
  </r>
  <r>
    <x v="4"/>
    <n v="1991"/>
    <d v="1918-11-12T00:00:00"/>
    <n v="60.53"/>
    <n v="24.77"/>
    <s v="Finland"/>
    <s v="UU"/>
    <s v="Dead"/>
    <n v="5"/>
    <x v="24"/>
  </r>
  <r>
    <x v="0"/>
    <n v="1993"/>
    <d v="1930-03-16T00:00:00"/>
    <n v="65.819999999999993"/>
    <n v="24.43"/>
    <s v="Finland"/>
    <s v="RH"/>
    <s v="Alive"/>
    <n v="867"/>
    <x v="0"/>
  </r>
  <r>
    <x v="6"/>
    <n v="1991"/>
    <d v="1929-01-11T00:00:00"/>
    <n v="65.819999999999993"/>
    <n v="24.43"/>
    <s v="Finland"/>
    <s v="AH"/>
    <s v="Dead"/>
    <n v="74"/>
    <x v="0"/>
  </r>
  <r>
    <x v="8"/>
    <n v="1993"/>
    <d v="1919-12-14T00:00:00"/>
    <n v="62.88"/>
    <n v="26.37"/>
    <s v="Finland"/>
    <s v="UU"/>
    <s v="Dead"/>
    <n v="764"/>
    <x v="0"/>
  </r>
  <r>
    <x v="8"/>
    <n v="1991"/>
    <d v="1920-12-11T00:00:00"/>
    <n v="63.13"/>
    <n v="27.07"/>
    <s v="Finland"/>
    <s v="DH"/>
    <s v="Dead"/>
    <n v="29"/>
    <x v="24"/>
  </r>
  <r>
    <x v="3"/>
    <n v="1991"/>
    <d v="1936-02-12T00:00:00"/>
    <n v="60.27"/>
    <n v="24.83"/>
    <s v="Finland"/>
    <s v="UU"/>
    <s v="Dead"/>
    <n v="114"/>
    <x v="21"/>
  </r>
  <r>
    <x v="10"/>
    <n v="1992"/>
    <d v="1936-08-12T00:00:00"/>
    <n v="60.25"/>
    <n v="25.2"/>
    <s v="Finland"/>
    <s v="DH"/>
    <s v="Dead"/>
    <n v="295"/>
    <x v="0"/>
  </r>
  <r>
    <x v="8"/>
    <n v="1992"/>
    <d v="1935-12-13T00:00:00"/>
    <n v="60.2"/>
    <n v="24.98"/>
    <s v="Finland"/>
    <s v="RH"/>
    <s v="Dead"/>
    <n v="398"/>
    <x v="21"/>
  </r>
  <r>
    <x v="5"/>
    <n v="1996"/>
    <d v="1932-09-16T00:00:00"/>
    <n v="60.45"/>
    <n v="24.35"/>
    <s v="Finland"/>
    <s v="UU"/>
    <s v="Dead"/>
    <n v="1792"/>
    <x v="23"/>
  </r>
  <r>
    <x v="8"/>
    <n v="1994"/>
    <d v="1916-12-14T00:00:00"/>
    <n v="60.45"/>
    <n v="24.52"/>
    <s v="Finland"/>
    <s v="DH"/>
    <s v="Dead"/>
    <n v="1132"/>
    <x v="24"/>
  </r>
  <r>
    <x v="8"/>
    <n v="1991"/>
    <d v="1933-12-12T00:00:00"/>
    <n v="62.72"/>
    <n v="22.53"/>
    <s v="Finland"/>
    <s v="UU"/>
    <s v="Dead"/>
    <n v="49"/>
    <x v="0"/>
  </r>
  <r>
    <x v="8"/>
    <n v="1991"/>
    <d v="1914-12-12T00:00:00"/>
    <n v="62.82"/>
    <n v="22.27"/>
    <s v="Finland"/>
    <s v="AH"/>
    <s v="Dead"/>
    <n v="19"/>
    <x v="0"/>
  </r>
  <r>
    <x v="10"/>
    <n v="1993"/>
    <d v="1935-08-14T00:00:00"/>
    <n v="50.6"/>
    <n v="2.83"/>
    <s v="France"/>
    <s v="RH"/>
    <s v="Dead"/>
    <n v="311"/>
    <x v="20"/>
  </r>
  <r>
    <x v="11"/>
    <n v="1994"/>
    <d v="1931-04-17T00:00:00"/>
    <n v="59.03"/>
    <n v="24.43"/>
    <s v="Estonia"/>
    <s v="UU"/>
    <s v="Dead"/>
    <n v="904"/>
    <x v="4"/>
  </r>
  <r>
    <x v="4"/>
    <n v="2009"/>
    <d v="1932-11-29T00:00:00"/>
    <n v="52.4"/>
    <n v="-4.08"/>
    <s v="UK"/>
    <s v="UU"/>
    <s v="Unknown"/>
    <n v="6252"/>
    <x v="81"/>
  </r>
  <r>
    <x v="4"/>
    <n v="1992"/>
    <d v="1913-11-13T00:00:00"/>
    <n v="51.73"/>
    <n v="-5.3"/>
    <s v="UK"/>
    <s v="UU"/>
    <s v="Dead"/>
    <n v="24"/>
    <x v="0"/>
  </r>
  <r>
    <x v="4"/>
    <n v="1992"/>
    <d v="1925-11-13T00:00:00"/>
    <n v="51.73"/>
    <n v="-5.3"/>
    <s v="UK"/>
    <s v="PD"/>
    <s v="Dead"/>
    <n v="28"/>
    <x v="0"/>
  </r>
  <r>
    <x v="5"/>
    <n v="1993"/>
    <d v="1918-09-14T00:00:00"/>
    <n v="53.2"/>
    <n v="-1.48"/>
    <s v="UK"/>
    <s v="UU"/>
    <s v="Dead"/>
    <n v="318"/>
    <x v="0"/>
  </r>
  <r>
    <x v="8"/>
    <n v="1994"/>
    <d v="1931-12-15T00:00:00"/>
    <n v="52.93"/>
    <n v="-1.45"/>
    <s v="UK"/>
    <s v="UU"/>
    <s v="Dead"/>
    <n v="790"/>
    <x v="0"/>
  </r>
  <r>
    <x v="6"/>
    <n v="1996"/>
    <d v="1910-01-17T00:00:00"/>
    <n v="51.95"/>
    <n v="0.08"/>
    <s v="UK"/>
    <s v="UU"/>
    <s v="Unknown"/>
    <n v="1551"/>
    <x v="36"/>
  </r>
  <r>
    <x v="5"/>
    <n v="1994"/>
    <d v="1912-09-14T00:00:00"/>
    <n v="51.78"/>
    <n v="0.02"/>
    <s v="UK"/>
    <s v="UU"/>
    <s v="Dead"/>
    <n v="691"/>
    <x v="24"/>
  </r>
  <r>
    <x v="8"/>
    <n v="1992"/>
    <d v="1912-12-12T00:00:00"/>
    <n v="51.77"/>
    <n v="-0.75"/>
    <s v="UK"/>
    <s v="AH"/>
    <s v="Dead"/>
    <n v="45"/>
    <x v="0"/>
  </r>
  <r>
    <x v="10"/>
    <n v="1993"/>
    <d v="1922-08-14T00:00:00"/>
    <n v="55.2"/>
    <n v="-1.85"/>
    <s v="UK"/>
    <s v="RH"/>
    <s v="Dead"/>
    <n v="297"/>
    <x v="1"/>
  </r>
  <r>
    <x v="7"/>
    <n v="1992"/>
    <d v="1927-10-13T00:00:00"/>
    <n v="53.37"/>
    <n v="-2.85"/>
    <s v="UK"/>
    <s v="ND"/>
    <s v="Alive"/>
    <n v="23"/>
    <x v="12"/>
  </r>
  <r>
    <x v="4"/>
    <n v="1992"/>
    <d v="1910-11-13T00:00:00"/>
    <n v="53.33"/>
    <n v="-2.8"/>
    <s v="UK"/>
    <s v="RH"/>
    <s v="Dead"/>
    <n v="31"/>
    <x v="24"/>
  </r>
  <r>
    <x v="4"/>
    <n v="1992"/>
    <d v="1910-11-13T00:00:00"/>
    <n v="53.33"/>
    <n v="-2.8"/>
    <s v="UK"/>
    <s v="RH"/>
    <s v="Dead"/>
    <n v="31"/>
    <x v="24"/>
  </r>
  <r>
    <x v="4"/>
    <n v="1992"/>
    <d v="1910-11-13T00:00:00"/>
    <n v="53.33"/>
    <n v="-2.8"/>
    <s v="UK"/>
    <s v="RH"/>
    <s v="Dead"/>
    <n v="31"/>
    <x v="24"/>
  </r>
  <r>
    <x v="7"/>
    <n v="1993"/>
    <d v="1907-10-14T00:00:00"/>
    <n v="53.37"/>
    <n v="-2.83"/>
    <s v="UK"/>
    <s v="RH"/>
    <s v="Dead"/>
    <n v="357"/>
    <x v="0"/>
  </r>
  <r>
    <x v="0"/>
    <n v="1992"/>
    <d v="1921-03-14T00:00:00"/>
    <n v="58.58"/>
    <n v="6.08"/>
    <s v="Norway"/>
    <s v="RH"/>
    <s v="Dead"/>
    <n v="128"/>
    <x v="10"/>
  </r>
  <r>
    <x v="6"/>
    <n v="1992"/>
    <d v="1932-01-13T00:00:00"/>
    <n v="65.63"/>
    <n v="29.17"/>
    <s v="Finland"/>
    <s v="AH"/>
    <s v="Alive"/>
    <n v="84"/>
    <x v="0"/>
  </r>
  <r>
    <x v="8"/>
    <n v="1992"/>
    <d v="1932-12-12T00:00:00"/>
    <n v="61"/>
    <n v="25.68"/>
    <s v="Finland"/>
    <s v="UU"/>
    <s v="Dead"/>
    <n v="34"/>
    <x v="21"/>
  </r>
  <r>
    <x v="8"/>
    <n v="1992"/>
    <d v="1927-12-13T00:00:00"/>
    <n v="63.6"/>
    <n v="27.17"/>
    <s v="Finland"/>
    <s v="AH"/>
    <s v="Dead"/>
    <n v="50"/>
    <x v="12"/>
  </r>
  <r>
    <x v="10"/>
    <n v="1993"/>
    <d v="1925-08-14T00:00:00"/>
    <n v="62.95"/>
    <n v="23.07"/>
    <s v="Finland"/>
    <s v="DH"/>
    <s v="Dead"/>
    <n v="270"/>
    <x v="4"/>
  </r>
  <r>
    <x v="8"/>
    <n v="1992"/>
    <d v="1922-12-13T00:00:00"/>
    <n v="60.45"/>
    <n v="21.93"/>
    <s v="Finland"/>
    <s v="AH"/>
    <s v="Dead"/>
    <n v="40"/>
    <x v="0"/>
  </r>
  <r>
    <x v="8"/>
    <n v="1992"/>
    <d v="1922-12-13T00:00:00"/>
    <n v="60.45"/>
    <n v="21.93"/>
    <s v="Finland"/>
    <s v="AH"/>
    <s v="Dead"/>
    <n v="40"/>
    <x v="0"/>
  </r>
  <r>
    <x v="8"/>
    <n v="1992"/>
    <d v="1922-12-13T00:00:00"/>
    <n v="60.45"/>
    <n v="21.93"/>
    <s v="Finland"/>
    <s v="AH"/>
    <s v="Dead"/>
    <n v="40"/>
    <x v="0"/>
  </r>
  <r>
    <x v="6"/>
    <n v="1992"/>
    <d v="1927-01-13T00:00:00"/>
    <n v="61.53"/>
    <n v="21.67"/>
    <s v="Finland"/>
    <s v="AH"/>
    <s v="Dead"/>
    <n v="60"/>
    <x v="0"/>
  </r>
  <r>
    <x v="3"/>
    <n v="1992"/>
    <d v="1914-02-13T00:00:00"/>
    <n v="60.32"/>
    <n v="25.02"/>
    <s v="Finland"/>
    <s v="AH"/>
    <s v="Dead"/>
    <n v="103"/>
    <x v="0"/>
  </r>
  <r>
    <x v="6"/>
    <n v="1992"/>
    <d v="1907-01-13T00:00:00"/>
    <n v="60.58"/>
    <n v="27.73"/>
    <s v="Finland"/>
    <s v="AH"/>
    <s v="Dead"/>
    <n v="49"/>
    <x v="0"/>
  </r>
  <r>
    <x v="8"/>
    <n v="1994"/>
    <d v="1907-12-15T00:00:00"/>
    <n v="60.55"/>
    <n v="27.58"/>
    <s v="Finland"/>
    <s v="DH"/>
    <s v="Dead"/>
    <n v="748"/>
    <x v="4"/>
  </r>
  <r>
    <x v="4"/>
    <n v="1992"/>
    <d v="1928-11-12T00:00:00"/>
    <n v="60.58"/>
    <n v="27.72"/>
    <s v="Finland"/>
    <s v="UU"/>
    <s v="Dead"/>
    <n v="2"/>
    <x v="0"/>
  </r>
  <r>
    <x v="4"/>
    <n v="1992"/>
    <d v="1921-11-13T00:00:00"/>
    <n v="61.48"/>
    <n v="21.73"/>
    <s v="Finland"/>
    <s v="RH"/>
    <s v="Alive"/>
    <n v="21"/>
    <x v="0"/>
  </r>
  <r>
    <x v="4"/>
    <n v="1992"/>
    <d v="1919-11-13T00:00:00"/>
    <n v="61.53"/>
    <n v="21.68"/>
    <s v="Finland"/>
    <s v="UU"/>
    <s v="Dead"/>
    <n v="18"/>
    <x v="0"/>
  </r>
  <r>
    <x v="4"/>
    <n v="1992"/>
    <d v="1917-11-13T00:00:00"/>
    <n v="61.45"/>
    <n v="21.73"/>
    <s v="Finland"/>
    <s v="RH"/>
    <s v="Alive"/>
    <n v="15"/>
    <x v="0"/>
  </r>
  <r>
    <x v="8"/>
    <n v="1992"/>
    <d v="1907-12-13T00:00:00"/>
    <n v="61.52"/>
    <n v="21.78"/>
    <s v="Finland"/>
    <s v="AH"/>
    <s v="Dead"/>
    <n v="33"/>
    <x v="0"/>
  </r>
  <r>
    <x v="6"/>
    <n v="1992"/>
    <d v="1921-01-12T00:00:00"/>
    <n v="61.55"/>
    <n v="21.75"/>
    <s v="Finland"/>
    <s v="UU"/>
    <s v="Dead"/>
    <n v="77"/>
    <x v="10"/>
  </r>
  <r>
    <x v="4"/>
    <n v="1992"/>
    <d v="1935-11-13T00:00:00"/>
    <n v="61.5"/>
    <n v="21.75"/>
    <s v="Finland"/>
    <s v="AH"/>
    <s v="Dead"/>
    <n v="29"/>
    <x v="21"/>
  </r>
  <r>
    <x v="8"/>
    <n v="1992"/>
    <d v="1913-12-13T00:00:00"/>
    <n v="61.42"/>
    <n v="21.8"/>
    <s v="Finland"/>
    <s v="RH"/>
    <s v="Alive"/>
    <n v="36"/>
    <x v="0"/>
  </r>
  <r>
    <x v="8"/>
    <n v="1992"/>
    <d v="1923-12-13T00:00:00"/>
    <n v="61.42"/>
    <n v="21.8"/>
    <s v="Finland"/>
    <s v="UU"/>
    <s v="Dead"/>
    <n v="46"/>
    <x v="0"/>
  </r>
  <r>
    <x v="8"/>
    <n v="1992"/>
    <d v="1914-12-13T00:00:00"/>
    <n v="61.5"/>
    <n v="21.77"/>
    <s v="Finland"/>
    <s v="AH"/>
    <s v="Dead"/>
    <n v="37"/>
    <x v="0"/>
  </r>
  <r>
    <x v="6"/>
    <n v="1992"/>
    <d v="1916-01-13T00:00:00"/>
    <n v="63.27"/>
    <n v="22.45"/>
    <s v="Finland"/>
    <s v="DH"/>
    <s v="Dead"/>
    <n v="77"/>
    <x v="0"/>
  </r>
  <r>
    <x v="5"/>
    <n v="1993"/>
    <d v="1920-09-13T00:00:00"/>
    <n v="63.43"/>
    <n v="22.6"/>
    <s v="Finland"/>
    <s v="RH"/>
    <s v="Dead"/>
    <n v="313"/>
    <x v="29"/>
  </r>
  <r>
    <x v="4"/>
    <n v="1992"/>
    <d v="1918-11-13T00:00:00"/>
    <n v="62.7"/>
    <n v="22.47"/>
    <s v="Finland"/>
    <s v="RH"/>
    <s v="Alive"/>
    <n v="15"/>
    <x v="0"/>
  </r>
  <r>
    <x v="8"/>
    <n v="1992"/>
    <d v="1912-12-12T00:00:00"/>
    <n v="62.72"/>
    <n v="22.53"/>
    <s v="Finland"/>
    <s v="RH"/>
    <s v="Alive"/>
    <n v="17"/>
    <x v="0"/>
  </r>
  <r>
    <x v="3"/>
    <n v="1992"/>
    <d v="1910-02-13T00:00:00"/>
    <n v="63.7"/>
    <n v="28.88"/>
    <s v="Finland"/>
    <s v="PD"/>
    <s v="Dead"/>
    <n v="85"/>
    <x v="24"/>
  </r>
  <r>
    <x v="6"/>
    <n v="1992"/>
    <d v="1921-01-12T00:00:00"/>
    <n v="63.7"/>
    <n v="28.9"/>
    <s v="Finland"/>
    <s v="RH"/>
    <s v="Dead"/>
    <n v="65"/>
    <x v="4"/>
  </r>
  <r>
    <x v="6"/>
    <n v="2010"/>
    <d v="1920-01-31T00:00:00"/>
    <n v="60.3"/>
    <n v="25"/>
    <s v="Finland"/>
    <s v="UU"/>
    <s v="Unknown"/>
    <n v="6651"/>
    <x v="21"/>
  </r>
  <r>
    <x v="1"/>
    <n v="1993"/>
    <d v="1917-06-15T00:00:00"/>
    <n v="60.3"/>
    <n v="24.83"/>
    <s v="Finland"/>
    <s v="DH"/>
    <s v="Dead"/>
    <n v="230"/>
    <x v="12"/>
  </r>
  <r>
    <x v="7"/>
    <n v="1993"/>
    <d v="1911-10-14T00:00:00"/>
    <n v="60.2"/>
    <n v="25.05"/>
    <s v="Finland"/>
    <s v="UU"/>
    <s v="Dead"/>
    <n v="343"/>
    <x v="10"/>
  </r>
  <r>
    <x v="6"/>
    <n v="1992"/>
    <d v="1918-01-13T00:00:00"/>
    <n v="60.25"/>
    <n v="24.9"/>
    <s v="Finland"/>
    <s v="UU"/>
    <s v="Dead"/>
    <n v="75"/>
    <x v="24"/>
  </r>
  <r>
    <x v="5"/>
    <n v="1993"/>
    <d v="1933-09-14T00:00:00"/>
    <n v="60.23"/>
    <n v="24.93"/>
    <s v="Finland"/>
    <s v="DH"/>
    <s v="Dead"/>
    <n v="334"/>
    <x v="13"/>
  </r>
  <r>
    <x v="4"/>
    <n v="1992"/>
    <d v="1919-11-13T00:00:00"/>
    <n v="60.23"/>
    <n v="24.88"/>
    <s v="Finland"/>
    <s v="UU"/>
    <s v="Dead"/>
    <n v="9"/>
    <x v="24"/>
  </r>
  <r>
    <x v="8"/>
    <n v="1992"/>
    <d v="1922-12-13T00:00:00"/>
    <n v="60.3"/>
    <n v="24.85"/>
    <s v="Finland"/>
    <s v="AH"/>
    <s v="Dead"/>
    <n v="40"/>
    <x v="4"/>
  </r>
  <r>
    <x v="3"/>
    <n v="2009"/>
    <d v="1907-03-02T00:00:00"/>
    <n v="65.67"/>
    <n v="24.42"/>
    <s v="Finland"/>
    <s v="UU"/>
    <s v="Unknown"/>
    <n v="6295"/>
    <x v="109"/>
  </r>
  <r>
    <x v="7"/>
    <n v="1994"/>
    <d v="1923-10-15T00:00:00"/>
    <n v="50.95"/>
    <n v="3.48"/>
    <s v="Belgium"/>
    <s v="RH"/>
    <s v="Alive"/>
    <n v="367"/>
    <x v="118"/>
  </r>
  <r>
    <x v="0"/>
    <n v="1997"/>
    <d v="1926-03-20T00:00:00"/>
    <n v="49.98"/>
    <n v="14.4"/>
    <s v="Czech Republic"/>
    <s v="UU"/>
    <s v="Dead"/>
    <n v="1629"/>
    <x v="0"/>
  </r>
  <r>
    <x v="8"/>
    <n v="1993"/>
    <d v="1912-12-13T00:00:00"/>
    <n v="58.52"/>
    <n v="24.82"/>
    <s v="Estonia"/>
    <s v="RH"/>
    <s v="Dead"/>
    <n v="21"/>
    <x v="0"/>
  </r>
  <r>
    <x v="4"/>
    <n v="1993"/>
    <d v="1931-11-14T00:00:00"/>
    <n v="51.73"/>
    <n v="-5.3"/>
    <s v="UK"/>
    <s v="UU"/>
    <s v="Dead"/>
    <n v="43"/>
    <x v="0"/>
  </r>
  <r>
    <x v="10"/>
    <n v="1994"/>
    <d v="1925-08-15T00:00:00"/>
    <n v="51.73"/>
    <n v="-5.3"/>
    <s v="UK"/>
    <s v="UU"/>
    <s v="Dead"/>
    <n v="298"/>
    <x v="0"/>
  </r>
  <r>
    <x v="9"/>
    <n v="1996"/>
    <d v="1931-07-20T00:00:00"/>
    <n v="55.35"/>
    <n v="-1.6"/>
    <s v="UK"/>
    <s v="DH"/>
    <s v="Dead"/>
    <n v="1015"/>
    <x v="12"/>
  </r>
  <r>
    <x v="9"/>
    <n v="2001"/>
    <d v="1916-07-24T00:00:00"/>
    <n v="55.32"/>
    <n v="-1.55"/>
    <s v="UK"/>
    <s v="UU"/>
    <s v="Unknown"/>
    <n v="2827"/>
    <x v="24"/>
  </r>
  <r>
    <x v="7"/>
    <n v="1996"/>
    <d v="1936-10-16T00:00:00"/>
    <n v="53.02"/>
    <n v="-2.2200000000000002"/>
    <s v="UK"/>
    <s v="UU"/>
    <s v="Dead"/>
    <n v="1099"/>
    <x v="0"/>
  </r>
  <r>
    <x v="6"/>
    <n v="1996"/>
    <d v="1912-01-17T00:00:00"/>
    <n v="52.93"/>
    <n v="-1.23"/>
    <s v="UK"/>
    <s v="UU"/>
    <s v="Dead"/>
    <n v="1182"/>
    <x v="0"/>
  </r>
  <r>
    <x v="5"/>
    <n v="1994"/>
    <d v="1930-09-15T00:00:00"/>
    <n v="53.13"/>
    <n v="-1.27"/>
    <s v="UK"/>
    <s v="DH"/>
    <s v="Dead"/>
    <n v="311"/>
    <x v="35"/>
  </r>
  <r>
    <x v="4"/>
    <n v="1995"/>
    <d v="1922-11-16T00:00:00"/>
    <n v="53.37"/>
    <n v="-2.87"/>
    <s v="UK"/>
    <s v="UU"/>
    <s v="Dead"/>
    <n v="769"/>
    <x v="0"/>
  </r>
  <r>
    <x v="0"/>
    <n v="1993"/>
    <d v="1929-03-15T00:00:00"/>
    <n v="53.45"/>
    <n v="-2.4300000000000002"/>
    <s v="UK"/>
    <s v="DH"/>
    <s v="Dead"/>
    <n v="160"/>
    <x v="4"/>
  </r>
  <r>
    <x v="5"/>
    <n v="1995"/>
    <d v="1931-09-16T00:00:00"/>
    <n v="53.33"/>
    <n v="-2.67"/>
    <s v="UK"/>
    <s v="UU"/>
    <s v="Dead"/>
    <n v="710"/>
    <x v="12"/>
  </r>
  <r>
    <x v="4"/>
    <n v="1993"/>
    <d v="1934-11-14T00:00:00"/>
    <n v="53.38"/>
    <n v="-1.55"/>
    <s v="UK"/>
    <s v="AH"/>
    <s v="Dead"/>
    <n v="43"/>
    <x v="0"/>
  </r>
  <r>
    <x v="4"/>
    <n v="1993"/>
    <d v="1928-11-13T00:00:00"/>
    <n v="53.38"/>
    <n v="-1.55"/>
    <s v="UK"/>
    <s v="AH"/>
    <s v="Dead"/>
    <n v="36"/>
    <x v="0"/>
  </r>
  <r>
    <x v="8"/>
    <n v="1993"/>
    <d v="1929-12-14T00:00:00"/>
    <n v="53.37"/>
    <n v="-1.53"/>
    <s v="UK"/>
    <s v="UU"/>
    <s v="Dead"/>
    <n v="61"/>
    <x v="4"/>
  </r>
  <r>
    <x v="4"/>
    <n v="1993"/>
    <d v="1928-11-13T00:00:00"/>
    <n v="53.38"/>
    <n v="-1.55"/>
    <s v="UK"/>
    <s v="AH"/>
    <s v="Dead"/>
    <n v="25"/>
    <x v="0"/>
  </r>
  <r>
    <x v="5"/>
    <n v="1994"/>
    <d v="1920-09-14T00:00:00"/>
    <n v="52.18"/>
    <n v="1.1000000000000001"/>
    <s v="UK"/>
    <s v="RH"/>
    <s v="Dead"/>
    <n v="329"/>
    <x v="24"/>
  </r>
  <r>
    <x v="0"/>
    <n v="1993"/>
    <d v="1935-03-16T00:00:00"/>
    <n v="51.78"/>
    <n v="-0.73"/>
    <s v="UK"/>
    <s v="DH"/>
    <s v="Dead"/>
    <n v="133"/>
    <x v="4"/>
  </r>
  <r>
    <x v="5"/>
    <n v="2000"/>
    <d v="1924-09-20T00:00:00"/>
    <n v="52.23"/>
    <n v="4.47"/>
    <s v="Netherlands"/>
    <s v="PD"/>
    <s v="Dead"/>
    <n v="2524"/>
    <x v="5"/>
  </r>
  <r>
    <x v="7"/>
    <n v="1994"/>
    <d v="1917-10-15T00:00:00"/>
    <n v="52.5"/>
    <n v="4.72"/>
    <s v="Netherlands"/>
    <s v="AH"/>
    <s v="Dead"/>
    <n v="355"/>
    <x v="45"/>
  </r>
  <r>
    <x v="0"/>
    <n v="1993"/>
    <d v="1924-03-15T00:00:00"/>
    <n v="58.48"/>
    <n v="8.9"/>
    <s v="Norway"/>
    <s v="UU"/>
    <s v="Dead"/>
    <n v="150"/>
    <x v="0"/>
  </r>
  <r>
    <x v="6"/>
    <n v="1993"/>
    <d v="1927-01-14T00:00:00"/>
    <n v="61.55"/>
    <n v="21.67"/>
    <s v="Finland"/>
    <s v="AH"/>
    <s v="Dead"/>
    <n v="89"/>
    <x v="3"/>
  </r>
  <r>
    <x v="4"/>
    <n v="1993"/>
    <d v="1932-11-13T00:00:00"/>
    <n v="61.5"/>
    <n v="21.75"/>
    <s v="Finland"/>
    <s v="AH"/>
    <s v="Dead"/>
    <n v="30"/>
    <x v="24"/>
  </r>
  <r>
    <x v="4"/>
    <n v="1998"/>
    <d v="1910-11-19T00:00:00"/>
    <n v="61.5"/>
    <n v="21.77"/>
    <s v="Finland"/>
    <s v="RH"/>
    <s v="Alive"/>
    <n v="1834"/>
    <x v="4"/>
  </r>
  <r>
    <x v="8"/>
    <n v="1993"/>
    <d v="1922-12-14T00:00:00"/>
    <n v="60.37"/>
    <n v="23.97"/>
    <s v="Finland"/>
    <s v="RH"/>
    <s v="Alive"/>
    <n v="41"/>
    <x v="0"/>
  </r>
  <r>
    <x v="3"/>
    <n v="1995"/>
    <d v="1923-02-16T00:00:00"/>
    <n v="65.75"/>
    <n v="24.58"/>
    <s v="Finland"/>
    <s v="UU"/>
    <s v="Dead"/>
    <n v="828"/>
    <x v="10"/>
  </r>
  <r>
    <x v="6"/>
    <n v="1993"/>
    <d v="1936-01-14T00:00:00"/>
    <n v="65.77"/>
    <n v="24.52"/>
    <s v="Finland"/>
    <s v="DH"/>
    <s v="Dead"/>
    <n v="80"/>
    <x v="0"/>
  </r>
  <r>
    <x v="3"/>
    <n v="1993"/>
    <d v="1934-02-14T00:00:00"/>
    <n v="62.78"/>
    <n v="22.83"/>
    <s v="Finland"/>
    <s v="AH"/>
    <s v="Dead"/>
    <n v="110"/>
    <x v="21"/>
  </r>
  <r>
    <x v="1"/>
    <n v="1998"/>
    <d v="1915-06-21T00:00:00"/>
    <n v="65.52"/>
    <n v="28.55"/>
    <s v="Finland"/>
    <s v="DH"/>
    <s v="Dead"/>
    <n v="1678"/>
    <x v="64"/>
  </r>
  <r>
    <x v="9"/>
    <n v="1996"/>
    <d v="1926-07-20T00:00:00"/>
    <n v="64.02"/>
    <n v="28.8"/>
    <s v="Finland"/>
    <s v="DH"/>
    <s v="Dead"/>
    <n v="989"/>
    <x v="41"/>
  </r>
  <r>
    <x v="7"/>
    <n v="1994"/>
    <d v="1917-10-15T00:00:00"/>
    <n v="63.37"/>
    <n v="26.92"/>
    <s v="Finland"/>
    <s v="UU"/>
    <s v="Dead"/>
    <n v="347"/>
    <x v="119"/>
  </r>
  <r>
    <x v="8"/>
    <n v="1993"/>
    <d v="1936-12-13T00:00:00"/>
    <n v="62.72"/>
    <n v="26.75"/>
    <s v="Finland"/>
    <s v="UU"/>
    <s v="Dead"/>
    <n v="62"/>
    <x v="24"/>
  </r>
  <r>
    <x v="5"/>
    <n v="1999"/>
    <d v="1917-09-20T00:00:00"/>
    <n v="60.42"/>
    <n v="22.47"/>
    <s v="Finland"/>
    <s v="UU"/>
    <s v="Dead"/>
    <n v="2142"/>
    <x v="24"/>
  </r>
  <r>
    <x v="8"/>
    <n v="1993"/>
    <d v="1932-12-13T00:00:00"/>
    <n v="60.32"/>
    <n v="25.02"/>
    <s v="Finland"/>
    <s v="UU"/>
    <s v="Dead"/>
    <n v="70"/>
    <x v="24"/>
  </r>
  <r>
    <x v="0"/>
    <n v="1993"/>
    <d v="1935-03-16T00:00:00"/>
    <n v="60.3"/>
    <n v="24.98"/>
    <s v="Finland"/>
    <s v="AH"/>
    <s v="Dead"/>
    <n v="152"/>
    <x v="24"/>
  </r>
  <r>
    <x v="3"/>
    <n v="1994"/>
    <d v="1929-02-14T00:00:00"/>
    <n v="60.22"/>
    <n v="25.12"/>
    <s v="Finland"/>
    <s v="UU"/>
    <s v="Dead"/>
    <n v="469"/>
    <x v="2"/>
  </r>
  <r>
    <x v="5"/>
    <n v="1994"/>
    <d v="1930-09-15T00:00:00"/>
    <n v="60.2"/>
    <n v="24.98"/>
    <s v="Finland"/>
    <s v="UU"/>
    <s v="Dead"/>
    <n v="342"/>
    <x v="21"/>
  </r>
  <r>
    <x v="8"/>
    <n v="1994"/>
    <d v="1906-12-15T00:00:00"/>
    <n v="60.2"/>
    <n v="24.97"/>
    <s v="Finland"/>
    <s v="ND"/>
    <s v="Dead"/>
    <n v="409"/>
    <x v="0"/>
  </r>
  <r>
    <x v="8"/>
    <n v="1993"/>
    <d v="1910-12-14T00:00:00"/>
    <n v="60.45"/>
    <n v="22.33"/>
    <s v="Finland"/>
    <s v="UU"/>
    <s v="Dead"/>
    <n v="51"/>
    <x v="12"/>
  </r>
  <r>
    <x v="0"/>
    <n v="1993"/>
    <d v="1928-03-15T00:00:00"/>
    <n v="60.45"/>
    <n v="22.32"/>
    <s v="Finland"/>
    <s v="ND"/>
    <s v="Dead"/>
    <n v="160"/>
    <x v="10"/>
  </r>
  <r>
    <x v="6"/>
    <n v="1994"/>
    <d v="1913-01-14T00:00:00"/>
    <n v="60.45"/>
    <n v="22.27"/>
    <s v="Finland"/>
    <s v="DH"/>
    <s v="Alive"/>
    <n v="448"/>
    <x v="21"/>
  </r>
  <r>
    <x v="8"/>
    <n v="1993"/>
    <d v="1919-12-14T00:00:00"/>
    <n v="60.45"/>
    <n v="22.27"/>
    <s v="Finland"/>
    <s v="AH"/>
    <s v="Dead"/>
    <n v="56"/>
    <x v="21"/>
  </r>
  <r>
    <x v="8"/>
    <n v="1993"/>
    <d v="1906-12-14T00:00:00"/>
    <n v="60.45"/>
    <n v="22.33"/>
    <s v="Finland"/>
    <s v="UU"/>
    <s v="Dead"/>
    <n v="41"/>
    <x v="12"/>
  </r>
  <r>
    <x v="4"/>
    <n v="1993"/>
    <d v="1913-11-14T00:00:00"/>
    <n v="60.45"/>
    <n v="22.27"/>
    <s v="Finland"/>
    <s v="PD"/>
    <s v="Dead"/>
    <n v="17"/>
    <x v="21"/>
  </r>
  <r>
    <x v="4"/>
    <n v="1993"/>
    <d v="1914-11-14T00:00:00"/>
    <n v="60.45"/>
    <n v="22.25"/>
    <s v="Finland"/>
    <s v="ND"/>
    <s v="Dead"/>
    <n v="26"/>
    <x v="0"/>
  </r>
  <r>
    <x v="4"/>
    <n v="1993"/>
    <d v="1914-11-14T00:00:00"/>
    <n v="60.43"/>
    <n v="22.3"/>
    <s v="Finland"/>
    <s v="UU"/>
    <s v="Dead"/>
    <n v="12"/>
    <x v="10"/>
  </r>
  <r>
    <x v="0"/>
    <n v="1993"/>
    <d v="1925-03-15T00:00:00"/>
    <n v="60.45"/>
    <n v="22.27"/>
    <s v="Finland"/>
    <s v="DH"/>
    <s v="Alive"/>
    <n v="144"/>
    <x v="21"/>
  </r>
  <r>
    <x v="6"/>
    <n v="1998"/>
    <d v="1913-01-18T00:00:00"/>
    <n v="60.45"/>
    <n v="22.28"/>
    <s v="Finland"/>
    <s v="UU"/>
    <s v="Dead"/>
    <n v="1886"/>
    <x v="24"/>
  </r>
  <r>
    <x v="7"/>
    <n v="1994"/>
    <d v="1932-10-14T00:00:00"/>
    <n v="60.25"/>
    <n v="24.88"/>
    <s v="Finland"/>
    <s v="AH"/>
    <s v="Alive"/>
    <n v="363"/>
    <x v="0"/>
  </r>
  <r>
    <x v="4"/>
    <n v="1993"/>
    <d v="1920-11-13T00:00:00"/>
    <n v="60.22"/>
    <n v="25.08"/>
    <s v="Finland"/>
    <s v="PD"/>
    <s v="Dead"/>
    <n v="16"/>
    <x v="21"/>
  </r>
  <r>
    <x v="4"/>
    <n v="1993"/>
    <d v="1918-11-14T00:00:00"/>
    <n v="60.25"/>
    <n v="24"/>
    <s v="Finland"/>
    <s v="ND"/>
    <s v="Dead"/>
    <n v="14"/>
    <x v="0"/>
  </r>
  <r>
    <x v="4"/>
    <n v="1993"/>
    <d v="1914-11-14T00:00:00"/>
    <n v="60.25"/>
    <n v="24"/>
    <s v="Finland"/>
    <s v="UU"/>
    <s v="Dead"/>
    <n v="10"/>
    <x v="0"/>
  </r>
  <r>
    <x v="8"/>
    <n v="1993"/>
    <d v="1906-12-14T00:00:00"/>
    <n v="60.27"/>
    <n v="24.85"/>
    <s v="Finland"/>
    <s v="UU"/>
    <s v="Dead"/>
    <n v="31"/>
    <x v="0"/>
  </r>
  <r>
    <x v="5"/>
    <n v="1994"/>
    <d v="1909-09-15T00:00:00"/>
    <n v="60.27"/>
    <n v="24.85"/>
    <s v="Finland"/>
    <s v="UU"/>
    <s v="Dead"/>
    <n v="308"/>
    <x v="21"/>
  </r>
  <r>
    <x v="2"/>
    <n v="1993"/>
    <d v="1928-05-15T00:00:00"/>
    <n v="60.32"/>
    <n v="24.68"/>
    <s v="Finland"/>
    <s v="AH"/>
    <s v="Dead"/>
    <n v="205"/>
    <x v="45"/>
  </r>
  <r>
    <x v="4"/>
    <n v="1993"/>
    <d v="1912-11-13T00:00:00"/>
    <n v="60.2"/>
    <n v="24.97"/>
    <s v="Finland"/>
    <s v="UU"/>
    <s v="Dead"/>
    <n v="7"/>
    <x v="0"/>
  </r>
  <r>
    <x v="4"/>
    <n v="1994"/>
    <d v="1915-11-15T00:00:00"/>
    <n v="60.27"/>
    <n v="24.87"/>
    <s v="Finland"/>
    <s v="ND"/>
    <s v="Dead"/>
    <n v="374"/>
    <x v="24"/>
  </r>
  <r>
    <x v="7"/>
    <n v="2000"/>
    <d v="1933-10-21T00:00:00"/>
    <n v="60.25"/>
    <n v="24.85"/>
    <s v="Finland"/>
    <s v="AH"/>
    <s v="Dead"/>
    <n v="2553"/>
    <x v="4"/>
  </r>
  <r>
    <x v="5"/>
    <n v="1995"/>
    <d v="1928-09-15T00:00:00"/>
    <n v="60.28"/>
    <n v="24.92"/>
    <s v="Finland"/>
    <s v="DH"/>
    <s v="Dead"/>
    <n v="691"/>
    <x v="3"/>
  </r>
  <r>
    <x v="2"/>
    <n v="1994"/>
    <d v="1922-05-17T00:00:00"/>
    <n v="60.22"/>
    <n v="24.92"/>
    <s v="Finland"/>
    <s v="PD"/>
    <s v="Dead"/>
    <n v="562"/>
    <x v="21"/>
  </r>
  <r>
    <x v="4"/>
    <n v="1993"/>
    <d v="1920-11-13T00:00:00"/>
    <n v="60.28"/>
    <n v="24.83"/>
    <s v="Finland"/>
    <s v="AH"/>
    <s v="Dead"/>
    <n v="7"/>
    <x v="0"/>
  </r>
  <r>
    <x v="8"/>
    <n v="1993"/>
    <d v="1907-12-14T00:00:00"/>
    <n v="60.27"/>
    <n v="24.85"/>
    <s v="Finland"/>
    <s v="AH"/>
    <s v="Dead"/>
    <n v="23"/>
    <x v="0"/>
  </r>
  <r>
    <x v="3"/>
    <n v="1994"/>
    <d v="1921-02-14T00:00:00"/>
    <n v="60.28"/>
    <n v="24.85"/>
    <s v="Finland"/>
    <s v="UU"/>
    <s v="Dead"/>
    <n v="463"/>
    <x v="24"/>
  </r>
  <r>
    <x v="4"/>
    <n v="1993"/>
    <d v="1932-11-13T00:00:00"/>
    <n v="61.52"/>
    <n v="21.77"/>
    <s v="Finland"/>
    <s v="AH"/>
    <s v="Dead"/>
    <n v="30"/>
    <x v="0"/>
  </r>
  <r>
    <x v="8"/>
    <n v="1993"/>
    <d v="1922-12-14T00:00:00"/>
    <n v="61.5"/>
    <n v="21.82"/>
    <s v="Finland"/>
    <s v="DH"/>
    <s v="Alive"/>
    <n v="50"/>
    <x v="24"/>
  </r>
  <r>
    <x v="7"/>
    <n v="1994"/>
    <d v="1924-10-14T00:00:00"/>
    <n v="61.52"/>
    <n v="21.77"/>
    <s v="Finland"/>
    <s v="UU"/>
    <s v="Dead"/>
    <n v="356"/>
    <x v="24"/>
  </r>
  <r>
    <x v="5"/>
    <n v="1994"/>
    <d v="1931-09-15T00:00:00"/>
    <n v="61.12"/>
    <n v="21.53"/>
    <s v="Finland"/>
    <s v="UU"/>
    <s v="Dead"/>
    <n v="330"/>
    <x v="4"/>
  </r>
  <r>
    <x v="8"/>
    <n v="1993"/>
    <d v="1911-12-14T00:00:00"/>
    <n v="61.5"/>
    <n v="21.77"/>
    <s v="Finland"/>
    <s v="AH"/>
    <s v="Alive"/>
    <n v="33"/>
    <x v="21"/>
  </r>
  <r>
    <x v="8"/>
    <n v="1993"/>
    <d v="1921-12-14T00:00:00"/>
    <n v="61.5"/>
    <n v="21.77"/>
    <s v="Finland"/>
    <s v="UU"/>
    <s v="Dead"/>
    <n v="40"/>
    <x v="0"/>
  </r>
  <r>
    <x v="2"/>
    <n v="1994"/>
    <d v="1909-05-16T00:00:00"/>
    <n v="61.53"/>
    <n v="21.67"/>
    <s v="Finland"/>
    <s v="AH"/>
    <s v="Dead"/>
    <n v="542"/>
    <x v="12"/>
  </r>
  <r>
    <x v="4"/>
    <n v="1993"/>
    <d v="1906-11-14T00:00:00"/>
    <n v="57.93"/>
    <n v="12.08"/>
    <s v="Sweden"/>
    <s v="UU"/>
    <s v="Dead"/>
    <n v="17"/>
    <x v="0"/>
  </r>
  <r>
    <x v="2"/>
    <n v="1994"/>
    <d v="1917-05-16T00:00:00"/>
    <n v="54.63"/>
    <n v="-1.1499999999999999"/>
    <s v="UK"/>
    <s v="UU"/>
    <s v="Dead"/>
    <n v="202"/>
    <x v="0"/>
  </r>
  <r>
    <x v="8"/>
    <n v="1994"/>
    <d v="1922-12-15T00:00:00"/>
    <n v="53.02"/>
    <n v="-2.2200000000000002"/>
    <s v="UK"/>
    <s v="AH"/>
    <s v="Dead"/>
    <n v="70"/>
    <x v="0"/>
  </r>
  <r>
    <x v="0"/>
    <n v="1995"/>
    <d v="1931-03-18T00:00:00"/>
    <n v="52.75"/>
    <n v="-4.8"/>
    <s v="UK"/>
    <s v="UU"/>
    <s v="Dead"/>
    <n v="505"/>
    <x v="0"/>
  </r>
  <r>
    <x v="8"/>
    <n v="1994"/>
    <d v="1916-12-14T00:00:00"/>
    <n v="53.37"/>
    <n v="-2.83"/>
    <s v="UK"/>
    <s v="ND"/>
    <s v="Dead"/>
    <n v="52"/>
    <x v="0"/>
  </r>
  <r>
    <x v="8"/>
    <n v="1998"/>
    <d v="1911-12-19T00:00:00"/>
    <n v="53.38"/>
    <n v="-1.53"/>
    <s v="UK"/>
    <s v="UU"/>
    <s v="Dead"/>
    <n v="1517"/>
    <x v="24"/>
  </r>
  <r>
    <x v="6"/>
    <n v="1994"/>
    <d v="1914-01-15T00:00:00"/>
    <n v="53.33"/>
    <n v="-2.83"/>
    <s v="UK"/>
    <s v="UU"/>
    <s v="Dead"/>
    <n v="57"/>
    <x v="0"/>
  </r>
  <r>
    <x v="4"/>
    <n v="1994"/>
    <d v="1916-11-14T00:00:00"/>
    <n v="51.77"/>
    <n v="-0.77"/>
    <s v="UK"/>
    <s v="UU"/>
    <s v="Dead"/>
    <n v="31"/>
    <x v="0"/>
  </r>
  <r>
    <x v="8"/>
    <n v="1994"/>
    <d v="1927-12-15T00:00:00"/>
    <n v="52.52"/>
    <n v="5.43"/>
    <s v="Netherlands"/>
    <s v="RH"/>
    <s v="Alive"/>
    <n v="51"/>
    <x v="0"/>
  </r>
  <r>
    <x v="8"/>
    <n v="1994"/>
    <d v="1927-12-15T00:00:00"/>
    <n v="52.52"/>
    <n v="5.43"/>
    <s v="Netherlands"/>
    <s v="RH"/>
    <s v="Alive"/>
    <n v="51"/>
    <x v="0"/>
  </r>
  <r>
    <x v="0"/>
    <n v="1994"/>
    <d v="1935-03-17T00:00:00"/>
    <n v="60.23"/>
    <n v="6.62"/>
    <s v="Norway"/>
    <s v="UU"/>
    <s v="Dead"/>
    <n v="160"/>
    <x v="11"/>
  </r>
  <r>
    <x v="11"/>
    <n v="1994"/>
    <d v="1926-04-17T00:00:00"/>
    <n v="59.43"/>
    <n v="5.62"/>
    <s v="Norway"/>
    <s v="UU"/>
    <s v="Dead"/>
    <n v="167"/>
    <x v="61"/>
  </r>
  <r>
    <x v="4"/>
    <n v="1994"/>
    <d v="1932-11-14T00:00:00"/>
    <n v="65.819999999999993"/>
    <n v="24.45"/>
    <s v="Finland"/>
    <s v="UU"/>
    <s v="Dead"/>
    <n v="22"/>
    <x v="0"/>
  </r>
  <r>
    <x v="6"/>
    <n v="1994"/>
    <d v="1932-01-15T00:00:00"/>
    <n v="61.68"/>
    <n v="24.03"/>
    <s v="Finland"/>
    <s v="DH"/>
    <s v="Dead"/>
    <n v="90"/>
    <x v="0"/>
  </r>
  <r>
    <x v="8"/>
    <n v="1994"/>
    <d v="1921-12-15T00:00:00"/>
    <n v="60.45"/>
    <n v="22.25"/>
    <s v="Finland"/>
    <s v="UU"/>
    <s v="Dead"/>
    <n v="48"/>
    <x v="0"/>
  </r>
  <r>
    <x v="7"/>
    <n v="1995"/>
    <d v="1915-10-16T00:00:00"/>
    <n v="60.43"/>
    <n v="22.3"/>
    <s v="Finland"/>
    <s v="UU"/>
    <s v="Dead"/>
    <n v="332"/>
    <x v="10"/>
  </r>
  <r>
    <x v="2"/>
    <n v="1994"/>
    <d v="1907-05-17T00:00:00"/>
    <n v="60.45"/>
    <n v="22.27"/>
    <s v="Finland"/>
    <s v="UU"/>
    <s v="Dead"/>
    <n v="172"/>
    <x v="21"/>
  </r>
  <r>
    <x v="5"/>
    <n v="1995"/>
    <d v="1931-09-16T00:00:00"/>
    <n v="60.45"/>
    <n v="22.28"/>
    <s v="Finland"/>
    <s v="UU"/>
    <s v="Dead"/>
    <n v="318"/>
    <x v="24"/>
  </r>
  <r>
    <x v="8"/>
    <n v="1994"/>
    <d v="1913-12-15T00:00:00"/>
    <n v="60.17"/>
    <n v="24.95"/>
    <s v="Finland"/>
    <s v="ND"/>
    <s v="Dead"/>
    <n v="51"/>
    <x v="20"/>
  </r>
  <r>
    <x v="0"/>
    <n v="1994"/>
    <d v="1936-03-16T00:00:00"/>
    <n v="65.819999999999993"/>
    <n v="24.43"/>
    <s v="Finland"/>
    <s v="RH"/>
    <s v="Alive"/>
    <n v="148"/>
    <x v="0"/>
  </r>
  <r>
    <x v="5"/>
    <n v="1995"/>
    <d v="1931-09-16T00:00:00"/>
    <n v="65.819999999999993"/>
    <n v="24.43"/>
    <s v="Finland"/>
    <s v="UU"/>
    <s v="Dead"/>
    <n v="326"/>
    <x v="0"/>
  </r>
  <r>
    <x v="6"/>
    <n v="2008"/>
    <d v="1927-01-29T00:00:00"/>
    <n v="60.22"/>
    <n v="25.07"/>
    <s v="Finland"/>
    <s v="UU"/>
    <s v="Unknown"/>
    <n v="5201"/>
    <x v="21"/>
  </r>
  <r>
    <x v="11"/>
    <n v="1996"/>
    <d v="1926-04-19T00:00:00"/>
    <n v="61.78"/>
    <n v="23.3"/>
    <s v="Finland"/>
    <s v="AH"/>
    <s v="Dead"/>
    <n v="907"/>
    <x v="45"/>
  </r>
  <r>
    <x v="8"/>
    <n v="1994"/>
    <d v="1922-12-15T00:00:00"/>
    <n v="60.27"/>
    <n v="24.8"/>
    <s v="Finland"/>
    <s v="UU"/>
    <s v="Dead"/>
    <n v="46"/>
    <x v="21"/>
  </r>
  <r>
    <x v="6"/>
    <n v="1995"/>
    <d v="1920-01-16T00:00:00"/>
    <n v="61.87"/>
    <n v="22.97"/>
    <s v="Finland"/>
    <s v="AH"/>
    <s v="Dead"/>
    <n v="438"/>
    <x v="0"/>
  </r>
  <r>
    <x v="7"/>
    <n v="1995"/>
    <d v="1906-10-16T00:00:00"/>
    <n v="61.77"/>
    <n v="23.05"/>
    <s v="Finland"/>
    <s v="UU"/>
    <s v="Dead"/>
    <n v="333"/>
    <x v="24"/>
  </r>
  <r>
    <x v="1"/>
    <n v="1995"/>
    <d v="1925-06-17T00:00:00"/>
    <n v="61.77"/>
    <n v="23.05"/>
    <s v="Finland"/>
    <s v="UU"/>
    <s v="Dead"/>
    <n v="232"/>
    <x v="24"/>
  </r>
  <r>
    <x v="0"/>
    <n v="1994"/>
    <d v="1911-03-17T00:00:00"/>
    <n v="60.25"/>
    <n v="24.87"/>
    <s v="Finland"/>
    <s v="UU"/>
    <s v="Dead"/>
    <n v="123"/>
    <x v="21"/>
  </r>
  <r>
    <x v="1"/>
    <n v="1999"/>
    <d v="1920-06-21T00:00:00"/>
    <n v="60.98"/>
    <n v="21.6"/>
    <s v="Finland"/>
    <s v="DH"/>
    <s v="Dead"/>
    <n v="1690"/>
    <x v="38"/>
  </r>
  <r>
    <x v="10"/>
    <n v="1995"/>
    <d v="1907-08-16T00:00:00"/>
    <n v="61.52"/>
    <n v="21.72"/>
    <s v="Finland"/>
    <s v="UU"/>
    <s v="Dead"/>
    <n v="273"/>
    <x v="4"/>
  </r>
  <r>
    <x v="4"/>
    <n v="1995"/>
    <d v="1915-11-16T00:00:00"/>
    <n v="37"/>
    <n v="-6.5"/>
    <s v="Spain"/>
    <s v="PD"/>
    <s v="Dead"/>
    <n v="31"/>
    <x v="18"/>
  </r>
  <r>
    <x v="10"/>
    <n v="1996"/>
    <d v="1923-08-17T00:00:00"/>
    <n v="34.979999999999997"/>
    <n v="-2.33"/>
    <s v="Morocco"/>
    <s v="UU"/>
    <s v="Dead"/>
    <n v="304"/>
    <x v="120"/>
  </r>
  <r>
    <x v="4"/>
    <n v="1995"/>
    <d v="1928-11-15T00:00:00"/>
    <n v="52.92"/>
    <n v="-0.7"/>
    <s v="UK"/>
    <s v="AH"/>
    <s v="Dead"/>
    <n v="34"/>
    <x v="0"/>
  </r>
  <r>
    <x v="10"/>
    <n v="1996"/>
    <d v="1932-08-16T00:00:00"/>
    <n v="52.92"/>
    <n v="-0.7"/>
    <s v="UK"/>
    <s v="AH"/>
    <s v="Dead"/>
    <n v="312"/>
    <x v="0"/>
  </r>
  <r>
    <x v="6"/>
    <n v="1995"/>
    <d v="1908-01-16T00:00:00"/>
    <n v="54.97"/>
    <n v="-1.72"/>
    <s v="UK"/>
    <s v="AH"/>
    <s v="Dead"/>
    <n v="73"/>
    <x v="0"/>
  </r>
  <r>
    <x v="7"/>
    <n v="1997"/>
    <d v="1907-10-18T00:00:00"/>
    <n v="54.95"/>
    <n v="-1.6800000000000002"/>
    <s v="UK"/>
    <s v="RH"/>
    <s v="Dead"/>
    <n v="712"/>
    <x v="0"/>
  </r>
  <r>
    <x v="4"/>
    <n v="2005"/>
    <d v="1925-11-26T00:00:00"/>
    <n v="52.75"/>
    <n v="-4.8"/>
    <s v="UK"/>
    <s v="UU"/>
    <s v="Dead"/>
    <n v="3689"/>
    <x v="0"/>
  </r>
  <r>
    <x v="5"/>
    <n v="2003"/>
    <d v="1933-09-24T00:00:00"/>
    <n v="52.75"/>
    <n v="-4.8"/>
    <s v="UK"/>
    <s v="UU"/>
    <s v="Dead"/>
    <n v="2904"/>
    <x v="0"/>
  </r>
  <r>
    <x v="2"/>
    <n v="1996"/>
    <d v="1907-05-19T00:00:00"/>
    <n v="52.75"/>
    <n v="-4.8"/>
    <s v="UK"/>
    <s v="UU"/>
    <s v="Dead"/>
    <n v="560"/>
    <x v="0"/>
  </r>
  <r>
    <x v="5"/>
    <n v="1996"/>
    <d v="1911-09-17T00:00:00"/>
    <n v="53.35"/>
    <n v="-2.92"/>
    <s v="UK"/>
    <s v="UU"/>
    <s v="Dead"/>
    <n v="335"/>
    <x v="0"/>
  </r>
  <r>
    <x v="6"/>
    <n v="1995"/>
    <d v="1928-01-16T00:00:00"/>
    <n v="53.4"/>
    <n v="-2.97"/>
    <s v="UK"/>
    <s v="ND"/>
    <s v="Dead"/>
    <n v="107"/>
    <x v="0"/>
  </r>
  <r>
    <x v="10"/>
    <n v="2000"/>
    <d v="1930-08-21T00:00:00"/>
    <n v="52.18"/>
    <n v="0.98"/>
    <s v="UK"/>
    <s v="UU"/>
    <s v="Unknown"/>
    <n v="1789"/>
    <x v="0"/>
  </r>
  <r>
    <x v="4"/>
    <n v="1995"/>
    <d v="1909-11-16T00:00:00"/>
    <n v="53.35"/>
    <n v="-2.93"/>
    <s v="UK"/>
    <s v="UU"/>
    <s v="Alive"/>
    <n v="15"/>
    <x v="4"/>
  </r>
  <r>
    <x v="6"/>
    <n v="1995"/>
    <d v="1920-01-16T00:00:00"/>
    <n v="53.42"/>
    <n v="-2.95"/>
    <s v="UK"/>
    <s v="UU"/>
    <s v="Unknown"/>
    <n v="79"/>
    <x v="13"/>
  </r>
  <r>
    <x v="4"/>
    <n v="1995"/>
    <d v="1915-11-16T00:00:00"/>
    <n v="51.77"/>
    <n v="-0.77"/>
    <s v="UK"/>
    <s v="UU"/>
    <s v="Dead"/>
    <n v="36"/>
    <x v="0"/>
  </r>
  <r>
    <x v="10"/>
    <n v="1996"/>
    <d v="1933-08-17T00:00:00"/>
    <n v="51.78"/>
    <n v="-0.63"/>
    <s v="UK"/>
    <s v="AH"/>
    <s v="Dead"/>
    <n v="326"/>
    <x v="14"/>
  </r>
  <r>
    <x v="6"/>
    <n v="1996"/>
    <d v="1909-01-16T00:00:00"/>
    <n v="51.77"/>
    <n v="-0.75"/>
    <s v="UK"/>
    <s v="DH"/>
    <s v="Dead"/>
    <n v="454"/>
    <x v="0"/>
  </r>
  <r>
    <x v="2"/>
    <n v="1995"/>
    <d v="1915-05-18T00:00:00"/>
    <n v="52.75"/>
    <n v="-4.8"/>
    <s v="UK"/>
    <s v="UU"/>
    <s v="Dead"/>
    <n v="193"/>
    <x v="0"/>
  </r>
  <r>
    <x v="10"/>
    <n v="1996"/>
    <d v="1934-08-17T00:00:00"/>
    <n v="52.75"/>
    <n v="-4.8"/>
    <s v="UK"/>
    <s v="UU"/>
    <s v="Dead"/>
    <n v="304"/>
    <x v="0"/>
  </r>
  <r>
    <x v="8"/>
    <n v="1997"/>
    <d v="1906-12-18T00:00:00"/>
    <n v="52.75"/>
    <n v="-4.8"/>
    <s v="UK"/>
    <s v="UU"/>
    <s v="Dead"/>
    <n v="748"/>
    <x v="0"/>
  </r>
  <r>
    <x v="7"/>
    <n v="1996"/>
    <d v="1931-10-17T00:00:00"/>
    <n v="54.52"/>
    <n v="-1.05"/>
    <s v="UK"/>
    <s v="DH"/>
    <s v="Dead"/>
    <n v="350"/>
    <x v="38"/>
  </r>
  <r>
    <x v="5"/>
    <n v="1998"/>
    <d v="1928-09-18T00:00:00"/>
    <n v="46.95"/>
    <n v="7.43"/>
    <s v="Switzerland"/>
    <s v="UU"/>
    <s v="Dead"/>
    <n v="1064"/>
    <x v="0"/>
  </r>
  <r>
    <x v="4"/>
    <n v="1995"/>
    <d v="1925-11-16T00:00:00"/>
    <n v="52.52"/>
    <n v="5.43"/>
    <s v="Netherlands"/>
    <s v="RH"/>
    <s v="Alive"/>
    <n v="20"/>
    <x v="0"/>
  </r>
  <r>
    <x v="4"/>
    <n v="1995"/>
    <d v="1925-11-16T00:00:00"/>
    <n v="52.52"/>
    <n v="5.43"/>
    <s v="Netherlands"/>
    <s v="RH"/>
    <s v="Alive"/>
    <n v="20"/>
    <x v="0"/>
  </r>
  <r>
    <x v="3"/>
    <n v="1995"/>
    <d v="1921-02-15T00:00:00"/>
    <n v="63.75"/>
    <n v="11.27"/>
    <s v="Norway"/>
    <s v="PD"/>
    <s v="Dead"/>
    <n v="105"/>
    <x v="24"/>
  </r>
  <r>
    <x v="4"/>
    <n v="1995"/>
    <d v="1934-11-16T00:00:00"/>
    <n v="61.22"/>
    <n v="10.28"/>
    <s v="Norway"/>
    <s v="UU"/>
    <s v="Dead"/>
    <n v="14"/>
    <x v="24"/>
  </r>
  <r>
    <x v="1"/>
    <n v="1999"/>
    <d v="1921-06-21T00:00:00"/>
    <n v="60.85"/>
    <n v="10.08"/>
    <s v="Norway"/>
    <s v="AH"/>
    <s v="Dead"/>
    <n v="1304"/>
    <x v="119"/>
  </r>
  <r>
    <x v="8"/>
    <n v="1995"/>
    <d v="1924-12-15T00:00:00"/>
    <n v="49.72"/>
    <n v="21.65"/>
    <s v="Poland"/>
    <s v="ND"/>
    <s v="Dead"/>
    <n v="21"/>
    <x v="0"/>
  </r>
  <r>
    <x v="5"/>
    <n v="1997"/>
    <d v="1920-09-17T00:00:00"/>
    <n v="64.72"/>
    <n v="29.5"/>
    <s v="Finland"/>
    <s v="DH"/>
    <s v="Dead"/>
    <n v="681"/>
    <x v="121"/>
  </r>
  <r>
    <x v="7"/>
    <n v="1996"/>
    <d v="1926-10-17T00:00:00"/>
    <n v="62.8"/>
    <n v="22.87"/>
    <s v="Finland"/>
    <s v="AH"/>
    <s v="Dead"/>
    <n v="363"/>
    <x v="4"/>
  </r>
  <r>
    <x v="3"/>
    <n v="1995"/>
    <d v="1934-02-16T00:00:00"/>
    <n v="62.75"/>
    <n v="22.38"/>
    <s v="Finland"/>
    <s v="DH"/>
    <s v="Dead"/>
    <n v="111"/>
    <x v="4"/>
  </r>
  <r>
    <x v="0"/>
    <n v="1995"/>
    <d v="1916-03-17T00:00:00"/>
    <n v="62.72"/>
    <n v="26.75"/>
    <s v="Finland"/>
    <s v="RH"/>
    <s v="Alive"/>
    <n v="136"/>
    <x v="20"/>
  </r>
  <r>
    <x v="6"/>
    <n v="1995"/>
    <d v="1932-01-16T00:00:00"/>
    <n v="61.9"/>
    <n v="23.73"/>
    <s v="Finland"/>
    <s v="RH"/>
    <s v="Alive"/>
    <n v="55"/>
    <x v="0"/>
  </r>
  <r>
    <x v="8"/>
    <n v="1995"/>
    <d v="1914-12-16T00:00:00"/>
    <n v="60.27"/>
    <n v="24.82"/>
    <s v="Finland"/>
    <s v="AH"/>
    <s v="Dead"/>
    <n v="42"/>
    <x v="21"/>
  </r>
  <r>
    <x v="6"/>
    <n v="1995"/>
    <d v="1909-01-15T00:00:00"/>
    <n v="60.32"/>
    <n v="24.57"/>
    <s v="Finland"/>
    <s v="AH"/>
    <s v="Dead"/>
    <n v="64"/>
    <x v="11"/>
  </r>
  <r>
    <x v="0"/>
    <n v="1995"/>
    <d v="1912-03-17T00:00:00"/>
    <n v="60.2"/>
    <n v="24.98"/>
    <s v="Finland"/>
    <s v="ND"/>
    <s v="Dead"/>
    <n v="128"/>
    <x v="11"/>
  </r>
  <r>
    <x v="9"/>
    <n v="1998"/>
    <d v="1924-07-21T00:00:00"/>
    <n v="60.23"/>
    <n v="24.88"/>
    <s v="Finland"/>
    <s v="ND"/>
    <s v="Dead"/>
    <n v="987"/>
    <x v="21"/>
  </r>
  <r>
    <x v="4"/>
    <n v="1995"/>
    <d v="1934-11-16T00:00:00"/>
    <n v="61.52"/>
    <n v="21.78"/>
    <s v="Finland"/>
    <s v="AH"/>
    <s v="Dead"/>
    <n v="29"/>
    <x v="0"/>
  </r>
  <r>
    <x v="4"/>
    <n v="1995"/>
    <d v="1930-11-16T00:00:00"/>
    <n v="61.52"/>
    <n v="21.8"/>
    <s v="Finland"/>
    <s v="AH"/>
    <s v="Dead"/>
    <n v="25"/>
    <x v="21"/>
  </r>
  <r>
    <x v="8"/>
    <n v="1995"/>
    <d v="1907-12-16T00:00:00"/>
    <n v="61.52"/>
    <n v="21.8"/>
    <s v="Finland"/>
    <s v="AH"/>
    <s v="Dead"/>
    <n v="32"/>
    <x v="21"/>
  </r>
  <r>
    <x v="8"/>
    <n v="1995"/>
    <d v="1907-12-16T00:00:00"/>
    <n v="61.52"/>
    <n v="21.77"/>
    <s v="Finland"/>
    <s v="AH"/>
    <s v="Dead"/>
    <n v="32"/>
    <x v="24"/>
  </r>
  <r>
    <x v="6"/>
    <n v="1996"/>
    <d v="1931-01-17T00:00:00"/>
    <n v="61.48"/>
    <n v="21.72"/>
    <s v="Finland"/>
    <s v="ND"/>
    <s v="Dead"/>
    <n v="452"/>
    <x v="10"/>
  </r>
  <r>
    <x v="4"/>
    <n v="1996"/>
    <d v="1911-11-17T00:00:00"/>
    <n v="61.5"/>
    <n v="21.83"/>
    <s v="Finland"/>
    <s v="UU"/>
    <s v="Unknown"/>
    <n v="371"/>
    <x v="12"/>
  </r>
  <r>
    <x v="6"/>
    <n v="1995"/>
    <d v="1909-01-15T00:00:00"/>
    <n v="61.48"/>
    <n v="21.77"/>
    <s v="Finland"/>
    <s v="AH"/>
    <s v="Dead"/>
    <n v="62"/>
    <x v="4"/>
  </r>
  <r>
    <x v="2"/>
    <n v="1997"/>
    <d v="1929-05-19T00:00:00"/>
    <n v="62.4"/>
    <n v="22.8"/>
    <s v="Finland"/>
    <s v="PD"/>
    <s v="Dead"/>
    <n v="934"/>
    <x v="122"/>
  </r>
  <r>
    <x v="5"/>
    <n v="1996"/>
    <d v="1913-09-17T00:00:00"/>
    <n v="62.67"/>
    <n v="21.97"/>
    <s v="Finland"/>
    <s v="DH"/>
    <s v="Dead"/>
    <n v="304"/>
    <x v="123"/>
  </r>
  <r>
    <x v="6"/>
    <n v="1995"/>
    <d v="1932-01-16T00:00:00"/>
    <n v="61.52"/>
    <n v="21.72"/>
    <s v="Finland"/>
    <s v="UU"/>
    <s v="Dead"/>
    <n v="77"/>
    <x v="12"/>
  </r>
  <r>
    <x v="7"/>
    <n v="1996"/>
    <d v="1925-10-17T00:00:00"/>
    <n v="61.48"/>
    <n v="21.53"/>
    <s v="Finland"/>
    <s v="UU"/>
    <s v="Dead"/>
    <n v="332"/>
    <x v="20"/>
  </r>
  <r>
    <x v="4"/>
    <n v="1996"/>
    <d v="1932-11-16T00:00:00"/>
    <n v="57.88"/>
    <n v="11.58"/>
    <s v="Sweden"/>
    <s v="UU"/>
    <s v="Dead"/>
    <n v="406"/>
    <x v="0"/>
  </r>
  <r>
    <x v="8"/>
    <n v="1996"/>
    <d v="1920-12-16T00:00:00"/>
    <n v="52.75"/>
    <n v="-4.8"/>
    <s v="UK"/>
    <s v="UU"/>
    <s v="Dead"/>
    <n v="47"/>
    <x v="0"/>
  </r>
  <r>
    <x v="4"/>
    <n v="1996"/>
    <d v="1912-11-16T00:00:00"/>
    <n v="52.87"/>
    <n v="-1.18"/>
    <s v="UK"/>
    <s v="UU"/>
    <s v="Alive"/>
    <n v="5"/>
    <x v="24"/>
  </r>
  <r>
    <x v="5"/>
    <n v="1997"/>
    <d v="1906-09-18T00:00:00"/>
    <n v="53.33"/>
    <n v="-2.4500000000000002"/>
    <s v="UK"/>
    <s v="DH"/>
    <s v="Dead"/>
    <n v="311"/>
    <x v="3"/>
  </r>
  <r>
    <x v="3"/>
    <n v="1996"/>
    <d v="1911-02-17T00:00:00"/>
    <n v="52.08"/>
    <n v="-7.0000000000000007E-2"/>
    <s v="UK"/>
    <s v="RH"/>
    <s v="Dead"/>
    <n v="95"/>
    <x v="24"/>
  </r>
  <r>
    <x v="4"/>
    <n v="1996"/>
    <d v="1927-11-17T00:00:00"/>
    <n v="54.92"/>
    <n v="-1.8"/>
    <s v="UK"/>
    <s v="PD"/>
    <s v="Dead"/>
    <n v="30"/>
    <x v="24"/>
  </r>
  <r>
    <x v="7"/>
    <n v="1997"/>
    <d v="1907-10-18T00:00:00"/>
    <n v="54.5"/>
    <n v="-1.1299999999999999"/>
    <s v="UK"/>
    <s v="UU"/>
    <s v="Dead"/>
    <n v="329"/>
    <x v="10"/>
  </r>
  <r>
    <x v="1"/>
    <n v="2001"/>
    <d v="1922-06-24T00:00:00"/>
    <n v="52.18"/>
    <n v="0.98"/>
    <s v="UK"/>
    <s v="UU"/>
    <s v="Dead"/>
    <n v="1713"/>
    <x v="0"/>
  </r>
  <r>
    <x v="8"/>
    <n v="1996"/>
    <d v="1920-12-16T00:00:00"/>
    <n v="53.02"/>
    <n v="-2.2200000000000002"/>
    <s v="UK"/>
    <s v="AH"/>
    <s v="Dead"/>
    <n v="63"/>
    <x v="0"/>
  </r>
  <r>
    <x v="8"/>
    <n v="1999"/>
    <d v="1934-12-20T00:00:00"/>
    <n v="53.03"/>
    <n v="-2.2200000000000002"/>
    <s v="UK"/>
    <s v="AH"/>
    <s v="Dead"/>
    <n v="1168"/>
    <x v="0"/>
  </r>
  <r>
    <x v="8"/>
    <n v="1996"/>
    <d v="1912-12-16T00:00:00"/>
    <n v="53.02"/>
    <n v="-2.2200000000000002"/>
    <s v="UK"/>
    <s v="UU"/>
    <s v="Dead"/>
    <n v="51"/>
    <x v="24"/>
  </r>
  <r>
    <x v="4"/>
    <n v="1996"/>
    <d v="1922-11-17T00:00:00"/>
    <n v="51.85"/>
    <n v="-3.15"/>
    <s v="UK"/>
    <s v="AH"/>
    <s v="Dead"/>
    <n v="8"/>
    <x v="4"/>
  </r>
  <r>
    <x v="10"/>
    <n v="2004"/>
    <d v="1936-08-24T00:00:00"/>
    <n v="52.35"/>
    <n v="4.5199999999999996"/>
    <s v="Netherlands"/>
    <s v="PD"/>
    <s v="Unknown"/>
    <n v="2859"/>
    <x v="24"/>
  </r>
  <r>
    <x v="10"/>
    <n v="1998"/>
    <d v="1917-08-19T00:00:00"/>
    <n v="59.22"/>
    <n v="5.18"/>
    <s v="Norway"/>
    <s v="PD"/>
    <s v="Dead"/>
    <n v="646"/>
    <x v="4"/>
  </r>
  <r>
    <x v="1"/>
    <n v="1997"/>
    <d v="1929-06-19T00:00:00"/>
    <n v="59.2"/>
    <n v="5.32"/>
    <s v="Norway"/>
    <s v="DH"/>
    <s v="Dead"/>
    <n v="241"/>
    <x v="0"/>
  </r>
  <r>
    <x v="3"/>
    <n v="1996"/>
    <d v="1924-02-17T00:00:00"/>
    <n v="68.13"/>
    <n v="13.63"/>
    <s v="Norway"/>
    <s v="UU"/>
    <s v="Dead"/>
    <n v="82"/>
    <x v="0"/>
  </r>
  <r>
    <x v="4"/>
    <n v="1996"/>
    <d v="1916-11-16T00:00:00"/>
    <n v="61.22"/>
    <n v="10.27"/>
    <s v="Norway"/>
    <s v="UU"/>
    <s v="Dead"/>
    <n v="8"/>
    <x v="0"/>
  </r>
  <r>
    <x v="5"/>
    <n v="1997"/>
    <d v="1916-09-17T00:00:00"/>
    <n v="64.48"/>
    <n v="24.33"/>
    <s v="Finland"/>
    <s v="UU"/>
    <s v="Dead"/>
    <n v="299"/>
    <x v="124"/>
  </r>
  <r>
    <x v="4"/>
    <n v="1997"/>
    <d v="1935-11-18T00:00:00"/>
    <n v="62.8"/>
    <n v="22.87"/>
    <s v="Finland"/>
    <s v="UU"/>
    <s v="Dead"/>
    <n v="394"/>
    <x v="4"/>
  </r>
  <r>
    <x v="0"/>
    <n v="1996"/>
    <d v="1924-03-18T00:00:00"/>
    <n v="60.53"/>
    <n v="24.22"/>
    <s v="Finland"/>
    <s v="RH"/>
    <s v="Alive"/>
    <n v="122"/>
    <x v="0"/>
  </r>
  <r>
    <x v="4"/>
    <n v="1998"/>
    <d v="1928-11-18T00:00:00"/>
    <n v="60.53"/>
    <n v="26.95"/>
    <s v="Finland"/>
    <s v="UU"/>
    <s v="Unknown"/>
    <n v="749"/>
    <x v="21"/>
  </r>
  <r>
    <x v="7"/>
    <n v="1998"/>
    <d v="1936-10-18T00:00:00"/>
    <n v="69.52"/>
    <n v="28.42"/>
    <s v="Finland"/>
    <s v="UU"/>
    <s v="Dead"/>
    <n v="708"/>
    <x v="48"/>
  </r>
  <r>
    <x v="11"/>
    <n v="1996"/>
    <d v="1907-04-19T00:00:00"/>
    <n v="60.63"/>
    <n v="24.82"/>
    <s v="Finland"/>
    <s v="UU"/>
    <s v="Dead"/>
    <n v="148"/>
    <x v="21"/>
  </r>
  <r>
    <x v="3"/>
    <n v="1996"/>
    <d v="1929-02-16T00:00:00"/>
    <n v="62.78"/>
    <n v="22.83"/>
    <s v="Finland"/>
    <s v="AH"/>
    <s v="Dead"/>
    <n v="114"/>
    <x v="4"/>
  </r>
  <r>
    <x v="4"/>
    <n v="1996"/>
    <d v="1929-11-17T00:00:00"/>
    <n v="60.15"/>
    <n v="24.88"/>
    <s v="Finland"/>
    <s v="UU"/>
    <s v="Dead"/>
    <n v="24"/>
    <x v="0"/>
  </r>
  <r>
    <x v="4"/>
    <n v="1997"/>
    <d v="1909-11-18T00:00:00"/>
    <n v="61.7"/>
    <n v="23.08"/>
    <s v="Finland"/>
    <s v="UU"/>
    <s v="Unknown"/>
    <n v="367"/>
    <x v="13"/>
  </r>
  <r>
    <x v="1"/>
    <n v="2003"/>
    <d v="1921-06-25T00:00:00"/>
    <n v="61.87"/>
    <n v="22.98"/>
    <s v="Finland"/>
    <s v="UU"/>
    <s v="Dead"/>
    <n v="2414"/>
    <x v="10"/>
  </r>
  <r>
    <x v="6"/>
    <n v="1996"/>
    <d v="1937-01-16T00:00:00"/>
    <n v="61.85"/>
    <n v="22.98"/>
    <s v="Finland"/>
    <s v="AH"/>
    <s v="Dead"/>
    <n v="85"/>
    <x v="10"/>
  </r>
  <r>
    <x v="7"/>
    <n v="1998"/>
    <d v="1930-10-19T00:00:00"/>
    <n v="60.18"/>
    <n v="25.02"/>
    <s v="Finland"/>
    <s v="UU"/>
    <s v="Dead"/>
    <n v="716"/>
    <x v="0"/>
  </r>
  <r>
    <x v="4"/>
    <n v="1996"/>
    <d v="1926-11-17T00:00:00"/>
    <n v="60.27"/>
    <n v="24.88"/>
    <s v="Finland"/>
    <s v="AH"/>
    <s v="Dead"/>
    <n v="13"/>
    <x v="0"/>
  </r>
  <r>
    <x v="8"/>
    <n v="2007"/>
    <d v="1907-12-28T00:00:00"/>
    <n v="65"/>
    <n v="25.48"/>
    <s v="Finland"/>
    <s v="UU"/>
    <s v="Dead"/>
    <n v="4043"/>
    <x v="10"/>
  </r>
  <r>
    <x v="4"/>
    <n v="1996"/>
    <d v="1916-11-16T00:00:00"/>
    <n v="65"/>
    <n v="25.55"/>
    <s v="Finland"/>
    <s v="UU"/>
    <s v="Dead"/>
    <n v="5"/>
    <x v="0"/>
  </r>
  <r>
    <x v="10"/>
    <n v="1998"/>
    <d v="1916-08-18T00:00:00"/>
    <n v="61.52"/>
    <n v="21.77"/>
    <s v="Finland"/>
    <s v="DH"/>
    <s v="Dead"/>
    <n v="652"/>
    <x v="21"/>
  </r>
  <r>
    <x v="5"/>
    <n v="1997"/>
    <d v="1919-09-18T00:00:00"/>
    <n v="61.03"/>
    <n v="21.4"/>
    <s v="Finland"/>
    <s v="DH"/>
    <s v="Dead"/>
    <n v="313"/>
    <x v="71"/>
  </r>
  <r>
    <x v="4"/>
    <n v="1996"/>
    <d v="1918-11-17T00:00:00"/>
    <n v="61.67"/>
    <n v="21.62"/>
    <s v="Finland"/>
    <s v="AH"/>
    <s v="Dead"/>
    <n v="7"/>
    <x v="0"/>
  </r>
  <r>
    <x v="7"/>
    <n v="1998"/>
    <d v="1906-10-19T00:00:00"/>
    <n v="62.95"/>
    <n v="27.95"/>
    <s v="Finland"/>
    <s v="AH"/>
    <s v="Dead"/>
    <n v="694"/>
    <x v="10"/>
  </r>
  <r>
    <x v="0"/>
    <n v="1996"/>
    <d v="1920-03-18T00:00:00"/>
    <n v="62.95"/>
    <n v="27.95"/>
    <s v="Finland"/>
    <s v="AH"/>
    <s v="Dead"/>
    <n v="130"/>
    <x v="10"/>
  </r>
  <r>
    <x v="8"/>
    <n v="1996"/>
    <d v="1920-12-16T00:00:00"/>
    <n v="61.72"/>
    <n v="17.079999999999998"/>
    <s v="Sweden"/>
    <s v="UU"/>
    <s v="Dead"/>
    <n v="38"/>
    <x v="0"/>
  </r>
  <r>
    <x v="3"/>
    <n v="1998"/>
    <d v="1907-02-19T00:00:00"/>
    <n v="48.8"/>
    <n v="16.63"/>
    <s v="Czech Republic"/>
    <s v="HH"/>
    <s v="Dead"/>
    <n v="450"/>
    <x v="0"/>
  </r>
  <r>
    <x v="5"/>
    <n v="2001"/>
    <d v="1920-09-21T00:00:00"/>
    <n v="48.55"/>
    <n v="14"/>
    <s v="Austria"/>
    <s v="PD"/>
    <s v="Dead"/>
    <n v="1406"/>
    <x v="2"/>
  </r>
  <r>
    <x v="4"/>
    <n v="1997"/>
    <d v="1934-11-18T00:00:00"/>
    <n v="52.93"/>
    <n v="-0.68"/>
    <s v="UK"/>
    <s v="AH"/>
    <s v="Dead"/>
    <n v="60"/>
    <x v="0"/>
  </r>
  <r>
    <x v="5"/>
    <n v="1999"/>
    <d v="1921-09-20T00:00:00"/>
    <n v="54.92"/>
    <n v="-5.17"/>
    <s v="UK"/>
    <s v="DH"/>
    <s v="Dead"/>
    <n v="701"/>
    <x v="4"/>
  </r>
  <r>
    <x v="7"/>
    <n v="1998"/>
    <d v="1913-10-19T00:00:00"/>
    <n v="53.33"/>
    <n v="-3.12"/>
    <s v="UK"/>
    <s v="UU"/>
    <s v="Dead"/>
    <n v="351"/>
    <x v="20"/>
  </r>
  <r>
    <x v="4"/>
    <n v="1997"/>
    <d v="1914-11-18T00:00:00"/>
    <n v="53.35"/>
    <n v="-2.92"/>
    <s v="UK"/>
    <s v="UU"/>
    <s v="Dead"/>
    <n v="24"/>
    <x v="0"/>
  </r>
  <r>
    <x v="7"/>
    <n v="1998"/>
    <d v="1906-10-19T00:00:00"/>
    <n v="54.95"/>
    <n v="-1.72"/>
    <s v="UK"/>
    <s v="UU"/>
    <s v="Unknown"/>
    <n v="347"/>
    <x v="4"/>
  </r>
  <r>
    <x v="2"/>
    <n v="1998"/>
    <d v="1907-05-21T00:00:00"/>
    <n v="54.92"/>
    <n v="-1.63"/>
    <s v="UK"/>
    <s v="DH"/>
    <s v="Dead"/>
    <n v="561"/>
    <x v="38"/>
  </r>
  <r>
    <x v="6"/>
    <n v="1998"/>
    <d v="1907-01-19T00:00:00"/>
    <n v="52.75"/>
    <n v="-4.8"/>
    <s v="UK"/>
    <s v="UU"/>
    <s v="Dead"/>
    <n v="432"/>
    <x v="0"/>
  </r>
  <r>
    <x v="8"/>
    <n v="1997"/>
    <d v="1910-12-18T00:00:00"/>
    <n v="51.77"/>
    <n v="-0.77"/>
    <s v="UK"/>
    <s v="AH"/>
    <s v="Dead"/>
    <n v="52"/>
    <x v="0"/>
  </r>
  <r>
    <x v="11"/>
    <n v="1997"/>
    <d v="1935-04-20T00:00:00"/>
    <n v="51.78"/>
    <n v="-0.8"/>
    <s v="UK"/>
    <s v="DH"/>
    <s v="Dead"/>
    <n v="197"/>
    <x v="4"/>
  </r>
  <r>
    <x v="6"/>
    <n v="2008"/>
    <d v="1932-01-29T00:00:00"/>
    <n v="52.4"/>
    <n v="-4.05"/>
    <s v="UK"/>
    <s v="UU"/>
    <s v="Dead"/>
    <n v="4135"/>
    <x v="4"/>
  </r>
  <r>
    <x v="3"/>
    <n v="2007"/>
    <d v="1921-02-27T00:00:00"/>
    <n v="51.8"/>
    <n v="-3.28"/>
    <s v="UK"/>
    <s v="RH"/>
    <s v="Dead"/>
    <n v="3907"/>
    <x v="20"/>
  </r>
  <r>
    <x v="10"/>
    <n v="2000"/>
    <d v="1906-08-21T00:00:00"/>
    <n v="52.72"/>
    <n v="4.68"/>
    <s v="Netherlands"/>
    <s v="DH"/>
    <s v="Dead"/>
    <n v="1046"/>
    <x v="13"/>
  </r>
  <r>
    <x v="7"/>
    <n v="1998"/>
    <d v="1916-10-18T00:00:00"/>
    <n v="52"/>
    <n v="4.53"/>
    <s v="Netherlands"/>
    <s v="RH"/>
    <s v="Dead"/>
    <n v="342"/>
    <x v="24"/>
  </r>
  <r>
    <x v="0"/>
    <n v="1998"/>
    <d v="1936-03-20T00:00:00"/>
    <n v="63.08"/>
    <n v="22.12"/>
    <s v="Finland"/>
    <s v="DH"/>
    <s v="Dead"/>
    <n v="507"/>
    <x v="94"/>
  </r>
  <r>
    <x v="1"/>
    <n v="1999"/>
    <d v="1920-06-21T00:00:00"/>
    <n v="60.35"/>
    <n v="22.33"/>
    <s v="Finland"/>
    <s v="DH"/>
    <s v="Dead"/>
    <n v="598"/>
    <x v="90"/>
  </r>
  <r>
    <x v="3"/>
    <n v="1997"/>
    <d v="1921-02-17T00:00:00"/>
    <n v="60.8"/>
    <n v="21.4"/>
    <s v="Finland"/>
    <s v="UU"/>
    <s v="Dead"/>
    <n v="100"/>
    <x v="0"/>
  </r>
  <r>
    <x v="8"/>
    <n v="1998"/>
    <d v="1926-12-19T00:00:00"/>
    <n v="60.5"/>
    <n v="24.83"/>
    <s v="Finland"/>
    <s v="DH"/>
    <s v="Dead"/>
    <n v="418"/>
    <x v="5"/>
  </r>
  <r>
    <x v="4"/>
    <n v="1997"/>
    <d v="1917-11-18T00:00:00"/>
    <n v="60.18"/>
    <n v="24.97"/>
    <s v="Finland"/>
    <s v="UU"/>
    <s v="Dead"/>
    <n v="25"/>
    <x v="0"/>
  </r>
  <r>
    <x v="4"/>
    <n v="1997"/>
    <d v="1914-11-18T00:00:00"/>
    <n v="60.18"/>
    <n v="24.97"/>
    <s v="Finland"/>
    <s v="UU"/>
    <s v="Dead"/>
    <n v="22"/>
    <x v="0"/>
  </r>
  <r>
    <x v="4"/>
    <n v="1997"/>
    <d v="1934-11-18T00:00:00"/>
    <n v="60.27"/>
    <n v="24.87"/>
    <s v="Finland"/>
    <s v="UU"/>
    <s v="Dead"/>
    <n v="25"/>
    <x v="0"/>
  </r>
  <r>
    <x v="8"/>
    <n v="1997"/>
    <d v="1925-12-18T00:00:00"/>
    <n v="60.25"/>
    <n v="24.87"/>
    <s v="Finland"/>
    <s v="ND"/>
    <s v="Dead"/>
    <n v="46"/>
    <x v="24"/>
  </r>
  <r>
    <x v="10"/>
    <n v="1998"/>
    <d v="1931-08-19T00:00:00"/>
    <n v="60.25"/>
    <n v="24.87"/>
    <s v="Finland"/>
    <s v="AH"/>
    <s v="Dead"/>
    <n v="307"/>
    <x v="24"/>
  </r>
  <r>
    <x v="8"/>
    <n v="2002"/>
    <d v="1920-12-22T00:00:00"/>
    <n v="61.47"/>
    <n v="24.77"/>
    <s v="Finland"/>
    <s v="UU"/>
    <s v="Dead"/>
    <n v="1857"/>
    <x v="125"/>
  </r>
  <r>
    <x v="4"/>
    <n v="2006"/>
    <d v="1912-11-26T00:00:00"/>
    <n v="62.78"/>
    <n v="22.82"/>
    <s v="Finland"/>
    <s v="UU"/>
    <s v="Dead"/>
    <n v="3302"/>
    <x v="36"/>
  </r>
  <r>
    <x v="6"/>
    <n v="1997"/>
    <d v="1914-01-18T00:00:00"/>
    <n v="61.2"/>
    <n v="21.77"/>
    <s v="Finland"/>
    <s v="AH"/>
    <s v="Dead"/>
    <n v="69"/>
    <x v="0"/>
  </r>
  <r>
    <x v="8"/>
    <n v="1997"/>
    <d v="1918-12-18T00:00:00"/>
    <n v="62.72"/>
    <n v="22.53"/>
    <s v="Finland"/>
    <s v="AH"/>
    <s v="Dead"/>
    <n v="30"/>
    <x v="0"/>
  </r>
  <r>
    <x v="10"/>
    <n v="1998"/>
    <d v="1925-08-19T00:00:00"/>
    <n v="61.52"/>
    <n v="21.72"/>
    <s v="Finland"/>
    <s v="DH"/>
    <s v="Dead"/>
    <n v="287"/>
    <x v="4"/>
  </r>
  <r>
    <x v="0"/>
    <n v="1998"/>
    <d v="1927-03-21T00:00:00"/>
    <n v="62.53"/>
    <n v="21.43"/>
    <s v="Finland"/>
    <s v="DH"/>
    <s v="Dead"/>
    <n v="495"/>
    <x v="55"/>
  </r>
  <r>
    <x v="4"/>
    <n v="2009"/>
    <d v="1910-11-30T00:00:00"/>
    <n v="61.5"/>
    <n v="21.8"/>
    <s v="Finland"/>
    <s v="UU"/>
    <s v="Dead"/>
    <n v="4375"/>
    <x v="21"/>
  </r>
  <r>
    <x v="10"/>
    <n v="1998"/>
    <d v="1920-08-18T00:00:00"/>
    <n v="62.68"/>
    <n v="22.47"/>
    <s v="Finland"/>
    <s v="DH"/>
    <s v="Dead"/>
    <n v="272"/>
    <x v="4"/>
  </r>
  <r>
    <x v="2"/>
    <n v="1999"/>
    <d v="1908-05-21T00:00:00"/>
    <n v="62.67"/>
    <n v="22.4"/>
    <s v="Finland"/>
    <s v="DH"/>
    <s v="Dead"/>
    <n v="899"/>
    <x v="38"/>
  </r>
  <r>
    <x v="3"/>
    <n v="1997"/>
    <d v="1921-02-17T00:00:00"/>
    <n v="62.95"/>
    <n v="27.95"/>
    <s v="Finland"/>
    <s v="PD"/>
    <s v="Dead"/>
    <n v="93"/>
    <x v="24"/>
  </r>
  <r>
    <x v="2"/>
    <n v="1997"/>
    <d v="1926-05-20T00:00:00"/>
    <n v="62.95"/>
    <n v="27.95"/>
    <s v="Finland"/>
    <s v="DH"/>
    <s v="Dead"/>
    <n v="189"/>
    <x v="24"/>
  </r>
  <r>
    <x v="7"/>
    <n v="2000"/>
    <d v="1931-10-21T00:00:00"/>
    <n v="58.72"/>
    <n v="14.13"/>
    <s v="Sweden"/>
    <s v="UU"/>
    <s v="Dead"/>
    <n v="1073"/>
    <x v="0"/>
  </r>
  <r>
    <x v="6"/>
    <n v="2006"/>
    <d v="1907-01-27T00:00:00"/>
    <n v="57.82"/>
    <n v="11.98"/>
    <s v="Sweden"/>
    <s v="PD"/>
    <s v="Unknown"/>
    <n v="3349"/>
    <x v="10"/>
  </r>
  <r>
    <x v="4"/>
    <n v="1998"/>
    <d v="1913-11-19T00:00:00"/>
    <n v="53.17"/>
    <n v="12.47"/>
    <s v="Germany"/>
    <s v="ND"/>
    <s v="Dead"/>
    <n v="2"/>
    <x v="0"/>
  </r>
  <r>
    <x v="4"/>
    <n v="1998"/>
    <d v="1913-11-19T00:00:00"/>
    <n v="53.17"/>
    <n v="12.47"/>
    <s v="Germany"/>
    <s v="ND"/>
    <s v="Dead"/>
    <n v="2"/>
    <x v="0"/>
  </r>
  <r>
    <x v="4"/>
    <n v="1998"/>
    <d v="1913-11-19T00:00:00"/>
    <n v="53.17"/>
    <n v="12.47"/>
    <s v="Germany"/>
    <s v="ND"/>
    <s v="Dead"/>
    <n v="2"/>
    <x v="0"/>
  </r>
  <r>
    <x v="4"/>
    <n v="1998"/>
    <d v="1913-11-19T00:00:00"/>
    <n v="53.17"/>
    <n v="12.47"/>
    <s v="Germany"/>
    <s v="ND"/>
    <s v="Dead"/>
    <n v="2"/>
    <x v="0"/>
  </r>
  <r>
    <x v="4"/>
    <n v="1998"/>
    <d v="1913-11-19T00:00:00"/>
    <n v="53.17"/>
    <n v="12.47"/>
    <s v="Germany"/>
    <s v="ND"/>
    <s v="Dead"/>
    <n v="2"/>
    <x v="0"/>
  </r>
  <r>
    <x v="2"/>
    <n v="1999"/>
    <d v="1922-05-22T00:00:00"/>
    <n v="58.52"/>
    <n v="24.82"/>
    <s v="Estonia"/>
    <s v="AH"/>
    <s v="Dead"/>
    <n v="562"/>
    <x v="0"/>
  </r>
  <r>
    <x v="6"/>
    <n v="1998"/>
    <d v="1913-01-18T00:00:00"/>
    <n v="52.75"/>
    <n v="-4.8"/>
    <s v="UK"/>
    <s v="UU"/>
    <s v="Dead"/>
    <n v="83"/>
    <x v="0"/>
  </r>
  <r>
    <x v="2"/>
    <n v="2006"/>
    <d v="1924-05-28T00:00:00"/>
    <n v="52.75"/>
    <n v="-4.8"/>
    <s v="UK"/>
    <s v="UU"/>
    <s v="Dead"/>
    <n v="3138"/>
    <x v="0"/>
  </r>
  <r>
    <x v="5"/>
    <n v="2003"/>
    <d v="1914-09-24T00:00:00"/>
    <n v="52.75"/>
    <n v="-4.8"/>
    <s v="UK"/>
    <s v="AH"/>
    <s v="Dead"/>
    <n v="1789"/>
    <x v="0"/>
  </r>
  <r>
    <x v="8"/>
    <n v="1998"/>
    <d v="1922-12-19T00:00:00"/>
    <n v="52.75"/>
    <n v="-4.8"/>
    <s v="UK"/>
    <s v="UU"/>
    <s v="Dead"/>
    <n v="61"/>
    <x v="0"/>
  </r>
  <r>
    <x v="6"/>
    <n v="1999"/>
    <d v="1920-01-20T00:00:00"/>
    <n v="52.75"/>
    <n v="-4.8"/>
    <s v="UK"/>
    <s v="UU"/>
    <s v="Dead"/>
    <n v="454"/>
    <x v="0"/>
  </r>
  <r>
    <x v="5"/>
    <n v="2002"/>
    <d v="1918-09-23T00:00:00"/>
    <n v="52.75"/>
    <n v="-4.8"/>
    <s v="UK"/>
    <s v="UU"/>
    <s v="Dead"/>
    <n v="1427"/>
    <x v="0"/>
  </r>
  <r>
    <x v="4"/>
    <n v="1998"/>
    <d v="1925-11-19T00:00:00"/>
    <n v="53.42"/>
    <n v="-2.85"/>
    <s v="UK"/>
    <s v="UU"/>
    <s v="Dead"/>
    <n v="43"/>
    <x v="24"/>
  </r>
  <r>
    <x v="3"/>
    <n v="1999"/>
    <d v="1918-02-20T00:00:00"/>
    <n v="52.65"/>
    <n v="-0.62"/>
    <s v="UK"/>
    <s v="UU"/>
    <s v="Dead"/>
    <n v="498"/>
    <x v="38"/>
  </r>
  <r>
    <x v="7"/>
    <n v="2007"/>
    <d v="1909-10-28T00:00:00"/>
    <n v="52.88"/>
    <n v="-0.7"/>
    <s v="UK"/>
    <s v="DH"/>
    <s v="Dead"/>
    <n v="3274"/>
    <x v="13"/>
  </r>
  <r>
    <x v="5"/>
    <n v="1999"/>
    <d v="1920-09-19T00:00:00"/>
    <n v="52.88"/>
    <n v="-0.60000000000000009"/>
    <s v="UK"/>
    <s v="DH"/>
    <s v="Dead"/>
    <n v="318"/>
    <x v="3"/>
  </r>
  <r>
    <x v="4"/>
    <n v="1998"/>
    <d v="1933-11-19T00:00:00"/>
    <n v="51.77"/>
    <n v="-0.78"/>
    <s v="UK"/>
    <s v="AH"/>
    <s v="Dead"/>
    <n v="35"/>
    <x v="0"/>
  </r>
  <r>
    <x v="10"/>
    <n v="1999"/>
    <d v="1930-08-20T00:00:00"/>
    <n v="52.65"/>
    <n v="-0.60000000000000009"/>
    <s v="UK"/>
    <s v="DH"/>
    <s v="Dead"/>
    <n v="321"/>
    <x v="0"/>
  </r>
  <r>
    <x v="6"/>
    <n v="1998"/>
    <d v="1917-01-18T00:00:00"/>
    <n v="47.13"/>
    <n v="8.18"/>
    <s v="Switzerland"/>
    <s v="UU"/>
    <s v="Dead"/>
    <n v="6"/>
    <x v="0"/>
  </r>
  <r>
    <x v="0"/>
    <n v="1998"/>
    <d v="1924-03-20T00:00:00"/>
    <n v="45.72"/>
    <n v="18.2"/>
    <s v="Croatia"/>
    <s v="DH"/>
    <s v="Dead"/>
    <n v="148"/>
    <x v="0"/>
  </r>
  <r>
    <x v="3"/>
    <n v="1999"/>
    <d v="1912-02-20T00:00:00"/>
    <n v="59.17"/>
    <n v="5.25"/>
    <s v="Norway"/>
    <s v="UU"/>
    <s v="Unknown"/>
    <n v="424"/>
    <x v="13"/>
  </r>
  <r>
    <x v="9"/>
    <n v="2005"/>
    <d v="1931-07-29T00:00:00"/>
    <n v="58.97"/>
    <n v="5.62"/>
    <s v="Norway"/>
    <s v="UU"/>
    <s v="Dead"/>
    <n v="2470"/>
    <x v="24"/>
  </r>
  <r>
    <x v="4"/>
    <n v="1998"/>
    <d v="1927-11-19T00:00:00"/>
    <n v="60.45"/>
    <n v="24.53"/>
    <s v="Finland"/>
    <s v="PD"/>
    <s v="Dead"/>
    <n v="14"/>
    <x v="0"/>
  </r>
  <r>
    <x v="0"/>
    <n v="1998"/>
    <d v="1923-03-21T00:00:00"/>
    <n v="60.45"/>
    <n v="22.22"/>
    <s v="Finland"/>
    <s v="DH"/>
    <s v="Alive"/>
    <n v="132"/>
    <x v="21"/>
  </r>
  <r>
    <x v="3"/>
    <n v="2000"/>
    <d v="1932-02-21T00:00:00"/>
    <n v="63.3"/>
    <n v="21.75"/>
    <s v="Finland"/>
    <s v="AH"/>
    <s v="Dead"/>
    <n v="850"/>
    <x v="112"/>
  </r>
  <r>
    <x v="6"/>
    <n v="1998"/>
    <d v="1928-01-19T00:00:00"/>
    <n v="61.5"/>
    <n v="21.78"/>
    <s v="Finland"/>
    <s v="UU"/>
    <s v="Dead"/>
    <n v="84"/>
    <x v="0"/>
  </r>
  <r>
    <x v="6"/>
    <n v="1998"/>
    <d v="1916-01-19T00:00:00"/>
    <n v="62.95"/>
    <n v="27.95"/>
    <s v="Finland"/>
    <s v="DH"/>
    <s v="Dead"/>
    <n v="58"/>
    <x v="5"/>
  </r>
  <r>
    <x v="0"/>
    <n v="1999"/>
    <d v="1928-03-21T00:00:00"/>
    <n v="61.42"/>
    <n v="23.13"/>
    <s v="Finland"/>
    <s v="DH"/>
    <s v="Dead"/>
    <n v="516"/>
    <x v="44"/>
  </r>
  <r>
    <x v="6"/>
    <n v="1998"/>
    <d v="1927-01-19T00:00:00"/>
    <n v="61.53"/>
    <n v="23.85"/>
    <s v="Finland"/>
    <s v="AH"/>
    <s v="Dead"/>
    <n v="89"/>
    <x v="13"/>
  </r>
  <r>
    <x v="10"/>
    <n v="2007"/>
    <d v="1930-08-28T00:00:00"/>
    <n v="60.82"/>
    <n v="23.67"/>
    <s v="Finland"/>
    <s v="UU"/>
    <s v="Dead"/>
    <n v="3211"/>
    <x v="13"/>
  </r>
  <r>
    <x v="4"/>
    <n v="1998"/>
    <d v="1934-11-19T00:00:00"/>
    <n v="61.5"/>
    <n v="21.73"/>
    <s v="Finland"/>
    <s v="UU"/>
    <s v="Dead"/>
    <n v="15"/>
    <x v="21"/>
  </r>
  <r>
    <x v="0"/>
    <n v="2011"/>
    <d v="1914-04-03T00:00:00"/>
    <n v="62.7"/>
    <n v="22.45"/>
    <s v="Finland"/>
    <s v="ND"/>
    <s v="Dead"/>
    <n v="4873"/>
    <x v="4"/>
  </r>
  <r>
    <x v="4"/>
    <n v="2005"/>
    <d v="1927-11-26T00:00:00"/>
    <n v="61.83"/>
    <n v="23.03"/>
    <s v="Finland"/>
    <s v="AH"/>
    <s v="Dead"/>
    <n v="2579"/>
    <x v="12"/>
  </r>
  <r>
    <x v="6"/>
    <n v="1998"/>
    <d v="1920-01-19T00:00:00"/>
    <n v="61.87"/>
    <n v="22.98"/>
    <s v="Finland"/>
    <s v="UU"/>
    <s v="Dead"/>
    <n v="75"/>
    <x v="21"/>
  </r>
  <r>
    <x v="8"/>
    <n v="1998"/>
    <d v="1906-12-19T00:00:00"/>
    <n v="61.47"/>
    <n v="23.92"/>
    <s v="Finland"/>
    <s v="UU"/>
    <s v="Dead"/>
    <n v="22"/>
    <x v="4"/>
  </r>
  <r>
    <x v="8"/>
    <n v="1998"/>
    <d v="1906-12-19T00:00:00"/>
    <n v="61.47"/>
    <n v="23.92"/>
    <s v="Finland"/>
    <s v="AH"/>
    <s v="Dead"/>
    <n v="22"/>
    <x v="4"/>
  </r>
  <r>
    <x v="10"/>
    <n v="2012"/>
    <d v="1925-09-02T00:00:00"/>
    <n v="50.65"/>
    <n v="12.2"/>
    <s v="Germany"/>
    <s v="UU"/>
    <s v="Unknown"/>
    <n v="4681"/>
    <x v="0"/>
  </r>
  <r>
    <x v="10"/>
    <n v="2001"/>
    <d v="1933-08-22T00:00:00"/>
    <n v="49.73"/>
    <n v="8.3800000000000008"/>
    <s v="Germany"/>
    <s v="AH"/>
    <s v="Dead"/>
    <n v="611"/>
    <x v="5"/>
  </r>
  <r>
    <x v="10"/>
    <n v="2000"/>
    <d v="1914-08-21T00:00:00"/>
    <n v="55.95"/>
    <n v="-3.47"/>
    <s v="UK"/>
    <s v="DH"/>
    <s v="Dead"/>
    <n v="292"/>
    <x v="12"/>
  </r>
  <r>
    <x v="8"/>
    <n v="1999"/>
    <d v="1919-12-20T00:00:00"/>
    <n v="52.75"/>
    <n v="-4.8"/>
    <s v="UK"/>
    <s v="UU"/>
    <s v="Dead"/>
    <n v="53"/>
    <x v="0"/>
  </r>
  <r>
    <x v="10"/>
    <n v="2000"/>
    <d v="1933-08-21T00:00:00"/>
    <n v="52.75"/>
    <n v="-4.8"/>
    <s v="UK"/>
    <s v="UU"/>
    <s v="Dead"/>
    <n v="312"/>
    <x v="0"/>
  </r>
  <r>
    <x v="5"/>
    <n v="2000"/>
    <d v="1906-09-21T00:00:00"/>
    <n v="53.9"/>
    <n v="-2.97"/>
    <s v="UK"/>
    <s v="DH"/>
    <s v="Dead"/>
    <n v="323"/>
    <x v="24"/>
  </r>
  <r>
    <x v="4"/>
    <n v="1999"/>
    <d v="1909-11-20T00:00:00"/>
    <n v="51.93"/>
    <n v="15.5"/>
    <s v="Poland"/>
    <s v="UU"/>
    <s v="Dead"/>
    <n v="12"/>
    <x v="0"/>
  </r>
  <r>
    <x v="7"/>
    <n v="2000"/>
    <d v="1920-10-20T00:00:00"/>
    <n v="61.22"/>
    <n v="21.78"/>
    <s v="Finland"/>
    <s v="DH"/>
    <s v="Dead"/>
    <n v="354"/>
    <x v="21"/>
  </r>
  <r>
    <x v="7"/>
    <n v="2004"/>
    <d v="1916-10-24T00:00:00"/>
    <n v="60.27"/>
    <n v="24.8"/>
    <s v="Finland"/>
    <s v="UU"/>
    <s v="Dead"/>
    <n v="1822"/>
    <x v="21"/>
  </r>
  <r>
    <x v="3"/>
    <n v="1999"/>
    <d v="1916-02-20T00:00:00"/>
    <n v="61.5"/>
    <n v="24"/>
    <s v="Finland"/>
    <s v="UU"/>
    <s v="Dead"/>
    <n v="113"/>
    <x v="71"/>
  </r>
  <r>
    <x v="11"/>
    <n v="2000"/>
    <d v="1913-04-22T00:00:00"/>
    <n v="60.45"/>
    <n v="22.18"/>
    <s v="Finland"/>
    <s v="AH"/>
    <s v="Dead"/>
    <n v="532"/>
    <x v="21"/>
  </r>
  <r>
    <x v="0"/>
    <n v="1999"/>
    <d v="1928-03-21T00:00:00"/>
    <n v="60.2"/>
    <n v="22.08"/>
    <s v="Finland"/>
    <s v="DH"/>
    <s v="Dead"/>
    <n v="149"/>
    <x v="31"/>
  </r>
  <r>
    <x v="2"/>
    <n v="1999"/>
    <d v="1908-05-21T00:00:00"/>
    <n v="61.58"/>
    <n v="23.18"/>
    <s v="Finland"/>
    <s v="DH"/>
    <s v="Dead"/>
    <n v="193"/>
    <x v="24"/>
  </r>
  <r>
    <x v="0"/>
    <n v="1999"/>
    <d v="1937-03-21T00:00:00"/>
    <n v="60.28"/>
    <n v="24.8"/>
    <s v="Finland"/>
    <s v="RH"/>
    <s v="Alive"/>
    <n v="160"/>
    <x v="4"/>
  </r>
  <r>
    <x v="8"/>
    <n v="1999"/>
    <d v="1913-12-20T00:00:00"/>
    <n v="60.25"/>
    <n v="24.87"/>
    <s v="Finland"/>
    <s v="AH"/>
    <s v="Dead"/>
    <n v="44"/>
    <x v="21"/>
  </r>
  <r>
    <x v="4"/>
    <n v="2000"/>
    <d v="1916-11-20T00:00:00"/>
    <n v="61.77"/>
    <n v="23.08"/>
    <s v="Finland"/>
    <s v="UU"/>
    <s v="Dead"/>
    <n v="379"/>
    <x v="21"/>
  </r>
  <r>
    <x v="4"/>
    <n v="1999"/>
    <d v="1929-11-20T00:00:00"/>
    <n v="61.82"/>
    <n v="22.77"/>
    <s v="Finland"/>
    <s v="UU"/>
    <s v="Dead"/>
    <n v="25"/>
    <x v="0"/>
  </r>
  <r>
    <x v="4"/>
    <n v="1999"/>
    <d v="1922-11-20T00:00:00"/>
    <n v="61.47"/>
    <n v="23.95"/>
    <s v="Finland"/>
    <s v="UU"/>
    <s v="Dead"/>
    <n v="22"/>
    <x v="24"/>
  </r>
  <r>
    <x v="8"/>
    <n v="1999"/>
    <d v="1925-12-20T00:00:00"/>
    <n v="61.47"/>
    <n v="23.8"/>
    <s v="Finland"/>
    <s v="UU"/>
    <s v="Dead"/>
    <n v="50"/>
    <x v="21"/>
  </r>
  <r>
    <x v="4"/>
    <n v="1999"/>
    <d v="1922-11-20T00:00:00"/>
    <n v="61.47"/>
    <n v="23.75"/>
    <s v="Finland"/>
    <s v="UU"/>
    <s v="Dead"/>
    <n v="17"/>
    <x v="0"/>
  </r>
  <r>
    <x v="4"/>
    <n v="1999"/>
    <d v="1924-11-19T00:00:00"/>
    <n v="61.47"/>
    <n v="23.75"/>
    <s v="Finland"/>
    <s v="AH"/>
    <s v="Dead"/>
    <n v="19"/>
    <x v="0"/>
  </r>
  <r>
    <x v="8"/>
    <n v="1999"/>
    <d v="1923-12-20T00:00:00"/>
    <n v="61.48"/>
    <n v="23.82"/>
    <s v="Finland"/>
    <s v="AH"/>
    <s v="Dead"/>
    <n v="39"/>
    <x v="4"/>
  </r>
  <r>
    <x v="4"/>
    <n v="1999"/>
    <d v="1923-11-20T00:00:00"/>
    <n v="61.5"/>
    <n v="21.78"/>
    <s v="Finland"/>
    <s v="PD"/>
    <s v="Dead"/>
    <n v="12"/>
    <x v="0"/>
  </r>
  <r>
    <x v="8"/>
    <n v="1999"/>
    <d v="1910-12-20T00:00:00"/>
    <n v="60.18"/>
    <n v="17.2"/>
    <s v="Sweden"/>
    <s v="UU"/>
    <s v="Dead"/>
    <n v="51"/>
    <x v="21"/>
  </r>
  <r>
    <x v="2"/>
    <n v="1999"/>
    <d v="1923-05-22T00:00:00"/>
    <n v="58.12"/>
    <n v="12.53"/>
    <s v="Sweden"/>
    <s v="DH"/>
    <s v="Dead"/>
    <n v="200"/>
    <x v="39"/>
  </r>
  <r>
    <x v="4"/>
    <n v="2000"/>
    <d v="1920-11-20T00:00:00"/>
    <n v="51.5"/>
    <n v="12"/>
    <s v="Germany"/>
    <s v="UU"/>
    <s v="Dead"/>
    <n v="15"/>
    <x v="0"/>
  </r>
  <r>
    <x v="5"/>
    <n v="2001"/>
    <d v="1931-09-22T00:00:00"/>
    <n v="53.45"/>
    <n v="-2.5300000000000002"/>
    <s v="UK"/>
    <s v="DH"/>
    <s v="Dead"/>
    <n v="348"/>
    <x v="4"/>
  </r>
  <r>
    <x v="3"/>
    <n v="2003"/>
    <d v="1915-02-24T00:00:00"/>
    <n v="53.07"/>
    <n v="-2.2800000000000002"/>
    <s v="UK"/>
    <s v="DH"/>
    <s v="Dead"/>
    <n v="1221"/>
    <x v="3"/>
  </r>
  <r>
    <x v="7"/>
    <n v="2001"/>
    <d v="1915-10-22T00:00:00"/>
    <n v="54.53"/>
    <n v="-6.7"/>
    <s v="UK"/>
    <s v="DH"/>
    <s v="Dead"/>
    <n v="375"/>
    <x v="5"/>
  </r>
  <r>
    <x v="0"/>
    <n v="2006"/>
    <d v="1914-03-29T00:00:00"/>
    <n v="51.53"/>
    <n v="6.13"/>
    <s v="Netherlands"/>
    <s v="UU"/>
    <s v="Unknown"/>
    <n v="2330"/>
    <x v="126"/>
  </r>
  <r>
    <x v="0"/>
    <n v="2000"/>
    <d v="1914-03-23T00:00:00"/>
    <n v="51.97"/>
    <n v="5.93"/>
    <s v="Netherlands"/>
    <s v="DH"/>
    <s v="Alive"/>
    <n v="170"/>
    <x v="0"/>
  </r>
  <r>
    <x v="8"/>
    <n v="2000"/>
    <d v="1909-12-21T00:00:00"/>
    <n v="51.98"/>
    <n v="5.93"/>
    <s v="Netherlands"/>
    <s v="AH"/>
    <s v="Dead"/>
    <n v="62"/>
    <x v="24"/>
  </r>
  <r>
    <x v="2"/>
    <n v="2001"/>
    <d v="1928-05-23T00:00:00"/>
    <n v="51.98"/>
    <n v="5.93"/>
    <s v="Netherlands"/>
    <s v="DH"/>
    <s v="Alive"/>
    <n v="598"/>
    <x v="4"/>
  </r>
  <r>
    <x v="3"/>
    <n v="2000"/>
    <d v="1911-02-21T00:00:00"/>
    <n v="51.97"/>
    <n v="5.92"/>
    <s v="Netherlands"/>
    <s v="UU"/>
    <s v="Alive"/>
    <n v="125"/>
    <x v="24"/>
  </r>
  <r>
    <x v="10"/>
    <n v="2001"/>
    <d v="1912-08-21T00:00:00"/>
    <n v="51.97"/>
    <n v="5.9"/>
    <s v="Netherlands"/>
    <s v="DH"/>
    <s v="Alive"/>
    <n v="308"/>
    <x v="0"/>
  </r>
  <r>
    <x v="0"/>
    <n v="2003"/>
    <d v="1907-03-26T00:00:00"/>
    <n v="51.97"/>
    <n v="5.9"/>
    <s v="Netherlands"/>
    <s v="DH"/>
    <s v="Alive"/>
    <n v="1246"/>
    <x v="0"/>
  </r>
  <r>
    <x v="9"/>
    <n v="2001"/>
    <d v="1926-07-25T00:00:00"/>
    <n v="51.97"/>
    <n v="5.92"/>
    <s v="Netherlands"/>
    <s v="DH"/>
    <s v="Alive"/>
    <n v="294"/>
    <x v="4"/>
  </r>
  <r>
    <x v="9"/>
    <n v="2001"/>
    <d v="1913-07-24T00:00:00"/>
    <n v="51.98"/>
    <n v="5.93"/>
    <s v="Netherlands"/>
    <s v="DH"/>
    <s v="Alive"/>
    <n v="274"/>
    <x v="0"/>
  </r>
  <r>
    <x v="9"/>
    <n v="2001"/>
    <d v="1927-07-25T00:00:00"/>
    <n v="51.98"/>
    <n v="5.93"/>
    <s v="Netherlands"/>
    <s v="DH"/>
    <s v="Alive"/>
    <n v="288"/>
    <x v="0"/>
  </r>
  <r>
    <x v="0"/>
    <n v="2000"/>
    <d v="1919-03-23T00:00:00"/>
    <n v="51.97"/>
    <n v="5.9"/>
    <s v="Netherlands"/>
    <s v="DH"/>
    <s v="Alive"/>
    <n v="155"/>
    <x v="13"/>
  </r>
  <r>
    <x v="10"/>
    <n v="2010"/>
    <d v="1920-08-30T00:00:00"/>
    <n v="51.95"/>
    <n v="5.92"/>
    <s v="Netherlands"/>
    <s v="UU"/>
    <s v="Dead"/>
    <n v="3595"/>
    <x v="24"/>
  </r>
  <r>
    <x v="9"/>
    <n v="2001"/>
    <d v="1928-07-24T00:00:00"/>
    <n v="51.97"/>
    <n v="5.92"/>
    <s v="Netherlands"/>
    <s v="DH"/>
    <s v="Alive"/>
    <n v="288"/>
    <x v="4"/>
  </r>
  <r>
    <x v="2"/>
    <n v="2000"/>
    <d v="1915-05-23T00:00:00"/>
    <n v="51.97"/>
    <n v="5.85"/>
    <s v="Netherlands"/>
    <s v="DH"/>
    <s v="Alive"/>
    <n v="212"/>
    <x v="24"/>
  </r>
  <r>
    <x v="4"/>
    <n v="2000"/>
    <d v="1922-11-21T00:00:00"/>
    <n v="51.97"/>
    <n v="5.87"/>
    <s v="Netherlands"/>
    <s v="AH"/>
    <s v="Dead"/>
    <n v="37"/>
    <x v="0"/>
  </r>
  <r>
    <x v="9"/>
    <n v="2001"/>
    <d v="1929-07-24T00:00:00"/>
    <n v="51.97"/>
    <n v="5.93"/>
    <s v="Netherlands"/>
    <s v="DH"/>
    <s v="Alive"/>
    <n v="281"/>
    <x v="4"/>
  </r>
  <r>
    <x v="11"/>
    <n v="2001"/>
    <d v="1916-04-23T00:00:00"/>
    <n v="51.97"/>
    <n v="5.93"/>
    <s v="Netherlands"/>
    <s v="DH"/>
    <s v="Alive"/>
    <n v="540"/>
    <x v="4"/>
  </r>
  <r>
    <x v="1"/>
    <n v="2001"/>
    <d v="1908-06-23T00:00:00"/>
    <n v="51.97"/>
    <n v="5.85"/>
    <s v="Netherlands"/>
    <s v="DH"/>
    <s v="Alive"/>
    <n v="223"/>
    <x v="0"/>
  </r>
  <r>
    <x v="1"/>
    <n v="2001"/>
    <d v="1908-06-23T00:00:00"/>
    <n v="51.97"/>
    <n v="5.85"/>
    <s v="Netherlands"/>
    <s v="DH"/>
    <s v="Alive"/>
    <n v="223"/>
    <x v="0"/>
  </r>
  <r>
    <x v="7"/>
    <n v="2000"/>
    <d v="1935-10-21T00:00:00"/>
    <n v="51.97"/>
    <n v="5.97"/>
    <s v="Netherlands"/>
    <s v="UU"/>
    <s v="Dead"/>
    <n v="2"/>
    <x v="0"/>
  </r>
  <r>
    <x v="3"/>
    <n v="2001"/>
    <d v="1930-02-22T00:00:00"/>
    <n v="52.73"/>
    <n v="6.9"/>
    <s v="Netherlands"/>
    <s v="DH"/>
    <s v="Alive"/>
    <n v="505"/>
    <x v="24"/>
  </r>
  <r>
    <x v="2"/>
    <n v="2000"/>
    <d v="1909-05-22T00:00:00"/>
    <n v="52.73"/>
    <n v="6.88"/>
    <s v="Netherlands"/>
    <s v="DH"/>
    <s v="Alive"/>
    <n v="210"/>
    <x v="24"/>
  </r>
  <r>
    <x v="8"/>
    <n v="2000"/>
    <d v="1906-12-21T00:00:00"/>
    <n v="52.73"/>
    <n v="6.88"/>
    <s v="Netherlands"/>
    <s v="UU"/>
    <s v="Dead"/>
    <n v="41"/>
    <x v="0"/>
  </r>
  <r>
    <x v="4"/>
    <n v="2000"/>
    <d v="1910-11-21T00:00:00"/>
    <n v="52.8"/>
    <n v="6.87"/>
    <s v="Netherlands"/>
    <s v="PD"/>
    <s v="Dead"/>
    <n v="14"/>
    <x v="24"/>
  </r>
  <r>
    <x v="4"/>
    <n v="2000"/>
    <d v="1920-11-20T00:00:00"/>
    <n v="52.8"/>
    <n v="6.87"/>
    <s v="Netherlands"/>
    <s v="PD"/>
    <s v="Dead"/>
    <n v="24"/>
    <x v="24"/>
  </r>
  <r>
    <x v="0"/>
    <n v="2000"/>
    <d v="1926-03-23T00:00:00"/>
    <n v="69.92"/>
    <n v="25"/>
    <s v="Norway"/>
    <s v="UU"/>
    <s v="Dead"/>
    <n v="137"/>
    <x v="24"/>
  </r>
  <r>
    <x v="5"/>
    <n v="2010"/>
    <d v="1930-10-01T00:00:00"/>
    <n v="62.8"/>
    <n v="22.9"/>
    <s v="Finland"/>
    <s v="PD"/>
    <s v="Dead"/>
    <n v="3615"/>
    <x v="24"/>
  </r>
  <r>
    <x v="7"/>
    <n v="2001"/>
    <d v="1934-10-22T00:00:00"/>
    <n v="60.47"/>
    <n v="22.2"/>
    <s v="Finland"/>
    <s v="PD"/>
    <s v="Dead"/>
    <n v="369"/>
    <x v="10"/>
  </r>
  <r>
    <x v="8"/>
    <n v="2000"/>
    <d v="1914-12-21T00:00:00"/>
    <n v="62.7"/>
    <n v="22.52"/>
    <s v="Finland"/>
    <s v="AH"/>
    <s v="Dead"/>
    <n v="41"/>
    <x v="21"/>
  </r>
  <r>
    <x v="6"/>
    <n v="2003"/>
    <d v="1918-01-24T00:00:00"/>
    <n v="61.62"/>
    <n v="23.85"/>
    <s v="Finland"/>
    <s v="UU"/>
    <s v="Dead"/>
    <n v="1175"/>
    <x v="11"/>
  </r>
  <r>
    <x v="4"/>
    <n v="2002"/>
    <d v="1906-11-23T00:00:00"/>
    <n v="62.37"/>
    <n v="21.38"/>
    <s v="Finland"/>
    <s v="UU"/>
    <s v="Dead"/>
    <n v="733"/>
    <x v="10"/>
  </r>
  <r>
    <x v="4"/>
    <n v="2000"/>
    <d v="1934-11-21T00:00:00"/>
    <n v="61.75"/>
    <n v="23.07"/>
    <s v="Finland"/>
    <s v="AH"/>
    <s v="Dead"/>
    <n v="33"/>
    <x v="0"/>
  </r>
  <r>
    <x v="7"/>
    <n v="2008"/>
    <d v="1917-10-29T00:00:00"/>
    <n v="61.9"/>
    <n v="22.87"/>
    <s v="Finland"/>
    <s v="DH"/>
    <s v="Dead"/>
    <n v="2907"/>
    <x v="10"/>
  </r>
  <r>
    <x v="0"/>
    <n v="2001"/>
    <d v="1912-03-23T00:00:00"/>
    <n v="50.13"/>
    <n v="4.53"/>
    <s v="Belgium"/>
    <s v="UU"/>
    <s v="Dead"/>
    <n v="147"/>
    <x v="0"/>
  </r>
  <r>
    <x v="3"/>
    <n v="2001"/>
    <d v="1909-02-21T00:00:00"/>
    <n v="49.35"/>
    <n v="14.72"/>
    <s v="Czech Republic"/>
    <s v="RH"/>
    <s v="Alive"/>
    <n v="114"/>
    <x v="0"/>
  </r>
  <r>
    <x v="0"/>
    <n v="2001"/>
    <d v="1921-03-23T00:00:00"/>
    <n v="49.35"/>
    <n v="14.72"/>
    <s v="Czech Republic"/>
    <s v="UU"/>
    <s v="Dead"/>
    <n v="156"/>
    <x v="0"/>
  </r>
  <r>
    <x v="10"/>
    <n v="2002"/>
    <d v="1920-08-22T00:00:00"/>
    <n v="48.85"/>
    <n v="16.600000000000001"/>
    <s v="Czech Republic"/>
    <s v="DH"/>
    <s v="Dead"/>
    <n v="290"/>
    <x v="26"/>
  </r>
  <r>
    <x v="0"/>
    <n v="2001"/>
    <d v="1909-03-23T00:00:00"/>
    <n v="52.6"/>
    <n v="12.33"/>
    <s v="Germany"/>
    <s v="DH"/>
    <s v="Alive"/>
    <n v="77"/>
    <x v="0"/>
  </r>
  <r>
    <x v="8"/>
    <n v="2001"/>
    <d v="1935-12-22T00:00:00"/>
    <n v="52.6"/>
    <n v="12.33"/>
    <s v="Germany"/>
    <s v="UU"/>
    <s v="Dead"/>
    <n v="12"/>
    <x v="0"/>
  </r>
  <r>
    <x v="6"/>
    <n v="2001"/>
    <d v="1916-01-22T00:00:00"/>
    <n v="53.17"/>
    <n v="6.58"/>
    <s v="Netherlands"/>
    <s v="UU"/>
    <s v="Dead"/>
    <n v="88"/>
    <x v="0"/>
  </r>
  <r>
    <x v="4"/>
    <n v="2001"/>
    <d v="1929-11-22T00:00:00"/>
    <n v="53.2"/>
    <n v="6.5"/>
    <s v="Netherlands"/>
    <s v="AH"/>
    <s v="Dead"/>
    <n v="41"/>
    <x v="0"/>
  </r>
  <r>
    <x v="0"/>
    <n v="2008"/>
    <d v="1921-03-30T00:00:00"/>
    <n v="53.2"/>
    <n v="6.55"/>
    <s v="Netherlands"/>
    <s v="UU"/>
    <s v="Unknown"/>
    <n v="2711"/>
    <x v="10"/>
  </r>
  <r>
    <x v="6"/>
    <n v="2008"/>
    <d v="1913-01-28T00:00:00"/>
    <n v="51.97"/>
    <n v="5.92"/>
    <s v="Netherlands"/>
    <s v="PD"/>
    <s v="Alive"/>
    <n v="2652"/>
    <x v="24"/>
  </r>
  <r>
    <x v="4"/>
    <n v="2001"/>
    <d v="1927-11-22T00:00:00"/>
    <n v="51.97"/>
    <n v="5.92"/>
    <s v="Netherlands"/>
    <s v="DH"/>
    <s v="Alive"/>
    <n v="49"/>
    <x v="4"/>
  </r>
  <r>
    <x v="8"/>
    <n v="2001"/>
    <d v="1924-12-21T00:00:00"/>
    <n v="52.75"/>
    <n v="6.88"/>
    <s v="Netherlands"/>
    <s v="DH"/>
    <s v="Alive"/>
    <n v="67"/>
    <x v="0"/>
  </r>
  <r>
    <x v="8"/>
    <n v="2001"/>
    <d v="1924-12-21T00:00:00"/>
    <n v="52.75"/>
    <n v="6.88"/>
    <s v="Netherlands"/>
    <s v="DH"/>
    <s v="Alive"/>
    <n v="67"/>
    <x v="0"/>
  </r>
  <r>
    <x v="8"/>
    <n v="2001"/>
    <d v="1924-12-21T00:00:00"/>
    <n v="52.75"/>
    <n v="6.88"/>
    <s v="Netherlands"/>
    <s v="DH"/>
    <s v="Alive"/>
    <n v="67"/>
    <x v="0"/>
  </r>
  <r>
    <x v="2"/>
    <n v="2001"/>
    <d v="1913-05-23T00:00:00"/>
    <n v="51.97"/>
    <n v="5.87"/>
    <s v="Netherlands"/>
    <s v="DH"/>
    <s v="Alive"/>
    <n v="207"/>
    <x v="24"/>
  </r>
  <r>
    <x v="3"/>
    <n v="2001"/>
    <d v="1932-02-22T00:00:00"/>
    <n v="51.95"/>
    <n v="5.88"/>
    <s v="Netherlands"/>
    <s v="DH"/>
    <s v="Alive"/>
    <n v="113"/>
    <x v="24"/>
  </r>
  <r>
    <x v="2"/>
    <n v="2001"/>
    <d v="1914-05-24T00:00:00"/>
    <n v="51.97"/>
    <n v="5.95"/>
    <s v="Netherlands"/>
    <s v="DH"/>
    <s v="Alive"/>
    <n v="218"/>
    <x v="4"/>
  </r>
  <r>
    <x v="11"/>
    <n v="2001"/>
    <d v="1909-04-23T00:00:00"/>
    <n v="51.98"/>
    <n v="5.93"/>
    <s v="Netherlands"/>
    <s v="DH"/>
    <s v="Alive"/>
    <n v="183"/>
    <x v="4"/>
  </r>
  <r>
    <x v="7"/>
    <n v="2006"/>
    <d v="1933-10-27T00:00:00"/>
    <n v="51.97"/>
    <n v="5.92"/>
    <s v="Netherlands"/>
    <s v="UU"/>
    <s v="Dead"/>
    <n v="1846"/>
    <x v="24"/>
  </r>
  <r>
    <x v="6"/>
    <n v="2001"/>
    <d v="1929-01-21T00:00:00"/>
    <n v="52.77"/>
    <n v="6.88"/>
    <s v="Netherlands"/>
    <s v="DH"/>
    <s v="Alive"/>
    <n v="102"/>
    <x v="0"/>
  </r>
  <r>
    <x v="6"/>
    <n v="2001"/>
    <d v="1918-01-22T00:00:00"/>
    <n v="52.77"/>
    <n v="6.88"/>
    <s v="Netherlands"/>
    <s v="DH"/>
    <s v="Alive"/>
    <n v="91"/>
    <x v="0"/>
  </r>
  <r>
    <x v="6"/>
    <n v="2001"/>
    <d v="1929-01-21T00:00:00"/>
    <n v="52.77"/>
    <n v="6.88"/>
    <s v="Netherlands"/>
    <s v="DH"/>
    <s v="Alive"/>
    <n v="102"/>
    <x v="24"/>
  </r>
  <r>
    <x v="6"/>
    <n v="2003"/>
    <d v="1921-01-23T00:00:00"/>
    <n v="52.77"/>
    <n v="6.87"/>
    <s v="Netherlands"/>
    <s v="UU"/>
    <s v="Dead"/>
    <n v="824"/>
    <x v="4"/>
  </r>
  <r>
    <x v="7"/>
    <n v="2001"/>
    <d v="1936-10-21T00:00:00"/>
    <n v="52.72"/>
    <n v="6.9"/>
    <s v="Netherlands"/>
    <s v="UU"/>
    <s v="Dead"/>
    <n v="11"/>
    <x v="4"/>
  </r>
  <r>
    <x v="4"/>
    <n v="2001"/>
    <d v="1916-11-21T00:00:00"/>
    <n v="52.72"/>
    <n v="6.9"/>
    <s v="Netherlands"/>
    <s v="AH"/>
    <s v="Dead"/>
    <n v="15"/>
    <x v="4"/>
  </r>
  <r>
    <x v="4"/>
    <n v="2001"/>
    <d v="1924-11-21T00:00:00"/>
    <n v="52.75"/>
    <n v="6.92"/>
    <s v="Netherlands"/>
    <s v="UU"/>
    <s v="Dead"/>
    <n v="6"/>
    <x v="0"/>
  </r>
  <r>
    <x v="8"/>
    <n v="2001"/>
    <d v="1914-12-22T00:00:00"/>
    <n v="52.77"/>
    <n v="6.87"/>
    <s v="Netherlands"/>
    <s v="ND"/>
    <s v="Dead"/>
    <n v="26"/>
    <x v="0"/>
  </r>
  <r>
    <x v="6"/>
    <n v="2002"/>
    <d v="1930-01-23T00:00:00"/>
    <n v="59.77"/>
    <n v="9.92"/>
    <s v="Norway"/>
    <s v="UU"/>
    <s v="Dead"/>
    <n v="411"/>
    <x v="12"/>
  </r>
  <r>
    <x v="9"/>
    <n v="2002"/>
    <d v="1908-07-25T00:00:00"/>
    <n v="60.7"/>
    <n v="25.47"/>
    <s v="Finland"/>
    <s v="UU"/>
    <s v="Dead"/>
    <n v="244"/>
    <x v="27"/>
  </r>
  <r>
    <x v="8"/>
    <n v="2012"/>
    <d v="1914-01-02T00:00:00"/>
    <n v="60.68"/>
    <n v="26.85"/>
    <s v="Finland"/>
    <s v="UU"/>
    <s v="Dead"/>
    <n v="4056"/>
    <x v="13"/>
  </r>
  <r>
    <x v="4"/>
    <n v="2001"/>
    <d v="1927-11-22T00:00:00"/>
    <n v="60.3"/>
    <n v="23.12"/>
    <s v="Finland"/>
    <s v="RH"/>
    <s v="Alive"/>
    <n v="20"/>
    <x v="0"/>
  </r>
  <r>
    <x v="4"/>
    <n v="2001"/>
    <d v="1919-11-22T00:00:00"/>
    <n v="60.3"/>
    <n v="23.12"/>
    <s v="Finland"/>
    <s v="RH"/>
    <s v="Alive"/>
    <n v="12"/>
    <x v="0"/>
  </r>
  <r>
    <x v="4"/>
    <n v="2002"/>
    <d v="1906-11-23T00:00:00"/>
    <n v="60.3"/>
    <n v="24.85"/>
    <s v="Finland"/>
    <s v="UU"/>
    <s v="Dead"/>
    <n v="364"/>
    <x v="21"/>
  </r>
  <r>
    <x v="4"/>
    <n v="2001"/>
    <d v="1935-11-22T00:00:00"/>
    <n v="61.78"/>
    <n v="23.03"/>
    <s v="Finland"/>
    <s v="AH"/>
    <s v="Dead"/>
    <n v="26"/>
    <x v="12"/>
  </r>
  <r>
    <x v="8"/>
    <n v="2002"/>
    <d v="1919-12-23T00:00:00"/>
    <n v="61.55"/>
    <n v="23.15"/>
    <s v="Finland"/>
    <s v="AH"/>
    <s v="Dead"/>
    <n v="404"/>
    <x v="13"/>
  </r>
  <r>
    <x v="4"/>
    <n v="2001"/>
    <d v="1933-11-22T00:00:00"/>
    <n v="62.68"/>
    <n v="22.45"/>
    <s v="Finland"/>
    <s v="UU"/>
    <s v="Dead"/>
    <n v="27"/>
    <x v="4"/>
  </r>
  <r>
    <x v="6"/>
    <n v="2004"/>
    <d v="1913-01-24T00:00:00"/>
    <n v="62.77"/>
    <n v="22.38"/>
    <s v="Finland"/>
    <s v="DH"/>
    <s v="Dead"/>
    <n v="1158"/>
    <x v="24"/>
  </r>
  <r>
    <x v="5"/>
    <n v="2003"/>
    <d v="1912-09-23T00:00:00"/>
    <n v="51.6"/>
    <n v="11.93"/>
    <s v="Germany"/>
    <s v="UU"/>
    <s v="Dead"/>
    <n v="234"/>
    <x v="2"/>
  </r>
  <r>
    <x v="3"/>
    <n v="2002"/>
    <d v="1924-02-23T00:00:00"/>
    <n v="53.57"/>
    <n v="-3.07"/>
    <s v="UK"/>
    <s v="UU"/>
    <s v="Dead"/>
    <n v="134"/>
    <x v="36"/>
  </r>
  <r>
    <x v="9"/>
    <n v="2009"/>
    <d v="1913-08-01T00:00:00"/>
    <n v="52.42"/>
    <n v="1.2"/>
    <s v="UK"/>
    <s v="DH"/>
    <s v="Dead"/>
    <n v="2457"/>
    <x v="84"/>
  </r>
  <r>
    <x v="8"/>
    <n v="2005"/>
    <d v="1912-12-25T00:00:00"/>
    <n v="53.33"/>
    <n v="-2.85"/>
    <s v="UK"/>
    <s v="DH"/>
    <s v="Dead"/>
    <n v="1153"/>
    <x v="24"/>
  </r>
  <r>
    <x v="7"/>
    <n v="2002"/>
    <d v="1925-10-23T00:00:00"/>
    <n v="53.33"/>
    <n v="-2.83"/>
    <s v="UK"/>
    <s v="PD"/>
    <s v="Dead"/>
    <n v="9"/>
    <x v="0"/>
  </r>
  <r>
    <x v="1"/>
    <n v="2003"/>
    <d v="1914-06-26T00:00:00"/>
    <n v="52.77"/>
    <n v="4.67"/>
    <s v="Netherlands"/>
    <s v="UU"/>
    <s v="Dead"/>
    <n v="239"/>
    <x v="0"/>
  </r>
  <r>
    <x v="11"/>
    <n v="2002"/>
    <d v="1925-04-24T00:00:00"/>
    <n v="53.18"/>
    <n v="6.58"/>
    <s v="Netherlands"/>
    <s v="RH"/>
    <s v="Alive"/>
    <n v="188"/>
    <x v="0"/>
  </r>
  <r>
    <x v="8"/>
    <n v="2002"/>
    <d v="1919-12-23T00:00:00"/>
    <n v="61.37"/>
    <n v="23.6"/>
    <s v="Finland"/>
    <s v="UU"/>
    <s v="Dead"/>
    <n v="48"/>
    <x v="21"/>
  </r>
  <r>
    <x v="8"/>
    <n v="2002"/>
    <d v="1910-12-23T00:00:00"/>
    <n v="61.37"/>
    <n v="23.6"/>
    <s v="Finland"/>
    <s v="UU"/>
    <s v="Dead"/>
    <n v="39"/>
    <x v="21"/>
  </r>
  <r>
    <x v="4"/>
    <n v="2002"/>
    <d v="1927-11-23T00:00:00"/>
    <n v="61.75"/>
    <n v="23.07"/>
    <s v="Finland"/>
    <s v="UU"/>
    <s v="Dead"/>
    <n v="21"/>
    <x v="0"/>
  </r>
  <r>
    <x v="4"/>
    <n v="2002"/>
    <d v="1923-11-23T00:00:00"/>
    <n v="61.77"/>
    <n v="23.07"/>
    <s v="Finland"/>
    <s v="PD"/>
    <s v="Dead"/>
    <n v="17"/>
    <x v="24"/>
  </r>
  <r>
    <x v="8"/>
    <n v="2003"/>
    <d v="1908-12-23T00:00:00"/>
    <n v="60.62"/>
    <n v="22.1"/>
    <s v="Finland"/>
    <s v="AH"/>
    <s v="Dead"/>
    <n v="403"/>
    <x v="13"/>
  </r>
  <r>
    <x v="6"/>
    <n v="2004"/>
    <d v="1921-01-24T00:00:00"/>
    <n v="60.57"/>
    <n v="27.13"/>
    <s v="Finland"/>
    <s v="PD"/>
    <s v="Dead"/>
    <n v="820"/>
    <x v="24"/>
  </r>
  <r>
    <x v="7"/>
    <n v="2003"/>
    <d v="1917-10-24T00:00:00"/>
    <n v="61.42"/>
    <n v="26.85"/>
    <s v="Finland"/>
    <s v="UU"/>
    <s v="Dead"/>
    <n v="359"/>
    <x v="127"/>
  </r>
  <r>
    <x v="3"/>
    <n v="2002"/>
    <d v="1928-02-23T00:00:00"/>
    <n v="60.57"/>
    <n v="27.12"/>
    <s v="Finland"/>
    <s v="DH"/>
    <s v="Dead"/>
    <n v="127"/>
    <x v="4"/>
  </r>
  <r>
    <x v="11"/>
    <n v="2003"/>
    <d v="1911-04-26T00:00:00"/>
    <n v="62.78"/>
    <n v="22.85"/>
    <s v="Finland"/>
    <s v="AH"/>
    <s v="Dead"/>
    <n v="528"/>
    <x v="4"/>
  </r>
  <r>
    <x v="9"/>
    <n v="2003"/>
    <d v="1928-07-26T00:00:00"/>
    <n v="62.72"/>
    <n v="22.52"/>
    <s v="Finland"/>
    <s v="UU"/>
    <s v="Dead"/>
    <n v="271"/>
    <x v="21"/>
  </r>
  <r>
    <x v="6"/>
    <n v="2002"/>
    <d v="1915-01-23T00:00:00"/>
    <n v="62.8"/>
    <n v="22.8"/>
    <s v="Finland"/>
    <s v="UU"/>
    <s v="Dead"/>
    <n v="58"/>
    <x v="0"/>
  </r>
  <r>
    <x v="7"/>
    <n v="2003"/>
    <d v="1931-10-24T00:00:00"/>
    <n v="62.22"/>
    <n v="25.82"/>
    <s v="Finland"/>
    <s v="UU"/>
    <s v="Dead"/>
    <n v="356"/>
    <x v="21"/>
  </r>
  <r>
    <x v="6"/>
    <n v="2002"/>
    <d v="1918-01-23T00:00:00"/>
    <n v="62.25"/>
    <n v="25.75"/>
    <s v="Finland"/>
    <s v="UU"/>
    <s v="Dead"/>
    <n v="68"/>
    <x v="24"/>
  </r>
  <r>
    <x v="5"/>
    <n v="2004"/>
    <d v="1926-09-25T00:00:00"/>
    <n v="57.88"/>
    <n v="11.58"/>
    <s v="Sweden"/>
    <s v="UU"/>
    <s v="Dead"/>
    <n v="702"/>
    <x v="0"/>
  </r>
  <r>
    <x v="8"/>
    <n v="2004"/>
    <d v="1909-12-25T00:00:00"/>
    <n v="53.92"/>
    <n v="-2.92"/>
    <s v="UK"/>
    <s v="RH"/>
    <s v="Dead"/>
    <n v="418"/>
    <x v="4"/>
  </r>
  <r>
    <x v="5"/>
    <n v="2005"/>
    <d v="1920-09-25T00:00:00"/>
    <n v="52.12"/>
    <n v="1.57"/>
    <s v="UK"/>
    <s v="RH"/>
    <s v="Dead"/>
    <n v="699"/>
    <x v="10"/>
  </r>
  <r>
    <x v="5"/>
    <n v="2004"/>
    <d v="1920-09-24T00:00:00"/>
    <n v="52.08"/>
    <n v="1.42"/>
    <s v="UK"/>
    <s v="DH"/>
    <s v="Dead"/>
    <n v="340"/>
    <x v="23"/>
  </r>
  <r>
    <x v="5"/>
    <n v="2013"/>
    <d v="1933-10-04T00:00:00"/>
    <n v="52.77"/>
    <n v="4.6500000000000004"/>
    <s v="Netherlands"/>
    <s v="ND"/>
    <s v="Dead"/>
    <n v="3637"/>
    <x v="0"/>
  </r>
  <r>
    <x v="0"/>
    <n v="2012"/>
    <d v="1908-04-03T00:00:00"/>
    <n v="52.37"/>
    <n v="4.63"/>
    <s v="Netherlands"/>
    <s v="UU"/>
    <s v="Alive"/>
    <n v="3321"/>
    <x v="24"/>
  </r>
  <r>
    <x v="6"/>
    <n v="2012"/>
    <d v="1934-02-02T00:00:00"/>
    <n v="52.78"/>
    <n v="4.67"/>
    <s v="Netherlands"/>
    <s v="UU"/>
    <s v="Dead"/>
    <n v="3379"/>
    <x v="10"/>
  </r>
  <r>
    <x v="8"/>
    <n v="2003"/>
    <d v="1913-12-24T00:00:00"/>
    <n v="61.13"/>
    <n v="11.37"/>
    <s v="Norway"/>
    <s v="AH"/>
    <s v="Dead"/>
    <n v="35"/>
    <x v="0"/>
  </r>
  <r>
    <x v="4"/>
    <n v="2003"/>
    <d v="1920-11-23T00:00:00"/>
    <n v="61"/>
    <n v="25.32"/>
    <s v="Finland"/>
    <s v="PD"/>
    <s v="Dead"/>
    <n v="3"/>
    <x v="0"/>
  </r>
  <r>
    <x v="3"/>
    <n v="2003"/>
    <d v="1922-02-24T00:00:00"/>
    <n v="61.17"/>
    <n v="28.6"/>
    <s v="Finland"/>
    <s v="DH"/>
    <s v="Dead"/>
    <n v="96"/>
    <x v="21"/>
  </r>
  <r>
    <x v="1"/>
    <n v="2004"/>
    <d v="1922-06-27T00:00:00"/>
    <n v="60.15"/>
    <n v="24.73"/>
    <s v="Finland"/>
    <s v="UU"/>
    <s v="Dead"/>
    <n v="221"/>
    <x v="21"/>
  </r>
  <r>
    <x v="0"/>
    <n v="2007"/>
    <d v="1914-03-30T00:00:00"/>
    <n v="60.17"/>
    <n v="23.6"/>
    <s v="Finland"/>
    <s v="UU"/>
    <s v="Dead"/>
    <n v="1541"/>
    <x v="4"/>
  </r>
  <r>
    <x v="6"/>
    <n v="2003"/>
    <d v="1926-01-24T00:00:00"/>
    <n v="62.72"/>
    <n v="22.53"/>
    <s v="Finland"/>
    <s v="UU"/>
    <s v="Dead"/>
    <n v="77"/>
    <x v="0"/>
  </r>
  <r>
    <x v="8"/>
    <n v="2003"/>
    <d v="1924-12-23T00:00:00"/>
    <n v="62.72"/>
    <n v="22.53"/>
    <s v="Finland"/>
    <s v="RH"/>
    <s v="Alive"/>
    <n v="45"/>
    <x v="0"/>
  </r>
  <r>
    <x v="4"/>
    <n v="2004"/>
    <d v="1912-11-24T00:00:00"/>
    <n v="62.98"/>
    <n v="22"/>
    <s v="Finland"/>
    <s v="DH"/>
    <s v="Dead"/>
    <n v="381"/>
    <x v="39"/>
  </r>
  <r>
    <x v="4"/>
    <n v="2003"/>
    <d v="1920-11-23T00:00:00"/>
    <n v="62.62"/>
    <n v="23.8"/>
    <s v="Finland"/>
    <s v="UU"/>
    <s v="Dead"/>
    <n v="14"/>
    <x v="0"/>
  </r>
  <r>
    <x v="1"/>
    <n v="2006"/>
    <d v="1916-06-28T00:00:00"/>
    <n v="62.22"/>
    <n v="25.73"/>
    <s v="Finland"/>
    <s v="AH"/>
    <s v="Dead"/>
    <n v="964"/>
    <x v="0"/>
  </r>
  <r>
    <x v="7"/>
    <n v="2004"/>
    <d v="1928-10-24T00:00:00"/>
    <n v="62.27"/>
    <n v="25.75"/>
    <s v="Finland"/>
    <s v="UU"/>
    <s v="Dead"/>
    <n v="366"/>
    <x v="24"/>
  </r>
  <r>
    <x v="3"/>
    <n v="2003"/>
    <d v="1916-02-24T00:00:00"/>
    <n v="62.27"/>
    <n v="25.75"/>
    <s v="Finland"/>
    <s v="AH"/>
    <s v="Dead"/>
    <n v="110"/>
    <x v="24"/>
  </r>
  <r>
    <x v="4"/>
    <n v="2003"/>
    <d v="1914-11-24T00:00:00"/>
    <n v="62.23"/>
    <n v="25.73"/>
    <s v="Finland"/>
    <s v="UU"/>
    <s v="Dead"/>
    <n v="10"/>
    <x v="21"/>
  </r>
  <r>
    <x v="5"/>
    <n v="2005"/>
    <d v="1927-09-26T00:00:00"/>
    <n v="62.25"/>
    <n v="25.73"/>
    <s v="Finland"/>
    <s v="UU"/>
    <s v="Dead"/>
    <n v="693"/>
    <x v="21"/>
  </r>
  <r>
    <x v="6"/>
    <n v="2003"/>
    <d v="1909-01-23T00:00:00"/>
    <n v="62.23"/>
    <n v="25.72"/>
    <s v="Finland"/>
    <s v="AH"/>
    <s v="Dead"/>
    <n v="69"/>
    <x v="21"/>
  </r>
  <r>
    <x v="8"/>
    <n v="2003"/>
    <d v="1916-12-23T00:00:00"/>
    <n v="62.28"/>
    <n v="25.75"/>
    <s v="Finland"/>
    <s v="AH"/>
    <s v="Alive"/>
    <n v="37"/>
    <x v="0"/>
  </r>
  <r>
    <x v="8"/>
    <n v="2003"/>
    <d v="1912-12-23T00:00:00"/>
    <n v="62.28"/>
    <n v="25.75"/>
    <s v="Finland"/>
    <s v="AH"/>
    <s v="Dead"/>
    <n v="33"/>
    <x v="0"/>
  </r>
  <r>
    <x v="6"/>
    <n v="2003"/>
    <d v="1936-01-24T00:00:00"/>
    <n v="62.22"/>
    <n v="25.77"/>
    <s v="Finland"/>
    <s v="UU"/>
    <s v="Dead"/>
    <n v="79"/>
    <x v="21"/>
  </r>
  <r>
    <x v="6"/>
    <n v="2003"/>
    <d v="1922-01-24T00:00:00"/>
    <n v="62.25"/>
    <n v="25.72"/>
    <s v="Finland"/>
    <s v="AH"/>
    <s v="Dead"/>
    <n v="84"/>
    <x v="0"/>
  </r>
  <r>
    <x v="8"/>
    <n v="2003"/>
    <d v="1907-12-24T00:00:00"/>
    <n v="62.28"/>
    <n v="25.77"/>
    <s v="Finland"/>
    <s v="UU"/>
    <s v="Dead"/>
    <n v="39"/>
    <x v="0"/>
  </r>
  <r>
    <x v="4"/>
    <n v="2003"/>
    <d v="1926-11-24T00:00:00"/>
    <n v="62.25"/>
    <n v="25.75"/>
    <s v="Finland"/>
    <s v="AH"/>
    <s v="Dead"/>
    <n v="22"/>
    <x v="0"/>
  </r>
  <r>
    <x v="3"/>
    <n v="2003"/>
    <d v="1931-02-24T00:00:00"/>
    <n v="62.68"/>
    <n v="21.72"/>
    <s v="Finland"/>
    <s v="PD"/>
    <s v="Dead"/>
    <n v="121"/>
    <x v="12"/>
  </r>
  <r>
    <x v="3"/>
    <n v="2003"/>
    <d v="1924-02-24T00:00:00"/>
    <n v="62.78"/>
    <n v="22.85"/>
    <s v="Finland"/>
    <s v="AH"/>
    <s v="Dead"/>
    <n v="94"/>
    <x v="4"/>
  </r>
  <r>
    <x v="6"/>
    <n v="2003"/>
    <d v="1915-01-24T00:00:00"/>
    <n v="62.78"/>
    <n v="22.82"/>
    <s v="Finland"/>
    <s v="UU"/>
    <s v="Dead"/>
    <n v="68"/>
    <x v="4"/>
  </r>
  <r>
    <x v="4"/>
    <n v="2003"/>
    <d v="1916-11-23T00:00:00"/>
    <n v="62.22"/>
    <n v="25.72"/>
    <s v="Finland"/>
    <s v="AH"/>
    <s v="Dead"/>
    <n v="16"/>
    <x v="0"/>
  </r>
  <r>
    <x v="5"/>
    <n v="2007"/>
    <d v="1906-09-28T00:00:00"/>
    <n v="51.05"/>
    <n v="4.22"/>
    <s v="Belgium"/>
    <s v="RH"/>
    <s v="Alive"/>
    <n v="1025"/>
    <x v="94"/>
  </r>
  <r>
    <x v="6"/>
    <n v="2004"/>
    <d v="1928-01-25T00:00:00"/>
    <n v="50.7"/>
    <n v="4.47"/>
    <s v="Belgium"/>
    <s v="UU"/>
    <s v="Dead"/>
    <n v="68"/>
    <x v="10"/>
  </r>
  <r>
    <x v="8"/>
    <n v="2004"/>
    <d v="1911-12-25T00:00:00"/>
    <n v="52.08"/>
    <n v="11.72"/>
    <s v="Germany"/>
    <s v="PD"/>
    <s v="Dead"/>
    <n v="31"/>
    <x v="13"/>
  </r>
  <r>
    <x v="4"/>
    <n v="2005"/>
    <d v="1927-11-26T00:00:00"/>
    <n v="51.5"/>
    <n v="12"/>
    <s v="Germany"/>
    <s v="RH"/>
    <s v="Alive"/>
    <n v="315"/>
    <x v="0"/>
  </r>
  <r>
    <x v="5"/>
    <n v="2005"/>
    <d v="1920-09-25T00:00:00"/>
    <n v="52.12"/>
    <n v="1.57"/>
    <s v="UK"/>
    <s v="RH"/>
    <s v="Dead"/>
    <n v="335"/>
    <x v="10"/>
  </r>
  <r>
    <x v="5"/>
    <n v="2005"/>
    <d v="1920-09-25T00:00:00"/>
    <n v="52.12"/>
    <n v="1.57"/>
    <s v="UK"/>
    <s v="RH"/>
    <s v="Dead"/>
    <n v="335"/>
    <x v="10"/>
  </r>
  <r>
    <x v="4"/>
    <n v="2004"/>
    <d v="1932-11-24T00:00:00"/>
    <n v="52.08"/>
    <n v="-1.57"/>
    <s v="UK"/>
    <s v="UU"/>
    <s v="Dead"/>
    <n v="35"/>
    <x v="0"/>
  </r>
  <r>
    <x v="5"/>
    <n v="2011"/>
    <d v="1932-10-01T00:00:00"/>
    <n v="52.4"/>
    <n v="4.63"/>
    <s v="Netherlands"/>
    <s v="AH"/>
    <s v="Alive"/>
    <n v="2335"/>
    <x v="4"/>
  </r>
  <r>
    <x v="3"/>
    <n v="2004"/>
    <d v="1928-02-25T00:00:00"/>
    <n v="60.3"/>
    <n v="10.57"/>
    <s v="Norway"/>
    <s v="AH"/>
    <s v="Dead"/>
    <n v="122"/>
    <x v="0"/>
  </r>
  <r>
    <x v="8"/>
    <n v="2004"/>
    <d v="1924-12-24T00:00:00"/>
    <n v="66.78"/>
    <n v="23.98"/>
    <s v="Finland"/>
    <s v="AH"/>
    <s v="Dead"/>
    <n v="47"/>
    <x v="0"/>
  </r>
  <r>
    <x v="5"/>
    <n v="2009"/>
    <d v="1932-09-29T00:00:00"/>
    <n v="60.73"/>
    <n v="24.8"/>
    <s v="Finland"/>
    <s v="UU"/>
    <s v="Dead"/>
    <n v="1781"/>
    <x v="37"/>
  </r>
  <r>
    <x v="4"/>
    <n v="2004"/>
    <d v="1913-11-25T00:00:00"/>
    <n v="64.8"/>
    <n v="25.43"/>
    <s v="Finland"/>
    <s v="PD"/>
    <s v="Dead"/>
    <n v="3"/>
    <x v="0"/>
  </r>
  <r>
    <x v="8"/>
    <n v="2004"/>
    <d v="1910-12-25T00:00:00"/>
    <n v="61.05"/>
    <n v="25.05"/>
    <s v="Finland"/>
    <s v="UU"/>
    <s v="Dead"/>
    <n v="34"/>
    <x v="0"/>
  </r>
  <r>
    <x v="5"/>
    <n v="2005"/>
    <d v="1911-09-26T00:00:00"/>
    <n v="60.4"/>
    <n v="24.5"/>
    <s v="Finland"/>
    <s v="DH"/>
    <s v="Dead"/>
    <n v="312"/>
    <x v="4"/>
  </r>
  <r>
    <x v="8"/>
    <n v="2005"/>
    <d v="1925-12-26T00:00:00"/>
    <n v="60.52"/>
    <n v="26.95"/>
    <s v="Finland"/>
    <s v="UU"/>
    <s v="Dead"/>
    <n v="424"/>
    <x v="0"/>
  </r>
  <r>
    <x v="2"/>
    <n v="2004"/>
    <d v="1920-05-26T00:00:00"/>
    <n v="61.37"/>
    <n v="23.58"/>
    <s v="Finland"/>
    <s v="DH"/>
    <s v="Dead"/>
    <n v="195"/>
    <x v="21"/>
  </r>
  <r>
    <x v="0"/>
    <n v="2012"/>
    <d v="1925-04-03T00:00:00"/>
    <n v="62.55"/>
    <n v="22.65"/>
    <s v="Finland"/>
    <s v="UU"/>
    <s v="Dead"/>
    <n v="3064"/>
    <x v="0"/>
  </r>
  <r>
    <x v="2"/>
    <n v="2004"/>
    <d v="1920-05-26T00:00:00"/>
    <n v="62.37"/>
    <n v="25.9"/>
    <s v="Finland"/>
    <s v="ND"/>
    <s v="Dead"/>
    <n v="199"/>
    <x v="21"/>
  </r>
  <r>
    <x v="4"/>
    <n v="2004"/>
    <d v="1913-11-25T00:00:00"/>
    <n v="62.28"/>
    <n v="25.77"/>
    <s v="Finland"/>
    <s v="UU"/>
    <s v="Dead"/>
    <n v="16"/>
    <x v="0"/>
  </r>
  <r>
    <x v="6"/>
    <n v="2005"/>
    <d v="1908-01-26T00:00:00"/>
    <n v="62.68"/>
    <n v="21.72"/>
    <s v="Finland"/>
    <s v="DH"/>
    <s v="Dead"/>
    <n v="428"/>
    <x v="21"/>
  </r>
  <r>
    <x v="4"/>
    <n v="2004"/>
    <d v="1931-11-25T00:00:00"/>
    <n v="62.8"/>
    <n v="22.83"/>
    <s v="Finland"/>
    <s v="AH"/>
    <s v="Dead"/>
    <n v="20"/>
    <x v="21"/>
  </r>
  <r>
    <x v="8"/>
    <n v="2004"/>
    <d v="1921-12-25T00:00:00"/>
    <n v="62.22"/>
    <n v="25.72"/>
    <s v="Finland"/>
    <s v="AH"/>
    <s v="Dead"/>
    <n v="43"/>
    <x v="4"/>
  </r>
  <r>
    <x v="4"/>
    <n v="2004"/>
    <d v="1926-11-25T00:00:00"/>
    <n v="62.23"/>
    <n v="25.73"/>
    <s v="Finland"/>
    <s v="UU"/>
    <s v="Dead"/>
    <n v="18"/>
    <x v="21"/>
  </r>
  <r>
    <x v="4"/>
    <n v="2004"/>
    <d v="1928-11-24T00:00:00"/>
    <n v="62.3"/>
    <n v="25.72"/>
    <s v="Finland"/>
    <s v="UU"/>
    <s v="Dead"/>
    <n v="20"/>
    <x v="11"/>
  </r>
  <r>
    <x v="10"/>
    <n v="2005"/>
    <d v="1931-08-26T00:00:00"/>
    <n v="62.22"/>
    <n v="25.78"/>
    <s v="Finland"/>
    <s v="UU"/>
    <s v="Dead"/>
    <n v="294"/>
    <x v="0"/>
  </r>
  <r>
    <x v="4"/>
    <n v="2004"/>
    <d v="1917-11-25T00:00:00"/>
    <n v="62.4"/>
    <n v="17.38"/>
    <s v="Sweden"/>
    <s v="UU"/>
    <s v="Dead"/>
    <n v="11"/>
    <x v="24"/>
  </r>
  <r>
    <x v="4"/>
    <n v="2005"/>
    <d v="1921-11-26T00:00:00"/>
    <n v="37.1"/>
    <n v="-6.15"/>
    <s v="Spain"/>
    <s v="RH"/>
    <s v="Alive"/>
    <n v="20"/>
    <x v="0"/>
  </r>
  <r>
    <x v="4"/>
    <n v="2005"/>
    <d v="1929-11-26T00:00:00"/>
    <n v="52.75"/>
    <n v="-4.8"/>
    <s v="UK"/>
    <s v="UU"/>
    <s v="Dead"/>
    <n v="28"/>
    <x v="0"/>
  </r>
  <r>
    <x v="5"/>
    <n v="2006"/>
    <d v="1920-09-26T00:00:00"/>
    <n v="52.05"/>
    <n v="1.43"/>
    <s v="UK"/>
    <s v="UU"/>
    <s v="Dead"/>
    <n v="335"/>
    <x v="11"/>
  </r>
  <r>
    <x v="4"/>
    <n v="2005"/>
    <d v="1906-11-26T00:00:00"/>
    <n v="54.48"/>
    <n v="-6.77"/>
    <s v="UK"/>
    <s v="UU"/>
    <s v="Dead"/>
    <n v="16"/>
    <x v="0"/>
  </r>
  <r>
    <x v="7"/>
    <n v="2005"/>
    <d v="1925-10-26T00:00:00"/>
    <n v="51.95"/>
    <n v="5.88"/>
    <s v="Netherlands"/>
    <s v="UU"/>
    <s v="Dead"/>
    <n v="29"/>
    <x v="0"/>
  </r>
  <r>
    <x v="8"/>
    <n v="2006"/>
    <d v="1925-12-27T00:00:00"/>
    <n v="52.8"/>
    <n v="4.75"/>
    <s v="Netherlands"/>
    <s v="UU"/>
    <s v="Dead"/>
    <n v="431"/>
    <x v="12"/>
  </r>
  <r>
    <x v="11"/>
    <n v="2009"/>
    <d v="1928-05-01T00:00:00"/>
    <n v="60.37"/>
    <n v="10.57"/>
    <s v="Norway"/>
    <s v="UU"/>
    <s v="Dead"/>
    <n v="1640"/>
    <x v="4"/>
  </r>
  <r>
    <x v="6"/>
    <n v="2005"/>
    <d v="1919-01-26T00:00:00"/>
    <n v="62.5"/>
    <n v="22.75"/>
    <s v="Finland"/>
    <s v="AH"/>
    <s v="Dead"/>
    <n v="84"/>
    <x v="13"/>
  </r>
  <r>
    <x v="3"/>
    <n v="2005"/>
    <d v="1921-02-25T00:00:00"/>
    <n v="62.27"/>
    <n v="25.75"/>
    <s v="Finland"/>
    <s v="UU"/>
    <s v="Dead"/>
    <n v="112"/>
    <x v="0"/>
  </r>
  <r>
    <x v="8"/>
    <n v="2005"/>
    <d v="1916-12-25T00:00:00"/>
    <n v="62.22"/>
    <n v="25.73"/>
    <s v="Finland"/>
    <s v="UU"/>
    <s v="Dead"/>
    <n v="45"/>
    <x v="0"/>
  </r>
  <r>
    <x v="0"/>
    <n v="2009"/>
    <d v="1918-04-01T00:00:00"/>
    <n v="62.33"/>
    <n v="25.67"/>
    <s v="Finland"/>
    <s v="UU"/>
    <s v="Dead"/>
    <n v="1598"/>
    <x v="24"/>
  </r>
  <r>
    <x v="8"/>
    <n v="2005"/>
    <d v="1929-12-26T00:00:00"/>
    <n v="62.28"/>
    <n v="25.72"/>
    <s v="Finland"/>
    <s v="UU"/>
    <s v="Dead"/>
    <n v="54"/>
    <x v="0"/>
  </r>
  <r>
    <x v="4"/>
    <n v="2005"/>
    <d v="1923-11-26T00:00:00"/>
    <n v="62.28"/>
    <n v="25.77"/>
    <s v="Finland"/>
    <s v="UU"/>
    <s v="Dead"/>
    <n v="16"/>
    <x v="0"/>
  </r>
  <r>
    <x v="5"/>
    <n v="2007"/>
    <d v="1911-09-28T00:00:00"/>
    <n v="62.25"/>
    <n v="25.75"/>
    <s v="Finland"/>
    <s v="UU"/>
    <s v="Dead"/>
    <n v="683"/>
    <x v="0"/>
  </r>
  <r>
    <x v="8"/>
    <n v="2005"/>
    <d v="1930-12-26T00:00:00"/>
    <n v="62.23"/>
    <n v="25.82"/>
    <s v="Finland"/>
    <s v="AH"/>
    <s v="Dead"/>
    <n v="62"/>
    <x v="0"/>
  </r>
  <r>
    <x v="8"/>
    <n v="2011"/>
    <d v="1912-01-01T00:00:00"/>
    <n v="62.47"/>
    <n v="22.82"/>
    <s v="Finland"/>
    <s v="AH"/>
    <s v="Dead"/>
    <n v="2229"/>
    <x v="0"/>
  </r>
  <r>
    <x v="4"/>
    <n v="2007"/>
    <d v="1931-11-28T00:00:00"/>
    <n v="62.48"/>
    <n v="22.05"/>
    <s v="Finland"/>
    <s v="AH"/>
    <s v="Dead"/>
    <n v="744"/>
    <x v="0"/>
  </r>
  <r>
    <x v="0"/>
    <n v="2005"/>
    <d v="1935-03-28T00:00:00"/>
    <n v="61.22"/>
    <n v="22.1"/>
    <s v="Finland"/>
    <s v="UU"/>
    <s v="Dead"/>
    <n v="149"/>
    <x v="82"/>
  </r>
  <r>
    <x v="4"/>
    <n v="2007"/>
    <d v="1931-11-28T00:00:00"/>
    <n v="62.48"/>
    <n v="22.05"/>
    <s v="Finland"/>
    <s v="AH"/>
    <s v="Dead"/>
    <n v="744"/>
    <x v="0"/>
  </r>
  <r>
    <x v="10"/>
    <n v="2007"/>
    <d v="1907-08-28T00:00:00"/>
    <n v="59.02"/>
    <n v="15.58"/>
    <s v="Sweden"/>
    <s v="UU"/>
    <s v="Dead"/>
    <n v="633"/>
    <x v="13"/>
  </r>
  <r>
    <x v="4"/>
    <n v="2013"/>
    <d v="1929-12-04T00:00:00"/>
    <n v="55.5"/>
    <n v="13.2"/>
    <s v="Sweden"/>
    <s v="AH"/>
    <s v="Dead"/>
    <n v="2947"/>
    <x v="24"/>
  </r>
  <r>
    <x v="6"/>
    <n v="2006"/>
    <d v="1907-01-27T00:00:00"/>
    <n v="57.82"/>
    <n v="11.98"/>
    <s v="Sweden"/>
    <s v="PD"/>
    <s v="Unknown"/>
    <n v="443"/>
    <x v="10"/>
  </r>
  <r>
    <x v="4"/>
    <n v="2006"/>
    <d v="1914-11-27T00:00:00"/>
    <n v="52.1"/>
    <n v="-1.53"/>
    <s v="UK"/>
    <s v="DH"/>
    <s v="Dead"/>
    <n v="26"/>
    <x v="4"/>
  </r>
  <r>
    <x v="4"/>
    <n v="2006"/>
    <d v="1912-11-26T00:00:00"/>
    <n v="54.48"/>
    <n v="-6.73"/>
    <s v="UK"/>
    <s v="AH"/>
    <s v="Dead"/>
    <n v="41"/>
    <x v="0"/>
  </r>
  <r>
    <x v="10"/>
    <n v="2012"/>
    <d v="1906-09-02T00:00:00"/>
    <n v="54.48"/>
    <n v="-6.68"/>
    <s v="UK"/>
    <s v="DH"/>
    <s v="Dead"/>
    <n v="2127"/>
    <x v="10"/>
  </r>
  <r>
    <x v="6"/>
    <n v="2007"/>
    <d v="1926-01-28T00:00:00"/>
    <n v="52.75"/>
    <n v="4.6500000000000004"/>
    <s v="Netherlands"/>
    <s v="DH"/>
    <s v="Alive"/>
    <n v="453"/>
    <x v="24"/>
  </r>
  <r>
    <x v="4"/>
    <n v="2006"/>
    <d v="1931-11-27T00:00:00"/>
    <n v="63.23"/>
    <n v="26.77"/>
    <s v="Finland"/>
    <s v="AH"/>
    <s v="Dead"/>
    <n v="20"/>
    <x v="0"/>
  </r>
  <r>
    <x v="8"/>
    <n v="2006"/>
    <d v="1908-12-26T00:00:00"/>
    <n v="65"/>
    <n v="25.47"/>
    <s v="Finland"/>
    <s v="UU"/>
    <s v="Dead"/>
    <n v="12"/>
    <x v="0"/>
  </r>
  <r>
    <x v="0"/>
    <n v="2006"/>
    <d v="1932-03-28T00:00:00"/>
    <n v="62.53"/>
    <n v="24.18"/>
    <s v="Finland"/>
    <s v="RH"/>
    <s v="Alive"/>
    <n v="119"/>
    <x v="0"/>
  </r>
  <r>
    <x v="4"/>
    <n v="2006"/>
    <d v="1925-11-27T00:00:00"/>
    <n v="60.68"/>
    <n v="17.23"/>
    <s v="Sweden"/>
    <s v="UU"/>
    <s v="Dead"/>
    <n v="8"/>
    <x v="4"/>
  </r>
  <r>
    <x v="8"/>
    <n v="2006"/>
    <d v="1909-12-27T00:00:00"/>
    <n v="57.78"/>
    <n v="12.27"/>
    <s v="Sweden"/>
    <s v="UU"/>
    <s v="Dead"/>
    <n v="37"/>
    <x v="0"/>
  </r>
  <r>
    <x v="7"/>
    <n v="2007"/>
    <d v="1936-10-27T00:00:00"/>
    <n v="49.73"/>
    <n v="13.37"/>
    <s v="Czech Republic"/>
    <s v="UU"/>
    <s v="Dead"/>
    <n v="17"/>
    <x v="4"/>
  </r>
  <r>
    <x v="10"/>
    <n v="2008"/>
    <d v="1916-08-28T00:00:00"/>
    <n v="55.72"/>
    <n v="12.55"/>
    <s v="Denmark"/>
    <s v="DH"/>
    <s v="Alive"/>
    <n v="286"/>
    <x v="0"/>
  </r>
  <r>
    <x v="10"/>
    <n v="2012"/>
    <d v="1917-09-02T00:00:00"/>
    <n v="53.47"/>
    <n v="6.15"/>
    <s v="Netherlands"/>
    <s v="UU"/>
    <s v="Dead"/>
    <n v="1678"/>
    <x v="0"/>
  </r>
  <r>
    <x v="6"/>
    <n v="2007"/>
    <d v="1930-01-28T00:00:00"/>
    <n v="63.42"/>
    <n v="10.43"/>
    <s v="Norway"/>
    <s v="UU"/>
    <s v="Dead"/>
    <n v="88"/>
    <x v="0"/>
  </r>
  <r>
    <x v="8"/>
    <n v="2007"/>
    <d v="1906-12-28T00:00:00"/>
    <n v="63.42"/>
    <n v="10.43"/>
    <s v="Norway"/>
    <s v="UU"/>
    <s v="Dead"/>
    <n v="27"/>
    <x v="0"/>
  </r>
  <r>
    <x v="8"/>
    <n v="2007"/>
    <d v="1914-12-28T00:00:00"/>
    <n v="62.43"/>
    <n v="25.95"/>
    <s v="Finland"/>
    <s v="AH"/>
    <s v="Dead"/>
    <n v="31"/>
    <x v="0"/>
  </r>
  <r>
    <x v="4"/>
    <n v="2008"/>
    <d v="1915-11-29T00:00:00"/>
    <n v="49.75"/>
    <n v="6.65"/>
    <s v="Germany"/>
    <s v="PD"/>
    <s v="Dead"/>
    <n v="1"/>
    <x v="0"/>
  </r>
  <r>
    <x v="4"/>
    <n v="2008"/>
    <d v="1910-11-29T00:00:00"/>
    <n v="55.78"/>
    <n v="9.58"/>
    <s v="Denmark"/>
    <s v="UU"/>
    <s v="Dead"/>
    <n v="14"/>
    <x v="0"/>
  </r>
  <r>
    <x v="4"/>
    <n v="2008"/>
    <d v="1920-11-28T00:00:00"/>
    <n v="55.88"/>
    <n v="10.029999999999999"/>
    <s v="Denmark"/>
    <s v="UU"/>
    <s v="Dead"/>
    <n v="1"/>
    <x v="4"/>
  </r>
  <r>
    <x v="3"/>
    <n v="2010"/>
    <d v="1926-03-03T00:00:00"/>
    <n v="52.38"/>
    <n v="4.63"/>
    <s v="Netherlands"/>
    <s v="UU"/>
    <s v="Alive"/>
    <n v="717"/>
    <x v="24"/>
  </r>
  <r>
    <x v="9"/>
    <n v="2009"/>
    <d v="1931-08-02T00:00:00"/>
    <n v="60.78"/>
    <n v="23.3"/>
    <s v="Finland"/>
    <s v="UU"/>
    <s v="Dead"/>
    <n v="274"/>
    <x v="0"/>
  </r>
  <r>
    <x v="8"/>
    <n v="2008"/>
    <d v="1919-12-29T00:00:00"/>
    <n v="61.07"/>
    <n v="21.47"/>
    <s v="Finland"/>
    <s v="AH"/>
    <s v="Dead"/>
    <n v="23"/>
    <x v="0"/>
  </r>
  <r>
    <x v="8"/>
    <n v="2008"/>
    <d v="1914-12-29T00:00:00"/>
    <n v="60.52"/>
    <n v="27.72"/>
    <s v="Finland"/>
    <s v="RH"/>
    <s v="Alive"/>
    <n v="44"/>
    <x v="0"/>
  </r>
  <r>
    <x v="4"/>
    <n v="2009"/>
    <d v="1922-11-30T00:00:00"/>
    <n v="55.62"/>
    <n v="12.57"/>
    <s v="Denmark"/>
    <s v="UU"/>
    <s v="Dead"/>
    <n v="22"/>
    <x v="24"/>
  </r>
  <r>
    <x v="4"/>
    <n v="2009"/>
    <d v="1922-11-30T00:00:00"/>
    <n v="55.62"/>
    <n v="12.57"/>
    <s v="Denmark"/>
    <s v="UU"/>
    <s v="Dead"/>
    <n v="22"/>
    <x v="24"/>
  </r>
  <r>
    <x v="4"/>
    <n v="2009"/>
    <d v="1910-11-30T00:00:00"/>
    <n v="55.78"/>
    <n v="9.58"/>
    <s v="Denmark"/>
    <s v="UU"/>
    <s v="Dead"/>
    <n v="7"/>
    <x v="0"/>
  </r>
  <r>
    <x v="11"/>
    <n v="2009"/>
    <d v="1908-05-01T00:00:00"/>
    <n v="39.619999999999997"/>
    <n v="-1.22"/>
    <s v="Spain"/>
    <s v="RH"/>
    <s v="Alive"/>
    <n v="176"/>
    <x v="62"/>
  </r>
  <r>
    <x v="6"/>
    <n v="2009"/>
    <d v="1927-01-30T00:00:00"/>
    <n v="52.57"/>
    <n v="-4.05"/>
    <s v="UK"/>
    <s v="AH"/>
    <s v="Dead"/>
    <n v="85"/>
    <x v="3"/>
  </r>
  <r>
    <x v="6"/>
    <n v="2009"/>
    <d v="1918-01-30T00:00:00"/>
    <n v="47.08"/>
    <n v="6.82"/>
    <s v="Switzerland"/>
    <s v="UU"/>
    <s v="Dead"/>
    <n v="41"/>
    <x v="24"/>
  </r>
  <r>
    <x v="8"/>
    <n v="2009"/>
    <d v="1910-12-30T00:00:00"/>
    <n v="47.1"/>
    <n v="6.83"/>
    <s v="Switzerland"/>
    <s v="UU"/>
    <s v="Dead"/>
    <n v="3"/>
    <x v="24"/>
  </r>
  <r>
    <x v="4"/>
    <n v="2011"/>
    <d v="1918-12-02T00:00:00"/>
    <n v="53.18"/>
    <n v="6.18"/>
    <s v="Netherlands"/>
    <s v="RH"/>
    <s v="Alive"/>
    <n v="631"/>
    <x v="0"/>
  </r>
  <r>
    <x v="3"/>
    <n v="2010"/>
    <d v="1927-03-03T00:00:00"/>
    <n v="52.38"/>
    <n v="4.63"/>
    <s v="Netherlands"/>
    <s v="ND"/>
    <s v="Alive"/>
    <n v="408"/>
    <x v="0"/>
  </r>
  <r>
    <x v="4"/>
    <n v="2009"/>
    <d v="1924-11-29T00:00:00"/>
    <n v="60.17"/>
    <n v="24.73"/>
    <s v="Finland"/>
    <s v="PD"/>
    <s v="Dead"/>
    <n v="2"/>
    <x v="0"/>
  </r>
  <r>
    <x v="1"/>
    <n v="2010"/>
    <d v="1924-07-02T00:00:00"/>
    <n v="62.8"/>
    <n v="22.82"/>
    <s v="Finland"/>
    <s v="AH"/>
    <s v="Dead"/>
    <n v="242"/>
    <x v="13"/>
  </r>
  <r>
    <x v="8"/>
    <n v="2009"/>
    <d v="1927-12-30T00:00:00"/>
    <n v="62.08"/>
    <n v="24.15"/>
    <s v="Finland"/>
    <s v="AH"/>
    <s v="Dead"/>
    <n v="39"/>
    <x v="4"/>
  </r>
  <r>
    <x v="6"/>
    <n v="2009"/>
    <d v="1912-01-30T00:00:00"/>
    <n v="65.8"/>
    <n v="21.7"/>
    <s v="Sweden"/>
    <s v="DH"/>
    <s v="Dead"/>
    <n v="50"/>
    <x v="4"/>
  </r>
  <r>
    <x v="10"/>
    <n v="2011"/>
    <d v="1916-08-31T00:00:00"/>
    <n v="50.5"/>
    <n v="5.97"/>
    <s v="Belgium"/>
    <s v="RH"/>
    <s v="Alive"/>
    <n v="226"/>
    <x v="0"/>
  </r>
  <r>
    <x v="7"/>
    <n v="2010"/>
    <d v="1926-10-31T00:00:00"/>
    <n v="54"/>
    <n v="-2.8"/>
    <s v="UK"/>
    <s v="UU"/>
    <s v="Dead"/>
    <n v="2"/>
    <x v="0"/>
  </r>
  <r>
    <x v="4"/>
    <n v="2010"/>
    <d v="1924-11-30T00:00:00"/>
    <n v="52.68"/>
    <n v="-1.1200000000000001"/>
    <s v="UK"/>
    <s v="UU"/>
    <s v="Dead"/>
    <n v="29"/>
    <x v="0"/>
  </r>
  <r>
    <x v="6"/>
    <n v="2010"/>
    <d v="1927-01-31T00:00:00"/>
    <n v="63.12"/>
    <n v="22.9"/>
    <s v="Finland"/>
    <s v="RH"/>
    <s v="Alive"/>
    <n v="79"/>
    <x v="0"/>
  </r>
  <r>
    <x v="8"/>
    <n v="2010"/>
    <d v="1909-12-31T00:00:00"/>
    <n v="60.98"/>
    <n v="24.43"/>
    <s v="Finland"/>
    <s v="AH"/>
    <s v="Dead"/>
    <n v="38"/>
    <x v="0"/>
  </r>
  <r>
    <x v="5"/>
    <n v="2011"/>
    <d v="1927-10-02T00:00:00"/>
    <n v="60.92"/>
    <n v="25.9"/>
    <s v="Finland"/>
    <s v="RH"/>
    <s v="Alive"/>
    <n v="324"/>
    <x v="0"/>
  </r>
  <r>
    <x v="8"/>
    <n v="2010"/>
    <d v="1914-12-31T00:00:00"/>
    <n v="55.53"/>
    <n v="13.37"/>
    <s v="Sweden"/>
    <s v="UU"/>
    <s v="Dead"/>
    <n v="37"/>
    <x v="24"/>
  </r>
  <r>
    <x v="6"/>
    <n v="2011"/>
    <d v="1911-02-01T00:00:00"/>
    <n v="49.85"/>
    <n v="14.38"/>
    <s v="Czech Republic"/>
    <s v="AH"/>
    <s v="Dead"/>
    <n v="84"/>
    <x v="0"/>
  </r>
  <r>
    <x v="4"/>
    <n v="2012"/>
    <d v="1922-12-03T00:00:00"/>
    <n v="65.63"/>
    <n v="27.95"/>
    <s v="Finland"/>
    <s v="UU"/>
    <s v="Dead"/>
    <n v="383"/>
    <x v="20"/>
  </r>
  <r>
    <x v="4"/>
    <n v="2011"/>
    <d v="1924-12-01T00:00:00"/>
    <n v="60.53"/>
    <n v="26.95"/>
    <s v="Finland"/>
    <s v="AH"/>
    <s v="Dead"/>
    <n v="21"/>
    <x v="24"/>
  </r>
  <r>
    <x v="11"/>
    <n v="2012"/>
    <d v="1922-05-05T00:00:00"/>
    <n v="52.28"/>
    <n v="5.15"/>
    <s v="Netherlands"/>
    <s v="PD"/>
    <s v="Dead"/>
    <n v="10"/>
    <x v="0"/>
  </r>
  <r>
    <x v="7"/>
    <n v="2013"/>
    <d v="1921-11-03T00:00:00"/>
    <n v="52.45"/>
    <n v="4.5999999999999996"/>
    <s v="Netherlands"/>
    <s v="UU"/>
    <s v="Dead"/>
    <n v="345"/>
    <x v="0"/>
  </r>
  <r>
    <x v="3"/>
    <n v="2013"/>
    <d v="1927-03-06T00:00:00"/>
    <n v="52.53"/>
    <n v="4.62"/>
    <s v="Netherlands"/>
    <s v="UU"/>
    <s v="Dead"/>
    <n v="251"/>
    <x v="0"/>
  </r>
  <r>
    <x v="7"/>
    <n v="2014"/>
    <d v="1915-11-04T00:00:00"/>
    <n v="51.32"/>
    <n v="4.42"/>
    <s v="Belgium"/>
    <s v="AH"/>
    <s v="Dead"/>
    <n v="6"/>
    <x v="5"/>
  </r>
  <r>
    <x v="0"/>
    <n v="2014"/>
    <d v="1911-04-06T00:00:00"/>
    <n v="67.849999999999994"/>
    <n v="15.1"/>
    <s v="Norway"/>
    <s v="UU"/>
    <s v="Unknown"/>
    <n v="62"/>
    <x v="0"/>
  </r>
  <r>
    <x v="12"/>
    <m/>
    <m/>
    <m/>
    <m/>
    <m/>
    <m/>
    <m/>
    <m/>
    <x v="12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  <s v="Slovakia"/>
    <s v="DH"/>
    <x v="0"/>
  </r>
  <r>
    <x v="1"/>
    <s v="Finland"/>
    <s v="DH"/>
    <x v="0"/>
  </r>
  <r>
    <x v="1"/>
    <s v="Finland"/>
    <s v="DH"/>
    <x v="0"/>
  </r>
  <r>
    <x v="2"/>
    <s v="Hungary"/>
    <s v="UU"/>
    <x v="1"/>
  </r>
  <r>
    <x v="3"/>
    <s v="Denmark"/>
    <s v="AH"/>
    <x v="0"/>
  </r>
  <r>
    <x v="4"/>
    <s v="Denmark"/>
    <s v="PD"/>
    <x v="0"/>
  </r>
  <r>
    <x v="5"/>
    <s v="Denmark"/>
    <s v="DH"/>
    <x v="0"/>
  </r>
  <r>
    <x v="5"/>
    <s v="Denmark"/>
    <s v="DH"/>
    <x v="0"/>
  </r>
  <r>
    <x v="6"/>
    <s v="Denmark"/>
    <s v="RH"/>
    <x v="2"/>
  </r>
  <r>
    <x v="7"/>
    <s v="Hungary"/>
    <s v="UU"/>
    <x v="1"/>
  </r>
  <r>
    <x v="8"/>
    <s v="Denmark"/>
    <s v="PD"/>
    <x v="0"/>
  </r>
  <r>
    <x v="8"/>
    <s v="Denmark"/>
    <s v="UK"/>
    <x v="0"/>
  </r>
  <r>
    <x v="8"/>
    <s v="Denmark"/>
    <s v="UU"/>
    <x v="0"/>
  </r>
  <r>
    <x v="8"/>
    <s v="Denmark"/>
    <s v="PD"/>
    <x v="0"/>
  </r>
  <r>
    <x v="8"/>
    <s v="Denmark"/>
    <s v="UK"/>
    <x v="0"/>
  </r>
  <r>
    <x v="9"/>
    <s v="Denmark"/>
    <s v="UK"/>
    <x v="0"/>
  </r>
  <r>
    <x v="10"/>
    <s v="UK"/>
    <s v="DH"/>
    <x v="0"/>
  </r>
  <r>
    <x v="11"/>
    <s v="Austria"/>
    <s v="DH"/>
    <x v="0"/>
  </r>
  <r>
    <x v="8"/>
    <s v="Denmark"/>
    <s v="UU"/>
    <x v="0"/>
  </r>
  <r>
    <x v="12"/>
    <s v="Denmark"/>
    <s v="DH"/>
    <x v="0"/>
  </r>
  <r>
    <x v="8"/>
    <s v="Denmark"/>
    <s v="UU"/>
    <x v="0"/>
  </r>
  <r>
    <x v="8"/>
    <s v="Denmark"/>
    <s v="PD"/>
    <x v="0"/>
  </r>
  <r>
    <x v="13"/>
    <s v="UK"/>
    <s v="DH"/>
    <x v="0"/>
  </r>
  <r>
    <x v="14"/>
    <s v="UK"/>
    <s v="DH"/>
    <x v="0"/>
  </r>
  <r>
    <x v="10"/>
    <s v="UK"/>
    <s v="DH"/>
    <x v="0"/>
  </r>
  <r>
    <x v="10"/>
    <s v="UK"/>
    <s v="UU"/>
    <x v="1"/>
  </r>
  <r>
    <x v="15"/>
    <s v="Germany"/>
    <s v="DH"/>
    <x v="0"/>
  </r>
  <r>
    <x v="16"/>
    <s v="UK"/>
    <s v="DH"/>
    <x v="0"/>
  </r>
  <r>
    <x v="17"/>
    <s v="UK"/>
    <s v="DH"/>
    <x v="0"/>
  </r>
  <r>
    <x v="18"/>
    <s v="Hungary"/>
    <s v="UU"/>
    <x v="0"/>
  </r>
  <r>
    <x v="19"/>
    <s v="Finland"/>
    <s v="UU"/>
    <x v="0"/>
  </r>
  <r>
    <x v="20"/>
    <s v="Germany"/>
    <s v="ND"/>
    <x v="0"/>
  </r>
  <r>
    <x v="20"/>
    <s v="Germany"/>
    <s v="UU"/>
    <x v="0"/>
  </r>
  <r>
    <x v="21"/>
    <s v="Germany"/>
    <s v="UU"/>
    <x v="0"/>
  </r>
  <r>
    <x v="22"/>
    <s v="Germany"/>
    <s v="DH"/>
    <x v="0"/>
  </r>
  <r>
    <x v="23"/>
    <s v="Denmark"/>
    <s v="UU"/>
    <x v="0"/>
  </r>
  <r>
    <x v="8"/>
    <s v="Denmark"/>
    <s v="UU"/>
    <x v="0"/>
  </r>
  <r>
    <x v="24"/>
    <s v="Denmark"/>
    <s v="DH"/>
    <x v="0"/>
  </r>
  <r>
    <x v="25"/>
    <s v="Denmark"/>
    <s v="DH"/>
    <x v="0"/>
  </r>
  <r>
    <x v="26"/>
    <s v="Finland"/>
    <s v="UU"/>
    <x v="0"/>
  </r>
  <r>
    <x v="27"/>
    <s v="Finland"/>
    <s v="DH"/>
    <x v="0"/>
  </r>
  <r>
    <x v="28"/>
    <s v="Finland"/>
    <s v="AH"/>
    <x v="2"/>
  </r>
  <r>
    <x v="29"/>
    <s v="Germany"/>
    <s v="DH"/>
    <x v="0"/>
  </r>
  <r>
    <x v="8"/>
    <s v="Denmark"/>
    <s v="UU"/>
    <x v="0"/>
  </r>
  <r>
    <x v="30"/>
    <s v="Denmark"/>
    <s v="UU"/>
    <x v="0"/>
  </r>
  <r>
    <x v="31"/>
    <s v="Denmark"/>
    <s v="DH"/>
    <x v="0"/>
  </r>
  <r>
    <x v="32"/>
    <s v="UK"/>
    <s v="UU"/>
    <x v="0"/>
  </r>
  <r>
    <x v="33"/>
    <s v="Eire"/>
    <s v="UU"/>
    <x v="1"/>
  </r>
  <r>
    <x v="34"/>
    <s v="Finland"/>
    <s v="DH"/>
    <x v="0"/>
  </r>
  <r>
    <x v="35"/>
    <s v="Finland"/>
    <s v="HH"/>
    <x v="0"/>
  </r>
  <r>
    <x v="36"/>
    <s v="Germany"/>
    <s v="DH"/>
    <x v="0"/>
  </r>
  <r>
    <x v="37"/>
    <s v="Denmark"/>
    <s v="UU"/>
    <x v="0"/>
  </r>
  <r>
    <x v="38"/>
    <s v="Denmark"/>
    <s v="UU"/>
    <x v="0"/>
  </r>
  <r>
    <x v="8"/>
    <s v="Denmark"/>
    <s v="UU"/>
    <x v="0"/>
  </r>
  <r>
    <x v="8"/>
    <s v="Denmark"/>
    <s v="UU"/>
    <x v="0"/>
  </r>
  <r>
    <x v="8"/>
    <s v="Denmark"/>
    <s v="UU"/>
    <x v="0"/>
  </r>
  <r>
    <x v="39"/>
    <s v="Denmark"/>
    <s v="DH"/>
    <x v="0"/>
  </r>
  <r>
    <x v="40"/>
    <s v="UK"/>
    <s v="DH"/>
    <x v="0"/>
  </r>
  <r>
    <x v="41"/>
    <s v="UK"/>
    <s v="RH"/>
    <x v="0"/>
  </r>
  <r>
    <x v="42"/>
    <s v="Norway"/>
    <s v="UU"/>
    <x v="1"/>
  </r>
  <r>
    <x v="19"/>
    <s v="Finland"/>
    <s v="UU"/>
    <x v="0"/>
  </r>
  <r>
    <x v="43"/>
    <s v="Finland"/>
    <s v="HH"/>
    <x v="0"/>
  </r>
  <r>
    <x v="44"/>
    <s v="Germany"/>
    <s v="DH"/>
    <x v="0"/>
  </r>
  <r>
    <x v="33"/>
    <s v="Germany"/>
    <s v="UK"/>
    <x v="0"/>
  </r>
  <r>
    <x v="45"/>
    <s v="Germany"/>
    <s v="DH"/>
    <x v="0"/>
  </r>
  <r>
    <x v="46"/>
    <s v="Germany"/>
    <s v="UK"/>
    <x v="0"/>
  </r>
  <r>
    <x v="8"/>
    <s v="Denmark"/>
    <s v="UK"/>
    <x v="0"/>
  </r>
  <r>
    <x v="22"/>
    <s v="Denmark"/>
    <s v="DH"/>
    <x v="0"/>
  </r>
  <r>
    <x v="47"/>
    <s v="Denmark"/>
    <s v="DH"/>
    <x v="0"/>
  </r>
  <r>
    <x v="48"/>
    <s v="UK"/>
    <s v="DH"/>
    <x v="0"/>
  </r>
  <r>
    <x v="49"/>
    <s v="UK"/>
    <s v="RH"/>
    <x v="0"/>
  </r>
  <r>
    <x v="50"/>
    <s v="UK"/>
    <s v="UU"/>
    <x v="0"/>
  </r>
  <r>
    <x v="51"/>
    <s v="Switzerland"/>
    <s v="DH"/>
    <x v="0"/>
  </r>
  <r>
    <x v="52"/>
    <s v="Hungary"/>
    <s v="UU"/>
    <x v="1"/>
  </r>
  <r>
    <x v="43"/>
    <s v="Finland"/>
    <s v="UU"/>
    <x v="0"/>
  </r>
  <r>
    <x v="53"/>
    <s v="Russia"/>
    <s v="UU"/>
    <x v="0"/>
  </r>
  <r>
    <x v="53"/>
    <s v="Russia"/>
    <s v="DH"/>
    <x v="0"/>
  </r>
  <r>
    <x v="54"/>
    <s v="Finland"/>
    <s v="UU"/>
    <x v="0"/>
  </r>
  <r>
    <x v="55"/>
    <s v="Germany"/>
    <s v="UU"/>
    <x v="0"/>
  </r>
  <r>
    <x v="56"/>
    <s v="Germany"/>
    <s v="PD"/>
    <x v="0"/>
  </r>
  <r>
    <x v="57"/>
    <s v="Germany"/>
    <s v="UU"/>
    <x v="0"/>
  </r>
  <r>
    <x v="58"/>
    <s v="Germany"/>
    <s v="DH"/>
    <x v="0"/>
  </r>
  <r>
    <x v="59"/>
    <s v="Denmark"/>
    <s v="DH"/>
    <x v="0"/>
  </r>
  <r>
    <x v="60"/>
    <s v="Denmark"/>
    <s v="UU"/>
    <x v="0"/>
  </r>
  <r>
    <x v="9"/>
    <s v="Denmark"/>
    <s v="PD"/>
    <x v="0"/>
  </r>
  <r>
    <x v="61"/>
    <s v="Denmark"/>
    <s v="DH"/>
    <x v="0"/>
  </r>
  <r>
    <x v="62"/>
    <s v="Norway"/>
    <s v="DH"/>
    <x v="0"/>
  </r>
  <r>
    <x v="63"/>
    <s v="Norway"/>
    <s v="PD"/>
    <x v="0"/>
  </r>
  <r>
    <x v="63"/>
    <s v="Norway"/>
    <s v="DH"/>
    <x v="0"/>
  </r>
  <r>
    <x v="64"/>
    <s v="Finland"/>
    <s v="DH"/>
    <x v="0"/>
  </r>
  <r>
    <x v="65"/>
    <s v="Sweden"/>
    <s v="DH"/>
    <x v="0"/>
  </r>
  <r>
    <x v="66"/>
    <s v="Norway"/>
    <s v="DH"/>
    <x v="0"/>
  </r>
  <r>
    <x v="67"/>
    <s v="Belgium"/>
    <s v="UU"/>
    <x v="2"/>
  </r>
  <r>
    <x v="68"/>
    <s v="Belgium"/>
    <s v="UU"/>
    <x v="2"/>
  </r>
  <r>
    <x v="69"/>
    <s v="Germany"/>
    <s v="UU"/>
    <x v="0"/>
  </r>
  <r>
    <x v="70"/>
    <s v="Germany"/>
    <s v="UU"/>
    <x v="0"/>
  </r>
  <r>
    <x v="71"/>
    <s v="Germany"/>
    <s v="UU"/>
    <x v="1"/>
  </r>
  <r>
    <x v="72"/>
    <s v="Germany"/>
    <s v="DH"/>
    <x v="0"/>
  </r>
  <r>
    <x v="73"/>
    <s v="Germany"/>
    <s v="RH"/>
    <x v="2"/>
  </r>
  <r>
    <x v="74"/>
    <s v="Germany"/>
    <s v="RH"/>
    <x v="2"/>
  </r>
  <r>
    <x v="75"/>
    <s v="Denmark"/>
    <s v="UU"/>
    <x v="0"/>
  </r>
  <r>
    <x v="76"/>
    <s v="Denmark"/>
    <s v="DH"/>
    <x v="0"/>
  </r>
  <r>
    <x v="77"/>
    <s v="Denmark"/>
    <s v="DH"/>
    <x v="0"/>
  </r>
  <r>
    <x v="77"/>
    <s v="Denmark"/>
    <s v="DH"/>
    <x v="0"/>
  </r>
  <r>
    <x v="78"/>
    <s v="Switzerland"/>
    <s v="DH"/>
    <x v="0"/>
  </r>
  <r>
    <x v="79"/>
    <s v="Hungary"/>
    <s v="UU"/>
    <x v="1"/>
  </r>
  <r>
    <x v="80"/>
    <s v="Hungary"/>
    <s v="UU"/>
    <x v="1"/>
  </r>
  <r>
    <x v="62"/>
    <s v="Norway"/>
    <s v="UU"/>
    <x v="0"/>
  </r>
  <r>
    <x v="62"/>
    <s v="Norway"/>
    <s v="RH"/>
    <x v="0"/>
  </r>
  <r>
    <x v="81"/>
    <s v="Norway"/>
    <s v="UU"/>
    <x v="1"/>
  </r>
  <r>
    <x v="82"/>
    <s v="Poland"/>
    <s v="UU"/>
    <x v="0"/>
  </r>
  <r>
    <x v="83"/>
    <s v="Germany"/>
    <s v="UU"/>
    <x v="0"/>
  </r>
  <r>
    <x v="84"/>
    <s v="Germany"/>
    <s v="UU"/>
    <x v="0"/>
  </r>
  <r>
    <x v="85"/>
    <s v="Germany"/>
    <s v="DH"/>
    <x v="0"/>
  </r>
  <r>
    <x v="86"/>
    <s v="Germany"/>
    <s v="UK"/>
    <x v="0"/>
  </r>
  <r>
    <x v="87"/>
    <s v="Germany"/>
    <s v="UK"/>
    <x v="0"/>
  </r>
  <r>
    <x v="88"/>
    <s v="Germany"/>
    <s v="DH"/>
    <x v="0"/>
  </r>
  <r>
    <x v="89"/>
    <s v="Germany"/>
    <s v="DH"/>
    <x v="0"/>
  </r>
  <r>
    <x v="90"/>
    <s v="Germany"/>
    <s v="UU"/>
    <x v="0"/>
  </r>
  <r>
    <x v="8"/>
    <s v="Denmark"/>
    <s v="DH"/>
    <x v="0"/>
  </r>
  <r>
    <x v="8"/>
    <s v="Denmark"/>
    <s v="UU"/>
    <x v="0"/>
  </r>
  <r>
    <x v="77"/>
    <s v="Denmark"/>
    <s v="DH"/>
    <x v="0"/>
  </r>
  <r>
    <x v="91"/>
    <s v="Denmark"/>
    <s v="DH"/>
    <x v="0"/>
  </r>
  <r>
    <x v="92"/>
    <s v="Finland"/>
    <s v="HH"/>
    <x v="0"/>
  </r>
  <r>
    <x v="93"/>
    <s v="Finland"/>
    <s v="HH"/>
    <x v="0"/>
  </r>
  <r>
    <x v="29"/>
    <s v="Germany"/>
    <s v="UU"/>
    <x v="0"/>
  </r>
  <r>
    <x v="94"/>
    <s v="Germany"/>
    <s v="DH"/>
    <x v="0"/>
  </r>
  <r>
    <x v="95"/>
    <s v="Germany"/>
    <s v="DH"/>
    <x v="0"/>
  </r>
  <r>
    <x v="96"/>
    <s v="Germany"/>
    <s v="AH"/>
    <x v="0"/>
  </r>
  <r>
    <x v="96"/>
    <s v="Germany"/>
    <s v="DH"/>
    <x v="0"/>
  </r>
  <r>
    <x v="97"/>
    <s v="Germany"/>
    <s v="DH"/>
    <x v="0"/>
  </r>
  <r>
    <x v="98"/>
    <s v="Spain"/>
    <s v="DH"/>
    <x v="0"/>
  </r>
  <r>
    <x v="99"/>
    <s v="Denmark"/>
    <s v="DH"/>
    <x v="0"/>
  </r>
  <r>
    <x v="99"/>
    <s v="Denmark"/>
    <s v="DH"/>
    <x v="0"/>
  </r>
  <r>
    <x v="100"/>
    <s v="Denmark"/>
    <s v="DH"/>
    <x v="0"/>
  </r>
  <r>
    <x v="101"/>
    <s v="Denmark"/>
    <s v="UU"/>
    <x v="2"/>
  </r>
  <r>
    <x v="102"/>
    <s v="Denmark"/>
    <s v="DH"/>
    <x v="0"/>
  </r>
  <r>
    <x v="103"/>
    <s v="Denmark"/>
    <s v="UU"/>
    <x v="1"/>
  </r>
  <r>
    <x v="104"/>
    <s v="Denmark"/>
    <s v="DH"/>
    <x v="0"/>
  </r>
  <r>
    <x v="105"/>
    <s v="Denmark"/>
    <s v="DH"/>
    <x v="0"/>
  </r>
  <r>
    <x v="106"/>
    <s v="UK"/>
    <s v="DH"/>
    <x v="0"/>
  </r>
  <r>
    <x v="106"/>
    <s v="UK"/>
    <s v="RH"/>
    <x v="0"/>
  </r>
  <r>
    <x v="107"/>
    <s v="UK"/>
    <s v="DH"/>
    <x v="0"/>
  </r>
  <r>
    <x v="108"/>
    <s v="UK"/>
    <s v="DH"/>
    <x v="0"/>
  </r>
  <r>
    <x v="109"/>
    <s v="Finland"/>
    <s v="DH"/>
    <x v="0"/>
  </r>
  <r>
    <x v="110"/>
    <s v="Finland"/>
    <s v="DH"/>
    <x v="0"/>
  </r>
  <r>
    <x v="111"/>
    <s v="Germany"/>
    <s v="UU"/>
    <x v="0"/>
  </r>
  <r>
    <x v="112"/>
    <s v="Germany"/>
    <s v="UU"/>
    <x v="0"/>
  </r>
  <r>
    <x v="113"/>
    <s v="Germany"/>
    <s v="UU"/>
    <x v="1"/>
  </r>
  <r>
    <x v="114"/>
    <s v="France"/>
    <s v="RH"/>
    <x v="2"/>
  </r>
  <r>
    <x v="115"/>
    <s v="Germany"/>
    <s v="DH"/>
    <x v="0"/>
  </r>
  <r>
    <x v="116"/>
    <s v="Denmark"/>
    <s v="DH"/>
    <x v="0"/>
  </r>
  <r>
    <x v="103"/>
    <s v="Denmark"/>
    <s v="PD"/>
    <x v="0"/>
  </r>
  <r>
    <x v="117"/>
    <s v="Poland"/>
    <s v="UU"/>
    <x v="0"/>
  </r>
  <r>
    <x v="118"/>
    <s v="Finland"/>
    <s v="DH"/>
    <x v="0"/>
  </r>
  <r>
    <x v="43"/>
    <s v="Finland"/>
    <s v="DH"/>
    <x v="0"/>
  </r>
  <r>
    <x v="43"/>
    <s v="Finland"/>
    <s v="UU"/>
    <x v="0"/>
  </r>
  <r>
    <x v="43"/>
    <s v="Finland"/>
    <s v="HH"/>
    <x v="0"/>
  </r>
  <r>
    <x v="119"/>
    <s v="Finland"/>
    <s v="DH"/>
    <x v="0"/>
  </r>
  <r>
    <x v="120"/>
    <s v="Finland"/>
    <s v="UU"/>
    <x v="0"/>
  </r>
  <r>
    <x v="120"/>
    <s v="Finland"/>
    <s v="DH"/>
    <x v="0"/>
  </r>
  <r>
    <x v="121"/>
    <s v="Finland"/>
    <s v="DH"/>
    <x v="0"/>
  </r>
  <r>
    <x v="122"/>
    <s v="Finland"/>
    <s v="UU"/>
    <x v="0"/>
  </r>
  <r>
    <x v="110"/>
    <s v="Finland"/>
    <s v="DH"/>
    <x v="0"/>
  </r>
  <r>
    <x v="110"/>
    <s v="Finland"/>
    <s v="DH"/>
    <x v="0"/>
  </r>
  <r>
    <x v="109"/>
    <s v="Finland"/>
    <s v="DH"/>
    <x v="0"/>
  </r>
  <r>
    <x v="123"/>
    <s v="Sweden"/>
    <s v="UU"/>
    <x v="1"/>
  </r>
  <r>
    <x v="124"/>
    <s v="Belgium"/>
    <s v="HH"/>
    <x v="0"/>
  </r>
  <r>
    <x v="125"/>
    <s v="Czech Republic"/>
    <s v="DH"/>
    <x v="0"/>
  </r>
  <r>
    <x v="126"/>
    <s v="Germany"/>
    <s v="UU"/>
    <x v="0"/>
  </r>
  <r>
    <x v="127"/>
    <s v="Germany"/>
    <s v="DH"/>
    <x v="0"/>
  </r>
  <r>
    <x v="127"/>
    <s v="Germany"/>
    <s v="DH"/>
    <x v="0"/>
  </r>
  <r>
    <x v="128"/>
    <s v="Germany"/>
    <s v="DH"/>
    <x v="0"/>
  </r>
  <r>
    <x v="129"/>
    <s v="Germany"/>
    <s v="DH"/>
    <x v="0"/>
  </r>
  <r>
    <x v="130"/>
    <s v="Germany"/>
    <s v="ND"/>
    <x v="2"/>
  </r>
  <r>
    <x v="51"/>
    <s v="Germany"/>
    <s v="DH"/>
    <x v="0"/>
  </r>
  <r>
    <x v="131"/>
    <s v="Germany"/>
    <s v="PD"/>
    <x v="0"/>
  </r>
  <r>
    <x v="132"/>
    <s v="Germany"/>
    <s v="UU"/>
    <x v="0"/>
  </r>
  <r>
    <x v="133"/>
    <s v="Germany"/>
    <s v="DH"/>
    <x v="0"/>
  </r>
  <r>
    <x v="101"/>
    <s v="Denmark"/>
    <s v="DH"/>
    <x v="0"/>
  </r>
  <r>
    <x v="134"/>
    <s v="Denmark"/>
    <s v="DH"/>
    <x v="0"/>
  </r>
  <r>
    <x v="106"/>
    <s v="UK"/>
    <s v="RH"/>
    <x v="0"/>
  </r>
  <r>
    <x v="106"/>
    <s v="UK"/>
    <s v="RH"/>
    <x v="0"/>
  </r>
  <r>
    <x v="135"/>
    <s v="UK"/>
    <s v="UU"/>
    <x v="0"/>
  </r>
  <r>
    <x v="136"/>
    <s v="UK"/>
    <s v="ND"/>
    <x v="0"/>
  </r>
  <r>
    <x v="137"/>
    <s v="Switzerland"/>
    <s v="DH"/>
    <x v="0"/>
  </r>
  <r>
    <x v="138"/>
    <s v="Norway"/>
    <s v="DH"/>
    <x v="0"/>
  </r>
  <r>
    <x v="139"/>
    <s v="Norway"/>
    <s v="UU"/>
    <x v="1"/>
  </r>
  <r>
    <x v="140"/>
    <s v="Russia"/>
    <s v="UU"/>
    <x v="0"/>
  </r>
  <r>
    <x v="141"/>
    <s v="Russia"/>
    <s v="DH"/>
    <x v="0"/>
  </r>
  <r>
    <x v="120"/>
    <s v="Finland"/>
    <s v="HH"/>
    <x v="0"/>
  </r>
  <r>
    <x v="119"/>
    <s v="Finland"/>
    <s v="DH"/>
    <x v="0"/>
  </r>
  <r>
    <x v="142"/>
    <s v="Finland"/>
    <s v="DH"/>
    <x v="0"/>
  </r>
  <r>
    <x v="141"/>
    <s v="Finland"/>
    <s v="UU"/>
    <x v="0"/>
  </r>
  <r>
    <x v="143"/>
    <s v="Finland"/>
    <s v="DH"/>
    <x v="0"/>
  </r>
  <r>
    <x v="144"/>
    <s v="Finland"/>
    <s v="HH"/>
    <x v="0"/>
  </r>
  <r>
    <x v="145"/>
    <s v="Sweden"/>
    <s v="UU"/>
    <x v="1"/>
  </r>
  <r>
    <x v="145"/>
    <s v="Sweden"/>
    <s v="UU"/>
    <x v="1"/>
  </r>
  <r>
    <x v="146"/>
    <s v="Sweden"/>
    <s v="DH"/>
    <x v="0"/>
  </r>
  <r>
    <x v="146"/>
    <s v="Sweden"/>
    <s v="RH"/>
    <x v="0"/>
  </r>
  <r>
    <x v="147"/>
    <s v="Sweden"/>
    <s v="DH"/>
    <x v="0"/>
  </r>
  <r>
    <x v="148"/>
    <s v="Sweden"/>
    <s v="DH"/>
    <x v="0"/>
  </r>
  <r>
    <x v="149"/>
    <s v="Sweden"/>
    <s v="DH"/>
    <x v="0"/>
  </r>
  <r>
    <x v="150"/>
    <s v="Belgium"/>
    <s v="DH"/>
    <x v="0"/>
  </r>
  <r>
    <x v="151"/>
    <s v="Germany"/>
    <s v="UU"/>
    <x v="0"/>
  </r>
  <r>
    <x v="152"/>
    <s v="Germany"/>
    <s v="RH"/>
    <x v="2"/>
  </r>
  <r>
    <x v="153"/>
    <s v="Germany"/>
    <s v="DH"/>
    <x v="0"/>
  </r>
  <r>
    <x v="127"/>
    <s v="Germany"/>
    <s v="AH"/>
    <x v="0"/>
  </r>
  <r>
    <x v="126"/>
    <s v="Germany"/>
    <s v="DH"/>
    <x v="0"/>
  </r>
  <r>
    <x v="95"/>
    <s v="Germany"/>
    <s v="DH"/>
    <x v="0"/>
  </r>
  <r>
    <x v="154"/>
    <s v="Germany"/>
    <s v="DH"/>
    <x v="0"/>
  </r>
  <r>
    <x v="9"/>
    <s v="Denmark"/>
    <s v="UU"/>
    <x v="0"/>
  </r>
  <r>
    <x v="101"/>
    <s v="Denmark"/>
    <s v="UU"/>
    <x v="0"/>
  </r>
  <r>
    <x v="133"/>
    <s v="Denmark"/>
    <s v="PD"/>
    <x v="0"/>
  </r>
  <r>
    <x v="155"/>
    <s v="Denmark"/>
    <s v="DH"/>
    <x v="0"/>
  </r>
  <r>
    <x v="156"/>
    <s v="UK"/>
    <s v="UU"/>
    <x v="0"/>
  </r>
  <r>
    <x v="157"/>
    <s v="Norway"/>
    <s v="DH"/>
    <x v="0"/>
  </r>
  <r>
    <x v="158"/>
    <s v="Norway"/>
    <s v="UU"/>
    <x v="0"/>
  </r>
  <r>
    <x v="159"/>
    <s v="Russia"/>
    <s v="DH"/>
    <x v="0"/>
  </r>
  <r>
    <x v="160"/>
    <s v="Russia"/>
    <s v="RH"/>
    <x v="2"/>
  </r>
  <r>
    <x v="119"/>
    <s v="Finland"/>
    <s v="UU"/>
    <x v="0"/>
  </r>
  <r>
    <x v="161"/>
    <s v="Finland"/>
    <s v="DH"/>
    <x v="0"/>
  </r>
  <r>
    <x v="162"/>
    <s v="Finland"/>
    <s v="DH"/>
    <x v="0"/>
  </r>
  <r>
    <x v="109"/>
    <s v="Finland"/>
    <s v="HH"/>
    <x v="0"/>
  </r>
  <r>
    <x v="163"/>
    <s v="Sweden"/>
    <s v="DH"/>
    <x v="0"/>
  </r>
  <r>
    <x v="117"/>
    <s v="Sweden"/>
    <s v="DH"/>
    <x v="0"/>
  </r>
  <r>
    <x v="117"/>
    <s v="Sweden"/>
    <s v="DH"/>
    <x v="0"/>
  </r>
  <r>
    <x v="148"/>
    <s v="Sweden"/>
    <s v="UU"/>
    <x v="1"/>
  </r>
  <r>
    <x v="148"/>
    <s v="Sweden"/>
    <s v="DH"/>
    <x v="0"/>
  </r>
  <r>
    <x v="148"/>
    <s v="Sweden"/>
    <s v="UU"/>
    <x v="1"/>
  </r>
  <r>
    <x v="164"/>
    <s v="Belgium"/>
    <s v="UU"/>
    <x v="2"/>
  </r>
  <r>
    <x v="87"/>
    <s v="Germany"/>
    <s v="DH"/>
    <x v="0"/>
  </r>
  <r>
    <x v="165"/>
    <s v="Germany"/>
    <s v="UU"/>
    <x v="0"/>
  </r>
  <r>
    <x v="15"/>
    <s v="Denmark"/>
    <s v="UU"/>
    <x v="1"/>
  </r>
  <r>
    <x v="166"/>
    <s v="Denmark"/>
    <s v="UU"/>
    <x v="0"/>
  </r>
  <r>
    <x v="167"/>
    <s v="UK"/>
    <s v="UU"/>
    <x v="0"/>
  </r>
  <r>
    <x v="168"/>
    <s v="UK"/>
    <s v="UU"/>
    <x v="0"/>
  </r>
  <r>
    <x v="169"/>
    <s v="UK"/>
    <s v="UU"/>
    <x v="1"/>
  </r>
  <r>
    <x v="169"/>
    <s v="UK"/>
    <s v="UU"/>
    <x v="1"/>
  </r>
  <r>
    <x v="170"/>
    <s v="Norway"/>
    <s v="UU"/>
    <x v="0"/>
  </r>
  <r>
    <x v="171"/>
    <s v="Ukraine"/>
    <s v="UU"/>
    <x v="0"/>
  </r>
  <r>
    <x v="172"/>
    <s v="Poland"/>
    <s v="UU"/>
    <x v="0"/>
  </r>
  <r>
    <x v="173"/>
    <s v="Finland"/>
    <s v="DH"/>
    <x v="0"/>
  </r>
  <r>
    <x v="174"/>
    <s v="Russia"/>
    <s v="DH"/>
    <x v="0"/>
  </r>
  <r>
    <x v="175"/>
    <s v="Sweden"/>
    <s v="DH"/>
    <x v="0"/>
  </r>
  <r>
    <x v="176"/>
    <s v="Czech Republic"/>
    <s v="UU"/>
    <x v="0"/>
  </r>
  <r>
    <x v="177"/>
    <s v="Germany"/>
    <s v="DH"/>
    <x v="0"/>
  </r>
  <r>
    <x v="178"/>
    <s v="Germany"/>
    <s v="DH"/>
    <x v="0"/>
  </r>
  <r>
    <x v="179"/>
    <s v="Denmark"/>
    <s v="PD"/>
    <x v="0"/>
  </r>
  <r>
    <x v="152"/>
    <s v="Denmark"/>
    <s v="DH"/>
    <x v="0"/>
  </r>
  <r>
    <x v="3"/>
    <s v="Denmark"/>
    <s v="UU"/>
    <x v="0"/>
  </r>
  <r>
    <x v="179"/>
    <s v="Denmark"/>
    <s v="DH"/>
    <x v="0"/>
  </r>
  <r>
    <x v="180"/>
    <s v="UK"/>
    <s v="DH"/>
    <x v="0"/>
  </r>
  <r>
    <x v="168"/>
    <s v="UK"/>
    <s v="UU"/>
    <x v="1"/>
  </r>
  <r>
    <x v="181"/>
    <s v="UK"/>
    <s v="ND"/>
    <x v="0"/>
  </r>
  <r>
    <x v="171"/>
    <s v="Ukraine"/>
    <s v="RH"/>
    <x v="2"/>
  </r>
  <r>
    <x v="182"/>
    <s v="Ukraine"/>
    <s v="UU"/>
    <x v="0"/>
  </r>
  <r>
    <x v="182"/>
    <s v="Ukraine"/>
    <s v="UU"/>
    <x v="0"/>
  </r>
  <r>
    <x v="144"/>
    <s v="Finland"/>
    <s v="DH"/>
    <x v="0"/>
  </r>
  <r>
    <x v="149"/>
    <s v="Sweden"/>
    <s v="UU"/>
    <x v="0"/>
  </r>
  <r>
    <x v="183"/>
    <s v="Sweden"/>
    <s v="ND"/>
    <x v="2"/>
  </r>
  <r>
    <x v="183"/>
    <s v="Sweden"/>
    <s v="UU"/>
    <x v="1"/>
  </r>
  <r>
    <x v="184"/>
    <s v="Sweden"/>
    <s v="UU"/>
    <x v="0"/>
  </r>
  <r>
    <x v="185"/>
    <s v="Sweden"/>
    <s v="PD"/>
    <x v="0"/>
  </r>
  <r>
    <x v="186"/>
    <s v="Sweden"/>
    <s v="DH"/>
    <x v="0"/>
  </r>
  <r>
    <x v="187"/>
    <s v="Sweden"/>
    <s v="RH"/>
    <x v="0"/>
  </r>
  <r>
    <x v="188"/>
    <s v="Sweden"/>
    <s v="DH"/>
    <x v="0"/>
  </r>
  <r>
    <x v="189"/>
    <s v="Sweden"/>
    <s v="DH"/>
    <x v="0"/>
  </r>
  <r>
    <x v="190"/>
    <s v="Sweden"/>
    <s v="UU"/>
    <x v="0"/>
  </r>
  <r>
    <x v="82"/>
    <s v="Sweden"/>
    <s v="DH"/>
    <x v="0"/>
  </r>
  <r>
    <x v="191"/>
    <s v="Germany"/>
    <s v="DH"/>
    <x v="0"/>
  </r>
  <r>
    <x v="88"/>
    <s v="Germany"/>
    <s v="UU"/>
    <x v="0"/>
  </r>
  <r>
    <x v="192"/>
    <s v="Denmark"/>
    <s v="UU"/>
    <x v="1"/>
  </r>
  <r>
    <x v="193"/>
    <s v="Denmark"/>
    <s v="UU"/>
    <x v="0"/>
  </r>
  <r>
    <x v="194"/>
    <s v="Denmark"/>
    <s v="DH"/>
    <x v="0"/>
  </r>
  <r>
    <x v="126"/>
    <s v="Denmark"/>
    <s v="DH"/>
    <x v="0"/>
  </r>
  <r>
    <x v="195"/>
    <s v="UK"/>
    <s v="UU"/>
    <x v="0"/>
  </r>
  <r>
    <x v="196"/>
    <s v="Finland"/>
    <s v="DH"/>
    <x v="0"/>
  </r>
  <r>
    <x v="197"/>
    <s v="Sweden"/>
    <s v="DH"/>
    <x v="0"/>
  </r>
  <r>
    <x v="198"/>
    <s v="Sweden"/>
    <s v="PD"/>
    <x v="0"/>
  </r>
  <r>
    <x v="199"/>
    <s v="Sweden"/>
    <s v="DH"/>
    <x v="0"/>
  </r>
  <r>
    <x v="200"/>
    <s v="Sweden"/>
    <s v="DH"/>
    <x v="0"/>
  </r>
  <r>
    <x v="201"/>
    <s v="Sweden"/>
    <s v="DH"/>
    <x v="0"/>
  </r>
  <r>
    <x v="202"/>
    <s v="Sweden"/>
    <s v="AH"/>
    <x v="0"/>
  </r>
  <r>
    <x v="185"/>
    <s v="Sweden"/>
    <s v="DH"/>
    <x v="0"/>
  </r>
  <r>
    <x v="185"/>
    <s v="Sweden"/>
    <s v="DH"/>
    <x v="0"/>
  </r>
  <r>
    <x v="203"/>
    <s v="Sweden"/>
    <s v="UU"/>
    <x v="0"/>
  </r>
  <r>
    <x v="204"/>
    <s v="Sweden"/>
    <s v="AH"/>
    <x v="1"/>
  </r>
  <r>
    <x v="205"/>
    <s v="Sweden"/>
    <s v="DH"/>
    <x v="0"/>
  </r>
  <r>
    <x v="206"/>
    <s v="Sweden"/>
    <s v="PD"/>
    <x v="0"/>
  </r>
  <r>
    <x v="207"/>
    <s v="Sweden"/>
    <s v="DH"/>
    <x v="0"/>
  </r>
  <r>
    <x v="208"/>
    <s v="Sweden"/>
    <s v="DH"/>
    <x v="0"/>
  </r>
  <r>
    <x v="209"/>
    <s v="Czech Republic"/>
    <s v="DH"/>
    <x v="0"/>
  </r>
  <r>
    <x v="209"/>
    <s v="Czech Republic"/>
    <s v="DH"/>
    <x v="0"/>
  </r>
  <r>
    <x v="69"/>
    <s v="Germany"/>
    <s v="PD"/>
    <x v="0"/>
  </r>
  <r>
    <x v="210"/>
    <s v="Germany"/>
    <s v="UU"/>
    <x v="0"/>
  </r>
  <r>
    <x v="211"/>
    <s v="Germany"/>
    <s v="UU"/>
    <x v="0"/>
  </r>
  <r>
    <x v="212"/>
    <s v="Denmark"/>
    <s v="UU"/>
    <x v="0"/>
  </r>
  <r>
    <x v="61"/>
    <s v="Denmark"/>
    <s v="UU"/>
    <x v="0"/>
  </r>
  <r>
    <x v="213"/>
    <s v="Denmark"/>
    <s v="UU"/>
    <x v="0"/>
  </r>
  <r>
    <x v="214"/>
    <s v="UK"/>
    <s v="DH"/>
    <x v="0"/>
  </r>
  <r>
    <x v="215"/>
    <s v="UK"/>
    <s v="UU"/>
    <x v="0"/>
  </r>
  <r>
    <x v="216"/>
    <s v="UK"/>
    <s v="UU"/>
    <x v="0"/>
  </r>
  <r>
    <x v="217"/>
    <s v="UK"/>
    <s v="UU"/>
    <x v="0"/>
  </r>
  <r>
    <x v="218"/>
    <s v="UK"/>
    <s v="UU"/>
    <x v="0"/>
  </r>
  <r>
    <x v="219"/>
    <s v="UK"/>
    <s v="DH"/>
    <x v="0"/>
  </r>
  <r>
    <x v="220"/>
    <s v="Norway"/>
    <s v="AH"/>
    <x v="0"/>
  </r>
  <r>
    <x v="185"/>
    <s v="Sweden"/>
    <s v="UU"/>
    <x v="1"/>
  </r>
  <r>
    <x v="221"/>
    <s v="Sweden"/>
    <s v="DH"/>
    <x v="0"/>
  </r>
  <r>
    <x v="222"/>
    <s v="Sweden"/>
    <s v="DH"/>
    <x v="0"/>
  </r>
  <r>
    <x v="178"/>
    <s v="Sweden"/>
    <s v="DH"/>
    <x v="0"/>
  </r>
  <r>
    <x v="200"/>
    <s v="Sweden"/>
    <s v="UU"/>
    <x v="0"/>
  </r>
  <r>
    <x v="223"/>
    <s v="Sweden"/>
    <s v="DH"/>
    <x v="0"/>
  </r>
  <r>
    <x v="224"/>
    <s v="Sweden"/>
    <s v="DH"/>
    <x v="0"/>
  </r>
  <r>
    <x v="225"/>
    <s v="Sweden"/>
    <s v="DH"/>
    <x v="0"/>
  </r>
  <r>
    <x v="226"/>
    <s v="Sweden"/>
    <s v="UU"/>
    <x v="0"/>
  </r>
  <r>
    <x v="227"/>
    <s v="Sweden"/>
    <s v="DH"/>
    <x v="0"/>
  </r>
  <r>
    <x v="228"/>
    <s v="Germany"/>
    <s v="DH"/>
    <x v="0"/>
  </r>
  <r>
    <x v="229"/>
    <s v="Denmark"/>
    <s v="UU"/>
    <x v="0"/>
  </r>
  <r>
    <x v="25"/>
    <s v="Denmark"/>
    <s v="UU"/>
    <x v="0"/>
  </r>
  <r>
    <x v="230"/>
    <s v="Denmark"/>
    <s v="UU"/>
    <x v="0"/>
  </r>
  <r>
    <x v="230"/>
    <s v="Denmark"/>
    <s v="DH"/>
    <x v="0"/>
  </r>
  <r>
    <x v="230"/>
    <s v="Denmark"/>
    <s v="DH"/>
    <x v="0"/>
  </r>
  <r>
    <x v="231"/>
    <s v="UK"/>
    <s v="UU"/>
    <x v="1"/>
  </r>
  <r>
    <x v="167"/>
    <s v="UK"/>
    <s v="DH"/>
    <x v="0"/>
  </r>
  <r>
    <x v="232"/>
    <s v="Norway"/>
    <s v="PD"/>
    <x v="0"/>
  </r>
  <r>
    <x v="233"/>
    <s v="Sweden"/>
    <s v="DH"/>
    <x v="0"/>
  </r>
  <r>
    <x v="234"/>
    <s v="Sweden"/>
    <s v="DH"/>
    <x v="0"/>
  </r>
  <r>
    <x v="234"/>
    <s v="Sweden"/>
    <s v="AH"/>
    <x v="0"/>
  </r>
  <r>
    <x v="235"/>
    <s v="Norway"/>
    <s v="AH"/>
    <x v="2"/>
  </r>
  <r>
    <x v="236"/>
    <s v="Sweden"/>
    <s v="AH"/>
    <x v="0"/>
  </r>
  <r>
    <x v="237"/>
    <s v="Sweden"/>
    <s v="DH"/>
    <x v="0"/>
  </r>
  <r>
    <x v="238"/>
    <s v="Sweden"/>
    <s v="UU"/>
    <x v="1"/>
  </r>
  <r>
    <x v="100"/>
    <s v="Sweden"/>
    <s v="UU"/>
    <x v="0"/>
  </r>
  <r>
    <x v="100"/>
    <s v="Sweden"/>
    <s v="UU"/>
    <x v="1"/>
  </r>
  <r>
    <x v="100"/>
    <s v="Sweden"/>
    <s v="DH"/>
    <x v="0"/>
  </r>
  <r>
    <x v="239"/>
    <s v="Sweden"/>
    <s v="DH"/>
    <x v="0"/>
  </r>
  <r>
    <x v="240"/>
    <s v="Sweden"/>
    <s v="DH"/>
    <x v="0"/>
  </r>
  <r>
    <x v="241"/>
    <s v="Sweden"/>
    <s v="DH"/>
    <x v="0"/>
  </r>
  <r>
    <x v="200"/>
    <s v="Sweden"/>
    <s v="UU"/>
    <x v="0"/>
  </r>
  <r>
    <x v="242"/>
    <s v="Sweden"/>
    <s v="UU"/>
    <x v="0"/>
  </r>
  <r>
    <x v="243"/>
    <s v="Sweden"/>
    <s v="DH"/>
    <x v="0"/>
  </r>
  <r>
    <x v="244"/>
    <s v="Czech Republic"/>
    <s v="DH"/>
    <x v="0"/>
  </r>
  <r>
    <x v="245"/>
    <s v="Czech Republic"/>
    <s v="DH"/>
    <x v="0"/>
  </r>
  <r>
    <x v="61"/>
    <s v="Denmark"/>
    <s v="DH"/>
    <x v="0"/>
  </r>
  <r>
    <x v="61"/>
    <s v="Denmark"/>
    <s v="DH"/>
    <x v="0"/>
  </r>
  <r>
    <x v="25"/>
    <s v="Denmark"/>
    <s v="DH"/>
    <x v="0"/>
  </r>
  <r>
    <x v="246"/>
    <s v="Denmark"/>
    <s v="DH"/>
    <x v="0"/>
  </r>
  <r>
    <x v="247"/>
    <s v="UK"/>
    <s v="UU"/>
    <x v="0"/>
  </r>
  <r>
    <x v="248"/>
    <s v="UK"/>
    <s v="UU"/>
    <x v="0"/>
  </r>
  <r>
    <x v="249"/>
    <s v="Norway"/>
    <s v="RH"/>
    <x v="0"/>
  </r>
  <r>
    <x v="62"/>
    <s v="Norway"/>
    <s v="DH"/>
    <x v="0"/>
  </r>
  <r>
    <x v="250"/>
    <s v="Norway"/>
    <s v="PD"/>
    <x v="0"/>
  </r>
  <r>
    <x v="232"/>
    <s v="Norway"/>
    <s v="UU"/>
    <x v="0"/>
  </r>
  <r>
    <x v="232"/>
    <s v="Norway"/>
    <s v="UU"/>
    <x v="0"/>
  </r>
  <r>
    <x v="251"/>
    <s v="Norway"/>
    <s v="UU"/>
    <x v="1"/>
  </r>
  <r>
    <x v="251"/>
    <s v="Norway"/>
    <s v="RH"/>
    <x v="1"/>
  </r>
  <r>
    <x v="232"/>
    <s v="Norway"/>
    <s v="AH"/>
    <x v="0"/>
  </r>
  <r>
    <x v="38"/>
    <s v="Sweden"/>
    <s v="RH"/>
    <x v="1"/>
  </r>
  <r>
    <x v="252"/>
    <s v="Sweden"/>
    <s v="UU"/>
    <x v="1"/>
  </r>
  <r>
    <x v="253"/>
    <s v="Sweden"/>
    <s v="DH"/>
    <x v="0"/>
  </r>
  <r>
    <x v="254"/>
    <s v="Sweden"/>
    <s v="DH"/>
    <x v="0"/>
  </r>
  <r>
    <x v="255"/>
    <s v="Sweden"/>
    <s v="DH"/>
    <x v="0"/>
  </r>
  <r>
    <x v="256"/>
    <s v="Sweden"/>
    <s v="DH"/>
    <x v="0"/>
  </r>
  <r>
    <x v="257"/>
    <s v="Sweden"/>
    <s v="UU"/>
    <x v="0"/>
  </r>
  <r>
    <x v="258"/>
    <s v="Sweden"/>
    <s v="DH"/>
    <x v="0"/>
  </r>
  <r>
    <x v="259"/>
    <s v="Czech Republic"/>
    <s v="DH"/>
    <x v="0"/>
  </r>
  <r>
    <x v="260"/>
    <s v="Czech Republic"/>
    <s v="DH"/>
    <x v="0"/>
  </r>
  <r>
    <x v="61"/>
    <s v="Denmark"/>
    <s v="UU"/>
    <x v="0"/>
  </r>
  <r>
    <x v="261"/>
    <s v="UK"/>
    <s v="DH"/>
    <x v="0"/>
  </r>
  <r>
    <x v="262"/>
    <s v="UK"/>
    <s v="AH"/>
    <x v="0"/>
  </r>
  <r>
    <x v="232"/>
    <s v="Norway"/>
    <s v="DH"/>
    <x v="0"/>
  </r>
  <r>
    <x v="232"/>
    <s v="Norway"/>
    <s v="PD"/>
    <x v="0"/>
  </r>
  <r>
    <x v="232"/>
    <s v="Norway"/>
    <s v="AH"/>
    <x v="0"/>
  </r>
  <r>
    <x v="232"/>
    <s v="Norway"/>
    <s v="DH"/>
    <x v="0"/>
  </r>
  <r>
    <x v="232"/>
    <s v="Norway"/>
    <s v="RH"/>
    <x v="0"/>
  </r>
  <r>
    <x v="263"/>
    <s v="Norway"/>
    <s v="UU"/>
    <x v="0"/>
  </r>
  <r>
    <x v="264"/>
    <s v="Norway"/>
    <s v="AH"/>
    <x v="0"/>
  </r>
  <r>
    <x v="265"/>
    <s v="Norway"/>
    <s v="PD"/>
    <x v="0"/>
  </r>
  <r>
    <x v="232"/>
    <s v="Norway"/>
    <s v="PD"/>
    <x v="0"/>
  </r>
  <r>
    <x v="232"/>
    <s v="Norway"/>
    <s v="AH"/>
    <x v="0"/>
  </r>
  <r>
    <x v="232"/>
    <s v="Norway"/>
    <s v="AH"/>
    <x v="0"/>
  </r>
  <r>
    <x v="154"/>
    <s v="Sweden"/>
    <s v="UU"/>
    <x v="0"/>
  </r>
  <r>
    <x v="97"/>
    <s v="Sweden"/>
    <s v="DH"/>
    <x v="0"/>
  </r>
  <r>
    <x v="226"/>
    <s v="Sweden"/>
    <s v="DH"/>
    <x v="0"/>
  </r>
  <r>
    <x v="266"/>
    <s v="Sweden"/>
    <s v="AH"/>
    <x v="0"/>
  </r>
  <r>
    <x v="266"/>
    <s v="Sweden"/>
    <s v="DH"/>
    <x v="0"/>
  </r>
  <r>
    <x v="267"/>
    <s v="Sweden"/>
    <s v="DH"/>
    <x v="0"/>
  </r>
  <r>
    <x v="222"/>
    <s v="Sweden"/>
    <s v="DH"/>
    <x v="0"/>
  </r>
  <r>
    <x v="268"/>
    <s v="Sweden"/>
    <s v="UU"/>
    <x v="1"/>
  </r>
  <r>
    <x v="269"/>
    <s v="Sweden"/>
    <s v="RH"/>
    <x v="2"/>
  </r>
  <r>
    <x v="148"/>
    <s v="Sweden"/>
    <s v="UU"/>
    <x v="0"/>
  </r>
  <r>
    <x v="270"/>
    <s v="Sweden"/>
    <s v="UU"/>
    <x v="1"/>
  </r>
  <r>
    <x v="271"/>
    <s v="Sweden"/>
    <s v="UU"/>
    <x v="0"/>
  </r>
  <r>
    <x v="272"/>
    <s v="Sweden"/>
    <s v="DH"/>
    <x v="0"/>
  </r>
  <r>
    <x v="269"/>
    <s v="Sweden"/>
    <s v="PD"/>
    <x v="0"/>
  </r>
  <r>
    <x v="273"/>
    <s v="Sweden"/>
    <s v="DH"/>
    <x v="0"/>
  </r>
  <r>
    <x v="274"/>
    <s v="Sweden"/>
    <s v="DH"/>
    <x v="0"/>
  </r>
  <r>
    <x v="275"/>
    <s v="Czech Republic"/>
    <s v="RH"/>
    <x v="2"/>
  </r>
  <r>
    <x v="231"/>
    <s v="UK"/>
    <s v="UU"/>
    <x v="0"/>
  </r>
  <r>
    <x v="102"/>
    <s v="Norway"/>
    <s v="DH"/>
    <x v="0"/>
  </r>
  <r>
    <x v="263"/>
    <s v="Norway"/>
    <s v="AH"/>
    <x v="0"/>
  </r>
  <r>
    <x v="263"/>
    <s v="Norway"/>
    <s v="DH"/>
    <x v="0"/>
  </r>
  <r>
    <x v="276"/>
    <s v="Norway"/>
    <s v="RH"/>
    <x v="2"/>
  </r>
  <r>
    <x v="277"/>
    <s v="Norway"/>
    <s v="DH"/>
    <x v="0"/>
  </r>
  <r>
    <x v="278"/>
    <s v="Norway"/>
    <s v="DH"/>
    <x v="0"/>
  </r>
  <r>
    <x v="232"/>
    <s v="Norway"/>
    <s v="DH"/>
    <x v="0"/>
  </r>
  <r>
    <x v="232"/>
    <s v="Norway"/>
    <s v="UU"/>
    <x v="0"/>
  </r>
  <r>
    <x v="232"/>
    <s v="Norway"/>
    <s v="PD"/>
    <x v="0"/>
  </r>
  <r>
    <x v="232"/>
    <s v="Norway"/>
    <s v="DH"/>
    <x v="0"/>
  </r>
  <r>
    <x v="232"/>
    <s v="Norway"/>
    <s v="HH"/>
    <x v="0"/>
  </r>
  <r>
    <x v="232"/>
    <s v="Norway"/>
    <s v="PD"/>
    <x v="0"/>
  </r>
  <r>
    <x v="232"/>
    <s v="Norway"/>
    <s v="UU"/>
    <x v="0"/>
  </r>
  <r>
    <x v="232"/>
    <s v="Norway"/>
    <s v="HH"/>
    <x v="0"/>
  </r>
  <r>
    <x v="279"/>
    <s v="Sweden"/>
    <s v="DH"/>
    <x v="0"/>
  </r>
  <r>
    <x v="191"/>
    <s v="Sweden"/>
    <s v="DH"/>
    <x v="0"/>
  </r>
  <r>
    <x v="280"/>
    <s v="Sweden"/>
    <s v="DH"/>
    <x v="0"/>
  </r>
  <r>
    <x v="208"/>
    <s v="Sweden"/>
    <s v="DH"/>
    <x v="0"/>
  </r>
  <r>
    <x v="281"/>
    <s v="Sweden"/>
    <s v="UU"/>
    <x v="0"/>
  </r>
  <r>
    <x v="282"/>
    <s v="Sweden"/>
    <s v="DH"/>
    <x v="0"/>
  </r>
  <r>
    <x v="283"/>
    <s v="Sweden"/>
    <s v="DH"/>
    <x v="0"/>
  </r>
  <r>
    <x v="284"/>
    <s v="Sweden"/>
    <s v="DH"/>
    <x v="0"/>
  </r>
  <r>
    <x v="273"/>
    <s v="Sweden"/>
    <s v="RH"/>
    <x v="0"/>
  </r>
  <r>
    <x v="72"/>
    <s v="Sweden"/>
    <s v="DH"/>
    <x v="0"/>
  </r>
  <r>
    <x v="221"/>
    <s v="Sweden"/>
    <s v="DH"/>
    <x v="0"/>
  </r>
  <r>
    <x v="285"/>
    <s v="Belgium"/>
    <s v="UU"/>
    <x v="2"/>
  </r>
  <r>
    <x v="124"/>
    <s v="Belgium"/>
    <s v="UU"/>
    <x v="2"/>
  </r>
  <r>
    <x v="286"/>
    <s v="Czech Republic"/>
    <s v="DH"/>
    <x v="0"/>
  </r>
  <r>
    <x v="287"/>
    <s v="UK"/>
    <s v="UU"/>
    <x v="0"/>
  </r>
  <r>
    <x v="288"/>
    <s v="UK"/>
    <s v="UU"/>
    <x v="0"/>
  </r>
  <r>
    <x v="289"/>
    <s v="Norway"/>
    <s v="DH"/>
    <x v="0"/>
  </r>
  <r>
    <x v="290"/>
    <s v="Norway"/>
    <s v="DH"/>
    <x v="0"/>
  </r>
  <r>
    <x v="232"/>
    <s v="Norway"/>
    <s v="PD"/>
    <x v="0"/>
  </r>
  <r>
    <x v="232"/>
    <s v="Norway"/>
    <s v="AH"/>
    <x v="0"/>
  </r>
  <r>
    <x v="232"/>
    <s v="Norway"/>
    <s v="RH"/>
    <x v="2"/>
  </r>
  <r>
    <x v="232"/>
    <s v="Norway"/>
    <s v="DH"/>
    <x v="0"/>
  </r>
  <r>
    <x v="232"/>
    <s v="Norway"/>
    <s v="RH"/>
    <x v="2"/>
  </r>
  <r>
    <x v="254"/>
    <s v="Sweden"/>
    <s v="DH"/>
    <x v="0"/>
  </r>
  <r>
    <x v="291"/>
    <s v="Sweden"/>
    <s v="AH"/>
    <x v="0"/>
  </r>
  <r>
    <x v="292"/>
    <s v="Sweden"/>
    <s v="DH"/>
    <x v="0"/>
  </r>
  <r>
    <x v="223"/>
    <s v="Sweden"/>
    <s v="DH"/>
    <x v="0"/>
  </r>
  <r>
    <x v="116"/>
    <s v="Sweden"/>
    <s v="UU"/>
    <x v="1"/>
  </r>
  <r>
    <x v="259"/>
    <s v="Sweden"/>
    <s v="DH"/>
    <x v="0"/>
  </r>
  <r>
    <x v="293"/>
    <s v="Sweden"/>
    <s v="AH"/>
    <x v="1"/>
  </r>
  <r>
    <x v="294"/>
    <s v="Sweden"/>
    <s v="DH"/>
    <x v="0"/>
  </r>
  <r>
    <x v="208"/>
    <s v="Sweden"/>
    <s v="DH"/>
    <x v="0"/>
  </r>
  <r>
    <x v="295"/>
    <s v="Sweden"/>
    <s v="DH"/>
    <x v="0"/>
  </r>
  <r>
    <x v="189"/>
    <s v="Sweden"/>
    <s v="RH"/>
    <x v="1"/>
  </r>
  <r>
    <x v="296"/>
    <s v="Sweden"/>
    <s v="AH"/>
    <x v="1"/>
  </r>
  <r>
    <x v="297"/>
    <s v="Sweden"/>
    <s v="UU"/>
    <x v="0"/>
  </r>
  <r>
    <x v="298"/>
    <s v="Sweden"/>
    <s v="DH"/>
    <x v="0"/>
  </r>
  <r>
    <x v="299"/>
    <s v="Sweden"/>
    <s v="DH"/>
    <x v="0"/>
  </r>
  <r>
    <x v="299"/>
    <s v="Sweden"/>
    <s v="AH"/>
    <x v="0"/>
  </r>
  <r>
    <x v="297"/>
    <s v="Sweden"/>
    <s v="DH"/>
    <x v="0"/>
  </r>
  <r>
    <x v="300"/>
    <s v="Sweden"/>
    <s v="UU"/>
    <x v="0"/>
  </r>
  <r>
    <x v="301"/>
    <s v="Sweden"/>
    <s v="DH"/>
    <x v="0"/>
  </r>
  <r>
    <x v="302"/>
    <s v="Sweden"/>
    <s v="DH"/>
    <x v="0"/>
  </r>
  <r>
    <x v="303"/>
    <s v="Sweden"/>
    <s v="DH"/>
    <x v="0"/>
  </r>
  <r>
    <x v="304"/>
    <s v="Sweden"/>
    <s v="DH"/>
    <x v="0"/>
  </r>
  <r>
    <x v="305"/>
    <s v="Sweden"/>
    <s v="UU"/>
    <x v="0"/>
  </r>
  <r>
    <x v="246"/>
    <s v="Sweden"/>
    <s v="DH"/>
    <x v="0"/>
  </r>
  <r>
    <x v="306"/>
    <s v="Sweden"/>
    <s v="DH"/>
    <x v="0"/>
  </r>
  <r>
    <x v="307"/>
    <s v="Sweden"/>
    <s v="UU"/>
    <x v="0"/>
  </r>
  <r>
    <x v="308"/>
    <s v="Sweden"/>
    <s v="UU"/>
    <x v="1"/>
  </r>
  <r>
    <x v="197"/>
    <s v="Czech Republic"/>
    <s v="DH"/>
    <x v="0"/>
  </r>
  <r>
    <x v="197"/>
    <s v="Czech Republic"/>
    <s v="DH"/>
    <x v="0"/>
  </r>
  <r>
    <x v="56"/>
    <s v="Czech Republic"/>
    <s v="DH"/>
    <x v="0"/>
  </r>
  <r>
    <x v="24"/>
    <s v="Czech Republic"/>
    <s v="DH"/>
    <x v="0"/>
  </r>
  <r>
    <x v="309"/>
    <s v="Denmark"/>
    <s v="DH"/>
    <x v="0"/>
  </r>
  <r>
    <x v="6"/>
    <s v="Denmark"/>
    <s v="DH"/>
    <x v="0"/>
  </r>
  <r>
    <x v="310"/>
    <s v="Denmark"/>
    <s v="DH"/>
    <x v="0"/>
  </r>
  <r>
    <x v="311"/>
    <s v="UK"/>
    <s v="UU"/>
    <x v="0"/>
  </r>
  <r>
    <x v="312"/>
    <s v="UK"/>
    <s v="UU"/>
    <x v="0"/>
  </r>
  <r>
    <x v="313"/>
    <s v="UK"/>
    <s v="DH"/>
    <x v="0"/>
  </r>
  <r>
    <x v="314"/>
    <s v="Norway"/>
    <s v="UU"/>
    <x v="1"/>
  </r>
  <r>
    <x v="158"/>
    <s v="Norway"/>
    <s v="DH"/>
    <x v="0"/>
  </r>
  <r>
    <x v="315"/>
    <s v="Norway"/>
    <s v="RH"/>
    <x v="0"/>
  </r>
  <r>
    <x v="128"/>
    <s v="Norway"/>
    <s v="UU"/>
    <x v="0"/>
  </r>
  <r>
    <x v="232"/>
    <s v="Norway"/>
    <s v="RH"/>
    <x v="2"/>
  </r>
  <r>
    <x v="232"/>
    <s v="Norway"/>
    <s v="UU"/>
    <x v="0"/>
  </r>
  <r>
    <x v="232"/>
    <s v="Norway"/>
    <s v="DH"/>
    <x v="0"/>
  </r>
  <r>
    <x v="232"/>
    <s v="Norway"/>
    <s v="DH"/>
    <x v="0"/>
  </r>
  <r>
    <x v="232"/>
    <s v="Norway"/>
    <s v="DH"/>
    <x v="0"/>
  </r>
  <r>
    <x v="232"/>
    <s v="Norway"/>
    <s v="DH"/>
    <x v="0"/>
  </r>
  <r>
    <x v="23"/>
    <s v="Norway"/>
    <s v="DH"/>
    <x v="0"/>
  </r>
  <r>
    <x v="292"/>
    <s v="Sweden"/>
    <s v="DH"/>
    <x v="0"/>
  </r>
  <r>
    <x v="255"/>
    <s v="Sweden"/>
    <s v="DH"/>
    <x v="0"/>
  </r>
  <r>
    <x v="255"/>
    <s v="Sweden"/>
    <s v="DH"/>
    <x v="0"/>
  </r>
  <r>
    <x v="112"/>
    <s v="Sweden"/>
    <s v="UU"/>
    <x v="0"/>
  </r>
  <r>
    <x v="178"/>
    <s v="Sweden"/>
    <s v="DH"/>
    <x v="0"/>
  </r>
  <r>
    <x v="316"/>
    <s v="Sweden"/>
    <s v="DH"/>
    <x v="0"/>
  </r>
  <r>
    <x v="178"/>
    <s v="Sweden"/>
    <s v="DH"/>
    <x v="0"/>
  </r>
  <r>
    <x v="97"/>
    <s v="Sweden"/>
    <s v="DH"/>
    <x v="0"/>
  </r>
  <r>
    <x v="291"/>
    <s v="Sweden"/>
    <s v="AH"/>
    <x v="0"/>
  </r>
  <r>
    <x v="299"/>
    <s v="Sweden"/>
    <s v="DH"/>
    <x v="0"/>
  </r>
  <r>
    <x v="299"/>
    <s v="Sweden"/>
    <s v="AH"/>
    <x v="0"/>
  </r>
  <r>
    <x v="299"/>
    <s v="Sweden"/>
    <s v="AH"/>
    <x v="0"/>
  </r>
  <r>
    <x v="317"/>
    <s v="Sweden"/>
    <s v="DH"/>
    <x v="0"/>
  </r>
  <r>
    <x v="318"/>
    <s v="Sweden"/>
    <s v="UU"/>
    <x v="0"/>
  </r>
  <r>
    <x v="319"/>
    <s v="Sweden"/>
    <s v="UU"/>
    <x v="0"/>
  </r>
  <r>
    <x v="320"/>
    <s v="Sweden"/>
    <s v="DH"/>
    <x v="0"/>
  </r>
  <r>
    <x v="308"/>
    <s v="Sweden"/>
    <s v="DH"/>
    <x v="0"/>
  </r>
  <r>
    <x v="303"/>
    <s v="Sweden"/>
    <s v="DH"/>
    <x v="0"/>
  </r>
  <r>
    <x v="321"/>
    <s v="Sweden"/>
    <s v="DH"/>
    <x v="0"/>
  </r>
  <r>
    <x v="259"/>
    <s v="Sweden"/>
    <s v="DH"/>
    <x v="0"/>
  </r>
  <r>
    <x v="237"/>
    <s v="Sweden"/>
    <s v="UU"/>
    <x v="0"/>
  </r>
  <r>
    <x v="321"/>
    <s v="Sweden"/>
    <s v="ND"/>
    <x v="0"/>
  </r>
  <r>
    <x v="321"/>
    <s v="Sweden"/>
    <s v="UU"/>
    <x v="0"/>
  </r>
  <r>
    <x v="322"/>
    <s v="Sweden"/>
    <s v="UU"/>
    <x v="0"/>
  </r>
  <r>
    <x v="323"/>
    <s v="Sweden"/>
    <s v="DH"/>
    <x v="0"/>
  </r>
  <r>
    <x v="324"/>
    <s v="Sweden"/>
    <s v="DH"/>
    <x v="2"/>
  </r>
  <r>
    <x v="325"/>
    <s v="Sweden"/>
    <s v="DH"/>
    <x v="0"/>
  </r>
  <r>
    <x v="326"/>
    <s v="Sweden"/>
    <s v="DH"/>
    <x v="0"/>
  </r>
  <r>
    <x v="233"/>
    <s v="Sweden"/>
    <s v="DH"/>
    <x v="0"/>
  </r>
  <r>
    <x v="284"/>
    <s v="Sweden"/>
    <s v="DH"/>
    <x v="0"/>
  </r>
  <r>
    <x v="284"/>
    <s v="Sweden"/>
    <s v="DH"/>
    <x v="0"/>
  </r>
  <r>
    <x v="327"/>
    <s v="Sweden"/>
    <s v="DH"/>
    <x v="0"/>
  </r>
  <r>
    <x v="328"/>
    <s v="Czech Republic"/>
    <s v="DH"/>
    <x v="0"/>
  </r>
  <r>
    <x v="329"/>
    <s v="Czech Republic"/>
    <s v="DH"/>
    <x v="0"/>
  </r>
  <r>
    <x v="75"/>
    <s v="Germany"/>
    <s v="AH"/>
    <x v="0"/>
  </r>
  <r>
    <x v="330"/>
    <s v="UK"/>
    <s v="RH"/>
    <x v="0"/>
  </r>
  <r>
    <x v="331"/>
    <s v="UK"/>
    <s v="UU"/>
    <x v="0"/>
  </r>
  <r>
    <x v="332"/>
    <s v="UK"/>
    <s v="DH"/>
    <x v="0"/>
  </r>
  <r>
    <x v="22"/>
    <s v="Switzerland"/>
    <s v="PD"/>
    <x v="0"/>
  </r>
  <r>
    <x v="232"/>
    <s v="Norway"/>
    <s v="DH"/>
    <x v="0"/>
  </r>
  <r>
    <x v="333"/>
    <s v="Finland"/>
    <s v="UU"/>
    <x v="0"/>
  </r>
  <r>
    <x v="222"/>
    <s v="Sweden"/>
    <s v="DH"/>
    <x v="0"/>
  </r>
  <r>
    <x v="116"/>
    <s v="Sweden"/>
    <s v="DH"/>
    <x v="0"/>
  </r>
  <r>
    <x v="334"/>
    <s v="Sweden"/>
    <s v="RH"/>
    <x v="0"/>
  </r>
  <r>
    <x v="274"/>
    <s v="Sweden"/>
    <s v="AH"/>
    <x v="0"/>
  </r>
  <r>
    <x v="335"/>
    <s v="Sweden"/>
    <s v="DH"/>
    <x v="0"/>
  </r>
  <r>
    <x v="336"/>
    <s v="Sweden"/>
    <s v="DH"/>
    <x v="0"/>
  </r>
  <r>
    <x v="337"/>
    <s v="Sweden"/>
    <s v="DH"/>
    <x v="0"/>
  </r>
  <r>
    <x v="322"/>
    <s v="Sweden"/>
    <s v="DH"/>
    <x v="0"/>
  </r>
  <r>
    <x v="338"/>
    <s v="Sweden"/>
    <s v="DH"/>
    <x v="0"/>
  </r>
  <r>
    <x v="339"/>
    <s v="Sweden"/>
    <s v="DH"/>
    <x v="0"/>
  </r>
  <r>
    <x v="340"/>
    <s v="Sweden"/>
    <s v="DH"/>
    <x v="0"/>
  </r>
  <r>
    <x v="341"/>
    <s v="Sweden"/>
    <s v="UU"/>
    <x v="1"/>
  </r>
  <r>
    <x v="324"/>
    <s v="Sweden"/>
    <s v="UU"/>
    <x v="1"/>
  </r>
  <r>
    <x v="324"/>
    <s v="Sweden"/>
    <s v="UU"/>
    <x v="0"/>
  </r>
  <r>
    <x v="284"/>
    <s v="Sweden"/>
    <s v="DH"/>
    <x v="0"/>
  </r>
  <r>
    <x v="342"/>
    <s v="Czech Republic"/>
    <s v="DH"/>
    <x v="0"/>
  </r>
  <r>
    <x v="343"/>
    <s v="Germany"/>
    <s v="UU"/>
    <x v="0"/>
  </r>
  <r>
    <x v="8"/>
    <s v="Denmark"/>
    <s v="UU"/>
    <x v="0"/>
  </r>
  <r>
    <x v="5"/>
    <s v="Denmark"/>
    <s v="DH"/>
    <x v="0"/>
  </r>
  <r>
    <x v="344"/>
    <s v="Denmark"/>
    <s v="DH"/>
    <x v="0"/>
  </r>
  <r>
    <x v="345"/>
    <s v="Denmark"/>
    <s v="DH"/>
    <x v="0"/>
  </r>
  <r>
    <x v="346"/>
    <s v="UK"/>
    <s v="DH"/>
    <x v="0"/>
  </r>
  <r>
    <x v="347"/>
    <s v="UK"/>
    <s v="UU"/>
    <x v="0"/>
  </r>
  <r>
    <x v="348"/>
    <s v="UK"/>
    <s v="RH"/>
    <x v="0"/>
  </r>
  <r>
    <x v="17"/>
    <s v="UK"/>
    <s v="DH"/>
    <x v="0"/>
  </r>
  <r>
    <x v="349"/>
    <s v="UK"/>
    <s v="DH"/>
    <x v="0"/>
  </r>
  <r>
    <x v="350"/>
    <s v="UK"/>
    <s v="UU"/>
    <x v="0"/>
  </r>
  <r>
    <x v="351"/>
    <s v="Norway"/>
    <s v="UU"/>
    <x v="0"/>
  </r>
  <r>
    <x v="351"/>
    <s v="Norway"/>
    <s v="UU"/>
    <x v="0"/>
  </r>
  <r>
    <x v="352"/>
    <s v="Norway"/>
    <s v="DH"/>
    <x v="0"/>
  </r>
  <r>
    <x v="353"/>
    <s v="Norway"/>
    <s v="UU"/>
    <x v="0"/>
  </r>
  <r>
    <x v="353"/>
    <s v="Norway"/>
    <s v="UU"/>
    <x v="0"/>
  </r>
  <r>
    <x v="263"/>
    <s v="Norway"/>
    <s v="DH"/>
    <x v="0"/>
  </r>
  <r>
    <x v="263"/>
    <s v="Norway"/>
    <s v="DH"/>
    <x v="0"/>
  </r>
  <r>
    <x v="226"/>
    <s v="Norway"/>
    <s v="PD"/>
    <x v="0"/>
  </r>
  <r>
    <x v="226"/>
    <s v="Norway"/>
    <s v="UU"/>
    <x v="0"/>
  </r>
  <r>
    <x v="354"/>
    <s v="Sweden"/>
    <s v="UU"/>
    <x v="0"/>
  </r>
  <r>
    <x v="355"/>
    <s v="Sweden"/>
    <s v="DH"/>
    <x v="0"/>
  </r>
  <r>
    <x v="356"/>
    <s v="Sweden"/>
    <s v="DH"/>
    <x v="0"/>
  </r>
  <r>
    <x v="112"/>
    <s v="Sweden"/>
    <s v="DH"/>
    <x v="0"/>
  </r>
  <r>
    <x v="72"/>
    <s v="Sweden"/>
    <s v="DH"/>
    <x v="0"/>
  </r>
  <r>
    <x v="357"/>
    <s v="Sweden"/>
    <s v="RH"/>
    <x v="2"/>
  </r>
  <r>
    <x v="358"/>
    <s v="Sweden"/>
    <s v="DH"/>
    <x v="0"/>
  </r>
  <r>
    <x v="355"/>
    <s v="Sweden"/>
    <s v="DH"/>
    <x v="0"/>
  </r>
  <r>
    <x v="197"/>
    <s v="Sweden"/>
    <s v="DH"/>
    <x v="0"/>
  </r>
  <r>
    <x v="359"/>
    <s v="Sweden"/>
    <s v="UU"/>
    <x v="0"/>
  </r>
  <r>
    <x v="123"/>
    <s v="Sweden"/>
    <s v="PD"/>
    <x v="0"/>
  </r>
  <r>
    <x v="150"/>
    <s v="Belgium"/>
    <s v="DH"/>
    <x v="0"/>
  </r>
  <r>
    <x v="360"/>
    <s v="Czech Republic"/>
    <s v="DH"/>
    <x v="0"/>
  </r>
  <r>
    <x v="354"/>
    <s v="Czech Republic"/>
    <s v="DH"/>
    <x v="0"/>
  </r>
  <r>
    <x v="302"/>
    <s v="Czech Republic"/>
    <s v="DH"/>
    <x v="0"/>
  </r>
  <r>
    <x v="361"/>
    <s v="Czech Republic"/>
    <s v="DH"/>
    <x v="0"/>
  </r>
  <r>
    <x v="340"/>
    <s v="Czech Republic"/>
    <s v="UU"/>
    <x v="0"/>
  </r>
  <r>
    <x v="362"/>
    <s v="Czech Republic"/>
    <s v="DH"/>
    <x v="0"/>
  </r>
  <r>
    <x v="103"/>
    <s v="Germany"/>
    <s v="DH"/>
    <x v="0"/>
  </r>
  <r>
    <x v="99"/>
    <s v="Germany"/>
    <s v="AH"/>
    <x v="0"/>
  </r>
  <r>
    <x v="31"/>
    <s v="Germany"/>
    <s v="DH"/>
    <x v="0"/>
  </r>
  <r>
    <x v="105"/>
    <s v="Germany"/>
    <s v="UU"/>
    <x v="0"/>
  </r>
  <r>
    <x v="363"/>
    <s v="Germany"/>
    <s v="UU"/>
    <x v="1"/>
  </r>
  <r>
    <x v="330"/>
    <s v="UK"/>
    <s v="RH"/>
    <x v="0"/>
  </r>
  <r>
    <x v="364"/>
    <s v="France"/>
    <s v="UU"/>
    <x v="0"/>
  </r>
  <r>
    <x v="364"/>
    <s v="France"/>
    <s v="UU"/>
    <x v="0"/>
  </r>
  <r>
    <x v="365"/>
    <s v="Switzerland"/>
    <s v="DH"/>
    <x v="0"/>
  </r>
  <r>
    <x v="31"/>
    <s v="Norway"/>
    <s v="DH"/>
    <x v="0"/>
  </r>
  <r>
    <x v="30"/>
    <s v="Norway"/>
    <s v="PD"/>
    <x v="0"/>
  </r>
  <r>
    <x v="31"/>
    <s v="Norway"/>
    <s v="DH"/>
    <x v="0"/>
  </r>
  <r>
    <x v="366"/>
    <s v="Norway"/>
    <s v="UU"/>
    <x v="0"/>
  </r>
  <r>
    <x v="367"/>
    <s v="Norway"/>
    <s v="DH"/>
    <x v="0"/>
  </r>
  <r>
    <x v="368"/>
    <s v="Norway"/>
    <s v="UU"/>
    <x v="0"/>
  </r>
  <r>
    <x v="257"/>
    <s v="Poland"/>
    <s v="UU"/>
    <x v="0"/>
  </r>
  <r>
    <x v="369"/>
    <s v="Poland"/>
    <s v="UU"/>
    <x v="0"/>
  </r>
  <r>
    <x v="257"/>
    <s v="Poland"/>
    <s v="UU"/>
    <x v="0"/>
  </r>
  <r>
    <x v="370"/>
    <s v="Finland"/>
    <s v="DH"/>
    <x v="0"/>
  </r>
  <r>
    <x v="325"/>
    <s v="Sweden"/>
    <s v="UU"/>
    <x v="0"/>
  </r>
  <r>
    <x v="371"/>
    <s v="Sweden"/>
    <s v="RH"/>
    <x v="0"/>
  </r>
  <r>
    <x v="372"/>
    <s v="Sweden"/>
    <s v="AH"/>
    <x v="0"/>
  </r>
  <r>
    <x v="56"/>
    <s v="Sweden"/>
    <s v="DH"/>
    <x v="0"/>
  </r>
  <r>
    <x v="373"/>
    <s v="Sweden"/>
    <s v="UU"/>
    <x v="1"/>
  </r>
  <r>
    <x v="184"/>
    <s v="Sweden"/>
    <s v="AH"/>
    <x v="0"/>
  </r>
  <r>
    <x v="374"/>
    <s v="Sweden"/>
    <s v="DH"/>
    <x v="0"/>
  </r>
  <r>
    <x v="375"/>
    <s v="Sweden"/>
    <s v="AH"/>
    <x v="0"/>
  </r>
  <r>
    <x v="376"/>
    <s v="Sweden"/>
    <s v="DH"/>
    <x v="0"/>
  </r>
  <r>
    <x v="377"/>
    <s v="Sweden"/>
    <s v="UU"/>
    <x v="0"/>
  </r>
  <r>
    <x v="297"/>
    <s v="Sweden"/>
    <s v="ND"/>
    <x v="0"/>
  </r>
  <r>
    <x v="112"/>
    <s v="Sweden"/>
    <s v="UU"/>
    <x v="0"/>
  </r>
  <r>
    <x v="321"/>
    <s v="Czech Republic"/>
    <s v="UU"/>
    <x v="0"/>
  </r>
  <r>
    <x v="378"/>
    <s v="Czech Republic"/>
    <s v="DH"/>
    <x v="0"/>
  </r>
  <r>
    <x v="379"/>
    <s v="Czech Republic"/>
    <s v="DH"/>
    <x v="0"/>
  </r>
  <r>
    <x v="380"/>
    <s v="Czech Republic"/>
    <s v="UU"/>
    <x v="0"/>
  </r>
  <r>
    <x v="381"/>
    <s v="Czech Republic"/>
    <s v="DH"/>
    <x v="0"/>
  </r>
  <r>
    <x v="382"/>
    <s v="Germany"/>
    <s v="DH"/>
    <x v="0"/>
  </r>
  <r>
    <x v="383"/>
    <s v="Germany"/>
    <s v="ND"/>
    <x v="0"/>
  </r>
  <r>
    <x v="384"/>
    <s v="Germany"/>
    <s v="DH"/>
    <x v="0"/>
  </r>
  <r>
    <x v="347"/>
    <s v="UK"/>
    <s v="UU"/>
    <x v="0"/>
  </r>
  <r>
    <x v="17"/>
    <s v="UK"/>
    <s v="UU"/>
    <x v="0"/>
  </r>
  <r>
    <x v="108"/>
    <s v="UK"/>
    <s v="UU"/>
    <x v="0"/>
  </r>
  <r>
    <x v="385"/>
    <s v="UK"/>
    <s v="DH"/>
    <x v="0"/>
  </r>
  <r>
    <x v="386"/>
    <s v="UK"/>
    <s v="DH"/>
    <x v="0"/>
  </r>
  <r>
    <x v="386"/>
    <s v="UK"/>
    <s v="DH"/>
    <x v="0"/>
  </r>
  <r>
    <x v="387"/>
    <s v="UK"/>
    <s v="UU"/>
    <x v="0"/>
  </r>
  <r>
    <x v="388"/>
    <s v="UK"/>
    <s v="DH"/>
    <x v="0"/>
  </r>
  <r>
    <x v="389"/>
    <s v="UK"/>
    <s v="UU"/>
    <x v="0"/>
  </r>
  <r>
    <x v="108"/>
    <s v="UK"/>
    <s v="DH"/>
    <x v="0"/>
  </r>
  <r>
    <x v="390"/>
    <s v="UK"/>
    <s v="RH"/>
    <x v="0"/>
  </r>
  <r>
    <x v="30"/>
    <s v="Norway"/>
    <s v="UU"/>
    <x v="0"/>
  </r>
  <r>
    <x v="122"/>
    <s v="Finland"/>
    <s v="DH"/>
    <x v="0"/>
  </r>
  <r>
    <x v="391"/>
    <s v="Sweden"/>
    <s v="PD"/>
    <x v="0"/>
  </r>
  <r>
    <x v="392"/>
    <s v="Sweden"/>
    <s v="DH"/>
    <x v="0"/>
  </r>
  <r>
    <x v="393"/>
    <s v="Sweden"/>
    <s v="UU"/>
    <x v="0"/>
  </r>
  <r>
    <x v="394"/>
    <s v="Sweden"/>
    <s v="UU"/>
    <x v="0"/>
  </r>
  <r>
    <x v="395"/>
    <s v="Belgium"/>
    <s v="DH"/>
    <x v="0"/>
  </r>
  <r>
    <x v="395"/>
    <s v="Belgium"/>
    <s v="DH"/>
    <x v="0"/>
  </r>
  <r>
    <x v="396"/>
    <s v="Czech Republic"/>
    <s v="DH"/>
    <x v="0"/>
  </r>
  <r>
    <x v="378"/>
    <s v="Czech Republic"/>
    <s v="DH"/>
    <x v="0"/>
  </r>
  <r>
    <x v="397"/>
    <s v="Czech Republic"/>
    <s v="DH"/>
    <x v="0"/>
  </r>
  <r>
    <x v="201"/>
    <s v="Czech Republic"/>
    <s v="DH"/>
    <x v="0"/>
  </r>
  <r>
    <x v="398"/>
    <s v="Germany"/>
    <s v="UU"/>
    <x v="0"/>
  </r>
  <r>
    <x v="90"/>
    <s v="Denmark"/>
    <s v="UU"/>
    <x v="1"/>
  </r>
  <r>
    <x v="399"/>
    <s v="Denmark"/>
    <s v="UU"/>
    <x v="0"/>
  </r>
  <r>
    <x v="12"/>
    <s v="Denmark"/>
    <s v="DH"/>
    <x v="0"/>
  </r>
  <r>
    <x v="169"/>
    <s v="UK"/>
    <s v="UU"/>
    <x v="0"/>
  </r>
  <r>
    <x v="400"/>
    <s v="UK"/>
    <s v="UU"/>
    <x v="0"/>
  </r>
  <r>
    <x v="401"/>
    <s v="Switzerland"/>
    <s v="UU"/>
    <x v="2"/>
  </r>
  <r>
    <x v="4"/>
    <s v="Switzerland"/>
    <s v="DH"/>
    <x v="0"/>
  </r>
  <r>
    <x v="402"/>
    <s v="Croatia"/>
    <s v="UU"/>
    <x v="0"/>
  </r>
  <r>
    <x v="403"/>
    <s v="Norway"/>
    <s v="DH"/>
    <x v="0"/>
  </r>
  <r>
    <x v="404"/>
    <s v="Norway"/>
    <s v="RH"/>
    <x v="0"/>
  </r>
  <r>
    <x v="405"/>
    <s v="Norway"/>
    <s v="UU"/>
    <x v="0"/>
  </r>
  <r>
    <x v="406"/>
    <s v="Norway"/>
    <s v="DH"/>
    <x v="0"/>
  </r>
  <r>
    <x v="407"/>
    <s v="Norway"/>
    <s v="RH"/>
    <x v="0"/>
  </r>
  <r>
    <x v="58"/>
    <s v="Norway"/>
    <s v="DH"/>
    <x v="0"/>
  </r>
  <r>
    <x v="408"/>
    <s v="Norway"/>
    <s v="DH"/>
    <x v="0"/>
  </r>
  <r>
    <x v="409"/>
    <s v="Norway"/>
    <s v="UU"/>
    <x v="0"/>
  </r>
  <r>
    <x v="410"/>
    <s v="Norway"/>
    <s v="UU"/>
    <x v="0"/>
  </r>
  <r>
    <x v="12"/>
    <s v="Norway"/>
    <s v="UU"/>
    <x v="0"/>
  </r>
  <r>
    <x v="411"/>
    <s v="Norway"/>
    <s v="RH"/>
    <x v="2"/>
  </r>
  <r>
    <x v="412"/>
    <s v="Norway"/>
    <s v="RH"/>
    <x v="0"/>
  </r>
  <r>
    <x v="413"/>
    <s v="Finland"/>
    <s v="DH"/>
    <x v="0"/>
  </r>
  <r>
    <x v="414"/>
    <s v="Finland"/>
    <s v="UU"/>
    <x v="0"/>
  </r>
  <r>
    <x v="414"/>
    <s v="Finland"/>
    <s v="DH"/>
    <x v="0"/>
  </r>
  <r>
    <x v="370"/>
    <s v="Finland"/>
    <s v="UU"/>
    <x v="0"/>
  </r>
  <r>
    <x v="415"/>
    <s v="Finland"/>
    <s v="RH"/>
    <x v="2"/>
  </r>
  <r>
    <x v="415"/>
    <s v="Finland"/>
    <s v="UU"/>
    <x v="0"/>
  </r>
  <r>
    <x v="122"/>
    <s v="Finland"/>
    <s v="UU"/>
    <x v="0"/>
  </r>
  <r>
    <x v="178"/>
    <s v="Sweden"/>
    <s v="UU"/>
    <x v="0"/>
  </r>
  <r>
    <x v="416"/>
    <s v="Sweden"/>
    <s v="DH"/>
    <x v="0"/>
  </r>
  <r>
    <x v="417"/>
    <s v="Sweden"/>
    <s v="DH"/>
    <x v="0"/>
  </r>
  <r>
    <x v="418"/>
    <s v="Sweden"/>
    <s v="DH"/>
    <x v="0"/>
  </r>
  <r>
    <x v="419"/>
    <s v="Sweden"/>
    <s v="UU"/>
    <x v="0"/>
  </r>
  <r>
    <x v="268"/>
    <s v="Sweden"/>
    <s v="DH"/>
    <x v="0"/>
  </r>
  <r>
    <x v="420"/>
    <s v="Sweden"/>
    <s v="AH"/>
    <x v="0"/>
  </r>
  <r>
    <x v="421"/>
    <s v="Sweden"/>
    <s v="DH"/>
    <x v="0"/>
  </r>
  <r>
    <x v="297"/>
    <s v="Sweden"/>
    <s v="AH"/>
    <x v="0"/>
  </r>
  <r>
    <x v="422"/>
    <s v="Sweden"/>
    <s v="DH"/>
    <x v="0"/>
  </r>
  <r>
    <x v="423"/>
    <s v="Sweden"/>
    <s v="DH"/>
    <x v="0"/>
  </r>
  <r>
    <x v="424"/>
    <s v="Czech Republic"/>
    <s v="DH"/>
    <x v="0"/>
  </r>
  <r>
    <x v="425"/>
    <s v="Czech Republic"/>
    <s v="DH"/>
    <x v="0"/>
  </r>
  <r>
    <x v="232"/>
    <s v="Germany"/>
    <s v="DH"/>
    <x v="0"/>
  </r>
  <r>
    <x v="426"/>
    <s v="Denmark"/>
    <s v="UU"/>
    <x v="1"/>
  </r>
  <r>
    <x v="427"/>
    <s v="Denmark"/>
    <s v="DH"/>
    <x v="0"/>
  </r>
  <r>
    <x v="130"/>
    <s v="Denmark"/>
    <s v="UU"/>
    <x v="0"/>
  </r>
  <r>
    <x v="428"/>
    <s v="Denmark"/>
    <s v="DH"/>
    <x v="0"/>
  </r>
  <r>
    <x v="169"/>
    <s v="UK"/>
    <s v="UU"/>
    <x v="0"/>
  </r>
  <r>
    <x v="429"/>
    <s v="UK"/>
    <s v="AH"/>
    <x v="0"/>
  </r>
  <r>
    <x v="430"/>
    <s v="Switzerland"/>
    <s v="UU"/>
    <x v="0"/>
  </r>
  <r>
    <x v="153"/>
    <s v="Switzerland"/>
    <s v="DH"/>
    <x v="0"/>
  </r>
  <r>
    <x v="405"/>
    <s v="Norway"/>
    <s v="UU"/>
    <x v="0"/>
  </r>
  <r>
    <x v="177"/>
    <s v="Norway"/>
    <s v="DH"/>
    <x v="0"/>
  </r>
  <r>
    <x v="405"/>
    <s v="Norway"/>
    <s v="UU"/>
    <x v="0"/>
  </r>
  <r>
    <x v="405"/>
    <s v="Norway"/>
    <s v="UU"/>
    <x v="0"/>
  </r>
  <r>
    <x v="405"/>
    <s v="Norway"/>
    <s v="DH"/>
    <x v="0"/>
  </r>
  <r>
    <x v="431"/>
    <s v="Norway"/>
    <s v="RH"/>
    <x v="2"/>
  </r>
  <r>
    <x v="432"/>
    <s v="Norway"/>
    <s v="RH"/>
    <x v="0"/>
  </r>
  <r>
    <x v="433"/>
    <s v="Norway"/>
    <s v="DH"/>
    <x v="0"/>
  </r>
  <r>
    <x v="434"/>
    <s v="Finland"/>
    <s v="DH"/>
    <x v="0"/>
  </r>
  <r>
    <x v="435"/>
    <s v="Finland"/>
    <s v="DH"/>
    <x v="0"/>
  </r>
  <r>
    <x v="122"/>
    <s v="Finland"/>
    <s v="UU"/>
    <x v="0"/>
  </r>
  <r>
    <x v="414"/>
    <s v="Finland"/>
    <s v="DH"/>
    <x v="0"/>
  </r>
  <r>
    <x v="119"/>
    <s v="Finland"/>
    <s v="UU"/>
    <x v="0"/>
  </r>
  <r>
    <x v="414"/>
    <s v="Finland"/>
    <s v="UU"/>
    <x v="0"/>
  </r>
  <r>
    <x v="436"/>
    <s v="Finland"/>
    <s v="UU"/>
    <x v="0"/>
  </r>
  <r>
    <x v="380"/>
    <s v="Sweden"/>
    <s v="DH"/>
    <x v="0"/>
  </r>
  <r>
    <x v="437"/>
    <s v="Sweden"/>
    <s v="UU"/>
    <x v="0"/>
  </r>
  <r>
    <x v="269"/>
    <s v="Sweden"/>
    <s v="DH"/>
    <x v="0"/>
  </r>
  <r>
    <x v="438"/>
    <s v="Sweden"/>
    <s v="PD"/>
    <x v="0"/>
  </r>
  <r>
    <x v="438"/>
    <s v="Sweden"/>
    <s v="DH"/>
    <x v="0"/>
  </r>
  <r>
    <x v="183"/>
    <s v="Sweden"/>
    <s v="DH"/>
    <x v="0"/>
  </r>
  <r>
    <x v="258"/>
    <s v="Sweden"/>
    <s v="DH"/>
    <x v="0"/>
  </r>
  <r>
    <x v="439"/>
    <s v="Sweden"/>
    <s v="DH"/>
    <x v="0"/>
  </r>
  <r>
    <x v="440"/>
    <s v="Belgium"/>
    <s v="RH"/>
    <x v="2"/>
  </r>
  <r>
    <x v="441"/>
    <s v="Belgium"/>
    <s v="RH"/>
    <x v="1"/>
  </r>
  <r>
    <x v="442"/>
    <s v="Belgium"/>
    <s v="DH"/>
    <x v="0"/>
  </r>
  <r>
    <x v="442"/>
    <s v="Belgium"/>
    <s v="AH"/>
    <x v="0"/>
  </r>
  <r>
    <x v="201"/>
    <s v="Czech Republic"/>
    <s v="DH"/>
    <x v="0"/>
  </r>
  <r>
    <x v="443"/>
    <s v="Germany"/>
    <s v="DH"/>
    <x v="0"/>
  </r>
  <r>
    <x v="444"/>
    <s v="Germany"/>
    <s v="DH"/>
    <x v="0"/>
  </r>
  <r>
    <x v="265"/>
    <s v="Germany"/>
    <s v="RH"/>
    <x v="2"/>
  </r>
  <r>
    <x v="265"/>
    <s v="Germany"/>
    <s v="UU"/>
    <x v="0"/>
  </r>
  <r>
    <x v="90"/>
    <s v="Denmark"/>
    <s v="DH"/>
    <x v="0"/>
  </r>
  <r>
    <x v="445"/>
    <s v="UK"/>
    <s v="UU"/>
    <x v="0"/>
  </r>
  <r>
    <x v="180"/>
    <s v="UK"/>
    <s v="UU"/>
    <x v="0"/>
  </r>
  <r>
    <x v="446"/>
    <s v="UK"/>
    <s v="ND"/>
    <x v="0"/>
  </r>
  <r>
    <x v="106"/>
    <s v="UK"/>
    <s v="UU"/>
    <x v="0"/>
  </r>
  <r>
    <x v="405"/>
    <s v="Norway"/>
    <s v="UU"/>
    <x v="0"/>
  </r>
  <r>
    <x v="405"/>
    <s v="Norway"/>
    <s v="UU"/>
    <x v="0"/>
  </r>
  <r>
    <x v="229"/>
    <s v="Norway"/>
    <s v="UU"/>
    <x v="0"/>
  </r>
  <r>
    <x v="447"/>
    <s v="Norway"/>
    <s v="AH"/>
    <x v="0"/>
  </r>
  <r>
    <x v="447"/>
    <s v="Norway"/>
    <s v="UU"/>
    <x v="1"/>
  </r>
  <r>
    <x v="447"/>
    <s v="Norway"/>
    <s v="DH"/>
    <x v="0"/>
  </r>
  <r>
    <x v="448"/>
    <s v="Norway"/>
    <s v="DH"/>
    <x v="0"/>
  </r>
  <r>
    <x v="405"/>
    <s v="Norway"/>
    <s v="UU"/>
    <x v="0"/>
  </r>
  <r>
    <x v="405"/>
    <s v="Norway"/>
    <s v="UU"/>
    <x v="0"/>
  </r>
  <r>
    <x v="243"/>
    <s v="Norway"/>
    <s v="UU"/>
    <x v="1"/>
  </r>
  <r>
    <x v="449"/>
    <s v="Norway"/>
    <s v="DH"/>
    <x v="0"/>
  </r>
  <r>
    <x v="411"/>
    <s v="Norway"/>
    <s v="UU"/>
    <x v="0"/>
  </r>
  <r>
    <x v="436"/>
    <s v="Finland"/>
    <s v="UU"/>
    <x v="0"/>
  </r>
  <r>
    <x v="121"/>
    <s v="Finland"/>
    <s v="HH"/>
    <x v="0"/>
  </r>
  <r>
    <x v="450"/>
    <s v="Finland"/>
    <s v="UU"/>
    <x v="0"/>
  </r>
  <r>
    <x v="119"/>
    <s v="Finland"/>
    <s v="DH"/>
    <x v="0"/>
  </r>
  <r>
    <x v="122"/>
    <s v="Finland"/>
    <s v="UU"/>
    <x v="0"/>
  </r>
  <r>
    <x v="122"/>
    <s v="Finland"/>
    <s v="UU"/>
    <x v="0"/>
  </r>
  <r>
    <x v="122"/>
    <s v="Finland"/>
    <s v="RH"/>
    <x v="2"/>
  </r>
  <r>
    <x v="119"/>
    <s v="Finland"/>
    <s v="UU"/>
    <x v="0"/>
  </r>
  <r>
    <x v="415"/>
    <s v="Finland"/>
    <s v="DH"/>
    <x v="0"/>
  </r>
  <r>
    <x v="436"/>
    <s v="Finland"/>
    <s v="DH"/>
    <x v="0"/>
  </r>
  <r>
    <x v="451"/>
    <s v="Finland"/>
    <s v="RH"/>
    <x v="2"/>
  </r>
  <r>
    <x v="319"/>
    <s v="Sweden"/>
    <s v="UU"/>
    <x v="1"/>
  </r>
  <r>
    <x v="319"/>
    <s v="Sweden"/>
    <s v="UU"/>
    <x v="1"/>
  </r>
  <r>
    <x v="336"/>
    <s v="Sweden"/>
    <s v="AH"/>
    <x v="1"/>
  </r>
  <r>
    <x v="322"/>
    <s v="Sweden"/>
    <s v="ND"/>
    <x v="0"/>
  </r>
  <r>
    <x v="252"/>
    <s v="Sweden"/>
    <s v="PD"/>
    <x v="0"/>
  </r>
  <r>
    <x v="452"/>
    <s v="Sweden"/>
    <s v="DH"/>
    <x v="0"/>
  </r>
  <r>
    <x v="453"/>
    <s v="Sweden"/>
    <s v="AH"/>
    <x v="0"/>
  </r>
  <r>
    <x v="454"/>
    <s v="Sweden"/>
    <s v="DH"/>
    <x v="0"/>
  </r>
  <r>
    <x v="327"/>
    <s v="Sweden"/>
    <s v="DH"/>
    <x v="0"/>
  </r>
  <r>
    <x v="455"/>
    <s v="Sweden"/>
    <s v="UU"/>
    <x v="0"/>
  </r>
  <r>
    <x v="456"/>
    <s v="Sweden"/>
    <s v="UU"/>
    <x v="0"/>
  </r>
  <r>
    <x v="457"/>
    <s v="Belgium"/>
    <s v="RH"/>
    <x v="0"/>
  </r>
  <r>
    <x v="364"/>
    <s v="Belgium"/>
    <s v="RH"/>
    <x v="2"/>
  </r>
  <r>
    <x v="458"/>
    <s v="Czech Republic"/>
    <s v="DH"/>
    <x v="0"/>
  </r>
  <r>
    <x v="128"/>
    <s v="Germany"/>
    <s v="UU"/>
    <x v="0"/>
  </r>
  <r>
    <x v="459"/>
    <s v="UK"/>
    <s v="UU"/>
    <x v="0"/>
  </r>
  <r>
    <x v="460"/>
    <s v="UK"/>
    <s v="DH"/>
    <x v="0"/>
  </r>
  <r>
    <x v="384"/>
    <s v="Norway"/>
    <s v="DH"/>
    <x v="0"/>
  </r>
  <r>
    <x v="57"/>
    <s v="Norway"/>
    <s v="AH"/>
    <x v="0"/>
  </r>
  <r>
    <x v="409"/>
    <s v="Norway"/>
    <s v="AH"/>
    <x v="0"/>
  </r>
  <r>
    <x v="87"/>
    <s v="Norway"/>
    <s v="UU"/>
    <x v="1"/>
  </r>
  <r>
    <x v="461"/>
    <s v="Norway"/>
    <s v="DH"/>
    <x v="0"/>
  </r>
  <r>
    <x v="462"/>
    <s v="Norway"/>
    <s v="DH"/>
    <x v="0"/>
  </r>
  <r>
    <x v="463"/>
    <s v="Norway"/>
    <s v="DH"/>
    <x v="0"/>
  </r>
  <r>
    <x v="464"/>
    <s v="Norway"/>
    <s v="UU"/>
    <x v="1"/>
  </r>
  <r>
    <x v="465"/>
    <s v="Finland"/>
    <s v="DH"/>
    <x v="0"/>
  </r>
  <r>
    <x v="415"/>
    <s v="Finland"/>
    <s v="DH"/>
    <x v="0"/>
  </r>
  <r>
    <x v="466"/>
    <s v="Finland"/>
    <s v="PD"/>
    <x v="0"/>
  </r>
  <r>
    <x v="159"/>
    <s v="Finland"/>
    <s v="DH"/>
    <x v="0"/>
  </r>
  <r>
    <x v="159"/>
    <s v="Finland"/>
    <s v="DH"/>
    <x v="0"/>
  </r>
  <r>
    <x v="466"/>
    <s v="Finland"/>
    <s v="UU"/>
    <x v="0"/>
  </r>
  <r>
    <x v="450"/>
    <s v="Finland"/>
    <s v="DH"/>
    <x v="0"/>
  </r>
  <r>
    <x v="450"/>
    <s v="Finland"/>
    <s v="DH"/>
    <x v="0"/>
  </r>
  <r>
    <x v="467"/>
    <s v="Finland"/>
    <s v="UU"/>
    <x v="0"/>
  </r>
  <r>
    <x v="19"/>
    <s v="Finland"/>
    <s v="UU"/>
    <x v="0"/>
  </r>
  <r>
    <x v="295"/>
    <s v="Sweden"/>
    <s v="UU"/>
    <x v="0"/>
  </r>
  <r>
    <x v="468"/>
    <s v="Sweden"/>
    <s v="DH"/>
    <x v="0"/>
  </r>
  <r>
    <x v="123"/>
    <s v="Sweden"/>
    <s v="DH"/>
    <x v="0"/>
  </r>
  <r>
    <x v="207"/>
    <s v="Sweden"/>
    <s v="UU"/>
    <x v="0"/>
  </r>
  <r>
    <x v="469"/>
    <s v="Sweden"/>
    <s v="UU"/>
    <x v="0"/>
  </r>
  <r>
    <x v="116"/>
    <s v="Sweden"/>
    <s v="DH"/>
    <x v="0"/>
  </r>
  <r>
    <x v="116"/>
    <s v="Sweden"/>
    <s v="DH"/>
    <x v="0"/>
  </r>
  <r>
    <x v="470"/>
    <s v="Sweden"/>
    <s v="ND"/>
    <x v="2"/>
  </r>
  <r>
    <x v="471"/>
    <s v="Finland"/>
    <s v="DH"/>
    <x v="0"/>
  </r>
  <r>
    <x v="453"/>
    <s v="Sweden"/>
    <s v="DH"/>
    <x v="0"/>
  </r>
  <r>
    <x v="303"/>
    <s v="Sweden"/>
    <s v="UU"/>
    <x v="0"/>
  </r>
  <r>
    <x v="226"/>
    <s v="Sweden"/>
    <s v="AH"/>
    <x v="0"/>
  </r>
  <r>
    <x v="67"/>
    <s v="Belgium"/>
    <s v="HH"/>
    <x v="0"/>
  </r>
  <r>
    <x v="472"/>
    <s v="Belgium"/>
    <s v="DH"/>
    <x v="0"/>
  </r>
  <r>
    <x v="473"/>
    <s v="Belgium"/>
    <s v="DH"/>
    <x v="0"/>
  </r>
  <r>
    <x v="474"/>
    <s v="Czech Republic"/>
    <s v="UU"/>
    <x v="0"/>
  </r>
  <r>
    <x v="437"/>
    <s v="Czech Republic"/>
    <s v="UU"/>
    <x v="0"/>
  </r>
  <r>
    <x v="283"/>
    <s v="Czech Republic"/>
    <s v="DH"/>
    <x v="0"/>
  </r>
  <r>
    <x v="378"/>
    <s v="Czech Republic"/>
    <s v="DH"/>
    <x v="0"/>
  </r>
  <r>
    <x v="232"/>
    <s v="Germany"/>
    <s v="DH"/>
    <x v="0"/>
  </r>
  <r>
    <x v="232"/>
    <s v="Germany"/>
    <s v="DH"/>
    <x v="0"/>
  </r>
  <r>
    <x v="88"/>
    <s v="Germany"/>
    <s v="UU"/>
    <x v="1"/>
  </r>
  <r>
    <x v="475"/>
    <s v="UK"/>
    <s v="UU"/>
    <x v="0"/>
  </r>
  <r>
    <x v="476"/>
    <s v="UK"/>
    <s v="DH"/>
    <x v="0"/>
  </r>
  <r>
    <x v="477"/>
    <s v="UK"/>
    <s v="DH"/>
    <x v="0"/>
  </r>
  <r>
    <x v="478"/>
    <s v="UK"/>
    <s v="DH"/>
    <x v="0"/>
  </r>
  <r>
    <x v="479"/>
    <s v="UK"/>
    <s v="UU"/>
    <x v="0"/>
  </r>
  <r>
    <x v="429"/>
    <s v="UK"/>
    <s v="UU"/>
    <x v="0"/>
  </r>
  <r>
    <x v="386"/>
    <s v="UK"/>
    <s v="DH"/>
    <x v="0"/>
  </r>
  <r>
    <x v="407"/>
    <s v="Norway"/>
    <s v="DH"/>
    <x v="0"/>
  </r>
  <r>
    <x v="407"/>
    <s v="Norway"/>
    <s v="AH"/>
    <x v="0"/>
  </r>
  <r>
    <x v="431"/>
    <s v="Norway"/>
    <s v="DH"/>
    <x v="0"/>
  </r>
  <r>
    <x v="213"/>
    <s v="Norway"/>
    <s v="DH"/>
    <x v="0"/>
  </r>
  <r>
    <x v="431"/>
    <s v="Norway"/>
    <s v="DH"/>
    <x v="0"/>
  </r>
  <r>
    <x v="480"/>
    <s v="Norway"/>
    <s v="DH"/>
    <x v="0"/>
  </r>
  <r>
    <x v="81"/>
    <s v="Norway"/>
    <s v="DH"/>
    <x v="0"/>
  </r>
  <r>
    <x v="63"/>
    <s v="Norway"/>
    <s v="DH"/>
    <x v="0"/>
  </r>
  <r>
    <x v="63"/>
    <s v="Norway"/>
    <s v="DH"/>
    <x v="0"/>
  </r>
  <r>
    <x v="481"/>
    <s v="Norway"/>
    <s v="DH"/>
    <x v="0"/>
  </r>
  <r>
    <x v="482"/>
    <s v="Norway"/>
    <s v="DH"/>
    <x v="0"/>
  </r>
  <r>
    <x v="483"/>
    <s v="Norway"/>
    <s v="PD"/>
    <x v="0"/>
  </r>
  <r>
    <x v="484"/>
    <s v="Norway"/>
    <s v="DH"/>
    <x v="0"/>
  </r>
  <r>
    <x v="447"/>
    <s v="Norway"/>
    <s v="RH"/>
    <x v="2"/>
  </r>
  <r>
    <x v="485"/>
    <s v="Norway"/>
    <s v="DH"/>
    <x v="0"/>
  </r>
  <r>
    <x v="1"/>
    <s v="Finland"/>
    <s v="UU"/>
    <x v="0"/>
  </r>
  <r>
    <x v="174"/>
    <s v="Finland"/>
    <s v="DH"/>
    <x v="0"/>
  </r>
  <r>
    <x v="174"/>
    <s v="Russia"/>
    <s v="UU"/>
    <x v="0"/>
  </r>
  <r>
    <x v="486"/>
    <s v="Finland"/>
    <s v="DH"/>
    <x v="0"/>
  </r>
  <r>
    <x v="486"/>
    <s v="Finland"/>
    <s v="DH"/>
    <x v="0"/>
  </r>
  <r>
    <x v="487"/>
    <s v="Finland"/>
    <s v="DH"/>
    <x v="0"/>
  </r>
  <r>
    <x v="488"/>
    <s v="Finland"/>
    <s v="DH"/>
    <x v="0"/>
  </r>
  <r>
    <x v="109"/>
    <s v="Finland"/>
    <s v="UU"/>
    <x v="0"/>
  </r>
  <r>
    <x v="489"/>
    <s v="Finland"/>
    <s v="DH"/>
    <x v="0"/>
  </r>
  <r>
    <x v="490"/>
    <s v="Finland"/>
    <s v="DH"/>
    <x v="0"/>
  </r>
  <r>
    <x v="491"/>
    <s v="Finland"/>
    <s v="UU"/>
    <x v="0"/>
  </r>
  <r>
    <x v="465"/>
    <s v="Finland"/>
    <s v="HH"/>
    <x v="0"/>
  </r>
  <r>
    <x v="119"/>
    <s v="Finland"/>
    <s v="UU"/>
    <x v="0"/>
  </r>
  <r>
    <x v="492"/>
    <s v="Finland"/>
    <s v="UU"/>
    <x v="0"/>
  </r>
  <r>
    <x v="144"/>
    <s v="Finland"/>
    <s v="UU"/>
    <x v="0"/>
  </r>
  <r>
    <x v="493"/>
    <s v="Finland"/>
    <s v="UU"/>
    <x v="0"/>
  </r>
  <r>
    <x v="178"/>
    <s v="Sweden"/>
    <s v="DH"/>
    <x v="0"/>
  </r>
  <r>
    <x v="494"/>
    <s v="Sweden"/>
    <s v="DH"/>
    <x v="0"/>
  </r>
  <r>
    <x v="495"/>
    <s v="Sweden"/>
    <s v="DH"/>
    <x v="0"/>
  </r>
  <r>
    <x v="15"/>
    <s v="Sweden"/>
    <s v="AH"/>
    <x v="0"/>
  </r>
  <r>
    <x v="286"/>
    <s v="Sweden"/>
    <s v="DH"/>
    <x v="0"/>
  </r>
  <r>
    <x v="116"/>
    <s v="Sweden"/>
    <s v="DH"/>
    <x v="0"/>
  </r>
  <r>
    <x v="496"/>
    <s v="Sweden"/>
    <s v="ND"/>
    <x v="0"/>
  </r>
  <r>
    <x v="396"/>
    <s v="Sweden"/>
    <s v="ND"/>
    <x v="0"/>
  </r>
  <r>
    <x v="497"/>
    <s v="Sweden"/>
    <s v="UU"/>
    <x v="0"/>
  </r>
  <r>
    <x v="498"/>
    <s v="Belgium"/>
    <s v="UU"/>
    <x v="0"/>
  </r>
  <r>
    <x v="499"/>
    <s v="Belgium"/>
    <s v="HH"/>
    <x v="0"/>
  </r>
  <r>
    <x v="268"/>
    <s v="Czech Republic"/>
    <s v="UU"/>
    <x v="0"/>
  </r>
  <r>
    <x v="397"/>
    <s v="Czech Republic"/>
    <s v="DH"/>
    <x v="0"/>
  </r>
  <r>
    <x v="133"/>
    <s v="Germany"/>
    <s v="DH"/>
    <x v="0"/>
  </r>
  <r>
    <x v="500"/>
    <s v="Germany"/>
    <s v="DH"/>
    <x v="0"/>
  </r>
  <r>
    <x v="501"/>
    <s v="Germany"/>
    <s v="ND"/>
    <x v="0"/>
  </r>
  <r>
    <x v="502"/>
    <s v="Germany"/>
    <s v="RH"/>
    <x v="2"/>
  </r>
  <r>
    <x v="500"/>
    <s v="Germany"/>
    <s v="UU"/>
    <x v="0"/>
  </r>
  <r>
    <x v="503"/>
    <s v="Germany"/>
    <s v="UU"/>
    <x v="0"/>
  </r>
  <r>
    <x v="411"/>
    <s v="Germany"/>
    <s v="UU"/>
    <x v="0"/>
  </r>
  <r>
    <x v="427"/>
    <s v="Denmark"/>
    <s v="DH"/>
    <x v="0"/>
  </r>
  <r>
    <x v="247"/>
    <s v="UK"/>
    <s v="DH"/>
    <x v="0"/>
  </r>
  <r>
    <x v="504"/>
    <s v="UK"/>
    <s v="UU"/>
    <x v="0"/>
  </r>
  <r>
    <x v="505"/>
    <s v="UK"/>
    <s v="UU"/>
    <x v="0"/>
  </r>
  <r>
    <x v="506"/>
    <s v="UK"/>
    <s v="UU"/>
    <x v="0"/>
  </r>
  <r>
    <x v="507"/>
    <s v="UK"/>
    <s v="UU"/>
    <x v="0"/>
  </r>
  <r>
    <x v="460"/>
    <s v="UK"/>
    <s v="AH"/>
    <x v="2"/>
  </r>
  <r>
    <x v="263"/>
    <s v="Switzerland"/>
    <s v="DH"/>
    <x v="0"/>
  </r>
  <r>
    <x v="461"/>
    <s v="Norway"/>
    <s v="DH"/>
    <x v="0"/>
  </r>
  <r>
    <x v="508"/>
    <s v="Norway"/>
    <s v="DH"/>
    <x v="0"/>
  </r>
  <r>
    <x v="431"/>
    <s v="Norway"/>
    <s v="DH"/>
    <x v="0"/>
  </r>
  <r>
    <x v="447"/>
    <s v="Norway"/>
    <s v="DH"/>
    <x v="0"/>
  </r>
  <r>
    <x v="480"/>
    <s v="Norway"/>
    <s v="UU"/>
    <x v="0"/>
  </r>
  <r>
    <x v="38"/>
    <s v="Norway"/>
    <s v="DH"/>
    <x v="0"/>
  </r>
  <r>
    <x v="96"/>
    <s v="Norway"/>
    <s v="UU"/>
    <x v="0"/>
  </r>
  <r>
    <x v="192"/>
    <s v="Norway"/>
    <s v="UU"/>
    <x v="0"/>
  </r>
  <r>
    <x v="509"/>
    <s v="Finland"/>
    <s v="DH"/>
    <x v="0"/>
  </r>
  <r>
    <x v="510"/>
    <s v="Finland"/>
    <s v="DH"/>
    <x v="0"/>
  </r>
  <r>
    <x v="140"/>
    <s v="Finland"/>
    <s v="DH"/>
    <x v="0"/>
  </r>
  <r>
    <x v="511"/>
    <s v="Finland"/>
    <s v="UU"/>
    <x v="0"/>
  </r>
  <r>
    <x v="465"/>
    <s v="Finland"/>
    <s v="UU"/>
    <x v="0"/>
  </r>
  <r>
    <x v="43"/>
    <s v="Finland"/>
    <s v="UU"/>
    <x v="0"/>
  </r>
  <r>
    <x v="43"/>
    <s v="Finland"/>
    <s v="UU"/>
    <x v="0"/>
  </r>
  <r>
    <x v="28"/>
    <s v="Finland"/>
    <s v="UU"/>
    <x v="0"/>
  </r>
  <r>
    <x v="450"/>
    <s v="Finland"/>
    <s v="UU"/>
    <x v="0"/>
  </r>
  <r>
    <x v="490"/>
    <s v="Finland"/>
    <s v="UU"/>
    <x v="0"/>
  </r>
  <r>
    <x v="196"/>
    <s v="Finland"/>
    <s v="DH"/>
    <x v="0"/>
  </r>
  <r>
    <x v="196"/>
    <s v="Finland"/>
    <s v="HH"/>
    <x v="0"/>
  </r>
  <r>
    <x v="512"/>
    <s v="Finland"/>
    <s v="DH"/>
    <x v="0"/>
  </r>
  <r>
    <x v="512"/>
    <s v="Finland"/>
    <s v="DH"/>
    <x v="0"/>
  </r>
  <r>
    <x v="512"/>
    <s v="Finland"/>
    <s v="DH"/>
    <x v="0"/>
  </r>
  <r>
    <x v="56"/>
    <s v="Sweden"/>
    <s v="DH"/>
    <x v="0"/>
  </r>
  <r>
    <x v="452"/>
    <s v="Sweden"/>
    <s v="DH"/>
    <x v="0"/>
  </r>
  <r>
    <x v="146"/>
    <s v="Sweden"/>
    <s v="DH"/>
    <x v="0"/>
  </r>
  <r>
    <x v="372"/>
    <s v="Sweden"/>
    <s v="AH"/>
    <x v="0"/>
  </r>
  <r>
    <x v="513"/>
    <s v="Sweden"/>
    <s v="UU"/>
    <x v="0"/>
  </r>
  <r>
    <x v="304"/>
    <s v="Sweden"/>
    <s v="DH"/>
    <x v="0"/>
  </r>
  <r>
    <x v="514"/>
    <s v="Sweden"/>
    <s v="UU"/>
    <x v="1"/>
  </r>
  <r>
    <x v="515"/>
    <s v="Sweden"/>
    <s v="DH"/>
    <x v="0"/>
  </r>
  <r>
    <x v="516"/>
    <s v="Sweden"/>
    <s v="DH"/>
    <x v="0"/>
  </r>
  <r>
    <x v="260"/>
    <s v="Sweden"/>
    <s v="UU"/>
    <x v="0"/>
  </r>
  <r>
    <x v="517"/>
    <s v="Sweden"/>
    <s v="DH"/>
    <x v="0"/>
  </r>
  <r>
    <x v="518"/>
    <s v="Sweden"/>
    <s v="DH"/>
    <x v="0"/>
  </r>
  <r>
    <x v="519"/>
    <s v="Sweden"/>
    <s v="UU"/>
    <x v="0"/>
  </r>
  <r>
    <x v="520"/>
    <s v="Sweden"/>
    <s v="AH"/>
    <x v="0"/>
  </r>
  <r>
    <x v="149"/>
    <s v="Sweden"/>
    <s v="ND"/>
    <x v="0"/>
  </r>
  <r>
    <x v="164"/>
    <s v="Belgium"/>
    <s v="UU"/>
    <x v="0"/>
  </r>
  <r>
    <x v="125"/>
    <s v="Czech Republic"/>
    <s v="DH"/>
    <x v="0"/>
  </r>
  <r>
    <x v="521"/>
    <s v="Czech Republic"/>
    <s v="DH"/>
    <x v="0"/>
  </r>
  <r>
    <x v="425"/>
    <s v="Czech Republic"/>
    <s v="DH"/>
    <x v="0"/>
  </r>
  <r>
    <x v="25"/>
    <s v="Germany"/>
    <s v="DH"/>
    <x v="0"/>
  </r>
  <r>
    <x v="407"/>
    <s v="Germany"/>
    <s v="DH"/>
    <x v="0"/>
  </r>
  <r>
    <x v="522"/>
    <s v="Germany"/>
    <s v="PD"/>
    <x v="0"/>
  </r>
  <r>
    <x v="366"/>
    <s v="Germany"/>
    <s v="DH"/>
    <x v="0"/>
  </r>
  <r>
    <x v="76"/>
    <s v="Germany"/>
    <s v="DH"/>
    <x v="0"/>
  </r>
  <r>
    <x v="22"/>
    <s v="Germany"/>
    <s v="UU"/>
    <x v="0"/>
  </r>
  <r>
    <x v="94"/>
    <s v="Germany"/>
    <s v="DH"/>
    <x v="0"/>
  </r>
  <r>
    <x v="523"/>
    <s v="UK"/>
    <s v="RH"/>
    <x v="0"/>
  </r>
  <r>
    <x v="524"/>
    <s v="UK"/>
    <s v="DH"/>
    <x v="0"/>
  </r>
  <r>
    <x v="445"/>
    <s v="UK"/>
    <s v="UU"/>
    <x v="0"/>
  </r>
  <r>
    <x v="231"/>
    <s v="UK"/>
    <s v="UU"/>
    <x v="0"/>
  </r>
  <r>
    <x v="525"/>
    <s v="UK"/>
    <s v="ND"/>
    <x v="0"/>
  </r>
  <r>
    <x v="526"/>
    <s v="UK"/>
    <s v="DH"/>
    <x v="0"/>
  </r>
  <r>
    <x v="527"/>
    <s v="UK"/>
    <s v="UU"/>
    <x v="0"/>
  </r>
  <r>
    <x v="528"/>
    <s v="UK"/>
    <s v="UU"/>
    <x v="0"/>
  </r>
  <r>
    <x v="528"/>
    <s v="UK"/>
    <s v="UU"/>
    <x v="0"/>
  </r>
  <r>
    <x v="529"/>
    <s v="UK"/>
    <s v="DH"/>
    <x v="0"/>
  </r>
  <r>
    <x v="442"/>
    <s v="Netherlands"/>
    <s v="UU"/>
    <x v="0"/>
  </r>
  <r>
    <x v="430"/>
    <s v="Norway"/>
    <s v="DH"/>
    <x v="0"/>
  </r>
  <r>
    <x v="530"/>
    <s v="Norway"/>
    <s v="UU"/>
    <x v="0"/>
  </r>
  <r>
    <x v="531"/>
    <s v="Norway"/>
    <s v="UU"/>
    <x v="1"/>
  </r>
  <r>
    <x v="405"/>
    <s v="Norway"/>
    <s v="PD"/>
    <x v="0"/>
  </r>
  <r>
    <x v="464"/>
    <s v="Norway"/>
    <s v="DH"/>
    <x v="0"/>
  </r>
  <r>
    <x v="367"/>
    <s v="Norway"/>
    <s v="UU"/>
    <x v="0"/>
  </r>
  <r>
    <x v="510"/>
    <s v="Poland"/>
    <s v="DH"/>
    <x v="0"/>
  </r>
  <r>
    <x v="451"/>
    <s v="Finland"/>
    <s v="DH"/>
    <x v="0"/>
  </r>
  <r>
    <x v="1"/>
    <s v="Finland"/>
    <s v="UU"/>
    <x v="0"/>
  </r>
  <r>
    <x v="1"/>
    <s v="Finland"/>
    <s v="UU"/>
    <x v="0"/>
  </r>
  <r>
    <x v="493"/>
    <s v="Finland"/>
    <s v="DH"/>
    <x v="0"/>
  </r>
  <r>
    <x v="532"/>
    <s v="Finland"/>
    <s v="DH"/>
    <x v="0"/>
  </r>
  <r>
    <x v="1"/>
    <s v="Finland"/>
    <s v="UU"/>
    <x v="0"/>
  </r>
  <r>
    <x v="121"/>
    <s v="Finland"/>
    <s v="UU"/>
    <x v="0"/>
  </r>
  <r>
    <x v="28"/>
    <s v="Finland"/>
    <s v="DH"/>
    <x v="0"/>
  </r>
  <r>
    <x v="174"/>
    <s v="Finland"/>
    <s v="DH"/>
    <x v="0"/>
  </r>
  <r>
    <x v="486"/>
    <s v="Finland"/>
    <s v="DH"/>
    <x v="0"/>
  </r>
  <r>
    <x v="337"/>
    <s v="Finland"/>
    <s v="DH"/>
    <x v="0"/>
  </r>
  <r>
    <x v="178"/>
    <s v="Sweden"/>
    <s v="UU"/>
    <x v="1"/>
  </r>
  <r>
    <x v="178"/>
    <s v="Sweden"/>
    <s v="UU"/>
    <x v="0"/>
  </r>
  <r>
    <x v="178"/>
    <s v="Sweden"/>
    <s v="UU"/>
    <x v="0"/>
  </r>
  <r>
    <x v="178"/>
    <s v="Sweden"/>
    <s v="UU"/>
    <x v="0"/>
  </r>
  <r>
    <x v="166"/>
    <s v="Sweden"/>
    <s v="PD"/>
    <x v="0"/>
  </r>
  <r>
    <x v="497"/>
    <s v="Sweden"/>
    <s v="DH"/>
    <x v="0"/>
  </r>
  <r>
    <x v="533"/>
    <s v="Sweden"/>
    <s v="RH"/>
    <x v="2"/>
  </r>
  <r>
    <x v="534"/>
    <s v="Sweden"/>
    <s v="DH"/>
    <x v="0"/>
  </r>
  <r>
    <x v="535"/>
    <s v="Sweden"/>
    <s v="AH"/>
    <x v="0"/>
  </r>
  <r>
    <x v="372"/>
    <s v="Sweden"/>
    <s v="ND"/>
    <x v="0"/>
  </r>
  <r>
    <x v="536"/>
    <s v="Sweden"/>
    <s v="DH"/>
    <x v="0"/>
  </r>
  <r>
    <x v="536"/>
    <s v="Sweden"/>
    <s v="DH"/>
    <x v="0"/>
  </r>
  <r>
    <x v="254"/>
    <s v="Sweden"/>
    <s v="DH"/>
    <x v="0"/>
  </r>
  <r>
    <x v="254"/>
    <s v="Sweden"/>
    <s v="DH"/>
    <x v="0"/>
  </r>
  <r>
    <x v="537"/>
    <s v="Sweden"/>
    <s v="AH"/>
    <x v="0"/>
  </r>
  <r>
    <x v="397"/>
    <s v="Czech Republic"/>
    <s v="UU"/>
    <x v="0"/>
  </r>
  <r>
    <x v="538"/>
    <s v="Germany"/>
    <s v="DH"/>
    <x v="0"/>
  </r>
  <r>
    <x v="538"/>
    <s v="Germany"/>
    <s v="UU"/>
    <x v="0"/>
  </r>
  <r>
    <x v="87"/>
    <s v="Germany"/>
    <s v="UU"/>
    <x v="0"/>
  </r>
  <r>
    <x v="503"/>
    <s v="Germany"/>
    <s v="UU"/>
    <x v="0"/>
  </r>
  <r>
    <x v="192"/>
    <s v="Germany"/>
    <s v="ND"/>
    <x v="0"/>
  </r>
  <r>
    <x v="5"/>
    <s v="Germany"/>
    <s v="DH"/>
    <x v="0"/>
  </r>
  <r>
    <x v="33"/>
    <s v="Germany"/>
    <s v="UU"/>
    <x v="0"/>
  </r>
  <r>
    <x v="539"/>
    <s v="Germany"/>
    <s v="UU"/>
    <x v="0"/>
  </r>
  <r>
    <x v="540"/>
    <s v="Germany"/>
    <s v="DH"/>
    <x v="0"/>
  </r>
  <r>
    <x v="366"/>
    <s v="Germany"/>
    <s v="DH"/>
    <x v="0"/>
  </r>
  <r>
    <x v="500"/>
    <s v="Germany"/>
    <s v="PD"/>
    <x v="0"/>
  </r>
  <r>
    <x v="116"/>
    <s v="Denmark"/>
    <s v="DH"/>
    <x v="0"/>
  </r>
  <r>
    <x v="541"/>
    <s v="Denmark"/>
    <s v="DH"/>
    <x v="0"/>
  </r>
  <r>
    <x v="410"/>
    <s v="Denmark"/>
    <s v="DH"/>
    <x v="0"/>
  </r>
  <r>
    <x v="542"/>
    <s v="Denmark"/>
    <s v="UU"/>
    <x v="0"/>
  </r>
  <r>
    <x v="543"/>
    <s v="Denmark"/>
    <s v="UU"/>
    <x v="0"/>
  </r>
  <r>
    <x v="544"/>
    <s v="UK"/>
    <s v="UU"/>
    <x v="0"/>
  </r>
  <r>
    <x v="14"/>
    <s v="UK"/>
    <s v="UU"/>
    <x v="0"/>
  </r>
  <r>
    <x v="545"/>
    <s v="UK"/>
    <s v="DH"/>
    <x v="0"/>
  </r>
  <r>
    <x v="546"/>
    <s v="UK"/>
    <s v="UU"/>
    <x v="0"/>
  </r>
  <r>
    <x v="107"/>
    <s v="UK"/>
    <s v="DH"/>
    <x v="0"/>
  </r>
  <r>
    <x v="547"/>
    <s v="UK"/>
    <s v="UU"/>
    <x v="0"/>
  </r>
  <r>
    <x v="548"/>
    <s v="UK"/>
    <s v="UU"/>
    <x v="0"/>
  </r>
  <r>
    <x v="549"/>
    <s v="Netherlands"/>
    <s v="UU"/>
    <x v="2"/>
  </r>
  <r>
    <x v="550"/>
    <s v="Netherlands"/>
    <s v="UU"/>
    <x v="0"/>
  </r>
  <r>
    <x v="551"/>
    <s v="Netherlands"/>
    <s v="DH"/>
    <x v="0"/>
  </r>
  <r>
    <x v="96"/>
    <s v="Norway"/>
    <s v="UU"/>
    <x v="1"/>
  </r>
  <r>
    <x v="552"/>
    <s v="Norway"/>
    <s v="DH"/>
    <x v="0"/>
  </r>
  <r>
    <x v="1"/>
    <s v="Finland"/>
    <s v="DH"/>
    <x v="0"/>
  </r>
  <r>
    <x v="450"/>
    <s v="Finland"/>
    <s v="UU"/>
    <x v="0"/>
  </r>
  <r>
    <x v="553"/>
    <s v="Finland"/>
    <s v="DH"/>
    <x v="0"/>
  </r>
  <r>
    <x v="554"/>
    <s v="Finland"/>
    <s v="UU"/>
    <x v="0"/>
  </r>
  <r>
    <x v="322"/>
    <s v="Finland"/>
    <s v="DH"/>
    <x v="0"/>
  </r>
  <r>
    <x v="337"/>
    <s v="Finland"/>
    <s v="DH"/>
    <x v="0"/>
  </r>
  <r>
    <x v="555"/>
    <s v="Finland"/>
    <s v="UU"/>
    <x v="0"/>
  </r>
  <r>
    <x v="19"/>
    <s v="Finland"/>
    <s v="UU"/>
    <x v="0"/>
  </r>
  <r>
    <x v="92"/>
    <s v="Finland"/>
    <s v="DH"/>
    <x v="0"/>
  </r>
  <r>
    <x v="196"/>
    <s v="Finland"/>
    <s v="UU"/>
    <x v="0"/>
  </r>
  <r>
    <x v="196"/>
    <s v="Finland"/>
    <s v="UU"/>
    <x v="0"/>
  </r>
  <r>
    <x v="465"/>
    <s v="Finland"/>
    <s v="UU"/>
    <x v="0"/>
  </r>
  <r>
    <x v="236"/>
    <s v="Sweden"/>
    <s v="DH"/>
    <x v="0"/>
  </r>
  <r>
    <x v="377"/>
    <s v="Sweden"/>
    <s v="PD"/>
    <x v="0"/>
  </r>
  <r>
    <x v="471"/>
    <s v="Finland"/>
    <s v="DH"/>
    <x v="0"/>
  </r>
  <r>
    <x v="534"/>
    <s v="Sweden"/>
    <s v="RH"/>
    <x v="0"/>
  </r>
  <r>
    <x v="317"/>
    <s v="Sweden"/>
    <s v="DH"/>
    <x v="0"/>
  </r>
  <r>
    <x v="556"/>
    <s v="Sweden"/>
    <s v="DH"/>
    <x v="0"/>
  </r>
  <r>
    <x v="402"/>
    <s v="Sweden"/>
    <s v="AH"/>
    <x v="0"/>
  </r>
  <r>
    <x v="297"/>
    <s v="Sweden"/>
    <s v="UU"/>
    <x v="0"/>
  </r>
  <r>
    <x v="297"/>
    <s v="Sweden"/>
    <s v="UU"/>
    <x v="1"/>
  </r>
  <r>
    <x v="557"/>
    <s v="Sweden"/>
    <s v="DH"/>
    <x v="0"/>
  </r>
  <r>
    <x v="239"/>
    <s v="Sweden"/>
    <s v="DH"/>
    <x v="0"/>
  </r>
  <r>
    <x v="239"/>
    <s v="Sweden"/>
    <s v="DH"/>
    <x v="0"/>
  </r>
  <r>
    <x v="239"/>
    <s v="Sweden"/>
    <s v="DH"/>
    <x v="0"/>
  </r>
  <r>
    <x v="558"/>
    <s v="Belgium"/>
    <s v="UU"/>
    <x v="0"/>
  </r>
  <r>
    <x v="559"/>
    <s v="Belgium"/>
    <s v="DH"/>
    <x v="0"/>
  </r>
  <r>
    <x v="379"/>
    <s v="Czech Republic"/>
    <s v="DH"/>
    <x v="0"/>
  </r>
  <r>
    <x v="560"/>
    <s v="Czech Republic"/>
    <s v="DH"/>
    <x v="0"/>
  </r>
  <r>
    <x v="561"/>
    <s v="Germany"/>
    <s v="DH"/>
    <x v="0"/>
  </r>
  <r>
    <x v="61"/>
    <s v="Denmark"/>
    <s v="UU"/>
    <x v="0"/>
  </r>
  <r>
    <x v="562"/>
    <s v="UK"/>
    <s v="DH"/>
    <x v="0"/>
  </r>
  <r>
    <x v="563"/>
    <s v="UK"/>
    <s v="PD"/>
    <x v="0"/>
  </r>
  <r>
    <x v="563"/>
    <s v="UK"/>
    <s v="UU"/>
    <x v="0"/>
  </r>
  <r>
    <x v="564"/>
    <s v="UK"/>
    <s v="UU"/>
    <x v="0"/>
  </r>
  <r>
    <x v="445"/>
    <s v="UK"/>
    <s v="UU"/>
    <x v="0"/>
  </r>
  <r>
    <x v="215"/>
    <s v="UK"/>
    <s v="UU"/>
    <x v="0"/>
  </r>
  <r>
    <x v="565"/>
    <s v="UK"/>
    <s v="DH"/>
    <x v="0"/>
  </r>
  <r>
    <x v="566"/>
    <s v="UK"/>
    <s v="DH"/>
    <x v="0"/>
  </r>
  <r>
    <x v="168"/>
    <s v="UK"/>
    <s v="DH"/>
    <x v="0"/>
  </r>
  <r>
    <x v="40"/>
    <s v="UK"/>
    <s v="DH"/>
    <x v="0"/>
  </r>
  <r>
    <x v="40"/>
    <s v="UK"/>
    <s v="DH"/>
    <x v="0"/>
  </r>
  <r>
    <x v="364"/>
    <s v="Netherlands"/>
    <s v="UU"/>
    <x v="0"/>
  </r>
  <r>
    <x v="567"/>
    <s v="Netherlands"/>
    <s v="DH"/>
    <x v="0"/>
  </r>
  <r>
    <x v="550"/>
    <s v="Netherlands"/>
    <s v="UU"/>
    <x v="0"/>
  </r>
  <r>
    <x v="568"/>
    <s v="Netherlands"/>
    <s v="DH"/>
    <x v="0"/>
  </r>
  <r>
    <x v="129"/>
    <s v="Norway"/>
    <s v="DH"/>
    <x v="0"/>
  </r>
  <r>
    <x v="426"/>
    <s v="Norway"/>
    <s v="RH"/>
    <x v="0"/>
  </r>
  <r>
    <x v="158"/>
    <s v="Norway"/>
    <s v="DH"/>
    <x v="0"/>
  </r>
  <r>
    <x v="158"/>
    <s v="Norway"/>
    <s v="ND"/>
    <x v="0"/>
  </r>
  <r>
    <x v="464"/>
    <s v="Norway"/>
    <s v="UU"/>
    <x v="0"/>
  </r>
  <r>
    <x v="137"/>
    <s v="Norway"/>
    <s v="UU"/>
    <x v="0"/>
  </r>
  <r>
    <x v="77"/>
    <s v="Norway"/>
    <s v="UU"/>
    <x v="0"/>
  </r>
  <r>
    <x v="569"/>
    <s v="Norway"/>
    <s v="AH"/>
    <x v="0"/>
  </r>
  <r>
    <x v="498"/>
    <s v="Norway"/>
    <s v="DH"/>
    <x v="0"/>
  </r>
  <r>
    <x v="412"/>
    <s v="Norway"/>
    <s v="DH"/>
    <x v="0"/>
  </r>
  <r>
    <x v="337"/>
    <s v="Finland"/>
    <s v="DH"/>
    <x v="0"/>
  </r>
  <r>
    <x v="333"/>
    <s v="Finland"/>
    <s v="DH"/>
    <x v="0"/>
  </r>
  <r>
    <x v="570"/>
    <s v="Finland"/>
    <s v="UU"/>
    <x v="0"/>
  </r>
  <r>
    <x v="333"/>
    <s v="Finland"/>
    <s v="DH"/>
    <x v="0"/>
  </r>
  <r>
    <x v="415"/>
    <s v="Finland"/>
    <s v="DH"/>
    <x v="0"/>
  </r>
  <r>
    <x v="119"/>
    <s v="Finland"/>
    <s v="DH"/>
    <x v="0"/>
  </r>
  <r>
    <x v="493"/>
    <s v="Finland"/>
    <s v="UU"/>
    <x v="0"/>
  </r>
  <r>
    <x v="532"/>
    <s v="Finland"/>
    <s v="DH"/>
    <x v="0"/>
  </r>
  <r>
    <x v="489"/>
    <s v="Finland"/>
    <s v="UU"/>
    <x v="0"/>
  </r>
  <r>
    <x v="571"/>
    <s v="Finland"/>
    <s v="DH"/>
    <x v="0"/>
  </r>
  <r>
    <x v="555"/>
    <s v="Finland"/>
    <s v="DH"/>
    <x v="0"/>
  </r>
  <r>
    <x v="512"/>
    <s v="Finland"/>
    <s v="DH"/>
    <x v="0"/>
  </r>
  <r>
    <x v="196"/>
    <s v="Finland"/>
    <s v="UU"/>
    <x v="0"/>
  </r>
  <r>
    <x v="467"/>
    <s v="Finland"/>
    <s v="PD"/>
    <x v="0"/>
  </r>
  <r>
    <x v="467"/>
    <s v="Finland"/>
    <s v="PD"/>
    <x v="0"/>
  </r>
  <r>
    <x v="572"/>
    <s v="Finland"/>
    <s v="UU"/>
    <x v="0"/>
  </r>
  <r>
    <x v="573"/>
    <s v="Sweden"/>
    <s v="DH"/>
    <x v="0"/>
  </r>
  <r>
    <x v="574"/>
    <s v="Sweden"/>
    <s v="DH"/>
    <x v="0"/>
  </r>
  <r>
    <x v="319"/>
    <s v="Sweden"/>
    <s v="AH"/>
    <x v="0"/>
  </r>
  <r>
    <x v="319"/>
    <s v="Sweden"/>
    <s v="DH"/>
    <x v="0"/>
  </r>
  <r>
    <x v="470"/>
    <s v="Sweden"/>
    <s v="UU"/>
    <x v="0"/>
  </r>
  <r>
    <x v="297"/>
    <s v="Sweden"/>
    <s v="AH"/>
    <x v="0"/>
  </r>
  <r>
    <x v="575"/>
    <s v="Sweden"/>
    <s v="DH"/>
    <x v="0"/>
  </r>
  <r>
    <x v="297"/>
    <s v="Sweden"/>
    <s v="UU"/>
    <x v="0"/>
  </r>
  <r>
    <x v="324"/>
    <s v="Sweden"/>
    <s v="ND"/>
    <x v="0"/>
  </r>
  <r>
    <x v="324"/>
    <s v="Sweden"/>
    <s v="ND"/>
    <x v="0"/>
  </r>
  <r>
    <x v="470"/>
    <s v="Sweden"/>
    <s v="RH"/>
    <x v="0"/>
  </r>
  <r>
    <x v="183"/>
    <s v="Sweden"/>
    <s v="DH"/>
    <x v="0"/>
  </r>
  <r>
    <x v="279"/>
    <s v="Sweden"/>
    <s v="UU"/>
    <x v="0"/>
  </r>
  <r>
    <x v="279"/>
    <s v="Sweden"/>
    <s v="DH"/>
    <x v="0"/>
  </r>
  <r>
    <x v="279"/>
    <s v="Sweden"/>
    <s v="DH"/>
    <x v="0"/>
  </r>
  <r>
    <x v="576"/>
    <s v="Sweden"/>
    <s v="DH"/>
    <x v="0"/>
  </r>
  <r>
    <x v="577"/>
    <s v="Sweden"/>
    <s v="UU"/>
    <x v="0"/>
  </r>
  <r>
    <x v="266"/>
    <s v="Sweden"/>
    <s v="DH"/>
    <x v="0"/>
  </r>
  <r>
    <x v="578"/>
    <s v="Sweden"/>
    <s v="ND"/>
    <x v="0"/>
  </r>
  <r>
    <x v="579"/>
    <s v="Belgium"/>
    <s v="DH"/>
    <x v="0"/>
  </r>
  <r>
    <x v="579"/>
    <s v="Belgium"/>
    <s v="DH"/>
    <x v="0"/>
  </r>
  <r>
    <x v="580"/>
    <s v="Belgium"/>
    <s v="DH"/>
    <x v="0"/>
  </r>
  <r>
    <x v="558"/>
    <s v="Belgium"/>
    <s v="DH"/>
    <x v="0"/>
  </r>
  <r>
    <x v="581"/>
    <s v="Belgium"/>
    <s v="HH"/>
    <x v="0"/>
  </r>
  <r>
    <x v="549"/>
    <s v="Belgium"/>
    <s v="DH"/>
    <x v="0"/>
  </r>
  <r>
    <x v="582"/>
    <s v="Austria"/>
    <s v="DH"/>
    <x v="0"/>
  </r>
  <r>
    <x v="583"/>
    <s v="Germany"/>
    <s v="DH"/>
    <x v="0"/>
  </r>
  <r>
    <x v="584"/>
    <s v="Austria"/>
    <s v="DH"/>
    <x v="0"/>
  </r>
  <r>
    <x v="58"/>
    <s v="Germany"/>
    <s v="DH"/>
    <x v="0"/>
  </r>
  <r>
    <x v="344"/>
    <s v="Germany"/>
    <s v="DH"/>
    <x v="0"/>
  </r>
  <r>
    <x v="71"/>
    <s v="Germany"/>
    <s v="ND"/>
    <x v="2"/>
  </r>
  <r>
    <x v="250"/>
    <s v="Germany"/>
    <s v="DH"/>
    <x v="0"/>
  </r>
  <r>
    <x v="585"/>
    <s v="Denmark"/>
    <s v="UU"/>
    <x v="0"/>
  </r>
  <r>
    <x v="101"/>
    <s v="Denmark"/>
    <s v="RH"/>
    <x v="2"/>
  </r>
  <r>
    <x v="586"/>
    <s v="Denmark"/>
    <s v="RH"/>
    <x v="2"/>
  </r>
  <r>
    <x v="77"/>
    <s v="Denmark"/>
    <s v="DH"/>
    <x v="0"/>
  </r>
  <r>
    <x v="587"/>
    <s v="UK"/>
    <s v="UU"/>
    <x v="0"/>
  </r>
  <r>
    <x v="588"/>
    <s v="UK"/>
    <s v="UU"/>
    <x v="0"/>
  </r>
  <r>
    <x v="445"/>
    <s v="UK"/>
    <s v="UU"/>
    <x v="0"/>
  </r>
  <r>
    <x v="445"/>
    <s v="UK"/>
    <s v="UU"/>
    <x v="0"/>
  </r>
  <r>
    <x v="589"/>
    <s v="UK"/>
    <s v="UU"/>
    <x v="0"/>
  </r>
  <r>
    <x v="546"/>
    <s v="UK"/>
    <s v="PD"/>
    <x v="0"/>
  </r>
  <r>
    <x v="590"/>
    <s v="Switzerland"/>
    <s v="UU"/>
    <x v="0"/>
  </r>
  <r>
    <x v="590"/>
    <s v="Switzerland"/>
    <s v="ND"/>
    <x v="0"/>
  </r>
  <r>
    <x v="550"/>
    <s v="Netherlands"/>
    <s v="DH"/>
    <x v="0"/>
  </r>
  <r>
    <x v="398"/>
    <s v="Norway"/>
    <s v="UU"/>
    <x v="0"/>
  </r>
  <r>
    <x v="512"/>
    <s v="Finland"/>
    <s v="DH"/>
    <x v="0"/>
  </r>
  <r>
    <x v="571"/>
    <s v="Finland"/>
    <s v="UU"/>
    <x v="0"/>
  </r>
  <r>
    <x v="436"/>
    <s v="Finland"/>
    <s v="DH"/>
    <x v="0"/>
  </r>
  <r>
    <x v="19"/>
    <s v="Finland"/>
    <s v="DH"/>
    <x v="0"/>
  </r>
  <r>
    <x v="19"/>
    <s v="Finland"/>
    <s v="DH"/>
    <x v="0"/>
  </r>
  <r>
    <x v="43"/>
    <s v="Finland"/>
    <s v="DH"/>
    <x v="0"/>
  </r>
  <r>
    <x v="43"/>
    <s v="Finland"/>
    <s v="UU"/>
    <x v="0"/>
  </r>
  <r>
    <x v="337"/>
    <s v="Finland"/>
    <s v="DH"/>
    <x v="0"/>
  </r>
  <r>
    <x v="591"/>
    <s v="Finland"/>
    <s v="UU"/>
    <x v="0"/>
  </r>
  <r>
    <x v="571"/>
    <s v="Finland"/>
    <s v="DH"/>
    <x v="0"/>
  </r>
  <r>
    <x v="465"/>
    <s v="Finland"/>
    <s v="DH"/>
    <x v="0"/>
  </r>
  <r>
    <x v="465"/>
    <s v="Finland"/>
    <s v="UU"/>
    <x v="0"/>
  </r>
  <r>
    <x v="591"/>
    <s v="Finland"/>
    <s v="PD"/>
    <x v="0"/>
  </r>
  <r>
    <x v="19"/>
    <s v="Finland"/>
    <s v="UU"/>
    <x v="0"/>
  </r>
  <r>
    <x v="465"/>
    <s v="Finland"/>
    <s v="UU"/>
    <x v="0"/>
  </r>
  <r>
    <x v="591"/>
    <s v="Finland"/>
    <s v="DH"/>
    <x v="0"/>
  </r>
  <r>
    <x v="512"/>
    <s v="Finland"/>
    <s v="DH"/>
    <x v="0"/>
  </r>
  <r>
    <x v="512"/>
    <s v="Finland"/>
    <s v="DH"/>
    <x v="0"/>
  </r>
  <r>
    <x v="493"/>
    <s v="Finland"/>
    <s v="DH"/>
    <x v="0"/>
  </r>
  <r>
    <x v="592"/>
    <s v="Finland"/>
    <s v="DH"/>
    <x v="0"/>
  </r>
  <r>
    <x v="279"/>
    <s v="Sweden"/>
    <s v="UU"/>
    <x v="0"/>
  </r>
  <r>
    <x v="279"/>
    <s v="Sweden"/>
    <s v="UU"/>
    <x v="0"/>
  </r>
  <r>
    <x v="593"/>
    <s v="Sweden"/>
    <s v="DH"/>
    <x v="0"/>
  </r>
  <r>
    <x v="594"/>
    <s v="Sweden"/>
    <s v="DH"/>
    <x v="0"/>
  </r>
  <r>
    <x v="470"/>
    <s v="Sweden"/>
    <s v="UU"/>
    <x v="0"/>
  </r>
  <r>
    <x v="595"/>
    <s v="Sweden"/>
    <s v="DH"/>
    <x v="0"/>
  </r>
  <r>
    <x v="596"/>
    <s v="Sweden"/>
    <s v="DH"/>
    <x v="0"/>
  </r>
  <r>
    <x v="597"/>
    <s v="Sweden"/>
    <s v="UU"/>
    <x v="0"/>
  </r>
  <r>
    <x v="213"/>
    <s v="Sweden"/>
    <s v="AH"/>
    <x v="0"/>
  </r>
  <r>
    <x v="598"/>
    <s v="Sweden"/>
    <s v="AH"/>
    <x v="0"/>
  </r>
  <r>
    <x v="599"/>
    <s v="Sweden"/>
    <s v="UU"/>
    <x v="0"/>
  </r>
  <r>
    <x v="396"/>
    <s v="Sweden"/>
    <s v="AH"/>
    <x v="0"/>
  </r>
  <r>
    <x v="425"/>
    <s v="Sweden"/>
    <s v="UU"/>
    <x v="0"/>
  </r>
  <r>
    <x v="396"/>
    <s v="Sweden"/>
    <s v="UU"/>
    <x v="1"/>
  </r>
  <r>
    <x v="357"/>
    <s v="Sweden"/>
    <s v="RH"/>
    <x v="2"/>
  </r>
  <r>
    <x v="297"/>
    <s v="Sweden"/>
    <s v="UU"/>
    <x v="0"/>
  </r>
  <r>
    <x v="166"/>
    <s v="Sweden"/>
    <s v="DH"/>
    <x v="0"/>
  </r>
  <r>
    <x v="297"/>
    <s v="Sweden"/>
    <s v="UU"/>
    <x v="0"/>
  </r>
  <r>
    <x v="549"/>
    <s v="Belgium"/>
    <s v="ND"/>
    <x v="0"/>
  </r>
  <r>
    <x v="600"/>
    <s v="Czech Republic"/>
    <s v="DH"/>
    <x v="0"/>
  </r>
  <r>
    <x v="517"/>
    <s v="Czech Republic"/>
    <s v="DH"/>
    <x v="0"/>
  </r>
  <r>
    <x v="601"/>
    <s v="Austria"/>
    <s v="DH"/>
    <x v="0"/>
  </r>
  <r>
    <x v="89"/>
    <s v="Germany"/>
    <s v="DH"/>
    <x v="0"/>
  </r>
  <r>
    <x v="602"/>
    <s v="Germany"/>
    <s v="UU"/>
    <x v="0"/>
  </r>
  <r>
    <x v="603"/>
    <s v="Denmark"/>
    <s v="RH"/>
    <x v="2"/>
  </r>
  <r>
    <x v="603"/>
    <s v="Denmark"/>
    <s v="UU"/>
    <x v="0"/>
  </r>
  <r>
    <x v="71"/>
    <s v="Denmark"/>
    <s v="RH"/>
    <x v="2"/>
  </r>
  <r>
    <x v="586"/>
    <s v="Denmark"/>
    <s v="RH"/>
    <x v="2"/>
  </r>
  <r>
    <x v="603"/>
    <s v="Denmark"/>
    <s v="ND"/>
    <x v="0"/>
  </r>
  <r>
    <x v="586"/>
    <s v="Denmark"/>
    <s v="RH"/>
    <x v="2"/>
  </r>
  <r>
    <x v="543"/>
    <s v="Denmark"/>
    <s v="UU"/>
    <x v="1"/>
  </r>
  <r>
    <x v="586"/>
    <s v="Denmark"/>
    <s v="UU"/>
    <x v="1"/>
  </r>
  <r>
    <x v="586"/>
    <s v="Denmark"/>
    <s v="UU"/>
    <x v="0"/>
  </r>
  <r>
    <x v="586"/>
    <s v="Denmark"/>
    <s v="RH"/>
    <x v="2"/>
  </r>
  <r>
    <x v="586"/>
    <s v="Denmark"/>
    <s v="RH"/>
    <x v="2"/>
  </r>
  <r>
    <x v="604"/>
    <s v="Denmark"/>
    <s v="UU"/>
    <x v="0"/>
  </r>
  <r>
    <x v="411"/>
    <s v="Norway"/>
    <s v="UU"/>
    <x v="0"/>
  </r>
  <r>
    <x v="78"/>
    <s v="Denmark"/>
    <s v="DH"/>
    <x v="0"/>
  </r>
  <r>
    <x v="605"/>
    <s v="UK"/>
    <s v="DH"/>
    <x v="0"/>
  </r>
  <r>
    <x v="606"/>
    <s v="UK"/>
    <s v="UU"/>
    <x v="0"/>
  </r>
  <r>
    <x v="504"/>
    <s v="UK"/>
    <s v="UU"/>
    <x v="0"/>
  </r>
  <r>
    <x v="607"/>
    <s v="UK"/>
    <s v="UU"/>
    <x v="0"/>
  </r>
  <r>
    <x v="607"/>
    <s v="UK"/>
    <s v="AH"/>
    <x v="0"/>
  </r>
  <r>
    <x v="608"/>
    <s v="UK"/>
    <s v="UU"/>
    <x v="0"/>
  </r>
  <r>
    <x v="529"/>
    <s v="UK"/>
    <s v="UU"/>
    <x v="0"/>
  </r>
  <r>
    <x v="544"/>
    <s v="UK"/>
    <s v="UU"/>
    <x v="2"/>
  </r>
  <r>
    <x v="609"/>
    <s v="UK"/>
    <s v="DH"/>
    <x v="0"/>
  </r>
  <r>
    <x v="608"/>
    <s v="UK"/>
    <s v="UU"/>
    <x v="0"/>
  </r>
  <r>
    <x v="610"/>
    <s v="UK"/>
    <s v="UU"/>
    <x v="1"/>
  </r>
  <r>
    <x v="611"/>
    <s v="UK"/>
    <s v="AH"/>
    <x v="0"/>
  </r>
  <r>
    <x v="527"/>
    <s v="UK"/>
    <s v="DH"/>
    <x v="0"/>
  </r>
  <r>
    <x v="527"/>
    <s v="UK"/>
    <s v="UU"/>
    <x v="0"/>
  </r>
  <r>
    <x v="445"/>
    <s v="UK"/>
    <s v="UU"/>
    <x v="0"/>
  </r>
  <r>
    <x v="612"/>
    <s v="UK"/>
    <s v="DH"/>
    <x v="0"/>
  </r>
  <r>
    <x v="568"/>
    <s v="Netherlands"/>
    <s v="DH"/>
    <x v="0"/>
  </r>
  <r>
    <x v="550"/>
    <s v="Netherlands"/>
    <s v="DH"/>
    <x v="0"/>
  </r>
  <r>
    <x v="613"/>
    <s v="Norway"/>
    <s v="UU"/>
    <x v="0"/>
  </r>
  <r>
    <x v="614"/>
    <s v="Norway"/>
    <s v="RH"/>
    <x v="2"/>
  </r>
  <r>
    <x v="602"/>
    <s v="Norway"/>
    <s v="RH"/>
    <x v="2"/>
  </r>
  <r>
    <x v="602"/>
    <s v="Norway"/>
    <s v="UU"/>
    <x v="0"/>
  </r>
  <r>
    <x v="602"/>
    <s v="Norway"/>
    <s v="RH"/>
    <x v="0"/>
  </r>
  <r>
    <x v="67"/>
    <s v="Norway"/>
    <s v="DH"/>
    <x v="0"/>
  </r>
  <r>
    <x v="615"/>
    <s v="Norway"/>
    <s v="DH"/>
    <x v="0"/>
  </r>
  <r>
    <x v="616"/>
    <s v="Norway"/>
    <s v="UU"/>
    <x v="0"/>
  </r>
  <r>
    <x v="617"/>
    <s v="Norway"/>
    <s v="DH"/>
    <x v="0"/>
  </r>
  <r>
    <x v="463"/>
    <s v="Norway"/>
    <s v="UU"/>
    <x v="0"/>
  </r>
  <r>
    <x v="618"/>
    <s v="Norway"/>
    <s v="UU"/>
    <x v="1"/>
  </r>
  <r>
    <x v="619"/>
    <s v="Poland"/>
    <s v="HH"/>
    <x v="0"/>
  </r>
  <r>
    <x v="620"/>
    <s v="Finland"/>
    <s v="RH"/>
    <x v="2"/>
  </r>
  <r>
    <x v="436"/>
    <s v="Finland"/>
    <s v="UU"/>
    <x v="0"/>
  </r>
  <r>
    <x v="370"/>
    <s v="Finland"/>
    <s v="DH"/>
    <x v="0"/>
  </r>
  <r>
    <x v="490"/>
    <s v="Finland"/>
    <s v="UU"/>
    <x v="0"/>
  </r>
  <r>
    <x v="621"/>
    <s v="Finland"/>
    <s v="HH"/>
    <x v="0"/>
  </r>
  <r>
    <x v="436"/>
    <s v="Finland"/>
    <s v="DH"/>
    <x v="0"/>
  </r>
  <r>
    <x v="174"/>
    <s v="Finland"/>
    <s v="DH"/>
    <x v="0"/>
  </r>
  <r>
    <x v="1"/>
    <s v="Finland"/>
    <s v="DH"/>
    <x v="0"/>
  </r>
  <r>
    <x v="465"/>
    <s v="Finland"/>
    <s v="DH"/>
    <x v="0"/>
  </r>
  <r>
    <x v="622"/>
    <s v="Finland"/>
    <s v="DH"/>
    <x v="0"/>
  </r>
  <r>
    <x v="623"/>
    <s v="Finland"/>
    <s v="DH"/>
    <x v="0"/>
  </r>
  <r>
    <x v="623"/>
    <s v="Finland"/>
    <s v="UU"/>
    <x v="0"/>
  </r>
  <r>
    <x v="333"/>
    <s v="Finland"/>
    <s v="UU"/>
    <x v="0"/>
  </r>
  <r>
    <x v="624"/>
    <s v="Finland"/>
    <s v="UU"/>
    <x v="0"/>
  </r>
  <r>
    <x v="201"/>
    <s v="Sweden"/>
    <s v="UU"/>
    <x v="1"/>
  </r>
  <r>
    <x v="397"/>
    <s v="Sweden"/>
    <s v="DH"/>
    <x v="0"/>
  </r>
  <r>
    <x v="625"/>
    <s v="Sweden"/>
    <s v="UU"/>
    <x v="1"/>
  </r>
  <r>
    <x v="239"/>
    <s v="Sweden"/>
    <s v="AH"/>
    <x v="0"/>
  </r>
  <r>
    <x v="626"/>
    <s v="Sweden"/>
    <s v="UU"/>
    <x v="0"/>
  </r>
  <r>
    <x v="627"/>
    <s v="Sweden"/>
    <s v="DH"/>
    <x v="0"/>
  </r>
  <r>
    <x v="202"/>
    <s v="Sweden"/>
    <s v="UU"/>
    <x v="0"/>
  </r>
  <r>
    <x v="166"/>
    <s v="Sweden"/>
    <s v="DH"/>
    <x v="0"/>
  </r>
  <r>
    <x v="628"/>
    <s v="Sweden"/>
    <s v="AH"/>
    <x v="0"/>
  </r>
  <r>
    <x v="629"/>
    <s v="Sweden"/>
    <s v="AH"/>
    <x v="0"/>
  </r>
  <r>
    <x v="630"/>
    <s v="Sweden"/>
    <s v="UU"/>
    <x v="0"/>
  </r>
  <r>
    <x v="72"/>
    <s v="Sweden"/>
    <s v="UU"/>
    <x v="0"/>
  </r>
  <r>
    <x v="458"/>
    <s v="Sweden"/>
    <s v="ND"/>
    <x v="0"/>
  </r>
  <r>
    <x v="631"/>
    <s v="Sweden"/>
    <s v="DH"/>
    <x v="0"/>
  </r>
  <r>
    <x v="52"/>
    <s v="Sweden"/>
    <s v="DH"/>
    <x v="0"/>
  </r>
  <r>
    <x v="632"/>
    <s v="Sweden"/>
    <s v="UU"/>
    <x v="0"/>
  </r>
  <r>
    <x v="297"/>
    <s v="Sweden"/>
    <s v="UU"/>
    <x v="1"/>
  </r>
  <r>
    <x v="632"/>
    <s v="Sweden"/>
    <s v="UU"/>
    <x v="1"/>
  </r>
  <r>
    <x v="318"/>
    <s v="Sweden"/>
    <s v="DH"/>
    <x v="0"/>
  </r>
  <r>
    <x v="601"/>
    <s v="Sweden"/>
    <s v="UU"/>
    <x v="0"/>
  </r>
  <r>
    <x v="517"/>
    <s v="Sweden"/>
    <s v="DH"/>
    <x v="0"/>
  </r>
  <r>
    <x v="549"/>
    <s v="Belgium"/>
    <s v="HH"/>
    <x v="0"/>
  </r>
  <r>
    <x v="549"/>
    <s v="Belgium"/>
    <s v="HH"/>
    <x v="0"/>
  </r>
  <r>
    <x v="549"/>
    <s v="Belgium"/>
    <s v="UU"/>
    <x v="0"/>
  </r>
  <r>
    <x v="549"/>
    <s v="Belgium"/>
    <s v="DH"/>
    <x v="0"/>
  </r>
  <r>
    <x v="549"/>
    <s v="Belgium"/>
    <s v="DH"/>
    <x v="0"/>
  </r>
  <r>
    <x v="549"/>
    <s v="Belgium"/>
    <s v="UU"/>
    <x v="0"/>
  </r>
  <r>
    <x v="549"/>
    <s v="Belgium"/>
    <s v="DH"/>
    <x v="0"/>
  </r>
  <r>
    <x v="549"/>
    <s v="Belgium"/>
    <s v="HH"/>
    <x v="0"/>
  </r>
  <r>
    <x v="549"/>
    <s v="Belgium"/>
    <s v="UU"/>
    <x v="0"/>
  </r>
  <r>
    <x v="549"/>
    <s v="Belgium"/>
    <s v="PD"/>
    <x v="0"/>
  </r>
  <r>
    <x v="164"/>
    <s v="Belgium"/>
    <s v="DH"/>
    <x v="0"/>
  </r>
  <r>
    <x v="633"/>
    <s v="Czech Republic"/>
    <s v="UU"/>
    <x v="0"/>
  </r>
  <r>
    <x v="552"/>
    <s v="Germany"/>
    <s v="DH"/>
    <x v="0"/>
  </r>
  <r>
    <x v="537"/>
    <s v="Germany"/>
    <s v="DH"/>
    <x v="0"/>
  </r>
  <r>
    <x v="522"/>
    <s v="Germany"/>
    <s v="DH"/>
    <x v="0"/>
  </r>
  <r>
    <x v="522"/>
    <s v="Germany"/>
    <s v="DH"/>
    <x v="0"/>
  </r>
  <r>
    <x v="634"/>
    <s v="Germany"/>
    <s v="DH"/>
    <x v="0"/>
  </r>
  <r>
    <x v="112"/>
    <s v="Germany"/>
    <s v="DH"/>
    <x v="0"/>
  </r>
  <r>
    <x v="36"/>
    <s v="Germany"/>
    <s v="DH"/>
    <x v="0"/>
  </r>
  <r>
    <x v="8"/>
    <s v="Germany"/>
    <s v="DH"/>
    <x v="0"/>
  </r>
  <r>
    <x v="603"/>
    <s v="Denmark"/>
    <s v="PD"/>
    <x v="0"/>
  </r>
  <r>
    <x v="344"/>
    <s v="Denmark"/>
    <s v="DH"/>
    <x v="0"/>
  </r>
  <r>
    <x v="635"/>
    <s v="UK"/>
    <s v="UU"/>
    <x v="0"/>
  </r>
  <r>
    <x v="545"/>
    <s v="UK"/>
    <s v="DH"/>
    <x v="0"/>
  </r>
  <r>
    <x v="636"/>
    <s v="UK"/>
    <s v="DH"/>
    <x v="0"/>
  </r>
  <r>
    <x v="637"/>
    <s v="UK"/>
    <s v="UU"/>
    <x v="0"/>
  </r>
  <r>
    <x v="638"/>
    <s v="UK"/>
    <s v="ND"/>
    <x v="0"/>
  </r>
  <r>
    <x v="347"/>
    <s v="UK"/>
    <s v="DH"/>
    <x v="0"/>
  </r>
  <r>
    <x v="445"/>
    <s v="UK"/>
    <s v="UU"/>
    <x v="0"/>
  </r>
  <r>
    <x v="639"/>
    <s v="UK"/>
    <s v="DH"/>
    <x v="0"/>
  </r>
  <r>
    <x v="504"/>
    <s v="UK"/>
    <s v="DH"/>
    <x v="0"/>
  </r>
  <r>
    <x v="67"/>
    <s v="Netherlands"/>
    <s v="UU"/>
    <x v="0"/>
  </r>
  <r>
    <x v="640"/>
    <s v="Norway"/>
    <s v="UU"/>
    <x v="0"/>
  </r>
  <r>
    <x v="3"/>
    <s v="Norway"/>
    <s v="UU"/>
    <x v="0"/>
  </r>
  <r>
    <x v="484"/>
    <s v="Norway"/>
    <s v="UU"/>
    <x v="1"/>
  </r>
  <r>
    <x v="485"/>
    <s v="Norway"/>
    <s v="DH"/>
    <x v="0"/>
  </r>
  <r>
    <x v="92"/>
    <s v="Finland"/>
    <s v="DH"/>
    <x v="0"/>
  </r>
  <r>
    <x v="174"/>
    <s v="Finland"/>
    <s v="UU"/>
    <x v="0"/>
  </r>
  <r>
    <x v="532"/>
    <s v="Finland"/>
    <s v="HH"/>
    <x v="0"/>
  </r>
  <r>
    <x v="436"/>
    <s v="Finland"/>
    <s v="DH"/>
    <x v="0"/>
  </r>
  <r>
    <x v="43"/>
    <s v="Finland"/>
    <s v="DH"/>
    <x v="0"/>
  </r>
  <r>
    <x v="142"/>
    <s v="Finland"/>
    <s v="DH"/>
    <x v="0"/>
  </r>
  <r>
    <x v="493"/>
    <s v="Finland"/>
    <s v="UU"/>
    <x v="0"/>
  </r>
  <r>
    <x v="493"/>
    <s v="Finland"/>
    <s v="UU"/>
    <x v="0"/>
  </r>
  <r>
    <x v="489"/>
    <s v="Finland"/>
    <s v="UU"/>
    <x v="0"/>
  </r>
  <r>
    <x v="109"/>
    <s v="Finland"/>
    <s v="DH"/>
    <x v="0"/>
  </r>
  <r>
    <x v="19"/>
    <s v="Finland"/>
    <s v="UU"/>
    <x v="0"/>
  </r>
  <r>
    <x v="304"/>
    <s v="Sweden"/>
    <s v="AH"/>
    <x v="0"/>
  </r>
  <r>
    <x v="317"/>
    <s v="Sweden"/>
    <s v="DH"/>
    <x v="0"/>
  </r>
  <r>
    <x v="9"/>
    <s v="Sweden"/>
    <s v="UU"/>
    <x v="0"/>
  </r>
  <r>
    <x v="2"/>
    <s v="Sweden"/>
    <s v="UU"/>
    <x v="1"/>
  </r>
  <r>
    <x v="254"/>
    <s v="Sweden"/>
    <s v="UU"/>
    <x v="0"/>
  </r>
  <r>
    <x v="47"/>
    <s v="Sweden"/>
    <s v="DH"/>
    <x v="0"/>
  </r>
  <r>
    <x v="641"/>
    <s v="Sweden"/>
    <s v="DH"/>
    <x v="0"/>
  </r>
  <r>
    <x v="628"/>
    <s v="Sweden"/>
    <s v="UU"/>
    <x v="0"/>
  </r>
  <r>
    <x v="541"/>
    <s v="Sweden"/>
    <s v="DH"/>
    <x v="0"/>
  </r>
  <r>
    <x v="47"/>
    <s v="Sweden"/>
    <s v="DH"/>
    <x v="0"/>
  </r>
  <r>
    <x v="441"/>
    <s v="Belgium"/>
    <s v="UU"/>
    <x v="0"/>
  </r>
  <r>
    <x v="642"/>
    <s v="Belgium"/>
    <s v="UU"/>
    <x v="0"/>
  </r>
  <r>
    <x v="164"/>
    <s v="Belgium"/>
    <s v="HH"/>
    <x v="0"/>
  </r>
  <r>
    <x v="285"/>
    <s v="Belgium"/>
    <s v="UU"/>
    <x v="0"/>
  </r>
  <r>
    <x v="285"/>
    <s v="Belgium"/>
    <s v="DH"/>
    <x v="0"/>
  </r>
  <r>
    <x v="643"/>
    <s v="Belgium"/>
    <s v="RH"/>
    <x v="2"/>
  </r>
  <r>
    <x v="644"/>
    <s v="Belgium"/>
    <s v="UU"/>
    <x v="0"/>
  </r>
  <r>
    <x v="472"/>
    <s v="Belgium"/>
    <s v="UU"/>
    <x v="2"/>
  </r>
  <r>
    <x v="441"/>
    <s v="Belgium"/>
    <s v="DH"/>
    <x v="0"/>
  </r>
  <r>
    <x v="69"/>
    <s v="Germany"/>
    <s v="DH"/>
    <x v="0"/>
  </r>
  <r>
    <x v="243"/>
    <s v="Austria"/>
    <s v="DH"/>
    <x v="0"/>
  </r>
  <r>
    <x v="45"/>
    <s v="Germany"/>
    <s v="DH"/>
    <x v="0"/>
  </r>
  <r>
    <x v="86"/>
    <s v="Germany"/>
    <s v="DH"/>
    <x v="0"/>
  </r>
  <r>
    <x v="263"/>
    <s v="Germany"/>
    <s v="DH"/>
    <x v="0"/>
  </r>
  <r>
    <x v="115"/>
    <s v="Denmark"/>
    <s v="DH"/>
    <x v="0"/>
  </r>
  <r>
    <x v="115"/>
    <s v="Denmark"/>
    <s v="AH"/>
    <x v="0"/>
  </r>
  <r>
    <x v="134"/>
    <s v="Denmark"/>
    <s v="UU"/>
    <x v="2"/>
  </r>
  <r>
    <x v="89"/>
    <s v="Denmark"/>
    <s v="DH"/>
    <x v="0"/>
  </r>
  <r>
    <x v="645"/>
    <s v="UK"/>
    <s v="ND"/>
    <x v="2"/>
  </r>
  <r>
    <x v="646"/>
    <s v="UK"/>
    <s v="UU"/>
    <x v="0"/>
  </r>
  <r>
    <x v="647"/>
    <s v="UK"/>
    <s v="DH"/>
    <x v="0"/>
  </r>
  <r>
    <x v="648"/>
    <s v="UK"/>
    <s v="UU"/>
    <x v="0"/>
  </r>
  <r>
    <x v="400"/>
    <s v="UK"/>
    <s v="DH"/>
    <x v="0"/>
  </r>
  <r>
    <x v="400"/>
    <s v="UK"/>
    <s v="DH"/>
    <x v="0"/>
  </r>
  <r>
    <x v="649"/>
    <s v="UK"/>
    <s v="DH"/>
    <x v="0"/>
  </r>
  <r>
    <x v="479"/>
    <s v="UK"/>
    <s v="UU"/>
    <x v="0"/>
  </r>
  <r>
    <x v="479"/>
    <s v="UK"/>
    <s v="UU"/>
    <x v="0"/>
  </r>
  <r>
    <x v="479"/>
    <s v="UK"/>
    <s v="UU"/>
    <x v="0"/>
  </r>
  <r>
    <x v="650"/>
    <s v="UK"/>
    <s v="UU"/>
    <x v="0"/>
  </r>
  <r>
    <x v="586"/>
    <s v="Switzerland"/>
    <s v="DH"/>
    <x v="0"/>
  </r>
  <r>
    <x v="651"/>
    <s v="Netherlands"/>
    <s v="DH"/>
    <x v="0"/>
  </r>
  <r>
    <x v="652"/>
    <s v="Norway"/>
    <s v="UU"/>
    <x v="0"/>
  </r>
  <r>
    <x v="462"/>
    <s v="Norway"/>
    <s v="AH"/>
    <x v="0"/>
  </r>
  <r>
    <x v="462"/>
    <s v="Norway"/>
    <s v="RH"/>
    <x v="2"/>
  </r>
  <r>
    <x v="337"/>
    <s v="Finland"/>
    <s v="DH"/>
    <x v="0"/>
  </r>
  <r>
    <x v="620"/>
    <s v="Finland"/>
    <s v="UU"/>
    <x v="0"/>
  </r>
  <r>
    <x v="653"/>
    <s v="Finland"/>
    <s v="DH"/>
    <x v="0"/>
  </r>
  <r>
    <x v="487"/>
    <s v="Finland"/>
    <s v="DH"/>
    <x v="0"/>
  </r>
  <r>
    <x v="465"/>
    <s v="Finland"/>
    <s v="UU"/>
    <x v="0"/>
  </r>
  <r>
    <x v="465"/>
    <s v="Finland"/>
    <s v="DH"/>
    <x v="0"/>
  </r>
  <r>
    <x v="572"/>
    <s v="Finland"/>
    <s v="DH"/>
    <x v="0"/>
  </r>
  <r>
    <x v="653"/>
    <s v="Finland"/>
    <s v="DH"/>
    <x v="0"/>
  </r>
  <r>
    <x v="620"/>
    <s v="Finland"/>
    <s v="PD"/>
    <x v="0"/>
  </r>
  <r>
    <x v="654"/>
    <s v="Finland"/>
    <s v="UU"/>
    <x v="0"/>
  </r>
  <r>
    <x v="121"/>
    <s v="Finland"/>
    <s v="UU"/>
    <x v="0"/>
  </r>
  <r>
    <x v="655"/>
    <s v="Finland"/>
    <s v="UU"/>
    <x v="0"/>
  </r>
  <r>
    <x v="490"/>
    <s v="Finland"/>
    <s v="UU"/>
    <x v="0"/>
  </r>
  <r>
    <x v="656"/>
    <s v="Sweden"/>
    <s v="DH"/>
    <x v="0"/>
  </r>
  <r>
    <x v="185"/>
    <s v="Sweden"/>
    <s v="AH"/>
    <x v="0"/>
  </r>
  <r>
    <x v="185"/>
    <s v="Sweden"/>
    <s v="UU"/>
    <x v="0"/>
  </r>
  <r>
    <x v="185"/>
    <s v="Sweden"/>
    <s v="DH"/>
    <x v="0"/>
  </r>
  <r>
    <x v="185"/>
    <s v="Sweden"/>
    <s v="UU"/>
    <x v="0"/>
  </r>
  <r>
    <x v="185"/>
    <s v="Sweden"/>
    <s v="UU"/>
    <x v="0"/>
  </r>
  <r>
    <x v="536"/>
    <s v="Sweden"/>
    <s v="DH"/>
    <x v="0"/>
  </r>
  <r>
    <x v="644"/>
    <s v="Belgium"/>
    <s v="UU"/>
    <x v="0"/>
  </r>
  <r>
    <x v="153"/>
    <s v="Germany"/>
    <s v="DH"/>
    <x v="0"/>
  </r>
  <r>
    <x v="657"/>
    <s v="Germany"/>
    <s v="DH"/>
    <x v="0"/>
  </r>
  <r>
    <x v="537"/>
    <s v="Austria"/>
    <s v="DH"/>
    <x v="0"/>
  </r>
  <r>
    <x v="23"/>
    <s v="Denmark"/>
    <s v="DH"/>
    <x v="0"/>
  </r>
  <r>
    <x v="405"/>
    <s v="Denmark"/>
    <s v="DH"/>
    <x v="0"/>
  </r>
  <r>
    <x v="81"/>
    <s v="Denmark"/>
    <s v="DH"/>
    <x v="0"/>
  </r>
  <r>
    <x v="650"/>
    <s v="UK"/>
    <s v="DH"/>
    <x v="0"/>
  </r>
  <r>
    <x v="14"/>
    <s v="UK"/>
    <s v="UU"/>
    <x v="0"/>
  </r>
  <r>
    <x v="527"/>
    <s v="UK"/>
    <s v="DH"/>
    <x v="0"/>
  </r>
  <r>
    <x v="527"/>
    <s v="UK"/>
    <s v="DH"/>
    <x v="0"/>
  </r>
  <r>
    <x v="527"/>
    <s v="UK"/>
    <s v="DH"/>
    <x v="0"/>
  </r>
  <r>
    <x v="658"/>
    <s v="UK"/>
    <s v="DH"/>
    <x v="0"/>
  </r>
  <r>
    <x v="659"/>
    <s v="UK"/>
    <s v="AH"/>
    <x v="0"/>
  </r>
  <r>
    <x v="479"/>
    <s v="UK"/>
    <s v="UU"/>
    <x v="2"/>
  </r>
  <r>
    <x v="660"/>
    <s v="UK"/>
    <s v="DH"/>
    <x v="0"/>
  </r>
  <r>
    <x v="661"/>
    <s v="UK"/>
    <s v="DH"/>
    <x v="0"/>
  </r>
  <r>
    <x v="661"/>
    <s v="UK"/>
    <s v="UU"/>
    <x v="0"/>
  </r>
  <r>
    <x v="58"/>
    <s v="Switzerland"/>
    <s v="UU"/>
    <x v="1"/>
  </r>
  <r>
    <x v="84"/>
    <s v="Switzerland"/>
    <s v="UU"/>
    <x v="2"/>
  </r>
  <r>
    <x v="662"/>
    <s v="Netherlands"/>
    <s v="DH"/>
    <x v="0"/>
  </r>
  <r>
    <x v="568"/>
    <s v="Netherlands"/>
    <s v="PD"/>
    <x v="0"/>
  </r>
  <r>
    <x v="550"/>
    <s v="Netherlands"/>
    <s v="DH"/>
    <x v="0"/>
  </r>
  <r>
    <x v="550"/>
    <s v="Netherlands"/>
    <s v="DH"/>
    <x v="0"/>
  </r>
  <r>
    <x v="602"/>
    <s v="Norway"/>
    <s v="UU"/>
    <x v="0"/>
  </r>
  <r>
    <x v="663"/>
    <s v="Norway"/>
    <s v="UU"/>
    <x v="0"/>
  </r>
  <r>
    <x v="664"/>
    <s v="Norway"/>
    <s v="DH"/>
    <x v="0"/>
  </r>
  <r>
    <x v="602"/>
    <s v="Norway"/>
    <s v="UU"/>
    <x v="0"/>
  </r>
  <r>
    <x v="411"/>
    <s v="Norway"/>
    <s v="UU"/>
    <x v="0"/>
  </r>
  <r>
    <x v="228"/>
    <s v="Norway"/>
    <s v="DH"/>
    <x v="0"/>
  </r>
  <r>
    <x v="63"/>
    <s v="Norway"/>
    <s v="UU"/>
    <x v="0"/>
  </r>
  <r>
    <x v="84"/>
    <s v="Norway"/>
    <s v="DH"/>
    <x v="0"/>
  </r>
  <r>
    <x v="463"/>
    <s v="Norway"/>
    <s v="DH"/>
    <x v="0"/>
  </r>
  <r>
    <x v="665"/>
    <s v="Finland"/>
    <s v="DH"/>
    <x v="0"/>
  </r>
  <r>
    <x v="592"/>
    <s v="Finland"/>
    <s v="UU"/>
    <x v="0"/>
  </r>
  <r>
    <x v="141"/>
    <s v="Finland"/>
    <s v="UU"/>
    <x v="0"/>
  </r>
  <r>
    <x v="174"/>
    <s v="Finland"/>
    <s v="DH"/>
    <x v="0"/>
  </r>
  <r>
    <x v="511"/>
    <s v="Finland"/>
    <s v="UU"/>
    <x v="0"/>
  </r>
  <r>
    <x v="666"/>
    <s v="Finland"/>
    <s v="DH"/>
    <x v="0"/>
  </r>
  <r>
    <x v="92"/>
    <s v="Finland"/>
    <s v="UU"/>
    <x v="0"/>
  </r>
  <r>
    <x v="512"/>
    <s v="Finland"/>
    <s v="UU"/>
    <x v="0"/>
  </r>
  <r>
    <x v="43"/>
    <s v="Finland"/>
    <s v="DH"/>
    <x v="0"/>
  </r>
  <r>
    <x v="43"/>
    <s v="Finland"/>
    <s v="DH"/>
    <x v="0"/>
  </r>
  <r>
    <x v="92"/>
    <s v="Finland"/>
    <s v="DH"/>
    <x v="0"/>
  </r>
  <r>
    <x v="19"/>
    <s v="Finland"/>
    <s v="DH"/>
    <x v="0"/>
  </r>
  <r>
    <x v="43"/>
    <s v="Finland"/>
    <s v="DH"/>
    <x v="0"/>
  </r>
  <r>
    <x v="667"/>
    <s v="Finland"/>
    <s v="DH"/>
    <x v="0"/>
  </r>
  <r>
    <x v="668"/>
    <s v="Finland"/>
    <s v="UU"/>
    <x v="0"/>
  </r>
  <r>
    <x v="493"/>
    <s v="Finland"/>
    <s v="UU"/>
    <x v="0"/>
  </r>
  <r>
    <x v="370"/>
    <s v="Finland"/>
    <s v="DH"/>
    <x v="0"/>
  </r>
  <r>
    <x v="202"/>
    <s v="Sweden"/>
    <s v="UU"/>
    <x v="0"/>
  </r>
  <r>
    <x v="185"/>
    <s v="Sweden"/>
    <s v="DH"/>
    <x v="0"/>
  </r>
  <r>
    <x v="213"/>
    <s v="Sweden"/>
    <s v="UU"/>
    <x v="0"/>
  </r>
  <r>
    <x v="381"/>
    <s v="Sweden"/>
    <s v="UU"/>
    <x v="0"/>
  </r>
  <r>
    <x v="669"/>
    <s v="Sweden"/>
    <s v="RH"/>
    <x v="0"/>
  </r>
  <r>
    <x v="670"/>
    <s v="Sweden"/>
    <s v="AH"/>
    <x v="0"/>
  </r>
  <r>
    <x v="279"/>
    <s v="Sweden"/>
    <s v="AH"/>
    <x v="0"/>
  </r>
  <r>
    <x v="671"/>
    <s v="Sweden"/>
    <s v="DH"/>
    <x v="0"/>
  </r>
  <r>
    <x v="242"/>
    <s v="Sweden"/>
    <s v="DH"/>
    <x v="0"/>
  </r>
  <r>
    <x v="185"/>
    <s v="Sweden"/>
    <s v="DH"/>
    <x v="0"/>
  </r>
  <r>
    <x v="274"/>
    <s v="Czech Republic"/>
    <s v="DH"/>
    <x v="0"/>
  </r>
  <r>
    <x v="672"/>
    <s v="Czech Republic"/>
    <s v="HH"/>
    <x v="0"/>
  </r>
  <r>
    <x v="673"/>
    <s v="Austria"/>
    <s v="DH"/>
    <x v="0"/>
  </r>
  <r>
    <x v="211"/>
    <s v="Germany"/>
    <s v="DH"/>
    <x v="0"/>
  </r>
  <r>
    <x v="446"/>
    <s v="UK"/>
    <s v="DH"/>
    <x v="0"/>
  </r>
  <r>
    <x v="674"/>
    <s v="UK"/>
    <s v="DH"/>
    <x v="0"/>
  </r>
  <r>
    <x v="675"/>
    <s v="UK"/>
    <s v="UU"/>
    <x v="0"/>
  </r>
  <r>
    <x v="676"/>
    <s v="UK"/>
    <s v="UU"/>
    <x v="0"/>
  </r>
  <r>
    <x v="387"/>
    <s v="UK"/>
    <s v="AH"/>
    <x v="0"/>
  </r>
  <r>
    <x v="387"/>
    <s v="UK"/>
    <s v="UU"/>
    <x v="0"/>
  </r>
  <r>
    <x v="677"/>
    <s v="UK"/>
    <s v="RH"/>
    <x v="2"/>
  </r>
  <r>
    <x v="527"/>
    <s v="UK"/>
    <s v="UU"/>
    <x v="0"/>
  </r>
  <r>
    <x v="678"/>
    <s v="UK"/>
    <s v="DH"/>
    <x v="0"/>
  </r>
  <r>
    <x v="679"/>
    <s v="Norway"/>
    <s v="AH"/>
    <x v="0"/>
  </r>
  <r>
    <x v="239"/>
    <s v="Norway"/>
    <s v="DH"/>
    <x v="0"/>
  </r>
  <r>
    <x v="667"/>
    <s v="Finland"/>
    <s v="DH"/>
    <x v="0"/>
  </r>
  <r>
    <x v="622"/>
    <s v="Finland"/>
    <s v="UU"/>
    <x v="0"/>
  </r>
  <r>
    <x v="623"/>
    <s v="Finland"/>
    <s v="HH"/>
    <x v="0"/>
  </r>
  <r>
    <x v="623"/>
    <s v="Finland"/>
    <s v="HH"/>
    <x v="0"/>
  </r>
  <r>
    <x v="623"/>
    <s v="Finland"/>
    <s v="HH"/>
    <x v="0"/>
  </r>
  <r>
    <x v="666"/>
    <s v="Finland"/>
    <s v="DH"/>
    <x v="0"/>
  </r>
  <r>
    <x v="620"/>
    <s v="Finland"/>
    <s v="UU"/>
    <x v="0"/>
  </r>
  <r>
    <x v="43"/>
    <s v="Finland"/>
    <s v="UU"/>
    <x v="0"/>
  </r>
  <r>
    <x v="554"/>
    <s v="Finland"/>
    <s v="RH"/>
    <x v="2"/>
  </r>
  <r>
    <x v="511"/>
    <s v="Finland"/>
    <s v="DH"/>
    <x v="0"/>
  </r>
  <r>
    <x v="511"/>
    <s v="Finland"/>
    <s v="DH"/>
    <x v="0"/>
  </r>
  <r>
    <x v="110"/>
    <s v="Finland"/>
    <s v="DH"/>
    <x v="0"/>
  </r>
  <r>
    <x v="110"/>
    <s v="Finland"/>
    <s v="DH"/>
    <x v="0"/>
  </r>
  <r>
    <x v="532"/>
    <s v="Finland"/>
    <s v="DH"/>
    <x v="0"/>
  </r>
  <r>
    <x v="337"/>
    <s v="Finland"/>
    <s v="DH"/>
    <x v="0"/>
  </r>
  <r>
    <x v="173"/>
    <s v="Finland"/>
    <s v="UU"/>
    <x v="0"/>
  </r>
  <r>
    <x v="173"/>
    <s v="Finland"/>
    <s v="UU"/>
    <x v="0"/>
  </r>
  <r>
    <x v="680"/>
    <s v="Finland"/>
    <s v="DH"/>
    <x v="0"/>
  </r>
  <r>
    <x v="571"/>
    <s v="Finland"/>
    <s v="UU"/>
    <x v="0"/>
  </r>
  <r>
    <x v="1"/>
    <s v="Finland"/>
    <s v="AH"/>
    <x v="0"/>
  </r>
  <r>
    <x v="681"/>
    <s v="Finland"/>
    <s v="DH"/>
    <x v="0"/>
  </r>
  <r>
    <x v="681"/>
    <s v="Finland"/>
    <s v="DH"/>
    <x v="0"/>
  </r>
  <r>
    <x v="110"/>
    <s v="Finland"/>
    <s v="AH"/>
    <x v="0"/>
  </r>
  <r>
    <x v="667"/>
    <s v="Finland"/>
    <s v="DH"/>
    <x v="0"/>
  </r>
  <r>
    <x v="512"/>
    <s v="Finland"/>
    <s v="DH"/>
    <x v="0"/>
  </r>
  <r>
    <x v="492"/>
    <s v="Finland"/>
    <s v="UU"/>
    <x v="0"/>
  </r>
  <r>
    <x v="682"/>
    <s v="Sweden"/>
    <s v="AH"/>
    <x v="0"/>
  </r>
  <r>
    <x v="682"/>
    <s v="Sweden"/>
    <s v="AH"/>
    <x v="0"/>
  </r>
  <r>
    <x v="683"/>
    <s v="Sweden"/>
    <s v="UU"/>
    <x v="0"/>
  </r>
  <r>
    <x v="496"/>
    <s v="Sweden"/>
    <s v="AH"/>
    <x v="0"/>
  </r>
  <r>
    <x v="496"/>
    <s v="Sweden"/>
    <s v="DH"/>
    <x v="0"/>
  </r>
  <r>
    <x v="274"/>
    <s v="Sweden"/>
    <s v="DH"/>
    <x v="0"/>
  </r>
  <r>
    <x v="186"/>
    <s v="Sweden"/>
    <s v="DH"/>
    <x v="0"/>
  </r>
  <r>
    <x v="684"/>
    <s v="Sweden"/>
    <s v="UU"/>
    <x v="0"/>
  </r>
  <r>
    <x v="685"/>
    <s v="Austria"/>
    <s v="DH"/>
    <x v="0"/>
  </r>
  <r>
    <x v="115"/>
    <s v="Denmark"/>
    <s v="RH"/>
    <x v="2"/>
  </r>
  <r>
    <x v="686"/>
    <s v="UK"/>
    <s v="DH"/>
    <x v="0"/>
  </r>
  <r>
    <x v="687"/>
    <s v="UK"/>
    <s v="DH"/>
    <x v="0"/>
  </r>
  <r>
    <x v="387"/>
    <s v="UK"/>
    <s v="DH"/>
    <x v="0"/>
  </r>
  <r>
    <x v="387"/>
    <s v="UK"/>
    <s v="UU"/>
    <x v="0"/>
  </r>
  <r>
    <x v="688"/>
    <s v="UK"/>
    <s v="UU"/>
    <x v="0"/>
  </r>
  <r>
    <x v="689"/>
    <s v="Netherlands"/>
    <s v="DH"/>
    <x v="0"/>
  </r>
  <r>
    <x v="689"/>
    <s v="Netherlands"/>
    <s v="DH"/>
    <x v="0"/>
  </r>
  <r>
    <x v="228"/>
    <s v="Norway"/>
    <s v="UU"/>
    <x v="0"/>
  </r>
  <r>
    <x v="690"/>
    <s v="Poland"/>
    <s v="UU"/>
    <x v="0"/>
  </r>
  <r>
    <x v="591"/>
    <s v="Finland"/>
    <s v="DH"/>
    <x v="0"/>
  </r>
  <r>
    <x v="466"/>
    <s v="Finland"/>
    <s v="DH"/>
    <x v="0"/>
  </r>
  <r>
    <x v="110"/>
    <s v="Finland"/>
    <s v="UU"/>
    <x v="0"/>
  </r>
  <r>
    <x v="492"/>
    <s v="Finland"/>
    <s v="UU"/>
    <x v="0"/>
  </r>
  <r>
    <x v="512"/>
    <s v="Finland"/>
    <s v="DH"/>
    <x v="0"/>
  </r>
  <r>
    <x v="512"/>
    <s v="Finland"/>
    <s v="DH"/>
    <x v="0"/>
  </r>
  <r>
    <x v="196"/>
    <s v="Finland"/>
    <s v="UU"/>
    <x v="0"/>
  </r>
  <r>
    <x v="36"/>
    <s v="Sweden"/>
    <s v="DH"/>
    <x v="0"/>
  </r>
  <r>
    <x v="691"/>
    <s v="Sweden"/>
    <s v="UU"/>
    <x v="0"/>
  </r>
  <r>
    <x v="692"/>
    <s v="Belgium"/>
    <s v="RH"/>
    <x v="0"/>
  </r>
  <r>
    <x v="692"/>
    <s v="Belgium"/>
    <s v="DH"/>
    <x v="0"/>
  </r>
  <r>
    <x v="641"/>
    <s v="Czech Republic"/>
    <s v="DH"/>
    <x v="0"/>
  </r>
  <r>
    <x v="540"/>
    <s v="Germany"/>
    <s v="DH"/>
    <x v="0"/>
  </r>
  <r>
    <x v="540"/>
    <s v="Germany"/>
    <s v="DH"/>
    <x v="0"/>
  </r>
  <r>
    <x v="583"/>
    <s v="Denmark"/>
    <s v="DH"/>
    <x v="0"/>
  </r>
  <r>
    <x v="15"/>
    <s v="Denmark"/>
    <s v="DH"/>
    <x v="0"/>
  </r>
  <r>
    <x v="693"/>
    <s v="Denmark"/>
    <s v="DH"/>
    <x v="0"/>
  </r>
  <r>
    <x v="363"/>
    <s v="Denmark"/>
    <s v="DH"/>
    <x v="0"/>
  </r>
  <r>
    <x v="586"/>
    <s v="Denmark"/>
    <s v="DH"/>
    <x v="0"/>
  </r>
  <r>
    <x v="676"/>
    <s v="UK"/>
    <s v="ND"/>
    <x v="0"/>
  </r>
  <r>
    <x v="694"/>
    <s v="UK"/>
    <s v="UU"/>
    <x v="0"/>
  </r>
  <r>
    <x v="694"/>
    <s v="UK"/>
    <s v="UU"/>
    <x v="0"/>
  </r>
  <r>
    <x v="695"/>
    <s v="UK"/>
    <s v="DH"/>
    <x v="0"/>
  </r>
  <r>
    <x v="695"/>
    <s v="UK"/>
    <s v="UU"/>
    <x v="0"/>
  </r>
  <r>
    <x v="661"/>
    <s v="UK"/>
    <s v="DH"/>
    <x v="0"/>
  </r>
  <r>
    <x v="636"/>
    <s v="UK"/>
    <s v="UU"/>
    <x v="0"/>
  </r>
  <r>
    <x v="248"/>
    <s v="UK"/>
    <s v="UU"/>
    <x v="0"/>
  </r>
  <r>
    <x v="85"/>
    <s v="Norway"/>
    <s v="UU"/>
    <x v="1"/>
  </r>
  <r>
    <x v="696"/>
    <s v="Norway"/>
    <s v="UU"/>
    <x v="0"/>
  </r>
  <r>
    <x v="405"/>
    <s v="Norway"/>
    <s v="DH"/>
    <x v="0"/>
  </r>
  <r>
    <x v="353"/>
    <s v="Norway"/>
    <s v="DH"/>
    <x v="0"/>
  </r>
  <r>
    <x v="472"/>
    <s v="Norway"/>
    <s v="AH"/>
    <x v="0"/>
  </r>
  <r>
    <x v="150"/>
    <s v="Norway"/>
    <s v="UU"/>
    <x v="0"/>
  </r>
  <r>
    <x v="697"/>
    <s v="Norway"/>
    <s v="UU"/>
    <x v="0"/>
  </r>
  <r>
    <x v="472"/>
    <s v="Norway"/>
    <s v="DH"/>
    <x v="0"/>
  </r>
  <r>
    <x v="622"/>
    <s v="Finland"/>
    <s v="UU"/>
    <x v="0"/>
  </r>
  <r>
    <x v="512"/>
    <s v="Finland"/>
    <s v="DH"/>
    <x v="0"/>
  </r>
  <r>
    <x v="493"/>
    <s v="Finland"/>
    <s v="DH"/>
    <x v="0"/>
  </r>
  <r>
    <x v="493"/>
    <s v="Finland"/>
    <s v="DH"/>
    <x v="0"/>
  </r>
  <r>
    <x v="572"/>
    <s v="Finland"/>
    <s v="DH"/>
    <x v="0"/>
  </r>
  <r>
    <x v="698"/>
    <s v="Finland"/>
    <s v="UU"/>
    <x v="0"/>
  </r>
  <r>
    <x v="699"/>
    <s v="Finland"/>
    <s v="DH"/>
    <x v="0"/>
  </r>
  <r>
    <x v="110"/>
    <s v="Finland"/>
    <s v="PD"/>
    <x v="0"/>
  </r>
  <r>
    <x v="142"/>
    <s v="Finland"/>
    <s v="DH"/>
    <x v="0"/>
  </r>
  <r>
    <x v="142"/>
    <s v="Finland"/>
    <s v="DH"/>
    <x v="0"/>
  </r>
  <r>
    <x v="142"/>
    <s v="Finland"/>
    <s v="DH"/>
    <x v="0"/>
  </r>
  <r>
    <x v="19"/>
    <s v="Finland"/>
    <s v="DH"/>
    <x v="0"/>
  </r>
  <r>
    <x v="15"/>
    <s v="Sweden"/>
    <s v="UU"/>
    <x v="0"/>
  </r>
  <r>
    <x v="354"/>
    <s v="Sweden"/>
    <s v="UU"/>
    <x v="0"/>
  </r>
  <r>
    <x v="700"/>
    <s v="Sweden"/>
    <s v="DH"/>
    <x v="0"/>
  </r>
  <r>
    <x v="701"/>
    <s v="Sweden"/>
    <s v="UU"/>
    <x v="0"/>
  </r>
  <r>
    <x v="702"/>
    <s v="Sweden"/>
    <s v="UU"/>
    <x v="0"/>
  </r>
  <r>
    <x v="703"/>
    <s v="Sweden"/>
    <s v="DH"/>
    <x v="0"/>
  </r>
  <r>
    <x v="138"/>
    <s v="Sweden"/>
    <s v="DH"/>
    <x v="0"/>
  </r>
  <r>
    <x v="97"/>
    <s v="Sweden"/>
    <s v="UU"/>
    <x v="0"/>
  </r>
  <r>
    <x v="452"/>
    <s v="Sweden"/>
    <s v="ND"/>
    <x v="0"/>
  </r>
  <r>
    <x v="227"/>
    <s v="Sweden"/>
    <s v="UU"/>
    <x v="0"/>
  </r>
  <r>
    <x v="662"/>
    <s v="Belgium"/>
    <s v="UU"/>
    <x v="0"/>
  </r>
  <r>
    <x v="21"/>
    <s v="Germany"/>
    <s v="DH"/>
    <x v="0"/>
  </r>
  <r>
    <x v="407"/>
    <s v="Germany"/>
    <s v="UU"/>
    <x v="0"/>
  </r>
  <r>
    <x v="177"/>
    <s v="Germany"/>
    <s v="AH"/>
    <x v="0"/>
  </r>
  <r>
    <x v="704"/>
    <s v="Germany"/>
    <s v="UU"/>
    <x v="0"/>
  </r>
  <r>
    <x v="100"/>
    <s v="Germany"/>
    <s v="DH"/>
    <x v="0"/>
  </r>
  <r>
    <x v="705"/>
    <s v="Germany"/>
    <s v="DH"/>
    <x v="0"/>
  </r>
  <r>
    <x v="706"/>
    <s v="Germany"/>
    <s v="DH"/>
    <x v="0"/>
  </r>
  <r>
    <x v="706"/>
    <s v="Germany"/>
    <s v="DH"/>
    <x v="0"/>
  </r>
  <r>
    <x v="152"/>
    <s v="Denmark"/>
    <s v="DH"/>
    <x v="0"/>
  </r>
  <r>
    <x v="546"/>
    <s v="UK"/>
    <s v="DH"/>
    <x v="0"/>
  </r>
  <r>
    <x v="636"/>
    <s v="UK"/>
    <s v="UU"/>
    <x v="0"/>
  </r>
  <r>
    <x v="707"/>
    <s v="UK"/>
    <s v="UU"/>
    <x v="0"/>
  </r>
  <r>
    <x v="219"/>
    <s v="UK"/>
    <s v="UU"/>
    <x v="0"/>
  </r>
  <r>
    <x v="662"/>
    <s v="Netherlands"/>
    <s v="AH"/>
    <x v="0"/>
  </r>
  <r>
    <x v="364"/>
    <s v="Netherlands"/>
    <s v="UU"/>
    <x v="0"/>
  </r>
  <r>
    <x v="708"/>
    <s v="Netherlands"/>
    <s v="DH"/>
    <x v="0"/>
  </r>
  <r>
    <x v="708"/>
    <s v="Netherlands"/>
    <s v="DH"/>
    <x v="0"/>
  </r>
  <r>
    <x v="364"/>
    <s v="Netherlands"/>
    <s v="DH"/>
    <x v="0"/>
  </r>
  <r>
    <x v="364"/>
    <s v="Netherlands"/>
    <s v="DH"/>
    <x v="0"/>
  </r>
  <r>
    <x v="709"/>
    <s v="Netherlands"/>
    <s v="UU"/>
    <x v="0"/>
  </r>
  <r>
    <x v="463"/>
    <s v="Netherlands"/>
    <s v="AH"/>
    <x v="0"/>
  </r>
  <r>
    <x v="710"/>
    <s v="Norway"/>
    <s v="RH"/>
    <x v="2"/>
  </r>
  <r>
    <x v="711"/>
    <s v="Norway"/>
    <s v="UU"/>
    <x v="0"/>
  </r>
  <r>
    <x v="491"/>
    <s v="Finland"/>
    <s v="DH"/>
    <x v="0"/>
  </r>
  <r>
    <x v="712"/>
    <s v="Finland"/>
    <s v="DH"/>
    <x v="0"/>
  </r>
  <r>
    <x v="713"/>
    <s v="Finland"/>
    <s v="PD"/>
    <x v="0"/>
  </r>
  <r>
    <x v="653"/>
    <s v="Finland"/>
    <s v="DH"/>
    <x v="0"/>
  </r>
  <r>
    <x v="351"/>
    <s v="Finland"/>
    <s v="UU"/>
    <x v="0"/>
  </r>
  <r>
    <x v="1"/>
    <s v="Finland"/>
    <s v="DH"/>
    <x v="0"/>
  </r>
  <r>
    <x v="450"/>
    <s v="Finland"/>
    <s v="DH"/>
    <x v="0"/>
  </r>
  <r>
    <x v="493"/>
    <s v="Finland"/>
    <s v="PD"/>
    <x v="0"/>
  </r>
  <r>
    <x v="142"/>
    <s v="Finland"/>
    <s v="DH"/>
    <x v="0"/>
  </r>
  <r>
    <x v="142"/>
    <s v="Finland"/>
    <s v="DH"/>
    <x v="0"/>
  </r>
  <r>
    <x v="142"/>
    <s v="Finland"/>
    <s v="DH"/>
    <x v="0"/>
  </r>
  <r>
    <x v="572"/>
    <s v="Finland"/>
    <s v="UU"/>
    <x v="0"/>
  </r>
  <r>
    <x v="436"/>
    <s v="Finland"/>
    <s v="PD"/>
    <x v="0"/>
  </r>
  <r>
    <x v="173"/>
    <s v="Finland"/>
    <s v="PD"/>
    <x v="0"/>
  </r>
  <r>
    <x v="712"/>
    <s v="Finland"/>
    <s v="UU"/>
    <x v="0"/>
  </r>
  <r>
    <x v="74"/>
    <s v="Sweden"/>
    <s v="AH"/>
    <x v="0"/>
  </r>
  <r>
    <x v="714"/>
    <s v="Sweden"/>
    <s v="UU"/>
    <x v="0"/>
  </r>
  <r>
    <x v="715"/>
    <s v="Sweden"/>
    <s v="DH"/>
    <x v="0"/>
  </r>
  <r>
    <x v="716"/>
    <s v="Sweden"/>
    <s v="DH"/>
    <x v="0"/>
  </r>
  <r>
    <x v="717"/>
    <s v="Sweden"/>
    <s v="UU"/>
    <x v="1"/>
  </r>
  <r>
    <x v="717"/>
    <s v="Sweden"/>
    <s v="AH"/>
    <x v="0"/>
  </r>
  <r>
    <x v="717"/>
    <s v="Sweden"/>
    <s v="AH"/>
    <x v="0"/>
  </r>
  <r>
    <x v="703"/>
    <s v="Sweden"/>
    <s v="DH"/>
    <x v="0"/>
  </r>
  <r>
    <x v="703"/>
    <s v="Sweden"/>
    <s v="DH"/>
    <x v="0"/>
  </r>
  <r>
    <x v="97"/>
    <s v="Sweden"/>
    <s v="UU"/>
    <x v="0"/>
  </r>
  <r>
    <x v="452"/>
    <s v="Sweden"/>
    <s v="UU"/>
    <x v="0"/>
  </r>
  <r>
    <x v="718"/>
    <s v="Sweden"/>
    <s v="DH"/>
    <x v="0"/>
  </r>
  <r>
    <x v="178"/>
    <s v="Sweden"/>
    <s v="RH"/>
    <x v="2"/>
  </r>
  <r>
    <x v="669"/>
    <s v="Sweden"/>
    <s v="DH"/>
    <x v="0"/>
  </r>
  <r>
    <x v="433"/>
    <s v="Czech Republic"/>
    <s v="DH"/>
    <x v="0"/>
  </r>
  <r>
    <x v="236"/>
    <s v="Germany"/>
    <s v="UU"/>
    <x v="0"/>
  </r>
  <r>
    <x v="236"/>
    <s v="Germany"/>
    <s v="UU"/>
    <x v="0"/>
  </r>
  <r>
    <x v="236"/>
    <s v="Germany"/>
    <s v="UU"/>
    <x v="0"/>
  </r>
  <r>
    <x v="116"/>
    <s v="Germany"/>
    <s v="AH"/>
    <x v="0"/>
  </r>
  <r>
    <x v="719"/>
    <s v="Germany"/>
    <s v="DH"/>
    <x v="0"/>
  </r>
  <r>
    <x v="720"/>
    <s v="Germany"/>
    <s v="DH"/>
    <x v="0"/>
  </r>
  <r>
    <x v="721"/>
    <s v="Germany"/>
    <s v="DH"/>
    <x v="0"/>
  </r>
  <r>
    <x v="290"/>
    <s v="Denmark"/>
    <s v="AH"/>
    <x v="0"/>
  </r>
  <r>
    <x v="722"/>
    <s v="UK"/>
    <s v="DH"/>
    <x v="0"/>
  </r>
  <r>
    <x v="649"/>
    <s v="UK"/>
    <s v="DH"/>
    <x v="0"/>
  </r>
  <r>
    <x v="723"/>
    <s v="UK"/>
    <s v="AH"/>
    <x v="0"/>
  </r>
  <r>
    <x v="248"/>
    <s v="UK"/>
    <s v="UU"/>
    <x v="0"/>
  </r>
  <r>
    <x v="724"/>
    <s v="UK"/>
    <s v="DH"/>
    <x v="0"/>
  </r>
  <r>
    <x v="677"/>
    <s v="UK"/>
    <s v="UU"/>
    <x v="0"/>
  </r>
  <r>
    <x v="725"/>
    <s v="Switzerland"/>
    <s v="UU"/>
    <x v="0"/>
  </r>
  <r>
    <x v="726"/>
    <s v="Switzerland"/>
    <s v="AH"/>
    <x v="0"/>
  </r>
  <r>
    <x v="727"/>
    <s v="Switzerland"/>
    <s v="DH"/>
    <x v="0"/>
  </r>
  <r>
    <x v="728"/>
    <s v="Switzerland"/>
    <s v="AH"/>
    <x v="0"/>
  </r>
  <r>
    <x v="708"/>
    <s v="Netherlands"/>
    <s v="UU"/>
    <x v="0"/>
  </r>
  <r>
    <x v="708"/>
    <s v="Netherlands"/>
    <s v="DH"/>
    <x v="0"/>
  </r>
  <r>
    <x v="442"/>
    <s v="Netherlands"/>
    <s v="DH"/>
    <x v="0"/>
  </r>
  <r>
    <x v="708"/>
    <s v="Netherlands"/>
    <s v="RH"/>
    <x v="0"/>
  </r>
  <r>
    <x v="708"/>
    <s v="Netherlands"/>
    <s v="RH"/>
    <x v="0"/>
  </r>
  <r>
    <x v="567"/>
    <s v="Netherlands"/>
    <s v="DH"/>
    <x v="0"/>
  </r>
  <r>
    <x v="364"/>
    <s v="Netherlands"/>
    <s v="DH"/>
    <x v="0"/>
  </r>
  <r>
    <x v="441"/>
    <s v="Netherlands"/>
    <s v="RH"/>
    <x v="0"/>
  </r>
  <r>
    <x v="441"/>
    <s v="Netherlands"/>
    <s v="RH"/>
    <x v="0"/>
  </r>
  <r>
    <x v="364"/>
    <s v="Netherlands"/>
    <s v="DH"/>
    <x v="0"/>
  </r>
  <r>
    <x v="364"/>
    <s v="Netherlands"/>
    <s v="DH"/>
    <x v="0"/>
  </r>
  <r>
    <x v="447"/>
    <s v="Netherlands"/>
    <s v="UU"/>
    <x v="1"/>
  </r>
  <r>
    <x v="549"/>
    <s v="Netherlands"/>
    <s v="DH"/>
    <x v="0"/>
  </r>
  <r>
    <x v="549"/>
    <s v="Netherlands"/>
    <s v="DH"/>
    <x v="0"/>
  </r>
  <r>
    <x v="729"/>
    <s v="Norway"/>
    <s v="RH"/>
    <x v="0"/>
  </r>
  <r>
    <x v="730"/>
    <s v="Finland"/>
    <s v="UU"/>
    <x v="0"/>
  </r>
  <r>
    <x v="337"/>
    <s v="Finland"/>
    <s v="AH"/>
    <x v="0"/>
  </r>
  <r>
    <x v="337"/>
    <s v="Finland"/>
    <s v="DH"/>
    <x v="0"/>
  </r>
  <r>
    <x v="337"/>
    <s v="Finland"/>
    <s v="UU"/>
    <x v="0"/>
  </r>
  <r>
    <x v="570"/>
    <s v="Finland"/>
    <s v="DH"/>
    <x v="0"/>
  </r>
  <r>
    <x v="731"/>
    <s v="Finland"/>
    <s v="UU"/>
    <x v="0"/>
  </r>
  <r>
    <x v="570"/>
    <s v="Finland"/>
    <s v="UU"/>
    <x v="0"/>
  </r>
  <r>
    <x v="436"/>
    <s v="Finland"/>
    <s v="DH"/>
    <x v="0"/>
  </r>
  <r>
    <x v="370"/>
    <s v="Finland"/>
    <s v="DH"/>
    <x v="0"/>
  </r>
  <r>
    <x v="493"/>
    <s v="Finland"/>
    <s v="UU"/>
    <x v="0"/>
  </r>
  <r>
    <x v="571"/>
    <s v="Finland"/>
    <s v="DH"/>
    <x v="0"/>
  </r>
  <r>
    <x v="732"/>
    <s v="Finland"/>
    <s v="UU"/>
    <x v="0"/>
  </r>
  <r>
    <x v="322"/>
    <s v="Sweden"/>
    <s v="DH"/>
    <x v="0"/>
  </r>
  <r>
    <x v="431"/>
    <s v="Sweden"/>
    <s v="DH"/>
    <x v="0"/>
  </r>
  <r>
    <x v="733"/>
    <s v="Sweden"/>
    <s v="DH"/>
    <x v="0"/>
  </r>
  <r>
    <x v="734"/>
    <s v="Sweden"/>
    <s v="UU"/>
    <x v="0"/>
  </r>
  <r>
    <x v="452"/>
    <s v="Sweden"/>
    <s v="UU"/>
    <x v="0"/>
  </r>
  <r>
    <x v="38"/>
    <s v="Sweden"/>
    <s v="DH"/>
    <x v="0"/>
  </r>
  <r>
    <x v="452"/>
    <s v="Sweden"/>
    <s v="AH"/>
    <x v="0"/>
  </r>
  <r>
    <x v="97"/>
    <s v="Sweden"/>
    <s v="PD"/>
    <x v="0"/>
  </r>
  <r>
    <x v="97"/>
    <s v="Sweden"/>
    <s v="UU"/>
    <x v="0"/>
  </r>
  <r>
    <x v="717"/>
    <s v="Sweden"/>
    <s v="UU"/>
    <x v="1"/>
  </r>
  <r>
    <x v="717"/>
    <s v="Sweden"/>
    <s v="UU"/>
    <x v="0"/>
  </r>
  <r>
    <x v="717"/>
    <s v="Sweden"/>
    <s v="UU"/>
    <x v="1"/>
  </r>
  <r>
    <x v="595"/>
    <s v="Sweden"/>
    <s v="UU"/>
    <x v="0"/>
  </r>
  <r>
    <x v="708"/>
    <s v="Belgium"/>
    <s v="AH"/>
    <x v="0"/>
  </r>
  <r>
    <x v="708"/>
    <s v="Belgium"/>
    <s v="UU"/>
    <x v="2"/>
  </r>
  <r>
    <x v="735"/>
    <s v="Belgium"/>
    <s v="DH"/>
    <x v="0"/>
  </r>
  <r>
    <x v="736"/>
    <s v="Germany"/>
    <s v="DH"/>
    <x v="0"/>
  </r>
  <r>
    <x v="112"/>
    <s v="Germany"/>
    <s v="DH"/>
    <x v="0"/>
  </r>
  <r>
    <x v="326"/>
    <s v="Germany"/>
    <s v="DH"/>
    <x v="0"/>
  </r>
  <r>
    <x v="103"/>
    <s v="Germany"/>
    <s v="UU"/>
    <x v="0"/>
  </r>
  <r>
    <x v="277"/>
    <s v="Germany"/>
    <s v="DH"/>
    <x v="0"/>
  </r>
  <r>
    <x v="711"/>
    <s v="Germany"/>
    <s v="UU"/>
    <x v="0"/>
  </r>
  <r>
    <x v="737"/>
    <s v="Germany"/>
    <s v="DH"/>
    <x v="0"/>
  </r>
  <r>
    <x v="538"/>
    <s v="Germany"/>
    <s v="DH"/>
    <x v="0"/>
  </r>
  <r>
    <x v="738"/>
    <s v="Estonia"/>
    <s v="RH"/>
    <x v="0"/>
  </r>
  <r>
    <x v="215"/>
    <s v="UK"/>
    <s v="UU"/>
    <x v="1"/>
  </r>
  <r>
    <x v="739"/>
    <s v="UK"/>
    <s v="UU"/>
    <x v="0"/>
  </r>
  <r>
    <x v="677"/>
    <s v="UK"/>
    <s v="AH"/>
    <x v="0"/>
  </r>
  <r>
    <x v="740"/>
    <s v="UK"/>
    <s v="DH"/>
    <x v="0"/>
  </r>
  <r>
    <x v="741"/>
    <s v="UK"/>
    <s v="DH"/>
    <x v="0"/>
  </r>
  <r>
    <x v="662"/>
    <s v="Netherlands"/>
    <s v="DH"/>
    <x v="0"/>
  </r>
  <r>
    <x v="662"/>
    <s v="Netherlands"/>
    <s v="UU"/>
    <x v="0"/>
  </r>
  <r>
    <x v="551"/>
    <s v="Netherlands"/>
    <s v="UU"/>
    <x v="0"/>
  </r>
  <r>
    <x v="708"/>
    <s v="Netherlands"/>
    <s v="DH"/>
    <x v="0"/>
  </r>
  <r>
    <x v="708"/>
    <s v="Netherlands"/>
    <s v="UU"/>
    <x v="0"/>
  </r>
  <r>
    <x v="742"/>
    <s v="Netherlands"/>
    <s v="UU"/>
    <x v="0"/>
  </r>
  <r>
    <x v="364"/>
    <s v="Netherlands"/>
    <s v="AH"/>
    <x v="2"/>
  </r>
  <r>
    <x v="743"/>
    <s v="Netherlands"/>
    <s v="DH"/>
    <x v="0"/>
  </r>
  <r>
    <x v="567"/>
    <s v="Netherlands"/>
    <s v="DH"/>
    <x v="2"/>
  </r>
  <r>
    <x v="744"/>
    <s v="Norway"/>
    <s v="UU"/>
    <x v="0"/>
  </r>
  <r>
    <x v="666"/>
    <s v="Finland"/>
    <s v="UU"/>
    <x v="0"/>
  </r>
  <r>
    <x v="34"/>
    <s v="Finland"/>
    <s v="UU"/>
    <x v="0"/>
  </r>
  <r>
    <x v="337"/>
    <s v="Finland"/>
    <s v="UU"/>
    <x v="0"/>
  </r>
  <r>
    <x v="34"/>
    <s v="Finland"/>
    <s v="DH"/>
    <x v="0"/>
  </r>
  <r>
    <x v="34"/>
    <s v="Finland"/>
    <s v="DH"/>
    <x v="0"/>
  </r>
  <r>
    <x v="745"/>
    <s v="Finland"/>
    <s v="DH"/>
    <x v="0"/>
  </r>
  <r>
    <x v="745"/>
    <s v="Finland"/>
    <s v="DH"/>
    <x v="0"/>
  </r>
  <r>
    <x v="745"/>
    <s v="Finland"/>
    <s v="DH"/>
    <x v="0"/>
  </r>
  <r>
    <x v="745"/>
    <s v="Finland"/>
    <s v="DH"/>
    <x v="0"/>
  </r>
  <r>
    <x v="122"/>
    <s v="Finland"/>
    <s v="DH"/>
    <x v="0"/>
  </r>
  <r>
    <x v="492"/>
    <s v="Finland"/>
    <s v="RH"/>
    <x v="0"/>
  </r>
  <r>
    <x v="492"/>
    <s v="Finland"/>
    <s v="DH"/>
    <x v="0"/>
  </r>
  <r>
    <x v="746"/>
    <s v="Finland"/>
    <s v="UU"/>
    <x v="0"/>
  </r>
  <r>
    <x v="747"/>
    <s v="Finland"/>
    <s v="DH"/>
    <x v="0"/>
  </r>
  <r>
    <x v="110"/>
    <s v="Finland"/>
    <s v="UU"/>
    <x v="0"/>
  </r>
  <r>
    <x v="34"/>
    <s v="Finland"/>
    <s v="DH"/>
    <x v="0"/>
  </r>
  <r>
    <x v="748"/>
    <s v="Russia"/>
    <s v="UU"/>
    <x v="0"/>
  </r>
  <r>
    <x v="375"/>
    <s v="Sweden"/>
    <s v="DH"/>
    <x v="0"/>
  </r>
  <r>
    <x v="36"/>
    <s v="Sweden"/>
    <s v="AH"/>
    <x v="0"/>
  </r>
  <r>
    <x v="717"/>
    <s v="Sweden"/>
    <s v="UU"/>
    <x v="0"/>
  </r>
  <r>
    <x v="595"/>
    <s v="Sweden"/>
    <s v="UU"/>
    <x v="0"/>
  </r>
  <r>
    <x v="717"/>
    <s v="Sweden"/>
    <s v="AH"/>
    <x v="0"/>
  </r>
  <r>
    <x v="682"/>
    <s v="Sweden"/>
    <s v="UU"/>
    <x v="0"/>
  </r>
  <r>
    <x v="178"/>
    <s v="Sweden"/>
    <s v="AH"/>
    <x v="0"/>
  </r>
  <r>
    <x v="717"/>
    <s v="Sweden"/>
    <s v="UU"/>
    <x v="0"/>
  </r>
  <r>
    <x v="717"/>
    <s v="Sweden"/>
    <s v="AH"/>
    <x v="0"/>
  </r>
  <r>
    <x v="717"/>
    <s v="Sweden"/>
    <s v="UU"/>
    <x v="1"/>
  </r>
  <r>
    <x v="703"/>
    <s v="Sweden"/>
    <s v="UU"/>
    <x v="0"/>
  </r>
  <r>
    <x v="717"/>
    <s v="Sweden"/>
    <s v="AH"/>
    <x v="0"/>
  </r>
  <r>
    <x v="61"/>
    <s v="Sweden"/>
    <s v="ND"/>
    <x v="0"/>
  </r>
  <r>
    <x v="270"/>
    <s v="Czech Republic"/>
    <s v="DH"/>
    <x v="0"/>
  </r>
  <r>
    <x v="270"/>
    <s v="Czech Republic"/>
    <s v="DH"/>
    <x v="0"/>
  </r>
  <r>
    <x v="25"/>
    <s v="Germany"/>
    <s v="DH"/>
    <x v="0"/>
  </r>
  <r>
    <x v="101"/>
    <s v="Germany"/>
    <s v="DH"/>
    <x v="0"/>
  </r>
  <r>
    <x v="97"/>
    <s v="Germany"/>
    <s v="UU"/>
    <x v="0"/>
  </r>
  <r>
    <x v="212"/>
    <s v="Germany"/>
    <s v="DH"/>
    <x v="0"/>
  </r>
  <r>
    <x v="292"/>
    <s v="Germany"/>
    <s v="DH"/>
    <x v="0"/>
  </r>
  <r>
    <x v="703"/>
    <s v="Germany"/>
    <s v="DH"/>
    <x v="0"/>
  </r>
  <r>
    <x v="449"/>
    <s v="Germany"/>
    <s v="UU"/>
    <x v="0"/>
  </r>
  <r>
    <x v="449"/>
    <s v="Germany"/>
    <s v="DH"/>
    <x v="0"/>
  </r>
  <r>
    <x v="449"/>
    <s v="Germany"/>
    <s v="DH"/>
    <x v="0"/>
  </r>
  <r>
    <x v="736"/>
    <s v="Germany"/>
    <s v="DH"/>
    <x v="0"/>
  </r>
  <r>
    <x v="105"/>
    <s v="Germany"/>
    <s v="UU"/>
    <x v="0"/>
  </r>
  <r>
    <x v="128"/>
    <s v="Germany"/>
    <s v="UU"/>
    <x v="0"/>
  </r>
  <r>
    <x v="749"/>
    <s v="Germany"/>
    <s v="DH"/>
    <x v="0"/>
  </r>
  <r>
    <x v="749"/>
    <s v="Germany"/>
    <s v="DH"/>
    <x v="0"/>
  </r>
  <r>
    <x v="366"/>
    <s v="Germany"/>
    <s v="DH"/>
    <x v="0"/>
  </r>
  <r>
    <x v="87"/>
    <s v="Denmark"/>
    <s v="UU"/>
    <x v="1"/>
  </r>
  <r>
    <x v="61"/>
    <s v="Denmark"/>
    <s v="DH"/>
    <x v="0"/>
  </r>
  <r>
    <x v="586"/>
    <s v="Denmark"/>
    <s v="DH"/>
    <x v="0"/>
  </r>
  <r>
    <x v="586"/>
    <s v="Denmark"/>
    <s v="DH"/>
    <x v="0"/>
  </r>
  <r>
    <x v="750"/>
    <s v="Estonia"/>
    <s v="RH"/>
    <x v="2"/>
  </r>
  <r>
    <x v="661"/>
    <s v="UK"/>
    <s v="DH"/>
    <x v="0"/>
  </r>
  <r>
    <x v="248"/>
    <s v="UK"/>
    <s v="DH"/>
    <x v="0"/>
  </r>
  <r>
    <x v="504"/>
    <s v="UK"/>
    <s v="UU"/>
    <x v="0"/>
  </r>
  <r>
    <x v="168"/>
    <s v="UK"/>
    <s v="UU"/>
    <x v="0"/>
  </r>
  <r>
    <x v="524"/>
    <s v="UK"/>
    <s v="DH"/>
    <x v="0"/>
  </r>
  <r>
    <x v="524"/>
    <s v="UK"/>
    <s v="DH"/>
    <x v="0"/>
  </r>
  <r>
    <x v="677"/>
    <s v="UK"/>
    <s v="DH"/>
    <x v="0"/>
  </r>
  <r>
    <x v="497"/>
    <s v="Croatia"/>
    <s v="UU"/>
    <x v="0"/>
  </r>
  <r>
    <x v="497"/>
    <s v="Croatia"/>
    <s v="UU"/>
    <x v="0"/>
  </r>
  <r>
    <x v="567"/>
    <s v="Netherlands"/>
    <s v="UU"/>
    <x v="0"/>
  </r>
  <r>
    <x v="558"/>
    <s v="Netherlands"/>
    <s v="ND"/>
    <x v="0"/>
  </r>
  <r>
    <x v="751"/>
    <s v="Netherlands"/>
    <s v="UU"/>
    <x v="1"/>
  </r>
  <r>
    <x v="364"/>
    <s v="Netherlands"/>
    <s v="DH"/>
    <x v="0"/>
  </r>
  <r>
    <x v="364"/>
    <s v="Netherlands"/>
    <s v="RH"/>
    <x v="0"/>
  </r>
  <r>
    <x v="364"/>
    <s v="Netherlands"/>
    <s v="RH"/>
    <x v="0"/>
  </r>
  <r>
    <x v="752"/>
    <s v="Netherlands"/>
    <s v="UU"/>
    <x v="0"/>
  </r>
  <r>
    <x v="752"/>
    <s v="Netherlands"/>
    <s v="UU"/>
    <x v="0"/>
  </r>
  <r>
    <x v="364"/>
    <s v="Netherlands"/>
    <s v="UU"/>
    <x v="0"/>
  </r>
  <r>
    <x v="753"/>
    <s v="Netherlands"/>
    <s v="UU"/>
    <x v="1"/>
  </r>
  <r>
    <x v="551"/>
    <s v="Netherlands"/>
    <s v="UU"/>
    <x v="0"/>
  </r>
  <r>
    <x v="651"/>
    <s v="Netherlands"/>
    <s v="UU"/>
    <x v="0"/>
  </r>
  <r>
    <x v="442"/>
    <s v="Netherlands"/>
    <s v="DH"/>
    <x v="0"/>
  </r>
  <r>
    <x v="484"/>
    <s v="Norway"/>
    <s v="UU"/>
    <x v="0"/>
  </r>
  <r>
    <x v="744"/>
    <s v="Norway"/>
    <s v="DH"/>
    <x v="0"/>
  </r>
  <r>
    <x v="754"/>
    <s v="Finland"/>
    <s v="UU"/>
    <x v="0"/>
  </r>
  <r>
    <x v="623"/>
    <s v="Finland"/>
    <s v="UU"/>
    <x v="0"/>
  </r>
  <r>
    <x v="755"/>
    <s v="Finland"/>
    <s v="AH"/>
    <x v="0"/>
  </r>
  <r>
    <x v="322"/>
    <s v="Finland"/>
    <s v="UU"/>
    <x v="0"/>
  </r>
  <r>
    <x v="756"/>
    <s v="Finland"/>
    <s v="UU"/>
    <x v="0"/>
  </r>
  <r>
    <x v="196"/>
    <s v="Finland"/>
    <s v="UU"/>
    <x v="0"/>
  </r>
  <r>
    <x v="757"/>
    <s v="Finland"/>
    <s v="DH"/>
    <x v="0"/>
  </r>
  <r>
    <x v="142"/>
    <s v="Finland"/>
    <s v="RH"/>
    <x v="0"/>
  </r>
  <r>
    <x v="122"/>
    <s v="Finland"/>
    <s v="AH"/>
    <x v="0"/>
  </r>
  <r>
    <x v="122"/>
    <s v="Finland"/>
    <s v="UU"/>
    <x v="0"/>
  </r>
  <r>
    <x v="758"/>
    <s v="Finland"/>
    <s v="UU"/>
    <x v="0"/>
  </r>
  <r>
    <x v="493"/>
    <s v="Finland"/>
    <s v="AH"/>
    <x v="0"/>
  </r>
  <r>
    <x v="370"/>
    <s v="Finland"/>
    <s v="AH"/>
    <x v="0"/>
  </r>
  <r>
    <x v="759"/>
    <s v="Finland"/>
    <s v="DH"/>
    <x v="0"/>
  </r>
  <r>
    <x v="760"/>
    <s v="Finland"/>
    <s v="DH"/>
    <x v="0"/>
  </r>
  <r>
    <x v="761"/>
    <s v="Finland"/>
    <s v="DH"/>
    <x v="0"/>
  </r>
  <r>
    <x v="118"/>
    <s v="Finland"/>
    <s v="UU"/>
    <x v="0"/>
  </r>
  <r>
    <x v="185"/>
    <s v="Sweden"/>
    <s v="UU"/>
    <x v="0"/>
  </r>
  <r>
    <x v="185"/>
    <s v="Sweden"/>
    <s v="DH"/>
    <x v="0"/>
  </r>
  <r>
    <x v="185"/>
    <s v="Sweden"/>
    <s v="DH"/>
    <x v="0"/>
  </r>
  <r>
    <x v="185"/>
    <s v="Sweden"/>
    <s v="DH"/>
    <x v="0"/>
  </r>
  <r>
    <x v="185"/>
    <s v="Sweden"/>
    <s v="UU"/>
    <x v="0"/>
  </r>
  <r>
    <x v="185"/>
    <s v="Sweden"/>
    <s v="RH"/>
    <x v="0"/>
  </r>
  <r>
    <x v="185"/>
    <s v="Sweden"/>
    <s v="UU"/>
    <x v="0"/>
  </r>
  <r>
    <x v="199"/>
    <s v="Sweden"/>
    <s v="DH"/>
    <x v="0"/>
  </r>
  <r>
    <x v="185"/>
    <s v="Sweden"/>
    <s v="DH"/>
    <x v="0"/>
  </r>
  <r>
    <x v="185"/>
    <s v="Sweden"/>
    <s v="RH"/>
    <x v="0"/>
  </r>
  <r>
    <x v="185"/>
    <s v="Sweden"/>
    <s v="DH"/>
    <x v="0"/>
  </r>
  <r>
    <x v="762"/>
    <s v="Sweden"/>
    <s v="UU"/>
    <x v="0"/>
  </r>
  <r>
    <x v="198"/>
    <s v="Sweden"/>
    <s v="AH"/>
    <x v="0"/>
  </r>
  <r>
    <x v="74"/>
    <s v="Sweden"/>
    <s v="UU"/>
    <x v="0"/>
  </r>
  <r>
    <x v="74"/>
    <s v="Sweden"/>
    <s v="UU"/>
    <x v="0"/>
  </r>
  <r>
    <x v="185"/>
    <s v="Sweden"/>
    <s v="RH"/>
    <x v="0"/>
  </r>
  <r>
    <x v="185"/>
    <s v="Sweden"/>
    <s v="RH"/>
    <x v="0"/>
  </r>
  <r>
    <x v="213"/>
    <s v="Sweden"/>
    <s v="UU"/>
    <x v="0"/>
  </r>
  <r>
    <x v="735"/>
    <s v="Belgium"/>
    <s v="UU"/>
    <x v="0"/>
  </r>
  <r>
    <x v="324"/>
    <s v="Czech Republic"/>
    <s v="DH"/>
    <x v="0"/>
  </r>
  <r>
    <x v="541"/>
    <s v="Czech Republic"/>
    <s v="DH"/>
    <x v="0"/>
  </r>
  <r>
    <x v="541"/>
    <s v="Czech Republic"/>
    <s v="DH"/>
    <x v="0"/>
  </r>
  <r>
    <x v="763"/>
    <s v="Germany"/>
    <s v="UU"/>
    <x v="0"/>
  </r>
  <r>
    <x v="443"/>
    <s v="Germany"/>
    <s v="RH"/>
    <x v="2"/>
  </r>
  <r>
    <x v="77"/>
    <s v="Denmark"/>
    <s v="DH"/>
    <x v="0"/>
  </r>
  <r>
    <x v="77"/>
    <s v="Denmark"/>
    <s v="DH"/>
    <x v="0"/>
  </r>
  <r>
    <x v="764"/>
    <s v="Estonia"/>
    <s v="UU"/>
    <x v="0"/>
  </r>
  <r>
    <x v="527"/>
    <s v="UK"/>
    <s v="UU"/>
    <x v="0"/>
  </r>
  <r>
    <x v="649"/>
    <s v="UK"/>
    <s v="DH"/>
    <x v="2"/>
  </r>
  <r>
    <x v="765"/>
    <s v="UK"/>
    <s v="PD"/>
    <x v="0"/>
  </r>
  <r>
    <x v="319"/>
    <s v="Croatia"/>
    <s v="UU"/>
    <x v="0"/>
  </r>
  <r>
    <x v="689"/>
    <s v="Netherlands"/>
    <s v="UU"/>
    <x v="0"/>
  </r>
  <r>
    <x v="766"/>
    <s v="Netherlands"/>
    <s v="AH"/>
    <x v="0"/>
  </r>
  <r>
    <x v="689"/>
    <s v="Netherlands"/>
    <s v="RH"/>
    <x v="2"/>
  </r>
  <r>
    <x v="689"/>
    <s v="Netherlands"/>
    <s v="RH"/>
    <x v="2"/>
  </r>
  <r>
    <x v="498"/>
    <s v="Netherlands"/>
    <s v="RH"/>
    <x v="0"/>
  </r>
  <r>
    <x v="442"/>
    <s v="Netherlands"/>
    <s v="UU"/>
    <x v="0"/>
  </r>
  <r>
    <x v="550"/>
    <s v="Netherlands"/>
    <s v="UU"/>
    <x v="0"/>
  </r>
  <r>
    <x v="753"/>
    <s v="Netherlands"/>
    <s v="AH"/>
    <x v="0"/>
  </r>
  <r>
    <x v="753"/>
    <s v="Netherlands"/>
    <s v="UU"/>
    <x v="0"/>
  </r>
  <r>
    <x v="753"/>
    <s v="Netherlands"/>
    <s v="AH"/>
    <x v="0"/>
  </r>
  <r>
    <x v="753"/>
    <s v="Netherlands"/>
    <s v="UU"/>
    <x v="0"/>
  </r>
  <r>
    <x v="753"/>
    <s v="Netherlands"/>
    <s v="UU"/>
    <x v="0"/>
  </r>
  <r>
    <x v="549"/>
    <s v="Netherlands"/>
    <s v="UU"/>
    <x v="0"/>
  </r>
  <r>
    <x v="549"/>
    <s v="Netherlands"/>
    <s v="UU"/>
    <x v="0"/>
  </r>
  <r>
    <x v="549"/>
    <s v="Netherlands"/>
    <s v="DH"/>
    <x v="0"/>
  </r>
  <r>
    <x v="549"/>
    <s v="Netherlands"/>
    <s v="DH"/>
    <x v="0"/>
  </r>
  <r>
    <x v="549"/>
    <s v="Netherlands"/>
    <s v="DH"/>
    <x v="0"/>
  </r>
  <r>
    <x v="549"/>
    <s v="Netherlands"/>
    <s v="DH"/>
    <x v="0"/>
  </r>
  <r>
    <x v="549"/>
    <s v="Netherlands"/>
    <s v="UU"/>
    <x v="0"/>
  </r>
  <r>
    <x v="549"/>
    <s v="Netherlands"/>
    <s v="DH"/>
    <x v="0"/>
  </r>
  <r>
    <x v="549"/>
    <s v="Netherlands"/>
    <s v="AH"/>
    <x v="0"/>
  </r>
  <r>
    <x v="549"/>
    <s v="Netherlands"/>
    <s v="AH"/>
    <x v="0"/>
  </r>
  <r>
    <x v="549"/>
    <s v="Netherlands"/>
    <s v="DH"/>
    <x v="0"/>
  </r>
  <r>
    <x v="549"/>
    <s v="Netherlands"/>
    <s v="DH"/>
    <x v="0"/>
  </r>
  <r>
    <x v="549"/>
    <s v="Netherlands"/>
    <s v="UU"/>
    <x v="0"/>
  </r>
  <r>
    <x v="767"/>
    <s v="Norway"/>
    <s v="UU"/>
    <x v="0"/>
  </r>
  <r>
    <x v="19"/>
    <s v="Finland"/>
    <s v="UU"/>
    <x v="0"/>
  </r>
  <r>
    <x v="768"/>
    <s v="Finland"/>
    <s v="DH"/>
    <x v="0"/>
  </r>
  <r>
    <x v="769"/>
    <s v="Finland"/>
    <s v="DH"/>
    <x v="0"/>
  </r>
  <r>
    <x v="465"/>
    <s v="Finland"/>
    <s v="DH"/>
    <x v="0"/>
  </r>
  <r>
    <x v="465"/>
    <s v="Finland"/>
    <s v="DH"/>
    <x v="0"/>
  </r>
  <r>
    <x v="770"/>
    <s v="Finland"/>
    <s v="UU"/>
    <x v="0"/>
  </r>
  <r>
    <x v="512"/>
    <s v="Finland"/>
    <s v="UU"/>
    <x v="0"/>
  </r>
  <r>
    <x v="771"/>
    <s v="Finland"/>
    <s v="PD"/>
    <x v="0"/>
  </r>
  <r>
    <x v="772"/>
    <s v="Finland"/>
    <s v="DH"/>
    <x v="0"/>
  </r>
  <r>
    <x v="122"/>
    <s v="Finland"/>
    <s v="DH"/>
    <x v="0"/>
  </r>
  <r>
    <x v="436"/>
    <s v="Finland"/>
    <s v="DH"/>
    <x v="0"/>
  </r>
  <r>
    <x v="436"/>
    <s v="Finland"/>
    <s v="DH"/>
    <x v="0"/>
  </r>
  <r>
    <x v="773"/>
    <s v="Finland"/>
    <s v="UU"/>
    <x v="0"/>
  </r>
  <r>
    <x v="774"/>
    <s v="Sweden"/>
    <s v="UU"/>
    <x v="0"/>
  </r>
  <r>
    <x v="185"/>
    <s v="Sweden"/>
    <s v="RH"/>
    <x v="0"/>
  </r>
  <r>
    <x v="775"/>
    <s v="Sweden"/>
    <s v="RH"/>
    <x v="1"/>
  </r>
  <r>
    <x v="269"/>
    <s v="Sweden"/>
    <s v="AH"/>
    <x v="0"/>
  </r>
  <r>
    <x v="776"/>
    <s v="Germany"/>
    <s v="UU"/>
    <x v="0"/>
  </r>
  <r>
    <x v="777"/>
    <s v="Germany"/>
    <s v="DH"/>
    <x v="0"/>
  </r>
  <r>
    <x v="736"/>
    <s v="Germany"/>
    <s v="DH"/>
    <x v="0"/>
  </r>
  <r>
    <x v="777"/>
    <s v="Germany"/>
    <s v="RH"/>
    <x v="2"/>
  </r>
  <r>
    <x v="778"/>
    <s v="Germany"/>
    <s v="DH"/>
    <x v="0"/>
  </r>
  <r>
    <x v="779"/>
    <s v="Germany"/>
    <s v="DH"/>
    <x v="0"/>
  </r>
  <r>
    <x v="780"/>
    <s v="Germany"/>
    <s v="DH"/>
    <x v="0"/>
  </r>
  <r>
    <x v="37"/>
    <s v="Germany"/>
    <s v="DH"/>
    <x v="0"/>
  </r>
  <r>
    <x v="781"/>
    <s v="Germany"/>
    <s v="DH"/>
    <x v="0"/>
  </r>
  <r>
    <x v="782"/>
    <s v="Denmark"/>
    <s v="RH"/>
    <x v="2"/>
  </r>
  <r>
    <x v="783"/>
    <s v="Estonia"/>
    <s v="DH"/>
    <x v="0"/>
  </r>
  <r>
    <x v="784"/>
    <s v="Estonia"/>
    <s v="DH"/>
    <x v="0"/>
  </r>
  <r>
    <x v="645"/>
    <s v="UK"/>
    <s v="ND"/>
    <x v="2"/>
  </r>
  <r>
    <x v="527"/>
    <s v="UK"/>
    <s v="UU"/>
    <x v="0"/>
  </r>
  <r>
    <x v="765"/>
    <s v="UK"/>
    <s v="UU"/>
    <x v="0"/>
  </r>
  <r>
    <x v="785"/>
    <s v="Hungary"/>
    <s v="DH"/>
    <x v="0"/>
  </r>
  <r>
    <x v="786"/>
    <s v="Netherlands"/>
    <s v="UU"/>
    <x v="0"/>
  </r>
  <r>
    <x v="662"/>
    <s v="Netherlands"/>
    <s v="UU"/>
    <x v="0"/>
  </r>
  <r>
    <x v="441"/>
    <s v="Netherlands"/>
    <s v="DH"/>
    <x v="0"/>
  </r>
  <r>
    <x v="766"/>
    <s v="Netherlands"/>
    <s v="DH"/>
    <x v="0"/>
  </r>
  <r>
    <x v="787"/>
    <s v="Netherlands"/>
    <s v="DH"/>
    <x v="0"/>
  </r>
  <r>
    <x v="551"/>
    <s v="Netherlands"/>
    <s v="DH"/>
    <x v="0"/>
  </r>
  <r>
    <x v="551"/>
    <s v="Netherlands"/>
    <s v="DH"/>
    <x v="0"/>
  </r>
  <r>
    <x v="364"/>
    <s v="Netherlands"/>
    <s v="DH"/>
    <x v="0"/>
  </r>
  <r>
    <x v="788"/>
    <s v="Netherlands"/>
    <s v="UU"/>
    <x v="0"/>
  </r>
  <r>
    <x v="711"/>
    <s v="Netherlands"/>
    <s v="UU"/>
    <x v="2"/>
  </r>
  <r>
    <x v="711"/>
    <s v="Netherlands"/>
    <s v="UU"/>
    <x v="0"/>
  </r>
  <r>
    <x v="711"/>
    <s v="Netherlands"/>
    <s v="UU"/>
    <x v="0"/>
  </r>
  <r>
    <x v="753"/>
    <s v="Netherlands"/>
    <s v="UU"/>
    <x v="0"/>
  </r>
  <r>
    <x v="753"/>
    <s v="Netherlands"/>
    <s v="UU"/>
    <x v="0"/>
  </r>
  <r>
    <x v="662"/>
    <s v="Netherlands"/>
    <s v="UU"/>
    <x v="0"/>
  </r>
  <r>
    <x v="789"/>
    <s v="Netherlands"/>
    <s v="UU"/>
    <x v="0"/>
  </r>
  <r>
    <x v="789"/>
    <s v="Netherlands"/>
    <s v="DH"/>
    <x v="0"/>
  </r>
  <r>
    <x v="67"/>
    <s v="Netherlands"/>
    <s v="UU"/>
    <x v="0"/>
  </r>
  <r>
    <x v="749"/>
    <s v="Norway"/>
    <s v="UU"/>
    <x v="0"/>
  </r>
  <r>
    <x v="790"/>
    <s v="Finland"/>
    <s v="UU"/>
    <x v="0"/>
  </r>
  <r>
    <x v="791"/>
    <s v="Finland"/>
    <s v="UU"/>
    <x v="0"/>
  </r>
  <r>
    <x v="784"/>
    <s v="Finland"/>
    <s v="AH"/>
    <x v="0"/>
  </r>
  <r>
    <x v="466"/>
    <s v="Finland"/>
    <s v="DH"/>
    <x v="0"/>
  </r>
  <r>
    <x v="792"/>
    <s v="Finland"/>
    <s v="DH"/>
    <x v="0"/>
  </r>
  <r>
    <x v="793"/>
    <s v="Finland"/>
    <s v="UU"/>
    <x v="0"/>
  </r>
  <r>
    <x v="793"/>
    <s v="Finland"/>
    <s v="UU"/>
    <x v="0"/>
  </r>
  <r>
    <x v="793"/>
    <s v="Finland"/>
    <s v="UU"/>
    <x v="0"/>
  </r>
  <r>
    <x v="793"/>
    <s v="Finland"/>
    <s v="AH"/>
    <x v="0"/>
  </r>
  <r>
    <x v="92"/>
    <s v="Finland"/>
    <s v="RH"/>
    <x v="2"/>
  </r>
  <r>
    <x v="92"/>
    <s v="Finland"/>
    <s v="RH"/>
    <x v="2"/>
  </r>
  <r>
    <x v="794"/>
    <s v="Finland"/>
    <s v="DH"/>
    <x v="0"/>
  </r>
  <r>
    <x v="795"/>
    <s v="Finland"/>
    <s v="UU"/>
    <x v="0"/>
  </r>
  <r>
    <x v="796"/>
    <s v="Finland"/>
    <s v="DH"/>
    <x v="0"/>
  </r>
  <r>
    <x v="182"/>
    <s v="Finland"/>
    <s v="UU"/>
    <x v="0"/>
  </r>
  <r>
    <x v="623"/>
    <s v="Finland"/>
    <s v="DH"/>
    <x v="0"/>
  </r>
  <r>
    <x v="185"/>
    <s v="Sweden"/>
    <s v="PD"/>
    <x v="0"/>
  </r>
  <r>
    <x v="762"/>
    <s v="Sweden"/>
    <s v="UU"/>
    <x v="0"/>
  </r>
  <r>
    <x v="762"/>
    <s v="Sweden"/>
    <s v="UU"/>
    <x v="0"/>
  </r>
  <r>
    <x v="762"/>
    <s v="Sweden"/>
    <s v="UU"/>
    <x v="0"/>
  </r>
  <r>
    <x v="762"/>
    <s v="Sweden"/>
    <s v="DH"/>
    <x v="0"/>
  </r>
  <r>
    <x v="797"/>
    <s v="Sweden"/>
    <s v="DH"/>
    <x v="0"/>
  </r>
  <r>
    <x v="2"/>
    <s v="Czech Republic"/>
    <s v="DH"/>
    <x v="0"/>
  </r>
  <r>
    <x v="798"/>
    <s v="Czech Republic"/>
    <s v="DH"/>
    <x v="0"/>
  </r>
  <r>
    <x v="733"/>
    <s v="Czech Republic"/>
    <s v="DH"/>
    <x v="0"/>
  </r>
  <r>
    <x v="340"/>
    <s v="Czech Republic"/>
    <s v="UU"/>
    <x v="0"/>
  </r>
  <r>
    <x v="241"/>
    <s v="Czech Republic"/>
    <s v="DH"/>
    <x v="0"/>
  </r>
  <r>
    <x v="426"/>
    <s v="Germany"/>
    <s v="DH"/>
    <x v="0"/>
  </r>
  <r>
    <x v="575"/>
    <s v="Germany"/>
    <s v="DH"/>
    <x v="0"/>
  </r>
  <r>
    <x v="736"/>
    <s v="Germany"/>
    <s v="UU"/>
    <x v="0"/>
  </r>
  <r>
    <x v="177"/>
    <s v="Germany"/>
    <s v="UU"/>
    <x v="0"/>
  </r>
  <r>
    <x v="236"/>
    <s v="Germany"/>
    <s v="UU"/>
    <x v="0"/>
  </r>
  <r>
    <x v="799"/>
    <s v="Germany"/>
    <s v="UU"/>
    <x v="0"/>
  </r>
  <r>
    <x v="69"/>
    <s v="Denmark"/>
    <s v="UU"/>
    <x v="1"/>
  </r>
  <r>
    <x v="800"/>
    <s v="UK"/>
    <s v="UU"/>
    <x v="0"/>
  </r>
  <r>
    <x v="636"/>
    <s v="UK"/>
    <s v="AH"/>
    <x v="0"/>
  </r>
  <r>
    <x v="545"/>
    <s v="UK"/>
    <s v="AH"/>
    <x v="0"/>
  </r>
  <r>
    <x v="739"/>
    <s v="UK"/>
    <s v="DH"/>
    <x v="0"/>
  </r>
  <r>
    <x v="739"/>
    <s v="UK"/>
    <s v="UU"/>
    <x v="0"/>
  </r>
  <r>
    <x v="739"/>
    <s v="UK"/>
    <s v="UU"/>
    <x v="0"/>
  </r>
  <r>
    <x v="675"/>
    <s v="UK"/>
    <s v="AH"/>
    <x v="0"/>
  </r>
  <r>
    <x v="687"/>
    <s v="UK"/>
    <s v="UU"/>
    <x v="0"/>
  </r>
  <r>
    <x v="728"/>
    <s v="Netherlands"/>
    <s v="DH"/>
    <x v="0"/>
  </r>
  <r>
    <x v="801"/>
    <s v="Netherlands"/>
    <s v="DH"/>
    <x v="0"/>
  </r>
  <r>
    <x v="550"/>
    <s v="Netherlands"/>
    <s v="UU"/>
    <x v="0"/>
  </r>
  <r>
    <x v="662"/>
    <s v="Netherlands"/>
    <s v="DH"/>
    <x v="0"/>
  </r>
  <r>
    <x v="364"/>
    <s v="Netherlands"/>
    <s v="RH"/>
    <x v="2"/>
  </r>
  <r>
    <x v="802"/>
    <s v="Netherlands"/>
    <s v="UU"/>
    <x v="1"/>
  </r>
  <r>
    <x v="711"/>
    <s v="Netherlands"/>
    <s v="UU"/>
    <x v="0"/>
  </r>
  <r>
    <x v="766"/>
    <s v="Netherlands"/>
    <s v="RH"/>
    <x v="0"/>
  </r>
  <r>
    <x v="711"/>
    <s v="Netherlands"/>
    <s v="UU"/>
    <x v="0"/>
  </r>
  <r>
    <x v="711"/>
    <s v="Netherlands"/>
    <s v="DH"/>
    <x v="0"/>
  </r>
  <r>
    <x v="711"/>
    <s v="Netherlands"/>
    <s v="UU"/>
    <x v="0"/>
  </r>
  <r>
    <x v="711"/>
    <s v="Netherlands"/>
    <s v="UU"/>
    <x v="0"/>
  </r>
  <r>
    <x v="803"/>
    <s v="Netherlands"/>
    <s v="DH"/>
    <x v="0"/>
  </r>
  <r>
    <x v="803"/>
    <s v="Netherlands"/>
    <s v="DH"/>
    <x v="0"/>
  </r>
  <r>
    <x v="804"/>
    <s v="Norway"/>
    <s v="AH"/>
    <x v="0"/>
  </r>
  <r>
    <x v="805"/>
    <s v="Norway"/>
    <s v="UU"/>
    <x v="0"/>
  </r>
  <r>
    <x v="711"/>
    <s v="Norway"/>
    <s v="UU"/>
    <x v="0"/>
  </r>
  <r>
    <x v="591"/>
    <s v="Poland"/>
    <s v="RH"/>
    <x v="2"/>
  </r>
  <r>
    <x v="806"/>
    <s v="Finland"/>
    <s v="DH"/>
    <x v="0"/>
  </r>
  <r>
    <x v="731"/>
    <s v="Finland"/>
    <s v="UU"/>
    <x v="0"/>
  </r>
  <r>
    <x v="807"/>
    <s v="Russia"/>
    <s v="RH"/>
    <x v="2"/>
  </r>
  <r>
    <x v="808"/>
    <s v="Sweden"/>
    <s v="UU"/>
    <x v="0"/>
  </r>
  <r>
    <x v="774"/>
    <s v="Sweden"/>
    <s v="UU"/>
    <x v="0"/>
  </r>
  <r>
    <x v="762"/>
    <s v="Sweden"/>
    <s v="DH"/>
    <x v="0"/>
  </r>
  <r>
    <x v="762"/>
    <s v="Sweden"/>
    <s v="AH"/>
    <x v="0"/>
  </r>
  <r>
    <x v="774"/>
    <s v="Sweden"/>
    <s v="UU"/>
    <x v="0"/>
  </r>
  <r>
    <x v="662"/>
    <s v="Belgium"/>
    <s v="UU"/>
    <x v="0"/>
  </r>
  <r>
    <x v="164"/>
    <s v="Belgium"/>
    <s v="UU"/>
    <x v="0"/>
  </r>
  <r>
    <x v="473"/>
    <s v="Belgium"/>
    <s v="DH"/>
    <x v="0"/>
  </r>
  <r>
    <x v="164"/>
    <s v="Belgium"/>
    <s v="DH"/>
    <x v="0"/>
  </r>
  <r>
    <x v="809"/>
    <s v="Belgium"/>
    <s v="UU"/>
    <x v="0"/>
  </r>
  <r>
    <x v="164"/>
    <s v="Belgium"/>
    <s v="DH"/>
    <x v="0"/>
  </r>
  <r>
    <x v="803"/>
    <s v="Belgium"/>
    <s v="UU"/>
    <x v="0"/>
  </r>
  <r>
    <x v="456"/>
    <s v="Czech Republic"/>
    <s v="DH"/>
    <x v="0"/>
  </r>
  <r>
    <x v="328"/>
    <s v="Germany"/>
    <s v="RH"/>
    <x v="2"/>
  </r>
  <r>
    <x v="236"/>
    <s v="Germany"/>
    <s v="DH"/>
    <x v="0"/>
  </r>
  <r>
    <x v="220"/>
    <s v="Germany"/>
    <s v="AH"/>
    <x v="0"/>
  </r>
  <r>
    <x v="393"/>
    <s v="Germany"/>
    <s v="RH"/>
    <x v="0"/>
  </r>
  <r>
    <x v="736"/>
    <s v="Germany"/>
    <s v="DH"/>
    <x v="0"/>
  </r>
  <r>
    <x v="4"/>
    <s v="Germany"/>
    <s v="PD"/>
    <x v="0"/>
  </r>
  <r>
    <x v="810"/>
    <s v="Germany"/>
    <s v="DH"/>
    <x v="0"/>
  </r>
  <r>
    <x v="811"/>
    <s v="Estonia"/>
    <s v="PD"/>
    <x v="0"/>
  </r>
  <r>
    <x v="812"/>
    <s v="Estonia"/>
    <s v="RH"/>
    <x v="2"/>
  </r>
  <r>
    <x v="813"/>
    <s v="Estonia"/>
    <s v="ND"/>
    <x v="0"/>
  </r>
  <r>
    <x v="511"/>
    <s v="Estonia"/>
    <s v="UU"/>
    <x v="0"/>
  </r>
  <r>
    <x v="814"/>
    <s v="UK"/>
    <s v="PD"/>
    <x v="0"/>
  </r>
  <r>
    <x v="707"/>
    <s v="UK"/>
    <s v="AH"/>
    <x v="2"/>
  </r>
  <r>
    <x v="527"/>
    <s v="UK"/>
    <s v="DH"/>
    <x v="0"/>
  </r>
  <r>
    <x v="350"/>
    <s v="UK"/>
    <s v="UU"/>
    <x v="1"/>
  </r>
  <r>
    <x v="766"/>
    <s v="Eire"/>
    <s v="AH"/>
    <x v="0"/>
  </r>
  <r>
    <x v="741"/>
    <s v="UK"/>
    <s v="UU"/>
    <x v="0"/>
  </r>
  <r>
    <x v="387"/>
    <s v="UK"/>
    <s v="DH"/>
    <x v="0"/>
  </r>
  <r>
    <x v="815"/>
    <s v="Netherlands"/>
    <s v="DH"/>
    <x v="0"/>
  </r>
  <r>
    <x v="816"/>
    <s v="Netherlands"/>
    <s v="AH"/>
    <x v="0"/>
  </r>
  <r>
    <x v="711"/>
    <s v="Netherlands"/>
    <s v="AH"/>
    <x v="0"/>
  </r>
  <r>
    <x v="549"/>
    <s v="Netherlands"/>
    <s v="DH"/>
    <x v="0"/>
  </r>
  <r>
    <x v="568"/>
    <s v="Netherlands"/>
    <s v="UU"/>
    <x v="0"/>
  </r>
  <r>
    <x v="753"/>
    <s v="Netherlands"/>
    <s v="UU"/>
    <x v="0"/>
  </r>
  <r>
    <x v="817"/>
    <s v="Netherlands"/>
    <s v="UU"/>
    <x v="0"/>
  </r>
  <r>
    <x v="818"/>
    <s v="Netherlands"/>
    <s v="DH"/>
    <x v="0"/>
  </r>
  <r>
    <x v="753"/>
    <s v="Netherlands"/>
    <s v="DH"/>
    <x v="0"/>
  </r>
  <r>
    <x v="753"/>
    <s v="Netherlands"/>
    <s v="DH"/>
    <x v="0"/>
  </r>
  <r>
    <x v="278"/>
    <s v="Netherlands"/>
    <s v="AH"/>
    <x v="0"/>
  </r>
  <r>
    <x v="364"/>
    <s v="Netherlands"/>
    <s v="DH"/>
    <x v="0"/>
  </r>
  <r>
    <x v="441"/>
    <s v="Netherlands"/>
    <s v="DH"/>
    <x v="0"/>
  </r>
  <r>
    <x v="364"/>
    <s v="Netherlands"/>
    <s v="UU"/>
    <x v="0"/>
  </r>
  <r>
    <x v="441"/>
    <s v="Netherlands"/>
    <s v="UU"/>
    <x v="0"/>
  </r>
  <r>
    <x v="364"/>
    <s v="Netherlands"/>
    <s v="UU"/>
    <x v="0"/>
  </r>
  <r>
    <x v="819"/>
    <s v="Netherlands"/>
    <s v="AH"/>
    <x v="2"/>
  </r>
  <r>
    <x v="651"/>
    <s v="Netherlands"/>
    <s v="DH"/>
    <x v="0"/>
  </r>
  <r>
    <x v="711"/>
    <s v="Netherlands"/>
    <s v="UU"/>
    <x v="0"/>
  </r>
  <r>
    <x v="567"/>
    <s v="Netherlands"/>
    <s v="UU"/>
    <x v="0"/>
  </r>
  <r>
    <x v="709"/>
    <s v="Netherlands"/>
    <s v="UU"/>
    <x v="0"/>
  </r>
  <r>
    <x v="447"/>
    <s v="Netherlands"/>
    <s v="DH"/>
    <x v="0"/>
  </r>
  <r>
    <x v="820"/>
    <s v="Netherlands"/>
    <s v="DH"/>
    <x v="0"/>
  </r>
  <r>
    <x v="760"/>
    <s v="Finland"/>
    <s v="DH"/>
    <x v="0"/>
  </r>
  <r>
    <x v="19"/>
    <s v="Finland"/>
    <s v="DH"/>
    <x v="0"/>
  </r>
  <r>
    <x v="28"/>
    <s v="Finland"/>
    <s v="UU"/>
    <x v="0"/>
  </r>
  <r>
    <x v="821"/>
    <s v="Finland"/>
    <s v="UU"/>
    <x v="0"/>
  </r>
  <r>
    <x v="35"/>
    <s v="Finland"/>
    <s v="UU"/>
    <x v="0"/>
  </r>
  <r>
    <x v="822"/>
    <s v="Finland"/>
    <s v="DH"/>
    <x v="0"/>
  </r>
  <r>
    <x v="823"/>
    <s v="Finland"/>
    <s v="AH"/>
    <x v="0"/>
  </r>
  <r>
    <x v="824"/>
    <s v="Finland"/>
    <s v="AH"/>
    <x v="0"/>
  </r>
  <r>
    <x v="572"/>
    <s v="Finland"/>
    <s v="PD"/>
    <x v="0"/>
  </r>
  <r>
    <x v="450"/>
    <s v="Finland"/>
    <s v="DH"/>
    <x v="0"/>
  </r>
  <r>
    <x v="825"/>
    <s v="Finland"/>
    <s v="AH"/>
    <x v="2"/>
  </r>
  <r>
    <x v="826"/>
    <s v="Finland"/>
    <s v="DH"/>
    <x v="0"/>
  </r>
  <r>
    <x v="333"/>
    <s v="Finland"/>
    <s v="DH"/>
    <x v="0"/>
  </r>
  <r>
    <x v="827"/>
    <s v="Finland"/>
    <s v="HH"/>
    <x v="0"/>
  </r>
  <r>
    <x v="825"/>
    <s v="Finland"/>
    <s v="DH"/>
    <x v="0"/>
  </r>
  <r>
    <x v="828"/>
    <s v="Sweden"/>
    <s v="UU"/>
    <x v="0"/>
  </r>
  <r>
    <x v="828"/>
    <s v="Sweden"/>
    <s v="AH"/>
    <x v="0"/>
  </r>
  <r>
    <x v="185"/>
    <s v="Sweden"/>
    <s v="UU"/>
    <x v="0"/>
  </r>
  <r>
    <x v="185"/>
    <s v="Sweden"/>
    <s v="DH"/>
    <x v="0"/>
  </r>
  <r>
    <x v="185"/>
    <s v="Sweden"/>
    <s v="RH"/>
    <x v="0"/>
  </r>
  <r>
    <x v="774"/>
    <s v="Sweden"/>
    <s v="UU"/>
    <x v="1"/>
  </r>
  <r>
    <x v="829"/>
    <s v="Sweden"/>
    <s v="UU"/>
    <x v="0"/>
  </r>
  <r>
    <x v="656"/>
    <s v="Sweden"/>
    <s v="PD"/>
    <x v="0"/>
  </r>
  <r>
    <x v="829"/>
    <s v="Sweden"/>
    <s v="UU"/>
    <x v="0"/>
  </r>
  <r>
    <x v="164"/>
    <s v="Belgium"/>
    <s v="UU"/>
    <x v="2"/>
  </r>
  <r>
    <x v="164"/>
    <s v="Belgium"/>
    <s v="UU"/>
    <x v="0"/>
  </r>
  <r>
    <x v="164"/>
    <s v="Belgium"/>
    <s v="AH"/>
    <x v="0"/>
  </r>
  <r>
    <x v="662"/>
    <s v="Belgium"/>
    <s v="PD"/>
    <x v="0"/>
  </r>
  <r>
    <x v="809"/>
    <s v="Belgium"/>
    <s v="UU"/>
    <x v="0"/>
  </r>
  <r>
    <x v="809"/>
    <s v="Belgium"/>
    <s v="UU"/>
    <x v="0"/>
  </r>
  <r>
    <x v="789"/>
    <s v="Belgium"/>
    <s v="DH"/>
    <x v="0"/>
  </r>
  <r>
    <x v="830"/>
    <s v="Belgium"/>
    <s v="UU"/>
    <x v="2"/>
  </r>
  <r>
    <x v="831"/>
    <s v="Czech Republic"/>
    <s v="DH"/>
    <x v="0"/>
  </r>
  <r>
    <x v="320"/>
    <s v="Czech Republic"/>
    <s v="DH"/>
    <x v="0"/>
  </r>
  <r>
    <x v="832"/>
    <s v="Germany"/>
    <s v="UU"/>
    <x v="0"/>
  </r>
  <r>
    <x v="833"/>
    <s v="Germany"/>
    <s v="UU"/>
    <x v="2"/>
  </r>
  <r>
    <x v="74"/>
    <s v="Germany"/>
    <s v="DH"/>
    <x v="0"/>
  </r>
  <r>
    <x v="834"/>
    <s v="Germany"/>
    <s v="UU"/>
    <x v="0"/>
  </r>
  <r>
    <x v="393"/>
    <s v="Germany"/>
    <s v="DH"/>
    <x v="0"/>
  </r>
  <r>
    <x v="835"/>
    <s v="Germany"/>
    <s v="UU"/>
    <x v="0"/>
  </r>
  <r>
    <x v="309"/>
    <s v="Germany"/>
    <s v="RH"/>
    <x v="2"/>
  </r>
  <r>
    <x v="836"/>
    <s v="Germany"/>
    <s v="DH"/>
    <x v="0"/>
  </r>
  <r>
    <x v="836"/>
    <s v="Germany"/>
    <s v="DH"/>
    <x v="0"/>
  </r>
  <r>
    <x v="837"/>
    <s v="Denmark"/>
    <s v="UU"/>
    <x v="0"/>
  </r>
  <r>
    <x v="837"/>
    <s v="Denmark"/>
    <s v="UU"/>
    <x v="0"/>
  </r>
  <r>
    <x v="587"/>
    <s v="Spain"/>
    <s v="UU"/>
    <x v="0"/>
  </r>
  <r>
    <x v="838"/>
    <s v="Estonia"/>
    <s v="UU"/>
    <x v="0"/>
  </r>
  <r>
    <x v="436"/>
    <s v="Estonia"/>
    <s v="UU"/>
    <x v="0"/>
  </r>
  <r>
    <x v="784"/>
    <s v="Estonia"/>
    <s v="UU"/>
    <x v="0"/>
  </r>
  <r>
    <x v="609"/>
    <s v="UK"/>
    <s v="DH"/>
    <x v="0"/>
  </r>
  <r>
    <x v="839"/>
    <s v="UK"/>
    <s v="UU"/>
    <x v="0"/>
  </r>
  <r>
    <x v="17"/>
    <s v="UK"/>
    <s v="DH"/>
    <x v="0"/>
  </r>
  <r>
    <x v="114"/>
    <s v="UK"/>
    <s v="DH"/>
    <x v="0"/>
  </r>
  <r>
    <x v="840"/>
    <s v="UK"/>
    <s v="ND"/>
    <x v="2"/>
  </r>
  <r>
    <x v="841"/>
    <s v="UK"/>
    <s v="UU"/>
    <x v="0"/>
  </r>
  <r>
    <x v="387"/>
    <s v="UK"/>
    <s v="DH"/>
    <x v="0"/>
  </r>
  <r>
    <x v="364"/>
    <s v="Netherlands"/>
    <s v="AH"/>
    <x v="0"/>
  </r>
  <r>
    <x v="364"/>
    <s v="Netherlands"/>
    <s v="UU"/>
    <x v="1"/>
  </r>
  <r>
    <x v="567"/>
    <s v="Netherlands"/>
    <s v="AH"/>
    <x v="0"/>
  </r>
  <r>
    <x v="842"/>
    <s v="Netherlands"/>
    <s v="UU"/>
    <x v="0"/>
  </r>
  <r>
    <x v="164"/>
    <s v="Netherlands"/>
    <s v="UU"/>
    <x v="0"/>
  </r>
  <r>
    <x v="164"/>
    <s v="Netherlands"/>
    <s v="UU"/>
    <x v="1"/>
  </r>
  <r>
    <x v="817"/>
    <s v="Netherlands"/>
    <s v="UU"/>
    <x v="0"/>
  </r>
  <r>
    <x v="753"/>
    <s v="Netherlands"/>
    <s v="DH"/>
    <x v="0"/>
  </r>
  <r>
    <x v="843"/>
    <s v="Netherlands"/>
    <s v="ND"/>
    <x v="0"/>
  </r>
  <r>
    <x v="498"/>
    <s v="Netherlands"/>
    <s v="DH"/>
    <x v="0"/>
  </r>
  <r>
    <x v="364"/>
    <s v="Netherlands"/>
    <s v="UU"/>
    <x v="0"/>
  </r>
  <r>
    <x v="137"/>
    <s v="Netherlands"/>
    <s v="UU"/>
    <x v="0"/>
  </r>
  <r>
    <x v="364"/>
    <s v="Netherlands"/>
    <s v="UU"/>
    <x v="0"/>
  </r>
  <r>
    <x v="711"/>
    <s v="Netherlands"/>
    <s v="UU"/>
    <x v="0"/>
  </r>
  <r>
    <x v="711"/>
    <s v="Netherlands"/>
    <s v="UU"/>
    <x v="0"/>
  </r>
  <r>
    <x v="711"/>
    <s v="Netherlands"/>
    <s v="HH"/>
    <x v="0"/>
  </r>
  <r>
    <x v="711"/>
    <s v="Netherlands"/>
    <s v="PD"/>
    <x v="0"/>
  </r>
  <r>
    <x v="844"/>
    <s v="Netherlands"/>
    <s v="DH"/>
    <x v="0"/>
  </r>
  <r>
    <x v="779"/>
    <s v="Norway"/>
    <s v="DH"/>
    <x v="0"/>
  </r>
  <r>
    <x v="780"/>
    <s v="Norway"/>
    <s v="UU"/>
    <x v="0"/>
  </r>
  <r>
    <x v="779"/>
    <s v="Norway"/>
    <s v="DH"/>
    <x v="0"/>
  </r>
  <r>
    <x v="799"/>
    <s v="Norway"/>
    <s v="DH"/>
    <x v="0"/>
  </r>
  <r>
    <x v="845"/>
    <s v="Norway"/>
    <s v="UU"/>
    <x v="0"/>
  </r>
  <r>
    <x v="845"/>
    <s v="Norway"/>
    <s v="UU"/>
    <x v="0"/>
  </r>
  <r>
    <x v="845"/>
    <s v="Norway"/>
    <s v="UU"/>
    <x v="0"/>
  </r>
  <r>
    <x v="845"/>
    <s v="Norway"/>
    <s v="UU"/>
    <x v="0"/>
  </r>
  <r>
    <x v="228"/>
    <s v="Norway"/>
    <s v="ND"/>
    <x v="0"/>
  </r>
  <r>
    <x v="846"/>
    <s v="Finland"/>
    <s v="DH"/>
    <x v="0"/>
  </r>
  <r>
    <x v="847"/>
    <s v="Finland"/>
    <s v="DH"/>
    <x v="0"/>
  </r>
  <r>
    <x v="848"/>
    <s v="Finland"/>
    <s v="DH"/>
    <x v="0"/>
  </r>
  <r>
    <x v="790"/>
    <s v="Finland"/>
    <s v="PD"/>
    <x v="0"/>
  </r>
  <r>
    <x v="849"/>
    <s v="Finland"/>
    <s v="PD"/>
    <x v="0"/>
  </r>
  <r>
    <x v="850"/>
    <s v="Finland"/>
    <s v="UU"/>
    <x v="1"/>
  </r>
  <r>
    <x v="812"/>
    <s v="Finland"/>
    <s v="UU"/>
    <x v="0"/>
  </r>
  <r>
    <x v="333"/>
    <s v="Finland"/>
    <s v="DH"/>
    <x v="0"/>
  </r>
  <r>
    <x v="333"/>
    <s v="Finland"/>
    <s v="UU"/>
    <x v="0"/>
  </r>
  <r>
    <x v="851"/>
    <s v="Finland"/>
    <s v="DH"/>
    <x v="0"/>
  </r>
  <r>
    <x v="852"/>
    <s v="Finland"/>
    <s v="DH"/>
    <x v="0"/>
  </r>
  <r>
    <x v="757"/>
    <s v="Finland"/>
    <s v="UU"/>
    <x v="0"/>
  </r>
  <r>
    <x v="333"/>
    <s v="Finland"/>
    <s v="DH"/>
    <x v="0"/>
  </r>
  <r>
    <x v="812"/>
    <s v="Finland"/>
    <s v="DH"/>
    <x v="0"/>
  </r>
  <r>
    <x v="853"/>
    <s v="Finland"/>
    <s v="UU"/>
    <x v="0"/>
  </r>
  <r>
    <x v="854"/>
    <s v="Finland"/>
    <s v="UU"/>
    <x v="0"/>
  </r>
  <r>
    <x v="855"/>
    <s v="Russia"/>
    <s v="DH"/>
    <x v="0"/>
  </r>
  <r>
    <x v="72"/>
    <s v="Sweden"/>
    <s v="AH"/>
    <x v="0"/>
  </r>
  <r>
    <x v="202"/>
    <s v="Sweden"/>
    <s v="UU"/>
    <x v="0"/>
  </r>
  <r>
    <x v="207"/>
    <s v="Sweden"/>
    <s v="RH"/>
    <x v="2"/>
  </r>
  <r>
    <x v="393"/>
    <s v="Sweden"/>
    <s v="DH"/>
    <x v="0"/>
  </r>
  <r>
    <x v="185"/>
    <s v="Sweden"/>
    <s v="DH"/>
    <x v="0"/>
  </r>
  <r>
    <x v="356"/>
    <s v="Sweden"/>
    <s v="UU"/>
    <x v="0"/>
  </r>
  <r>
    <x v="829"/>
    <s v="Sweden"/>
    <s v="AH"/>
    <x v="0"/>
  </r>
  <r>
    <x v="164"/>
    <s v="Belgium"/>
    <s v="UU"/>
    <x v="0"/>
  </r>
  <r>
    <x v="856"/>
    <s v="Czech Republic"/>
    <s v="DH"/>
    <x v="0"/>
  </r>
  <r>
    <x v="857"/>
    <s v="Czech Republic"/>
    <s v="DH"/>
    <x v="0"/>
  </r>
  <r>
    <x v="857"/>
    <s v="Czech Republic"/>
    <s v="DH"/>
    <x v="0"/>
  </r>
  <r>
    <x v="833"/>
    <s v="Germany"/>
    <s v="ND"/>
    <x v="0"/>
  </r>
  <r>
    <x v="362"/>
    <s v="Germany"/>
    <s v="AH"/>
    <x v="0"/>
  </r>
  <r>
    <x v="858"/>
    <s v="Germany"/>
    <s v="RH"/>
    <x v="2"/>
  </r>
  <r>
    <x v="736"/>
    <s v="Germany"/>
    <s v="UU"/>
    <x v="0"/>
  </r>
  <r>
    <x v="780"/>
    <s v="Germany"/>
    <s v="DH"/>
    <x v="0"/>
  </r>
  <r>
    <x v="431"/>
    <s v="Germany"/>
    <s v="DH"/>
    <x v="0"/>
  </r>
  <r>
    <x v="584"/>
    <s v="Germany"/>
    <s v="UU"/>
    <x v="0"/>
  </r>
  <r>
    <x v="556"/>
    <s v="Germany"/>
    <s v="UU"/>
    <x v="0"/>
  </r>
  <r>
    <x v="528"/>
    <s v="UK"/>
    <s v="DH"/>
    <x v="0"/>
  </r>
  <r>
    <x v="688"/>
    <s v="UK"/>
    <s v="DH"/>
    <x v="0"/>
  </r>
  <r>
    <x v="859"/>
    <s v="UK"/>
    <s v="UU"/>
    <x v="0"/>
  </r>
  <r>
    <x v="739"/>
    <s v="UK"/>
    <s v="PD"/>
    <x v="0"/>
  </r>
  <r>
    <x v="860"/>
    <s v="UK"/>
    <s v="UU"/>
    <x v="0"/>
  </r>
  <r>
    <x v="114"/>
    <s v="UK"/>
    <s v="DH"/>
    <x v="0"/>
  </r>
  <r>
    <x v="861"/>
    <s v="UK"/>
    <s v="UU"/>
    <x v="0"/>
  </r>
  <r>
    <x v="862"/>
    <s v="UK"/>
    <s v="UU"/>
    <x v="0"/>
  </r>
  <r>
    <x v="863"/>
    <s v="UK"/>
    <s v="UU"/>
    <x v="0"/>
  </r>
  <r>
    <x v="311"/>
    <s v="UK"/>
    <s v="UU"/>
    <x v="0"/>
  </r>
  <r>
    <x v="864"/>
    <s v="UK"/>
    <s v="AH"/>
    <x v="0"/>
  </r>
  <r>
    <x v="247"/>
    <s v="UK"/>
    <s v="DH"/>
    <x v="0"/>
  </r>
  <r>
    <x v="686"/>
    <s v="UK"/>
    <s v="AH"/>
    <x v="0"/>
  </r>
  <r>
    <x v="865"/>
    <s v="UK"/>
    <s v="DH"/>
    <x v="0"/>
  </r>
  <r>
    <x v="636"/>
    <s v="UK"/>
    <s v="AH"/>
    <x v="0"/>
  </r>
  <r>
    <x v="639"/>
    <s v="UK"/>
    <s v="UU"/>
    <x v="0"/>
  </r>
  <r>
    <x v="636"/>
    <s v="UK"/>
    <s v="DH"/>
    <x v="0"/>
  </r>
  <r>
    <x v="636"/>
    <s v="UK"/>
    <s v="DH"/>
    <x v="0"/>
  </r>
  <r>
    <x v="17"/>
    <s v="UK"/>
    <s v="DH"/>
    <x v="0"/>
  </r>
  <r>
    <x v="866"/>
    <s v="Netherlands"/>
    <s v="AH"/>
    <x v="0"/>
  </r>
  <r>
    <x v="867"/>
    <s v="Netherlands"/>
    <s v="DH"/>
    <x v="0"/>
  </r>
  <r>
    <x v="819"/>
    <s v="Netherlands"/>
    <s v="UU"/>
    <x v="0"/>
  </r>
  <r>
    <x v="868"/>
    <s v="Netherlands"/>
    <s v="UU"/>
    <x v="0"/>
  </r>
  <r>
    <x v="753"/>
    <s v="Netherlands"/>
    <s v="UU"/>
    <x v="0"/>
  </r>
  <r>
    <x v="817"/>
    <s v="Netherlands"/>
    <s v="UU"/>
    <x v="0"/>
  </r>
  <r>
    <x v="817"/>
    <s v="Netherlands"/>
    <s v="UU"/>
    <x v="0"/>
  </r>
  <r>
    <x v="753"/>
    <s v="Netherlands"/>
    <s v="UU"/>
    <x v="0"/>
  </r>
  <r>
    <x v="817"/>
    <s v="Netherlands"/>
    <s v="UU"/>
    <x v="0"/>
  </r>
  <r>
    <x v="743"/>
    <s v="Netherlands"/>
    <s v="UU"/>
    <x v="0"/>
  </r>
  <r>
    <x v="869"/>
    <s v="Netherlands"/>
    <s v="DH"/>
    <x v="0"/>
  </r>
  <r>
    <x v="870"/>
    <s v="Netherlands"/>
    <s v="PD"/>
    <x v="0"/>
  </r>
  <r>
    <x v="124"/>
    <s v="Netherlands"/>
    <s v="ND"/>
    <x v="0"/>
  </r>
  <r>
    <x v="870"/>
    <s v="Netherlands"/>
    <s v="UU"/>
    <x v="0"/>
  </r>
  <r>
    <x v="870"/>
    <s v="Netherlands"/>
    <s v="UU"/>
    <x v="0"/>
  </r>
  <r>
    <x v="871"/>
    <s v="Netherlands"/>
    <s v="UU"/>
    <x v="1"/>
  </r>
  <r>
    <x v="871"/>
    <s v="Netherlands"/>
    <s v="ND"/>
    <x v="0"/>
  </r>
  <r>
    <x v="870"/>
    <s v="Netherlands"/>
    <s v="UU"/>
    <x v="0"/>
  </r>
  <r>
    <x v="870"/>
    <s v="Netherlands"/>
    <s v="UU"/>
    <x v="0"/>
  </r>
  <r>
    <x v="581"/>
    <s v="Netherlands"/>
    <s v="UU"/>
    <x v="0"/>
  </r>
  <r>
    <x v="871"/>
    <s v="Netherlands"/>
    <s v="UU"/>
    <x v="0"/>
  </r>
  <r>
    <x v="871"/>
    <s v="Netherlands"/>
    <s v="UU"/>
    <x v="1"/>
  </r>
  <r>
    <x v="872"/>
    <s v="Netherlands"/>
    <s v="DH"/>
    <x v="0"/>
  </r>
  <r>
    <x v="752"/>
    <s v="Netherlands"/>
    <s v="AH"/>
    <x v="0"/>
  </r>
  <r>
    <x v="873"/>
    <s v="Netherlands"/>
    <s v="UU"/>
    <x v="0"/>
  </r>
  <r>
    <x v="874"/>
    <s v="Netherlands"/>
    <s v="DH"/>
    <x v="0"/>
  </r>
  <r>
    <x v="875"/>
    <s v="Netherlands"/>
    <s v="DH"/>
    <x v="0"/>
  </r>
  <r>
    <x v="874"/>
    <s v="Netherlands"/>
    <s v="UU"/>
    <x v="0"/>
  </r>
  <r>
    <x v="876"/>
    <s v="Netherlands"/>
    <s v="DH"/>
    <x v="0"/>
  </r>
  <r>
    <x v="442"/>
    <s v="Netherlands"/>
    <s v="DH"/>
    <x v="0"/>
  </r>
  <r>
    <x v="158"/>
    <s v="Netherlands"/>
    <s v="DH"/>
    <x v="0"/>
  </r>
  <r>
    <x v="743"/>
    <s v="Netherlands"/>
    <s v="DH"/>
    <x v="0"/>
  </r>
  <r>
    <x v="743"/>
    <s v="Netherlands"/>
    <s v="UU"/>
    <x v="1"/>
  </r>
  <r>
    <x v="874"/>
    <s v="Netherlands"/>
    <s v="DH"/>
    <x v="0"/>
  </r>
  <r>
    <x v="877"/>
    <s v="Netherlands"/>
    <s v="UU"/>
    <x v="0"/>
  </r>
  <r>
    <x v="680"/>
    <s v="Finland"/>
    <s v="DH"/>
    <x v="0"/>
  </r>
  <r>
    <x v="878"/>
    <s v="Finland"/>
    <s v="AH"/>
    <x v="1"/>
  </r>
  <r>
    <x v="879"/>
    <s v="Finland"/>
    <s v="DH"/>
    <x v="0"/>
  </r>
  <r>
    <x v="351"/>
    <s v="Finland"/>
    <s v="AH"/>
    <x v="0"/>
  </r>
  <r>
    <x v="880"/>
    <s v="Finland"/>
    <s v="UU"/>
    <x v="2"/>
  </r>
  <r>
    <x v="1"/>
    <s v="Finland"/>
    <s v="DH"/>
    <x v="0"/>
  </r>
  <r>
    <x v="881"/>
    <s v="Finland"/>
    <s v="DH"/>
    <x v="0"/>
  </r>
  <r>
    <x v="622"/>
    <s v="Finland"/>
    <s v="DH"/>
    <x v="0"/>
  </r>
  <r>
    <x v="882"/>
    <s v="Finland"/>
    <s v="DH"/>
    <x v="0"/>
  </r>
  <r>
    <x v="793"/>
    <s v="Finland"/>
    <s v="AH"/>
    <x v="0"/>
  </r>
  <r>
    <x v="883"/>
    <s v="Finland"/>
    <s v="AH"/>
    <x v="2"/>
  </r>
  <r>
    <x v="884"/>
    <s v="Finland"/>
    <s v="UU"/>
    <x v="0"/>
  </r>
  <r>
    <x v="849"/>
    <s v="Finland"/>
    <s v="AH"/>
    <x v="0"/>
  </r>
  <r>
    <x v="790"/>
    <s v="Finland"/>
    <s v="RH"/>
    <x v="2"/>
  </r>
  <r>
    <x v="64"/>
    <s v="Finland"/>
    <s v="AH"/>
    <x v="0"/>
  </r>
  <r>
    <x v="885"/>
    <s v="Finland"/>
    <s v="AH"/>
    <x v="0"/>
  </r>
  <r>
    <x v="64"/>
    <s v="Finland"/>
    <s v="DH"/>
    <x v="0"/>
  </r>
  <r>
    <x v="64"/>
    <s v="Finland"/>
    <s v="DH"/>
    <x v="0"/>
  </r>
  <r>
    <x v="886"/>
    <s v="Finland"/>
    <s v="DH"/>
    <x v="0"/>
  </r>
  <r>
    <x v="887"/>
    <s v="Russia"/>
    <s v="DH"/>
    <x v="0"/>
  </r>
  <r>
    <x v="72"/>
    <s v="Sweden"/>
    <s v="UU"/>
    <x v="0"/>
  </r>
  <r>
    <x v="72"/>
    <s v="Sweden"/>
    <s v="UU"/>
    <x v="0"/>
  </r>
  <r>
    <x v="770"/>
    <s v="Sweden"/>
    <s v="UU"/>
    <x v="0"/>
  </r>
  <r>
    <x v="888"/>
    <s v="Sweden"/>
    <s v="AH"/>
    <x v="0"/>
  </r>
  <r>
    <x v="209"/>
    <s v="Sweden"/>
    <s v="UU"/>
    <x v="0"/>
  </r>
  <r>
    <x v="809"/>
    <s v="Belgium"/>
    <s v="DH"/>
    <x v="0"/>
  </r>
  <r>
    <x v="305"/>
    <s v="Czech Republic"/>
    <s v="DH"/>
    <x v="0"/>
  </r>
  <r>
    <x v="857"/>
    <s v="Czech Republic"/>
    <s v="DH"/>
    <x v="0"/>
  </r>
  <r>
    <x v="857"/>
    <s v="Czech Republic"/>
    <s v="DH"/>
    <x v="0"/>
  </r>
  <r>
    <x v="190"/>
    <s v="Czech Republic"/>
    <s v="DH"/>
    <x v="0"/>
  </r>
  <r>
    <x v="889"/>
    <s v="Czech Republic"/>
    <s v="UU"/>
    <x v="0"/>
  </r>
  <r>
    <x v="112"/>
    <s v="Germany"/>
    <s v="AH"/>
    <x v="0"/>
  </r>
  <r>
    <x v="113"/>
    <s v="Germany"/>
    <s v="PD"/>
    <x v="0"/>
  </r>
  <r>
    <x v="805"/>
    <s v="Germany"/>
    <s v="UU"/>
    <x v="0"/>
  </r>
  <r>
    <x v="666"/>
    <s v="Estonia"/>
    <s v="UU"/>
    <x v="0"/>
  </r>
  <r>
    <x v="647"/>
    <s v="UK"/>
    <s v="UU"/>
    <x v="0"/>
  </r>
  <r>
    <x v="261"/>
    <s v="UK"/>
    <s v="UU"/>
    <x v="0"/>
  </r>
  <r>
    <x v="890"/>
    <s v="UK"/>
    <s v="DH"/>
    <x v="0"/>
  </r>
  <r>
    <x v="891"/>
    <s v="UK"/>
    <s v="UU"/>
    <x v="0"/>
  </r>
  <r>
    <x v="195"/>
    <s v="UK"/>
    <s v="UU"/>
    <x v="0"/>
  </r>
  <r>
    <x v="639"/>
    <s v="UK"/>
    <s v="UU"/>
    <x v="0"/>
  </r>
  <r>
    <x v="820"/>
    <s v="Eire"/>
    <s v="ND"/>
    <x v="0"/>
  </r>
  <r>
    <x v="331"/>
    <s v="UK"/>
    <s v="PD"/>
    <x v="0"/>
  </r>
  <r>
    <x v="311"/>
    <s v="UK"/>
    <s v="AH"/>
    <x v="0"/>
  </r>
  <r>
    <x v="892"/>
    <s v="UK"/>
    <s v="UU"/>
    <x v="0"/>
  </r>
  <r>
    <x v="686"/>
    <s v="UK"/>
    <s v="ND"/>
    <x v="2"/>
  </r>
  <r>
    <x v="475"/>
    <s v="UK"/>
    <s v="UU"/>
    <x v="0"/>
  </r>
  <r>
    <x v="311"/>
    <s v="UK"/>
    <s v="UU"/>
    <x v="0"/>
  </r>
  <r>
    <x v="311"/>
    <s v="UK"/>
    <s v="UU"/>
    <x v="0"/>
  </r>
  <r>
    <x v="864"/>
    <s v="UK"/>
    <s v="PD"/>
    <x v="0"/>
  </r>
  <r>
    <x v="862"/>
    <s v="UK"/>
    <s v="UU"/>
    <x v="0"/>
  </r>
  <r>
    <x v="892"/>
    <s v="UK"/>
    <s v="UU"/>
    <x v="0"/>
  </r>
  <r>
    <x v="893"/>
    <s v="UK"/>
    <s v="UU"/>
    <x v="0"/>
  </r>
  <r>
    <x v="894"/>
    <s v="UK"/>
    <s v="DH"/>
    <x v="0"/>
  </r>
  <r>
    <x v="639"/>
    <s v="UK"/>
    <s v="UU"/>
    <x v="0"/>
  </r>
  <r>
    <x v="607"/>
    <s v="UK"/>
    <s v="PD"/>
    <x v="0"/>
  </r>
  <r>
    <x v="13"/>
    <s v="UK"/>
    <s v="DH"/>
    <x v="0"/>
  </r>
  <r>
    <x v="895"/>
    <s v="UK"/>
    <s v="UU"/>
    <x v="0"/>
  </r>
  <r>
    <x v="639"/>
    <s v="UK"/>
    <s v="AH"/>
    <x v="0"/>
  </r>
  <r>
    <x v="261"/>
    <s v="UK"/>
    <s v="UU"/>
    <x v="0"/>
  </r>
  <r>
    <x v="814"/>
    <s v="UK"/>
    <s v="AH"/>
    <x v="0"/>
  </r>
  <r>
    <x v="814"/>
    <s v="UK"/>
    <s v="ND"/>
    <x v="0"/>
  </r>
  <r>
    <x v="896"/>
    <s v="UK"/>
    <s v="UU"/>
    <x v="0"/>
  </r>
  <r>
    <x v="688"/>
    <s v="UK"/>
    <s v="AH"/>
    <x v="0"/>
  </r>
  <r>
    <x v="897"/>
    <s v="UK"/>
    <s v="PD"/>
    <x v="0"/>
  </r>
  <r>
    <x v="898"/>
    <s v="UK"/>
    <s v="UU"/>
    <x v="0"/>
  </r>
  <r>
    <x v="214"/>
    <s v="UK"/>
    <s v="AH"/>
    <x v="2"/>
  </r>
  <r>
    <x v="899"/>
    <s v="Latvia"/>
    <s v="DH"/>
    <x v="0"/>
  </r>
  <r>
    <x v="867"/>
    <s v="Netherlands"/>
    <s v="AH"/>
    <x v="0"/>
  </r>
  <r>
    <x v="867"/>
    <s v="Netherlands"/>
    <s v="ND"/>
    <x v="0"/>
  </r>
  <r>
    <x v="870"/>
    <s v="Netherlands"/>
    <s v="UU"/>
    <x v="0"/>
  </r>
  <r>
    <x v="870"/>
    <s v="Netherlands"/>
    <s v="UU"/>
    <x v="0"/>
  </r>
  <r>
    <x v="709"/>
    <s v="Netherlands"/>
    <s v="UU"/>
    <x v="0"/>
  </r>
  <r>
    <x v="567"/>
    <s v="Netherlands"/>
    <s v="DH"/>
    <x v="0"/>
  </r>
  <r>
    <x v="842"/>
    <s v="Netherlands"/>
    <s v="UU"/>
    <x v="0"/>
  </r>
  <r>
    <x v="870"/>
    <s v="Netherlands"/>
    <s v="UU"/>
    <x v="0"/>
  </r>
  <r>
    <x v="900"/>
    <s v="Netherlands"/>
    <s v="UU"/>
    <x v="0"/>
  </r>
  <r>
    <x v="870"/>
    <s v="Netherlands"/>
    <s v="UU"/>
    <x v="0"/>
  </r>
  <r>
    <x v="872"/>
    <s v="Netherlands"/>
    <s v="UU"/>
    <x v="1"/>
  </r>
  <r>
    <x v="870"/>
    <s v="Netherlands"/>
    <s v="UU"/>
    <x v="0"/>
  </r>
  <r>
    <x v="901"/>
    <s v="Netherlands"/>
    <s v="DH"/>
    <x v="0"/>
  </r>
  <r>
    <x v="877"/>
    <s v="Netherlands"/>
    <s v="UU"/>
    <x v="0"/>
  </r>
  <r>
    <x v="742"/>
    <s v="Netherlands"/>
    <s v="UU"/>
    <x v="0"/>
  </r>
  <r>
    <x v="874"/>
    <s v="Netherlands"/>
    <s v="AH"/>
    <x v="0"/>
  </r>
  <r>
    <x v="874"/>
    <s v="Netherlands"/>
    <s v="DH"/>
    <x v="0"/>
  </r>
  <r>
    <x v="874"/>
    <s v="Netherlands"/>
    <s v="DH"/>
    <x v="0"/>
  </r>
  <r>
    <x v="874"/>
    <s v="Netherlands"/>
    <s v="DH"/>
    <x v="0"/>
  </r>
  <r>
    <x v="874"/>
    <s v="Netherlands"/>
    <s v="AH"/>
    <x v="0"/>
  </r>
  <r>
    <x v="874"/>
    <s v="Netherlands"/>
    <s v="DH"/>
    <x v="0"/>
  </r>
  <r>
    <x v="874"/>
    <s v="Netherlands"/>
    <s v="DH"/>
    <x v="0"/>
  </r>
  <r>
    <x v="874"/>
    <s v="Netherlands"/>
    <s v="UU"/>
    <x v="0"/>
  </r>
  <r>
    <x v="689"/>
    <s v="Netherlands"/>
    <s v="DH"/>
    <x v="0"/>
  </r>
  <r>
    <x v="874"/>
    <s v="Netherlands"/>
    <s v="DH"/>
    <x v="0"/>
  </r>
  <r>
    <x v="875"/>
    <s v="Netherlands"/>
    <s v="RH"/>
    <x v="2"/>
  </r>
  <r>
    <x v="874"/>
    <s v="Netherlands"/>
    <s v="DH"/>
    <x v="0"/>
  </r>
  <r>
    <x v="874"/>
    <s v="Netherlands"/>
    <s v="DH"/>
    <x v="0"/>
  </r>
  <r>
    <x v="874"/>
    <s v="Netherlands"/>
    <s v="DH"/>
    <x v="0"/>
  </r>
  <r>
    <x v="902"/>
    <s v="Netherlands"/>
    <s v="UU"/>
    <x v="0"/>
  </r>
  <r>
    <x v="315"/>
    <s v="Netherlands"/>
    <s v="DH"/>
    <x v="0"/>
  </r>
  <r>
    <x v="902"/>
    <s v="Netherlands"/>
    <s v="UU"/>
    <x v="2"/>
  </r>
  <r>
    <x v="874"/>
    <s v="Netherlands"/>
    <s v="DH"/>
    <x v="0"/>
  </r>
  <r>
    <x v="874"/>
    <s v="Netherlands"/>
    <s v="DH"/>
    <x v="0"/>
  </r>
  <r>
    <x v="874"/>
    <s v="Netherlands"/>
    <s v="DH"/>
    <x v="0"/>
  </r>
  <r>
    <x v="866"/>
    <s v="Netherlands"/>
    <s v="DH"/>
    <x v="0"/>
  </r>
  <r>
    <x v="743"/>
    <s v="Netherlands"/>
    <s v="UU"/>
    <x v="0"/>
  </r>
  <r>
    <x v="903"/>
    <s v="Netherlands"/>
    <s v="DH"/>
    <x v="0"/>
  </r>
  <r>
    <x v="868"/>
    <s v="Netherlands"/>
    <s v="AH"/>
    <x v="0"/>
  </r>
  <r>
    <x v="157"/>
    <s v="Norway"/>
    <s v="UU"/>
    <x v="1"/>
  </r>
  <r>
    <x v="904"/>
    <s v="Norway"/>
    <s v="UU"/>
    <x v="1"/>
  </r>
  <r>
    <x v="744"/>
    <s v="Norway"/>
    <s v="UU"/>
    <x v="0"/>
  </r>
  <r>
    <x v="744"/>
    <s v="Norway"/>
    <s v="UU"/>
    <x v="1"/>
  </r>
  <r>
    <x v="905"/>
    <s v="Poland"/>
    <s v="DH"/>
    <x v="0"/>
  </r>
  <r>
    <x v="906"/>
    <s v="Finland"/>
    <s v="DH"/>
    <x v="0"/>
  </r>
  <r>
    <x v="907"/>
    <s v="Finland"/>
    <s v="AH"/>
    <x v="0"/>
  </r>
  <r>
    <x v="92"/>
    <s v="Finland"/>
    <s v="DH"/>
    <x v="0"/>
  </r>
  <r>
    <x v="908"/>
    <s v="Finland"/>
    <s v="DH"/>
    <x v="0"/>
  </r>
  <r>
    <x v="745"/>
    <s v="Finland"/>
    <s v="UU"/>
    <x v="0"/>
  </r>
  <r>
    <x v="909"/>
    <s v="Finland"/>
    <s v="UU"/>
    <x v="0"/>
  </r>
  <r>
    <x v="910"/>
    <s v="Finland"/>
    <s v="DH"/>
    <x v="0"/>
  </r>
  <r>
    <x v="911"/>
    <s v="Finland"/>
    <s v="UU"/>
    <x v="0"/>
  </r>
  <r>
    <x v="911"/>
    <s v="Finland"/>
    <s v="UU"/>
    <x v="0"/>
  </r>
  <r>
    <x v="92"/>
    <s v="Finland"/>
    <s v="DH"/>
    <x v="0"/>
  </r>
  <r>
    <x v="793"/>
    <s v="Finland"/>
    <s v="AH"/>
    <x v="2"/>
  </r>
  <r>
    <x v="912"/>
    <s v="Finland"/>
    <s v="UU"/>
    <x v="0"/>
  </r>
  <r>
    <x v="886"/>
    <s v="Finland"/>
    <s v="DH"/>
    <x v="0"/>
  </r>
  <r>
    <x v="849"/>
    <s v="Finland"/>
    <s v="RH"/>
    <x v="2"/>
  </r>
  <r>
    <x v="849"/>
    <s v="Finland"/>
    <s v="DH"/>
    <x v="0"/>
  </r>
  <r>
    <x v="663"/>
    <s v="Finland"/>
    <s v="UU"/>
    <x v="0"/>
  </r>
  <r>
    <x v="19"/>
    <s v="Finland"/>
    <s v="UU"/>
    <x v="0"/>
  </r>
  <r>
    <x v="846"/>
    <s v="Finland"/>
    <s v="UU"/>
    <x v="0"/>
  </r>
  <r>
    <x v="913"/>
    <s v="Finland"/>
    <s v="UU"/>
    <x v="0"/>
  </r>
  <r>
    <x v="34"/>
    <s v="Finland"/>
    <s v="HH"/>
    <x v="0"/>
  </r>
  <r>
    <x v="64"/>
    <s v="Finland"/>
    <s v="AH"/>
    <x v="0"/>
  </r>
  <r>
    <x v="914"/>
    <s v="Finland"/>
    <s v="UU"/>
    <x v="0"/>
  </r>
  <r>
    <x v="915"/>
    <s v="Finland"/>
    <s v="DH"/>
    <x v="0"/>
  </r>
  <r>
    <x v="916"/>
    <s v="Finland"/>
    <s v="DH"/>
    <x v="0"/>
  </r>
  <r>
    <x v="917"/>
    <s v="Finland"/>
    <s v="UU"/>
    <x v="1"/>
  </r>
  <r>
    <x v="54"/>
    <s v="Finland"/>
    <s v="DH"/>
    <x v="0"/>
  </r>
  <r>
    <x v="913"/>
    <s v="Finland"/>
    <s v="DH"/>
    <x v="0"/>
  </r>
  <r>
    <x v="918"/>
    <s v="Finland"/>
    <s v="HH"/>
    <x v="0"/>
  </r>
  <r>
    <x v="64"/>
    <s v="Finland"/>
    <s v="AH"/>
    <x v="0"/>
  </r>
  <r>
    <x v="35"/>
    <s v="Finland"/>
    <s v="UU"/>
    <x v="0"/>
  </r>
  <r>
    <x v="919"/>
    <s v="Finland"/>
    <s v="DH"/>
    <x v="0"/>
  </r>
  <r>
    <x v="846"/>
    <s v="Finland"/>
    <s v="DH"/>
    <x v="0"/>
  </r>
  <r>
    <x v="920"/>
    <s v="Finland"/>
    <s v="UU"/>
    <x v="0"/>
  </r>
  <r>
    <x v="436"/>
    <s v="Finland"/>
    <s v="RH"/>
    <x v="2"/>
  </r>
  <r>
    <x v="436"/>
    <s v="Finland"/>
    <s v="RH"/>
    <x v="2"/>
  </r>
  <r>
    <x v="171"/>
    <s v="Finland"/>
    <s v="UU"/>
    <x v="0"/>
  </r>
  <r>
    <x v="807"/>
    <s v="Russia"/>
    <s v="UU"/>
    <x v="1"/>
  </r>
  <r>
    <x v="921"/>
    <s v="Russia"/>
    <s v="UU"/>
    <x v="0"/>
  </r>
  <r>
    <x v="807"/>
    <s v="Russia"/>
    <s v="UU"/>
    <x v="1"/>
  </r>
  <r>
    <x v="807"/>
    <s v="Russia"/>
    <s v="UU"/>
    <x v="0"/>
  </r>
  <r>
    <x v="354"/>
    <s v="Sweden"/>
    <s v="AH"/>
    <x v="0"/>
  </r>
  <r>
    <x v="922"/>
    <s v="Sweden"/>
    <s v="PD"/>
    <x v="0"/>
  </r>
  <r>
    <x v="164"/>
    <s v="Belgium"/>
    <s v="AH"/>
    <x v="0"/>
  </r>
  <r>
    <x v="550"/>
    <s v="Belgium"/>
    <s v="UU"/>
    <x v="0"/>
  </r>
  <r>
    <x v="320"/>
    <s v="Czech Republic"/>
    <s v="DH"/>
    <x v="0"/>
  </r>
  <r>
    <x v="190"/>
    <s v="Czech Republic"/>
    <s v="PD"/>
    <x v="0"/>
  </r>
  <r>
    <x v="183"/>
    <s v="Czech Republic"/>
    <s v="DH"/>
    <x v="0"/>
  </r>
  <r>
    <x v="183"/>
    <s v="Czech Republic"/>
    <s v="DH"/>
    <x v="0"/>
  </r>
  <r>
    <x v="190"/>
    <s v="Czech Republic"/>
    <s v="DH"/>
    <x v="0"/>
  </r>
  <r>
    <x v="151"/>
    <s v="Germany"/>
    <s v="DH"/>
    <x v="0"/>
  </r>
  <r>
    <x v="833"/>
    <s v="Germany"/>
    <s v="UU"/>
    <x v="0"/>
  </r>
  <r>
    <x v="858"/>
    <s v="Germany"/>
    <s v="UU"/>
    <x v="0"/>
  </r>
  <r>
    <x v="923"/>
    <s v="Estonia"/>
    <s v="UU"/>
    <x v="0"/>
  </r>
  <r>
    <x v="436"/>
    <s v="Estonia"/>
    <s v="PD"/>
    <x v="0"/>
  </r>
  <r>
    <x v="43"/>
    <s v="Estonia"/>
    <s v="AH"/>
    <x v="0"/>
  </r>
  <r>
    <x v="924"/>
    <s v="Estonia"/>
    <s v="DH"/>
    <x v="0"/>
  </r>
  <r>
    <x v="923"/>
    <s v="Estonia"/>
    <s v="DH"/>
    <x v="0"/>
  </r>
  <r>
    <x v="925"/>
    <s v="Estonia"/>
    <s v="DH"/>
    <x v="0"/>
  </r>
  <r>
    <x v="926"/>
    <s v="UK"/>
    <s v="DH"/>
    <x v="0"/>
  </r>
  <r>
    <x v="927"/>
    <s v="UK"/>
    <s v="UU"/>
    <x v="0"/>
  </r>
  <r>
    <x v="247"/>
    <s v="UK"/>
    <s v="AH"/>
    <x v="0"/>
  </r>
  <r>
    <x v="247"/>
    <s v="UK"/>
    <s v="UU"/>
    <x v="0"/>
  </r>
  <r>
    <x v="928"/>
    <s v="UK"/>
    <s v="ND"/>
    <x v="2"/>
  </r>
  <r>
    <x v="607"/>
    <s v="UK"/>
    <s v="UU"/>
    <x v="0"/>
  </r>
  <r>
    <x v="639"/>
    <s v="UK"/>
    <s v="UU"/>
    <x v="0"/>
  </r>
  <r>
    <x v="545"/>
    <s v="UK"/>
    <s v="AH"/>
    <x v="0"/>
  </r>
  <r>
    <x v="639"/>
    <s v="UK"/>
    <s v="ND"/>
    <x v="2"/>
  </r>
  <r>
    <x v="527"/>
    <s v="UK"/>
    <s v="UU"/>
    <x v="0"/>
  </r>
  <r>
    <x v="527"/>
    <s v="UK"/>
    <s v="UU"/>
    <x v="0"/>
  </r>
  <r>
    <x v="527"/>
    <s v="UK"/>
    <s v="UU"/>
    <x v="0"/>
  </r>
  <r>
    <x v="688"/>
    <s v="UK"/>
    <s v="UU"/>
    <x v="0"/>
  </r>
  <r>
    <x v="547"/>
    <s v="UK"/>
    <s v="UU"/>
    <x v="0"/>
  </r>
  <r>
    <x v="929"/>
    <s v="Netherlands"/>
    <s v="UU"/>
    <x v="0"/>
  </r>
  <r>
    <x v="930"/>
    <s v="Netherlands"/>
    <s v="UU"/>
    <x v="0"/>
  </r>
  <r>
    <x v="364"/>
    <s v="Netherlands"/>
    <s v="UU"/>
    <x v="2"/>
  </r>
  <r>
    <x v="902"/>
    <s v="Netherlands"/>
    <s v="ND"/>
    <x v="0"/>
  </r>
  <r>
    <x v="874"/>
    <s v="Netherlands"/>
    <s v="UU"/>
    <x v="0"/>
  </r>
  <r>
    <x v="902"/>
    <s v="Netherlands"/>
    <s v="DH"/>
    <x v="0"/>
  </r>
  <r>
    <x v="158"/>
    <s v="Netherlands"/>
    <s v="DH"/>
    <x v="0"/>
  </r>
  <r>
    <x v="447"/>
    <s v="Netherlands"/>
    <s v="DH"/>
    <x v="0"/>
  </r>
  <r>
    <x v="931"/>
    <s v="Germany"/>
    <s v="UU"/>
    <x v="2"/>
  </r>
  <r>
    <x v="877"/>
    <s v="Netherlands"/>
    <s v="DH"/>
    <x v="0"/>
  </r>
  <r>
    <x v="484"/>
    <s v="Netherlands"/>
    <s v="AH"/>
    <x v="0"/>
  </r>
  <r>
    <x v="67"/>
    <s v="Netherlands"/>
    <s v="ND"/>
    <x v="0"/>
  </r>
  <r>
    <x v="67"/>
    <s v="Netherlands"/>
    <s v="ND"/>
    <x v="0"/>
  </r>
  <r>
    <x v="67"/>
    <s v="Netherlands"/>
    <s v="ND"/>
    <x v="0"/>
  </r>
  <r>
    <x v="67"/>
    <s v="Netherlands"/>
    <s v="ND"/>
    <x v="0"/>
  </r>
  <r>
    <x v="67"/>
    <s v="Netherlands"/>
    <s v="ND"/>
    <x v="0"/>
  </r>
  <r>
    <x v="67"/>
    <s v="Netherlands"/>
    <s v="ND"/>
    <x v="0"/>
  </r>
  <r>
    <x v="442"/>
    <s v="Netherlands"/>
    <s v="DH"/>
    <x v="0"/>
  </r>
  <r>
    <x v="442"/>
    <s v="Netherlands"/>
    <s v="UU"/>
    <x v="0"/>
  </r>
  <r>
    <x v="874"/>
    <s v="Netherlands"/>
    <s v="ND"/>
    <x v="0"/>
  </r>
  <r>
    <x v="874"/>
    <s v="Netherlands"/>
    <s v="DH"/>
    <x v="0"/>
  </r>
  <r>
    <x v="874"/>
    <s v="Netherlands"/>
    <s v="DH"/>
    <x v="0"/>
  </r>
  <r>
    <x v="164"/>
    <s v="Netherlands"/>
    <s v="AH"/>
    <x v="0"/>
  </r>
  <r>
    <x v="870"/>
    <s v="Netherlands"/>
    <s v="UU"/>
    <x v="0"/>
  </r>
  <r>
    <x v="871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932"/>
    <s v="Netherlands"/>
    <s v="DH"/>
    <x v="0"/>
  </r>
  <r>
    <x v="869"/>
    <s v="Netherlands"/>
    <s v="UU"/>
    <x v="0"/>
  </r>
  <r>
    <x v="830"/>
    <s v="Netherlands"/>
    <s v="DH"/>
    <x v="0"/>
  </r>
  <r>
    <x v="752"/>
    <s v="Netherlands"/>
    <s v="DH"/>
    <x v="0"/>
  </r>
  <r>
    <x v="933"/>
    <s v="Netherlands"/>
    <s v="DH"/>
    <x v="0"/>
  </r>
  <r>
    <x v="743"/>
    <s v="Netherlands"/>
    <s v="DH"/>
    <x v="0"/>
  </r>
  <r>
    <x v="934"/>
    <s v="Norway"/>
    <s v="AH"/>
    <x v="0"/>
  </r>
  <r>
    <x v="935"/>
    <s v="Finland"/>
    <s v="UU"/>
    <x v="0"/>
  </r>
  <r>
    <x v="34"/>
    <s v="Finland"/>
    <s v="RH"/>
    <x v="2"/>
  </r>
  <r>
    <x v="936"/>
    <s v="Finland"/>
    <s v="UU"/>
    <x v="0"/>
  </r>
  <r>
    <x v="937"/>
    <s v="Finland"/>
    <s v="DH"/>
    <x v="0"/>
  </r>
  <r>
    <x v="793"/>
    <s v="Finland"/>
    <s v="AH"/>
    <x v="0"/>
  </r>
  <r>
    <x v="938"/>
    <s v="Finland"/>
    <s v="DH"/>
    <x v="0"/>
  </r>
  <r>
    <x v="938"/>
    <s v="Finland"/>
    <s v="DH"/>
    <x v="0"/>
  </r>
  <r>
    <x v="793"/>
    <s v="Finland"/>
    <s v="DH"/>
    <x v="0"/>
  </r>
  <r>
    <x v="793"/>
    <s v="Finland"/>
    <s v="DH"/>
    <x v="0"/>
  </r>
  <r>
    <x v="849"/>
    <s v="Finland"/>
    <s v="RH"/>
    <x v="2"/>
  </r>
  <r>
    <x v="939"/>
    <s v="Sweden"/>
    <s v="UU"/>
    <x v="0"/>
  </r>
  <r>
    <x v="940"/>
    <s v="Finland"/>
    <s v="DH"/>
    <x v="0"/>
  </r>
  <r>
    <x v="941"/>
    <s v="Finland"/>
    <s v="AH"/>
    <x v="0"/>
  </r>
  <r>
    <x v="790"/>
    <s v="Finland"/>
    <s v="RH"/>
    <x v="2"/>
  </r>
  <r>
    <x v="914"/>
    <s v="Finland"/>
    <s v="UU"/>
    <x v="0"/>
  </r>
  <r>
    <x v="942"/>
    <s v="Finland"/>
    <s v="DH"/>
    <x v="0"/>
  </r>
  <r>
    <x v="943"/>
    <s v="Finland"/>
    <s v="UU"/>
    <x v="0"/>
  </r>
  <r>
    <x v="913"/>
    <s v="Finland"/>
    <s v="DH"/>
    <x v="0"/>
  </r>
  <r>
    <x v="913"/>
    <s v="Finland"/>
    <s v="DH"/>
    <x v="0"/>
  </r>
  <r>
    <x v="913"/>
    <s v="Finland"/>
    <s v="DH"/>
    <x v="0"/>
  </r>
  <r>
    <x v="913"/>
    <s v="Finland"/>
    <s v="DH"/>
    <x v="0"/>
  </r>
  <r>
    <x v="913"/>
    <s v="Finland"/>
    <s v="DH"/>
    <x v="0"/>
  </r>
  <r>
    <x v="913"/>
    <s v="Finland"/>
    <s v="DH"/>
    <x v="0"/>
  </r>
  <r>
    <x v="917"/>
    <s v="Finland"/>
    <s v="UU"/>
    <x v="1"/>
  </r>
  <r>
    <x v="64"/>
    <s v="Finland"/>
    <s v="DH"/>
    <x v="0"/>
  </r>
  <r>
    <x v="944"/>
    <s v="Russia"/>
    <s v="DH"/>
    <x v="0"/>
  </r>
  <r>
    <x v="913"/>
    <s v="Finland"/>
    <s v="DH"/>
    <x v="0"/>
  </r>
  <r>
    <x v="913"/>
    <s v="Finland"/>
    <s v="DH"/>
    <x v="0"/>
  </r>
  <r>
    <x v="64"/>
    <s v="Finland"/>
    <s v="UU"/>
    <x v="0"/>
  </r>
  <r>
    <x v="35"/>
    <s v="Finland"/>
    <s v="DH"/>
    <x v="0"/>
  </r>
  <r>
    <x v="370"/>
    <s v="Finland"/>
    <s v="DH"/>
    <x v="0"/>
  </r>
  <r>
    <x v="666"/>
    <s v="Finland"/>
    <s v="UU"/>
    <x v="0"/>
  </r>
  <r>
    <x v="899"/>
    <s v="Finland"/>
    <s v="AH"/>
    <x v="0"/>
  </r>
  <r>
    <x v="899"/>
    <s v="Finland"/>
    <s v="RH"/>
    <x v="2"/>
  </r>
  <r>
    <x v="119"/>
    <s v="Finland"/>
    <s v="DH"/>
    <x v="0"/>
  </r>
  <r>
    <x v="945"/>
    <s v="Finland"/>
    <s v="UU"/>
    <x v="0"/>
  </r>
  <r>
    <x v="946"/>
    <s v="Finland"/>
    <s v="DH"/>
    <x v="0"/>
  </r>
  <r>
    <x v="947"/>
    <s v="Finland"/>
    <s v="UU"/>
    <x v="0"/>
  </r>
  <r>
    <x v="947"/>
    <s v="Finland"/>
    <s v="UU"/>
    <x v="0"/>
  </r>
  <r>
    <x v="24"/>
    <s v="Sweden"/>
    <s v="UU"/>
    <x v="1"/>
  </r>
  <r>
    <x v="452"/>
    <s v="Sweden"/>
    <s v="UU"/>
    <x v="0"/>
  </r>
  <r>
    <x v="629"/>
    <s v="Czech Republic"/>
    <s v="HH"/>
    <x v="0"/>
  </r>
  <r>
    <x v="948"/>
    <s v="Czech Republic"/>
    <s v="DH"/>
    <x v="0"/>
  </r>
  <r>
    <x v="672"/>
    <s v="Czech Republic"/>
    <s v="DH"/>
    <x v="0"/>
  </r>
  <r>
    <x v="629"/>
    <s v="Czech Republic"/>
    <s v="UU"/>
    <x v="0"/>
  </r>
  <r>
    <x v="949"/>
    <s v="Spain"/>
    <s v="ND"/>
    <x v="2"/>
  </r>
  <r>
    <x v="950"/>
    <s v="Estonia"/>
    <s v="DH"/>
    <x v="0"/>
  </r>
  <r>
    <x v="351"/>
    <s v="Estonia"/>
    <s v="DH"/>
    <x v="0"/>
  </r>
  <r>
    <x v="951"/>
    <s v="Estonia"/>
    <s v="RH"/>
    <x v="2"/>
  </r>
  <r>
    <x v="750"/>
    <s v="Estonia"/>
    <s v="UU"/>
    <x v="0"/>
  </r>
  <r>
    <x v="899"/>
    <s v="Estonia"/>
    <s v="AH"/>
    <x v="0"/>
  </r>
  <r>
    <x v="952"/>
    <s v="UK"/>
    <s v="AH"/>
    <x v="0"/>
  </r>
  <r>
    <x v="545"/>
    <s v="UK"/>
    <s v="UU"/>
    <x v="1"/>
  </r>
  <r>
    <x v="953"/>
    <s v="UK"/>
    <s v="UU"/>
    <x v="0"/>
  </r>
  <r>
    <x v="954"/>
    <s v="UK"/>
    <s v="UU"/>
    <x v="0"/>
  </r>
  <r>
    <x v="955"/>
    <s v="UK"/>
    <s v="UU"/>
    <x v="0"/>
  </r>
  <r>
    <x v="639"/>
    <s v="UK"/>
    <s v="UU"/>
    <x v="0"/>
  </r>
  <r>
    <x v="639"/>
    <s v="UK"/>
    <s v="AH"/>
    <x v="0"/>
  </r>
  <r>
    <x v="636"/>
    <s v="UK"/>
    <s v="UU"/>
    <x v="0"/>
  </r>
  <r>
    <x v="545"/>
    <s v="UK"/>
    <s v="AH"/>
    <x v="0"/>
  </r>
  <r>
    <x v="956"/>
    <s v="UK"/>
    <s v="DH"/>
    <x v="0"/>
  </r>
  <r>
    <x v="957"/>
    <s v="UK"/>
    <s v="AH"/>
    <x v="0"/>
  </r>
  <r>
    <x v="958"/>
    <s v="UK"/>
    <s v="AH"/>
    <x v="0"/>
  </r>
  <r>
    <x v="958"/>
    <s v="UK"/>
    <s v="AH"/>
    <x v="0"/>
  </r>
  <r>
    <x v="168"/>
    <s v="UK"/>
    <s v="UU"/>
    <x v="0"/>
  </r>
  <r>
    <x v="529"/>
    <s v="UK"/>
    <s v="AH"/>
    <x v="0"/>
  </r>
  <r>
    <x v="959"/>
    <s v="UK"/>
    <s v="UU"/>
    <x v="0"/>
  </r>
  <r>
    <x v="14"/>
    <s v="UK"/>
    <s v="UU"/>
    <x v="0"/>
  </r>
  <r>
    <x v="639"/>
    <s v="UK"/>
    <s v="UU"/>
    <x v="0"/>
  </r>
  <r>
    <x v="639"/>
    <s v="UK"/>
    <s v="AH"/>
    <x v="0"/>
  </r>
  <r>
    <x v="873"/>
    <s v="Eire"/>
    <s v="UU"/>
    <x v="0"/>
  </r>
  <r>
    <x v="960"/>
    <s v="Hungary"/>
    <s v="DH"/>
    <x v="0"/>
  </r>
  <r>
    <x v="869"/>
    <s v="Netherlands"/>
    <s v="PD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902"/>
    <s v="Netherlands"/>
    <s v="UU"/>
    <x v="2"/>
  </r>
  <r>
    <x v="447"/>
    <s v="Netherlands"/>
    <s v="DH"/>
    <x v="0"/>
  </r>
  <r>
    <x v="442"/>
    <s v="Netherlands"/>
    <s v="AH"/>
    <x v="0"/>
  </r>
  <r>
    <x v="448"/>
    <s v="Netherlands"/>
    <s v="DH"/>
    <x v="0"/>
  </r>
  <r>
    <x v="447"/>
    <s v="Netherlands"/>
    <s v="DH"/>
    <x v="0"/>
  </r>
  <r>
    <x v="842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872"/>
    <s v="Netherlands"/>
    <s v="DH"/>
    <x v="0"/>
  </r>
  <r>
    <x v="961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PD"/>
    <x v="0"/>
  </r>
  <r>
    <x v="870"/>
    <s v="Netherlands"/>
    <s v="UU"/>
    <x v="0"/>
  </r>
  <r>
    <x v="870"/>
    <s v="Netherlands"/>
    <s v="UU"/>
    <x v="1"/>
  </r>
  <r>
    <x v="870"/>
    <s v="Netherlands"/>
    <s v="UU"/>
    <x v="0"/>
  </r>
  <r>
    <x v="871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870"/>
    <s v="Netherlands"/>
    <s v="UU"/>
    <x v="1"/>
  </r>
  <r>
    <x v="870"/>
    <s v="Netherlands"/>
    <s v="UU"/>
    <x v="0"/>
  </r>
  <r>
    <x v="870"/>
    <s v="Netherlands"/>
    <s v="UU"/>
    <x v="0"/>
  </r>
  <r>
    <x v="962"/>
    <s v="Netherlands"/>
    <s v="DH"/>
    <x v="0"/>
  </r>
  <r>
    <x v="870"/>
    <s v="Netherlands"/>
    <s v="UU"/>
    <x v="0"/>
  </r>
  <r>
    <x v="870"/>
    <s v="Netherlands"/>
    <s v="UU"/>
    <x v="0"/>
  </r>
  <r>
    <x v="963"/>
    <s v="Netherlands"/>
    <s v="UU"/>
    <x v="0"/>
  </r>
  <r>
    <x v="869"/>
    <s v="Netherlands"/>
    <s v="UU"/>
    <x v="0"/>
  </r>
  <r>
    <x v="743"/>
    <s v="Netherlands"/>
    <s v="DH"/>
    <x v="0"/>
  </r>
  <r>
    <x v="228"/>
    <s v="Norway"/>
    <s v="PD"/>
    <x v="0"/>
  </r>
  <r>
    <x v="220"/>
    <s v="Norway"/>
    <s v="UU"/>
    <x v="1"/>
  </r>
  <r>
    <x v="220"/>
    <s v="Norway"/>
    <s v="UU"/>
    <x v="1"/>
  </r>
  <r>
    <x v="63"/>
    <s v="Norway"/>
    <s v="UU"/>
    <x v="0"/>
  </r>
  <r>
    <x v="63"/>
    <s v="Norway"/>
    <s v="UU"/>
    <x v="0"/>
  </r>
  <r>
    <x v="744"/>
    <s v="Norway"/>
    <s v="UU"/>
    <x v="0"/>
  </r>
  <r>
    <x v="583"/>
    <s v="Norway"/>
    <s v="AH"/>
    <x v="0"/>
  </r>
  <r>
    <x v="353"/>
    <s v="Norway"/>
    <s v="UU"/>
    <x v="0"/>
  </r>
  <r>
    <x v="964"/>
    <s v="Norway"/>
    <s v="UU"/>
    <x v="0"/>
  </r>
  <r>
    <x v="964"/>
    <s v="Norway"/>
    <s v="UU"/>
    <x v="0"/>
  </r>
  <r>
    <x v="965"/>
    <s v="Norway"/>
    <s v="PD"/>
    <x v="0"/>
  </r>
  <r>
    <x v="480"/>
    <s v="Norway"/>
    <s v="UU"/>
    <x v="1"/>
  </r>
  <r>
    <x v="411"/>
    <s v="Norway"/>
    <s v="RH"/>
    <x v="2"/>
  </r>
  <r>
    <x v="411"/>
    <s v="Norway"/>
    <s v="RH"/>
    <x v="2"/>
  </r>
  <r>
    <x v="966"/>
    <s v="Norway"/>
    <s v="AH"/>
    <x v="0"/>
  </r>
  <r>
    <x v="967"/>
    <s v="Finland"/>
    <s v="UU"/>
    <x v="0"/>
  </r>
  <r>
    <x v="759"/>
    <s v="Finland"/>
    <s v="AH"/>
    <x v="0"/>
  </r>
  <r>
    <x v="968"/>
    <s v="Finland"/>
    <s v="HH"/>
    <x v="0"/>
  </r>
  <r>
    <x v="968"/>
    <s v="Finland"/>
    <s v="HH"/>
    <x v="0"/>
  </r>
  <r>
    <x v="852"/>
    <s v="Finland"/>
    <s v="DH"/>
    <x v="0"/>
  </r>
  <r>
    <x v="53"/>
    <s v="Finland"/>
    <s v="DH"/>
    <x v="0"/>
  </r>
  <r>
    <x v="969"/>
    <s v="Finland"/>
    <s v="DH"/>
    <x v="0"/>
  </r>
  <r>
    <x v="970"/>
    <s v="Finland"/>
    <s v="DH"/>
    <x v="0"/>
  </r>
  <r>
    <x v="846"/>
    <s v="Finland"/>
    <s v="AH"/>
    <x v="0"/>
  </r>
  <r>
    <x v="34"/>
    <s v="Finland"/>
    <s v="UU"/>
    <x v="0"/>
  </r>
  <r>
    <x v="823"/>
    <s v="Finland"/>
    <s v="AH"/>
    <x v="0"/>
  </r>
  <r>
    <x v="908"/>
    <s v="Finland"/>
    <s v="DH"/>
    <x v="0"/>
  </r>
  <r>
    <x v="436"/>
    <s v="Finland"/>
    <s v="DH"/>
    <x v="0"/>
  </r>
  <r>
    <x v="971"/>
    <s v="Finland"/>
    <s v="AH"/>
    <x v="0"/>
  </r>
  <r>
    <x v="122"/>
    <s v="Finland"/>
    <s v="DH"/>
    <x v="0"/>
  </r>
  <r>
    <x v="972"/>
    <s v="Finland"/>
    <s v="DH"/>
    <x v="0"/>
  </r>
  <r>
    <x v="119"/>
    <s v="Finland"/>
    <s v="AH"/>
    <x v="0"/>
  </r>
  <r>
    <x v="938"/>
    <s v="Finland"/>
    <s v="DH"/>
    <x v="0"/>
  </r>
  <r>
    <x v="938"/>
    <s v="Finland"/>
    <s v="UU"/>
    <x v="0"/>
  </r>
  <r>
    <x v="938"/>
    <s v="Finland"/>
    <s v="DH"/>
    <x v="0"/>
  </r>
  <r>
    <x v="883"/>
    <s v="Finland"/>
    <s v="AH"/>
    <x v="0"/>
  </r>
  <r>
    <x v="938"/>
    <s v="Finland"/>
    <s v="DH"/>
    <x v="0"/>
  </r>
  <r>
    <x v="796"/>
    <s v="Finland"/>
    <s v="DH"/>
    <x v="0"/>
  </r>
  <r>
    <x v="436"/>
    <s v="Finland"/>
    <s v="AH"/>
    <x v="0"/>
  </r>
  <r>
    <x v="436"/>
    <s v="Finland"/>
    <s v="UU"/>
    <x v="0"/>
  </r>
  <r>
    <x v="511"/>
    <s v="Finland"/>
    <s v="UU"/>
    <x v="0"/>
  </r>
  <r>
    <x v="436"/>
    <s v="Finland"/>
    <s v="UU"/>
    <x v="0"/>
  </r>
  <r>
    <x v="436"/>
    <s v="Finland"/>
    <s v="UU"/>
    <x v="0"/>
  </r>
  <r>
    <x v="436"/>
    <s v="Finland"/>
    <s v="UU"/>
    <x v="0"/>
  </r>
  <r>
    <x v="436"/>
    <s v="Finland"/>
    <s v="RH"/>
    <x v="2"/>
  </r>
  <r>
    <x v="436"/>
    <s v="Finland"/>
    <s v="RH"/>
    <x v="2"/>
  </r>
  <r>
    <x v="436"/>
    <s v="Finland"/>
    <s v="RH"/>
    <x v="2"/>
  </r>
  <r>
    <x v="436"/>
    <s v="Finland"/>
    <s v="RH"/>
    <x v="2"/>
  </r>
  <r>
    <x v="171"/>
    <s v="Finland"/>
    <s v="UU"/>
    <x v="0"/>
  </r>
  <r>
    <x v="436"/>
    <s v="Finland"/>
    <s v="UU"/>
    <x v="0"/>
  </r>
  <r>
    <x v="436"/>
    <s v="Finland"/>
    <s v="RH"/>
    <x v="2"/>
  </r>
  <r>
    <x v="436"/>
    <s v="Finland"/>
    <s v="RH"/>
    <x v="2"/>
  </r>
  <r>
    <x v="436"/>
    <s v="Finland"/>
    <s v="RH"/>
    <x v="2"/>
  </r>
  <r>
    <x v="436"/>
    <s v="Finland"/>
    <s v="UU"/>
    <x v="0"/>
  </r>
  <r>
    <x v="807"/>
    <s v="Russia"/>
    <s v="UU"/>
    <x v="0"/>
  </r>
  <r>
    <x v="973"/>
    <s v="Sweden"/>
    <s v="UU"/>
    <x v="0"/>
  </r>
  <r>
    <x v="339"/>
    <s v="Sweden"/>
    <s v="DH"/>
    <x v="0"/>
  </r>
  <r>
    <x v="974"/>
    <s v="Sweden"/>
    <s v="UU"/>
    <x v="0"/>
  </r>
  <r>
    <x v="295"/>
    <s v="Sweden"/>
    <s v="UU"/>
    <x v="0"/>
  </r>
  <r>
    <x v="975"/>
    <s v="Sweden"/>
    <s v="UU"/>
    <x v="0"/>
  </r>
  <r>
    <x v="619"/>
    <s v="Czech Republic"/>
    <s v="DH"/>
    <x v="0"/>
  </r>
  <r>
    <x v="976"/>
    <s v="Estonia"/>
    <s v="UU"/>
    <x v="0"/>
  </r>
  <r>
    <x v="850"/>
    <s v="Estonia"/>
    <s v="UU"/>
    <x v="1"/>
  </r>
  <r>
    <x v="977"/>
    <s v="Estonia"/>
    <s v="DH"/>
    <x v="0"/>
  </r>
  <r>
    <x v="923"/>
    <s v="Estonia"/>
    <s v="UU"/>
    <x v="0"/>
  </r>
  <r>
    <x v="978"/>
    <s v="Estonia"/>
    <s v="UU"/>
    <x v="0"/>
  </r>
  <r>
    <x v="979"/>
    <s v="UK"/>
    <s v="UU"/>
    <x v="0"/>
  </r>
  <r>
    <x v="262"/>
    <s v="UK"/>
    <s v="DH"/>
    <x v="0"/>
  </r>
  <r>
    <x v="980"/>
    <s v="UK"/>
    <s v="DH"/>
    <x v="0"/>
  </r>
  <r>
    <x v="981"/>
    <s v="UK"/>
    <s v="UU"/>
    <x v="0"/>
  </r>
  <r>
    <x v="136"/>
    <s v="UK"/>
    <s v="UU"/>
    <x v="0"/>
  </r>
  <r>
    <x v="982"/>
    <s v="UK"/>
    <s v="UU"/>
    <x v="0"/>
  </r>
  <r>
    <x v="169"/>
    <s v="UK"/>
    <s v="RH"/>
    <x v="2"/>
  </r>
  <r>
    <x v="983"/>
    <s v="UK"/>
    <s v="UU"/>
    <x v="0"/>
  </r>
  <r>
    <x v="984"/>
    <s v="UK"/>
    <s v="DH"/>
    <x v="0"/>
  </r>
  <r>
    <x v="985"/>
    <s v="UK"/>
    <s v="UU"/>
    <x v="0"/>
  </r>
  <r>
    <x v="986"/>
    <s v="UK"/>
    <s v="UU"/>
    <x v="0"/>
  </r>
  <r>
    <x v="216"/>
    <s v="UK"/>
    <s v="DH"/>
    <x v="0"/>
  </r>
  <r>
    <x v="526"/>
    <s v="UK"/>
    <s v="AH"/>
    <x v="0"/>
  </r>
  <r>
    <x v="952"/>
    <s v="UK"/>
    <s v="UU"/>
    <x v="0"/>
  </r>
  <r>
    <x v="544"/>
    <s v="UK"/>
    <s v="DH"/>
    <x v="0"/>
  </r>
  <r>
    <x v="544"/>
    <s v="UK"/>
    <s v="DH"/>
    <x v="0"/>
  </r>
  <r>
    <x v="544"/>
    <s v="UK"/>
    <s v="DH"/>
    <x v="0"/>
  </r>
  <r>
    <x v="639"/>
    <s v="UK"/>
    <s v="UU"/>
    <x v="0"/>
  </r>
  <r>
    <x v="544"/>
    <s v="UK"/>
    <s v="DH"/>
    <x v="0"/>
  </r>
  <r>
    <x v="639"/>
    <s v="UK"/>
    <s v="UU"/>
    <x v="0"/>
  </r>
  <r>
    <x v="314"/>
    <s v="Eire"/>
    <s v="UU"/>
    <x v="0"/>
  </r>
  <r>
    <x v="530"/>
    <s v="Eire"/>
    <s v="PD"/>
    <x v="0"/>
  </r>
  <r>
    <x v="530"/>
    <s v="Eire"/>
    <s v="DH"/>
    <x v="0"/>
  </r>
  <r>
    <x v="564"/>
    <s v="UK"/>
    <s v="AH"/>
    <x v="0"/>
  </r>
  <r>
    <x v="618"/>
    <s v="Netherlands"/>
    <s v="DH"/>
    <x v="0"/>
  </r>
  <r>
    <x v="463"/>
    <s v="Netherlands"/>
    <s v="UU"/>
    <x v="2"/>
  </r>
  <r>
    <x v="987"/>
    <s v="Netherlands"/>
    <s v="UU"/>
    <x v="0"/>
  </r>
  <r>
    <x v="874"/>
    <s v="Netherlands"/>
    <s v="UU"/>
    <x v="0"/>
  </r>
  <r>
    <x v="67"/>
    <s v="Netherlands"/>
    <s v="UU"/>
    <x v="0"/>
  </r>
  <r>
    <x v="315"/>
    <s v="Netherlands"/>
    <s v="AH"/>
    <x v="0"/>
  </r>
  <r>
    <x v="902"/>
    <s v="Netherlands"/>
    <s v="UU"/>
    <x v="0"/>
  </r>
  <r>
    <x v="877"/>
    <s v="Netherlands"/>
    <s v="UU"/>
    <x v="0"/>
  </r>
  <r>
    <x v="742"/>
    <s v="Netherlands"/>
    <s v="DH"/>
    <x v="0"/>
  </r>
  <r>
    <x v="869"/>
    <s v="Netherlands"/>
    <s v="DH"/>
    <x v="0"/>
  </r>
  <r>
    <x v="870"/>
    <s v="Netherlands"/>
    <s v="UU"/>
    <x v="1"/>
  </r>
  <r>
    <x v="709"/>
    <s v="Netherlands"/>
    <s v="UU"/>
    <x v="0"/>
  </r>
  <r>
    <x v="752"/>
    <s v="Netherlands"/>
    <s v="UU"/>
    <x v="0"/>
  </r>
  <r>
    <x v="870"/>
    <s v="Netherlands"/>
    <s v="UU"/>
    <x v="0"/>
  </r>
  <r>
    <x v="870"/>
    <s v="Netherlands"/>
    <s v="UU"/>
    <x v="1"/>
  </r>
  <r>
    <x v="988"/>
    <s v="Netherlands"/>
    <s v="DH"/>
    <x v="0"/>
  </r>
  <r>
    <x v="930"/>
    <s v="Netherlands"/>
    <s v="UU"/>
    <x v="0"/>
  </r>
  <r>
    <x v="930"/>
    <s v="Netherlands"/>
    <s v="DH"/>
    <x v="0"/>
  </r>
  <r>
    <x v="963"/>
    <s v="Netherlands"/>
    <s v="UU"/>
    <x v="0"/>
  </r>
  <r>
    <x v="930"/>
    <s v="Netherlands"/>
    <s v="DH"/>
    <x v="0"/>
  </r>
  <r>
    <x v="963"/>
    <s v="Netherlands"/>
    <s v="UU"/>
    <x v="0"/>
  </r>
  <r>
    <x v="930"/>
    <s v="Netherlands"/>
    <s v="AH"/>
    <x v="2"/>
  </r>
  <r>
    <x v="662"/>
    <s v="Netherlands"/>
    <s v="UU"/>
    <x v="0"/>
  </r>
  <r>
    <x v="752"/>
    <s v="Netherlands"/>
    <s v="UU"/>
    <x v="0"/>
  </r>
  <r>
    <x v="989"/>
    <s v="Netherlands"/>
    <s v="UU"/>
    <x v="0"/>
  </r>
  <r>
    <x v="442"/>
    <s v="Netherlands"/>
    <s v="DH"/>
    <x v="0"/>
  </r>
  <r>
    <x v="874"/>
    <s v="Netherlands"/>
    <s v="UU"/>
    <x v="0"/>
  </r>
  <r>
    <x v="874"/>
    <s v="Netherlands"/>
    <s v="UU"/>
    <x v="0"/>
  </r>
  <r>
    <x v="222"/>
    <s v="Norway"/>
    <s v="UU"/>
    <x v="0"/>
  </r>
  <r>
    <x v="67"/>
    <s v="Norway"/>
    <s v="AH"/>
    <x v="0"/>
  </r>
  <r>
    <x v="990"/>
    <s v="Norway"/>
    <s v="AH"/>
    <x v="0"/>
  </r>
  <r>
    <x v="991"/>
    <s v="Norway"/>
    <s v="UU"/>
    <x v="0"/>
  </r>
  <r>
    <x v="552"/>
    <s v="Norway"/>
    <s v="AH"/>
    <x v="0"/>
  </r>
  <r>
    <x v="480"/>
    <s v="Norway"/>
    <s v="UU"/>
    <x v="0"/>
  </r>
  <r>
    <x v="992"/>
    <s v="Poland"/>
    <s v="AH"/>
    <x v="0"/>
  </r>
  <r>
    <x v="993"/>
    <s v="Poland"/>
    <s v="DH"/>
    <x v="0"/>
  </r>
  <r>
    <x v="993"/>
    <s v="Poland"/>
    <s v="DH"/>
    <x v="0"/>
  </r>
  <r>
    <x v="994"/>
    <s v="Poland"/>
    <s v="DH"/>
    <x v="0"/>
  </r>
  <r>
    <x v="995"/>
    <s v="Finland"/>
    <s v="DH"/>
    <x v="0"/>
  </r>
  <r>
    <x v="996"/>
    <s v="Finland"/>
    <s v="DH"/>
    <x v="0"/>
  </r>
  <r>
    <x v="852"/>
    <s v="Finland"/>
    <s v="UU"/>
    <x v="0"/>
  </r>
  <r>
    <x v="997"/>
    <s v="Finland"/>
    <s v="DH"/>
    <x v="0"/>
  </r>
  <r>
    <x v="998"/>
    <s v="Finland"/>
    <s v="UU"/>
    <x v="2"/>
  </r>
  <r>
    <x v="999"/>
    <s v="Finland"/>
    <s v="AH"/>
    <x v="2"/>
  </r>
  <r>
    <x v="999"/>
    <s v="Finland"/>
    <s v="UU"/>
    <x v="0"/>
  </r>
  <r>
    <x v="415"/>
    <s v="Finland"/>
    <s v="UU"/>
    <x v="0"/>
  </r>
  <r>
    <x v="1000"/>
    <s v="Finland"/>
    <s v="UU"/>
    <x v="0"/>
  </r>
  <r>
    <x v="35"/>
    <s v="Finland"/>
    <s v="UU"/>
    <x v="1"/>
  </r>
  <r>
    <x v="1001"/>
    <s v="Finland"/>
    <s v="AH"/>
    <x v="2"/>
  </r>
  <r>
    <x v="64"/>
    <s v="Finland"/>
    <s v="UU"/>
    <x v="0"/>
  </r>
  <r>
    <x v="920"/>
    <s v="Finland"/>
    <s v="AH"/>
    <x v="0"/>
  </r>
  <r>
    <x v="920"/>
    <s v="Finland"/>
    <s v="DH"/>
    <x v="0"/>
  </r>
  <r>
    <x v="654"/>
    <s v="Finland"/>
    <s v="ND"/>
    <x v="0"/>
  </r>
  <r>
    <x v="654"/>
    <s v="Finland"/>
    <s v="RH"/>
    <x v="2"/>
  </r>
  <r>
    <x v="119"/>
    <s v="Finland"/>
    <s v="DH"/>
    <x v="0"/>
  </r>
  <r>
    <x v="758"/>
    <s v="Finland"/>
    <s v="DH"/>
    <x v="0"/>
  </r>
  <r>
    <x v="119"/>
    <s v="Finland"/>
    <s v="DH"/>
    <x v="0"/>
  </r>
  <r>
    <x v="119"/>
    <s v="Finland"/>
    <s v="RH"/>
    <x v="2"/>
  </r>
  <r>
    <x v="119"/>
    <s v="Finland"/>
    <s v="DH"/>
    <x v="0"/>
  </r>
  <r>
    <x v="119"/>
    <s v="Finland"/>
    <s v="AH"/>
    <x v="0"/>
  </r>
  <r>
    <x v="971"/>
    <s v="Finland"/>
    <s v="DH"/>
    <x v="0"/>
  </r>
  <r>
    <x v="666"/>
    <s v="Finland"/>
    <s v="DH"/>
    <x v="0"/>
  </r>
  <r>
    <x v="1002"/>
    <s v="Finland"/>
    <s v="DH"/>
    <x v="0"/>
  </r>
  <r>
    <x v="1002"/>
    <s v="Finland"/>
    <s v="DH"/>
    <x v="0"/>
  </r>
  <r>
    <x v="1003"/>
    <s v="Finland"/>
    <s v="AH"/>
    <x v="0"/>
  </r>
  <r>
    <x v="436"/>
    <s v="Finland"/>
    <s v="RH"/>
    <x v="2"/>
  </r>
  <r>
    <x v="436"/>
    <s v="Finland"/>
    <s v="RH"/>
    <x v="2"/>
  </r>
  <r>
    <x v="436"/>
    <s v="Finland"/>
    <s v="RH"/>
    <x v="2"/>
  </r>
  <r>
    <x v="1004"/>
    <s v="Finland"/>
    <s v="UU"/>
    <x v="0"/>
  </r>
  <r>
    <x v="1005"/>
    <s v="Finland"/>
    <s v="DH"/>
    <x v="0"/>
  </r>
  <r>
    <x v="971"/>
    <s v="Finland"/>
    <s v="DH"/>
    <x v="0"/>
  </r>
  <r>
    <x v="27"/>
    <s v="Finland"/>
    <s v="AH"/>
    <x v="0"/>
  </r>
  <r>
    <x v="1006"/>
    <s v="Russia"/>
    <s v="DH"/>
    <x v="0"/>
  </r>
  <r>
    <x v="1007"/>
    <s v="Russia"/>
    <s v="PD"/>
    <x v="0"/>
  </r>
  <r>
    <x v="521"/>
    <s v="Sweden"/>
    <s v="UU"/>
    <x v="0"/>
  </r>
  <r>
    <x v="690"/>
    <s v="Sweden"/>
    <s v="PD"/>
    <x v="0"/>
  </r>
  <r>
    <x v="186"/>
    <s v="Sweden"/>
    <s v="PD"/>
    <x v="0"/>
  </r>
  <r>
    <x v="786"/>
    <s v="Belgium"/>
    <s v="UU"/>
    <x v="0"/>
  </r>
  <r>
    <x v="752"/>
    <s v="Belgium"/>
    <s v="AH"/>
    <x v="0"/>
  </r>
  <r>
    <x v="1008"/>
    <s v="Belgium"/>
    <s v="UU"/>
    <x v="0"/>
  </r>
  <r>
    <x v="379"/>
    <s v="Czech Republic"/>
    <s v="UU"/>
    <x v="0"/>
  </r>
  <r>
    <x v="1009"/>
    <s v="Czech Republic"/>
    <s v="RH"/>
    <x v="2"/>
  </r>
  <r>
    <x v="1010"/>
    <s v="Czech Republic"/>
    <s v="UU"/>
    <x v="0"/>
  </r>
  <r>
    <x v="266"/>
    <s v="Czech Republic"/>
    <s v="DH"/>
    <x v="0"/>
  </r>
  <r>
    <x v="190"/>
    <s v="Czech Republic"/>
    <s v="UU"/>
    <x v="0"/>
  </r>
  <r>
    <x v="1011"/>
    <s v="Estonia"/>
    <s v="UU"/>
    <x v="0"/>
  </r>
  <r>
    <x v="1011"/>
    <s v="Estonia"/>
    <s v="PD"/>
    <x v="0"/>
  </r>
  <r>
    <x v="666"/>
    <s v="Estonia"/>
    <s v="PD"/>
    <x v="0"/>
  </r>
  <r>
    <x v="940"/>
    <s v="Estonia"/>
    <s v="UU"/>
    <x v="0"/>
  </r>
  <r>
    <x v="445"/>
    <s v="UK"/>
    <s v="UU"/>
    <x v="0"/>
  </r>
  <r>
    <x v="1012"/>
    <s v="UK"/>
    <s v="DH"/>
    <x v="0"/>
  </r>
  <r>
    <x v="1013"/>
    <s v="UK"/>
    <s v="AH"/>
    <x v="0"/>
  </r>
  <r>
    <x v="1014"/>
    <s v="UK"/>
    <s v="UU"/>
    <x v="2"/>
  </r>
  <r>
    <x v="386"/>
    <s v="UK"/>
    <s v="UU"/>
    <x v="0"/>
  </r>
  <r>
    <x v="1015"/>
    <s v="UK"/>
    <s v="ND"/>
    <x v="0"/>
  </r>
  <r>
    <x v="1016"/>
    <s v="UK"/>
    <s v="DH"/>
    <x v="0"/>
  </r>
  <r>
    <x v="1017"/>
    <s v="UK"/>
    <s v="AH"/>
    <x v="0"/>
  </r>
  <r>
    <x v="563"/>
    <s v="UK"/>
    <s v="DH"/>
    <x v="0"/>
  </r>
  <r>
    <x v="1018"/>
    <s v="UK"/>
    <s v="AH"/>
    <x v="0"/>
  </r>
  <r>
    <x v="1019"/>
    <s v="UK"/>
    <s v="DH"/>
    <x v="0"/>
  </r>
  <r>
    <x v="1020"/>
    <s v="UK"/>
    <s v="UU"/>
    <x v="0"/>
  </r>
  <r>
    <x v="1021"/>
    <s v="UK"/>
    <s v="DH"/>
    <x v="0"/>
  </r>
  <r>
    <x v="1022"/>
    <s v="UK"/>
    <s v="UU"/>
    <x v="0"/>
  </r>
  <r>
    <x v="609"/>
    <s v="UK"/>
    <s v="DH"/>
    <x v="0"/>
  </r>
  <r>
    <x v="1023"/>
    <s v="UK"/>
    <s v="UU"/>
    <x v="0"/>
  </r>
  <r>
    <x v="216"/>
    <s v="UK"/>
    <s v="UU"/>
    <x v="0"/>
  </r>
  <r>
    <x v="1024"/>
    <s v="UK"/>
    <s v="UU"/>
    <x v="0"/>
  </r>
  <r>
    <x v="1025"/>
    <s v="UK"/>
    <s v="AH"/>
    <x v="0"/>
  </r>
  <r>
    <x v="1026"/>
    <s v="UK"/>
    <s v="UU"/>
    <x v="0"/>
  </r>
  <r>
    <x v="639"/>
    <s v="UK"/>
    <s v="UU"/>
    <x v="0"/>
  </r>
  <r>
    <x v="639"/>
    <s v="UK"/>
    <s v="DH"/>
    <x v="0"/>
  </r>
  <r>
    <x v="14"/>
    <s v="UK"/>
    <s v="UU"/>
    <x v="0"/>
  </r>
  <r>
    <x v="545"/>
    <s v="UK"/>
    <s v="AH"/>
    <x v="0"/>
  </r>
  <r>
    <x v="639"/>
    <s v="UK"/>
    <s v="PD"/>
    <x v="0"/>
  </r>
  <r>
    <x v="479"/>
    <s v="UK"/>
    <s v="ND"/>
    <x v="0"/>
  </r>
  <r>
    <x v="639"/>
    <s v="UK"/>
    <s v="UU"/>
    <x v="0"/>
  </r>
  <r>
    <x v="639"/>
    <s v="UK"/>
    <s v="AH"/>
    <x v="0"/>
  </r>
  <r>
    <x v="475"/>
    <s v="UK"/>
    <s v="UU"/>
    <x v="0"/>
  </r>
  <r>
    <x v="639"/>
    <s v="UK"/>
    <s v="ND"/>
    <x v="0"/>
  </r>
  <r>
    <x v="639"/>
    <s v="UK"/>
    <s v="AH"/>
    <x v="0"/>
  </r>
  <r>
    <x v="14"/>
    <s v="UK"/>
    <s v="AH"/>
    <x v="2"/>
  </r>
  <r>
    <x v="639"/>
    <s v="UK"/>
    <s v="UU"/>
    <x v="0"/>
  </r>
  <r>
    <x v="639"/>
    <s v="UK"/>
    <s v="AH"/>
    <x v="0"/>
  </r>
  <r>
    <x v="504"/>
    <s v="UK"/>
    <s v="UU"/>
    <x v="0"/>
  </r>
  <r>
    <x v="639"/>
    <s v="UK"/>
    <s v="UU"/>
    <x v="0"/>
  </r>
  <r>
    <x v="1027"/>
    <s v="UK"/>
    <s v="UU"/>
    <x v="0"/>
  </r>
  <r>
    <x v="527"/>
    <s v="UK"/>
    <s v="UU"/>
    <x v="0"/>
  </r>
  <r>
    <x v="527"/>
    <s v="UK"/>
    <s v="UU"/>
    <x v="0"/>
  </r>
  <r>
    <x v="527"/>
    <s v="UK"/>
    <s v="UU"/>
    <x v="0"/>
  </r>
  <r>
    <x v="1028"/>
    <s v="UK"/>
    <s v="DH"/>
    <x v="0"/>
  </r>
  <r>
    <x v="1029"/>
    <s v="UK"/>
    <s v="DH"/>
    <x v="0"/>
  </r>
  <r>
    <x v="1030"/>
    <s v="UK"/>
    <s v="UU"/>
    <x v="1"/>
  </r>
  <r>
    <x v="639"/>
    <s v="UK"/>
    <s v="UU"/>
    <x v="0"/>
  </r>
  <r>
    <x v="639"/>
    <s v="UK"/>
    <s v="UU"/>
    <x v="0"/>
  </r>
  <r>
    <x v="639"/>
    <s v="UK"/>
    <s v="DH"/>
    <x v="0"/>
  </r>
  <r>
    <x v="639"/>
    <s v="UK"/>
    <s v="AH"/>
    <x v="0"/>
  </r>
  <r>
    <x v="958"/>
    <s v="UK"/>
    <s v="ND"/>
    <x v="2"/>
  </r>
  <r>
    <x v="337"/>
    <s v="Lithuania"/>
    <s v="DH"/>
    <x v="0"/>
  </r>
  <r>
    <x v="870"/>
    <s v="Netherlands"/>
    <s v="UU"/>
    <x v="0"/>
  </r>
  <r>
    <x v="961"/>
    <s v="Netherlands"/>
    <s v="AH"/>
    <x v="0"/>
  </r>
  <r>
    <x v="869"/>
    <s v="Netherlands"/>
    <s v="DH"/>
    <x v="0"/>
  </r>
  <r>
    <x v="900"/>
    <s v="Netherlands"/>
    <s v="DH"/>
    <x v="0"/>
  </r>
  <r>
    <x v="900"/>
    <s v="Netherlands"/>
    <s v="UU"/>
    <x v="1"/>
  </r>
  <r>
    <x v="930"/>
    <s v="Netherlands"/>
    <s v="UU"/>
    <x v="1"/>
  </r>
  <r>
    <x v="933"/>
    <s v="Netherlands"/>
    <s v="UU"/>
    <x v="1"/>
  </r>
  <r>
    <x v="869"/>
    <s v="Netherlands"/>
    <s v="UU"/>
    <x v="0"/>
  </r>
  <r>
    <x v="1031"/>
    <s v="Netherlands"/>
    <s v="UU"/>
    <x v="0"/>
  </r>
  <r>
    <x v="81"/>
    <s v="Norway"/>
    <s v="UU"/>
    <x v="0"/>
  </r>
  <r>
    <x v="292"/>
    <s v="Norway"/>
    <s v="UU"/>
    <x v="0"/>
  </r>
  <r>
    <x v="220"/>
    <s v="Norway"/>
    <s v="UU"/>
    <x v="0"/>
  </r>
  <r>
    <x v="81"/>
    <s v="Norway"/>
    <s v="UU"/>
    <x v="0"/>
  </r>
  <r>
    <x v="220"/>
    <s v="Norway"/>
    <s v="UU"/>
    <x v="0"/>
  </r>
  <r>
    <x v="1032"/>
    <s v="Norway"/>
    <s v="UU"/>
    <x v="0"/>
  </r>
  <r>
    <x v="220"/>
    <s v="Norway"/>
    <s v="AH"/>
    <x v="0"/>
  </r>
  <r>
    <x v="63"/>
    <s v="Norway"/>
    <s v="PD"/>
    <x v="0"/>
  </r>
  <r>
    <x v="1033"/>
    <s v="Norway"/>
    <s v="UU"/>
    <x v="0"/>
  </r>
  <r>
    <x v="1034"/>
    <s v="Norway"/>
    <s v="UU"/>
    <x v="0"/>
  </r>
  <r>
    <x v="991"/>
    <s v="Norway"/>
    <s v="UU"/>
    <x v="1"/>
  </r>
  <r>
    <x v="220"/>
    <s v="Norway"/>
    <s v="UU"/>
    <x v="0"/>
  </r>
  <r>
    <x v="220"/>
    <s v="Norway"/>
    <s v="AH"/>
    <x v="0"/>
  </r>
  <r>
    <x v="991"/>
    <s v="Norway"/>
    <s v="UU"/>
    <x v="1"/>
  </r>
  <r>
    <x v="353"/>
    <s v="Norway"/>
    <s v="AH"/>
    <x v="0"/>
  </r>
  <r>
    <x v="991"/>
    <s v="Norway"/>
    <s v="UU"/>
    <x v="0"/>
  </r>
  <r>
    <x v="991"/>
    <s v="Norway"/>
    <s v="DH"/>
    <x v="0"/>
  </r>
  <r>
    <x v="73"/>
    <s v="Norway"/>
    <s v="ND"/>
    <x v="0"/>
  </r>
  <r>
    <x v="51"/>
    <s v="Norway"/>
    <s v="UU"/>
    <x v="0"/>
  </r>
  <r>
    <x v="73"/>
    <s v="Norway"/>
    <s v="UU"/>
    <x v="0"/>
  </r>
  <r>
    <x v="73"/>
    <s v="Norway"/>
    <s v="UU"/>
    <x v="0"/>
  </r>
  <r>
    <x v="73"/>
    <s v="Norway"/>
    <s v="UU"/>
    <x v="0"/>
  </r>
  <r>
    <x v="73"/>
    <s v="Norway"/>
    <s v="UU"/>
    <x v="1"/>
  </r>
  <r>
    <x v="73"/>
    <s v="Norway"/>
    <s v="UU"/>
    <x v="0"/>
  </r>
  <r>
    <x v="73"/>
    <s v="Norway"/>
    <s v="UU"/>
    <x v="0"/>
  </r>
  <r>
    <x v="480"/>
    <s v="Norway"/>
    <s v="PD"/>
    <x v="0"/>
  </r>
  <r>
    <x v="480"/>
    <s v="Norway"/>
    <s v="UU"/>
    <x v="0"/>
  </r>
  <r>
    <x v="480"/>
    <s v="Norway"/>
    <s v="PD"/>
    <x v="0"/>
  </r>
  <r>
    <x v="1035"/>
    <s v="Poland"/>
    <s v="UU"/>
    <x v="0"/>
  </r>
  <r>
    <x v="80"/>
    <s v="Finland"/>
    <s v="PD"/>
    <x v="0"/>
  </r>
  <r>
    <x v="553"/>
    <s v="Finland"/>
    <s v="DH"/>
    <x v="0"/>
  </r>
  <r>
    <x v="1036"/>
    <s v="Finland"/>
    <s v="UU"/>
    <x v="0"/>
  </r>
  <r>
    <x v="1037"/>
    <s v="Finland"/>
    <s v="UU"/>
    <x v="0"/>
  </r>
  <r>
    <x v="493"/>
    <s v="Finland"/>
    <s v="AH"/>
    <x v="0"/>
  </r>
  <r>
    <x v="493"/>
    <s v="Finland"/>
    <s v="UU"/>
    <x v="0"/>
  </r>
  <r>
    <x v="1"/>
    <s v="Finland"/>
    <s v="UU"/>
    <x v="0"/>
  </r>
  <r>
    <x v="995"/>
    <s v="Finland"/>
    <s v="AH"/>
    <x v="0"/>
  </r>
  <r>
    <x v="1038"/>
    <s v="Finland"/>
    <s v="DH"/>
    <x v="0"/>
  </r>
  <r>
    <x v="1039"/>
    <s v="Finland"/>
    <s v="UU"/>
    <x v="0"/>
  </r>
  <r>
    <x v="490"/>
    <s v="Finland"/>
    <s v="UU"/>
    <x v="0"/>
  </r>
  <r>
    <x v="490"/>
    <s v="Finland"/>
    <s v="UU"/>
    <x v="0"/>
  </r>
  <r>
    <x v="493"/>
    <s v="Finland"/>
    <s v="DH"/>
    <x v="0"/>
  </r>
  <r>
    <x v="451"/>
    <s v="Finland"/>
    <s v="ND"/>
    <x v="0"/>
  </r>
  <r>
    <x v="451"/>
    <s v="Finland"/>
    <s v="DH"/>
    <x v="0"/>
  </r>
  <r>
    <x v="1040"/>
    <s v="Finland"/>
    <s v="DH"/>
    <x v="0"/>
  </r>
  <r>
    <x v="899"/>
    <s v="Finland"/>
    <s v="UU"/>
    <x v="0"/>
  </r>
  <r>
    <x v="1041"/>
    <s v="Finland"/>
    <s v="DH"/>
    <x v="0"/>
  </r>
  <r>
    <x v="119"/>
    <s v="Finland"/>
    <s v="UU"/>
    <x v="0"/>
  </r>
  <r>
    <x v="971"/>
    <s v="Finland"/>
    <s v="AH"/>
    <x v="0"/>
  </r>
  <r>
    <x v="121"/>
    <s v="Finland"/>
    <s v="UU"/>
    <x v="0"/>
  </r>
  <r>
    <x v="119"/>
    <s v="Finland"/>
    <s v="UU"/>
    <x v="0"/>
  </r>
  <r>
    <x v="1042"/>
    <s v="Finland"/>
    <s v="UU"/>
    <x v="0"/>
  </r>
  <r>
    <x v="119"/>
    <s v="Finland"/>
    <s v="UU"/>
    <x v="0"/>
  </r>
  <r>
    <x v="774"/>
    <s v="Sweden"/>
    <s v="DH"/>
    <x v="0"/>
  </r>
  <r>
    <x v="1010"/>
    <s v="Sweden"/>
    <s v="UU"/>
    <x v="0"/>
  </r>
  <r>
    <x v="328"/>
    <s v="Sweden"/>
    <s v="DH"/>
    <x v="0"/>
  </r>
  <r>
    <x v="222"/>
    <s v="Sweden"/>
    <s v="UU"/>
    <x v="0"/>
  </r>
  <r>
    <x v="292"/>
    <s v="Sweden"/>
    <s v="UU"/>
    <x v="0"/>
  </r>
  <r>
    <x v="541"/>
    <s v="Sweden"/>
    <s v="UU"/>
    <x v="1"/>
  </r>
  <r>
    <x v="774"/>
    <s v="Sweden"/>
    <s v="UU"/>
    <x v="0"/>
  </r>
  <r>
    <x v="774"/>
    <s v="Sweden"/>
    <s v="DH"/>
    <x v="0"/>
  </r>
  <r>
    <x v="774"/>
    <s v="Sweden"/>
    <s v="UU"/>
    <x v="0"/>
  </r>
  <r>
    <x v="260"/>
    <s v="Sweden"/>
    <s v="UU"/>
    <x v="0"/>
  </r>
  <r>
    <x v="625"/>
    <s v="Czech Republic"/>
    <s v="DH"/>
    <x v="0"/>
  </r>
  <r>
    <x v="1043"/>
    <s v="Czech Republic"/>
    <s v="RH"/>
    <x v="2"/>
  </r>
  <r>
    <x v="149"/>
    <s v="Czech Republic"/>
    <s v="UU"/>
    <x v="0"/>
  </r>
  <r>
    <x v="1044"/>
    <s v="Germany"/>
    <s v="AH"/>
    <x v="0"/>
  </r>
  <r>
    <x v="222"/>
    <s v="Germany"/>
    <s v="UU"/>
    <x v="0"/>
  </r>
  <r>
    <x v="222"/>
    <s v="Germany"/>
    <s v="UU"/>
    <x v="0"/>
  </r>
  <r>
    <x v="410"/>
    <s v="Denmark"/>
    <s v="UU"/>
    <x v="0"/>
  </r>
  <r>
    <x v="925"/>
    <s v="Estonia"/>
    <s v="DH"/>
    <x v="0"/>
  </r>
  <r>
    <x v="1011"/>
    <s v="Estonia"/>
    <s v="UU"/>
    <x v="0"/>
  </r>
  <r>
    <x v="784"/>
    <s v="Estonia"/>
    <s v="RH"/>
    <x v="0"/>
  </r>
  <r>
    <x v="784"/>
    <s v="Estonia"/>
    <s v="UU"/>
    <x v="0"/>
  </r>
  <r>
    <x v="1029"/>
    <s v="UK"/>
    <s v="UU"/>
    <x v="0"/>
  </r>
  <r>
    <x v="1045"/>
    <s v="UK"/>
    <s v="DH"/>
    <x v="0"/>
  </r>
  <r>
    <x v="957"/>
    <s v="UK"/>
    <s v="UU"/>
    <x v="0"/>
  </r>
  <r>
    <x v="983"/>
    <s v="UK"/>
    <s v="AH"/>
    <x v="0"/>
  </r>
  <r>
    <x v="1046"/>
    <s v="UK"/>
    <s v="DH"/>
    <x v="0"/>
  </r>
  <r>
    <x v="1047"/>
    <s v="UK"/>
    <s v="UU"/>
    <x v="1"/>
  </r>
  <r>
    <x v="985"/>
    <s v="UK"/>
    <s v="DH"/>
    <x v="0"/>
  </r>
  <r>
    <x v="984"/>
    <s v="UK"/>
    <s v="UU"/>
    <x v="0"/>
  </r>
  <r>
    <x v="527"/>
    <s v="UK"/>
    <s v="UU"/>
    <x v="0"/>
  </r>
  <r>
    <x v="386"/>
    <s v="UK"/>
    <s v="ND"/>
    <x v="0"/>
  </r>
  <r>
    <x v="1048"/>
    <s v="UK"/>
    <s v="DH"/>
    <x v="0"/>
  </r>
  <r>
    <x v="544"/>
    <s v="UK"/>
    <s v="DH"/>
    <x v="0"/>
  </r>
  <r>
    <x v="639"/>
    <s v="UK"/>
    <s v="UU"/>
    <x v="0"/>
  </r>
  <r>
    <x v="639"/>
    <s v="UK"/>
    <s v="UU"/>
    <x v="0"/>
  </r>
  <r>
    <x v="639"/>
    <s v="UK"/>
    <s v="AH"/>
    <x v="0"/>
  </r>
  <r>
    <x v="639"/>
    <s v="UK"/>
    <s v="AH"/>
    <x v="0"/>
  </r>
  <r>
    <x v="639"/>
    <s v="UK"/>
    <s v="UU"/>
    <x v="0"/>
  </r>
  <r>
    <x v="639"/>
    <s v="UK"/>
    <s v="AH"/>
    <x v="0"/>
  </r>
  <r>
    <x v="639"/>
    <s v="UK"/>
    <s v="DH"/>
    <x v="0"/>
  </r>
  <r>
    <x v="639"/>
    <s v="UK"/>
    <s v="DH"/>
    <x v="0"/>
  </r>
  <r>
    <x v="639"/>
    <s v="UK"/>
    <s v="UU"/>
    <x v="0"/>
  </r>
  <r>
    <x v="639"/>
    <s v="UK"/>
    <s v="DH"/>
    <x v="0"/>
  </r>
  <r>
    <x v="639"/>
    <s v="UK"/>
    <s v="DH"/>
    <x v="0"/>
  </r>
  <r>
    <x v="688"/>
    <s v="UK"/>
    <s v="UU"/>
    <x v="0"/>
  </r>
  <r>
    <x v="639"/>
    <s v="UK"/>
    <s v="UU"/>
    <x v="0"/>
  </r>
  <r>
    <x v="607"/>
    <s v="UK"/>
    <s v="UU"/>
    <x v="0"/>
  </r>
  <r>
    <x v="650"/>
    <s v="UK"/>
    <s v="UU"/>
    <x v="0"/>
  </r>
  <r>
    <x v="1049"/>
    <s v="UK"/>
    <s v="DH"/>
    <x v="0"/>
  </r>
  <r>
    <x v="546"/>
    <s v="UK"/>
    <s v="UU"/>
    <x v="0"/>
  </r>
  <r>
    <x v="1023"/>
    <s v="UK"/>
    <s v="UU"/>
    <x v="0"/>
  </r>
  <r>
    <x v="1050"/>
    <s v="UK"/>
    <s v="DH"/>
    <x v="0"/>
  </r>
  <r>
    <x v="108"/>
    <s v="UK"/>
    <s v="UU"/>
    <x v="0"/>
  </r>
  <r>
    <x v="1016"/>
    <s v="UK"/>
    <s v="RH"/>
    <x v="0"/>
  </r>
  <r>
    <x v="1016"/>
    <s v="UK"/>
    <s v="RH"/>
    <x v="0"/>
  </r>
  <r>
    <x v="1016"/>
    <s v="UK"/>
    <s v="RH"/>
    <x v="0"/>
  </r>
  <r>
    <x v="1016"/>
    <s v="UK"/>
    <s v="RH"/>
    <x v="0"/>
  </r>
  <r>
    <x v="1022"/>
    <s v="UK"/>
    <s v="DH"/>
    <x v="0"/>
  </r>
  <r>
    <x v="1051"/>
    <s v="UK"/>
    <s v="UU"/>
    <x v="0"/>
  </r>
  <r>
    <x v="98"/>
    <s v="UK"/>
    <s v="UU"/>
    <x v="0"/>
  </r>
  <r>
    <x v="1022"/>
    <s v="UK"/>
    <s v="DH"/>
    <x v="0"/>
  </r>
  <r>
    <x v="1022"/>
    <s v="UK"/>
    <s v="DH"/>
    <x v="0"/>
  </r>
  <r>
    <x v="445"/>
    <s v="UK"/>
    <s v="DH"/>
    <x v="0"/>
  </r>
  <r>
    <x v="445"/>
    <s v="UK"/>
    <s v="DH"/>
    <x v="0"/>
  </r>
  <r>
    <x v="1052"/>
    <s v="UK"/>
    <s v="DH"/>
    <x v="0"/>
  </r>
  <r>
    <x v="1053"/>
    <s v="UK"/>
    <s v="DH"/>
    <x v="0"/>
  </r>
  <r>
    <x v="1054"/>
    <s v="UK"/>
    <s v="DH"/>
    <x v="0"/>
  </r>
  <r>
    <x v="13"/>
    <s v="UK"/>
    <s v="AH"/>
    <x v="0"/>
  </r>
  <r>
    <x v="1055"/>
    <s v="Switzerland"/>
    <s v="UU"/>
    <x v="0"/>
  </r>
  <r>
    <x v="567"/>
    <s v="Netherlands"/>
    <s v="UU"/>
    <x v="0"/>
  </r>
  <r>
    <x v="447"/>
    <s v="Netherlands"/>
    <s v="DH"/>
    <x v="0"/>
  </r>
  <r>
    <x v="139"/>
    <s v="Netherlands"/>
    <s v="ND"/>
    <x v="0"/>
  </r>
  <r>
    <x v="869"/>
    <s v="Netherlands"/>
    <s v="UU"/>
    <x v="0"/>
  </r>
  <r>
    <x v="364"/>
    <s v="Netherlands"/>
    <s v="DH"/>
    <x v="0"/>
  </r>
  <r>
    <x v="743"/>
    <s v="Netherlands"/>
    <s v="DH"/>
    <x v="0"/>
  </r>
  <r>
    <x v="963"/>
    <s v="Netherlands"/>
    <s v="UU"/>
    <x v="0"/>
  </r>
  <r>
    <x v="1056"/>
    <s v="Norway"/>
    <s v="DH"/>
    <x v="0"/>
  </r>
  <r>
    <x v="127"/>
    <s v="Norway"/>
    <s v="AH"/>
    <x v="0"/>
  </r>
  <r>
    <x v="749"/>
    <s v="Norway"/>
    <s v="AH"/>
    <x v="0"/>
  </r>
  <r>
    <x v="904"/>
    <s v="Norway"/>
    <s v="PD"/>
    <x v="0"/>
  </r>
  <r>
    <x v="1057"/>
    <s v="Poland"/>
    <s v="UU"/>
    <x v="0"/>
  </r>
  <r>
    <x v="1058"/>
    <s v="Finland"/>
    <s v="PD"/>
    <x v="0"/>
  </r>
  <r>
    <x v="53"/>
    <s v="Finland"/>
    <s v="DH"/>
    <x v="0"/>
  </r>
  <r>
    <x v="1059"/>
    <s v="Finland"/>
    <s v="AH"/>
    <x v="0"/>
  </r>
  <r>
    <x v="415"/>
    <s v="Finland"/>
    <s v="UU"/>
    <x v="0"/>
  </r>
  <r>
    <x v="913"/>
    <s v="Finland"/>
    <s v="ND"/>
    <x v="0"/>
  </r>
  <r>
    <x v="914"/>
    <s v="Finland"/>
    <s v="DH"/>
    <x v="0"/>
  </r>
  <r>
    <x v="1002"/>
    <s v="Finland"/>
    <s v="UU"/>
    <x v="0"/>
  </r>
  <r>
    <x v="738"/>
    <s v="Finland"/>
    <s v="PD"/>
    <x v="0"/>
  </r>
  <r>
    <x v="738"/>
    <s v="Finland"/>
    <s v="DH"/>
    <x v="0"/>
  </r>
  <r>
    <x v="738"/>
    <s v="Finland"/>
    <s v="AH"/>
    <x v="0"/>
  </r>
  <r>
    <x v="121"/>
    <s v="Finland"/>
    <s v="UU"/>
    <x v="0"/>
  </r>
  <r>
    <x v="1060"/>
    <s v="Finland"/>
    <s v="DH"/>
    <x v="0"/>
  </r>
  <r>
    <x v="1061"/>
    <s v="Finland"/>
    <s v="DH"/>
    <x v="0"/>
  </r>
  <r>
    <x v="119"/>
    <s v="Finland"/>
    <s v="UU"/>
    <x v="0"/>
  </r>
  <r>
    <x v="1060"/>
    <s v="Finland"/>
    <s v="DH"/>
    <x v="0"/>
  </r>
  <r>
    <x v="120"/>
    <s v="Finland"/>
    <s v="UU"/>
    <x v="0"/>
  </r>
  <r>
    <x v="120"/>
    <s v="Finland"/>
    <s v="UU"/>
    <x v="0"/>
  </r>
  <r>
    <x v="120"/>
    <s v="Finland"/>
    <s v="UU"/>
    <x v="0"/>
  </r>
  <r>
    <x v="947"/>
    <s v="Finland"/>
    <s v="UU"/>
    <x v="0"/>
  </r>
  <r>
    <x v="923"/>
    <s v="Finland"/>
    <s v="DH"/>
    <x v="0"/>
  </r>
  <r>
    <x v="1062"/>
    <s v="Finland"/>
    <s v="DH"/>
    <x v="0"/>
  </r>
  <r>
    <x v="1063"/>
    <s v="Finland"/>
    <s v="PD"/>
    <x v="0"/>
  </r>
  <r>
    <x v="1042"/>
    <s v="Finland"/>
    <s v="DH"/>
    <x v="0"/>
  </r>
  <r>
    <x v="1042"/>
    <s v="Finland"/>
    <s v="DH"/>
    <x v="0"/>
  </r>
  <r>
    <x v="1042"/>
    <s v="Finland"/>
    <s v="DH"/>
    <x v="0"/>
  </r>
  <r>
    <x v="1064"/>
    <s v="Finland"/>
    <s v="UU"/>
    <x v="0"/>
  </r>
  <r>
    <x v="163"/>
    <s v="Sweden"/>
    <s v="UU"/>
    <x v="0"/>
  </r>
  <r>
    <x v="198"/>
    <s v="Sweden"/>
    <s v="RH"/>
    <x v="1"/>
  </r>
  <r>
    <x v="1065"/>
    <s v="Belgium"/>
    <s v="DH"/>
    <x v="0"/>
  </r>
  <r>
    <x v="1066"/>
    <s v="Czech Republic"/>
    <s v="DH"/>
    <x v="0"/>
  </r>
  <r>
    <x v="221"/>
    <s v="Czech Republic"/>
    <s v="DH"/>
    <x v="0"/>
  </r>
  <r>
    <x v="222"/>
    <s v="Germany"/>
    <s v="UU"/>
    <x v="0"/>
  </r>
  <r>
    <x v="1067"/>
    <s v="Denmark"/>
    <s v="UU"/>
    <x v="0"/>
  </r>
  <r>
    <x v="1068"/>
    <s v="Spain"/>
    <s v="RH"/>
    <x v="0"/>
  </r>
  <r>
    <x v="351"/>
    <s v="Estonia"/>
    <s v="DH"/>
    <x v="0"/>
  </r>
  <r>
    <x v="1069"/>
    <s v="Estonia"/>
    <s v="AH"/>
    <x v="0"/>
  </r>
  <r>
    <x v="1070"/>
    <s v="Estonia"/>
    <s v="UU"/>
    <x v="0"/>
  </r>
  <r>
    <x v="436"/>
    <s v="Estonia"/>
    <s v="UU"/>
    <x v="2"/>
  </r>
  <r>
    <x v="1004"/>
    <s v="Estonia"/>
    <s v="UU"/>
    <x v="0"/>
  </r>
  <r>
    <x v="1071"/>
    <s v="UK"/>
    <s v="DH"/>
    <x v="0"/>
  </r>
  <r>
    <x v="1072"/>
    <s v="UK"/>
    <s v="UU"/>
    <x v="0"/>
  </r>
  <r>
    <x v="169"/>
    <s v="UK"/>
    <s v="AH"/>
    <x v="0"/>
  </r>
  <r>
    <x v="169"/>
    <s v="UK"/>
    <s v="UU"/>
    <x v="0"/>
  </r>
  <r>
    <x v="1073"/>
    <s v="UK"/>
    <s v="RH"/>
    <x v="0"/>
  </r>
  <r>
    <x v="897"/>
    <s v="UK"/>
    <s v="UU"/>
    <x v="0"/>
  </r>
  <r>
    <x v="639"/>
    <s v="UK"/>
    <s v="UU"/>
    <x v="0"/>
  </r>
  <r>
    <x v="545"/>
    <s v="UK"/>
    <s v="PD"/>
    <x v="0"/>
  </r>
  <r>
    <x v="639"/>
    <s v="UK"/>
    <s v="AH"/>
    <x v="0"/>
  </r>
  <r>
    <x v="1018"/>
    <s v="UK"/>
    <s v="UU"/>
    <x v="0"/>
  </r>
  <r>
    <x v="168"/>
    <s v="UK"/>
    <s v="UU"/>
    <x v="0"/>
  </r>
  <r>
    <x v="1074"/>
    <s v="UK"/>
    <s v="UU"/>
    <x v="0"/>
  </r>
  <r>
    <x v="248"/>
    <s v="UK"/>
    <s v="AH"/>
    <x v="0"/>
  </r>
  <r>
    <x v="1075"/>
    <s v="UK"/>
    <s v="UU"/>
    <x v="0"/>
  </r>
  <r>
    <x v="1076"/>
    <s v="UK"/>
    <s v="DH"/>
    <x v="0"/>
  </r>
  <r>
    <x v="1048"/>
    <s v="UK"/>
    <s v="DH"/>
    <x v="0"/>
  </r>
  <r>
    <x v="390"/>
    <s v="UK"/>
    <s v="UU"/>
    <x v="0"/>
  </r>
  <r>
    <x v="863"/>
    <s v="UK"/>
    <s v="UU"/>
    <x v="0"/>
  </r>
  <r>
    <x v="765"/>
    <s v="UK"/>
    <s v="DH"/>
    <x v="0"/>
  </r>
  <r>
    <x v="387"/>
    <s v="UK"/>
    <s v="UU"/>
    <x v="0"/>
  </r>
  <r>
    <x v="676"/>
    <s v="UK"/>
    <s v="DH"/>
    <x v="0"/>
  </r>
  <r>
    <x v="389"/>
    <s v="UK"/>
    <s v="AH"/>
    <x v="0"/>
  </r>
  <r>
    <x v="1077"/>
    <s v="Eire"/>
    <s v="DH"/>
    <x v="0"/>
  </r>
  <r>
    <x v="402"/>
    <s v="Croatia"/>
    <s v="UU"/>
    <x v="0"/>
  </r>
  <r>
    <x v="512"/>
    <s v="Latvia"/>
    <s v="UU"/>
    <x v="1"/>
  </r>
  <r>
    <x v="1078"/>
    <s v="Lithuania"/>
    <s v="UU"/>
    <x v="0"/>
  </r>
  <r>
    <x v="933"/>
    <s v="Netherlands"/>
    <s v="DH"/>
    <x v="0"/>
  </r>
  <r>
    <x v="743"/>
    <s v="Netherlands"/>
    <s v="UU"/>
    <x v="0"/>
  </r>
  <r>
    <x v="933"/>
    <s v="Netherlands"/>
    <s v="DH"/>
    <x v="0"/>
  </r>
  <r>
    <x v="869"/>
    <s v="Netherlands"/>
    <s v="PD"/>
    <x v="0"/>
  </r>
  <r>
    <x v="870"/>
    <s v="Netherlands"/>
    <s v="UU"/>
    <x v="0"/>
  </r>
  <r>
    <x v="870"/>
    <s v="Netherlands"/>
    <s v="UU"/>
    <x v="0"/>
  </r>
  <r>
    <x v="870"/>
    <s v="Netherlands"/>
    <s v="UU"/>
    <x v="0"/>
  </r>
  <r>
    <x v="276"/>
    <s v="Norway"/>
    <s v="AH"/>
    <x v="2"/>
  </r>
  <r>
    <x v="1079"/>
    <s v="Norway"/>
    <s v="ND"/>
    <x v="0"/>
  </r>
  <r>
    <x v="367"/>
    <s v="Norway"/>
    <s v="AH"/>
    <x v="0"/>
  </r>
  <r>
    <x v="689"/>
    <s v="Norway"/>
    <s v="DH"/>
    <x v="0"/>
  </r>
  <r>
    <x v="1080"/>
    <s v="Norway"/>
    <s v="UU"/>
    <x v="1"/>
  </r>
  <r>
    <x v="1033"/>
    <s v="Norway"/>
    <s v="UU"/>
    <x v="0"/>
  </r>
  <r>
    <x v="769"/>
    <s v="Finland"/>
    <s v="UU"/>
    <x v="0"/>
  </r>
  <r>
    <x v="1081"/>
    <s v="Finland"/>
    <s v="DH"/>
    <x v="0"/>
  </r>
  <r>
    <x v="1004"/>
    <s v="Finland"/>
    <s v="DH"/>
    <x v="0"/>
  </r>
  <r>
    <x v="1000"/>
    <s v="Finland"/>
    <s v="UU"/>
    <x v="0"/>
  </r>
  <r>
    <x v="142"/>
    <s v="Finland"/>
    <s v="DH"/>
    <x v="0"/>
  </r>
  <r>
    <x v="142"/>
    <s v="Finland"/>
    <s v="DH"/>
    <x v="0"/>
  </r>
  <r>
    <x v="142"/>
    <s v="Finland"/>
    <s v="DH"/>
    <x v="0"/>
  </r>
  <r>
    <x v="142"/>
    <s v="Finland"/>
    <s v="DH"/>
    <x v="0"/>
  </r>
  <r>
    <x v="1082"/>
    <s v="Finland"/>
    <s v="AH"/>
    <x v="0"/>
  </r>
  <r>
    <x v="938"/>
    <s v="Finland"/>
    <s v="UU"/>
    <x v="0"/>
  </r>
  <r>
    <x v="1083"/>
    <s v="Finland"/>
    <s v="DH"/>
    <x v="0"/>
  </r>
  <r>
    <x v="119"/>
    <s v="Finland"/>
    <s v="DH"/>
    <x v="0"/>
  </r>
  <r>
    <x v="1084"/>
    <s v="Finland"/>
    <s v="DH"/>
    <x v="0"/>
  </r>
  <r>
    <x v="1000"/>
    <s v="Finland"/>
    <s v="AH"/>
    <x v="0"/>
  </r>
  <r>
    <x v="1085"/>
    <s v="Finland"/>
    <s v="HH"/>
    <x v="0"/>
  </r>
  <r>
    <x v="1086"/>
    <s v="Finland"/>
    <s v="DH"/>
    <x v="0"/>
  </r>
  <r>
    <x v="1087"/>
    <s v="Finland"/>
    <s v="ND"/>
    <x v="0"/>
  </r>
  <r>
    <x v="1087"/>
    <s v="Finland"/>
    <s v="PD"/>
    <x v="0"/>
  </r>
  <r>
    <x v="119"/>
    <s v="Finland"/>
    <s v="RH"/>
    <x v="2"/>
  </r>
  <r>
    <x v="1061"/>
    <s v="Finland"/>
    <s v="UU"/>
    <x v="0"/>
  </r>
  <r>
    <x v="1061"/>
    <s v="Finland"/>
    <s v="UU"/>
    <x v="0"/>
  </r>
  <r>
    <x v="1061"/>
    <s v="Finland"/>
    <s v="UU"/>
    <x v="0"/>
  </r>
  <r>
    <x v="1062"/>
    <s v="Finland"/>
    <s v="DH"/>
    <x v="0"/>
  </r>
  <r>
    <x v="1088"/>
    <s v="Finland"/>
    <s v="DH"/>
    <x v="0"/>
  </r>
  <r>
    <x v="510"/>
    <s v="Finland"/>
    <s v="AH"/>
    <x v="2"/>
  </r>
  <r>
    <x v="1061"/>
    <s v="Finland"/>
    <s v="DH"/>
    <x v="0"/>
  </r>
  <r>
    <x v="1061"/>
    <s v="Finland"/>
    <s v="DH"/>
    <x v="0"/>
  </r>
  <r>
    <x v="1061"/>
    <s v="Finland"/>
    <s v="DH"/>
    <x v="0"/>
  </r>
  <r>
    <x v="36"/>
    <s v="Sweden"/>
    <s v="DH"/>
    <x v="0"/>
  </r>
  <r>
    <x v="424"/>
    <s v="Sweden"/>
    <s v="DH"/>
    <x v="0"/>
  </r>
  <r>
    <x v="244"/>
    <s v="Sweden"/>
    <s v="UU"/>
    <x v="0"/>
  </r>
  <r>
    <x v="225"/>
    <s v="Sweden"/>
    <s v="DH"/>
    <x v="0"/>
  </r>
  <r>
    <x v="75"/>
    <s v="Germany"/>
    <s v="PD"/>
    <x v="0"/>
  </r>
  <r>
    <x v="496"/>
    <s v="Germany"/>
    <s v="UU"/>
    <x v="0"/>
  </r>
  <r>
    <x v="75"/>
    <s v="Germany"/>
    <s v="UU"/>
    <x v="0"/>
  </r>
  <r>
    <x v="1089"/>
    <s v="Denmark"/>
    <s v="DH"/>
    <x v="0"/>
  </r>
  <r>
    <x v="187"/>
    <s v="Denmark"/>
    <s v="UU"/>
    <x v="0"/>
  </r>
  <r>
    <x v="1090"/>
    <s v="Spain"/>
    <s v="UU"/>
    <x v="0"/>
  </r>
  <r>
    <x v="1053"/>
    <s v="Spain"/>
    <s v="UU"/>
    <x v="1"/>
  </r>
  <r>
    <x v="1091"/>
    <s v="Russia"/>
    <s v="RH"/>
    <x v="1"/>
  </r>
  <r>
    <x v="1092"/>
    <s v="Estonia"/>
    <s v="AH"/>
    <x v="0"/>
  </r>
  <r>
    <x v="1093"/>
    <s v="Estonia"/>
    <s v="UU"/>
    <x v="0"/>
  </r>
  <r>
    <x v="663"/>
    <s v="Estonia"/>
    <s v="AH"/>
    <x v="0"/>
  </r>
  <r>
    <x v="750"/>
    <s v="Estonia"/>
    <s v="RH"/>
    <x v="2"/>
  </r>
  <r>
    <x v="925"/>
    <s v="Estonia"/>
    <s v="UU"/>
    <x v="0"/>
  </r>
  <r>
    <x v="1072"/>
    <s v="UK"/>
    <s v="DH"/>
    <x v="0"/>
  </r>
  <r>
    <x v="1094"/>
    <s v="UK"/>
    <s v="DH"/>
    <x v="2"/>
  </r>
  <r>
    <x v="979"/>
    <s v="UK"/>
    <s v="ND"/>
    <x v="0"/>
  </r>
  <r>
    <x v="979"/>
    <s v="UK"/>
    <s v="UU"/>
    <x v="0"/>
  </r>
  <r>
    <x v="979"/>
    <s v="UK"/>
    <s v="UU"/>
    <x v="0"/>
  </r>
  <r>
    <x v="386"/>
    <s v="UK"/>
    <s v="AH"/>
    <x v="0"/>
  </r>
  <r>
    <x v="479"/>
    <s v="UK"/>
    <s v="UU"/>
    <x v="0"/>
  </r>
  <r>
    <x v="1095"/>
    <s v="UK"/>
    <s v="UU"/>
    <x v="0"/>
  </r>
  <r>
    <x v="1096"/>
    <s v="UK"/>
    <s v="AH"/>
    <x v="0"/>
  </r>
  <r>
    <x v="639"/>
    <s v="UK"/>
    <s v="UU"/>
    <x v="0"/>
  </r>
  <r>
    <x v="722"/>
    <s v="UK"/>
    <s v="RH"/>
    <x v="0"/>
  </r>
  <r>
    <x v="1074"/>
    <s v="UK"/>
    <s v="UU"/>
    <x v="0"/>
  </r>
  <r>
    <x v="168"/>
    <s v="UK"/>
    <s v="UU"/>
    <x v="0"/>
  </r>
  <r>
    <x v="527"/>
    <s v="UK"/>
    <s v="UU"/>
    <x v="0"/>
  </r>
  <r>
    <x v="527"/>
    <s v="UK"/>
    <s v="ND"/>
    <x v="0"/>
  </r>
  <r>
    <x v="527"/>
    <s v="UK"/>
    <s v="UU"/>
    <x v="0"/>
  </r>
  <r>
    <x v="527"/>
    <s v="UK"/>
    <s v="UU"/>
    <x v="0"/>
  </r>
  <r>
    <x v="527"/>
    <s v="UK"/>
    <s v="UU"/>
    <x v="0"/>
  </r>
  <r>
    <x v="1029"/>
    <s v="UK"/>
    <s v="RH"/>
    <x v="0"/>
  </r>
  <r>
    <x v="1097"/>
    <s v="UK"/>
    <s v="UU"/>
    <x v="1"/>
  </r>
  <r>
    <x v="1038"/>
    <s v="Lithuania"/>
    <s v="DH"/>
    <x v="0"/>
  </r>
  <r>
    <x v="869"/>
    <s v="Netherlands"/>
    <s v="UU"/>
    <x v="0"/>
  </r>
  <r>
    <x v="872"/>
    <s v="Netherlands"/>
    <s v="UU"/>
    <x v="0"/>
  </r>
  <r>
    <x v="1098"/>
    <s v="Norway"/>
    <s v="UU"/>
    <x v="0"/>
  </r>
  <r>
    <x v="1099"/>
    <s v="Poland"/>
    <s v="UU"/>
    <x v="0"/>
  </r>
  <r>
    <x v="511"/>
    <s v="Finland"/>
    <s v="UU"/>
    <x v="1"/>
  </r>
  <r>
    <x v="1100"/>
    <s v="Finland"/>
    <s v="AH"/>
    <x v="0"/>
  </r>
  <r>
    <x v="1100"/>
    <s v="Finland"/>
    <s v="ND"/>
    <x v="0"/>
  </r>
  <r>
    <x v="1100"/>
    <s v="Finland"/>
    <s v="AH"/>
    <x v="0"/>
  </r>
  <r>
    <x v="1011"/>
    <s v="Finland"/>
    <s v="UU"/>
    <x v="0"/>
  </r>
  <r>
    <x v="1038"/>
    <s v="Finland"/>
    <s v="DH"/>
    <x v="0"/>
  </r>
  <r>
    <x v="1087"/>
    <s v="Finland"/>
    <s v="UU"/>
    <x v="0"/>
  </r>
  <r>
    <x v="1087"/>
    <s v="Finland"/>
    <s v="RH"/>
    <x v="0"/>
  </r>
  <r>
    <x v="757"/>
    <s v="Finland"/>
    <s v="AH"/>
    <x v="0"/>
  </r>
  <r>
    <x v="1101"/>
    <s v="Finland"/>
    <s v="DH"/>
    <x v="0"/>
  </r>
  <r>
    <x v="53"/>
    <s v="Finland"/>
    <s v="UU"/>
    <x v="0"/>
  </r>
  <r>
    <x v="969"/>
    <s v="Finland"/>
    <s v="DH"/>
    <x v="0"/>
  </r>
  <r>
    <x v="969"/>
    <s v="Finland"/>
    <s v="DH"/>
    <x v="0"/>
  </r>
  <r>
    <x v="969"/>
    <s v="Finland"/>
    <s v="DH"/>
    <x v="0"/>
  </r>
  <r>
    <x v="1102"/>
    <s v="Finland"/>
    <s v="UU"/>
    <x v="0"/>
  </r>
  <r>
    <x v="1103"/>
    <s v="Finland"/>
    <s v="UU"/>
    <x v="0"/>
  </r>
  <r>
    <x v="1104"/>
    <s v="Finland"/>
    <s v="AH"/>
    <x v="0"/>
  </r>
  <r>
    <x v="1104"/>
    <s v="Finland"/>
    <s v="ND"/>
    <x v="0"/>
  </r>
  <r>
    <x v="1105"/>
    <s v="Finland"/>
    <s v="DH"/>
    <x v="0"/>
  </r>
  <r>
    <x v="938"/>
    <s v="Finland"/>
    <s v="AH"/>
    <x v="0"/>
  </r>
  <r>
    <x v="1106"/>
    <s v="Finland"/>
    <s v="AH"/>
    <x v="0"/>
  </r>
  <r>
    <x v="996"/>
    <s v="Finland"/>
    <s v="DH"/>
    <x v="0"/>
  </r>
  <r>
    <x v="322"/>
    <s v="Finland"/>
    <s v="UU"/>
    <x v="0"/>
  </r>
  <r>
    <x v="421"/>
    <s v="Sweden"/>
    <s v="RH"/>
    <x v="0"/>
  </r>
  <r>
    <x v="421"/>
    <s v="Sweden"/>
    <s v="RH"/>
    <x v="0"/>
  </r>
  <r>
    <x v="396"/>
    <s v="Sweden"/>
    <s v="PD"/>
    <x v="0"/>
  </r>
  <r>
    <x v="703"/>
    <s v="Sweden"/>
    <s v="UU"/>
    <x v="0"/>
  </r>
  <r>
    <x v="703"/>
    <s v="Sweden"/>
    <s v="UU"/>
    <x v="0"/>
  </r>
  <r>
    <x v="38"/>
    <s v="Sweden"/>
    <s v="UU"/>
    <x v="0"/>
  </r>
  <r>
    <x v="320"/>
    <s v="Czech Republic"/>
    <s v="HH"/>
    <x v="0"/>
  </r>
  <r>
    <x v="925"/>
    <s v="Estonia"/>
    <s v="UU"/>
    <x v="0"/>
  </r>
  <r>
    <x v="1107"/>
    <s v="Estonia"/>
    <s v="AH"/>
    <x v="0"/>
  </r>
  <r>
    <x v="1108"/>
    <s v="Estonia"/>
    <s v="DH"/>
    <x v="0"/>
  </r>
  <r>
    <x v="813"/>
    <s v="Estonia"/>
    <s v="AH"/>
    <x v="0"/>
  </r>
  <r>
    <x v="979"/>
    <s v="UK"/>
    <s v="UU"/>
    <x v="0"/>
  </r>
  <r>
    <x v="979"/>
    <s v="UK"/>
    <s v="DH"/>
    <x v="0"/>
  </r>
  <r>
    <x v="1109"/>
    <s v="UK"/>
    <s v="DH"/>
    <x v="0"/>
  </r>
  <r>
    <x v="169"/>
    <s v="UK"/>
    <s v="UU"/>
    <x v="0"/>
  </r>
  <r>
    <x v="765"/>
    <s v="UK"/>
    <s v="AH"/>
    <x v="0"/>
  </r>
  <r>
    <x v="1110"/>
    <s v="UK"/>
    <s v="DH"/>
    <x v="0"/>
  </r>
  <r>
    <x v="1110"/>
    <s v="UK"/>
    <s v="UU"/>
    <x v="0"/>
  </r>
  <r>
    <x v="983"/>
    <s v="UK"/>
    <s v="UU"/>
    <x v="0"/>
  </r>
  <r>
    <x v="1023"/>
    <s v="UK"/>
    <s v="DH"/>
    <x v="0"/>
  </r>
  <r>
    <x v="1111"/>
    <s v="UK"/>
    <s v="UU"/>
    <x v="2"/>
  </r>
  <r>
    <x v="527"/>
    <s v="UK"/>
    <s v="DH"/>
    <x v="0"/>
  </r>
  <r>
    <x v="527"/>
    <s v="UK"/>
    <s v="UU"/>
    <x v="0"/>
  </r>
  <r>
    <x v="527"/>
    <s v="UK"/>
    <s v="PD"/>
    <x v="0"/>
  </r>
  <r>
    <x v="527"/>
    <s v="UK"/>
    <s v="AH"/>
    <x v="0"/>
  </r>
  <r>
    <x v="527"/>
    <s v="UK"/>
    <s v="UU"/>
    <x v="0"/>
  </r>
  <r>
    <x v="14"/>
    <s v="UK"/>
    <s v="RH"/>
    <x v="0"/>
  </r>
  <r>
    <x v="649"/>
    <s v="UK"/>
    <s v="UU"/>
    <x v="0"/>
  </r>
  <r>
    <x v="1112"/>
    <s v="UK"/>
    <s v="UU"/>
    <x v="0"/>
  </r>
  <r>
    <x v="386"/>
    <s v="UK"/>
    <s v="AH"/>
    <x v="0"/>
  </r>
  <r>
    <x v="1113"/>
    <s v="Lithuania"/>
    <s v="UU"/>
    <x v="0"/>
  </r>
  <r>
    <x v="869"/>
    <s v="Netherlands"/>
    <s v="DH"/>
    <x v="0"/>
  </r>
  <r>
    <x v="752"/>
    <s v="Netherlands"/>
    <s v="AH"/>
    <x v="0"/>
  </r>
  <r>
    <x v="743"/>
    <s v="Netherlands"/>
    <s v="UU"/>
    <x v="0"/>
  </r>
  <r>
    <x v="743"/>
    <s v="Netherlands"/>
    <s v="UU"/>
    <x v="0"/>
  </r>
  <r>
    <x v="743"/>
    <s v="Netherlands"/>
    <s v="UU"/>
    <x v="0"/>
  </r>
  <r>
    <x v="743"/>
    <s v="Netherlands"/>
    <s v="UU"/>
    <x v="0"/>
  </r>
  <r>
    <x v="743"/>
    <s v="Netherlands"/>
    <s v="UU"/>
    <x v="0"/>
  </r>
  <r>
    <x v="743"/>
    <s v="Netherlands"/>
    <s v="UU"/>
    <x v="0"/>
  </r>
  <r>
    <x v="930"/>
    <s v="Netherlands"/>
    <s v="UU"/>
    <x v="0"/>
  </r>
  <r>
    <x v="963"/>
    <s v="Netherlands"/>
    <s v="AH"/>
    <x v="0"/>
  </r>
  <r>
    <x v="930"/>
    <s v="Netherlands"/>
    <s v="UU"/>
    <x v="0"/>
  </r>
  <r>
    <x v="989"/>
    <s v="Netherlands"/>
    <s v="AH"/>
    <x v="0"/>
  </r>
  <r>
    <x v="1114"/>
    <s v="Netherlands"/>
    <s v="UU"/>
    <x v="0"/>
  </r>
  <r>
    <x v="164"/>
    <s v="Netherlands"/>
    <s v="AH"/>
    <x v="0"/>
  </r>
  <r>
    <x v="210"/>
    <s v="Norway"/>
    <s v="PD"/>
    <x v="0"/>
  </r>
  <r>
    <x v="1033"/>
    <s v="Norway"/>
    <s v="AH"/>
    <x v="0"/>
  </r>
  <r>
    <x v="1115"/>
    <s v="Norway"/>
    <s v="DH"/>
    <x v="0"/>
  </r>
  <r>
    <x v="1055"/>
    <s v="Norway"/>
    <s v="RH"/>
    <x v="2"/>
  </r>
  <r>
    <x v="1116"/>
    <s v="Poland"/>
    <s v="DH"/>
    <x v="0"/>
  </r>
  <r>
    <x v="849"/>
    <s v="Finland"/>
    <s v="DH"/>
    <x v="0"/>
  </r>
  <r>
    <x v="1117"/>
    <s v="Finland"/>
    <s v="DH"/>
    <x v="0"/>
  </r>
  <r>
    <x v="1117"/>
    <s v="Finland"/>
    <s v="DH"/>
    <x v="0"/>
  </r>
  <r>
    <x v="909"/>
    <s v="Finland"/>
    <s v="DH"/>
    <x v="0"/>
  </r>
  <r>
    <x v="490"/>
    <s v="Finland"/>
    <s v="RH"/>
    <x v="0"/>
  </r>
  <r>
    <x v="1118"/>
    <s v="Finland"/>
    <s v="AH"/>
    <x v="0"/>
  </r>
  <r>
    <x v="790"/>
    <s v="Finland"/>
    <s v="AH"/>
    <x v="0"/>
  </r>
  <r>
    <x v="1119"/>
    <s v="Finland"/>
    <s v="UU"/>
    <x v="0"/>
  </r>
  <r>
    <x v="1002"/>
    <s v="Finland"/>
    <s v="DH"/>
    <x v="0"/>
  </r>
  <r>
    <x v="119"/>
    <s v="Finland"/>
    <s v="UU"/>
    <x v="0"/>
  </r>
  <r>
    <x v="1120"/>
    <s v="Finland"/>
    <s v="DH"/>
    <x v="0"/>
  </r>
  <r>
    <x v="1121"/>
    <s v="Finland"/>
    <s v="RH"/>
    <x v="2"/>
  </r>
  <r>
    <x v="1122"/>
    <s v="Finland"/>
    <s v="DH"/>
    <x v="0"/>
  </r>
  <r>
    <x v="1085"/>
    <s v="Finland"/>
    <s v="UU"/>
    <x v="0"/>
  </r>
  <r>
    <x v="996"/>
    <s v="Finland"/>
    <s v="UU"/>
    <x v="0"/>
  </r>
  <r>
    <x v="487"/>
    <s v="Finland"/>
    <s v="AH"/>
    <x v="2"/>
  </r>
  <r>
    <x v="1123"/>
    <s v="Finland"/>
    <s v="DH"/>
    <x v="0"/>
  </r>
  <r>
    <x v="337"/>
    <s v="Finland"/>
    <s v="HH"/>
    <x v="0"/>
  </r>
  <r>
    <x v="337"/>
    <s v="Finland"/>
    <s v="DH"/>
    <x v="0"/>
  </r>
  <r>
    <x v="1087"/>
    <s v="Finland"/>
    <s v="UU"/>
    <x v="0"/>
  </r>
  <r>
    <x v="996"/>
    <s v="Finland"/>
    <s v="DH"/>
    <x v="0"/>
  </r>
  <r>
    <x v="54"/>
    <s v="Finland"/>
    <s v="DH"/>
    <x v="0"/>
  </r>
  <r>
    <x v="712"/>
    <s v="Finland"/>
    <s v="DH"/>
    <x v="0"/>
  </r>
  <r>
    <x v="1078"/>
    <s v="Finland"/>
    <s v="DH"/>
    <x v="0"/>
  </r>
  <r>
    <x v="142"/>
    <s v="Finland"/>
    <s v="PD"/>
    <x v="0"/>
  </r>
  <r>
    <x v="938"/>
    <s v="Finland"/>
    <s v="DH"/>
    <x v="0"/>
  </r>
  <r>
    <x v="1124"/>
    <s v="Finland"/>
    <s v="DH"/>
    <x v="0"/>
  </r>
  <r>
    <x v="1081"/>
    <s v="Finland"/>
    <s v="UU"/>
    <x v="0"/>
  </r>
  <r>
    <x v="1125"/>
    <s v="Finland"/>
    <s v="UU"/>
    <x v="0"/>
  </r>
  <r>
    <x v="1126"/>
    <s v="Finland"/>
    <s v="AH"/>
    <x v="0"/>
  </r>
  <r>
    <x v="1124"/>
    <s v="Finland"/>
    <s v="AH"/>
    <x v="0"/>
  </r>
  <r>
    <x v="1124"/>
    <s v="Finland"/>
    <s v="AH"/>
    <x v="0"/>
  </r>
  <r>
    <x v="536"/>
    <s v="Sweden"/>
    <s v="UU"/>
    <x v="0"/>
  </r>
  <r>
    <x v="457"/>
    <s v="Belgium"/>
    <s v="UU"/>
    <x v="0"/>
  </r>
  <r>
    <x v="1127"/>
    <s v="Estonia"/>
    <s v="UU"/>
    <x v="0"/>
  </r>
  <r>
    <x v="881"/>
    <s v="Estonia"/>
    <s v="UU"/>
    <x v="0"/>
  </r>
  <r>
    <x v="784"/>
    <s v="Estonia"/>
    <s v="AH"/>
    <x v="0"/>
  </r>
  <r>
    <x v="883"/>
    <s v="Estonia"/>
    <s v="AH"/>
    <x v="0"/>
  </r>
  <r>
    <x v="952"/>
    <s v="UK"/>
    <s v="DH"/>
    <x v="0"/>
  </r>
  <r>
    <x v="527"/>
    <s v="UK"/>
    <s v="UU"/>
    <x v="0"/>
  </r>
  <r>
    <x v="527"/>
    <s v="UK"/>
    <s v="UU"/>
    <x v="0"/>
  </r>
  <r>
    <x v="525"/>
    <s v="UK"/>
    <s v="DH"/>
    <x v="0"/>
  </r>
  <r>
    <x v="1128"/>
    <s v="UK"/>
    <s v="DH"/>
    <x v="0"/>
  </r>
  <r>
    <x v="1129"/>
    <s v="UK"/>
    <s v="DH"/>
    <x v="0"/>
  </r>
  <r>
    <x v="687"/>
    <s v="UK"/>
    <s v="UU"/>
    <x v="0"/>
  </r>
  <r>
    <x v="1130"/>
    <s v="UK"/>
    <s v="ND"/>
    <x v="0"/>
  </r>
  <r>
    <x v="894"/>
    <s v="UK"/>
    <s v="UU"/>
    <x v="0"/>
  </r>
  <r>
    <x v="1071"/>
    <s v="UK"/>
    <s v="UU"/>
    <x v="0"/>
  </r>
  <r>
    <x v="765"/>
    <s v="UK"/>
    <s v="DH"/>
    <x v="0"/>
  </r>
  <r>
    <x v="1131"/>
    <s v="UK"/>
    <s v="DH"/>
    <x v="0"/>
  </r>
  <r>
    <x v="1132"/>
    <s v="UK"/>
    <s v="UU"/>
    <x v="0"/>
  </r>
  <r>
    <x v="1133"/>
    <s v="UK"/>
    <s v="UU"/>
    <x v="0"/>
  </r>
  <r>
    <x v="219"/>
    <s v="UK"/>
    <s v="UU"/>
    <x v="0"/>
  </r>
  <r>
    <x v="934"/>
    <s v="Norway"/>
    <s v="AH"/>
    <x v="0"/>
  </r>
  <r>
    <x v="1134"/>
    <s v="Norway"/>
    <s v="AH"/>
    <x v="0"/>
  </r>
  <r>
    <x v="408"/>
    <s v="Norway"/>
    <s v="UU"/>
    <x v="0"/>
  </r>
  <r>
    <x v="1134"/>
    <s v="Norway"/>
    <s v="UU"/>
    <x v="0"/>
  </r>
  <r>
    <x v="1134"/>
    <s v="Norway"/>
    <s v="UU"/>
    <x v="0"/>
  </r>
  <r>
    <x v="1055"/>
    <s v="Norway"/>
    <s v="RH"/>
    <x v="2"/>
  </r>
  <r>
    <x v="211"/>
    <s v="Norway"/>
    <s v="PD"/>
    <x v="0"/>
  </r>
  <r>
    <x v="1055"/>
    <s v="Norway"/>
    <s v="UU"/>
    <x v="0"/>
  </r>
  <r>
    <x v="725"/>
    <s v="Norway"/>
    <s v="UU"/>
    <x v="1"/>
  </r>
  <r>
    <x v="1055"/>
    <s v="Norway"/>
    <s v="RH"/>
    <x v="2"/>
  </r>
  <r>
    <x v="757"/>
    <s v="Finland"/>
    <s v="AH"/>
    <x v="0"/>
  </r>
  <r>
    <x v="1135"/>
    <s v="Finland"/>
    <s v="RH"/>
    <x v="0"/>
  </r>
  <r>
    <x v="1136"/>
    <s v="Finland"/>
    <s v="DH"/>
    <x v="0"/>
  </r>
  <r>
    <x v="435"/>
    <s v="Finland"/>
    <s v="UU"/>
    <x v="0"/>
  </r>
  <r>
    <x v="451"/>
    <s v="Finland"/>
    <s v="DH"/>
    <x v="0"/>
  </r>
  <r>
    <x v="451"/>
    <s v="Finland"/>
    <s v="DH"/>
    <x v="0"/>
  </r>
  <r>
    <x v="1137"/>
    <s v="Finland"/>
    <s v="DH"/>
    <x v="0"/>
  </r>
  <r>
    <x v="1138"/>
    <s v="Finland"/>
    <s v="AH"/>
    <x v="0"/>
  </r>
  <r>
    <x v="493"/>
    <s v="Finland"/>
    <s v="DH"/>
    <x v="0"/>
  </r>
  <r>
    <x v="493"/>
    <s v="Finland"/>
    <s v="UU"/>
    <x v="0"/>
  </r>
  <r>
    <x v="493"/>
    <s v="Finland"/>
    <s v="DH"/>
    <x v="0"/>
  </r>
  <r>
    <x v="1139"/>
    <s v="Finland"/>
    <s v="DH"/>
    <x v="0"/>
  </r>
  <r>
    <x v="1140"/>
    <s v="Finland"/>
    <s v="DH"/>
    <x v="0"/>
  </r>
  <r>
    <x v="1140"/>
    <s v="Finland"/>
    <s v="AH"/>
    <x v="0"/>
  </r>
  <r>
    <x v="1139"/>
    <s v="Finland"/>
    <s v="AH"/>
    <x v="0"/>
  </r>
  <r>
    <x v="712"/>
    <s v="Finland"/>
    <s v="AH"/>
    <x v="0"/>
  </r>
  <r>
    <x v="760"/>
    <s v="Finland"/>
    <s v="UU"/>
    <x v="0"/>
  </r>
  <r>
    <x v="758"/>
    <s v="Finland"/>
    <s v="DH"/>
    <x v="0"/>
  </r>
  <r>
    <x v="1140"/>
    <s v="Finland"/>
    <s v="UU"/>
    <x v="0"/>
  </r>
  <r>
    <x v="1141"/>
    <s v="Finland"/>
    <s v="DH"/>
    <x v="0"/>
  </r>
  <r>
    <x v="38"/>
    <s v="Sweden"/>
    <s v="PD"/>
    <x v="0"/>
  </r>
  <r>
    <x v="439"/>
    <s v="Sweden"/>
    <s v="UU"/>
    <x v="1"/>
  </r>
  <r>
    <x v="1142"/>
    <s v="Sweden"/>
    <s v="DH"/>
    <x v="0"/>
  </r>
  <r>
    <x v="774"/>
    <s v="Sweden"/>
    <s v="DH"/>
    <x v="0"/>
  </r>
  <r>
    <x v="774"/>
    <s v="Sweden"/>
    <s v="DH"/>
    <x v="0"/>
  </r>
  <r>
    <x v="198"/>
    <s v="Sweden"/>
    <s v="UU"/>
    <x v="0"/>
  </r>
  <r>
    <x v="1143"/>
    <s v="Sweden"/>
    <s v="PD"/>
    <x v="0"/>
  </r>
  <r>
    <x v="1144"/>
    <s v="France"/>
    <s v="UU"/>
    <x v="0"/>
  </r>
  <r>
    <x v="837"/>
    <s v="Germany"/>
    <s v="RH"/>
    <x v="2"/>
  </r>
  <r>
    <x v="399"/>
    <s v="Germany"/>
    <s v="AH"/>
    <x v="0"/>
  </r>
  <r>
    <x v="1145"/>
    <s v="Germany"/>
    <s v="AH"/>
    <x v="0"/>
  </r>
  <r>
    <x v="659"/>
    <s v="Spain"/>
    <s v="AH"/>
    <x v="0"/>
  </r>
  <r>
    <x v="1029"/>
    <s v="UK"/>
    <s v="UU"/>
    <x v="0"/>
  </r>
  <r>
    <x v="979"/>
    <s v="UK"/>
    <s v="UU"/>
    <x v="0"/>
  </r>
  <r>
    <x v="1028"/>
    <s v="UK"/>
    <s v="PD"/>
    <x v="0"/>
  </r>
  <r>
    <x v="195"/>
    <s v="UK"/>
    <s v="DH"/>
    <x v="0"/>
  </r>
  <r>
    <x v="527"/>
    <s v="UK"/>
    <s v="DH"/>
    <x v="0"/>
  </r>
  <r>
    <x v="527"/>
    <s v="UK"/>
    <s v="UU"/>
    <x v="0"/>
  </r>
  <r>
    <x v="1076"/>
    <s v="UK"/>
    <s v="DH"/>
    <x v="0"/>
  </r>
  <r>
    <x v="1071"/>
    <s v="UK"/>
    <s v="UU"/>
    <x v="0"/>
  </r>
  <r>
    <x v="1146"/>
    <s v="UK"/>
    <s v="DH"/>
    <x v="0"/>
  </r>
  <r>
    <x v="164"/>
    <s v="Netherlands"/>
    <s v="DH"/>
    <x v="0"/>
  </r>
  <r>
    <x v="809"/>
    <s v="Netherlands"/>
    <s v="RH"/>
    <x v="2"/>
  </r>
  <r>
    <x v="870"/>
    <s v="Netherlands"/>
    <s v="UU"/>
    <x v="1"/>
  </r>
  <r>
    <x v="315"/>
    <s v="Netherlands"/>
    <s v="AH"/>
    <x v="0"/>
  </r>
  <r>
    <x v="315"/>
    <s v="Netherlands"/>
    <s v="AH"/>
    <x v="0"/>
  </r>
  <r>
    <x v="315"/>
    <s v="Netherlands"/>
    <s v="AH"/>
    <x v="0"/>
  </r>
  <r>
    <x v="869"/>
    <s v="Netherlands"/>
    <s v="UU"/>
    <x v="0"/>
  </r>
  <r>
    <x v="778"/>
    <s v="Norway"/>
    <s v="RH"/>
    <x v="2"/>
  </r>
  <r>
    <x v="778"/>
    <s v="Norway"/>
    <s v="RH"/>
    <x v="2"/>
  </r>
  <r>
    <x v="522"/>
    <s v="Norway"/>
    <s v="DH"/>
    <x v="0"/>
  </r>
  <r>
    <x v="530"/>
    <s v="Norway"/>
    <s v="DH"/>
    <x v="0"/>
  </r>
  <r>
    <x v="170"/>
    <s v="Norway"/>
    <s v="UU"/>
    <x v="0"/>
  </r>
  <r>
    <x v="1147"/>
    <s v="Norway"/>
    <s v="UU"/>
    <x v="0"/>
  </r>
  <r>
    <x v="991"/>
    <s v="Norway"/>
    <s v="AH"/>
    <x v="0"/>
  </r>
  <r>
    <x v="988"/>
    <s v="Norway"/>
    <s v="UU"/>
    <x v="0"/>
  </r>
  <r>
    <x v="965"/>
    <s v="Norway"/>
    <s v="AH"/>
    <x v="0"/>
  </r>
  <r>
    <x v="1098"/>
    <s v="Norway"/>
    <s v="PD"/>
    <x v="0"/>
  </r>
  <r>
    <x v="1148"/>
    <s v="Finland"/>
    <s v="UU"/>
    <x v="0"/>
  </r>
  <r>
    <x v="1149"/>
    <s v="Finland"/>
    <s v="AH"/>
    <x v="1"/>
  </r>
  <r>
    <x v="1150"/>
    <s v="Finland"/>
    <s v="PD"/>
    <x v="0"/>
  </r>
  <r>
    <x v="1123"/>
    <s v="Finland"/>
    <s v="UU"/>
    <x v="0"/>
  </r>
  <r>
    <x v="1151"/>
    <s v="Finland"/>
    <s v="AH"/>
    <x v="0"/>
  </r>
  <r>
    <x v="1152"/>
    <s v="Finland"/>
    <s v="DH"/>
    <x v="0"/>
  </r>
  <r>
    <x v="1153"/>
    <s v="Finland"/>
    <s v="AH"/>
    <x v="0"/>
  </r>
  <r>
    <x v="1154"/>
    <s v="Finland"/>
    <s v="DH"/>
    <x v="0"/>
  </r>
  <r>
    <x v="925"/>
    <s v="Finland"/>
    <s v="AH"/>
    <x v="0"/>
  </r>
  <r>
    <x v="925"/>
    <s v="Finland"/>
    <s v="AH"/>
    <x v="0"/>
  </r>
  <r>
    <x v="792"/>
    <s v="Finland"/>
    <s v="UU"/>
    <x v="0"/>
  </r>
  <r>
    <x v="92"/>
    <s v="Finland"/>
    <s v="AH"/>
    <x v="0"/>
  </r>
  <r>
    <x v="1102"/>
    <s v="Finland"/>
    <s v="DH"/>
    <x v="0"/>
  </r>
  <r>
    <x v="883"/>
    <s v="Finland"/>
    <s v="DH"/>
    <x v="0"/>
  </r>
  <r>
    <x v="883"/>
    <s v="Finland"/>
    <s v="DH"/>
    <x v="0"/>
  </r>
  <r>
    <x v="1155"/>
    <s v="Finland"/>
    <s v="AH"/>
    <x v="2"/>
  </r>
  <r>
    <x v="1087"/>
    <s v="Finland"/>
    <s v="DH"/>
    <x v="0"/>
  </r>
  <r>
    <x v="1"/>
    <s v="Finland"/>
    <s v="DH"/>
    <x v="0"/>
  </r>
  <r>
    <x v="1041"/>
    <s v="Finland"/>
    <s v="DH"/>
    <x v="0"/>
  </r>
  <r>
    <x v="1123"/>
    <s v="Finland"/>
    <s v="DH"/>
    <x v="0"/>
  </r>
  <r>
    <x v="1156"/>
    <s v="Finland"/>
    <s v="DH"/>
    <x v="0"/>
  </r>
  <r>
    <x v="713"/>
    <s v="Finland"/>
    <s v="AH"/>
    <x v="0"/>
  </r>
  <r>
    <x v="1157"/>
    <s v="Finland"/>
    <s v="DH"/>
    <x v="0"/>
  </r>
  <r>
    <x v="1158"/>
    <s v="Finland"/>
    <s v="DH"/>
    <x v="0"/>
  </r>
  <r>
    <x v="925"/>
    <s v="Finland"/>
    <s v="DH"/>
    <x v="0"/>
  </r>
  <r>
    <x v="1159"/>
    <s v="Finland"/>
    <s v="UU"/>
    <x v="0"/>
  </r>
  <r>
    <x v="1160"/>
    <s v="Finland"/>
    <s v="DH"/>
    <x v="0"/>
  </r>
  <r>
    <x v="1122"/>
    <s v="Finland"/>
    <s v="UU"/>
    <x v="0"/>
  </r>
  <r>
    <x v="488"/>
    <s v="Finland"/>
    <s v="UU"/>
    <x v="0"/>
  </r>
  <r>
    <x v="556"/>
    <s v="Sweden"/>
    <s v="UU"/>
    <x v="0"/>
  </r>
  <r>
    <x v="1161"/>
    <s v="Sweden"/>
    <s v="UU"/>
    <x v="0"/>
  </r>
  <r>
    <x v="1161"/>
    <s v="Sweden"/>
    <s v="DH"/>
    <x v="0"/>
  </r>
  <r>
    <x v="452"/>
    <s v="Sweden"/>
    <s v="AH"/>
    <x v="0"/>
  </r>
  <r>
    <x v="452"/>
    <s v="Sweden"/>
    <s v="AH"/>
    <x v="0"/>
  </r>
  <r>
    <x v="452"/>
    <s v="Sweden"/>
    <s v="UU"/>
    <x v="0"/>
  </r>
  <r>
    <x v="97"/>
    <s v="Sweden"/>
    <s v="AH"/>
    <x v="2"/>
  </r>
  <r>
    <x v="774"/>
    <s v="Sweden"/>
    <s v="DH"/>
    <x v="0"/>
  </r>
  <r>
    <x v="762"/>
    <s v="Sweden"/>
    <s v="UU"/>
    <x v="1"/>
  </r>
  <r>
    <x v="222"/>
    <s v="Sweden"/>
    <s v="UU"/>
    <x v="0"/>
  </r>
  <r>
    <x v="1162"/>
    <s v="Belgium"/>
    <s v="UU"/>
    <x v="0"/>
  </r>
  <r>
    <x v="283"/>
    <s v="Czech Republic"/>
    <s v="DH"/>
    <x v="0"/>
  </r>
  <r>
    <x v="664"/>
    <s v="Germany"/>
    <s v="UU"/>
    <x v="0"/>
  </r>
  <r>
    <x v="130"/>
    <s v="Germany"/>
    <s v="UU"/>
    <x v="0"/>
  </r>
  <r>
    <x v="1089"/>
    <s v="Germany"/>
    <s v="AH"/>
    <x v="0"/>
  </r>
  <r>
    <x v="613"/>
    <s v="Germany"/>
    <s v="DH"/>
    <x v="0"/>
  </r>
  <r>
    <x v="1163"/>
    <s v="Spain"/>
    <s v="PD"/>
    <x v="0"/>
  </r>
  <r>
    <x v="1164"/>
    <s v="Spain"/>
    <s v="UU"/>
    <x v="0"/>
  </r>
  <r>
    <x v="1165"/>
    <s v="Estonia"/>
    <s v="DH"/>
    <x v="0"/>
  </r>
  <r>
    <x v="546"/>
    <s v="UK"/>
    <s v="UU"/>
    <x v="0"/>
  </r>
  <r>
    <x v="1049"/>
    <s v="UK"/>
    <s v="AH"/>
    <x v="0"/>
  </r>
  <r>
    <x v="893"/>
    <s v="UK"/>
    <s v="UU"/>
    <x v="0"/>
  </r>
  <r>
    <x v="1166"/>
    <s v="UK"/>
    <s v="DH"/>
    <x v="0"/>
  </r>
  <r>
    <x v="1167"/>
    <s v="UK"/>
    <s v="UU"/>
    <x v="0"/>
  </r>
  <r>
    <x v="607"/>
    <s v="UK"/>
    <s v="UU"/>
    <x v="0"/>
  </r>
  <r>
    <x v="1168"/>
    <s v="UK"/>
    <s v="UU"/>
    <x v="0"/>
  </r>
  <r>
    <x v="1169"/>
    <s v="UK"/>
    <s v="UU"/>
    <x v="0"/>
  </r>
  <r>
    <x v="195"/>
    <s v="UK"/>
    <s v="DH"/>
    <x v="0"/>
  </r>
  <r>
    <x v="195"/>
    <s v="UK"/>
    <s v="DH"/>
    <x v="0"/>
  </r>
  <r>
    <x v="687"/>
    <s v="UK"/>
    <s v="UU"/>
    <x v="0"/>
  </r>
  <r>
    <x v="231"/>
    <s v="UK"/>
    <s v="PD"/>
    <x v="0"/>
  </r>
  <r>
    <x v="675"/>
    <s v="UK"/>
    <s v="DH"/>
    <x v="0"/>
  </r>
  <r>
    <x v="1170"/>
    <s v="UK"/>
    <s v="PD"/>
    <x v="0"/>
  </r>
  <r>
    <x v="1171"/>
    <s v="Eire"/>
    <s v="UU"/>
    <x v="0"/>
  </r>
  <r>
    <x v="102"/>
    <s v="Eire"/>
    <s v="AH"/>
    <x v="0"/>
  </r>
  <r>
    <x v="1172"/>
    <s v="UK"/>
    <s v="AH"/>
    <x v="0"/>
  </r>
  <r>
    <x v="870"/>
    <s v="Netherlands"/>
    <s v="UU"/>
    <x v="0"/>
  </r>
  <r>
    <x v="900"/>
    <s v="Netherlands"/>
    <s v="UU"/>
    <x v="1"/>
  </r>
  <r>
    <x v="870"/>
    <s v="Netherlands"/>
    <s v="UU"/>
    <x v="1"/>
  </r>
  <r>
    <x v="1173"/>
    <s v="Netherlands"/>
    <s v="DH"/>
    <x v="0"/>
  </r>
  <r>
    <x v="1174"/>
    <s v="Netherlands"/>
    <s v="UU"/>
    <x v="0"/>
  </r>
  <r>
    <x v="869"/>
    <s v="Netherlands"/>
    <s v="RH"/>
    <x v="2"/>
  </r>
  <r>
    <x v="930"/>
    <s v="Netherlands"/>
    <s v="UU"/>
    <x v="0"/>
  </r>
  <r>
    <x v="900"/>
    <s v="Netherlands"/>
    <s v="PD"/>
    <x v="0"/>
  </r>
  <r>
    <x v="285"/>
    <s v="Netherlands"/>
    <s v="UU"/>
    <x v="0"/>
  </r>
  <r>
    <x v="870"/>
    <s v="Netherlands"/>
    <s v="UU"/>
    <x v="1"/>
  </r>
  <r>
    <x v="1175"/>
    <s v="Netherlands"/>
    <s v="DH"/>
    <x v="0"/>
  </r>
  <r>
    <x v="870"/>
    <s v="Netherlands"/>
    <s v="UU"/>
    <x v="0"/>
  </r>
  <r>
    <x v="1055"/>
    <s v="Norway"/>
    <s v="RH"/>
    <x v="2"/>
  </r>
  <r>
    <x v="1055"/>
    <s v="Norway"/>
    <s v="RH"/>
    <x v="2"/>
  </r>
  <r>
    <x v="553"/>
    <s v="Finland"/>
    <s v="UU"/>
    <x v="0"/>
  </r>
  <r>
    <x v="790"/>
    <s v="Finland"/>
    <s v="UU"/>
    <x v="0"/>
  </r>
  <r>
    <x v="1150"/>
    <s v="Finland"/>
    <s v="AH"/>
    <x v="2"/>
  </r>
  <r>
    <x v="1160"/>
    <s v="Finland"/>
    <s v="AH"/>
    <x v="0"/>
  </r>
  <r>
    <x v="467"/>
    <s v="Finland"/>
    <s v="UU"/>
    <x v="0"/>
  </r>
  <r>
    <x v="1156"/>
    <s v="Finland"/>
    <s v="UU"/>
    <x v="0"/>
  </r>
  <r>
    <x v="1176"/>
    <s v="Finland"/>
    <s v="DH"/>
    <x v="0"/>
  </r>
  <r>
    <x v="1154"/>
    <s v="Finland"/>
    <s v="AH"/>
    <x v="0"/>
  </r>
  <r>
    <x v="946"/>
    <s v="Finland"/>
    <s v="UU"/>
    <x v="0"/>
  </r>
  <r>
    <x v="19"/>
    <s v="Finland"/>
    <s v="DH"/>
    <x v="0"/>
  </r>
  <r>
    <x v="351"/>
    <s v="Finland"/>
    <s v="UU"/>
    <x v="0"/>
  </r>
  <r>
    <x v="1177"/>
    <s v="Finland"/>
    <s v="AH"/>
    <x v="0"/>
  </r>
  <r>
    <x v="1059"/>
    <s v="Finland"/>
    <s v="UU"/>
    <x v="0"/>
  </r>
  <r>
    <x v="770"/>
    <s v="Finland"/>
    <s v="UU"/>
    <x v="0"/>
  </r>
  <r>
    <x v="882"/>
    <s v="Finland"/>
    <s v="UU"/>
    <x v="0"/>
  </r>
  <r>
    <x v="1178"/>
    <s v="Finland"/>
    <s v="UU"/>
    <x v="0"/>
  </r>
  <r>
    <x v="937"/>
    <s v="Finland"/>
    <s v="AH"/>
    <x v="0"/>
  </r>
  <r>
    <x v="1103"/>
    <s v="Finland"/>
    <s v="UU"/>
    <x v="1"/>
  </r>
  <r>
    <x v="1156"/>
    <s v="Finland"/>
    <s v="UU"/>
    <x v="0"/>
  </r>
  <r>
    <x v="92"/>
    <s v="Finland"/>
    <s v="UU"/>
    <x v="0"/>
  </r>
  <r>
    <x v="1011"/>
    <s v="Finland"/>
    <s v="AH"/>
    <x v="0"/>
  </r>
  <r>
    <x v="92"/>
    <s v="Finland"/>
    <s v="UU"/>
    <x v="0"/>
  </r>
  <r>
    <x v="703"/>
    <s v="Sweden"/>
    <s v="UU"/>
    <x v="0"/>
  </r>
  <r>
    <x v="1179"/>
    <s v="Sweden"/>
    <s v="UU"/>
    <x v="0"/>
  </r>
  <r>
    <x v="700"/>
    <s v="Sweden"/>
    <s v="AH"/>
    <x v="0"/>
  </r>
  <r>
    <x v="1142"/>
    <s v="Sweden"/>
    <s v="UU"/>
    <x v="0"/>
  </r>
  <r>
    <x v="870"/>
    <s v="Belgium"/>
    <s v="AH"/>
    <x v="0"/>
  </r>
  <r>
    <x v="1180"/>
    <s v="France"/>
    <s v="DH"/>
    <x v="0"/>
  </r>
  <r>
    <x v="963"/>
    <s v="Belgium"/>
    <s v="RH"/>
    <x v="2"/>
  </r>
  <r>
    <x v="963"/>
    <s v="Belgium"/>
    <s v="RH"/>
    <x v="2"/>
  </r>
  <r>
    <x v="217"/>
    <s v="Spain"/>
    <s v="PD"/>
    <x v="0"/>
  </r>
  <r>
    <x v="436"/>
    <s v="Estonia"/>
    <s v="UU"/>
    <x v="0"/>
  </r>
  <r>
    <x v="1097"/>
    <s v="UK"/>
    <s v="UU"/>
    <x v="0"/>
  </r>
  <r>
    <x v="504"/>
    <s v="UK"/>
    <s v="ND"/>
    <x v="0"/>
  </r>
  <r>
    <x v="504"/>
    <s v="UK"/>
    <s v="RH"/>
    <x v="0"/>
  </r>
  <r>
    <x v="1181"/>
    <s v="UK"/>
    <s v="AH"/>
    <x v="0"/>
  </r>
  <r>
    <x v="979"/>
    <s v="UK"/>
    <s v="UU"/>
    <x v="0"/>
  </r>
  <r>
    <x v="247"/>
    <s v="UK"/>
    <s v="RH"/>
    <x v="0"/>
  </r>
  <r>
    <x v="348"/>
    <s v="UK"/>
    <s v="AH"/>
    <x v="0"/>
  </r>
  <r>
    <x v="1097"/>
    <s v="UK"/>
    <s v="AH"/>
    <x v="0"/>
  </r>
  <r>
    <x v="649"/>
    <s v="UK"/>
    <s v="UU"/>
    <x v="0"/>
  </r>
  <r>
    <x v="1182"/>
    <s v="UK"/>
    <s v="UU"/>
    <x v="0"/>
  </r>
  <r>
    <x v="609"/>
    <s v="UK"/>
    <s v="AH"/>
    <x v="0"/>
  </r>
  <r>
    <x v="527"/>
    <s v="UK"/>
    <s v="UU"/>
    <x v="0"/>
  </r>
  <r>
    <x v="527"/>
    <s v="UK"/>
    <s v="AH"/>
    <x v="0"/>
  </r>
  <r>
    <x v="1183"/>
    <s v="UK"/>
    <s v="AH"/>
    <x v="0"/>
  </r>
  <r>
    <x v="1184"/>
    <s v="UK"/>
    <s v="PD"/>
    <x v="0"/>
  </r>
  <r>
    <x v="1128"/>
    <s v="UK"/>
    <s v="DH"/>
    <x v="0"/>
  </r>
  <r>
    <x v="1128"/>
    <s v="UK"/>
    <s v="DH"/>
    <x v="0"/>
  </r>
  <r>
    <x v="460"/>
    <s v="UK"/>
    <s v="UU"/>
    <x v="0"/>
  </r>
  <r>
    <x v="661"/>
    <s v="UK"/>
    <s v="RH"/>
    <x v="0"/>
  </r>
  <r>
    <x v="661"/>
    <s v="UK"/>
    <s v="RH"/>
    <x v="0"/>
  </r>
  <r>
    <x v="661"/>
    <s v="UK"/>
    <s v="RH"/>
    <x v="0"/>
  </r>
  <r>
    <x v="661"/>
    <s v="UK"/>
    <s v="RH"/>
    <x v="0"/>
  </r>
  <r>
    <x v="661"/>
    <s v="UK"/>
    <s v="RH"/>
    <x v="0"/>
  </r>
  <r>
    <x v="261"/>
    <s v="UK"/>
    <s v="UU"/>
    <x v="0"/>
  </r>
  <r>
    <x v="707"/>
    <s v="UK"/>
    <s v="RH"/>
    <x v="0"/>
  </r>
  <r>
    <x v="1015"/>
    <s v="UK"/>
    <s v="UU"/>
    <x v="0"/>
  </r>
  <r>
    <x v="215"/>
    <s v="UK"/>
    <s v="AH"/>
    <x v="0"/>
  </r>
  <r>
    <x v="981"/>
    <s v="UK"/>
    <s v="UU"/>
    <x v="0"/>
  </r>
  <r>
    <x v="844"/>
    <s v="Netherlands"/>
    <s v="UU"/>
    <x v="0"/>
  </r>
  <r>
    <x v="872"/>
    <s v="Netherlands"/>
    <s v="DH"/>
    <x v="0"/>
  </r>
  <r>
    <x v="872"/>
    <s v="Netherlands"/>
    <s v="DH"/>
    <x v="0"/>
  </r>
  <r>
    <x v="903"/>
    <s v="Netherlands"/>
    <s v="UU"/>
    <x v="0"/>
  </r>
  <r>
    <x v="869"/>
    <s v="Netherlands"/>
    <s v="UU"/>
    <x v="0"/>
  </r>
  <r>
    <x v="989"/>
    <s v="Netherlands"/>
    <s v="DH"/>
    <x v="0"/>
  </r>
  <r>
    <x v="963"/>
    <s v="Netherlands"/>
    <s v="UU"/>
    <x v="0"/>
  </r>
  <r>
    <x v="963"/>
    <s v="Netherlands"/>
    <s v="PD"/>
    <x v="0"/>
  </r>
  <r>
    <x v="1055"/>
    <s v="Norway"/>
    <s v="RH"/>
    <x v="2"/>
  </r>
  <r>
    <x v="1055"/>
    <s v="Norway"/>
    <s v="RH"/>
    <x v="2"/>
  </r>
  <r>
    <x v="1055"/>
    <s v="Norway"/>
    <s v="UU"/>
    <x v="0"/>
  </r>
  <r>
    <x v="463"/>
    <s v="Norway"/>
    <s v="RH"/>
    <x v="2"/>
  </r>
  <r>
    <x v="1185"/>
    <s v="Poland"/>
    <s v="ND"/>
    <x v="0"/>
  </r>
  <r>
    <x v="1185"/>
    <s v="Poland"/>
    <s v="UU"/>
    <x v="0"/>
  </r>
  <r>
    <x v="998"/>
    <s v="Finland"/>
    <s v="UU"/>
    <x v="0"/>
  </r>
  <r>
    <x v="109"/>
    <s v="Finland"/>
    <s v="UU"/>
    <x v="0"/>
  </r>
  <r>
    <x v="1138"/>
    <s v="Finland"/>
    <s v="UU"/>
    <x v="0"/>
  </r>
  <r>
    <x v="879"/>
    <s v="Finland"/>
    <s v="UU"/>
    <x v="1"/>
  </r>
  <r>
    <x v="467"/>
    <s v="Finland"/>
    <s v="PD"/>
    <x v="0"/>
  </r>
  <r>
    <x v="939"/>
    <s v="Finland"/>
    <s v="AH"/>
    <x v="0"/>
  </r>
  <r>
    <x v="881"/>
    <s v="Finland"/>
    <s v="DH"/>
    <x v="0"/>
  </r>
  <r>
    <x v="881"/>
    <s v="Finland"/>
    <s v="DH"/>
    <x v="0"/>
  </r>
  <r>
    <x v="654"/>
    <s v="Finland"/>
    <s v="UU"/>
    <x v="0"/>
  </r>
  <r>
    <x v="1186"/>
    <s v="Finland"/>
    <s v="PD"/>
    <x v="0"/>
  </r>
  <r>
    <x v="1187"/>
    <s v="Finland"/>
    <s v="AH"/>
    <x v="0"/>
  </r>
  <r>
    <x v="970"/>
    <s v="Finland"/>
    <s v="RH"/>
    <x v="2"/>
  </r>
  <r>
    <x v="1103"/>
    <s v="Finland"/>
    <s v="AH"/>
    <x v="0"/>
  </r>
  <r>
    <x v="1188"/>
    <s v="Finland"/>
    <s v="DH"/>
    <x v="0"/>
  </r>
  <r>
    <x v="172"/>
    <s v="Finland"/>
    <s v="PD"/>
    <x v="0"/>
  </r>
  <r>
    <x v="996"/>
    <s v="Finland"/>
    <s v="UU"/>
    <x v="0"/>
  </r>
  <r>
    <x v="1176"/>
    <s v="Finland"/>
    <s v="UU"/>
    <x v="0"/>
  </r>
  <r>
    <x v="1189"/>
    <s v="Finland"/>
    <s v="AH"/>
    <x v="0"/>
  </r>
  <r>
    <x v="1190"/>
    <s v="Finland"/>
    <s v="DH"/>
    <x v="0"/>
  </r>
  <r>
    <x v="28"/>
    <s v="Finland"/>
    <s v="DH"/>
    <x v="0"/>
  </r>
  <r>
    <x v="941"/>
    <s v="Finland"/>
    <s v="UU"/>
    <x v="0"/>
  </r>
  <r>
    <x v="1118"/>
    <s v="Finland"/>
    <s v="AH"/>
    <x v="0"/>
  </r>
  <r>
    <x v="1038"/>
    <s v="Finland"/>
    <s v="UU"/>
    <x v="0"/>
  </r>
  <r>
    <x v="970"/>
    <s v="Finland"/>
    <s v="RH"/>
    <x v="2"/>
  </r>
  <r>
    <x v="970"/>
    <s v="Finland"/>
    <s v="AH"/>
    <x v="0"/>
  </r>
  <r>
    <x v="1191"/>
    <s v="Finland"/>
    <s v="UU"/>
    <x v="0"/>
  </r>
  <r>
    <x v="1192"/>
    <s v="Finland"/>
    <s v="DH"/>
    <x v="0"/>
  </r>
  <r>
    <x v="92"/>
    <s v="Finland"/>
    <s v="UU"/>
    <x v="0"/>
  </r>
  <r>
    <x v="532"/>
    <s v="Finland"/>
    <s v="DH"/>
    <x v="0"/>
  </r>
  <r>
    <x v="999"/>
    <s v="Finland"/>
    <s v="RH"/>
    <x v="0"/>
  </r>
  <r>
    <x v="978"/>
    <s v="Finland"/>
    <s v="UU"/>
    <x v="0"/>
  </r>
  <r>
    <x v="1193"/>
    <s v="Finland"/>
    <s v="DH"/>
    <x v="0"/>
  </r>
  <r>
    <x v="1104"/>
    <s v="Finland"/>
    <s v="UU"/>
    <x v="0"/>
  </r>
  <r>
    <x v="1194"/>
    <s v="Finland"/>
    <s v="AH"/>
    <x v="0"/>
  </r>
  <r>
    <x v="1195"/>
    <s v="France"/>
    <s v="RH"/>
    <x v="0"/>
  </r>
  <r>
    <x v="970"/>
    <s v="Estonia"/>
    <s v="UU"/>
    <x v="0"/>
  </r>
  <r>
    <x v="1164"/>
    <s v="UK"/>
    <s v="UU"/>
    <x v="1"/>
  </r>
  <r>
    <x v="1181"/>
    <s v="UK"/>
    <s v="UU"/>
    <x v="0"/>
  </r>
  <r>
    <x v="1181"/>
    <s v="UK"/>
    <s v="PD"/>
    <x v="0"/>
  </r>
  <r>
    <x v="168"/>
    <s v="UK"/>
    <s v="UU"/>
    <x v="0"/>
  </r>
  <r>
    <x v="1074"/>
    <s v="UK"/>
    <s v="UU"/>
    <x v="0"/>
  </r>
  <r>
    <x v="610"/>
    <s v="UK"/>
    <s v="UU"/>
    <x v="1"/>
  </r>
  <r>
    <x v="678"/>
    <s v="UK"/>
    <s v="UU"/>
    <x v="0"/>
  </r>
  <r>
    <x v="1048"/>
    <s v="UK"/>
    <s v="AH"/>
    <x v="0"/>
  </r>
  <r>
    <x v="1196"/>
    <s v="UK"/>
    <s v="RH"/>
    <x v="0"/>
  </r>
  <r>
    <x v="1197"/>
    <s v="UK"/>
    <s v="ND"/>
    <x v="2"/>
  </r>
  <r>
    <x v="661"/>
    <s v="UK"/>
    <s v="RH"/>
    <x v="0"/>
  </r>
  <r>
    <x v="661"/>
    <s v="UK"/>
    <s v="RH"/>
    <x v="0"/>
  </r>
  <r>
    <x v="661"/>
    <s v="UK"/>
    <s v="RH"/>
    <x v="0"/>
  </r>
  <r>
    <x v="332"/>
    <s v="UK"/>
    <s v="RH"/>
    <x v="0"/>
  </r>
  <r>
    <x v="137"/>
    <s v="Norway"/>
    <s v="RH"/>
    <x v="0"/>
  </r>
  <r>
    <x v="413"/>
    <s v="Finland"/>
    <s v="AH"/>
    <x v="2"/>
  </r>
  <r>
    <x v="826"/>
    <s v="Finland"/>
    <s v="UU"/>
    <x v="0"/>
  </r>
  <r>
    <x v="119"/>
    <s v="Finland"/>
    <s v="AH"/>
    <x v="0"/>
  </r>
  <r>
    <x v="1106"/>
    <s v="Finland"/>
    <s v="DH"/>
    <x v="0"/>
  </r>
  <r>
    <x v="1198"/>
    <s v="Finland"/>
    <s v="AH"/>
    <x v="0"/>
  </r>
  <r>
    <x v="1198"/>
    <s v="Finland"/>
    <s v="AH"/>
    <x v="0"/>
  </r>
  <r>
    <x v="1198"/>
    <s v="Finland"/>
    <s v="AH"/>
    <x v="0"/>
  </r>
  <r>
    <x v="490"/>
    <s v="Finland"/>
    <s v="AH"/>
    <x v="0"/>
  </r>
  <r>
    <x v="881"/>
    <s v="Finland"/>
    <s v="AH"/>
    <x v="0"/>
  </r>
  <r>
    <x v="1199"/>
    <s v="Finland"/>
    <s v="AH"/>
    <x v="0"/>
  </r>
  <r>
    <x v="1200"/>
    <s v="Finland"/>
    <s v="DH"/>
    <x v="0"/>
  </r>
  <r>
    <x v="1201"/>
    <s v="Finland"/>
    <s v="UU"/>
    <x v="0"/>
  </r>
  <r>
    <x v="1202"/>
    <s v="Finland"/>
    <s v="RH"/>
    <x v="2"/>
  </r>
  <r>
    <x v="80"/>
    <s v="Finland"/>
    <s v="UU"/>
    <x v="0"/>
  </r>
  <r>
    <x v="1202"/>
    <s v="Finland"/>
    <s v="RH"/>
    <x v="2"/>
  </r>
  <r>
    <x v="1203"/>
    <s v="Finland"/>
    <s v="AH"/>
    <x v="0"/>
  </r>
  <r>
    <x v="1189"/>
    <s v="Finland"/>
    <s v="UU"/>
    <x v="0"/>
  </r>
  <r>
    <x v="1189"/>
    <s v="Finland"/>
    <s v="AH"/>
    <x v="0"/>
  </r>
  <r>
    <x v="698"/>
    <s v="Finland"/>
    <s v="RH"/>
    <x v="2"/>
  </r>
  <r>
    <x v="698"/>
    <s v="Finland"/>
    <s v="UU"/>
    <x v="0"/>
  </r>
  <r>
    <x v="1176"/>
    <s v="Finland"/>
    <s v="AH"/>
    <x v="0"/>
  </r>
  <r>
    <x v="1156"/>
    <s v="Finland"/>
    <s v="DH"/>
    <x v="0"/>
  </r>
  <r>
    <x v="1204"/>
    <s v="Finland"/>
    <s v="RH"/>
    <x v="0"/>
  </r>
  <r>
    <x v="1205"/>
    <s v="Finland"/>
    <s v="RH"/>
    <x v="2"/>
  </r>
  <r>
    <x v="1104"/>
    <s v="Finland"/>
    <s v="RH"/>
    <x v="2"/>
  </r>
  <r>
    <x v="1206"/>
    <s v="Finland"/>
    <s v="PD"/>
    <x v="0"/>
  </r>
  <r>
    <x v="1207"/>
    <s v="Finland"/>
    <s v="RH"/>
    <x v="0"/>
  </r>
  <r>
    <x v="19"/>
    <s v="Finland"/>
    <s v="UU"/>
    <x v="1"/>
  </r>
  <r>
    <x v="92"/>
    <s v="Finland"/>
    <s v="DH"/>
    <x v="0"/>
  </r>
  <r>
    <x v="1118"/>
    <s v="Finland"/>
    <s v="UU"/>
    <x v="0"/>
  </r>
  <r>
    <x v="43"/>
    <s v="Finland"/>
    <s v="UU"/>
    <x v="0"/>
  </r>
  <r>
    <x v="1208"/>
    <s v="Finland"/>
    <s v="DH"/>
    <x v="0"/>
  </r>
  <r>
    <x v="1209"/>
    <s v="Finland"/>
    <s v="UU"/>
    <x v="0"/>
  </r>
  <r>
    <x v="773"/>
    <s v="Finland"/>
    <s v="AH"/>
    <x v="0"/>
  </r>
  <r>
    <x v="1210"/>
    <s v="Finland"/>
    <s v="UU"/>
    <x v="1"/>
  </r>
  <r>
    <x v="1211"/>
    <s v="Belgium"/>
    <s v="RH"/>
    <x v="2"/>
  </r>
  <r>
    <x v="328"/>
    <s v="Czech Republic"/>
    <s v="UU"/>
    <x v="0"/>
  </r>
  <r>
    <x v="925"/>
    <s v="Estonia"/>
    <s v="RH"/>
    <x v="0"/>
  </r>
  <r>
    <x v="1181"/>
    <s v="UK"/>
    <s v="UU"/>
    <x v="0"/>
  </r>
  <r>
    <x v="1181"/>
    <s v="UK"/>
    <s v="UU"/>
    <x v="0"/>
  </r>
  <r>
    <x v="636"/>
    <s v="UK"/>
    <s v="DH"/>
    <x v="0"/>
  </r>
  <r>
    <x v="544"/>
    <s v="UK"/>
    <s v="UU"/>
    <x v="1"/>
  </r>
  <r>
    <x v="892"/>
    <s v="UK"/>
    <s v="UU"/>
    <x v="0"/>
  </r>
  <r>
    <x v="1097"/>
    <s v="UK"/>
    <s v="UU"/>
    <x v="0"/>
  </r>
  <r>
    <x v="890"/>
    <s v="UK"/>
    <s v="DH"/>
    <x v="0"/>
  </r>
  <r>
    <x v="566"/>
    <s v="UK"/>
    <s v="UU"/>
    <x v="0"/>
  </r>
  <r>
    <x v="108"/>
    <s v="UK"/>
    <s v="DH"/>
    <x v="0"/>
  </r>
  <r>
    <x v="48"/>
    <s v="UK"/>
    <s v="UU"/>
    <x v="0"/>
  </r>
  <r>
    <x v="544"/>
    <s v="UK"/>
    <s v="AH"/>
    <x v="0"/>
  </r>
  <r>
    <x v="544"/>
    <s v="UK"/>
    <s v="AH"/>
    <x v="0"/>
  </r>
  <r>
    <x v="639"/>
    <s v="UK"/>
    <s v="UU"/>
    <x v="0"/>
  </r>
  <r>
    <x v="544"/>
    <s v="UK"/>
    <s v="AH"/>
    <x v="0"/>
  </r>
  <r>
    <x v="740"/>
    <s v="UK"/>
    <s v="RH"/>
    <x v="0"/>
  </r>
  <r>
    <x v="1029"/>
    <s v="UK"/>
    <s v="DH"/>
    <x v="0"/>
  </r>
  <r>
    <x v="285"/>
    <s v="Netherlands"/>
    <s v="PD"/>
    <x v="0"/>
  </r>
  <r>
    <x v="869"/>
    <s v="Netherlands"/>
    <s v="AH"/>
    <x v="0"/>
  </r>
  <r>
    <x v="309"/>
    <s v="Norway"/>
    <s v="UU"/>
    <x v="0"/>
  </r>
  <r>
    <x v="490"/>
    <s v="Finland"/>
    <s v="AH"/>
    <x v="0"/>
  </r>
  <r>
    <x v="1189"/>
    <s v="Finland"/>
    <s v="AH"/>
    <x v="0"/>
  </r>
  <r>
    <x v="1176"/>
    <s v="Finland"/>
    <s v="RH"/>
    <x v="2"/>
  </r>
  <r>
    <x v="998"/>
    <s v="Finland"/>
    <s v="RH"/>
    <x v="2"/>
  </r>
  <r>
    <x v="935"/>
    <s v="Finland"/>
    <s v="UU"/>
    <x v="0"/>
  </r>
  <r>
    <x v="1193"/>
    <s v="Finland"/>
    <s v="DH"/>
    <x v="0"/>
  </r>
  <r>
    <x v="1087"/>
    <s v="Finland"/>
    <s v="AH"/>
    <x v="0"/>
  </r>
  <r>
    <x v="1212"/>
    <s v="Finland"/>
    <s v="DH"/>
    <x v="0"/>
  </r>
  <r>
    <x v="28"/>
    <s v="Finland"/>
    <s v="DH"/>
    <x v="0"/>
  </r>
  <r>
    <x v="1213"/>
    <s v="Finland"/>
    <s v="UU"/>
    <x v="0"/>
  </r>
  <r>
    <x v="1214"/>
    <s v="Finland"/>
    <s v="UU"/>
    <x v="0"/>
  </r>
  <r>
    <x v="1205"/>
    <s v="Finland"/>
    <s v="UU"/>
    <x v="0"/>
  </r>
  <r>
    <x v="881"/>
    <s v="Finland"/>
    <s v="UU"/>
    <x v="0"/>
  </r>
  <r>
    <x v="999"/>
    <s v="Finland"/>
    <s v="AH"/>
    <x v="0"/>
  </r>
  <r>
    <x v="941"/>
    <s v="Finland"/>
    <s v="UU"/>
    <x v="0"/>
  </r>
  <r>
    <x v="999"/>
    <s v="Finland"/>
    <s v="UU"/>
    <x v="0"/>
  </r>
  <r>
    <x v="1160"/>
    <s v="Finland"/>
    <s v="ND"/>
    <x v="0"/>
  </r>
  <r>
    <x v="1215"/>
    <s v="Finland"/>
    <s v="UU"/>
    <x v="0"/>
  </r>
  <r>
    <x v="1216"/>
    <s v="Finland"/>
    <s v="ND"/>
    <x v="0"/>
  </r>
  <r>
    <x v="1194"/>
    <s v="Finland"/>
    <s v="DH"/>
    <x v="2"/>
  </r>
  <r>
    <x v="1194"/>
    <s v="Finland"/>
    <s v="AH"/>
    <x v="0"/>
  </r>
  <r>
    <x v="1215"/>
    <s v="Finland"/>
    <s v="UU"/>
    <x v="0"/>
  </r>
  <r>
    <x v="1194"/>
    <s v="Finland"/>
    <s v="PD"/>
    <x v="0"/>
  </r>
  <r>
    <x v="1217"/>
    <s v="Finland"/>
    <s v="ND"/>
    <x v="0"/>
  </r>
  <r>
    <x v="322"/>
    <s v="Finland"/>
    <s v="UU"/>
    <x v="0"/>
  </r>
  <r>
    <x v="1194"/>
    <s v="Finland"/>
    <s v="DH"/>
    <x v="2"/>
  </r>
  <r>
    <x v="1078"/>
    <s v="Finland"/>
    <s v="UU"/>
    <x v="0"/>
  </r>
  <r>
    <x v="1209"/>
    <s v="Finland"/>
    <s v="AH"/>
    <x v="2"/>
  </r>
  <r>
    <x v="1218"/>
    <s v="Finland"/>
    <s v="PD"/>
    <x v="0"/>
  </r>
  <r>
    <x v="493"/>
    <s v="Finland"/>
    <s v="ND"/>
    <x v="0"/>
  </r>
  <r>
    <x v="493"/>
    <s v="Finland"/>
    <s v="UU"/>
    <x v="0"/>
  </r>
  <r>
    <x v="773"/>
    <s v="Finland"/>
    <s v="UU"/>
    <x v="0"/>
  </r>
  <r>
    <x v="773"/>
    <s v="Finland"/>
    <s v="UU"/>
    <x v="0"/>
  </r>
  <r>
    <x v="1108"/>
    <s v="Finland"/>
    <s v="AH"/>
    <x v="0"/>
  </r>
  <r>
    <x v="1160"/>
    <s v="Finland"/>
    <s v="UU"/>
    <x v="0"/>
  </r>
  <r>
    <x v="1138"/>
    <s v="Finland"/>
    <s v="ND"/>
    <x v="0"/>
  </r>
  <r>
    <x v="773"/>
    <s v="Finland"/>
    <s v="AH"/>
    <x v="0"/>
  </r>
  <r>
    <x v="977"/>
    <s v="Finland"/>
    <s v="DH"/>
    <x v="0"/>
  </r>
  <r>
    <x v="977"/>
    <s v="Finland"/>
    <s v="PD"/>
    <x v="0"/>
  </r>
  <r>
    <x v="92"/>
    <s v="Finland"/>
    <s v="AH"/>
    <x v="0"/>
  </r>
  <r>
    <x v="773"/>
    <s v="Finland"/>
    <s v="AH"/>
    <x v="0"/>
  </r>
  <r>
    <x v="773"/>
    <s v="Finland"/>
    <s v="UU"/>
    <x v="0"/>
  </r>
  <r>
    <x v="1176"/>
    <s v="Finland"/>
    <s v="AH"/>
    <x v="0"/>
  </r>
  <r>
    <x v="907"/>
    <s v="Finland"/>
    <s v="DH"/>
    <x v="2"/>
  </r>
  <r>
    <x v="1176"/>
    <s v="Finland"/>
    <s v="UU"/>
    <x v="0"/>
  </r>
  <r>
    <x v="1219"/>
    <s v="Finland"/>
    <s v="UU"/>
    <x v="0"/>
  </r>
  <r>
    <x v="1176"/>
    <s v="Finland"/>
    <s v="AH"/>
    <x v="2"/>
  </r>
  <r>
    <x v="1176"/>
    <s v="Finland"/>
    <s v="UU"/>
    <x v="0"/>
  </r>
  <r>
    <x v="490"/>
    <s v="Finland"/>
    <s v="AH"/>
    <x v="0"/>
  </r>
  <r>
    <x v="75"/>
    <s v="Sweden"/>
    <s v="UU"/>
    <x v="0"/>
  </r>
  <r>
    <x v="1220"/>
    <s v="UK"/>
    <s v="UU"/>
    <x v="0"/>
  </r>
  <r>
    <x v="892"/>
    <s v="UK"/>
    <s v="AH"/>
    <x v="0"/>
  </r>
  <r>
    <x v="527"/>
    <s v="UK"/>
    <s v="UU"/>
    <x v="0"/>
  </r>
  <r>
    <x v="332"/>
    <s v="UK"/>
    <s v="ND"/>
    <x v="0"/>
  </r>
  <r>
    <x v="639"/>
    <s v="UK"/>
    <s v="UU"/>
    <x v="0"/>
  </r>
  <r>
    <x v="332"/>
    <s v="UK"/>
    <s v="UU"/>
    <x v="0"/>
  </r>
  <r>
    <x v="386"/>
    <s v="UK"/>
    <s v="UU"/>
    <x v="0"/>
  </r>
  <r>
    <x v="1031"/>
    <s v="Netherlands"/>
    <s v="RH"/>
    <x v="2"/>
  </r>
  <r>
    <x v="1031"/>
    <s v="Netherlands"/>
    <s v="RH"/>
    <x v="2"/>
  </r>
  <r>
    <x v="819"/>
    <s v="Norway"/>
    <s v="UU"/>
    <x v="0"/>
  </r>
  <r>
    <x v="1221"/>
    <s v="Norway"/>
    <s v="UU"/>
    <x v="0"/>
  </r>
  <r>
    <x v="1004"/>
    <s v="Finland"/>
    <s v="UU"/>
    <x v="0"/>
  </r>
  <r>
    <x v="1158"/>
    <s v="Finland"/>
    <s v="DH"/>
    <x v="0"/>
  </r>
  <r>
    <x v="1217"/>
    <s v="Finland"/>
    <s v="UU"/>
    <x v="0"/>
  </r>
  <r>
    <x v="322"/>
    <s v="Finland"/>
    <s v="UU"/>
    <x v="0"/>
  </r>
  <r>
    <x v="1194"/>
    <s v="Finland"/>
    <s v="UU"/>
    <x v="0"/>
  </r>
  <r>
    <x v="1078"/>
    <s v="Finland"/>
    <s v="UU"/>
    <x v="0"/>
  </r>
  <r>
    <x v="1058"/>
    <s v="Finland"/>
    <s v="ND"/>
    <x v="0"/>
  </r>
  <r>
    <x v="970"/>
    <s v="Finland"/>
    <s v="RH"/>
    <x v="2"/>
  </r>
  <r>
    <x v="970"/>
    <s v="Finland"/>
    <s v="UU"/>
    <x v="0"/>
  </r>
  <r>
    <x v="663"/>
    <s v="Finland"/>
    <s v="UU"/>
    <x v="1"/>
  </r>
  <r>
    <x v="1222"/>
    <s v="Finland"/>
    <s v="AH"/>
    <x v="0"/>
  </r>
  <r>
    <x v="351"/>
    <s v="Finland"/>
    <s v="UU"/>
    <x v="0"/>
  </r>
  <r>
    <x v="1223"/>
    <s v="Finland"/>
    <s v="AH"/>
    <x v="0"/>
  </r>
  <r>
    <x v="1186"/>
    <s v="Finland"/>
    <s v="UU"/>
    <x v="0"/>
  </r>
  <r>
    <x v="1186"/>
    <s v="Finland"/>
    <s v="UU"/>
    <x v="0"/>
  </r>
  <r>
    <x v="1138"/>
    <s v="Finland"/>
    <s v="UU"/>
    <x v="0"/>
  </r>
  <r>
    <x v="450"/>
    <s v="Finland"/>
    <s v="DH"/>
    <x v="0"/>
  </r>
  <r>
    <x v="1157"/>
    <s v="Finland"/>
    <s v="UU"/>
    <x v="0"/>
  </r>
  <r>
    <x v="1163"/>
    <s v="Spain"/>
    <s v="PD"/>
    <x v="0"/>
  </r>
  <r>
    <x v="348"/>
    <s v="Morocco"/>
    <s v="UU"/>
    <x v="0"/>
  </r>
  <r>
    <x v="387"/>
    <s v="UK"/>
    <s v="AH"/>
    <x v="0"/>
  </r>
  <r>
    <x v="387"/>
    <s v="UK"/>
    <s v="AH"/>
    <x v="0"/>
  </r>
  <r>
    <x v="955"/>
    <s v="UK"/>
    <s v="AH"/>
    <x v="0"/>
  </r>
  <r>
    <x v="385"/>
    <s v="UK"/>
    <s v="RH"/>
    <x v="0"/>
  </r>
  <r>
    <x v="527"/>
    <s v="UK"/>
    <s v="UU"/>
    <x v="0"/>
  </r>
  <r>
    <x v="527"/>
    <s v="UK"/>
    <s v="UU"/>
    <x v="0"/>
  </r>
  <r>
    <x v="527"/>
    <s v="UK"/>
    <s v="UU"/>
    <x v="0"/>
  </r>
  <r>
    <x v="1170"/>
    <s v="UK"/>
    <s v="UU"/>
    <x v="0"/>
  </r>
  <r>
    <x v="1072"/>
    <s v="UK"/>
    <s v="ND"/>
    <x v="0"/>
  </r>
  <r>
    <x v="169"/>
    <s v="UK"/>
    <s v="UU"/>
    <x v="1"/>
  </r>
  <r>
    <x v="231"/>
    <s v="UK"/>
    <s v="UU"/>
    <x v="2"/>
  </r>
  <r>
    <x v="1224"/>
    <s v="UK"/>
    <s v="UU"/>
    <x v="1"/>
  </r>
  <r>
    <x v="386"/>
    <s v="UK"/>
    <s v="UU"/>
    <x v="0"/>
  </r>
  <r>
    <x v="1225"/>
    <s v="UK"/>
    <s v="AH"/>
    <x v="0"/>
  </r>
  <r>
    <x v="1048"/>
    <s v="UK"/>
    <s v="DH"/>
    <x v="0"/>
  </r>
  <r>
    <x v="527"/>
    <s v="UK"/>
    <s v="UU"/>
    <x v="0"/>
  </r>
  <r>
    <x v="527"/>
    <s v="UK"/>
    <s v="UU"/>
    <x v="0"/>
  </r>
  <r>
    <x v="527"/>
    <s v="UK"/>
    <s v="UU"/>
    <x v="0"/>
  </r>
  <r>
    <x v="1226"/>
    <s v="UK"/>
    <s v="DH"/>
    <x v="0"/>
  </r>
  <r>
    <x v="1227"/>
    <s v="Switzerland"/>
    <s v="UU"/>
    <x v="0"/>
  </r>
  <r>
    <x v="1031"/>
    <s v="Netherlands"/>
    <s v="RH"/>
    <x v="2"/>
  </r>
  <r>
    <x v="1031"/>
    <s v="Netherlands"/>
    <s v="RH"/>
    <x v="2"/>
  </r>
  <r>
    <x v="1228"/>
    <s v="Norway"/>
    <s v="PD"/>
    <x v="0"/>
  </r>
  <r>
    <x v="57"/>
    <s v="Norway"/>
    <s v="UU"/>
    <x v="0"/>
  </r>
  <r>
    <x v="29"/>
    <s v="Norway"/>
    <s v="AH"/>
    <x v="0"/>
  </r>
  <r>
    <x v="293"/>
    <s v="Poland"/>
    <s v="ND"/>
    <x v="0"/>
  </r>
  <r>
    <x v="943"/>
    <s v="Finland"/>
    <s v="DH"/>
    <x v="0"/>
  </r>
  <r>
    <x v="1155"/>
    <s v="Finland"/>
    <s v="AH"/>
    <x v="0"/>
  </r>
  <r>
    <x v="1229"/>
    <s v="Finland"/>
    <s v="DH"/>
    <x v="0"/>
  </r>
  <r>
    <x v="1214"/>
    <s v="Finland"/>
    <s v="RH"/>
    <x v="2"/>
  </r>
  <r>
    <x v="851"/>
    <s v="Finland"/>
    <s v="RH"/>
    <x v="2"/>
  </r>
  <r>
    <x v="925"/>
    <s v="Finland"/>
    <s v="AH"/>
    <x v="0"/>
  </r>
  <r>
    <x v="750"/>
    <s v="Finland"/>
    <s v="AH"/>
    <x v="0"/>
  </r>
  <r>
    <x v="999"/>
    <s v="Finland"/>
    <s v="ND"/>
    <x v="0"/>
  </r>
  <r>
    <x v="1209"/>
    <s v="Finland"/>
    <s v="ND"/>
    <x v="0"/>
  </r>
  <r>
    <x v="1203"/>
    <s v="Finland"/>
    <s v="AH"/>
    <x v="0"/>
  </r>
  <r>
    <x v="698"/>
    <s v="Finland"/>
    <s v="AH"/>
    <x v="0"/>
  </r>
  <r>
    <x v="698"/>
    <s v="Finland"/>
    <s v="AH"/>
    <x v="0"/>
  </r>
  <r>
    <x v="1176"/>
    <s v="Finland"/>
    <s v="AH"/>
    <x v="0"/>
  </r>
  <r>
    <x v="1157"/>
    <s v="Finland"/>
    <s v="ND"/>
    <x v="0"/>
  </r>
  <r>
    <x v="621"/>
    <s v="Finland"/>
    <s v="UU"/>
    <x v="1"/>
  </r>
  <r>
    <x v="1176"/>
    <s v="Finland"/>
    <s v="AH"/>
    <x v="0"/>
  </r>
  <r>
    <x v="712"/>
    <s v="Finland"/>
    <s v="PD"/>
    <x v="0"/>
  </r>
  <r>
    <x v="1230"/>
    <s v="Finland"/>
    <s v="DH"/>
    <x v="0"/>
  </r>
  <r>
    <x v="1157"/>
    <s v="Finland"/>
    <s v="UU"/>
    <x v="0"/>
  </r>
  <r>
    <x v="1219"/>
    <s v="Finland"/>
    <s v="UU"/>
    <x v="0"/>
  </r>
  <r>
    <x v="1143"/>
    <s v="Sweden"/>
    <s v="UU"/>
    <x v="0"/>
  </r>
  <r>
    <x v="527"/>
    <s v="UK"/>
    <s v="UU"/>
    <x v="0"/>
  </r>
  <r>
    <x v="898"/>
    <s v="UK"/>
    <s v="UU"/>
    <x v="2"/>
  </r>
  <r>
    <x v="1231"/>
    <s v="UK"/>
    <s v="DH"/>
    <x v="0"/>
  </r>
  <r>
    <x v="529"/>
    <s v="UK"/>
    <s v="RH"/>
    <x v="0"/>
  </r>
  <r>
    <x v="219"/>
    <s v="UK"/>
    <s v="PD"/>
    <x v="0"/>
  </r>
  <r>
    <x v="1232"/>
    <s v="UK"/>
    <s v="UU"/>
    <x v="0"/>
  </r>
  <r>
    <x v="169"/>
    <s v="UK"/>
    <s v="UU"/>
    <x v="0"/>
  </r>
  <r>
    <x v="892"/>
    <s v="UK"/>
    <s v="AH"/>
    <x v="0"/>
  </r>
  <r>
    <x v="892"/>
    <s v="UK"/>
    <s v="AH"/>
    <x v="0"/>
  </r>
  <r>
    <x v="892"/>
    <s v="UK"/>
    <s v="UU"/>
    <x v="0"/>
  </r>
  <r>
    <x v="1233"/>
    <s v="UK"/>
    <s v="AH"/>
    <x v="0"/>
  </r>
  <r>
    <x v="900"/>
    <s v="Netherlands"/>
    <s v="PD"/>
    <x v="1"/>
  </r>
  <r>
    <x v="1234"/>
    <s v="Norway"/>
    <s v="PD"/>
    <x v="0"/>
  </r>
  <r>
    <x v="696"/>
    <s v="Norway"/>
    <s v="DH"/>
    <x v="0"/>
  </r>
  <r>
    <x v="203"/>
    <s v="Norway"/>
    <s v="UU"/>
    <x v="0"/>
  </r>
  <r>
    <x v="3"/>
    <s v="Norway"/>
    <s v="UU"/>
    <x v="0"/>
  </r>
  <r>
    <x v="511"/>
    <s v="Finland"/>
    <s v="UU"/>
    <x v="0"/>
  </r>
  <r>
    <x v="1155"/>
    <s v="Finland"/>
    <s v="UU"/>
    <x v="0"/>
  </r>
  <r>
    <x v="849"/>
    <s v="Finland"/>
    <s v="RH"/>
    <x v="2"/>
  </r>
  <r>
    <x v="1235"/>
    <s v="Finland"/>
    <s v="UU"/>
    <x v="1"/>
  </r>
  <r>
    <x v="1236"/>
    <s v="Finland"/>
    <s v="UU"/>
    <x v="0"/>
  </r>
  <r>
    <x v="925"/>
    <s v="Finland"/>
    <s v="UU"/>
    <x v="0"/>
  </r>
  <r>
    <x v="1087"/>
    <s v="Finland"/>
    <s v="AH"/>
    <x v="0"/>
  </r>
  <r>
    <x v="1209"/>
    <s v="Finland"/>
    <s v="UU"/>
    <x v="0"/>
  </r>
  <r>
    <x v="996"/>
    <s v="Finland"/>
    <s v="UU"/>
    <x v="1"/>
  </r>
  <r>
    <x v="909"/>
    <s v="Finland"/>
    <s v="UU"/>
    <x v="0"/>
  </r>
  <r>
    <x v="909"/>
    <s v="Finland"/>
    <s v="AH"/>
    <x v="0"/>
  </r>
  <r>
    <x v="881"/>
    <s v="Finland"/>
    <s v="UU"/>
    <x v="0"/>
  </r>
  <r>
    <x v="1209"/>
    <s v="Finland"/>
    <s v="AH"/>
    <x v="0"/>
  </r>
  <r>
    <x v="1237"/>
    <s v="Finland"/>
    <s v="UU"/>
    <x v="0"/>
  </r>
  <r>
    <x v="796"/>
    <s v="Finland"/>
    <s v="UU"/>
    <x v="0"/>
  </r>
  <r>
    <x v="1176"/>
    <s v="Finland"/>
    <s v="DH"/>
    <x v="0"/>
  </r>
  <r>
    <x v="572"/>
    <s v="Finland"/>
    <s v="DH"/>
    <x v="0"/>
  </r>
  <r>
    <x v="1152"/>
    <s v="Finland"/>
    <s v="AH"/>
    <x v="0"/>
  </r>
  <r>
    <x v="1081"/>
    <s v="Finland"/>
    <s v="AH"/>
    <x v="0"/>
  </r>
  <r>
    <x v="1081"/>
    <s v="Finland"/>
    <s v="AH"/>
    <x v="0"/>
  </r>
  <r>
    <x v="1161"/>
    <s v="Sweden"/>
    <s v="UU"/>
    <x v="0"/>
  </r>
  <r>
    <x v="1238"/>
    <s v="Czech Republic"/>
    <s v="HH"/>
    <x v="0"/>
  </r>
  <r>
    <x v="594"/>
    <s v="Austria"/>
    <s v="PD"/>
    <x v="0"/>
  </r>
  <r>
    <x v="350"/>
    <s v="UK"/>
    <s v="AH"/>
    <x v="0"/>
  </r>
  <r>
    <x v="1239"/>
    <s v="UK"/>
    <s v="DH"/>
    <x v="0"/>
  </r>
  <r>
    <x v="1240"/>
    <s v="UK"/>
    <s v="UU"/>
    <x v="0"/>
  </r>
  <r>
    <x v="1170"/>
    <s v="UK"/>
    <s v="UU"/>
    <x v="0"/>
  </r>
  <r>
    <x v="955"/>
    <s v="UK"/>
    <s v="UU"/>
    <x v="1"/>
  </r>
  <r>
    <x v="1241"/>
    <s v="UK"/>
    <s v="DH"/>
    <x v="0"/>
  </r>
  <r>
    <x v="527"/>
    <s v="UK"/>
    <s v="UU"/>
    <x v="0"/>
  </r>
  <r>
    <x v="386"/>
    <s v="UK"/>
    <s v="AH"/>
    <x v="0"/>
  </r>
  <r>
    <x v="765"/>
    <s v="UK"/>
    <s v="DH"/>
    <x v="0"/>
  </r>
  <r>
    <x v="156"/>
    <s v="UK"/>
    <s v="UU"/>
    <x v="0"/>
  </r>
  <r>
    <x v="1242"/>
    <s v="UK"/>
    <s v="RH"/>
    <x v="0"/>
  </r>
  <r>
    <x v="871"/>
    <s v="Netherlands"/>
    <s v="DH"/>
    <x v="0"/>
  </r>
  <r>
    <x v="870"/>
    <s v="Netherlands"/>
    <s v="RH"/>
    <x v="0"/>
  </r>
  <r>
    <x v="1243"/>
    <s v="Finland"/>
    <s v="DH"/>
    <x v="0"/>
  </r>
  <r>
    <x v="1215"/>
    <s v="Finland"/>
    <s v="DH"/>
    <x v="0"/>
  </r>
  <r>
    <x v="572"/>
    <s v="Finland"/>
    <s v="UU"/>
    <x v="0"/>
  </r>
  <r>
    <x v="92"/>
    <s v="Finland"/>
    <s v="DH"/>
    <x v="0"/>
  </r>
  <r>
    <x v="1160"/>
    <s v="Finland"/>
    <s v="UU"/>
    <x v="0"/>
  </r>
  <r>
    <x v="1160"/>
    <s v="Finland"/>
    <s v="UU"/>
    <x v="0"/>
  </r>
  <r>
    <x v="1138"/>
    <s v="Finland"/>
    <s v="UU"/>
    <x v="0"/>
  </r>
  <r>
    <x v="1138"/>
    <s v="Finland"/>
    <s v="ND"/>
    <x v="0"/>
  </r>
  <r>
    <x v="1138"/>
    <s v="Finland"/>
    <s v="AH"/>
    <x v="0"/>
  </r>
  <r>
    <x v="1038"/>
    <s v="Finland"/>
    <s v="UU"/>
    <x v="0"/>
  </r>
  <r>
    <x v="1244"/>
    <s v="Finland"/>
    <s v="UU"/>
    <x v="0"/>
  </r>
  <r>
    <x v="1176"/>
    <s v="Finland"/>
    <s v="AH"/>
    <x v="0"/>
  </r>
  <r>
    <x v="1104"/>
    <s v="Finland"/>
    <s v="AH"/>
    <x v="0"/>
  </r>
  <r>
    <x v="1157"/>
    <s v="Finland"/>
    <s v="DH"/>
    <x v="0"/>
  </r>
  <r>
    <x v="1245"/>
    <s v="Finland"/>
    <s v="DH"/>
    <x v="0"/>
  </r>
  <r>
    <x v="698"/>
    <s v="Finland"/>
    <s v="UU"/>
    <x v="0"/>
  </r>
  <r>
    <x v="1205"/>
    <s v="Finland"/>
    <s v="DH"/>
    <x v="0"/>
  </r>
  <r>
    <x v="746"/>
    <s v="Finland"/>
    <s v="DH"/>
    <x v="0"/>
  </r>
  <r>
    <x v="1081"/>
    <s v="Finland"/>
    <s v="PD"/>
    <x v="0"/>
  </r>
  <r>
    <x v="1081"/>
    <s v="Finland"/>
    <s v="DH"/>
    <x v="0"/>
  </r>
  <r>
    <x v="1246"/>
    <s v="Sweden"/>
    <s v="UU"/>
    <x v="0"/>
  </r>
  <r>
    <x v="212"/>
    <s v="Sweden"/>
    <s v="PD"/>
    <x v="1"/>
  </r>
  <r>
    <x v="25"/>
    <s v="Germany"/>
    <s v="ND"/>
    <x v="0"/>
  </r>
  <r>
    <x v="25"/>
    <s v="Germany"/>
    <s v="ND"/>
    <x v="0"/>
  </r>
  <r>
    <x v="25"/>
    <s v="Germany"/>
    <s v="ND"/>
    <x v="0"/>
  </r>
  <r>
    <x v="25"/>
    <s v="Germany"/>
    <s v="ND"/>
    <x v="0"/>
  </r>
  <r>
    <x v="25"/>
    <s v="Germany"/>
    <s v="ND"/>
    <x v="0"/>
  </r>
  <r>
    <x v="925"/>
    <s v="Estonia"/>
    <s v="AH"/>
    <x v="0"/>
  </r>
  <r>
    <x v="527"/>
    <s v="UK"/>
    <s v="UU"/>
    <x v="0"/>
  </r>
  <r>
    <x v="527"/>
    <s v="UK"/>
    <s v="UU"/>
    <x v="0"/>
  </r>
  <r>
    <x v="527"/>
    <s v="UK"/>
    <s v="AH"/>
    <x v="0"/>
  </r>
  <r>
    <x v="527"/>
    <s v="UK"/>
    <s v="UU"/>
    <x v="0"/>
  </r>
  <r>
    <x v="527"/>
    <s v="UK"/>
    <s v="UU"/>
    <x v="0"/>
  </r>
  <r>
    <x v="527"/>
    <s v="UK"/>
    <s v="UU"/>
    <x v="0"/>
  </r>
  <r>
    <x v="1197"/>
    <s v="UK"/>
    <s v="UU"/>
    <x v="0"/>
  </r>
  <r>
    <x v="952"/>
    <s v="UK"/>
    <s v="UU"/>
    <x v="0"/>
  </r>
  <r>
    <x v="387"/>
    <s v="UK"/>
    <s v="DH"/>
    <x v="0"/>
  </r>
  <r>
    <x v="114"/>
    <s v="UK"/>
    <s v="DH"/>
    <x v="0"/>
  </r>
  <r>
    <x v="1076"/>
    <s v="UK"/>
    <s v="AH"/>
    <x v="0"/>
  </r>
  <r>
    <x v="114"/>
    <s v="UK"/>
    <s v="DH"/>
    <x v="0"/>
  </r>
  <r>
    <x v="1247"/>
    <s v="Switzerland"/>
    <s v="UU"/>
    <x v="0"/>
  </r>
  <r>
    <x v="630"/>
    <s v="Croatia"/>
    <s v="DH"/>
    <x v="0"/>
  </r>
  <r>
    <x v="991"/>
    <s v="Norway"/>
    <s v="UU"/>
    <x v="1"/>
  </r>
  <r>
    <x v="1221"/>
    <s v="Norway"/>
    <s v="UU"/>
    <x v="0"/>
  </r>
  <r>
    <x v="171"/>
    <s v="Finland"/>
    <s v="PD"/>
    <x v="0"/>
  </r>
  <r>
    <x v="1248"/>
    <s v="Finland"/>
    <s v="DH"/>
    <x v="2"/>
  </r>
  <r>
    <x v="1189"/>
    <s v="Finland"/>
    <s v="AH"/>
    <x v="0"/>
  </r>
  <r>
    <x v="1203"/>
    <s v="Finland"/>
    <s v="UU"/>
    <x v="0"/>
  </r>
  <r>
    <x v="1081"/>
    <s v="Finland"/>
    <s v="DH"/>
    <x v="0"/>
  </r>
  <r>
    <x v="1135"/>
    <s v="Finland"/>
    <s v="DH"/>
    <x v="0"/>
  </r>
  <r>
    <x v="1249"/>
    <s v="Finland"/>
    <s v="AH"/>
    <x v="0"/>
  </r>
  <r>
    <x v="465"/>
    <s v="Finland"/>
    <s v="UU"/>
    <x v="0"/>
  </r>
  <r>
    <x v="1202"/>
    <s v="Finland"/>
    <s v="UU"/>
    <x v="0"/>
  </r>
  <r>
    <x v="1156"/>
    <s v="Finland"/>
    <s v="ND"/>
    <x v="0"/>
  </r>
  <r>
    <x v="939"/>
    <s v="Finland"/>
    <s v="AH"/>
    <x v="0"/>
  </r>
  <r>
    <x v="909"/>
    <s v="Finland"/>
    <s v="UU"/>
    <x v="0"/>
  </r>
  <r>
    <x v="1250"/>
    <s v="Finland"/>
    <s v="UU"/>
    <x v="0"/>
  </r>
  <r>
    <x v="1250"/>
    <s v="Finland"/>
    <s v="AH"/>
    <x v="0"/>
  </r>
  <r>
    <x v="1251"/>
    <s v="Germany"/>
    <s v="UU"/>
    <x v="1"/>
  </r>
  <r>
    <x v="569"/>
    <s v="Germany"/>
    <s v="AH"/>
    <x v="0"/>
  </r>
  <r>
    <x v="1252"/>
    <s v="UK"/>
    <s v="DH"/>
    <x v="0"/>
  </r>
  <r>
    <x v="527"/>
    <s v="UK"/>
    <s v="UU"/>
    <x v="0"/>
  </r>
  <r>
    <x v="527"/>
    <s v="UK"/>
    <s v="UU"/>
    <x v="0"/>
  </r>
  <r>
    <x v="1072"/>
    <s v="UK"/>
    <s v="DH"/>
    <x v="0"/>
  </r>
  <r>
    <x v="1057"/>
    <s v="Poland"/>
    <s v="UU"/>
    <x v="0"/>
  </r>
  <r>
    <x v="1203"/>
    <s v="Finland"/>
    <s v="DH"/>
    <x v="0"/>
  </r>
  <r>
    <x v="351"/>
    <s v="Finland"/>
    <s v="UU"/>
    <x v="0"/>
  </r>
  <r>
    <x v="493"/>
    <s v="Finland"/>
    <s v="UU"/>
    <x v="0"/>
  </r>
  <r>
    <x v="1253"/>
    <s v="Finland"/>
    <s v="AH"/>
    <x v="0"/>
  </r>
  <r>
    <x v="1254"/>
    <s v="Finland"/>
    <s v="DH"/>
    <x v="0"/>
  </r>
  <r>
    <x v="1255"/>
    <s v="Finland"/>
    <s v="DH"/>
    <x v="0"/>
  </r>
  <r>
    <x v="351"/>
    <s v="Finland"/>
    <s v="RH"/>
    <x v="2"/>
  </r>
  <r>
    <x v="1138"/>
    <s v="Finland"/>
    <s v="AH"/>
    <x v="0"/>
  </r>
  <r>
    <x v="996"/>
    <s v="Finland"/>
    <s v="UU"/>
    <x v="0"/>
  </r>
  <r>
    <x v="1123"/>
    <s v="Finland"/>
    <s v="UU"/>
    <x v="0"/>
  </r>
  <r>
    <x v="1256"/>
    <s v="Finland"/>
    <s v="UU"/>
    <x v="0"/>
  </r>
  <r>
    <x v="196"/>
    <s v="Finland"/>
    <s v="UU"/>
    <x v="0"/>
  </r>
  <r>
    <x v="1084"/>
    <s v="Finland"/>
    <s v="UU"/>
    <x v="0"/>
  </r>
  <r>
    <x v="1084"/>
    <s v="Finland"/>
    <s v="AH"/>
    <x v="0"/>
  </r>
  <r>
    <x v="1257"/>
    <s v="Finland"/>
    <s v="AH"/>
    <x v="0"/>
  </r>
  <r>
    <x v="1203"/>
    <s v="Finland"/>
    <s v="PD"/>
    <x v="0"/>
  </r>
  <r>
    <x v="1258"/>
    <s v="Sweden"/>
    <s v="UU"/>
    <x v="0"/>
  </r>
  <r>
    <x v="166"/>
    <s v="Sweden"/>
    <s v="DH"/>
    <x v="0"/>
  </r>
  <r>
    <x v="112"/>
    <s v="Germany"/>
    <s v="UU"/>
    <x v="0"/>
  </r>
  <r>
    <x v="1128"/>
    <s v="UK"/>
    <s v="DH"/>
    <x v="0"/>
  </r>
  <r>
    <x v="863"/>
    <s v="UK"/>
    <s v="DH"/>
    <x v="0"/>
  </r>
  <r>
    <x v="1259"/>
    <s v="UK"/>
    <s v="DH"/>
    <x v="0"/>
  </r>
  <r>
    <x v="158"/>
    <s v="Netherlands"/>
    <s v="UU"/>
    <x v="1"/>
  </r>
  <r>
    <x v="1260"/>
    <s v="Netherlands"/>
    <s v="DH"/>
    <x v="2"/>
  </r>
  <r>
    <x v="1260"/>
    <s v="Netherlands"/>
    <s v="AH"/>
    <x v="0"/>
  </r>
  <r>
    <x v="1260"/>
    <s v="Netherlands"/>
    <s v="DH"/>
    <x v="2"/>
  </r>
  <r>
    <x v="1079"/>
    <s v="Netherlands"/>
    <s v="UU"/>
    <x v="2"/>
  </r>
  <r>
    <x v="549"/>
    <s v="Netherlands"/>
    <s v="DH"/>
    <x v="2"/>
  </r>
  <r>
    <x v="549"/>
    <s v="Netherlands"/>
    <s v="DH"/>
    <x v="2"/>
  </r>
  <r>
    <x v="1079"/>
    <s v="Netherlands"/>
    <s v="DH"/>
    <x v="2"/>
  </r>
  <r>
    <x v="1260"/>
    <s v="Netherlands"/>
    <s v="DH"/>
    <x v="2"/>
  </r>
  <r>
    <x v="1260"/>
    <s v="Netherlands"/>
    <s v="DH"/>
    <x v="2"/>
  </r>
  <r>
    <x v="549"/>
    <s v="Netherlands"/>
    <s v="DH"/>
    <x v="2"/>
  </r>
  <r>
    <x v="1079"/>
    <s v="Netherlands"/>
    <s v="UU"/>
    <x v="0"/>
  </r>
  <r>
    <x v="1079"/>
    <s v="Netherlands"/>
    <s v="DH"/>
    <x v="2"/>
  </r>
  <r>
    <x v="1261"/>
    <s v="Netherlands"/>
    <s v="DH"/>
    <x v="2"/>
  </r>
  <r>
    <x v="830"/>
    <s v="Netherlands"/>
    <s v="AH"/>
    <x v="0"/>
  </r>
  <r>
    <x v="1260"/>
    <s v="Netherlands"/>
    <s v="DH"/>
    <x v="2"/>
  </r>
  <r>
    <x v="1260"/>
    <s v="Netherlands"/>
    <s v="DH"/>
    <x v="2"/>
  </r>
  <r>
    <x v="1261"/>
    <s v="Netherlands"/>
    <s v="DH"/>
    <x v="2"/>
  </r>
  <r>
    <x v="1261"/>
    <s v="Netherlands"/>
    <s v="DH"/>
    <x v="2"/>
  </r>
  <r>
    <x v="68"/>
    <s v="Netherlands"/>
    <s v="UU"/>
    <x v="0"/>
  </r>
  <r>
    <x v="728"/>
    <s v="Netherlands"/>
    <s v="DH"/>
    <x v="2"/>
  </r>
  <r>
    <x v="679"/>
    <s v="Netherlands"/>
    <s v="DH"/>
    <x v="2"/>
  </r>
  <r>
    <x v="679"/>
    <s v="Netherlands"/>
    <s v="UU"/>
    <x v="0"/>
  </r>
  <r>
    <x v="1262"/>
    <s v="Netherlands"/>
    <s v="PD"/>
    <x v="0"/>
  </r>
  <r>
    <x v="1262"/>
    <s v="Netherlands"/>
    <s v="PD"/>
    <x v="0"/>
  </r>
  <r>
    <x v="19"/>
    <s v="Norway"/>
    <s v="UU"/>
    <x v="0"/>
  </r>
  <r>
    <x v="509"/>
    <s v="Finland"/>
    <s v="PD"/>
    <x v="0"/>
  </r>
  <r>
    <x v="1263"/>
    <s v="Finland"/>
    <s v="PD"/>
    <x v="0"/>
  </r>
  <r>
    <x v="1264"/>
    <s v="Finland"/>
    <s v="AH"/>
    <x v="0"/>
  </r>
  <r>
    <x v="1249"/>
    <s v="Finland"/>
    <s v="UU"/>
    <x v="0"/>
  </r>
  <r>
    <x v="824"/>
    <s v="Finland"/>
    <s v="UU"/>
    <x v="0"/>
  </r>
  <r>
    <x v="1106"/>
    <s v="Finland"/>
    <s v="AH"/>
    <x v="0"/>
  </r>
  <r>
    <x v="1155"/>
    <s v="Finland"/>
    <s v="DH"/>
    <x v="0"/>
  </r>
  <r>
    <x v="870"/>
    <s v="Belgium"/>
    <s v="UU"/>
    <x v="0"/>
  </r>
  <r>
    <x v="1265"/>
    <s v="Czech Republic"/>
    <s v="RH"/>
    <x v="2"/>
  </r>
  <r>
    <x v="1265"/>
    <s v="Czech Republic"/>
    <s v="UU"/>
    <x v="0"/>
  </r>
  <r>
    <x v="280"/>
    <s v="Czech Republic"/>
    <s v="DH"/>
    <x v="0"/>
  </r>
  <r>
    <x v="100"/>
    <s v="Germany"/>
    <s v="DH"/>
    <x v="2"/>
  </r>
  <r>
    <x v="100"/>
    <s v="Germany"/>
    <s v="UU"/>
    <x v="0"/>
  </r>
  <r>
    <x v="749"/>
    <s v="Netherlands"/>
    <s v="UU"/>
    <x v="0"/>
  </r>
  <r>
    <x v="787"/>
    <s v="Netherlands"/>
    <s v="AH"/>
    <x v="0"/>
  </r>
  <r>
    <x v="934"/>
    <s v="Netherlands"/>
    <s v="UU"/>
    <x v="1"/>
  </r>
  <r>
    <x v="1079"/>
    <s v="Netherlands"/>
    <s v="PD"/>
    <x v="2"/>
  </r>
  <r>
    <x v="1079"/>
    <s v="Netherlands"/>
    <s v="DH"/>
    <x v="2"/>
  </r>
  <r>
    <x v="679"/>
    <s v="Netherlands"/>
    <s v="DH"/>
    <x v="2"/>
  </r>
  <r>
    <x v="679"/>
    <s v="Netherlands"/>
    <s v="DH"/>
    <x v="2"/>
  </r>
  <r>
    <x v="679"/>
    <s v="Netherlands"/>
    <s v="DH"/>
    <x v="2"/>
  </r>
  <r>
    <x v="830"/>
    <s v="Netherlands"/>
    <s v="DH"/>
    <x v="2"/>
  </r>
  <r>
    <x v="1266"/>
    <s v="Netherlands"/>
    <s v="DH"/>
    <x v="2"/>
  </r>
  <r>
    <x v="1267"/>
    <s v="Netherlands"/>
    <s v="DH"/>
    <x v="2"/>
  </r>
  <r>
    <x v="1260"/>
    <s v="Netherlands"/>
    <s v="DH"/>
    <x v="2"/>
  </r>
  <r>
    <x v="1079"/>
    <s v="Netherlands"/>
    <s v="UU"/>
    <x v="0"/>
  </r>
  <r>
    <x v="679"/>
    <s v="Netherlands"/>
    <s v="DH"/>
    <x v="2"/>
  </r>
  <r>
    <x v="679"/>
    <s v="Netherlands"/>
    <s v="DH"/>
    <x v="2"/>
  </r>
  <r>
    <x v="679"/>
    <s v="Netherlands"/>
    <s v="DH"/>
    <x v="2"/>
  </r>
  <r>
    <x v="1262"/>
    <s v="Netherlands"/>
    <s v="UU"/>
    <x v="0"/>
  </r>
  <r>
    <x v="728"/>
    <s v="Netherlands"/>
    <s v="UU"/>
    <x v="0"/>
  </r>
  <r>
    <x v="728"/>
    <s v="Netherlands"/>
    <s v="AH"/>
    <x v="0"/>
  </r>
  <r>
    <x v="1268"/>
    <s v="Netherlands"/>
    <s v="UU"/>
    <x v="0"/>
  </r>
  <r>
    <x v="1262"/>
    <s v="Netherlands"/>
    <s v="ND"/>
    <x v="0"/>
  </r>
  <r>
    <x v="194"/>
    <s v="Norway"/>
    <s v="UU"/>
    <x v="0"/>
  </r>
  <r>
    <x v="1269"/>
    <s v="Finland"/>
    <s v="UU"/>
    <x v="0"/>
  </r>
  <r>
    <x v="1270"/>
    <s v="Finland"/>
    <s v="UU"/>
    <x v="0"/>
  </r>
  <r>
    <x v="1271"/>
    <s v="Finland"/>
    <s v="RH"/>
    <x v="2"/>
  </r>
  <r>
    <x v="1271"/>
    <s v="Finland"/>
    <s v="RH"/>
    <x v="2"/>
  </r>
  <r>
    <x v="773"/>
    <s v="Finland"/>
    <s v="UU"/>
    <x v="0"/>
  </r>
  <r>
    <x v="939"/>
    <s v="Finland"/>
    <s v="AH"/>
    <x v="0"/>
  </r>
  <r>
    <x v="1272"/>
    <s v="Finland"/>
    <s v="AH"/>
    <x v="0"/>
  </r>
  <r>
    <x v="1156"/>
    <s v="Finland"/>
    <s v="UU"/>
    <x v="0"/>
  </r>
  <r>
    <x v="1229"/>
    <s v="Finland"/>
    <s v="DH"/>
    <x v="0"/>
  </r>
  <r>
    <x v="703"/>
    <s v="Germany"/>
    <s v="UU"/>
    <x v="0"/>
  </r>
  <r>
    <x v="1129"/>
    <s v="UK"/>
    <s v="UU"/>
    <x v="0"/>
  </r>
  <r>
    <x v="695"/>
    <s v="UK"/>
    <s v="DH"/>
    <x v="0"/>
  </r>
  <r>
    <x v="1197"/>
    <s v="UK"/>
    <s v="DH"/>
    <x v="0"/>
  </r>
  <r>
    <x v="332"/>
    <s v="UK"/>
    <s v="PD"/>
    <x v="0"/>
  </r>
  <r>
    <x v="842"/>
    <s v="Netherlands"/>
    <s v="UU"/>
    <x v="0"/>
  </r>
  <r>
    <x v="749"/>
    <s v="Netherlands"/>
    <s v="RH"/>
    <x v="2"/>
  </r>
  <r>
    <x v="571"/>
    <s v="Finland"/>
    <s v="UU"/>
    <x v="0"/>
  </r>
  <r>
    <x v="571"/>
    <s v="Finland"/>
    <s v="UU"/>
    <x v="0"/>
  </r>
  <r>
    <x v="1106"/>
    <s v="Finland"/>
    <s v="UU"/>
    <x v="0"/>
  </r>
  <r>
    <x v="1106"/>
    <s v="Finland"/>
    <s v="PD"/>
    <x v="0"/>
  </r>
  <r>
    <x v="555"/>
    <s v="Finland"/>
    <s v="AH"/>
    <x v="0"/>
  </r>
  <r>
    <x v="971"/>
    <s v="Finland"/>
    <s v="PD"/>
    <x v="0"/>
  </r>
  <r>
    <x v="1270"/>
    <s v="Finland"/>
    <s v="UU"/>
    <x v="0"/>
  </r>
  <r>
    <x v="1061"/>
    <s v="Finland"/>
    <s v="DH"/>
    <x v="0"/>
  </r>
  <r>
    <x v="1139"/>
    <s v="Finland"/>
    <s v="AH"/>
    <x v="0"/>
  </r>
  <r>
    <x v="1264"/>
    <s v="Finland"/>
    <s v="UU"/>
    <x v="0"/>
  </r>
  <r>
    <x v="712"/>
    <s v="Finland"/>
    <s v="UU"/>
    <x v="0"/>
  </r>
  <r>
    <x v="854"/>
    <s v="Finland"/>
    <s v="UU"/>
    <x v="0"/>
  </r>
  <r>
    <x v="853"/>
    <s v="Finland"/>
    <s v="UU"/>
    <x v="0"/>
  </r>
  <r>
    <x v="1143"/>
    <s v="Sweden"/>
    <s v="UU"/>
    <x v="0"/>
  </r>
  <r>
    <x v="1170"/>
    <s v="UK"/>
    <s v="RH"/>
    <x v="0"/>
  </r>
  <r>
    <x v="1273"/>
    <s v="UK"/>
    <s v="RH"/>
    <x v="0"/>
  </r>
  <r>
    <x v="1274"/>
    <s v="UK"/>
    <s v="DH"/>
    <x v="0"/>
  </r>
  <r>
    <x v="473"/>
    <s v="Netherlands"/>
    <s v="ND"/>
    <x v="0"/>
  </r>
  <r>
    <x v="929"/>
    <s v="Netherlands"/>
    <s v="UU"/>
    <x v="2"/>
  </r>
  <r>
    <x v="842"/>
    <s v="Netherlands"/>
    <s v="UU"/>
    <x v="0"/>
  </r>
  <r>
    <x v="368"/>
    <s v="Norway"/>
    <s v="AH"/>
    <x v="0"/>
  </r>
  <r>
    <x v="791"/>
    <s v="Finland"/>
    <s v="PD"/>
    <x v="0"/>
  </r>
  <r>
    <x v="434"/>
    <s v="Finland"/>
    <s v="DH"/>
    <x v="0"/>
  </r>
  <r>
    <x v="976"/>
    <s v="Finland"/>
    <s v="UU"/>
    <x v="0"/>
  </r>
  <r>
    <x v="571"/>
    <s v="Finland"/>
    <s v="UU"/>
    <x v="0"/>
  </r>
  <r>
    <x v="1104"/>
    <s v="Finland"/>
    <s v="UU"/>
    <x v="0"/>
  </r>
  <r>
    <x v="1104"/>
    <s v="Finland"/>
    <s v="RH"/>
    <x v="2"/>
  </r>
  <r>
    <x v="337"/>
    <s v="Finland"/>
    <s v="DH"/>
    <x v="0"/>
  </r>
  <r>
    <x v="196"/>
    <s v="Finland"/>
    <s v="UU"/>
    <x v="0"/>
  </r>
  <r>
    <x v="1275"/>
    <s v="Finland"/>
    <s v="AH"/>
    <x v="0"/>
  </r>
  <r>
    <x v="853"/>
    <s v="Finland"/>
    <s v="UU"/>
    <x v="0"/>
  </r>
  <r>
    <x v="853"/>
    <s v="Finland"/>
    <s v="AH"/>
    <x v="0"/>
  </r>
  <r>
    <x v="1275"/>
    <s v="Finland"/>
    <s v="UU"/>
    <x v="0"/>
  </r>
  <r>
    <x v="1275"/>
    <s v="Finland"/>
    <s v="UU"/>
    <x v="0"/>
  </r>
  <r>
    <x v="1276"/>
    <s v="Finland"/>
    <s v="AH"/>
    <x v="0"/>
  </r>
  <r>
    <x v="853"/>
    <s v="Finland"/>
    <s v="AH"/>
    <x v="2"/>
  </r>
  <r>
    <x v="853"/>
    <s v="Finland"/>
    <s v="AH"/>
    <x v="0"/>
  </r>
  <r>
    <x v="825"/>
    <s v="Finland"/>
    <s v="UU"/>
    <x v="0"/>
  </r>
  <r>
    <x v="1276"/>
    <s v="Finland"/>
    <s v="AH"/>
    <x v="0"/>
  </r>
  <r>
    <x v="825"/>
    <s v="Finland"/>
    <s v="UU"/>
    <x v="0"/>
  </r>
  <r>
    <x v="853"/>
    <s v="Finland"/>
    <s v="AH"/>
    <x v="0"/>
  </r>
  <r>
    <x v="1157"/>
    <s v="Finland"/>
    <s v="PD"/>
    <x v="0"/>
  </r>
  <r>
    <x v="1139"/>
    <s v="Finland"/>
    <s v="AH"/>
    <x v="0"/>
  </r>
  <r>
    <x v="1244"/>
    <s v="Finland"/>
    <s v="UU"/>
    <x v="0"/>
  </r>
  <r>
    <x v="1276"/>
    <s v="Finland"/>
    <s v="AH"/>
    <x v="0"/>
  </r>
  <r>
    <x v="817"/>
    <s v="Belgium"/>
    <s v="RH"/>
    <x v="2"/>
  </r>
  <r>
    <x v="285"/>
    <s v="Belgium"/>
    <s v="UU"/>
    <x v="0"/>
  </r>
  <r>
    <x v="719"/>
    <s v="Germany"/>
    <s v="PD"/>
    <x v="0"/>
  </r>
  <r>
    <x v="112"/>
    <s v="Germany"/>
    <s v="RH"/>
    <x v="2"/>
  </r>
  <r>
    <x v="1273"/>
    <s v="UK"/>
    <s v="RH"/>
    <x v="0"/>
  </r>
  <r>
    <x v="1273"/>
    <s v="UK"/>
    <s v="RH"/>
    <x v="0"/>
  </r>
  <r>
    <x v="545"/>
    <s v="UK"/>
    <s v="UU"/>
    <x v="0"/>
  </r>
  <r>
    <x v="929"/>
    <s v="Netherlands"/>
    <s v="AH"/>
    <x v="2"/>
  </r>
  <r>
    <x v="113"/>
    <s v="Norway"/>
    <s v="AH"/>
    <x v="0"/>
  </r>
  <r>
    <x v="911"/>
    <s v="Finland"/>
    <s v="AH"/>
    <x v="0"/>
  </r>
  <r>
    <x v="351"/>
    <s v="Finland"/>
    <s v="UU"/>
    <x v="0"/>
  </r>
  <r>
    <x v="668"/>
    <s v="Finland"/>
    <s v="PD"/>
    <x v="0"/>
  </r>
  <r>
    <x v="1118"/>
    <s v="Finland"/>
    <s v="UU"/>
    <x v="0"/>
  </r>
  <r>
    <x v="436"/>
    <s v="Finland"/>
    <s v="DH"/>
    <x v="0"/>
  </r>
  <r>
    <x v="1235"/>
    <s v="Finland"/>
    <s v="UU"/>
    <x v="0"/>
  </r>
  <r>
    <x v="882"/>
    <s v="Finland"/>
    <s v="DH"/>
    <x v="0"/>
  </r>
  <r>
    <x v="1277"/>
    <s v="Finland"/>
    <s v="UU"/>
    <x v="0"/>
  </r>
  <r>
    <x v="622"/>
    <s v="Finland"/>
    <s v="ND"/>
    <x v="0"/>
  </r>
  <r>
    <x v="825"/>
    <s v="Finland"/>
    <s v="UU"/>
    <x v="0"/>
  </r>
  <r>
    <x v="1157"/>
    <s v="Finland"/>
    <s v="DH"/>
    <x v="0"/>
  </r>
  <r>
    <x v="1087"/>
    <s v="Finland"/>
    <s v="AH"/>
    <x v="0"/>
  </r>
  <r>
    <x v="1276"/>
    <s v="Finland"/>
    <s v="AH"/>
    <x v="0"/>
  </r>
  <r>
    <x v="1275"/>
    <s v="Finland"/>
    <s v="UU"/>
    <x v="0"/>
  </r>
  <r>
    <x v="1276"/>
    <s v="Finland"/>
    <s v="UU"/>
    <x v="0"/>
  </r>
  <r>
    <x v="1278"/>
    <s v="Finland"/>
    <s v="UU"/>
    <x v="0"/>
  </r>
  <r>
    <x v="269"/>
    <s v="Sweden"/>
    <s v="UU"/>
    <x v="0"/>
  </r>
  <r>
    <x v="953"/>
    <s v="Spain"/>
    <s v="RH"/>
    <x v="2"/>
  </r>
  <r>
    <x v="527"/>
    <s v="UK"/>
    <s v="UU"/>
    <x v="0"/>
  </r>
  <r>
    <x v="1279"/>
    <s v="UK"/>
    <s v="UU"/>
    <x v="0"/>
  </r>
  <r>
    <x v="1280"/>
    <s v="UK"/>
    <s v="UU"/>
    <x v="0"/>
  </r>
  <r>
    <x v="1266"/>
    <s v="Netherlands"/>
    <s v="UU"/>
    <x v="0"/>
  </r>
  <r>
    <x v="933"/>
    <s v="Netherlands"/>
    <s v="UU"/>
    <x v="0"/>
  </r>
  <r>
    <x v="113"/>
    <s v="Norway"/>
    <s v="UU"/>
    <x v="0"/>
  </r>
  <r>
    <x v="1281"/>
    <s v="Finland"/>
    <s v="AH"/>
    <x v="0"/>
  </r>
  <r>
    <x v="853"/>
    <s v="Finland"/>
    <s v="UU"/>
    <x v="0"/>
  </r>
  <r>
    <x v="1275"/>
    <s v="Finland"/>
    <s v="UU"/>
    <x v="0"/>
  </r>
  <r>
    <x v="333"/>
    <s v="Finland"/>
    <s v="UU"/>
    <x v="0"/>
  </r>
  <r>
    <x v="1276"/>
    <s v="Finland"/>
    <s v="UU"/>
    <x v="0"/>
  </r>
  <r>
    <x v="825"/>
    <s v="Finland"/>
    <s v="UU"/>
    <x v="0"/>
  </r>
  <r>
    <x v="853"/>
    <s v="Finland"/>
    <s v="UU"/>
    <x v="0"/>
  </r>
  <r>
    <x v="854"/>
    <s v="Finland"/>
    <s v="AH"/>
    <x v="0"/>
  </r>
  <r>
    <x v="1244"/>
    <s v="Finland"/>
    <s v="AH"/>
    <x v="0"/>
  </r>
  <r>
    <x v="1282"/>
    <s v="Finland"/>
    <s v="AH"/>
    <x v="0"/>
  </r>
  <r>
    <x v="555"/>
    <s v="Finland"/>
    <s v="UU"/>
    <x v="0"/>
  </r>
  <r>
    <x v="1282"/>
    <s v="Finland"/>
    <s v="AH"/>
    <x v="0"/>
  </r>
  <r>
    <x v="201"/>
    <s v="Sweden"/>
    <s v="UU"/>
    <x v="0"/>
  </r>
  <r>
    <x v="1283"/>
    <s v="Sweden"/>
    <s v="AH"/>
    <x v="0"/>
  </r>
  <r>
    <x v="212"/>
    <s v="Sweden"/>
    <s v="PD"/>
    <x v="1"/>
  </r>
  <r>
    <x v="639"/>
    <s v="UK"/>
    <s v="DH"/>
    <x v="0"/>
  </r>
  <r>
    <x v="1284"/>
    <s v="UK"/>
    <s v="AH"/>
    <x v="0"/>
  </r>
  <r>
    <x v="1285"/>
    <s v="UK"/>
    <s v="DH"/>
    <x v="0"/>
  </r>
  <r>
    <x v="473"/>
    <s v="Netherlands"/>
    <s v="DH"/>
    <x v="2"/>
  </r>
  <r>
    <x v="1286"/>
    <s v="Finland"/>
    <s v="AH"/>
    <x v="0"/>
  </r>
  <r>
    <x v="1269"/>
    <s v="Finland"/>
    <s v="UU"/>
    <x v="0"/>
  </r>
  <r>
    <x v="1287"/>
    <s v="Finland"/>
    <s v="RH"/>
    <x v="2"/>
  </r>
  <r>
    <x v="1288"/>
    <s v="Sweden"/>
    <s v="UU"/>
    <x v="0"/>
  </r>
  <r>
    <x v="835"/>
    <s v="Sweden"/>
    <s v="UU"/>
    <x v="0"/>
  </r>
  <r>
    <x v="199"/>
    <s v="Czech Republic"/>
    <s v="UU"/>
    <x v="0"/>
  </r>
  <r>
    <x v="229"/>
    <s v="Denmark"/>
    <s v="DH"/>
    <x v="2"/>
  </r>
  <r>
    <x v="482"/>
    <s v="Netherlands"/>
    <s v="UU"/>
    <x v="0"/>
  </r>
  <r>
    <x v="228"/>
    <s v="Norway"/>
    <s v="UU"/>
    <x v="0"/>
  </r>
  <r>
    <x v="228"/>
    <s v="Norway"/>
    <s v="UU"/>
    <x v="0"/>
  </r>
  <r>
    <x v="1289"/>
    <s v="Finland"/>
    <s v="AH"/>
    <x v="0"/>
  </r>
  <r>
    <x v="810"/>
    <s v="Germany"/>
    <s v="PD"/>
    <x v="0"/>
  </r>
  <r>
    <x v="1290"/>
    <s v="Denmark"/>
    <s v="UU"/>
    <x v="0"/>
  </r>
  <r>
    <x v="1291"/>
    <s v="Denmark"/>
    <s v="UU"/>
    <x v="0"/>
  </r>
  <r>
    <x v="929"/>
    <s v="Netherlands"/>
    <s v="UU"/>
    <x v="2"/>
  </r>
  <r>
    <x v="1222"/>
    <s v="Finland"/>
    <s v="UU"/>
    <x v="0"/>
  </r>
  <r>
    <x v="1099"/>
    <s v="Finland"/>
    <s v="AH"/>
    <x v="0"/>
  </r>
  <r>
    <x v="1201"/>
    <s v="Finland"/>
    <s v="RH"/>
    <x v="2"/>
  </r>
  <r>
    <x v="9"/>
    <s v="Denmark"/>
    <s v="UU"/>
    <x v="0"/>
  </r>
  <r>
    <x v="9"/>
    <s v="Denmark"/>
    <s v="UU"/>
    <x v="0"/>
  </r>
  <r>
    <x v="1290"/>
    <s v="Denmark"/>
    <s v="UU"/>
    <x v="0"/>
  </r>
  <r>
    <x v="1172"/>
    <s v="Spain"/>
    <s v="RH"/>
    <x v="2"/>
  </r>
  <r>
    <x v="156"/>
    <s v="UK"/>
    <s v="AH"/>
    <x v="0"/>
  </r>
  <r>
    <x v="1292"/>
    <s v="Switzerland"/>
    <s v="UU"/>
    <x v="0"/>
  </r>
  <r>
    <x v="1293"/>
    <s v="Switzerland"/>
    <s v="UU"/>
    <x v="0"/>
  </r>
  <r>
    <x v="820"/>
    <s v="Netherlands"/>
    <s v="RH"/>
    <x v="2"/>
  </r>
  <r>
    <x v="929"/>
    <s v="Netherlands"/>
    <s v="ND"/>
    <x v="2"/>
  </r>
  <r>
    <x v="976"/>
    <s v="Finland"/>
    <s v="PD"/>
    <x v="0"/>
  </r>
  <r>
    <x v="1244"/>
    <s v="Finland"/>
    <s v="AH"/>
    <x v="0"/>
  </r>
  <r>
    <x v="471"/>
    <s v="Finland"/>
    <s v="AH"/>
    <x v="0"/>
  </r>
  <r>
    <x v="554"/>
    <s v="Sweden"/>
    <s v="DH"/>
    <x v="0"/>
  </r>
  <r>
    <x v="68"/>
    <s v="Belgium"/>
    <s v="RH"/>
    <x v="2"/>
  </r>
  <r>
    <x v="661"/>
    <s v="UK"/>
    <s v="UU"/>
    <x v="0"/>
  </r>
  <r>
    <x v="647"/>
    <s v="UK"/>
    <s v="UU"/>
    <x v="0"/>
  </r>
  <r>
    <x v="509"/>
    <s v="Finland"/>
    <s v="RH"/>
    <x v="2"/>
  </r>
  <r>
    <x v="970"/>
    <s v="Finland"/>
    <s v="AH"/>
    <x v="0"/>
  </r>
  <r>
    <x v="622"/>
    <s v="Finland"/>
    <s v="RH"/>
    <x v="2"/>
  </r>
  <r>
    <x v="199"/>
    <s v="Sweden"/>
    <s v="UU"/>
    <x v="0"/>
  </r>
  <r>
    <x v="1294"/>
    <s v="Czech Republic"/>
    <s v="AH"/>
    <x v="0"/>
  </r>
  <r>
    <x v="1081"/>
    <s v="Finland"/>
    <s v="UU"/>
    <x v="0"/>
  </r>
  <r>
    <x v="1235"/>
    <s v="Finland"/>
    <s v="AH"/>
    <x v="0"/>
  </r>
  <r>
    <x v="1295"/>
    <s v="Netherlands"/>
    <s v="PD"/>
    <x v="0"/>
  </r>
  <r>
    <x v="809"/>
    <s v="Netherlands"/>
    <s v="UU"/>
    <x v="0"/>
  </r>
  <r>
    <x v="961"/>
    <s v="Netherlands"/>
    <s v="UU"/>
    <x v="0"/>
  </r>
  <r>
    <x v="457"/>
    <s v="Belgium"/>
    <s v="AH"/>
    <x v="0"/>
  </r>
  <r>
    <x v="270"/>
    <s v="Norway"/>
    <s v="UU"/>
    <x v="1"/>
  </r>
  <r>
    <x v="1296"/>
    <m/>
    <m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  <x v="0"/>
  </r>
  <r>
    <x v="0"/>
    <x v="1"/>
  </r>
  <r>
    <x v="0"/>
    <x v="2"/>
  </r>
  <r>
    <x v="1"/>
    <x v="3"/>
  </r>
  <r>
    <x v="0"/>
    <x v="4"/>
  </r>
  <r>
    <x v="0"/>
    <x v="5"/>
  </r>
  <r>
    <x v="0"/>
    <x v="6"/>
  </r>
  <r>
    <x v="0"/>
    <x v="7"/>
  </r>
  <r>
    <x v="2"/>
    <x v="8"/>
  </r>
  <r>
    <x v="1"/>
    <x v="9"/>
  </r>
  <r>
    <x v="0"/>
    <x v="10"/>
  </r>
  <r>
    <x v="0"/>
    <x v="11"/>
  </r>
  <r>
    <x v="0"/>
    <x v="12"/>
  </r>
  <r>
    <x v="0"/>
    <x v="10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1"/>
    <x v="24"/>
  </r>
  <r>
    <x v="0"/>
    <x v="25"/>
  </r>
  <r>
    <x v="0"/>
    <x v="26"/>
  </r>
  <r>
    <x v="0"/>
    <x v="27"/>
  </r>
  <r>
    <x v="0"/>
    <x v="28"/>
  </r>
  <r>
    <x v="0"/>
    <x v="29"/>
  </r>
  <r>
    <x v="0"/>
    <x v="20"/>
  </r>
  <r>
    <x v="0"/>
    <x v="14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2"/>
    <x v="38"/>
  </r>
  <r>
    <x v="0"/>
    <x v="39"/>
  </r>
  <r>
    <x v="0"/>
    <x v="40"/>
  </r>
  <r>
    <x v="0"/>
    <x v="41"/>
  </r>
  <r>
    <x v="0"/>
    <x v="42"/>
  </r>
  <r>
    <x v="0"/>
    <x v="43"/>
  </r>
  <r>
    <x v="1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8"/>
  </r>
  <r>
    <x v="0"/>
    <x v="52"/>
  </r>
  <r>
    <x v="0"/>
    <x v="53"/>
  </r>
  <r>
    <x v="0"/>
    <x v="54"/>
  </r>
  <r>
    <x v="1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1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23"/>
  </r>
  <r>
    <x v="0"/>
    <x v="83"/>
  </r>
  <r>
    <x v="0"/>
    <x v="84"/>
  </r>
  <r>
    <x v="0"/>
    <x v="85"/>
  </r>
  <r>
    <x v="0"/>
    <x v="86"/>
  </r>
  <r>
    <x v="2"/>
    <x v="87"/>
  </r>
  <r>
    <x v="2"/>
    <x v="88"/>
  </r>
  <r>
    <x v="0"/>
    <x v="89"/>
  </r>
  <r>
    <x v="0"/>
    <x v="90"/>
  </r>
  <r>
    <x v="1"/>
    <x v="32"/>
  </r>
  <r>
    <x v="0"/>
    <x v="91"/>
  </r>
  <r>
    <x v="2"/>
    <x v="92"/>
  </r>
  <r>
    <x v="2"/>
    <x v="28"/>
  </r>
  <r>
    <x v="0"/>
    <x v="93"/>
  </r>
  <r>
    <x v="0"/>
    <x v="94"/>
  </r>
  <r>
    <x v="0"/>
    <x v="95"/>
  </r>
  <r>
    <x v="0"/>
    <x v="95"/>
  </r>
  <r>
    <x v="0"/>
    <x v="96"/>
  </r>
  <r>
    <x v="1"/>
    <x v="97"/>
  </r>
  <r>
    <x v="1"/>
    <x v="98"/>
  </r>
  <r>
    <x v="0"/>
    <x v="99"/>
  </r>
  <r>
    <x v="0"/>
    <x v="100"/>
  </r>
  <r>
    <x v="1"/>
    <x v="29"/>
  </r>
  <r>
    <x v="0"/>
    <x v="101"/>
  </r>
  <r>
    <x v="0"/>
    <x v="102"/>
  </r>
  <r>
    <x v="0"/>
    <x v="103"/>
  </r>
  <r>
    <x v="0"/>
    <x v="34"/>
  </r>
  <r>
    <x v="0"/>
    <x v="104"/>
  </r>
  <r>
    <x v="0"/>
    <x v="105"/>
  </r>
  <r>
    <x v="0"/>
    <x v="106"/>
  </r>
  <r>
    <x v="0"/>
    <x v="107"/>
  </r>
  <r>
    <x v="0"/>
    <x v="108"/>
  </r>
  <r>
    <x v="0"/>
    <x v="94"/>
  </r>
  <r>
    <x v="0"/>
    <x v="109"/>
  </r>
  <r>
    <x v="0"/>
    <x v="110"/>
  </r>
  <r>
    <x v="0"/>
    <x v="111"/>
  </r>
  <r>
    <x v="0"/>
    <x v="8"/>
  </r>
  <r>
    <x v="0"/>
    <x v="112"/>
  </r>
  <r>
    <x v="0"/>
    <x v="113"/>
  </r>
  <r>
    <x v="0"/>
    <x v="114"/>
  </r>
  <r>
    <x v="0"/>
    <x v="115"/>
  </r>
  <r>
    <x v="0"/>
    <x v="116"/>
  </r>
  <r>
    <x v="0"/>
    <x v="117"/>
  </r>
  <r>
    <x v="0"/>
    <x v="71"/>
  </r>
  <r>
    <x v="0"/>
    <x v="118"/>
  </r>
  <r>
    <x v="0"/>
    <x v="119"/>
  </r>
  <r>
    <x v="0"/>
    <x v="120"/>
  </r>
  <r>
    <x v="0"/>
    <x v="121"/>
  </r>
  <r>
    <x v="2"/>
    <x v="20"/>
  </r>
  <r>
    <x v="0"/>
    <x v="122"/>
  </r>
  <r>
    <x v="1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6"/>
  </r>
  <r>
    <x v="0"/>
    <x v="131"/>
  </r>
  <r>
    <x v="0"/>
    <x v="132"/>
  </r>
  <r>
    <x v="1"/>
    <x v="133"/>
  </r>
  <r>
    <x v="2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141"/>
  </r>
  <r>
    <x v="0"/>
    <x v="92"/>
  </r>
  <r>
    <x v="0"/>
    <x v="142"/>
  </r>
  <r>
    <x v="0"/>
    <x v="143"/>
  </r>
  <r>
    <x v="0"/>
    <x v="144"/>
  </r>
  <r>
    <x v="0"/>
    <x v="145"/>
  </r>
  <r>
    <x v="0"/>
    <x v="146"/>
  </r>
  <r>
    <x v="0"/>
    <x v="147"/>
  </r>
  <r>
    <x v="0"/>
    <x v="148"/>
  </r>
  <r>
    <x v="0"/>
    <x v="149"/>
  </r>
  <r>
    <x v="1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6"/>
  </r>
  <r>
    <x v="0"/>
    <x v="157"/>
  </r>
  <r>
    <x v="2"/>
    <x v="158"/>
  </r>
  <r>
    <x v="0"/>
    <x v="159"/>
  </r>
  <r>
    <x v="0"/>
    <x v="160"/>
  </r>
  <r>
    <x v="0"/>
    <x v="161"/>
  </r>
  <r>
    <x v="0"/>
    <x v="162"/>
  </r>
  <r>
    <x v="0"/>
    <x v="29"/>
  </r>
  <r>
    <x v="0"/>
    <x v="163"/>
  </r>
  <r>
    <x v="0"/>
    <x v="94"/>
  </r>
  <r>
    <x v="0"/>
    <x v="34"/>
  </r>
  <r>
    <x v="0"/>
    <x v="164"/>
  </r>
  <r>
    <x v="0"/>
    <x v="165"/>
  </r>
  <r>
    <x v="0"/>
    <x v="63"/>
  </r>
  <r>
    <x v="0"/>
    <x v="12"/>
  </r>
  <r>
    <x v="1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1"/>
    <x v="175"/>
  </r>
  <r>
    <x v="1"/>
    <x v="129"/>
  </r>
  <r>
    <x v="0"/>
    <x v="176"/>
  </r>
  <r>
    <x v="0"/>
    <x v="177"/>
  </r>
  <r>
    <x v="0"/>
    <x v="61"/>
  </r>
  <r>
    <x v="0"/>
    <x v="178"/>
  </r>
  <r>
    <x v="0"/>
    <x v="179"/>
  </r>
  <r>
    <x v="0"/>
    <x v="180"/>
  </r>
  <r>
    <x v="0"/>
    <x v="78"/>
  </r>
  <r>
    <x v="2"/>
    <x v="181"/>
  </r>
  <r>
    <x v="0"/>
    <x v="182"/>
  </r>
  <r>
    <x v="0"/>
    <x v="176"/>
  </r>
  <r>
    <x v="0"/>
    <x v="1"/>
  </r>
  <r>
    <x v="0"/>
    <x v="183"/>
  </r>
  <r>
    <x v="0"/>
    <x v="184"/>
  </r>
  <r>
    <x v="0"/>
    <x v="185"/>
  </r>
  <r>
    <x v="0"/>
    <x v="186"/>
  </r>
  <r>
    <x v="0"/>
    <x v="187"/>
  </r>
  <r>
    <x v="0"/>
    <x v="30"/>
  </r>
  <r>
    <x v="0"/>
    <x v="98"/>
  </r>
  <r>
    <x v="0"/>
    <x v="188"/>
  </r>
  <r>
    <x v="0"/>
    <x v="189"/>
  </r>
  <r>
    <x v="0"/>
    <x v="1"/>
  </r>
  <r>
    <x v="2"/>
    <x v="190"/>
  </r>
  <r>
    <x v="0"/>
    <x v="191"/>
  </r>
  <r>
    <x v="0"/>
    <x v="192"/>
  </r>
  <r>
    <x v="0"/>
    <x v="164"/>
  </r>
  <r>
    <x v="0"/>
    <x v="193"/>
  </r>
  <r>
    <x v="0"/>
    <x v="194"/>
  </r>
  <r>
    <x v="0"/>
    <x v="195"/>
  </r>
  <r>
    <x v="0"/>
    <x v="196"/>
  </r>
  <r>
    <x v="1"/>
    <x v="197"/>
  </r>
  <r>
    <x v="0"/>
    <x v="148"/>
  </r>
  <r>
    <x v="1"/>
    <x v="197"/>
  </r>
  <r>
    <x v="2"/>
    <x v="198"/>
  </r>
  <r>
    <x v="0"/>
    <x v="199"/>
  </r>
  <r>
    <x v="0"/>
    <x v="200"/>
  </r>
  <r>
    <x v="1"/>
    <x v="11"/>
  </r>
  <r>
    <x v="0"/>
    <x v="201"/>
  </r>
  <r>
    <x v="0"/>
    <x v="202"/>
  </r>
  <r>
    <x v="0"/>
    <x v="190"/>
  </r>
  <r>
    <x v="1"/>
    <x v="203"/>
  </r>
  <r>
    <x v="1"/>
    <x v="26"/>
  </r>
  <r>
    <x v="0"/>
    <x v="204"/>
  </r>
  <r>
    <x v="0"/>
    <x v="205"/>
  </r>
  <r>
    <x v="0"/>
    <x v="206"/>
  </r>
  <r>
    <x v="0"/>
    <x v="207"/>
  </r>
  <r>
    <x v="0"/>
    <x v="208"/>
  </r>
  <r>
    <x v="0"/>
    <x v="130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1"/>
    <x v="217"/>
  </r>
  <r>
    <x v="0"/>
    <x v="218"/>
  </r>
  <r>
    <x v="2"/>
    <x v="219"/>
  </r>
  <r>
    <x v="0"/>
    <x v="80"/>
  </r>
  <r>
    <x v="0"/>
    <x v="80"/>
  </r>
  <r>
    <x v="0"/>
    <x v="220"/>
  </r>
  <r>
    <x v="0"/>
    <x v="142"/>
  </r>
  <r>
    <x v="2"/>
    <x v="221"/>
  </r>
  <r>
    <x v="1"/>
    <x v="222"/>
  </r>
  <r>
    <x v="0"/>
    <x v="217"/>
  </r>
  <r>
    <x v="0"/>
    <x v="23"/>
  </r>
  <r>
    <x v="0"/>
    <x v="223"/>
  </r>
  <r>
    <x v="0"/>
    <x v="224"/>
  </r>
  <r>
    <x v="0"/>
    <x v="225"/>
  </r>
  <r>
    <x v="0"/>
    <x v="226"/>
  </r>
  <r>
    <x v="0"/>
    <x v="112"/>
  </r>
  <r>
    <x v="0"/>
    <x v="227"/>
  </r>
  <r>
    <x v="0"/>
    <x v="228"/>
  </r>
  <r>
    <x v="0"/>
    <x v="183"/>
  </r>
  <r>
    <x v="1"/>
    <x v="187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10"/>
  </r>
  <r>
    <x v="0"/>
    <x v="235"/>
  </r>
  <r>
    <x v="0"/>
    <x v="236"/>
  </r>
  <r>
    <x v="0"/>
    <x v="6"/>
  </r>
  <r>
    <x v="0"/>
    <x v="237"/>
  </r>
  <r>
    <x v="0"/>
    <x v="238"/>
  </r>
  <r>
    <x v="0"/>
    <x v="239"/>
  </r>
  <r>
    <x v="0"/>
    <x v="240"/>
  </r>
  <r>
    <x v="1"/>
    <x v="241"/>
  </r>
  <r>
    <x v="0"/>
    <x v="242"/>
  </r>
  <r>
    <x v="0"/>
    <x v="243"/>
  </r>
  <r>
    <x v="0"/>
    <x v="244"/>
  </r>
  <r>
    <x v="0"/>
    <x v="245"/>
  </r>
  <r>
    <x v="0"/>
    <x v="38"/>
  </r>
  <r>
    <x v="0"/>
    <x v="246"/>
  </r>
  <r>
    <x v="0"/>
    <x v="247"/>
  </r>
  <r>
    <x v="0"/>
    <x v="248"/>
  </r>
  <r>
    <x v="0"/>
    <x v="249"/>
  </r>
  <r>
    <x v="0"/>
    <x v="219"/>
  </r>
  <r>
    <x v="0"/>
    <x v="250"/>
  </r>
  <r>
    <x v="0"/>
    <x v="151"/>
  </r>
  <r>
    <x v="0"/>
    <x v="251"/>
  </r>
  <r>
    <x v="0"/>
    <x v="252"/>
  </r>
  <r>
    <x v="0"/>
    <x v="253"/>
  </r>
  <r>
    <x v="0"/>
    <x v="254"/>
  </r>
  <r>
    <x v="0"/>
    <x v="119"/>
  </r>
  <r>
    <x v="0"/>
    <x v="255"/>
  </r>
  <r>
    <x v="0"/>
    <x v="176"/>
  </r>
  <r>
    <x v="1"/>
    <x v="256"/>
  </r>
  <r>
    <x v="0"/>
    <x v="257"/>
  </r>
  <r>
    <x v="0"/>
    <x v="258"/>
  </r>
  <r>
    <x v="0"/>
    <x v="195"/>
  </r>
  <r>
    <x v="0"/>
    <x v="259"/>
  </r>
  <r>
    <x v="0"/>
    <x v="260"/>
  </r>
  <r>
    <x v="0"/>
    <x v="261"/>
  </r>
  <r>
    <x v="0"/>
    <x v="262"/>
  </r>
  <r>
    <x v="0"/>
    <x v="204"/>
  </r>
  <r>
    <x v="0"/>
    <x v="263"/>
  </r>
  <r>
    <x v="0"/>
    <x v="264"/>
  </r>
  <r>
    <x v="0"/>
    <x v="83"/>
  </r>
  <r>
    <x v="0"/>
    <x v="80"/>
  </r>
  <r>
    <x v="0"/>
    <x v="265"/>
  </r>
  <r>
    <x v="0"/>
    <x v="239"/>
  </r>
  <r>
    <x v="0"/>
    <x v="266"/>
  </r>
  <r>
    <x v="1"/>
    <x v="267"/>
  </r>
  <r>
    <x v="0"/>
    <x v="134"/>
  </r>
  <r>
    <x v="0"/>
    <x v="224"/>
  </r>
  <r>
    <x v="0"/>
    <x v="268"/>
  </r>
  <r>
    <x v="0"/>
    <x v="269"/>
  </r>
  <r>
    <x v="0"/>
    <x v="270"/>
  </r>
  <r>
    <x v="2"/>
    <x v="271"/>
  </r>
  <r>
    <x v="0"/>
    <x v="272"/>
  </r>
  <r>
    <x v="0"/>
    <x v="273"/>
  </r>
  <r>
    <x v="1"/>
    <x v="143"/>
  </r>
  <r>
    <x v="0"/>
    <x v="274"/>
  </r>
  <r>
    <x v="1"/>
    <x v="275"/>
  </r>
  <r>
    <x v="0"/>
    <x v="276"/>
  </r>
  <r>
    <x v="0"/>
    <x v="277"/>
  </r>
  <r>
    <x v="0"/>
    <x v="278"/>
  </r>
  <r>
    <x v="0"/>
    <x v="110"/>
  </r>
  <r>
    <x v="0"/>
    <x v="62"/>
  </r>
  <r>
    <x v="0"/>
    <x v="279"/>
  </r>
  <r>
    <x v="0"/>
    <x v="280"/>
  </r>
  <r>
    <x v="0"/>
    <x v="281"/>
  </r>
  <r>
    <x v="0"/>
    <x v="282"/>
  </r>
  <r>
    <x v="0"/>
    <x v="57"/>
  </r>
  <r>
    <x v="0"/>
    <x v="204"/>
  </r>
  <r>
    <x v="0"/>
    <x v="283"/>
  </r>
  <r>
    <x v="0"/>
    <x v="284"/>
  </r>
  <r>
    <x v="0"/>
    <x v="285"/>
  </r>
  <r>
    <x v="0"/>
    <x v="147"/>
  </r>
  <r>
    <x v="0"/>
    <x v="286"/>
  </r>
  <r>
    <x v="0"/>
    <x v="287"/>
  </r>
  <r>
    <x v="0"/>
    <x v="288"/>
  </r>
  <r>
    <x v="0"/>
    <x v="178"/>
  </r>
  <r>
    <x v="0"/>
    <x v="5"/>
  </r>
  <r>
    <x v="1"/>
    <x v="289"/>
  </r>
  <r>
    <x v="1"/>
    <x v="209"/>
  </r>
  <r>
    <x v="0"/>
    <x v="0"/>
  </r>
  <r>
    <x v="1"/>
    <x v="290"/>
  </r>
  <r>
    <x v="1"/>
    <x v="76"/>
  </r>
  <r>
    <x v="0"/>
    <x v="291"/>
  </r>
  <r>
    <x v="0"/>
    <x v="292"/>
  </r>
  <r>
    <x v="0"/>
    <x v="293"/>
  </r>
  <r>
    <x v="0"/>
    <x v="294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1"/>
  </r>
  <r>
    <x v="0"/>
    <x v="181"/>
  </r>
  <r>
    <x v="0"/>
    <x v="302"/>
  </r>
  <r>
    <x v="0"/>
    <x v="251"/>
  </r>
  <r>
    <x v="0"/>
    <x v="303"/>
  </r>
  <r>
    <x v="0"/>
    <x v="304"/>
  </r>
  <r>
    <x v="0"/>
    <x v="212"/>
  </r>
  <r>
    <x v="0"/>
    <x v="140"/>
  </r>
  <r>
    <x v="0"/>
    <x v="305"/>
  </r>
  <r>
    <x v="0"/>
    <x v="306"/>
  </r>
  <r>
    <x v="0"/>
    <x v="11"/>
  </r>
  <r>
    <x v="0"/>
    <x v="156"/>
  </r>
  <r>
    <x v="0"/>
    <x v="307"/>
  </r>
  <r>
    <x v="0"/>
    <x v="308"/>
  </r>
  <r>
    <x v="0"/>
    <x v="217"/>
  </r>
  <r>
    <x v="0"/>
    <x v="140"/>
  </r>
  <r>
    <x v="0"/>
    <x v="309"/>
  </r>
  <r>
    <x v="0"/>
    <x v="17"/>
  </r>
  <r>
    <x v="0"/>
    <x v="310"/>
  </r>
  <r>
    <x v="1"/>
    <x v="34"/>
  </r>
  <r>
    <x v="2"/>
    <x v="311"/>
  </r>
  <r>
    <x v="0"/>
    <x v="203"/>
  </r>
  <r>
    <x v="1"/>
    <x v="312"/>
  </r>
  <r>
    <x v="0"/>
    <x v="203"/>
  </r>
  <r>
    <x v="0"/>
    <x v="185"/>
  </r>
  <r>
    <x v="0"/>
    <x v="13"/>
  </r>
  <r>
    <x v="0"/>
    <x v="313"/>
  </r>
  <r>
    <x v="0"/>
    <x v="314"/>
  </r>
  <r>
    <x v="2"/>
    <x v="315"/>
  </r>
  <r>
    <x v="0"/>
    <x v="78"/>
  </r>
  <r>
    <x v="0"/>
    <x v="316"/>
  </r>
  <r>
    <x v="0"/>
    <x v="174"/>
  </r>
  <r>
    <x v="0"/>
    <x v="317"/>
  </r>
  <r>
    <x v="2"/>
    <x v="318"/>
  </r>
  <r>
    <x v="0"/>
    <x v="133"/>
  </r>
  <r>
    <x v="0"/>
    <x v="260"/>
  </r>
  <r>
    <x v="0"/>
    <x v="192"/>
  </r>
  <r>
    <x v="0"/>
    <x v="319"/>
  </r>
  <r>
    <x v="0"/>
    <x v="320"/>
  </r>
  <r>
    <x v="0"/>
    <x v="321"/>
  </r>
  <r>
    <x v="0"/>
    <x v="322"/>
  </r>
  <r>
    <x v="0"/>
    <x v="266"/>
  </r>
  <r>
    <x v="0"/>
    <x v="323"/>
  </r>
  <r>
    <x v="0"/>
    <x v="324"/>
  </r>
  <r>
    <x v="0"/>
    <x v="52"/>
  </r>
  <r>
    <x v="0"/>
    <x v="325"/>
  </r>
  <r>
    <x v="0"/>
    <x v="326"/>
  </r>
  <r>
    <x v="0"/>
    <x v="327"/>
  </r>
  <r>
    <x v="0"/>
    <x v="67"/>
  </r>
  <r>
    <x v="0"/>
    <x v="328"/>
  </r>
  <r>
    <x v="0"/>
    <x v="329"/>
  </r>
  <r>
    <x v="0"/>
    <x v="330"/>
  </r>
  <r>
    <x v="0"/>
    <x v="331"/>
  </r>
  <r>
    <x v="0"/>
    <x v="94"/>
  </r>
  <r>
    <x v="0"/>
    <x v="332"/>
  </r>
  <r>
    <x v="2"/>
    <x v="83"/>
  </r>
  <r>
    <x v="2"/>
    <x v="333"/>
  </r>
  <r>
    <x v="0"/>
    <x v="334"/>
  </r>
  <r>
    <x v="0"/>
    <x v="142"/>
  </r>
  <r>
    <x v="0"/>
    <x v="99"/>
  </r>
  <r>
    <x v="0"/>
    <x v="181"/>
  </r>
  <r>
    <x v="0"/>
    <x v="245"/>
  </r>
  <r>
    <x v="0"/>
    <x v="335"/>
  </r>
  <r>
    <x v="0"/>
    <x v="336"/>
  </r>
  <r>
    <x v="2"/>
    <x v="99"/>
  </r>
  <r>
    <x v="0"/>
    <x v="192"/>
  </r>
  <r>
    <x v="2"/>
    <x v="99"/>
  </r>
  <r>
    <x v="0"/>
    <x v="337"/>
  </r>
  <r>
    <x v="0"/>
    <x v="338"/>
  </r>
  <r>
    <x v="0"/>
    <x v="94"/>
  </r>
  <r>
    <x v="0"/>
    <x v="339"/>
  </r>
  <r>
    <x v="1"/>
    <x v="254"/>
  </r>
  <r>
    <x v="0"/>
    <x v="340"/>
  </r>
  <r>
    <x v="1"/>
    <x v="341"/>
  </r>
  <r>
    <x v="0"/>
    <x v="119"/>
  </r>
  <r>
    <x v="0"/>
    <x v="342"/>
  </r>
  <r>
    <x v="0"/>
    <x v="127"/>
  </r>
  <r>
    <x v="1"/>
    <x v="221"/>
  </r>
  <r>
    <x v="1"/>
    <x v="343"/>
  </r>
  <r>
    <x v="0"/>
    <x v="344"/>
  </r>
  <r>
    <x v="0"/>
    <x v="345"/>
  </r>
  <r>
    <x v="0"/>
    <x v="72"/>
  </r>
  <r>
    <x v="0"/>
    <x v="266"/>
  </r>
  <r>
    <x v="0"/>
    <x v="185"/>
  </r>
  <r>
    <x v="0"/>
    <x v="346"/>
  </r>
  <r>
    <x v="0"/>
    <x v="347"/>
  </r>
  <r>
    <x v="0"/>
    <x v="348"/>
  </r>
  <r>
    <x v="0"/>
    <x v="349"/>
  </r>
  <r>
    <x v="0"/>
    <x v="350"/>
  </r>
  <r>
    <x v="0"/>
    <x v="308"/>
  </r>
  <r>
    <x v="0"/>
    <x v="351"/>
  </r>
  <r>
    <x v="0"/>
    <x v="352"/>
  </r>
  <r>
    <x v="0"/>
    <x v="353"/>
  </r>
  <r>
    <x v="1"/>
    <x v="281"/>
  </r>
  <r>
    <x v="0"/>
    <x v="348"/>
  </r>
  <r>
    <x v="0"/>
    <x v="348"/>
  </r>
  <r>
    <x v="0"/>
    <x v="354"/>
  </r>
  <r>
    <x v="0"/>
    <x v="355"/>
  </r>
  <r>
    <x v="0"/>
    <x v="71"/>
  </r>
  <r>
    <x v="0"/>
    <x v="111"/>
  </r>
  <r>
    <x v="0"/>
    <x v="356"/>
  </r>
  <r>
    <x v="0"/>
    <x v="21"/>
  </r>
  <r>
    <x v="0"/>
    <x v="357"/>
  </r>
  <r>
    <x v="0"/>
    <x v="358"/>
  </r>
  <r>
    <x v="1"/>
    <x v="96"/>
  </r>
  <r>
    <x v="0"/>
    <x v="359"/>
  </r>
  <r>
    <x v="0"/>
    <x v="360"/>
  </r>
  <r>
    <x v="0"/>
    <x v="158"/>
  </r>
  <r>
    <x v="2"/>
    <x v="124"/>
  </r>
  <r>
    <x v="0"/>
    <x v="361"/>
  </r>
  <r>
    <x v="0"/>
    <x v="360"/>
  </r>
  <r>
    <x v="0"/>
    <x v="360"/>
  </r>
  <r>
    <x v="0"/>
    <x v="149"/>
  </r>
  <r>
    <x v="0"/>
    <x v="362"/>
  </r>
  <r>
    <x v="0"/>
    <x v="23"/>
  </r>
  <r>
    <x v="0"/>
    <x v="198"/>
  </r>
  <r>
    <x v="0"/>
    <x v="94"/>
  </r>
  <r>
    <x v="0"/>
    <x v="363"/>
  </r>
  <r>
    <x v="0"/>
    <x v="364"/>
  </r>
  <r>
    <x v="0"/>
    <x v="365"/>
  </r>
  <r>
    <x v="0"/>
    <x v="366"/>
  </r>
  <r>
    <x v="0"/>
    <x v="300"/>
  </r>
  <r>
    <x v="0"/>
    <x v="367"/>
  </r>
  <r>
    <x v="0"/>
    <x v="163"/>
  </r>
  <r>
    <x v="0"/>
    <x v="23"/>
  </r>
  <r>
    <x v="0"/>
    <x v="100"/>
  </r>
  <r>
    <x v="0"/>
    <x v="62"/>
  </r>
  <r>
    <x v="0"/>
    <x v="82"/>
  </r>
  <r>
    <x v="0"/>
    <x v="368"/>
  </r>
  <r>
    <x v="0"/>
    <x v="92"/>
  </r>
  <r>
    <x v="0"/>
    <x v="369"/>
  </r>
  <r>
    <x v="0"/>
    <x v="121"/>
  </r>
  <r>
    <x v="0"/>
    <x v="96"/>
  </r>
  <r>
    <x v="0"/>
    <x v="124"/>
  </r>
  <r>
    <x v="0"/>
    <x v="321"/>
  </r>
  <r>
    <x v="0"/>
    <x v="63"/>
  </r>
  <r>
    <x v="0"/>
    <x v="370"/>
  </r>
  <r>
    <x v="0"/>
    <x v="217"/>
  </r>
  <r>
    <x v="0"/>
    <x v="371"/>
  </r>
  <r>
    <x v="0"/>
    <x v="372"/>
  </r>
  <r>
    <x v="2"/>
    <x v="191"/>
  </r>
  <r>
    <x v="0"/>
    <x v="373"/>
  </r>
  <r>
    <x v="0"/>
    <x v="293"/>
  </r>
  <r>
    <x v="0"/>
    <x v="374"/>
  </r>
  <r>
    <x v="0"/>
    <x v="274"/>
  </r>
  <r>
    <x v="0"/>
    <x v="375"/>
  </r>
  <r>
    <x v="0"/>
    <x v="107"/>
  </r>
  <r>
    <x v="0"/>
    <x v="267"/>
  </r>
  <r>
    <x v="0"/>
    <x v="127"/>
  </r>
  <r>
    <x v="0"/>
    <x v="376"/>
  </r>
  <r>
    <x v="0"/>
    <x v="377"/>
  </r>
  <r>
    <x v="0"/>
    <x v="60"/>
  </r>
  <r>
    <x v="0"/>
    <x v="378"/>
  </r>
  <r>
    <x v="0"/>
    <x v="379"/>
  </r>
  <r>
    <x v="0"/>
    <x v="380"/>
  </r>
  <r>
    <x v="0"/>
    <x v="381"/>
  </r>
  <r>
    <x v="0"/>
    <x v="382"/>
  </r>
  <r>
    <x v="0"/>
    <x v="87"/>
  </r>
  <r>
    <x v="0"/>
    <x v="383"/>
  </r>
  <r>
    <x v="0"/>
    <x v="237"/>
  </r>
  <r>
    <x v="0"/>
    <x v="384"/>
  </r>
  <r>
    <x v="0"/>
    <x v="385"/>
  </r>
  <r>
    <x v="0"/>
    <x v="386"/>
  </r>
  <r>
    <x v="0"/>
    <x v="387"/>
  </r>
  <r>
    <x v="0"/>
    <x v="388"/>
  </r>
  <r>
    <x v="0"/>
    <x v="389"/>
  </r>
  <r>
    <x v="0"/>
    <x v="390"/>
  </r>
  <r>
    <x v="1"/>
    <x v="157"/>
  </r>
  <r>
    <x v="1"/>
    <x v="300"/>
  </r>
  <r>
    <x v="0"/>
    <x v="10"/>
  </r>
  <r>
    <x v="0"/>
    <x v="391"/>
  </r>
  <r>
    <x v="0"/>
    <x v="392"/>
  </r>
  <r>
    <x v="0"/>
    <x v="393"/>
  </r>
  <r>
    <x v="0"/>
    <x v="394"/>
  </r>
  <r>
    <x v="0"/>
    <x v="395"/>
  </r>
  <r>
    <x v="0"/>
    <x v="178"/>
  </r>
  <r>
    <x v="0"/>
    <x v="396"/>
  </r>
  <r>
    <x v="0"/>
    <x v="397"/>
  </r>
  <r>
    <x v="0"/>
    <x v="398"/>
  </r>
  <r>
    <x v="0"/>
    <x v="399"/>
  </r>
  <r>
    <x v="0"/>
    <x v="64"/>
  </r>
  <r>
    <x v="0"/>
    <x v="400"/>
  </r>
  <r>
    <x v="0"/>
    <x v="176"/>
  </r>
  <r>
    <x v="0"/>
    <x v="318"/>
  </r>
  <r>
    <x v="0"/>
    <x v="243"/>
  </r>
  <r>
    <x v="0"/>
    <x v="401"/>
  </r>
  <r>
    <x v="0"/>
    <x v="402"/>
  </r>
  <r>
    <x v="0"/>
    <x v="356"/>
  </r>
  <r>
    <x v="0"/>
    <x v="403"/>
  </r>
  <r>
    <x v="0"/>
    <x v="111"/>
  </r>
  <r>
    <x v="0"/>
    <x v="348"/>
  </r>
  <r>
    <x v="0"/>
    <x v="358"/>
  </r>
  <r>
    <x v="0"/>
    <x v="270"/>
  </r>
  <r>
    <x v="0"/>
    <x v="404"/>
  </r>
  <r>
    <x v="0"/>
    <x v="260"/>
  </r>
  <r>
    <x v="0"/>
    <x v="405"/>
  </r>
  <r>
    <x v="0"/>
    <x v="290"/>
  </r>
  <r>
    <x v="2"/>
    <x v="135"/>
  </r>
  <r>
    <x v="0"/>
    <x v="50"/>
  </r>
  <r>
    <x v="0"/>
    <x v="406"/>
  </r>
  <r>
    <x v="0"/>
    <x v="407"/>
  </r>
  <r>
    <x v="0"/>
    <x v="408"/>
  </r>
  <r>
    <x v="0"/>
    <x v="409"/>
  </r>
  <r>
    <x v="0"/>
    <x v="410"/>
  </r>
  <r>
    <x v="0"/>
    <x v="386"/>
  </r>
  <r>
    <x v="0"/>
    <x v="352"/>
  </r>
  <r>
    <x v="0"/>
    <x v="411"/>
  </r>
  <r>
    <x v="0"/>
    <x v="412"/>
  </r>
  <r>
    <x v="0"/>
    <x v="222"/>
  </r>
  <r>
    <x v="0"/>
    <x v="413"/>
  </r>
  <r>
    <x v="0"/>
    <x v="110"/>
  </r>
  <r>
    <x v="0"/>
    <x v="414"/>
  </r>
  <r>
    <x v="0"/>
    <x v="415"/>
  </r>
  <r>
    <x v="0"/>
    <x v="416"/>
  </r>
  <r>
    <x v="1"/>
    <x v="417"/>
  </r>
  <r>
    <x v="0"/>
    <x v="418"/>
  </r>
  <r>
    <x v="0"/>
    <x v="389"/>
  </r>
  <r>
    <x v="0"/>
    <x v="389"/>
  </r>
  <r>
    <x v="0"/>
    <x v="4"/>
  </r>
  <r>
    <x v="0"/>
    <x v="419"/>
  </r>
  <r>
    <x v="0"/>
    <x v="419"/>
  </r>
  <r>
    <x v="0"/>
    <x v="419"/>
  </r>
  <r>
    <x v="0"/>
    <x v="420"/>
  </r>
  <r>
    <x v="0"/>
    <x v="421"/>
  </r>
  <r>
    <x v="0"/>
    <x v="362"/>
  </r>
  <r>
    <x v="0"/>
    <x v="422"/>
  </r>
  <r>
    <x v="0"/>
    <x v="282"/>
  </r>
  <r>
    <x v="0"/>
    <x v="338"/>
  </r>
  <r>
    <x v="0"/>
    <x v="285"/>
  </r>
  <r>
    <x v="0"/>
    <x v="140"/>
  </r>
  <r>
    <x v="0"/>
    <x v="423"/>
  </r>
  <r>
    <x v="0"/>
    <x v="424"/>
  </r>
  <r>
    <x v="0"/>
    <x v="313"/>
  </r>
  <r>
    <x v="1"/>
    <x v="425"/>
  </r>
  <r>
    <x v="0"/>
    <x v="426"/>
  </r>
  <r>
    <x v="0"/>
    <x v="348"/>
  </r>
  <r>
    <x v="0"/>
    <x v="321"/>
  </r>
  <r>
    <x v="0"/>
    <x v="427"/>
  </r>
  <r>
    <x v="0"/>
    <x v="377"/>
  </r>
  <r>
    <x v="0"/>
    <x v="8"/>
  </r>
  <r>
    <x v="0"/>
    <x v="254"/>
  </r>
  <r>
    <x v="0"/>
    <x v="428"/>
  </r>
  <r>
    <x v="0"/>
    <x v="429"/>
  </r>
  <r>
    <x v="0"/>
    <x v="430"/>
  </r>
  <r>
    <x v="0"/>
    <x v="228"/>
  </r>
  <r>
    <x v="0"/>
    <x v="26"/>
  </r>
  <r>
    <x v="0"/>
    <x v="211"/>
  </r>
  <r>
    <x v="0"/>
    <x v="431"/>
  </r>
  <r>
    <x v="0"/>
    <x v="3"/>
  </r>
  <r>
    <x v="0"/>
    <x v="164"/>
  </r>
  <r>
    <x v="0"/>
    <x v="432"/>
  </r>
  <r>
    <x v="0"/>
    <x v="433"/>
  </r>
  <r>
    <x v="0"/>
    <x v="434"/>
  </r>
  <r>
    <x v="0"/>
    <x v="212"/>
  </r>
  <r>
    <x v="0"/>
    <x v="212"/>
  </r>
  <r>
    <x v="0"/>
    <x v="431"/>
  </r>
  <r>
    <x v="0"/>
    <x v="435"/>
  </r>
  <r>
    <x v="0"/>
    <x v="94"/>
  </r>
  <r>
    <x v="0"/>
    <x v="436"/>
  </r>
  <r>
    <x v="0"/>
    <x v="437"/>
  </r>
  <r>
    <x v="0"/>
    <x v="252"/>
  </r>
  <r>
    <x v="0"/>
    <x v="276"/>
  </r>
  <r>
    <x v="0"/>
    <x v="438"/>
  </r>
  <r>
    <x v="0"/>
    <x v="439"/>
  </r>
  <r>
    <x v="0"/>
    <x v="438"/>
  </r>
  <r>
    <x v="0"/>
    <x v="440"/>
  </r>
  <r>
    <x v="0"/>
    <x v="339"/>
  </r>
  <r>
    <x v="0"/>
    <x v="85"/>
  </r>
  <r>
    <x v="0"/>
    <x v="313"/>
  </r>
  <r>
    <x v="0"/>
    <x v="441"/>
  </r>
  <r>
    <x v="0"/>
    <x v="152"/>
  </r>
  <r>
    <x v="0"/>
    <x v="442"/>
  </r>
  <r>
    <x v="0"/>
    <x v="16"/>
  </r>
  <r>
    <x v="1"/>
    <x v="443"/>
  </r>
  <r>
    <x v="0"/>
    <x v="293"/>
  </r>
  <r>
    <x v="0"/>
    <x v="444"/>
  </r>
  <r>
    <x v="0"/>
    <x v="445"/>
  </r>
  <r>
    <x v="0"/>
    <x v="297"/>
  </r>
  <r>
    <x v="2"/>
    <x v="446"/>
  </r>
  <r>
    <x v="0"/>
    <x v="447"/>
  </r>
  <r>
    <x v="0"/>
    <x v="420"/>
  </r>
  <r>
    <x v="0"/>
    <x v="255"/>
  </r>
  <r>
    <x v="0"/>
    <x v="387"/>
  </r>
  <r>
    <x v="0"/>
    <x v="336"/>
  </r>
  <r>
    <x v="0"/>
    <x v="448"/>
  </r>
  <r>
    <x v="0"/>
    <x v="147"/>
  </r>
  <r>
    <x v="0"/>
    <x v="449"/>
  </r>
  <r>
    <x v="0"/>
    <x v="450"/>
  </r>
  <r>
    <x v="0"/>
    <x v="451"/>
  </r>
  <r>
    <x v="0"/>
    <x v="369"/>
  </r>
  <r>
    <x v="0"/>
    <x v="452"/>
  </r>
  <r>
    <x v="2"/>
    <x v="453"/>
  </r>
  <r>
    <x v="0"/>
    <x v="454"/>
  </r>
  <r>
    <x v="0"/>
    <x v="455"/>
  </r>
  <r>
    <x v="0"/>
    <x v="353"/>
  </r>
  <r>
    <x v="0"/>
    <x v="148"/>
  </r>
  <r>
    <x v="0"/>
    <x v="138"/>
  </r>
  <r>
    <x v="2"/>
    <x v="362"/>
  </r>
  <r>
    <x v="0"/>
    <x v="178"/>
  </r>
  <r>
    <x v="0"/>
    <x v="158"/>
  </r>
  <r>
    <x v="0"/>
    <x v="352"/>
  </r>
  <r>
    <x v="0"/>
    <x v="239"/>
  </r>
  <r>
    <x v="0"/>
    <x v="432"/>
  </r>
  <r>
    <x v="0"/>
    <x v="221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348"/>
  </r>
  <r>
    <x v="0"/>
    <x v="208"/>
  </r>
  <r>
    <x v="0"/>
    <x v="333"/>
  </r>
  <r>
    <x v="0"/>
    <x v="462"/>
  </r>
  <r>
    <x v="1"/>
    <x v="192"/>
  </r>
  <r>
    <x v="0"/>
    <x v="102"/>
  </r>
  <r>
    <x v="0"/>
    <x v="142"/>
  </r>
  <r>
    <x v="0"/>
    <x v="463"/>
  </r>
  <r>
    <x v="0"/>
    <x v="251"/>
  </r>
  <r>
    <x v="0"/>
    <x v="194"/>
  </r>
  <r>
    <x v="0"/>
    <x v="464"/>
  </r>
  <r>
    <x v="0"/>
    <x v="465"/>
  </r>
  <r>
    <x v="0"/>
    <x v="331"/>
  </r>
  <r>
    <x v="0"/>
    <x v="175"/>
  </r>
  <r>
    <x v="0"/>
    <x v="113"/>
  </r>
  <r>
    <x v="0"/>
    <x v="466"/>
  </r>
  <r>
    <x v="0"/>
    <x v="467"/>
  </r>
  <r>
    <x v="2"/>
    <x v="58"/>
  </r>
  <r>
    <x v="0"/>
    <x v="468"/>
  </r>
  <r>
    <x v="0"/>
    <x v="317"/>
  </r>
  <r>
    <x v="0"/>
    <x v="469"/>
  </r>
  <r>
    <x v="0"/>
    <x v="470"/>
  </r>
  <r>
    <x v="0"/>
    <x v="471"/>
  </r>
  <r>
    <x v="0"/>
    <x v="269"/>
  </r>
  <r>
    <x v="0"/>
    <x v="344"/>
  </r>
  <r>
    <x v="0"/>
    <x v="137"/>
  </r>
  <r>
    <x v="0"/>
    <x v="444"/>
  </r>
  <r>
    <x v="0"/>
    <x v="61"/>
  </r>
  <r>
    <x v="0"/>
    <x v="472"/>
  </r>
  <r>
    <x v="0"/>
    <x v="473"/>
  </r>
  <r>
    <x v="0"/>
    <x v="50"/>
  </r>
  <r>
    <x v="0"/>
    <x v="7"/>
  </r>
  <r>
    <x v="0"/>
    <x v="352"/>
  </r>
  <r>
    <x v="0"/>
    <x v="474"/>
  </r>
  <r>
    <x v="0"/>
    <x v="394"/>
  </r>
  <r>
    <x v="2"/>
    <x v="475"/>
  </r>
  <r>
    <x v="1"/>
    <x v="476"/>
  </r>
  <r>
    <x v="0"/>
    <x v="291"/>
  </r>
  <r>
    <x v="0"/>
    <x v="477"/>
  </r>
  <r>
    <x v="0"/>
    <x v="478"/>
  </r>
  <r>
    <x v="0"/>
    <x v="347"/>
  </r>
  <r>
    <x v="0"/>
    <x v="167"/>
  </r>
  <r>
    <x v="2"/>
    <x v="222"/>
  </r>
  <r>
    <x v="0"/>
    <x v="438"/>
  </r>
  <r>
    <x v="0"/>
    <x v="61"/>
  </r>
  <r>
    <x v="0"/>
    <x v="479"/>
  </r>
  <r>
    <x v="0"/>
    <x v="480"/>
  </r>
  <r>
    <x v="0"/>
    <x v="481"/>
  </r>
  <r>
    <x v="0"/>
    <x v="482"/>
  </r>
  <r>
    <x v="0"/>
    <x v="221"/>
  </r>
  <r>
    <x v="0"/>
    <x v="221"/>
  </r>
  <r>
    <x v="0"/>
    <x v="204"/>
  </r>
  <r>
    <x v="0"/>
    <x v="419"/>
  </r>
  <r>
    <x v="1"/>
    <x v="147"/>
  </r>
  <r>
    <x v="0"/>
    <x v="23"/>
  </r>
  <r>
    <x v="0"/>
    <x v="190"/>
  </r>
  <r>
    <x v="0"/>
    <x v="353"/>
  </r>
  <r>
    <x v="0"/>
    <x v="331"/>
  </r>
  <r>
    <x v="1"/>
    <x v="483"/>
  </r>
  <r>
    <x v="0"/>
    <x v="397"/>
  </r>
  <r>
    <x v="0"/>
    <x v="484"/>
  </r>
  <r>
    <x v="0"/>
    <x v="163"/>
  </r>
  <r>
    <x v="0"/>
    <x v="485"/>
  </r>
  <r>
    <x v="0"/>
    <x v="254"/>
  </r>
  <r>
    <x v="0"/>
    <x v="486"/>
  </r>
  <r>
    <x v="0"/>
    <x v="487"/>
  </r>
  <r>
    <x v="0"/>
    <x v="147"/>
  </r>
  <r>
    <x v="2"/>
    <x v="183"/>
  </r>
  <r>
    <x v="0"/>
    <x v="488"/>
  </r>
  <r>
    <x v="0"/>
    <x v="489"/>
  </r>
  <r>
    <x v="0"/>
    <x v="490"/>
  </r>
  <r>
    <x v="2"/>
    <x v="203"/>
  </r>
  <r>
    <x v="1"/>
    <x v="198"/>
  </r>
  <r>
    <x v="1"/>
    <x v="491"/>
  </r>
  <r>
    <x v="1"/>
    <x v="492"/>
  </r>
  <r>
    <x v="0"/>
    <x v="198"/>
  </r>
  <r>
    <x v="0"/>
    <x v="1"/>
  </r>
  <r>
    <x v="0"/>
    <x v="11"/>
  </r>
  <r>
    <x v="0"/>
    <x v="70"/>
  </r>
  <r>
    <x v="0"/>
    <x v="404"/>
  </r>
  <r>
    <x v="0"/>
    <x v="237"/>
  </r>
  <r>
    <x v="0"/>
    <x v="182"/>
  </r>
  <r>
    <x v="0"/>
    <x v="455"/>
  </r>
  <r>
    <x v="0"/>
    <x v="477"/>
  </r>
  <r>
    <x v="2"/>
    <x v="442"/>
  </r>
  <r>
    <x v="0"/>
    <x v="493"/>
  </r>
  <r>
    <x v="0"/>
    <x v="494"/>
  </r>
  <r>
    <x v="0"/>
    <x v="19"/>
  </r>
  <r>
    <x v="0"/>
    <x v="495"/>
  </r>
  <r>
    <x v="0"/>
    <x v="186"/>
  </r>
  <r>
    <x v="0"/>
    <x v="72"/>
  </r>
  <r>
    <x v="0"/>
    <x v="496"/>
  </r>
  <r>
    <x v="1"/>
    <x v="112"/>
  </r>
  <r>
    <x v="0"/>
    <x v="497"/>
  </r>
  <r>
    <x v="0"/>
    <x v="190"/>
  </r>
  <r>
    <x v="0"/>
    <x v="498"/>
  </r>
  <r>
    <x v="1"/>
    <x v="10"/>
  </r>
  <r>
    <x v="0"/>
    <x v="499"/>
  </r>
  <r>
    <x v="0"/>
    <x v="144"/>
  </r>
  <r>
    <x v="0"/>
    <x v="449"/>
  </r>
  <r>
    <x v="0"/>
    <x v="16"/>
  </r>
  <r>
    <x v="0"/>
    <x v="276"/>
  </r>
  <r>
    <x v="0"/>
    <x v="120"/>
  </r>
  <r>
    <x v="0"/>
    <x v="469"/>
  </r>
  <r>
    <x v="0"/>
    <x v="104"/>
  </r>
  <r>
    <x v="0"/>
    <x v="110"/>
  </r>
  <r>
    <x v="0"/>
    <x v="376"/>
  </r>
  <r>
    <x v="0"/>
    <x v="410"/>
  </r>
  <r>
    <x v="0"/>
    <x v="500"/>
  </r>
  <r>
    <x v="0"/>
    <x v="158"/>
  </r>
  <r>
    <x v="0"/>
    <x v="178"/>
  </r>
  <r>
    <x v="0"/>
    <x v="501"/>
  </r>
  <r>
    <x v="0"/>
    <x v="172"/>
  </r>
  <r>
    <x v="0"/>
    <x v="58"/>
  </r>
  <r>
    <x v="2"/>
    <x v="502"/>
  </r>
  <r>
    <x v="0"/>
    <x v="503"/>
  </r>
  <r>
    <x v="0"/>
    <x v="369"/>
  </r>
  <r>
    <x v="0"/>
    <x v="72"/>
  </r>
  <r>
    <x v="0"/>
    <x v="504"/>
  </r>
  <r>
    <x v="0"/>
    <x v="119"/>
  </r>
  <r>
    <x v="0"/>
    <x v="505"/>
  </r>
  <r>
    <x v="0"/>
    <x v="238"/>
  </r>
  <r>
    <x v="0"/>
    <x v="506"/>
  </r>
  <r>
    <x v="0"/>
    <x v="507"/>
  </r>
  <r>
    <x v="0"/>
    <x v="67"/>
  </r>
  <r>
    <x v="0"/>
    <x v="82"/>
  </r>
  <r>
    <x v="0"/>
    <x v="14"/>
  </r>
  <r>
    <x v="0"/>
    <x v="14"/>
  </r>
  <r>
    <x v="1"/>
    <x v="178"/>
  </r>
  <r>
    <x v="0"/>
    <x v="508"/>
  </r>
  <r>
    <x v="0"/>
    <x v="431"/>
  </r>
  <r>
    <x v="0"/>
    <x v="509"/>
  </r>
  <r>
    <x v="0"/>
    <x v="510"/>
  </r>
  <r>
    <x v="0"/>
    <x v="511"/>
  </r>
  <r>
    <x v="0"/>
    <x v="235"/>
  </r>
  <r>
    <x v="0"/>
    <x v="97"/>
  </r>
  <r>
    <x v="0"/>
    <x v="135"/>
  </r>
  <r>
    <x v="0"/>
    <x v="129"/>
  </r>
  <r>
    <x v="0"/>
    <x v="512"/>
  </r>
  <r>
    <x v="0"/>
    <x v="472"/>
  </r>
  <r>
    <x v="0"/>
    <x v="147"/>
  </r>
  <r>
    <x v="0"/>
    <x v="191"/>
  </r>
  <r>
    <x v="0"/>
    <x v="293"/>
  </r>
  <r>
    <x v="0"/>
    <x v="396"/>
  </r>
  <r>
    <x v="0"/>
    <x v="396"/>
  </r>
  <r>
    <x v="0"/>
    <x v="192"/>
  </r>
  <r>
    <x v="0"/>
    <x v="16"/>
  </r>
  <r>
    <x v="0"/>
    <x v="513"/>
  </r>
  <r>
    <x v="0"/>
    <x v="514"/>
  </r>
  <r>
    <x v="2"/>
    <x v="515"/>
  </r>
  <r>
    <x v="0"/>
    <x v="516"/>
  </r>
  <r>
    <x v="0"/>
    <x v="14"/>
  </r>
  <r>
    <x v="0"/>
    <x v="147"/>
  </r>
  <r>
    <x v="0"/>
    <x v="517"/>
  </r>
  <r>
    <x v="0"/>
    <x v="251"/>
  </r>
  <r>
    <x v="0"/>
    <x v="251"/>
  </r>
  <r>
    <x v="0"/>
    <x v="345"/>
  </r>
  <r>
    <x v="0"/>
    <x v="344"/>
  </r>
  <r>
    <x v="0"/>
    <x v="32"/>
  </r>
  <r>
    <x v="0"/>
    <x v="332"/>
  </r>
  <r>
    <x v="0"/>
    <x v="518"/>
  </r>
  <r>
    <x v="0"/>
    <x v="115"/>
  </r>
  <r>
    <x v="0"/>
    <x v="419"/>
  </r>
  <r>
    <x v="0"/>
    <x v="519"/>
  </r>
  <r>
    <x v="0"/>
    <x v="266"/>
  </r>
  <r>
    <x v="0"/>
    <x v="520"/>
  </r>
  <r>
    <x v="0"/>
    <x v="65"/>
  </r>
  <r>
    <x v="0"/>
    <x v="205"/>
  </r>
  <r>
    <x v="0"/>
    <x v="521"/>
  </r>
  <r>
    <x v="0"/>
    <x v="83"/>
  </r>
  <r>
    <x v="0"/>
    <x v="53"/>
  </r>
  <r>
    <x v="0"/>
    <x v="414"/>
  </r>
  <r>
    <x v="0"/>
    <x v="441"/>
  </r>
  <r>
    <x v="0"/>
    <x v="194"/>
  </r>
  <r>
    <x v="0"/>
    <x v="75"/>
  </r>
  <r>
    <x v="0"/>
    <x v="217"/>
  </r>
  <r>
    <x v="0"/>
    <x v="23"/>
  </r>
  <r>
    <x v="0"/>
    <x v="522"/>
  </r>
  <r>
    <x v="0"/>
    <x v="158"/>
  </r>
  <r>
    <x v="0"/>
    <x v="285"/>
  </r>
  <r>
    <x v="0"/>
    <x v="523"/>
  </r>
  <r>
    <x v="0"/>
    <x v="372"/>
  </r>
  <r>
    <x v="0"/>
    <x v="120"/>
  </r>
  <r>
    <x v="2"/>
    <x v="524"/>
  </r>
  <r>
    <x v="0"/>
    <x v="525"/>
  </r>
  <r>
    <x v="0"/>
    <x v="20"/>
  </r>
  <r>
    <x v="0"/>
    <x v="526"/>
  </r>
  <r>
    <x v="0"/>
    <x v="197"/>
  </r>
  <r>
    <x v="0"/>
    <x v="477"/>
  </r>
  <r>
    <x v="0"/>
    <x v="527"/>
  </r>
  <r>
    <x v="0"/>
    <x v="147"/>
  </r>
  <r>
    <x v="0"/>
    <x v="528"/>
  </r>
  <r>
    <x v="0"/>
    <x v="529"/>
  </r>
  <r>
    <x v="2"/>
    <x v="237"/>
  </r>
  <r>
    <x v="0"/>
    <x v="530"/>
  </r>
  <r>
    <x v="0"/>
    <x v="396"/>
  </r>
  <r>
    <x v="0"/>
    <x v="293"/>
  </r>
  <r>
    <x v="0"/>
    <x v="287"/>
  </r>
  <r>
    <x v="0"/>
    <x v="99"/>
  </r>
  <r>
    <x v="0"/>
    <x v="119"/>
  </r>
  <r>
    <x v="0"/>
    <x v="531"/>
  </r>
  <r>
    <x v="0"/>
    <x v="278"/>
  </r>
  <r>
    <x v="0"/>
    <x v="304"/>
  </r>
  <r>
    <x v="0"/>
    <x v="532"/>
  </r>
  <r>
    <x v="0"/>
    <x v="533"/>
  </r>
  <r>
    <x v="0"/>
    <x v="245"/>
  </r>
  <r>
    <x v="0"/>
    <x v="534"/>
  </r>
  <r>
    <x v="0"/>
    <x v="493"/>
  </r>
  <r>
    <x v="0"/>
    <x v="535"/>
  </r>
  <r>
    <x v="0"/>
    <x v="90"/>
  </r>
  <r>
    <x v="0"/>
    <x v="147"/>
  </r>
  <r>
    <x v="0"/>
    <x v="536"/>
  </r>
  <r>
    <x v="0"/>
    <x v="537"/>
  </r>
  <r>
    <x v="0"/>
    <x v="6"/>
  </r>
  <r>
    <x v="0"/>
    <x v="538"/>
  </r>
  <r>
    <x v="0"/>
    <x v="214"/>
  </r>
  <r>
    <x v="0"/>
    <x v="63"/>
  </r>
  <r>
    <x v="0"/>
    <x v="539"/>
  </r>
  <r>
    <x v="0"/>
    <x v="112"/>
  </r>
  <r>
    <x v="0"/>
    <x v="508"/>
  </r>
  <r>
    <x v="0"/>
    <x v="77"/>
  </r>
  <r>
    <x v="0"/>
    <x v="113"/>
  </r>
  <r>
    <x v="0"/>
    <x v="348"/>
  </r>
  <r>
    <x v="0"/>
    <x v="23"/>
  </r>
  <r>
    <x v="1"/>
    <x v="373"/>
  </r>
  <r>
    <x v="0"/>
    <x v="540"/>
  </r>
  <r>
    <x v="0"/>
    <x v="541"/>
  </r>
  <r>
    <x v="0"/>
    <x v="542"/>
  </r>
  <r>
    <x v="0"/>
    <x v="543"/>
  </r>
  <r>
    <x v="0"/>
    <x v="164"/>
  </r>
  <r>
    <x v="0"/>
    <x v="92"/>
  </r>
  <r>
    <x v="0"/>
    <x v="127"/>
  </r>
  <r>
    <x v="0"/>
    <x v="8"/>
  </r>
  <r>
    <x v="0"/>
    <x v="544"/>
  </r>
  <r>
    <x v="0"/>
    <x v="545"/>
  </r>
  <r>
    <x v="0"/>
    <x v="398"/>
  </r>
  <r>
    <x v="0"/>
    <x v="546"/>
  </r>
  <r>
    <x v="0"/>
    <x v="283"/>
  </r>
  <r>
    <x v="0"/>
    <x v="29"/>
  </r>
  <r>
    <x v="0"/>
    <x v="135"/>
  </r>
  <r>
    <x v="0"/>
    <x v="547"/>
  </r>
  <r>
    <x v="0"/>
    <x v="548"/>
  </r>
  <r>
    <x v="0"/>
    <x v="380"/>
  </r>
  <r>
    <x v="0"/>
    <x v="356"/>
  </r>
  <r>
    <x v="0"/>
    <x v="249"/>
  </r>
  <r>
    <x v="0"/>
    <x v="549"/>
  </r>
  <r>
    <x v="0"/>
    <x v="212"/>
  </r>
  <r>
    <x v="0"/>
    <x v="550"/>
  </r>
  <r>
    <x v="0"/>
    <x v="57"/>
  </r>
  <r>
    <x v="0"/>
    <x v="217"/>
  </r>
  <r>
    <x v="0"/>
    <x v="243"/>
  </r>
  <r>
    <x v="0"/>
    <x v="55"/>
  </r>
  <r>
    <x v="0"/>
    <x v="551"/>
  </r>
  <r>
    <x v="0"/>
    <x v="469"/>
  </r>
  <r>
    <x v="0"/>
    <x v="423"/>
  </r>
  <r>
    <x v="0"/>
    <x v="244"/>
  </r>
  <r>
    <x v="0"/>
    <x v="8"/>
  </r>
  <r>
    <x v="1"/>
    <x v="552"/>
  </r>
  <r>
    <x v="0"/>
    <x v="553"/>
  </r>
  <r>
    <x v="0"/>
    <x v="554"/>
  </r>
  <r>
    <x v="0"/>
    <x v="555"/>
  </r>
  <r>
    <x v="0"/>
    <x v="556"/>
  </r>
  <r>
    <x v="0"/>
    <x v="104"/>
  </r>
  <r>
    <x v="0"/>
    <x v="26"/>
  </r>
  <r>
    <x v="0"/>
    <x v="26"/>
  </r>
  <r>
    <x v="0"/>
    <x v="278"/>
  </r>
  <r>
    <x v="0"/>
    <x v="430"/>
  </r>
  <r>
    <x v="0"/>
    <x v="557"/>
  </r>
  <r>
    <x v="0"/>
    <x v="226"/>
  </r>
  <r>
    <x v="0"/>
    <x v="229"/>
  </r>
  <r>
    <x v="0"/>
    <x v="113"/>
  </r>
  <r>
    <x v="0"/>
    <x v="187"/>
  </r>
  <r>
    <x v="0"/>
    <x v="558"/>
  </r>
  <r>
    <x v="1"/>
    <x v="559"/>
  </r>
  <r>
    <x v="0"/>
    <x v="560"/>
  </r>
  <r>
    <x v="0"/>
    <x v="197"/>
  </r>
  <r>
    <x v="0"/>
    <x v="208"/>
  </r>
  <r>
    <x v="0"/>
    <x v="193"/>
  </r>
  <r>
    <x v="0"/>
    <x v="561"/>
  </r>
  <r>
    <x v="2"/>
    <x v="219"/>
  </r>
  <r>
    <x v="0"/>
    <x v="445"/>
  </r>
  <r>
    <x v="0"/>
    <x v="80"/>
  </r>
  <r>
    <x v="0"/>
    <x v="323"/>
  </r>
  <r>
    <x v="0"/>
    <x v="266"/>
  </r>
  <r>
    <x v="0"/>
    <x v="266"/>
  </r>
  <r>
    <x v="0"/>
    <x v="562"/>
  </r>
  <r>
    <x v="0"/>
    <x v="116"/>
  </r>
  <r>
    <x v="0"/>
    <x v="209"/>
  </r>
  <r>
    <x v="0"/>
    <x v="400"/>
  </r>
  <r>
    <x v="0"/>
    <x v="395"/>
  </r>
  <r>
    <x v="0"/>
    <x v="563"/>
  </r>
  <r>
    <x v="0"/>
    <x v="564"/>
  </r>
  <r>
    <x v="0"/>
    <x v="348"/>
  </r>
  <r>
    <x v="0"/>
    <x v="565"/>
  </r>
  <r>
    <x v="0"/>
    <x v="412"/>
  </r>
  <r>
    <x v="0"/>
    <x v="566"/>
  </r>
  <r>
    <x v="0"/>
    <x v="431"/>
  </r>
  <r>
    <x v="0"/>
    <x v="567"/>
  </r>
  <r>
    <x v="0"/>
    <x v="568"/>
  </r>
  <r>
    <x v="0"/>
    <x v="251"/>
  </r>
  <r>
    <x v="0"/>
    <x v="569"/>
  </r>
  <r>
    <x v="0"/>
    <x v="570"/>
  </r>
  <r>
    <x v="0"/>
    <x v="405"/>
  </r>
  <r>
    <x v="0"/>
    <x v="237"/>
  </r>
  <r>
    <x v="0"/>
    <x v="525"/>
  </r>
  <r>
    <x v="0"/>
    <x v="298"/>
  </r>
  <r>
    <x v="0"/>
    <x v="571"/>
  </r>
  <r>
    <x v="0"/>
    <x v="572"/>
  </r>
  <r>
    <x v="0"/>
    <x v="573"/>
  </r>
  <r>
    <x v="0"/>
    <x v="504"/>
  </r>
  <r>
    <x v="0"/>
    <x v="66"/>
  </r>
  <r>
    <x v="0"/>
    <x v="574"/>
  </r>
  <r>
    <x v="2"/>
    <x v="241"/>
  </r>
  <r>
    <x v="0"/>
    <x v="575"/>
  </r>
  <r>
    <x v="0"/>
    <x v="289"/>
  </r>
  <r>
    <x v="1"/>
    <x v="442"/>
  </r>
  <r>
    <x v="0"/>
    <x v="435"/>
  </r>
  <r>
    <x v="0"/>
    <x v="293"/>
  </r>
  <r>
    <x v="0"/>
    <x v="401"/>
  </r>
  <r>
    <x v="0"/>
    <x v="469"/>
  </r>
  <r>
    <x v="0"/>
    <x v="98"/>
  </r>
  <r>
    <x v="0"/>
    <x v="576"/>
  </r>
  <r>
    <x v="0"/>
    <x v="577"/>
  </r>
  <r>
    <x v="0"/>
    <x v="413"/>
  </r>
  <r>
    <x v="0"/>
    <x v="94"/>
  </r>
  <r>
    <x v="0"/>
    <x v="578"/>
  </r>
  <r>
    <x v="0"/>
    <x v="471"/>
  </r>
  <r>
    <x v="0"/>
    <x v="579"/>
  </r>
  <r>
    <x v="0"/>
    <x v="398"/>
  </r>
  <r>
    <x v="0"/>
    <x v="199"/>
  </r>
  <r>
    <x v="0"/>
    <x v="92"/>
  </r>
  <r>
    <x v="0"/>
    <x v="192"/>
  </r>
  <r>
    <x v="0"/>
    <x v="580"/>
  </r>
  <r>
    <x v="0"/>
    <x v="442"/>
  </r>
  <r>
    <x v="0"/>
    <x v="77"/>
  </r>
  <r>
    <x v="0"/>
    <x v="502"/>
  </r>
  <r>
    <x v="0"/>
    <x v="237"/>
  </r>
  <r>
    <x v="1"/>
    <x v="581"/>
  </r>
  <r>
    <x v="0"/>
    <x v="582"/>
  </r>
  <r>
    <x v="0"/>
    <x v="583"/>
  </r>
  <r>
    <x v="0"/>
    <x v="437"/>
  </r>
  <r>
    <x v="0"/>
    <x v="584"/>
  </r>
  <r>
    <x v="0"/>
    <x v="144"/>
  </r>
  <r>
    <x v="0"/>
    <x v="585"/>
  </r>
  <r>
    <x v="0"/>
    <x v="586"/>
  </r>
  <r>
    <x v="0"/>
    <x v="587"/>
  </r>
  <r>
    <x v="0"/>
    <x v="336"/>
  </r>
  <r>
    <x v="0"/>
    <x v="30"/>
  </r>
  <r>
    <x v="0"/>
    <x v="187"/>
  </r>
  <r>
    <x v="0"/>
    <x v="80"/>
  </r>
  <r>
    <x v="0"/>
    <x v="565"/>
  </r>
  <r>
    <x v="0"/>
    <x v="463"/>
  </r>
  <r>
    <x v="0"/>
    <x v="276"/>
  </r>
  <r>
    <x v="0"/>
    <x v="35"/>
  </r>
  <r>
    <x v="0"/>
    <x v="588"/>
  </r>
  <r>
    <x v="0"/>
    <x v="589"/>
  </r>
  <r>
    <x v="0"/>
    <x v="186"/>
  </r>
  <r>
    <x v="0"/>
    <x v="356"/>
  </r>
  <r>
    <x v="0"/>
    <x v="356"/>
  </r>
  <r>
    <x v="0"/>
    <x v="590"/>
  </r>
  <r>
    <x v="0"/>
    <x v="591"/>
  </r>
  <r>
    <x v="0"/>
    <x v="592"/>
  </r>
  <r>
    <x v="0"/>
    <x v="222"/>
  </r>
  <r>
    <x v="0"/>
    <x v="419"/>
  </r>
  <r>
    <x v="0"/>
    <x v="92"/>
  </r>
  <r>
    <x v="0"/>
    <x v="593"/>
  </r>
  <r>
    <x v="0"/>
    <x v="594"/>
  </r>
  <r>
    <x v="0"/>
    <x v="595"/>
  </r>
  <r>
    <x v="0"/>
    <x v="596"/>
  </r>
  <r>
    <x v="0"/>
    <x v="597"/>
  </r>
  <r>
    <x v="0"/>
    <x v="598"/>
  </r>
  <r>
    <x v="0"/>
    <x v="599"/>
  </r>
  <r>
    <x v="0"/>
    <x v="600"/>
  </r>
  <r>
    <x v="0"/>
    <x v="168"/>
  </r>
  <r>
    <x v="0"/>
    <x v="567"/>
  </r>
  <r>
    <x v="0"/>
    <x v="601"/>
  </r>
  <r>
    <x v="0"/>
    <x v="602"/>
  </r>
  <r>
    <x v="0"/>
    <x v="603"/>
  </r>
  <r>
    <x v="0"/>
    <x v="604"/>
  </r>
  <r>
    <x v="0"/>
    <x v="127"/>
  </r>
  <r>
    <x v="0"/>
    <x v="605"/>
  </r>
  <r>
    <x v="0"/>
    <x v="537"/>
  </r>
  <r>
    <x v="0"/>
    <x v="94"/>
  </r>
  <r>
    <x v="0"/>
    <x v="606"/>
  </r>
  <r>
    <x v="0"/>
    <x v="140"/>
  </r>
  <r>
    <x v="0"/>
    <x v="607"/>
  </r>
  <r>
    <x v="0"/>
    <x v="29"/>
  </r>
  <r>
    <x v="0"/>
    <x v="29"/>
  </r>
  <r>
    <x v="0"/>
    <x v="608"/>
  </r>
  <r>
    <x v="0"/>
    <x v="591"/>
  </r>
  <r>
    <x v="0"/>
    <x v="320"/>
  </r>
  <r>
    <x v="0"/>
    <x v="119"/>
  </r>
  <r>
    <x v="0"/>
    <x v="609"/>
  </r>
  <r>
    <x v="0"/>
    <x v="28"/>
  </r>
  <r>
    <x v="0"/>
    <x v="610"/>
  </r>
  <r>
    <x v="0"/>
    <x v="611"/>
  </r>
  <r>
    <x v="0"/>
    <x v="28"/>
  </r>
  <r>
    <x v="0"/>
    <x v="419"/>
  </r>
  <r>
    <x v="0"/>
    <x v="612"/>
  </r>
  <r>
    <x v="0"/>
    <x v="407"/>
  </r>
  <r>
    <x v="0"/>
    <x v="613"/>
  </r>
  <r>
    <x v="0"/>
    <x v="107"/>
  </r>
  <r>
    <x v="0"/>
    <x v="502"/>
  </r>
  <r>
    <x v="0"/>
    <x v="204"/>
  </r>
  <r>
    <x v="0"/>
    <x v="204"/>
  </r>
  <r>
    <x v="0"/>
    <x v="614"/>
  </r>
  <r>
    <x v="0"/>
    <x v="325"/>
  </r>
  <r>
    <x v="0"/>
    <x v="221"/>
  </r>
  <r>
    <x v="0"/>
    <x v="469"/>
  </r>
  <r>
    <x v="0"/>
    <x v="469"/>
  </r>
  <r>
    <x v="0"/>
    <x v="469"/>
  </r>
  <r>
    <x v="0"/>
    <x v="615"/>
  </r>
  <r>
    <x v="0"/>
    <x v="276"/>
  </r>
  <r>
    <x v="0"/>
    <x v="616"/>
  </r>
  <r>
    <x v="0"/>
    <x v="476"/>
  </r>
  <r>
    <x v="0"/>
    <x v="129"/>
  </r>
  <r>
    <x v="0"/>
    <x v="64"/>
  </r>
  <r>
    <x v="0"/>
    <x v="617"/>
  </r>
  <r>
    <x v="0"/>
    <x v="197"/>
  </r>
  <r>
    <x v="2"/>
    <x v="618"/>
  </r>
  <r>
    <x v="0"/>
    <x v="442"/>
  </r>
  <r>
    <x v="0"/>
    <x v="204"/>
  </r>
  <r>
    <x v="2"/>
    <x v="28"/>
  </r>
  <r>
    <x v="2"/>
    <x v="619"/>
  </r>
  <r>
    <x v="0"/>
    <x v="77"/>
  </r>
  <r>
    <x v="0"/>
    <x v="103"/>
  </r>
  <r>
    <x v="0"/>
    <x v="404"/>
  </r>
  <r>
    <x v="0"/>
    <x v="620"/>
  </r>
  <r>
    <x v="0"/>
    <x v="331"/>
  </r>
  <r>
    <x v="0"/>
    <x v="621"/>
  </r>
  <r>
    <x v="0"/>
    <x v="353"/>
  </r>
  <r>
    <x v="0"/>
    <x v="400"/>
  </r>
  <r>
    <x v="0"/>
    <x v="429"/>
  </r>
  <r>
    <x v="0"/>
    <x v="622"/>
  </r>
  <r>
    <x v="0"/>
    <x v="623"/>
  </r>
  <r>
    <x v="0"/>
    <x v="624"/>
  </r>
  <r>
    <x v="0"/>
    <x v="136"/>
  </r>
  <r>
    <x v="0"/>
    <x v="625"/>
  </r>
  <r>
    <x v="0"/>
    <x v="161"/>
  </r>
  <r>
    <x v="0"/>
    <x v="377"/>
  </r>
  <r>
    <x v="0"/>
    <x v="604"/>
  </r>
  <r>
    <x v="0"/>
    <x v="469"/>
  </r>
  <r>
    <x v="0"/>
    <x v="187"/>
  </r>
  <r>
    <x v="0"/>
    <x v="626"/>
  </r>
  <r>
    <x v="0"/>
    <x v="168"/>
  </r>
  <r>
    <x v="0"/>
    <x v="627"/>
  </r>
  <r>
    <x v="0"/>
    <x v="451"/>
  </r>
  <r>
    <x v="0"/>
    <x v="588"/>
  </r>
  <r>
    <x v="0"/>
    <x v="136"/>
  </r>
  <r>
    <x v="0"/>
    <x v="168"/>
  </r>
  <r>
    <x v="0"/>
    <x v="407"/>
  </r>
  <r>
    <x v="0"/>
    <x v="628"/>
  </r>
  <r>
    <x v="0"/>
    <x v="212"/>
  </r>
  <r>
    <x v="0"/>
    <x v="386"/>
  </r>
  <r>
    <x v="0"/>
    <x v="196"/>
  </r>
  <r>
    <x v="0"/>
    <x v="221"/>
  </r>
  <r>
    <x v="0"/>
    <x v="221"/>
  </r>
  <r>
    <x v="0"/>
    <x v="221"/>
  </r>
  <r>
    <x v="0"/>
    <x v="221"/>
  </r>
  <r>
    <x v="0"/>
    <x v="221"/>
  </r>
  <r>
    <x v="0"/>
    <x v="221"/>
  </r>
  <r>
    <x v="0"/>
    <x v="221"/>
  </r>
  <r>
    <x v="0"/>
    <x v="221"/>
  </r>
  <r>
    <x v="0"/>
    <x v="580"/>
  </r>
  <r>
    <x v="0"/>
    <x v="197"/>
  </r>
  <r>
    <x v="0"/>
    <x v="629"/>
  </r>
  <r>
    <x v="0"/>
    <x v="252"/>
  </r>
  <r>
    <x v="0"/>
    <x v="630"/>
  </r>
  <r>
    <x v="1"/>
    <x v="631"/>
  </r>
  <r>
    <x v="2"/>
    <x v="331"/>
  </r>
  <r>
    <x v="0"/>
    <x v="212"/>
  </r>
  <r>
    <x v="0"/>
    <x v="632"/>
  </r>
  <r>
    <x v="0"/>
    <x v="409"/>
  </r>
  <r>
    <x v="0"/>
    <x v="633"/>
  </r>
  <r>
    <x v="0"/>
    <x v="407"/>
  </r>
  <r>
    <x v="0"/>
    <x v="634"/>
  </r>
  <r>
    <x v="0"/>
    <x v="200"/>
  </r>
  <r>
    <x v="0"/>
    <x v="635"/>
  </r>
  <r>
    <x v="0"/>
    <x v="636"/>
  </r>
  <r>
    <x v="2"/>
    <x v="344"/>
  </r>
  <r>
    <x v="0"/>
    <x v="203"/>
  </r>
  <r>
    <x v="2"/>
    <x v="637"/>
  </r>
  <r>
    <x v="2"/>
    <x v="628"/>
  </r>
  <r>
    <x v="0"/>
    <x v="282"/>
  </r>
  <r>
    <x v="2"/>
    <x v="628"/>
  </r>
  <r>
    <x v="1"/>
    <x v="638"/>
  </r>
  <r>
    <x v="1"/>
    <x v="639"/>
  </r>
  <r>
    <x v="0"/>
    <x v="26"/>
  </r>
  <r>
    <x v="2"/>
    <x v="320"/>
  </r>
  <r>
    <x v="2"/>
    <x v="320"/>
  </r>
  <r>
    <x v="0"/>
    <x v="353"/>
  </r>
  <r>
    <x v="0"/>
    <x v="640"/>
  </r>
  <r>
    <x v="0"/>
    <x v="335"/>
  </r>
  <r>
    <x v="0"/>
    <x v="243"/>
  </r>
  <r>
    <x v="0"/>
    <x v="26"/>
  </r>
  <r>
    <x v="0"/>
    <x v="641"/>
  </r>
  <r>
    <x v="0"/>
    <x v="642"/>
  </r>
  <r>
    <x v="0"/>
    <x v="191"/>
  </r>
  <r>
    <x v="0"/>
    <x v="472"/>
  </r>
  <r>
    <x v="0"/>
    <x v="643"/>
  </r>
  <r>
    <x v="2"/>
    <x v="636"/>
  </r>
  <r>
    <x v="0"/>
    <x v="644"/>
  </r>
  <r>
    <x v="0"/>
    <x v="472"/>
  </r>
  <r>
    <x v="1"/>
    <x v="360"/>
  </r>
  <r>
    <x v="0"/>
    <x v="553"/>
  </r>
  <r>
    <x v="0"/>
    <x v="645"/>
  </r>
  <r>
    <x v="0"/>
    <x v="646"/>
  </r>
  <r>
    <x v="0"/>
    <x v="78"/>
  </r>
  <r>
    <x v="0"/>
    <x v="647"/>
  </r>
  <r>
    <x v="0"/>
    <x v="648"/>
  </r>
  <r>
    <x v="0"/>
    <x v="290"/>
  </r>
  <r>
    <x v="0"/>
    <x v="649"/>
  </r>
  <r>
    <x v="2"/>
    <x v="167"/>
  </r>
  <r>
    <x v="2"/>
    <x v="442"/>
  </r>
  <r>
    <x v="0"/>
    <x v="442"/>
  </r>
  <r>
    <x v="0"/>
    <x v="376"/>
  </r>
  <r>
    <x v="0"/>
    <x v="650"/>
  </r>
  <r>
    <x v="0"/>
    <x v="217"/>
  </r>
  <r>
    <x v="0"/>
    <x v="651"/>
  </r>
  <r>
    <x v="0"/>
    <x v="652"/>
  </r>
  <r>
    <x v="0"/>
    <x v="226"/>
  </r>
  <r>
    <x v="1"/>
    <x v="205"/>
  </r>
  <r>
    <x v="0"/>
    <x v="653"/>
  </r>
  <r>
    <x v="2"/>
    <x v="152"/>
  </r>
  <r>
    <x v="0"/>
    <x v="204"/>
  </r>
  <r>
    <x v="0"/>
    <x v="349"/>
  </r>
  <r>
    <x v="0"/>
    <x v="654"/>
  </r>
  <r>
    <x v="0"/>
    <x v="655"/>
  </r>
  <r>
    <x v="0"/>
    <x v="656"/>
  </r>
  <r>
    <x v="0"/>
    <x v="86"/>
  </r>
  <r>
    <x v="0"/>
    <x v="657"/>
  </r>
  <r>
    <x v="0"/>
    <x v="658"/>
  </r>
  <r>
    <x v="0"/>
    <x v="659"/>
  </r>
  <r>
    <x v="0"/>
    <x v="356"/>
  </r>
  <r>
    <x v="0"/>
    <x v="249"/>
  </r>
  <r>
    <x v="0"/>
    <x v="660"/>
  </r>
  <r>
    <x v="0"/>
    <x v="616"/>
  </r>
  <r>
    <x v="1"/>
    <x v="83"/>
  </r>
  <r>
    <x v="0"/>
    <x v="419"/>
  </r>
  <r>
    <x v="1"/>
    <x v="661"/>
  </r>
  <r>
    <x v="0"/>
    <x v="191"/>
  </r>
  <r>
    <x v="0"/>
    <x v="662"/>
  </r>
  <r>
    <x v="0"/>
    <x v="141"/>
  </r>
  <r>
    <x v="0"/>
    <x v="663"/>
  </r>
  <r>
    <x v="0"/>
    <x v="664"/>
  </r>
  <r>
    <x v="0"/>
    <x v="394"/>
  </r>
  <r>
    <x v="0"/>
    <x v="270"/>
  </r>
  <r>
    <x v="0"/>
    <x v="221"/>
  </r>
  <r>
    <x v="0"/>
    <x v="665"/>
  </r>
  <r>
    <x v="0"/>
    <x v="552"/>
  </r>
  <r>
    <x v="0"/>
    <x v="666"/>
  </r>
  <r>
    <x v="0"/>
    <x v="4"/>
  </r>
  <r>
    <x v="0"/>
    <x v="198"/>
  </r>
  <r>
    <x v="1"/>
    <x v="667"/>
  </r>
  <r>
    <x v="1"/>
    <x v="555"/>
  </r>
  <r>
    <x v="0"/>
    <x v="668"/>
  </r>
  <r>
    <x v="0"/>
    <x v="669"/>
  </r>
  <r>
    <x v="0"/>
    <x v="350"/>
  </r>
  <r>
    <x v="0"/>
    <x v="344"/>
  </r>
  <r>
    <x v="0"/>
    <x v="344"/>
  </r>
  <r>
    <x v="0"/>
    <x v="445"/>
  </r>
  <r>
    <x v="0"/>
    <x v="403"/>
  </r>
  <r>
    <x v="0"/>
    <x v="403"/>
  </r>
  <r>
    <x v="0"/>
    <x v="670"/>
  </r>
  <r>
    <x v="0"/>
    <x v="403"/>
  </r>
  <r>
    <x v="0"/>
    <x v="671"/>
  </r>
  <r>
    <x v="0"/>
    <x v="92"/>
  </r>
  <r>
    <x v="0"/>
    <x v="237"/>
  </r>
  <r>
    <x v="0"/>
    <x v="672"/>
  </r>
  <r>
    <x v="0"/>
    <x v="185"/>
  </r>
  <r>
    <x v="0"/>
    <x v="673"/>
  </r>
  <r>
    <x v="0"/>
    <x v="12"/>
  </r>
  <r>
    <x v="0"/>
    <x v="226"/>
  </r>
  <r>
    <x v="0"/>
    <x v="226"/>
  </r>
  <r>
    <x v="0"/>
    <x v="674"/>
  </r>
  <r>
    <x v="0"/>
    <x v="208"/>
  </r>
  <r>
    <x v="0"/>
    <x v="675"/>
  </r>
  <r>
    <x v="0"/>
    <x v="676"/>
  </r>
  <r>
    <x v="0"/>
    <x v="251"/>
  </r>
  <r>
    <x v="0"/>
    <x v="677"/>
  </r>
  <r>
    <x v="0"/>
    <x v="678"/>
  </r>
  <r>
    <x v="0"/>
    <x v="679"/>
  </r>
  <r>
    <x v="0"/>
    <x v="356"/>
  </r>
  <r>
    <x v="0"/>
    <x v="6"/>
  </r>
  <r>
    <x v="0"/>
    <x v="142"/>
  </r>
  <r>
    <x v="0"/>
    <x v="548"/>
  </r>
  <r>
    <x v="0"/>
    <x v="203"/>
  </r>
  <r>
    <x v="0"/>
    <x v="461"/>
  </r>
  <r>
    <x v="0"/>
    <x v="465"/>
  </r>
  <r>
    <x v="0"/>
    <x v="680"/>
  </r>
  <r>
    <x v="0"/>
    <x v="681"/>
  </r>
  <r>
    <x v="0"/>
    <x v="142"/>
  </r>
  <r>
    <x v="1"/>
    <x v="61"/>
  </r>
  <r>
    <x v="0"/>
    <x v="68"/>
  </r>
  <r>
    <x v="0"/>
    <x v="217"/>
  </r>
  <r>
    <x v="0"/>
    <x v="682"/>
  </r>
  <r>
    <x v="0"/>
    <x v="361"/>
  </r>
  <r>
    <x v="0"/>
    <x v="683"/>
  </r>
  <r>
    <x v="0"/>
    <x v="512"/>
  </r>
  <r>
    <x v="0"/>
    <x v="356"/>
  </r>
  <r>
    <x v="0"/>
    <x v="138"/>
  </r>
  <r>
    <x v="0"/>
    <x v="88"/>
  </r>
  <r>
    <x v="0"/>
    <x v="138"/>
  </r>
  <r>
    <x v="0"/>
    <x v="684"/>
  </r>
  <r>
    <x v="0"/>
    <x v="472"/>
  </r>
  <r>
    <x v="0"/>
    <x v="331"/>
  </r>
  <r>
    <x v="0"/>
    <x v="685"/>
  </r>
  <r>
    <x v="0"/>
    <x v="57"/>
  </r>
  <r>
    <x v="1"/>
    <x v="88"/>
  </r>
  <r>
    <x v="0"/>
    <x v="502"/>
  </r>
  <r>
    <x v="0"/>
    <x v="624"/>
  </r>
  <r>
    <x v="0"/>
    <x v="441"/>
  </r>
  <r>
    <x v="0"/>
    <x v="686"/>
  </r>
  <r>
    <x v="0"/>
    <x v="449"/>
  </r>
  <r>
    <x v="0"/>
    <x v="536"/>
  </r>
  <r>
    <x v="0"/>
    <x v="584"/>
  </r>
  <r>
    <x v="0"/>
    <x v="471"/>
  </r>
  <r>
    <x v="0"/>
    <x v="136"/>
  </r>
  <r>
    <x v="0"/>
    <x v="356"/>
  </r>
  <r>
    <x v="0"/>
    <x v="562"/>
  </r>
  <r>
    <x v="2"/>
    <x v="687"/>
  </r>
  <r>
    <x v="0"/>
    <x v="420"/>
  </r>
  <r>
    <x v="2"/>
    <x v="591"/>
  </r>
  <r>
    <x v="0"/>
    <x v="557"/>
  </r>
  <r>
    <x v="0"/>
    <x v="241"/>
  </r>
  <r>
    <x v="0"/>
    <x v="436"/>
  </r>
  <r>
    <x v="0"/>
    <x v="86"/>
  </r>
  <r>
    <x v="0"/>
    <x v="688"/>
  </r>
  <r>
    <x v="0"/>
    <x v="689"/>
  </r>
  <r>
    <x v="0"/>
    <x v="690"/>
  </r>
  <r>
    <x v="0"/>
    <x v="691"/>
  </r>
  <r>
    <x v="2"/>
    <x v="472"/>
  </r>
  <r>
    <x v="0"/>
    <x v="137"/>
  </r>
  <r>
    <x v="2"/>
    <x v="285"/>
  </r>
  <r>
    <x v="0"/>
    <x v="266"/>
  </r>
  <r>
    <x v="0"/>
    <x v="442"/>
  </r>
  <r>
    <x v="0"/>
    <x v="214"/>
  </r>
  <r>
    <x v="0"/>
    <x v="540"/>
  </r>
  <r>
    <x v="0"/>
    <x v="622"/>
  </r>
  <r>
    <x v="0"/>
    <x v="275"/>
  </r>
  <r>
    <x v="0"/>
    <x v="472"/>
  </r>
  <r>
    <x v="0"/>
    <x v="471"/>
  </r>
  <r>
    <x v="0"/>
    <x v="330"/>
  </r>
  <r>
    <x v="0"/>
    <x v="692"/>
  </r>
  <r>
    <x v="0"/>
    <x v="693"/>
  </r>
  <r>
    <x v="0"/>
    <x v="144"/>
  </r>
  <r>
    <x v="0"/>
    <x v="14"/>
  </r>
  <r>
    <x v="0"/>
    <x v="57"/>
  </r>
  <r>
    <x v="2"/>
    <x v="226"/>
  </r>
  <r>
    <x v="0"/>
    <x v="210"/>
  </r>
  <r>
    <x v="0"/>
    <x v="88"/>
  </r>
  <r>
    <x v="0"/>
    <x v="694"/>
  </r>
  <r>
    <x v="0"/>
    <x v="336"/>
  </r>
  <r>
    <x v="0"/>
    <x v="212"/>
  </r>
  <r>
    <x v="0"/>
    <x v="695"/>
  </r>
  <r>
    <x v="0"/>
    <x v="696"/>
  </r>
  <r>
    <x v="0"/>
    <x v="285"/>
  </r>
  <r>
    <x v="0"/>
    <x v="217"/>
  </r>
  <r>
    <x v="0"/>
    <x v="697"/>
  </r>
  <r>
    <x v="0"/>
    <x v="386"/>
  </r>
  <r>
    <x v="0"/>
    <x v="420"/>
  </r>
  <r>
    <x v="0"/>
    <x v="118"/>
  </r>
  <r>
    <x v="0"/>
    <x v="404"/>
  </r>
  <r>
    <x v="0"/>
    <x v="698"/>
  </r>
  <r>
    <x v="0"/>
    <x v="243"/>
  </r>
  <r>
    <x v="0"/>
    <x v="484"/>
  </r>
  <r>
    <x v="0"/>
    <x v="699"/>
  </r>
  <r>
    <x v="0"/>
    <x v="269"/>
  </r>
  <r>
    <x v="0"/>
    <x v="700"/>
  </r>
  <r>
    <x v="0"/>
    <x v="13"/>
  </r>
  <r>
    <x v="0"/>
    <x v="260"/>
  </r>
  <r>
    <x v="0"/>
    <x v="291"/>
  </r>
  <r>
    <x v="0"/>
    <x v="701"/>
  </r>
  <r>
    <x v="0"/>
    <x v="21"/>
  </r>
  <r>
    <x v="0"/>
    <x v="702"/>
  </r>
  <r>
    <x v="0"/>
    <x v="395"/>
  </r>
  <r>
    <x v="0"/>
    <x v="64"/>
  </r>
  <r>
    <x v="0"/>
    <x v="285"/>
  </r>
  <r>
    <x v="0"/>
    <x v="356"/>
  </r>
  <r>
    <x v="0"/>
    <x v="356"/>
  </r>
  <r>
    <x v="0"/>
    <x v="502"/>
  </r>
  <r>
    <x v="0"/>
    <x v="703"/>
  </r>
  <r>
    <x v="0"/>
    <x v="704"/>
  </r>
  <r>
    <x v="2"/>
    <x v="205"/>
  </r>
  <r>
    <x v="0"/>
    <x v="357"/>
  </r>
  <r>
    <x v="0"/>
    <x v="705"/>
  </r>
  <r>
    <x v="0"/>
    <x v="706"/>
  </r>
  <r>
    <x v="1"/>
    <x v="125"/>
  </r>
  <r>
    <x v="2"/>
    <x v="707"/>
  </r>
  <r>
    <x v="0"/>
    <x v="537"/>
  </r>
  <r>
    <x v="0"/>
    <x v="54"/>
  </r>
  <r>
    <x v="0"/>
    <x v="708"/>
  </r>
  <r>
    <x v="0"/>
    <x v="522"/>
  </r>
  <r>
    <x v="0"/>
    <x v="250"/>
  </r>
  <r>
    <x v="0"/>
    <x v="419"/>
  </r>
  <r>
    <x v="0"/>
    <x v="362"/>
  </r>
  <r>
    <x v="0"/>
    <x v="80"/>
  </r>
  <r>
    <x v="0"/>
    <x v="409"/>
  </r>
  <r>
    <x v="0"/>
    <x v="26"/>
  </r>
  <r>
    <x v="0"/>
    <x v="709"/>
  </r>
  <r>
    <x v="0"/>
    <x v="710"/>
  </r>
  <r>
    <x v="0"/>
    <x v="711"/>
  </r>
  <r>
    <x v="0"/>
    <x v="712"/>
  </r>
  <r>
    <x v="0"/>
    <x v="333"/>
  </r>
  <r>
    <x v="0"/>
    <x v="588"/>
  </r>
  <r>
    <x v="0"/>
    <x v="475"/>
  </r>
  <r>
    <x v="0"/>
    <x v="32"/>
  </r>
  <r>
    <x v="0"/>
    <x v="713"/>
  </r>
  <r>
    <x v="0"/>
    <x v="467"/>
  </r>
  <r>
    <x v="0"/>
    <x v="714"/>
  </r>
  <r>
    <x v="0"/>
    <x v="335"/>
  </r>
  <r>
    <x v="0"/>
    <x v="335"/>
  </r>
  <r>
    <x v="0"/>
    <x v="107"/>
  </r>
  <r>
    <x v="0"/>
    <x v="715"/>
  </r>
  <r>
    <x v="0"/>
    <x v="335"/>
  </r>
  <r>
    <x v="0"/>
    <x v="716"/>
  </r>
  <r>
    <x v="0"/>
    <x v="717"/>
  </r>
  <r>
    <x v="0"/>
    <x v="588"/>
  </r>
  <r>
    <x v="0"/>
    <x v="718"/>
  </r>
  <r>
    <x v="0"/>
    <x v="197"/>
  </r>
  <r>
    <x v="0"/>
    <x v="719"/>
  </r>
  <r>
    <x v="0"/>
    <x v="34"/>
  </r>
  <r>
    <x v="0"/>
    <x v="408"/>
  </r>
  <r>
    <x v="0"/>
    <x v="720"/>
  </r>
  <r>
    <x v="0"/>
    <x v="721"/>
  </r>
  <r>
    <x v="0"/>
    <x v="149"/>
  </r>
  <r>
    <x v="0"/>
    <x v="389"/>
  </r>
  <r>
    <x v="0"/>
    <x v="719"/>
  </r>
  <r>
    <x v="0"/>
    <x v="722"/>
  </r>
  <r>
    <x v="0"/>
    <x v="349"/>
  </r>
  <r>
    <x v="0"/>
    <x v="454"/>
  </r>
  <r>
    <x v="0"/>
    <x v="152"/>
  </r>
  <r>
    <x v="0"/>
    <x v="536"/>
  </r>
  <r>
    <x v="0"/>
    <x v="719"/>
  </r>
  <r>
    <x v="0"/>
    <x v="60"/>
  </r>
  <r>
    <x v="0"/>
    <x v="28"/>
  </r>
  <r>
    <x v="0"/>
    <x v="250"/>
  </r>
  <r>
    <x v="0"/>
    <x v="723"/>
  </r>
  <r>
    <x v="0"/>
    <x v="724"/>
  </r>
  <r>
    <x v="2"/>
    <x v="485"/>
  </r>
  <r>
    <x v="0"/>
    <x v="725"/>
  </r>
  <r>
    <x v="0"/>
    <x v="726"/>
  </r>
  <r>
    <x v="0"/>
    <x v="135"/>
  </r>
  <r>
    <x v="0"/>
    <x v="320"/>
  </r>
  <r>
    <x v="0"/>
    <x v="87"/>
  </r>
  <r>
    <x v="0"/>
    <x v="727"/>
  </r>
  <r>
    <x v="0"/>
    <x v="186"/>
  </r>
  <r>
    <x v="0"/>
    <x v="186"/>
  </r>
  <r>
    <x v="0"/>
    <x v="186"/>
  </r>
  <r>
    <x v="0"/>
    <x v="282"/>
  </r>
  <r>
    <x v="0"/>
    <x v="226"/>
  </r>
  <r>
    <x v="0"/>
    <x v="546"/>
  </r>
  <r>
    <x v="2"/>
    <x v="462"/>
  </r>
  <r>
    <x v="0"/>
    <x v="239"/>
  </r>
  <r>
    <x v="0"/>
    <x v="224"/>
  </r>
  <r>
    <x v="0"/>
    <x v="342"/>
  </r>
  <r>
    <x v="0"/>
    <x v="588"/>
  </r>
  <r>
    <x v="0"/>
    <x v="728"/>
  </r>
  <r>
    <x v="0"/>
    <x v="729"/>
  </r>
  <r>
    <x v="0"/>
    <x v="471"/>
  </r>
  <r>
    <x v="0"/>
    <x v="285"/>
  </r>
  <r>
    <x v="0"/>
    <x v="360"/>
  </r>
  <r>
    <x v="0"/>
    <x v="730"/>
  </r>
  <r>
    <x v="0"/>
    <x v="731"/>
  </r>
  <r>
    <x v="0"/>
    <x v="604"/>
  </r>
  <r>
    <x v="0"/>
    <x v="178"/>
  </r>
  <r>
    <x v="0"/>
    <x v="252"/>
  </r>
  <r>
    <x v="0"/>
    <x v="91"/>
  </r>
  <r>
    <x v="0"/>
    <x v="444"/>
  </r>
  <r>
    <x v="0"/>
    <x v="732"/>
  </r>
  <r>
    <x v="0"/>
    <x v="733"/>
  </r>
  <r>
    <x v="0"/>
    <x v="734"/>
  </r>
  <r>
    <x v="0"/>
    <x v="735"/>
  </r>
  <r>
    <x v="0"/>
    <x v="726"/>
  </r>
  <r>
    <x v="0"/>
    <x v="736"/>
  </r>
  <r>
    <x v="0"/>
    <x v="394"/>
  </r>
  <r>
    <x v="0"/>
    <x v="737"/>
  </r>
  <r>
    <x v="0"/>
    <x v="738"/>
  </r>
  <r>
    <x v="0"/>
    <x v="270"/>
  </r>
  <r>
    <x v="2"/>
    <x v="345"/>
  </r>
  <r>
    <x v="0"/>
    <x v="36"/>
  </r>
  <r>
    <x v="0"/>
    <x v="739"/>
  </r>
  <r>
    <x v="0"/>
    <x v="740"/>
  </r>
  <r>
    <x v="0"/>
    <x v="396"/>
  </r>
  <r>
    <x v="0"/>
    <x v="741"/>
  </r>
  <r>
    <x v="0"/>
    <x v="388"/>
  </r>
  <r>
    <x v="0"/>
    <x v="124"/>
  </r>
  <r>
    <x v="0"/>
    <x v="113"/>
  </r>
  <r>
    <x v="0"/>
    <x v="197"/>
  </r>
  <r>
    <x v="0"/>
    <x v="742"/>
  </r>
  <r>
    <x v="0"/>
    <x v="743"/>
  </r>
  <r>
    <x v="0"/>
    <x v="74"/>
  </r>
  <r>
    <x v="0"/>
    <x v="138"/>
  </r>
  <r>
    <x v="0"/>
    <x v="744"/>
  </r>
  <r>
    <x v="0"/>
    <x v="513"/>
  </r>
  <r>
    <x v="0"/>
    <x v="505"/>
  </r>
  <r>
    <x v="0"/>
    <x v="285"/>
  </r>
  <r>
    <x v="0"/>
    <x v="745"/>
  </r>
  <r>
    <x v="0"/>
    <x v="81"/>
  </r>
  <r>
    <x v="0"/>
    <x v="104"/>
  </r>
  <r>
    <x v="0"/>
    <x v="348"/>
  </r>
  <r>
    <x v="0"/>
    <x v="472"/>
  </r>
  <r>
    <x v="0"/>
    <x v="472"/>
  </r>
  <r>
    <x v="0"/>
    <x v="211"/>
  </r>
  <r>
    <x v="0"/>
    <x v="746"/>
  </r>
  <r>
    <x v="0"/>
    <x v="238"/>
  </r>
  <r>
    <x v="0"/>
    <x v="446"/>
  </r>
  <r>
    <x v="0"/>
    <x v="747"/>
  </r>
  <r>
    <x v="0"/>
    <x v="748"/>
  </r>
  <r>
    <x v="0"/>
    <x v="458"/>
  </r>
  <r>
    <x v="0"/>
    <x v="383"/>
  </r>
  <r>
    <x v="0"/>
    <x v="369"/>
  </r>
  <r>
    <x v="0"/>
    <x v="580"/>
  </r>
  <r>
    <x v="0"/>
    <x v="749"/>
  </r>
  <r>
    <x v="0"/>
    <x v="750"/>
  </r>
  <r>
    <x v="0"/>
    <x v="751"/>
  </r>
  <r>
    <x v="1"/>
    <x v="161"/>
  </r>
  <r>
    <x v="0"/>
    <x v="661"/>
  </r>
  <r>
    <x v="0"/>
    <x v="752"/>
  </r>
  <r>
    <x v="0"/>
    <x v="753"/>
  </r>
  <r>
    <x v="0"/>
    <x v="191"/>
  </r>
  <r>
    <x v="0"/>
    <x v="141"/>
  </r>
  <r>
    <x v="0"/>
    <x v="754"/>
  </r>
  <r>
    <x v="0"/>
    <x v="755"/>
  </r>
  <r>
    <x v="0"/>
    <x v="138"/>
  </r>
  <r>
    <x v="0"/>
    <x v="637"/>
  </r>
  <r>
    <x v="0"/>
    <x v="26"/>
  </r>
  <r>
    <x v="0"/>
    <x v="756"/>
  </r>
  <r>
    <x v="0"/>
    <x v="757"/>
  </r>
  <r>
    <x v="0"/>
    <x v="758"/>
  </r>
  <r>
    <x v="0"/>
    <x v="182"/>
  </r>
  <r>
    <x v="0"/>
    <x v="356"/>
  </r>
  <r>
    <x v="0"/>
    <x v="266"/>
  </r>
  <r>
    <x v="0"/>
    <x v="521"/>
  </r>
  <r>
    <x v="0"/>
    <x v="414"/>
  </r>
  <r>
    <x v="0"/>
    <x v="503"/>
  </r>
  <r>
    <x v="0"/>
    <x v="83"/>
  </r>
  <r>
    <x v="0"/>
    <x v="348"/>
  </r>
  <r>
    <x v="0"/>
    <x v="136"/>
  </r>
  <r>
    <x v="0"/>
    <x v="549"/>
  </r>
  <r>
    <x v="0"/>
    <x v="334"/>
  </r>
  <r>
    <x v="0"/>
    <x v="86"/>
  </r>
  <r>
    <x v="0"/>
    <x v="759"/>
  </r>
  <r>
    <x v="0"/>
    <x v="30"/>
  </r>
  <r>
    <x v="0"/>
    <x v="628"/>
  </r>
  <r>
    <x v="0"/>
    <x v="760"/>
  </r>
  <r>
    <x v="0"/>
    <x v="536"/>
  </r>
  <r>
    <x v="0"/>
    <x v="536"/>
  </r>
  <r>
    <x v="0"/>
    <x v="761"/>
  </r>
  <r>
    <x v="0"/>
    <x v="100"/>
  </r>
  <r>
    <x v="0"/>
    <x v="762"/>
  </r>
  <r>
    <x v="0"/>
    <x v="763"/>
  </r>
  <r>
    <x v="0"/>
    <x v="500"/>
  </r>
  <r>
    <x v="0"/>
    <x v="750"/>
  </r>
  <r>
    <x v="0"/>
    <x v="161"/>
  </r>
  <r>
    <x v="0"/>
    <x v="637"/>
  </r>
  <r>
    <x v="0"/>
    <x v="250"/>
  </r>
  <r>
    <x v="0"/>
    <x v="475"/>
  </r>
  <r>
    <x v="0"/>
    <x v="330"/>
  </r>
  <r>
    <x v="0"/>
    <x v="87"/>
  </r>
  <r>
    <x v="0"/>
    <x v="218"/>
  </r>
  <r>
    <x v="0"/>
    <x v="764"/>
  </r>
  <r>
    <x v="0"/>
    <x v="765"/>
  </r>
  <r>
    <x v="0"/>
    <x v="765"/>
  </r>
  <r>
    <x v="0"/>
    <x v="552"/>
  </r>
  <r>
    <x v="0"/>
    <x v="766"/>
  </r>
  <r>
    <x v="0"/>
    <x v="767"/>
  </r>
  <r>
    <x v="0"/>
    <x v="549"/>
  </r>
  <r>
    <x v="2"/>
    <x v="212"/>
  </r>
  <r>
    <x v="0"/>
    <x v="768"/>
  </r>
  <r>
    <x v="0"/>
    <x v="769"/>
  </r>
  <r>
    <x v="0"/>
    <x v="770"/>
  </r>
  <r>
    <x v="0"/>
    <x v="771"/>
  </r>
  <r>
    <x v="0"/>
    <x v="71"/>
  </r>
  <r>
    <x v="0"/>
    <x v="772"/>
  </r>
  <r>
    <x v="0"/>
    <x v="773"/>
  </r>
  <r>
    <x v="0"/>
    <x v="774"/>
  </r>
  <r>
    <x v="0"/>
    <x v="274"/>
  </r>
  <r>
    <x v="0"/>
    <x v="487"/>
  </r>
  <r>
    <x v="0"/>
    <x v="661"/>
  </r>
  <r>
    <x v="0"/>
    <x v="775"/>
  </r>
  <r>
    <x v="0"/>
    <x v="239"/>
  </r>
  <r>
    <x v="0"/>
    <x v="228"/>
  </r>
  <r>
    <x v="0"/>
    <x v="124"/>
  </r>
  <r>
    <x v="0"/>
    <x v="138"/>
  </r>
  <r>
    <x v="0"/>
    <x v="251"/>
  </r>
  <r>
    <x v="0"/>
    <x v="26"/>
  </r>
  <r>
    <x v="0"/>
    <x v="776"/>
  </r>
  <r>
    <x v="0"/>
    <x v="295"/>
  </r>
  <r>
    <x v="1"/>
    <x v="190"/>
  </r>
  <r>
    <x v="0"/>
    <x v="406"/>
  </r>
  <r>
    <x v="0"/>
    <x v="665"/>
  </r>
  <r>
    <x v="0"/>
    <x v="111"/>
  </r>
  <r>
    <x v="0"/>
    <x v="777"/>
  </r>
  <r>
    <x v="0"/>
    <x v="778"/>
  </r>
  <r>
    <x v="0"/>
    <x v="779"/>
  </r>
  <r>
    <x v="0"/>
    <x v="323"/>
  </r>
  <r>
    <x v="2"/>
    <x v="583"/>
  </r>
  <r>
    <x v="0"/>
    <x v="778"/>
  </r>
  <r>
    <x v="0"/>
    <x v="238"/>
  </r>
  <r>
    <x v="0"/>
    <x v="19"/>
  </r>
  <r>
    <x v="0"/>
    <x v="331"/>
  </r>
  <r>
    <x v="0"/>
    <x v="331"/>
  </r>
  <r>
    <x v="0"/>
    <x v="503"/>
  </r>
  <r>
    <x v="0"/>
    <x v="780"/>
  </r>
  <r>
    <x v="0"/>
    <x v="398"/>
  </r>
  <r>
    <x v="0"/>
    <x v="70"/>
  </r>
  <r>
    <x v="0"/>
    <x v="638"/>
  </r>
  <r>
    <x v="0"/>
    <x v="190"/>
  </r>
  <r>
    <x v="0"/>
    <x v="333"/>
  </r>
  <r>
    <x v="0"/>
    <x v="781"/>
  </r>
  <r>
    <x v="0"/>
    <x v="252"/>
  </r>
  <r>
    <x v="0"/>
    <x v="782"/>
  </r>
  <r>
    <x v="0"/>
    <x v="783"/>
  </r>
  <r>
    <x v="0"/>
    <x v="784"/>
  </r>
  <r>
    <x v="0"/>
    <x v="425"/>
  </r>
  <r>
    <x v="0"/>
    <x v="161"/>
  </r>
  <r>
    <x v="0"/>
    <x v="197"/>
  </r>
  <r>
    <x v="0"/>
    <x v="125"/>
  </r>
  <r>
    <x v="0"/>
    <x v="257"/>
  </r>
  <r>
    <x v="0"/>
    <x v="130"/>
  </r>
  <r>
    <x v="0"/>
    <x v="401"/>
  </r>
  <r>
    <x v="0"/>
    <x v="66"/>
  </r>
  <r>
    <x v="0"/>
    <x v="351"/>
  </r>
  <r>
    <x v="0"/>
    <x v="67"/>
  </r>
  <r>
    <x v="0"/>
    <x v="588"/>
  </r>
  <r>
    <x v="0"/>
    <x v="588"/>
  </r>
  <r>
    <x v="0"/>
    <x v="785"/>
  </r>
  <r>
    <x v="0"/>
    <x v="683"/>
  </r>
  <r>
    <x v="1"/>
    <x v="786"/>
  </r>
  <r>
    <x v="0"/>
    <x v="787"/>
  </r>
  <r>
    <x v="0"/>
    <x v="218"/>
  </r>
  <r>
    <x v="0"/>
    <x v="260"/>
  </r>
  <r>
    <x v="0"/>
    <x v="788"/>
  </r>
  <r>
    <x v="0"/>
    <x v="14"/>
  </r>
  <r>
    <x v="0"/>
    <x v="442"/>
  </r>
  <r>
    <x v="0"/>
    <x v="19"/>
  </r>
  <r>
    <x v="0"/>
    <x v="96"/>
  </r>
  <r>
    <x v="0"/>
    <x v="789"/>
  </r>
  <r>
    <x v="0"/>
    <x v="8"/>
  </r>
  <r>
    <x v="0"/>
    <x v="790"/>
  </r>
  <r>
    <x v="0"/>
    <x v="477"/>
  </r>
  <r>
    <x v="0"/>
    <x v="19"/>
  </r>
  <r>
    <x v="0"/>
    <x v="29"/>
  </r>
  <r>
    <x v="0"/>
    <x v="252"/>
  </r>
  <r>
    <x v="0"/>
    <x v="497"/>
  </r>
  <r>
    <x v="0"/>
    <x v="167"/>
  </r>
  <r>
    <x v="0"/>
    <x v="212"/>
  </r>
  <r>
    <x v="0"/>
    <x v="791"/>
  </r>
  <r>
    <x v="0"/>
    <x v="14"/>
  </r>
  <r>
    <x v="0"/>
    <x v="13"/>
  </r>
  <r>
    <x v="0"/>
    <x v="792"/>
  </r>
  <r>
    <x v="0"/>
    <x v="197"/>
  </r>
  <r>
    <x v="0"/>
    <x v="100"/>
  </r>
  <r>
    <x v="1"/>
    <x v="757"/>
  </r>
  <r>
    <x v="0"/>
    <x v="354"/>
  </r>
  <r>
    <x v="1"/>
    <x v="212"/>
  </r>
  <r>
    <x v="0"/>
    <x v="83"/>
  </r>
  <r>
    <x v="0"/>
    <x v="793"/>
  </r>
  <r>
    <x v="2"/>
    <x v="434"/>
  </r>
  <r>
    <x v="0"/>
    <x v="32"/>
  </r>
  <r>
    <x v="0"/>
    <x v="481"/>
  </r>
  <r>
    <x v="0"/>
    <x v="494"/>
  </r>
  <r>
    <x v="0"/>
    <x v="794"/>
  </r>
  <r>
    <x v="0"/>
    <x v="161"/>
  </r>
  <r>
    <x v="0"/>
    <x v="328"/>
  </r>
  <r>
    <x v="0"/>
    <x v="276"/>
  </r>
  <r>
    <x v="0"/>
    <x v="274"/>
  </r>
  <r>
    <x v="0"/>
    <x v="795"/>
  </r>
  <r>
    <x v="0"/>
    <x v="796"/>
  </r>
  <r>
    <x v="1"/>
    <x v="797"/>
  </r>
  <r>
    <x v="0"/>
    <x v="150"/>
  </r>
  <r>
    <x v="0"/>
    <x v="252"/>
  </r>
  <r>
    <x v="0"/>
    <x v="354"/>
  </r>
  <r>
    <x v="0"/>
    <x v="798"/>
  </r>
  <r>
    <x v="0"/>
    <x v="461"/>
  </r>
  <r>
    <x v="0"/>
    <x v="799"/>
  </r>
  <r>
    <x v="0"/>
    <x v="348"/>
  </r>
  <r>
    <x v="0"/>
    <x v="800"/>
  </r>
  <r>
    <x v="0"/>
    <x v="801"/>
  </r>
  <r>
    <x v="0"/>
    <x v="802"/>
  </r>
  <r>
    <x v="2"/>
    <x v="88"/>
  </r>
  <r>
    <x v="0"/>
    <x v="803"/>
  </r>
  <r>
    <x v="2"/>
    <x v="664"/>
  </r>
  <r>
    <x v="0"/>
    <x v="82"/>
  </r>
  <r>
    <x v="0"/>
    <x v="438"/>
  </r>
  <r>
    <x v="0"/>
    <x v="224"/>
  </r>
  <r>
    <x v="0"/>
    <x v="417"/>
  </r>
  <r>
    <x v="0"/>
    <x v="149"/>
  </r>
  <r>
    <x v="0"/>
    <x v="804"/>
  </r>
  <r>
    <x v="0"/>
    <x v="409"/>
  </r>
  <r>
    <x v="0"/>
    <x v="409"/>
  </r>
  <r>
    <x v="0"/>
    <x v="409"/>
  </r>
  <r>
    <x v="0"/>
    <x v="409"/>
  </r>
  <r>
    <x v="0"/>
    <x v="190"/>
  </r>
  <r>
    <x v="0"/>
    <x v="431"/>
  </r>
  <r>
    <x v="0"/>
    <x v="207"/>
  </r>
  <r>
    <x v="0"/>
    <x v="385"/>
  </r>
  <r>
    <x v="0"/>
    <x v="805"/>
  </r>
  <r>
    <x v="0"/>
    <x v="348"/>
  </r>
  <r>
    <x v="0"/>
    <x v="178"/>
  </r>
  <r>
    <x v="0"/>
    <x v="806"/>
  </r>
  <r>
    <x v="0"/>
    <x v="302"/>
  </r>
  <r>
    <x v="0"/>
    <x v="807"/>
  </r>
  <r>
    <x v="0"/>
    <x v="28"/>
  </r>
  <r>
    <x v="0"/>
    <x v="356"/>
  </r>
  <r>
    <x v="0"/>
    <x v="752"/>
  </r>
  <r>
    <x v="0"/>
    <x v="522"/>
  </r>
  <r>
    <x v="0"/>
    <x v="259"/>
  </r>
  <r>
    <x v="0"/>
    <x v="83"/>
  </r>
  <r>
    <x v="0"/>
    <x v="643"/>
  </r>
  <r>
    <x v="1"/>
    <x v="808"/>
  </r>
  <r>
    <x v="0"/>
    <x v="362"/>
  </r>
  <r>
    <x v="0"/>
    <x v="62"/>
  </r>
  <r>
    <x v="0"/>
    <x v="809"/>
  </r>
  <r>
    <x v="0"/>
    <x v="512"/>
  </r>
  <r>
    <x v="0"/>
    <x v="512"/>
  </r>
  <r>
    <x v="0"/>
    <x v="458"/>
  </r>
  <r>
    <x v="0"/>
    <x v="735"/>
  </r>
  <r>
    <x v="0"/>
    <x v="810"/>
  </r>
  <r>
    <x v="0"/>
    <x v="811"/>
  </r>
  <r>
    <x v="0"/>
    <x v="792"/>
  </r>
  <r>
    <x v="0"/>
    <x v="705"/>
  </r>
  <r>
    <x v="0"/>
    <x v="304"/>
  </r>
  <r>
    <x v="0"/>
    <x v="579"/>
  </r>
  <r>
    <x v="0"/>
    <x v="579"/>
  </r>
  <r>
    <x v="0"/>
    <x v="812"/>
  </r>
  <r>
    <x v="0"/>
    <x v="116"/>
  </r>
  <r>
    <x v="0"/>
    <x v="813"/>
  </r>
  <r>
    <x v="0"/>
    <x v="143"/>
  </r>
  <r>
    <x v="0"/>
    <x v="814"/>
  </r>
  <r>
    <x v="0"/>
    <x v="815"/>
  </r>
  <r>
    <x v="1"/>
    <x v="816"/>
  </r>
  <r>
    <x v="0"/>
    <x v="808"/>
  </r>
  <r>
    <x v="0"/>
    <x v="252"/>
  </r>
  <r>
    <x v="0"/>
    <x v="154"/>
  </r>
  <r>
    <x v="2"/>
    <x v="817"/>
  </r>
  <r>
    <x v="0"/>
    <x v="818"/>
  </r>
  <r>
    <x v="0"/>
    <x v="819"/>
  </r>
  <r>
    <x v="0"/>
    <x v="284"/>
  </r>
  <r>
    <x v="0"/>
    <x v="820"/>
  </r>
  <r>
    <x v="0"/>
    <x v="441"/>
  </r>
  <r>
    <x v="0"/>
    <x v="441"/>
  </r>
  <r>
    <x v="0"/>
    <x v="413"/>
  </r>
  <r>
    <x v="0"/>
    <x v="766"/>
  </r>
  <r>
    <x v="0"/>
    <x v="821"/>
  </r>
  <r>
    <x v="0"/>
    <x v="161"/>
  </r>
  <r>
    <x v="0"/>
    <x v="822"/>
  </r>
  <r>
    <x v="1"/>
    <x v="823"/>
  </r>
  <r>
    <x v="0"/>
    <x v="70"/>
  </r>
  <r>
    <x v="0"/>
    <x v="824"/>
  </r>
  <r>
    <x v="0"/>
    <x v="825"/>
  </r>
  <r>
    <x v="0"/>
    <x v="826"/>
  </r>
  <r>
    <x v="0"/>
    <x v="827"/>
  </r>
  <r>
    <x v="0"/>
    <x v="828"/>
  </r>
  <r>
    <x v="1"/>
    <x v="829"/>
  </r>
  <r>
    <x v="0"/>
    <x v="158"/>
  </r>
  <r>
    <x v="0"/>
    <x v="98"/>
  </r>
  <r>
    <x v="0"/>
    <x v="830"/>
  </r>
  <r>
    <x v="0"/>
    <x v="552"/>
  </r>
  <r>
    <x v="0"/>
    <x v="406"/>
  </r>
  <r>
    <x v="0"/>
    <x v="129"/>
  </r>
  <r>
    <x v="0"/>
    <x v="435"/>
  </r>
  <r>
    <x v="0"/>
    <x v="32"/>
  </r>
  <r>
    <x v="0"/>
    <x v="209"/>
  </r>
  <r>
    <x v="0"/>
    <x v="831"/>
  </r>
  <r>
    <x v="0"/>
    <x v="236"/>
  </r>
  <r>
    <x v="0"/>
    <x v="832"/>
  </r>
  <r>
    <x v="0"/>
    <x v="28"/>
  </r>
  <r>
    <x v="0"/>
    <x v="317"/>
  </r>
  <r>
    <x v="0"/>
    <x v="467"/>
  </r>
  <r>
    <x v="0"/>
    <x v="833"/>
  </r>
  <r>
    <x v="0"/>
    <x v="834"/>
  </r>
  <r>
    <x v="0"/>
    <x v="239"/>
  </r>
  <r>
    <x v="0"/>
    <x v="791"/>
  </r>
  <r>
    <x v="0"/>
    <x v="325"/>
  </r>
  <r>
    <x v="0"/>
    <x v="176"/>
  </r>
  <r>
    <x v="0"/>
    <x v="475"/>
  </r>
  <r>
    <x v="0"/>
    <x v="203"/>
  </r>
  <r>
    <x v="0"/>
    <x v="835"/>
  </r>
  <r>
    <x v="0"/>
    <x v="79"/>
  </r>
  <r>
    <x v="0"/>
    <x v="836"/>
  </r>
  <r>
    <x v="0"/>
    <x v="837"/>
  </r>
  <r>
    <x v="0"/>
    <x v="352"/>
  </r>
  <r>
    <x v="0"/>
    <x v="158"/>
  </r>
  <r>
    <x v="0"/>
    <x v="838"/>
  </r>
  <r>
    <x v="0"/>
    <x v="283"/>
  </r>
  <r>
    <x v="0"/>
    <x v="839"/>
  </r>
  <r>
    <x v="0"/>
    <x v="461"/>
  </r>
  <r>
    <x v="0"/>
    <x v="149"/>
  </r>
  <r>
    <x v="0"/>
    <x v="57"/>
  </r>
  <r>
    <x v="0"/>
    <x v="356"/>
  </r>
  <r>
    <x v="0"/>
    <x v="30"/>
  </r>
  <r>
    <x v="0"/>
    <x v="291"/>
  </r>
  <r>
    <x v="0"/>
    <x v="325"/>
  </r>
  <r>
    <x v="0"/>
    <x v="840"/>
  </r>
  <r>
    <x v="0"/>
    <x v="317"/>
  </r>
  <r>
    <x v="0"/>
    <x v="841"/>
  </r>
  <r>
    <x v="0"/>
    <x v="471"/>
  </r>
  <r>
    <x v="0"/>
    <x v="842"/>
  </r>
  <r>
    <x v="0"/>
    <x v="20"/>
  </r>
  <r>
    <x v="2"/>
    <x v="130"/>
  </r>
  <r>
    <x v="0"/>
    <x v="843"/>
  </r>
  <r>
    <x v="0"/>
    <x v="14"/>
  </r>
  <r>
    <x v="0"/>
    <x v="590"/>
  </r>
  <r>
    <x v="0"/>
    <x v="844"/>
  </r>
  <r>
    <x v="2"/>
    <x v="484"/>
  </r>
  <r>
    <x v="0"/>
    <x v="30"/>
  </r>
  <r>
    <x v="0"/>
    <x v="845"/>
  </r>
  <r>
    <x v="0"/>
    <x v="3"/>
  </r>
  <r>
    <x v="0"/>
    <x v="846"/>
  </r>
  <r>
    <x v="2"/>
    <x v="356"/>
  </r>
  <r>
    <x v="2"/>
    <x v="93"/>
  </r>
  <r>
    <x v="0"/>
    <x v="436"/>
  </r>
  <r>
    <x v="0"/>
    <x v="847"/>
  </r>
  <r>
    <x v="0"/>
    <x v="848"/>
  </r>
  <r>
    <x v="0"/>
    <x v="849"/>
  </r>
  <r>
    <x v="0"/>
    <x v="850"/>
  </r>
  <r>
    <x v="0"/>
    <x v="286"/>
  </r>
  <r>
    <x v="0"/>
    <x v="476"/>
  </r>
  <r>
    <x v="0"/>
    <x v="112"/>
  </r>
  <r>
    <x v="0"/>
    <x v="794"/>
  </r>
  <r>
    <x v="0"/>
    <x v="524"/>
  </r>
  <r>
    <x v="0"/>
    <x v="472"/>
  </r>
  <r>
    <x v="0"/>
    <x v="100"/>
  </r>
  <r>
    <x v="0"/>
    <x v="477"/>
  </r>
  <r>
    <x v="0"/>
    <x v="477"/>
  </r>
  <r>
    <x v="0"/>
    <x v="203"/>
  </r>
  <r>
    <x v="0"/>
    <x v="726"/>
  </r>
  <r>
    <x v="0"/>
    <x v="113"/>
  </r>
  <r>
    <x v="0"/>
    <x v="129"/>
  </r>
  <r>
    <x v="0"/>
    <x v="135"/>
  </r>
  <r>
    <x v="0"/>
    <x v="197"/>
  </r>
  <r>
    <x v="0"/>
    <x v="92"/>
  </r>
  <r>
    <x v="0"/>
    <x v="362"/>
  </r>
  <r>
    <x v="0"/>
    <x v="726"/>
  </r>
  <r>
    <x v="0"/>
    <x v="851"/>
  </r>
  <r>
    <x v="0"/>
    <x v="57"/>
  </r>
  <r>
    <x v="0"/>
    <x v="852"/>
  </r>
  <r>
    <x v="0"/>
    <x v="853"/>
  </r>
  <r>
    <x v="0"/>
    <x v="854"/>
  </r>
  <r>
    <x v="0"/>
    <x v="436"/>
  </r>
  <r>
    <x v="0"/>
    <x v="855"/>
  </r>
  <r>
    <x v="0"/>
    <x v="856"/>
  </r>
  <r>
    <x v="0"/>
    <x v="256"/>
  </r>
  <r>
    <x v="0"/>
    <x v="6"/>
  </r>
  <r>
    <x v="0"/>
    <x v="6"/>
  </r>
  <r>
    <x v="0"/>
    <x v="857"/>
  </r>
  <r>
    <x v="0"/>
    <x v="211"/>
  </r>
  <r>
    <x v="0"/>
    <x v="858"/>
  </r>
  <r>
    <x v="1"/>
    <x v="157"/>
  </r>
  <r>
    <x v="0"/>
    <x v="112"/>
  </r>
  <r>
    <x v="0"/>
    <x v="579"/>
  </r>
  <r>
    <x v="0"/>
    <x v="1"/>
  </r>
  <r>
    <x v="0"/>
    <x v="859"/>
  </r>
  <r>
    <x v="2"/>
    <x v="860"/>
  </r>
  <r>
    <x v="0"/>
    <x v="591"/>
  </r>
  <r>
    <x v="0"/>
    <x v="861"/>
  </r>
  <r>
    <x v="0"/>
    <x v="16"/>
  </r>
  <r>
    <x v="0"/>
    <x v="387"/>
  </r>
  <r>
    <x v="0"/>
    <x v="192"/>
  </r>
  <r>
    <x v="2"/>
    <x v="862"/>
  </r>
  <r>
    <x v="0"/>
    <x v="111"/>
  </r>
  <r>
    <x v="0"/>
    <x v="344"/>
  </r>
  <r>
    <x v="2"/>
    <x v="438"/>
  </r>
  <r>
    <x v="0"/>
    <x v="30"/>
  </r>
  <r>
    <x v="0"/>
    <x v="863"/>
  </r>
  <r>
    <x v="0"/>
    <x v="150"/>
  </r>
  <r>
    <x v="0"/>
    <x v="513"/>
  </r>
  <r>
    <x v="0"/>
    <x v="242"/>
  </r>
  <r>
    <x v="0"/>
    <x v="478"/>
  </r>
  <r>
    <x v="0"/>
    <x v="864"/>
  </r>
  <r>
    <x v="0"/>
    <x v="600"/>
  </r>
  <r>
    <x v="0"/>
    <x v="728"/>
  </r>
  <r>
    <x v="0"/>
    <x v="157"/>
  </r>
  <r>
    <x v="0"/>
    <x v="865"/>
  </r>
  <r>
    <x v="0"/>
    <x v="866"/>
  </r>
  <r>
    <x v="2"/>
    <x v="30"/>
  </r>
  <r>
    <x v="0"/>
    <x v="867"/>
  </r>
  <r>
    <x v="0"/>
    <x v="112"/>
  </r>
  <r>
    <x v="0"/>
    <x v="252"/>
  </r>
  <r>
    <x v="0"/>
    <x v="420"/>
  </r>
  <r>
    <x v="0"/>
    <x v="423"/>
  </r>
  <r>
    <x v="0"/>
    <x v="868"/>
  </r>
  <r>
    <x v="0"/>
    <x v="712"/>
  </r>
  <r>
    <x v="0"/>
    <x v="78"/>
  </r>
  <r>
    <x v="0"/>
    <x v="770"/>
  </r>
  <r>
    <x v="0"/>
    <x v="50"/>
  </r>
  <r>
    <x v="0"/>
    <x v="406"/>
  </r>
  <r>
    <x v="0"/>
    <x v="869"/>
  </r>
  <r>
    <x v="0"/>
    <x v="870"/>
  </r>
  <r>
    <x v="0"/>
    <x v="485"/>
  </r>
  <r>
    <x v="0"/>
    <x v="19"/>
  </r>
  <r>
    <x v="0"/>
    <x v="871"/>
  </r>
  <r>
    <x v="0"/>
    <x v="32"/>
  </r>
  <r>
    <x v="0"/>
    <x v="203"/>
  </r>
  <r>
    <x v="2"/>
    <x v="484"/>
  </r>
  <r>
    <x v="2"/>
    <x v="484"/>
  </r>
  <r>
    <x v="0"/>
    <x v="356"/>
  </r>
  <r>
    <x v="0"/>
    <x v="872"/>
  </r>
  <r>
    <x v="0"/>
    <x v="873"/>
  </r>
  <r>
    <x v="0"/>
    <x v="136"/>
  </r>
  <r>
    <x v="0"/>
    <x v="838"/>
  </r>
  <r>
    <x v="0"/>
    <x v="122"/>
  </r>
  <r>
    <x v="0"/>
    <x v="30"/>
  </r>
  <r>
    <x v="0"/>
    <x v="92"/>
  </r>
  <r>
    <x v="0"/>
    <x v="92"/>
  </r>
  <r>
    <x v="0"/>
    <x v="468"/>
  </r>
  <r>
    <x v="0"/>
    <x v="874"/>
  </r>
  <r>
    <x v="0"/>
    <x v="875"/>
  </r>
  <r>
    <x v="0"/>
    <x v="876"/>
  </r>
  <r>
    <x v="0"/>
    <x v="109"/>
  </r>
  <r>
    <x v="0"/>
    <x v="877"/>
  </r>
  <r>
    <x v="0"/>
    <x v="478"/>
  </r>
  <r>
    <x v="0"/>
    <x v="399"/>
  </r>
  <r>
    <x v="0"/>
    <x v="794"/>
  </r>
  <r>
    <x v="0"/>
    <x v="209"/>
  </r>
  <r>
    <x v="0"/>
    <x v="878"/>
  </r>
  <r>
    <x v="0"/>
    <x v="879"/>
  </r>
  <r>
    <x v="0"/>
    <x v="197"/>
  </r>
  <r>
    <x v="1"/>
    <x v="358"/>
  </r>
  <r>
    <x v="0"/>
    <x v="579"/>
  </r>
  <r>
    <x v="0"/>
    <x v="237"/>
  </r>
  <r>
    <x v="0"/>
    <x v="880"/>
  </r>
  <r>
    <x v="0"/>
    <x v="72"/>
  </r>
  <r>
    <x v="0"/>
    <x v="522"/>
  </r>
  <r>
    <x v="0"/>
    <x v="92"/>
  </r>
  <r>
    <x v="0"/>
    <x v="699"/>
  </r>
  <r>
    <x v="0"/>
    <x v="19"/>
  </r>
  <r>
    <x v="0"/>
    <x v="873"/>
  </r>
  <r>
    <x v="0"/>
    <x v="83"/>
  </r>
  <r>
    <x v="0"/>
    <x v="734"/>
  </r>
  <r>
    <x v="0"/>
    <x v="617"/>
  </r>
  <r>
    <x v="2"/>
    <x v="167"/>
  </r>
  <r>
    <x v="1"/>
    <x v="881"/>
  </r>
  <r>
    <x v="0"/>
    <x v="882"/>
  </r>
  <r>
    <x v="0"/>
    <x v="475"/>
  </r>
  <r>
    <x v="0"/>
    <x v="177"/>
  </r>
  <r>
    <x v="0"/>
    <x v="883"/>
  </r>
  <r>
    <x v="0"/>
    <x v="376"/>
  </r>
  <r>
    <x v="0"/>
    <x v="184"/>
  </r>
  <r>
    <x v="0"/>
    <x v="467"/>
  </r>
  <r>
    <x v="0"/>
    <x v="730"/>
  </r>
  <r>
    <x v="0"/>
    <x v="331"/>
  </r>
  <r>
    <x v="0"/>
    <x v="331"/>
  </r>
  <r>
    <x v="0"/>
    <x v="406"/>
  </r>
  <r>
    <x v="2"/>
    <x v="197"/>
  </r>
  <r>
    <x v="0"/>
    <x v="195"/>
  </r>
  <r>
    <x v="0"/>
    <x v="884"/>
  </r>
  <r>
    <x v="2"/>
    <x v="885"/>
  </r>
  <r>
    <x v="0"/>
    <x v="296"/>
  </r>
  <r>
    <x v="0"/>
    <x v="50"/>
  </r>
  <r>
    <x v="0"/>
    <x v="179"/>
  </r>
  <r>
    <x v="0"/>
    <x v="191"/>
  </r>
  <r>
    <x v="0"/>
    <x v="886"/>
  </r>
  <r>
    <x v="0"/>
    <x v="887"/>
  </r>
  <r>
    <x v="0"/>
    <x v="313"/>
  </r>
  <r>
    <x v="0"/>
    <x v="341"/>
  </r>
  <r>
    <x v="0"/>
    <x v="888"/>
  </r>
  <r>
    <x v="0"/>
    <x v="889"/>
  </r>
  <r>
    <x v="0"/>
    <x v="581"/>
  </r>
  <r>
    <x v="0"/>
    <x v="890"/>
  </r>
  <r>
    <x v="0"/>
    <x v="891"/>
  </r>
  <r>
    <x v="2"/>
    <x v="222"/>
  </r>
  <r>
    <x v="0"/>
    <x v="449"/>
  </r>
  <r>
    <x v="0"/>
    <x v="650"/>
  </r>
  <r>
    <x v="0"/>
    <x v="320"/>
  </r>
  <r>
    <x v="0"/>
    <x v="315"/>
  </r>
  <r>
    <x v="0"/>
    <x v="892"/>
  </r>
  <r>
    <x v="0"/>
    <x v="681"/>
  </r>
  <r>
    <x v="0"/>
    <x v="893"/>
  </r>
  <r>
    <x v="2"/>
    <x v="93"/>
  </r>
  <r>
    <x v="0"/>
    <x v="219"/>
  </r>
  <r>
    <x v="0"/>
    <x v="294"/>
  </r>
  <r>
    <x v="0"/>
    <x v="241"/>
  </r>
  <r>
    <x v="2"/>
    <x v="815"/>
  </r>
  <r>
    <x v="0"/>
    <x v="69"/>
  </r>
  <r>
    <x v="1"/>
    <x v="894"/>
  </r>
  <r>
    <x v="0"/>
    <x v="444"/>
  </r>
  <r>
    <x v="0"/>
    <x v="579"/>
  </r>
  <r>
    <x v="0"/>
    <x v="895"/>
  </r>
  <r>
    <x v="0"/>
    <x v="896"/>
  </r>
  <r>
    <x v="0"/>
    <x v="897"/>
  </r>
  <r>
    <x v="0"/>
    <x v="377"/>
  </r>
  <r>
    <x v="0"/>
    <x v="898"/>
  </r>
  <r>
    <x v="0"/>
    <x v="830"/>
  </r>
  <r>
    <x v="0"/>
    <x v="278"/>
  </r>
  <r>
    <x v="0"/>
    <x v="899"/>
  </r>
  <r>
    <x v="0"/>
    <x v="900"/>
  </r>
  <r>
    <x v="0"/>
    <x v="901"/>
  </r>
  <r>
    <x v="0"/>
    <x v="170"/>
  </r>
  <r>
    <x v="0"/>
    <x v="902"/>
  </r>
  <r>
    <x v="0"/>
    <x v="629"/>
  </r>
  <r>
    <x v="0"/>
    <x v="137"/>
  </r>
  <r>
    <x v="0"/>
    <x v="320"/>
  </r>
  <r>
    <x v="0"/>
    <x v="5"/>
  </r>
  <r>
    <x v="0"/>
    <x v="500"/>
  </r>
  <r>
    <x v="2"/>
    <x v="903"/>
  </r>
  <r>
    <x v="0"/>
    <x v="402"/>
  </r>
  <r>
    <x v="0"/>
    <x v="204"/>
  </r>
  <r>
    <x v="0"/>
    <x v="313"/>
  </r>
  <r>
    <x v="0"/>
    <x v="904"/>
  </r>
  <r>
    <x v="0"/>
    <x v="905"/>
  </r>
  <r>
    <x v="0"/>
    <x v="906"/>
  </r>
  <r>
    <x v="0"/>
    <x v="907"/>
  </r>
  <r>
    <x v="0"/>
    <x v="833"/>
  </r>
  <r>
    <x v="0"/>
    <x v="398"/>
  </r>
  <r>
    <x v="0"/>
    <x v="281"/>
  </r>
  <r>
    <x v="0"/>
    <x v="429"/>
  </r>
  <r>
    <x v="0"/>
    <x v="908"/>
  </r>
  <r>
    <x v="0"/>
    <x v="541"/>
  </r>
  <r>
    <x v="0"/>
    <x v="252"/>
  </r>
  <r>
    <x v="0"/>
    <x v="39"/>
  </r>
  <r>
    <x v="0"/>
    <x v="0"/>
  </r>
  <r>
    <x v="2"/>
    <x v="621"/>
  </r>
  <r>
    <x v="0"/>
    <x v="909"/>
  </r>
  <r>
    <x v="0"/>
    <x v="441"/>
  </r>
  <r>
    <x v="0"/>
    <x v="910"/>
  </r>
  <r>
    <x v="0"/>
    <x v="396"/>
  </r>
  <r>
    <x v="0"/>
    <x v="24"/>
  </r>
  <r>
    <x v="0"/>
    <x v="887"/>
  </r>
  <r>
    <x v="0"/>
    <x v="212"/>
  </r>
  <r>
    <x v="0"/>
    <x v="911"/>
  </r>
  <r>
    <x v="0"/>
    <x v="344"/>
  </r>
  <r>
    <x v="1"/>
    <x v="270"/>
  </r>
  <r>
    <x v="0"/>
    <x v="237"/>
  </r>
  <r>
    <x v="0"/>
    <x v="912"/>
  </r>
  <r>
    <x v="0"/>
    <x v="400"/>
  </r>
  <r>
    <x v="2"/>
    <x v="913"/>
  </r>
  <r>
    <x v="0"/>
    <x v="914"/>
  </r>
  <r>
    <x v="0"/>
    <x v="915"/>
  </r>
  <r>
    <x v="0"/>
    <x v="821"/>
  </r>
  <r>
    <x v="0"/>
    <x v="916"/>
  </r>
  <r>
    <x v="0"/>
    <x v="917"/>
  </r>
  <r>
    <x v="0"/>
    <x v="918"/>
  </r>
  <r>
    <x v="2"/>
    <x v="186"/>
  </r>
  <r>
    <x v="0"/>
    <x v="174"/>
  </r>
  <r>
    <x v="0"/>
    <x v="396"/>
  </r>
  <r>
    <x v="0"/>
    <x v="62"/>
  </r>
  <r>
    <x v="2"/>
    <x v="331"/>
  </r>
  <r>
    <x v="0"/>
    <x v="919"/>
  </r>
  <r>
    <x v="0"/>
    <x v="920"/>
  </r>
  <r>
    <x v="0"/>
    <x v="503"/>
  </r>
  <r>
    <x v="0"/>
    <x v="203"/>
  </r>
  <r>
    <x v="2"/>
    <x v="174"/>
  </r>
  <r>
    <x v="0"/>
    <x v="17"/>
  </r>
  <r>
    <x v="0"/>
    <x v="17"/>
  </r>
  <r>
    <x v="0"/>
    <x v="19"/>
  </r>
  <r>
    <x v="0"/>
    <x v="19"/>
  </r>
  <r>
    <x v="0"/>
    <x v="14"/>
  </r>
  <r>
    <x v="0"/>
    <x v="921"/>
  </r>
  <r>
    <x v="0"/>
    <x v="399"/>
  </r>
  <r>
    <x v="0"/>
    <x v="168"/>
  </r>
  <r>
    <x v="0"/>
    <x v="115"/>
  </r>
  <r>
    <x v="0"/>
    <x v="629"/>
  </r>
  <r>
    <x v="0"/>
    <x v="466"/>
  </r>
  <r>
    <x v="0"/>
    <x v="238"/>
  </r>
  <r>
    <x v="2"/>
    <x v="409"/>
  </r>
  <r>
    <x v="0"/>
    <x v="922"/>
  </r>
  <r>
    <x v="0"/>
    <x v="398"/>
  </r>
  <r>
    <x v="0"/>
    <x v="212"/>
  </r>
  <r>
    <x v="1"/>
    <x v="129"/>
  </r>
  <r>
    <x v="0"/>
    <x v="147"/>
  </r>
  <r>
    <x v="0"/>
    <x v="282"/>
  </r>
  <r>
    <x v="0"/>
    <x v="62"/>
  </r>
  <r>
    <x v="1"/>
    <x v="11"/>
  </r>
  <r>
    <x v="0"/>
    <x v="382"/>
  </r>
  <r>
    <x v="0"/>
    <x v="923"/>
  </r>
  <r>
    <x v="0"/>
    <x v="924"/>
  </r>
  <r>
    <x v="0"/>
    <x v="617"/>
  </r>
  <r>
    <x v="0"/>
    <x v="453"/>
  </r>
  <r>
    <x v="0"/>
    <x v="925"/>
  </r>
  <r>
    <x v="0"/>
    <x v="926"/>
  </r>
  <r>
    <x v="0"/>
    <x v="52"/>
  </r>
  <r>
    <x v="0"/>
    <x v="62"/>
  </r>
  <r>
    <x v="0"/>
    <x v="323"/>
  </r>
  <r>
    <x v="0"/>
    <x v="191"/>
  </r>
  <r>
    <x v="0"/>
    <x v="927"/>
  </r>
  <r>
    <x v="0"/>
    <x v="71"/>
  </r>
  <r>
    <x v="0"/>
    <x v="370"/>
  </r>
  <r>
    <x v="0"/>
    <x v="928"/>
  </r>
  <r>
    <x v="0"/>
    <x v="929"/>
  </r>
  <r>
    <x v="0"/>
    <x v="10"/>
  </r>
  <r>
    <x v="0"/>
    <x v="930"/>
  </r>
  <r>
    <x v="0"/>
    <x v="10"/>
  </r>
  <r>
    <x v="0"/>
    <x v="10"/>
  </r>
  <r>
    <x v="0"/>
    <x v="931"/>
  </r>
  <r>
    <x v="0"/>
    <x v="772"/>
  </r>
  <r>
    <x v="0"/>
    <x v="476"/>
  </r>
  <r>
    <x v="0"/>
    <x v="36"/>
  </r>
  <r>
    <x v="0"/>
    <x v="10"/>
  </r>
  <r>
    <x v="0"/>
    <x v="471"/>
  </r>
  <r>
    <x v="1"/>
    <x v="118"/>
  </r>
  <r>
    <x v="0"/>
    <x v="34"/>
  </r>
  <r>
    <x v="0"/>
    <x v="149"/>
  </r>
  <r>
    <x v="0"/>
    <x v="119"/>
  </r>
  <r>
    <x v="0"/>
    <x v="932"/>
  </r>
  <r>
    <x v="0"/>
    <x v="254"/>
  </r>
  <r>
    <x v="0"/>
    <x v="143"/>
  </r>
  <r>
    <x v="0"/>
    <x v="441"/>
  </r>
  <r>
    <x v="0"/>
    <x v="933"/>
  </r>
  <r>
    <x v="0"/>
    <x v="203"/>
  </r>
  <r>
    <x v="0"/>
    <x v="219"/>
  </r>
  <r>
    <x v="0"/>
    <x v="328"/>
  </r>
  <r>
    <x v="0"/>
    <x v="167"/>
  </r>
  <r>
    <x v="0"/>
    <x v="934"/>
  </r>
  <r>
    <x v="2"/>
    <x v="750"/>
  </r>
  <r>
    <x v="0"/>
    <x v="260"/>
  </r>
  <r>
    <x v="0"/>
    <x v="935"/>
  </r>
  <r>
    <x v="0"/>
    <x v="285"/>
  </r>
  <r>
    <x v="0"/>
    <x v="209"/>
  </r>
  <r>
    <x v="0"/>
    <x v="591"/>
  </r>
  <r>
    <x v="0"/>
    <x v="936"/>
  </r>
  <r>
    <x v="0"/>
    <x v="674"/>
  </r>
  <r>
    <x v="0"/>
    <x v="60"/>
  </r>
  <r>
    <x v="0"/>
    <x v="226"/>
  </r>
  <r>
    <x v="0"/>
    <x v="603"/>
  </r>
  <r>
    <x v="2"/>
    <x v="257"/>
  </r>
  <r>
    <x v="0"/>
    <x v="226"/>
  </r>
  <r>
    <x v="0"/>
    <x v="937"/>
  </r>
  <r>
    <x v="0"/>
    <x v="938"/>
  </r>
  <r>
    <x v="0"/>
    <x v="328"/>
  </r>
  <r>
    <x v="0"/>
    <x v="237"/>
  </r>
  <r>
    <x v="0"/>
    <x v="110"/>
  </r>
  <r>
    <x v="0"/>
    <x v="64"/>
  </r>
  <r>
    <x v="0"/>
    <x v="939"/>
  </r>
  <r>
    <x v="0"/>
    <x v="188"/>
  </r>
  <r>
    <x v="0"/>
    <x v="940"/>
  </r>
  <r>
    <x v="0"/>
    <x v="752"/>
  </r>
  <r>
    <x v="0"/>
    <x v="653"/>
  </r>
  <r>
    <x v="0"/>
    <x v="297"/>
  </r>
  <r>
    <x v="0"/>
    <x v="799"/>
  </r>
  <r>
    <x v="0"/>
    <x v="488"/>
  </r>
  <r>
    <x v="0"/>
    <x v="941"/>
  </r>
  <r>
    <x v="0"/>
    <x v="257"/>
  </r>
  <r>
    <x v="0"/>
    <x v="251"/>
  </r>
  <r>
    <x v="0"/>
    <x v="942"/>
  </r>
  <r>
    <x v="0"/>
    <x v="238"/>
  </r>
  <r>
    <x v="0"/>
    <x v="943"/>
  </r>
  <r>
    <x v="0"/>
    <x v="88"/>
  </r>
  <r>
    <x v="0"/>
    <x v="88"/>
  </r>
  <r>
    <x v="0"/>
    <x v="539"/>
  </r>
  <r>
    <x v="0"/>
    <x v="250"/>
  </r>
  <r>
    <x v="0"/>
    <x v="2"/>
  </r>
  <r>
    <x v="0"/>
    <x v="406"/>
  </r>
  <r>
    <x v="0"/>
    <x v="111"/>
  </r>
  <r>
    <x v="0"/>
    <x v="285"/>
  </r>
  <r>
    <x v="0"/>
    <x v="245"/>
  </r>
  <r>
    <x v="0"/>
    <x v="503"/>
  </r>
  <r>
    <x v="0"/>
    <x v="203"/>
  </r>
  <r>
    <x v="0"/>
    <x v="614"/>
  </r>
  <r>
    <x v="0"/>
    <x v="174"/>
  </r>
  <r>
    <x v="0"/>
    <x v="944"/>
  </r>
  <r>
    <x v="0"/>
    <x v="945"/>
  </r>
  <r>
    <x v="0"/>
    <x v="901"/>
  </r>
  <r>
    <x v="0"/>
    <x v="50"/>
  </r>
  <r>
    <x v="0"/>
    <x v="26"/>
  </r>
  <r>
    <x v="1"/>
    <x v="946"/>
  </r>
  <r>
    <x v="0"/>
    <x v="219"/>
  </r>
  <r>
    <x v="0"/>
    <x v="628"/>
  </r>
  <r>
    <x v="0"/>
    <x v="663"/>
  </r>
  <r>
    <x v="0"/>
    <x v="266"/>
  </r>
  <r>
    <x v="0"/>
    <x v="251"/>
  </r>
  <r>
    <x v="1"/>
    <x v="139"/>
  </r>
  <r>
    <x v="0"/>
    <x v="167"/>
  </r>
  <r>
    <x v="0"/>
    <x v="318"/>
  </r>
  <r>
    <x v="0"/>
    <x v="603"/>
  </r>
  <r>
    <x v="0"/>
    <x v="947"/>
  </r>
  <r>
    <x v="0"/>
    <x v="948"/>
  </r>
  <r>
    <x v="0"/>
    <x v="228"/>
  </r>
  <r>
    <x v="0"/>
    <x v="949"/>
  </r>
  <r>
    <x v="0"/>
    <x v="433"/>
  </r>
  <r>
    <x v="0"/>
    <x v="744"/>
  </r>
  <r>
    <x v="0"/>
    <x v="386"/>
  </r>
  <r>
    <x v="1"/>
    <x v="814"/>
  </r>
  <r>
    <x v="0"/>
    <x v="950"/>
  </r>
  <r>
    <x v="0"/>
    <x v="130"/>
  </r>
  <r>
    <x v="0"/>
    <x v="230"/>
  </r>
  <r>
    <x v="1"/>
    <x v="951"/>
  </r>
  <r>
    <x v="0"/>
    <x v="431"/>
  </r>
  <r>
    <x v="0"/>
    <x v="441"/>
  </r>
  <r>
    <x v="2"/>
    <x v="219"/>
  </r>
  <r>
    <x v="0"/>
    <x v="952"/>
  </r>
  <r>
    <x v="0"/>
    <x v="793"/>
  </r>
  <r>
    <x v="0"/>
    <x v="274"/>
  </r>
  <r>
    <x v="0"/>
    <x v="300"/>
  </r>
  <r>
    <x v="0"/>
    <x v="478"/>
  </r>
  <r>
    <x v="2"/>
    <x v="317"/>
  </r>
  <r>
    <x v="0"/>
    <x v="953"/>
  </r>
  <r>
    <x v="0"/>
    <x v="687"/>
  </r>
  <r>
    <x v="2"/>
    <x v="198"/>
  </r>
  <r>
    <x v="0"/>
    <x v="643"/>
  </r>
  <r>
    <x v="0"/>
    <x v="419"/>
  </r>
  <r>
    <x v="0"/>
    <x v="471"/>
  </r>
  <r>
    <x v="0"/>
    <x v="142"/>
  </r>
  <r>
    <x v="0"/>
    <x v="485"/>
  </r>
  <r>
    <x v="0"/>
    <x v="466"/>
  </r>
  <r>
    <x v="0"/>
    <x v="113"/>
  </r>
  <r>
    <x v="0"/>
    <x v="385"/>
  </r>
  <r>
    <x v="0"/>
    <x v="954"/>
  </r>
  <r>
    <x v="0"/>
    <x v="955"/>
  </r>
  <r>
    <x v="0"/>
    <x v="956"/>
  </r>
  <r>
    <x v="0"/>
    <x v="957"/>
  </r>
  <r>
    <x v="0"/>
    <x v="343"/>
  </r>
  <r>
    <x v="0"/>
    <x v="174"/>
  </r>
  <r>
    <x v="0"/>
    <x v="675"/>
  </r>
  <r>
    <x v="0"/>
    <x v="141"/>
  </r>
  <r>
    <x v="0"/>
    <x v="675"/>
  </r>
  <r>
    <x v="0"/>
    <x v="958"/>
  </r>
  <r>
    <x v="0"/>
    <x v="92"/>
  </r>
  <r>
    <x v="0"/>
    <x v="959"/>
  </r>
  <r>
    <x v="0"/>
    <x v="244"/>
  </r>
  <r>
    <x v="0"/>
    <x v="318"/>
  </r>
  <r>
    <x v="0"/>
    <x v="191"/>
  </r>
  <r>
    <x v="0"/>
    <x v="38"/>
  </r>
  <r>
    <x v="0"/>
    <x v="200"/>
  </r>
  <r>
    <x v="0"/>
    <x v="960"/>
  </r>
  <r>
    <x v="0"/>
    <x v="13"/>
  </r>
  <r>
    <x v="0"/>
    <x v="467"/>
  </r>
  <r>
    <x v="0"/>
    <x v="961"/>
  </r>
  <r>
    <x v="0"/>
    <x v="962"/>
  </r>
  <r>
    <x v="0"/>
    <x v="204"/>
  </r>
  <r>
    <x v="2"/>
    <x v="331"/>
  </r>
  <r>
    <x v="0"/>
    <x v="963"/>
  </r>
  <r>
    <x v="0"/>
    <x v="174"/>
  </r>
  <r>
    <x v="0"/>
    <x v="964"/>
  </r>
  <r>
    <x v="0"/>
    <x v="965"/>
  </r>
  <r>
    <x v="0"/>
    <x v="463"/>
  </r>
  <r>
    <x v="0"/>
    <x v="550"/>
  </r>
  <r>
    <x v="0"/>
    <x v="966"/>
  </r>
  <r>
    <x v="0"/>
    <x v="67"/>
  </r>
  <r>
    <x v="0"/>
    <x v="190"/>
  </r>
  <r>
    <x v="0"/>
    <x v="967"/>
  </r>
  <r>
    <x v="0"/>
    <x v="575"/>
  </r>
  <r>
    <x v="0"/>
    <x v="191"/>
  </r>
  <r>
    <x v="0"/>
    <x v="191"/>
  </r>
  <r>
    <x v="0"/>
    <x v="191"/>
  </r>
  <r>
    <x v="0"/>
    <x v="3"/>
  </r>
  <r>
    <x v="0"/>
    <x v="968"/>
  </r>
  <r>
    <x v="0"/>
    <x v="186"/>
  </r>
  <r>
    <x v="0"/>
    <x v="969"/>
  </r>
  <r>
    <x v="0"/>
    <x v="174"/>
  </r>
  <r>
    <x v="0"/>
    <x v="970"/>
  </r>
  <r>
    <x v="2"/>
    <x v="5"/>
  </r>
  <r>
    <x v="0"/>
    <x v="971"/>
  </r>
  <r>
    <x v="0"/>
    <x v="50"/>
  </r>
  <r>
    <x v="0"/>
    <x v="147"/>
  </r>
  <r>
    <x v="0"/>
    <x v="972"/>
  </r>
  <r>
    <x v="0"/>
    <x v="180"/>
  </r>
  <r>
    <x v="0"/>
    <x v="490"/>
  </r>
  <r>
    <x v="0"/>
    <x v="792"/>
  </r>
  <r>
    <x v="0"/>
    <x v="973"/>
  </r>
  <r>
    <x v="0"/>
    <x v="88"/>
  </r>
  <r>
    <x v="0"/>
    <x v="471"/>
  </r>
  <r>
    <x v="0"/>
    <x v="269"/>
  </r>
  <r>
    <x v="1"/>
    <x v="396"/>
  </r>
  <r>
    <x v="0"/>
    <x v="62"/>
  </r>
  <r>
    <x v="0"/>
    <x v="974"/>
  </r>
  <r>
    <x v="0"/>
    <x v="449"/>
  </r>
  <r>
    <x v="0"/>
    <x v="726"/>
  </r>
  <r>
    <x v="0"/>
    <x v="471"/>
  </r>
  <r>
    <x v="0"/>
    <x v="861"/>
  </r>
  <r>
    <x v="0"/>
    <x v="52"/>
  </r>
  <r>
    <x v="0"/>
    <x v="444"/>
  </r>
  <r>
    <x v="0"/>
    <x v="887"/>
  </r>
  <r>
    <x v="0"/>
    <x v="52"/>
  </r>
  <r>
    <x v="0"/>
    <x v="481"/>
  </r>
  <r>
    <x v="0"/>
    <x v="224"/>
  </r>
  <r>
    <x v="0"/>
    <x v="555"/>
  </r>
  <r>
    <x v="0"/>
    <x v="394"/>
  </r>
  <r>
    <x v="2"/>
    <x v="406"/>
  </r>
  <r>
    <x v="0"/>
    <x v="112"/>
  </r>
  <r>
    <x v="0"/>
    <x v="434"/>
  </r>
  <r>
    <x v="0"/>
    <x v="434"/>
  </r>
  <r>
    <x v="0"/>
    <x v="17"/>
  </r>
  <r>
    <x v="0"/>
    <x v="83"/>
  </r>
  <r>
    <x v="2"/>
    <x v="550"/>
  </r>
  <r>
    <x v="0"/>
    <x v="513"/>
  </r>
  <r>
    <x v="0"/>
    <x v="536"/>
  </r>
  <r>
    <x v="0"/>
    <x v="139"/>
  </r>
  <r>
    <x v="0"/>
    <x v="258"/>
  </r>
  <r>
    <x v="0"/>
    <x v="975"/>
  </r>
  <r>
    <x v="0"/>
    <x v="361"/>
  </r>
  <r>
    <x v="0"/>
    <x v="976"/>
  </r>
  <r>
    <x v="1"/>
    <x v="977"/>
  </r>
  <r>
    <x v="1"/>
    <x v="684"/>
  </r>
  <r>
    <x v="0"/>
    <x v="78"/>
  </r>
  <r>
    <x v="1"/>
    <x v="978"/>
  </r>
  <r>
    <x v="0"/>
    <x v="94"/>
  </r>
  <r>
    <x v="0"/>
    <x v="979"/>
  </r>
  <r>
    <x v="0"/>
    <x v="394"/>
  </r>
  <r>
    <x v="0"/>
    <x v="793"/>
  </r>
  <r>
    <x v="0"/>
    <x v="174"/>
  </r>
  <r>
    <x v="0"/>
    <x v="151"/>
  </r>
  <r>
    <x v="0"/>
    <x v="766"/>
  </r>
  <r>
    <x v="0"/>
    <x v="705"/>
  </r>
  <r>
    <x v="0"/>
    <x v="621"/>
  </r>
  <r>
    <x v="0"/>
    <x v="61"/>
  </r>
  <r>
    <x v="0"/>
    <x v="980"/>
  </r>
  <r>
    <x v="2"/>
    <x v="26"/>
  </r>
  <r>
    <x v="0"/>
    <x v="981"/>
  </r>
  <r>
    <x v="0"/>
    <x v="239"/>
  </r>
  <r>
    <x v="2"/>
    <x v="285"/>
  </r>
  <r>
    <x v="0"/>
    <x v="185"/>
  </r>
  <r>
    <x v="0"/>
    <x v="445"/>
  </r>
  <r>
    <x v="0"/>
    <x v="577"/>
  </r>
  <r>
    <x v="0"/>
    <x v="982"/>
  </r>
  <r>
    <x v="0"/>
    <x v="983"/>
  </r>
  <r>
    <x v="0"/>
    <x v="237"/>
  </r>
  <r>
    <x v="0"/>
    <x v="621"/>
  </r>
  <r>
    <x v="0"/>
    <x v="128"/>
  </r>
  <r>
    <x v="0"/>
    <x v="344"/>
  </r>
  <r>
    <x v="0"/>
    <x v="984"/>
  </r>
  <r>
    <x v="1"/>
    <x v="985"/>
  </r>
  <r>
    <x v="0"/>
    <x v="986"/>
  </r>
  <r>
    <x v="0"/>
    <x v="987"/>
  </r>
  <r>
    <x v="0"/>
    <x v="583"/>
  </r>
  <r>
    <x v="0"/>
    <x v="472"/>
  </r>
  <r>
    <x v="0"/>
    <x v="619"/>
  </r>
  <r>
    <x v="0"/>
    <x v="269"/>
  </r>
  <r>
    <x v="0"/>
    <x v="221"/>
  </r>
  <r>
    <x v="0"/>
    <x v="221"/>
  </r>
  <r>
    <x v="2"/>
    <x v="221"/>
  </r>
  <r>
    <x v="2"/>
    <x v="221"/>
  </r>
  <r>
    <x v="0"/>
    <x v="221"/>
  </r>
  <r>
    <x v="1"/>
    <x v="221"/>
  </r>
  <r>
    <x v="0"/>
    <x v="221"/>
  </r>
  <r>
    <x v="1"/>
    <x v="221"/>
  </r>
  <r>
    <x v="0"/>
    <x v="171"/>
  </r>
  <r>
    <x v="0"/>
    <x v="241"/>
  </r>
  <r>
    <x v="0"/>
    <x v="988"/>
  </r>
  <r>
    <x v="0"/>
    <x v="112"/>
  </r>
  <r>
    <x v="0"/>
    <x v="468"/>
  </r>
  <r>
    <x v="0"/>
    <x v="148"/>
  </r>
  <r>
    <x v="0"/>
    <x v="200"/>
  </r>
  <r>
    <x v="0"/>
    <x v="356"/>
  </r>
  <r>
    <x v="0"/>
    <x v="356"/>
  </r>
  <r>
    <x v="0"/>
    <x v="62"/>
  </r>
  <r>
    <x v="0"/>
    <x v="276"/>
  </r>
  <r>
    <x v="0"/>
    <x v="82"/>
  </r>
  <r>
    <x v="0"/>
    <x v="26"/>
  </r>
  <r>
    <x v="0"/>
    <x v="989"/>
  </r>
  <r>
    <x v="0"/>
    <x v="205"/>
  </r>
  <r>
    <x v="0"/>
    <x v="990"/>
  </r>
  <r>
    <x v="0"/>
    <x v="991"/>
  </r>
  <r>
    <x v="0"/>
    <x v="469"/>
  </r>
  <r>
    <x v="0"/>
    <x v="498"/>
  </r>
  <r>
    <x v="0"/>
    <x v="4"/>
  </r>
  <r>
    <x v="0"/>
    <x v="522"/>
  </r>
  <r>
    <x v="0"/>
    <x v="992"/>
  </r>
  <r>
    <x v="0"/>
    <x v="212"/>
  </r>
  <r>
    <x v="2"/>
    <x v="639"/>
  </r>
  <r>
    <x v="0"/>
    <x v="420"/>
  </r>
  <r>
    <x v="0"/>
    <x v="38"/>
  </r>
  <r>
    <x v="0"/>
    <x v="190"/>
  </r>
  <r>
    <x v="2"/>
    <x v="993"/>
  </r>
  <r>
    <x v="0"/>
    <x v="24"/>
  </r>
  <r>
    <x v="0"/>
    <x v="291"/>
  </r>
  <r>
    <x v="0"/>
    <x v="278"/>
  </r>
  <r>
    <x v="0"/>
    <x v="188"/>
  </r>
  <r>
    <x v="0"/>
    <x v="994"/>
  </r>
  <r>
    <x v="0"/>
    <x v="873"/>
  </r>
  <r>
    <x v="0"/>
    <x v="995"/>
  </r>
  <r>
    <x v="2"/>
    <x v="441"/>
  </r>
  <r>
    <x v="0"/>
    <x v="565"/>
  </r>
  <r>
    <x v="0"/>
    <x v="487"/>
  </r>
  <r>
    <x v="0"/>
    <x v="996"/>
  </r>
  <r>
    <x v="0"/>
    <x v="405"/>
  </r>
  <r>
    <x v="0"/>
    <x v="997"/>
  </r>
  <r>
    <x v="2"/>
    <x v="998"/>
  </r>
  <r>
    <x v="0"/>
    <x v="291"/>
  </r>
  <r>
    <x v="0"/>
    <x v="481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699"/>
  </r>
  <r>
    <x v="0"/>
    <x v="999"/>
  </r>
  <r>
    <x v="0"/>
    <x v="19"/>
  </r>
  <r>
    <x v="0"/>
    <x v="356"/>
  </r>
  <r>
    <x v="0"/>
    <x v="356"/>
  </r>
  <r>
    <x v="0"/>
    <x v="113"/>
  </r>
  <r>
    <x v="0"/>
    <x v="1000"/>
  </r>
  <r>
    <x v="0"/>
    <x v="438"/>
  </r>
  <r>
    <x v="0"/>
    <x v="169"/>
  </r>
  <r>
    <x v="0"/>
    <x v="226"/>
  </r>
  <r>
    <x v="0"/>
    <x v="794"/>
  </r>
  <r>
    <x v="0"/>
    <x v="1001"/>
  </r>
  <r>
    <x v="0"/>
    <x v="224"/>
  </r>
  <r>
    <x v="0"/>
    <x v="1002"/>
  </r>
  <r>
    <x v="0"/>
    <x v="1003"/>
  </r>
  <r>
    <x v="0"/>
    <x v="433"/>
  </r>
  <r>
    <x v="0"/>
    <x v="1004"/>
  </r>
  <r>
    <x v="0"/>
    <x v="151"/>
  </r>
  <r>
    <x v="0"/>
    <x v="1005"/>
  </r>
  <r>
    <x v="2"/>
    <x v="325"/>
  </r>
  <r>
    <x v="0"/>
    <x v="1006"/>
  </r>
  <r>
    <x v="0"/>
    <x v="1007"/>
  </r>
  <r>
    <x v="0"/>
    <x v="223"/>
  </r>
  <r>
    <x v="0"/>
    <x v="1008"/>
  </r>
  <r>
    <x v="0"/>
    <x v="469"/>
  </r>
  <r>
    <x v="0"/>
    <x v="243"/>
  </r>
  <r>
    <x v="0"/>
    <x v="243"/>
  </r>
  <r>
    <x v="2"/>
    <x v="285"/>
  </r>
  <r>
    <x v="0"/>
    <x v="1009"/>
  </r>
  <r>
    <x v="0"/>
    <x v="254"/>
  </r>
  <r>
    <x v="0"/>
    <x v="386"/>
  </r>
  <r>
    <x v="2"/>
    <x v="580"/>
  </r>
  <r>
    <x v="0"/>
    <x v="250"/>
  </r>
  <r>
    <x v="0"/>
    <x v="13"/>
  </r>
  <r>
    <x v="0"/>
    <x v="1010"/>
  </r>
  <r>
    <x v="0"/>
    <x v="1011"/>
  </r>
  <r>
    <x v="0"/>
    <x v="605"/>
  </r>
  <r>
    <x v="0"/>
    <x v="1011"/>
  </r>
  <r>
    <x v="0"/>
    <x v="1011"/>
  </r>
  <r>
    <x v="0"/>
    <x v="1011"/>
  </r>
  <r>
    <x v="0"/>
    <x v="1011"/>
  </r>
  <r>
    <x v="1"/>
    <x v="1012"/>
  </r>
  <r>
    <x v="0"/>
    <x v="1013"/>
  </r>
  <r>
    <x v="0"/>
    <x v="1014"/>
  </r>
  <r>
    <x v="0"/>
    <x v="821"/>
  </r>
  <r>
    <x v="0"/>
    <x v="821"/>
  </r>
  <r>
    <x v="0"/>
    <x v="478"/>
  </r>
  <r>
    <x v="0"/>
    <x v="440"/>
  </r>
  <r>
    <x v="0"/>
    <x v="512"/>
  </r>
  <r>
    <x v="0"/>
    <x v="26"/>
  </r>
  <r>
    <x v="0"/>
    <x v="406"/>
  </r>
  <r>
    <x v="2"/>
    <x v="20"/>
  </r>
  <r>
    <x v="0"/>
    <x v="243"/>
  </r>
  <r>
    <x v="0"/>
    <x v="575"/>
  </r>
  <r>
    <x v="0"/>
    <x v="1015"/>
  </r>
  <r>
    <x v="0"/>
    <x v="197"/>
  </r>
  <r>
    <x v="0"/>
    <x v="197"/>
  </r>
  <r>
    <x v="1"/>
    <x v="200"/>
  </r>
  <r>
    <x v="0"/>
    <x v="438"/>
  </r>
  <r>
    <x v="0"/>
    <x v="77"/>
  </r>
  <r>
    <x v="0"/>
    <x v="112"/>
  </r>
  <r>
    <x v="0"/>
    <x v="25"/>
  </r>
  <r>
    <x v="0"/>
    <x v="1016"/>
  </r>
  <r>
    <x v="2"/>
    <x v="278"/>
  </r>
  <r>
    <x v="0"/>
    <x v="848"/>
  </r>
  <r>
    <x v="0"/>
    <x v="1017"/>
  </r>
  <r>
    <x v="2"/>
    <x v="124"/>
  </r>
  <r>
    <x v="0"/>
    <x v="1018"/>
  </r>
  <r>
    <x v="0"/>
    <x v="1019"/>
  </r>
  <r>
    <x v="0"/>
    <x v="210"/>
  </r>
  <r>
    <x v="1"/>
    <x v="84"/>
  </r>
  <r>
    <x v="0"/>
    <x v="396"/>
  </r>
  <r>
    <x v="0"/>
    <x v="181"/>
  </r>
  <r>
    <x v="0"/>
    <x v="209"/>
  </r>
  <r>
    <x v="0"/>
    <x v="622"/>
  </r>
  <r>
    <x v="0"/>
    <x v="643"/>
  </r>
  <r>
    <x v="0"/>
    <x v="746"/>
  </r>
  <r>
    <x v="0"/>
    <x v="1020"/>
  </r>
  <r>
    <x v="0"/>
    <x v="958"/>
  </r>
  <r>
    <x v="0"/>
    <x v="112"/>
  </r>
  <r>
    <x v="0"/>
    <x v="222"/>
  </r>
  <r>
    <x v="0"/>
    <x v="222"/>
  </r>
  <r>
    <x v="0"/>
    <x v="353"/>
  </r>
  <r>
    <x v="0"/>
    <x v="331"/>
  </r>
  <r>
    <x v="0"/>
    <x v="226"/>
  </r>
  <r>
    <x v="0"/>
    <x v="836"/>
  </r>
  <r>
    <x v="0"/>
    <x v="178"/>
  </r>
  <r>
    <x v="0"/>
    <x v="331"/>
  </r>
  <r>
    <x v="0"/>
    <x v="1021"/>
  </r>
  <r>
    <x v="0"/>
    <x v="212"/>
  </r>
  <r>
    <x v="0"/>
    <x v="850"/>
  </r>
  <r>
    <x v="0"/>
    <x v="472"/>
  </r>
  <r>
    <x v="0"/>
    <x v="57"/>
  </r>
  <r>
    <x v="0"/>
    <x v="251"/>
  </r>
  <r>
    <x v="0"/>
    <x v="50"/>
  </r>
  <r>
    <x v="2"/>
    <x v="198"/>
  </r>
  <r>
    <x v="0"/>
    <x v="421"/>
  </r>
  <r>
    <x v="0"/>
    <x v="1022"/>
  </r>
  <r>
    <x v="0"/>
    <x v="289"/>
  </r>
  <r>
    <x v="0"/>
    <x v="1023"/>
  </r>
  <r>
    <x v="0"/>
    <x v="1024"/>
  </r>
  <r>
    <x v="0"/>
    <x v="376"/>
  </r>
  <r>
    <x v="0"/>
    <x v="243"/>
  </r>
  <r>
    <x v="0"/>
    <x v="1"/>
  </r>
  <r>
    <x v="0"/>
    <x v="141"/>
  </r>
  <r>
    <x v="0"/>
    <x v="53"/>
  </r>
  <r>
    <x v="0"/>
    <x v="197"/>
  </r>
  <r>
    <x v="0"/>
    <x v="30"/>
  </r>
  <r>
    <x v="0"/>
    <x v="580"/>
  </r>
  <r>
    <x v="0"/>
    <x v="419"/>
  </r>
  <r>
    <x v="0"/>
    <x v="50"/>
  </r>
  <r>
    <x v="0"/>
    <x v="203"/>
  </r>
  <r>
    <x v="1"/>
    <x v="119"/>
  </r>
  <r>
    <x v="0"/>
    <x v="204"/>
  </r>
  <r>
    <x v="0"/>
    <x v="472"/>
  </r>
  <r>
    <x v="0"/>
    <x v="533"/>
  </r>
  <r>
    <x v="0"/>
    <x v="484"/>
  </r>
  <r>
    <x v="0"/>
    <x v="484"/>
  </r>
  <r>
    <x v="1"/>
    <x v="1025"/>
  </r>
  <r>
    <x v="0"/>
    <x v="484"/>
  </r>
  <r>
    <x v="0"/>
    <x v="512"/>
  </r>
  <r>
    <x v="0"/>
    <x v="211"/>
  </r>
  <r>
    <x v="0"/>
    <x v="8"/>
  </r>
  <r>
    <x v="0"/>
    <x v="8"/>
  </r>
  <r>
    <x v="0"/>
    <x v="1026"/>
  </r>
  <r>
    <x v="0"/>
    <x v="743"/>
  </r>
  <r>
    <x v="0"/>
    <x v="120"/>
  </r>
  <r>
    <x v="0"/>
    <x v="54"/>
  </r>
  <r>
    <x v="1"/>
    <x v="519"/>
  </r>
  <r>
    <x v="1"/>
    <x v="83"/>
  </r>
  <r>
    <x v="0"/>
    <x v="28"/>
  </r>
  <r>
    <x v="0"/>
    <x v="80"/>
  </r>
  <r>
    <x v="0"/>
    <x v="52"/>
  </r>
  <r>
    <x v="0"/>
    <x v="198"/>
  </r>
  <r>
    <x v="0"/>
    <x v="699"/>
  </r>
  <r>
    <x v="0"/>
    <x v="317"/>
  </r>
  <r>
    <x v="0"/>
    <x v="285"/>
  </r>
  <r>
    <x v="0"/>
    <x v="24"/>
  </r>
  <r>
    <x v="1"/>
    <x v="20"/>
  </r>
  <r>
    <x v="2"/>
    <x v="487"/>
  </r>
  <r>
    <x v="2"/>
    <x v="469"/>
  </r>
  <r>
    <x v="0"/>
    <x v="129"/>
  </r>
  <r>
    <x v="0"/>
    <x v="1027"/>
  </r>
  <r>
    <x v="0"/>
    <x v="353"/>
  </r>
  <r>
    <x v="0"/>
    <x v="212"/>
  </r>
  <r>
    <x v="0"/>
    <x v="212"/>
  </r>
  <r>
    <x v="0"/>
    <x v="169"/>
  </r>
  <r>
    <x v="0"/>
    <x v="1028"/>
  </r>
  <r>
    <x v="0"/>
    <x v="1029"/>
  </r>
  <r>
    <x v="0"/>
    <x v="238"/>
  </r>
  <r>
    <x v="0"/>
    <x v="1030"/>
  </r>
  <r>
    <x v="0"/>
    <x v="241"/>
  </r>
  <r>
    <x v="0"/>
    <x v="20"/>
  </r>
  <r>
    <x v="0"/>
    <x v="760"/>
  </r>
  <r>
    <x v="0"/>
    <x v="141"/>
  </r>
  <r>
    <x v="0"/>
    <x v="638"/>
  </r>
  <r>
    <x v="0"/>
    <x v="149"/>
  </r>
  <r>
    <x v="0"/>
    <x v="992"/>
  </r>
  <r>
    <x v="0"/>
    <x v="178"/>
  </r>
  <r>
    <x v="0"/>
    <x v="161"/>
  </r>
  <r>
    <x v="0"/>
    <x v="222"/>
  </r>
  <r>
    <x v="0"/>
    <x v="186"/>
  </r>
  <r>
    <x v="0"/>
    <x v="756"/>
  </r>
  <r>
    <x v="0"/>
    <x v="512"/>
  </r>
  <r>
    <x v="0"/>
    <x v="1031"/>
  </r>
  <r>
    <x v="0"/>
    <x v="348"/>
  </r>
  <r>
    <x v="0"/>
    <x v="409"/>
  </r>
  <r>
    <x v="0"/>
    <x v="681"/>
  </r>
  <r>
    <x v="0"/>
    <x v="930"/>
  </r>
  <r>
    <x v="0"/>
    <x v="930"/>
  </r>
  <r>
    <x v="0"/>
    <x v="930"/>
  </r>
  <r>
    <x v="2"/>
    <x v="62"/>
  </r>
  <r>
    <x v="2"/>
    <x v="1032"/>
  </r>
  <r>
    <x v="2"/>
    <x v="252"/>
  </r>
  <r>
    <x v="2"/>
    <x v="252"/>
  </r>
  <r>
    <x v="0"/>
    <x v="484"/>
  </r>
  <r>
    <x v="0"/>
    <x v="237"/>
  </r>
  <r>
    <x v="2"/>
    <x v="407"/>
  </r>
  <r>
    <x v="2"/>
    <x v="283"/>
  </r>
  <r>
    <x v="2"/>
    <x v="191"/>
  </r>
  <r>
    <x v="0"/>
    <x v="191"/>
  </r>
  <r>
    <x v="0"/>
    <x v="32"/>
  </r>
  <r>
    <x v="0"/>
    <x v="204"/>
  </r>
  <r>
    <x v="0"/>
    <x v="136"/>
  </r>
  <r>
    <x v="0"/>
    <x v="1033"/>
  </r>
  <r>
    <x v="0"/>
    <x v="409"/>
  </r>
  <r>
    <x v="0"/>
    <x v="1034"/>
  </r>
  <r>
    <x v="0"/>
    <x v="1035"/>
  </r>
  <r>
    <x v="0"/>
    <x v="45"/>
  </r>
  <r>
    <x v="1"/>
    <x v="1036"/>
  </r>
  <r>
    <x v="0"/>
    <x v="232"/>
  </r>
  <r>
    <x v="0"/>
    <x v="254"/>
  </r>
  <r>
    <x v="0"/>
    <x v="21"/>
  </r>
  <r>
    <x v="0"/>
    <x v="260"/>
  </r>
  <r>
    <x v="0"/>
    <x v="64"/>
  </r>
  <r>
    <x v="0"/>
    <x v="544"/>
  </r>
  <r>
    <x v="0"/>
    <x v="930"/>
  </r>
  <r>
    <x v="0"/>
    <x v="1037"/>
  </r>
  <r>
    <x v="0"/>
    <x v="1038"/>
  </r>
  <r>
    <x v="2"/>
    <x v="1039"/>
  </r>
  <r>
    <x v="0"/>
    <x v="516"/>
  </r>
  <r>
    <x v="0"/>
    <x v="228"/>
  </r>
  <r>
    <x v="0"/>
    <x v="1040"/>
  </r>
  <r>
    <x v="0"/>
    <x v="95"/>
  </r>
  <r>
    <x v="0"/>
    <x v="471"/>
  </r>
  <r>
    <x v="0"/>
    <x v="457"/>
  </r>
  <r>
    <x v="0"/>
    <x v="112"/>
  </r>
  <r>
    <x v="0"/>
    <x v="62"/>
  </r>
  <r>
    <x v="0"/>
    <x v="62"/>
  </r>
  <r>
    <x v="0"/>
    <x v="62"/>
  </r>
  <r>
    <x v="0"/>
    <x v="241"/>
  </r>
  <r>
    <x v="0"/>
    <x v="226"/>
  </r>
  <r>
    <x v="0"/>
    <x v="512"/>
  </r>
  <r>
    <x v="0"/>
    <x v="1041"/>
  </r>
  <r>
    <x v="0"/>
    <x v="331"/>
  </r>
  <r>
    <x v="0"/>
    <x v="361"/>
  </r>
  <r>
    <x v="0"/>
    <x v="655"/>
  </r>
  <r>
    <x v="0"/>
    <x v="77"/>
  </r>
  <r>
    <x v="2"/>
    <x v="219"/>
  </r>
  <r>
    <x v="0"/>
    <x v="178"/>
  </r>
  <r>
    <x v="0"/>
    <x v="331"/>
  </r>
  <r>
    <x v="0"/>
    <x v="353"/>
  </r>
  <r>
    <x v="0"/>
    <x v="129"/>
  </r>
  <r>
    <x v="0"/>
    <x v="406"/>
  </r>
  <r>
    <x v="0"/>
    <x v="331"/>
  </r>
  <r>
    <x v="0"/>
    <x v="618"/>
  </r>
  <r>
    <x v="0"/>
    <x v="562"/>
  </r>
  <r>
    <x v="1"/>
    <x v="1042"/>
  </r>
  <r>
    <x v="0"/>
    <x v="178"/>
  </r>
  <r>
    <x v="0"/>
    <x v="1043"/>
  </r>
  <r>
    <x v="0"/>
    <x v="92"/>
  </r>
  <r>
    <x v="1"/>
    <x v="1044"/>
  </r>
  <r>
    <x v="0"/>
    <x v="180"/>
  </r>
  <r>
    <x v="0"/>
    <x v="142"/>
  </r>
  <r>
    <x v="0"/>
    <x v="176"/>
  </r>
  <r>
    <x v="0"/>
    <x v="561"/>
  </r>
  <r>
    <x v="0"/>
    <x v="168"/>
  </r>
  <r>
    <x v="0"/>
    <x v="355"/>
  </r>
  <r>
    <x v="2"/>
    <x v="5"/>
  </r>
  <r>
    <x v="0"/>
    <x v="420"/>
  </r>
  <r>
    <x v="0"/>
    <x v="1045"/>
  </r>
  <r>
    <x v="0"/>
    <x v="226"/>
  </r>
  <r>
    <x v="0"/>
    <x v="11"/>
  </r>
  <r>
    <x v="0"/>
    <x v="502"/>
  </r>
  <r>
    <x v="0"/>
    <x v="502"/>
  </r>
  <r>
    <x v="0"/>
    <x v="356"/>
  </r>
  <r>
    <x v="0"/>
    <x v="8"/>
  </r>
  <r>
    <x v="0"/>
    <x v="124"/>
  </r>
  <r>
    <x v="0"/>
    <x v="394"/>
  </r>
  <r>
    <x v="0"/>
    <x v="399"/>
  </r>
  <r>
    <x v="0"/>
    <x v="20"/>
  </r>
  <r>
    <x v="0"/>
    <x v="334"/>
  </r>
  <r>
    <x v="0"/>
    <x v="352"/>
  </r>
  <r>
    <x v="0"/>
    <x v="101"/>
  </r>
  <r>
    <x v="0"/>
    <x v="200"/>
  </r>
  <r>
    <x v="0"/>
    <x v="742"/>
  </r>
  <r>
    <x v="0"/>
    <x v="390"/>
  </r>
  <r>
    <x v="0"/>
    <x v="1046"/>
  </r>
  <r>
    <x v="0"/>
    <x v="147"/>
  </r>
  <r>
    <x v="2"/>
    <x v="164"/>
  </r>
  <r>
    <x v="2"/>
    <x v="112"/>
  </r>
  <r>
    <x v="0"/>
    <x v="788"/>
  </r>
  <r>
    <x v="0"/>
    <x v="1047"/>
  </r>
  <r>
    <x v="0"/>
    <x v="1048"/>
  </r>
  <r>
    <x v="1"/>
    <x v="1049"/>
  </r>
  <r>
    <x v="2"/>
    <x v="1050"/>
  </r>
  <r>
    <x v="0"/>
    <x v="17"/>
  </r>
  <r>
    <x v="0"/>
    <x v="1051"/>
  </r>
  <r>
    <x v="0"/>
    <x v="275"/>
  </r>
  <r>
    <x v="0"/>
    <x v="100"/>
  </r>
  <r>
    <x v="2"/>
    <x v="396"/>
  </r>
  <r>
    <x v="0"/>
    <x v="624"/>
  </r>
  <r>
    <x v="0"/>
    <x v="174"/>
  </r>
  <r>
    <x v="0"/>
    <x v="119"/>
  </r>
  <r>
    <x v="2"/>
    <x v="471"/>
  </r>
  <r>
    <x v="0"/>
    <x v="406"/>
  </r>
  <r>
    <x v="0"/>
    <x v="113"/>
  </r>
  <r>
    <x v="0"/>
    <x v="147"/>
  </r>
  <r>
    <x v="0"/>
    <x v="1052"/>
  </r>
  <r>
    <x v="0"/>
    <x v="1032"/>
  </r>
  <r>
    <x v="0"/>
    <x v="32"/>
  </r>
  <r>
    <x v="0"/>
    <x v="66"/>
  </r>
  <r>
    <x v="2"/>
    <x v="92"/>
  </r>
  <r>
    <x v="2"/>
    <x v="100"/>
  </r>
  <r>
    <x v="2"/>
    <x v="348"/>
  </r>
  <r>
    <x v="0"/>
    <x v="1053"/>
  </r>
  <r>
    <x v="0"/>
    <x v="487"/>
  </r>
  <r>
    <x v="0"/>
    <x v="61"/>
  </r>
  <r>
    <x v="0"/>
    <x v="1054"/>
  </r>
  <r>
    <x v="0"/>
    <x v="1055"/>
  </r>
  <r>
    <x v="0"/>
    <x v="1056"/>
  </r>
  <r>
    <x v="0"/>
    <x v="502"/>
  </r>
  <r>
    <x v="0"/>
    <x v="624"/>
  </r>
  <r>
    <x v="0"/>
    <x v="438"/>
  </r>
  <r>
    <x v="0"/>
    <x v="92"/>
  </r>
  <r>
    <x v="0"/>
    <x v="578"/>
  </r>
  <r>
    <x v="0"/>
    <x v="815"/>
  </r>
  <r>
    <x v="0"/>
    <x v="186"/>
  </r>
  <r>
    <x v="2"/>
    <x v="643"/>
  </r>
  <r>
    <x v="0"/>
    <x v="158"/>
  </r>
  <r>
    <x v="0"/>
    <x v="348"/>
  </r>
  <r>
    <x v="0"/>
    <x v="1057"/>
  </r>
  <r>
    <x v="0"/>
    <x v="681"/>
  </r>
  <r>
    <x v="0"/>
    <x v="209"/>
  </r>
  <r>
    <x v="0"/>
    <x v="476"/>
  </r>
  <r>
    <x v="0"/>
    <x v="393"/>
  </r>
  <r>
    <x v="0"/>
    <x v="14"/>
  </r>
  <r>
    <x v="0"/>
    <x v="995"/>
  </r>
  <r>
    <x v="0"/>
    <x v="23"/>
  </r>
  <r>
    <x v="2"/>
    <x v="976"/>
  </r>
  <r>
    <x v="0"/>
    <x v="184"/>
  </r>
  <r>
    <x v="0"/>
    <x v="1058"/>
  </r>
  <r>
    <x v="0"/>
    <x v="251"/>
  </r>
  <r>
    <x v="0"/>
    <x v="164"/>
  </r>
  <r>
    <x v="0"/>
    <x v="1059"/>
  </r>
  <r>
    <x v="0"/>
    <x v="169"/>
  </r>
  <r>
    <x v="0"/>
    <x v="731"/>
  </r>
  <r>
    <x v="0"/>
    <x v="1060"/>
  </r>
  <r>
    <x v="0"/>
    <x v="38"/>
  </r>
  <r>
    <x v="0"/>
    <x v="404"/>
  </r>
  <r>
    <x v="0"/>
    <x v="608"/>
  </r>
  <r>
    <x v="0"/>
    <x v="476"/>
  </r>
  <r>
    <x v="0"/>
    <x v="445"/>
  </r>
  <r>
    <x v="0"/>
    <x v="512"/>
  </r>
  <r>
    <x v="0"/>
    <x v="442"/>
  </r>
  <r>
    <x v="0"/>
    <x v="1061"/>
  </r>
  <r>
    <x v="0"/>
    <x v="243"/>
  </r>
  <r>
    <x v="0"/>
    <x v="252"/>
  </r>
  <r>
    <x v="0"/>
    <x v="1062"/>
  </r>
  <r>
    <x v="0"/>
    <x v="51"/>
  </r>
  <r>
    <x v="0"/>
    <x v="1063"/>
  </r>
  <r>
    <x v="0"/>
    <x v="1064"/>
  </r>
  <r>
    <x v="0"/>
    <x v="460"/>
  </r>
  <r>
    <x v="0"/>
    <x v="178"/>
  </r>
  <r>
    <x v="0"/>
    <x v="1065"/>
  </r>
  <r>
    <x v="0"/>
    <x v="129"/>
  </r>
  <r>
    <x v="0"/>
    <x v="186"/>
  </r>
  <r>
    <x v="2"/>
    <x v="409"/>
  </r>
  <r>
    <x v="0"/>
    <x v="19"/>
  </r>
  <r>
    <x v="0"/>
    <x v="92"/>
  </r>
  <r>
    <x v="0"/>
    <x v="1066"/>
  </r>
  <r>
    <x v="0"/>
    <x v="1067"/>
  </r>
  <r>
    <x v="0"/>
    <x v="750"/>
  </r>
  <r>
    <x v="0"/>
    <x v="1068"/>
  </r>
  <r>
    <x v="0"/>
    <x v="1069"/>
  </r>
  <r>
    <x v="0"/>
    <x v="1030"/>
  </r>
  <r>
    <x v="0"/>
    <x v="1070"/>
  </r>
  <r>
    <x v="0"/>
    <x v="1071"/>
  </r>
  <r>
    <x v="1"/>
    <x v="1072"/>
  </r>
  <r>
    <x v="0"/>
    <x v="129"/>
  </r>
  <r>
    <x v="0"/>
    <x v="1032"/>
  </r>
  <r>
    <x v="0"/>
    <x v="1073"/>
  </r>
  <r>
    <x v="0"/>
    <x v="318"/>
  </r>
  <r>
    <x v="2"/>
    <x v="57"/>
  </r>
  <r>
    <x v="0"/>
    <x v="372"/>
  </r>
  <r>
    <x v="0"/>
    <x v="164"/>
  </r>
  <r>
    <x v="0"/>
    <x v="78"/>
  </r>
  <r>
    <x v="0"/>
    <x v="948"/>
  </r>
  <r>
    <x v="0"/>
    <x v="1074"/>
  </r>
  <r>
    <x v="1"/>
    <x v="121"/>
  </r>
  <r>
    <x v="1"/>
    <x v="469"/>
  </r>
  <r>
    <x v="1"/>
    <x v="1000"/>
  </r>
  <r>
    <x v="0"/>
    <x v="737"/>
  </r>
  <r>
    <x v="0"/>
    <x v="1075"/>
  </r>
  <r>
    <x v="0"/>
    <x v="226"/>
  </r>
  <r>
    <x v="0"/>
    <x v="348"/>
  </r>
  <r>
    <x v="0"/>
    <x v="303"/>
  </r>
  <r>
    <x v="0"/>
    <x v="237"/>
  </r>
  <r>
    <x v="0"/>
    <x v="19"/>
  </r>
  <r>
    <x v="0"/>
    <x v="729"/>
  </r>
  <r>
    <x v="0"/>
    <x v="203"/>
  </r>
  <r>
    <x v="0"/>
    <x v="249"/>
  </r>
  <r>
    <x v="0"/>
    <x v="766"/>
  </r>
  <r>
    <x v="0"/>
    <x v="331"/>
  </r>
  <r>
    <x v="1"/>
    <x v="540"/>
  </r>
  <r>
    <x v="0"/>
    <x v="285"/>
  </r>
  <r>
    <x v="0"/>
    <x v="472"/>
  </r>
  <r>
    <x v="1"/>
    <x v="157"/>
  </r>
  <r>
    <x v="0"/>
    <x v="1076"/>
  </r>
  <r>
    <x v="0"/>
    <x v="1077"/>
  </r>
  <r>
    <x v="0"/>
    <x v="344"/>
  </r>
  <r>
    <x v="0"/>
    <x v="135"/>
  </r>
  <r>
    <x v="0"/>
    <x v="643"/>
  </r>
  <r>
    <x v="0"/>
    <x v="406"/>
  </r>
  <r>
    <x v="0"/>
    <x v="353"/>
  </r>
  <r>
    <x v="0"/>
    <x v="260"/>
  </r>
  <r>
    <x v="1"/>
    <x v="1000"/>
  </r>
  <r>
    <x v="0"/>
    <x v="184"/>
  </r>
  <r>
    <x v="0"/>
    <x v="30"/>
  </r>
  <r>
    <x v="0"/>
    <x v="285"/>
  </r>
  <r>
    <x v="0"/>
    <x v="887"/>
  </r>
  <r>
    <x v="0"/>
    <x v="112"/>
  </r>
  <r>
    <x v="0"/>
    <x v="178"/>
  </r>
  <r>
    <x v="0"/>
    <x v="113"/>
  </r>
  <r>
    <x v="0"/>
    <x v="81"/>
  </r>
  <r>
    <x v="0"/>
    <x v="1052"/>
  </r>
  <r>
    <x v="0"/>
    <x v="243"/>
  </r>
  <r>
    <x v="0"/>
    <x v="269"/>
  </r>
  <r>
    <x v="0"/>
    <x v="335"/>
  </r>
  <r>
    <x v="0"/>
    <x v="1078"/>
  </r>
  <r>
    <x v="0"/>
    <x v="597"/>
  </r>
  <r>
    <x v="0"/>
    <x v="141"/>
  </r>
  <r>
    <x v="0"/>
    <x v="112"/>
  </r>
  <r>
    <x v="0"/>
    <x v="675"/>
  </r>
  <r>
    <x v="0"/>
    <x v="396"/>
  </r>
  <r>
    <x v="0"/>
    <x v="5"/>
  </r>
  <r>
    <x v="0"/>
    <x v="617"/>
  </r>
  <r>
    <x v="0"/>
    <x v="87"/>
  </r>
  <r>
    <x v="0"/>
    <x v="1079"/>
  </r>
  <r>
    <x v="0"/>
    <x v="161"/>
  </r>
  <r>
    <x v="0"/>
    <x v="1080"/>
  </r>
  <r>
    <x v="0"/>
    <x v="20"/>
  </r>
  <r>
    <x v="0"/>
    <x v="315"/>
  </r>
  <r>
    <x v="0"/>
    <x v="266"/>
  </r>
  <r>
    <x v="0"/>
    <x v="431"/>
  </r>
  <r>
    <x v="0"/>
    <x v="19"/>
  </r>
  <r>
    <x v="0"/>
    <x v="61"/>
  </r>
  <r>
    <x v="0"/>
    <x v="385"/>
  </r>
  <r>
    <x v="0"/>
    <x v="100"/>
  </r>
  <r>
    <x v="0"/>
    <x v="1081"/>
  </r>
  <r>
    <x v="0"/>
    <x v="175"/>
  </r>
  <r>
    <x v="0"/>
    <x v="164"/>
  </r>
  <r>
    <x v="1"/>
    <x v="530"/>
  </r>
  <r>
    <x v="0"/>
    <x v="92"/>
  </r>
  <r>
    <x v="0"/>
    <x v="1082"/>
  </r>
  <r>
    <x v="0"/>
    <x v="332"/>
  </r>
  <r>
    <x v="0"/>
    <x v="113"/>
  </r>
  <r>
    <x v="0"/>
    <x v="1083"/>
  </r>
  <r>
    <x v="2"/>
    <x v="21"/>
  </r>
  <r>
    <x v="0"/>
    <x v="579"/>
  </r>
  <r>
    <x v="0"/>
    <x v="1084"/>
  </r>
  <r>
    <x v="0"/>
    <x v="212"/>
  </r>
  <r>
    <x v="0"/>
    <x v="212"/>
  </r>
  <r>
    <x v="0"/>
    <x v="844"/>
  </r>
  <r>
    <x v="0"/>
    <x v="445"/>
  </r>
  <r>
    <x v="0"/>
    <x v="1085"/>
  </r>
  <r>
    <x v="0"/>
    <x v="191"/>
  </r>
  <r>
    <x v="0"/>
    <x v="99"/>
  </r>
  <r>
    <x v="0"/>
    <x v="121"/>
  </r>
  <r>
    <x v="0"/>
    <x v="258"/>
  </r>
  <r>
    <x v="0"/>
    <x v="203"/>
  </r>
  <r>
    <x v="0"/>
    <x v="24"/>
  </r>
  <r>
    <x v="0"/>
    <x v="624"/>
  </r>
  <r>
    <x v="1"/>
    <x v="644"/>
  </r>
  <r>
    <x v="0"/>
    <x v="323"/>
  </r>
  <r>
    <x v="0"/>
    <x v="105"/>
  </r>
  <r>
    <x v="0"/>
    <x v="186"/>
  </r>
  <r>
    <x v="0"/>
    <x v="1057"/>
  </r>
  <r>
    <x v="0"/>
    <x v="1086"/>
  </r>
  <r>
    <x v="0"/>
    <x v="515"/>
  </r>
  <r>
    <x v="0"/>
    <x v="34"/>
  </r>
  <r>
    <x v="0"/>
    <x v="175"/>
  </r>
  <r>
    <x v="0"/>
    <x v="349"/>
  </r>
  <r>
    <x v="0"/>
    <x v="406"/>
  </r>
  <r>
    <x v="0"/>
    <x v="810"/>
  </r>
  <r>
    <x v="0"/>
    <x v="482"/>
  </r>
  <r>
    <x v="0"/>
    <x v="394"/>
  </r>
  <r>
    <x v="0"/>
    <x v="1087"/>
  </r>
  <r>
    <x v="0"/>
    <x v="90"/>
  </r>
  <r>
    <x v="0"/>
    <x v="830"/>
  </r>
  <r>
    <x v="0"/>
    <x v="1088"/>
  </r>
  <r>
    <x v="0"/>
    <x v="1089"/>
  </r>
  <r>
    <x v="0"/>
    <x v="237"/>
  </r>
  <r>
    <x v="0"/>
    <x v="832"/>
  </r>
  <r>
    <x v="0"/>
    <x v="471"/>
  </r>
  <r>
    <x v="0"/>
    <x v="373"/>
  </r>
  <r>
    <x v="0"/>
    <x v="429"/>
  </r>
  <r>
    <x v="0"/>
    <x v="75"/>
  </r>
  <r>
    <x v="0"/>
    <x v="549"/>
  </r>
  <r>
    <x v="0"/>
    <x v="1090"/>
  </r>
  <r>
    <x v="0"/>
    <x v="579"/>
  </r>
  <r>
    <x v="0"/>
    <x v="209"/>
  </r>
  <r>
    <x v="0"/>
    <x v="209"/>
  </r>
  <r>
    <x v="0"/>
    <x v="579"/>
  </r>
  <r>
    <x v="0"/>
    <x v="77"/>
  </r>
  <r>
    <x v="0"/>
    <x v="890"/>
  </r>
  <r>
    <x v="0"/>
    <x v="253"/>
  </r>
  <r>
    <x v="0"/>
    <x v="1091"/>
  </r>
  <r>
    <x v="0"/>
    <x v="536"/>
  </r>
  <r>
    <x v="0"/>
    <x v="252"/>
  </r>
  <r>
    <x v="0"/>
    <x v="252"/>
  </r>
  <r>
    <x v="0"/>
    <x v="12"/>
  </r>
  <r>
    <x v="0"/>
    <x v="520"/>
  </r>
  <r>
    <x v="0"/>
    <x v="1000"/>
  </r>
  <r>
    <x v="0"/>
    <x v="370"/>
  </r>
  <r>
    <x v="0"/>
    <x v="243"/>
  </r>
  <r>
    <x v="0"/>
    <x v="1092"/>
  </r>
  <r>
    <x v="0"/>
    <x v="795"/>
  </r>
  <r>
    <x v="0"/>
    <x v="1093"/>
  </r>
  <r>
    <x v="0"/>
    <x v="1094"/>
  </r>
  <r>
    <x v="0"/>
    <x v="339"/>
  </r>
  <r>
    <x v="0"/>
    <x v="433"/>
  </r>
  <r>
    <x v="0"/>
    <x v="278"/>
  </r>
  <r>
    <x v="0"/>
    <x v="164"/>
  </r>
  <r>
    <x v="0"/>
    <x v="171"/>
  </r>
  <r>
    <x v="0"/>
    <x v="357"/>
  </r>
  <r>
    <x v="0"/>
    <x v="300"/>
  </r>
  <r>
    <x v="0"/>
    <x v="370"/>
  </r>
  <r>
    <x v="0"/>
    <x v="10"/>
  </r>
  <r>
    <x v="0"/>
    <x v="1095"/>
  </r>
  <r>
    <x v="0"/>
    <x v="100"/>
  </r>
  <r>
    <x v="0"/>
    <x v="643"/>
  </r>
  <r>
    <x v="0"/>
    <x v="1032"/>
  </r>
  <r>
    <x v="0"/>
    <x v="512"/>
  </r>
  <r>
    <x v="0"/>
    <x v="75"/>
  </r>
  <r>
    <x v="0"/>
    <x v="472"/>
  </r>
  <r>
    <x v="0"/>
    <x v="107"/>
  </r>
  <r>
    <x v="0"/>
    <x v="575"/>
  </r>
  <r>
    <x v="0"/>
    <x v="202"/>
  </r>
  <r>
    <x v="0"/>
    <x v="1096"/>
  </r>
  <r>
    <x v="0"/>
    <x v="221"/>
  </r>
  <r>
    <x v="0"/>
    <x v="221"/>
  </r>
  <r>
    <x v="0"/>
    <x v="221"/>
  </r>
  <r>
    <x v="0"/>
    <x v="221"/>
  </r>
  <r>
    <x v="0"/>
    <x v="221"/>
  </r>
  <r>
    <x v="0"/>
    <x v="250"/>
  </r>
  <r>
    <x v="0"/>
    <x v="702"/>
  </r>
  <r>
    <x v="0"/>
    <x v="101"/>
  </r>
  <r>
    <x v="0"/>
    <x v="1097"/>
  </r>
  <r>
    <x v="0"/>
    <x v="1098"/>
  </r>
  <r>
    <x v="0"/>
    <x v="223"/>
  </r>
  <r>
    <x v="0"/>
    <x v="192"/>
  </r>
  <r>
    <x v="0"/>
    <x v="223"/>
  </r>
  <r>
    <x v="0"/>
    <x v="439"/>
  </r>
  <r>
    <x v="0"/>
    <x v="875"/>
  </r>
  <r>
    <x v="1"/>
    <x v="503"/>
  </r>
  <r>
    <x v="0"/>
    <x v="1068"/>
  </r>
  <r>
    <x v="0"/>
    <x v="645"/>
  </r>
  <r>
    <x v="0"/>
    <x v="393"/>
  </r>
  <r>
    <x v="0"/>
    <x v="252"/>
  </r>
  <r>
    <x v="0"/>
    <x v="1099"/>
  </r>
  <r>
    <x v="0"/>
    <x v="119"/>
  </r>
  <r>
    <x v="0"/>
    <x v="248"/>
  </r>
  <r>
    <x v="0"/>
    <x v="1100"/>
  </r>
  <r>
    <x v="0"/>
    <x v="1101"/>
  </r>
  <r>
    <x v="2"/>
    <x v="1032"/>
  </r>
  <r>
    <x v="0"/>
    <x v="1102"/>
  </r>
  <r>
    <x v="0"/>
    <x v="256"/>
  </r>
  <r>
    <x v="0"/>
    <x v="406"/>
  </r>
  <r>
    <x v="0"/>
    <x v="643"/>
  </r>
  <r>
    <x v="0"/>
    <x v="1103"/>
  </r>
  <r>
    <x v="0"/>
    <x v="1104"/>
  </r>
  <r>
    <x v="0"/>
    <x v="1029"/>
  </r>
  <r>
    <x v="0"/>
    <x v="1105"/>
  </r>
  <r>
    <x v="0"/>
    <x v="95"/>
  </r>
  <r>
    <x v="0"/>
    <x v="212"/>
  </r>
  <r>
    <x v="0"/>
    <x v="434"/>
  </r>
  <r>
    <x v="0"/>
    <x v="1106"/>
  </r>
  <r>
    <x v="0"/>
    <x v="898"/>
  </r>
  <r>
    <x v="0"/>
    <x v="83"/>
  </r>
  <r>
    <x v="0"/>
    <x v="319"/>
  </r>
  <r>
    <x v="0"/>
    <x v="302"/>
  </r>
  <r>
    <x v="0"/>
    <x v="1107"/>
  </r>
  <r>
    <x v="0"/>
    <x v="1108"/>
  </r>
  <r>
    <x v="0"/>
    <x v="1109"/>
  </r>
  <r>
    <x v="0"/>
    <x v="351"/>
  </r>
  <r>
    <x v="0"/>
    <x v="1110"/>
  </r>
  <r>
    <x v="0"/>
    <x v="516"/>
  </r>
  <r>
    <x v="0"/>
    <x v="411"/>
  </r>
  <r>
    <x v="0"/>
    <x v="97"/>
  </r>
  <r>
    <x v="0"/>
    <x v="1111"/>
  </r>
  <r>
    <x v="1"/>
    <x v="434"/>
  </r>
  <r>
    <x v="0"/>
    <x v="194"/>
  </r>
  <r>
    <x v="0"/>
    <x v="468"/>
  </r>
  <r>
    <x v="0"/>
    <x v="1112"/>
  </r>
  <r>
    <x v="0"/>
    <x v="1113"/>
  </r>
  <r>
    <x v="0"/>
    <x v="356"/>
  </r>
  <r>
    <x v="0"/>
    <x v="358"/>
  </r>
  <r>
    <x v="0"/>
    <x v="14"/>
  </r>
  <r>
    <x v="0"/>
    <x v="14"/>
  </r>
  <r>
    <x v="2"/>
    <x v="407"/>
  </r>
  <r>
    <x v="0"/>
    <x v="163"/>
  </r>
  <r>
    <x v="0"/>
    <x v="96"/>
  </r>
  <r>
    <x v="0"/>
    <x v="300"/>
  </r>
  <r>
    <x v="1"/>
    <x v="1114"/>
  </r>
  <r>
    <x v="0"/>
    <x v="5"/>
  </r>
  <r>
    <x v="0"/>
    <x v="936"/>
  </r>
  <r>
    <x v="0"/>
    <x v="401"/>
  </r>
  <r>
    <x v="0"/>
    <x v="183"/>
  </r>
  <r>
    <x v="0"/>
    <x v="356"/>
  </r>
  <r>
    <x v="0"/>
    <x v="285"/>
  </r>
  <r>
    <x v="0"/>
    <x v="285"/>
  </r>
  <r>
    <x v="0"/>
    <x v="285"/>
  </r>
  <r>
    <x v="0"/>
    <x v="285"/>
  </r>
  <r>
    <x v="0"/>
    <x v="256"/>
  </r>
  <r>
    <x v="0"/>
    <x v="1115"/>
  </r>
  <r>
    <x v="0"/>
    <x v="1116"/>
  </r>
  <r>
    <x v="0"/>
    <x v="581"/>
  </r>
  <r>
    <x v="0"/>
    <x v="714"/>
  </r>
  <r>
    <x v="0"/>
    <x v="1117"/>
  </r>
  <r>
    <x v="0"/>
    <x v="361"/>
  </r>
  <r>
    <x v="0"/>
    <x v="556"/>
  </r>
  <r>
    <x v="0"/>
    <x v="237"/>
  </r>
  <r>
    <x v="0"/>
    <x v="1118"/>
  </r>
  <r>
    <x v="2"/>
    <x v="580"/>
  </r>
  <r>
    <x v="0"/>
    <x v="775"/>
  </r>
  <r>
    <x v="0"/>
    <x v="353"/>
  </r>
  <r>
    <x v="0"/>
    <x v="1119"/>
  </r>
  <r>
    <x v="0"/>
    <x v="1120"/>
  </r>
  <r>
    <x v="0"/>
    <x v="262"/>
  </r>
  <r>
    <x v="2"/>
    <x v="1121"/>
  </r>
  <r>
    <x v="0"/>
    <x v="135"/>
  </r>
  <r>
    <x v="0"/>
    <x v="135"/>
  </r>
  <r>
    <x v="0"/>
    <x v="135"/>
  </r>
  <r>
    <x v="0"/>
    <x v="107"/>
  </r>
  <r>
    <x v="0"/>
    <x v="424"/>
  </r>
  <r>
    <x v="0"/>
    <x v="726"/>
  </r>
  <r>
    <x v="0"/>
    <x v="624"/>
  </r>
  <r>
    <x v="0"/>
    <x v="579"/>
  </r>
  <r>
    <x v="0"/>
    <x v="357"/>
  </r>
  <r>
    <x v="0"/>
    <x v="1122"/>
  </r>
  <r>
    <x v="0"/>
    <x v="1123"/>
  </r>
  <r>
    <x v="0"/>
    <x v="502"/>
  </r>
  <r>
    <x v="0"/>
    <x v="1124"/>
  </r>
  <r>
    <x v="1"/>
    <x v="1125"/>
  </r>
  <r>
    <x v="1"/>
    <x v="686"/>
  </r>
  <r>
    <x v="0"/>
    <x v="1126"/>
  </r>
  <r>
    <x v="0"/>
    <x v="1127"/>
  </r>
  <r>
    <x v="0"/>
    <x v="1128"/>
  </r>
  <r>
    <x v="2"/>
    <x v="597"/>
  </r>
  <r>
    <x v="0"/>
    <x v="85"/>
  </r>
  <r>
    <x v="0"/>
    <x v="385"/>
  </r>
  <r>
    <x v="2"/>
    <x v="643"/>
  </r>
  <r>
    <x v="0"/>
    <x v="1129"/>
  </r>
  <r>
    <x v="0"/>
    <x v="129"/>
  </r>
  <r>
    <x v="0"/>
    <x v="243"/>
  </r>
  <r>
    <x v="0"/>
    <x v="1130"/>
  </r>
  <r>
    <x v="0"/>
    <x v="239"/>
  </r>
  <r>
    <x v="0"/>
    <x v="334"/>
  </r>
  <r>
    <x v="0"/>
    <x v="285"/>
  </r>
  <r>
    <x v="0"/>
    <x v="226"/>
  </r>
  <r>
    <x v="0"/>
    <x v="1131"/>
  </r>
  <r>
    <x v="0"/>
    <x v="1132"/>
  </r>
  <r>
    <x v="0"/>
    <x v="1133"/>
  </r>
  <r>
    <x v="0"/>
    <x v="740"/>
  </r>
  <r>
    <x v="0"/>
    <x v="353"/>
  </r>
  <r>
    <x v="0"/>
    <x v="24"/>
  </r>
  <r>
    <x v="0"/>
    <x v="1134"/>
  </r>
  <r>
    <x v="0"/>
    <x v="643"/>
  </r>
  <r>
    <x v="0"/>
    <x v="995"/>
  </r>
  <r>
    <x v="1"/>
    <x v="756"/>
  </r>
  <r>
    <x v="0"/>
    <x v="1135"/>
  </r>
  <r>
    <x v="0"/>
    <x v="186"/>
  </r>
  <r>
    <x v="0"/>
    <x v="1136"/>
  </r>
  <r>
    <x v="0"/>
    <x v="1137"/>
  </r>
  <r>
    <x v="0"/>
    <x v="521"/>
  </r>
  <r>
    <x v="1"/>
    <x v="936"/>
  </r>
  <r>
    <x v="0"/>
    <x v="28"/>
  </r>
  <r>
    <x v="0"/>
    <x v="887"/>
  </r>
  <r>
    <x v="0"/>
    <x v="887"/>
  </r>
  <r>
    <x v="0"/>
    <x v="83"/>
  </r>
  <r>
    <x v="0"/>
    <x v="1138"/>
  </r>
  <r>
    <x v="0"/>
    <x v="206"/>
  </r>
  <r>
    <x v="0"/>
    <x v="331"/>
  </r>
  <r>
    <x v="0"/>
    <x v="394"/>
  </r>
  <r>
    <x v="0"/>
    <x v="1139"/>
  </r>
  <r>
    <x v="0"/>
    <x v="1140"/>
  </r>
  <r>
    <x v="0"/>
    <x v="472"/>
  </r>
  <r>
    <x v="0"/>
    <x v="472"/>
  </r>
  <r>
    <x v="0"/>
    <x v="317"/>
  </r>
  <r>
    <x v="0"/>
    <x v="836"/>
  </r>
  <r>
    <x v="0"/>
    <x v="197"/>
  </r>
  <r>
    <x v="0"/>
    <x v="348"/>
  </r>
  <r>
    <x v="0"/>
    <x v="83"/>
  </r>
  <r>
    <x v="0"/>
    <x v="444"/>
  </r>
  <r>
    <x v="0"/>
    <x v="83"/>
  </r>
  <r>
    <x v="0"/>
    <x v="1141"/>
  </r>
  <r>
    <x v="0"/>
    <x v="17"/>
  </r>
  <r>
    <x v="0"/>
    <x v="37"/>
  </r>
  <r>
    <x v="0"/>
    <x v="335"/>
  </r>
  <r>
    <x v="0"/>
    <x v="335"/>
  </r>
  <r>
    <x v="0"/>
    <x v="536"/>
  </r>
  <r>
    <x v="0"/>
    <x v="1032"/>
  </r>
  <r>
    <x v="0"/>
    <x v="1035"/>
  </r>
  <r>
    <x v="0"/>
    <x v="161"/>
  </r>
  <r>
    <x v="0"/>
    <x v="520"/>
  </r>
  <r>
    <x v="0"/>
    <x v="361"/>
  </r>
  <r>
    <x v="0"/>
    <x v="1142"/>
  </r>
  <r>
    <x v="0"/>
    <x v="824"/>
  </r>
  <r>
    <x v="0"/>
    <x v="1143"/>
  </r>
  <r>
    <x v="0"/>
    <x v="810"/>
  </r>
  <r>
    <x v="0"/>
    <x v="1144"/>
  </r>
  <r>
    <x v="0"/>
    <x v="470"/>
  </r>
  <r>
    <x v="0"/>
    <x v="469"/>
  </r>
  <r>
    <x v="0"/>
    <x v="512"/>
  </r>
  <r>
    <x v="0"/>
    <x v="1145"/>
  </r>
  <r>
    <x v="0"/>
    <x v="332"/>
  </r>
  <r>
    <x v="0"/>
    <x v="296"/>
  </r>
  <r>
    <x v="0"/>
    <x v="525"/>
  </r>
  <r>
    <x v="2"/>
    <x v="19"/>
  </r>
  <r>
    <x v="0"/>
    <x v="149"/>
  </r>
  <r>
    <x v="0"/>
    <x v="278"/>
  </r>
  <r>
    <x v="0"/>
    <x v="1146"/>
  </r>
  <r>
    <x v="0"/>
    <x v="1147"/>
  </r>
  <r>
    <x v="0"/>
    <x v="1148"/>
  </r>
  <r>
    <x v="0"/>
    <x v="961"/>
  </r>
  <r>
    <x v="0"/>
    <x v="279"/>
  </r>
  <r>
    <x v="0"/>
    <x v="353"/>
  </r>
  <r>
    <x v="0"/>
    <x v="23"/>
  </r>
  <r>
    <x v="0"/>
    <x v="1014"/>
  </r>
  <r>
    <x v="0"/>
    <x v="1149"/>
  </r>
  <r>
    <x v="0"/>
    <x v="81"/>
  </r>
  <r>
    <x v="0"/>
    <x v="1150"/>
  </r>
  <r>
    <x v="0"/>
    <x v="190"/>
  </r>
  <r>
    <x v="0"/>
    <x v="100"/>
  </r>
  <r>
    <x v="0"/>
    <x v="90"/>
  </r>
  <r>
    <x v="0"/>
    <x v="954"/>
  </r>
  <r>
    <x v="0"/>
    <x v="164"/>
  </r>
  <r>
    <x v="0"/>
    <x v="139"/>
  </r>
  <r>
    <x v="0"/>
    <x v="890"/>
  </r>
  <r>
    <x v="0"/>
    <x v="579"/>
  </r>
  <r>
    <x v="0"/>
    <x v="103"/>
  </r>
  <r>
    <x v="0"/>
    <x v="1151"/>
  </r>
  <r>
    <x v="0"/>
    <x v="1152"/>
  </r>
  <r>
    <x v="0"/>
    <x v="26"/>
  </r>
  <r>
    <x v="0"/>
    <x v="250"/>
  </r>
  <r>
    <x v="0"/>
    <x v="1153"/>
  </r>
  <r>
    <x v="2"/>
    <x v="157"/>
  </r>
  <r>
    <x v="0"/>
    <x v="323"/>
  </r>
  <r>
    <x v="0"/>
    <x v="206"/>
  </r>
  <r>
    <x v="0"/>
    <x v="252"/>
  </r>
  <r>
    <x v="0"/>
    <x v="252"/>
  </r>
  <r>
    <x v="0"/>
    <x v="69"/>
  </r>
  <r>
    <x v="0"/>
    <x v="478"/>
  </r>
  <r>
    <x v="0"/>
    <x v="243"/>
  </r>
  <r>
    <x v="0"/>
    <x v="178"/>
  </r>
  <r>
    <x v="0"/>
    <x v="100"/>
  </r>
  <r>
    <x v="0"/>
    <x v="1154"/>
  </r>
  <r>
    <x v="0"/>
    <x v="429"/>
  </r>
  <r>
    <x v="0"/>
    <x v="1155"/>
  </r>
  <r>
    <x v="2"/>
    <x v="899"/>
  </r>
  <r>
    <x v="0"/>
    <x v="1149"/>
  </r>
  <r>
    <x v="0"/>
    <x v="1156"/>
  </r>
  <r>
    <x v="0"/>
    <x v="92"/>
  </r>
  <r>
    <x v="2"/>
    <x v="1157"/>
  </r>
  <r>
    <x v="0"/>
    <x v="1158"/>
  </r>
  <r>
    <x v="0"/>
    <x v="482"/>
  </r>
  <r>
    <x v="0"/>
    <x v="387"/>
  </r>
  <r>
    <x v="0"/>
    <x v="226"/>
  </r>
  <r>
    <x v="0"/>
    <x v="121"/>
  </r>
  <r>
    <x v="0"/>
    <x v="1159"/>
  </r>
  <r>
    <x v="0"/>
    <x v="89"/>
  </r>
  <r>
    <x v="0"/>
    <x v="26"/>
  </r>
  <r>
    <x v="0"/>
    <x v="100"/>
  </r>
  <r>
    <x v="0"/>
    <x v="343"/>
  </r>
  <r>
    <x v="0"/>
    <x v="20"/>
  </r>
  <r>
    <x v="0"/>
    <x v="887"/>
  </r>
  <r>
    <x v="0"/>
    <x v="637"/>
  </r>
  <r>
    <x v="0"/>
    <x v="148"/>
  </r>
  <r>
    <x v="0"/>
    <x v="512"/>
  </r>
  <r>
    <x v="0"/>
    <x v="266"/>
  </r>
  <r>
    <x v="0"/>
    <x v="285"/>
  </r>
  <r>
    <x v="0"/>
    <x v="769"/>
  </r>
  <r>
    <x v="0"/>
    <x v="672"/>
  </r>
  <r>
    <x v="0"/>
    <x v="1032"/>
  </r>
  <r>
    <x v="0"/>
    <x v="129"/>
  </r>
  <r>
    <x v="0"/>
    <x v="498"/>
  </r>
  <r>
    <x v="0"/>
    <x v="257"/>
  </r>
  <r>
    <x v="0"/>
    <x v="887"/>
  </r>
  <r>
    <x v="0"/>
    <x v="250"/>
  </r>
  <r>
    <x v="0"/>
    <x v="398"/>
  </r>
  <r>
    <x v="0"/>
    <x v="1160"/>
  </r>
  <r>
    <x v="0"/>
    <x v="597"/>
  </r>
  <r>
    <x v="0"/>
    <x v="627"/>
  </r>
  <r>
    <x v="0"/>
    <x v="250"/>
  </r>
  <r>
    <x v="0"/>
    <x v="62"/>
  </r>
  <r>
    <x v="0"/>
    <x v="110"/>
  </r>
  <r>
    <x v="0"/>
    <x v="643"/>
  </r>
  <r>
    <x v="0"/>
    <x v="1161"/>
  </r>
  <r>
    <x v="0"/>
    <x v="1162"/>
  </r>
  <r>
    <x v="0"/>
    <x v="386"/>
  </r>
  <r>
    <x v="0"/>
    <x v="1017"/>
  </r>
  <r>
    <x v="0"/>
    <x v="247"/>
  </r>
  <r>
    <x v="0"/>
    <x v="398"/>
  </r>
  <r>
    <x v="0"/>
    <x v="540"/>
  </r>
  <r>
    <x v="0"/>
    <x v="197"/>
  </r>
  <r>
    <x v="0"/>
    <x v="197"/>
  </r>
  <r>
    <x v="2"/>
    <x v="1163"/>
  </r>
  <r>
    <x v="0"/>
    <x v="62"/>
  </r>
  <r>
    <x v="0"/>
    <x v="484"/>
  </r>
  <r>
    <x v="1"/>
    <x v="125"/>
  </r>
  <r>
    <x v="2"/>
    <x v="344"/>
  </r>
  <r>
    <x v="0"/>
    <x v="109"/>
  </r>
  <r>
    <x v="0"/>
    <x v="492"/>
  </r>
  <r>
    <x v="0"/>
    <x v="228"/>
  </r>
  <r>
    <x v="0"/>
    <x v="552"/>
  </r>
  <r>
    <x v="0"/>
    <x v="11"/>
  </r>
  <r>
    <x v="0"/>
    <x v="376"/>
  </r>
  <r>
    <x v="0"/>
    <x v="270"/>
  </r>
  <r>
    <x v="0"/>
    <x v="1164"/>
  </r>
  <r>
    <x v="0"/>
    <x v="383"/>
  </r>
  <r>
    <x v="0"/>
    <x v="1165"/>
  </r>
  <r>
    <x v="0"/>
    <x v="270"/>
  </r>
  <r>
    <x v="0"/>
    <x v="255"/>
  </r>
  <r>
    <x v="0"/>
    <x v="1166"/>
  </r>
  <r>
    <x v="0"/>
    <x v="394"/>
  </r>
  <r>
    <x v="0"/>
    <x v="238"/>
  </r>
  <r>
    <x v="0"/>
    <x v="1068"/>
  </r>
  <r>
    <x v="0"/>
    <x v="300"/>
  </r>
  <r>
    <x v="0"/>
    <x v="228"/>
  </r>
  <r>
    <x v="0"/>
    <x v="270"/>
  </r>
  <r>
    <x v="0"/>
    <x v="264"/>
  </r>
  <r>
    <x v="0"/>
    <x v="441"/>
  </r>
  <r>
    <x v="1"/>
    <x v="856"/>
  </r>
  <r>
    <x v="0"/>
    <x v="794"/>
  </r>
  <r>
    <x v="0"/>
    <x v="921"/>
  </r>
  <r>
    <x v="0"/>
    <x v="921"/>
  </r>
  <r>
    <x v="0"/>
    <x v="1002"/>
  </r>
  <r>
    <x v="0"/>
    <x v="251"/>
  </r>
  <r>
    <x v="0"/>
    <x v="74"/>
  </r>
  <r>
    <x v="2"/>
    <x v="181"/>
  </r>
  <r>
    <x v="0"/>
    <x v="1167"/>
  </r>
  <r>
    <x v="0"/>
    <x v="720"/>
  </r>
  <r>
    <x v="0"/>
    <x v="1168"/>
  </r>
  <r>
    <x v="0"/>
    <x v="643"/>
  </r>
  <r>
    <x v="0"/>
    <x v="152"/>
  </r>
  <r>
    <x v="0"/>
    <x v="1169"/>
  </r>
  <r>
    <x v="0"/>
    <x v="222"/>
  </r>
  <r>
    <x v="0"/>
    <x v="1170"/>
  </r>
  <r>
    <x v="0"/>
    <x v="1171"/>
  </r>
  <r>
    <x v="0"/>
    <x v="475"/>
  </r>
  <r>
    <x v="0"/>
    <x v="435"/>
  </r>
  <r>
    <x v="0"/>
    <x v="1172"/>
  </r>
  <r>
    <x v="0"/>
    <x v="765"/>
  </r>
  <r>
    <x v="2"/>
    <x v="1173"/>
  </r>
  <r>
    <x v="1"/>
    <x v="1174"/>
  </r>
  <r>
    <x v="0"/>
    <x v="209"/>
  </r>
  <r>
    <x v="0"/>
    <x v="237"/>
  </r>
  <r>
    <x v="0"/>
    <x v="100"/>
  </r>
  <r>
    <x v="0"/>
    <x v="112"/>
  </r>
  <r>
    <x v="2"/>
    <x v="21"/>
  </r>
  <r>
    <x v="2"/>
    <x v="232"/>
  </r>
  <r>
    <x v="0"/>
    <x v="641"/>
  </r>
  <r>
    <x v="0"/>
    <x v="86"/>
  </r>
  <r>
    <x v="0"/>
    <x v="371"/>
  </r>
  <r>
    <x v="0"/>
    <x v="579"/>
  </r>
  <r>
    <x v="0"/>
    <x v="85"/>
  </r>
  <r>
    <x v="0"/>
    <x v="238"/>
  </r>
  <r>
    <x v="0"/>
    <x v="241"/>
  </r>
  <r>
    <x v="0"/>
    <x v="643"/>
  </r>
  <r>
    <x v="0"/>
    <x v="490"/>
  </r>
  <r>
    <x v="1"/>
    <x v="356"/>
  </r>
  <r>
    <x v="0"/>
    <x v="1175"/>
  </r>
  <r>
    <x v="0"/>
    <x v="1176"/>
  </r>
  <r>
    <x v="0"/>
    <x v="442"/>
  </r>
  <r>
    <x v="0"/>
    <x v="663"/>
  </r>
  <r>
    <x v="0"/>
    <x v="467"/>
  </r>
  <r>
    <x v="0"/>
    <x v="133"/>
  </r>
  <r>
    <x v="0"/>
    <x v="112"/>
  </r>
  <r>
    <x v="0"/>
    <x v="186"/>
  </r>
  <r>
    <x v="0"/>
    <x v="353"/>
  </r>
  <r>
    <x v="0"/>
    <x v="26"/>
  </r>
  <r>
    <x v="0"/>
    <x v="1052"/>
  </r>
  <r>
    <x v="0"/>
    <x v="252"/>
  </r>
  <r>
    <x v="0"/>
    <x v="252"/>
  </r>
  <r>
    <x v="2"/>
    <x v="191"/>
  </r>
  <r>
    <x v="0"/>
    <x v="1177"/>
  </r>
  <r>
    <x v="0"/>
    <x v="1022"/>
  </r>
  <r>
    <x v="0"/>
    <x v="1178"/>
  </r>
  <r>
    <x v="0"/>
    <x v="1179"/>
  </r>
  <r>
    <x v="0"/>
    <x v="151"/>
  </r>
  <r>
    <x v="0"/>
    <x v="203"/>
  </r>
  <r>
    <x v="0"/>
    <x v="756"/>
  </r>
  <r>
    <x v="0"/>
    <x v="1180"/>
  </r>
  <r>
    <x v="0"/>
    <x v="270"/>
  </r>
  <r>
    <x v="0"/>
    <x v="129"/>
  </r>
  <r>
    <x v="0"/>
    <x v="661"/>
  </r>
  <r>
    <x v="0"/>
    <x v="1181"/>
  </r>
  <r>
    <x v="0"/>
    <x v="1182"/>
  </r>
  <r>
    <x v="0"/>
    <x v="772"/>
  </r>
  <r>
    <x v="0"/>
    <x v="151"/>
  </r>
  <r>
    <x v="0"/>
    <x v="353"/>
  </r>
  <r>
    <x v="0"/>
    <x v="209"/>
  </r>
  <r>
    <x v="0"/>
    <x v="356"/>
  </r>
  <r>
    <x v="0"/>
    <x v="50"/>
  </r>
  <r>
    <x v="2"/>
    <x v="158"/>
  </r>
  <r>
    <x v="0"/>
    <x v="536"/>
  </r>
  <r>
    <x v="1"/>
    <x v="223"/>
  </r>
  <r>
    <x v="0"/>
    <x v="370"/>
  </r>
  <r>
    <x v="0"/>
    <x v="517"/>
  </r>
  <r>
    <x v="0"/>
    <x v="151"/>
  </r>
  <r>
    <x v="0"/>
    <x v="112"/>
  </r>
  <r>
    <x v="0"/>
    <x v="335"/>
  </r>
  <r>
    <x v="0"/>
    <x v="400"/>
  </r>
  <r>
    <x v="0"/>
    <x v="1011"/>
  </r>
  <r>
    <x v="0"/>
    <x v="734"/>
  </r>
  <r>
    <x v="0"/>
    <x v="29"/>
  </r>
  <r>
    <x v="0"/>
    <x v="463"/>
  </r>
  <r>
    <x v="0"/>
    <x v="124"/>
  </r>
  <r>
    <x v="0"/>
    <x v="178"/>
  </r>
  <r>
    <x v="0"/>
    <x v="756"/>
  </r>
  <r>
    <x v="0"/>
    <x v="683"/>
  </r>
  <r>
    <x v="0"/>
    <x v="285"/>
  </r>
  <r>
    <x v="0"/>
    <x v="368"/>
  </r>
  <r>
    <x v="0"/>
    <x v="1000"/>
  </r>
  <r>
    <x v="0"/>
    <x v="237"/>
  </r>
  <r>
    <x v="0"/>
    <x v="237"/>
  </r>
  <r>
    <x v="0"/>
    <x v="237"/>
  </r>
  <r>
    <x v="0"/>
    <x v="185"/>
  </r>
  <r>
    <x v="0"/>
    <x v="818"/>
  </r>
  <r>
    <x v="0"/>
    <x v="749"/>
  </r>
  <r>
    <x v="0"/>
    <x v="243"/>
  </r>
  <r>
    <x v="0"/>
    <x v="1183"/>
  </r>
  <r>
    <x v="0"/>
    <x v="1184"/>
  </r>
  <r>
    <x v="0"/>
    <x v="1185"/>
  </r>
  <r>
    <x v="0"/>
    <x v="158"/>
  </r>
  <r>
    <x v="1"/>
    <x v="537"/>
  </r>
  <r>
    <x v="1"/>
    <x v="13"/>
  </r>
  <r>
    <x v="0"/>
    <x v="1186"/>
  </r>
  <r>
    <x v="0"/>
    <x v="1187"/>
  </r>
  <r>
    <x v="2"/>
    <x v="93"/>
  </r>
  <r>
    <x v="0"/>
    <x v="129"/>
  </r>
  <r>
    <x v="0"/>
    <x v="771"/>
  </r>
  <r>
    <x v="0"/>
    <x v="1188"/>
  </r>
  <r>
    <x v="1"/>
    <x v="19"/>
  </r>
  <r>
    <x v="0"/>
    <x v="383"/>
  </r>
  <r>
    <x v="0"/>
    <x v="5"/>
  </r>
  <r>
    <x v="2"/>
    <x v="107"/>
  </r>
  <r>
    <x v="2"/>
    <x v="293"/>
  </r>
  <r>
    <x v="0"/>
    <x v="204"/>
  </r>
  <r>
    <x v="0"/>
    <x v="334"/>
  </r>
  <r>
    <x v="2"/>
    <x v="472"/>
  </r>
  <r>
    <x v="0"/>
    <x v="930"/>
  </r>
  <r>
    <x v="0"/>
    <x v="579"/>
  </r>
  <r>
    <x v="0"/>
    <x v="223"/>
  </r>
  <r>
    <x v="0"/>
    <x v="619"/>
  </r>
  <r>
    <x v="0"/>
    <x v="113"/>
  </r>
  <r>
    <x v="0"/>
    <x v="402"/>
  </r>
  <r>
    <x v="0"/>
    <x v="742"/>
  </r>
  <r>
    <x v="0"/>
    <x v="1189"/>
  </r>
  <r>
    <x v="0"/>
    <x v="186"/>
  </r>
  <r>
    <x v="0"/>
    <x v="1190"/>
  </r>
  <r>
    <x v="0"/>
    <x v="243"/>
  </r>
  <r>
    <x v="0"/>
    <x v="237"/>
  </r>
  <r>
    <x v="0"/>
    <x v="204"/>
  </r>
  <r>
    <x v="0"/>
    <x v="442"/>
  </r>
  <r>
    <x v="1"/>
    <x v="1191"/>
  </r>
  <r>
    <x v="0"/>
    <x v="436"/>
  </r>
  <r>
    <x v="0"/>
    <x v="68"/>
  </r>
  <r>
    <x v="0"/>
    <x v="431"/>
  </r>
  <r>
    <x v="0"/>
    <x v="438"/>
  </r>
  <r>
    <x v="0"/>
    <x v="243"/>
  </r>
  <r>
    <x v="0"/>
    <x v="32"/>
  </r>
  <r>
    <x v="0"/>
    <x v="619"/>
  </r>
  <r>
    <x v="0"/>
    <x v="1192"/>
  </r>
  <r>
    <x v="0"/>
    <x v="255"/>
  </r>
  <r>
    <x v="0"/>
    <x v="69"/>
  </r>
  <r>
    <x v="2"/>
    <x v="261"/>
  </r>
  <r>
    <x v="2"/>
    <x v="232"/>
  </r>
  <r>
    <x v="0"/>
    <x v="1193"/>
  </r>
  <r>
    <x v="0"/>
    <x v="168"/>
  </r>
  <r>
    <x v="0"/>
    <x v="110"/>
  </r>
  <r>
    <x v="0"/>
    <x v="260"/>
  </r>
  <r>
    <x v="0"/>
    <x v="274"/>
  </r>
  <r>
    <x v="0"/>
    <x v="413"/>
  </r>
  <r>
    <x v="0"/>
    <x v="193"/>
  </r>
  <r>
    <x v="0"/>
    <x v="936"/>
  </r>
  <r>
    <x v="0"/>
    <x v="1194"/>
  </r>
  <r>
    <x v="0"/>
    <x v="111"/>
  </r>
  <r>
    <x v="0"/>
    <x v="577"/>
  </r>
  <r>
    <x v="0"/>
    <x v="1052"/>
  </r>
  <r>
    <x v="0"/>
    <x v="1195"/>
  </r>
  <r>
    <x v="0"/>
    <x v="50"/>
  </r>
  <r>
    <x v="0"/>
    <x v="1196"/>
  </r>
  <r>
    <x v="0"/>
    <x v="1197"/>
  </r>
  <r>
    <x v="0"/>
    <x v="487"/>
  </r>
  <r>
    <x v="0"/>
    <x v="638"/>
  </r>
  <r>
    <x v="0"/>
    <x v="638"/>
  </r>
  <r>
    <x v="0"/>
    <x v="217"/>
  </r>
  <r>
    <x v="0"/>
    <x v="300"/>
  </r>
  <r>
    <x v="0"/>
    <x v="300"/>
  </r>
  <r>
    <x v="0"/>
    <x v="51"/>
  </r>
  <r>
    <x v="0"/>
    <x v="887"/>
  </r>
  <r>
    <x v="0"/>
    <x v="887"/>
  </r>
  <r>
    <x v="0"/>
    <x v="1198"/>
  </r>
  <r>
    <x v="0"/>
    <x v="1199"/>
  </r>
  <r>
    <x v="0"/>
    <x v="540"/>
  </r>
  <r>
    <x v="0"/>
    <x v="1200"/>
  </r>
  <r>
    <x v="0"/>
    <x v="536"/>
  </r>
  <r>
    <x v="0"/>
    <x v="438"/>
  </r>
  <r>
    <x v="0"/>
    <x v="192"/>
  </r>
  <r>
    <x v="0"/>
    <x v="60"/>
  </r>
  <r>
    <x v="0"/>
    <x v="403"/>
  </r>
  <r>
    <x v="0"/>
    <x v="1201"/>
  </r>
  <r>
    <x v="0"/>
    <x v="188"/>
  </r>
  <r>
    <x v="0"/>
    <x v="672"/>
  </r>
  <r>
    <x v="0"/>
    <x v="356"/>
  </r>
  <r>
    <x v="2"/>
    <x v="190"/>
  </r>
  <r>
    <x v="2"/>
    <x v="318"/>
  </r>
  <r>
    <x v="0"/>
    <x v="223"/>
  </r>
  <r>
    <x v="2"/>
    <x v="209"/>
  </r>
  <r>
    <x v="0"/>
    <x v="186"/>
  </r>
  <r>
    <x v="0"/>
    <x v="370"/>
  </r>
  <r>
    <x v="0"/>
    <x v="438"/>
  </r>
  <r>
    <x v="0"/>
    <x v="1135"/>
  </r>
  <r>
    <x v="0"/>
    <x v="445"/>
  </r>
  <r>
    <x v="1"/>
    <x v="490"/>
  </r>
  <r>
    <x v="0"/>
    <x v="438"/>
  </r>
  <r>
    <x v="0"/>
    <x v="619"/>
  </r>
  <r>
    <x v="0"/>
    <x v="255"/>
  </r>
  <r>
    <x v="0"/>
    <x v="255"/>
  </r>
  <r>
    <x v="0"/>
    <x v="1202"/>
  </r>
  <r>
    <x v="0"/>
    <x v="887"/>
  </r>
  <r>
    <x v="0"/>
    <x v="203"/>
  </r>
  <r>
    <x v="2"/>
    <x v="1203"/>
  </r>
  <r>
    <x v="0"/>
    <x v="728"/>
  </r>
  <r>
    <x v="0"/>
    <x v="440"/>
  </r>
  <r>
    <x v="0"/>
    <x v="576"/>
  </r>
  <r>
    <x v="0"/>
    <x v="186"/>
  </r>
  <r>
    <x v="0"/>
    <x v="1204"/>
  </r>
  <r>
    <x v="0"/>
    <x v="191"/>
  </r>
  <r>
    <x v="0"/>
    <x v="332"/>
  </r>
  <r>
    <x v="0"/>
    <x v="129"/>
  </r>
  <r>
    <x v="0"/>
    <x v="1205"/>
  </r>
  <r>
    <x v="0"/>
    <x v="374"/>
  </r>
  <r>
    <x v="0"/>
    <x v="438"/>
  </r>
  <r>
    <x v="2"/>
    <x v="1206"/>
  </r>
  <r>
    <x v="0"/>
    <x v="20"/>
  </r>
  <r>
    <x v="0"/>
    <x v="554"/>
  </r>
  <r>
    <x v="0"/>
    <x v="28"/>
  </r>
  <r>
    <x v="0"/>
    <x v="152"/>
  </r>
  <r>
    <x v="0"/>
    <x v="78"/>
  </r>
  <r>
    <x v="0"/>
    <x v="1135"/>
  </r>
  <r>
    <x v="0"/>
    <x v="1046"/>
  </r>
  <r>
    <x v="0"/>
    <x v="1207"/>
  </r>
  <r>
    <x v="0"/>
    <x v="252"/>
  </r>
  <r>
    <x v="0"/>
    <x v="135"/>
  </r>
  <r>
    <x v="0"/>
    <x v="794"/>
  </r>
  <r>
    <x v="0"/>
    <x v="1208"/>
  </r>
  <r>
    <x v="1"/>
    <x v="1209"/>
  </r>
  <r>
    <x v="0"/>
    <x v="356"/>
  </r>
  <r>
    <x v="0"/>
    <x v="212"/>
  </r>
  <r>
    <x v="0"/>
    <x v="13"/>
  </r>
  <r>
    <x v="0"/>
    <x v="1210"/>
  </r>
  <r>
    <x v="1"/>
    <x v="1211"/>
  </r>
  <r>
    <x v="0"/>
    <x v="798"/>
  </r>
  <r>
    <x v="0"/>
    <x v="396"/>
  </r>
  <r>
    <x v="0"/>
    <x v="200"/>
  </r>
  <r>
    <x v="2"/>
    <x v="83"/>
  </r>
  <r>
    <x v="0"/>
    <x v="129"/>
  </r>
  <r>
    <x v="0"/>
    <x v="129"/>
  </r>
  <r>
    <x v="0"/>
    <x v="129"/>
  </r>
  <r>
    <x v="0"/>
    <x v="128"/>
  </r>
  <r>
    <x v="0"/>
    <x v="269"/>
  </r>
  <r>
    <x v="2"/>
    <x v="32"/>
  </r>
  <r>
    <x v="0"/>
    <x v="186"/>
  </r>
  <r>
    <x v="0"/>
    <x v="472"/>
  </r>
  <r>
    <x v="0"/>
    <x v="347"/>
  </r>
  <r>
    <x v="0"/>
    <x v="112"/>
  </r>
  <r>
    <x v="0"/>
    <x v="112"/>
  </r>
  <r>
    <x v="0"/>
    <x v="112"/>
  </r>
  <r>
    <x v="0"/>
    <x v="23"/>
  </r>
  <r>
    <x v="0"/>
    <x v="176"/>
  </r>
  <r>
    <x v="0"/>
    <x v="252"/>
  </r>
  <r>
    <x v="0"/>
    <x v="1212"/>
  </r>
  <r>
    <x v="0"/>
    <x v="930"/>
  </r>
  <r>
    <x v="2"/>
    <x v="204"/>
  </r>
  <r>
    <x v="0"/>
    <x v="353"/>
  </r>
  <r>
    <x v="2"/>
    <x v="331"/>
  </r>
  <r>
    <x v="0"/>
    <x v="113"/>
  </r>
  <r>
    <x v="0"/>
    <x v="148"/>
  </r>
  <r>
    <x v="0"/>
    <x v="28"/>
  </r>
  <r>
    <x v="2"/>
    <x v="348"/>
  </r>
  <r>
    <x v="0"/>
    <x v="726"/>
  </r>
  <r>
    <x v="0"/>
    <x v="484"/>
  </r>
  <r>
    <x v="0"/>
    <x v="148"/>
  </r>
  <r>
    <x v="0"/>
    <x v="274"/>
  </r>
  <r>
    <x v="2"/>
    <x v="331"/>
  </r>
  <r>
    <x v="2"/>
    <x v="57"/>
  </r>
  <r>
    <x v="0"/>
    <x v="335"/>
  </r>
  <r>
    <x v="0"/>
    <x v="147"/>
  </r>
  <r>
    <x v="1"/>
    <x v="1213"/>
  </r>
  <r>
    <x v="0"/>
    <x v="286"/>
  </r>
  <r>
    <x v="0"/>
    <x v="765"/>
  </r>
  <r>
    <x v="0"/>
    <x v="441"/>
  </r>
  <r>
    <x v="0"/>
    <x v="184"/>
  </r>
  <r>
    <x v="0"/>
    <x v="8"/>
  </r>
  <r>
    <x v="0"/>
    <x v="112"/>
  </r>
  <r>
    <x v="1"/>
    <x v="1214"/>
  </r>
  <r>
    <x v="2"/>
    <x v="699"/>
  </r>
  <r>
    <x v="0"/>
    <x v="1215"/>
  </r>
  <r>
    <x v="0"/>
    <x v="204"/>
  </r>
  <r>
    <x v="0"/>
    <x v="203"/>
  </r>
  <r>
    <x v="0"/>
    <x v="756"/>
  </r>
  <r>
    <x v="0"/>
    <x v="1216"/>
  </r>
  <r>
    <x v="1"/>
    <x v="1217"/>
  </r>
  <r>
    <x v="0"/>
    <x v="1218"/>
  </r>
  <r>
    <x v="0"/>
    <x v="1219"/>
  </r>
  <r>
    <x v="0"/>
    <x v="794"/>
  </r>
  <r>
    <x v="0"/>
    <x v="1220"/>
  </r>
  <r>
    <x v="0"/>
    <x v="325"/>
  </r>
  <r>
    <x v="0"/>
    <x v="948"/>
  </r>
  <r>
    <x v="0"/>
    <x v="203"/>
  </r>
  <r>
    <x v="0"/>
    <x v="348"/>
  </r>
  <r>
    <x v="0"/>
    <x v="300"/>
  </r>
  <r>
    <x v="0"/>
    <x v="14"/>
  </r>
  <r>
    <x v="0"/>
    <x v="467"/>
  </r>
  <r>
    <x v="0"/>
    <x v="344"/>
  </r>
  <r>
    <x v="0"/>
    <x v="1221"/>
  </r>
  <r>
    <x v="0"/>
    <x v="501"/>
  </r>
  <r>
    <x v="0"/>
    <x v="205"/>
  </r>
  <r>
    <x v="0"/>
    <x v="487"/>
  </r>
  <r>
    <x v="0"/>
    <x v="197"/>
  </r>
  <r>
    <x v="2"/>
    <x v="1121"/>
  </r>
  <r>
    <x v="2"/>
    <x v="226"/>
  </r>
  <r>
    <x v="0"/>
    <x v="694"/>
  </r>
  <r>
    <x v="0"/>
    <x v="580"/>
  </r>
  <r>
    <x v="0"/>
    <x v="702"/>
  </r>
  <r>
    <x v="0"/>
    <x v="1222"/>
  </r>
  <r>
    <x v="0"/>
    <x v="991"/>
  </r>
  <r>
    <x v="0"/>
    <x v="142"/>
  </r>
  <r>
    <x v="0"/>
    <x v="442"/>
  </r>
  <r>
    <x v="0"/>
    <x v="1223"/>
  </r>
  <r>
    <x v="0"/>
    <x v="239"/>
  </r>
  <r>
    <x v="0"/>
    <x v="255"/>
  </r>
  <r>
    <x v="0"/>
    <x v="1224"/>
  </r>
  <r>
    <x v="0"/>
    <x v="463"/>
  </r>
  <r>
    <x v="0"/>
    <x v="1111"/>
  </r>
  <r>
    <x v="0"/>
    <x v="62"/>
  </r>
  <r>
    <x v="0"/>
    <x v="325"/>
  </r>
  <r>
    <x v="2"/>
    <x v="1225"/>
  </r>
  <r>
    <x v="0"/>
    <x v="178"/>
  </r>
  <r>
    <x v="0"/>
    <x v="226"/>
  </r>
  <r>
    <x v="0"/>
    <x v="57"/>
  </r>
  <r>
    <x v="0"/>
    <x v="251"/>
  </r>
  <r>
    <x v="0"/>
    <x v="502"/>
  </r>
  <r>
    <x v="2"/>
    <x v="0"/>
  </r>
  <r>
    <x v="0"/>
    <x v="1226"/>
  </r>
  <r>
    <x v="2"/>
    <x v="319"/>
  </r>
  <r>
    <x v="0"/>
    <x v="250"/>
  </r>
  <r>
    <x v="0"/>
    <x v="80"/>
  </r>
  <r>
    <x v="0"/>
    <x v="579"/>
  </r>
  <r>
    <x v="0"/>
    <x v="129"/>
  </r>
  <r>
    <x v="0"/>
    <x v="136"/>
  </r>
  <r>
    <x v="0"/>
    <x v="506"/>
  </r>
  <r>
    <x v="0"/>
    <x v="219"/>
  </r>
  <r>
    <x v="0"/>
    <x v="1195"/>
  </r>
  <r>
    <x v="0"/>
    <x v="1227"/>
  </r>
  <r>
    <x v="0"/>
    <x v="798"/>
  </r>
  <r>
    <x v="0"/>
    <x v="1228"/>
  </r>
  <r>
    <x v="0"/>
    <x v="219"/>
  </r>
  <r>
    <x v="0"/>
    <x v="83"/>
  </r>
  <r>
    <x v="0"/>
    <x v="531"/>
  </r>
  <r>
    <x v="0"/>
    <x v="197"/>
  </r>
  <r>
    <x v="2"/>
    <x v="472"/>
  </r>
  <r>
    <x v="0"/>
    <x v="110"/>
  </r>
  <r>
    <x v="0"/>
    <x v="468"/>
  </r>
  <r>
    <x v="2"/>
    <x v="113"/>
  </r>
  <r>
    <x v="0"/>
    <x v="112"/>
  </r>
  <r>
    <x v="0"/>
    <x v="659"/>
  </r>
  <r>
    <x v="0"/>
    <x v="57"/>
  </r>
  <r>
    <x v="0"/>
    <x v="778"/>
  </r>
  <r>
    <x v="0"/>
    <x v="239"/>
  </r>
  <r>
    <x v="0"/>
    <x v="63"/>
  </r>
  <r>
    <x v="0"/>
    <x v="643"/>
  </r>
  <r>
    <x v="0"/>
    <x v="1229"/>
  </r>
  <r>
    <x v="0"/>
    <x v="285"/>
  </r>
  <r>
    <x v="0"/>
    <x v="129"/>
  </r>
  <r>
    <x v="2"/>
    <x v="62"/>
  </r>
  <r>
    <x v="2"/>
    <x v="62"/>
  </r>
  <r>
    <x v="0"/>
    <x v="325"/>
  </r>
  <r>
    <x v="0"/>
    <x v="360"/>
  </r>
  <r>
    <x v="0"/>
    <x v="30"/>
  </r>
  <r>
    <x v="0"/>
    <x v="575"/>
  </r>
  <r>
    <x v="0"/>
    <x v="191"/>
  </r>
  <r>
    <x v="0"/>
    <x v="29"/>
  </r>
  <r>
    <x v="0"/>
    <x v="195"/>
  </r>
  <r>
    <x v="0"/>
    <x v="13"/>
  </r>
  <r>
    <x v="0"/>
    <x v="62"/>
  </r>
  <r>
    <x v="2"/>
    <x v="121"/>
  </r>
  <r>
    <x v="0"/>
    <x v="34"/>
  </r>
  <r>
    <x v="1"/>
    <x v="1230"/>
  </r>
  <r>
    <x v="0"/>
    <x v="727"/>
  </r>
  <r>
    <x v="0"/>
    <x v="726"/>
  </r>
  <r>
    <x v="0"/>
    <x v="664"/>
  </r>
  <r>
    <x v="0"/>
    <x v="400"/>
  </r>
  <r>
    <x v="0"/>
    <x v="235"/>
  </r>
  <r>
    <x v="0"/>
    <x v="270"/>
  </r>
  <r>
    <x v="0"/>
    <x v="1231"/>
  </r>
  <r>
    <x v="0"/>
    <x v="796"/>
  </r>
  <r>
    <x v="0"/>
    <x v="129"/>
  </r>
  <r>
    <x v="0"/>
    <x v="385"/>
  </r>
  <r>
    <x v="0"/>
    <x v="186"/>
  </r>
  <r>
    <x v="0"/>
    <x v="94"/>
  </r>
  <r>
    <x v="0"/>
    <x v="266"/>
  </r>
  <r>
    <x v="0"/>
    <x v="123"/>
  </r>
  <r>
    <x v="0"/>
    <x v="1232"/>
  </r>
  <r>
    <x v="0"/>
    <x v="1233"/>
  </r>
  <r>
    <x v="0"/>
    <x v="1234"/>
  </r>
  <r>
    <x v="0"/>
    <x v="323"/>
  </r>
  <r>
    <x v="0"/>
    <x v="304"/>
  </r>
  <r>
    <x v="1"/>
    <x v="1144"/>
  </r>
  <r>
    <x v="2"/>
    <x v="331"/>
  </r>
  <r>
    <x v="1"/>
    <x v="61"/>
  </r>
  <r>
    <x v="0"/>
    <x v="348"/>
  </r>
  <r>
    <x v="0"/>
    <x v="34"/>
  </r>
  <r>
    <x v="0"/>
    <x v="1079"/>
  </r>
  <r>
    <x v="0"/>
    <x v="1125"/>
  </r>
  <r>
    <x v="0"/>
    <x v="385"/>
  </r>
  <r>
    <x v="0"/>
    <x v="1212"/>
  </r>
  <r>
    <x v="0"/>
    <x v="180"/>
  </r>
  <r>
    <x v="0"/>
    <x v="969"/>
  </r>
  <r>
    <x v="2"/>
    <x v="237"/>
  </r>
  <r>
    <x v="2"/>
    <x v="237"/>
  </r>
  <r>
    <x v="0"/>
    <x v="17"/>
  </r>
  <r>
    <x v="0"/>
    <x v="80"/>
  </r>
  <r>
    <x v="0"/>
    <x v="1235"/>
  </r>
  <r>
    <x v="0"/>
    <x v="204"/>
  </r>
  <r>
    <x v="0"/>
    <x v="743"/>
  </r>
  <r>
    <x v="0"/>
    <x v="319"/>
  </r>
  <r>
    <x v="0"/>
    <x v="99"/>
  </r>
  <r>
    <x v="2"/>
    <x v="362"/>
  </r>
  <r>
    <x v="2"/>
    <x v="164"/>
  </r>
  <r>
    <x v="0"/>
    <x v="26"/>
  </r>
  <r>
    <x v="0"/>
    <x v="238"/>
  </r>
  <r>
    <x v="0"/>
    <x v="269"/>
  </r>
  <r>
    <x v="0"/>
    <x v="1236"/>
  </r>
  <r>
    <x v="0"/>
    <x v="28"/>
  </r>
  <r>
    <x v="0"/>
    <x v="14"/>
  </r>
  <r>
    <x v="0"/>
    <x v="406"/>
  </r>
  <r>
    <x v="0"/>
    <x v="406"/>
  </r>
  <r>
    <x v="0"/>
    <x v="1142"/>
  </r>
  <r>
    <x v="1"/>
    <x v="913"/>
  </r>
  <r>
    <x v="0"/>
    <x v="442"/>
  </r>
  <r>
    <x v="0"/>
    <x v="1237"/>
  </r>
  <r>
    <x v="0"/>
    <x v="385"/>
  </r>
  <r>
    <x v="0"/>
    <x v="148"/>
  </r>
  <r>
    <x v="0"/>
    <x v="29"/>
  </r>
  <r>
    <x v="0"/>
    <x v="462"/>
  </r>
  <r>
    <x v="0"/>
    <x v="887"/>
  </r>
  <r>
    <x v="2"/>
    <x v="438"/>
  </r>
  <r>
    <x v="0"/>
    <x v="794"/>
  </r>
  <r>
    <x v="0"/>
    <x v="169"/>
  </r>
  <r>
    <x v="0"/>
    <x v="197"/>
  </r>
  <r>
    <x v="0"/>
    <x v="467"/>
  </r>
  <r>
    <x v="0"/>
    <x v="1238"/>
  </r>
  <r>
    <x v="0"/>
    <x v="24"/>
  </r>
  <r>
    <x v="0"/>
    <x v="1239"/>
  </r>
  <r>
    <x v="0"/>
    <x v="62"/>
  </r>
  <r>
    <x v="0"/>
    <x v="409"/>
  </r>
  <r>
    <x v="1"/>
    <x v="1240"/>
  </r>
  <r>
    <x v="0"/>
    <x v="44"/>
  </r>
  <r>
    <x v="0"/>
    <x v="604"/>
  </r>
  <r>
    <x v="0"/>
    <x v="161"/>
  </r>
  <r>
    <x v="0"/>
    <x v="409"/>
  </r>
  <r>
    <x v="0"/>
    <x v="357"/>
  </r>
  <r>
    <x v="0"/>
    <x v="799"/>
  </r>
  <r>
    <x v="2"/>
    <x v="87"/>
  </r>
  <r>
    <x v="1"/>
    <x v="821"/>
  </r>
  <r>
    <x v="0"/>
    <x v="116"/>
  </r>
  <r>
    <x v="0"/>
    <x v="121"/>
  </r>
  <r>
    <x v="0"/>
    <x v="152"/>
  </r>
  <r>
    <x v="0"/>
    <x v="356"/>
  </r>
  <r>
    <x v="1"/>
    <x v="699"/>
  </r>
  <r>
    <x v="0"/>
    <x v="586"/>
  </r>
  <r>
    <x v="0"/>
    <x v="335"/>
  </r>
  <r>
    <x v="0"/>
    <x v="995"/>
  </r>
  <r>
    <x v="0"/>
    <x v="19"/>
  </r>
  <r>
    <x v="0"/>
    <x v="1241"/>
  </r>
  <r>
    <x v="0"/>
    <x v="438"/>
  </r>
  <r>
    <x v="0"/>
    <x v="814"/>
  </r>
  <r>
    <x v="0"/>
    <x v="274"/>
  </r>
  <r>
    <x v="0"/>
    <x v="219"/>
  </r>
  <r>
    <x v="0"/>
    <x v="368"/>
  </r>
  <r>
    <x v="0"/>
    <x v="124"/>
  </r>
  <r>
    <x v="0"/>
    <x v="151"/>
  </r>
  <r>
    <x v="0"/>
    <x v="145"/>
  </r>
  <r>
    <x v="0"/>
    <x v="1242"/>
  </r>
  <r>
    <x v="0"/>
    <x v="23"/>
  </r>
  <r>
    <x v="0"/>
    <x v="1085"/>
  </r>
  <r>
    <x v="0"/>
    <x v="75"/>
  </r>
  <r>
    <x v="0"/>
    <x v="356"/>
  </r>
  <r>
    <x v="1"/>
    <x v="142"/>
  </r>
  <r>
    <x v="0"/>
    <x v="258"/>
  </r>
  <r>
    <x v="0"/>
    <x v="1243"/>
  </r>
  <r>
    <x v="0"/>
    <x v="643"/>
  </r>
  <r>
    <x v="0"/>
    <x v="777"/>
  </r>
  <r>
    <x v="0"/>
    <x v="1244"/>
  </r>
  <r>
    <x v="0"/>
    <x v="1245"/>
  </r>
  <r>
    <x v="0"/>
    <x v="1246"/>
  </r>
  <r>
    <x v="0"/>
    <x v="463"/>
  </r>
  <r>
    <x v="0"/>
    <x v="630"/>
  </r>
  <r>
    <x v="0"/>
    <x v="450"/>
  </r>
  <r>
    <x v="0"/>
    <x v="398"/>
  </r>
  <r>
    <x v="0"/>
    <x v="1247"/>
  </r>
  <r>
    <x v="0"/>
    <x v="14"/>
  </r>
  <r>
    <x v="0"/>
    <x v="30"/>
  </r>
  <r>
    <x v="0"/>
    <x v="14"/>
  </r>
  <r>
    <x v="0"/>
    <x v="726"/>
  </r>
  <r>
    <x v="0"/>
    <x v="138"/>
  </r>
  <r>
    <x v="0"/>
    <x v="1248"/>
  </r>
  <r>
    <x v="0"/>
    <x v="1249"/>
  </r>
  <r>
    <x v="0"/>
    <x v="512"/>
  </r>
  <r>
    <x v="0"/>
    <x v="197"/>
  </r>
  <r>
    <x v="0"/>
    <x v="52"/>
  </r>
  <r>
    <x v="0"/>
    <x v="1112"/>
  </r>
  <r>
    <x v="0"/>
    <x v="1250"/>
  </r>
  <r>
    <x v="0"/>
    <x v="861"/>
  </r>
  <r>
    <x v="0"/>
    <x v="1251"/>
  </r>
  <r>
    <x v="0"/>
    <x v="241"/>
  </r>
  <r>
    <x v="0"/>
    <x v="458"/>
  </r>
  <r>
    <x v="0"/>
    <x v="605"/>
  </r>
  <r>
    <x v="1"/>
    <x v="1252"/>
  </r>
  <r>
    <x v="0"/>
    <x v="930"/>
  </r>
  <r>
    <x v="0"/>
    <x v="930"/>
  </r>
  <r>
    <x v="0"/>
    <x v="930"/>
  </r>
  <r>
    <x v="0"/>
    <x v="930"/>
  </r>
  <r>
    <x v="0"/>
    <x v="930"/>
  </r>
  <r>
    <x v="0"/>
    <x v="1228"/>
  </r>
  <r>
    <x v="0"/>
    <x v="376"/>
  </r>
  <r>
    <x v="0"/>
    <x v="1253"/>
  </r>
  <r>
    <x v="0"/>
    <x v="1144"/>
  </r>
  <r>
    <x v="0"/>
    <x v="300"/>
  </r>
  <r>
    <x v="0"/>
    <x v="1079"/>
  </r>
  <r>
    <x v="0"/>
    <x v="1254"/>
  </r>
  <r>
    <x v="0"/>
    <x v="203"/>
  </r>
  <r>
    <x v="0"/>
    <x v="1119"/>
  </r>
  <r>
    <x v="0"/>
    <x v="1255"/>
  </r>
  <r>
    <x v="0"/>
    <x v="13"/>
  </r>
  <r>
    <x v="0"/>
    <x v="92"/>
  </r>
  <r>
    <x v="0"/>
    <x v="127"/>
  </r>
  <r>
    <x v="0"/>
    <x v="370"/>
  </r>
  <r>
    <x v="0"/>
    <x v="121"/>
  </r>
  <r>
    <x v="1"/>
    <x v="459"/>
  </r>
  <r>
    <x v="0"/>
    <x v="945"/>
  </r>
  <r>
    <x v="0"/>
    <x v="80"/>
  </r>
  <r>
    <x v="2"/>
    <x v="752"/>
  </r>
  <r>
    <x v="0"/>
    <x v="1097"/>
  </r>
  <r>
    <x v="0"/>
    <x v="32"/>
  </r>
  <r>
    <x v="0"/>
    <x v="318"/>
  </r>
  <r>
    <x v="0"/>
    <x v="852"/>
  </r>
  <r>
    <x v="0"/>
    <x v="487"/>
  </r>
  <r>
    <x v="0"/>
    <x v="1256"/>
  </r>
  <r>
    <x v="0"/>
    <x v="331"/>
  </r>
  <r>
    <x v="0"/>
    <x v="1257"/>
  </r>
  <r>
    <x v="0"/>
    <x v="474"/>
  </r>
  <r>
    <x v="0"/>
    <x v="441"/>
  </r>
  <r>
    <x v="0"/>
    <x v="30"/>
  </r>
  <r>
    <x v="0"/>
    <x v="30"/>
  </r>
  <r>
    <x v="1"/>
    <x v="1258"/>
  </r>
  <r>
    <x v="0"/>
    <x v="456"/>
  </r>
  <r>
    <x v="0"/>
    <x v="540"/>
  </r>
  <r>
    <x v="0"/>
    <x v="471"/>
  </r>
  <r>
    <x v="0"/>
    <x v="94"/>
  </r>
  <r>
    <x v="0"/>
    <x v="440"/>
  </r>
  <r>
    <x v="0"/>
    <x v="502"/>
  </r>
  <r>
    <x v="0"/>
    <x v="115"/>
  </r>
  <r>
    <x v="0"/>
    <x v="1259"/>
  </r>
  <r>
    <x v="0"/>
    <x v="407"/>
  </r>
  <r>
    <x v="0"/>
    <x v="1260"/>
  </r>
  <r>
    <x v="0"/>
    <x v="637"/>
  </r>
  <r>
    <x v="0"/>
    <x v="1125"/>
  </r>
  <r>
    <x v="2"/>
    <x v="325"/>
  </r>
  <r>
    <x v="0"/>
    <x v="50"/>
  </r>
  <r>
    <x v="0"/>
    <x v="187"/>
  </r>
  <r>
    <x v="0"/>
    <x v="14"/>
  </r>
  <r>
    <x v="0"/>
    <x v="30"/>
  </r>
  <r>
    <x v="0"/>
    <x v="472"/>
  </r>
  <r>
    <x v="0"/>
    <x v="57"/>
  </r>
  <r>
    <x v="0"/>
    <x v="135"/>
  </r>
  <r>
    <x v="0"/>
    <x v="100"/>
  </r>
  <r>
    <x v="0"/>
    <x v="502"/>
  </r>
  <r>
    <x v="0"/>
    <x v="62"/>
  </r>
  <r>
    <x v="0"/>
    <x v="352"/>
  </r>
  <r>
    <x v="0"/>
    <x v="331"/>
  </r>
  <r>
    <x v="0"/>
    <x v="830"/>
  </r>
  <r>
    <x v="0"/>
    <x v="464"/>
  </r>
  <r>
    <x v="0"/>
    <x v="247"/>
  </r>
  <r>
    <x v="1"/>
    <x v="1261"/>
  </r>
  <r>
    <x v="2"/>
    <x v="140"/>
  </r>
  <r>
    <x v="0"/>
    <x v="442"/>
  </r>
  <r>
    <x v="2"/>
    <x v="450"/>
  </r>
  <r>
    <x v="2"/>
    <x v="628"/>
  </r>
  <r>
    <x v="2"/>
    <x v="136"/>
  </r>
  <r>
    <x v="2"/>
    <x v="1262"/>
  </r>
  <r>
    <x v="2"/>
    <x v="504"/>
  </r>
  <r>
    <x v="2"/>
    <x v="687"/>
  </r>
  <r>
    <x v="2"/>
    <x v="655"/>
  </r>
  <r>
    <x v="2"/>
    <x v="386"/>
  </r>
  <r>
    <x v="0"/>
    <x v="1263"/>
  </r>
  <r>
    <x v="2"/>
    <x v="655"/>
  </r>
  <r>
    <x v="2"/>
    <x v="435"/>
  </r>
  <r>
    <x v="0"/>
    <x v="484"/>
  </r>
  <r>
    <x v="2"/>
    <x v="622"/>
  </r>
  <r>
    <x v="2"/>
    <x v="689"/>
  </r>
  <r>
    <x v="2"/>
    <x v="544"/>
  </r>
  <r>
    <x v="2"/>
    <x v="544"/>
  </r>
  <r>
    <x v="0"/>
    <x v="930"/>
  </r>
  <r>
    <x v="2"/>
    <x v="63"/>
  </r>
  <r>
    <x v="2"/>
    <x v="98"/>
  </r>
  <r>
    <x v="0"/>
    <x v="226"/>
  </r>
  <r>
    <x v="0"/>
    <x v="80"/>
  </r>
  <r>
    <x v="0"/>
    <x v="356"/>
  </r>
  <r>
    <x v="0"/>
    <x v="223"/>
  </r>
  <r>
    <x v="0"/>
    <x v="1264"/>
  </r>
  <r>
    <x v="0"/>
    <x v="493"/>
  </r>
  <r>
    <x v="0"/>
    <x v="226"/>
  </r>
  <r>
    <x v="0"/>
    <x v="641"/>
  </r>
  <r>
    <x v="0"/>
    <x v="868"/>
  </r>
  <r>
    <x v="0"/>
    <x v="113"/>
  </r>
  <r>
    <x v="0"/>
    <x v="1265"/>
  </r>
  <r>
    <x v="0"/>
    <x v="232"/>
  </r>
  <r>
    <x v="2"/>
    <x v="152"/>
  </r>
  <r>
    <x v="0"/>
    <x v="133"/>
  </r>
  <r>
    <x v="0"/>
    <x v="67"/>
  </r>
  <r>
    <x v="2"/>
    <x v="148"/>
  </r>
  <r>
    <x v="0"/>
    <x v="502"/>
  </r>
  <r>
    <x v="0"/>
    <x v="469"/>
  </r>
  <r>
    <x v="0"/>
    <x v="226"/>
  </r>
  <r>
    <x v="1"/>
    <x v="1266"/>
  </r>
  <r>
    <x v="2"/>
    <x v="1267"/>
  </r>
  <r>
    <x v="2"/>
    <x v="252"/>
  </r>
  <r>
    <x v="2"/>
    <x v="621"/>
  </r>
  <r>
    <x v="2"/>
    <x v="621"/>
  </r>
  <r>
    <x v="2"/>
    <x v="621"/>
  </r>
  <r>
    <x v="2"/>
    <x v="264"/>
  </r>
  <r>
    <x v="2"/>
    <x v="407"/>
  </r>
  <r>
    <x v="2"/>
    <x v="1268"/>
  </r>
  <r>
    <x v="2"/>
    <x v="12"/>
  </r>
  <r>
    <x v="0"/>
    <x v="1090"/>
  </r>
  <r>
    <x v="2"/>
    <x v="175"/>
  </r>
  <r>
    <x v="2"/>
    <x v="317"/>
  </r>
  <r>
    <x v="2"/>
    <x v="175"/>
  </r>
  <r>
    <x v="0"/>
    <x v="574"/>
  </r>
  <r>
    <x v="0"/>
    <x v="209"/>
  </r>
  <r>
    <x v="0"/>
    <x v="331"/>
  </r>
  <r>
    <x v="0"/>
    <x v="370"/>
  </r>
  <r>
    <x v="0"/>
    <x v="251"/>
  </r>
  <r>
    <x v="0"/>
    <x v="51"/>
  </r>
  <r>
    <x v="0"/>
    <x v="139"/>
  </r>
  <r>
    <x v="0"/>
    <x v="1269"/>
  </r>
  <r>
    <x v="2"/>
    <x v="237"/>
  </r>
  <r>
    <x v="2"/>
    <x v="502"/>
  </r>
  <r>
    <x v="0"/>
    <x v="70"/>
  </r>
  <r>
    <x v="0"/>
    <x v="251"/>
  </r>
  <r>
    <x v="0"/>
    <x v="755"/>
  </r>
  <r>
    <x v="0"/>
    <x v="243"/>
  </r>
  <r>
    <x v="0"/>
    <x v="1270"/>
  </r>
  <r>
    <x v="0"/>
    <x v="79"/>
  </r>
  <r>
    <x v="0"/>
    <x v="283"/>
  </r>
  <r>
    <x v="0"/>
    <x v="1271"/>
  </r>
  <r>
    <x v="0"/>
    <x v="863"/>
  </r>
  <r>
    <x v="0"/>
    <x v="8"/>
  </r>
  <r>
    <x v="0"/>
    <x v="850"/>
  </r>
  <r>
    <x v="2"/>
    <x v="508"/>
  </r>
  <r>
    <x v="0"/>
    <x v="191"/>
  </r>
  <r>
    <x v="0"/>
    <x v="100"/>
  </r>
  <r>
    <x v="0"/>
    <x v="204"/>
  </r>
  <r>
    <x v="0"/>
    <x v="57"/>
  </r>
  <r>
    <x v="0"/>
    <x v="538"/>
  </r>
  <r>
    <x v="0"/>
    <x v="1272"/>
  </r>
  <r>
    <x v="0"/>
    <x v="681"/>
  </r>
  <r>
    <x v="0"/>
    <x v="85"/>
  </r>
  <r>
    <x v="0"/>
    <x v="1273"/>
  </r>
  <r>
    <x v="0"/>
    <x v="1029"/>
  </r>
  <r>
    <x v="0"/>
    <x v="318"/>
  </r>
  <r>
    <x v="0"/>
    <x v="110"/>
  </r>
  <r>
    <x v="0"/>
    <x v="11"/>
  </r>
  <r>
    <x v="0"/>
    <x v="1115"/>
  </r>
  <r>
    <x v="0"/>
    <x v="1247"/>
  </r>
  <r>
    <x v="0"/>
    <x v="692"/>
  </r>
  <r>
    <x v="0"/>
    <x v="478"/>
  </r>
  <r>
    <x v="0"/>
    <x v="1274"/>
  </r>
  <r>
    <x v="2"/>
    <x v="1275"/>
  </r>
  <r>
    <x v="0"/>
    <x v="1276"/>
  </r>
  <r>
    <x v="0"/>
    <x v="92"/>
  </r>
  <r>
    <x v="0"/>
    <x v="358"/>
  </r>
  <r>
    <x v="0"/>
    <x v="222"/>
  </r>
  <r>
    <x v="0"/>
    <x v="404"/>
  </r>
  <r>
    <x v="0"/>
    <x v="1277"/>
  </r>
  <r>
    <x v="0"/>
    <x v="148"/>
  </r>
  <r>
    <x v="2"/>
    <x v="396"/>
  </r>
  <r>
    <x v="0"/>
    <x v="399"/>
  </r>
  <r>
    <x v="0"/>
    <x v="80"/>
  </r>
  <r>
    <x v="0"/>
    <x v="1278"/>
  </r>
  <r>
    <x v="0"/>
    <x v="1080"/>
  </r>
  <r>
    <x v="0"/>
    <x v="702"/>
  </r>
  <r>
    <x v="0"/>
    <x v="579"/>
  </r>
  <r>
    <x v="0"/>
    <x v="1279"/>
  </r>
  <r>
    <x v="0"/>
    <x v="512"/>
  </r>
  <r>
    <x v="2"/>
    <x v="484"/>
  </r>
  <r>
    <x v="0"/>
    <x v="113"/>
  </r>
  <r>
    <x v="0"/>
    <x v="61"/>
  </r>
  <r>
    <x v="0"/>
    <x v="32"/>
  </r>
  <r>
    <x v="0"/>
    <x v="100"/>
  </r>
  <r>
    <x v="0"/>
    <x v="30"/>
  </r>
  <r>
    <x v="0"/>
    <x v="7"/>
  </r>
  <r>
    <x v="0"/>
    <x v="1032"/>
  </r>
  <r>
    <x v="0"/>
    <x v="11"/>
  </r>
  <r>
    <x v="0"/>
    <x v="250"/>
  </r>
  <r>
    <x v="2"/>
    <x v="1280"/>
  </r>
  <r>
    <x v="0"/>
    <x v="11"/>
  </r>
  <r>
    <x v="0"/>
    <x v="129"/>
  </r>
  <r>
    <x v="2"/>
    <x v="71"/>
  </r>
  <r>
    <x v="0"/>
    <x v="323"/>
  </r>
  <r>
    <x v="0"/>
    <x v="323"/>
  </r>
  <r>
    <x v="0"/>
    <x v="92"/>
  </r>
  <r>
    <x v="2"/>
    <x v="1281"/>
  </r>
  <r>
    <x v="0"/>
    <x v="87"/>
  </r>
  <r>
    <x v="0"/>
    <x v="887"/>
  </r>
  <r>
    <x v="0"/>
    <x v="1282"/>
  </r>
  <r>
    <x v="0"/>
    <x v="358"/>
  </r>
  <r>
    <x v="0"/>
    <x v="186"/>
  </r>
  <r>
    <x v="0"/>
    <x v="94"/>
  </r>
  <r>
    <x v="0"/>
    <x v="459"/>
  </r>
  <r>
    <x v="0"/>
    <x v="1283"/>
  </r>
  <r>
    <x v="0"/>
    <x v="1284"/>
  </r>
  <r>
    <x v="0"/>
    <x v="69"/>
  </r>
  <r>
    <x v="0"/>
    <x v="250"/>
  </r>
  <r>
    <x v="0"/>
    <x v="282"/>
  </r>
  <r>
    <x v="0"/>
    <x v="237"/>
  </r>
  <r>
    <x v="0"/>
    <x v="203"/>
  </r>
  <r>
    <x v="0"/>
    <x v="353"/>
  </r>
  <r>
    <x v="0"/>
    <x v="237"/>
  </r>
  <r>
    <x v="0"/>
    <x v="504"/>
  </r>
  <r>
    <x v="0"/>
    <x v="209"/>
  </r>
  <r>
    <x v="2"/>
    <x v="237"/>
  </r>
  <r>
    <x v="0"/>
    <x v="212"/>
  </r>
  <r>
    <x v="0"/>
    <x v="323"/>
  </r>
  <r>
    <x v="0"/>
    <x v="250"/>
  </r>
  <r>
    <x v="0"/>
    <x v="28"/>
  </r>
  <r>
    <x v="0"/>
    <x v="1037"/>
  </r>
  <r>
    <x v="0"/>
    <x v="1285"/>
  </r>
  <r>
    <x v="0"/>
    <x v="32"/>
  </r>
  <r>
    <x v="0"/>
    <x v="256"/>
  </r>
  <r>
    <x v="0"/>
    <x v="396"/>
  </r>
  <r>
    <x v="0"/>
    <x v="1286"/>
  </r>
  <r>
    <x v="0"/>
    <x v="190"/>
  </r>
  <r>
    <x v="0"/>
    <x v="250"/>
  </r>
  <r>
    <x v="0"/>
    <x v="873"/>
  </r>
  <r>
    <x v="0"/>
    <x v="442"/>
  </r>
  <r>
    <x v="0"/>
    <x v="1287"/>
  </r>
  <r>
    <x v="0"/>
    <x v="762"/>
  </r>
  <r>
    <x v="0"/>
    <x v="637"/>
  </r>
  <r>
    <x v="0"/>
    <x v="762"/>
  </r>
  <r>
    <x v="0"/>
    <x v="1100"/>
  </r>
  <r>
    <x v="0"/>
    <x v="1288"/>
  </r>
  <r>
    <x v="1"/>
    <x v="1289"/>
  </r>
  <r>
    <x v="0"/>
    <x v="251"/>
  </r>
  <r>
    <x v="0"/>
    <x v="226"/>
  </r>
  <r>
    <x v="0"/>
    <x v="1290"/>
  </r>
  <r>
    <x v="2"/>
    <x v="1044"/>
  </r>
  <r>
    <x v="0"/>
    <x v="237"/>
  </r>
  <r>
    <x v="0"/>
    <x v="502"/>
  </r>
  <r>
    <x v="2"/>
    <x v="185"/>
  </r>
  <r>
    <x v="0"/>
    <x v="409"/>
  </r>
  <r>
    <x v="0"/>
    <x v="484"/>
  </r>
  <r>
    <x v="0"/>
    <x v="57"/>
  </r>
  <r>
    <x v="2"/>
    <x v="1291"/>
  </r>
  <r>
    <x v="0"/>
    <x v="1222"/>
  </r>
  <r>
    <x v="0"/>
    <x v="469"/>
  </r>
  <r>
    <x v="0"/>
    <x v="243"/>
  </r>
  <r>
    <x v="0"/>
    <x v="129"/>
  </r>
  <r>
    <x v="0"/>
    <x v="221"/>
  </r>
  <r>
    <x v="0"/>
    <x v="80"/>
  </r>
  <r>
    <x v="0"/>
    <x v="221"/>
  </r>
  <r>
    <x v="2"/>
    <x v="1292"/>
  </r>
  <r>
    <x v="0"/>
    <x v="687"/>
  </r>
  <r>
    <x v="0"/>
    <x v="83"/>
  </r>
  <r>
    <x v="2"/>
    <x v="50"/>
  </r>
  <r>
    <x v="0"/>
    <x v="30"/>
  </r>
  <r>
    <x v="0"/>
    <x v="30"/>
  </r>
  <r>
    <x v="0"/>
    <x v="219"/>
  </r>
  <r>
    <x v="2"/>
    <x v="244"/>
  </r>
  <r>
    <x v="0"/>
    <x v="335"/>
  </r>
  <r>
    <x v="0"/>
    <x v="226"/>
  </r>
  <r>
    <x v="0"/>
    <x v="358"/>
  </r>
  <r>
    <x v="2"/>
    <x v="1293"/>
  </r>
  <r>
    <x v="2"/>
    <x v="214"/>
  </r>
  <r>
    <x v="0"/>
    <x v="930"/>
  </r>
  <r>
    <x v="0"/>
    <x v="257"/>
  </r>
  <r>
    <x v="0"/>
    <x v="100"/>
  </r>
  <r>
    <x v="0"/>
    <x v="472"/>
  </r>
  <r>
    <x v="2"/>
    <x v="432"/>
  </r>
  <r>
    <x v="0"/>
    <x v="930"/>
  </r>
  <r>
    <x v="0"/>
    <x v="28"/>
  </r>
  <r>
    <x v="2"/>
    <x v="61"/>
  </r>
  <r>
    <x v="0"/>
    <x v="151"/>
  </r>
  <r>
    <x v="2"/>
    <x v="211"/>
  </r>
  <r>
    <x v="0"/>
    <x v="484"/>
  </r>
  <r>
    <x v="0"/>
    <x v="32"/>
  </r>
  <r>
    <x v="0"/>
    <x v="445"/>
  </r>
  <r>
    <x v="0"/>
    <x v="204"/>
  </r>
  <r>
    <x v="0"/>
    <x v="579"/>
  </r>
  <r>
    <x v="0"/>
    <x v="436"/>
  </r>
  <r>
    <x v="0"/>
    <x v="308"/>
  </r>
  <r>
    <x v="0"/>
    <x v="370"/>
  </r>
  <r>
    <x v="1"/>
    <x v="442"/>
  </r>
  <r>
    <x v="3"/>
    <x v="129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6">
  <r>
    <s v="HGK-3482"/>
    <n v="6"/>
    <n v="6"/>
    <n v="1913"/>
    <d v="1911-08-26T00:00:00"/>
    <n v="48.98"/>
    <n v="21.25"/>
    <x v="0"/>
    <n v="28"/>
    <n v="10"/>
    <n v="1913"/>
    <d v="1933-12-26T00:00:00"/>
    <n v="48.98"/>
    <n v="21.25"/>
    <s v="Slovakia"/>
    <s v="DH"/>
    <s v="Dead"/>
    <n v="144"/>
    <n v="0"/>
    <n v="0"/>
  </r>
  <r>
    <s v="SFH-C000018"/>
    <n v="8"/>
    <n v="6"/>
    <n v="1913"/>
    <d v="1913-08-26T00:00:00"/>
    <n v="61.4"/>
    <n v="23.1"/>
    <x v="1"/>
    <n v="5"/>
    <n v="1"/>
    <n v="1914"/>
    <d v="1910-03-29T00:00:00"/>
    <n v="61.17"/>
    <n v="23"/>
    <s v="Finland"/>
    <s v="DH"/>
    <s v="Dead"/>
    <n v="211"/>
    <n v="27"/>
    <n v="192"/>
  </r>
  <r>
    <s v="SFH-C000019"/>
    <n v="8"/>
    <n v="6"/>
    <n v="1913"/>
    <d v="1913-08-26T00:00:00"/>
    <n v="61.4"/>
    <n v="23.1"/>
    <x v="1"/>
    <n v="14"/>
    <n v="1"/>
    <n v="1914"/>
    <d v="1919-03-29T00:00:00"/>
    <n v="61.5"/>
    <n v="23"/>
    <s v="Finland"/>
    <s v="DH"/>
    <s v="Dead"/>
    <n v="220"/>
    <n v="13"/>
    <n v="335"/>
  </r>
  <r>
    <s v="HGK-ANON0136"/>
    <n v="6"/>
    <n v="6"/>
    <n v="1917"/>
    <d v="1911-08-30T00:00:00"/>
    <n v="47.02"/>
    <n v="18.23"/>
    <x v="2"/>
    <n v="29"/>
    <n v="12"/>
    <n v="1917"/>
    <d v="1935-03-01T00:00:00"/>
    <n v="47.07"/>
    <n v="18.3"/>
    <s v="Hungary"/>
    <s v="UU"/>
    <s v="Unknown"/>
    <n v="206"/>
    <n v="8"/>
    <n v="43"/>
  </r>
  <r>
    <s v="DKS-E14"/>
    <n v="1"/>
    <n v="6"/>
    <n v="1918"/>
    <d v="1906-08-31T00:00:00"/>
    <n v="57.47"/>
    <n v="10.25"/>
    <x v="3"/>
    <n v="18"/>
    <n v="1"/>
    <n v="1919"/>
    <d v="1923-04-03T00:00:00"/>
    <n v="57.48"/>
    <n v="10.27"/>
    <s v="Denmark"/>
    <s v="AH"/>
    <s v="Dead"/>
    <n v="231"/>
    <n v="3"/>
    <n v="29"/>
  </r>
  <r>
    <s v="DKS-A474"/>
    <n v="1"/>
    <n v="6"/>
    <n v="1919"/>
    <d v="1906-09-01T00:00:00"/>
    <n v="55.33"/>
    <n v="8.7799999999999994"/>
    <x v="3"/>
    <n v="3"/>
    <n v="10"/>
    <n v="1919"/>
    <d v="1908-12-31T00:00:00"/>
    <n v="55.33"/>
    <n v="8.7799999999999994"/>
    <s v="Denmark"/>
    <s v="PD"/>
    <s v="Dead"/>
    <n v="124"/>
    <n v="0"/>
    <n v="0"/>
  </r>
  <r>
    <s v="DKS-X692"/>
    <n v="1"/>
    <n v="6"/>
    <n v="1920"/>
    <d v="1906-09-02T00:00:00"/>
    <n v="56.2"/>
    <n v="9.4700000000000006"/>
    <x v="3"/>
    <n v="10"/>
    <n v="9"/>
    <n v="1920"/>
    <d v="1915-12-03T00:00:00"/>
    <n v="56.1"/>
    <n v="9.4"/>
    <s v="Denmark"/>
    <s v="DH"/>
    <s v="Dead"/>
    <n v="101"/>
    <n v="12"/>
    <n v="201"/>
  </r>
  <r>
    <s v="DKS-X693"/>
    <n v="1"/>
    <n v="6"/>
    <n v="1920"/>
    <d v="1906-09-02T00:00:00"/>
    <n v="56.2"/>
    <n v="9.4700000000000006"/>
    <x v="3"/>
    <n v="30"/>
    <n v="9"/>
    <n v="1920"/>
    <d v="1935-12-03T00:00:00"/>
    <n v="56.1"/>
    <n v="9.4"/>
    <s v="Denmark"/>
    <s v="DH"/>
    <s v="Dead"/>
    <n v="121"/>
    <n v="12"/>
    <n v="201"/>
  </r>
  <r>
    <s v="DKS-X1821"/>
    <n v="1"/>
    <n v="6"/>
    <n v="1921"/>
    <d v="1906-09-03T00:00:00"/>
    <n v="55.17"/>
    <n v="8.77"/>
    <x v="3"/>
    <n v="10"/>
    <n v="6"/>
    <n v="1921"/>
    <d v="1915-09-03T00:00:00"/>
    <n v="55.17"/>
    <n v="8.77"/>
    <s v="Denmark"/>
    <s v="RH"/>
    <s v="Alive"/>
    <n v="9"/>
    <n v="0"/>
    <n v="0"/>
  </r>
  <r>
    <s v="HGK-ANON136"/>
    <n v="29"/>
    <n v="8"/>
    <n v="1922"/>
    <d v="1934-11-04T00:00:00"/>
    <n v="48.1"/>
    <n v="20.77"/>
    <x v="2"/>
    <n v="14"/>
    <n v="4"/>
    <n v="1923"/>
    <d v="1919-07-06T00:00:00"/>
    <n v="48.1"/>
    <n v="20.77"/>
    <s v="Hungary"/>
    <s v="UU"/>
    <s v="Unknown"/>
    <n v="2138"/>
    <n v="225"/>
    <n v="58"/>
  </r>
  <r>
    <s v="DKS-X159"/>
    <n v="1"/>
    <n v="6"/>
    <n v="1923"/>
    <d v="1906-09-05T00:00:00"/>
    <n v="56.45"/>
    <n v="9.42"/>
    <x v="3"/>
    <n v="5"/>
    <n v="6"/>
    <n v="1923"/>
    <d v="1910-09-05T00:00:00"/>
    <n v="56.45"/>
    <n v="9.42"/>
    <s v="Denmark"/>
    <s v="PD"/>
    <s v="Dead"/>
    <n v="4"/>
    <n v="0"/>
    <n v="0"/>
  </r>
  <r>
    <s v="DKS-X971"/>
    <n v="1"/>
    <n v="6"/>
    <n v="1923"/>
    <d v="1906-09-05T00:00:00"/>
    <n v="56.45"/>
    <n v="9.42"/>
    <x v="3"/>
    <n v="8"/>
    <n v="8"/>
    <n v="1923"/>
    <d v="1913-11-05T00:00:00"/>
    <n v="56.45"/>
    <n v="9.42"/>
    <s v="Denmark"/>
    <s v="UK"/>
    <s v="Dead"/>
    <n v="68"/>
    <n v="0"/>
    <n v="0"/>
  </r>
  <r>
    <s v="DKS-X972"/>
    <n v="1"/>
    <n v="6"/>
    <n v="1923"/>
    <d v="1906-09-05T00:00:00"/>
    <n v="56.45"/>
    <n v="9.42"/>
    <x v="3"/>
    <n v="1"/>
    <n v="12"/>
    <n v="1923"/>
    <d v="1907-03-07T00:00:00"/>
    <n v="56.45"/>
    <n v="9.42"/>
    <s v="Denmark"/>
    <s v="UU"/>
    <s v="Dead"/>
    <n v="183"/>
    <n v="0"/>
    <n v="0"/>
  </r>
  <r>
    <s v="DKS-X986"/>
    <n v="1"/>
    <n v="6"/>
    <n v="1923"/>
    <d v="1906-09-05T00:00:00"/>
    <n v="56.45"/>
    <n v="9.42"/>
    <x v="3"/>
    <n v="5"/>
    <n v="6"/>
    <n v="1923"/>
    <d v="1910-09-05T00:00:00"/>
    <n v="56.45"/>
    <n v="9.42"/>
    <s v="Denmark"/>
    <s v="PD"/>
    <s v="Dead"/>
    <n v="4"/>
    <n v="0"/>
    <n v="0"/>
  </r>
  <r>
    <s v="DKS-X2828"/>
    <n v="1"/>
    <n v="6"/>
    <n v="1924"/>
    <d v="1906-09-06T00:00:00"/>
    <n v="56.45"/>
    <n v="9.42"/>
    <x v="3"/>
    <n v="15"/>
    <n v="4"/>
    <n v="1925"/>
    <d v="1920-07-07T00:00:00"/>
    <n v="56.45"/>
    <n v="9.42"/>
    <s v="Denmark"/>
    <s v="UK"/>
    <s v="Dead"/>
    <n v="318"/>
    <n v="0"/>
    <n v="0"/>
  </r>
  <r>
    <s v="DKS-X3703"/>
    <n v="1"/>
    <n v="5"/>
    <n v="1924"/>
    <d v="1906-08-06T00:00:00"/>
    <n v="55.75"/>
    <n v="12.57"/>
    <x v="3"/>
    <n v="26"/>
    <n v="5"/>
    <n v="1924"/>
    <d v="1931-08-06T00:00:00"/>
    <n v="55.75"/>
    <n v="12.57"/>
    <s v="Denmark"/>
    <s v="UK"/>
    <s v="Dead"/>
    <n v="25"/>
    <n v="0"/>
    <n v="0"/>
  </r>
  <r>
    <s v="GBT-75027"/>
    <n v="15"/>
    <n v="6"/>
    <n v="1924"/>
    <d v="1920-09-05T00:00:00"/>
    <n v="54.67"/>
    <n v="-2.98"/>
    <x v="4"/>
    <n v="15"/>
    <n v="4"/>
    <n v="1930"/>
    <d v="1920-07-12T00:00:00"/>
    <n v="54.67"/>
    <n v="-2.98"/>
    <s v="UK"/>
    <s v="DH"/>
    <s v="Dead"/>
    <n v="2130"/>
    <n v="0"/>
    <n v="0"/>
  </r>
  <r>
    <s v="HGK-19732"/>
    <n v="5"/>
    <n v="7"/>
    <n v="1924"/>
    <d v="1910-10-06T00:00:00"/>
    <n v="47.72"/>
    <n v="16.649999999999999"/>
    <x v="2"/>
    <n v="22"/>
    <n v="4"/>
    <n v="1925"/>
    <d v="1927-07-08T00:00:00"/>
    <n v="48.33"/>
    <n v="15.93"/>
    <s v="Austria"/>
    <s v="DH"/>
    <s v="Dead"/>
    <n v="291"/>
    <n v="87"/>
    <n v="323"/>
  </r>
  <r>
    <s v="DKS-X6004"/>
    <n v="1"/>
    <n v="6"/>
    <n v="1925"/>
    <d v="1906-09-07T00:00:00"/>
    <n v="56.45"/>
    <n v="9.42"/>
    <x v="3"/>
    <n v="14"/>
    <n v="9"/>
    <n v="1925"/>
    <d v="1919-12-08T00:00:00"/>
    <n v="56.45"/>
    <n v="9.42"/>
    <s v="Denmark"/>
    <s v="UU"/>
    <s v="Dead"/>
    <n v="105"/>
    <n v="0"/>
    <n v="0"/>
  </r>
  <r>
    <s v="DKS-X6010"/>
    <n v="24"/>
    <n v="5"/>
    <n v="1925"/>
    <d v="1929-08-07T00:00:00"/>
    <n v="56.45"/>
    <n v="9.42"/>
    <x v="3"/>
    <n v="5"/>
    <n v="7"/>
    <n v="1930"/>
    <d v="1910-10-12T00:00:00"/>
    <n v="56.48"/>
    <n v="8.9700000000000006"/>
    <s v="Denmark"/>
    <s v="DH"/>
    <s v="Dead"/>
    <n v="1868"/>
    <n v="28"/>
    <n v="278"/>
  </r>
  <r>
    <s v="DKS-X6011"/>
    <n v="1"/>
    <n v="6"/>
    <n v="1925"/>
    <d v="1906-09-07T00:00:00"/>
    <n v="56.45"/>
    <n v="9.42"/>
    <x v="3"/>
    <n v="14"/>
    <n v="6"/>
    <n v="1925"/>
    <d v="1919-09-07T00:00:00"/>
    <n v="56.45"/>
    <n v="9.42"/>
    <s v="Denmark"/>
    <s v="UU"/>
    <s v="Dead"/>
    <n v="13"/>
    <n v="0"/>
    <n v="0"/>
  </r>
  <r>
    <s v="DKS-X6014"/>
    <n v="1"/>
    <n v="6"/>
    <n v="1925"/>
    <d v="1906-09-07T00:00:00"/>
    <n v="56.45"/>
    <n v="9.42"/>
    <x v="3"/>
    <n v="14"/>
    <n v="8"/>
    <n v="1925"/>
    <d v="1919-11-07T00:00:00"/>
    <n v="56.45"/>
    <n v="9.42"/>
    <s v="Denmark"/>
    <s v="PD"/>
    <s v="Dead"/>
    <n v="74"/>
    <n v="0"/>
    <n v="0"/>
  </r>
  <r>
    <s v="GBT-72950"/>
    <n v="11"/>
    <n v="6"/>
    <n v="1925"/>
    <d v="1916-09-06T00:00:00"/>
    <n v="53.22"/>
    <n v="-1.9"/>
    <x v="4"/>
    <n v="15"/>
    <n v="10"/>
    <n v="1925"/>
    <d v="1921-01-06T00:00:00"/>
    <n v="53.2"/>
    <n v="-1.87"/>
    <s v="UK"/>
    <s v="DH"/>
    <s v="Dead"/>
    <n v="126"/>
    <n v="3"/>
    <n v="130"/>
  </r>
  <r>
    <s v="GBT-74564"/>
    <n v="17"/>
    <n v="5"/>
    <n v="1925"/>
    <d v="1922-08-07T00:00:00"/>
    <n v="52.35"/>
    <n v="-1.47"/>
    <x v="4"/>
    <n v="9"/>
    <n v="2"/>
    <n v="1947"/>
    <d v="1914-06-01T00:00:00"/>
    <n v="52.35"/>
    <n v="-1.47"/>
    <s v="UK"/>
    <s v="DH"/>
    <s v="Dead"/>
    <n v="7938"/>
    <n v="0"/>
    <n v="0"/>
  </r>
  <r>
    <s v="GBT-77418"/>
    <n v="23"/>
    <n v="5"/>
    <n v="1925"/>
    <d v="1928-08-06T00:00:00"/>
    <n v="54.83"/>
    <n v="-2.98"/>
    <x v="4"/>
    <n v="22"/>
    <n v="7"/>
    <n v="1925"/>
    <d v="1927-10-07T00:00:00"/>
    <n v="54.83"/>
    <n v="-2.98"/>
    <s v="UK"/>
    <s v="DH"/>
    <s v="Dead"/>
    <n v="60"/>
    <n v="0"/>
    <n v="0"/>
  </r>
  <r>
    <s v="GBT-77421"/>
    <n v="23"/>
    <n v="5"/>
    <n v="1925"/>
    <d v="1928-08-06T00:00:00"/>
    <n v="54.83"/>
    <n v="-2.98"/>
    <x v="4"/>
    <n v="25"/>
    <n v="7"/>
    <n v="1925"/>
    <d v="1930-10-07T00:00:00"/>
    <n v="54.83"/>
    <n v="-2.98"/>
    <s v="UK"/>
    <s v="UU"/>
    <s v="Unknown"/>
    <n v="63"/>
    <n v="0"/>
    <n v="0"/>
  </r>
  <r>
    <s v="DEW-33915"/>
    <n v="25"/>
    <n v="5"/>
    <n v="1926"/>
    <d v="1930-08-08T00:00:00"/>
    <n v="51"/>
    <n v="11.8"/>
    <x v="5"/>
    <n v="24"/>
    <n v="3"/>
    <n v="1928"/>
    <d v="1929-06-10T00:00:00"/>
    <n v="51"/>
    <n v="12.42"/>
    <s v="Germany"/>
    <s v="DH"/>
    <s v="Dead"/>
    <n v="669"/>
    <n v="44"/>
    <n v="91"/>
  </r>
  <r>
    <s v="GBT-78133"/>
    <n v="3"/>
    <n v="6"/>
    <n v="1926"/>
    <d v="1908-09-07T00:00:00"/>
    <n v="51.88"/>
    <n v="0.15"/>
    <x v="4"/>
    <n v="15"/>
    <n v="7"/>
    <n v="1926"/>
    <d v="1920-10-07T00:00:00"/>
    <n v="51.88"/>
    <n v="0.15"/>
    <s v="UK"/>
    <s v="DH"/>
    <s v="Dead"/>
    <n v="42"/>
    <n v="0"/>
    <n v="0"/>
  </r>
  <r>
    <s v="GBT-Z6028$"/>
    <n v="16"/>
    <n v="8"/>
    <n v="1926"/>
    <d v="1921-11-08T00:00:00"/>
    <n v="51.43"/>
    <n v="-2.77"/>
    <x v="4"/>
    <n v="25"/>
    <n v="3"/>
    <n v="1932"/>
    <d v="1930-06-14T00:00:00"/>
    <n v="51.43"/>
    <n v="-2.77"/>
    <s v="UK"/>
    <s v="DH"/>
    <s v="Dead"/>
    <n v="2048"/>
    <n v="0"/>
    <n v="0"/>
  </r>
  <r>
    <s v="HGK-23969"/>
    <n v="15"/>
    <n v="6"/>
    <n v="1926"/>
    <d v="1920-09-07T00:00:00"/>
    <n v="47.5"/>
    <n v="19.079999999999998"/>
    <x v="2"/>
    <n v="14"/>
    <n v="7"/>
    <n v="1926"/>
    <d v="1919-10-08T00:00:00"/>
    <n v="47.5"/>
    <n v="19.079999999999998"/>
    <s v="Hungary"/>
    <s v="UU"/>
    <s v="Dead"/>
    <n v="29"/>
    <n v="0"/>
    <n v="0"/>
  </r>
  <r>
    <s v="SFH-C000505"/>
    <n v="22"/>
    <n v="6"/>
    <n v="1926"/>
    <d v="1927-09-08T00:00:00"/>
    <n v="60.2"/>
    <n v="25"/>
    <x v="1"/>
    <n v="20"/>
    <n v="5"/>
    <n v="1927"/>
    <d v="1925-08-09T00:00:00"/>
    <n v="60.2"/>
    <n v="25"/>
    <s v="Finland"/>
    <s v="UU"/>
    <s v="Dead"/>
    <n v="332"/>
    <n v="0"/>
    <n v="0"/>
  </r>
  <r>
    <s v="DEW-200803"/>
    <n v="21"/>
    <n v="5"/>
    <n v="1927"/>
    <d v="1926-08-09T00:00:00"/>
    <n v="53.78"/>
    <n v="10.63"/>
    <x v="5"/>
    <n v="3"/>
    <n v="8"/>
    <n v="1927"/>
    <d v="1908-11-08T00:00:00"/>
    <n v="53.82"/>
    <n v="10.63"/>
    <s v="Germany"/>
    <s v="ND"/>
    <s v="Dead"/>
    <n v="74"/>
    <n v="4"/>
    <n v="0"/>
  </r>
  <r>
    <s v="DEW-200804"/>
    <n v="21"/>
    <n v="5"/>
    <n v="1927"/>
    <d v="1926-08-09T00:00:00"/>
    <n v="53.78"/>
    <n v="10.63"/>
    <x v="5"/>
    <n v="15"/>
    <n v="6"/>
    <n v="1927"/>
    <d v="1920-09-08T00:00:00"/>
    <n v="53.82"/>
    <n v="10.63"/>
    <s v="Germany"/>
    <s v="UU"/>
    <s v="Dead"/>
    <n v="25"/>
    <n v="4"/>
    <n v="0"/>
  </r>
  <r>
    <s v="DEW-200807"/>
    <n v="21"/>
    <n v="5"/>
    <n v="1927"/>
    <d v="1926-08-09T00:00:00"/>
    <n v="53.78"/>
    <n v="10.63"/>
    <x v="5"/>
    <n v="12"/>
    <n v="6"/>
    <n v="1927"/>
    <d v="1917-09-09T00:00:00"/>
    <n v="53.87"/>
    <n v="10.67"/>
    <s v="Germany"/>
    <s v="UU"/>
    <s v="Dead"/>
    <n v="22"/>
    <n v="10"/>
    <n v="14"/>
  </r>
  <r>
    <s v="DEW-39436"/>
    <n v="20"/>
    <n v="6"/>
    <n v="1927"/>
    <d v="1925-09-09T00:00:00"/>
    <n v="48.13"/>
    <n v="8.9700000000000006"/>
    <x v="5"/>
    <n v="23"/>
    <n v="11"/>
    <n v="1931"/>
    <d v="1929-02-12T00:00:00"/>
    <n v="48.1"/>
    <n v="9"/>
    <s v="Germany"/>
    <s v="DH"/>
    <s v="Dead"/>
    <n v="1617"/>
    <n v="5"/>
    <n v="147"/>
  </r>
  <r>
    <s v="DKS-X6104"/>
    <n v="1"/>
    <n v="6"/>
    <n v="1927"/>
    <d v="1906-09-09T00:00:00"/>
    <n v="55.18"/>
    <n v="10.75"/>
    <x v="3"/>
    <n v="24"/>
    <n v="8"/>
    <n v="1927"/>
    <d v="1929-11-09T00:00:00"/>
    <n v="55.18"/>
    <n v="10.75"/>
    <s v="Denmark"/>
    <s v="UU"/>
    <s v="Dead"/>
    <n v="84"/>
    <n v="0"/>
    <n v="0"/>
  </r>
  <r>
    <s v="DKS-X6116"/>
    <n v="1"/>
    <n v="6"/>
    <n v="1927"/>
    <d v="1906-09-09T00:00:00"/>
    <n v="56.4"/>
    <n v="9.43"/>
    <x v="3"/>
    <n v="1"/>
    <n v="2"/>
    <n v="1930"/>
    <d v="1906-05-15T00:00:00"/>
    <n v="56.45"/>
    <n v="9.42"/>
    <s v="Denmark"/>
    <s v="UU"/>
    <s v="Dead"/>
    <n v="976"/>
    <n v="6"/>
    <n v="350"/>
  </r>
  <r>
    <s v="DKS-X8763"/>
    <n v="1"/>
    <n v="6"/>
    <n v="1927"/>
    <d v="1906-09-09T00:00:00"/>
    <n v="55.12"/>
    <n v="14.72"/>
    <x v="3"/>
    <n v="22"/>
    <n v="4"/>
    <n v="1928"/>
    <d v="1927-07-11T00:00:00"/>
    <n v="55.15"/>
    <n v="14.88"/>
    <s v="Denmark"/>
    <s v="DH"/>
    <s v="Dead"/>
    <n v="326"/>
    <n v="12"/>
    <n v="71"/>
  </r>
  <r>
    <s v="DKS-X9370"/>
    <n v="1"/>
    <n v="6"/>
    <n v="1927"/>
    <d v="1906-09-09T00:00:00"/>
    <n v="55.75"/>
    <n v="12.47"/>
    <x v="3"/>
    <n v="21"/>
    <n v="1"/>
    <n v="1929"/>
    <d v="1926-04-13T00:00:00"/>
    <n v="55.75"/>
    <n v="12.47"/>
    <s v="Denmark"/>
    <s v="DH"/>
    <s v="Dead"/>
    <n v="600"/>
    <n v="0"/>
    <n v="0"/>
  </r>
  <r>
    <s v="SFH-C000515"/>
    <n v="14"/>
    <n v="6"/>
    <n v="1927"/>
    <d v="1919-09-09T00:00:00"/>
    <n v="60.2"/>
    <n v="25"/>
    <x v="1"/>
    <n v="6"/>
    <n v="8"/>
    <n v="1928"/>
    <d v="1911-11-10T00:00:00"/>
    <n v="60.2"/>
    <n v="25.1"/>
    <s v="Finland"/>
    <s v="UU"/>
    <s v="Dead"/>
    <n v="419"/>
    <n v="6"/>
    <n v="91"/>
  </r>
  <r>
    <s v="SFH-C001997"/>
    <n v="1"/>
    <n v="7"/>
    <n v="1927"/>
    <d v="1906-10-09T00:00:00"/>
    <n v="62.9"/>
    <n v="29.3"/>
    <x v="1"/>
    <n v="30"/>
    <n v="11"/>
    <n v="1929"/>
    <d v="1936-02-11T00:00:00"/>
    <n v="62.9"/>
    <n v="29.3"/>
    <s v="Finland"/>
    <s v="DH"/>
    <s v="Dead"/>
    <n v="883"/>
    <n v="0"/>
    <n v="0"/>
  </r>
  <r>
    <s v="SFH-C002029"/>
    <n v="24"/>
    <n v="7"/>
    <n v="1927"/>
    <d v="1929-10-09T00:00:00"/>
    <n v="61.9"/>
    <n v="28.8"/>
    <x v="1"/>
    <n v="28"/>
    <n v="3"/>
    <n v="1928"/>
    <d v="1933-06-10T00:00:00"/>
    <n v="61.9"/>
    <n v="28.8"/>
    <s v="Finland"/>
    <s v="AH"/>
    <s v="Alive"/>
    <n v="248"/>
    <n v="0"/>
    <n v="0"/>
  </r>
  <r>
    <s v="DEW-202584"/>
    <n v="21"/>
    <n v="5"/>
    <n v="1928"/>
    <d v="1926-08-10T00:00:00"/>
    <n v="53.45"/>
    <n v="10.08"/>
    <x v="5"/>
    <n v="19"/>
    <n v="4"/>
    <n v="1932"/>
    <d v="1924-07-14T00:00:00"/>
    <n v="53.45"/>
    <n v="10.08"/>
    <s v="Germany"/>
    <s v="DH"/>
    <s v="Dead"/>
    <n v="1429"/>
    <n v="0"/>
    <n v="0"/>
  </r>
  <r>
    <s v="DKS-D3862"/>
    <n v="1"/>
    <n v="6"/>
    <n v="1928"/>
    <d v="1906-09-10T00:00:00"/>
    <n v="56.45"/>
    <n v="9.42"/>
    <x v="3"/>
    <n v="2"/>
    <n v="9"/>
    <n v="1929"/>
    <d v="1907-12-12T00:00:00"/>
    <n v="56.45"/>
    <n v="9.42"/>
    <s v="Denmark"/>
    <s v="UU"/>
    <s v="Dead"/>
    <n v="458"/>
    <n v="0"/>
    <n v="0"/>
  </r>
  <r>
    <s v="DKS-X6919"/>
    <n v="21"/>
    <n v="5"/>
    <n v="1928"/>
    <d v="1926-08-10T00:00:00"/>
    <n v="55.22"/>
    <n v="11.48"/>
    <x v="3"/>
    <n v="1"/>
    <n v="1"/>
    <n v="1931"/>
    <d v="1906-04-15T00:00:00"/>
    <n v="55.22"/>
    <n v="11.57"/>
    <s v="Denmark"/>
    <s v="UU"/>
    <s v="Dead"/>
    <n v="955"/>
    <n v="6"/>
    <n v="91"/>
  </r>
  <r>
    <s v="DKS-X6920"/>
    <n v="21"/>
    <n v="5"/>
    <n v="1928"/>
    <d v="1926-08-10T00:00:00"/>
    <n v="55.22"/>
    <n v="11.48"/>
    <x v="3"/>
    <n v="11"/>
    <n v="3"/>
    <n v="1931"/>
    <d v="1916-06-12T00:00:00"/>
    <n v="55.2"/>
    <n v="11.62"/>
    <s v="Denmark"/>
    <s v="DH"/>
    <s v="Dead"/>
    <n v="1024"/>
    <n v="9"/>
    <n v="103"/>
  </r>
  <r>
    <s v="GBT-RR3602"/>
    <n v="17"/>
    <n v="5"/>
    <n v="1928"/>
    <d v="1922-08-10T00:00:00"/>
    <n v="51.28"/>
    <n v="1.08"/>
    <x v="4"/>
    <n v="13"/>
    <n v="7"/>
    <n v="1929"/>
    <d v="1918-10-11T00:00:00"/>
    <n v="51.28"/>
    <n v="1.08"/>
    <s v="UK"/>
    <s v="UU"/>
    <s v="Dead"/>
    <n v="422"/>
    <n v="0"/>
    <n v="0"/>
  </r>
  <r>
    <s v="GBT-RR3824"/>
    <n v="15"/>
    <n v="5"/>
    <n v="1928"/>
    <d v="1920-08-09T00:00:00"/>
    <n v="51.87"/>
    <n v="8.1199999999999992"/>
    <x v="6"/>
    <n v="20"/>
    <n v="2"/>
    <n v="1930"/>
    <d v="1925-05-14T00:00:00"/>
    <n v="51.87"/>
    <n v="8.1199999999999992"/>
    <s v="Eire"/>
    <s v="UU"/>
    <s v="Unknown"/>
    <n v="646"/>
    <n v="0"/>
    <n v="0"/>
  </r>
  <r>
    <s v="SFH-C001047"/>
    <n v="4"/>
    <n v="6"/>
    <n v="1928"/>
    <d v="1909-09-10T00:00:00"/>
    <n v="62.6"/>
    <n v="29.8"/>
    <x v="1"/>
    <n v="5"/>
    <n v="11"/>
    <n v="1929"/>
    <d v="1911-02-11T00:00:00"/>
    <n v="62.6"/>
    <n v="29.8"/>
    <s v="Finland"/>
    <s v="DH"/>
    <s v="Dead"/>
    <n v="519"/>
    <n v="0"/>
    <n v="0"/>
  </r>
  <r>
    <s v="SFH-C001076"/>
    <n v="22"/>
    <n v="6"/>
    <n v="1928"/>
    <d v="1927-09-10T00:00:00"/>
    <n v="62.08"/>
    <n v="29.9"/>
    <x v="1"/>
    <n v="5"/>
    <n v="10"/>
    <n v="1930"/>
    <d v="1911-01-12T00:00:00"/>
    <n v="62.17"/>
    <n v="29.67"/>
    <s v="Finland"/>
    <s v="HH"/>
    <s v="Dead"/>
    <n v="835"/>
    <n v="16"/>
    <n v="308"/>
  </r>
  <r>
    <s v="DEW-536202"/>
    <n v="11"/>
    <n v="7"/>
    <n v="1929"/>
    <d v="1916-10-10T00:00:00"/>
    <n v="51.82"/>
    <n v="11.93"/>
    <x v="5"/>
    <n v="25"/>
    <n v="4"/>
    <n v="1935"/>
    <d v="1930-07-18T00:00:00"/>
    <n v="51.8"/>
    <n v="11.97"/>
    <s v="Germany"/>
    <s v="DH"/>
    <s v="Dead"/>
    <n v="2114"/>
    <n v="3"/>
    <n v="129"/>
  </r>
  <r>
    <s v="DKS-A7712"/>
    <n v="3"/>
    <n v="5"/>
    <n v="1929"/>
    <d v="1908-08-10T00:00:00"/>
    <n v="54.83"/>
    <n v="11.6"/>
    <x v="3"/>
    <n v="22"/>
    <n v="3"/>
    <n v="1934"/>
    <d v="1927-06-16T00:00:00"/>
    <n v="54.83"/>
    <n v="11.6"/>
    <s v="Denmark"/>
    <s v="UU"/>
    <s v="Dead"/>
    <n v="1784"/>
    <n v="0"/>
    <n v="0"/>
  </r>
  <r>
    <s v="DKS-A7716"/>
    <n v="30"/>
    <n v="5"/>
    <n v="1929"/>
    <d v="1935-08-11T00:00:00"/>
    <n v="54.83"/>
    <n v="11.6"/>
    <x v="3"/>
    <n v="12"/>
    <n v="7"/>
    <n v="1931"/>
    <d v="1917-10-13T00:00:00"/>
    <n v="54.67"/>
    <n v="11.95"/>
    <s v="Denmark"/>
    <s v="UU"/>
    <s v="Dead"/>
    <n v="773"/>
    <n v="30"/>
    <n v="130"/>
  </r>
  <r>
    <s v="DKS-X187"/>
    <n v="1"/>
    <n v="6"/>
    <n v="1929"/>
    <d v="1906-09-11T00:00:00"/>
    <n v="56.45"/>
    <n v="9.42"/>
    <x v="3"/>
    <n v="15"/>
    <n v="7"/>
    <n v="1929"/>
    <d v="1920-10-10T00:00:00"/>
    <n v="56.45"/>
    <n v="9.42"/>
    <s v="Denmark"/>
    <s v="UU"/>
    <s v="Dead"/>
    <n v="44"/>
    <n v="0"/>
    <n v="0"/>
  </r>
  <r>
    <s v="DKS-X189"/>
    <n v="26"/>
    <n v="5"/>
    <n v="1929"/>
    <d v="1931-08-11T00:00:00"/>
    <n v="56.45"/>
    <n v="9.42"/>
    <x v="3"/>
    <n v="11"/>
    <n v="7"/>
    <n v="1930"/>
    <d v="1916-10-11T00:00:00"/>
    <n v="56.45"/>
    <n v="9.42"/>
    <s v="Denmark"/>
    <s v="UU"/>
    <s v="Dead"/>
    <n v="411"/>
    <n v="0"/>
    <n v="0"/>
  </r>
  <r>
    <s v="DKS-X191"/>
    <n v="1"/>
    <n v="6"/>
    <n v="1929"/>
    <d v="1906-09-11T00:00:00"/>
    <n v="56.45"/>
    <n v="9.42"/>
    <x v="3"/>
    <n v="10"/>
    <n v="6"/>
    <n v="1929"/>
    <d v="1915-09-11T00:00:00"/>
    <n v="56.45"/>
    <n v="9.42"/>
    <s v="Denmark"/>
    <s v="UU"/>
    <s v="Dead"/>
    <n v="9"/>
    <n v="0"/>
    <n v="0"/>
  </r>
  <r>
    <s v="DKS-X194"/>
    <n v="1"/>
    <n v="6"/>
    <n v="1929"/>
    <d v="1906-09-11T00:00:00"/>
    <n v="56.45"/>
    <n v="9.42"/>
    <x v="3"/>
    <n v="15"/>
    <n v="3"/>
    <n v="1930"/>
    <d v="1920-06-11T00:00:00"/>
    <n v="56.68"/>
    <n v="9.52"/>
    <s v="Denmark"/>
    <s v="DH"/>
    <s v="Dead"/>
    <n v="287"/>
    <n v="27"/>
    <n v="14"/>
  </r>
  <r>
    <s v="GBT-73902"/>
    <n v="13"/>
    <n v="5"/>
    <n v="1929"/>
    <d v="1918-08-11T00:00:00"/>
    <n v="51.23"/>
    <n v="-2.5499999999999998"/>
    <x v="4"/>
    <n v="2"/>
    <n v="6"/>
    <n v="1930"/>
    <d v="1907-09-12T00:00:00"/>
    <n v="51.23"/>
    <n v="-2.5499999999999998"/>
    <s v="UK"/>
    <s v="DH"/>
    <s v="Dead"/>
    <n v="385"/>
    <n v="0"/>
    <n v="0"/>
  </r>
  <r>
    <s v="GBT-RR5046"/>
    <n v="18"/>
    <n v="5"/>
    <n v="1929"/>
    <d v="1923-08-11T00:00:00"/>
    <n v="54.22"/>
    <n v="-4.68"/>
    <x v="4"/>
    <n v="26"/>
    <n v="4"/>
    <n v="1932"/>
    <d v="1931-07-15T00:00:00"/>
    <n v="54.23"/>
    <n v="-4.62"/>
    <s v="UK"/>
    <s v="RH"/>
    <s v="Dead"/>
    <n v="1074"/>
    <n v="5"/>
    <n v="67"/>
  </r>
  <r>
    <s v="NOS-451"/>
    <n v="2"/>
    <n v="6"/>
    <n v="1929"/>
    <d v="1907-09-11T00:00:00"/>
    <n v="61.87"/>
    <n v="9.2200000000000006"/>
    <x v="7"/>
    <n v="16"/>
    <n v="2"/>
    <n v="1931"/>
    <d v="1921-05-15T00:00:00"/>
    <n v="61.87"/>
    <n v="9.2200000000000006"/>
    <s v="Norway"/>
    <s v="UU"/>
    <s v="Unknown"/>
    <n v="624"/>
    <n v="0"/>
    <n v="0"/>
  </r>
  <r>
    <s v="SFH-C000440"/>
    <n v="6"/>
    <n v="7"/>
    <n v="1929"/>
    <d v="1911-10-11T00:00:00"/>
    <n v="63"/>
    <n v="31"/>
    <x v="1"/>
    <n v="11"/>
    <n v="4"/>
    <n v="1937"/>
    <d v="1916-07-19T00:00:00"/>
    <n v="60.2"/>
    <n v="25"/>
    <s v="Finland"/>
    <s v="UU"/>
    <s v="Dead"/>
    <n v="2836"/>
    <n v="444"/>
    <n v="226"/>
  </r>
  <r>
    <s v="SFH-C006872"/>
    <n v="16"/>
    <n v="6"/>
    <n v="1929"/>
    <d v="1921-09-11T00:00:00"/>
    <n v="60.2"/>
    <n v="24.9"/>
    <x v="1"/>
    <n v="3"/>
    <n v="7"/>
    <n v="1929"/>
    <d v="1908-10-10T00:00:00"/>
    <n v="60.2"/>
    <n v="24.9"/>
    <s v="Finland"/>
    <s v="HH"/>
    <s v="Dead"/>
    <n v="17"/>
    <n v="0"/>
    <n v="0"/>
  </r>
  <r>
    <s v="DEW-39611"/>
    <n v="19"/>
    <n v="6"/>
    <n v="1930"/>
    <d v="1924-09-11T00:00:00"/>
    <n v="50.6"/>
    <n v="8.42"/>
    <x v="5"/>
    <n v="14"/>
    <n v="1"/>
    <n v="1931"/>
    <d v="1919-04-15T00:00:00"/>
    <n v="50.68"/>
    <n v="8.32"/>
    <s v="Germany"/>
    <s v="DH"/>
    <s v="Dead"/>
    <n v="209"/>
    <n v="12"/>
    <n v="323"/>
  </r>
  <r>
    <s v="DEW-39613"/>
    <n v="19"/>
    <n v="6"/>
    <n v="1930"/>
    <d v="1924-09-11T00:00:00"/>
    <n v="50.6"/>
    <n v="8.42"/>
    <x v="5"/>
    <n v="13"/>
    <n v="4"/>
    <n v="1935"/>
    <d v="1918-07-18T00:00:00"/>
    <n v="50.63"/>
    <n v="8.1199999999999992"/>
    <s v="Germany"/>
    <s v="UK"/>
    <s v="Dead"/>
    <n v="1759"/>
    <n v="22"/>
    <n v="280"/>
  </r>
  <r>
    <s v="DEW-536174"/>
    <n v="19"/>
    <n v="5"/>
    <n v="1930"/>
    <d v="1924-08-11T00:00:00"/>
    <n v="53.37"/>
    <n v="8.3000000000000007"/>
    <x v="5"/>
    <n v="15"/>
    <n v="11"/>
    <n v="1930"/>
    <d v="1921-02-11T00:00:00"/>
    <n v="53.37"/>
    <n v="8.17"/>
    <s v="Germany"/>
    <s v="DH"/>
    <s v="Dead"/>
    <n v="180"/>
    <n v="9"/>
    <n v="270"/>
  </r>
  <r>
    <s v="DEW-536401"/>
    <n v="28"/>
    <n v="5"/>
    <n v="1930"/>
    <d v="1933-08-12T00:00:00"/>
    <n v="48.75"/>
    <n v="9.3000000000000007"/>
    <x v="5"/>
    <n v="15"/>
    <n v="8"/>
    <n v="1930"/>
    <d v="1920-11-11T00:00:00"/>
    <n v="48.75"/>
    <n v="9.3000000000000007"/>
    <s v="Germany"/>
    <s v="UK"/>
    <s v="Dead"/>
    <n v="79"/>
    <n v="0"/>
    <n v="0"/>
  </r>
  <r>
    <s v="DKS-X11461"/>
    <n v="30"/>
    <n v="5"/>
    <n v="1930"/>
    <d v="1935-08-12T00:00:00"/>
    <n v="56.45"/>
    <n v="9.42"/>
    <x v="3"/>
    <n v="20"/>
    <n v="7"/>
    <n v="1930"/>
    <d v="1925-10-12T00:00:00"/>
    <n v="56.45"/>
    <n v="9.42"/>
    <s v="Denmark"/>
    <s v="UK"/>
    <s v="Dead"/>
    <n v="51"/>
    <n v="0"/>
    <n v="0"/>
  </r>
  <r>
    <s v="DKS-X11854"/>
    <n v="15"/>
    <n v="5"/>
    <n v="1930"/>
    <d v="1920-08-11T00:00:00"/>
    <n v="56.55"/>
    <n v="8.4"/>
    <x v="3"/>
    <n v="2"/>
    <n v="10"/>
    <n v="1931"/>
    <d v="1908-01-13T00:00:00"/>
    <n v="56.83"/>
    <n v="9"/>
    <s v="Denmark"/>
    <s v="DH"/>
    <s v="Dead"/>
    <n v="505"/>
    <n v="49"/>
    <n v="50"/>
  </r>
  <r>
    <s v="DKS-X7919"/>
    <n v="6"/>
    <n v="6"/>
    <n v="1930"/>
    <d v="1911-09-12T00:00:00"/>
    <n v="55.32"/>
    <n v="12.22"/>
    <x v="3"/>
    <n v="21"/>
    <n v="11"/>
    <n v="1930"/>
    <d v="1927-02-12T00:00:00"/>
    <n v="55.32"/>
    <n v="12.22"/>
    <s v="Denmark"/>
    <s v="DH"/>
    <s v="Dead"/>
    <n v="168"/>
    <n v="0"/>
    <n v="0"/>
  </r>
  <r>
    <s v="GBT-RR139"/>
    <n v="21"/>
    <n v="5"/>
    <n v="1930"/>
    <d v="1926-08-12T00:00:00"/>
    <n v="56.67"/>
    <n v="-3"/>
    <x v="4"/>
    <n v="24"/>
    <n v="4"/>
    <n v="1931"/>
    <d v="1929-07-14T00:00:00"/>
    <n v="56.82"/>
    <n v="-2.67"/>
    <s v="UK"/>
    <s v="DH"/>
    <s v="Dead"/>
    <n v="338"/>
    <n v="27"/>
    <n v="51"/>
  </r>
  <r>
    <s v="GBT-RR5494"/>
    <n v="30"/>
    <n v="5"/>
    <n v="1930"/>
    <d v="1935-08-12T00:00:00"/>
    <n v="51.72"/>
    <n v="-1.37"/>
    <x v="4"/>
    <n v="11"/>
    <n v="3"/>
    <n v="1931"/>
    <d v="1916-06-12T00:00:00"/>
    <n v="51.7"/>
    <n v="-1.42"/>
    <s v="UK"/>
    <s v="RH"/>
    <s v="Dead"/>
    <n v="285"/>
    <n v="4"/>
    <n v="242"/>
  </r>
  <r>
    <s v="GBT-RS2147"/>
    <n v="1"/>
    <n v="7"/>
    <n v="1930"/>
    <d v="1906-10-12T00:00:00"/>
    <n v="51.52"/>
    <n v="-0.78"/>
    <x v="4"/>
    <n v="17"/>
    <n v="4"/>
    <n v="1931"/>
    <d v="1922-07-14T00:00:00"/>
    <n v="51.53"/>
    <n v="-0.88"/>
    <s v="UK"/>
    <s v="UU"/>
    <s v="Dead"/>
    <n v="290"/>
    <n v="8"/>
    <n v="285"/>
  </r>
  <r>
    <s v="HES-80135"/>
    <n v="24"/>
    <n v="6"/>
    <n v="1930"/>
    <d v="1929-09-12T00:00:00"/>
    <n v="46.85"/>
    <n v="7.18"/>
    <x v="8"/>
    <n v="19"/>
    <n v="12"/>
    <n v="1930"/>
    <d v="1925-03-13T00:00:00"/>
    <n v="46.93"/>
    <n v="7.22"/>
    <s v="Switzerland"/>
    <s v="DH"/>
    <s v="Dead"/>
    <n v="178"/>
    <n v="10"/>
    <n v="16"/>
  </r>
  <r>
    <s v="HGK-65212"/>
    <n v="22"/>
    <n v="6"/>
    <n v="1930"/>
    <d v="1927-09-12T00:00:00"/>
    <n v="47.42"/>
    <n v="19.399999999999999"/>
    <x v="2"/>
    <n v="7"/>
    <n v="1"/>
    <n v="1931"/>
    <d v="1912-04-14T00:00:00"/>
    <n v="47.4"/>
    <n v="19.329999999999998"/>
    <s v="Hungary"/>
    <s v="UU"/>
    <s v="Unknown"/>
    <n v="199"/>
    <n v="6"/>
    <n v="250"/>
  </r>
  <r>
    <s v="SFH-C005363"/>
    <n v="28"/>
    <n v="5"/>
    <n v="1930"/>
    <d v="1933-08-12T00:00:00"/>
    <n v="60.2"/>
    <n v="24.9"/>
    <x v="1"/>
    <n v="27"/>
    <n v="5"/>
    <n v="1931"/>
    <d v="1932-08-12T00:00:00"/>
    <n v="60.2"/>
    <n v="24.9"/>
    <s v="Finland"/>
    <s v="UU"/>
    <s v="Dead"/>
    <n v="364"/>
    <n v="0"/>
    <n v="0"/>
  </r>
  <r>
    <s v="SFH-C008165"/>
    <n v="4"/>
    <n v="6"/>
    <n v="1930"/>
    <d v="1909-09-12T00:00:00"/>
    <n v="60.6"/>
    <n v="28.2"/>
    <x v="1"/>
    <n v="15"/>
    <n v="4"/>
    <n v="1931"/>
    <d v="1920-07-13T00:00:00"/>
    <n v="60.6"/>
    <n v="28.2"/>
    <s v="Russia"/>
    <s v="UU"/>
    <s v="Dead"/>
    <n v="315"/>
    <n v="0"/>
    <n v="0"/>
  </r>
  <r>
    <s v="SFH-C008166"/>
    <n v="4"/>
    <n v="6"/>
    <n v="1930"/>
    <d v="1909-09-12T00:00:00"/>
    <n v="60.6"/>
    <n v="28.2"/>
    <x v="1"/>
    <n v="6"/>
    <n v="4"/>
    <n v="1931"/>
    <d v="1911-07-14T00:00:00"/>
    <n v="60.6"/>
    <n v="28.2"/>
    <s v="Russia"/>
    <s v="DH"/>
    <s v="Dead"/>
    <n v="306"/>
    <n v="0"/>
    <n v="0"/>
  </r>
  <r>
    <s v="SFH-C008801"/>
    <n v="15"/>
    <n v="6"/>
    <n v="1930"/>
    <d v="1920-09-11T00:00:00"/>
    <n v="61.7"/>
    <n v="29.2"/>
    <x v="1"/>
    <n v="31"/>
    <n v="3"/>
    <n v="1933"/>
    <d v="1936-06-14T00:00:00"/>
    <n v="61.8"/>
    <n v="29.4"/>
    <s v="Finland"/>
    <s v="UU"/>
    <s v="Dead"/>
    <n v="1020"/>
    <n v="16"/>
    <n v="44"/>
  </r>
  <r>
    <s v="DEW-45051"/>
    <n v="27"/>
    <n v="5"/>
    <n v="1931"/>
    <d v="1932-08-12T00:00:00"/>
    <n v="51.12"/>
    <n v="13.72"/>
    <x v="5"/>
    <n v="7"/>
    <n v="7"/>
    <n v="1932"/>
    <d v="1912-10-13T00:00:00"/>
    <n v="51.12"/>
    <n v="13.72"/>
    <s v="Germany"/>
    <s v="UU"/>
    <s v="Dead"/>
    <n v="407"/>
    <n v="0"/>
    <n v="0"/>
  </r>
  <r>
    <s v="DEW-45055"/>
    <n v="27"/>
    <n v="5"/>
    <n v="1931"/>
    <d v="1932-08-12T00:00:00"/>
    <n v="51.12"/>
    <n v="13.72"/>
    <x v="5"/>
    <n v="12"/>
    <n v="5"/>
    <n v="1932"/>
    <d v="1917-08-14T00:00:00"/>
    <n v="51.2"/>
    <n v="13.85"/>
    <s v="Germany"/>
    <s v="PD"/>
    <s v="Dead"/>
    <n v="351"/>
    <n v="14"/>
    <n v="46"/>
  </r>
  <r>
    <s v="DEW-46732"/>
    <n v="2"/>
    <n v="6"/>
    <n v="1931"/>
    <d v="1907-09-13T00:00:00"/>
    <n v="51.32"/>
    <n v="10.32"/>
    <x v="5"/>
    <n v="8"/>
    <n v="1"/>
    <n v="1934"/>
    <d v="1913-04-17T00:00:00"/>
    <n v="51.32"/>
    <n v="10.28"/>
    <s v="Germany"/>
    <s v="UU"/>
    <s v="Dead"/>
    <n v="951"/>
    <n v="3"/>
    <n v="270"/>
  </r>
  <r>
    <s v="DEW-541523"/>
    <n v="10"/>
    <n v="5"/>
    <n v="1931"/>
    <d v="1915-08-13T00:00:00"/>
    <n v="53.37"/>
    <n v="8.3000000000000007"/>
    <x v="5"/>
    <n v="2"/>
    <n v="1"/>
    <n v="1932"/>
    <d v="1907-04-16T00:00:00"/>
    <n v="53.12"/>
    <n v="8.4700000000000006"/>
    <s v="Germany"/>
    <s v="DH"/>
    <s v="Dead"/>
    <n v="237"/>
    <n v="30"/>
    <n v="159"/>
  </r>
  <r>
    <s v="DKS-A3113"/>
    <n v="10"/>
    <n v="5"/>
    <n v="1931"/>
    <d v="1915-08-13T00:00:00"/>
    <n v="57.08"/>
    <n v="9.25"/>
    <x v="3"/>
    <n v="29"/>
    <n v="2"/>
    <n v="1932"/>
    <d v="1934-05-17T00:00:00"/>
    <n v="57.08"/>
    <n v="9.18"/>
    <s v="Denmark"/>
    <s v="DH"/>
    <s v="Dead"/>
    <n v="295"/>
    <n v="5"/>
    <n v="270"/>
  </r>
  <r>
    <s v="DKS-A3116"/>
    <n v="10"/>
    <n v="5"/>
    <n v="1931"/>
    <d v="1915-08-13T00:00:00"/>
    <n v="57.08"/>
    <n v="9.25"/>
    <x v="3"/>
    <n v="30"/>
    <n v="12"/>
    <n v="1931"/>
    <d v="1936-03-14T00:00:00"/>
    <n v="57.08"/>
    <n v="9.25"/>
    <s v="Denmark"/>
    <s v="UU"/>
    <s v="Dead"/>
    <n v="234"/>
    <n v="0"/>
    <n v="0"/>
  </r>
  <r>
    <s v="DKS-D6765"/>
    <n v="1"/>
    <n v="6"/>
    <n v="1931"/>
    <d v="1906-09-13T00:00:00"/>
    <n v="55.75"/>
    <n v="12.57"/>
    <x v="3"/>
    <n v="15"/>
    <n v="6"/>
    <n v="1931"/>
    <d v="1920-09-12T00:00:00"/>
    <n v="55.75"/>
    <n v="12.57"/>
    <s v="Denmark"/>
    <s v="PD"/>
    <s v="Dead"/>
    <n v="14"/>
    <n v="0"/>
    <n v="0"/>
  </r>
  <r>
    <s v="DKS-D6769"/>
    <n v="1"/>
    <n v="6"/>
    <n v="1931"/>
    <d v="1906-09-13T00:00:00"/>
    <n v="55.75"/>
    <n v="12.57"/>
    <x v="3"/>
    <n v="21"/>
    <n v="2"/>
    <n v="1932"/>
    <d v="1926-05-17T00:00:00"/>
    <n v="55.73"/>
    <n v="12.52"/>
    <s v="Denmark"/>
    <s v="DH"/>
    <s v="Dead"/>
    <n v="265"/>
    <n v="4"/>
    <n v="240"/>
  </r>
  <r>
    <s v="NOO-2609"/>
    <n v="2"/>
    <n v="6"/>
    <n v="1931"/>
    <d v="1907-09-13T00:00:00"/>
    <n v="61.28"/>
    <n v="10.42"/>
    <x v="7"/>
    <n v="14"/>
    <n v="9"/>
    <n v="1931"/>
    <d v="1919-12-14T00:00:00"/>
    <n v="61.28"/>
    <n v="10.4"/>
    <s v="Norway"/>
    <s v="DH"/>
    <s v="Dead"/>
    <n v="104"/>
    <n v="1"/>
    <n v="270"/>
  </r>
  <r>
    <s v="NOO-2648"/>
    <n v="2"/>
    <n v="6"/>
    <n v="1931"/>
    <d v="1907-09-13T00:00:00"/>
    <n v="61.28"/>
    <n v="10.42"/>
    <x v="7"/>
    <n v="1"/>
    <n v="8"/>
    <n v="1931"/>
    <d v="1906-11-13T00:00:00"/>
    <n v="61.28"/>
    <n v="10.42"/>
    <s v="Norway"/>
    <s v="PD"/>
    <s v="Dead"/>
    <n v="60"/>
    <n v="0"/>
    <n v="0"/>
  </r>
  <r>
    <s v="NOO-2667"/>
    <n v="2"/>
    <n v="6"/>
    <n v="1931"/>
    <d v="1907-09-13T00:00:00"/>
    <n v="61.28"/>
    <n v="10.42"/>
    <x v="7"/>
    <n v="25"/>
    <n v="6"/>
    <n v="1931"/>
    <d v="1930-09-13T00:00:00"/>
    <n v="61.28"/>
    <n v="10.42"/>
    <s v="Norway"/>
    <s v="DH"/>
    <s v="Dead"/>
    <n v="23"/>
    <n v="0"/>
    <n v="0"/>
  </r>
  <r>
    <s v="SFH-C001960"/>
    <n v="24"/>
    <n v="6"/>
    <n v="1931"/>
    <d v="1929-09-13T00:00:00"/>
    <n v="62.6"/>
    <n v="29.9"/>
    <x v="1"/>
    <n v="15"/>
    <n v="1"/>
    <n v="1934"/>
    <d v="1920-04-17T00:00:00"/>
    <n v="62.5"/>
    <n v="29.83"/>
    <s v="Finland"/>
    <s v="DH"/>
    <s v="Dead"/>
    <n v="936"/>
    <n v="12"/>
    <n v="198"/>
  </r>
  <r>
    <s v="SFH-C007902"/>
    <n v="15"/>
    <n v="7"/>
    <n v="1931"/>
    <d v="1920-10-12T00:00:00"/>
    <n v="60.2"/>
    <n v="19.3"/>
    <x v="1"/>
    <n v="19"/>
    <n v="11"/>
    <n v="1931"/>
    <d v="1925-02-12T00:00:00"/>
    <n v="60.5"/>
    <n v="17.600000000000001"/>
    <s v="Sweden"/>
    <s v="DH"/>
    <s v="Dead"/>
    <n v="127"/>
    <n v="100"/>
    <n v="290"/>
  </r>
  <r>
    <s v="SVR-A4868"/>
    <n v="14"/>
    <n v="6"/>
    <n v="1931"/>
    <d v="1919-09-13T00:00:00"/>
    <n v="63.72"/>
    <n v="12.35"/>
    <x v="9"/>
    <n v="27"/>
    <n v="10"/>
    <n v="1931"/>
    <d v="1933-01-12T00:00:00"/>
    <n v="63.8"/>
    <n v="12.45"/>
    <s v="Norway"/>
    <s v="DH"/>
    <s v="Dead"/>
    <n v="135"/>
    <n v="11"/>
    <n v="28"/>
  </r>
  <r>
    <s v="BLB-E2301"/>
    <n v="6"/>
    <n v="7"/>
    <n v="1932"/>
    <d v="1911-10-14T00:00:00"/>
    <n v="50.6"/>
    <n v="6"/>
    <x v="10"/>
    <n v="5"/>
    <n v="11"/>
    <n v="1932"/>
    <d v="1911-02-14T00:00:00"/>
    <n v="50.6"/>
    <n v="6"/>
    <s v="Belgium"/>
    <s v="UU"/>
    <s v="Alive"/>
    <n v="122"/>
    <n v="0"/>
    <n v="0"/>
  </r>
  <r>
    <s v="BLB-E2302"/>
    <n v="6"/>
    <n v="7"/>
    <n v="1932"/>
    <d v="1911-10-14T00:00:00"/>
    <n v="50.6"/>
    <n v="5.97"/>
    <x v="10"/>
    <n v="22"/>
    <n v="9"/>
    <n v="1932"/>
    <d v="1927-12-15T00:00:00"/>
    <n v="50.6"/>
    <n v="5.97"/>
    <s v="Belgium"/>
    <s v="UU"/>
    <s v="Alive"/>
    <n v="78"/>
    <n v="0"/>
    <n v="0"/>
  </r>
  <r>
    <s v="DEW-400299"/>
    <n v="10"/>
    <n v="7"/>
    <n v="1932"/>
    <d v="1915-10-14T00:00:00"/>
    <n v="52.17"/>
    <n v="8.42"/>
    <x v="5"/>
    <n v="15"/>
    <n v="12"/>
    <n v="1934"/>
    <d v="1921-03-17T00:00:00"/>
    <n v="52.15"/>
    <n v="8.43"/>
    <s v="Germany"/>
    <s v="UU"/>
    <s v="Dead"/>
    <n v="888"/>
    <n v="3"/>
    <n v="149"/>
  </r>
  <r>
    <s v="DEW-543477"/>
    <n v="11"/>
    <n v="5"/>
    <n v="1932"/>
    <d v="1916-08-13T00:00:00"/>
    <n v="51.1"/>
    <n v="13.77"/>
    <x v="5"/>
    <n v="5"/>
    <n v="6"/>
    <n v="1933"/>
    <d v="1910-09-15T00:00:00"/>
    <n v="51.12"/>
    <n v="13.75"/>
    <s v="Germany"/>
    <s v="UU"/>
    <s v="Dead"/>
    <n v="390"/>
    <n v="3"/>
    <n v="328"/>
  </r>
  <r>
    <s v="DEW-546294"/>
    <n v="18"/>
    <n v="5"/>
    <n v="1932"/>
    <d v="1923-08-14T00:00:00"/>
    <n v="50.58"/>
    <n v="8.6999999999999993"/>
    <x v="5"/>
    <n v="10"/>
    <n v="8"/>
    <n v="1932"/>
    <d v="1915-11-14T00:00:00"/>
    <n v="50.58"/>
    <n v="8.65"/>
    <s v="Germany"/>
    <s v="UU"/>
    <s v="Unknown"/>
    <n v="84"/>
    <n v="4"/>
    <n v="270"/>
  </r>
  <r>
    <s v="DEW-551202"/>
    <n v="26"/>
    <n v="5"/>
    <n v="1932"/>
    <d v="1931-08-14T00:00:00"/>
    <n v="52.37"/>
    <n v="12.93"/>
    <x v="5"/>
    <n v="3"/>
    <n v="3"/>
    <n v="1936"/>
    <d v="1908-06-17T00:00:00"/>
    <n v="52.42"/>
    <n v="12.87"/>
    <s v="Germany"/>
    <s v="DH"/>
    <s v="Dead"/>
    <n v="1377"/>
    <n v="8"/>
    <n v="321"/>
  </r>
  <r>
    <s v="DEW-551204"/>
    <n v="26"/>
    <n v="5"/>
    <n v="1932"/>
    <d v="1931-08-14T00:00:00"/>
    <n v="50.63"/>
    <n v="7.25"/>
    <x v="5"/>
    <n v="30"/>
    <n v="6"/>
    <n v="1932"/>
    <d v="1935-09-14T00:00:00"/>
    <n v="50.63"/>
    <n v="7.23"/>
    <s v="Germany"/>
    <s v="RH"/>
    <s v="Alive"/>
    <n v="35"/>
    <n v="2"/>
    <n v="270"/>
  </r>
  <r>
    <s v="DEW-551209"/>
    <n v="26"/>
    <n v="5"/>
    <n v="1932"/>
    <d v="1931-08-14T00:00:00"/>
    <n v="52.37"/>
    <n v="12.93"/>
    <x v="5"/>
    <n v="24"/>
    <n v="6"/>
    <n v="1932"/>
    <d v="1929-09-14T00:00:00"/>
    <n v="52.37"/>
    <n v="12.93"/>
    <s v="Germany"/>
    <s v="RH"/>
    <s v="Alive"/>
    <n v="29"/>
    <n v="0"/>
    <n v="0"/>
  </r>
  <r>
    <s v="DKS-D6754"/>
    <n v="15"/>
    <n v="5"/>
    <n v="1932"/>
    <d v="1920-08-13T00:00:00"/>
    <n v="55.97"/>
    <n v="12.08"/>
    <x v="3"/>
    <n v="15"/>
    <n v="5"/>
    <n v="1932"/>
    <d v="1920-08-13T00:00:00"/>
    <n v="55.97"/>
    <n v="12.08"/>
    <s v="Denmark"/>
    <s v="UU"/>
    <s v="Dead"/>
    <n v="0"/>
    <n v="0"/>
    <n v="0"/>
  </r>
  <r>
    <s v="DKS-D9807"/>
    <n v="7"/>
    <n v="6"/>
    <n v="1932"/>
    <d v="1912-09-13T00:00:00"/>
    <n v="56.1"/>
    <n v="8.98"/>
    <x v="3"/>
    <n v="15"/>
    <n v="4"/>
    <n v="1933"/>
    <d v="1920-07-15T00:00:00"/>
    <n v="56.13"/>
    <n v="8.98"/>
    <s v="Denmark"/>
    <s v="DH"/>
    <s v="Dead"/>
    <n v="312"/>
    <n v="4"/>
    <n v="0"/>
  </r>
  <r>
    <s v="DKS-S5024"/>
    <n v="4"/>
    <n v="6"/>
    <n v="1932"/>
    <d v="1909-09-14T00:00:00"/>
    <n v="55.68"/>
    <n v="8.5500000000000007"/>
    <x v="3"/>
    <n v="15"/>
    <n v="12"/>
    <n v="1932"/>
    <d v="1921-03-15T00:00:00"/>
    <n v="55.7"/>
    <n v="8.52"/>
    <s v="Denmark"/>
    <s v="DH"/>
    <s v="Dead"/>
    <n v="194"/>
    <n v="3"/>
    <n v="312"/>
  </r>
  <r>
    <s v="DKS-S5026"/>
    <n v="4"/>
    <n v="6"/>
    <n v="1932"/>
    <d v="1909-09-14T00:00:00"/>
    <n v="55.68"/>
    <n v="8.5500000000000007"/>
    <x v="3"/>
    <n v="15"/>
    <n v="12"/>
    <n v="1932"/>
    <d v="1921-03-15T00:00:00"/>
    <n v="55.7"/>
    <n v="8.52"/>
    <s v="Denmark"/>
    <s v="DH"/>
    <s v="Dead"/>
    <n v="194"/>
    <n v="3"/>
    <n v="312"/>
  </r>
  <r>
    <s v="HES-80932"/>
    <n v="31"/>
    <n v="5"/>
    <n v="1932"/>
    <d v="1936-08-13T00:00:00"/>
    <n v="47.37"/>
    <n v="8.52"/>
    <x v="8"/>
    <n v="11"/>
    <n v="1"/>
    <n v="1933"/>
    <d v="1916-04-16T00:00:00"/>
    <n v="47.38"/>
    <n v="8.48"/>
    <s v="Switzerland"/>
    <s v="DH"/>
    <s v="Dead"/>
    <n v="225"/>
    <n v="4"/>
    <n v="307"/>
  </r>
  <r>
    <s v="HGK-75141"/>
    <n v="7"/>
    <n v="6"/>
    <n v="1932"/>
    <d v="1912-09-13T00:00:00"/>
    <n v="47.95"/>
    <n v="21.7"/>
    <x v="2"/>
    <n v="16"/>
    <n v="11"/>
    <n v="1932"/>
    <d v="1922-02-14T00:00:00"/>
    <n v="47.92"/>
    <n v="22.02"/>
    <s v="Hungary"/>
    <s v="UU"/>
    <s v="Unknown"/>
    <n v="162"/>
    <n v="24"/>
    <n v="99"/>
  </r>
  <r>
    <s v="HGK-75144"/>
    <n v="7"/>
    <n v="6"/>
    <n v="1932"/>
    <d v="1912-09-13T00:00:00"/>
    <n v="47.95"/>
    <n v="21.7"/>
    <x v="2"/>
    <n v="3"/>
    <n v="1"/>
    <n v="1933"/>
    <d v="1908-04-16T00:00:00"/>
    <n v="48.02"/>
    <n v="21.68"/>
    <s v="Hungary"/>
    <s v="UU"/>
    <s v="Unknown"/>
    <n v="210"/>
    <n v="8"/>
    <n v="351"/>
  </r>
  <r>
    <s v="NOO-2223"/>
    <n v="6"/>
    <n v="6"/>
    <n v="1932"/>
    <d v="1911-09-14T00:00:00"/>
    <n v="61.28"/>
    <n v="10.4"/>
    <x v="7"/>
    <n v="25"/>
    <n v="9"/>
    <n v="1932"/>
    <d v="1930-12-15T00:00:00"/>
    <n v="61.27"/>
    <n v="10.4"/>
    <s v="Norway"/>
    <s v="UU"/>
    <s v="Dead"/>
    <n v="111"/>
    <n v="2"/>
    <n v="181"/>
  </r>
  <r>
    <s v="NOO-2455"/>
    <n v="6"/>
    <n v="6"/>
    <n v="1932"/>
    <d v="1911-09-14T00:00:00"/>
    <n v="61.28"/>
    <n v="10.4"/>
    <x v="7"/>
    <n v="15"/>
    <n v="7"/>
    <n v="1932"/>
    <d v="1920-10-13T00:00:00"/>
    <n v="61.28"/>
    <n v="10.4"/>
    <s v="Norway"/>
    <s v="RH"/>
    <s v="Dead"/>
    <n v="39"/>
    <n v="0"/>
    <n v="0"/>
  </r>
  <r>
    <s v="NOO-2642"/>
    <n v="6"/>
    <n v="6"/>
    <n v="1932"/>
    <d v="1911-09-14T00:00:00"/>
    <n v="61.28"/>
    <n v="10.42"/>
    <x v="7"/>
    <n v="4"/>
    <n v="5"/>
    <n v="1933"/>
    <d v="1909-08-15T00:00:00"/>
    <n v="61.27"/>
    <n v="10.45"/>
    <s v="Norway"/>
    <s v="UU"/>
    <s v="Unknown"/>
    <n v="332"/>
    <n v="3"/>
    <n v="137"/>
  </r>
  <r>
    <s v="PLG-D21826"/>
    <n v="29"/>
    <n v="6"/>
    <n v="1932"/>
    <d v="1934-09-14T00:00:00"/>
    <n v="51.38"/>
    <n v="18.850000000000001"/>
    <x v="11"/>
    <n v="15"/>
    <n v="3"/>
    <n v="1933"/>
    <d v="1920-06-14T00:00:00"/>
    <n v="51.38"/>
    <n v="18.850000000000001"/>
    <s v="Poland"/>
    <s v="UU"/>
    <s v="Dead"/>
    <n v="259"/>
    <n v="0"/>
    <n v="0"/>
  </r>
  <r>
    <s v="DEW-400519"/>
    <n v="1"/>
    <n v="6"/>
    <n v="1933"/>
    <d v="1906-09-15T00:00:00"/>
    <n v="51.8"/>
    <n v="12.18"/>
    <x v="5"/>
    <n v="2"/>
    <n v="7"/>
    <n v="1936"/>
    <d v="1907-10-18T00:00:00"/>
    <n v="51.8"/>
    <n v="12.18"/>
    <s v="Germany"/>
    <s v="UU"/>
    <s v="Dead"/>
    <n v="1127"/>
    <n v="0"/>
    <n v="0"/>
  </r>
  <r>
    <s v="DEW-45402"/>
    <n v="12"/>
    <n v="6"/>
    <n v="1933"/>
    <d v="1917-09-15T00:00:00"/>
    <n v="50.12"/>
    <n v="8.7799999999999994"/>
    <x v="5"/>
    <n v="10"/>
    <n v="4"/>
    <n v="1936"/>
    <d v="1915-07-19T00:00:00"/>
    <n v="49.87"/>
    <n v="8.68"/>
    <s v="Germany"/>
    <s v="UU"/>
    <s v="Dead"/>
    <n v="1033"/>
    <n v="29"/>
    <n v="195"/>
  </r>
  <r>
    <s v="DEW-49157"/>
    <n v="18"/>
    <n v="6"/>
    <n v="1933"/>
    <d v="1923-09-15T00:00:00"/>
    <n v="52.13"/>
    <n v="11.62"/>
    <x v="5"/>
    <n v="10"/>
    <n v="5"/>
    <n v="1934"/>
    <d v="1915-08-16T00:00:00"/>
    <n v="52.2"/>
    <n v="11.42"/>
    <s v="Germany"/>
    <s v="DH"/>
    <s v="Dead"/>
    <n v="326"/>
    <n v="16"/>
    <n v="299"/>
  </r>
  <r>
    <s v="DEW-541465"/>
    <n v="17"/>
    <n v="5"/>
    <n v="1933"/>
    <d v="1922-08-15T00:00:00"/>
    <n v="49.87"/>
    <n v="8.32"/>
    <x v="5"/>
    <n v="10"/>
    <n v="10"/>
    <n v="1933"/>
    <d v="1916-01-15T00:00:00"/>
    <n v="49.9"/>
    <n v="8.27"/>
    <s v="Germany"/>
    <s v="UK"/>
    <s v="Dead"/>
    <n v="146"/>
    <n v="6"/>
    <n v="316"/>
  </r>
  <r>
    <s v="DEW-542260"/>
    <n v="21"/>
    <n v="6"/>
    <n v="1933"/>
    <d v="1926-09-15T00:00:00"/>
    <n v="53.7"/>
    <n v="10.52"/>
    <x v="5"/>
    <n v="30"/>
    <n v="1"/>
    <n v="1936"/>
    <d v="1935-04-20T00:00:00"/>
    <n v="53.87"/>
    <n v="10.8"/>
    <s v="Germany"/>
    <s v="UK"/>
    <s v="Dead"/>
    <n v="953"/>
    <n v="27"/>
    <n v="46"/>
  </r>
  <r>
    <s v="DEW-550015"/>
    <n v="10"/>
    <n v="6"/>
    <n v="1933"/>
    <d v="1915-09-15T00:00:00"/>
    <n v="53.9"/>
    <n v="10.63"/>
    <x v="5"/>
    <n v="27"/>
    <n v="6"/>
    <n v="1936"/>
    <d v="1932-09-17T00:00:00"/>
    <n v="53.93"/>
    <n v="10.7"/>
    <s v="Germany"/>
    <s v="DH"/>
    <s v="Dead"/>
    <n v="1113"/>
    <n v="6"/>
    <n v="50"/>
  </r>
  <r>
    <s v="DEW-556312"/>
    <n v="3"/>
    <n v="6"/>
    <n v="1933"/>
    <d v="1908-09-14T00:00:00"/>
    <n v="51.23"/>
    <n v="9.3800000000000008"/>
    <x v="5"/>
    <n v="15"/>
    <n v="11"/>
    <n v="1933"/>
    <d v="1921-02-14T00:00:00"/>
    <n v="51.32"/>
    <n v="9.5"/>
    <s v="Germany"/>
    <s v="DH"/>
    <s v="Dead"/>
    <n v="165"/>
    <n v="13"/>
    <n v="42"/>
  </r>
  <r>
    <s v="DEW-557095"/>
    <n v="27"/>
    <n v="5"/>
    <n v="1933"/>
    <d v="1932-08-14T00:00:00"/>
    <n v="50.87"/>
    <n v="9.33"/>
    <x v="5"/>
    <n v="20"/>
    <n v="1"/>
    <n v="1935"/>
    <d v="1925-04-18T00:00:00"/>
    <n v="50.87"/>
    <n v="9.33"/>
    <s v="Germany"/>
    <s v="UU"/>
    <s v="Dead"/>
    <n v="603"/>
    <n v="0"/>
    <n v="0"/>
  </r>
  <r>
    <s v="DKS-N117"/>
    <n v="25"/>
    <n v="5"/>
    <n v="1933"/>
    <d v="1930-08-15T00:00:00"/>
    <n v="56.45"/>
    <n v="9.42"/>
    <x v="3"/>
    <n v="2"/>
    <n v="4"/>
    <n v="1934"/>
    <d v="1907-07-17T00:00:00"/>
    <n v="56.43"/>
    <n v="9.42"/>
    <s v="Denmark"/>
    <s v="DH"/>
    <s v="Dead"/>
    <n v="312"/>
    <n v="2"/>
    <n v="181"/>
  </r>
  <r>
    <s v="DKS-N176"/>
    <n v="25"/>
    <n v="5"/>
    <n v="1933"/>
    <d v="1930-08-15T00:00:00"/>
    <n v="56.45"/>
    <n v="9.42"/>
    <x v="3"/>
    <n v="23"/>
    <n v="10"/>
    <n v="1933"/>
    <d v="1929-01-14T00:00:00"/>
    <n v="56.45"/>
    <n v="9.42"/>
    <s v="Denmark"/>
    <s v="UU"/>
    <s v="Dead"/>
    <n v="151"/>
    <n v="0"/>
    <n v="0"/>
  </r>
  <r>
    <s v="DKS-S5029"/>
    <n v="17"/>
    <n v="5"/>
    <n v="1933"/>
    <d v="1922-08-15T00:00:00"/>
    <n v="55.68"/>
    <n v="8.5500000000000007"/>
    <x v="3"/>
    <n v="8"/>
    <n v="5"/>
    <n v="1934"/>
    <d v="1913-08-16T00:00:00"/>
    <n v="55.7"/>
    <n v="8.52"/>
    <s v="Denmark"/>
    <s v="DH"/>
    <s v="Dead"/>
    <n v="356"/>
    <n v="3"/>
    <n v="312"/>
  </r>
  <r>
    <s v="DKS-X8682"/>
    <n v="5"/>
    <n v="6"/>
    <n v="1933"/>
    <d v="1910-09-15T00:00:00"/>
    <n v="56.98"/>
    <n v="8.52"/>
    <x v="3"/>
    <n v="19"/>
    <n v="1"/>
    <n v="1934"/>
    <d v="1924-04-17T00:00:00"/>
    <n v="56.97"/>
    <n v="8.4499999999999993"/>
    <s v="Denmark"/>
    <s v="DH"/>
    <s v="Dead"/>
    <n v="228"/>
    <n v="5"/>
    <n v="246"/>
  </r>
  <r>
    <s v="SFH-C016519"/>
    <n v="16"/>
    <n v="6"/>
    <n v="1933"/>
    <d v="1921-09-15T00:00:00"/>
    <n v="60.2"/>
    <n v="24.88"/>
    <x v="1"/>
    <n v="25"/>
    <n v="6"/>
    <n v="1933"/>
    <d v="1930-09-15T00:00:00"/>
    <n v="60.17"/>
    <n v="24.83"/>
    <s v="Finland"/>
    <s v="HH"/>
    <s v="Dead"/>
    <n v="9"/>
    <n v="5"/>
    <n v="217"/>
  </r>
  <r>
    <s v="SFH-C016680"/>
    <n v="5"/>
    <n v="6"/>
    <n v="1933"/>
    <d v="1910-09-15T00:00:00"/>
    <n v="62.8"/>
    <n v="30.2"/>
    <x v="1"/>
    <n v="15"/>
    <n v="7"/>
    <n v="1933"/>
    <d v="1920-10-14T00:00:00"/>
    <n v="62.8"/>
    <n v="30.2"/>
    <s v="Finland"/>
    <s v="HH"/>
    <s v="Dead"/>
    <n v="40"/>
    <n v="0"/>
    <n v="0"/>
  </r>
  <r>
    <s v="DEW-407760"/>
    <n v="3"/>
    <n v="6"/>
    <n v="1934"/>
    <d v="1908-09-15T00:00:00"/>
    <n v="50.95"/>
    <n v="10.08"/>
    <x v="5"/>
    <n v="6"/>
    <n v="7"/>
    <n v="1934"/>
    <d v="1911-10-16T00:00:00"/>
    <n v="50.95"/>
    <n v="10.08"/>
    <s v="Germany"/>
    <s v="UU"/>
    <s v="Dead"/>
    <n v="33"/>
    <n v="0"/>
    <n v="0"/>
  </r>
  <r>
    <s v="DEW-554162"/>
    <n v="3"/>
    <n v="6"/>
    <n v="1934"/>
    <d v="1908-09-15T00:00:00"/>
    <n v="51.13"/>
    <n v="9.1300000000000008"/>
    <x v="5"/>
    <n v="8"/>
    <n v="5"/>
    <n v="1936"/>
    <d v="1913-08-18T00:00:00"/>
    <n v="51.17"/>
    <n v="9.1"/>
    <s v="Germany"/>
    <s v="DH"/>
    <s v="Dead"/>
    <n v="705"/>
    <n v="5"/>
    <n v="328"/>
  </r>
  <r>
    <s v="DEW-555118"/>
    <n v="21"/>
    <n v="5"/>
    <n v="1934"/>
    <d v="1926-08-16T00:00:00"/>
    <n v="53.43"/>
    <n v="10.3"/>
    <x v="5"/>
    <n v="10"/>
    <n v="5"/>
    <n v="1935"/>
    <d v="1915-08-17T00:00:00"/>
    <n v="53.45"/>
    <n v="9.9700000000000006"/>
    <s v="Germany"/>
    <s v="DH"/>
    <s v="Dead"/>
    <n v="354"/>
    <n v="23"/>
    <n v="275"/>
  </r>
  <r>
    <s v="DEW-555119"/>
    <n v="21"/>
    <n v="5"/>
    <n v="1934"/>
    <d v="1926-08-16T00:00:00"/>
    <n v="53.43"/>
    <n v="10.3"/>
    <x v="5"/>
    <n v="28"/>
    <n v="4"/>
    <n v="1936"/>
    <d v="1933-07-19T00:00:00"/>
    <n v="53.43"/>
    <n v="10.3"/>
    <s v="Germany"/>
    <s v="AH"/>
    <s v="Dead"/>
    <n v="708"/>
    <n v="0"/>
    <n v="0"/>
  </r>
  <r>
    <s v="DEW-555121"/>
    <n v="1"/>
    <n v="6"/>
    <n v="1934"/>
    <d v="1906-09-16T00:00:00"/>
    <n v="53.43"/>
    <n v="10.3"/>
    <x v="5"/>
    <n v="14"/>
    <n v="1"/>
    <n v="1939"/>
    <d v="1919-04-23T00:00:00"/>
    <n v="53.43"/>
    <n v="10.3"/>
    <s v="Germany"/>
    <s v="DH"/>
    <s v="Dead"/>
    <n v="1688"/>
    <n v="0"/>
    <n v="0"/>
  </r>
  <r>
    <s v="DEW-559135"/>
    <n v="24"/>
    <n v="5"/>
    <n v="1934"/>
    <d v="1929-08-16T00:00:00"/>
    <n v="52.55"/>
    <n v="11.82"/>
    <x v="5"/>
    <n v="4"/>
    <n v="4"/>
    <n v="1935"/>
    <d v="1909-07-18T00:00:00"/>
    <n v="52.58"/>
    <n v="11.87"/>
    <s v="Germany"/>
    <s v="DH"/>
    <s v="Dead"/>
    <n v="315"/>
    <n v="6"/>
    <n v="43"/>
  </r>
  <r>
    <s v="DEW-559254"/>
    <n v="9"/>
    <n v="5"/>
    <n v="1934"/>
    <d v="1914-08-16T00:00:00"/>
    <n v="53.45"/>
    <n v="9.98"/>
    <x v="5"/>
    <n v="4"/>
    <n v="9"/>
    <n v="1935"/>
    <d v="1909-12-18T00:00:00"/>
    <n v="36.880000000000003"/>
    <n v="-5.8"/>
    <s v="Spain"/>
    <s v="DH"/>
    <s v="Dead"/>
    <n v="483"/>
    <n v="2210"/>
    <n v="214"/>
  </r>
  <r>
    <s v="DKS-A6044"/>
    <n v="22"/>
    <n v="5"/>
    <n v="1934"/>
    <d v="1927-08-16T00:00:00"/>
    <n v="56.05"/>
    <n v="12.12"/>
    <x v="3"/>
    <n v="28"/>
    <n v="10"/>
    <n v="1934"/>
    <d v="1934-01-16T00:00:00"/>
    <n v="56.05"/>
    <n v="12.12"/>
    <s v="Denmark"/>
    <s v="DH"/>
    <s v="Dead"/>
    <n v="159"/>
    <n v="0"/>
    <n v="0"/>
  </r>
  <r>
    <s v="DKS-A6045"/>
    <n v="22"/>
    <n v="5"/>
    <n v="1934"/>
    <d v="1927-08-16T00:00:00"/>
    <n v="56.05"/>
    <n v="12.12"/>
    <x v="3"/>
    <n v="19"/>
    <n v="5"/>
    <n v="1936"/>
    <d v="1924-08-17T00:00:00"/>
    <n v="56.07"/>
    <n v="12.12"/>
    <s v="Denmark"/>
    <s v="DH"/>
    <s v="Dead"/>
    <n v="728"/>
    <n v="2"/>
    <n v="0"/>
  </r>
  <r>
    <s v="DKS-D11700"/>
    <n v="26"/>
    <n v="5"/>
    <n v="1934"/>
    <d v="1931-08-16T00:00:00"/>
    <n v="55.75"/>
    <n v="12.5"/>
    <x v="3"/>
    <n v="21"/>
    <n v="10"/>
    <n v="1934"/>
    <d v="1927-01-16T00:00:00"/>
    <n v="55.87"/>
    <n v="12.33"/>
    <s v="Denmark"/>
    <s v="DH"/>
    <s v="Dead"/>
    <n v="148"/>
    <n v="17"/>
    <n v="322"/>
  </r>
  <r>
    <s v="DKS-D11704"/>
    <n v="26"/>
    <n v="5"/>
    <n v="1934"/>
    <d v="1931-08-16T00:00:00"/>
    <n v="55.75"/>
    <n v="12.5"/>
    <x v="3"/>
    <n v="8"/>
    <n v="8"/>
    <n v="1934"/>
    <d v="1913-11-16T00:00:00"/>
    <n v="55.75"/>
    <n v="12.5"/>
    <s v="Denmark"/>
    <s v="UU"/>
    <s v="Alive"/>
    <n v="74"/>
    <n v="0"/>
    <n v="0"/>
  </r>
  <r>
    <s v="DKS-D12462"/>
    <n v="24"/>
    <n v="5"/>
    <n v="1934"/>
    <d v="1929-08-16T00:00:00"/>
    <n v="55.47"/>
    <n v="9.1199999999999992"/>
    <x v="3"/>
    <n v="4"/>
    <n v="3"/>
    <n v="1938"/>
    <d v="1909-06-20T00:00:00"/>
    <n v="55.7"/>
    <n v="8.93"/>
    <s v="Denmark"/>
    <s v="DH"/>
    <s v="Dead"/>
    <n v="1380"/>
    <n v="29"/>
    <n v="337"/>
  </r>
  <r>
    <s v="DKS-D12463"/>
    <n v="24"/>
    <n v="5"/>
    <n v="1934"/>
    <d v="1929-08-16T00:00:00"/>
    <n v="55.47"/>
    <n v="9.1199999999999992"/>
    <x v="3"/>
    <n v="5"/>
    <n v="5"/>
    <n v="1936"/>
    <d v="1910-08-18T00:00:00"/>
    <n v="55.47"/>
    <n v="9.15"/>
    <s v="Denmark"/>
    <s v="UU"/>
    <s v="Unknown"/>
    <n v="712"/>
    <n v="3"/>
    <n v="91"/>
  </r>
  <r>
    <s v="DKS-D12464"/>
    <n v="24"/>
    <n v="5"/>
    <n v="1934"/>
    <d v="1929-08-16T00:00:00"/>
    <n v="55.47"/>
    <n v="9.1199999999999992"/>
    <x v="3"/>
    <n v="1"/>
    <n v="10"/>
    <n v="1934"/>
    <d v="1907-01-16T00:00:00"/>
    <n v="55.68"/>
    <n v="9.0500000000000007"/>
    <s v="Denmark"/>
    <s v="DH"/>
    <s v="Dead"/>
    <n v="130"/>
    <n v="25"/>
    <n v="351"/>
  </r>
  <r>
    <s v="DKS-S11356"/>
    <n v="25"/>
    <n v="5"/>
    <n v="1934"/>
    <d v="1930-08-16T00:00:00"/>
    <n v="55.32"/>
    <n v="10.53"/>
    <x v="3"/>
    <n v="1"/>
    <n v="6"/>
    <n v="1935"/>
    <d v="1906-09-17T00:00:00"/>
    <n v="55.32"/>
    <n v="10.53"/>
    <s v="Denmark"/>
    <s v="DH"/>
    <s v="Dead"/>
    <n v="372"/>
    <n v="0"/>
    <n v="0"/>
  </r>
  <r>
    <s v="GBT-RV2004"/>
    <n v="31"/>
    <n v="5"/>
    <n v="1934"/>
    <d v="1936-08-15T00:00:00"/>
    <n v="53.83"/>
    <n v="-1.78"/>
    <x v="4"/>
    <n v="11"/>
    <n v="1"/>
    <n v="1936"/>
    <d v="1916-04-19T00:00:00"/>
    <n v="53.83"/>
    <n v="-1.78"/>
    <s v="UK"/>
    <s v="DH"/>
    <s v="Dead"/>
    <n v="590"/>
    <n v="0"/>
    <n v="0"/>
  </r>
  <r>
    <s v="GBT-RV2034"/>
    <n v="10"/>
    <n v="6"/>
    <n v="1934"/>
    <d v="1915-09-16T00:00:00"/>
    <n v="53.83"/>
    <n v="-1.78"/>
    <x v="4"/>
    <n v="27"/>
    <n v="4"/>
    <n v="1935"/>
    <d v="1932-07-17T00:00:00"/>
    <n v="53.83"/>
    <n v="-1.78"/>
    <s v="UK"/>
    <s v="RH"/>
    <s v="Dead"/>
    <n v="321"/>
    <n v="0"/>
    <n v="0"/>
  </r>
  <r>
    <s v="GBT-RV2247"/>
    <n v="27"/>
    <n v="5"/>
    <n v="1934"/>
    <d v="1932-08-15T00:00:00"/>
    <n v="52.53"/>
    <n v="-2.82"/>
    <x v="4"/>
    <n v="19"/>
    <n v="5"/>
    <n v="1935"/>
    <d v="1924-08-16T00:00:00"/>
    <n v="52.53"/>
    <n v="-2.82"/>
    <s v="UK"/>
    <s v="DH"/>
    <s v="Dead"/>
    <n v="357"/>
    <n v="0"/>
    <n v="0"/>
  </r>
  <r>
    <s v="GBT-RV2711"/>
    <n v="27"/>
    <n v="5"/>
    <n v="1934"/>
    <d v="1932-08-15T00:00:00"/>
    <n v="53.85"/>
    <n v="-2.4300000000000002"/>
    <x v="4"/>
    <n v="27"/>
    <n v="6"/>
    <n v="1934"/>
    <d v="1932-09-15T00:00:00"/>
    <n v="53.85"/>
    <n v="-2.4300000000000002"/>
    <s v="UK"/>
    <s v="DH"/>
    <s v="Dead"/>
    <n v="31"/>
    <n v="0"/>
    <n v="0"/>
  </r>
  <r>
    <s v="SFH-B005602"/>
    <n v="12"/>
    <n v="6"/>
    <n v="1934"/>
    <d v="1917-09-16T00:00:00"/>
    <n v="62.5"/>
    <n v="22.3"/>
    <x v="1"/>
    <n v="18"/>
    <n v="4"/>
    <n v="1935"/>
    <d v="1923-07-18T00:00:00"/>
    <n v="62.6"/>
    <n v="21.5"/>
    <s v="Finland"/>
    <s v="DH"/>
    <s v="Dead"/>
    <n v="310"/>
    <n v="43"/>
    <n v="286"/>
  </r>
  <r>
    <s v="SFH-H003509"/>
    <n v="6"/>
    <n v="6"/>
    <n v="1934"/>
    <d v="1911-09-16T00:00:00"/>
    <n v="60.5"/>
    <n v="25.4"/>
    <x v="1"/>
    <n v="15"/>
    <n v="9"/>
    <n v="1934"/>
    <d v="1920-12-16T00:00:00"/>
    <n v="60.5"/>
    <n v="25.4"/>
    <s v="Finland"/>
    <s v="DH"/>
    <s v="Dead"/>
    <n v="101"/>
    <n v="0"/>
    <n v="0"/>
  </r>
  <r>
    <s v="DEW-413688"/>
    <n v="11"/>
    <n v="7"/>
    <n v="1935"/>
    <d v="1916-10-16T00:00:00"/>
    <n v="51.18"/>
    <n v="11.9"/>
    <x v="5"/>
    <n v="27"/>
    <n v="7"/>
    <n v="1939"/>
    <d v="1932-10-20T00:00:00"/>
    <n v="51.3"/>
    <n v="12.23"/>
    <s v="Germany"/>
    <s v="UU"/>
    <s v="Dead"/>
    <n v="1477"/>
    <n v="27"/>
    <n v="61"/>
  </r>
  <r>
    <s v="DEW-413689"/>
    <n v="11"/>
    <n v="7"/>
    <n v="1935"/>
    <d v="1916-10-16T00:00:00"/>
    <n v="51.18"/>
    <n v="11.9"/>
    <x v="5"/>
    <n v="28"/>
    <n v="1"/>
    <n v="1939"/>
    <d v="1933-04-22T00:00:00"/>
    <n v="51.1"/>
    <n v="12"/>
    <s v="Germany"/>
    <s v="UU"/>
    <s v="Dead"/>
    <n v="1297"/>
    <n v="12"/>
    <n v="144"/>
  </r>
  <r>
    <s v="DEW-566396"/>
    <n v="8"/>
    <n v="6"/>
    <n v="1935"/>
    <d v="1913-09-17T00:00:00"/>
    <n v="52.03"/>
    <n v="10.119999999999999"/>
    <x v="5"/>
    <n v="11"/>
    <n v="11"/>
    <n v="1935"/>
    <d v="1917-02-16T00:00:00"/>
    <n v="51.98"/>
    <n v="10.57"/>
    <s v="Germany"/>
    <s v="UU"/>
    <s v="Unknown"/>
    <n v="156"/>
    <n v="32"/>
    <n v="101"/>
  </r>
  <r>
    <s v="DEW-572997"/>
    <n v="8"/>
    <n v="6"/>
    <n v="1935"/>
    <d v="1913-09-17T00:00:00"/>
    <n v="51.5"/>
    <n v="9.77"/>
    <x v="5"/>
    <n v="11"/>
    <n v="12"/>
    <n v="1935"/>
    <d v="1917-03-18T00:00:00"/>
    <n v="43.32"/>
    <n v="-0.60000000000000009"/>
    <s v="France"/>
    <s v="RH"/>
    <s v="Alive"/>
    <n v="186"/>
    <n v="1197"/>
    <n v="221"/>
  </r>
  <r>
    <s v="DEW-576019"/>
    <n v="5"/>
    <n v="7"/>
    <n v="1935"/>
    <d v="1910-10-17T00:00:00"/>
    <n v="53.47"/>
    <n v="10.050000000000001"/>
    <x v="5"/>
    <n v="24"/>
    <n v="7"/>
    <n v="1935"/>
    <d v="1929-10-17T00:00:00"/>
    <n v="53.45"/>
    <n v="9.93"/>
    <s v="Germany"/>
    <s v="DH"/>
    <s v="Dead"/>
    <n v="19"/>
    <n v="8"/>
    <n v="257"/>
  </r>
  <r>
    <s v="DKC-Z4290"/>
    <n v="26"/>
    <n v="5"/>
    <n v="1935"/>
    <d v="1931-08-17T00:00:00"/>
    <n v="55.25"/>
    <n v="12"/>
    <x v="3"/>
    <n v="29"/>
    <n v="3"/>
    <n v="1936"/>
    <d v="1934-06-18T00:00:00"/>
    <n v="55.32"/>
    <n v="12.02"/>
    <s v="Denmark"/>
    <s v="DH"/>
    <s v="Dead"/>
    <n v="308"/>
    <n v="8"/>
    <n v="9"/>
  </r>
  <r>
    <s v="DKS-D12473"/>
    <n v="16"/>
    <n v="5"/>
    <n v="1935"/>
    <d v="1921-08-17T00:00:00"/>
    <n v="55.47"/>
    <n v="9.1199999999999992"/>
    <x v="3"/>
    <n v="31"/>
    <n v="3"/>
    <n v="1937"/>
    <d v="1936-06-18T00:00:00"/>
    <n v="55.47"/>
    <n v="9.15"/>
    <s v="Denmark"/>
    <s v="PD"/>
    <s v="Dead"/>
    <n v="685"/>
    <n v="3"/>
    <n v="91"/>
  </r>
  <r>
    <s v="PLG-D25117"/>
    <n v="15"/>
    <n v="6"/>
    <n v="1935"/>
    <d v="1920-09-16T00:00:00"/>
    <n v="54.83"/>
    <n v="18.32"/>
    <x v="11"/>
    <n v="17"/>
    <n v="4"/>
    <n v="1936"/>
    <d v="1922-07-19T00:00:00"/>
    <n v="54.7"/>
    <n v="18.47"/>
    <s v="Poland"/>
    <s v="UU"/>
    <s v="Dead"/>
    <n v="307"/>
    <n v="18"/>
    <n v="148"/>
  </r>
  <r>
    <s v="SFH-C005332"/>
    <n v="16"/>
    <n v="6"/>
    <n v="1935"/>
    <d v="1921-09-17T00:00:00"/>
    <n v="62.8"/>
    <n v="27.6"/>
    <x v="1"/>
    <n v="15"/>
    <n v="2"/>
    <n v="1936"/>
    <d v="1920-05-20T00:00:00"/>
    <n v="62.8"/>
    <n v="27.6"/>
    <s v="Finland"/>
    <s v="DH"/>
    <s v="Dead"/>
    <n v="244"/>
    <n v="0"/>
    <n v="0"/>
  </r>
  <r>
    <s v="SFH-C018260"/>
    <n v="27"/>
    <n v="6"/>
    <n v="1935"/>
    <d v="1932-09-16T00:00:00"/>
    <n v="60.2"/>
    <n v="24.9"/>
    <x v="1"/>
    <n v="14"/>
    <n v="12"/>
    <n v="1935"/>
    <d v="1920-03-18T00:00:00"/>
    <n v="60.2"/>
    <n v="24.9"/>
    <s v="Finland"/>
    <s v="DH"/>
    <s v="Dead"/>
    <n v="170"/>
    <n v="0"/>
    <n v="0"/>
  </r>
  <r>
    <s v="SFH-C018263"/>
    <n v="28"/>
    <n v="6"/>
    <n v="1935"/>
    <d v="1933-09-17T00:00:00"/>
    <n v="60.2"/>
    <n v="24.9"/>
    <x v="1"/>
    <n v="10"/>
    <n v="5"/>
    <n v="1936"/>
    <d v="1915-08-18T00:00:00"/>
    <n v="60.2"/>
    <n v="24.9"/>
    <s v="Finland"/>
    <s v="UU"/>
    <s v="Dead"/>
    <n v="317"/>
    <n v="0"/>
    <n v="0"/>
  </r>
  <r>
    <s v="SFH-C018266"/>
    <n v="5"/>
    <n v="6"/>
    <n v="1935"/>
    <d v="1910-09-17T00:00:00"/>
    <n v="60.2"/>
    <n v="24.9"/>
    <x v="1"/>
    <n v="10"/>
    <n v="7"/>
    <n v="1935"/>
    <d v="1915-10-17T00:00:00"/>
    <n v="60.2"/>
    <n v="24.9"/>
    <s v="Finland"/>
    <s v="HH"/>
    <s v="Dead"/>
    <n v="35"/>
    <n v="0"/>
    <n v="0"/>
  </r>
  <r>
    <s v="SFH-C020817"/>
    <n v="16"/>
    <n v="7"/>
    <n v="1935"/>
    <d v="1921-10-17T00:00:00"/>
    <n v="62.3"/>
    <n v="27.17"/>
    <x v="1"/>
    <n v="27"/>
    <n v="6"/>
    <n v="1936"/>
    <d v="1932-09-17T00:00:00"/>
    <n v="62.3"/>
    <n v="27.17"/>
    <s v="Finland"/>
    <s v="DH"/>
    <s v="Dead"/>
    <n v="347"/>
    <n v="0"/>
    <n v="0"/>
  </r>
  <r>
    <s v="SFH-C020845"/>
    <n v="6"/>
    <n v="6"/>
    <n v="1935"/>
    <d v="1911-09-17T00:00:00"/>
    <n v="62.3"/>
    <n v="27.1"/>
    <x v="1"/>
    <n v="2"/>
    <n v="5"/>
    <n v="1936"/>
    <d v="1907-08-18T00:00:00"/>
    <n v="62.3"/>
    <n v="27.1"/>
    <s v="Finland"/>
    <s v="UU"/>
    <s v="Dead"/>
    <n v="331"/>
    <n v="0"/>
    <n v="0"/>
  </r>
  <r>
    <s v="SFH-C020846"/>
    <n v="6"/>
    <n v="6"/>
    <n v="1935"/>
    <d v="1911-09-17T00:00:00"/>
    <n v="62.3"/>
    <n v="27.1"/>
    <x v="1"/>
    <n v="22"/>
    <n v="11"/>
    <n v="1935"/>
    <d v="1928-02-17T00:00:00"/>
    <n v="62.3"/>
    <n v="27.1"/>
    <s v="Finland"/>
    <s v="DH"/>
    <s v="Dead"/>
    <n v="169"/>
    <n v="0"/>
    <n v="0"/>
  </r>
  <r>
    <s v="SFH-C020850"/>
    <n v="9"/>
    <n v="6"/>
    <n v="1935"/>
    <d v="1914-09-17T00:00:00"/>
    <n v="62.3"/>
    <n v="27.17"/>
    <x v="1"/>
    <n v="1"/>
    <n v="9"/>
    <n v="1936"/>
    <d v="1906-12-19T00:00:00"/>
    <n v="62.17"/>
    <n v="27"/>
    <s v="Finland"/>
    <s v="DH"/>
    <s v="Dead"/>
    <n v="450"/>
    <n v="18"/>
    <n v="211"/>
  </r>
  <r>
    <s v="SFH-C020852"/>
    <n v="12"/>
    <n v="6"/>
    <n v="1935"/>
    <d v="1917-09-17T00:00:00"/>
    <n v="60.3"/>
    <n v="27.2"/>
    <x v="1"/>
    <n v="3"/>
    <n v="5"/>
    <n v="1945"/>
    <d v="1908-08-26T00:00:00"/>
    <n v="60.3"/>
    <n v="27.2"/>
    <s v="Finland"/>
    <s v="UU"/>
    <s v="Dead"/>
    <n v="3613"/>
    <n v="0"/>
    <n v="0"/>
  </r>
  <r>
    <s v="SFH-C022188"/>
    <n v="16"/>
    <n v="6"/>
    <n v="1935"/>
    <d v="1921-09-17T00:00:00"/>
    <n v="60.5"/>
    <n v="25.4"/>
    <x v="1"/>
    <n v="20"/>
    <n v="8"/>
    <n v="1935"/>
    <d v="1925-11-17T00:00:00"/>
    <n v="60.5"/>
    <n v="25.4"/>
    <s v="Finland"/>
    <s v="DH"/>
    <s v="Dead"/>
    <n v="65"/>
    <n v="0"/>
    <n v="0"/>
  </r>
  <r>
    <s v="SFH-C022189"/>
    <n v="16"/>
    <n v="6"/>
    <n v="1935"/>
    <d v="1921-09-17T00:00:00"/>
    <n v="60.5"/>
    <n v="25.4"/>
    <x v="1"/>
    <n v="1"/>
    <n v="9"/>
    <n v="1935"/>
    <d v="1906-12-18T00:00:00"/>
    <n v="60.5"/>
    <n v="25.4"/>
    <s v="Finland"/>
    <s v="DH"/>
    <s v="Dead"/>
    <n v="77"/>
    <n v="0"/>
    <n v="0"/>
  </r>
  <r>
    <s v="SFH-H003464"/>
    <n v="13"/>
    <n v="6"/>
    <n v="1935"/>
    <d v="1918-09-17T00:00:00"/>
    <n v="63"/>
    <n v="21.5"/>
    <x v="1"/>
    <n v="19"/>
    <n v="9"/>
    <n v="1935"/>
    <d v="1924-12-17T00:00:00"/>
    <n v="63"/>
    <n v="21.5"/>
    <s v="Finland"/>
    <s v="DH"/>
    <s v="Dead"/>
    <n v="98"/>
    <n v="0"/>
    <n v="0"/>
  </r>
  <r>
    <s v="SVR-U783"/>
    <n v="3"/>
    <n v="6"/>
    <n v="1935"/>
    <d v="1908-09-16T00:00:00"/>
    <n v="59.4"/>
    <n v="17.899999999999999"/>
    <x v="9"/>
    <n v="30"/>
    <n v="3"/>
    <n v="1937"/>
    <d v="1935-06-19T00:00:00"/>
    <n v="59.4"/>
    <n v="17.899999999999999"/>
    <s v="Sweden"/>
    <s v="UU"/>
    <s v="Unknown"/>
    <n v="666"/>
    <n v="0"/>
    <n v="0"/>
  </r>
  <r>
    <s v="BLB-E06408"/>
    <n v="29"/>
    <n v="6"/>
    <n v="1936"/>
    <d v="1934-09-18T00:00:00"/>
    <n v="51.02"/>
    <n v="4.97"/>
    <x v="10"/>
    <n v="6"/>
    <n v="8"/>
    <n v="1936"/>
    <d v="1911-11-18T00:00:00"/>
    <n v="51.02"/>
    <n v="4.97"/>
    <s v="Belgium"/>
    <s v="HH"/>
    <s v="Dead"/>
    <n v="38"/>
    <n v="0"/>
    <n v="0"/>
  </r>
  <r>
    <s v="CZP-C2622"/>
    <n v="24"/>
    <n v="5"/>
    <n v="1936"/>
    <d v="1929-08-18T00:00:00"/>
    <n v="49.92"/>
    <n v="15.38"/>
    <x v="12"/>
    <n v="15"/>
    <n v="9"/>
    <n v="1936"/>
    <d v="1920-12-18T00:00:00"/>
    <n v="49.92"/>
    <n v="15.38"/>
    <s v="Czech Republic"/>
    <s v="DH"/>
    <s v="Dead"/>
    <n v="114"/>
    <n v="0"/>
    <n v="0"/>
  </r>
  <r>
    <s v="DEW-553150"/>
    <n v="29"/>
    <n v="5"/>
    <n v="1936"/>
    <d v="1934-08-18T00:00:00"/>
    <n v="50.92"/>
    <n v="9.77"/>
    <x v="5"/>
    <n v="27"/>
    <n v="12"/>
    <n v="1937"/>
    <d v="1933-03-20T00:00:00"/>
    <n v="50.92"/>
    <n v="9.7799999999999994"/>
    <s v="Germany"/>
    <s v="UU"/>
    <s v="Dead"/>
    <n v="577"/>
    <n v="2"/>
    <n v="91"/>
  </r>
  <r>
    <s v="DEW-553151"/>
    <n v="29"/>
    <n v="5"/>
    <n v="1936"/>
    <d v="1934-08-18T00:00:00"/>
    <n v="50.92"/>
    <n v="9.77"/>
    <x v="5"/>
    <n v="24"/>
    <n v="12"/>
    <n v="1937"/>
    <d v="1930-03-21T00:00:00"/>
    <n v="50.95"/>
    <n v="9.8800000000000008"/>
    <s v="Germany"/>
    <s v="DH"/>
    <s v="Dead"/>
    <n v="574"/>
    <n v="9"/>
    <n v="66"/>
  </r>
  <r>
    <s v="DEW-553152"/>
    <n v="29"/>
    <n v="5"/>
    <n v="1936"/>
    <d v="1934-08-18T00:00:00"/>
    <n v="50.92"/>
    <n v="9.77"/>
    <x v="5"/>
    <n v="15"/>
    <n v="2"/>
    <n v="1937"/>
    <d v="1920-05-21T00:00:00"/>
    <n v="51.02"/>
    <n v="9.8800000000000008"/>
    <s v="Germany"/>
    <s v="DH"/>
    <s v="Dead"/>
    <n v="262"/>
    <n v="14"/>
    <n v="37"/>
  </r>
  <r>
    <s v="DEW-568491"/>
    <n v="24"/>
    <n v="5"/>
    <n v="1936"/>
    <d v="1929-08-18T00:00:00"/>
    <n v="52.37"/>
    <n v="10.77"/>
    <x v="5"/>
    <n v="1"/>
    <n v="2"/>
    <n v="1937"/>
    <d v="1906-05-22T00:00:00"/>
    <n v="52.35"/>
    <n v="10.78"/>
    <s v="Germany"/>
    <s v="DH"/>
    <s v="Dead"/>
    <n v="253"/>
    <n v="3"/>
    <n v="149"/>
  </r>
  <r>
    <s v="DEW-575496"/>
    <n v="30"/>
    <n v="5"/>
    <n v="1936"/>
    <d v="1935-08-18T00:00:00"/>
    <n v="52.3"/>
    <n v="11.42"/>
    <x v="5"/>
    <n v="19"/>
    <n v="10"/>
    <n v="1936"/>
    <d v="1925-01-17T00:00:00"/>
    <n v="52.32"/>
    <n v="11.35"/>
    <s v="Germany"/>
    <s v="DH"/>
    <s v="Dead"/>
    <n v="142"/>
    <n v="5"/>
    <n v="293"/>
  </r>
  <r>
    <s v="DEW-576489"/>
    <n v="27"/>
    <n v="5"/>
    <n v="1936"/>
    <d v="1932-08-17T00:00:00"/>
    <n v="50.68"/>
    <n v="8.85"/>
    <x v="5"/>
    <n v="27"/>
    <n v="8"/>
    <n v="1936"/>
    <d v="1932-11-17T00:00:00"/>
    <n v="50.68"/>
    <n v="8.8699999999999992"/>
    <s v="Germany"/>
    <s v="ND"/>
    <s v="Alive"/>
    <n v="92"/>
    <n v="2"/>
    <n v="91"/>
  </r>
  <r>
    <s v="DEW-579083"/>
    <n v="27"/>
    <n v="5"/>
    <n v="1936"/>
    <d v="1932-08-17T00:00:00"/>
    <n v="50.33"/>
    <n v="7.22"/>
    <x v="5"/>
    <n v="8"/>
    <n v="10"/>
    <n v="1937"/>
    <d v="1914-01-19T00:00:00"/>
    <n v="50.33"/>
    <n v="7.22"/>
    <s v="Germany"/>
    <s v="DH"/>
    <s v="Dead"/>
    <n v="499"/>
    <n v="0"/>
    <n v="0"/>
  </r>
  <r>
    <s v="DEW-579839"/>
    <n v="13"/>
    <n v="6"/>
    <n v="1936"/>
    <d v="1918-09-18T00:00:00"/>
    <n v="50.57"/>
    <n v="8.48"/>
    <x v="5"/>
    <n v="27"/>
    <n v="6"/>
    <n v="1939"/>
    <d v="1932-09-20T00:00:00"/>
    <n v="50.52"/>
    <n v="9.1300000000000008"/>
    <s v="Germany"/>
    <s v="PD"/>
    <s v="Dead"/>
    <n v="1109"/>
    <n v="47"/>
    <n v="97"/>
  </r>
  <r>
    <s v="DEW-580095"/>
    <n v="30"/>
    <n v="5"/>
    <n v="1936"/>
    <d v="1935-08-18T00:00:00"/>
    <n v="51.75"/>
    <n v="7.92"/>
    <x v="5"/>
    <n v="20"/>
    <n v="8"/>
    <n v="1936"/>
    <d v="1925-11-18T00:00:00"/>
    <n v="51.75"/>
    <n v="7.92"/>
    <s v="Germany"/>
    <s v="UU"/>
    <s v="Dead"/>
    <n v="82"/>
    <n v="0"/>
    <n v="0"/>
  </r>
  <r>
    <s v="DEW-582608"/>
    <n v="14"/>
    <n v="5"/>
    <n v="1936"/>
    <d v="1919-08-18T00:00:00"/>
    <n v="51"/>
    <n v="9.75"/>
    <x v="5"/>
    <n v="31"/>
    <n v="10"/>
    <n v="1937"/>
    <d v="1937-01-18T00:00:00"/>
    <n v="50.98"/>
    <n v="9.4700000000000006"/>
    <s v="Germany"/>
    <s v="DH"/>
    <s v="Dead"/>
    <n v="535"/>
    <n v="20"/>
    <n v="265"/>
  </r>
  <r>
    <s v="DKC-Z6604"/>
    <n v="9"/>
    <n v="5"/>
    <n v="1936"/>
    <d v="1914-08-18T00:00:00"/>
    <n v="55.68"/>
    <n v="12.53"/>
    <x v="3"/>
    <n v="6"/>
    <n v="4"/>
    <n v="1937"/>
    <d v="1911-07-20T00:00:00"/>
    <n v="55.68"/>
    <n v="12.5"/>
    <s v="Denmark"/>
    <s v="DH"/>
    <s v="Dead"/>
    <n v="332"/>
    <n v="3"/>
    <n v="270"/>
  </r>
  <r>
    <s v="DKS-S15201"/>
    <n v="23"/>
    <n v="5"/>
    <n v="1936"/>
    <d v="1928-08-17T00:00:00"/>
    <n v="55.32"/>
    <n v="10.53"/>
    <x v="3"/>
    <n v="2"/>
    <n v="8"/>
    <n v="1936"/>
    <d v="1907-11-18T00:00:00"/>
    <n v="55.3"/>
    <n v="10.48"/>
    <s v="Denmark"/>
    <s v="DH"/>
    <s v="Dead"/>
    <n v="71"/>
    <n v="4"/>
    <n v="240"/>
  </r>
  <r>
    <s v="GBT-RW7070"/>
    <n v="27"/>
    <n v="5"/>
    <n v="1936"/>
    <d v="1932-08-17T00:00:00"/>
    <n v="53.83"/>
    <n v="-1.78"/>
    <x v="4"/>
    <n v="4"/>
    <n v="4"/>
    <n v="1937"/>
    <d v="1909-07-20T00:00:00"/>
    <n v="53.83"/>
    <n v="-1.78"/>
    <s v="UK"/>
    <s v="RH"/>
    <s v="Dead"/>
    <n v="312"/>
    <n v="0"/>
    <n v="0"/>
  </r>
  <r>
    <s v="GBT-RW7076"/>
    <n v="27"/>
    <n v="5"/>
    <n v="1936"/>
    <d v="1932-08-17T00:00:00"/>
    <n v="53.83"/>
    <n v="-1.78"/>
    <x v="4"/>
    <n v="18"/>
    <n v="4"/>
    <n v="1937"/>
    <d v="1923-07-20T00:00:00"/>
    <n v="53.83"/>
    <n v="-1.78"/>
    <s v="UK"/>
    <s v="RH"/>
    <s v="Dead"/>
    <n v="326"/>
    <n v="0"/>
    <n v="0"/>
  </r>
  <r>
    <s v="GBT-RW7284"/>
    <n v="9"/>
    <n v="6"/>
    <n v="1936"/>
    <d v="1914-09-18T00:00:00"/>
    <n v="50.88"/>
    <n v="0.63"/>
    <x v="4"/>
    <n v="3"/>
    <n v="8"/>
    <n v="1936"/>
    <d v="1908-11-17T00:00:00"/>
    <n v="50.88"/>
    <n v="0.63"/>
    <s v="UK"/>
    <s v="UU"/>
    <s v="Dead"/>
    <n v="55"/>
    <n v="0"/>
    <n v="0"/>
  </r>
  <r>
    <s v="GBT-RX3342"/>
    <n v="10"/>
    <n v="6"/>
    <n v="1936"/>
    <d v="1915-09-18T00:00:00"/>
    <n v="54.83"/>
    <n v="-3.02"/>
    <x v="4"/>
    <n v="20"/>
    <n v="11"/>
    <n v="1938"/>
    <d v="1926-02-20T00:00:00"/>
    <n v="54.85"/>
    <n v="-3.05"/>
    <s v="UK"/>
    <s v="ND"/>
    <s v="Dead"/>
    <n v="893"/>
    <n v="3"/>
    <n v="311"/>
  </r>
  <r>
    <s v="HES-914591"/>
    <n v="9"/>
    <n v="5"/>
    <n v="1936"/>
    <d v="1914-08-18T00:00:00"/>
    <n v="46.2"/>
    <n v="6.12"/>
    <x v="8"/>
    <n v="26"/>
    <n v="9"/>
    <n v="1937"/>
    <d v="1931-12-20T00:00:00"/>
    <n v="46.22"/>
    <n v="6.08"/>
    <s v="Switzerland"/>
    <s v="DH"/>
    <s v="Dead"/>
    <n v="505"/>
    <n v="4"/>
    <n v="306"/>
  </r>
  <r>
    <s v="NOO-02051"/>
    <n v="16"/>
    <n v="6"/>
    <n v="1936"/>
    <d v="1921-09-18T00:00:00"/>
    <n v="59.15"/>
    <n v="11.77"/>
    <x v="7"/>
    <n v="16"/>
    <n v="12"/>
    <n v="1936"/>
    <d v="1922-03-20T00:00:00"/>
    <n v="59.15"/>
    <n v="11.77"/>
    <s v="Norway"/>
    <s v="DH"/>
    <s v="Dead"/>
    <n v="183"/>
    <n v="0"/>
    <n v="0"/>
  </r>
  <r>
    <s v="NOS-50001"/>
    <n v="4"/>
    <n v="6"/>
    <n v="1936"/>
    <d v="1909-09-18T00:00:00"/>
    <n v="61.6"/>
    <n v="5.05"/>
    <x v="7"/>
    <n v="30"/>
    <n v="9"/>
    <n v="1938"/>
    <d v="1935-12-21T00:00:00"/>
    <n v="61.6"/>
    <n v="5.05"/>
    <s v="Norway"/>
    <s v="UU"/>
    <s v="Unknown"/>
    <n v="848"/>
    <n v="0"/>
    <n v="0"/>
  </r>
  <r>
    <s v="SFH-B012246"/>
    <n v="29"/>
    <n v="6"/>
    <n v="1936"/>
    <d v="1934-09-18T00:00:00"/>
    <n v="61"/>
    <n v="30.1"/>
    <x v="1"/>
    <n v="14"/>
    <n v="11"/>
    <n v="1936"/>
    <d v="1920-02-18T00:00:00"/>
    <n v="61"/>
    <n v="30.1"/>
    <s v="Russia"/>
    <s v="UU"/>
    <s v="Dead"/>
    <n v="138"/>
    <n v="0"/>
    <n v="0"/>
  </r>
  <r>
    <s v="SFH-C018013"/>
    <n v="3"/>
    <n v="6"/>
    <n v="1936"/>
    <d v="1908-09-17T00:00:00"/>
    <n v="60.8"/>
    <n v="28.7"/>
    <x v="1"/>
    <n v="10"/>
    <n v="9"/>
    <n v="1936"/>
    <d v="1915-12-19T00:00:00"/>
    <n v="60.67"/>
    <n v="28.67"/>
    <s v="Russia"/>
    <s v="DH"/>
    <s v="Dead"/>
    <n v="99"/>
    <n v="15"/>
    <n v="187"/>
  </r>
  <r>
    <s v="SFH-C020828"/>
    <n v="2"/>
    <n v="6"/>
    <n v="1936"/>
    <d v="1907-09-18T00:00:00"/>
    <n v="62.3"/>
    <n v="27.1"/>
    <x v="1"/>
    <n v="5"/>
    <n v="9"/>
    <n v="1936"/>
    <d v="1910-12-19T00:00:00"/>
    <n v="62.3"/>
    <n v="27.1"/>
    <s v="Finland"/>
    <s v="HH"/>
    <s v="Dead"/>
    <n v="95"/>
    <n v="0"/>
    <n v="0"/>
  </r>
  <r>
    <s v="SFH-C020829"/>
    <n v="2"/>
    <n v="6"/>
    <n v="1936"/>
    <d v="1907-09-18T00:00:00"/>
    <n v="62.3"/>
    <n v="27.17"/>
    <x v="1"/>
    <n v="23"/>
    <n v="12"/>
    <n v="1936"/>
    <d v="1929-03-19T00:00:00"/>
    <n v="62.3"/>
    <n v="27.17"/>
    <s v="Finland"/>
    <s v="DH"/>
    <s v="Dead"/>
    <n v="204"/>
    <n v="0"/>
    <n v="0"/>
  </r>
  <r>
    <s v="SFH-C021733"/>
    <n v="17"/>
    <n v="6"/>
    <n v="1936"/>
    <d v="1922-09-18T00:00:00"/>
    <n v="60.8"/>
    <n v="26.8"/>
    <x v="1"/>
    <n v="21"/>
    <n v="6"/>
    <n v="1938"/>
    <d v="1926-09-20T00:00:00"/>
    <n v="60.8"/>
    <n v="26.7"/>
    <s v="Finland"/>
    <s v="DH"/>
    <s v="Dead"/>
    <n v="734"/>
    <n v="6"/>
    <n v="270"/>
  </r>
  <r>
    <s v="SFH-C022436"/>
    <n v="2"/>
    <n v="6"/>
    <n v="1936"/>
    <d v="1907-09-18T00:00:00"/>
    <n v="61.8"/>
    <n v="28.8"/>
    <x v="1"/>
    <n v="28"/>
    <n v="6"/>
    <n v="1938"/>
    <d v="1933-09-20T00:00:00"/>
    <n v="61.67"/>
    <n v="28.67"/>
    <s v="Finland"/>
    <s v="UU"/>
    <s v="Dead"/>
    <n v="756"/>
    <n v="17"/>
    <n v="206"/>
  </r>
  <r>
    <s v="SFH-C022444"/>
    <n v="14"/>
    <n v="6"/>
    <n v="1936"/>
    <d v="1919-09-18T00:00:00"/>
    <n v="61.8"/>
    <n v="29.1"/>
    <x v="1"/>
    <n v="3"/>
    <n v="3"/>
    <n v="1939"/>
    <d v="1908-06-20T00:00:00"/>
    <n v="61.9"/>
    <n v="29.2"/>
    <s v="Finland"/>
    <s v="DH"/>
    <s v="Dead"/>
    <n v="992"/>
    <n v="13"/>
    <n v="26"/>
  </r>
  <r>
    <s v="SFH-C024355"/>
    <n v="12"/>
    <n v="6"/>
    <n v="1936"/>
    <d v="1917-09-18T00:00:00"/>
    <n v="61.6"/>
    <n v="23.9"/>
    <x v="1"/>
    <n v="27"/>
    <n v="8"/>
    <n v="1936"/>
    <d v="1932-11-17T00:00:00"/>
    <n v="61.6"/>
    <n v="23.9"/>
    <s v="Finland"/>
    <s v="HH"/>
    <s v="Dead"/>
    <n v="76"/>
    <n v="0"/>
    <n v="0"/>
  </r>
  <r>
    <s v="SVG-C30231"/>
    <n v="5"/>
    <n v="6"/>
    <n v="1936"/>
    <d v="1910-09-18T00:00:00"/>
    <n v="57.65"/>
    <n v="12.88"/>
    <x v="9"/>
    <n v="15"/>
    <n v="9"/>
    <n v="1936"/>
    <d v="1920-12-18T00:00:00"/>
    <n v="57.65"/>
    <n v="12.88"/>
    <s v="Sweden"/>
    <s v="UU"/>
    <s v="Unknown"/>
    <n v="102"/>
    <n v="0"/>
    <n v="0"/>
  </r>
  <r>
    <s v="SVG-C30240"/>
    <n v="7"/>
    <n v="6"/>
    <n v="1936"/>
    <d v="1912-09-17T00:00:00"/>
    <n v="57.65"/>
    <n v="12.88"/>
    <x v="9"/>
    <n v="8"/>
    <n v="7"/>
    <n v="1936"/>
    <d v="1913-10-18T00:00:00"/>
    <n v="57.65"/>
    <n v="12.88"/>
    <s v="Sweden"/>
    <s v="UU"/>
    <s v="Unknown"/>
    <n v="31"/>
    <n v="0"/>
    <n v="0"/>
  </r>
  <r>
    <s v="SVG-C34592"/>
    <n v="5"/>
    <n v="6"/>
    <n v="1936"/>
    <d v="1910-09-18T00:00:00"/>
    <n v="56.82"/>
    <n v="12.73"/>
    <x v="9"/>
    <n v="16"/>
    <n v="9"/>
    <n v="1936"/>
    <d v="1921-12-19T00:00:00"/>
    <n v="56.82"/>
    <n v="12.73"/>
    <s v="Sweden"/>
    <s v="DH"/>
    <s v="Dead"/>
    <n v="103"/>
    <n v="0"/>
    <n v="0"/>
  </r>
  <r>
    <s v="SVG-C34599"/>
    <n v="4"/>
    <n v="6"/>
    <n v="1936"/>
    <d v="1909-09-18T00:00:00"/>
    <n v="56.82"/>
    <n v="12.73"/>
    <x v="9"/>
    <n v="6"/>
    <n v="3"/>
    <n v="1937"/>
    <d v="1911-06-19T00:00:00"/>
    <n v="56.73"/>
    <n v="12.73"/>
    <s v="Sweden"/>
    <s v="RH"/>
    <s v="Dead"/>
    <n v="275"/>
    <n v="10"/>
    <n v="181"/>
  </r>
  <r>
    <s v="SVR-U1504"/>
    <n v="25"/>
    <n v="5"/>
    <n v="1936"/>
    <d v="1930-08-18T00:00:00"/>
    <n v="60.82"/>
    <n v="15.8"/>
    <x v="9"/>
    <n v="12"/>
    <n v="8"/>
    <n v="1936"/>
    <d v="1917-11-18T00:00:00"/>
    <n v="60.82"/>
    <n v="15.8"/>
    <s v="Sweden"/>
    <s v="DH"/>
    <s v="Dead"/>
    <n v="79"/>
    <n v="0"/>
    <n v="0"/>
  </r>
  <r>
    <s v="SVR-X1165"/>
    <n v="12"/>
    <n v="6"/>
    <n v="1936"/>
    <d v="1917-09-18T00:00:00"/>
    <n v="59.62"/>
    <n v="17.850000000000001"/>
    <x v="9"/>
    <n v="7"/>
    <n v="8"/>
    <n v="1936"/>
    <d v="1912-11-17T00:00:00"/>
    <n v="59.62"/>
    <n v="17.850000000000001"/>
    <s v="Sweden"/>
    <s v="DH"/>
    <s v="Dead"/>
    <n v="56"/>
    <n v="0"/>
    <n v="0"/>
  </r>
  <r>
    <s v="SVR-X413"/>
    <n v="19"/>
    <n v="7"/>
    <n v="1936"/>
    <d v="1924-10-17T00:00:00"/>
    <n v="57.17"/>
    <n v="15.28"/>
    <x v="9"/>
    <n v="4"/>
    <n v="1"/>
    <n v="1938"/>
    <d v="1909-04-21T00:00:00"/>
    <n v="57.13"/>
    <n v="15.13"/>
    <s v="Sweden"/>
    <s v="DH"/>
    <s v="Dead"/>
    <n v="534"/>
    <n v="10"/>
    <n v="248"/>
  </r>
  <r>
    <s v="BLB-E7064"/>
    <n v="20"/>
    <n v="5"/>
    <n v="1937"/>
    <d v="1925-08-19T00:00:00"/>
    <n v="51.42"/>
    <n v="5"/>
    <x v="10"/>
    <n v="5"/>
    <n v="5"/>
    <n v="1938"/>
    <d v="1910-08-20T00:00:00"/>
    <n v="51.42"/>
    <n v="5"/>
    <s v="Belgium"/>
    <s v="DH"/>
    <s v="Dead"/>
    <n v="350"/>
    <n v="0"/>
    <n v="0"/>
  </r>
  <r>
    <s v="DEW-563733"/>
    <n v="29"/>
    <n v="5"/>
    <n v="1937"/>
    <d v="1934-08-19T00:00:00"/>
    <n v="51.58"/>
    <n v="11.8"/>
    <x v="5"/>
    <n v="20"/>
    <n v="3"/>
    <n v="1938"/>
    <d v="1925-06-20T00:00:00"/>
    <n v="51.58"/>
    <n v="11.8"/>
    <s v="Germany"/>
    <s v="UU"/>
    <s v="Dead"/>
    <n v="295"/>
    <n v="0"/>
    <n v="0"/>
  </r>
  <r>
    <s v="DEW-585822"/>
    <n v="23"/>
    <n v="5"/>
    <n v="1937"/>
    <d v="1928-08-18T00:00:00"/>
    <n v="53.75"/>
    <n v="9.57"/>
    <x v="5"/>
    <n v="11"/>
    <n v="9"/>
    <n v="1938"/>
    <d v="1916-12-20T00:00:00"/>
    <n v="53.77"/>
    <n v="9.67"/>
    <s v="Germany"/>
    <s v="RH"/>
    <s v="Alive"/>
    <n v="476"/>
    <n v="7"/>
    <n v="75"/>
  </r>
  <r>
    <s v="DEW-590134"/>
    <n v="26"/>
    <n v="5"/>
    <n v="1937"/>
    <d v="1931-08-19T00:00:00"/>
    <n v="52.4"/>
    <n v="8.1"/>
    <x v="5"/>
    <n v="23"/>
    <n v="4"/>
    <n v="1939"/>
    <d v="1928-07-21T00:00:00"/>
    <n v="52.28"/>
    <n v="8.0500000000000007"/>
    <s v="Germany"/>
    <s v="DH"/>
    <s v="Dead"/>
    <n v="697"/>
    <n v="14"/>
    <n v="195"/>
  </r>
  <r>
    <s v="DEW-595204"/>
    <n v="23"/>
    <n v="5"/>
    <n v="1937"/>
    <d v="1928-08-18T00:00:00"/>
    <n v="53.87"/>
    <n v="9.8800000000000008"/>
    <x v="5"/>
    <n v="3"/>
    <n v="9"/>
    <n v="1937"/>
    <d v="1908-12-19T00:00:00"/>
    <n v="53.87"/>
    <n v="9.8800000000000008"/>
    <s v="Germany"/>
    <s v="AH"/>
    <s v="Dead"/>
    <n v="103"/>
    <n v="0"/>
    <n v="0"/>
  </r>
  <r>
    <s v="DEW-595206"/>
    <n v="23"/>
    <n v="5"/>
    <n v="1937"/>
    <d v="1928-08-18T00:00:00"/>
    <n v="53.87"/>
    <n v="9.8800000000000008"/>
    <x v="5"/>
    <n v="20"/>
    <n v="12"/>
    <n v="1937"/>
    <d v="1926-03-21T00:00:00"/>
    <n v="53.97"/>
    <n v="9.7799999999999994"/>
    <s v="Germany"/>
    <s v="DH"/>
    <s v="Dead"/>
    <n v="211"/>
    <n v="13"/>
    <n v="330"/>
  </r>
  <r>
    <s v="DEW-595207"/>
    <n v="23"/>
    <n v="5"/>
    <n v="1937"/>
    <d v="1928-08-18T00:00:00"/>
    <n v="53.87"/>
    <n v="9.8800000000000008"/>
    <x v="5"/>
    <n v="10"/>
    <n v="7"/>
    <n v="1938"/>
    <d v="1915-10-20T00:00:00"/>
    <n v="53.83"/>
    <n v="9.9700000000000006"/>
    <s v="Germany"/>
    <s v="DH"/>
    <s v="Dead"/>
    <n v="413"/>
    <n v="7"/>
    <n v="125"/>
  </r>
  <r>
    <s v="DEW-6032495"/>
    <n v="22"/>
    <n v="5"/>
    <n v="1937"/>
    <d v="1927-08-19T00:00:00"/>
    <n v="51.42"/>
    <n v="12"/>
    <x v="5"/>
    <n v="21"/>
    <n v="4"/>
    <n v="1938"/>
    <d v="1926-07-21T00:00:00"/>
    <n v="51.25"/>
    <n v="12.03"/>
    <s v="Germany"/>
    <s v="DH"/>
    <s v="Dead"/>
    <n v="334"/>
    <n v="19"/>
    <n v="173"/>
  </r>
  <r>
    <s v="DKC-Z9813"/>
    <n v="9"/>
    <n v="5"/>
    <n v="1937"/>
    <d v="1914-08-19T00:00:00"/>
    <n v="55.68"/>
    <n v="12.53"/>
    <x v="3"/>
    <n v="5"/>
    <n v="9"/>
    <n v="1937"/>
    <d v="1910-12-20T00:00:00"/>
    <n v="55.68"/>
    <n v="12.57"/>
    <s v="Denmark"/>
    <s v="UU"/>
    <s v="Dead"/>
    <n v="119"/>
    <n v="3"/>
    <n v="91"/>
  </r>
  <r>
    <s v="DKC-Z9818"/>
    <n v="23"/>
    <n v="5"/>
    <n v="1937"/>
    <d v="1928-08-18T00:00:00"/>
    <n v="55.68"/>
    <n v="12.53"/>
    <x v="3"/>
    <n v="26"/>
    <n v="6"/>
    <n v="1937"/>
    <d v="1931-09-19T00:00:00"/>
    <n v="55.68"/>
    <n v="12.5"/>
    <s v="Denmark"/>
    <s v="UU"/>
    <s v="Dead"/>
    <n v="34"/>
    <n v="3"/>
    <n v="270"/>
  </r>
  <r>
    <s v="DKS-A11737"/>
    <n v="1"/>
    <n v="6"/>
    <n v="1937"/>
    <d v="1906-09-19T00:00:00"/>
    <n v="55.5"/>
    <n v="9.4700000000000006"/>
    <x v="3"/>
    <n v="15"/>
    <n v="6"/>
    <n v="1938"/>
    <d v="1920-09-19T00:00:00"/>
    <n v="55.5"/>
    <n v="9.4700000000000006"/>
    <s v="Denmark"/>
    <s v="PD"/>
    <s v="Dead"/>
    <n v="379"/>
    <n v="0"/>
    <n v="0"/>
  </r>
  <r>
    <s v="DKS-X1724"/>
    <n v="24"/>
    <n v="5"/>
    <n v="1937"/>
    <d v="1929-08-19T00:00:00"/>
    <n v="55.57"/>
    <n v="9.35"/>
    <x v="3"/>
    <n v="15"/>
    <n v="6"/>
    <n v="1937"/>
    <d v="1920-09-18T00:00:00"/>
    <n v="55.57"/>
    <n v="9.35"/>
    <s v="Denmark"/>
    <s v="DH"/>
    <s v="Dead"/>
    <n v="22"/>
    <n v="0"/>
    <n v="0"/>
  </r>
  <r>
    <s v="GBT-RX9047"/>
    <n v="19"/>
    <n v="6"/>
    <n v="1937"/>
    <d v="1924-09-18T00:00:00"/>
    <n v="52.53"/>
    <n v="-4.05"/>
    <x v="4"/>
    <n v="15"/>
    <n v="1"/>
    <n v="1938"/>
    <d v="1920-04-21T00:00:00"/>
    <n v="52.53"/>
    <n v="-4.05"/>
    <s v="UK"/>
    <s v="UU"/>
    <s v="Dead"/>
    <n v="210"/>
    <n v="0"/>
    <n v="0"/>
  </r>
  <r>
    <s v="NOO-04474"/>
    <n v="2"/>
    <n v="7"/>
    <n v="1937"/>
    <d v="1907-10-19T00:00:00"/>
    <n v="59.95"/>
    <n v="11.02"/>
    <x v="7"/>
    <n v="31"/>
    <n v="12"/>
    <n v="1937"/>
    <d v="1937-03-20T00:00:00"/>
    <n v="59.95"/>
    <n v="11.02"/>
    <s v="Norway"/>
    <s v="DH"/>
    <s v="Dead"/>
    <n v="182"/>
    <n v="0"/>
    <n v="0"/>
  </r>
  <r>
    <s v="NOO-05943"/>
    <n v="12"/>
    <n v="6"/>
    <n v="1937"/>
    <d v="1917-09-19T00:00:00"/>
    <n v="58.45"/>
    <n v="6.13"/>
    <x v="7"/>
    <n v="7"/>
    <n v="6"/>
    <n v="1952"/>
    <d v="1912-10-03T00:00:00"/>
    <n v="58.45"/>
    <n v="6.13"/>
    <s v="Norway"/>
    <s v="UU"/>
    <s v="Dead"/>
    <n v="5474"/>
    <n v="0"/>
    <n v="0"/>
  </r>
  <r>
    <s v="SFH-C018067"/>
    <n v="15"/>
    <n v="6"/>
    <n v="1937"/>
    <d v="1920-09-18T00:00:00"/>
    <n v="60.8"/>
    <n v="28.7"/>
    <x v="1"/>
    <n v="12"/>
    <n v="1"/>
    <n v="1938"/>
    <d v="1917-04-21T00:00:00"/>
    <n v="60.5"/>
    <n v="30"/>
    <s v="Russia"/>
    <s v="DH"/>
    <s v="Dead"/>
    <n v="211"/>
    <n v="79"/>
    <n v="116"/>
  </r>
  <r>
    <s v="SFH-C018076"/>
    <n v="27"/>
    <n v="5"/>
    <n v="1937"/>
    <d v="1932-08-18T00:00:00"/>
    <n v="60.8"/>
    <n v="28.7"/>
    <x v="1"/>
    <n v="20"/>
    <n v="7"/>
    <n v="1937"/>
    <d v="1925-10-19T00:00:00"/>
    <n v="60.8"/>
    <n v="28.7"/>
    <s v="Russia"/>
    <s v="RH"/>
    <s v="Alive"/>
    <n v="54"/>
    <n v="0"/>
    <n v="0"/>
  </r>
  <r>
    <s v="SFH-C020887"/>
    <n v="18"/>
    <n v="6"/>
    <n v="1937"/>
    <d v="1923-09-19T00:00:00"/>
    <n v="62.3"/>
    <n v="27.17"/>
    <x v="1"/>
    <n v="5"/>
    <n v="8"/>
    <n v="1937"/>
    <d v="1910-11-19T00:00:00"/>
    <n v="62.3"/>
    <n v="27.17"/>
    <s v="Finland"/>
    <s v="UU"/>
    <s v="Dead"/>
    <n v="48"/>
    <n v="0"/>
    <n v="0"/>
  </r>
  <r>
    <s v="SFH-C021418"/>
    <n v="7"/>
    <n v="6"/>
    <n v="1937"/>
    <d v="1912-09-18T00:00:00"/>
    <n v="60.57"/>
    <n v="25.15"/>
    <x v="1"/>
    <n v="15"/>
    <n v="11"/>
    <n v="1937"/>
    <d v="1921-02-18T00:00:00"/>
    <n v="60.57"/>
    <n v="25.15"/>
    <s v="Finland"/>
    <s v="DH"/>
    <s v="Dead"/>
    <n v="161"/>
    <n v="0"/>
    <n v="0"/>
  </r>
  <r>
    <s v="SFH-C026266"/>
    <n v="16"/>
    <n v="6"/>
    <n v="1937"/>
    <d v="1921-09-19T00:00:00"/>
    <n v="62.8"/>
    <n v="26.2"/>
    <x v="1"/>
    <n v="10"/>
    <n v="8"/>
    <n v="1937"/>
    <d v="1915-11-19T00:00:00"/>
    <n v="62.5"/>
    <n v="26.2"/>
    <s v="Finland"/>
    <s v="DH"/>
    <s v="Dead"/>
    <n v="55"/>
    <n v="34"/>
    <n v="181"/>
  </r>
  <r>
    <s v="SFH-C026288"/>
    <n v="12"/>
    <n v="6"/>
    <n v="1937"/>
    <d v="1917-09-19T00:00:00"/>
    <n v="61.1"/>
    <n v="21.5"/>
    <x v="1"/>
    <n v="13"/>
    <n v="4"/>
    <n v="1938"/>
    <d v="1918-07-21T00:00:00"/>
    <n v="61"/>
    <n v="21.5"/>
    <s v="Finland"/>
    <s v="HH"/>
    <s v="Dead"/>
    <n v="305"/>
    <n v="12"/>
    <n v="181"/>
  </r>
  <r>
    <s v="SVG-C26532"/>
    <n v="25"/>
    <n v="5"/>
    <n v="1937"/>
    <d v="1930-08-19T00:00:00"/>
    <n v="56.02"/>
    <n v="12.95"/>
    <x v="9"/>
    <n v="15"/>
    <n v="6"/>
    <n v="1939"/>
    <d v="1920-09-20T00:00:00"/>
    <n v="55.85"/>
    <n v="13.42"/>
    <s v="Sweden"/>
    <s v="DH"/>
    <s v="Dead"/>
    <n v="751"/>
    <n v="35"/>
    <n v="123"/>
  </r>
  <r>
    <s v="SVR-U1862"/>
    <n v="31"/>
    <n v="5"/>
    <n v="1937"/>
    <d v="1936-08-18T00:00:00"/>
    <n v="59.53"/>
    <n v="18.649999999999999"/>
    <x v="9"/>
    <n v="19"/>
    <n v="11"/>
    <n v="1937"/>
    <d v="1925-02-18T00:00:00"/>
    <n v="59.32"/>
    <n v="18.47"/>
    <s v="Sweden"/>
    <s v="DH"/>
    <s v="Dead"/>
    <n v="172"/>
    <n v="27"/>
    <n v="204"/>
  </r>
  <r>
    <s v="SVR-U1863"/>
    <n v="31"/>
    <n v="5"/>
    <n v="1937"/>
    <d v="1936-08-18T00:00:00"/>
    <n v="59.53"/>
    <n v="18.649999999999999"/>
    <x v="9"/>
    <n v="9"/>
    <n v="12"/>
    <n v="1937"/>
    <d v="1915-03-21T00:00:00"/>
    <n v="59.32"/>
    <n v="18.47"/>
    <s v="Sweden"/>
    <s v="DH"/>
    <s v="Dead"/>
    <n v="192"/>
    <n v="27"/>
    <n v="204"/>
  </r>
  <r>
    <s v="SVR-X1199"/>
    <n v="9"/>
    <n v="6"/>
    <n v="1937"/>
    <d v="1914-09-19T00:00:00"/>
    <n v="59.62"/>
    <n v="17.850000000000001"/>
    <x v="9"/>
    <n v="9"/>
    <n v="7"/>
    <n v="1937"/>
    <d v="1914-10-19T00:00:00"/>
    <n v="59.62"/>
    <n v="17.850000000000001"/>
    <s v="Sweden"/>
    <s v="UU"/>
    <s v="Unknown"/>
    <n v="30"/>
    <n v="0"/>
    <n v="0"/>
  </r>
  <r>
    <s v="SVR-X1200"/>
    <n v="9"/>
    <n v="6"/>
    <n v="1937"/>
    <d v="1914-09-19T00:00:00"/>
    <n v="59.62"/>
    <n v="17.850000000000001"/>
    <x v="9"/>
    <n v="25"/>
    <n v="8"/>
    <n v="1937"/>
    <d v="1930-11-19T00:00:00"/>
    <n v="59.62"/>
    <n v="17.850000000000001"/>
    <s v="Sweden"/>
    <s v="DH"/>
    <s v="Dead"/>
    <n v="77"/>
    <n v="0"/>
    <n v="0"/>
  </r>
  <r>
    <s v="SVR-X2501"/>
    <n v="9"/>
    <n v="6"/>
    <n v="1937"/>
    <d v="1914-09-19T00:00:00"/>
    <n v="59.62"/>
    <n v="17.850000000000001"/>
    <x v="9"/>
    <n v="9"/>
    <n v="7"/>
    <n v="1937"/>
    <d v="1914-10-19T00:00:00"/>
    <n v="59.62"/>
    <n v="17.850000000000001"/>
    <s v="Sweden"/>
    <s v="UU"/>
    <s v="Unknown"/>
    <n v="30"/>
    <n v="0"/>
    <n v="0"/>
  </r>
  <r>
    <s v="BLB-5C3846"/>
    <n v="27"/>
    <n v="5"/>
    <n v="1938"/>
    <d v="1932-08-19T00:00:00"/>
    <n v="50.05"/>
    <n v="4.5"/>
    <x v="10"/>
    <n v="25"/>
    <n v="7"/>
    <n v="1938"/>
    <d v="1930-10-20T00:00:00"/>
    <n v="50.05"/>
    <n v="4.5"/>
    <s v="Belgium"/>
    <s v="UU"/>
    <s v="Alive"/>
    <n v="59"/>
    <n v="0"/>
    <n v="0"/>
  </r>
  <r>
    <s v="DEW-568505"/>
    <n v="9"/>
    <n v="5"/>
    <n v="1938"/>
    <d v="1914-08-20T00:00:00"/>
    <n v="52.37"/>
    <n v="10.77"/>
    <x v="5"/>
    <n v="10"/>
    <n v="12"/>
    <n v="1938"/>
    <d v="1916-03-21T00:00:00"/>
    <n v="52.33"/>
    <n v="10.8"/>
    <s v="Germany"/>
    <s v="DH"/>
    <s v="Dead"/>
    <n v="215"/>
    <n v="5"/>
    <n v="149"/>
  </r>
  <r>
    <s v="DEW-594195"/>
    <n v="11"/>
    <n v="5"/>
    <n v="1938"/>
    <d v="1916-08-19T00:00:00"/>
    <n v="50.08"/>
    <n v="7.45"/>
    <x v="5"/>
    <n v="4"/>
    <n v="3"/>
    <n v="1939"/>
    <d v="1909-06-21T00:00:00"/>
    <n v="50.18"/>
    <n v="7.3"/>
    <s v="Germany"/>
    <s v="UU"/>
    <s v="Dead"/>
    <n v="297"/>
    <n v="16"/>
    <n v="317"/>
  </r>
  <r>
    <s v="DKC-Z1633"/>
    <n v="16"/>
    <n v="6"/>
    <n v="1938"/>
    <d v="1921-09-20T00:00:00"/>
    <n v="55.65"/>
    <n v="12.42"/>
    <x v="3"/>
    <n v="23"/>
    <n v="8"/>
    <n v="1938"/>
    <d v="1928-11-19T00:00:00"/>
    <n v="55.65"/>
    <n v="12.42"/>
    <s v="Denmark"/>
    <s v="UU"/>
    <s v="Unknown"/>
    <n v="68"/>
    <n v="0"/>
    <n v="0"/>
  </r>
  <r>
    <s v="DKS-S18176"/>
    <n v="12"/>
    <n v="6"/>
    <n v="1938"/>
    <d v="1917-09-20T00:00:00"/>
    <n v="55.83"/>
    <n v="12.53"/>
    <x v="3"/>
    <n v="28"/>
    <n v="4"/>
    <n v="1946"/>
    <d v="1933-07-29T00:00:00"/>
    <n v="55.83"/>
    <n v="12.53"/>
    <s v="Denmark"/>
    <s v="UU"/>
    <s v="Dead"/>
    <n v="2877"/>
    <n v="0"/>
    <n v="0"/>
  </r>
  <r>
    <s v="GBT-303999"/>
    <n v="8"/>
    <n v="5"/>
    <n v="1938"/>
    <d v="1913-08-20T00:00:00"/>
    <n v="54.4"/>
    <n v="-4.45"/>
    <x v="4"/>
    <n v="20"/>
    <n v="7"/>
    <n v="1941"/>
    <d v="1925-10-23T00:00:00"/>
    <n v="54.4"/>
    <n v="-4.45"/>
    <s v="UK"/>
    <s v="UU"/>
    <s v="Dead"/>
    <n v="1169"/>
    <n v="0"/>
    <n v="0"/>
  </r>
  <r>
    <s v="GBT-305356"/>
    <n v="22"/>
    <n v="5"/>
    <n v="1938"/>
    <d v="1927-08-20T00:00:00"/>
    <n v="52.02"/>
    <n v="-1.48"/>
    <x v="4"/>
    <n v="15"/>
    <n v="7"/>
    <n v="1938"/>
    <d v="1920-10-19T00:00:00"/>
    <n v="52.02"/>
    <n v="-1.48"/>
    <s v="UK"/>
    <s v="UU"/>
    <s v="Dead"/>
    <n v="54"/>
    <n v="0"/>
    <n v="0"/>
  </r>
  <r>
    <s v="GBT-RW7306"/>
    <n v="29"/>
    <n v="5"/>
    <n v="1938"/>
    <d v="1934-08-20T00:00:00"/>
    <n v="50.92"/>
    <n v="0.98"/>
    <x v="4"/>
    <n v="11"/>
    <n v="7"/>
    <n v="1938"/>
    <d v="1916-10-19T00:00:00"/>
    <n v="50.92"/>
    <n v="0.98"/>
    <s v="UK"/>
    <s v="UU"/>
    <s v="Unknown"/>
    <n v="43"/>
    <n v="0"/>
    <n v="0"/>
  </r>
  <r>
    <s v="GBT-RW7308"/>
    <n v="29"/>
    <n v="5"/>
    <n v="1938"/>
    <d v="1934-08-20T00:00:00"/>
    <n v="50.92"/>
    <n v="0.98"/>
    <x v="4"/>
    <n v="10"/>
    <n v="7"/>
    <n v="1938"/>
    <d v="1915-10-20T00:00:00"/>
    <n v="50.92"/>
    <n v="0.98"/>
    <s v="UK"/>
    <s v="UU"/>
    <s v="Unknown"/>
    <n v="42"/>
    <n v="0"/>
    <n v="0"/>
  </r>
  <r>
    <s v="NOO-010971"/>
    <n v="11"/>
    <n v="6"/>
    <n v="1938"/>
    <d v="1916-09-19T00:00:00"/>
    <n v="59.92"/>
    <n v="11.08"/>
    <x v="7"/>
    <n v="2"/>
    <n v="7"/>
    <n v="1938"/>
    <d v="1907-10-20T00:00:00"/>
    <n v="59.92"/>
    <n v="11.08"/>
    <s v="Norway"/>
    <s v="UU"/>
    <s v="Dead"/>
    <n v="21"/>
    <n v="0"/>
    <n v="0"/>
  </r>
  <r>
    <s v="PLG-D20958"/>
    <n v="13"/>
    <n v="7"/>
    <n v="1938"/>
    <d v="1918-10-20T00:00:00"/>
    <n v="48.83"/>
    <n v="24.53"/>
    <x v="13"/>
    <n v="10"/>
    <n v="12"/>
    <n v="1938"/>
    <d v="1916-03-21T00:00:00"/>
    <n v="48.83"/>
    <n v="24.53"/>
    <s v="Ukraine"/>
    <s v="UU"/>
    <s v="Dead"/>
    <n v="150"/>
    <n v="0"/>
    <n v="0"/>
  </r>
  <r>
    <s v="PLG-D23775"/>
    <n v="11"/>
    <n v="6"/>
    <n v="1938"/>
    <d v="1916-09-19T00:00:00"/>
    <n v="52.43"/>
    <n v="21.92"/>
    <x v="11"/>
    <n v="4"/>
    <n v="10"/>
    <n v="1938"/>
    <d v="1910-01-20T00:00:00"/>
    <n v="52.43"/>
    <n v="21.92"/>
    <s v="Poland"/>
    <s v="UU"/>
    <s v="Dead"/>
    <n v="115"/>
    <n v="0"/>
    <n v="0"/>
  </r>
  <r>
    <s v="SFH-C020966"/>
    <n v="19"/>
    <n v="6"/>
    <n v="1938"/>
    <d v="1924-09-19T00:00:00"/>
    <n v="63.9"/>
    <n v="24.7"/>
    <x v="1"/>
    <n v="8"/>
    <n v="4"/>
    <n v="1940"/>
    <d v="1913-07-23T00:00:00"/>
    <n v="63.9"/>
    <n v="24.7"/>
    <s v="Finland"/>
    <s v="DH"/>
    <s v="Dead"/>
    <n v="659"/>
    <n v="0"/>
    <n v="0"/>
  </r>
  <r>
    <s v="SFH-C030278"/>
    <n v="3"/>
    <n v="6"/>
    <n v="1938"/>
    <d v="1908-09-19T00:00:00"/>
    <n v="60.8"/>
    <n v="29"/>
    <x v="1"/>
    <n v="26"/>
    <n v="4"/>
    <n v="1939"/>
    <d v="1931-07-22T00:00:00"/>
    <n v="60.67"/>
    <n v="29"/>
    <s v="Russia"/>
    <s v="DH"/>
    <s v="Dead"/>
    <n v="327"/>
    <n v="15"/>
    <n v="181"/>
  </r>
  <r>
    <s v="SVG-C4356"/>
    <n v="6"/>
    <n v="6"/>
    <n v="1938"/>
    <d v="1911-09-20T00:00:00"/>
    <n v="65.75"/>
    <n v="15.17"/>
    <x v="9"/>
    <n v="12"/>
    <n v="4"/>
    <n v="1939"/>
    <d v="1917-07-22T00:00:00"/>
    <n v="65.819999999999993"/>
    <n v="15.67"/>
    <s v="Sweden"/>
    <s v="DH"/>
    <s v="Dead"/>
    <n v="310"/>
    <n v="24"/>
    <n v="72"/>
  </r>
  <r>
    <s v="CZP-C11242"/>
    <n v="9"/>
    <n v="6"/>
    <n v="1939"/>
    <d v="1914-09-21T00:00:00"/>
    <n v="50.62"/>
    <n v="15.57"/>
    <x v="12"/>
    <n v="20"/>
    <n v="6"/>
    <n v="1939"/>
    <d v="1925-09-21T00:00:00"/>
    <n v="50.67"/>
    <n v="15.35"/>
    <s v="Czech Republic"/>
    <s v="UU"/>
    <s v="Dead"/>
    <n v="11"/>
    <n v="17"/>
    <n v="290"/>
  </r>
  <r>
    <s v="DEW-568509"/>
    <n v="7"/>
    <n v="6"/>
    <n v="1939"/>
    <d v="1912-09-20T00:00:00"/>
    <n v="52.37"/>
    <n v="10.77"/>
    <x v="5"/>
    <n v="21"/>
    <n v="9"/>
    <n v="1940"/>
    <d v="1926-12-23T00:00:00"/>
    <n v="52.37"/>
    <n v="10.72"/>
    <s v="Germany"/>
    <s v="DH"/>
    <s v="Dead"/>
    <n v="472"/>
    <n v="4"/>
    <n v="270"/>
  </r>
  <r>
    <s v="DEW-579230"/>
    <n v="11"/>
    <n v="6"/>
    <n v="1939"/>
    <d v="1916-09-20T00:00:00"/>
    <n v="51.52"/>
    <n v="11.95"/>
    <x v="5"/>
    <n v="30"/>
    <n v="4"/>
    <n v="1940"/>
    <d v="1935-07-23T00:00:00"/>
    <n v="51.55"/>
    <n v="11.92"/>
    <s v="Germany"/>
    <s v="DH"/>
    <s v="Dead"/>
    <n v="324"/>
    <n v="5"/>
    <n v="329"/>
  </r>
  <r>
    <s v="DKS-S14353"/>
    <n v="25"/>
    <n v="5"/>
    <n v="1939"/>
    <d v="1930-08-21T00:00:00"/>
    <n v="55.97"/>
    <n v="10.15"/>
    <x v="3"/>
    <n v="22"/>
    <n v="6"/>
    <n v="1939"/>
    <d v="1927-09-21T00:00:00"/>
    <n v="55.97"/>
    <n v="10.15"/>
    <s v="Denmark"/>
    <s v="PD"/>
    <s v="Dead"/>
    <n v="28"/>
    <n v="0"/>
    <n v="0"/>
  </r>
  <r>
    <s v="DKS-S18534"/>
    <n v="1"/>
    <n v="6"/>
    <n v="1939"/>
    <d v="1906-09-21T00:00:00"/>
    <n v="55.57"/>
    <n v="9.5500000000000007"/>
    <x v="3"/>
    <n v="1"/>
    <n v="8"/>
    <n v="1943"/>
    <d v="1906-11-25T00:00:00"/>
    <n v="55.62"/>
    <n v="9.67"/>
    <s v="Denmark"/>
    <s v="DH"/>
    <s v="Dead"/>
    <n v="1522"/>
    <n v="10"/>
    <n v="53"/>
  </r>
  <r>
    <s v="DKS-X10073"/>
    <n v="9"/>
    <n v="5"/>
    <n v="1939"/>
    <d v="1914-08-21T00:00:00"/>
    <n v="55.97"/>
    <n v="10.15"/>
    <x v="3"/>
    <n v="20"/>
    <n v="6"/>
    <n v="1940"/>
    <d v="1925-09-22T00:00:00"/>
    <n v="56"/>
    <n v="10.27"/>
    <s v="Denmark"/>
    <s v="UU"/>
    <s v="Dead"/>
    <n v="408"/>
    <n v="9"/>
    <n v="63"/>
  </r>
  <r>
    <s v="DKS-X10078"/>
    <n v="10"/>
    <n v="5"/>
    <n v="1939"/>
    <d v="1915-08-21T00:00:00"/>
    <n v="56"/>
    <n v="10.199999999999999"/>
    <x v="3"/>
    <n v="6"/>
    <n v="10"/>
    <n v="1940"/>
    <d v="1912-01-22T00:00:00"/>
    <n v="55.93"/>
    <n v="10.15"/>
    <s v="Denmark"/>
    <s v="DH"/>
    <s v="Dead"/>
    <n v="515"/>
    <n v="9"/>
    <n v="203"/>
  </r>
  <r>
    <s v="GBT-311221"/>
    <n v="19"/>
    <n v="5"/>
    <n v="1939"/>
    <d v="1924-08-20T00:00:00"/>
    <n v="50.87"/>
    <n v="0.02"/>
    <x v="4"/>
    <n v="7"/>
    <n v="1"/>
    <n v="1941"/>
    <d v="1912-04-24T00:00:00"/>
    <n v="50.9"/>
    <n v="0.18"/>
    <s v="UK"/>
    <s v="DH"/>
    <s v="Dead"/>
    <n v="599"/>
    <n v="13"/>
    <n v="73"/>
  </r>
  <r>
    <s v="GBT-311625"/>
    <n v="22"/>
    <n v="5"/>
    <n v="1939"/>
    <d v="1927-08-21T00:00:00"/>
    <n v="52.03"/>
    <n v="-1.48"/>
    <x v="4"/>
    <n v="31"/>
    <n v="3"/>
    <n v="1940"/>
    <d v="1936-06-21T00:00:00"/>
    <n v="52.03"/>
    <n v="-1.48"/>
    <s v="UK"/>
    <s v="UU"/>
    <s v="Unknown"/>
    <n v="314"/>
    <n v="0"/>
    <n v="0"/>
  </r>
  <r>
    <s v="GBT-312207"/>
    <n v="20"/>
    <n v="5"/>
    <n v="1939"/>
    <d v="1925-08-21T00:00:00"/>
    <n v="52.42"/>
    <n v="-2.52"/>
    <x v="4"/>
    <n v="1"/>
    <n v="2"/>
    <n v="1940"/>
    <d v="1906-05-25T00:00:00"/>
    <n v="52.45"/>
    <n v="-2.48"/>
    <s v="UK"/>
    <s v="ND"/>
    <s v="Dead"/>
    <n v="257"/>
    <n v="5"/>
    <n v="32"/>
  </r>
  <r>
    <s v="PLG-D25450"/>
    <n v="6"/>
    <n v="7"/>
    <n v="1939"/>
    <d v="1911-10-21T00:00:00"/>
    <n v="48.83"/>
    <n v="24.53"/>
    <x v="13"/>
    <n v="13"/>
    <n v="7"/>
    <n v="1939"/>
    <d v="1918-10-21T00:00:00"/>
    <n v="48.83"/>
    <n v="24.53"/>
    <s v="Ukraine"/>
    <s v="RH"/>
    <s v="Alive"/>
    <n v="7"/>
    <n v="0"/>
    <n v="0"/>
  </r>
  <r>
    <s v="PLG-D28708"/>
    <n v="1"/>
    <n v="6"/>
    <n v="1939"/>
    <d v="1906-09-21T00:00:00"/>
    <n v="50.6"/>
    <n v="26.33"/>
    <x v="13"/>
    <n v="15"/>
    <n v="6"/>
    <n v="1939"/>
    <d v="1920-09-20T00:00:00"/>
    <n v="50.6"/>
    <n v="26.33"/>
    <s v="Ukraine"/>
    <s v="UU"/>
    <s v="Dead"/>
    <n v="14"/>
    <n v="0"/>
    <n v="0"/>
  </r>
  <r>
    <s v="PLG-D28709"/>
    <n v="1"/>
    <n v="6"/>
    <n v="1939"/>
    <d v="1906-09-21T00:00:00"/>
    <n v="50.6"/>
    <n v="26.33"/>
    <x v="13"/>
    <n v="15"/>
    <n v="6"/>
    <n v="1939"/>
    <d v="1920-09-20T00:00:00"/>
    <n v="50.6"/>
    <n v="26.33"/>
    <s v="Ukraine"/>
    <s v="UU"/>
    <s v="Dead"/>
    <n v="14"/>
    <n v="0"/>
    <n v="0"/>
  </r>
  <r>
    <s v="SFH-C034403"/>
    <n v="8"/>
    <n v="7"/>
    <n v="1939"/>
    <d v="1913-10-21T00:00:00"/>
    <n v="60.8"/>
    <n v="23.9"/>
    <x v="1"/>
    <n v="8"/>
    <n v="1"/>
    <n v="1941"/>
    <d v="1913-04-24T00:00:00"/>
    <n v="60.8"/>
    <n v="23.9"/>
    <s v="Finland"/>
    <s v="DH"/>
    <s v="Dead"/>
    <n v="550"/>
    <n v="0"/>
    <n v="0"/>
  </r>
  <r>
    <s v="SVG-C38838"/>
    <n v="5"/>
    <n v="7"/>
    <n v="1939"/>
    <d v="1910-10-21T00:00:00"/>
    <n v="65.77"/>
    <n v="15.13"/>
    <x v="9"/>
    <n v="16"/>
    <n v="6"/>
    <n v="1940"/>
    <d v="1921-09-22T00:00:00"/>
    <n v="65.77"/>
    <n v="15.13"/>
    <s v="Sweden"/>
    <s v="UU"/>
    <s v="Dead"/>
    <n v="347"/>
    <n v="0"/>
    <n v="0"/>
  </r>
  <r>
    <s v="SVR-U10901"/>
    <n v="15"/>
    <n v="6"/>
    <n v="1939"/>
    <d v="1920-09-20T00:00:00"/>
    <n v="60.67"/>
    <n v="17.170000000000002"/>
    <x v="9"/>
    <n v="16"/>
    <n v="6"/>
    <n v="1939"/>
    <d v="1921-09-21T00:00:00"/>
    <n v="60.67"/>
    <n v="17.170000000000002"/>
    <s v="Sweden"/>
    <s v="ND"/>
    <s v="Alive"/>
    <n v="1"/>
    <n v="0"/>
    <n v="0"/>
  </r>
  <r>
    <s v="SVR-U10904"/>
    <n v="15"/>
    <n v="6"/>
    <n v="1939"/>
    <d v="1920-09-20T00:00:00"/>
    <n v="60.67"/>
    <n v="17.170000000000002"/>
    <x v="9"/>
    <n v="19"/>
    <n v="9"/>
    <n v="1939"/>
    <d v="1924-12-21T00:00:00"/>
    <n v="60.67"/>
    <n v="17.170000000000002"/>
    <s v="Sweden"/>
    <s v="UU"/>
    <s v="Unknown"/>
    <n v="96"/>
    <n v="0"/>
    <n v="0"/>
  </r>
  <r>
    <s v="SVR-U12701"/>
    <n v="24"/>
    <n v="6"/>
    <n v="1939"/>
    <d v="1929-09-21T00:00:00"/>
    <n v="60.52"/>
    <n v="14.8"/>
    <x v="9"/>
    <n v="3"/>
    <n v="5"/>
    <n v="1940"/>
    <d v="1908-08-21T00:00:00"/>
    <n v="60.52"/>
    <n v="14.8"/>
    <s v="Sweden"/>
    <s v="UU"/>
    <s v="Dead"/>
    <n v="314"/>
    <n v="0"/>
    <n v="0"/>
  </r>
  <r>
    <s v="SVR-U4559"/>
    <n v="30"/>
    <n v="5"/>
    <n v="1939"/>
    <d v="1935-08-21T00:00:00"/>
    <n v="57.43"/>
    <n v="12.83"/>
    <x v="9"/>
    <n v="29"/>
    <n v="7"/>
    <n v="1939"/>
    <d v="1934-10-21T00:00:00"/>
    <n v="57.43"/>
    <n v="12.83"/>
    <s v="Sweden"/>
    <s v="PD"/>
    <s v="Dead"/>
    <n v="60"/>
    <n v="0"/>
    <n v="0"/>
  </r>
  <r>
    <s v="SVR-U6174"/>
    <n v="5"/>
    <n v="6"/>
    <n v="1939"/>
    <d v="1910-09-21T00:00:00"/>
    <n v="56.92"/>
    <n v="13.42"/>
    <x v="9"/>
    <n v="20"/>
    <n v="10"/>
    <n v="1939"/>
    <d v="1926-01-21T00:00:00"/>
    <n v="56.9"/>
    <n v="13.38"/>
    <s v="Sweden"/>
    <s v="DH"/>
    <s v="Dead"/>
    <n v="137"/>
    <n v="3"/>
    <n v="228"/>
  </r>
  <r>
    <s v="SVR-U6317"/>
    <n v="7"/>
    <n v="6"/>
    <n v="1939"/>
    <d v="1912-09-20T00:00:00"/>
    <n v="58.03"/>
    <n v="11.9"/>
    <x v="9"/>
    <n v="24"/>
    <n v="9"/>
    <n v="1939"/>
    <d v="1929-12-22T00:00:00"/>
    <n v="58.27"/>
    <n v="12.3"/>
    <s v="Sweden"/>
    <s v="RH"/>
    <s v="Dead"/>
    <n v="109"/>
    <n v="35"/>
    <n v="43"/>
  </r>
  <r>
    <s v="SVR-U6698"/>
    <n v="5"/>
    <n v="6"/>
    <n v="1939"/>
    <d v="1910-09-21T00:00:00"/>
    <n v="59.65"/>
    <n v="17.88"/>
    <x v="9"/>
    <n v="15"/>
    <n v="11"/>
    <n v="1941"/>
    <d v="1921-02-22T00:00:00"/>
    <n v="59.63"/>
    <n v="17.87"/>
    <s v="Sweden"/>
    <s v="DH"/>
    <s v="Dead"/>
    <n v="894"/>
    <n v="3"/>
    <n v="207"/>
  </r>
  <r>
    <s v="SVR-U6699"/>
    <n v="5"/>
    <n v="6"/>
    <n v="1939"/>
    <d v="1910-09-21T00:00:00"/>
    <n v="59.65"/>
    <n v="17.88"/>
    <x v="9"/>
    <n v="16"/>
    <n v="7"/>
    <n v="1939"/>
    <d v="1921-10-21T00:00:00"/>
    <n v="59.65"/>
    <n v="17.88"/>
    <s v="Sweden"/>
    <s v="DH"/>
    <s v="Dead"/>
    <n v="41"/>
    <n v="0"/>
    <n v="0"/>
  </r>
  <r>
    <s v="SVR-X3519"/>
    <n v="10"/>
    <n v="6"/>
    <n v="1939"/>
    <d v="1915-09-21T00:00:00"/>
    <n v="62.57"/>
    <n v="17.12"/>
    <x v="9"/>
    <n v="20"/>
    <n v="7"/>
    <n v="1939"/>
    <d v="1925-10-21T00:00:00"/>
    <n v="62.57"/>
    <n v="17.12"/>
    <s v="Sweden"/>
    <s v="UU"/>
    <s v="Dead"/>
    <n v="40"/>
    <n v="0"/>
    <n v="0"/>
  </r>
  <r>
    <s v="SVR-X3943"/>
    <n v="28"/>
    <n v="5"/>
    <n v="1939"/>
    <d v="1933-08-21T00:00:00"/>
    <n v="59.68"/>
    <n v="18.899999999999999"/>
    <x v="9"/>
    <n v="11"/>
    <n v="6"/>
    <n v="1940"/>
    <d v="1916-09-21T00:00:00"/>
    <n v="59.7"/>
    <n v="18.850000000000001"/>
    <s v="Sweden"/>
    <s v="DH"/>
    <s v="Dead"/>
    <n v="380"/>
    <n v="4"/>
    <n v="304"/>
  </r>
  <r>
    <s v="DEW-5001487"/>
    <n v="23"/>
    <n v="5"/>
    <n v="1940"/>
    <d v="1928-08-21T00:00:00"/>
    <n v="48.23"/>
    <n v="11.68"/>
    <x v="5"/>
    <n v="1"/>
    <n v="10"/>
    <n v="1940"/>
    <d v="1907-01-22T00:00:00"/>
    <n v="48.23"/>
    <n v="11.68"/>
    <s v="Germany"/>
    <s v="DH"/>
    <s v="Dead"/>
    <n v="131"/>
    <n v="0"/>
    <n v="0"/>
  </r>
  <r>
    <s v="DEW-594762"/>
    <n v="3"/>
    <n v="6"/>
    <n v="1940"/>
    <d v="1908-09-21T00:00:00"/>
    <n v="52.35"/>
    <n v="10.77"/>
    <x v="5"/>
    <n v="21"/>
    <n v="7"/>
    <n v="1941"/>
    <d v="1926-10-23T00:00:00"/>
    <n v="52.28"/>
    <n v="10.7"/>
    <s v="Germany"/>
    <s v="UU"/>
    <s v="Dead"/>
    <n v="413"/>
    <n v="9"/>
    <n v="212"/>
  </r>
  <r>
    <s v="DKC-Z27830"/>
    <n v="29"/>
    <n v="6"/>
    <n v="1940"/>
    <d v="1934-09-22T00:00:00"/>
    <n v="55.23"/>
    <n v="9.6"/>
    <x v="3"/>
    <n v="13"/>
    <n v="7"/>
    <n v="1941"/>
    <d v="1918-10-23T00:00:00"/>
    <n v="55.22"/>
    <n v="9.6300000000000008"/>
    <s v="Denmark"/>
    <s v="UU"/>
    <s v="Unknown"/>
    <n v="379"/>
    <n v="3"/>
    <n v="132"/>
  </r>
  <r>
    <s v="DKS-S19304"/>
    <n v="31"/>
    <n v="5"/>
    <n v="1940"/>
    <d v="1936-08-21T00:00:00"/>
    <n v="57"/>
    <n v="9.9"/>
    <x v="3"/>
    <n v="23"/>
    <n v="5"/>
    <n v="1943"/>
    <d v="1928-08-24T00:00:00"/>
    <n v="57"/>
    <n v="9.9"/>
    <s v="Denmark"/>
    <s v="UU"/>
    <s v="Dead"/>
    <n v="1087"/>
    <n v="0"/>
    <n v="0"/>
  </r>
  <r>
    <s v="DKS-S19308"/>
    <n v="31"/>
    <n v="5"/>
    <n v="1940"/>
    <d v="1936-08-21T00:00:00"/>
    <n v="57"/>
    <n v="9.9"/>
    <x v="3"/>
    <n v="10"/>
    <n v="12"/>
    <n v="1943"/>
    <d v="1916-03-26T00:00:00"/>
    <n v="57"/>
    <n v="9.92"/>
    <s v="Denmark"/>
    <s v="DH"/>
    <s v="Dead"/>
    <n v="1288"/>
    <n v="2"/>
    <n v="91"/>
  </r>
  <r>
    <s v="DKS-S19416"/>
    <n v="25"/>
    <n v="6"/>
    <n v="1940"/>
    <d v="1930-09-22T00:00:00"/>
    <n v="57"/>
    <n v="9.7799999999999994"/>
    <x v="3"/>
    <n v="19"/>
    <n v="12"/>
    <n v="1943"/>
    <d v="1925-03-26T00:00:00"/>
    <n v="57"/>
    <n v="9.7799999999999994"/>
    <s v="Denmark"/>
    <s v="DH"/>
    <s v="Dead"/>
    <n v="1272"/>
    <n v="0"/>
    <n v="0"/>
  </r>
  <r>
    <s v="GBT-RX3834"/>
    <n v="11"/>
    <n v="5"/>
    <n v="1940"/>
    <d v="1916-08-21T00:00:00"/>
    <n v="54.02"/>
    <n v="-1.08"/>
    <x v="4"/>
    <n v="5"/>
    <n v="10"/>
    <n v="1940"/>
    <d v="1911-01-22T00:00:00"/>
    <n v="54.02"/>
    <n v="-1.03"/>
    <s v="UK"/>
    <s v="UU"/>
    <s v="Dead"/>
    <n v="147"/>
    <n v="4"/>
    <n v="91"/>
  </r>
  <r>
    <s v="SFH-B015795"/>
    <n v="14"/>
    <n v="6"/>
    <n v="1940"/>
    <d v="1919-09-22T00:00:00"/>
    <n v="60.3"/>
    <n v="23.8"/>
    <x v="1"/>
    <n v="25"/>
    <n v="5"/>
    <n v="1947"/>
    <d v="1930-08-29T00:00:00"/>
    <n v="60.3"/>
    <n v="23.8"/>
    <s v="Finland"/>
    <s v="DH"/>
    <s v="Dead"/>
    <n v="2536"/>
    <n v="0"/>
    <n v="0"/>
  </r>
  <r>
    <s v="SVG-C26508"/>
    <n v="19"/>
    <n v="6"/>
    <n v="1940"/>
    <d v="1924-09-21T00:00:00"/>
    <n v="65.75"/>
    <n v="15.17"/>
    <x v="9"/>
    <n v="21"/>
    <n v="1"/>
    <n v="1943"/>
    <d v="1926-04-27T00:00:00"/>
    <n v="65.73"/>
    <n v="14.65"/>
    <s v="Sweden"/>
    <s v="DH"/>
    <s v="Dead"/>
    <n v="946"/>
    <n v="24"/>
    <n v="266"/>
  </r>
  <r>
    <s v="SVR-U12552"/>
    <n v="2"/>
    <n v="6"/>
    <n v="1940"/>
    <d v="1907-09-22T00:00:00"/>
    <n v="58.38"/>
    <n v="13.45"/>
    <x v="9"/>
    <n v="6"/>
    <n v="6"/>
    <n v="1940"/>
    <d v="1911-09-22T00:00:00"/>
    <n v="58.38"/>
    <n v="13.45"/>
    <s v="Sweden"/>
    <s v="PD"/>
    <s v="Dead"/>
    <n v="4"/>
    <n v="0"/>
    <n v="0"/>
  </r>
  <r>
    <s v="SVR-U12671"/>
    <n v="15"/>
    <n v="6"/>
    <n v="1940"/>
    <d v="1920-09-21T00:00:00"/>
    <n v="59.75"/>
    <n v="13.7"/>
    <x v="9"/>
    <n v="2"/>
    <n v="2"/>
    <n v="1941"/>
    <d v="1907-05-26T00:00:00"/>
    <n v="59.48"/>
    <n v="13.37"/>
    <s v="Sweden"/>
    <s v="DH"/>
    <s v="Dead"/>
    <n v="232"/>
    <n v="36"/>
    <n v="213"/>
  </r>
  <r>
    <s v="SVR-U12984"/>
    <n v="4"/>
    <n v="6"/>
    <n v="1940"/>
    <d v="1909-09-22T00:00:00"/>
    <n v="56.72"/>
    <n v="14.7"/>
    <x v="9"/>
    <n v="2"/>
    <n v="12"/>
    <n v="1940"/>
    <d v="1908-03-23T00:00:00"/>
    <n v="56.77"/>
    <n v="14.82"/>
    <s v="Sweden"/>
    <s v="DH"/>
    <s v="Dead"/>
    <n v="181"/>
    <n v="10"/>
    <n v="52"/>
  </r>
  <r>
    <s v="SVR-U14478"/>
    <n v="3"/>
    <n v="6"/>
    <n v="1940"/>
    <d v="1908-09-21T00:00:00"/>
    <n v="57.32"/>
    <n v="15.58"/>
    <x v="9"/>
    <n v="12"/>
    <n v="9"/>
    <n v="1940"/>
    <d v="1917-12-23T00:00:00"/>
    <n v="57.32"/>
    <n v="15.58"/>
    <s v="Sweden"/>
    <s v="DH"/>
    <s v="Dead"/>
    <n v="101"/>
    <n v="0"/>
    <n v="0"/>
  </r>
  <r>
    <s v="SVR-U1537"/>
    <n v="14"/>
    <n v="6"/>
    <n v="1940"/>
    <d v="1919-09-22T00:00:00"/>
    <n v="57.32"/>
    <n v="12.95"/>
    <x v="9"/>
    <n v="4"/>
    <n v="7"/>
    <n v="1940"/>
    <d v="1909-10-22T00:00:00"/>
    <n v="57.32"/>
    <n v="12.95"/>
    <s v="Sweden"/>
    <s v="AH"/>
    <s v="Dead"/>
    <n v="20"/>
    <n v="0"/>
    <n v="0"/>
  </r>
  <r>
    <s v="SVR-U4346"/>
    <n v="6"/>
    <n v="6"/>
    <n v="1940"/>
    <d v="1911-09-22T00:00:00"/>
    <n v="57.42"/>
    <n v="12.83"/>
    <x v="9"/>
    <n v="9"/>
    <n v="8"/>
    <n v="1940"/>
    <d v="1914-11-22T00:00:00"/>
    <n v="57.42"/>
    <n v="12.83"/>
    <s v="Sweden"/>
    <s v="DH"/>
    <s v="Dead"/>
    <n v="64"/>
    <n v="0"/>
    <n v="0"/>
  </r>
  <r>
    <s v="SVR-U4552"/>
    <n v="31"/>
    <n v="5"/>
    <n v="1940"/>
    <d v="1936-08-21T00:00:00"/>
    <n v="57.43"/>
    <n v="12.83"/>
    <x v="9"/>
    <n v="9"/>
    <n v="8"/>
    <n v="1940"/>
    <d v="1914-11-22T00:00:00"/>
    <n v="57.42"/>
    <n v="12.83"/>
    <s v="Sweden"/>
    <s v="DH"/>
    <s v="Dead"/>
    <n v="70"/>
    <n v="2"/>
    <n v="181"/>
  </r>
  <r>
    <s v="SVR-U4793"/>
    <n v="29"/>
    <n v="5"/>
    <n v="1940"/>
    <d v="1934-08-22T00:00:00"/>
    <n v="57.32"/>
    <n v="12.97"/>
    <x v="9"/>
    <n v="3"/>
    <n v="3"/>
    <n v="1941"/>
    <d v="1908-06-22T00:00:00"/>
    <n v="57.4"/>
    <n v="13.63"/>
    <s v="Sweden"/>
    <s v="UU"/>
    <s v="Dead"/>
    <n v="278"/>
    <n v="42"/>
    <n v="77"/>
  </r>
  <r>
    <s v="SVR-U9071"/>
    <n v="14"/>
    <n v="6"/>
    <n v="1940"/>
    <d v="1919-09-22T00:00:00"/>
    <n v="59.68"/>
    <n v="18.899999999999999"/>
    <x v="9"/>
    <n v="15"/>
    <n v="9"/>
    <n v="1940"/>
    <d v="1920-12-22T00:00:00"/>
    <n v="59.68"/>
    <n v="18.899999999999999"/>
    <s v="Sweden"/>
    <s v="AH"/>
    <s v="Unknown"/>
    <n v="93"/>
    <n v="0"/>
    <n v="0"/>
  </r>
  <r>
    <s v="SVR-X1863"/>
    <n v="4"/>
    <n v="6"/>
    <n v="1940"/>
    <d v="1909-09-22T00:00:00"/>
    <n v="57.08"/>
    <n v="14.27"/>
    <x v="9"/>
    <n v="3"/>
    <n v="3"/>
    <n v="1942"/>
    <d v="1908-06-23T00:00:00"/>
    <n v="57.03"/>
    <n v="14.27"/>
    <s v="Sweden"/>
    <s v="DH"/>
    <s v="Dead"/>
    <n v="637"/>
    <n v="6"/>
    <n v="181"/>
  </r>
  <r>
    <s v="SVR-X1865"/>
    <n v="6"/>
    <n v="6"/>
    <n v="1940"/>
    <d v="1911-09-22T00:00:00"/>
    <n v="57.32"/>
    <n v="14.23"/>
    <x v="9"/>
    <n v="3"/>
    <n v="7"/>
    <n v="1940"/>
    <d v="1908-10-21T00:00:00"/>
    <n v="57.32"/>
    <n v="14.23"/>
    <s v="Sweden"/>
    <s v="PD"/>
    <s v="Dead"/>
    <n v="27"/>
    <n v="0"/>
    <n v="0"/>
  </r>
  <r>
    <s v="SVR-X3106"/>
    <n v="10"/>
    <n v="7"/>
    <n v="1940"/>
    <d v="1915-10-22T00:00:00"/>
    <n v="59.63"/>
    <n v="17.899999999999999"/>
    <x v="9"/>
    <n v="2"/>
    <n v="1"/>
    <n v="1941"/>
    <d v="1907-04-25T00:00:00"/>
    <n v="59.65"/>
    <n v="17.920000000000002"/>
    <s v="Sweden"/>
    <s v="DH"/>
    <s v="Dead"/>
    <n v="176"/>
    <n v="3"/>
    <n v="27"/>
  </r>
  <r>
    <s v="SVR-X5134"/>
    <n v="13"/>
    <n v="6"/>
    <n v="1940"/>
    <d v="1918-09-22T00:00:00"/>
    <n v="57.33"/>
    <n v="14.18"/>
    <x v="9"/>
    <n v="30"/>
    <n v="10"/>
    <n v="1940"/>
    <d v="1936-01-22T00:00:00"/>
    <n v="57.33"/>
    <n v="14.18"/>
    <s v="Sweden"/>
    <s v="DH"/>
    <s v="Dead"/>
    <n v="139"/>
    <n v="0"/>
    <n v="0"/>
  </r>
  <r>
    <s v="CZP-E51216"/>
    <n v="5"/>
    <n v="6"/>
    <n v="1941"/>
    <d v="1910-09-23T00:00:00"/>
    <n v="49.55"/>
    <n v="15.55"/>
    <x v="12"/>
    <n v="8"/>
    <n v="2"/>
    <n v="1942"/>
    <d v="1913-05-26T00:00:00"/>
    <n v="49.55"/>
    <n v="15.55"/>
    <s v="Czech Republic"/>
    <s v="DH"/>
    <s v="Dead"/>
    <n v="248"/>
    <n v="0"/>
    <n v="0"/>
  </r>
  <r>
    <s v="CZP-E51220"/>
    <n v="5"/>
    <n v="6"/>
    <n v="1941"/>
    <d v="1910-09-23T00:00:00"/>
    <n v="49.55"/>
    <n v="15.55"/>
    <x v="12"/>
    <n v="13"/>
    <n v="1"/>
    <n v="1942"/>
    <d v="1918-04-26T00:00:00"/>
    <n v="49.55"/>
    <n v="15.55"/>
    <s v="Czech Republic"/>
    <s v="DH"/>
    <s v="Dead"/>
    <n v="222"/>
    <n v="0"/>
    <n v="0"/>
  </r>
  <r>
    <s v="DEW-580018"/>
    <n v="11"/>
    <n v="6"/>
    <n v="1941"/>
    <d v="1916-09-22T00:00:00"/>
    <n v="50.53"/>
    <n v="8.42"/>
    <x v="5"/>
    <n v="21"/>
    <n v="6"/>
    <n v="1942"/>
    <d v="1926-09-24T00:00:00"/>
    <n v="50.52"/>
    <n v="8.43"/>
    <s v="Germany"/>
    <s v="PD"/>
    <s v="Dead"/>
    <n v="375"/>
    <n v="3"/>
    <n v="148"/>
  </r>
  <r>
    <s v="DEW-593149"/>
    <n v="11"/>
    <n v="5"/>
    <n v="1941"/>
    <d v="1916-08-22T00:00:00"/>
    <n v="50.78"/>
    <n v="9.83"/>
    <x v="5"/>
    <n v="24"/>
    <n v="2"/>
    <n v="1942"/>
    <d v="1929-05-26T00:00:00"/>
    <n v="50.77"/>
    <n v="9.85"/>
    <s v="Germany"/>
    <s v="UU"/>
    <s v="Dead"/>
    <n v="289"/>
    <n v="3"/>
    <n v="148"/>
  </r>
  <r>
    <s v="DEW-594212"/>
    <n v="12"/>
    <n v="5"/>
    <n v="1941"/>
    <d v="1917-08-23T00:00:00"/>
    <n v="50.08"/>
    <n v="7.45"/>
    <x v="5"/>
    <n v="4"/>
    <n v="2"/>
    <n v="1942"/>
    <d v="1909-05-26T00:00:00"/>
    <n v="50.08"/>
    <n v="7.45"/>
    <s v="Germany"/>
    <s v="UU"/>
    <s v="Dead"/>
    <n v="268"/>
    <n v="0"/>
    <n v="0"/>
  </r>
  <r>
    <s v="DKC-OLDT13578"/>
    <n v="28"/>
    <n v="6"/>
    <n v="1941"/>
    <d v="1933-09-23T00:00:00"/>
    <n v="56.02"/>
    <n v="11.98"/>
    <x v="3"/>
    <n v="5"/>
    <n v="7"/>
    <n v="1941"/>
    <d v="1910-10-23T00:00:00"/>
    <n v="56"/>
    <n v="11.98"/>
    <s v="Denmark"/>
    <s v="UU"/>
    <s v="Dead"/>
    <n v="7"/>
    <n v="2"/>
    <n v="181"/>
  </r>
  <r>
    <s v="DKC-Z35607"/>
    <n v="28"/>
    <n v="6"/>
    <n v="1941"/>
    <d v="1933-09-23T00:00:00"/>
    <n v="55.77"/>
    <n v="12.52"/>
    <x v="3"/>
    <n v="14"/>
    <n v="7"/>
    <n v="1941"/>
    <d v="1919-10-23T00:00:00"/>
    <n v="55.77"/>
    <n v="12.52"/>
    <s v="Denmark"/>
    <s v="UU"/>
    <s v="Dead"/>
    <n v="16"/>
    <n v="0"/>
    <n v="0"/>
  </r>
  <r>
    <s v="DKC-Z35870"/>
    <n v="7"/>
    <n v="6"/>
    <n v="1941"/>
    <d v="1912-09-22T00:00:00"/>
    <n v="55.72"/>
    <n v="12.48"/>
    <x v="3"/>
    <n v="15"/>
    <n v="7"/>
    <n v="1941"/>
    <d v="1920-10-22T00:00:00"/>
    <n v="55.72"/>
    <n v="12.48"/>
    <s v="Denmark"/>
    <s v="UU"/>
    <s v="Dead"/>
    <n v="38"/>
    <n v="0"/>
    <n v="0"/>
  </r>
  <r>
    <s v="GBT-309746"/>
    <n v="2"/>
    <n v="6"/>
    <n v="1941"/>
    <d v="1907-09-23T00:00:00"/>
    <n v="52.33"/>
    <n v="-1.28"/>
    <x v="4"/>
    <n v="28"/>
    <n v="6"/>
    <n v="1941"/>
    <d v="1933-09-23T00:00:00"/>
    <n v="52.33"/>
    <n v="-1.28"/>
    <s v="UK"/>
    <s v="DH"/>
    <s v="Dead"/>
    <n v="26"/>
    <n v="0"/>
    <n v="0"/>
  </r>
  <r>
    <s v="GBT-309754"/>
    <n v="27"/>
    <n v="5"/>
    <n v="1941"/>
    <d v="1932-08-22T00:00:00"/>
    <n v="52.33"/>
    <n v="-1.2"/>
    <x v="4"/>
    <n v="15"/>
    <n v="7"/>
    <n v="1941"/>
    <d v="1920-10-22T00:00:00"/>
    <n v="52.33"/>
    <n v="-1.2"/>
    <s v="UK"/>
    <s v="UU"/>
    <s v="Dead"/>
    <n v="49"/>
    <n v="0"/>
    <n v="0"/>
  </r>
  <r>
    <s v="GBT-321842"/>
    <n v="28"/>
    <n v="5"/>
    <n v="1941"/>
    <d v="1933-08-23T00:00:00"/>
    <n v="54.22"/>
    <n v="-4.53"/>
    <x v="4"/>
    <n v="15"/>
    <n v="7"/>
    <n v="1944"/>
    <d v="1920-10-25T00:00:00"/>
    <n v="54.22"/>
    <n v="-4.53"/>
    <s v="UK"/>
    <s v="UU"/>
    <s v="Dead"/>
    <n v="1144"/>
    <n v="0"/>
    <n v="0"/>
  </r>
  <r>
    <s v="GBT-321887"/>
    <n v="10"/>
    <n v="6"/>
    <n v="1941"/>
    <d v="1915-09-23T00:00:00"/>
    <n v="54.83"/>
    <n v="-3.02"/>
    <x v="4"/>
    <n v="28"/>
    <n v="5"/>
    <n v="1942"/>
    <d v="1933-08-24T00:00:00"/>
    <n v="54.83"/>
    <n v="-3.02"/>
    <s v="UK"/>
    <s v="UU"/>
    <s v="Dead"/>
    <n v="352"/>
    <n v="0"/>
    <n v="0"/>
  </r>
  <r>
    <s v="GBT-322817"/>
    <n v="1"/>
    <n v="6"/>
    <n v="1941"/>
    <d v="1906-09-23T00:00:00"/>
    <n v="51.15"/>
    <n v="-0.45"/>
    <x v="4"/>
    <n v="7"/>
    <n v="11"/>
    <n v="1941"/>
    <d v="1913-02-22T00:00:00"/>
    <n v="51.15"/>
    <n v="-0.45"/>
    <s v="UK"/>
    <s v="UU"/>
    <s v="Dead"/>
    <n v="159"/>
    <n v="0"/>
    <n v="0"/>
  </r>
  <r>
    <s v="GBT-RX2261"/>
    <n v="16"/>
    <n v="6"/>
    <n v="1941"/>
    <d v="1921-09-23T00:00:00"/>
    <n v="51.03"/>
    <n v="-1.78"/>
    <x v="4"/>
    <n v="15"/>
    <n v="11"/>
    <n v="1941"/>
    <d v="1921-02-22T00:00:00"/>
    <n v="50.98"/>
    <n v="-1.8"/>
    <s v="UK"/>
    <s v="DH"/>
    <s v="Dead"/>
    <n v="152"/>
    <n v="6"/>
    <n v="192"/>
  </r>
  <r>
    <s v="NOO-4731"/>
    <n v="4"/>
    <n v="6"/>
    <n v="1941"/>
    <d v="1909-09-23T00:00:00"/>
    <n v="61.3"/>
    <n v="10.4"/>
    <x v="7"/>
    <n v="15"/>
    <n v="9"/>
    <n v="1941"/>
    <d v="1920-12-23T00:00:00"/>
    <n v="61.28"/>
    <n v="10.38"/>
    <s v="Norway"/>
    <s v="AH"/>
    <s v="Dead"/>
    <n v="103"/>
    <n v="3"/>
    <n v="206"/>
  </r>
  <r>
    <s v="SVG-C33351"/>
    <n v="25"/>
    <n v="5"/>
    <n v="1941"/>
    <d v="1930-08-23T00:00:00"/>
    <n v="56.83"/>
    <n v="12.75"/>
    <x v="9"/>
    <n v="14"/>
    <n v="9"/>
    <n v="1941"/>
    <d v="1919-12-24T00:00:00"/>
    <n v="56.83"/>
    <n v="12.83"/>
    <s v="Sweden"/>
    <s v="UU"/>
    <s v="Unknown"/>
    <n v="112"/>
    <n v="6"/>
    <n v="91"/>
  </r>
  <r>
    <s v="SVG-C39727"/>
    <n v="4"/>
    <n v="6"/>
    <n v="1941"/>
    <d v="1909-09-23T00:00:00"/>
    <n v="58.78"/>
    <n v="16.149999999999999"/>
    <x v="9"/>
    <n v="1"/>
    <n v="2"/>
    <n v="1942"/>
    <d v="1906-05-27T00:00:00"/>
    <n v="58.87"/>
    <n v="16.170000000000002"/>
    <s v="Sweden"/>
    <s v="DH"/>
    <s v="Dead"/>
    <n v="242"/>
    <n v="10"/>
    <n v="6"/>
  </r>
  <r>
    <s v="SVG-C40823"/>
    <n v="14"/>
    <n v="6"/>
    <n v="1941"/>
    <d v="1919-09-23T00:00:00"/>
    <n v="59.62"/>
    <n v="12.33"/>
    <x v="9"/>
    <n v="27"/>
    <n v="12"/>
    <n v="1942"/>
    <d v="1933-03-25T00:00:00"/>
    <n v="59.75"/>
    <n v="12.05"/>
    <s v="Sweden"/>
    <s v="DH"/>
    <s v="Dead"/>
    <n v="561"/>
    <n v="22"/>
    <n v="313"/>
  </r>
  <r>
    <s v="SVR-U12536"/>
    <n v="29"/>
    <n v="6"/>
    <n v="1941"/>
    <d v="1934-09-23T00:00:00"/>
    <n v="57.88"/>
    <n v="11.92"/>
    <x v="9"/>
    <n v="18"/>
    <n v="12"/>
    <n v="1941"/>
    <d v="1924-03-24T00:00:00"/>
    <n v="57.88"/>
    <n v="11.92"/>
    <s v="Sweden"/>
    <s v="DH"/>
    <s v="Dead"/>
    <n v="172"/>
    <n v="0"/>
    <n v="0"/>
  </r>
  <r>
    <s v="SVR-U16262"/>
    <n v="5"/>
    <n v="6"/>
    <n v="1941"/>
    <d v="1910-09-23T00:00:00"/>
    <n v="59.12"/>
    <n v="14.7"/>
    <x v="9"/>
    <n v="15"/>
    <n v="8"/>
    <n v="1943"/>
    <d v="1920-11-24T00:00:00"/>
    <n v="59.23"/>
    <n v="14.82"/>
    <s v="Sweden"/>
    <s v="UU"/>
    <s v="Dead"/>
    <n v="801"/>
    <n v="15"/>
    <n v="28"/>
  </r>
  <r>
    <s v="SVR-U16617"/>
    <n v="7"/>
    <n v="6"/>
    <n v="1941"/>
    <d v="1912-09-22T00:00:00"/>
    <n v="59.62"/>
    <n v="12.33"/>
    <x v="9"/>
    <n v="25"/>
    <n v="10"/>
    <n v="1941"/>
    <d v="1931-01-23T00:00:00"/>
    <n v="59.93"/>
    <n v="12.77"/>
    <s v="Sweden"/>
    <s v="DH"/>
    <s v="Dead"/>
    <n v="140"/>
    <n v="43"/>
    <n v="35"/>
  </r>
  <r>
    <s v="SVR-U17552"/>
    <n v="18"/>
    <n v="6"/>
    <n v="1941"/>
    <d v="1923-09-23T00:00:00"/>
    <n v="57.33"/>
    <n v="14.25"/>
    <x v="9"/>
    <n v="4"/>
    <n v="10"/>
    <n v="1941"/>
    <d v="1910-01-23T00:00:00"/>
    <n v="57.4"/>
    <n v="13.8"/>
    <s v="Sweden"/>
    <s v="DH"/>
    <s v="Dead"/>
    <n v="108"/>
    <n v="28"/>
    <n v="286"/>
  </r>
  <r>
    <s v="SVR-U17558"/>
    <n v="19"/>
    <n v="6"/>
    <n v="1941"/>
    <d v="1924-09-22T00:00:00"/>
    <n v="57.33"/>
    <n v="14.25"/>
    <x v="9"/>
    <n v="23"/>
    <n v="8"/>
    <n v="1942"/>
    <d v="1928-11-23T00:00:00"/>
    <n v="57.32"/>
    <n v="14.58"/>
    <s v="Sweden"/>
    <s v="DH"/>
    <s v="Dead"/>
    <n v="430"/>
    <n v="21"/>
    <n v="96"/>
  </r>
  <r>
    <s v="SVR-U378"/>
    <n v="11"/>
    <n v="6"/>
    <n v="1941"/>
    <d v="1916-09-22T00:00:00"/>
    <n v="56.52"/>
    <n v="13.32"/>
    <x v="9"/>
    <n v="2"/>
    <n v="7"/>
    <n v="1941"/>
    <d v="1907-10-23T00:00:00"/>
    <n v="56.52"/>
    <n v="13.32"/>
    <s v="Sweden"/>
    <s v="UU"/>
    <s v="Dead"/>
    <n v="21"/>
    <n v="0"/>
    <n v="0"/>
  </r>
  <r>
    <s v="SVR-U4431"/>
    <n v="15"/>
    <n v="6"/>
    <n v="1941"/>
    <d v="1920-09-22T00:00:00"/>
    <n v="58.05"/>
    <n v="13.17"/>
    <x v="9"/>
    <n v="10"/>
    <n v="7"/>
    <n v="1945"/>
    <d v="1915-10-27T00:00:00"/>
    <n v="58.03"/>
    <n v="13.18"/>
    <s v="Sweden"/>
    <s v="DH"/>
    <s v="Dead"/>
    <n v="1486"/>
    <n v="3"/>
    <n v="153"/>
  </r>
  <r>
    <s v="DEW-5000853"/>
    <n v="20"/>
    <n v="5"/>
    <n v="1942"/>
    <d v="1925-08-24T00:00:00"/>
    <n v="52.42"/>
    <n v="10.38"/>
    <x v="5"/>
    <n v="13"/>
    <n v="12"/>
    <n v="1942"/>
    <d v="1919-03-26T00:00:00"/>
    <n v="52.27"/>
    <n v="10.43"/>
    <s v="Germany"/>
    <s v="DH"/>
    <s v="Dead"/>
    <n v="207"/>
    <n v="18"/>
    <n v="169"/>
  </r>
  <r>
    <s v="DKC-Z26081"/>
    <n v="13"/>
    <n v="5"/>
    <n v="1942"/>
    <d v="1918-08-24T00:00:00"/>
    <n v="55.75"/>
    <n v="12.55"/>
    <x v="3"/>
    <n v="5"/>
    <n v="6"/>
    <n v="1942"/>
    <d v="1910-09-24T00:00:00"/>
    <n v="55.75"/>
    <n v="12.55"/>
    <s v="Denmark"/>
    <s v="UU"/>
    <s v="Dead"/>
    <n v="23"/>
    <n v="0"/>
    <n v="0"/>
  </r>
  <r>
    <s v="DKC-Z26086"/>
    <n v="1"/>
    <n v="6"/>
    <n v="1942"/>
    <d v="1906-09-24T00:00:00"/>
    <n v="55.82"/>
    <n v="12.47"/>
    <x v="3"/>
    <n v="15"/>
    <n v="6"/>
    <n v="1942"/>
    <d v="1920-09-23T00:00:00"/>
    <n v="55.82"/>
    <n v="12.47"/>
    <s v="Denmark"/>
    <s v="UU"/>
    <s v="Dead"/>
    <n v="14"/>
    <n v="0"/>
    <n v="0"/>
  </r>
  <r>
    <s v="DKS-S19290"/>
    <n v="23"/>
    <n v="5"/>
    <n v="1942"/>
    <d v="1928-08-23T00:00:00"/>
    <n v="54.98"/>
    <n v="9.3800000000000008"/>
    <x v="3"/>
    <n v="23"/>
    <n v="6"/>
    <n v="1946"/>
    <d v="1928-09-27T00:00:00"/>
    <n v="54.92"/>
    <n v="9.3800000000000008"/>
    <s v="Denmark"/>
    <s v="UU"/>
    <s v="Dead"/>
    <n v="1492"/>
    <n v="8"/>
    <n v="181"/>
  </r>
  <r>
    <s v="DKS-S19291"/>
    <n v="22"/>
    <n v="5"/>
    <n v="1942"/>
    <d v="1927-08-24T00:00:00"/>
    <n v="54.98"/>
    <n v="9.3800000000000008"/>
    <x v="3"/>
    <n v="31"/>
    <n v="7"/>
    <n v="1942"/>
    <d v="1936-10-23T00:00:00"/>
    <n v="54.98"/>
    <n v="9.3800000000000008"/>
    <s v="Denmark"/>
    <s v="DH"/>
    <s v="Dead"/>
    <n v="70"/>
    <n v="0"/>
    <n v="0"/>
  </r>
  <r>
    <s v="DKS-S19294"/>
    <n v="22"/>
    <n v="5"/>
    <n v="1942"/>
    <d v="1927-08-24T00:00:00"/>
    <n v="54.98"/>
    <n v="9.3800000000000008"/>
    <x v="3"/>
    <n v="3"/>
    <n v="8"/>
    <n v="1942"/>
    <d v="1908-11-23T00:00:00"/>
    <n v="54.98"/>
    <n v="9.3800000000000008"/>
    <s v="Denmark"/>
    <s v="DH"/>
    <s v="Dead"/>
    <n v="73"/>
    <n v="0"/>
    <n v="0"/>
  </r>
  <r>
    <s v="GBT-322364"/>
    <n v="22"/>
    <n v="5"/>
    <n v="1942"/>
    <d v="1927-08-24T00:00:00"/>
    <n v="54.83"/>
    <n v="-3.02"/>
    <x v="4"/>
    <n v="15"/>
    <n v="6"/>
    <n v="1944"/>
    <d v="1920-09-25T00:00:00"/>
    <n v="54.87"/>
    <n v="-2.93"/>
    <s v="UK"/>
    <s v="UU"/>
    <s v="Unknown"/>
    <n v="755"/>
    <n v="7"/>
    <n v="56"/>
  </r>
  <r>
    <s v="GBT-323050"/>
    <n v="12"/>
    <n v="6"/>
    <n v="1942"/>
    <d v="1917-09-24T00:00:00"/>
    <n v="54.35"/>
    <n v="-4.45"/>
    <x v="4"/>
    <n v="15"/>
    <n v="12"/>
    <n v="1942"/>
    <d v="1921-03-25T00:00:00"/>
    <n v="54.35"/>
    <n v="-4.45"/>
    <s v="UK"/>
    <s v="DH"/>
    <s v="Dead"/>
    <n v="186"/>
    <n v="0"/>
    <n v="0"/>
  </r>
  <r>
    <s v="NOS-50288"/>
    <n v="20"/>
    <n v="6"/>
    <n v="1942"/>
    <d v="1925-09-24T00:00:00"/>
    <n v="60.63"/>
    <n v="8.57"/>
    <x v="7"/>
    <n v="7"/>
    <n v="10"/>
    <n v="1942"/>
    <d v="1913-01-23T00:00:00"/>
    <n v="60.63"/>
    <n v="8.57"/>
    <s v="Norway"/>
    <s v="PD"/>
    <s v="Dead"/>
    <n v="109"/>
    <n v="0"/>
    <n v="0"/>
  </r>
  <r>
    <s v="SVG-C38889"/>
    <n v="8"/>
    <n v="6"/>
    <n v="1942"/>
    <d v="1913-09-24T00:00:00"/>
    <n v="58.53"/>
    <n v="14.45"/>
    <x v="9"/>
    <n v="10"/>
    <n v="3"/>
    <n v="1944"/>
    <d v="1915-06-26T00:00:00"/>
    <n v="59"/>
    <n v="14.78"/>
    <s v="Sweden"/>
    <s v="DH"/>
    <s v="Dead"/>
    <n v="641"/>
    <n v="56"/>
    <n v="21"/>
  </r>
  <r>
    <s v="SVG-C39166"/>
    <n v="14"/>
    <n v="6"/>
    <n v="1942"/>
    <d v="1919-09-24T00:00:00"/>
    <n v="65.75"/>
    <n v="15.17"/>
    <x v="9"/>
    <n v="20"/>
    <n v="10"/>
    <n v="1942"/>
    <d v="1926-01-24T00:00:00"/>
    <n v="65.75"/>
    <n v="15.17"/>
    <s v="Sweden"/>
    <s v="DH"/>
    <s v="Dead"/>
    <n v="128"/>
    <n v="0"/>
    <n v="0"/>
  </r>
  <r>
    <s v="SVG-C39170"/>
    <n v="14"/>
    <n v="6"/>
    <n v="1942"/>
    <d v="1919-09-24T00:00:00"/>
    <n v="65.75"/>
    <n v="15.17"/>
    <x v="9"/>
    <n v="15"/>
    <n v="10"/>
    <n v="1942"/>
    <d v="1921-01-23T00:00:00"/>
    <n v="65.75"/>
    <n v="15.17"/>
    <s v="Sweden"/>
    <s v="AH"/>
    <s v="Dead"/>
    <n v="123"/>
    <n v="0"/>
    <n v="0"/>
  </r>
  <r>
    <s v="SVG-C39171"/>
    <n v="14"/>
    <n v="6"/>
    <n v="1942"/>
    <d v="1919-09-24T00:00:00"/>
    <n v="65.75"/>
    <n v="15.18"/>
    <x v="9"/>
    <n v="3"/>
    <n v="4"/>
    <n v="1947"/>
    <d v="1908-07-29T00:00:00"/>
    <n v="65.900000000000006"/>
    <n v="13.4"/>
    <s v="Norway"/>
    <s v="AH"/>
    <s v="Alive"/>
    <n v="1754"/>
    <n v="83"/>
    <n v="282"/>
  </r>
  <r>
    <s v="SVG-C39949"/>
    <n v="7"/>
    <n v="6"/>
    <n v="1942"/>
    <d v="1912-09-23T00:00:00"/>
    <n v="55.5"/>
    <n v="12.98"/>
    <x v="9"/>
    <n v="17"/>
    <n v="6"/>
    <n v="1945"/>
    <d v="1922-09-27T00:00:00"/>
    <n v="55.52"/>
    <n v="13"/>
    <s v="Sweden"/>
    <s v="AH"/>
    <s v="Dead"/>
    <n v="1106"/>
    <n v="3"/>
    <n v="30"/>
  </r>
  <r>
    <s v="SVR-U11243"/>
    <n v="3"/>
    <n v="6"/>
    <n v="1942"/>
    <d v="1908-09-23T00:00:00"/>
    <n v="59.15"/>
    <n v="16.07"/>
    <x v="9"/>
    <n v="16"/>
    <n v="3"/>
    <n v="1945"/>
    <d v="1921-06-27T00:00:00"/>
    <n v="59.17"/>
    <n v="16.100000000000001"/>
    <s v="Sweden"/>
    <s v="DH"/>
    <s v="Dead"/>
    <n v="1017"/>
    <n v="3"/>
    <n v="46"/>
  </r>
  <r>
    <s v="SVR-U11244"/>
    <n v="3"/>
    <n v="6"/>
    <n v="1942"/>
    <d v="1908-09-23T00:00:00"/>
    <n v="59.15"/>
    <n v="16.07"/>
    <x v="9"/>
    <n v="30"/>
    <n v="4"/>
    <n v="1943"/>
    <d v="1935-07-26T00:00:00"/>
    <n v="59.37"/>
    <n v="16.52"/>
    <s v="Sweden"/>
    <s v="UU"/>
    <s v="Unknown"/>
    <n v="331"/>
    <n v="36"/>
    <n v="47"/>
  </r>
  <r>
    <s v="SVR-U11785"/>
    <n v="9"/>
    <n v="6"/>
    <n v="1942"/>
    <d v="1914-09-24T00:00:00"/>
    <n v="59.6"/>
    <n v="12.32"/>
    <x v="9"/>
    <n v="18"/>
    <n v="4"/>
    <n v="1943"/>
    <d v="1923-07-26T00:00:00"/>
    <n v="59.7"/>
    <n v="12.33"/>
    <s v="Sweden"/>
    <s v="UU"/>
    <s v="Dead"/>
    <n v="313"/>
    <n v="12"/>
    <n v="5"/>
  </r>
  <r>
    <s v="SVR-U11786"/>
    <n v="9"/>
    <n v="6"/>
    <n v="1942"/>
    <d v="1914-09-24T00:00:00"/>
    <n v="59.6"/>
    <n v="12.32"/>
    <x v="9"/>
    <n v="31"/>
    <n v="10"/>
    <n v="1944"/>
    <d v="1937-01-25T00:00:00"/>
    <n v="59.62"/>
    <n v="12.33"/>
    <s v="Sweden"/>
    <s v="UU"/>
    <s v="Unknown"/>
    <n v="875"/>
    <n v="3"/>
    <n v="27"/>
  </r>
  <r>
    <s v="SVR-U11790"/>
    <n v="21"/>
    <n v="6"/>
    <n v="1942"/>
    <d v="1926-09-24T00:00:00"/>
    <n v="59.62"/>
    <n v="12.33"/>
    <x v="9"/>
    <n v="5"/>
    <n v="10"/>
    <n v="1942"/>
    <d v="1911-01-24T00:00:00"/>
    <n v="59.6"/>
    <n v="12.33"/>
    <s v="Sweden"/>
    <s v="DH"/>
    <s v="Dead"/>
    <n v="106"/>
    <n v="2"/>
    <n v="181"/>
  </r>
  <r>
    <s v="SVR-U18517"/>
    <n v="3"/>
    <n v="6"/>
    <n v="1942"/>
    <d v="1908-09-23T00:00:00"/>
    <n v="61.82"/>
    <n v="16.55"/>
    <x v="9"/>
    <n v="25"/>
    <n v="8"/>
    <n v="1944"/>
    <d v="1930-11-26T00:00:00"/>
    <n v="61.82"/>
    <n v="16.579999999999998"/>
    <s v="Sweden"/>
    <s v="DH"/>
    <s v="Dead"/>
    <n v="814"/>
    <n v="2"/>
    <n v="91"/>
  </r>
  <r>
    <s v="SVR-U18534"/>
    <n v="18"/>
    <n v="6"/>
    <n v="1942"/>
    <d v="1923-09-24T00:00:00"/>
    <n v="61.82"/>
    <n v="16.55"/>
    <x v="9"/>
    <n v="29"/>
    <n v="8"/>
    <n v="1942"/>
    <d v="1934-11-24T00:00:00"/>
    <n v="61.8"/>
    <n v="16.57"/>
    <s v="Sweden"/>
    <s v="DH"/>
    <s v="Dead"/>
    <n v="72"/>
    <n v="3"/>
    <n v="155"/>
  </r>
  <r>
    <s v="SVR-U19926"/>
    <n v="5"/>
    <n v="6"/>
    <n v="1942"/>
    <d v="1910-09-24T00:00:00"/>
    <n v="56.88"/>
    <n v="14.82"/>
    <x v="9"/>
    <n v="27"/>
    <n v="5"/>
    <n v="1943"/>
    <d v="1932-08-24T00:00:00"/>
    <n v="56.87"/>
    <n v="14.75"/>
    <s v="Sweden"/>
    <s v="DH"/>
    <s v="Dead"/>
    <n v="356"/>
    <n v="5"/>
    <n v="246"/>
  </r>
  <r>
    <s v="SVR-U19929"/>
    <n v="5"/>
    <n v="6"/>
    <n v="1942"/>
    <d v="1910-09-24T00:00:00"/>
    <n v="56.87"/>
    <n v="14.82"/>
    <x v="9"/>
    <n v="26"/>
    <n v="7"/>
    <n v="1942"/>
    <d v="1931-10-24T00:00:00"/>
    <n v="56.87"/>
    <n v="14.82"/>
    <s v="Sweden"/>
    <s v="UU"/>
    <s v="Dead"/>
    <n v="51"/>
    <n v="0"/>
    <n v="0"/>
  </r>
  <r>
    <s v="SVR-U4432"/>
    <n v="15"/>
    <n v="6"/>
    <n v="1942"/>
    <d v="1920-09-23T00:00:00"/>
    <n v="58.05"/>
    <n v="13.17"/>
    <x v="9"/>
    <n v="1"/>
    <n v="6"/>
    <n v="1947"/>
    <d v="1906-09-29T00:00:00"/>
    <n v="57.98"/>
    <n v="12.92"/>
    <s v="Sweden"/>
    <s v="UU"/>
    <s v="Dead"/>
    <n v="1812"/>
    <n v="17"/>
    <n v="244"/>
  </r>
  <r>
    <s v="SVR-U4433"/>
    <n v="2"/>
    <n v="6"/>
    <n v="1942"/>
    <d v="1907-09-24T00:00:00"/>
    <n v="58.12"/>
    <n v="13.2"/>
    <x v="9"/>
    <n v="21"/>
    <n v="6"/>
    <n v="1943"/>
    <d v="1926-09-25T00:00:00"/>
    <n v="58.03"/>
    <n v="13.1"/>
    <s v="Sweden"/>
    <s v="DH"/>
    <s v="Dead"/>
    <n v="384"/>
    <n v="11"/>
    <n v="213"/>
  </r>
  <r>
    <s v="CZP-E45148"/>
    <n v="15"/>
    <n v="5"/>
    <n v="1943"/>
    <d v="1920-08-24T00:00:00"/>
    <n v="49.77"/>
    <n v="14.83"/>
    <x v="12"/>
    <n v="19"/>
    <n v="6"/>
    <n v="1944"/>
    <d v="1924-09-25T00:00:00"/>
    <n v="49.77"/>
    <n v="14.83"/>
    <s v="Czech Republic"/>
    <s v="DH"/>
    <s v="Dead"/>
    <n v="401"/>
    <n v="0"/>
    <n v="0"/>
  </r>
  <r>
    <s v="CZP-E53445"/>
    <n v="16"/>
    <n v="5"/>
    <n v="1943"/>
    <d v="1921-08-25T00:00:00"/>
    <n v="49.9"/>
    <n v="15.1"/>
    <x v="12"/>
    <n v="17"/>
    <n v="7"/>
    <n v="1944"/>
    <d v="1922-10-26T00:00:00"/>
    <n v="49.9"/>
    <n v="15.2"/>
    <s v="Czech Republic"/>
    <s v="DH"/>
    <s v="Dead"/>
    <n v="428"/>
    <n v="8"/>
    <n v="91"/>
  </r>
  <r>
    <s v="DKC-Z16861"/>
    <n v="8"/>
    <n v="5"/>
    <n v="1943"/>
    <d v="1913-08-25T00:00:00"/>
    <n v="55.82"/>
    <n v="12.52"/>
    <x v="3"/>
    <n v="25"/>
    <n v="5"/>
    <n v="1943"/>
    <d v="1930-08-25T00:00:00"/>
    <n v="55.82"/>
    <n v="12.52"/>
    <s v="Denmark"/>
    <s v="DH"/>
    <s v="Dead"/>
    <n v="17"/>
    <n v="0"/>
    <n v="0"/>
  </r>
  <r>
    <s v="DKC-Z16863"/>
    <n v="8"/>
    <n v="5"/>
    <n v="1943"/>
    <d v="1913-08-25T00:00:00"/>
    <n v="55.82"/>
    <n v="12.52"/>
    <x v="3"/>
    <n v="29"/>
    <n v="5"/>
    <n v="1943"/>
    <d v="1934-08-25T00:00:00"/>
    <n v="55.82"/>
    <n v="12.52"/>
    <s v="Denmark"/>
    <s v="DH"/>
    <s v="Dead"/>
    <n v="21"/>
    <n v="0"/>
    <n v="0"/>
  </r>
  <r>
    <s v="DKC-Z16864"/>
    <n v="8"/>
    <n v="5"/>
    <n v="1943"/>
    <d v="1913-08-25T00:00:00"/>
    <n v="55.82"/>
    <n v="12.52"/>
    <x v="3"/>
    <n v="19"/>
    <n v="9"/>
    <n v="1943"/>
    <d v="1924-12-25T00:00:00"/>
    <n v="55.82"/>
    <n v="12.47"/>
    <s v="Denmark"/>
    <s v="DH"/>
    <s v="Dead"/>
    <n v="134"/>
    <n v="4"/>
    <n v="270"/>
  </r>
  <r>
    <s v="DKS-S10443"/>
    <n v="17"/>
    <n v="5"/>
    <n v="1943"/>
    <d v="1922-08-25T00:00:00"/>
    <n v="55.02"/>
    <n v="12.37"/>
    <x v="3"/>
    <n v="16"/>
    <n v="6"/>
    <n v="1946"/>
    <d v="1921-09-28T00:00:00"/>
    <n v="55.83"/>
    <n v="12.37"/>
    <s v="Denmark"/>
    <s v="DH"/>
    <s v="Dead"/>
    <n v="1126"/>
    <n v="91"/>
    <n v="0"/>
  </r>
  <r>
    <s v="GBT-309640"/>
    <n v="19"/>
    <n v="5"/>
    <n v="1943"/>
    <d v="1924-08-24T00:00:00"/>
    <n v="52.12"/>
    <n v="-2.3199999999999998"/>
    <x v="4"/>
    <n v="15"/>
    <n v="7"/>
    <n v="1943"/>
    <d v="1920-10-24T00:00:00"/>
    <n v="52.12"/>
    <n v="-2.3199999999999998"/>
    <s v="UK"/>
    <s v="UU"/>
    <s v="Dead"/>
    <n v="57"/>
    <n v="0"/>
    <n v="0"/>
  </r>
  <r>
    <s v="GBT-323612"/>
    <n v="2"/>
    <n v="6"/>
    <n v="1943"/>
    <d v="1907-09-25T00:00:00"/>
    <n v="52.83"/>
    <n v="-2"/>
    <x v="4"/>
    <n v="6"/>
    <n v="8"/>
    <n v="1943"/>
    <d v="1911-11-25T00:00:00"/>
    <n v="52.83"/>
    <n v="-2"/>
    <s v="UK"/>
    <s v="UU"/>
    <s v="Dead"/>
    <n v="65"/>
    <n v="0"/>
    <n v="0"/>
  </r>
  <r>
    <s v="NOO-014024"/>
    <n v="6"/>
    <n v="6"/>
    <n v="1943"/>
    <d v="1911-09-25T00:00:00"/>
    <n v="60.87"/>
    <n v="8.57"/>
    <x v="7"/>
    <n v="22"/>
    <n v="1"/>
    <n v="1944"/>
    <d v="1927-04-28T00:00:00"/>
    <n v="60.87"/>
    <n v="8.5500000000000007"/>
    <s v="Norway"/>
    <s v="RH"/>
    <s v="Dead"/>
    <n v="230"/>
    <n v="1"/>
    <n v="270"/>
  </r>
  <r>
    <s v="NOO-01553"/>
    <n v="28"/>
    <n v="5"/>
    <n v="1943"/>
    <d v="1933-08-25T00:00:00"/>
    <n v="61.28"/>
    <n v="10.4"/>
    <x v="7"/>
    <n v="2"/>
    <n v="11"/>
    <n v="1945"/>
    <d v="1908-02-27T00:00:00"/>
    <n v="61.25"/>
    <n v="10.4"/>
    <s v="Norway"/>
    <s v="DH"/>
    <s v="Dead"/>
    <n v="889"/>
    <n v="4"/>
    <n v="181"/>
  </r>
  <r>
    <s v="NOO-015938"/>
    <n v="28"/>
    <n v="5"/>
    <n v="1943"/>
    <d v="1933-08-25T00:00:00"/>
    <n v="60.67"/>
    <n v="8.6999999999999993"/>
    <x v="7"/>
    <n v="10"/>
    <n v="1"/>
    <n v="1944"/>
    <d v="1915-04-28T00:00:00"/>
    <n v="60.67"/>
    <n v="8.6999999999999993"/>
    <s v="Norway"/>
    <s v="PD"/>
    <s v="Dead"/>
    <n v="227"/>
    <n v="0"/>
    <n v="0"/>
  </r>
  <r>
    <s v="NOO-015977"/>
    <n v="22"/>
    <n v="5"/>
    <n v="1943"/>
    <d v="1927-08-25T00:00:00"/>
    <n v="60.63"/>
    <n v="8.57"/>
    <x v="7"/>
    <n v="17"/>
    <n v="7"/>
    <n v="1943"/>
    <d v="1922-10-25T00:00:00"/>
    <n v="60.63"/>
    <n v="8.57"/>
    <s v="Norway"/>
    <s v="UU"/>
    <s v="Dead"/>
    <n v="56"/>
    <n v="0"/>
    <n v="0"/>
  </r>
  <r>
    <s v="NOO-015980"/>
    <n v="24"/>
    <n v="5"/>
    <n v="1943"/>
    <d v="1929-08-25T00:00:00"/>
    <n v="60.58"/>
    <n v="8.58"/>
    <x v="7"/>
    <n v="25"/>
    <n v="9"/>
    <n v="1943"/>
    <d v="1930-12-26T00:00:00"/>
    <n v="60.63"/>
    <n v="8.57"/>
    <s v="Norway"/>
    <s v="UU"/>
    <s v="Dead"/>
    <n v="124"/>
    <n v="6"/>
    <n v="351"/>
  </r>
  <r>
    <s v="NOO-016002"/>
    <n v="21"/>
    <n v="5"/>
    <n v="1943"/>
    <d v="1926-08-25T00:00:00"/>
    <n v="59.75"/>
    <n v="10.25"/>
    <x v="7"/>
    <n v="3"/>
    <n v="11"/>
    <n v="1943"/>
    <d v="1909-02-24T00:00:00"/>
    <n v="59.75"/>
    <n v="10.25"/>
    <s v="Norway"/>
    <s v="UU"/>
    <s v="Unknown"/>
    <n v="166"/>
    <n v="0"/>
    <n v="0"/>
  </r>
  <r>
    <s v="NOO-016005"/>
    <n v="4"/>
    <n v="6"/>
    <n v="1943"/>
    <d v="1909-09-25T00:00:00"/>
    <n v="59.75"/>
    <n v="10.25"/>
    <x v="7"/>
    <n v="15"/>
    <n v="6"/>
    <n v="1943"/>
    <d v="1920-09-24T00:00:00"/>
    <n v="59.75"/>
    <n v="10.25"/>
    <s v="Norway"/>
    <s v="RH"/>
    <s v="Unknown"/>
    <n v="11"/>
    <n v="0"/>
    <n v="0"/>
  </r>
  <r>
    <s v="NOS-50299"/>
    <n v="26"/>
    <n v="5"/>
    <n v="1943"/>
    <d v="1931-08-25T00:00:00"/>
    <n v="60.63"/>
    <n v="8.57"/>
    <x v="7"/>
    <n v="17"/>
    <n v="10"/>
    <n v="1943"/>
    <d v="1923-01-25T00:00:00"/>
    <n v="60.63"/>
    <n v="8.57"/>
    <s v="Norway"/>
    <s v="AH"/>
    <s v="Dead"/>
    <n v="144"/>
    <n v="0"/>
    <n v="0"/>
  </r>
  <r>
    <s v="SVG-C21092"/>
    <n v="21"/>
    <n v="5"/>
    <n v="1943"/>
    <d v="1926-08-25T00:00:00"/>
    <n v="58.9"/>
    <n v="11.97"/>
    <x v="9"/>
    <n v="3"/>
    <n v="12"/>
    <n v="1943"/>
    <d v="1909-03-26T00:00:00"/>
    <n v="58.9"/>
    <n v="11.95"/>
    <s v="Sweden"/>
    <s v="RH"/>
    <s v="Unknown"/>
    <n v="196"/>
    <n v="1"/>
    <n v="270"/>
  </r>
  <r>
    <s v="SVG-C25905"/>
    <n v="13"/>
    <n v="6"/>
    <n v="1943"/>
    <d v="1918-09-25T00:00:00"/>
    <n v="56.42"/>
    <n v="15.85"/>
    <x v="9"/>
    <n v="19"/>
    <n v="1"/>
    <n v="1946"/>
    <d v="1924-04-29T00:00:00"/>
    <n v="56.42"/>
    <n v="15.85"/>
    <s v="Sweden"/>
    <s v="UU"/>
    <s v="Unknown"/>
    <n v="951"/>
    <n v="0"/>
    <n v="0"/>
  </r>
  <r>
    <s v="SVG-C40831"/>
    <n v="30"/>
    <n v="5"/>
    <n v="1943"/>
    <d v="1935-08-25T00:00:00"/>
    <n v="59.58"/>
    <n v="15.98"/>
    <x v="9"/>
    <n v="31"/>
    <n v="10"/>
    <n v="1943"/>
    <d v="1937-01-24T00:00:00"/>
    <n v="59.62"/>
    <n v="16.02"/>
    <s v="Sweden"/>
    <s v="DH"/>
    <s v="Dead"/>
    <n v="154"/>
    <n v="5"/>
    <n v="27"/>
  </r>
  <r>
    <s v="SVG-C46909"/>
    <n v="4"/>
    <n v="6"/>
    <n v="1943"/>
    <d v="1909-09-25T00:00:00"/>
    <n v="58.12"/>
    <n v="12.68"/>
    <x v="9"/>
    <n v="30"/>
    <n v="3"/>
    <n v="1948"/>
    <d v="1935-06-30T00:00:00"/>
    <n v="58.12"/>
    <n v="12.78"/>
    <s v="Sweden"/>
    <s v="DH"/>
    <s v="Dead"/>
    <n v="1761"/>
    <n v="6"/>
    <n v="91"/>
  </r>
  <r>
    <s v="SVR-U19408"/>
    <n v="16"/>
    <n v="5"/>
    <n v="1943"/>
    <d v="1921-08-25T00:00:00"/>
    <n v="59.5"/>
    <n v="15"/>
    <x v="9"/>
    <n v="16"/>
    <n v="10"/>
    <n v="1943"/>
    <d v="1922-01-25T00:00:00"/>
    <n v="59.5"/>
    <n v="15"/>
    <s v="Sweden"/>
    <s v="DH"/>
    <s v="Dead"/>
    <n v="153"/>
    <n v="0"/>
    <n v="0"/>
  </r>
  <r>
    <s v="SVR-U21401"/>
    <n v="30"/>
    <n v="5"/>
    <n v="1943"/>
    <d v="1935-08-25T00:00:00"/>
    <n v="62.57"/>
    <n v="17.12"/>
    <x v="9"/>
    <n v="2"/>
    <n v="9"/>
    <n v="1944"/>
    <d v="1907-12-27T00:00:00"/>
    <n v="62.57"/>
    <n v="17.13"/>
    <s v="Sweden"/>
    <s v="DH"/>
    <s v="Dead"/>
    <n v="461"/>
    <n v="1"/>
    <n v="91"/>
  </r>
  <r>
    <s v="SVR-U21481"/>
    <n v="9"/>
    <n v="6"/>
    <n v="1943"/>
    <d v="1914-09-25T00:00:00"/>
    <n v="57.02"/>
    <n v="16.88"/>
    <x v="9"/>
    <n v="13"/>
    <n v="5"/>
    <n v="1947"/>
    <d v="1918-08-29T00:00:00"/>
    <n v="57.02"/>
    <n v="16.87"/>
    <s v="Sweden"/>
    <s v="UU"/>
    <s v="Dead"/>
    <n v="1434"/>
    <n v="2"/>
    <n v="270"/>
  </r>
  <r>
    <s v="SVR-U21752"/>
    <n v="3"/>
    <n v="6"/>
    <n v="1943"/>
    <d v="1908-09-24T00:00:00"/>
    <n v="61.82"/>
    <n v="16.55"/>
    <x v="9"/>
    <n v="3"/>
    <n v="7"/>
    <n v="1945"/>
    <d v="1908-10-26T00:00:00"/>
    <n v="61.82"/>
    <n v="16.55"/>
    <s v="Sweden"/>
    <s v="DH"/>
    <s v="Dead"/>
    <n v="761"/>
    <n v="0"/>
    <n v="0"/>
  </r>
  <r>
    <s v="CZP-E48850"/>
    <n v="29"/>
    <n v="5"/>
    <n v="1944"/>
    <d v="1934-08-26T00:00:00"/>
    <n v="50.43"/>
    <n v="15.82"/>
    <x v="12"/>
    <n v="19"/>
    <n v="6"/>
    <n v="1945"/>
    <d v="1924-09-26T00:00:00"/>
    <n v="50.43"/>
    <n v="15.82"/>
    <s v="Czech Republic"/>
    <s v="DH"/>
    <s v="Dead"/>
    <n v="386"/>
    <n v="0"/>
    <n v="0"/>
  </r>
  <r>
    <s v="CZP-E53730"/>
    <n v="18"/>
    <n v="5"/>
    <n v="1944"/>
    <d v="1923-08-26T00:00:00"/>
    <n v="49.92"/>
    <n v="15.23"/>
    <x v="12"/>
    <n v="1"/>
    <n v="7"/>
    <n v="1946"/>
    <d v="1906-10-28T00:00:00"/>
    <n v="49.92"/>
    <n v="15.23"/>
    <s v="Czech Republic"/>
    <s v="DH"/>
    <s v="Dead"/>
    <n v="774"/>
    <n v="0"/>
    <n v="0"/>
  </r>
  <r>
    <s v="DKC-Z42545"/>
    <n v="31"/>
    <n v="5"/>
    <n v="1944"/>
    <d v="1936-08-25T00:00:00"/>
    <n v="55.75"/>
    <n v="12.55"/>
    <x v="3"/>
    <n v="15"/>
    <n v="3"/>
    <n v="1948"/>
    <d v="1920-06-29T00:00:00"/>
    <n v="55.73"/>
    <n v="12.52"/>
    <s v="Denmark"/>
    <s v="UU"/>
    <s v="Dead"/>
    <n v="1384"/>
    <n v="3"/>
    <n v="229"/>
  </r>
  <r>
    <s v="GBT-321143"/>
    <n v="17"/>
    <n v="6"/>
    <n v="1944"/>
    <d v="1922-09-26T00:00:00"/>
    <n v="53.18"/>
    <n v="-3.23"/>
    <x v="4"/>
    <n v="17"/>
    <n v="8"/>
    <n v="1944"/>
    <d v="1922-11-26T00:00:00"/>
    <n v="53.18"/>
    <n v="-3.23"/>
    <s v="UK"/>
    <s v="DH"/>
    <s v="Dead"/>
    <n v="61"/>
    <n v="0"/>
    <n v="0"/>
  </r>
  <r>
    <s v="GBT-323023"/>
    <n v="4"/>
    <n v="6"/>
    <n v="1944"/>
    <d v="1909-09-26T00:00:00"/>
    <n v="53.25"/>
    <n v="-4.42"/>
    <x v="4"/>
    <n v="25"/>
    <n v="12"/>
    <n v="1945"/>
    <d v="1931-03-29T00:00:00"/>
    <n v="53.25"/>
    <n v="-4.42"/>
    <s v="UK"/>
    <s v="AH"/>
    <s v="Dead"/>
    <n v="569"/>
    <n v="0"/>
    <n v="0"/>
  </r>
  <r>
    <s v="NOO-014103"/>
    <n v="8"/>
    <n v="6"/>
    <n v="1944"/>
    <d v="1913-09-26T00:00:00"/>
    <n v="60.63"/>
    <n v="8.58"/>
    <x v="7"/>
    <n v="27"/>
    <n v="9"/>
    <n v="1945"/>
    <d v="1932-12-27T00:00:00"/>
    <n v="60.63"/>
    <n v="8.57"/>
    <s v="Norway"/>
    <s v="DH"/>
    <s v="Dead"/>
    <n v="476"/>
    <n v="1"/>
    <n v="270"/>
  </r>
  <r>
    <s v="NOO-014106"/>
    <n v="8"/>
    <n v="6"/>
    <n v="1944"/>
    <d v="1913-09-26T00:00:00"/>
    <n v="60.63"/>
    <n v="8.57"/>
    <x v="7"/>
    <n v="15"/>
    <n v="12"/>
    <n v="1944"/>
    <d v="1921-03-27T00:00:00"/>
    <n v="60.63"/>
    <n v="8.57"/>
    <s v="Norway"/>
    <s v="PD"/>
    <s v="Dead"/>
    <n v="190"/>
    <n v="0"/>
    <n v="0"/>
  </r>
  <r>
    <s v="NOO-014108"/>
    <n v="8"/>
    <n v="6"/>
    <n v="1944"/>
    <d v="1913-09-26T00:00:00"/>
    <n v="60.63"/>
    <n v="8.58"/>
    <x v="7"/>
    <n v="4"/>
    <n v="7"/>
    <n v="1944"/>
    <d v="1909-10-26T00:00:00"/>
    <n v="60.63"/>
    <n v="8.57"/>
    <s v="Norway"/>
    <s v="AH"/>
    <s v="Dead"/>
    <n v="26"/>
    <n v="1"/>
    <n v="270"/>
  </r>
  <r>
    <s v="NOO-014110"/>
    <n v="8"/>
    <n v="6"/>
    <n v="1944"/>
    <d v="1913-09-26T00:00:00"/>
    <n v="60.63"/>
    <n v="8.58"/>
    <x v="7"/>
    <n v="11"/>
    <n v="2"/>
    <n v="1946"/>
    <d v="1916-05-30T00:00:00"/>
    <n v="60.67"/>
    <n v="8.57"/>
    <s v="Norway"/>
    <s v="DH"/>
    <s v="Dead"/>
    <n v="613"/>
    <n v="4"/>
    <n v="347"/>
  </r>
  <r>
    <s v="NOO-014113"/>
    <n v="13"/>
    <n v="6"/>
    <n v="1944"/>
    <d v="1918-09-26T00:00:00"/>
    <n v="60.58"/>
    <n v="8.58"/>
    <x v="7"/>
    <n v="28"/>
    <n v="9"/>
    <n v="1944"/>
    <d v="1933-12-27T00:00:00"/>
    <n v="60.63"/>
    <n v="8.57"/>
    <s v="Norway"/>
    <s v="RH"/>
    <s v="Dead"/>
    <n v="107"/>
    <n v="6"/>
    <n v="351"/>
  </r>
  <r>
    <s v="NOO-014114"/>
    <n v="13"/>
    <n v="6"/>
    <n v="1944"/>
    <d v="1918-09-26T00:00:00"/>
    <n v="60.58"/>
    <n v="8.58"/>
    <x v="7"/>
    <n v="11"/>
    <n v="7"/>
    <n v="1944"/>
    <d v="1916-10-25T00:00:00"/>
    <n v="60.58"/>
    <n v="8.58"/>
    <s v="Norway"/>
    <s v="UU"/>
    <s v="Dead"/>
    <n v="28"/>
    <n v="0"/>
    <n v="0"/>
  </r>
  <r>
    <s v="NOO-016013"/>
    <n v="13"/>
    <n v="7"/>
    <n v="1944"/>
    <d v="1918-10-26T00:00:00"/>
    <n v="62.45"/>
    <n v="6.37"/>
    <x v="7"/>
    <n v="30"/>
    <n v="12"/>
    <n v="1944"/>
    <d v="1936-03-27T00:00:00"/>
    <n v="62.75"/>
    <n v="6.35"/>
    <s v="Norway"/>
    <s v="AH"/>
    <s v="Dead"/>
    <n v="170"/>
    <n v="34"/>
    <n v="359"/>
  </r>
  <r>
    <s v="NOO-017128"/>
    <n v="23"/>
    <n v="5"/>
    <n v="1944"/>
    <d v="1928-08-25T00:00:00"/>
    <n v="60.62"/>
    <n v="8.52"/>
    <x v="7"/>
    <n v="23"/>
    <n v="8"/>
    <n v="1945"/>
    <d v="1928-11-26T00:00:00"/>
    <n v="60.62"/>
    <n v="8.5"/>
    <s v="Norway"/>
    <s v="PD"/>
    <s v="Dead"/>
    <n v="457"/>
    <n v="1"/>
    <n v="270"/>
  </r>
  <r>
    <s v="NOS-51318"/>
    <n v="3"/>
    <n v="6"/>
    <n v="1944"/>
    <d v="1908-09-25T00:00:00"/>
    <n v="60.63"/>
    <n v="8.57"/>
    <x v="7"/>
    <n v="17"/>
    <n v="1"/>
    <n v="1946"/>
    <d v="1922-04-30T00:00:00"/>
    <n v="60.63"/>
    <n v="8.57"/>
    <s v="Norway"/>
    <s v="PD"/>
    <s v="Dead"/>
    <n v="593"/>
    <n v="0"/>
    <n v="0"/>
  </r>
  <r>
    <s v="NOS-51319"/>
    <n v="3"/>
    <n v="6"/>
    <n v="1944"/>
    <d v="1908-09-25T00:00:00"/>
    <n v="60.63"/>
    <n v="8.57"/>
    <x v="7"/>
    <n v="10"/>
    <n v="8"/>
    <n v="1944"/>
    <d v="1915-11-26T00:00:00"/>
    <n v="60.63"/>
    <n v="8.57"/>
    <s v="Norway"/>
    <s v="AH"/>
    <s v="Dead"/>
    <n v="68"/>
    <n v="0"/>
    <n v="0"/>
  </r>
  <r>
    <s v="NOS-51324"/>
    <n v="14"/>
    <n v="6"/>
    <n v="1944"/>
    <d v="1919-09-26T00:00:00"/>
    <n v="60.63"/>
    <n v="8.57"/>
    <x v="7"/>
    <n v="22"/>
    <n v="2"/>
    <n v="1945"/>
    <d v="1927-05-30T00:00:00"/>
    <n v="60.63"/>
    <n v="8.57"/>
    <s v="Norway"/>
    <s v="AH"/>
    <s v="Dead"/>
    <n v="253"/>
    <n v="0"/>
    <n v="0"/>
  </r>
  <r>
    <s v="SVG-C25882"/>
    <n v="21"/>
    <n v="5"/>
    <n v="1944"/>
    <d v="1926-08-26T00:00:00"/>
    <n v="58.88"/>
    <n v="11.9"/>
    <x v="9"/>
    <n v="15"/>
    <n v="7"/>
    <n v="1951"/>
    <d v="1920-11-01T00:00:00"/>
    <n v="58.93"/>
    <n v="12.03"/>
    <s v="Sweden"/>
    <s v="UU"/>
    <s v="Dead"/>
    <n v="2611"/>
    <n v="10"/>
    <n v="55"/>
  </r>
  <r>
    <s v="SVG-C25898"/>
    <n v="6"/>
    <n v="6"/>
    <n v="1944"/>
    <d v="1911-09-26T00:00:00"/>
    <n v="58.88"/>
    <n v="11.88"/>
    <x v="9"/>
    <n v="12"/>
    <n v="2"/>
    <n v="1945"/>
    <d v="1917-05-29T00:00:00"/>
    <n v="58.88"/>
    <n v="11.87"/>
    <s v="Sweden"/>
    <s v="DH"/>
    <s v="Dead"/>
    <n v="251"/>
    <n v="1"/>
    <n v="270"/>
  </r>
  <r>
    <s v="SVG-C26053"/>
    <n v="4"/>
    <n v="6"/>
    <n v="1944"/>
    <d v="1909-09-26T00:00:00"/>
    <n v="56.17"/>
    <n v="13.35"/>
    <x v="9"/>
    <n v="14"/>
    <n v="4"/>
    <n v="1945"/>
    <d v="1919-07-28T00:00:00"/>
    <n v="56.15"/>
    <n v="13.32"/>
    <s v="Sweden"/>
    <s v="DH"/>
    <s v="Dead"/>
    <n v="314"/>
    <n v="3"/>
    <n v="229"/>
  </r>
  <r>
    <s v="SVG-C39150"/>
    <n v="4"/>
    <n v="6"/>
    <n v="1944"/>
    <d v="1909-09-26T00:00:00"/>
    <n v="63.15"/>
    <n v="17.25"/>
    <x v="9"/>
    <n v="21"/>
    <n v="11"/>
    <n v="1944"/>
    <d v="1927-02-26T00:00:00"/>
    <n v="63.15"/>
    <n v="17.25"/>
    <s v="Sweden"/>
    <s v="AH"/>
    <s v="Dead"/>
    <n v="170"/>
    <n v="0"/>
    <n v="0"/>
  </r>
  <r>
    <s v="SVG-C39151"/>
    <n v="4"/>
    <n v="6"/>
    <n v="1944"/>
    <d v="1909-09-26T00:00:00"/>
    <n v="63.15"/>
    <n v="17.25"/>
    <x v="9"/>
    <n v="28"/>
    <n v="8"/>
    <n v="1946"/>
    <d v="1933-11-28T00:00:00"/>
    <n v="63.15"/>
    <n v="17.25"/>
    <s v="Sweden"/>
    <s v="DH"/>
    <s v="Dead"/>
    <n v="815"/>
    <n v="0"/>
    <n v="0"/>
  </r>
  <r>
    <s v="SVG-C42065"/>
    <n v="17"/>
    <n v="6"/>
    <n v="1944"/>
    <d v="1922-09-26T00:00:00"/>
    <n v="60.7"/>
    <n v="16.62"/>
    <x v="9"/>
    <n v="30"/>
    <n v="9"/>
    <n v="1944"/>
    <d v="1935-12-27T00:00:00"/>
    <n v="60.7"/>
    <n v="16.62"/>
    <s v="Sweden"/>
    <s v="DH"/>
    <s v="Dead"/>
    <n v="105"/>
    <n v="0"/>
    <n v="0"/>
  </r>
  <r>
    <s v="SVG-C46903"/>
    <n v="28"/>
    <n v="5"/>
    <n v="1944"/>
    <d v="1933-08-26T00:00:00"/>
    <n v="57.6"/>
    <n v="12.05"/>
    <x v="9"/>
    <n v="30"/>
    <n v="9"/>
    <n v="1945"/>
    <d v="1935-12-28T00:00:00"/>
    <n v="57.6"/>
    <n v="12.05"/>
    <s v="Sweden"/>
    <s v="DH"/>
    <s v="Dead"/>
    <n v="490"/>
    <n v="0"/>
    <n v="0"/>
  </r>
  <r>
    <s v="SVG-C46961"/>
    <n v="23"/>
    <n v="6"/>
    <n v="1944"/>
    <d v="1928-09-25T00:00:00"/>
    <n v="65.75"/>
    <n v="15.17"/>
    <x v="9"/>
    <n v="15"/>
    <n v="5"/>
    <n v="1945"/>
    <d v="1920-08-26T00:00:00"/>
    <n v="65.83"/>
    <n v="15.07"/>
    <s v="Sweden"/>
    <s v="UU"/>
    <s v="Unknown"/>
    <n v="326"/>
    <n v="11"/>
    <n v="334"/>
  </r>
  <r>
    <s v="SVG-C47312"/>
    <n v="6"/>
    <n v="6"/>
    <n v="1944"/>
    <d v="1911-09-26T00:00:00"/>
    <n v="63.17"/>
    <n v="17.27"/>
    <x v="9"/>
    <n v="25"/>
    <n v="3"/>
    <n v="1948"/>
    <d v="1930-06-30T00:00:00"/>
    <n v="63.15"/>
    <n v="17.38"/>
    <s v="Sweden"/>
    <s v="RH"/>
    <s v="Alive"/>
    <n v="1388"/>
    <n v="7"/>
    <n v="108"/>
  </r>
  <r>
    <s v="SVR-U19313"/>
    <n v="27"/>
    <n v="5"/>
    <n v="1944"/>
    <d v="1932-08-25T00:00:00"/>
    <n v="59.32"/>
    <n v="17.829999999999998"/>
    <x v="9"/>
    <n v="9"/>
    <n v="7"/>
    <n v="1944"/>
    <d v="1914-10-26T00:00:00"/>
    <n v="59.3"/>
    <n v="17.850000000000001"/>
    <s v="Sweden"/>
    <s v="UU"/>
    <s v="Dead"/>
    <n v="43"/>
    <n v="3"/>
    <n v="153"/>
  </r>
  <r>
    <s v="SVR-U21056"/>
    <n v="29"/>
    <n v="5"/>
    <n v="1944"/>
    <d v="1934-08-26T00:00:00"/>
    <n v="59.12"/>
    <n v="15.08"/>
    <x v="9"/>
    <n v="22"/>
    <n v="3"/>
    <n v="1948"/>
    <d v="1927-06-30T00:00:00"/>
    <n v="59.12"/>
    <n v="15.1"/>
    <s v="Sweden"/>
    <s v="UU"/>
    <s v="Unknown"/>
    <n v="1393"/>
    <n v="1"/>
    <n v="91"/>
  </r>
  <r>
    <s v="SVR-U21078"/>
    <n v="17"/>
    <n v="6"/>
    <n v="1944"/>
    <d v="1922-09-26T00:00:00"/>
    <n v="56"/>
    <n v="14.43"/>
    <x v="9"/>
    <n v="30"/>
    <n v="7"/>
    <n v="1944"/>
    <d v="1935-10-26T00:00:00"/>
    <n v="56"/>
    <n v="14.43"/>
    <s v="Sweden"/>
    <s v="UU"/>
    <s v="Dead"/>
    <n v="43"/>
    <n v="0"/>
    <n v="0"/>
  </r>
  <r>
    <s v="SVR-U21778"/>
    <n v="6"/>
    <n v="6"/>
    <n v="1944"/>
    <d v="1911-09-26T00:00:00"/>
    <n v="59.62"/>
    <n v="14.3"/>
    <x v="9"/>
    <n v="3"/>
    <n v="10"/>
    <n v="1944"/>
    <d v="1909-01-25T00:00:00"/>
    <n v="59.53"/>
    <n v="14.28"/>
    <s v="Sweden"/>
    <s v="DH"/>
    <s v="Dead"/>
    <n v="119"/>
    <n v="10"/>
    <n v="186"/>
  </r>
  <r>
    <s v="SVR-U22460"/>
    <n v="3"/>
    <n v="5"/>
    <n v="1944"/>
    <d v="1908-08-25T00:00:00"/>
    <n v="58.78"/>
    <n v="17.38"/>
    <x v="9"/>
    <n v="17"/>
    <n v="3"/>
    <n v="1945"/>
    <d v="1922-06-27T00:00:00"/>
    <n v="58.77"/>
    <n v="17.38"/>
    <s v="Sweden"/>
    <s v="PD"/>
    <s v="Dead"/>
    <n v="318"/>
    <n v="2"/>
    <n v="181"/>
  </r>
  <r>
    <s v="SVR-U22901"/>
    <n v="13"/>
    <n v="6"/>
    <n v="1944"/>
    <d v="1918-09-26T00:00:00"/>
    <n v="62.72"/>
    <n v="15.45"/>
    <x v="9"/>
    <n v="12"/>
    <n v="4"/>
    <n v="1945"/>
    <d v="1917-07-28T00:00:00"/>
    <n v="62.68"/>
    <n v="16.329999999999998"/>
    <s v="Sweden"/>
    <s v="DH"/>
    <s v="Dead"/>
    <n v="303"/>
    <n v="46"/>
    <n v="95"/>
  </r>
  <r>
    <s v="SVR-U22903"/>
    <n v="13"/>
    <n v="6"/>
    <n v="1944"/>
    <d v="1918-09-26T00:00:00"/>
    <n v="62.72"/>
    <n v="15.45"/>
    <x v="9"/>
    <n v="1"/>
    <n v="3"/>
    <n v="1946"/>
    <d v="1906-06-28T00:00:00"/>
    <n v="63.8"/>
    <n v="14.7"/>
    <s v="Sweden"/>
    <s v="DH"/>
    <s v="Dead"/>
    <n v="626"/>
    <n v="127"/>
    <n v="343"/>
  </r>
  <r>
    <s v="CZP-E58520"/>
    <n v="14"/>
    <n v="5"/>
    <n v="1945"/>
    <d v="1919-08-27T00:00:00"/>
    <n v="50.03"/>
    <n v="15.78"/>
    <x v="12"/>
    <n v="15"/>
    <n v="3"/>
    <n v="1948"/>
    <d v="1920-06-29T00:00:00"/>
    <n v="50.03"/>
    <n v="15.78"/>
    <s v="Czech Republic"/>
    <s v="RH"/>
    <s v="Alive"/>
    <n v="1036"/>
    <n v="0"/>
    <n v="0"/>
  </r>
  <r>
    <s v="GBT-325081"/>
    <n v="24"/>
    <n v="5"/>
    <n v="1945"/>
    <d v="1929-08-27T00:00:00"/>
    <n v="51.33"/>
    <n v="-2.93"/>
    <x v="4"/>
    <n v="15"/>
    <n v="3"/>
    <n v="1946"/>
    <d v="1920-06-27T00:00:00"/>
    <n v="51.33"/>
    <n v="-2.93"/>
    <s v="UK"/>
    <s v="UU"/>
    <s v="Dead"/>
    <n v="295"/>
    <n v="0"/>
    <n v="0"/>
  </r>
  <r>
    <s v="NOO-014121"/>
    <n v="9"/>
    <n v="8"/>
    <n v="1945"/>
    <d v="1914-11-27T00:00:00"/>
    <n v="60.63"/>
    <n v="8.57"/>
    <x v="7"/>
    <n v="15"/>
    <n v="1"/>
    <n v="1947"/>
    <d v="1920-04-30T00:00:00"/>
    <n v="60.72"/>
    <n v="8.93"/>
    <s v="Norway"/>
    <s v="DH"/>
    <s v="Dead"/>
    <n v="524"/>
    <n v="22"/>
    <n v="66"/>
  </r>
  <r>
    <s v="NOO-020377"/>
    <n v="31"/>
    <n v="5"/>
    <n v="1945"/>
    <d v="1936-08-26T00:00:00"/>
    <n v="60.63"/>
    <n v="8.58"/>
    <x v="7"/>
    <n v="15"/>
    <n v="8"/>
    <n v="1945"/>
    <d v="1920-11-26T00:00:00"/>
    <n v="60.63"/>
    <n v="8.58"/>
    <s v="Norway"/>
    <s v="AH"/>
    <s v="Dead"/>
    <n v="76"/>
    <n v="0"/>
    <n v="0"/>
  </r>
  <r>
    <s v="NOO-020380"/>
    <n v="31"/>
    <n v="5"/>
    <n v="1945"/>
    <d v="1936-08-26T00:00:00"/>
    <n v="60.63"/>
    <n v="8.58"/>
    <x v="7"/>
    <n v="30"/>
    <n v="8"/>
    <n v="1945"/>
    <d v="1935-11-27T00:00:00"/>
    <n v="60.63"/>
    <n v="8.58"/>
    <s v="Norway"/>
    <s v="DH"/>
    <s v="Dead"/>
    <n v="91"/>
    <n v="0"/>
    <n v="0"/>
  </r>
  <r>
    <s v="NOO-022806"/>
    <n v="28"/>
    <n v="5"/>
    <n v="1945"/>
    <d v="1933-08-27T00:00:00"/>
    <n v="59.7"/>
    <n v="8.0299999999999994"/>
    <x v="7"/>
    <n v="25"/>
    <n v="7"/>
    <n v="1945"/>
    <d v="1930-10-27T00:00:00"/>
    <n v="59.7"/>
    <n v="8.0299999999999994"/>
    <s v="Norway"/>
    <s v="RH"/>
    <s v="Alive"/>
    <n v="58"/>
    <n v="0"/>
    <n v="0"/>
  </r>
  <r>
    <s v="NOO-022808"/>
    <n v="27"/>
    <n v="5"/>
    <n v="1945"/>
    <d v="1932-08-26T00:00:00"/>
    <n v="59.7"/>
    <n v="8.0299999999999994"/>
    <x v="7"/>
    <n v="30"/>
    <n v="10"/>
    <n v="1945"/>
    <d v="1936-01-27T00:00:00"/>
    <n v="59.85"/>
    <n v="8.07"/>
    <s v="Norway"/>
    <s v="DH"/>
    <s v="Dead"/>
    <n v="156"/>
    <n v="17"/>
    <n v="7"/>
  </r>
  <r>
    <s v="NOS-50750"/>
    <n v="1"/>
    <n v="7"/>
    <n v="1945"/>
    <d v="1906-10-27T00:00:00"/>
    <n v="58.72"/>
    <n v="5.53"/>
    <x v="7"/>
    <n v="18"/>
    <n v="11"/>
    <n v="1945"/>
    <d v="1924-02-27T00:00:00"/>
    <n v="58.85"/>
    <n v="5.78"/>
    <s v="Norway"/>
    <s v="DH"/>
    <s v="Dead"/>
    <n v="140"/>
    <n v="21"/>
    <n v="45"/>
  </r>
  <r>
    <s v="NOS-51367"/>
    <n v="28"/>
    <n v="5"/>
    <n v="1945"/>
    <d v="1933-08-27T00:00:00"/>
    <n v="60.63"/>
    <n v="8.57"/>
    <x v="7"/>
    <n v="5"/>
    <n v="11"/>
    <n v="1945"/>
    <d v="1911-02-27T00:00:00"/>
    <n v="60.63"/>
    <n v="8.57"/>
    <s v="Norway"/>
    <s v="DH"/>
    <s v="Dead"/>
    <n v="161"/>
    <n v="0"/>
    <n v="0"/>
  </r>
  <r>
    <s v="NOS-51372"/>
    <n v="1"/>
    <n v="6"/>
    <n v="1945"/>
    <d v="1906-09-27T00:00:00"/>
    <n v="60.63"/>
    <n v="8.57"/>
    <x v="7"/>
    <n v="30"/>
    <n v="5"/>
    <n v="1946"/>
    <d v="1935-08-28T00:00:00"/>
    <n v="60.63"/>
    <n v="8.57"/>
    <s v="Norway"/>
    <s v="UU"/>
    <s v="Dead"/>
    <n v="363"/>
    <n v="0"/>
    <n v="0"/>
  </r>
  <r>
    <s v="NOS-51373"/>
    <n v="6"/>
    <n v="6"/>
    <n v="1945"/>
    <d v="1911-09-27T00:00:00"/>
    <n v="60.63"/>
    <n v="8.57"/>
    <x v="7"/>
    <n v="30"/>
    <n v="9"/>
    <n v="1945"/>
    <d v="1935-12-28T00:00:00"/>
    <n v="60.63"/>
    <n v="8.57"/>
    <s v="Norway"/>
    <s v="PD"/>
    <s v="Dead"/>
    <n v="116"/>
    <n v="0"/>
    <n v="0"/>
  </r>
  <r>
    <s v="NOS-51374"/>
    <n v="6"/>
    <n v="6"/>
    <n v="1945"/>
    <d v="1911-09-27T00:00:00"/>
    <n v="60.63"/>
    <n v="8.57"/>
    <x v="7"/>
    <n v="29"/>
    <n v="3"/>
    <n v="1946"/>
    <d v="1934-06-28T00:00:00"/>
    <n v="60.63"/>
    <n v="8.57"/>
    <s v="Norway"/>
    <s v="DH"/>
    <s v="Dead"/>
    <n v="296"/>
    <n v="0"/>
    <n v="0"/>
  </r>
  <r>
    <s v="NOS-51377"/>
    <n v="6"/>
    <n v="6"/>
    <n v="1945"/>
    <d v="1911-09-27T00:00:00"/>
    <n v="60.63"/>
    <n v="8.57"/>
    <x v="7"/>
    <n v="5"/>
    <n v="12"/>
    <n v="1947"/>
    <d v="1911-03-31T00:00:00"/>
    <n v="60.63"/>
    <n v="8.57"/>
    <s v="Norway"/>
    <s v="HH"/>
    <s v="Dead"/>
    <n v="912"/>
    <n v="0"/>
    <n v="0"/>
  </r>
  <r>
    <s v="NOS-51379"/>
    <n v="11"/>
    <n v="6"/>
    <n v="1945"/>
    <d v="1916-09-26T00:00:00"/>
    <n v="60.63"/>
    <n v="8.57"/>
    <x v="7"/>
    <n v="23"/>
    <n v="8"/>
    <n v="1945"/>
    <d v="1928-11-26T00:00:00"/>
    <n v="60.63"/>
    <n v="8.57"/>
    <s v="Norway"/>
    <s v="PD"/>
    <s v="Dead"/>
    <n v="73"/>
    <n v="0"/>
    <n v="0"/>
  </r>
  <r>
    <s v="NOS-51392"/>
    <n v="27"/>
    <n v="5"/>
    <n v="1945"/>
    <d v="1932-08-26T00:00:00"/>
    <n v="60.63"/>
    <n v="8.57"/>
    <x v="7"/>
    <n v="27"/>
    <n v="4"/>
    <n v="1946"/>
    <d v="1932-07-28T00:00:00"/>
    <n v="60.63"/>
    <n v="8.57"/>
    <s v="Norway"/>
    <s v="UU"/>
    <s v="Dead"/>
    <n v="335"/>
    <n v="0"/>
    <n v="0"/>
  </r>
  <r>
    <s v="NOS-61442"/>
    <n v="1"/>
    <n v="6"/>
    <n v="1945"/>
    <d v="1906-09-27T00:00:00"/>
    <n v="60.63"/>
    <n v="8.57"/>
    <x v="7"/>
    <n v="21"/>
    <n v="2"/>
    <n v="1948"/>
    <d v="1926-06-02T00:00:00"/>
    <n v="60.63"/>
    <n v="8.57"/>
    <s v="Norway"/>
    <s v="HH"/>
    <s v="Dead"/>
    <n v="995"/>
    <n v="0"/>
    <n v="0"/>
  </r>
  <r>
    <s v="SVG-C26009"/>
    <n v="6"/>
    <n v="6"/>
    <n v="1945"/>
    <d v="1911-09-27T00:00:00"/>
    <n v="62.37"/>
    <n v="17.329999999999998"/>
    <x v="9"/>
    <n v="20"/>
    <n v="3"/>
    <n v="1946"/>
    <d v="1925-06-28T00:00:00"/>
    <n v="62.37"/>
    <n v="17.329999999999998"/>
    <s v="Sweden"/>
    <s v="DH"/>
    <s v="Dead"/>
    <n v="287"/>
    <n v="0"/>
    <n v="0"/>
  </r>
  <r>
    <s v="SVG-C26116"/>
    <n v="29"/>
    <n v="5"/>
    <n v="1945"/>
    <d v="1934-08-27T00:00:00"/>
    <n v="58.9"/>
    <n v="11.87"/>
    <x v="9"/>
    <n v="5"/>
    <n v="11"/>
    <n v="1945"/>
    <d v="1911-02-27T00:00:00"/>
    <n v="58.93"/>
    <n v="11.68"/>
    <s v="Sweden"/>
    <s v="DH"/>
    <s v="Dead"/>
    <n v="160"/>
    <n v="12"/>
    <n v="290"/>
  </r>
  <r>
    <s v="SVG-C47751"/>
    <n v="27"/>
    <n v="5"/>
    <n v="1945"/>
    <d v="1932-08-26T00:00:00"/>
    <n v="60.72"/>
    <n v="16.600000000000001"/>
    <x v="9"/>
    <n v="15"/>
    <n v="7"/>
    <n v="1951"/>
    <d v="1920-11-01T00:00:00"/>
    <n v="60.72"/>
    <n v="16.600000000000001"/>
    <s v="Sweden"/>
    <s v="DH"/>
    <s v="Dead"/>
    <n v="2240"/>
    <n v="0"/>
    <n v="0"/>
  </r>
  <r>
    <s v="SVR-U20760"/>
    <n v="12"/>
    <n v="7"/>
    <n v="1945"/>
    <d v="1917-10-27T00:00:00"/>
    <n v="57.33"/>
    <n v="14.25"/>
    <x v="9"/>
    <n v="7"/>
    <n v="12"/>
    <n v="1949"/>
    <d v="1913-04-01T00:00:00"/>
    <n v="57.35"/>
    <n v="14.18"/>
    <s v="Sweden"/>
    <s v="DH"/>
    <s v="Dead"/>
    <n v="1609"/>
    <n v="5"/>
    <n v="295"/>
  </r>
  <r>
    <s v="SVR-U20781"/>
    <n v="12"/>
    <n v="6"/>
    <n v="1945"/>
    <d v="1917-09-27T00:00:00"/>
    <n v="58.58"/>
    <n v="16.149999999999999"/>
    <x v="9"/>
    <n v="29"/>
    <n v="3"/>
    <n v="1946"/>
    <d v="1934-06-28T00:00:00"/>
    <n v="58.6"/>
    <n v="16.18"/>
    <s v="Sweden"/>
    <s v="UU"/>
    <s v="Dead"/>
    <n v="290"/>
    <n v="3"/>
    <n v="47"/>
  </r>
  <r>
    <s v="SVR-U21396"/>
    <n v="28"/>
    <n v="5"/>
    <n v="1945"/>
    <d v="1933-08-27T00:00:00"/>
    <n v="58.77"/>
    <n v="17.329999999999998"/>
    <x v="9"/>
    <n v="26"/>
    <n v="11"/>
    <n v="1946"/>
    <d v="1932-02-28T00:00:00"/>
    <n v="58.82"/>
    <n v="17.45"/>
    <s v="Sweden"/>
    <s v="DH"/>
    <s v="Dead"/>
    <n v="547"/>
    <n v="9"/>
    <n v="51"/>
  </r>
  <r>
    <s v="SVR-U23376"/>
    <n v="28"/>
    <n v="5"/>
    <n v="1945"/>
    <d v="1933-08-27T00:00:00"/>
    <n v="60.28"/>
    <n v="15.98"/>
    <x v="9"/>
    <n v="28"/>
    <n v="1"/>
    <n v="1949"/>
    <d v="1933-05-02T00:00:00"/>
    <n v="60.43"/>
    <n v="15.6"/>
    <s v="Sweden"/>
    <s v="DH"/>
    <s v="Dead"/>
    <n v="1341"/>
    <n v="27"/>
    <n v="309"/>
  </r>
  <r>
    <s v="SVR-U23734"/>
    <n v="25"/>
    <n v="5"/>
    <n v="1945"/>
    <d v="1930-08-27T00:00:00"/>
    <n v="59.08"/>
    <n v="14.67"/>
    <x v="9"/>
    <n v="21"/>
    <n v="3"/>
    <n v="1947"/>
    <d v="1926-06-29T00:00:00"/>
    <n v="59.05"/>
    <n v="14.67"/>
    <s v="Sweden"/>
    <s v="DH"/>
    <s v="Dead"/>
    <n v="665"/>
    <n v="4"/>
    <n v="181"/>
  </r>
  <r>
    <s v="SVR-U23995"/>
    <n v="18"/>
    <n v="5"/>
    <n v="1945"/>
    <d v="1923-08-27T00:00:00"/>
    <n v="57.7"/>
    <n v="16.329999999999998"/>
    <x v="9"/>
    <n v="2"/>
    <n v="6"/>
    <n v="1945"/>
    <d v="1907-09-27T00:00:00"/>
    <n v="57.7"/>
    <n v="16.329999999999998"/>
    <s v="Sweden"/>
    <s v="RH"/>
    <s v="Dead"/>
    <n v="15"/>
    <n v="0"/>
    <n v="0"/>
  </r>
  <r>
    <s v="SVR-U24927"/>
    <n v="12"/>
    <n v="6"/>
    <n v="1945"/>
    <d v="1917-09-27T00:00:00"/>
    <n v="57.32"/>
    <n v="12.87"/>
    <x v="9"/>
    <n v="20"/>
    <n v="4"/>
    <n v="1946"/>
    <d v="1925-07-29T00:00:00"/>
    <n v="57.32"/>
    <n v="12.87"/>
    <s v="Sweden"/>
    <s v="DH"/>
    <s v="Dead"/>
    <n v="312"/>
    <n v="0"/>
    <n v="0"/>
  </r>
  <r>
    <s v="SVR-X478"/>
    <n v="23"/>
    <n v="5"/>
    <n v="1945"/>
    <d v="1928-08-26T00:00:00"/>
    <n v="57.97"/>
    <n v="16.350000000000001"/>
    <x v="9"/>
    <n v="10"/>
    <n v="11"/>
    <n v="1945"/>
    <d v="1916-02-27T00:00:00"/>
    <n v="57.9"/>
    <n v="16.170000000000002"/>
    <s v="Sweden"/>
    <s v="DH"/>
    <s v="Dead"/>
    <n v="171"/>
    <n v="14"/>
    <n v="236"/>
  </r>
  <r>
    <s v="BLB-2E434"/>
    <n v="23"/>
    <n v="5"/>
    <n v="1946"/>
    <d v="1928-08-27T00:00:00"/>
    <n v="51.17"/>
    <n v="4.47"/>
    <x v="10"/>
    <n v="15"/>
    <n v="6"/>
    <n v="1946"/>
    <d v="1920-09-27T00:00:00"/>
    <n v="51.17"/>
    <n v="4.47"/>
    <s v="Belgium"/>
    <s v="UU"/>
    <s v="Alive"/>
    <n v="23"/>
    <n v="0"/>
    <n v="0"/>
  </r>
  <r>
    <s v="BLB-G5287"/>
    <n v="16"/>
    <n v="5"/>
    <n v="1946"/>
    <d v="1921-08-28T00:00:00"/>
    <n v="50.32"/>
    <n v="4.97"/>
    <x v="10"/>
    <n v="13"/>
    <n v="3"/>
    <n v="1947"/>
    <d v="1918-06-29T00:00:00"/>
    <n v="50.32"/>
    <n v="4.97"/>
    <s v="Belgium"/>
    <s v="UU"/>
    <s v="Alive"/>
    <n v="301"/>
    <n v="0"/>
    <n v="0"/>
  </r>
  <r>
    <s v="CZP-E50850"/>
    <n v="10"/>
    <n v="6"/>
    <n v="1946"/>
    <d v="1915-09-28T00:00:00"/>
    <n v="49.5"/>
    <n v="15.75"/>
    <x v="12"/>
    <n v="13"/>
    <n v="6"/>
    <n v="1947"/>
    <d v="1918-09-29T00:00:00"/>
    <n v="49.53"/>
    <n v="15.68"/>
    <s v="Czech Republic"/>
    <s v="DH"/>
    <s v="Dead"/>
    <n v="368"/>
    <n v="7"/>
    <n v="308"/>
  </r>
  <r>
    <s v="GBT-320782"/>
    <n v="2"/>
    <n v="6"/>
    <n v="1946"/>
    <d v="1907-09-28T00:00:00"/>
    <n v="53.63"/>
    <n v="0.12"/>
    <x v="4"/>
    <n v="15"/>
    <n v="5"/>
    <n v="1947"/>
    <d v="1920-08-28T00:00:00"/>
    <n v="53.63"/>
    <n v="0.12"/>
    <s v="UK"/>
    <s v="UU"/>
    <s v="Dead"/>
    <n v="347"/>
    <n v="0"/>
    <n v="0"/>
  </r>
  <r>
    <s v="GBT-RW3620"/>
    <n v="26"/>
    <n v="5"/>
    <n v="1946"/>
    <d v="1931-08-28T00:00:00"/>
    <n v="51.27"/>
    <n v="-0.02"/>
    <x v="4"/>
    <n v="14"/>
    <n v="9"/>
    <n v="1946"/>
    <d v="1919-12-29T00:00:00"/>
    <n v="51.27"/>
    <n v="-0.02"/>
    <s v="UK"/>
    <s v="UU"/>
    <s v="Dead"/>
    <n v="111"/>
    <n v="0"/>
    <n v="0"/>
  </r>
  <r>
    <s v="NOO-024612"/>
    <n v="21"/>
    <n v="5"/>
    <n v="1946"/>
    <d v="1926-08-28T00:00:00"/>
    <n v="60.63"/>
    <n v="8.48"/>
    <x v="7"/>
    <n v="9"/>
    <n v="9"/>
    <n v="1947"/>
    <d v="1914-12-30T00:00:00"/>
    <n v="60.83"/>
    <n v="9.5299999999999994"/>
    <s v="Norway"/>
    <s v="DH"/>
    <s v="Dead"/>
    <n v="476"/>
    <n v="62"/>
    <n v="69"/>
  </r>
  <r>
    <s v="NOO-024621"/>
    <n v="21"/>
    <n v="5"/>
    <n v="1946"/>
    <d v="1926-08-28T00:00:00"/>
    <n v="60.63"/>
    <n v="8.57"/>
    <x v="7"/>
    <n v="7"/>
    <n v="10"/>
    <n v="1946"/>
    <d v="1913-01-27T00:00:00"/>
    <n v="60.63"/>
    <n v="8.3699999999999992"/>
    <s v="Norway"/>
    <s v="DH"/>
    <s v="Dead"/>
    <n v="139"/>
    <n v="11"/>
    <n v="270"/>
  </r>
  <r>
    <s v="NOS-51783"/>
    <n v="30"/>
    <n v="5"/>
    <n v="1946"/>
    <d v="1935-08-28T00:00:00"/>
    <n v="60.63"/>
    <n v="8.57"/>
    <x v="7"/>
    <n v="23"/>
    <n v="8"/>
    <n v="1946"/>
    <d v="1928-11-27T00:00:00"/>
    <n v="60.63"/>
    <n v="8.57"/>
    <s v="Norway"/>
    <s v="PD"/>
    <s v="Dead"/>
    <n v="85"/>
    <n v="0"/>
    <n v="0"/>
  </r>
  <r>
    <s v="NOS-51795"/>
    <n v="6"/>
    <n v="6"/>
    <n v="1946"/>
    <d v="1911-09-28T00:00:00"/>
    <n v="60.63"/>
    <n v="8.57"/>
    <x v="7"/>
    <n v="2"/>
    <n v="12"/>
    <n v="1946"/>
    <d v="1908-03-29T00:00:00"/>
    <n v="60.63"/>
    <n v="8.57"/>
    <s v="Norway"/>
    <s v="AH"/>
    <s v="Dead"/>
    <n v="179"/>
    <n v="0"/>
    <n v="0"/>
  </r>
  <r>
    <s v="NOS-51800"/>
    <n v="10"/>
    <n v="6"/>
    <n v="1946"/>
    <d v="1915-09-28T00:00:00"/>
    <n v="60.63"/>
    <n v="8.57"/>
    <x v="7"/>
    <n v="29"/>
    <n v="9"/>
    <n v="1946"/>
    <d v="1934-12-29T00:00:00"/>
    <n v="60.63"/>
    <n v="8.57"/>
    <s v="Norway"/>
    <s v="RH"/>
    <s v="Alive"/>
    <n v="111"/>
    <n v="0"/>
    <n v="0"/>
  </r>
  <r>
    <s v="NOS-61451"/>
    <n v="10"/>
    <n v="6"/>
    <n v="1946"/>
    <d v="1915-09-28T00:00:00"/>
    <n v="60.63"/>
    <n v="8.57"/>
    <x v="7"/>
    <n v="18"/>
    <n v="11"/>
    <n v="1946"/>
    <d v="1924-02-28T00:00:00"/>
    <n v="60.63"/>
    <n v="8.57"/>
    <s v="Norway"/>
    <s v="DH"/>
    <s v="Dead"/>
    <n v="161"/>
    <n v="0"/>
    <n v="0"/>
  </r>
  <r>
    <s v="NOS-61461"/>
    <n v="10"/>
    <n v="6"/>
    <n v="1946"/>
    <d v="1915-09-28T00:00:00"/>
    <n v="60.63"/>
    <n v="8.57"/>
    <x v="7"/>
    <n v="29"/>
    <n v="9"/>
    <n v="1946"/>
    <d v="1934-12-29T00:00:00"/>
    <n v="60.63"/>
    <n v="8.57"/>
    <s v="Norway"/>
    <s v="RH"/>
    <s v="Alive"/>
    <n v="111"/>
    <n v="0"/>
    <n v="0"/>
  </r>
  <r>
    <s v="SVG-C26182"/>
    <n v="26"/>
    <n v="5"/>
    <n v="1946"/>
    <d v="1931-08-28T00:00:00"/>
    <n v="58.02"/>
    <n v="12.67"/>
    <x v="9"/>
    <n v="7"/>
    <n v="2"/>
    <n v="1948"/>
    <d v="1912-06-01T00:00:00"/>
    <n v="58.03"/>
    <n v="12.78"/>
    <s v="Sweden"/>
    <s v="DH"/>
    <s v="Dead"/>
    <n v="622"/>
    <n v="8"/>
    <n v="75"/>
  </r>
  <r>
    <s v="SVG-C44593"/>
    <n v="22"/>
    <n v="5"/>
    <n v="1946"/>
    <d v="1927-08-28T00:00:00"/>
    <n v="59.27"/>
    <n v="15.33"/>
    <x v="9"/>
    <n v="12"/>
    <n v="9"/>
    <n v="1947"/>
    <d v="1917-12-30T00:00:00"/>
    <n v="59.27"/>
    <n v="15.33"/>
    <s v="Sweden"/>
    <s v="AH"/>
    <s v="Dead"/>
    <n v="478"/>
    <n v="0"/>
    <n v="0"/>
  </r>
  <r>
    <s v="SVG-C48310"/>
    <n v="5"/>
    <n v="6"/>
    <n v="1946"/>
    <d v="1910-09-28T00:00:00"/>
    <n v="57.72"/>
    <n v="12.07"/>
    <x v="9"/>
    <n v="13"/>
    <n v="4"/>
    <n v="1947"/>
    <d v="1918-07-30T00:00:00"/>
    <n v="57.72"/>
    <n v="12.07"/>
    <s v="Sweden"/>
    <s v="DH"/>
    <s v="Dead"/>
    <n v="312"/>
    <n v="0"/>
    <n v="0"/>
  </r>
  <r>
    <s v="SVG-C50099"/>
    <n v="1"/>
    <n v="6"/>
    <n v="1946"/>
    <d v="1906-09-28T00:00:00"/>
    <n v="56.82"/>
    <n v="12.73"/>
    <x v="9"/>
    <n v="6"/>
    <n v="4"/>
    <n v="1948"/>
    <d v="1911-07-31T00:00:00"/>
    <n v="56.87"/>
    <n v="12.77"/>
    <s v="Sweden"/>
    <s v="DH"/>
    <s v="Dead"/>
    <n v="675"/>
    <n v="6"/>
    <n v="21"/>
  </r>
  <r>
    <s v="SVG-C50376"/>
    <n v="7"/>
    <n v="5"/>
    <n v="1946"/>
    <d v="1912-08-27T00:00:00"/>
    <n v="57.6"/>
    <n v="12.12"/>
    <x v="9"/>
    <n v="24"/>
    <n v="4"/>
    <n v="1947"/>
    <d v="1929-07-30T00:00:00"/>
    <n v="57.67"/>
    <n v="12.02"/>
    <s v="Sweden"/>
    <s v="UU"/>
    <s v="Unknown"/>
    <n v="352"/>
    <n v="10"/>
    <n v="322"/>
  </r>
  <r>
    <s v="SVR-TA7909"/>
    <n v="19"/>
    <n v="6"/>
    <n v="1946"/>
    <d v="1924-09-27T00:00:00"/>
    <n v="56.45"/>
    <n v="15.68"/>
    <x v="9"/>
    <n v="18"/>
    <n v="12"/>
    <n v="1950"/>
    <d v="1924-04-02T00:00:00"/>
    <n v="56.4"/>
    <n v="15.82"/>
    <s v="Sweden"/>
    <s v="DH"/>
    <s v="Dead"/>
    <n v="1643"/>
    <n v="10"/>
    <n v="125"/>
  </r>
  <r>
    <s v="SVR-U21913"/>
    <n v="9"/>
    <n v="6"/>
    <n v="1946"/>
    <d v="1914-09-28T00:00:00"/>
    <n v="67.680000000000007"/>
    <n v="21.65"/>
    <x v="9"/>
    <n v="19"/>
    <n v="1"/>
    <n v="1948"/>
    <d v="1924-05-01T00:00:00"/>
    <n v="67.680000000000007"/>
    <n v="21.65"/>
    <s v="Sweden"/>
    <s v="AH"/>
    <s v="Unknown"/>
    <n v="589"/>
    <n v="0"/>
    <n v="0"/>
  </r>
  <r>
    <s v="SVR-U22779"/>
    <n v="16"/>
    <n v="6"/>
    <n v="1946"/>
    <d v="1921-09-28T00:00:00"/>
    <n v="58.77"/>
    <n v="17.329999999999998"/>
    <x v="9"/>
    <n v="22"/>
    <n v="11"/>
    <n v="1946"/>
    <d v="1928-02-28T00:00:00"/>
    <n v="58.78"/>
    <n v="17.350000000000001"/>
    <s v="Sweden"/>
    <s v="DH"/>
    <s v="Dead"/>
    <n v="159"/>
    <n v="3"/>
    <n v="28"/>
  </r>
  <r>
    <s v="SVR-U23057"/>
    <n v="23"/>
    <n v="5"/>
    <n v="1946"/>
    <d v="1928-08-27T00:00:00"/>
    <n v="59.53"/>
    <n v="14.28"/>
    <x v="9"/>
    <n v="15"/>
    <n v="3"/>
    <n v="1948"/>
    <d v="1920-06-29T00:00:00"/>
    <n v="59.62"/>
    <n v="14.18"/>
    <s v="Sweden"/>
    <s v="DH"/>
    <s v="Dead"/>
    <n v="662"/>
    <n v="11"/>
    <n v="329"/>
  </r>
  <r>
    <s v="SVR-U23804"/>
    <n v="7"/>
    <n v="6"/>
    <n v="1946"/>
    <d v="1912-09-27T00:00:00"/>
    <n v="59.03"/>
    <n v="14.67"/>
    <x v="9"/>
    <n v="24"/>
    <n v="4"/>
    <n v="1947"/>
    <d v="1929-07-30T00:00:00"/>
    <n v="59.02"/>
    <n v="14.87"/>
    <s v="Sweden"/>
    <s v="DH"/>
    <s v="Dead"/>
    <n v="321"/>
    <n v="12"/>
    <n v="100"/>
  </r>
  <r>
    <s v="SVR-U24685"/>
    <n v="4"/>
    <n v="6"/>
    <n v="1946"/>
    <d v="1909-09-28T00:00:00"/>
    <n v="62.62"/>
    <n v="17.88"/>
    <x v="9"/>
    <n v="5"/>
    <n v="6"/>
    <n v="1946"/>
    <d v="1910-09-28T00:00:00"/>
    <n v="62.62"/>
    <n v="17.88"/>
    <s v="Sweden"/>
    <s v="RH"/>
    <s v="Unknown"/>
    <n v="1"/>
    <n v="0"/>
    <n v="0"/>
  </r>
  <r>
    <s v="SVR-U24751"/>
    <n v="13"/>
    <n v="6"/>
    <n v="1946"/>
    <d v="1918-09-28T00:00:00"/>
    <n v="64.27"/>
    <n v="15.8"/>
    <x v="9"/>
    <n v="21"/>
    <n v="12"/>
    <n v="1946"/>
    <d v="1927-03-30T00:00:00"/>
    <n v="64.400000000000006"/>
    <n v="15.63"/>
    <s v="Sweden"/>
    <s v="AH"/>
    <s v="Unknown"/>
    <n v="191"/>
    <n v="17"/>
    <n v="332"/>
  </r>
  <r>
    <s v="SVR-U25279"/>
    <n v="4"/>
    <n v="6"/>
    <n v="1946"/>
    <d v="1909-09-28T00:00:00"/>
    <n v="59.4"/>
    <n v="18.079999999999998"/>
    <x v="9"/>
    <n v="15"/>
    <n v="10"/>
    <n v="1946"/>
    <d v="1921-01-27T00:00:00"/>
    <n v="59.4"/>
    <n v="18.079999999999998"/>
    <s v="Sweden"/>
    <s v="UU"/>
    <s v="Dead"/>
    <n v="133"/>
    <n v="0"/>
    <n v="0"/>
  </r>
  <r>
    <s v="SVR-U25486"/>
    <n v="15"/>
    <n v="6"/>
    <n v="1946"/>
    <d v="1920-09-27T00:00:00"/>
    <n v="56.15"/>
    <n v="15.9"/>
    <x v="9"/>
    <n v="16"/>
    <n v="2"/>
    <n v="1947"/>
    <d v="1921-05-31T00:00:00"/>
    <n v="56.15"/>
    <n v="15.9"/>
    <s v="Sweden"/>
    <s v="DH"/>
    <s v="Dead"/>
    <n v="246"/>
    <n v="0"/>
    <n v="0"/>
  </r>
  <r>
    <s v="SVR-U25878"/>
    <n v="27"/>
    <n v="5"/>
    <n v="1946"/>
    <d v="1932-08-27T00:00:00"/>
    <n v="60.02"/>
    <n v="13.15"/>
    <x v="9"/>
    <n v="29"/>
    <n v="3"/>
    <n v="1947"/>
    <d v="1934-06-29T00:00:00"/>
    <n v="59.97"/>
    <n v="13.15"/>
    <s v="Sweden"/>
    <s v="DH"/>
    <s v="Dead"/>
    <n v="306"/>
    <n v="6"/>
    <n v="181"/>
  </r>
  <r>
    <s v="SVR-U25879"/>
    <n v="27"/>
    <n v="5"/>
    <n v="1946"/>
    <d v="1932-08-27T00:00:00"/>
    <n v="60.02"/>
    <n v="13.15"/>
    <x v="9"/>
    <n v="8"/>
    <n v="8"/>
    <n v="1946"/>
    <d v="1913-11-28T00:00:00"/>
    <n v="59.97"/>
    <n v="13.15"/>
    <s v="Sweden"/>
    <s v="AH"/>
    <s v="Dead"/>
    <n v="73"/>
    <n v="6"/>
    <n v="181"/>
  </r>
  <r>
    <s v="SVR-U26407"/>
    <n v="19"/>
    <n v="5"/>
    <n v="1946"/>
    <d v="1924-08-27T00:00:00"/>
    <n v="59.38"/>
    <n v="18.07"/>
    <x v="9"/>
    <n v="15"/>
    <n v="9"/>
    <n v="1946"/>
    <d v="1920-12-28T00:00:00"/>
    <n v="59.4"/>
    <n v="18.079999999999998"/>
    <s v="Sweden"/>
    <s v="DH"/>
    <s v="Dead"/>
    <n v="119"/>
    <n v="3"/>
    <n v="27"/>
  </r>
  <r>
    <s v="SVR-U26457"/>
    <n v="31"/>
    <n v="5"/>
    <n v="1946"/>
    <d v="1936-08-27T00:00:00"/>
    <n v="56.82"/>
    <n v="14.08"/>
    <x v="9"/>
    <n v="1"/>
    <n v="10"/>
    <n v="1948"/>
    <d v="1907-01-30T00:00:00"/>
    <n v="56.82"/>
    <n v="14.03"/>
    <s v="Sweden"/>
    <s v="UU"/>
    <s v="Dead"/>
    <n v="854"/>
    <n v="4"/>
    <n v="270"/>
  </r>
  <r>
    <s v="SVR-U26604"/>
    <n v="28"/>
    <n v="5"/>
    <n v="1946"/>
    <d v="1933-08-28T00:00:00"/>
    <n v="56.3"/>
    <n v="13.98"/>
    <x v="9"/>
    <n v="22"/>
    <n v="2"/>
    <n v="1947"/>
    <d v="1927-06-01T00:00:00"/>
    <n v="56.25"/>
    <n v="14.07"/>
    <s v="Sweden"/>
    <s v="DH"/>
    <s v="Dead"/>
    <n v="270"/>
    <n v="8"/>
    <n v="138"/>
  </r>
  <r>
    <s v="SVR-U26605"/>
    <n v="28"/>
    <n v="5"/>
    <n v="1946"/>
    <d v="1933-08-28T00:00:00"/>
    <n v="56.3"/>
    <n v="13.98"/>
    <x v="9"/>
    <n v="3"/>
    <n v="7"/>
    <n v="1946"/>
    <d v="1908-10-27T00:00:00"/>
    <n v="56.3"/>
    <n v="13.98"/>
    <s v="Sweden"/>
    <s v="DH"/>
    <s v="Dead"/>
    <n v="36"/>
    <n v="0"/>
    <n v="0"/>
  </r>
  <r>
    <s v="SVR-U26937"/>
    <n v="2"/>
    <n v="6"/>
    <n v="1946"/>
    <d v="1907-09-28T00:00:00"/>
    <n v="58.02"/>
    <n v="12.63"/>
    <x v="9"/>
    <n v="17"/>
    <n v="11"/>
    <n v="1947"/>
    <d v="1923-03-01T00:00:00"/>
    <n v="58.02"/>
    <n v="12.65"/>
    <s v="Sweden"/>
    <s v="DH"/>
    <s v="Dead"/>
    <n v="533"/>
    <n v="1"/>
    <n v="91"/>
  </r>
  <r>
    <s v="SVR-U27154"/>
    <n v="30"/>
    <n v="5"/>
    <n v="1946"/>
    <d v="1935-08-28T00:00:00"/>
    <n v="57.68"/>
    <n v="16.32"/>
    <x v="9"/>
    <n v="9"/>
    <n v="1"/>
    <n v="1947"/>
    <d v="1914-05-01T00:00:00"/>
    <n v="57.68"/>
    <n v="16.3"/>
    <s v="Sweden"/>
    <s v="DH"/>
    <s v="Dead"/>
    <n v="224"/>
    <n v="1"/>
    <n v="270"/>
  </r>
  <r>
    <s v="SVR-U27805"/>
    <n v="6"/>
    <n v="6"/>
    <n v="1946"/>
    <d v="1911-09-28T00:00:00"/>
    <n v="56.1"/>
    <n v="14.62"/>
    <x v="9"/>
    <n v="12"/>
    <n v="2"/>
    <n v="1947"/>
    <d v="1917-05-31T00:00:00"/>
    <n v="56.08"/>
    <n v="14.63"/>
    <s v="Sweden"/>
    <s v="UU"/>
    <s v="Dead"/>
    <n v="251"/>
    <n v="3"/>
    <n v="151"/>
  </r>
  <r>
    <s v="SVR-U28009"/>
    <n v="26"/>
    <n v="5"/>
    <n v="1946"/>
    <d v="1931-08-28T00:00:00"/>
    <n v="58.53"/>
    <n v="12.32"/>
    <x v="9"/>
    <n v="15"/>
    <n v="4"/>
    <n v="1948"/>
    <d v="1920-07-30T00:00:00"/>
    <n v="58.57"/>
    <n v="12.37"/>
    <s v="Sweden"/>
    <s v="DH"/>
    <s v="Dead"/>
    <n v="690"/>
    <n v="5"/>
    <n v="39"/>
  </r>
  <r>
    <s v="SVR-U28478"/>
    <n v="27"/>
    <n v="5"/>
    <n v="1946"/>
    <d v="1932-08-27T00:00:00"/>
    <n v="58"/>
    <n v="13.78"/>
    <x v="9"/>
    <n v="13"/>
    <n v="12"/>
    <n v="1946"/>
    <d v="1919-03-30T00:00:00"/>
    <n v="58"/>
    <n v="13.78"/>
    <s v="Sweden"/>
    <s v="DH"/>
    <s v="Dead"/>
    <n v="200"/>
    <n v="0"/>
    <n v="0"/>
  </r>
  <r>
    <s v="SVR-U28482"/>
    <n v="29"/>
    <n v="5"/>
    <n v="1946"/>
    <d v="1934-08-28T00:00:00"/>
    <n v="57.98"/>
    <n v="13.77"/>
    <x v="9"/>
    <n v="16"/>
    <n v="6"/>
    <n v="1946"/>
    <d v="1921-09-28T00:00:00"/>
    <n v="57.98"/>
    <n v="13.77"/>
    <s v="Sweden"/>
    <s v="UU"/>
    <s v="Dead"/>
    <n v="18"/>
    <n v="0"/>
    <n v="0"/>
  </r>
  <r>
    <s v="SVR-Y44465"/>
    <n v="29"/>
    <n v="5"/>
    <n v="1946"/>
    <d v="1934-08-28T00:00:00"/>
    <n v="56.3"/>
    <n v="12.45"/>
    <x v="9"/>
    <n v="4"/>
    <n v="7"/>
    <n v="1947"/>
    <d v="1909-10-29T00:00:00"/>
    <n v="56.25"/>
    <n v="12.63"/>
    <s v="Sweden"/>
    <s v="UU"/>
    <s v="Unknown"/>
    <n v="401"/>
    <n v="13"/>
    <n v="117"/>
  </r>
  <r>
    <s v="CZP-C8738"/>
    <n v="24"/>
    <n v="5"/>
    <n v="1947"/>
    <d v="1929-08-29T00:00:00"/>
    <n v="49.98"/>
    <n v="14.67"/>
    <x v="12"/>
    <n v="29"/>
    <n v="6"/>
    <n v="1947"/>
    <d v="1934-09-29T00:00:00"/>
    <n v="50.02"/>
    <n v="14.65"/>
    <s v="Czech Republic"/>
    <s v="DH"/>
    <s v="Dead"/>
    <n v="36"/>
    <n v="4"/>
    <n v="343"/>
  </r>
  <r>
    <s v="CZP-C8739"/>
    <n v="24"/>
    <n v="5"/>
    <n v="1947"/>
    <d v="1929-08-29T00:00:00"/>
    <n v="50.02"/>
    <n v="14.65"/>
    <x v="12"/>
    <n v="29"/>
    <n v="6"/>
    <n v="1947"/>
    <d v="1934-09-29T00:00:00"/>
    <n v="50.02"/>
    <n v="14.65"/>
    <s v="Czech Republic"/>
    <s v="DH"/>
    <s v="Dead"/>
    <n v="36"/>
    <n v="0"/>
    <n v="0"/>
  </r>
  <r>
    <s v="CZP-E69759"/>
    <n v="17"/>
    <n v="5"/>
    <n v="1947"/>
    <d v="1922-08-29T00:00:00"/>
    <n v="50.32"/>
    <n v="13.8"/>
    <x v="12"/>
    <n v="20"/>
    <n v="6"/>
    <n v="1948"/>
    <d v="1925-09-30T00:00:00"/>
    <n v="50.32"/>
    <n v="13.85"/>
    <s v="Czech Republic"/>
    <s v="DH"/>
    <s v="Dead"/>
    <n v="400"/>
    <n v="4"/>
    <n v="91"/>
  </r>
  <r>
    <s v="CZP-E90109"/>
    <n v="2"/>
    <n v="5"/>
    <n v="1947"/>
    <d v="1907-08-29T00:00:00"/>
    <n v="50.18"/>
    <n v="14.97"/>
    <x v="12"/>
    <n v="1"/>
    <n v="5"/>
    <n v="1953"/>
    <d v="1906-09-04T00:00:00"/>
    <n v="50.18"/>
    <n v="14.88"/>
    <s v="Czech Republic"/>
    <s v="DH"/>
    <s v="Dead"/>
    <n v="2191"/>
    <n v="6"/>
    <n v="270"/>
  </r>
  <r>
    <s v="DKS-S12399"/>
    <n v="10"/>
    <n v="6"/>
    <n v="1947"/>
    <d v="1915-09-29T00:00:00"/>
    <n v="56.47"/>
    <n v="8.73"/>
    <x v="3"/>
    <n v="20"/>
    <n v="4"/>
    <n v="1948"/>
    <d v="1925-07-31T00:00:00"/>
    <n v="56.45"/>
    <n v="8.9"/>
    <s v="Denmark"/>
    <s v="DH"/>
    <s v="Dead"/>
    <n v="315"/>
    <n v="11"/>
    <n v="101"/>
  </r>
  <r>
    <s v="DKS-S23052"/>
    <n v="18"/>
    <n v="5"/>
    <n v="1947"/>
    <d v="1923-08-29T00:00:00"/>
    <n v="56.47"/>
    <n v="8.73"/>
    <x v="3"/>
    <n v="1"/>
    <n v="1"/>
    <n v="1948"/>
    <d v="1906-05-02T00:00:00"/>
    <n v="56.45"/>
    <n v="8.77"/>
    <s v="Denmark"/>
    <s v="DH"/>
    <s v="Dead"/>
    <n v="228"/>
    <n v="3"/>
    <n v="133"/>
  </r>
  <r>
    <s v="DKS-S23102"/>
    <n v="25"/>
    <n v="5"/>
    <n v="1947"/>
    <d v="1930-08-29T00:00:00"/>
    <n v="55.82"/>
    <n v="8.73"/>
    <x v="3"/>
    <n v="18"/>
    <n v="6"/>
    <n v="1947"/>
    <d v="1923-09-29T00:00:00"/>
    <n v="55.82"/>
    <n v="8.73"/>
    <s v="Denmark"/>
    <s v="DH"/>
    <s v="Dead"/>
    <n v="24"/>
    <n v="0"/>
    <n v="0"/>
  </r>
  <r>
    <s v="GBT-325130"/>
    <n v="26"/>
    <n v="6"/>
    <n v="1947"/>
    <d v="1931-09-29T00:00:00"/>
    <n v="53.8"/>
    <n v="-2.23"/>
    <x v="4"/>
    <n v="30"/>
    <n v="10"/>
    <n v="1947"/>
    <d v="1936-01-29T00:00:00"/>
    <n v="53.8"/>
    <n v="-2.23"/>
    <s v="UK"/>
    <s v="UU"/>
    <s v="Dead"/>
    <n v="126"/>
    <n v="0"/>
    <n v="0"/>
  </r>
  <r>
    <s v="GBT-330008"/>
    <n v="16"/>
    <n v="7"/>
    <n v="1947"/>
    <d v="1921-10-29T00:00:00"/>
    <n v="52.52"/>
    <n v="1.75"/>
    <x v="4"/>
    <n v="10"/>
    <n v="5"/>
    <n v="1948"/>
    <d v="1915-08-30T00:00:00"/>
    <n v="52.53"/>
    <n v="1.6800000000000002"/>
    <s v="UK"/>
    <s v="UU"/>
    <s v="Dead"/>
    <n v="299"/>
    <n v="5"/>
    <n v="293"/>
  </r>
  <r>
    <s v="GBT-330013"/>
    <n v="4"/>
    <n v="8"/>
    <n v="1947"/>
    <d v="1909-11-29T00:00:00"/>
    <n v="52.52"/>
    <n v="1.65"/>
    <x v="4"/>
    <n v="7"/>
    <n v="8"/>
    <n v="1947"/>
    <d v="1912-11-28T00:00:00"/>
    <n v="52.52"/>
    <n v="1.65"/>
    <s v="UK"/>
    <s v="DH"/>
    <s v="Dead"/>
    <n v="3"/>
    <n v="0"/>
    <n v="0"/>
  </r>
  <r>
    <s v="NOO-025626"/>
    <n v="10"/>
    <n v="6"/>
    <n v="1947"/>
    <d v="1915-09-29T00:00:00"/>
    <n v="58.5"/>
    <n v="6.25"/>
    <x v="7"/>
    <n v="21"/>
    <n v="1"/>
    <n v="1948"/>
    <d v="1926-05-02T00:00:00"/>
    <n v="58.55"/>
    <n v="6.22"/>
    <s v="Norway"/>
    <s v="UU"/>
    <s v="Unknown"/>
    <n v="225"/>
    <n v="6"/>
    <n v="341"/>
  </r>
  <r>
    <s v="NOO-027527"/>
    <n v="5"/>
    <n v="6"/>
    <n v="1947"/>
    <d v="1910-09-29T00:00:00"/>
    <n v="58.45"/>
    <n v="6.13"/>
    <x v="7"/>
    <n v="15"/>
    <n v="11"/>
    <n v="1955"/>
    <d v="1921-03-08T00:00:00"/>
    <n v="58.45"/>
    <n v="6.13"/>
    <s v="Norway"/>
    <s v="DH"/>
    <s v="Dead"/>
    <n v="3085"/>
    <n v="0"/>
    <n v="0"/>
  </r>
  <r>
    <s v="NOO-027529"/>
    <n v="5"/>
    <n v="6"/>
    <n v="1947"/>
    <d v="1910-09-29T00:00:00"/>
    <n v="58.45"/>
    <n v="6.13"/>
    <x v="7"/>
    <n v="19"/>
    <n v="11"/>
    <n v="1947"/>
    <d v="1925-02-28T00:00:00"/>
    <n v="58.45"/>
    <n v="6.05"/>
    <s v="Norway"/>
    <s v="RH"/>
    <s v="Dead"/>
    <n v="167"/>
    <n v="5"/>
    <n v="270"/>
  </r>
  <r>
    <s v="NOO-029877"/>
    <n v="7"/>
    <n v="6"/>
    <n v="1947"/>
    <d v="1912-09-28T00:00:00"/>
    <n v="59.92"/>
    <n v="10.83"/>
    <x v="7"/>
    <n v="7"/>
    <n v="9"/>
    <n v="1947"/>
    <d v="1912-12-29T00:00:00"/>
    <n v="59.9"/>
    <n v="10.78"/>
    <s v="Norway"/>
    <s v="UU"/>
    <s v="Dead"/>
    <n v="92"/>
    <n v="4"/>
    <n v="237"/>
  </r>
  <r>
    <s v="NOS-77252"/>
    <n v="22"/>
    <n v="6"/>
    <n v="1947"/>
    <d v="1927-09-29T00:00:00"/>
    <n v="60.63"/>
    <n v="8.57"/>
    <x v="7"/>
    <n v="30"/>
    <n v="10"/>
    <n v="1947"/>
    <d v="1936-01-29T00:00:00"/>
    <n v="60.63"/>
    <n v="8.57"/>
    <s v="Norway"/>
    <s v="RH"/>
    <s v="Alive"/>
    <n v="130"/>
    <n v="0"/>
    <n v="0"/>
  </r>
  <r>
    <s v="NOS-77263"/>
    <n v="1"/>
    <n v="6"/>
    <n v="1947"/>
    <d v="1906-09-29T00:00:00"/>
    <n v="60.63"/>
    <n v="8.57"/>
    <x v="7"/>
    <n v="15"/>
    <n v="5"/>
    <n v="1948"/>
    <d v="1920-08-29T00:00:00"/>
    <n v="60.63"/>
    <n v="8.57"/>
    <s v="Norway"/>
    <s v="UU"/>
    <s v="Dead"/>
    <n v="349"/>
    <n v="0"/>
    <n v="0"/>
  </r>
  <r>
    <s v="NOS-77266"/>
    <n v="1"/>
    <n v="6"/>
    <n v="1947"/>
    <d v="1906-09-29T00:00:00"/>
    <n v="60.63"/>
    <n v="8.57"/>
    <x v="7"/>
    <n v="15"/>
    <n v="11"/>
    <n v="1947"/>
    <d v="1921-02-28T00:00:00"/>
    <n v="60.63"/>
    <n v="8.57"/>
    <s v="Norway"/>
    <s v="DH"/>
    <s v="Dead"/>
    <n v="167"/>
    <n v="0"/>
    <n v="0"/>
  </r>
  <r>
    <s v="NOS-77268"/>
    <n v="1"/>
    <n v="6"/>
    <n v="1947"/>
    <d v="1906-09-29T00:00:00"/>
    <n v="60.63"/>
    <n v="8.57"/>
    <x v="7"/>
    <n v="15"/>
    <n v="11"/>
    <n v="1947"/>
    <d v="1921-02-28T00:00:00"/>
    <n v="60.63"/>
    <n v="8.57"/>
    <s v="Norway"/>
    <s v="DH"/>
    <s v="Dead"/>
    <n v="167"/>
    <n v="0"/>
    <n v="0"/>
  </r>
  <r>
    <s v="NOS-77278"/>
    <n v="10"/>
    <n v="6"/>
    <n v="1947"/>
    <d v="1915-09-29T00:00:00"/>
    <n v="60.63"/>
    <n v="8.57"/>
    <x v="7"/>
    <n v="16"/>
    <n v="9"/>
    <n v="1947"/>
    <d v="1921-12-30T00:00:00"/>
    <n v="60.63"/>
    <n v="8.57"/>
    <s v="Norway"/>
    <s v="DH"/>
    <s v="Dead"/>
    <n v="98"/>
    <n v="0"/>
    <n v="0"/>
  </r>
  <r>
    <s v="NOS-77291"/>
    <n v="15"/>
    <n v="6"/>
    <n v="1947"/>
    <d v="1920-09-28T00:00:00"/>
    <n v="60.63"/>
    <n v="8.57"/>
    <x v="7"/>
    <n v="29"/>
    <n v="10"/>
    <n v="1947"/>
    <d v="1935-01-29T00:00:00"/>
    <n v="60.63"/>
    <n v="8.57"/>
    <s v="Norway"/>
    <s v="DH"/>
    <s v="Dead"/>
    <n v="136"/>
    <n v="0"/>
    <n v="0"/>
  </r>
  <r>
    <s v="NOU-5814"/>
    <n v="21"/>
    <n v="5"/>
    <n v="1947"/>
    <d v="1926-08-29T00:00:00"/>
    <n v="59.95"/>
    <n v="10.75"/>
    <x v="7"/>
    <n v="20"/>
    <n v="7"/>
    <n v="1947"/>
    <d v="1925-10-29T00:00:00"/>
    <n v="59.95"/>
    <n v="10.75"/>
    <s v="Norway"/>
    <s v="DH"/>
    <s v="Dead"/>
    <n v="60"/>
    <n v="0"/>
    <n v="0"/>
  </r>
  <r>
    <s v="SVG-C34985"/>
    <n v="22"/>
    <n v="5"/>
    <n v="1947"/>
    <d v="1927-08-29T00:00:00"/>
    <n v="57.73"/>
    <n v="12.07"/>
    <x v="9"/>
    <n v="20"/>
    <n v="7"/>
    <n v="1947"/>
    <d v="1925-10-29T00:00:00"/>
    <n v="57.73"/>
    <n v="12.07"/>
    <s v="Sweden"/>
    <s v="DH"/>
    <s v="Dead"/>
    <n v="59"/>
    <n v="0"/>
    <n v="0"/>
  </r>
  <r>
    <s v="SVG-C46888"/>
    <n v="8"/>
    <n v="6"/>
    <n v="1947"/>
    <d v="1913-09-29T00:00:00"/>
    <n v="60.63"/>
    <n v="15"/>
    <x v="9"/>
    <n v="15"/>
    <n v="4"/>
    <n v="1948"/>
    <d v="1920-07-30T00:00:00"/>
    <n v="60.63"/>
    <n v="15"/>
    <s v="Sweden"/>
    <s v="DH"/>
    <s v="Dead"/>
    <n v="312"/>
    <n v="0"/>
    <n v="0"/>
  </r>
  <r>
    <s v="SVG-C46890"/>
    <n v="8"/>
    <n v="6"/>
    <n v="1947"/>
    <d v="1913-09-29T00:00:00"/>
    <n v="60.62"/>
    <n v="15"/>
    <x v="9"/>
    <n v="16"/>
    <n v="4"/>
    <n v="1949"/>
    <d v="1921-08-01T00:00:00"/>
    <n v="60.62"/>
    <n v="15"/>
    <s v="Sweden"/>
    <s v="DH"/>
    <s v="Dead"/>
    <n v="678"/>
    <n v="0"/>
    <n v="0"/>
  </r>
  <r>
    <s v="SVG-C47666"/>
    <n v="3"/>
    <n v="6"/>
    <n v="1947"/>
    <d v="1908-09-28T00:00:00"/>
    <n v="57.9"/>
    <n v="12"/>
    <x v="9"/>
    <n v="15"/>
    <n v="3"/>
    <n v="1949"/>
    <d v="1920-06-30T00:00:00"/>
    <n v="57.9"/>
    <n v="12"/>
    <s v="Sweden"/>
    <s v="UU"/>
    <s v="Dead"/>
    <n v="651"/>
    <n v="0"/>
    <n v="0"/>
  </r>
  <r>
    <s v="SVG-C47667"/>
    <n v="3"/>
    <n v="6"/>
    <n v="1947"/>
    <d v="1908-09-28T00:00:00"/>
    <n v="57.9"/>
    <n v="12"/>
    <x v="9"/>
    <n v="12"/>
    <n v="6"/>
    <n v="1949"/>
    <d v="1917-10-01T00:00:00"/>
    <n v="57.87"/>
    <n v="11.92"/>
    <s v="Sweden"/>
    <s v="DH"/>
    <s v="Dead"/>
    <n v="740"/>
    <n v="7"/>
    <n v="234"/>
  </r>
  <r>
    <s v="SVG-C48341"/>
    <n v="2"/>
    <n v="6"/>
    <n v="1947"/>
    <d v="1907-09-29T00:00:00"/>
    <n v="56.13"/>
    <n v="13.13"/>
    <x v="9"/>
    <n v="29"/>
    <n v="7"/>
    <n v="1949"/>
    <d v="1934-10-31T00:00:00"/>
    <n v="56.28"/>
    <n v="13.28"/>
    <s v="Sweden"/>
    <s v="DH"/>
    <s v="Dead"/>
    <n v="788"/>
    <n v="20"/>
    <n v="30"/>
  </r>
  <r>
    <s v="SVG-C49976"/>
    <n v="8"/>
    <n v="6"/>
    <n v="1947"/>
    <d v="1913-09-29T00:00:00"/>
    <n v="58.92"/>
    <n v="11.92"/>
    <x v="9"/>
    <n v="8"/>
    <n v="8"/>
    <n v="1947"/>
    <d v="1913-11-29T00:00:00"/>
    <n v="58.92"/>
    <n v="11.92"/>
    <s v="Sweden"/>
    <s v="DH"/>
    <s v="Dead"/>
    <n v="61"/>
    <n v="0"/>
    <n v="0"/>
  </r>
  <r>
    <s v="SVG-C49981"/>
    <n v="15"/>
    <n v="6"/>
    <n v="1947"/>
    <d v="1920-09-28T00:00:00"/>
    <n v="58.92"/>
    <n v="12.32"/>
    <x v="9"/>
    <n v="1"/>
    <n v="9"/>
    <n v="1951"/>
    <d v="1907-01-03T00:00:00"/>
    <n v="58.9"/>
    <n v="11.87"/>
    <s v="Sweden"/>
    <s v="DH"/>
    <s v="Dead"/>
    <n v="1539"/>
    <n v="26"/>
    <n v="266"/>
  </r>
  <r>
    <s v="SVG-C51334"/>
    <n v="20"/>
    <n v="6"/>
    <n v="1947"/>
    <d v="1925-09-29T00:00:00"/>
    <n v="59.27"/>
    <n v="15.33"/>
    <x v="9"/>
    <n v="30"/>
    <n v="8"/>
    <n v="1947"/>
    <d v="1935-11-29T00:00:00"/>
    <n v="59.27"/>
    <n v="15.33"/>
    <s v="Sweden"/>
    <s v="AH"/>
    <s v="Dead"/>
    <n v="71"/>
    <n v="0"/>
    <n v="0"/>
  </r>
  <r>
    <s v="SVR-U24692"/>
    <n v="11"/>
    <n v="6"/>
    <n v="1947"/>
    <d v="1916-09-28T00:00:00"/>
    <n v="59.97"/>
    <n v="13.15"/>
    <x v="9"/>
    <n v="10"/>
    <n v="8"/>
    <n v="1947"/>
    <d v="1915-11-29T00:00:00"/>
    <n v="59.97"/>
    <n v="13.15"/>
    <s v="Sweden"/>
    <s v="DH"/>
    <s v="Dead"/>
    <n v="60"/>
    <n v="0"/>
    <n v="0"/>
  </r>
  <r>
    <s v="SVR-U24693"/>
    <n v="11"/>
    <n v="6"/>
    <n v="1947"/>
    <d v="1916-09-28T00:00:00"/>
    <n v="59.97"/>
    <n v="13.15"/>
    <x v="9"/>
    <n v="20"/>
    <n v="7"/>
    <n v="1947"/>
    <d v="1925-10-29T00:00:00"/>
    <n v="59.97"/>
    <n v="13.15"/>
    <s v="Sweden"/>
    <s v="AH"/>
    <s v="Dead"/>
    <n v="39"/>
    <n v="0"/>
    <n v="0"/>
  </r>
  <r>
    <s v="SVR-U24694"/>
    <n v="11"/>
    <n v="6"/>
    <n v="1947"/>
    <d v="1916-09-28T00:00:00"/>
    <n v="59.97"/>
    <n v="13.15"/>
    <x v="9"/>
    <n v="1"/>
    <n v="8"/>
    <n v="1947"/>
    <d v="1906-11-29T00:00:00"/>
    <n v="59.97"/>
    <n v="13.15"/>
    <s v="Sweden"/>
    <s v="AH"/>
    <s v="Dead"/>
    <n v="51"/>
    <n v="0"/>
    <n v="0"/>
  </r>
  <r>
    <s v="SVR-U26632"/>
    <n v="3"/>
    <n v="6"/>
    <n v="1947"/>
    <d v="1908-09-28T00:00:00"/>
    <n v="56.3"/>
    <n v="13.98"/>
    <x v="9"/>
    <n v="15"/>
    <n v="9"/>
    <n v="1947"/>
    <d v="1920-12-29T00:00:00"/>
    <n v="56.28"/>
    <n v="13.93"/>
    <s v="Sweden"/>
    <s v="DH"/>
    <s v="Dead"/>
    <n v="104"/>
    <n v="4"/>
    <n v="240"/>
  </r>
  <r>
    <s v="SVR-U27029"/>
    <n v="24"/>
    <n v="5"/>
    <n v="1947"/>
    <d v="1929-08-29T00:00:00"/>
    <n v="59.25"/>
    <n v="18"/>
    <x v="9"/>
    <n v="17"/>
    <n v="4"/>
    <n v="1949"/>
    <d v="1922-08-01T00:00:00"/>
    <n v="59.28"/>
    <n v="18.03"/>
    <s v="Sweden"/>
    <s v="UU"/>
    <s v="Dead"/>
    <n v="694"/>
    <n v="5"/>
    <n v="28"/>
  </r>
  <r>
    <s v="SVR-U27035"/>
    <n v="2"/>
    <n v="6"/>
    <n v="1947"/>
    <d v="1907-09-29T00:00:00"/>
    <n v="59.25"/>
    <n v="18"/>
    <x v="9"/>
    <n v="7"/>
    <n v="7"/>
    <n v="1947"/>
    <d v="1912-10-28T00:00:00"/>
    <n v="59.25"/>
    <n v="18"/>
    <s v="Sweden"/>
    <s v="UU"/>
    <s v="Dead"/>
    <n v="35"/>
    <n v="0"/>
    <n v="0"/>
  </r>
  <r>
    <s v="SVR-U27584"/>
    <n v="29"/>
    <n v="5"/>
    <n v="1947"/>
    <d v="1934-08-29T00:00:00"/>
    <n v="59.95"/>
    <n v="14.92"/>
    <x v="9"/>
    <n v="2"/>
    <n v="11"/>
    <n v="1947"/>
    <d v="1908-02-29T00:00:00"/>
    <n v="60.03"/>
    <n v="14.32"/>
    <s v="Sweden"/>
    <s v="DH"/>
    <s v="Dead"/>
    <n v="157"/>
    <n v="35"/>
    <n v="286"/>
  </r>
  <r>
    <s v="SVR-U27976"/>
    <n v="14"/>
    <n v="6"/>
    <n v="1947"/>
    <d v="1919-09-29T00:00:00"/>
    <n v="58.02"/>
    <n v="12.63"/>
    <x v="9"/>
    <n v="9"/>
    <n v="11"/>
    <n v="1947"/>
    <d v="1915-03-01T00:00:00"/>
    <n v="58.02"/>
    <n v="12.63"/>
    <s v="Sweden"/>
    <s v="DH"/>
    <s v="Dead"/>
    <n v="148"/>
    <n v="0"/>
    <n v="0"/>
  </r>
  <r>
    <s v="SVR-U27977"/>
    <n v="14"/>
    <n v="6"/>
    <n v="1947"/>
    <d v="1919-09-29T00:00:00"/>
    <n v="58.02"/>
    <n v="12.63"/>
    <x v="9"/>
    <n v="25"/>
    <n v="1"/>
    <n v="1948"/>
    <d v="1930-05-02T00:00:00"/>
    <n v="58.02"/>
    <n v="12.65"/>
    <s v="Sweden"/>
    <s v="DH"/>
    <s v="Dead"/>
    <n v="225"/>
    <n v="1"/>
    <n v="91"/>
  </r>
  <r>
    <s v="SVR-U28144"/>
    <n v="7"/>
    <n v="6"/>
    <n v="1947"/>
    <d v="1912-09-28T00:00:00"/>
    <n v="57.33"/>
    <n v="14.18"/>
    <x v="9"/>
    <n v="15"/>
    <n v="10"/>
    <n v="1947"/>
    <d v="1921-01-28T00:00:00"/>
    <n v="57.27"/>
    <n v="14.15"/>
    <s v="Sweden"/>
    <s v="DH"/>
    <s v="Dead"/>
    <n v="130"/>
    <n v="8"/>
    <n v="196"/>
  </r>
  <r>
    <s v="SVR-U28229"/>
    <n v="8"/>
    <n v="6"/>
    <n v="1947"/>
    <d v="1913-09-29T00:00:00"/>
    <n v="61.82"/>
    <n v="16.13"/>
    <x v="9"/>
    <n v="30"/>
    <n v="3"/>
    <n v="1948"/>
    <d v="1935-06-30T00:00:00"/>
    <n v="61.38"/>
    <n v="15.82"/>
    <s v="Sweden"/>
    <s v="DH"/>
    <s v="Dead"/>
    <n v="296"/>
    <n v="51"/>
    <n v="200"/>
  </r>
  <r>
    <s v="SVR-U28230"/>
    <n v="11"/>
    <n v="6"/>
    <n v="1947"/>
    <d v="1916-09-28T00:00:00"/>
    <n v="61.82"/>
    <n v="16.13"/>
    <x v="9"/>
    <n v="28"/>
    <n v="10"/>
    <n v="1948"/>
    <d v="1934-01-30T00:00:00"/>
    <n v="61.83"/>
    <n v="16.100000000000001"/>
    <s v="Sweden"/>
    <s v="UU"/>
    <s v="Dead"/>
    <n v="505"/>
    <n v="3"/>
    <n v="317"/>
  </r>
  <r>
    <s v="SVR-U28722"/>
    <n v="12"/>
    <n v="6"/>
    <n v="1947"/>
    <d v="1917-09-29T00:00:00"/>
    <n v="57.8"/>
    <n v="14.13"/>
    <x v="9"/>
    <n v="18"/>
    <n v="6"/>
    <n v="1947"/>
    <d v="1923-09-29T00:00:00"/>
    <n v="57.78"/>
    <n v="14.15"/>
    <s v="Sweden"/>
    <s v="ND"/>
    <s v="Dead"/>
    <n v="6"/>
    <n v="3"/>
    <n v="152"/>
  </r>
  <r>
    <s v="SVR-U28723"/>
    <n v="12"/>
    <n v="6"/>
    <n v="1947"/>
    <d v="1917-09-29T00:00:00"/>
    <n v="57.8"/>
    <n v="14.13"/>
    <x v="9"/>
    <n v="21"/>
    <n v="4"/>
    <n v="1948"/>
    <d v="1926-07-31T00:00:00"/>
    <n v="57.78"/>
    <n v="14.15"/>
    <s v="Sweden"/>
    <s v="UU"/>
    <s v="Dead"/>
    <n v="314"/>
    <n v="3"/>
    <n v="152"/>
  </r>
  <r>
    <s v="SVR-U29112"/>
    <n v="10"/>
    <n v="6"/>
    <n v="1947"/>
    <d v="1915-09-29T00:00:00"/>
    <n v="65.87"/>
    <n v="22.3"/>
    <x v="9"/>
    <n v="13"/>
    <n v="7"/>
    <n v="1948"/>
    <d v="1918-10-30T00:00:00"/>
    <n v="65.87"/>
    <n v="22.3"/>
    <s v="Sweden"/>
    <s v="UU"/>
    <s v="Dead"/>
    <n v="399"/>
    <n v="0"/>
    <n v="0"/>
  </r>
  <r>
    <s v="SVR-U29113"/>
    <n v="10"/>
    <n v="6"/>
    <n v="1947"/>
    <d v="1915-09-29T00:00:00"/>
    <n v="65.87"/>
    <n v="22.3"/>
    <x v="9"/>
    <n v="21"/>
    <n v="1"/>
    <n v="1949"/>
    <d v="1926-05-03T00:00:00"/>
    <n v="65.5"/>
    <n v="21.35"/>
    <s v="Sweden"/>
    <s v="DH"/>
    <s v="Dead"/>
    <n v="591"/>
    <n v="60"/>
    <n v="227"/>
  </r>
  <r>
    <s v="SVR-U29378"/>
    <n v="27"/>
    <n v="5"/>
    <n v="1947"/>
    <d v="1932-08-28T00:00:00"/>
    <n v="59.45"/>
    <n v="18.12"/>
    <x v="9"/>
    <n v="14"/>
    <n v="7"/>
    <n v="1947"/>
    <d v="1919-10-29T00:00:00"/>
    <n v="59.45"/>
    <n v="18.12"/>
    <s v="Sweden"/>
    <s v="DH"/>
    <s v="Alive"/>
    <n v="48"/>
    <n v="0"/>
    <n v="0"/>
  </r>
  <r>
    <s v="SVR-U30752"/>
    <n v="30"/>
    <n v="5"/>
    <n v="1947"/>
    <d v="1935-08-29T00:00:00"/>
    <n v="59.62"/>
    <n v="17.72"/>
    <x v="9"/>
    <n v="13"/>
    <n v="4"/>
    <n v="1950"/>
    <d v="1918-08-02T00:00:00"/>
    <n v="59.62"/>
    <n v="17.72"/>
    <s v="Sweden"/>
    <s v="DH"/>
    <s v="Dead"/>
    <n v="1049"/>
    <n v="0"/>
    <n v="0"/>
  </r>
  <r>
    <s v="SVR-U30867"/>
    <n v="27"/>
    <n v="5"/>
    <n v="1947"/>
    <d v="1932-08-28T00:00:00"/>
    <n v="58.37"/>
    <n v="12.32"/>
    <x v="9"/>
    <n v="27"/>
    <n v="10"/>
    <n v="1947"/>
    <d v="1933-01-28T00:00:00"/>
    <n v="58.5"/>
    <n v="12.28"/>
    <s v="Sweden"/>
    <s v="DH"/>
    <s v="Dead"/>
    <n v="153"/>
    <n v="15"/>
    <n v="353"/>
  </r>
  <r>
    <s v="SVR-U31104"/>
    <n v="9"/>
    <n v="6"/>
    <n v="1947"/>
    <d v="1914-09-29T00:00:00"/>
    <n v="59.12"/>
    <n v="14.8"/>
    <x v="9"/>
    <n v="22"/>
    <n v="8"/>
    <n v="1948"/>
    <d v="1927-11-30T00:00:00"/>
    <n v="59.03"/>
    <n v="14.78"/>
    <s v="Sweden"/>
    <s v="DH"/>
    <s v="Dead"/>
    <n v="440"/>
    <n v="10"/>
    <n v="186"/>
  </r>
  <r>
    <s v="SVR-X10031"/>
    <n v="6"/>
    <n v="6"/>
    <n v="1947"/>
    <d v="1911-09-29T00:00:00"/>
    <n v="59.08"/>
    <n v="14.65"/>
    <x v="9"/>
    <n v="14"/>
    <n v="4"/>
    <n v="1948"/>
    <d v="1919-07-31T00:00:00"/>
    <n v="59.08"/>
    <n v="14.67"/>
    <s v="Sweden"/>
    <s v="DH"/>
    <s v="Dead"/>
    <n v="313"/>
    <n v="1"/>
    <n v="91"/>
  </r>
  <r>
    <s v="SVR-X10032"/>
    <n v="6"/>
    <n v="6"/>
    <n v="1947"/>
    <d v="1911-09-29T00:00:00"/>
    <n v="59.08"/>
    <n v="14.65"/>
    <x v="9"/>
    <n v="16"/>
    <n v="4"/>
    <n v="1952"/>
    <d v="1921-08-04T00:00:00"/>
    <n v="59.08"/>
    <n v="14.67"/>
    <s v="Sweden"/>
    <s v="DH"/>
    <s v="Dead"/>
    <n v="1776"/>
    <n v="1"/>
    <n v="91"/>
  </r>
  <r>
    <s v="SVR-X10034"/>
    <n v="6"/>
    <n v="6"/>
    <n v="1947"/>
    <d v="1911-09-29T00:00:00"/>
    <n v="59.08"/>
    <n v="14.65"/>
    <x v="9"/>
    <n v="18"/>
    <n v="11"/>
    <n v="1947"/>
    <d v="1924-02-29T00:00:00"/>
    <n v="59.1"/>
    <n v="14.37"/>
    <s v="Sweden"/>
    <s v="DH"/>
    <s v="Dead"/>
    <n v="165"/>
    <n v="17"/>
    <n v="277"/>
  </r>
  <r>
    <s v="CZP-E59148"/>
    <n v="24"/>
    <n v="5"/>
    <n v="1948"/>
    <d v="1929-08-30T00:00:00"/>
    <n v="50.02"/>
    <n v="14.38"/>
    <x v="12"/>
    <n v="18"/>
    <n v="6"/>
    <n v="1950"/>
    <d v="1923-10-02T00:00:00"/>
    <n v="50"/>
    <n v="14.4"/>
    <s v="Czech Republic"/>
    <s v="DH"/>
    <s v="Dead"/>
    <n v="755"/>
    <n v="3"/>
    <n v="148"/>
  </r>
  <r>
    <s v="CZP-H7118"/>
    <n v="9"/>
    <n v="6"/>
    <n v="1948"/>
    <d v="1914-09-30T00:00:00"/>
    <n v="49.27"/>
    <n v="14.08"/>
    <x v="12"/>
    <n v="26"/>
    <n v="4"/>
    <n v="1949"/>
    <d v="1931-08-01T00:00:00"/>
    <n v="49.25"/>
    <n v="14.05"/>
    <s v="Czech Republic"/>
    <s v="DH"/>
    <s v="Dead"/>
    <n v="321"/>
    <n v="4"/>
    <n v="233"/>
  </r>
  <r>
    <s v="DER-E1322"/>
    <n v="14"/>
    <n v="5"/>
    <n v="1948"/>
    <d v="1919-08-30T00:00:00"/>
    <n v="50"/>
    <n v="12.08"/>
    <x v="5"/>
    <n v="5"/>
    <n v="8"/>
    <n v="1948"/>
    <d v="1910-11-30T00:00:00"/>
    <n v="50"/>
    <n v="12.08"/>
    <s v="Germany"/>
    <s v="AH"/>
    <s v="Dead"/>
    <n v="83"/>
    <n v="0"/>
    <n v="0"/>
  </r>
  <r>
    <s v="GBT-329336"/>
    <n v="29"/>
    <n v="5"/>
    <n v="1948"/>
    <d v="1934-08-30T00:00:00"/>
    <n v="53.35"/>
    <n v="-4.25"/>
    <x v="4"/>
    <n v="30"/>
    <n v="11"/>
    <n v="1948"/>
    <d v="1936-03-01T00:00:00"/>
    <n v="53.33"/>
    <n v="-4.2699999999999996"/>
    <s v="UK"/>
    <s v="RH"/>
    <s v="Dead"/>
    <n v="185"/>
    <n v="3"/>
    <n v="211"/>
  </r>
  <r>
    <s v="GBT-329828"/>
    <n v="18"/>
    <n v="6"/>
    <n v="1948"/>
    <d v="1923-09-30T00:00:00"/>
    <n v="53.75"/>
    <n v="-2.27"/>
    <x v="4"/>
    <n v="15"/>
    <n v="12"/>
    <n v="1948"/>
    <d v="1921-03-31T00:00:00"/>
    <n v="53.75"/>
    <n v="-2.27"/>
    <s v="UK"/>
    <s v="UU"/>
    <s v="Dead"/>
    <n v="180"/>
    <n v="0"/>
    <n v="0"/>
  </r>
  <r>
    <s v="GBT-AD4198"/>
    <n v="29"/>
    <n v="5"/>
    <n v="1948"/>
    <d v="1934-08-30T00:00:00"/>
    <n v="54.83"/>
    <n v="-3.08"/>
    <x v="4"/>
    <n v="15"/>
    <n v="4"/>
    <n v="1950"/>
    <d v="1920-08-01T00:00:00"/>
    <n v="54.75"/>
    <n v="-2.83"/>
    <s v="UK"/>
    <s v="DH"/>
    <s v="Dead"/>
    <n v="686"/>
    <n v="19"/>
    <n v="121"/>
  </r>
  <r>
    <s v="HES-924344"/>
    <n v="7"/>
    <n v="6"/>
    <n v="1948"/>
    <d v="1912-09-29T00:00:00"/>
    <n v="47.22"/>
    <n v="9.0299999999999994"/>
    <x v="8"/>
    <n v="15"/>
    <n v="1"/>
    <n v="1951"/>
    <d v="1920-05-04T00:00:00"/>
    <n v="47.2"/>
    <n v="9"/>
    <s v="Switzerland"/>
    <s v="PD"/>
    <s v="Dead"/>
    <n v="952"/>
    <n v="4"/>
    <n v="234"/>
  </r>
  <r>
    <s v="NOO-027131"/>
    <n v="29"/>
    <n v="5"/>
    <n v="1948"/>
    <d v="1934-08-30T00:00:00"/>
    <n v="60.63"/>
    <n v="8.57"/>
    <x v="7"/>
    <n v="25"/>
    <n v="9"/>
    <n v="1953"/>
    <d v="1931-01-05T00:00:00"/>
    <n v="60.63"/>
    <n v="8.57"/>
    <s v="Norway"/>
    <s v="DH"/>
    <s v="Dead"/>
    <n v="1945"/>
    <n v="0"/>
    <n v="0"/>
  </r>
  <r>
    <s v="SFH-C005107"/>
    <n v="7"/>
    <n v="6"/>
    <n v="1948"/>
    <d v="1912-09-29T00:00:00"/>
    <n v="66.5"/>
    <n v="25.8"/>
    <x v="1"/>
    <n v="15"/>
    <n v="11"/>
    <n v="1954"/>
    <d v="1921-03-07T00:00:00"/>
    <n v="66.5"/>
    <n v="25.67"/>
    <s v="Finland"/>
    <s v="UU"/>
    <s v="Dead"/>
    <n v="2352"/>
    <n v="6"/>
    <n v="270"/>
  </r>
  <r>
    <s v="SVG-C50476"/>
    <n v="4"/>
    <n v="6"/>
    <n v="1948"/>
    <d v="1909-09-30T00:00:00"/>
    <n v="57.68"/>
    <n v="12.05"/>
    <x v="9"/>
    <n v="10"/>
    <n v="2"/>
    <n v="1951"/>
    <d v="1915-06-05T00:00:00"/>
    <n v="57.68"/>
    <n v="12.05"/>
    <s v="Sweden"/>
    <s v="DH"/>
    <s v="Dead"/>
    <n v="981"/>
    <n v="0"/>
    <n v="0"/>
  </r>
  <r>
    <s v="SVG-C51985"/>
    <n v="25"/>
    <n v="6"/>
    <n v="1948"/>
    <d v="1930-09-30T00:00:00"/>
    <n v="57.97"/>
    <n v="12.13"/>
    <x v="9"/>
    <n v="25"/>
    <n v="10"/>
    <n v="1948"/>
    <d v="1931-01-30T00:00:00"/>
    <n v="57.92"/>
    <n v="12.02"/>
    <s v="Sweden"/>
    <s v="DH"/>
    <s v="Dead"/>
    <n v="122"/>
    <n v="9"/>
    <n v="232"/>
  </r>
  <r>
    <s v="SVG-C52571"/>
    <n v="8"/>
    <n v="6"/>
    <n v="1948"/>
    <d v="1913-09-30T00:00:00"/>
    <n v="57.83"/>
    <n v="18.920000000000002"/>
    <x v="9"/>
    <n v="1"/>
    <n v="3"/>
    <n v="1949"/>
    <d v="1906-07-01T00:00:00"/>
    <n v="57.83"/>
    <n v="18.920000000000002"/>
    <s v="Sweden"/>
    <s v="RH"/>
    <s v="Dead"/>
    <n v="266"/>
    <n v="0"/>
    <n v="0"/>
  </r>
  <r>
    <s v="SVR-U22124"/>
    <n v="13"/>
    <n v="6"/>
    <n v="1948"/>
    <d v="1918-09-30T00:00:00"/>
    <n v="63.8"/>
    <n v="14.7"/>
    <x v="9"/>
    <n v="3"/>
    <n v="7"/>
    <n v="1948"/>
    <d v="1908-10-29T00:00:00"/>
    <n v="63.8"/>
    <n v="14.7"/>
    <s v="Sweden"/>
    <s v="AH"/>
    <s v="Dead"/>
    <n v="20"/>
    <n v="0"/>
    <n v="0"/>
  </r>
  <r>
    <s v="SVR-U27038"/>
    <n v="25"/>
    <n v="5"/>
    <n v="1948"/>
    <d v="1930-08-30T00:00:00"/>
    <n v="59.25"/>
    <n v="18"/>
    <x v="9"/>
    <n v="20"/>
    <n v="3"/>
    <n v="1950"/>
    <d v="1925-07-02T00:00:00"/>
    <n v="59.62"/>
    <n v="17.75"/>
    <s v="Sweden"/>
    <s v="DH"/>
    <s v="Dead"/>
    <n v="664"/>
    <n v="44"/>
    <n v="341"/>
  </r>
  <r>
    <s v="SVR-U27040"/>
    <n v="28"/>
    <n v="5"/>
    <n v="1948"/>
    <d v="1933-08-30T00:00:00"/>
    <n v="59.25"/>
    <n v="18"/>
    <x v="9"/>
    <n v="28"/>
    <n v="3"/>
    <n v="1949"/>
    <d v="1933-07-01T00:00:00"/>
    <n v="59.23"/>
    <n v="17.98"/>
    <s v="Sweden"/>
    <s v="DH"/>
    <s v="Dead"/>
    <n v="304"/>
    <n v="3"/>
    <n v="208"/>
  </r>
  <r>
    <s v="SVR-U29704"/>
    <n v="2"/>
    <n v="6"/>
    <n v="1948"/>
    <d v="1907-09-30T00:00:00"/>
    <n v="65.87"/>
    <n v="22.3"/>
    <x v="9"/>
    <n v="4"/>
    <n v="11"/>
    <n v="1948"/>
    <d v="1910-03-02T00:00:00"/>
    <n v="66"/>
    <n v="22"/>
    <s v="Sweden"/>
    <s v="DH"/>
    <s v="Dead"/>
    <n v="155"/>
    <n v="21"/>
    <n v="318"/>
  </r>
  <r>
    <s v="SVR-U29710"/>
    <n v="10"/>
    <n v="6"/>
    <n v="1948"/>
    <d v="1915-09-30T00:00:00"/>
    <n v="65.87"/>
    <n v="22.3"/>
    <x v="9"/>
    <n v="4"/>
    <n v="1"/>
    <n v="1949"/>
    <d v="1909-05-02T00:00:00"/>
    <n v="65.87"/>
    <n v="22.3"/>
    <s v="Sweden"/>
    <s v="DH"/>
    <s v="Dead"/>
    <n v="208"/>
    <n v="0"/>
    <n v="0"/>
  </r>
  <r>
    <s v="SVR-U29857"/>
    <n v="10"/>
    <n v="7"/>
    <n v="1948"/>
    <d v="1915-10-30T00:00:00"/>
    <n v="59.95"/>
    <n v="14.92"/>
    <x v="9"/>
    <n v="30"/>
    <n v="11"/>
    <n v="1949"/>
    <d v="1936-03-02T00:00:00"/>
    <n v="59.62"/>
    <n v="12.9"/>
    <s v="Sweden"/>
    <s v="DH"/>
    <s v="Dead"/>
    <n v="508"/>
    <n v="119"/>
    <n v="252"/>
  </r>
  <r>
    <s v="SVR-U29862"/>
    <n v="13"/>
    <n v="6"/>
    <n v="1948"/>
    <d v="1918-09-30T00:00:00"/>
    <n v="59.93"/>
    <n v="14.93"/>
    <x v="9"/>
    <n v="7"/>
    <n v="11"/>
    <n v="1949"/>
    <d v="1913-03-02T00:00:00"/>
    <n v="59.93"/>
    <n v="14.93"/>
    <s v="Sweden"/>
    <s v="DH"/>
    <s v="Dead"/>
    <n v="512"/>
    <n v="0"/>
    <n v="0"/>
  </r>
  <r>
    <s v="SVR-U30131"/>
    <n v="31"/>
    <n v="5"/>
    <n v="1948"/>
    <d v="1936-08-29T00:00:00"/>
    <n v="61.82"/>
    <n v="16.13"/>
    <x v="9"/>
    <n v="15"/>
    <n v="10"/>
    <n v="1949"/>
    <d v="1921-01-30T00:00:00"/>
    <n v="61.87"/>
    <n v="16"/>
    <s v="Sweden"/>
    <s v="DH"/>
    <s v="Dead"/>
    <n v="502"/>
    <n v="9"/>
    <n v="309"/>
  </r>
  <r>
    <s v="SVR-U30132"/>
    <n v="31"/>
    <n v="5"/>
    <n v="1948"/>
    <d v="1936-08-29T00:00:00"/>
    <n v="61.82"/>
    <n v="16.13"/>
    <x v="9"/>
    <n v="20"/>
    <n v="10"/>
    <n v="1948"/>
    <d v="1926-01-30T00:00:00"/>
    <n v="61.83"/>
    <n v="16.079999999999998"/>
    <s v="Sweden"/>
    <s v="UU"/>
    <s v="Unknown"/>
    <n v="142"/>
    <n v="4"/>
    <n v="306"/>
  </r>
  <r>
    <s v="SVR-U32075"/>
    <n v="24"/>
    <n v="5"/>
    <n v="1948"/>
    <d v="1929-08-30T00:00:00"/>
    <n v="59.45"/>
    <n v="18.12"/>
    <x v="9"/>
    <n v="24"/>
    <n v="7"/>
    <n v="1948"/>
    <d v="1929-10-30T00:00:00"/>
    <n v="59.45"/>
    <n v="18.12"/>
    <s v="Sweden"/>
    <s v="UU"/>
    <s v="Unknown"/>
    <n v="61"/>
    <n v="0"/>
    <n v="0"/>
  </r>
  <r>
    <s v="SVR-U32779"/>
    <n v="26"/>
    <n v="5"/>
    <n v="1948"/>
    <d v="1931-08-30T00:00:00"/>
    <n v="59.45"/>
    <n v="18.12"/>
    <x v="9"/>
    <n v="30"/>
    <n v="5"/>
    <n v="1948"/>
    <d v="1935-08-30T00:00:00"/>
    <n v="59.45"/>
    <n v="18.12"/>
    <s v="Sweden"/>
    <s v="UU"/>
    <s v="Dead"/>
    <n v="4"/>
    <n v="0"/>
    <n v="0"/>
  </r>
  <r>
    <s v="SVR-X10059"/>
    <n v="23"/>
    <n v="5"/>
    <n v="1948"/>
    <d v="1928-08-29T00:00:00"/>
    <n v="59.08"/>
    <n v="14.67"/>
    <x v="9"/>
    <n v="16"/>
    <n v="4"/>
    <n v="1952"/>
    <d v="1921-08-04T00:00:00"/>
    <n v="59.08"/>
    <n v="14.67"/>
    <s v="Sweden"/>
    <s v="DH"/>
    <s v="Dead"/>
    <n v="1424"/>
    <n v="0"/>
    <n v="0"/>
  </r>
  <r>
    <s v="CZP-E91147"/>
    <n v="30"/>
    <n v="5"/>
    <n v="1949"/>
    <d v="1935-08-31T00:00:00"/>
    <n v="48.98"/>
    <n v="17.72"/>
    <x v="12"/>
    <n v="4"/>
    <n v="2"/>
    <n v="1951"/>
    <d v="1909-06-04T00:00:00"/>
    <n v="48.93"/>
    <n v="17.53"/>
    <s v="Czech Republic"/>
    <s v="DH"/>
    <s v="Dead"/>
    <n v="615"/>
    <n v="15"/>
    <n v="248"/>
  </r>
  <r>
    <s v="DER-E4311"/>
    <n v="26"/>
    <n v="5"/>
    <n v="1949"/>
    <d v="1931-08-31T00:00:00"/>
    <n v="49.8"/>
    <n v="9.9499999999999993"/>
    <x v="5"/>
    <n v="26"/>
    <n v="5"/>
    <n v="1952"/>
    <d v="1931-09-03T00:00:00"/>
    <n v="49.8"/>
    <n v="9.9499999999999993"/>
    <s v="Germany"/>
    <s v="UU"/>
    <s v="Dead"/>
    <n v="1096"/>
    <n v="0"/>
    <n v="0"/>
  </r>
  <r>
    <s v="DKC-595526"/>
    <n v="2"/>
    <n v="5"/>
    <n v="1949"/>
    <d v="1907-08-31T00:00:00"/>
    <n v="55.65"/>
    <n v="9.42"/>
    <x v="3"/>
    <n v="20"/>
    <n v="4"/>
    <n v="1950"/>
    <d v="1925-08-02T00:00:00"/>
    <n v="55.65"/>
    <n v="9.42"/>
    <s v="Denmark"/>
    <s v="UU"/>
    <s v="Dead"/>
    <n v="353"/>
    <n v="0"/>
    <n v="0"/>
  </r>
  <r>
    <s v="DKC-595530"/>
    <n v="13"/>
    <n v="5"/>
    <n v="1949"/>
    <d v="1918-08-31T00:00:00"/>
    <n v="55.7"/>
    <n v="9.4"/>
    <x v="3"/>
    <n v="28"/>
    <n v="12"/>
    <n v="1949"/>
    <d v="1934-04-02T00:00:00"/>
    <n v="55.7"/>
    <n v="9.4"/>
    <s v="Denmark"/>
    <s v="DH"/>
    <s v="Dead"/>
    <n v="229"/>
    <n v="0"/>
    <n v="0"/>
  </r>
  <r>
    <s v="DKC-595536"/>
    <n v="16"/>
    <n v="5"/>
    <n v="1949"/>
    <d v="1921-08-31T00:00:00"/>
    <n v="55.73"/>
    <n v="9.7200000000000006"/>
    <x v="3"/>
    <n v="11"/>
    <n v="7"/>
    <n v="1949"/>
    <d v="1916-10-30T00:00:00"/>
    <n v="55.77"/>
    <n v="9.6999999999999993"/>
    <s v="Denmark"/>
    <s v="DH"/>
    <s v="Dead"/>
    <n v="56"/>
    <n v="4"/>
    <n v="345"/>
  </r>
  <r>
    <s v="DKC-595539"/>
    <n v="18"/>
    <n v="5"/>
    <n v="1949"/>
    <d v="1923-08-31T00:00:00"/>
    <n v="55.72"/>
    <n v="9.6199999999999992"/>
    <x v="3"/>
    <n v="2"/>
    <n v="7"/>
    <n v="1949"/>
    <d v="1907-10-31T00:00:00"/>
    <n v="55.72"/>
    <n v="9.6199999999999992"/>
    <s v="Denmark"/>
    <s v="DH"/>
    <s v="Dead"/>
    <n v="45"/>
    <n v="0"/>
    <n v="0"/>
  </r>
  <r>
    <s v="GBT-332593"/>
    <n v="1"/>
    <n v="6"/>
    <n v="1949"/>
    <d v="1906-10-01T00:00:00"/>
    <n v="51.47"/>
    <n v="-0.52"/>
    <x v="4"/>
    <n v="15"/>
    <n v="9"/>
    <n v="1950"/>
    <d v="1921-01-01T00:00:00"/>
    <n v="51.47"/>
    <n v="-0.55000000000000004"/>
    <s v="UK"/>
    <s v="DH"/>
    <s v="Dead"/>
    <n v="471"/>
    <n v="3"/>
    <n v="270"/>
  </r>
  <r>
    <s v="GBT-333951"/>
    <n v="12"/>
    <n v="5"/>
    <n v="1949"/>
    <d v="1917-08-31T00:00:00"/>
    <n v="51.17"/>
    <n v="-0.18"/>
    <x v="4"/>
    <n v="20"/>
    <n v="8"/>
    <n v="1949"/>
    <d v="1925-12-01T00:00:00"/>
    <n v="51.17"/>
    <n v="-0.18"/>
    <s v="UK"/>
    <s v="UU"/>
    <s v="Dead"/>
    <n v="100"/>
    <n v="0"/>
    <n v="0"/>
  </r>
  <r>
    <s v="GBT-335685"/>
    <n v="24"/>
    <n v="5"/>
    <n v="1949"/>
    <d v="1929-08-31T00:00:00"/>
    <n v="54.83"/>
    <n v="-2.98"/>
    <x v="4"/>
    <n v="9"/>
    <n v="6"/>
    <n v="1950"/>
    <d v="1914-10-02T00:00:00"/>
    <n v="54.42"/>
    <n v="-2.33"/>
    <s v="UK"/>
    <s v="RH"/>
    <s v="Dead"/>
    <n v="381"/>
    <n v="63"/>
    <n v="138"/>
  </r>
  <r>
    <s v="GBT-335694"/>
    <n v="6"/>
    <n v="6"/>
    <n v="1949"/>
    <d v="1911-10-01T00:00:00"/>
    <n v="54.28"/>
    <n v="-2.77"/>
    <x v="4"/>
    <n v="21"/>
    <n v="11"/>
    <n v="1949"/>
    <d v="1927-03-03T00:00:00"/>
    <n v="54.28"/>
    <n v="-2.77"/>
    <s v="UK"/>
    <s v="DH"/>
    <s v="Dead"/>
    <n v="168"/>
    <n v="0"/>
    <n v="0"/>
  </r>
  <r>
    <s v="GBT-338465"/>
    <n v="15"/>
    <n v="5"/>
    <n v="1949"/>
    <d v="1920-08-30T00:00:00"/>
    <n v="51.6"/>
    <n v="-1.02"/>
    <x v="4"/>
    <n v="13"/>
    <n v="4"/>
    <n v="1950"/>
    <d v="1918-08-02T00:00:00"/>
    <n v="51.6"/>
    <n v="-1.02"/>
    <s v="UK"/>
    <s v="DH"/>
    <s v="Dead"/>
    <n v="333"/>
    <n v="0"/>
    <n v="0"/>
  </r>
  <r>
    <s v="GBT-340687"/>
    <n v="28"/>
    <n v="5"/>
    <n v="1949"/>
    <d v="1933-08-31T00:00:00"/>
    <n v="51.53"/>
    <n v="-0.68"/>
    <x v="4"/>
    <n v="8"/>
    <n v="9"/>
    <n v="1949"/>
    <d v="1914-01-01T00:00:00"/>
    <n v="51.53"/>
    <n v="-0.68"/>
    <s v="UK"/>
    <s v="UU"/>
    <s v="Dead"/>
    <n v="103"/>
    <n v="0"/>
    <n v="0"/>
  </r>
  <r>
    <s v="NOO-029976"/>
    <n v="18"/>
    <n v="6"/>
    <n v="1949"/>
    <d v="1923-10-01T00:00:00"/>
    <n v="71.08"/>
    <n v="24.8"/>
    <x v="7"/>
    <n v="15"/>
    <n v="8"/>
    <n v="1949"/>
    <d v="1920-11-30T00:00:00"/>
    <n v="71.08"/>
    <n v="24.8"/>
    <s v="Norway"/>
    <s v="UU"/>
    <s v="Dead"/>
    <n v="58"/>
    <n v="0"/>
    <n v="0"/>
  </r>
  <r>
    <s v="NOO-029977"/>
    <n v="18"/>
    <n v="6"/>
    <n v="1949"/>
    <d v="1923-10-01T00:00:00"/>
    <n v="71.08"/>
    <n v="24.8"/>
    <x v="7"/>
    <n v="15"/>
    <n v="7"/>
    <n v="1949"/>
    <d v="1920-10-30T00:00:00"/>
    <n v="71.08"/>
    <n v="24.8"/>
    <s v="Norway"/>
    <s v="UU"/>
    <s v="Dead"/>
    <n v="27"/>
    <n v="0"/>
    <n v="0"/>
  </r>
  <r>
    <s v="NOO-036037"/>
    <n v="14"/>
    <n v="6"/>
    <n v="1949"/>
    <d v="1919-10-01T00:00:00"/>
    <n v="64.069999999999993"/>
    <n v="11.62"/>
    <x v="7"/>
    <n v="24"/>
    <n v="3"/>
    <n v="1950"/>
    <d v="1929-07-02T00:00:00"/>
    <n v="64.069999999999993"/>
    <n v="11.73"/>
    <s v="Norway"/>
    <s v="DH"/>
    <s v="Dead"/>
    <n v="283"/>
    <n v="6"/>
    <n v="91"/>
  </r>
  <r>
    <s v="NOO-036502"/>
    <n v="6"/>
    <n v="6"/>
    <n v="1949"/>
    <d v="1911-10-01T00:00:00"/>
    <n v="60.25"/>
    <n v="5.27"/>
    <x v="7"/>
    <n v="3"/>
    <n v="5"/>
    <n v="1951"/>
    <d v="1908-09-01T00:00:00"/>
    <n v="60.25"/>
    <n v="5.27"/>
    <s v="Norway"/>
    <s v="UU"/>
    <s v="Dead"/>
    <n v="696"/>
    <n v="0"/>
    <n v="0"/>
  </r>
  <r>
    <s v="NOO-036506"/>
    <n v="6"/>
    <n v="6"/>
    <n v="1949"/>
    <d v="1911-10-01T00:00:00"/>
    <n v="60.25"/>
    <n v="5.27"/>
    <x v="7"/>
    <n v="30"/>
    <n v="6"/>
    <n v="1949"/>
    <d v="1935-10-01T00:00:00"/>
    <n v="60.25"/>
    <n v="5.27"/>
    <s v="Norway"/>
    <s v="UU"/>
    <s v="Dead"/>
    <n v="24"/>
    <n v="0"/>
    <n v="0"/>
  </r>
  <r>
    <s v="NOO-037262"/>
    <n v="20"/>
    <n v="5"/>
    <n v="1949"/>
    <d v="1925-08-31T00:00:00"/>
    <n v="60.58"/>
    <n v="8.58"/>
    <x v="7"/>
    <n v="15"/>
    <n v="1"/>
    <n v="1950"/>
    <d v="1920-05-03T00:00:00"/>
    <n v="60.58"/>
    <n v="8.58"/>
    <s v="Norway"/>
    <s v="DH"/>
    <s v="Dead"/>
    <n v="240"/>
    <n v="0"/>
    <n v="0"/>
  </r>
  <r>
    <s v="NOO-037275"/>
    <n v="20"/>
    <n v="5"/>
    <n v="1949"/>
    <d v="1925-08-31T00:00:00"/>
    <n v="60.58"/>
    <n v="8.58"/>
    <x v="7"/>
    <n v="3"/>
    <n v="1"/>
    <n v="1950"/>
    <d v="1908-05-03T00:00:00"/>
    <n v="60.58"/>
    <n v="8.58"/>
    <s v="Norway"/>
    <s v="DH"/>
    <s v="Dead"/>
    <n v="228"/>
    <n v="0"/>
    <n v="0"/>
  </r>
  <r>
    <s v="NOO-037501"/>
    <n v="21"/>
    <n v="6"/>
    <n v="1949"/>
    <d v="1926-10-01T00:00:00"/>
    <n v="66.7"/>
    <n v="13.32"/>
    <x v="7"/>
    <n v="27"/>
    <n v="7"/>
    <n v="1949"/>
    <d v="1932-10-30T00:00:00"/>
    <n v="66.7"/>
    <n v="13.32"/>
    <s v="Norway"/>
    <s v="PD"/>
    <s v="Dead"/>
    <n v="36"/>
    <n v="0"/>
    <n v="0"/>
  </r>
  <r>
    <s v="NOO-037502"/>
    <n v="21"/>
    <n v="6"/>
    <n v="1949"/>
    <d v="1926-10-01T00:00:00"/>
    <n v="66.7"/>
    <n v="13.32"/>
    <x v="7"/>
    <n v="24"/>
    <n v="6"/>
    <n v="1949"/>
    <d v="1929-10-01T00:00:00"/>
    <n v="66.7"/>
    <n v="13.32"/>
    <s v="Norway"/>
    <s v="UU"/>
    <s v="Dead"/>
    <n v="3"/>
    <n v="0"/>
    <n v="0"/>
  </r>
  <r>
    <s v="SVR-U20696"/>
    <n v="16"/>
    <n v="7"/>
    <n v="1949"/>
    <d v="1921-10-31T00:00:00"/>
    <n v="62.53"/>
    <n v="14.2"/>
    <x v="9"/>
    <n v="16"/>
    <n v="11"/>
    <n v="1949"/>
    <d v="1922-03-03T00:00:00"/>
    <n v="62.53"/>
    <n v="14.2"/>
    <s v="Sweden"/>
    <s v="UU"/>
    <s v="Dead"/>
    <n v="123"/>
    <n v="0"/>
    <n v="0"/>
  </r>
  <r>
    <s v="SVR-U25592"/>
    <n v="8"/>
    <n v="6"/>
    <n v="1949"/>
    <d v="1913-10-01T00:00:00"/>
    <n v="58.18"/>
    <n v="13.95"/>
    <x v="9"/>
    <n v="15"/>
    <n v="1"/>
    <n v="1950"/>
    <d v="1920-05-03T00:00:00"/>
    <n v="58.18"/>
    <n v="13.95"/>
    <s v="Sweden"/>
    <s v="DH"/>
    <s v="Dead"/>
    <n v="221"/>
    <n v="0"/>
    <n v="0"/>
  </r>
  <r>
    <s v="SVR-U27045"/>
    <n v="29"/>
    <n v="5"/>
    <n v="1949"/>
    <d v="1934-08-31T00:00:00"/>
    <n v="59.23"/>
    <n v="18.02"/>
    <x v="9"/>
    <n v="16"/>
    <n v="10"/>
    <n v="1949"/>
    <d v="1922-01-31T00:00:00"/>
    <n v="59.27"/>
    <n v="18.48"/>
    <s v="Sweden"/>
    <s v="DH"/>
    <s v="Dead"/>
    <n v="140"/>
    <n v="27"/>
    <n v="83"/>
  </r>
  <r>
    <s v="SVR-U27404"/>
    <n v="15"/>
    <n v="5"/>
    <n v="1949"/>
    <d v="1920-08-30T00:00:00"/>
    <n v="58.57"/>
    <n v="12"/>
    <x v="9"/>
    <n v="30"/>
    <n v="1"/>
    <n v="1950"/>
    <d v="1935-05-04T00:00:00"/>
    <n v="58.77"/>
    <n v="12"/>
    <s v="Sweden"/>
    <s v="DH"/>
    <s v="Dead"/>
    <n v="260"/>
    <n v="23"/>
    <n v="0"/>
  </r>
  <r>
    <s v="SVR-U34065"/>
    <n v="28"/>
    <n v="5"/>
    <n v="1949"/>
    <d v="1933-08-31T00:00:00"/>
    <n v="57.63"/>
    <n v="12.92"/>
    <x v="9"/>
    <n v="10"/>
    <n v="12"/>
    <n v="1949"/>
    <d v="1916-04-01T00:00:00"/>
    <n v="57.53"/>
    <n v="12.87"/>
    <s v="Sweden"/>
    <s v="DH"/>
    <s v="Dead"/>
    <n v="196"/>
    <n v="12"/>
    <n v="196"/>
  </r>
  <r>
    <s v="SVR-U34188"/>
    <n v="1"/>
    <n v="6"/>
    <n v="1949"/>
    <d v="1906-10-01T00:00:00"/>
    <n v="59.43"/>
    <n v="18.100000000000001"/>
    <x v="9"/>
    <n v="20"/>
    <n v="6"/>
    <n v="1949"/>
    <d v="1925-10-01T00:00:00"/>
    <n v="59.43"/>
    <n v="18.100000000000001"/>
    <s v="Sweden"/>
    <s v="RH"/>
    <s v="Alive"/>
    <n v="19"/>
    <n v="0"/>
    <n v="0"/>
  </r>
  <r>
    <s v="SVR-U35020"/>
    <n v="27"/>
    <n v="5"/>
    <n v="1949"/>
    <d v="1932-08-30T00:00:00"/>
    <n v="56.28"/>
    <n v="13.95"/>
    <x v="9"/>
    <n v="10"/>
    <n v="7"/>
    <n v="1949"/>
    <d v="1915-10-31T00:00:00"/>
    <n v="56.28"/>
    <n v="13.92"/>
    <s v="Sweden"/>
    <s v="DH"/>
    <s v="Dead"/>
    <n v="44"/>
    <n v="3"/>
    <n v="270"/>
  </r>
  <r>
    <s v="SVR-U35023"/>
    <n v="28"/>
    <n v="5"/>
    <n v="1949"/>
    <d v="1933-08-31T00:00:00"/>
    <n v="56.3"/>
    <n v="13.98"/>
    <x v="9"/>
    <n v="29"/>
    <n v="6"/>
    <n v="1949"/>
    <d v="1934-10-01T00:00:00"/>
    <n v="56.28"/>
    <n v="13.95"/>
    <s v="Sweden"/>
    <s v="DH"/>
    <s v="Dead"/>
    <n v="32"/>
    <n v="3"/>
    <n v="228"/>
  </r>
  <r>
    <s v="SVR-U38631"/>
    <n v="20"/>
    <n v="5"/>
    <n v="1949"/>
    <d v="1925-08-31T00:00:00"/>
    <n v="59.08"/>
    <n v="14.65"/>
    <x v="9"/>
    <n v="10"/>
    <n v="9"/>
    <n v="1949"/>
    <d v="1916-01-01T00:00:00"/>
    <n v="59.08"/>
    <n v="14.65"/>
    <s v="Sweden"/>
    <s v="DH"/>
    <s v="Dead"/>
    <n v="113"/>
    <n v="0"/>
    <n v="0"/>
  </r>
  <r>
    <s v="SVR-U39028"/>
    <n v="16"/>
    <n v="6"/>
    <n v="1949"/>
    <d v="1921-10-01T00:00:00"/>
    <n v="59.27"/>
    <n v="15.25"/>
    <x v="9"/>
    <n v="15"/>
    <n v="4"/>
    <n v="1951"/>
    <d v="1920-08-02T00:00:00"/>
    <n v="59.28"/>
    <n v="15.22"/>
    <s v="Sweden"/>
    <s v="UU"/>
    <s v="Dead"/>
    <n v="668"/>
    <n v="3"/>
    <n v="315"/>
  </r>
  <r>
    <s v="SVR-U40199"/>
    <n v="10"/>
    <n v="6"/>
    <n v="1949"/>
    <d v="1915-10-01T00:00:00"/>
    <n v="59.42"/>
    <n v="17.899999999999999"/>
    <x v="9"/>
    <n v="18"/>
    <n v="6"/>
    <n v="1949"/>
    <d v="1923-10-01T00:00:00"/>
    <n v="59.4"/>
    <n v="17.899999999999999"/>
    <s v="Sweden"/>
    <s v="PD"/>
    <s v="Dead"/>
    <n v="8"/>
    <n v="2"/>
    <n v="181"/>
  </r>
  <r>
    <s v="BLB-2E4179"/>
    <n v="7"/>
    <n v="5"/>
    <n v="1950"/>
    <d v="1912-08-31T00:00:00"/>
    <n v="51.3"/>
    <n v="5"/>
    <x v="10"/>
    <n v="2"/>
    <n v="10"/>
    <n v="1951"/>
    <d v="1908-02-02T00:00:00"/>
    <n v="51.3"/>
    <n v="5"/>
    <s v="Belgium"/>
    <s v="DH"/>
    <s v="Dead"/>
    <n v="513"/>
    <n v="0"/>
    <n v="0"/>
  </r>
  <r>
    <s v="CZP-E81589"/>
    <n v="6"/>
    <n v="6"/>
    <n v="1950"/>
    <d v="1911-10-02T00:00:00"/>
    <n v="49.55"/>
    <n v="15.55"/>
    <x v="12"/>
    <n v="8"/>
    <n v="11"/>
    <n v="1950"/>
    <d v="1914-03-04T00:00:00"/>
    <n v="49.55"/>
    <n v="15.43"/>
    <s v="Czech Republic"/>
    <s v="DH"/>
    <s v="Dead"/>
    <n v="155"/>
    <n v="9"/>
    <n v="270"/>
  </r>
  <r>
    <s v="CZP-E96731"/>
    <n v="10"/>
    <n v="5"/>
    <n v="1950"/>
    <d v="1915-09-01T00:00:00"/>
    <n v="49.27"/>
    <n v="14.08"/>
    <x v="12"/>
    <n v="26"/>
    <n v="11"/>
    <n v="1950"/>
    <d v="1932-03-03T00:00:00"/>
    <n v="49.05"/>
    <n v="14.2"/>
    <s v="Czech Republic"/>
    <s v="DH"/>
    <s v="Dead"/>
    <n v="200"/>
    <n v="26"/>
    <n v="161"/>
  </r>
  <r>
    <s v="CZP-E96733"/>
    <n v="10"/>
    <n v="5"/>
    <n v="1950"/>
    <d v="1915-09-01T00:00:00"/>
    <n v="49.27"/>
    <n v="14.08"/>
    <x v="12"/>
    <n v="11"/>
    <n v="6"/>
    <n v="1952"/>
    <d v="1916-10-03T00:00:00"/>
    <n v="49.2"/>
    <n v="13.98"/>
    <s v="Czech Republic"/>
    <s v="DH"/>
    <s v="Dead"/>
    <n v="763"/>
    <n v="11"/>
    <n v="225"/>
  </r>
  <r>
    <s v="CZP-E97368"/>
    <n v="13"/>
    <n v="5"/>
    <n v="1950"/>
    <d v="1918-09-01T00:00:00"/>
    <n v="48.92"/>
    <n v="16.03"/>
    <x v="12"/>
    <n v="17"/>
    <n v="5"/>
    <n v="1953"/>
    <d v="1922-09-04T00:00:00"/>
    <n v="48.92"/>
    <n v="16.149999999999999"/>
    <s v="Czech Republic"/>
    <s v="DH"/>
    <s v="Dead"/>
    <n v="1100"/>
    <n v="9"/>
    <n v="91"/>
  </r>
  <r>
    <s v="CZP-E97369"/>
    <n v="13"/>
    <n v="5"/>
    <n v="1950"/>
    <d v="1918-09-01T00:00:00"/>
    <n v="48.92"/>
    <n v="16.03"/>
    <x v="12"/>
    <n v="17"/>
    <n v="8"/>
    <n v="1950"/>
    <d v="1922-12-02T00:00:00"/>
    <n v="48.92"/>
    <n v="16"/>
    <s v="Czech Republic"/>
    <s v="UU"/>
    <s v="Dead"/>
    <n v="96"/>
    <n v="3"/>
    <n v="270"/>
  </r>
  <r>
    <s v="CZP-E97404"/>
    <n v="21"/>
    <n v="5"/>
    <n v="1950"/>
    <d v="1926-09-01T00:00:00"/>
    <n v="49.82"/>
    <n v="13.28"/>
    <x v="12"/>
    <n v="7"/>
    <n v="3"/>
    <n v="1952"/>
    <d v="1912-07-03T00:00:00"/>
    <n v="49.7"/>
    <n v="13.13"/>
    <s v="Czech Republic"/>
    <s v="DH"/>
    <s v="Dead"/>
    <n v="656"/>
    <n v="17"/>
    <n v="220"/>
  </r>
  <r>
    <s v="DER-E1971"/>
    <n v="22"/>
    <n v="5"/>
    <n v="1950"/>
    <d v="1927-09-01T00:00:00"/>
    <n v="48.82"/>
    <n v="9.8000000000000007"/>
    <x v="5"/>
    <n v="13"/>
    <n v="5"/>
    <n v="1951"/>
    <d v="1918-09-02T00:00:00"/>
    <n v="48.7"/>
    <n v="9.15"/>
    <s v="Germany"/>
    <s v="DH"/>
    <s v="Dead"/>
    <n v="356"/>
    <n v="50"/>
    <n v="255"/>
  </r>
  <r>
    <s v="DER-E4294"/>
    <n v="2"/>
    <n v="6"/>
    <n v="1950"/>
    <d v="1907-10-02T00:00:00"/>
    <n v="49.02"/>
    <n v="12.12"/>
    <x v="5"/>
    <n v="15"/>
    <n v="8"/>
    <n v="1951"/>
    <d v="1920-12-02T00:00:00"/>
    <n v="49.02"/>
    <n v="12.12"/>
    <s v="Germany"/>
    <s v="AH"/>
    <s v="Dead"/>
    <n v="439"/>
    <n v="0"/>
    <n v="0"/>
  </r>
  <r>
    <s v="DER-F1137"/>
    <n v="29"/>
    <n v="5"/>
    <n v="1950"/>
    <d v="1934-09-01T00:00:00"/>
    <n v="48.2"/>
    <n v="11.62"/>
    <x v="5"/>
    <n v="23"/>
    <n v="3"/>
    <n v="1956"/>
    <d v="1928-07-07T00:00:00"/>
    <n v="48.2"/>
    <n v="11.62"/>
    <s v="Germany"/>
    <s v="DH"/>
    <s v="Dead"/>
    <n v="2125"/>
    <n v="0"/>
    <n v="0"/>
  </r>
  <r>
    <s v="DEW-5012236"/>
    <n v="6"/>
    <n v="6"/>
    <n v="1950"/>
    <d v="1911-10-02T00:00:00"/>
    <n v="52.27"/>
    <n v="10.53"/>
    <x v="5"/>
    <n v="7"/>
    <n v="3"/>
    <n v="1954"/>
    <d v="1912-07-05T00:00:00"/>
    <n v="52.27"/>
    <n v="10.53"/>
    <s v="Germany"/>
    <s v="UU"/>
    <s v="Dead"/>
    <n v="1370"/>
    <n v="0"/>
    <n v="0"/>
  </r>
  <r>
    <s v="DEW-5012237"/>
    <n v="6"/>
    <n v="6"/>
    <n v="1950"/>
    <d v="1911-10-02T00:00:00"/>
    <n v="52.27"/>
    <n v="10.53"/>
    <x v="5"/>
    <n v="17"/>
    <n v="10"/>
    <n v="1952"/>
    <d v="1923-02-03T00:00:00"/>
    <n v="52.3"/>
    <n v="10.6"/>
    <s v="Germany"/>
    <s v="UU"/>
    <s v="Unknown"/>
    <n v="864"/>
    <n v="6"/>
    <n v="51"/>
  </r>
  <r>
    <s v="GBT-336015"/>
    <n v="27"/>
    <n v="5"/>
    <n v="1950"/>
    <d v="1932-08-31T00:00:00"/>
    <n v="53.35"/>
    <n v="-4.25"/>
    <x v="4"/>
    <n v="30"/>
    <n v="4"/>
    <n v="1952"/>
    <d v="1935-08-04T00:00:00"/>
    <n v="53.33"/>
    <n v="-4.2699999999999996"/>
    <s v="UK"/>
    <s v="RH"/>
    <s v="Dead"/>
    <n v="704"/>
    <n v="3"/>
    <n v="211"/>
  </r>
  <r>
    <s v="HES-924329"/>
    <n v="22"/>
    <n v="5"/>
    <n v="1950"/>
    <d v="1927-09-01T00:00:00"/>
    <n v="43.5"/>
    <n v="4.67"/>
    <x v="14"/>
    <n v="16"/>
    <n v="10"/>
    <n v="1951"/>
    <d v="1922-02-02T00:00:00"/>
    <n v="43.9"/>
    <n v="4.8"/>
    <s v="France"/>
    <s v="UU"/>
    <s v="Dead"/>
    <n v="512"/>
    <n v="46"/>
    <n v="14"/>
  </r>
  <r>
    <s v="HES-924337"/>
    <n v="22"/>
    <n v="5"/>
    <n v="1950"/>
    <d v="1927-09-01T00:00:00"/>
    <n v="43.5"/>
    <n v="4.67"/>
    <x v="14"/>
    <n v="16"/>
    <n v="10"/>
    <n v="1951"/>
    <d v="1922-02-02T00:00:00"/>
    <n v="43.9"/>
    <n v="4.8"/>
    <s v="France"/>
    <s v="UU"/>
    <s v="Dead"/>
    <n v="512"/>
    <n v="46"/>
    <n v="14"/>
  </r>
  <r>
    <s v="HES-925391"/>
    <n v="24"/>
    <n v="5"/>
    <n v="1950"/>
    <d v="1929-09-01T00:00:00"/>
    <n v="47.15"/>
    <n v="8.1199999999999992"/>
    <x v="8"/>
    <n v="10"/>
    <n v="1"/>
    <n v="1951"/>
    <d v="1915-05-05T00:00:00"/>
    <n v="47.13"/>
    <n v="8.1300000000000008"/>
    <s v="Switzerland"/>
    <s v="DH"/>
    <s v="Dead"/>
    <n v="231"/>
    <n v="3"/>
    <n v="146"/>
  </r>
  <r>
    <s v="NOO-035954"/>
    <n v="24"/>
    <n v="5"/>
    <n v="1950"/>
    <d v="1929-09-01T00:00:00"/>
    <n v="64.05"/>
    <n v="11.58"/>
    <x v="7"/>
    <n v="13"/>
    <n v="8"/>
    <n v="1950"/>
    <d v="1918-12-02T00:00:00"/>
    <n v="64.069999999999993"/>
    <n v="11.62"/>
    <s v="Norway"/>
    <s v="DH"/>
    <s v="Dead"/>
    <n v="81"/>
    <n v="3"/>
    <n v="42"/>
  </r>
  <r>
    <s v="NOO-035959"/>
    <n v="3"/>
    <n v="6"/>
    <n v="1950"/>
    <d v="1908-10-01T00:00:00"/>
    <n v="64.05"/>
    <n v="11.57"/>
    <x v="7"/>
    <n v="23"/>
    <n v="8"/>
    <n v="1950"/>
    <d v="1928-12-01T00:00:00"/>
    <n v="64.05"/>
    <n v="11.57"/>
    <s v="Norway"/>
    <s v="PD"/>
    <s v="Dead"/>
    <n v="81"/>
    <n v="0"/>
    <n v="0"/>
  </r>
  <r>
    <s v="NOO-035967"/>
    <n v="24"/>
    <n v="5"/>
    <n v="1950"/>
    <d v="1929-09-01T00:00:00"/>
    <n v="64.05"/>
    <n v="11.58"/>
    <x v="7"/>
    <n v="13"/>
    <n v="8"/>
    <n v="1950"/>
    <d v="1918-12-02T00:00:00"/>
    <n v="64.069999999999993"/>
    <n v="11.62"/>
    <s v="Norway"/>
    <s v="DH"/>
    <s v="Dead"/>
    <n v="81"/>
    <n v="3"/>
    <n v="42"/>
  </r>
  <r>
    <s v="NOS-42424B"/>
    <n v="20"/>
    <n v="5"/>
    <n v="1950"/>
    <d v="1925-09-01T00:00:00"/>
    <n v="58.32"/>
    <n v="6.97"/>
    <x v="7"/>
    <n v="1"/>
    <n v="5"/>
    <n v="1951"/>
    <d v="1906-09-02T00:00:00"/>
    <n v="58.32"/>
    <n v="6.95"/>
    <s v="Norway"/>
    <s v="UU"/>
    <s v="Dead"/>
    <n v="346"/>
    <n v="1"/>
    <n v="270"/>
  </r>
  <r>
    <s v="NOS-79019"/>
    <n v="7"/>
    <n v="6"/>
    <n v="1950"/>
    <d v="1912-10-01T00:00:00"/>
    <n v="58.98"/>
    <n v="6"/>
    <x v="7"/>
    <n v="3"/>
    <n v="6"/>
    <n v="1952"/>
    <d v="1908-10-03T00:00:00"/>
    <n v="58.97"/>
    <n v="5.72"/>
    <s v="Norway"/>
    <s v="DH"/>
    <s v="Dead"/>
    <n v="727"/>
    <n v="17"/>
    <n v="264"/>
  </r>
  <r>
    <s v="NOU-40633"/>
    <n v="28"/>
    <n v="5"/>
    <n v="1950"/>
    <d v="1933-09-01T00:00:00"/>
    <n v="59.93"/>
    <n v="10.83"/>
    <x v="7"/>
    <n v="11"/>
    <n v="10"/>
    <n v="1950"/>
    <d v="1917-01-31T00:00:00"/>
    <n v="59.82"/>
    <n v="11.37"/>
    <s v="Norway"/>
    <s v="UU"/>
    <s v="Dead"/>
    <n v="136"/>
    <n v="33"/>
    <n v="114"/>
  </r>
  <r>
    <s v="PLG-D22486"/>
    <n v="1"/>
    <n v="5"/>
    <n v="1950"/>
    <d v="1906-09-01T00:00:00"/>
    <n v="52.3"/>
    <n v="16.87"/>
    <x v="11"/>
    <n v="28"/>
    <n v="12"/>
    <n v="1952"/>
    <d v="1934-04-05T00:00:00"/>
    <n v="52.28"/>
    <n v="16.87"/>
    <s v="Poland"/>
    <s v="UU"/>
    <s v="Dead"/>
    <n v="972"/>
    <n v="2"/>
    <n v="181"/>
  </r>
  <r>
    <s v="PLG-D22489"/>
    <n v="1"/>
    <n v="5"/>
    <n v="1950"/>
    <d v="1906-09-01T00:00:00"/>
    <n v="52.3"/>
    <n v="16.87"/>
    <x v="11"/>
    <n v="3"/>
    <n v="7"/>
    <n v="1951"/>
    <d v="1908-11-01T00:00:00"/>
    <n v="52.3"/>
    <n v="16.899999999999999"/>
    <s v="Poland"/>
    <s v="UU"/>
    <s v="Dead"/>
    <n v="428"/>
    <n v="3"/>
    <n v="91"/>
  </r>
  <r>
    <s v="PLG-D22490"/>
    <n v="1"/>
    <n v="5"/>
    <n v="1950"/>
    <d v="1906-09-01T00:00:00"/>
    <n v="52.3"/>
    <n v="16.87"/>
    <x v="11"/>
    <n v="22"/>
    <n v="8"/>
    <n v="1951"/>
    <d v="1927-12-03T00:00:00"/>
    <n v="52.3"/>
    <n v="16.87"/>
    <s v="Poland"/>
    <s v="UU"/>
    <s v="Dead"/>
    <n v="478"/>
    <n v="0"/>
    <n v="0"/>
  </r>
  <r>
    <s v="SFH-C034397"/>
    <n v="24"/>
    <n v="6"/>
    <n v="1950"/>
    <d v="1929-10-02T00:00:00"/>
    <n v="61.3"/>
    <n v="24.2"/>
    <x v="1"/>
    <n v="20"/>
    <n v="8"/>
    <n v="1950"/>
    <d v="1925-12-02T00:00:00"/>
    <n v="61.3"/>
    <n v="24.2"/>
    <s v="Finland"/>
    <s v="DH"/>
    <s v="Dead"/>
    <n v="57"/>
    <n v="0"/>
    <n v="0"/>
  </r>
  <r>
    <s v="SVR-U29724"/>
    <n v="26"/>
    <n v="5"/>
    <n v="1950"/>
    <d v="1931-09-01T00:00:00"/>
    <n v="59.62"/>
    <n v="17.72"/>
    <x v="9"/>
    <n v="12"/>
    <n v="11"/>
    <n v="1950"/>
    <d v="1918-03-04T00:00:00"/>
    <n v="59.62"/>
    <n v="17.72"/>
    <s v="Sweden"/>
    <s v="UU"/>
    <s v="Dead"/>
    <n v="170"/>
    <n v="0"/>
    <n v="0"/>
  </r>
  <r>
    <s v="SVR-U33383"/>
    <n v="29"/>
    <n v="5"/>
    <n v="1950"/>
    <d v="1934-09-01T00:00:00"/>
    <n v="56.52"/>
    <n v="13.3"/>
    <x v="9"/>
    <n v="17"/>
    <n v="10"/>
    <n v="1951"/>
    <d v="1923-02-02T00:00:00"/>
    <n v="56.53"/>
    <n v="13.3"/>
    <s v="Sweden"/>
    <s v="RH"/>
    <s v="Dead"/>
    <n v="506"/>
    <n v="2"/>
    <n v="0"/>
  </r>
  <r>
    <s v="SVR-U37395"/>
    <n v="4"/>
    <n v="6"/>
    <n v="1950"/>
    <d v="1909-10-02T00:00:00"/>
    <n v="55.38"/>
    <n v="12.83"/>
    <x v="9"/>
    <n v="6"/>
    <n v="1"/>
    <n v="1951"/>
    <d v="1911-05-05T00:00:00"/>
    <n v="55.4"/>
    <n v="12.85"/>
    <s v="Sweden"/>
    <s v="AH"/>
    <s v="Dead"/>
    <n v="216"/>
    <n v="3"/>
    <n v="30"/>
  </r>
  <r>
    <s v="SVR-U38598"/>
    <n v="12"/>
    <n v="6"/>
    <n v="1950"/>
    <d v="1917-10-02T00:00:00"/>
    <n v="59.28"/>
    <n v="14.12"/>
    <x v="9"/>
    <n v="11"/>
    <n v="4"/>
    <n v="1951"/>
    <d v="1916-08-02T00:00:00"/>
    <n v="59.42"/>
    <n v="13.85"/>
    <s v="Sweden"/>
    <s v="DH"/>
    <s v="Dead"/>
    <n v="303"/>
    <n v="22"/>
    <n v="315"/>
  </r>
  <r>
    <s v="SVR-U38599"/>
    <n v="12"/>
    <n v="6"/>
    <n v="1950"/>
    <d v="1917-10-02T00:00:00"/>
    <n v="59.28"/>
    <n v="14.12"/>
    <x v="9"/>
    <n v="4"/>
    <n v="8"/>
    <n v="1952"/>
    <d v="1909-12-04T00:00:00"/>
    <n v="59.28"/>
    <n v="13.88"/>
    <s v="Sweden"/>
    <s v="UU"/>
    <s v="Unknown"/>
    <n v="784"/>
    <n v="14"/>
    <n v="270"/>
  </r>
  <r>
    <s v="SVR-U38729"/>
    <n v="19"/>
    <n v="5"/>
    <n v="1950"/>
    <d v="1924-08-31T00:00:00"/>
    <n v="59.08"/>
    <n v="14.67"/>
    <x v="9"/>
    <n v="14"/>
    <n v="7"/>
    <n v="1953"/>
    <d v="1919-11-04T00:00:00"/>
    <n v="59.03"/>
    <n v="14.8"/>
    <s v="Sweden"/>
    <s v="AH"/>
    <s v="Dead"/>
    <n v="1152"/>
    <n v="10"/>
    <n v="127"/>
  </r>
  <r>
    <s v="SVR-U41167"/>
    <n v="15"/>
    <n v="6"/>
    <n v="1950"/>
    <d v="1920-10-01T00:00:00"/>
    <n v="63.62"/>
    <n v="18.670000000000002"/>
    <x v="9"/>
    <n v="21"/>
    <n v="7"/>
    <n v="1950"/>
    <d v="1926-11-01T00:00:00"/>
    <n v="63.6"/>
    <n v="18.649999999999999"/>
    <s v="Sweden"/>
    <s v="DH"/>
    <s v="Dead"/>
    <n v="36"/>
    <n v="3"/>
    <n v="204"/>
  </r>
  <r>
    <s v="SVR-U41280"/>
    <n v="25"/>
    <n v="5"/>
    <n v="1950"/>
    <d v="1930-09-01T00:00:00"/>
    <n v="59.13"/>
    <n v="16.78"/>
    <x v="9"/>
    <n v="17"/>
    <n v="3"/>
    <n v="1951"/>
    <d v="1922-07-03T00:00:00"/>
    <n v="59.13"/>
    <n v="16.75"/>
    <s v="Sweden"/>
    <s v="AH"/>
    <s v="Dead"/>
    <n v="296"/>
    <n v="2"/>
    <n v="270"/>
  </r>
  <r>
    <s v="SVR-U41302"/>
    <n v="31"/>
    <n v="5"/>
    <n v="1950"/>
    <d v="1936-08-31T00:00:00"/>
    <n v="59.12"/>
    <n v="16.75"/>
    <x v="9"/>
    <n v="12"/>
    <n v="1"/>
    <n v="1953"/>
    <d v="1917-05-06T00:00:00"/>
    <n v="58.93"/>
    <n v="16.38"/>
    <s v="Sweden"/>
    <s v="DH"/>
    <s v="Dead"/>
    <n v="957"/>
    <n v="30"/>
    <n v="226"/>
  </r>
  <r>
    <s v="SVR-U42822"/>
    <n v="9"/>
    <n v="6"/>
    <n v="1950"/>
    <d v="1914-10-02T00:00:00"/>
    <n v="62.38"/>
    <n v="17.27"/>
    <x v="9"/>
    <n v="11"/>
    <n v="12"/>
    <n v="1950"/>
    <d v="1917-04-02T00:00:00"/>
    <n v="62.37"/>
    <n v="17.27"/>
    <s v="Sweden"/>
    <s v="UU"/>
    <s v="Dead"/>
    <n v="185"/>
    <n v="2"/>
    <n v="181"/>
  </r>
  <r>
    <s v="SVR-U44523"/>
    <n v="1"/>
    <n v="6"/>
    <n v="1950"/>
    <d v="1906-10-02T00:00:00"/>
    <n v="59.4"/>
    <n v="18.079999999999998"/>
    <x v="9"/>
    <n v="10"/>
    <n v="6"/>
    <n v="1950"/>
    <d v="1915-10-02T00:00:00"/>
    <n v="59.4"/>
    <n v="18.079999999999998"/>
    <s v="Sweden"/>
    <s v="ND"/>
    <s v="Dead"/>
    <n v="9"/>
    <n v="0"/>
    <n v="0"/>
  </r>
  <r>
    <s v="SVR-X5965"/>
    <n v="19"/>
    <n v="5"/>
    <n v="1950"/>
    <d v="1924-08-31T00:00:00"/>
    <n v="58.57"/>
    <n v="12"/>
    <x v="9"/>
    <n v="6"/>
    <n v="5"/>
    <n v="1951"/>
    <d v="1911-09-02T00:00:00"/>
    <n v="58.57"/>
    <n v="12"/>
    <s v="Sweden"/>
    <s v="UU"/>
    <s v="Dead"/>
    <n v="352"/>
    <n v="0"/>
    <n v="0"/>
  </r>
  <r>
    <s v="CZP-E108802"/>
    <n v="19"/>
    <n v="5"/>
    <n v="1951"/>
    <d v="1924-09-01T00:00:00"/>
    <n v="48.9"/>
    <n v="14.45"/>
    <x v="12"/>
    <n v="30"/>
    <n v="5"/>
    <n v="1956"/>
    <d v="1935-09-07T00:00:00"/>
    <n v="49"/>
    <n v="14.15"/>
    <s v="Czech Republic"/>
    <s v="UU"/>
    <s v="Dead"/>
    <n v="1838"/>
    <n v="25"/>
    <n v="297"/>
  </r>
  <r>
    <s v="CZP-E91192"/>
    <n v="25"/>
    <n v="5"/>
    <n v="1951"/>
    <d v="1930-09-02T00:00:00"/>
    <n v="49.92"/>
    <n v="15.48"/>
    <x v="12"/>
    <n v="26"/>
    <n v="4"/>
    <n v="1952"/>
    <d v="1931-08-04T00:00:00"/>
    <n v="49.88"/>
    <n v="15.48"/>
    <s v="Czech Republic"/>
    <s v="DH"/>
    <s v="Dead"/>
    <n v="337"/>
    <n v="4"/>
    <n v="181"/>
  </r>
  <r>
    <s v="CZP-E91200"/>
    <n v="4"/>
    <n v="6"/>
    <n v="1951"/>
    <d v="1909-10-03T00:00:00"/>
    <n v="49.92"/>
    <n v="15.48"/>
    <x v="12"/>
    <n v="20"/>
    <n v="12"/>
    <n v="1953"/>
    <d v="1926-04-06T00:00:00"/>
    <n v="49.93"/>
    <n v="15.52"/>
    <s v="Czech Republic"/>
    <s v="DH"/>
    <s v="Dead"/>
    <n v="930"/>
    <n v="4"/>
    <n v="53"/>
  </r>
  <r>
    <s v="CZP-E96716"/>
    <n v="5"/>
    <n v="6"/>
    <n v="1951"/>
    <d v="1910-10-03T00:00:00"/>
    <n v="49.25"/>
    <n v="14.05"/>
    <x v="12"/>
    <n v="14"/>
    <n v="10"/>
    <n v="1951"/>
    <d v="1920-02-02T00:00:00"/>
    <n v="49.27"/>
    <n v="14.12"/>
    <s v="Czech Republic"/>
    <s v="UU"/>
    <s v="Dead"/>
    <n v="131"/>
    <n v="6"/>
    <n v="70"/>
  </r>
  <r>
    <s v="CZP-H14314"/>
    <n v="14"/>
    <n v="5"/>
    <n v="1951"/>
    <d v="1919-09-02T00:00:00"/>
    <n v="49.02"/>
    <n v="17.649999999999999"/>
    <x v="12"/>
    <n v="25"/>
    <n v="6"/>
    <n v="1951"/>
    <d v="1930-10-03T00:00:00"/>
    <n v="49.02"/>
    <n v="17.649999999999999"/>
    <s v="Czech Republic"/>
    <s v="DH"/>
    <s v="Dead"/>
    <n v="42"/>
    <n v="0"/>
    <n v="0"/>
  </r>
  <r>
    <s v="DER-E4161"/>
    <n v="10"/>
    <n v="6"/>
    <n v="1951"/>
    <d v="1915-10-03T00:00:00"/>
    <n v="50.35"/>
    <n v="7.6"/>
    <x v="5"/>
    <n v="29"/>
    <n v="4"/>
    <n v="1952"/>
    <d v="1934-08-04T00:00:00"/>
    <n v="50.35"/>
    <n v="7.55"/>
    <s v="Germany"/>
    <s v="DH"/>
    <s v="Dead"/>
    <n v="324"/>
    <n v="4"/>
    <n v="270"/>
  </r>
  <r>
    <s v="DEW-5027467"/>
    <n v="30"/>
    <n v="5"/>
    <n v="1951"/>
    <d v="1935-09-02T00:00:00"/>
    <n v="51"/>
    <n v="6.97"/>
    <x v="5"/>
    <n v="4"/>
    <n v="8"/>
    <n v="1951"/>
    <d v="1909-12-03T00:00:00"/>
    <n v="51"/>
    <n v="6.97"/>
    <s v="Germany"/>
    <s v="ND"/>
    <s v="Dead"/>
    <n v="66"/>
    <n v="0"/>
    <n v="0"/>
  </r>
  <r>
    <s v="DEW-5035278"/>
    <n v="24"/>
    <n v="6"/>
    <n v="1951"/>
    <d v="1929-10-03T00:00:00"/>
    <n v="53.37"/>
    <n v="10.199999999999999"/>
    <x v="5"/>
    <n v="16"/>
    <n v="1"/>
    <n v="1952"/>
    <d v="1921-05-05T00:00:00"/>
    <n v="53.37"/>
    <n v="10.35"/>
    <s v="Germany"/>
    <s v="DH"/>
    <s v="Dead"/>
    <n v="206"/>
    <n v="10"/>
    <n v="91"/>
  </r>
  <r>
    <s v="GBT-333977"/>
    <n v="25"/>
    <n v="5"/>
    <n v="1951"/>
    <d v="1930-09-02T00:00:00"/>
    <n v="51.17"/>
    <n v="-0.18"/>
    <x v="4"/>
    <n v="19"/>
    <n v="7"/>
    <n v="1951"/>
    <d v="1924-11-01T00:00:00"/>
    <n v="51.17"/>
    <n v="-0.18"/>
    <s v="UK"/>
    <s v="UU"/>
    <s v="Dead"/>
    <n v="55"/>
    <n v="0"/>
    <n v="0"/>
  </r>
  <r>
    <s v="GBT-338806"/>
    <n v="31"/>
    <n v="5"/>
    <n v="1951"/>
    <d v="1936-09-01T00:00:00"/>
    <n v="53.73"/>
    <n v="-2.77"/>
    <x v="4"/>
    <n v="12"/>
    <n v="1"/>
    <n v="1952"/>
    <d v="1917-05-05T00:00:00"/>
    <n v="53.73"/>
    <n v="-2.77"/>
    <s v="UK"/>
    <s v="UU"/>
    <s v="Dead"/>
    <n v="226"/>
    <n v="0"/>
    <n v="0"/>
  </r>
  <r>
    <s v="GBT-343106"/>
    <n v="3"/>
    <n v="7"/>
    <n v="1951"/>
    <d v="1908-11-01T00:00:00"/>
    <n v="53.47"/>
    <n v="-2.4300000000000002"/>
    <x v="4"/>
    <n v="15"/>
    <n v="5"/>
    <n v="1953"/>
    <d v="1920-09-03T00:00:00"/>
    <n v="53.47"/>
    <n v="-2.4300000000000002"/>
    <s v="UK"/>
    <s v="UU"/>
    <s v="Dead"/>
    <n v="682"/>
    <n v="0"/>
    <n v="0"/>
  </r>
  <r>
    <s v="GBT-350663"/>
    <n v="10"/>
    <n v="6"/>
    <n v="1951"/>
    <d v="1915-10-03T00:00:00"/>
    <n v="53.97"/>
    <n v="-1.72"/>
    <x v="4"/>
    <n v="12"/>
    <n v="3"/>
    <n v="1952"/>
    <d v="1917-07-04T00:00:00"/>
    <n v="53.97"/>
    <n v="-1.6800000000000002"/>
    <s v="UK"/>
    <s v="DH"/>
    <s v="Dead"/>
    <n v="276"/>
    <n v="3"/>
    <n v="91"/>
  </r>
  <r>
    <s v="GBT-350870"/>
    <n v="18"/>
    <n v="5"/>
    <n v="1951"/>
    <d v="1923-09-02T00:00:00"/>
    <n v="51.53"/>
    <n v="-0.73"/>
    <x v="4"/>
    <n v="15"/>
    <n v="6"/>
    <n v="1951"/>
    <d v="1920-10-02T00:00:00"/>
    <n v="51.53"/>
    <n v="-0.77"/>
    <s v="UK"/>
    <s v="DH"/>
    <s v="Dead"/>
    <n v="28"/>
    <n v="3"/>
    <n v="270"/>
  </r>
  <r>
    <s v="GBT-350874"/>
    <n v="18"/>
    <n v="5"/>
    <n v="1951"/>
    <d v="1923-09-02T00:00:00"/>
    <n v="51.53"/>
    <n v="-0.73"/>
    <x v="4"/>
    <n v="15"/>
    <n v="6"/>
    <n v="1951"/>
    <d v="1920-10-02T00:00:00"/>
    <n v="51.53"/>
    <n v="-0.77"/>
    <s v="UK"/>
    <s v="DH"/>
    <s v="Dead"/>
    <n v="28"/>
    <n v="3"/>
    <n v="270"/>
  </r>
  <r>
    <s v="GBT-353894"/>
    <n v="15"/>
    <n v="5"/>
    <n v="1951"/>
    <d v="1920-09-01T00:00:00"/>
    <n v="51.53"/>
    <n v="-0.73"/>
    <x v="4"/>
    <n v="20"/>
    <n v="7"/>
    <n v="1951"/>
    <d v="1925-11-02T00:00:00"/>
    <n v="51.52"/>
    <n v="-0.7"/>
    <s v="UK"/>
    <s v="UU"/>
    <s v="Dead"/>
    <n v="66"/>
    <n v="3"/>
    <n v="129"/>
  </r>
  <r>
    <s v="GBT-353983"/>
    <n v="22"/>
    <n v="5"/>
    <n v="1951"/>
    <d v="1927-09-02T00:00:00"/>
    <n v="51.28"/>
    <n v="1.08"/>
    <x v="4"/>
    <n v="20"/>
    <n v="12"/>
    <n v="1951"/>
    <d v="1926-04-04T00:00:00"/>
    <n v="51.3"/>
    <n v="1.1200000000000001"/>
    <s v="UK"/>
    <s v="DH"/>
    <s v="Dead"/>
    <n v="212"/>
    <n v="3"/>
    <n v="52"/>
  </r>
  <r>
    <s v="GBT-355062"/>
    <n v="31"/>
    <n v="5"/>
    <n v="1951"/>
    <d v="1936-09-01T00:00:00"/>
    <n v="51.38"/>
    <n v="0"/>
    <x v="4"/>
    <n v="7"/>
    <n v="4"/>
    <n v="1952"/>
    <d v="1912-08-03T00:00:00"/>
    <n v="51.37"/>
    <n v="0.03"/>
    <s v="UK"/>
    <s v="UU"/>
    <s v="Dead"/>
    <n v="312"/>
    <n v="3"/>
    <n v="129"/>
  </r>
  <r>
    <s v="GBT-355451"/>
    <n v="7"/>
    <n v="6"/>
    <n v="1951"/>
    <d v="1912-10-02T00:00:00"/>
    <n v="53.85"/>
    <n v="-2.4300000000000002"/>
    <x v="4"/>
    <n v="17"/>
    <n v="5"/>
    <n v="1952"/>
    <d v="1922-09-03T00:00:00"/>
    <n v="53.85"/>
    <n v="-2.4300000000000002"/>
    <s v="UK"/>
    <s v="DH"/>
    <s v="Dead"/>
    <n v="345"/>
    <n v="0"/>
    <n v="0"/>
  </r>
  <r>
    <s v="GBT-358742"/>
    <n v="19"/>
    <n v="5"/>
    <n v="1951"/>
    <d v="1924-09-01T00:00:00"/>
    <n v="53.85"/>
    <n v="-1.65"/>
    <x v="4"/>
    <n v="17"/>
    <n v="6"/>
    <n v="1952"/>
    <d v="1922-10-04T00:00:00"/>
    <n v="54.43"/>
    <n v="-2.42"/>
    <s v="UK"/>
    <s v="RH"/>
    <s v="Dead"/>
    <n v="395"/>
    <n v="82"/>
    <n v="323"/>
  </r>
  <r>
    <s v="NOO-051133"/>
    <n v="27"/>
    <n v="5"/>
    <n v="1951"/>
    <d v="1932-09-01T00:00:00"/>
    <n v="64.05"/>
    <n v="11.57"/>
    <x v="7"/>
    <n v="15"/>
    <n v="7"/>
    <n v="1951"/>
    <d v="1920-11-01T00:00:00"/>
    <n v="64.05"/>
    <n v="11.57"/>
    <s v="Norway"/>
    <s v="UU"/>
    <s v="Dead"/>
    <n v="49"/>
    <n v="0"/>
    <n v="0"/>
  </r>
  <r>
    <s v="SFH-C035588"/>
    <n v="20"/>
    <n v="6"/>
    <n v="1951"/>
    <d v="1925-10-03T00:00:00"/>
    <n v="60.58"/>
    <n v="27.2"/>
    <x v="1"/>
    <n v="4"/>
    <n v="10"/>
    <n v="1951"/>
    <d v="1910-02-02T00:00:00"/>
    <n v="60.6"/>
    <n v="27.2"/>
    <s v="Finland"/>
    <s v="DH"/>
    <s v="Dead"/>
    <n v="106"/>
    <n v="2"/>
    <n v="0"/>
  </r>
  <r>
    <s v="SVR-U36954"/>
    <n v="14"/>
    <n v="6"/>
    <n v="1951"/>
    <d v="1919-10-03T00:00:00"/>
    <n v="58.75"/>
    <n v="17.170000000000002"/>
    <x v="9"/>
    <n v="19"/>
    <n v="6"/>
    <n v="1951"/>
    <d v="1924-10-02T00:00:00"/>
    <n v="58.75"/>
    <n v="17.149999999999999"/>
    <s v="Sweden"/>
    <s v="PD"/>
    <s v="Dead"/>
    <n v="5"/>
    <n v="1"/>
    <n v="270"/>
  </r>
  <r>
    <s v="SVR-U41724"/>
    <n v="6"/>
    <n v="6"/>
    <n v="1951"/>
    <d v="1911-10-03T00:00:00"/>
    <n v="61.85"/>
    <n v="14.07"/>
    <x v="9"/>
    <n v="2"/>
    <n v="10"/>
    <n v="1955"/>
    <d v="1908-02-06T00:00:00"/>
    <n v="62.05"/>
    <n v="14.48"/>
    <s v="Sweden"/>
    <s v="DH"/>
    <s v="Dead"/>
    <n v="1579"/>
    <n v="32"/>
    <n v="45"/>
  </r>
  <r>
    <s v="SVR-U47042"/>
    <n v="3"/>
    <n v="6"/>
    <n v="1951"/>
    <d v="1908-10-02T00:00:00"/>
    <n v="55.58"/>
    <n v="12.97"/>
    <x v="9"/>
    <n v="8"/>
    <n v="6"/>
    <n v="1951"/>
    <d v="1913-10-03T00:00:00"/>
    <n v="55.58"/>
    <n v="12.97"/>
    <s v="Sweden"/>
    <s v="UU"/>
    <s v="Dead"/>
    <n v="5"/>
    <n v="0"/>
    <n v="0"/>
  </r>
  <r>
    <s v="SVR-U48203"/>
    <n v="18"/>
    <n v="6"/>
    <n v="1951"/>
    <d v="1923-10-03T00:00:00"/>
    <n v="59.33"/>
    <n v="18.27"/>
    <x v="9"/>
    <n v="6"/>
    <n v="5"/>
    <n v="1952"/>
    <d v="1911-09-03T00:00:00"/>
    <n v="59.35"/>
    <n v="18.399999999999999"/>
    <s v="Sweden"/>
    <s v="UU"/>
    <s v="Dead"/>
    <n v="323"/>
    <n v="8"/>
    <n v="77"/>
  </r>
  <r>
    <s v="BLB-2E7719"/>
    <n v="19"/>
    <n v="6"/>
    <n v="1952"/>
    <d v="1924-10-03T00:00:00"/>
    <n v="50.8"/>
    <n v="3"/>
    <x v="10"/>
    <n v="25"/>
    <n v="4"/>
    <n v="1954"/>
    <d v="1930-08-06T00:00:00"/>
    <n v="50.9"/>
    <n v="2.9"/>
    <s v="Belgium"/>
    <s v="DH"/>
    <s v="Dead"/>
    <n v="675"/>
    <n v="14"/>
    <n v="328"/>
  </r>
  <r>
    <s v="BLB-2E7720"/>
    <n v="19"/>
    <n v="6"/>
    <n v="1952"/>
    <d v="1924-10-03T00:00:00"/>
    <n v="50.8"/>
    <n v="3"/>
    <x v="10"/>
    <n v="24"/>
    <n v="10"/>
    <n v="1952"/>
    <d v="1930-02-03T00:00:00"/>
    <n v="50.8"/>
    <n v="2.9"/>
    <s v="Belgium"/>
    <s v="DH"/>
    <s v="Dead"/>
    <n v="127"/>
    <n v="8"/>
    <n v="270"/>
  </r>
  <r>
    <s v="CZP-E117281"/>
    <n v="13"/>
    <n v="6"/>
    <n v="1952"/>
    <d v="1918-10-04T00:00:00"/>
    <n v="49.92"/>
    <n v="15.48"/>
    <x v="12"/>
    <n v="12"/>
    <n v="4"/>
    <n v="1953"/>
    <d v="1917-08-05T00:00:00"/>
    <n v="50"/>
    <n v="15.57"/>
    <s v="Czech Republic"/>
    <s v="DH"/>
    <s v="Dead"/>
    <n v="303"/>
    <n v="12"/>
    <n v="33"/>
  </r>
  <r>
    <s v="CZP-E117285"/>
    <n v="13"/>
    <n v="6"/>
    <n v="1952"/>
    <d v="1918-10-04T00:00:00"/>
    <n v="49.92"/>
    <n v="15.48"/>
    <x v="12"/>
    <n v="27"/>
    <n v="8"/>
    <n v="1952"/>
    <d v="1932-12-03T00:00:00"/>
    <n v="49.93"/>
    <n v="15.48"/>
    <s v="Czech Republic"/>
    <s v="DH"/>
    <s v="Dead"/>
    <n v="75"/>
    <n v="2"/>
    <n v="0"/>
  </r>
  <r>
    <s v="CZP-E117287"/>
    <n v="13"/>
    <n v="6"/>
    <n v="1952"/>
    <d v="1918-10-04T00:00:00"/>
    <n v="49.92"/>
    <n v="15.48"/>
    <x v="12"/>
    <n v="5"/>
    <n v="10"/>
    <n v="1952"/>
    <d v="1911-02-03T00:00:00"/>
    <n v="49.92"/>
    <n v="15.47"/>
    <s v="Czech Republic"/>
    <s v="DH"/>
    <s v="Dead"/>
    <n v="114"/>
    <n v="2"/>
    <n v="270"/>
  </r>
  <r>
    <s v="CZP-H15077"/>
    <n v="26"/>
    <n v="5"/>
    <n v="1952"/>
    <d v="1931-09-03T00:00:00"/>
    <n v="50.42"/>
    <n v="15.58"/>
    <x v="12"/>
    <n v="27"/>
    <n v="7"/>
    <n v="1952"/>
    <d v="1932-11-02T00:00:00"/>
    <n v="50.43"/>
    <n v="15.58"/>
    <s v="Czech Republic"/>
    <s v="DH"/>
    <s v="Dead"/>
    <n v="62"/>
    <n v="2"/>
    <n v="0"/>
  </r>
  <r>
    <s v="DEW-5034405"/>
    <n v="2"/>
    <n v="6"/>
    <n v="1952"/>
    <d v="1907-10-04T00:00:00"/>
    <n v="53.77"/>
    <n v="9.8800000000000008"/>
    <x v="5"/>
    <n v="20"/>
    <n v="3"/>
    <n v="1953"/>
    <d v="1925-07-05T00:00:00"/>
    <n v="53.78"/>
    <n v="9.8000000000000007"/>
    <s v="Germany"/>
    <s v="UU"/>
    <s v="Dead"/>
    <n v="291"/>
    <n v="6"/>
    <n v="289"/>
  </r>
  <r>
    <s v="DKS-S24863"/>
    <n v="30"/>
    <n v="5"/>
    <n v="1952"/>
    <d v="1935-09-03T00:00:00"/>
    <n v="55.2"/>
    <n v="9.3000000000000007"/>
    <x v="3"/>
    <n v="1"/>
    <n v="11"/>
    <n v="1955"/>
    <d v="1907-03-09T00:00:00"/>
    <n v="55.23"/>
    <n v="9.33"/>
    <s v="Denmark"/>
    <s v="UU"/>
    <s v="Unknown"/>
    <n v="1250"/>
    <n v="5"/>
    <n v="30"/>
  </r>
  <r>
    <s v="DKS-S25479"/>
    <n v="2"/>
    <n v="6"/>
    <n v="1952"/>
    <d v="1907-10-04T00:00:00"/>
    <n v="56.45"/>
    <n v="8.8800000000000008"/>
    <x v="3"/>
    <n v="2"/>
    <n v="11"/>
    <n v="1952"/>
    <d v="1908-03-05T00:00:00"/>
    <n v="56.48"/>
    <n v="8.83"/>
    <s v="Denmark"/>
    <s v="UU"/>
    <s v="Dead"/>
    <n v="153"/>
    <n v="5"/>
    <n v="321"/>
  </r>
  <r>
    <s v="DKS-S25483"/>
    <n v="14"/>
    <n v="6"/>
    <n v="1952"/>
    <d v="1919-10-04T00:00:00"/>
    <n v="56.48"/>
    <n v="8.83"/>
    <x v="3"/>
    <n v="25"/>
    <n v="3"/>
    <n v="1953"/>
    <d v="1930-07-05T00:00:00"/>
    <n v="56.62"/>
    <n v="8.9700000000000006"/>
    <s v="Denmark"/>
    <s v="DH"/>
    <s v="Dead"/>
    <n v="284"/>
    <n v="17"/>
    <n v="29"/>
  </r>
  <r>
    <s v="GBT-366522"/>
    <n v="21"/>
    <n v="5"/>
    <n v="1952"/>
    <d v="1926-09-03T00:00:00"/>
    <n v="50.92"/>
    <n v="0.98"/>
    <x v="4"/>
    <n v="8"/>
    <n v="6"/>
    <n v="1953"/>
    <d v="1913-10-05T00:00:00"/>
    <n v="50.92"/>
    <n v="0.98"/>
    <s v="UK"/>
    <s v="UU"/>
    <s v="Dead"/>
    <n v="383"/>
    <n v="0"/>
    <n v="0"/>
  </r>
  <r>
    <s v="GBT-366525"/>
    <n v="21"/>
    <n v="5"/>
    <n v="1952"/>
    <d v="1926-09-03T00:00:00"/>
    <n v="50.92"/>
    <n v="-0.98"/>
    <x v="4"/>
    <n v="11"/>
    <n v="6"/>
    <n v="1953"/>
    <d v="1916-10-04T00:00:00"/>
    <n v="50.92"/>
    <n v="-0.98"/>
    <s v="UK"/>
    <s v="UU"/>
    <s v="Dead"/>
    <n v="386"/>
    <n v="0"/>
    <n v="0"/>
  </r>
  <r>
    <s v="HES-911971"/>
    <n v="15"/>
    <n v="5"/>
    <n v="1952"/>
    <d v="1920-09-02T00:00:00"/>
    <n v="46.95"/>
    <n v="7.43"/>
    <x v="8"/>
    <n v="22"/>
    <n v="4"/>
    <n v="1956"/>
    <d v="1927-08-08T00:00:00"/>
    <n v="46.93"/>
    <n v="7.58"/>
    <s v="Switzerland"/>
    <s v="UU"/>
    <s v="Alive"/>
    <n v="1438"/>
    <n v="12"/>
    <n v="100"/>
  </r>
  <r>
    <s v="HES-924231"/>
    <n v="12"/>
    <n v="7"/>
    <n v="1952"/>
    <d v="1917-11-03T00:00:00"/>
    <n v="47.4"/>
    <n v="7.72"/>
    <x v="8"/>
    <n v="9"/>
    <n v="4"/>
    <n v="1955"/>
    <d v="1914-08-07T00:00:00"/>
    <n v="47.23"/>
    <n v="8.7799999999999994"/>
    <s v="Switzerland"/>
    <s v="DH"/>
    <s v="Dead"/>
    <n v="1001"/>
    <n v="83"/>
    <n v="103"/>
  </r>
  <r>
    <s v="HRZ-B80768"/>
    <n v="3"/>
    <n v="6"/>
    <n v="1952"/>
    <d v="1908-10-03T00:00:00"/>
    <n v="45.15"/>
    <n v="18.02"/>
    <x v="15"/>
    <n v="15"/>
    <n v="5"/>
    <n v="1953"/>
    <d v="1920-09-03T00:00:00"/>
    <n v="45.15"/>
    <n v="18.02"/>
    <s v="Croatia"/>
    <s v="UU"/>
    <s v="Dead"/>
    <n v="346"/>
    <n v="0"/>
    <n v="0"/>
  </r>
  <r>
    <s v="NOO-051111"/>
    <n v="29"/>
    <n v="5"/>
    <n v="1952"/>
    <d v="1934-09-03T00:00:00"/>
    <n v="59.67"/>
    <n v="11"/>
    <x v="7"/>
    <n v="28"/>
    <n v="10"/>
    <n v="1952"/>
    <d v="1934-02-03T00:00:00"/>
    <n v="59.67"/>
    <n v="11"/>
    <s v="Norway"/>
    <s v="DH"/>
    <s v="Dead"/>
    <n v="152"/>
    <n v="0"/>
    <n v="0"/>
  </r>
  <r>
    <s v="NOO-062183"/>
    <n v="2"/>
    <n v="6"/>
    <n v="1952"/>
    <d v="1907-10-04T00:00:00"/>
    <n v="58.57"/>
    <n v="6.22"/>
    <x v="7"/>
    <n v="27"/>
    <n v="12"/>
    <n v="1952"/>
    <d v="1933-04-04T00:00:00"/>
    <n v="58.28"/>
    <n v="6.53"/>
    <s v="Norway"/>
    <s v="RH"/>
    <s v="Dead"/>
    <n v="208"/>
    <n v="37"/>
    <n v="150"/>
  </r>
  <r>
    <s v="NOO-062560"/>
    <n v="30"/>
    <n v="5"/>
    <n v="1952"/>
    <d v="1935-09-03T00:00:00"/>
    <n v="59.95"/>
    <n v="10.73"/>
    <x v="7"/>
    <n v="25"/>
    <n v="11"/>
    <n v="1952"/>
    <d v="1931-03-06T00:00:00"/>
    <n v="59.95"/>
    <n v="10.73"/>
    <s v="Norway"/>
    <s v="UU"/>
    <s v="Dead"/>
    <n v="179"/>
    <n v="0"/>
    <n v="0"/>
  </r>
  <r>
    <s v="NOS-43906"/>
    <n v="21"/>
    <n v="5"/>
    <n v="1952"/>
    <d v="1926-09-03T00:00:00"/>
    <n v="59.88"/>
    <n v="10.83"/>
    <x v="7"/>
    <n v="19"/>
    <n v="12"/>
    <n v="1955"/>
    <d v="1925-04-07T00:00:00"/>
    <n v="59.87"/>
    <n v="10.82"/>
    <s v="Norway"/>
    <s v="DH"/>
    <s v="Dead"/>
    <n v="1307"/>
    <n v="3"/>
    <n v="207"/>
  </r>
  <r>
    <s v="NOS-43907"/>
    <n v="28"/>
    <n v="5"/>
    <n v="1952"/>
    <d v="1933-09-03T00:00:00"/>
    <n v="59.98"/>
    <n v="10.75"/>
    <x v="7"/>
    <n v="1"/>
    <n v="8"/>
    <n v="1952"/>
    <d v="1906-12-04T00:00:00"/>
    <n v="60"/>
    <n v="10.77"/>
    <s v="Norway"/>
    <s v="RH"/>
    <s v="Dead"/>
    <n v="65"/>
    <n v="3"/>
    <n v="27"/>
  </r>
  <r>
    <s v="NOS-45153"/>
    <n v="25"/>
    <n v="5"/>
    <n v="1952"/>
    <d v="1930-09-03T00:00:00"/>
    <n v="62.93"/>
    <n v="8.4499999999999993"/>
    <x v="7"/>
    <n v="20"/>
    <n v="6"/>
    <n v="1953"/>
    <d v="1925-10-05T00:00:00"/>
    <n v="62.92"/>
    <n v="8.4700000000000006"/>
    <s v="Norway"/>
    <s v="DH"/>
    <s v="Dead"/>
    <n v="391"/>
    <n v="3"/>
    <n v="156"/>
  </r>
  <r>
    <s v="NOS-46405"/>
    <n v="31"/>
    <n v="5"/>
    <n v="1952"/>
    <d v="1936-09-02T00:00:00"/>
    <n v="58.6"/>
    <n v="7.78"/>
    <x v="7"/>
    <n v="19"/>
    <n v="1"/>
    <n v="1954"/>
    <d v="1924-05-07T00:00:00"/>
    <n v="58.67"/>
    <n v="7.78"/>
    <s v="Norway"/>
    <s v="DH"/>
    <s v="Dead"/>
    <n v="598"/>
    <n v="8"/>
    <n v="0"/>
  </r>
  <r>
    <s v="NOS-506801"/>
    <n v="8"/>
    <n v="6"/>
    <n v="1952"/>
    <d v="1913-10-04T00:00:00"/>
    <n v="60.75"/>
    <n v="11.13"/>
    <x v="7"/>
    <n v="15"/>
    <n v="8"/>
    <n v="1955"/>
    <d v="1920-12-06T00:00:00"/>
    <n v="60.72"/>
    <n v="11.13"/>
    <s v="Norway"/>
    <s v="UU"/>
    <s v="Dead"/>
    <n v="1163"/>
    <n v="4"/>
    <n v="181"/>
  </r>
  <r>
    <s v="NOS-52607"/>
    <n v="20"/>
    <n v="5"/>
    <n v="1952"/>
    <d v="1925-09-03T00:00:00"/>
    <n v="59.13"/>
    <n v="10.23"/>
    <x v="7"/>
    <n v="24"/>
    <n v="10"/>
    <n v="1952"/>
    <d v="1930-02-03T00:00:00"/>
    <n v="59.13"/>
    <n v="10.220000000000001"/>
    <s v="Norway"/>
    <s v="UU"/>
    <s v="Dead"/>
    <n v="157"/>
    <n v="1"/>
    <n v="270"/>
  </r>
  <r>
    <s v="NOS-53001"/>
    <n v="1"/>
    <n v="6"/>
    <n v="1952"/>
    <d v="1906-10-04T00:00:00"/>
    <n v="63.05"/>
    <n v="9.2200000000000006"/>
    <x v="7"/>
    <n v="10"/>
    <n v="4"/>
    <n v="1959"/>
    <d v="1915-08-11T00:00:00"/>
    <n v="63"/>
    <n v="8.9700000000000006"/>
    <s v="Norway"/>
    <s v="UU"/>
    <s v="Dead"/>
    <n v="2504"/>
    <n v="14"/>
    <n v="247"/>
  </r>
  <r>
    <s v="NOS-53105"/>
    <n v="27"/>
    <n v="5"/>
    <n v="1952"/>
    <d v="1932-09-02T00:00:00"/>
    <n v="62.92"/>
    <n v="8.42"/>
    <x v="7"/>
    <n v="13"/>
    <n v="6"/>
    <n v="1954"/>
    <d v="1918-10-06T00:00:00"/>
    <n v="63.12"/>
    <n v="9.1199999999999992"/>
    <s v="Norway"/>
    <s v="RH"/>
    <s v="Alive"/>
    <n v="747"/>
    <n v="42"/>
    <n v="58"/>
  </r>
  <r>
    <s v="NOS-53709"/>
    <n v="1"/>
    <n v="7"/>
    <n v="1952"/>
    <d v="1906-11-03T00:00:00"/>
    <n v="58.83"/>
    <n v="5.83"/>
    <x v="7"/>
    <n v="25"/>
    <n v="2"/>
    <n v="1954"/>
    <d v="1930-06-08T00:00:00"/>
    <n v="58.83"/>
    <n v="5.83"/>
    <s v="Norway"/>
    <s v="RH"/>
    <s v="Dead"/>
    <n v="604"/>
    <n v="0"/>
    <n v="0"/>
  </r>
  <r>
    <s v="SFH-C034304"/>
    <n v="29"/>
    <n v="6"/>
    <n v="1952"/>
    <d v="1934-10-04T00:00:00"/>
    <n v="65.819999999999993"/>
    <n v="29.08"/>
    <x v="1"/>
    <n v="3"/>
    <n v="11"/>
    <n v="1953"/>
    <d v="1909-03-06T00:00:00"/>
    <n v="66"/>
    <n v="29.17"/>
    <s v="Finland"/>
    <s v="DH"/>
    <s v="Dead"/>
    <n v="492"/>
    <n v="21"/>
    <n v="11"/>
  </r>
  <r>
    <s v="SFH-C039129"/>
    <n v="1"/>
    <n v="6"/>
    <n v="1952"/>
    <d v="1906-10-04T00:00:00"/>
    <n v="61.2"/>
    <n v="24.27"/>
    <x v="1"/>
    <n v="19"/>
    <n v="6"/>
    <n v="1952"/>
    <d v="1924-10-03T00:00:00"/>
    <n v="61.2"/>
    <n v="24.3"/>
    <s v="Finland"/>
    <s v="UU"/>
    <s v="Dead"/>
    <n v="18"/>
    <n v="2"/>
    <n v="91"/>
  </r>
  <r>
    <s v="SFH-C039161"/>
    <n v="4"/>
    <n v="6"/>
    <n v="1952"/>
    <d v="1909-10-04T00:00:00"/>
    <n v="61.22"/>
    <n v="24.23"/>
    <x v="1"/>
    <n v="20"/>
    <n v="8"/>
    <n v="1952"/>
    <d v="1925-12-04T00:00:00"/>
    <n v="61.2"/>
    <n v="24.3"/>
    <s v="Finland"/>
    <s v="DH"/>
    <s v="Dead"/>
    <n v="77"/>
    <n v="5"/>
    <n v="118"/>
  </r>
  <r>
    <s v="SFH-C039163"/>
    <n v="4"/>
    <n v="6"/>
    <n v="1952"/>
    <d v="1909-10-04T00:00:00"/>
    <n v="61.22"/>
    <n v="24.27"/>
    <x v="1"/>
    <n v="7"/>
    <n v="4"/>
    <n v="1953"/>
    <d v="1912-08-04T00:00:00"/>
    <n v="61.2"/>
    <n v="24.2"/>
    <s v="Finland"/>
    <s v="UU"/>
    <s v="Dead"/>
    <n v="307"/>
    <n v="5"/>
    <n v="243"/>
  </r>
  <r>
    <s v="SFH-C039263"/>
    <n v="11"/>
    <n v="6"/>
    <n v="1952"/>
    <d v="1916-10-03T00:00:00"/>
    <n v="61.22"/>
    <n v="24.27"/>
    <x v="1"/>
    <n v="25"/>
    <n v="10"/>
    <n v="1952"/>
    <d v="1931-02-03T00:00:00"/>
    <n v="61.17"/>
    <n v="24.17"/>
    <s v="Finland"/>
    <s v="RH"/>
    <s v="Alive"/>
    <n v="136"/>
    <n v="8"/>
    <n v="224"/>
  </r>
  <r>
    <s v="SFH-C039272"/>
    <n v="20"/>
    <n v="6"/>
    <n v="1952"/>
    <d v="1925-10-04T00:00:00"/>
    <n v="61.18"/>
    <n v="24.32"/>
    <x v="1"/>
    <n v="15"/>
    <n v="8"/>
    <n v="1952"/>
    <d v="1920-12-03T00:00:00"/>
    <n v="61.17"/>
    <n v="24.17"/>
    <s v="Finland"/>
    <s v="UU"/>
    <s v="Dead"/>
    <n v="56"/>
    <n v="9"/>
    <n v="258"/>
  </r>
  <r>
    <s v="SFH-H015002"/>
    <n v="11"/>
    <n v="6"/>
    <n v="1952"/>
    <d v="1916-10-03T00:00:00"/>
    <n v="60.6"/>
    <n v="27.2"/>
    <x v="1"/>
    <n v="11"/>
    <n v="9"/>
    <n v="1952"/>
    <d v="1917-01-03T00:00:00"/>
    <n v="60.6"/>
    <n v="27.2"/>
    <s v="Finland"/>
    <s v="UU"/>
    <s v="Dead"/>
    <n v="92"/>
    <n v="0"/>
    <n v="0"/>
  </r>
  <r>
    <s v="SVG-C54344"/>
    <n v="7"/>
    <n v="7"/>
    <n v="1952"/>
    <d v="1912-11-02T00:00:00"/>
    <n v="57.88"/>
    <n v="11.92"/>
    <x v="9"/>
    <n v="23"/>
    <n v="1"/>
    <n v="1953"/>
    <d v="1928-05-06T00:00:00"/>
    <n v="57.88"/>
    <n v="11.92"/>
    <s v="Sweden"/>
    <s v="UU"/>
    <s v="Dead"/>
    <n v="200"/>
    <n v="0"/>
    <n v="0"/>
  </r>
  <r>
    <s v="SVR-U23534"/>
    <n v="2"/>
    <n v="7"/>
    <n v="1952"/>
    <d v="1907-11-03T00:00:00"/>
    <n v="66.97"/>
    <n v="19.8"/>
    <x v="9"/>
    <n v="10"/>
    <n v="9"/>
    <n v="1952"/>
    <d v="1916-01-04T00:00:00"/>
    <n v="66.97"/>
    <n v="19.8"/>
    <s v="Sweden"/>
    <s v="DH"/>
    <s v="Dead"/>
    <n v="70"/>
    <n v="0"/>
    <n v="0"/>
  </r>
  <r>
    <s v="SVR-U27246"/>
    <n v="3"/>
    <n v="6"/>
    <n v="1952"/>
    <d v="1908-10-03T00:00:00"/>
    <n v="58.05"/>
    <n v="15"/>
    <x v="9"/>
    <n v="15"/>
    <n v="1"/>
    <n v="1953"/>
    <d v="1920-05-06T00:00:00"/>
    <n v="58.05"/>
    <n v="15.02"/>
    <s v="Sweden"/>
    <s v="DH"/>
    <s v="Dead"/>
    <n v="226"/>
    <n v="1"/>
    <n v="91"/>
  </r>
  <r>
    <s v="SVR-U27247"/>
    <n v="15"/>
    <n v="6"/>
    <n v="1952"/>
    <d v="1920-10-03T00:00:00"/>
    <n v="58.05"/>
    <n v="15"/>
    <x v="9"/>
    <n v="16"/>
    <n v="6"/>
    <n v="1952"/>
    <d v="1921-10-04T00:00:00"/>
    <n v="58.03"/>
    <n v="14.98"/>
    <s v="Sweden"/>
    <s v="DH"/>
    <s v="Dead"/>
    <n v="1"/>
    <n v="3"/>
    <n v="208"/>
  </r>
  <r>
    <s v="SVR-U36001"/>
    <n v="12"/>
    <n v="7"/>
    <n v="1952"/>
    <d v="1917-11-03T00:00:00"/>
    <n v="60.52"/>
    <n v="15.42"/>
    <x v="9"/>
    <n v="15"/>
    <n v="3"/>
    <n v="1954"/>
    <d v="1920-07-05T00:00:00"/>
    <n v="60.5"/>
    <n v="15.45"/>
    <s v="Sweden"/>
    <s v="UU"/>
    <s v="Dead"/>
    <n v="611"/>
    <n v="3"/>
    <n v="136"/>
  </r>
  <r>
    <s v="SVR-U39593"/>
    <n v="8"/>
    <n v="6"/>
    <n v="1952"/>
    <d v="1913-10-04T00:00:00"/>
    <n v="59.02"/>
    <n v="15.1"/>
    <x v="9"/>
    <n v="20"/>
    <n v="7"/>
    <n v="1954"/>
    <d v="1925-11-05T00:00:00"/>
    <n v="59"/>
    <n v="15.07"/>
    <s v="Sweden"/>
    <s v="DH"/>
    <s v="Dead"/>
    <n v="772"/>
    <n v="3"/>
    <n v="226"/>
  </r>
  <r>
    <s v="SVR-U46004"/>
    <n v="13"/>
    <n v="6"/>
    <n v="1952"/>
    <d v="1918-10-04T00:00:00"/>
    <n v="63.77"/>
    <n v="20.05"/>
    <x v="9"/>
    <n v="19"/>
    <n v="12"/>
    <n v="1952"/>
    <d v="1925-04-04T00:00:00"/>
    <n v="63.77"/>
    <n v="20.05"/>
    <s v="Sweden"/>
    <s v="AH"/>
    <s v="Dead"/>
    <n v="189"/>
    <n v="0"/>
    <n v="0"/>
  </r>
  <r>
    <s v="SVR-U50267"/>
    <n v="20"/>
    <n v="5"/>
    <n v="1952"/>
    <d v="1925-09-03T00:00:00"/>
    <n v="59.07"/>
    <n v="16.579999999999998"/>
    <x v="9"/>
    <n v="18"/>
    <n v="7"/>
    <n v="1953"/>
    <d v="1923-11-04T00:00:00"/>
    <n v="59.15"/>
    <n v="16.97"/>
    <s v="Sweden"/>
    <s v="DH"/>
    <s v="Dead"/>
    <n v="424"/>
    <n v="24"/>
    <n v="68"/>
  </r>
  <r>
    <s v="SVR-U51380"/>
    <n v="8"/>
    <n v="6"/>
    <n v="1952"/>
    <d v="1913-10-04T00:00:00"/>
    <n v="59.22"/>
    <n v="18.079999999999998"/>
    <x v="9"/>
    <n v="20"/>
    <n v="3"/>
    <n v="1956"/>
    <d v="1925-07-08T00:00:00"/>
    <n v="59.23"/>
    <n v="18.079999999999998"/>
    <s v="Sweden"/>
    <s v="AH"/>
    <s v="Dead"/>
    <n v="1381"/>
    <n v="2"/>
    <n v="0"/>
  </r>
  <r>
    <s v="SVR-U52728"/>
    <n v="2"/>
    <n v="6"/>
    <n v="1952"/>
    <d v="1907-10-04T00:00:00"/>
    <n v="59.9"/>
    <n v="17.87"/>
    <x v="9"/>
    <n v="21"/>
    <n v="10"/>
    <n v="1952"/>
    <d v="1927-02-03T00:00:00"/>
    <n v="59.93"/>
    <n v="17.82"/>
    <s v="Sweden"/>
    <s v="DH"/>
    <s v="Dead"/>
    <n v="141"/>
    <n v="5"/>
    <n v="324"/>
  </r>
  <r>
    <s v="SVR-U55241"/>
    <n v="14"/>
    <n v="6"/>
    <n v="1952"/>
    <d v="1919-10-04T00:00:00"/>
    <n v="57.82"/>
    <n v="14.07"/>
    <x v="9"/>
    <n v="20"/>
    <n v="7"/>
    <n v="1952"/>
    <d v="1925-11-03T00:00:00"/>
    <n v="57.6"/>
    <n v="14.08"/>
    <s v="Sweden"/>
    <s v="DH"/>
    <s v="Dead"/>
    <n v="36"/>
    <n v="25"/>
    <n v="178"/>
  </r>
  <r>
    <s v="CZP-E122534"/>
    <n v="10"/>
    <n v="5"/>
    <n v="1953"/>
    <d v="1915-09-04T00:00:00"/>
    <n v="50.2"/>
    <n v="14.85"/>
    <x v="12"/>
    <n v="2"/>
    <n v="4"/>
    <n v="1954"/>
    <d v="1907-08-06T00:00:00"/>
    <n v="49.98"/>
    <n v="14.62"/>
    <s v="Czech Republic"/>
    <s v="DH"/>
    <s v="Dead"/>
    <n v="327"/>
    <n v="30"/>
    <n v="215"/>
  </r>
  <r>
    <s v="CZP-E84004"/>
    <n v="3"/>
    <n v="5"/>
    <n v="1953"/>
    <d v="1908-09-03T00:00:00"/>
    <n v="49.87"/>
    <n v="15.48"/>
    <x v="12"/>
    <n v="28"/>
    <n v="2"/>
    <n v="1954"/>
    <d v="1933-06-07T00:00:00"/>
    <n v="49.8"/>
    <n v="15.53"/>
    <s v="Czech Republic"/>
    <s v="DH"/>
    <s v="Dead"/>
    <n v="301"/>
    <n v="9"/>
    <n v="155"/>
  </r>
  <r>
    <s v="DER-E2641"/>
    <n v="23"/>
    <n v="5"/>
    <n v="1953"/>
    <d v="1928-09-03T00:00:00"/>
    <n v="49.48"/>
    <n v="8.43"/>
    <x v="5"/>
    <n v="3"/>
    <n v="7"/>
    <n v="1954"/>
    <d v="1908-11-04T00:00:00"/>
    <n v="49.32"/>
    <n v="8.57"/>
    <s v="Germany"/>
    <s v="DH"/>
    <s v="Dead"/>
    <n v="406"/>
    <n v="21"/>
    <n v="153"/>
  </r>
  <r>
    <s v="DKS-A5096"/>
    <n v="27"/>
    <n v="5"/>
    <n v="1953"/>
    <d v="1932-09-03T00:00:00"/>
    <n v="55.83"/>
    <n v="12.43"/>
    <x v="3"/>
    <n v="4"/>
    <n v="11"/>
    <n v="1953"/>
    <d v="1910-03-07T00:00:00"/>
    <n v="55.83"/>
    <n v="12.43"/>
    <s v="Denmark"/>
    <s v="UU"/>
    <s v="Unknown"/>
    <n v="161"/>
    <n v="0"/>
    <n v="0"/>
  </r>
  <r>
    <s v="DKS-S23233"/>
    <n v="25"/>
    <n v="5"/>
    <n v="1953"/>
    <d v="1930-09-04T00:00:00"/>
    <n v="56.58"/>
    <n v="9.7799999999999994"/>
    <x v="3"/>
    <n v="25"/>
    <n v="6"/>
    <n v="1956"/>
    <d v="1930-10-08T00:00:00"/>
    <n v="56.55"/>
    <n v="9.82"/>
    <s v="Denmark"/>
    <s v="DH"/>
    <s v="Dead"/>
    <n v="1127"/>
    <n v="5"/>
    <n v="152"/>
  </r>
  <r>
    <s v="DKS-S25929"/>
    <n v="30"/>
    <n v="5"/>
    <n v="1953"/>
    <d v="1935-09-04T00:00:00"/>
    <n v="56.48"/>
    <n v="8.83"/>
    <x v="3"/>
    <n v="12"/>
    <n v="5"/>
    <n v="1954"/>
    <d v="1917-09-05T00:00:00"/>
    <n v="56.45"/>
    <n v="8.8699999999999992"/>
    <s v="Denmark"/>
    <s v="UU"/>
    <s v="Dead"/>
    <n v="347"/>
    <n v="5"/>
    <n v="152"/>
  </r>
  <r>
    <s v="DKS-X6839"/>
    <n v="30"/>
    <n v="5"/>
    <n v="1953"/>
    <d v="1935-09-04T00:00:00"/>
    <n v="55.2"/>
    <n v="9.17"/>
    <x v="3"/>
    <n v="7"/>
    <n v="5"/>
    <n v="1954"/>
    <d v="1912-09-04T00:00:00"/>
    <n v="55.2"/>
    <n v="9.17"/>
    <s v="Denmark"/>
    <s v="DH"/>
    <s v="Dead"/>
    <n v="342"/>
    <n v="0"/>
    <n v="0"/>
  </r>
  <r>
    <s v="GBT-366544"/>
    <n v="19"/>
    <n v="5"/>
    <n v="1953"/>
    <d v="1924-09-03T00:00:00"/>
    <n v="50.92"/>
    <n v="0.98"/>
    <x v="4"/>
    <n v="14"/>
    <n v="6"/>
    <n v="1953"/>
    <d v="1919-10-05T00:00:00"/>
    <n v="50.92"/>
    <n v="0.98"/>
    <s v="UK"/>
    <s v="UU"/>
    <s v="Dead"/>
    <n v="26"/>
    <n v="0"/>
    <n v="0"/>
  </r>
  <r>
    <s v="GBT-376430"/>
    <n v="30"/>
    <n v="5"/>
    <n v="1953"/>
    <d v="1935-09-04T00:00:00"/>
    <n v="54.52"/>
    <n v="-6.05"/>
    <x v="4"/>
    <n v="20"/>
    <n v="6"/>
    <n v="1955"/>
    <d v="1925-10-07T00:00:00"/>
    <n v="54.52"/>
    <n v="-6.05"/>
    <s v="UK"/>
    <s v="AH"/>
    <s v="Dead"/>
    <n v="751"/>
    <n v="0"/>
    <n v="0"/>
  </r>
  <r>
    <s v="HES-921058"/>
    <n v="1"/>
    <n v="5"/>
    <n v="1953"/>
    <d v="1906-09-04T00:00:00"/>
    <n v="46.23"/>
    <n v="6.08"/>
    <x v="8"/>
    <n v="3"/>
    <n v="9"/>
    <n v="1956"/>
    <d v="1909-01-07T00:00:00"/>
    <n v="46.23"/>
    <n v="6.12"/>
    <s v="Switzerland"/>
    <s v="UU"/>
    <s v="Dead"/>
    <n v="1221"/>
    <n v="3"/>
    <n v="91"/>
  </r>
  <r>
    <s v="HES-929321"/>
    <n v="6"/>
    <n v="6"/>
    <n v="1953"/>
    <d v="1911-10-05T00:00:00"/>
    <n v="47.3"/>
    <n v="8.0500000000000007"/>
    <x v="8"/>
    <n v="1"/>
    <n v="4"/>
    <n v="1957"/>
    <d v="1906-08-09T00:00:00"/>
    <n v="47.35"/>
    <n v="8.0500000000000007"/>
    <s v="Switzerland"/>
    <s v="DH"/>
    <s v="Dead"/>
    <n v="1395"/>
    <n v="6"/>
    <n v="0"/>
  </r>
  <r>
    <s v="NOO-061677"/>
    <n v="23"/>
    <n v="5"/>
    <n v="1953"/>
    <d v="1928-09-03T00:00:00"/>
    <n v="59.95"/>
    <n v="10.73"/>
    <x v="7"/>
    <n v="7"/>
    <n v="6"/>
    <n v="1953"/>
    <d v="1912-10-04T00:00:00"/>
    <n v="59.95"/>
    <n v="10.73"/>
    <s v="Norway"/>
    <s v="UU"/>
    <s v="Dead"/>
    <n v="15"/>
    <n v="0"/>
    <n v="0"/>
  </r>
  <r>
    <s v="NOO-061679"/>
    <n v="23"/>
    <n v="5"/>
    <n v="1953"/>
    <d v="1928-09-03T00:00:00"/>
    <n v="59.93"/>
    <n v="10.73"/>
    <x v="7"/>
    <n v="2"/>
    <n v="9"/>
    <n v="1953"/>
    <d v="1908-01-05T00:00:00"/>
    <n v="59.95"/>
    <n v="10.72"/>
    <s v="Norway"/>
    <s v="DH"/>
    <s v="Dead"/>
    <n v="102"/>
    <n v="3"/>
    <n v="334"/>
  </r>
  <r>
    <s v="NOO-061690"/>
    <n v="23"/>
    <n v="5"/>
    <n v="1953"/>
    <d v="1928-09-03T00:00:00"/>
    <n v="59.95"/>
    <n v="10.73"/>
    <x v="7"/>
    <n v="25"/>
    <n v="6"/>
    <n v="1953"/>
    <d v="1930-10-05T00:00:00"/>
    <n v="59.95"/>
    <n v="10.73"/>
    <s v="Norway"/>
    <s v="UU"/>
    <s v="Dead"/>
    <n v="33"/>
    <n v="0"/>
    <n v="0"/>
  </r>
  <r>
    <s v="NOO-061695"/>
    <n v="23"/>
    <n v="5"/>
    <n v="1953"/>
    <d v="1928-09-03T00:00:00"/>
    <n v="59.97"/>
    <n v="10.73"/>
    <x v="7"/>
    <n v="31"/>
    <n v="3"/>
    <n v="1955"/>
    <d v="1936-07-06T00:00:00"/>
    <n v="59.97"/>
    <n v="10.73"/>
    <s v="Norway"/>
    <s v="UU"/>
    <s v="Dead"/>
    <n v="677"/>
    <n v="0"/>
    <n v="0"/>
  </r>
  <r>
    <s v="NOO-062568"/>
    <n v="21"/>
    <n v="5"/>
    <n v="1953"/>
    <d v="1926-09-04T00:00:00"/>
    <n v="59.95"/>
    <n v="10.73"/>
    <x v="7"/>
    <n v="15"/>
    <n v="4"/>
    <n v="1954"/>
    <d v="1920-08-05T00:00:00"/>
    <n v="59.95"/>
    <n v="10.73"/>
    <s v="Norway"/>
    <s v="DH"/>
    <s v="Dead"/>
    <n v="329"/>
    <n v="0"/>
    <n v="0"/>
  </r>
  <r>
    <s v="NOO-062616"/>
    <n v="9"/>
    <n v="6"/>
    <n v="1953"/>
    <d v="1914-10-05T00:00:00"/>
    <n v="64.03"/>
    <n v="11.55"/>
    <x v="7"/>
    <n v="4"/>
    <n v="1"/>
    <n v="1954"/>
    <d v="1909-05-07T00:00:00"/>
    <n v="63.93"/>
    <n v="11.38"/>
    <s v="Norway"/>
    <s v="RH"/>
    <s v="Alive"/>
    <n v="209"/>
    <n v="14"/>
    <n v="217"/>
  </r>
  <r>
    <s v="NOS-506806"/>
    <n v="4"/>
    <n v="6"/>
    <n v="1953"/>
    <d v="1909-10-05T00:00:00"/>
    <n v="60.75"/>
    <n v="11.13"/>
    <x v="7"/>
    <n v="30"/>
    <n v="4"/>
    <n v="1954"/>
    <d v="1935-08-06T00:00:00"/>
    <n v="60.93"/>
    <n v="11.63"/>
    <s v="Norway"/>
    <s v="RH"/>
    <s v="Dead"/>
    <n v="330"/>
    <n v="34"/>
    <n v="54"/>
  </r>
  <r>
    <s v="NOS-54588"/>
    <n v="16"/>
    <n v="7"/>
    <n v="1953"/>
    <d v="1921-11-04T00:00:00"/>
    <n v="69.28"/>
    <n v="15.97"/>
    <x v="7"/>
    <n v="15"/>
    <n v="10"/>
    <n v="1953"/>
    <d v="1921-02-03T00:00:00"/>
    <n v="69.28"/>
    <n v="15.97"/>
    <s v="Norway"/>
    <s v="DH"/>
    <s v="Dead"/>
    <n v="91"/>
    <n v="0"/>
    <n v="0"/>
  </r>
  <r>
    <s v="SFH-B018873"/>
    <n v="10"/>
    <n v="6"/>
    <n v="1953"/>
    <d v="1915-10-05T00:00:00"/>
    <n v="61.2"/>
    <n v="28.6"/>
    <x v="1"/>
    <n v="6"/>
    <n v="9"/>
    <n v="1953"/>
    <d v="1912-01-05T00:00:00"/>
    <n v="61.2"/>
    <n v="28.6"/>
    <s v="Finland"/>
    <s v="DH"/>
    <s v="Dead"/>
    <n v="88"/>
    <n v="0"/>
    <n v="0"/>
  </r>
  <r>
    <s v="SFH-C034627"/>
    <n v="3"/>
    <n v="6"/>
    <n v="1953"/>
    <d v="1908-10-04T00:00:00"/>
    <n v="63.15"/>
    <n v="26.93"/>
    <x v="1"/>
    <n v="10"/>
    <n v="10"/>
    <n v="1954"/>
    <d v="1916-02-05T00:00:00"/>
    <n v="63.2"/>
    <n v="26.8"/>
    <s v="Finland"/>
    <s v="DH"/>
    <s v="Dead"/>
    <n v="494"/>
    <n v="9"/>
    <n v="310"/>
  </r>
  <r>
    <s v="SFH-C040178"/>
    <n v="2"/>
    <n v="6"/>
    <n v="1953"/>
    <d v="1907-10-05T00:00:00"/>
    <n v="60.58"/>
    <n v="27.2"/>
    <x v="1"/>
    <n v="25"/>
    <n v="7"/>
    <n v="1953"/>
    <d v="1930-11-04T00:00:00"/>
    <n v="60.6"/>
    <n v="27.2"/>
    <s v="Finland"/>
    <s v="UU"/>
    <s v="Dead"/>
    <n v="53"/>
    <n v="2"/>
    <n v="0"/>
  </r>
  <r>
    <s v="SFH-C040822"/>
    <n v="12"/>
    <n v="6"/>
    <n v="1953"/>
    <d v="1917-10-05T00:00:00"/>
    <n v="61.22"/>
    <n v="24.23"/>
    <x v="1"/>
    <n v="18"/>
    <n v="10"/>
    <n v="1953"/>
    <d v="1924-02-04T00:00:00"/>
    <n v="61.2"/>
    <n v="24.3"/>
    <s v="Finland"/>
    <s v="DH"/>
    <s v="Dead"/>
    <n v="128"/>
    <n v="5"/>
    <n v="118"/>
  </r>
  <r>
    <s v="SFH-C041185"/>
    <n v="19"/>
    <n v="6"/>
    <n v="1953"/>
    <d v="1924-10-04T00:00:00"/>
    <n v="60.67"/>
    <n v="27.18"/>
    <x v="1"/>
    <n v="30"/>
    <n v="10"/>
    <n v="1953"/>
    <d v="1936-02-04T00:00:00"/>
    <n v="60.67"/>
    <n v="27.17"/>
    <s v="Finland"/>
    <s v="UU"/>
    <s v="Dead"/>
    <n v="133"/>
    <n v="1"/>
    <n v="270"/>
  </r>
  <r>
    <s v="SFH-C041476"/>
    <n v="30"/>
    <n v="5"/>
    <n v="1953"/>
    <d v="1935-09-04T00:00:00"/>
    <n v="61.2"/>
    <n v="24.2"/>
    <x v="1"/>
    <n v="15"/>
    <n v="4"/>
    <n v="1955"/>
    <d v="1920-08-06T00:00:00"/>
    <n v="61.2"/>
    <n v="24.3"/>
    <s v="Finland"/>
    <s v="UU"/>
    <s v="Dead"/>
    <n v="685"/>
    <n v="6"/>
    <n v="91"/>
  </r>
  <r>
    <s v="SFH-C042789"/>
    <n v="16"/>
    <n v="6"/>
    <n v="1953"/>
    <d v="1921-10-05T00:00:00"/>
    <n v="61"/>
    <n v="24.5"/>
    <x v="1"/>
    <n v="27"/>
    <n v="3"/>
    <n v="1954"/>
    <d v="1932-07-05T00:00:00"/>
    <n v="61"/>
    <n v="24.5"/>
    <s v="Finland"/>
    <s v="UU"/>
    <s v="Dead"/>
    <n v="284"/>
    <n v="0"/>
    <n v="0"/>
  </r>
  <r>
    <s v="SVR-U38492"/>
    <n v="8"/>
    <n v="6"/>
    <n v="1953"/>
    <d v="1913-10-05T00:00:00"/>
    <n v="57.5"/>
    <n v="14.12"/>
    <x v="9"/>
    <n v="26"/>
    <n v="8"/>
    <n v="1953"/>
    <d v="1931-12-05T00:00:00"/>
    <n v="57.5"/>
    <n v="14.12"/>
    <s v="Sweden"/>
    <s v="DH"/>
    <s v="Dead"/>
    <n v="79"/>
    <n v="0"/>
    <n v="0"/>
  </r>
  <r>
    <s v="SVR-U40077"/>
    <n v="3"/>
    <n v="6"/>
    <n v="1953"/>
    <d v="1908-10-04T00:00:00"/>
    <n v="55.45"/>
    <n v="13.87"/>
    <x v="9"/>
    <n v="23"/>
    <n v="7"/>
    <n v="1953"/>
    <d v="1928-11-03T00:00:00"/>
    <n v="55.45"/>
    <n v="13.87"/>
    <s v="Sweden"/>
    <s v="UU"/>
    <s v="Dead"/>
    <n v="50"/>
    <n v="0"/>
    <n v="0"/>
  </r>
  <r>
    <s v="SVR-U46996"/>
    <n v="2"/>
    <n v="7"/>
    <n v="1953"/>
    <d v="1907-11-04T00:00:00"/>
    <n v="61.98"/>
    <n v="17.03"/>
    <x v="9"/>
    <n v="26"/>
    <n v="1"/>
    <n v="1959"/>
    <d v="1931-05-13T00:00:00"/>
    <n v="62.07"/>
    <n v="17.38"/>
    <s v="Sweden"/>
    <s v="DH"/>
    <s v="Dead"/>
    <n v="2034"/>
    <n v="21"/>
    <n v="64"/>
  </r>
  <r>
    <s v="SVR-U52713"/>
    <n v="1"/>
    <n v="6"/>
    <n v="1953"/>
    <d v="1906-10-05T00:00:00"/>
    <n v="63.57"/>
    <n v="19.5"/>
    <x v="9"/>
    <n v="15"/>
    <n v="7"/>
    <n v="1953"/>
    <d v="1920-11-03T00:00:00"/>
    <n v="63.57"/>
    <n v="19.5"/>
    <s v="Sweden"/>
    <s v="PD"/>
    <s v="Dead"/>
    <n v="44"/>
    <n v="0"/>
    <n v="0"/>
  </r>
  <r>
    <s v="SVR-U52715"/>
    <n v="1"/>
    <n v="6"/>
    <n v="1953"/>
    <d v="1906-10-05T00:00:00"/>
    <n v="63.57"/>
    <n v="19.5"/>
    <x v="9"/>
    <n v="30"/>
    <n v="9"/>
    <n v="1953"/>
    <d v="1936-01-05T00:00:00"/>
    <n v="63.57"/>
    <n v="19.5"/>
    <s v="Sweden"/>
    <s v="DH"/>
    <s v="Dead"/>
    <n v="121"/>
    <n v="0"/>
    <n v="0"/>
  </r>
  <r>
    <s v="SVR-U53709"/>
    <n v="18"/>
    <n v="5"/>
    <n v="1953"/>
    <d v="1923-09-04T00:00:00"/>
    <n v="58.75"/>
    <n v="17.170000000000002"/>
    <x v="9"/>
    <n v="4"/>
    <n v="12"/>
    <n v="1953"/>
    <d v="1910-04-06T00:00:00"/>
    <n v="58.75"/>
    <n v="17.170000000000002"/>
    <s v="Sweden"/>
    <s v="DH"/>
    <s v="Dead"/>
    <n v="200"/>
    <n v="0"/>
    <n v="0"/>
  </r>
  <r>
    <s v="SVR-U55138"/>
    <n v="21"/>
    <n v="5"/>
    <n v="1953"/>
    <d v="1926-09-04T00:00:00"/>
    <n v="59.57"/>
    <n v="16.62"/>
    <x v="9"/>
    <n v="12"/>
    <n v="6"/>
    <n v="1960"/>
    <d v="1917-10-12T00:00:00"/>
    <n v="59.62"/>
    <n v="16.55"/>
    <s v="Sweden"/>
    <s v="DH"/>
    <s v="Dead"/>
    <n v="2579"/>
    <n v="7"/>
    <n v="326"/>
  </r>
  <r>
    <s v="SVR-U55770"/>
    <n v="27"/>
    <n v="5"/>
    <n v="1953"/>
    <d v="1932-09-03T00:00:00"/>
    <n v="59.28"/>
    <n v="15.28"/>
    <x v="9"/>
    <n v="15"/>
    <n v="5"/>
    <n v="1954"/>
    <d v="1920-09-04T00:00:00"/>
    <n v="59.28"/>
    <n v="15.28"/>
    <s v="Sweden"/>
    <s v="DH"/>
    <s v="Dead"/>
    <n v="353"/>
    <n v="0"/>
    <n v="0"/>
  </r>
  <r>
    <s v="BLB-2E4161"/>
    <n v="25"/>
    <n v="5"/>
    <n v="1954"/>
    <d v="1930-09-05T00:00:00"/>
    <n v="51.32"/>
    <n v="4.95"/>
    <x v="10"/>
    <n v="15"/>
    <n v="4"/>
    <n v="1955"/>
    <d v="1920-08-06T00:00:00"/>
    <n v="51.32"/>
    <n v="4.95"/>
    <s v="Belgium"/>
    <s v="RH"/>
    <s v="Alive"/>
    <n v="325"/>
    <n v="0"/>
    <n v="0"/>
  </r>
  <r>
    <s v="BLB-2G2724"/>
    <n v="1"/>
    <n v="5"/>
    <n v="1954"/>
    <d v="1906-09-05T00:00:00"/>
    <n v="50.3"/>
    <n v="4.8"/>
    <x v="10"/>
    <n v="23"/>
    <n v="9"/>
    <n v="1954"/>
    <d v="1929-01-05T00:00:00"/>
    <n v="50.3"/>
    <n v="4.9000000000000004"/>
    <s v="Belgium"/>
    <s v="RH"/>
    <s v="Unknown"/>
    <n v="145"/>
    <n v="8"/>
    <n v="91"/>
  </r>
  <r>
    <s v="BLB-3E2372"/>
    <n v="11"/>
    <n v="5"/>
    <n v="1954"/>
    <d v="1916-09-04T00:00:00"/>
    <n v="50.5"/>
    <n v="5.7"/>
    <x v="10"/>
    <n v="12"/>
    <n v="10"/>
    <n v="1954"/>
    <d v="1918-02-05T00:00:00"/>
    <n v="50.5"/>
    <n v="5.6"/>
    <s v="Belgium"/>
    <s v="DH"/>
    <s v="Dead"/>
    <n v="154"/>
    <n v="8"/>
    <n v="270"/>
  </r>
  <r>
    <s v="BLB-3E3901"/>
    <n v="13"/>
    <n v="7"/>
    <n v="1954"/>
    <d v="1918-11-05T00:00:00"/>
    <n v="50.7"/>
    <n v="5.6"/>
    <x v="10"/>
    <n v="25"/>
    <n v="5"/>
    <n v="1955"/>
    <d v="1930-09-06T00:00:00"/>
    <n v="50.7"/>
    <n v="5.6"/>
    <s v="Belgium"/>
    <s v="AH"/>
    <s v="Dead"/>
    <n v="316"/>
    <n v="0"/>
    <n v="0"/>
  </r>
  <r>
    <s v="CZP-E128239"/>
    <n v="20"/>
    <n v="6"/>
    <n v="1954"/>
    <d v="1925-10-06T00:00:00"/>
    <n v="50.03"/>
    <n v="15.47"/>
    <x v="12"/>
    <n v="26"/>
    <n v="5"/>
    <n v="1955"/>
    <d v="1931-09-06T00:00:00"/>
    <n v="50.05"/>
    <n v="15.58"/>
    <s v="Czech Republic"/>
    <s v="DH"/>
    <s v="Dead"/>
    <n v="340"/>
    <n v="9"/>
    <n v="78"/>
  </r>
  <r>
    <s v="DER-E3001"/>
    <n v="16"/>
    <n v="6"/>
    <n v="1954"/>
    <d v="1921-10-06T00:00:00"/>
    <n v="49.53"/>
    <n v="8.35"/>
    <x v="5"/>
    <n v="13"/>
    <n v="3"/>
    <n v="1955"/>
    <d v="1918-07-07T00:00:00"/>
    <n v="49.52"/>
    <n v="8.4"/>
    <s v="Germany"/>
    <s v="DH"/>
    <s v="Dead"/>
    <n v="270"/>
    <n v="5"/>
    <n v="118"/>
  </r>
  <r>
    <s v="DEW-5018042"/>
    <n v="13"/>
    <n v="6"/>
    <n v="1954"/>
    <d v="1918-10-06T00:00:00"/>
    <n v="53.77"/>
    <n v="7.7"/>
    <x v="5"/>
    <n v="29"/>
    <n v="10"/>
    <n v="1954"/>
    <d v="1935-02-05T00:00:00"/>
    <n v="53.77"/>
    <n v="7.7"/>
    <s v="Germany"/>
    <s v="DH"/>
    <s v="Dead"/>
    <n v="138"/>
    <n v="0"/>
    <n v="0"/>
  </r>
  <r>
    <s v="DEW-5036370"/>
    <n v="19"/>
    <n v="5"/>
    <n v="1954"/>
    <d v="1924-09-04T00:00:00"/>
    <n v="50.18"/>
    <n v="8.52"/>
    <x v="5"/>
    <n v="23"/>
    <n v="8"/>
    <n v="1954"/>
    <d v="1928-12-05T00:00:00"/>
    <n v="50.18"/>
    <n v="8.5"/>
    <s v="Germany"/>
    <s v="RH"/>
    <s v="Alive"/>
    <n v="96"/>
    <n v="2"/>
    <n v="270"/>
  </r>
  <r>
    <s v="DEW-5036381"/>
    <n v="23"/>
    <n v="6"/>
    <n v="1954"/>
    <d v="1928-10-05T00:00:00"/>
    <n v="50.18"/>
    <n v="8.5"/>
    <x v="5"/>
    <n v="28"/>
    <n v="6"/>
    <n v="1954"/>
    <d v="1933-10-06T00:00:00"/>
    <n v="50.18"/>
    <n v="8.5"/>
    <s v="Germany"/>
    <s v="UU"/>
    <s v="Dead"/>
    <n v="5"/>
    <n v="0"/>
    <n v="0"/>
  </r>
  <r>
    <s v="DKS-S26842"/>
    <n v="26"/>
    <n v="5"/>
    <n v="1954"/>
    <d v="1931-09-05T00:00:00"/>
    <n v="56.53"/>
    <n v="9.33"/>
    <x v="3"/>
    <n v="13"/>
    <n v="8"/>
    <n v="1954"/>
    <d v="1918-12-06T00:00:00"/>
    <n v="56.53"/>
    <n v="9.33"/>
    <s v="Denmark"/>
    <s v="DH"/>
    <s v="Dead"/>
    <n v="79"/>
    <n v="0"/>
    <n v="0"/>
  </r>
  <r>
    <s v="GBT-3097053"/>
    <n v="30"/>
    <n v="5"/>
    <n v="1954"/>
    <d v="1935-09-05T00:00:00"/>
    <n v="54.68"/>
    <n v="-5.52"/>
    <x v="4"/>
    <n v="18"/>
    <n v="7"/>
    <n v="1964"/>
    <d v="1923-11-15T00:00:00"/>
    <n v="54.68"/>
    <n v="-5.52"/>
    <s v="UK"/>
    <s v="UU"/>
    <s v="Dead"/>
    <n v="3702"/>
    <n v="0"/>
    <n v="0"/>
  </r>
  <r>
    <s v="GBT-374171"/>
    <n v="8"/>
    <n v="5"/>
    <n v="1954"/>
    <d v="1913-09-05T00:00:00"/>
    <n v="51.58"/>
    <n v="0.2"/>
    <x v="4"/>
    <n v="9"/>
    <n v="6"/>
    <n v="1955"/>
    <d v="1914-10-07T00:00:00"/>
    <n v="51.67"/>
    <n v="0.18"/>
    <s v="UK"/>
    <s v="UU"/>
    <s v="Dead"/>
    <n v="397"/>
    <n v="10"/>
    <n v="353"/>
  </r>
  <r>
    <s v="GBT-374172"/>
    <n v="8"/>
    <n v="5"/>
    <n v="1954"/>
    <d v="1913-09-05T00:00:00"/>
    <n v="51.58"/>
    <n v="0.2"/>
    <x v="4"/>
    <n v="14"/>
    <n v="4"/>
    <n v="1956"/>
    <d v="1919-08-08T00:00:00"/>
    <n v="51.58"/>
    <n v="0.2"/>
    <s v="UK"/>
    <s v="ND"/>
    <s v="Dead"/>
    <n v="707"/>
    <n v="0"/>
    <n v="0"/>
  </r>
  <r>
    <s v="GBT-379375"/>
    <n v="15"/>
    <n v="5"/>
    <n v="1954"/>
    <d v="1920-09-04T00:00:00"/>
    <n v="50.95"/>
    <n v="-1.82"/>
    <x v="4"/>
    <n v="15"/>
    <n v="6"/>
    <n v="1955"/>
    <d v="1920-10-06T00:00:00"/>
    <n v="50.93"/>
    <n v="-1.78"/>
    <s v="UK"/>
    <s v="UU"/>
    <s v="Dead"/>
    <n v="396"/>
    <n v="3"/>
    <n v="129"/>
  </r>
  <r>
    <s v="NOO-012084"/>
    <n v="8"/>
    <n v="6"/>
    <n v="1954"/>
    <d v="1913-10-06T00:00:00"/>
    <n v="59.93"/>
    <n v="10.73"/>
    <x v="7"/>
    <n v="9"/>
    <n v="6"/>
    <n v="1954"/>
    <d v="1914-10-06T00:00:00"/>
    <n v="59.93"/>
    <n v="10.73"/>
    <s v="Norway"/>
    <s v="UU"/>
    <s v="Dead"/>
    <n v="1"/>
    <n v="0"/>
    <n v="0"/>
  </r>
  <r>
    <s v="NOO-012185"/>
    <n v="8"/>
    <n v="6"/>
    <n v="1954"/>
    <d v="1913-10-06T00:00:00"/>
    <n v="59.93"/>
    <n v="10.73"/>
    <x v="7"/>
    <n v="9"/>
    <n v="6"/>
    <n v="1954"/>
    <d v="1914-10-06T00:00:00"/>
    <n v="59.93"/>
    <n v="10.73"/>
    <s v="Norway"/>
    <s v="UU"/>
    <s v="Dead"/>
    <n v="1"/>
    <n v="0"/>
    <n v="0"/>
  </r>
  <r>
    <s v="NOO-046217"/>
    <n v="1"/>
    <n v="6"/>
    <n v="1954"/>
    <d v="1906-10-06T00:00:00"/>
    <n v="65.98"/>
    <n v="12.55"/>
    <x v="7"/>
    <n v="22"/>
    <n v="6"/>
    <n v="1954"/>
    <d v="1927-10-06T00:00:00"/>
    <n v="65.98"/>
    <n v="12.55"/>
    <s v="Norway"/>
    <s v="UU"/>
    <s v="Dead"/>
    <n v="21"/>
    <n v="0"/>
    <n v="0"/>
  </r>
  <r>
    <s v="NOO-047984"/>
    <n v="31"/>
    <n v="5"/>
    <n v="1954"/>
    <d v="1936-09-04T00:00:00"/>
    <n v="62.15"/>
    <n v="6.07"/>
    <x v="7"/>
    <n v="20"/>
    <n v="8"/>
    <n v="1954"/>
    <d v="1925-12-06T00:00:00"/>
    <n v="62.15"/>
    <n v="6.07"/>
    <s v="Norway"/>
    <s v="AH"/>
    <s v="Dead"/>
    <n v="81"/>
    <n v="0"/>
    <n v="0"/>
  </r>
  <r>
    <s v="NOO-047989"/>
    <n v="31"/>
    <n v="5"/>
    <n v="1954"/>
    <d v="1936-09-04T00:00:00"/>
    <n v="62.15"/>
    <n v="6.07"/>
    <x v="7"/>
    <n v="4"/>
    <n v="8"/>
    <n v="1954"/>
    <d v="1909-12-06T00:00:00"/>
    <n v="62.15"/>
    <n v="6.07"/>
    <s v="Norway"/>
    <s v="UU"/>
    <s v="Unknown"/>
    <n v="65"/>
    <n v="0"/>
    <n v="0"/>
  </r>
  <r>
    <s v="NOO-047990"/>
    <n v="31"/>
    <n v="5"/>
    <n v="1954"/>
    <d v="1936-09-04T00:00:00"/>
    <n v="62.15"/>
    <n v="6.07"/>
    <x v="7"/>
    <n v="30"/>
    <n v="7"/>
    <n v="1954"/>
    <d v="1935-11-05T00:00:00"/>
    <n v="62.15"/>
    <n v="6.07"/>
    <s v="Norway"/>
    <s v="DH"/>
    <s v="Dead"/>
    <n v="60"/>
    <n v="0"/>
    <n v="0"/>
  </r>
  <r>
    <s v="NOO-056856"/>
    <n v="22"/>
    <n v="5"/>
    <n v="1954"/>
    <d v="1927-09-05T00:00:00"/>
    <n v="61.92"/>
    <n v="5.98"/>
    <x v="7"/>
    <n v="15"/>
    <n v="7"/>
    <n v="1954"/>
    <d v="1920-11-04T00:00:00"/>
    <n v="61.92"/>
    <n v="5.98"/>
    <s v="Norway"/>
    <s v="DH"/>
    <s v="Dead"/>
    <n v="54"/>
    <n v="0"/>
    <n v="0"/>
  </r>
  <r>
    <s v="NOO-061210"/>
    <n v="21"/>
    <n v="5"/>
    <n v="1954"/>
    <d v="1926-09-05T00:00:00"/>
    <n v="59.95"/>
    <n v="10.73"/>
    <x v="7"/>
    <n v="8"/>
    <n v="6"/>
    <n v="1954"/>
    <d v="1913-10-06T00:00:00"/>
    <n v="59.97"/>
    <n v="10.73"/>
    <s v="Norway"/>
    <s v="UU"/>
    <s v="Dead"/>
    <n v="18"/>
    <n v="2"/>
    <n v="0"/>
  </r>
  <r>
    <s v="NOO-061211"/>
    <n v="21"/>
    <n v="5"/>
    <n v="1954"/>
    <d v="1926-09-05T00:00:00"/>
    <n v="59.95"/>
    <n v="10.73"/>
    <x v="7"/>
    <n v="5"/>
    <n v="6"/>
    <n v="1954"/>
    <d v="1910-10-06T00:00:00"/>
    <n v="59.97"/>
    <n v="10.73"/>
    <s v="Norway"/>
    <s v="UU"/>
    <s v="Dead"/>
    <n v="15"/>
    <n v="2"/>
    <n v="0"/>
  </r>
  <r>
    <s v="NOO-062118"/>
    <n v="1"/>
    <n v="6"/>
    <n v="1954"/>
    <d v="1906-10-06T00:00:00"/>
    <n v="65.98"/>
    <n v="12.55"/>
    <x v="7"/>
    <n v="13"/>
    <n v="11"/>
    <n v="1956"/>
    <d v="1919-03-10T00:00:00"/>
    <n v="66.150000000000006"/>
    <n v="13.1"/>
    <s v="Norway"/>
    <s v="UU"/>
    <s v="Unknown"/>
    <n v="896"/>
    <n v="31"/>
    <n v="54"/>
  </r>
  <r>
    <s v="NOO-078754"/>
    <n v="19"/>
    <n v="5"/>
    <n v="1954"/>
    <d v="1924-09-04T00:00:00"/>
    <n v="59.12"/>
    <n v="11.38"/>
    <x v="7"/>
    <n v="2"/>
    <n v="9"/>
    <n v="1955"/>
    <d v="1908-01-07T00:00:00"/>
    <n v="59.15"/>
    <n v="11.33"/>
    <s v="Norway"/>
    <s v="DH"/>
    <s v="Dead"/>
    <n v="471"/>
    <n v="5"/>
    <n v="323"/>
  </r>
  <r>
    <s v="NOS-511453"/>
    <n v="10"/>
    <n v="6"/>
    <n v="1954"/>
    <d v="1915-10-06T00:00:00"/>
    <n v="63.05"/>
    <n v="9.2200000000000006"/>
    <x v="7"/>
    <n v="17"/>
    <n v="7"/>
    <n v="1954"/>
    <d v="1922-11-05T00:00:00"/>
    <n v="63.12"/>
    <n v="9.1199999999999992"/>
    <s v="Norway"/>
    <s v="UU"/>
    <s v="Dead"/>
    <n v="37"/>
    <n v="9"/>
    <n v="326"/>
  </r>
  <r>
    <s v="SFH-C014943"/>
    <n v="1"/>
    <n v="6"/>
    <n v="1954"/>
    <d v="1906-10-06T00:00:00"/>
    <n v="60.9"/>
    <n v="24.6"/>
    <x v="1"/>
    <n v="11"/>
    <n v="8"/>
    <n v="1954"/>
    <d v="1916-12-05T00:00:00"/>
    <n v="60.83"/>
    <n v="24.5"/>
    <s v="Finland"/>
    <s v="UU"/>
    <s v="Dead"/>
    <n v="71"/>
    <n v="10"/>
    <n v="217"/>
  </r>
  <r>
    <s v="SFH-C034310"/>
    <n v="11"/>
    <n v="7"/>
    <n v="1954"/>
    <d v="1916-11-04T00:00:00"/>
    <n v="69.87"/>
    <n v="27.03"/>
    <x v="1"/>
    <n v="20"/>
    <n v="11"/>
    <n v="1955"/>
    <d v="1926-03-09T00:00:00"/>
    <n v="69.900000000000006"/>
    <n v="27"/>
    <s v="Finland"/>
    <s v="HH"/>
    <s v="Dead"/>
    <n v="497"/>
    <n v="4"/>
    <n v="342"/>
  </r>
  <r>
    <s v="SFH-C040918"/>
    <n v="10"/>
    <n v="6"/>
    <n v="1954"/>
    <d v="1915-10-06T00:00:00"/>
    <n v="61.55"/>
    <n v="21.67"/>
    <x v="1"/>
    <n v="28"/>
    <n v="5"/>
    <n v="1955"/>
    <d v="1933-09-06T00:00:00"/>
    <n v="61.5"/>
    <n v="21.6"/>
    <s v="Finland"/>
    <s v="UU"/>
    <s v="Dead"/>
    <n v="352"/>
    <n v="7"/>
    <n v="213"/>
  </r>
  <r>
    <s v="SFH-C043841"/>
    <n v="24"/>
    <n v="5"/>
    <n v="1954"/>
    <d v="1929-09-05T00:00:00"/>
    <n v="60.6"/>
    <n v="27.2"/>
    <x v="1"/>
    <n v="20"/>
    <n v="6"/>
    <n v="1957"/>
    <d v="1925-10-09T00:00:00"/>
    <n v="60.5"/>
    <n v="27.17"/>
    <s v="Finland"/>
    <s v="DH"/>
    <s v="Dead"/>
    <n v="1123"/>
    <n v="12"/>
    <n v="190"/>
  </r>
  <r>
    <s v="SFH-C043846"/>
    <n v="30"/>
    <n v="5"/>
    <n v="1954"/>
    <d v="1935-09-05T00:00:00"/>
    <n v="60.6"/>
    <n v="27.2"/>
    <x v="1"/>
    <n v="27"/>
    <n v="8"/>
    <n v="1954"/>
    <d v="1932-12-05T00:00:00"/>
    <n v="60.6"/>
    <n v="27.2"/>
    <s v="Finland"/>
    <s v="UU"/>
    <s v="Dead"/>
    <n v="89"/>
    <n v="0"/>
    <n v="0"/>
  </r>
  <r>
    <s v="SFH-C043850"/>
    <n v="30"/>
    <n v="5"/>
    <n v="1954"/>
    <d v="1935-09-05T00:00:00"/>
    <n v="60.6"/>
    <n v="27.2"/>
    <x v="1"/>
    <n v="3"/>
    <n v="8"/>
    <n v="1954"/>
    <d v="1908-12-05T00:00:00"/>
    <n v="60.6"/>
    <n v="27.2"/>
    <s v="Finland"/>
    <s v="UU"/>
    <s v="Dead"/>
    <n v="65"/>
    <n v="0"/>
    <n v="0"/>
  </r>
  <r>
    <s v="SFH-C043860"/>
    <n v="2"/>
    <n v="6"/>
    <n v="1954"/>
    <d v="1907-10-06T00:00:00"/>
    <n v="60.6"/>
    <n v="27.2"/>
    <x v="1"/>
    <n v="20"/>
    <n v="7"/>
    <n v="1955"/>
    <d v="1925-11-06T00:00:00"/>
    <n v="60.6"/>
    <n v="27.2"/>
    <s v="Finland"/>
    <s v="RH"/>
    <s v="Alive"/>
    <n v="413"/>
    <n v="0"/>
    <n v="0"/>
  </r>
  <r>
    <s v="SFH-C043864"/>
    <n v="7"/>
    <n v="6"/>
    <n v="1954"/>
    <d v="1912-10-05T00:00:00"/>
    <n v="60.6"/>
    <n v="27.2"/>
    <x v="1"/>
    <n v="16"/>
    <n v="6"/>
    <n v="1958"/>
    <d v="1921-10-10T00:00:00"/>
    <n v="60.5"/>
    <n v="27.17"/>
    <s v="Finland"/>
    <s v="UU"/>
    <s v="Dead"/>
    <n v="1470"/>
    <n v="12"/>
    <n v="190"/>
  </r>
  <r>
    <s v="SFH-C044270"/>
    <n v="5"/>
    <n v="6"/>
    <n v="1954"/>
    <d v="1910-10-06T00:00:00"/>
    <n v="61.2"/>
    <n v="24.3"/>
    <x v="1"/>
    <n v="8"/>
    <n v="6"/>
    <n v="1958"/>
    <d v="1913-10-10T00:00:00"/>
    <n v="61.17"/>
    <n v="24.17"/>
    <s v="Finland"/>
    <s v="DH"/>
    <s v="Dead"/>
    <n v="1464"/>
    <n v="9"/>
    <n v="243"/>
  </r>
  <r>
    <s v="SFH-C044271"/>
    <n v="5"/>
    <n v="6"/>
    <n v="1954"/>
    <d v="1910-10-06T00:00:00"/>
    <n v="61.2"/>
    <n v="24.3"/>
    <x v="1"/>
    <n v="14"/>
    <n v="2"/>
    <n v="1956"/>
    <d v="1919-06-10T00:00:00"/>
    <n v="61.2"/>
    <n v="24.5"/>
    <s v="Finland"/>
    <s v="DH"/>
    <s v="Dead"/>
    <n v="619"/>
    <n v="11"/>
    <n v="91"/>
  </r>
  <r>
    <s v="SFH-C044331"/>
    <n v="21"/>
    <n v="6"/>
    <n v="1954"/>
    <d v="1926-10-06T00:00:00"/>
    <n v="66.3"/>
    <n v="26.9"/>
    <x v="1"/>
    <n v="3"/>
    <n v="8"/>
    <n v="1954"/>
    <d v="1908-12-05T00:00:00"/>
    <n v="66.17"/>
    <n v="26.83"/>
    <s v="Finland"/>
    <s v="RH"/>
    <s v="Alive"/>
    <n v="43"/>
    <n v="16"/>
    <n v="192"/>
  </r>
  <r>
    <s v="SVR-U40058"/>
    <n v="27"/>
    <n v="5"/>
    <n v="1954"/>
    <d v="1932-09-04T00:00:00"/>
    <n v="59.23"/>
    <n v="17.98"/>
    <x v="9"/>
    <n v="25"/>
    <n v="7"/>
    <n v="1954"/>
    <d v="1930-11-05T00:00:00"/>
    <n v="59.25"/>
    <n v="18"/>
    <s v="Sweden"/>
    <s v="UU"/>
    <s v="Unknown"/>
    <n v="59"/>
    <n v="3"/>
    <n v="28"/>
  </r>
  <r>
    <s v="SVR-U40059"/>
    <n v="27"/>
    <n v="5"/>
    <n v="1954"/>
    <d v="1932-09-04T00:00:00"/>
    <n v="59.23"/>
    <n v="17.98"/>
    <x v="9"/>
    <n v="23"/>
    <n v="10"/>
    <n v="1958"/>
    <d v="1929-02-08T00:00:00"/>
    <n v="59.25"/>
    <n v="18"/>
    <s v="Sweden"/>
    <s v="UU"/>
    <s v="Unknown"/>
    <n v="1610"/>
    <n v="3"/>
    <n v="28"/>
  </r>
  <r>
    <s v="SVR-U40084"/>
    <n v="21"/>
    <n v="5"/>
    <n v="1954"/>
    <d v="1926-09-05T00:00:00"/>
    <n v="59.23"/>
    <n v="17.98"/>
    <x v="9"/>
    <n v="29"/>
    <n v="9"/>
    <n v="1956"/>
    <d v="1935-01-08T00:00:00"/>
    <n v="59.23"/>
    <n v="17.98"/>
    <s v="Sweden"/>
    <s v="AH"/>
    <s v="Unknown"/>
    <n v="862"/>
    <n v="0"/>
    <n v="0"/>
  </r>
  <r>
    <s v="SVR-U46952"/>
    <n v="3"/>
    <n v="6"/>
    <n v="1954"/>
    <d v="1908-10-05T00:00:00"/>
    <n v="65.87"/>
    <n v="22.3"/>
    <x v="9"/>
    <n v="1"/>
    <n v="8"/>
    <n v="1954"/>
    <d v="1906-12-06T00:00:00"/>
    <n v="65.849999999999994"/>
    <n v="22.3"/>
    <s v="Sweden"/>
    <s v="ND"/>
    <s v="Dead"/>
    <n v="59"/>
    <n v="2"/>
    <n v="181"/>
  </r>
  <r>
    <s v="SVR-U53135"/>
    <n v="22"/>
    <n v="5"/>
    <n v="1954"/>
    <d v="1927-09-05T00:00:00"/>
    <n v="57.58"/>
    <n v="15.85"/>
    <x v="9"/>
    <n v="19"/>
    <n v="12"/>
    <n v="1954"/>
    <d v="1925-04-06T00:00:00"/>
    <n v="57.58"/>
    <n v="15.85"/>
    <s v="Sweden"/>
    <s v="PD"/>
    <s v="Dead"/>
    <n v="211"/>
    <n v="0"/>
    <n v="0"/>
  </r>
  <r>
    <s v="SVR-U56116"/>
    <n v="18"/>
    <n v="6"/>
    <n v="1954"/>
    <d v="1923-10-06T00:00:00"/>
    <n v="58.9"/>
    <n v="11.9"/>
    <x v="9"/>
    <n v="25"/>
    <n v="8"/>
    <n v="1954"/>
    <d v="1930-12-06T00:00:00"/>
    <n v="58.9"/>
    <n v="11.9"/>
    <s v="Sweden"/>
    <s v="DH"/>
    <s v="Dead"/>
    <n v="68"/>
    <n v="0"/>
    <n v="0"/>
  </r>
  <r>
    <s v="SVR-U56473"/>
    <n v="7"/>
    <n v="6"/>
    <n v="1954"/>
    <d v="1912-10-05T00:00:00"/>
    <n v="65.87"/>
    <n v="24.12"/>
    <x v="9"/>
    <n v="6"/>
    <n v="6"/>
    <n v="1955"/>
    <d v="1911-10-07T00:00:00"/>
    <n v="65.87"/>
    <n v="24.12"/>
    <s v="Sweden"/>
    <s v="AH"/>
    <s v="Dead"/>
    <n v="364"/>
    <n v="0"/>
    <n v="0"/>
  </r>
  <r>
    <s v="SVR-U59389"/>
    <n v="2"/>
    <n v="6"/>
    <n v="1954"/>
    <d v="1907-10-06T00:00:00"/>
    <n v="59.15"/>
    <n v="16.68"/>
    <x v="9"/>
    <n v="9"/>
    <n v="1"/>
    <n v="1955"/>
    <d v="1914-05-09T00:00:00"/>
    <n v="59.15"/>
    <n v="16.68"/>
    <s v="Sweden"/>
    <s v="DH"/>
    <s v="Dead"/>
    <n v="221"/>
    <n v="0"/>
    <n v="0"/>
  </r>
  <r>
    <s v="SVR-U59623"/>
    <n v="5"/>
    <n v="6"/>
    <n v="1954"/>
    <d v="1910-10-06T00:00:00"/>
    <n v="59.12"/>
    <n v="14.37"/>
    <x v="9"/>
    <n v="25"/>
    <n v="6"/>
    <n v="1954"/>
    <d v="1930-10-06T00:00:00"/>
    <n v="59.12"/>
    <n v="14.37"/>
    <s v="Sweden"/>
    <s v="DH"/>
    <s v="Dead"/>
    <n v="20"/>
    <n v="0"/>
    <n v="0"/>
  </r>
  <r>
    <s v="SVR-U61072"/>
    <n v="17"/>
    <n v="6"/>
    <n v="1954"/>
    <d v="1922-10-06T00:00:00"/>
    <n v="61.35"/>
    <n v="16.420000000000002"/>
    <x v="9"/>
    <n v="14"/>
    <n v="5"/>
    <n v="1956"/>
    <d v="1919-09-07T00:00:00"/>
    <n v="61.35"/>
    <n v="16.420000000000002"/>
    <s v="Sweden"/>
    <s v="UU"/>
    <s v="Dead"/>
    <n v="697"/>
    <n v="0"/>
    <n v="0"/>
  </r>
  <r>
    <s v="SVR-U61082"/>
    <n v="23"/>
    <n v="5"/>
    <n v="1954"/>
    <d v="1928-09-04T00:00:00"/>
    <n v="59.33"/>
    <n v="17.920000000000002"/>
    <x v="9"/>
    <n v="27"/>
    <n v="9"/>
    <n v="1955"/>
    <d v="1933-01-06T00:00:00"/>
    <n v="59.33"/>
    <n v="17.93"/>
    <s v="Sweden"/>
    <s v="UU"/>
    <s v="Dead"/>
    <n v="492"/>
    <n v="1"/>
    <n v="91"/>
  </r>
  <r>
    <s v="BLB-3E4676"/>
    <n v="19"/>
    <n v="5"/>
    <n v="1955"/>
    <d v="1924-09-05T00:00:00"/>
    <n v="50.07"/>
    <n v="4.42"/>
    <x v="10"/>
    <n v="30"/>
    <n v="3"/>
    <n v="1956"/>
    <d v="1935-07-08T00:00:00"/>
    <n v="50.07"/>
    <n v="4.42"/>
    <s v="Belgium"/>
    <s v="RH"/>
    <s v="Dead"/>
    <n v="316"/>
    <n v="0"/>
    <n v="0"/>
  </r>
  <r>
    <s v="BLB-3E9209"/>
    <n v="22"/>
    <n v="5"/>
    <n v="1955"/>
    <d v="1927-09-06T00:00:00"/>
    <n v="50.3"/>
    <n v="4.8"/>
    <x v="10"/>
    <n v="23"/>
    <n v="7"/>
    <n v="1955"/>
    <d v="1928-11-05T00:00:00"/>
    <n v="50.25"/>
    <n v="4.8"/>
    <s v="Belgium"/>
    <s v="RH"/>
    <s v="Alive"/>
    <n v="62"/>
    <n v="6"/>
    <n v="181"/>
  </r>
  <r>
    <s v="CZP-E131416"/>
    <n v="20"/>
    <n v="5"/>
    <n v="1955"/>
    <d v="1925-09-06T00:00:00"/>
    <n v="50.03"/>
    <n v="15.47"/>
    <x v="12"/>
    <n v="23"/>
    <n v="5"/>
    <n v="1956"/>
    <d v="1928-09-06T00:00:00"/>
    <n v="50.05"/>
    <n v="15.42"/>
    <s v="Czech Republic"/>
    <s v="DH"/>
    <s v="Dead"/>
    <n v="369"/>
    <n v="5"/>
    <n v="298"/>
  </r>
  <r>
    <s v="DEW-437736"/>
    <n v="22"/>
    <n v="6"/>
    <n v="1955"/>
    <d v="1927-10-07T00:00:00"/>
    <n v="52.5"/>
    <n v="10.8"/>
    <x v="5"/>
    <n v="15"/>
    <n v="3"/>
    <n v="1957"/>
    <d v="1920-07-08T00:00:00"/>
    <n v="52.52"/>
    <n v="10.78"/>
    <s v="Germany"/>
    <s v="UU"/>
    <s v="Dead"/>
    <n v="632"/>
    <n v="3"/>
    <n v="329"/>
  </r>
  <r>
    <s v="GBT-388253"/>
    <n v="15"/>
    <n v="5"/>
    <n v="1955"/>
    <d v="1920-09-05T00:00:00"/>
    <n v="51.55"/>
    <n v="0.23"/>
    <x v="4"/>
    <n v="28"/>
    <n v="5"/>
    <n v="1955"/>
    <d v="1933-09-06T00:00:00"/>
    <n v="51.55"/>
    <n v="0.23"/>
    <s v="UK"/>
    <s v="UU"/>
    <s v="Dead"/>
    <n v="13"/>
    <n v="0"/>
    <n v="0"/>
  </r>
  <r>
    <s v="GBT-394102"/>
    <n v="23"/>
    <n v="5"/>
    <n v="1955"/>
    <d v="1928-09-05T00:00:00"/>
    <n v="52.13"/>
    <n v="0.57000000000000006"/>
    <x v="4"/>
    <n v="23"/>
    <n v="12"/>
    <n v="1957"/>
    <d v="1929-04-09T00:00:00"/>
    <n v="52.1"/>
    <n v="0.42"/>
    <s v="UK"/>
    <s v="DH"/>
    <s v="Dead"/>
    <n v="945"/>
    <n v="11"/>
    <n v="251"/>
  </r>
  <r>
    <s v="NOO-050751"/>
    <n v="3"/>
    <n v="6"/>
    <n v="1955"/>
    <d v="1908-10-06T00:00:00"/>
    <n v="60.12"/>
    <n v="10.28"/>
    <x v="7"/>
    <n v="7"/>
    <n v="7"/>
    <n v="1955"/>
    <d v="1912-11-05T00:00:00"/>
    <n v="60.18"/>
    <n v="10.35"/>
    <s v="Norway"/>
    <s v="DH"/>
    <s v="Dead"/>
    <n v="34"/>
    <n v="9"/>
    <n v="27"/>
  </r>
  <r>
    <s v="NOO-062063"/>
    <n v="29"/>
    <n v="6"/>
    <n v="1955"/>
    <d v="1934-10-07T00:00:00"/>
    <n v="60.17"/>
    <n v="10.25"/>
    <x v="7"/>
    <n v="30"/>
    <n v="4"/>
    <n v="1956"/>
    <d v="1935-08-08T00:00:00"/>
    <n v="60.17"/>
    <n v="10.28"/>
    <s v="Norway"/>
    <s v="AH"/>
    <s v="Dead"/>
    <n v="306"/>
    <n v="2"/>
    <n v="91"/>
  </r>
  <r>
    <s v="NOO-078551"/>
    <n v="8"/>
    <n v="6"/>
    <n v="1955"/>
    <d v="1913-10-07T00:00:00"/>
    <n v="60.78"/>
    <n v="11.13"/>
    <x v="7"/>
    <n v="13"/>
    <n v="3"/>
    <n v="1959"/>
    <d v="1918-07-11T00:00:00"/>
    <n v="60.75"/>
    <n v="11.13"/>
    <s v="Norway"/>
    <s v="AH"/>
    <s v="Dead"/>
    <n v="1374"/>
    <n v="4"/>
    <n v="181"/>
  </r>
  <r>
    <s v="NOO-090452"/>
    <n v="5"/>
    <n v="6"/>
    <n v="1955"/>
    <d v="1910-10-07T00:00:00"/>
    <n v="59.93"/>
    <n v="10.8"/>
    <x v="7"/>
    <n v="15"/>
    <n v="7"/>
    <n v="1955"/>
    <d v="1920-11-05T00:00:00"/>
    <n v="59.93"/>
    <n v="10.8"/>
    <s v="Norway"/>
    <s v="UU"/>
    <s v="Unknown"/>
    <n v="40"/>
    <n v="0"/>
    <n v="0"/>
  </r>
  <r>
    <s v="NOO-090529"/>
    <n v="2"/>
    <n v="6"/>
    <n v="1955"/>
    <d v="1907-10-07T00:00:00"/>
    <n v="59.93"/>
    <n v="10.87"/>
    <x v="7"/>
    <n v="2"/>
    <n v="4"/>
    <n v="1957"/>
    <d v="1907-08-09T00:00:00"/>
    <n v="59.93"/>
    <n v="10.83"/>
    <s v="Norway"/>
    <s v="DH"/>
    <s v="Dead"/>
    <n v="670"/>
    <n v="2"/>
    <n v="270"/>
  </r>
  <r>
    <s v="NOO-090538"/>
    <n v="2"/>
    <n v="6"/>
    <n v="1955"/>
    <d v="1907-10-07T00:00:00"/>
    <n v="59.93"/>
    <n v="10.87"/>
    <x v="7"/>
    <n v="26"/>
    <n v="7"/>
    <n v="1955"/>
    <d v="1931-11-06T00:00:00"/>
    <n v="59.93"/>
    <n v="10.87"/>
    <s v="Norway"/>
    <s v="DH"/>
    <s v="Dead"/>
    <n v="54"/>
    <n v="0"/>
    <n v="0"/>
  </r>
  <r>
    <s v="NOS-519152"/>
    <n v="22"/>
    <n v="6"/>
    <n v="1955"/>
    <d v="1927-10-07T00:00:00"/>
    <n v="60.32"/>
    <n v="5.37"/>
    <x v="7"/>
    <n v="13"/>
    <n v="12"/>
    <n v="1955"/>
    <d v="1919-04-08T00:00:00"/>
    <n v="60.28"/>
    <n v="5.67"/>
    <s v="Norway"/>
    <s v="DH"/>
    <s v="Dead"/>
    <n v="174"/>
    <n v="17"/>
    <n v="103"/>
  </r>
  <r>
    <s v="NOS-608510"/>
    <n v="29"/>
    <n v="6"/>
    <n v="1955"/>
    <d v="1934-10-07T00:00:00"/>
    <n v="58.97"/>
    <n v="5.62"/>
    <x v="7"/>
    <n v="3"/>
    <n v="7"/>
    <n v="1955"/>
    <d v="1908-11-05T00:00:00"/>
    <n v="58.97"/>
    <n v="5.63"/>
    <s v="Norway"/>
    <s v="UU"/>
    <s v="Unknown"/>
    <n v="4"/>
    <n v="1"/>
    <n v="91"/>
  </r>
  <r>
    <s v="SFH-C002910"/>
    <n v="1"/>
    <n v="7"/>
    <n v="1955"/>
    <d v="1906-11-06T00:00:00"/>
    <n v="61.52"/>
    <n v="23.68"/>
    <x v="1"/>
    <n v="28"/>
    <n v="4"/>
    <n v="1956"/>
    <d v="1933-08-08T00:00:00"/>
    <n v="61.5"/>
    <n v="23.67"/>
    <s v="Finland"/>
    <s v="DH"/>
    <s v="Dead"/>
    <n v="302"/>
    <n v="3"/>
    <n v="206"/>
  </r>
  <r>
    <s v="SFH-C040367"/>
    <n v="23"/>
    <n v="6"/>
    <n v="1955"/>
    <d v="1928-10-06T00:00:00"/>
    <n v="60.2"/>
    <n v="24.28"/>
    <x v="1"/>
    <n v="9"/>
    <n v="12"/>
    <n v="1955"/>
    <d v="1915-04-08T00:00:00"/>
    <n v="60.17"/>
    <n v="24.17"/>
    <s v="Finland"/>
    <s v="DH"/>
    <s v="Dead"/>
    <n v="169"/>
    <n v="8"/>
    <n v="241"/>
  </r>
  <r>
    <s v="SFH-C044672"/>
    <n v="20"/>
    <n v="6"/>
    <n v="1955"/>
    <d v="1925-10-07T00:00:00"/>
    <n v="62.7"/>
    <n v="22.7"/>
    <x v="1"/>
    <n v="15"/>
    <n v="7"/>
    <n v="1956"/>
    <d v="1920-11-06T00:00:00"/>
    <n v="62.7"/>
    <n v="22.7"/>
    <s v="Finland"/>
    <s v="PD"/>
    <s v="Dead"/>
    <n v="391"/>
    <n v="0"/>
    <n v="0"/>
  </r>
  <r>
    <s v="SFH-C047573"/>
    <n v="17"/>
    <n v="6"/>
    <n v="1955"/>
    <d v="1922-10-07T00:00:00"/>
    <n v="63.4"/>
    <n v="30"/>
    <x v="1"/>
    <n v="3"/>
    <n v="4"/>
    <n v="1956"/>
    <d v="1908-08-07T00:00:00"/>
    <n v="63.4"/>
    <n v="30"/>
    <s v="Finland"/>
    <s v="DH"/>
    <s v="Dead"/>
    <n v="291"/>
    <n v="0"/>
    <n v="0"/>
  </r>
  <r>
    <s v="SFH-C047577"/>
    <n v="17"/>
    <n v="6"/>
    <n v="1955"/>
    <d v="1922-10-07T00:00:00"/>
    <n v="63.3"/>
    <n v="30"/>
    <x v="1"/>
    <n v="1"/>
    <n v="10"/>
    <n v="1955"/>
    <d v="1907-02-06T00:00:00"/>
    <n v="63.17"/>
    <n v="30"/>
    <s v="Finland"/>
    <s v="DH"/>
    <s v="Dead"/>
    <n v="106"/>
    <n v="15"/>
    <n v="181"/>
  </r>
  <r>
    <s v="SFH-C047804"/>
    <n v="22"/>
    <n v="6"/>
    <n v="1955"/>
    <d v="1927-10-07T00:00:00"/>
    <n v="61.3"/>
    <n v="22.7"/>
    <x v="1"/>
    <n v="19"/>
    <n v="6"/>
    <n v="1957"/>
    <d v="1924-10-08T00:00:00"/>
    <n v="61.3"/>
    <n v="22.7"/>
    <s v="Finland"/>
    <s v="UU"/>
    <s v="Dead"/>
    <n v="728"/>
    <n v="0"/>
    <n v="0"/>
  </r>
  <r>
    <s v="SFH-C048001"/>
    <n v="20"/>
    <n v="6"/>
    <n v="1955"/>
    <d v="1925-10-07T00:00:00"/>
    <n v="61.5"/>
    <n v="21.6"/>
    <x v="1"/>
    <n v="16"/>
    <n v="9"/>
    <n v="1955"/>
    <d v="1922-01-07T00:00:00"/>
    <n v="61.5"/>
    <n v="21.6"/>
    <s v="Finland"/>
    <s v="DH"/>
    <s v="Dead"/>
    <n v="88"/>
    <n v="0"/>
    <n v="0"/>
  </r>
  <r>
    <s v="SFH-C048002"/>
    <n v="20"/>
    <n v="6"/>
    <n v="1955"/>
    <d v="1925-10-07T00:00:00"/>
    <n v="61.5"/>
    <n v="21.6"/>
    <x v="1"/>
    <n v="13"/>
    <n v="11"/>
    <n v="1955"/>
    <d v="1919-03-09T00:00:00"/>
    <n v="61.5"/>
    <n v="21.6"/>
    <s v="Finland"/>
    <s v="DH"/>
    <s v="Dead"/>
    <n v="146"/>
    <n v="0"/>
    <n v="0"/>
  </r>
  <r>
    <s v="SFH-C048404"/>
    <n v="21"/>
    <n v="6"/>
    <n v="1955"/>
    <d v="1926-10-07T00:00:00"/>
    <n v="62.3"/>
    <n v="21.4"/>
    <x v="1"/>
    <n v="11"/>
    <n v="6"/>
    <n v="1956"/>
    <d v="1916-10-07T00:00:00"/>
    <n v="62.17"/>
    <n v="21.33"/>
    <s v="Finland"/>
    <s v="UU"/>
    <s v="Dead"/>
    <n v="356"/>
    <n v="16"/>
    <n v="194"/>
  </r>
  <r>
    <s v="SFH-C050106"/>
    <n v="28"/>
    <n v="5"/>
    <n v="1955"/>
    <d v="1933-09-06T00:00:00"/>
    <n v="60.3"/>
    <n v="25"/>
    <x v="1"/>
    <n v="19"/>
    <n v="8"/>
    <n v="1955"/>
    <d v="1924-12-06T00:00:00"/>
    <n v="60.3"/>
    <n v="25"/>
    <s v="Finland"/>
    <s v="UU"/>
    <s v="Dead"/>
    <n v="83"/>
    <n v="0"/>
    <n v="0"/>
  </r>
  <r>
    <s v="SVR-U33398"/>
    <n v="18"/>
    <n v="6"/>
    <n v="1955"/>
    <d v="1923-10-07T00:00:00"/>
    <n v="63.32"/>
    <n v="14.83"/>
    <x v="9"/>
    <n v="12"/>
    <n v="11"/>
    <n v="1956"/>
    <d v="1918-03-10T00:00:00"/>
    <n v="63.3"/>
    <n v="14.87"/>
    <s v="Sweden"/>
    <s v="UU"/>
    <s v="Dead"/>
    <n v="513"/>
    <n v="3"/>
    <n v="139"/>
  </r>
  <r>
    <s v="SVR-U54331"/>
    <n v="6"/>
    <n v="6"/>
    <n v="1955"/>
    <d v="1911-10-07T00:00:00"/>
    <n v="57.07"/>
    <n v="13.85"/>
    <x v="9"/>
    <n v="21"/>
    <n v="12"/>
    <n v="1955"/>
    <d v="1927-04-08T00:00:00"/>
    <n v="57.12"/>
    <n v="13.68"/>
    <s v="Sweden"/>
    <s v="DH"/>
    <s v="Dead"/>
    <n v="198"/>
    <n v="12"/>
    <n v="299"/>
  </r>
  <r>
    <s v="SVR-U56246"/>
    <n v="27"/>
    <n v="6"/>
    <n v="1955"/>
    <d v="1932-10-06T00:00:00"/>
    <n v="59.33"/>
    <n v="17.920000000000002"/>
    <x v="9"/>
    <n v="27"/>
    <n v="9"/>
    <n v="1955"/>
    <d v="1933-01-06T00:00:00"/>
    <n v="59.35"/>
    <n v="17.899999999999999"/>
    <s v="Sweden"/>
    <s v="DH"/>
    <s v="Dead"/>
    <n v="92"/>
    <n v="3"/>
    <n v="333"/>
  </r>
  <r>
    <s v="SVR-U56247"/>
    <n v="27"/>
    <n v="6"/>
    <n v="1955"/>
    <d v="1932-10-06T00:00:00"/>
    <n v="59.33"/>
    <n v="17.920000000000002"/>
    <x v="9"/>
    <n v="22"/>
    <n v="8"/>
    <n v="1955"/>
    <d v="1927-12-07T00:00:00"/>
    <n v="59.33"/>
    <n v="17.920000000000002"/>
    <s v="Sweden"/>
    <s v="UU"/>
    <s v="Dead"/>
    <n v="56"/>
    <n v="0"/>
    <n v="0"/>
  </r>
  <r>
    <s v="SVR-U56467"/>
    <n v="16"/>
    <n v="5"/>
    <n v="1955"/>
    <d v="1921-09-06T00:00:00"/>
    <n v="56.17"/>
    <n v="12.85"/>
    <x v="9"/>
    <n v="5"/>
    <n v="5"/>
    <n v="1956"/>
    <d v="1910-09-07T00:00:00"/>
    <n v="56.22"/>
    <n v="12.8"/>
    <s v="Sweden"/>
    <s v="UU"/>
    <s v="Dead"/>
    <n v="355"/>
    <n v="7"/>
    <n v="331"/>
  </r>
  <r>
    <s v="SVR-U57068"/>
    <n v="2"/>
    <n v="6"/>
    <n v="1955"/>
    <d v="1907-10-07T00:00:00"/>
    <n v="57.85"/>
    <n v="12.02"/>
    <x v="9"/>
    <n v="27"/>
    <n v="6"/>
    <n v="1957"/>
    <d v="1932-10-08T00:00:00"/>
    <n v="57.85"/>
    <n v="12.02"/>
    <s v="Sweden"/>
    <s v="DH"/>
    <s v="Dead"/>
    <n v="756"/>
    <n v="0"/>
    <n v="0"/>
  </r>
  <r>
    <s v="SVR-U57071"/>
    <n v="2"/>
    <n v="6"/>
    <n v="1955"/>
    <d v="1907-10-07T00:00:00"/>
    <n v="57.85"/>
    <n v="12.02"/>
    <x v="9"/>
    <n v="28"/>
    <n v="12"/>
    <n v="1955"/>
    <d v="1934-04-08T00:00:00"/>
    <n v="57.85"/>
    <n v="12.02"/>
    <s v="Sweden"/>
    <s v="DH"/>
    <s v="Dead"/>
    <n v="209"/>
    <n v="0"/>
    <n v="0"/>
  </r>
  <r>
    <s v="SVR-U60610"/>
    <n v="11"/>
    <n v="7"/>
    <n v="1955"/>
    <d v="1916-11-05T00:00:00"/>
    <n v="59.28"/>
    <n v="18.05"/>
    <x v="9"/>
    <n v="23"/>
    <n v="7"/>
    <n v="1955"/>
    <d v="1928-11-05T00:00:00"/>
    <n v="59.27"/>
    <n v="18.07"/>
    <s v="Sweden"/>
    <s v="ND"/>
    <s v="Alive"/>
    <n v="12"/>
    <n v="3"/>
    <n v="153"/>
  </r>
  <r>
    <s v="SVR-U62688"/>
    <n v="11"/>
    <n v="6"/>
    <n v="1955"/>
    <d v="1916-10-06T00:00:00"/>
    <n v="65.87"/>
    <n v="24.12"/>
    <x v="9"/>
    <n v="20"/>
    <n v="2"/>
    <n v="1956"/>
    <d v="1925-06-09T00:00:00"/>
    <n v="65.849999999999994"/>
    <n v="24.15"/>
    <s v="Finland"/>
    <s v="DH"/>
    <s v="Dead"/>
    <n v="254"/>
    <n v="3"/>
    <n v="141"/>
  </r>
  <r>
    <s v="SVR-U62689"/>
    <n v="5"/>
    <n v="6"/>
    <n v="1955"/>
    <d v="1910-10-07T00:00:00"/>
    <n v="65.87"/>
    <n v="24.12"/>
    <x v="9"/>
    <n v="9"/>
    <n v="11"/>
    <n v="1955"/>
    <d v="1915-03-09T00:00:00"/>
    <n v="65.87"/>
    <n v="24.12"/>
    <s v="Sweden"/>
    <s v="DH"/>
    <s v="Dead"/>
    <n v="157"/>
    <n v="0"/>
    <n v="0"/>
  </r>
  <r>
    <s v="SVR-U67252"/>
    <n v="3"/>
    <n v="7"/>
    <n v="1955"/>
    <d v="1908-11-05T00:00:00"/>
    <n v="56.9"/>
    <n v="12.57"/>
    <x v="9"/>
    <n v="4"/>
    <n v="5"/>
    <n v="1956"/>
    <d v="1909-09-07T00:00:00"/>
    <n v="56.85"/>
    <n v="12.65"/>
    <s v="Sweden"/>
    <s v="UU"/>
    <s v="Dead"/>
    <n v="306"/>
    <n v="8"/>
    <n v="138"/>
  </r>
  <r>
    <s v="SVR-U67254"/>
    <n v="3"/>
    <n v="7"/>
    <n v="1955"/>
    <d v="1908-11-05T00:00:00"/>
    <n v="56.9"/>
    <n v="12.57"/>
    <x v="9"/>
    <n v="22"/>
    <n v="4"/>
    <n v="1956"/>
    <d v="1927-08-08T00:00:00"/>
    <n v="56.43"/>
    <n v="13.32"/>
    <s v="Sweden"/>
    <s v="AH"/>
    <s v="Dead"/>
    <n v="294"/>
    <n v="70"/>
    <n v="139"/>
  </r>
  <r>
    <s v="BLB-3E6782"/>
    <n v="14"/>
    <n v="5"/>
    <n v="1956"/>
    <d v="1919-09-07T00:00:00"/>
    <n v="50.6"/>
    <n v="5.6"/>
    <x v="10"/>
    <n v="20"/>
    <n v="10"/>
    <n v="1956"/>
    <d v="1926-02-07T00:00:00"/>
    <n v="50.6"/>
    <n v="6"/>
    <s v="Belgium"/>
    <s v="HH"/>
    <s v="Dead"/>
    <n v="159"/>
    <n v="29"/>
    <n v="91"/>
  </r>
  <r>
    <s v="BLB-3E7363"/>
    <n v="10"/>
    <n v="6"/>
    <n v="1956"/>
    <d v="1915-10-08T00:00:00"/>
    <n v="51.2"/>
    <n v="5.3"/>
    <x v="10"/>
    <n v="15"/>
    <n v="9"/>
    <n v="1958"/>
    <d v="1921-01-09T00:00:00"/>
    <n v="51.1"/>
    <n v="5.3"/>
    <s v="Belgium"/>
    <s v="DH"/>
    <s v="Dead"/>
    <n v="827"/>
    <n v="12"/>
    <n v="181"/>
  </r>
  <r>
    <s v="BLB-4E923"/>
    <n v="7"/>
    <n v="7"/>
    <n v="1956"/>
    <d v="1912-11-06T00:00:00"/>
    <n v="51.35"/>
    <n v="4.6500000000000004"/>
    <x v="10"/>
    <n v="9"/>
    <n v="9"/>
    <n v="1956"/>
    <d v="1915-01-08T00:00:00"/>
    <n v="51.35"/>
    <n v="4.6500000000000004"/>
    <s v="Belgium"/>
    <s v="DH"/>
    <s v="Dead"/>
    <n v="64"/>
    <n v="0"/>
    <n v="0"/>
  </r>
  <r>
    <s v="CZP-E113271"/>
    <n v="23"/>
    <n v="5"/>
    <n v="1956"/>
    <d v="1928-09-06T00:00:00"/>
    <n v="49.83"/>
    <n v="13.9"/>
    <x v="12"/>
    <n v="14"/>
    <n v="12"/>
    <n v="1956"/>
    <d v="1920-04-08T00:00:00"/>
    <n v="49.83"/>
    <n v="13.9"/>
    <s v="Czech Republic"/>
    <s v="UU"/>
    <s v="Dead"/>
    <n v="205"/>
    <n v="0"/>
    <n v="0"/>
  </r>
  <r>
    <s v="CZP-E113276"/>
    <n v="23"/>
    <n v="5"/>
    <n v="1956"/>
    <d v="1928-09-06T00:00:00"/>
    <n v="49.85"/>
    <n v="13.87"/>
    <x v="12"/>
    <n v="25"/>
    <n v="12"/>
    <n v="1961"/>
    <d v="1931-04-14T00:00:00"/>
    <n v="49.85"/>
    <n v="13.87"/>
    <s v="Czech Republic"/>
    <s v="UU"/>
    <s v="Dead"/>
    <n v="2042"/>
    <n v="0"/>
    <n v="0"/>
  </r>
  <r>
    <s v="CZP-E131386"/>
    <n v="26"/>
    <n v="5"/>
    <n v="1956"/>
    <d v="1931-09-07T00:00:00"/>
    <n v="50.1"/>
    <n v="15.6"/>
    <x v="12"/>
    <n v="12"/>
    <n v="3"/>
    <n v="1957"/>
    <d v="1917-07-09T00:00:00"/>
    <n v="50.1"/>
    <n v="15.6"/>
    <s v="Czech Republic"/>
    <s v="DH"/>
    <s v="Dead"/>
    <n v="290"/>
    <n v="0"/>
    <n v="0"/>
  </r>
  <r>
    <s v="CZP-E131880"/>
    <n v="19"/>
    <n v="6"/>
    <n v="1956"/>
    <d v="1924-10-07T00:00:00"/>
    <n v="49.87"/>
    <n v="15.48"/>
    <x v="12"/>
    <n v="1"/>
    <n v="10"/>
    <n v="1956"/>
    <d v="1907-02-07T00:00:00"/>
    <n v="49.87"/>
    <n v="15.48"/>
    <s v="Czech Republic"/>
    <s v="DH"/>
    <s v="Dead"/>
    <n v="104"/>
    <n v="0"/>
    <n v="0"/>
  </r>
  <r>
    <s v="DER-E1736"/>
    <n v="23"/>
    <n v="5"/>
    <n v="1956"/>
    <d v="1928-09-06T00:00:00"/>
    <n v="49.4"/>
    <n v="8.5500000000000007"/>
    <x v="5"/>
    <n v="17"/>
    <n v="6"/>
    <n v="1956"/>
    <d v="1922-10-08T00:00:00"/>
    <n v="49.38"/>
    <n v="8.57"/>
    <s v="Germany"/>
    <s v="DH"/>
    <s v="Dead"/>
    <n v="25"/>
    <n v="3"/>
    <n v="147"/>
  </r>
  <r>
    <s v="DER-E1739"/>
    <n v="23"/>
    <n v="5"/>
    <n v="1956"/>
    <d v="1928-09-06T00:00:00"/>
    <n v="49.4"/>
    <n v="8.5500000000000007"/>
    <x v="5"/>
    <n v="17"/>
    <n v="6"/>
    <n v="1956"/>
    <d v="1922-10-08T00:00:00"/>
    <n v="49.38"/>
    <n v="8.57"/>
    <s v="Germany"/>
    <s v="DH"/>
    <s v="Dead"/>
    <n v="25"/>
    <n v="3"/>
    <n v="147"/>
  </r>
  <r>
    <s v="DEW-5048157"/>
    <n v="9"/>
    <n v="6"/>
    <n v="1956"/>
    <d v="1914-10-08T00:00:00"/>
    <n v="52.33"/>
    <n v="10.68"/>
    <x v="5"/>
    <n v="4"/>
    <n v="8"/>
    <n v="1956"/>
    <d v="1909-12-08T00:00:00"/>
    <n v="52.35"/>
    <n v="10.7"/>
    <s v="Germany"/>
    <s v="UU"/>
    <s v="Unknown"/>
    <n v="56"/>
    <n v="3"/>
    <n v="32"/>
  </r>
  <r>
    <s v="GBT-3000749"/>
    <n v="22"/>
    <n v="5"/>
    <n v="1956"/>
    <d v="1927-09-07T00:00:00"/>
    <n v="53.82"/>
    <n v="-2.13"/>
    <x v="4"/>
    <n v="26"/>
    <n v="11"/>
    <n v="1956"/>
    <d v="1932-03-09T00:00:00"/>
    <n v="53.82"/>
    <n v="-2.17"/>
    <s v="UK"/>
    <s v="UU"/>
    <s v="Dead"/>
    <n v="188"/>
    <n v="3"/>
    <n v="270"/>
  </r>
  <r>
    <s v="GBT-3004764"/>
    <n v="9"/>
    <n v="6"/>
    <n v="1956"/>
    <d v="1914-10-08T00:00:00"/>
    <n v="51.82"/>
    <n v="-0.35"/>
    <x v="4"/>
    <n v="14"/>
    <n v="8"/>
    <n v="1956"/>
    <d v="1919-12-08T00:00:00"/>
    <n v="51.82"/>
    <n v="-0.35"/>
    <s v="UK"/>
    <s v="DH"/>
    <s v="Dead"/>
    <n v="66"/>
    <n v="0"/>
    <n v="0"/>
  </r>
  <r>
    <s v="GBT-3010090"/>
    <n v="6"/>
    <n v="7"/>
    <n v="1956"/>
    <d v="1911-11-07T00:00:00"/>
    <n v="55.2"/>
    <n v="-3.92"/>
    <x v="4"/>
    <n v="5"/>
    <n v="5"/>
    <n v="1962"/>
    <d v="1910-09-13T00:00:00"/>
    <n v="55.2"/>
    <n v="-3.92"/>
    <s v="UK"/>
    <s v="DH"/>
    <s v="Dead"/>
    <n v="2129"/>
    <n v="0"/>
    <n v="0"/>
  </r>
  <r>
    <s v="GBT-3010854"/>
    <n v="5"/>
    <n v="6"/>
    <n v="1956"/>
    <d v="1910-10-08T00:00:00"/>
    <n v="50.92"/>
    <n v="-0.98"/>
    <x v="4"/>
    <n v="14"/>
    <n v="7"/>
    <n v="1963"/>
    <d v="1919-11-14T00:00:00"/>
    <n v="50.95"/>
    <n v="-0.92"/>
    <s v="UK"/>
    <s v="DH"/>
    <s v="Dead"/>
    <n v="2595"/>
    <n v="6"/>
    <n v="309"/>
  </r>
  <r>
    <s v="GBT-3013115"/>
    <n v="30"/>
    <n v="6"/>
    <n v="1956"/>
    <d v="1935-10-08T00:00:00"/>
    <n v="51.78"/>
    <n v="-1.32"/>
    <x v="4"/>
    <n v="12"/>
    <n v="1"/>
    <n v="1962"/>
    <d v="1917-05-15T00:00:00"/>
    <n v="51.78"/>
    <n v="-1.32"/>
    <s v="UK"/>
    <s v="UU"/>
    <s v="Dead"/>
    <n v="2022"/>
    <n v="0"/>
    <n v="0"/>
  </r>
  <r>
    <s v="GBT-3014107"/>
    <n v="23"/>
    <n v="5"/>
    <n v="1956"/>
    <d v="1928-09-06T00:00:00"/>
    <n v="54.52"/>
    <n v="-6.05"/>
    <x v="4"/>
    <n v="10"/>
    <n v="1"/>
    <n v="1957"/>
    <d v="1915-05-11T00:00:00"/>
    <n v="54.52"/>
    <n v="-6.05"/>
    <s v="UK"/>
    <s v="UU"/>
    <s v="Dead"/>
    <n v="232"/>
    <n v="0"/>
    <n v="0"/>
  </r>
  <r>
    <s v="GBT-351780"/>
    <n v="26"/>
    <n v="5"/>
    <n v="1956"/>
    <d v="1931-09-07T00:00:00"/>
    <n v="51.65"/>
    <n v="-0.73"/>
    <x v="4"/>
    <n v="4"/>
    <n v="11"/>
    <n v="1956"/>
    <d v="1910-03-10T00:00:00"/>
    <n v="51.67"/>
    <n v="-0.77"/>
    <s v="UK"/>
    <s v="DH"/>
    <s v="Dead"/>
    <n v="162"/>
    <n v="3"/>
    <n v="309"/>
  </r>
  <r>
    <s v="NOO-062538"/>
    <n v="1"/>
    <n v="6"/>
    <n v="1956"/>
    <d v="1906-10-08T00:00:00"/>
    <n v="59.67"/>
    <n v="10.77"/>
    <x v="7"/>
    <n v="20"/>
    <n v="6"/>
    <n v="1956"/>
    <d v="1925-10-08T00:00:00"/>
    <n v="59.67"/>
    <n v="10.77"/>
    <s v="Norway"/>
    <s v="DH"/>
    <s v="Dead"/>
    <n v="19"/>
    <n v="0"/>
    <n v="0"/>
  </r>
  <r>
    <s v="NOO-062539"/>
    <n v="1"/>
    <n v="6"/>
    <n v="1956"/>
    <d v="1906-10-08T00:00:00"/>
    <n v="59.67"/>
    <n v="10.77"/>
    <x v="7"/>
    <n v="2"/>
    <n v="7"/>
    <n v="1956"/>
    <d v="1907-11-07T00:00:00"/>
    <n v="59.67"/>
    <n v="10.77"/>
    <s v="Norway"/>
    <s v="AH"/>
    <s v="Dead"/>
    <n v="31"/>
    <n v="0"/>
    <n v="0"/>
  </r>
  <r>
    <s v="NOO-078670"/>
    <n v="29"/>
    <n v="5"/>
    <n v="1956"/>
    <d v="1934-09-07T00:00:00"/>
    <n v="59.13"/>
    <n v="11.38"/>
    <x v="7"/>
    <n v="6"/>
    <n v="8"/>
    <n v="1956"/>
    <d v="1911-12-08T00:00:00"/>
    <n v="59.13"/>
    <n v="11.38"/>
    <s v="Norway"/>
    <s v="DH"/>
    <s v="Dead"/>
    <n v="69"/>
    <n v="0"/>
    <n v="0"/>
  </r>
  <r>
    <s v="NOO-090306"/>
    <n v="4"/>
    <n v="8"/>
    <n v="1956"/>
    <d v="1909-12-08T00:00:00"/>
    <n v="64.25"/>
    <n v="12.5"/>
    <x v="7"/>
    <n v="23"/>
    <n v="9"/>
    <n v="1956"/>
    <d v="1929-01-07T00:00:00"/>
    <n v="64.17"/>
    <n v="12.48"/>
    <s v="Norway"/>
    <s v="DH"/>
    <s v="Dead"/>
    <n v="50"/>
    <n v="10"/>
    <n v="185"/>
  </r>
  <r>
    <s v="NOO-20151"/>
    <n v="9"/>
    <n v="6"/>
    <n v="1956"/>
    <d v="1914-10-08T00:00:00"/>
    <n v="59.12"/>
    <n v="11.38"/>
    <x v="7"/>
    <n v="13"/>
    <n v="8"/>
    <n v="1956"/>
    <d v="1918-12-08T00:00:00"/>
    <n v="59.12"/>
    <n v="11.38"/>
    <s v="Norway"/>
    <s v="DH"/>
    <s v="Dead"/>
    <n v="65"/>
    <n v="0"/>
    <n v="0"/>
  </r>
  <r>
    <s v="NOS-508619B"/>
    <n v="7"/>
    <n v="6"/>
    <n v="1956"/>
    <d v="1912-10-07T00:00:00"/>
    <n v="58.17"/>
    <n v="7.75"/>
    <x v="7"/>
    <n v="25"/>
    <n v="7"/>
    <n v="1956"/>
    <d v="1930-11-07T00:00:00"/>
    <n v="58.17"/>
    <n v="7.75"/>
    <s v="Norway"/>
    <s v="DH"/>
    <s v="Dead"/>
    <n v="48"/>
    <n v="0"/>
    <n v="0"/>
  </r>
  <r>
    <s v="NOS-510205"/>
    <n v="26"/>
    <n v="5"/>
    <n v="1956"/>
    <d v="1931-09-07T00:00:00"/>
    <n v="59.27"/>
    <n v="10.42"/>
    <x v="7"/>
    <n v="26"/>
    <n v="10"/>
    <n v="1956"/>
    <d v="1932-02-07T00:00:00"/>
    <n v="59.23"/>
    <n v="10.45"/>
    <s v="Norway"/>
    <s v="DH"/>
    <s v="Dead"/>
    <n v="153"/>
    <n v="5"/>
    <n v="153"/>
  </r>
  <r>
    <s v="NOS-510207"/>
    <n v="26"/>
    <n v="5"/>
    <n v="1956"/>
    <d v="1931-09-07T00:00:00"/>
    <n v="59.27"/>
    <n v="10.42"/>
    <x v="7"/>
    <n v="10"/>
    <n v="7"/>
    <n v="1956"/>
    <d v="1915-11-07T00:00:00"/>
    <n v="59.27"/>
    <n v="10.42"/>
    <s v="Norway"/>
    <s v="DH"/>
    <s v="Dead"/>
    <n v="45"/>
    <n v="0"/>
    <n v="0"/>
  </r>
  <r>
    <s v="NOS-510208"/>
    <n v="26"/>
    <n v="5"/>
    <n v="1956"/>
    <d v="1931-09-07T00:00:00"/>
    <n v="59.27"/>
    <n v="10.42"/>
    <x v="7"/>
    <n v="10"/>
    <n v="7"/>
    <n v="1956"/>
    <d v="1915-11-07T00:00:00"/>
    <n v="59.27"/>
    <n v="10.42"/>
    <s v="Norway"/>
    <s v="DH"/>
    <s v="Dead"/>
    <n v="45"/>
    <n v="0"/>
    <n v="0"/>
  </r>
  <r>
    <s v="NOS-511617"/>
    <n v="2"/>
    <n v="6"/>
    <n v="1956"/>
    <d v="1907-10-08T00:00:00"/>
    <n v="62.15"/>
    <n v="6.07"/>
    <x v="7"/>
    <n v="10"/>
    <n v="11"/>
    <n v="1956"/>
    <d v="1916-03-09T00:00:00"/>
    <n v="62.08"/>
    <n v="6.32"/>
    <s v="Norway"/>
    <s v="DH"/>
    <s v="Dead"/>
    <n v="161"/>
    <n v="15"/>
    <n v="120"/>
  </r>
  <r>
    <s v="NOS-511619"/>
    <n v="2"/>
    <n v="6"/>
    <n v="1956"/>
    <d v="1907-10-08T00:00:00"/>
    <n v="62.15"/>
    <n v="6.07"/>
    <x v="7"/>
    <n v="20"/>
    <n v="3"/>
    <n v="1957"/>
    <d v="1925-07-09T00:00:00"/>
    <n v="62.18"/>
    <n v="6.15"/>
    <s v="Norway"/>
    <s v="DH"/>
    <s v="Dead"/>
    <n v="291"/>
    <n v="6"/>
    <n v="50"/>
  </r>
  <r>
    <s v="NOS-511626"/>
    <n v="5"/>
    <n v="6"/>
    <n v="1956"/>
    <d v="1910-10-08T00:00:00"/>
    <n v="62.12"/>
    <n v="6.03"/>
    <x v="7"/>
    <n v="9"/>
    <n v="2"/>
    <n v="1957"/>
    <d v="1914-06-11T00:00:00"/>
    <n v="62.12"/>
    <n v="6.03"/>
    <s v="Norway"/>
    <s v="PD"/>
    <s v="Dead"/>
    <n v="249"/>
    <n v="0"/>
    <n v="0"/>
  </r>
  <r>
    <s v="NOS-514348"/>
    <n v="22"/>
    <n v="6"/>
    <n v="1956"/>
    <d v="1927-10-08T00:00:00"/>
    <n v="58.72"/>
    <n v="5.58"/>
    <x v="7"/>
    <n v="29"/>
    <n v="10"/>
    <n v="1961"/>
    <d v="1935-02-12T00:00:00"/>
    <n v="58.72"/>
    <n v="5.53"/>
    <s v="Norway"/>
    <s v="DH"/>
    <s v="Dead"/>
    <n v="1955"/>
    <n v="3"/>
    <n v="270"/>
  </r>
  <r>
    <s v="NOS-517137"/>
    <n v="3"/>
    <n v="7"/>
    <n v="1956"/>
    <d v="1908-11-06T00:00:00"/>
    <n v="62.15"/>
    <n v="6.07"/>
    <x v="7"/>
    <n v="26"/>
    <n v="6"/>
    <n v="1957"/>
    <d v="1931-10-09T00:00:00"/>
    <n v="62.15"/>
    <n v="6.07"/>
    <s v="Norway"/>
    <s v="RH"/>
    <s v="Alive"/>
    <n v="358"/>
    <n v="0"/>
    <n v="0"/>
  </r>
  <r>
    <s v="NOS-617082"/>
    <n v="16"/>
    <n v="6"/>
    <n v="1956"/>
    <d v="1921-10-08T00:00:00"/>
    <n v="58.4"/>
    <n v="6.43"/>
    <x v="7"/>
    <n v="14"/>
    <n v="10"/>
    <n v="1956"/>
    <d v="1920-02-07T00:00:00"/>
    <n v="58.4"/>
    <n v="6.43"/>
    <s v="Norway"/>
    <s v="DH"/>
    <s v="Dead"/>
    <n v="120"/>
    <n v="0"/>
    <n v="0"/>
  </r>
  <r>
    <s v="SFH-C046178"/>
    <n v="2"/>
    <n v="6"/>
    <n v="1956"/>
    <d v="1907-10-08T00:00:00"/>
    <n v="61.4"/>
    <n v="23"/>
    <x v="1"/>
    <n v="27"/>
    <n v="6"/>
    <n v="1956"/>
    <d v="1932-10-07T00:00:00"/>
    <n v="61.33"/>
    <n v="23"/>
    <s v="Finland"/>
    <s v="UU"/>
    <s v="Dead"/>
    <n v="25"/>
    <n v="8"/>
    <n v="181"/>
  </r>
  <r>
    <s v="SFH-C047070"/>
    <n v="10"/>
    <n v="6"/>
    <n v="1956"/>
    <d v="1915-10-08T00:00:00"/>
    <n v="61.3"/>
    <n v="29.1"/>
    <x v="1"/>
    <n v="14"/>
    <n v="8"/>
    <n v="1956"/>
    <d v="1919-12-08T00:00:00"/>
    <n v="61.17"/>
    <n v="29"/>
    <s v="Finland"/>
    <s v="DH"/>
    <s v="Dead"/>
    <n v="65"/>
    <n v="16"/>
    <n v="200"/>
  </r>
  <r>
    <s v="SFH-C047071"/>
    <n v="10"/>
    <n v="6"/>
    <n v="1956"/>
    <d v="1915-10-08T00:00:00"/>
    <n v="61.3"/>
    <n v="29.1"/>
    <x v="1"/>
    <n v="10"/>
    <n v="12"/>
    <n v="1957"/>
    <d v="1916-04-09T00:00:00"/>
    <n v="61"/>
    <n v="29"/>
    <s v="Russia"/>
    <s v="UU"/>
    <s v="Dead"/>
    <n v="548"/>
    <n v="34"/>
    <n v="190"/>
  </r>
  <r>
    <s v="SFH-C047072"/>
    <n v="10"/>
    <n v="6"/>
    <n v="1956"/>
    <d v="1915-10-08T00:00:00"/>
    <n v="61.3"/>
    <n v="29.1"/>
    <x v="1"/>
    <n v="6"/>
    <n v="7"/>
    <n v="1956"/>
    <d v="1911-11-07T00:00:00"/>
    <n v="61.3"/>
    <n v="29.1"/>
    <s v="Finland"/>
    <s v="DH"/>
    <s v="Dead"/>
    <n v="26"/>
    <n v="0"/>
    <n v="0"/>
  </r>
  <r>
    <s v="SFH-C047075"/>
    <n v="10"/>
    <n v="6"/>
    <n v="1956"/>
    <d v="1915-10-08T00:00:00"/>
    <n v="61.3"/>
    <n v="29.1"/>
    <x v="1"/>
    <n v="6"/>
    <n v="7"/>
    <n v="1956"/>
    <d v="1911-11-07T00:00:00"/>
    <n v="61.3"/>
    <n v="29.1"/>
    <s v="Finland"/>
    <s v="DH"/>
    <s v="Dead"/>
    <n v="26"/>
    <n v="0"/>
    <n v="0"/>
  </r>
  <r>
    <s v="SFH-C047822"/>
    <n v="3"/>
    <n v="6"/>
    <n v="1956"/>
    <d v="1908-10-07T00:00:00"/>
    <n v="61.2"/>
    <n v="22.7"/>
    <x v="1"/>
    <n v="4"/>
    <n v="2"/>
    <n v="1957"/>
    <d v="1909-06-10T00:00:00"/>
    <n v="61.17"/>
    <n v="22.67"/>
    <s v="Finland"/>
    <s v="DH"/>
    <s v="Dead"/>
    <n v="246"/>
    <n v="5"/>
    <n v="206"/>
  </r>
  <r>
    <s v="SFH-C048330"/>
    <n v="23"/>
    <n v="6"/>
    <n v="1956"/>
    <d v="1928-10-07T00:00:00"/>
    <n v="66.3"/>
    <n v="26.9"/>
    <x v="1"/>
    <n v="3"/>
    <n v="11"/>
    <n v="1956"/>
    <d v="1909-03-09T00:00:00"/>
    <n v="66.3"/>
    <n v="26.9"/>
    <s v="Finland"/>
    <s v="DH"/>
    <s v="Dead"/>
    <n v="133"/>
    <n v="0"/>
    <n v="0"/>
  </r>
  <r>
    <s v="SFH-C050484"/>
    <n v="29"/>
    <n v="6"/>
    <n v="1956"/>
    <d v="1934-10-08T00:00:00"/>
    <n v="62.3"/>
    <n v="21.5"/>
    <x v="1"/>
    <n v="21"/>
    <n v="9"/>
    <n v="1956"/>
    <d v="1927-01-08T00:00:00"/>
    <n v="62.3"/>
    <n v="21.5"/>
    <s v="Finland"/>
    <s v="UU"/>
    <s v="Dead"/>
    <n v="84"/>
    <n v="0"/>
    <n v="0"/>
  </r>
  <r>
    <s v="SFH-C051666"/>
    <n v="27"/>
    <n v="6"/>
    <n v="1956"/>
    <d v="1932-10-07T00:00:00"/>
    <n v="60.2"/>
    <n v="24.8"/>
    <x v="1"/>
    <n v="15"/>
    <n v="12"/>
    <n v="1956"/>
    <d v="1921-04-08T00:00:00"/>
    <n v="60.17"/>
    <n v="24.67"/>
    <s v="Finland"/>
    <s v="DH"/>
    <s v="Dead"/>
    <n v="171"/>
    <n v="9"/>
    <n v="244"/>
  </r>
  <r>
    <s v="SFH-C052485"/>
    <n v="28"/>
    <n v="6"/>
    <n v="1956"/>
    <d v="1933-10-08T00:00:00"/>
    <n v="61.6"/>
    <n v="21.7"/>
    <x v="1"/>
    <n v="15"/>
    <n v="9"/>
    <n v="1960"/>
    <d v="1921-01-11T00:00:00"/>
    <n v="61.5"/>
    <n v="21.67"/>
    <s v="Finland"/>
    <s v="DH"/>
    <s v="Dead"/>
    <n v="1540"/>
    <n v="12"/>
    <n v="190"/>
  </r>
  <r>
    <s v="SFH-C053026"/>
    <n v="12"/>
    <n v="6"/>
    <n v="1956"/>
    <d v="1917-10-08T00:00:00"/>
    <n v="61.4"/>
    <n v="23"/>
    <x v="1"/>
    <n v="1"/>
    <n v="6"/>
    <n v="1957"/>
    <d v="1906-10-09T00:00:00"/>
    <n v="61.6"/>
    <n v="23.2"/>
    <s v="Finland"/>
    <s v="UU"/>
    <s v="Dead"/>
    <n v="354"/>
    <n v="25"/>
    <n v="26"/>
  </r>
  <r>
    <s v="SFH-C053192"/>
    <n v="7"/>
    <n v="6"/>
    <n v="1956"/>
    <d v="1912-10-07T00:00:00"/>
    <n v="61.4"/>
    <n v="23.8"/>
    <x v="1"/>
    <n v="27"/>
    <n v="8"/>
    <n v="1956"/>
    <d v="1932-12-07T00:00:00"/>
    <n v="61.33"/>
    <n v="23.67"/>
    <s v="Finland"/>
    <s v="HH"/>
    <s v="Dead"/>
    <n v="81"/>
    <n v="11"/>
    <n v="224"/>
  </r>
  <r>
    <s v="SFH-C053201"/>
    <n v="9"/>
    <n v="6"/>
    <n v="1956"/>
    <d v="1914-10-08T00:00:00"/>
    <n v="60.5"/>
    <n v="27.2"/>
    <x v="1"/>
    <n v="14"/>
    <n v="12"/>
    <n v="1957"/>
    <d v="1920-04-09T00:00:00"/>
    <n v="60.5"/>
    <n v="27.17"/>
    <s v="Finland"/>
    <s v="UU"/>
    <s v="Dead"/>
    <n v="553"/>
    <n v="2"/>
    <n v="270"/>
  </r>
  <r>
    <s v="SFH-C053675"/>
    <n v="17"/>
    <n v="7"/>
    <n v="1956"/>
    <d v="1922-11-07T00:00:00"/>
    <n v="62.2"/>
    <n v="21.3"/>
    <x v="1"/>
    <n v="28"/>
    <n v="9"/>
    <n v="1956"/>
    <d v="1934-01-08T00:00:00"/>
    <n v="62.2"/>
    <n v="21.3"/>
    <s v="Finland"/>
    <s v="UU"/>
    <s v="Dead"/>
    <n v="73"/>
    <n v="0"/>
    <n v="0"/>
  </r>
  <r>
    <s v="SFH-C054541"/>
    <n v="16"/>
    <n v="6"/>
    <n v="1956"/>
    <d v="1921-10-08T00:00:00"/>
    <n v="61.5"/>
    <n v="24"/>
    <x v="1"/>
    <n v="23"/>
    <n v="4"/>
    <n v="1958"/>
    <d v="1928-08-09T00:00:00"/>
    <n v="61.6"/>
    <n v="23.9"/>
    <s v="Finland"/>
    <s v="UU"/>
    <s v="Dead"/>
    <n v="676"/>
    <n v="13"/>
    <n v="335"/>
  </r>
  <r>
    <s v="SFH-C054542"/>
    <n v="16"/>
    <n v="6"/>
    <n v="1956"/>
    <d v="1921-10-08T00:00:00"/>
    <n v="61.5"/>
    <n v="24"/>
    <x v="1"/>
    <n v="20"/>
    <n v="5"/>
    <n v="1957"/>
    <d v="1925-09-08T00:00:00"/>
    <n v="61.5"/>
    <n v="24"/>
    <s v="Finland"/>
    <s v="UU"/>
    <s v="Dead"/>
    <n v="338"/>
    <n v="0"/>
    <n v="0"/>
  </r>
  <r>
    <s v="SVG-C56510"/>
    <n v="18"/>
    <n v="6"/>
    <n v="1956"/>
    <d v="1923-10-08T00:00:00"/>
    <n v="57.87"/>
    <n v="11.92"/>
    <x v="9"/>
    <n v="15"/>
    <n v="11"/>
    <n v="1956"/>
    <d v="1921-03-09T00:00:00"/>
    <n v="57.87"/>
    <n v="11.92"/>
    <s v="Sweden"/>
    <s v="DH"/>
    <s v="Dead"/>
    <n v="150"/>
    <n v="0"/>
    <n v="0"/>
  </r>
  <r>
    <s v="SVG-C56922"/>
    <n v="1"/>
    <n v="7"/>
    <n v="1956"/>
    <d v="1906-11-07T00:00:00"/>
    <n v="59.53"/>
    <n v="14.28"/>
    <x v="9"/>
    <n v="21"/>
    <n v="11"/>
    <n v="1956"/>
    <d v="1927-03-10T00:00:00"/>
    <n v="59.85"/>
    <n v="14.25"/>
    <s v="Sweden"/>
    <s v="DH"/>
    <s v="Dead"/>
    <n v="143"/>
    <n v="36"/>
    <n v="357"/>
  </r>
  <r>
    <s v="SVJ-52633"/>
    <n v="20"/>
    <n v="6"/>
    <n v="1956"/>
    <d v="1925-10-08T00:00:00"/>
    <n v="61.35"/>
    <n v="16.7"/>
    <x v="9"/>
    <n v="13"/>
    <n v="7"/>
    <n v="1956"/>
    <d v="1918-11-07T00:00:00"/>
    <n v="61.35"/>
    <n v="16.7"/>
    <s v="Sweden"/>
    <s v="DH"/>
    <s v="Dead"/>
    <n v="23"/>
    <n v="0"/>
    <n v="0"/>
  </r>
  <r>
    <s v="SVR-U63628"/>
    <n v="3"/>
    <n v="6"/>
    <n v="1956"/>
    <d v="1908-10-07T00:00:00"/>
    <n v="57.82"/>
    <n v="12.4"/>
    <x v="9"/>
    <n v="23"/>
    <n v="6"/>
    <n v="1957"/>
    <d v="1928-10-08T00:00:00"/>
    <n v="57.83"/>
    <n v="12.42"/>
    <s v="Sweden"/>
    <s v="AH"/>
    <s v="Dead"/>
    <n v="385"/>
    <n v="3"/>
    <n v="29"/>
  </r>
  <r>
    <s v="SVR-U68679"/>
    <n v="16"/>
    <n v="6"/>
    <n v="1956"/>
    <d v="1921-10-08T00:00:00"/>
    <n v="56.75"/>
    <n v="15.92"/>
    <x v="9"/>
    <n v="29"/>
    <n v="8"/>
    <n v="1957"/>
    <d v="1934-12-09T00:00:00"/>
    <n v="56.73"/>
    <n v="15.68"/>
    <s v="Sweden"/>
    <s v="DH"/>
    <s v="Dead"/>
    <n v="439"/>
    <n v="15"/>
    <n v="263"/>
  </r>
  <r>
    <s v="SVR-U68878"/>
    <n v="1"/>
    <n v="6"/>
    <n v="1956"/>
    <d v="1906-10-08T00:00:00"/>
    <n v="57.85"/>
    <n v="12.02"/>
    <x v="9"/>
    <n v="15"/>
    <n v="8"/>
    <n v="1956"/>
    <d v="1920-12-07T00:00:00"/>
    <n v="57.85"/>
    <n v="12.02"/>
    <s v="Sweden"/>
    <s v="DH"/>
    <s v="Dead"/>
    <n v="75"/>
    <n v="0"/>
    <n v="0"/>
  </r>
  <r>
    <s v="SVR-U68889"/>
    <n v="10"/>
    <n v="6"/>
    <n v="1956"/>
    <d v="1915-10-08T00:00:00"/>
    <n v="57.88"/>
    <n v="12.05"/>
    <x v="9"/>
    <n v="1"/>
    <n v="7"/>
    <n v="1958"/>
    <d v="1906-11-09T00:00:00"/>
    <n v="57.92"/>
    <n v="12.1"/>
    <s v="Sweden"/>
    <s v="ND"/>
    <s v="Dead"/>
    <n v="751"/>
    <n v="5"/>
    <n v="39"/>
  </r>
  <r>
    <s v="SVR-U69466"/>
    <n v="8"/>
    <n v="6"/>
    <n v="1956"/>
    <d v="1913-10-08T00:00:00"/>
    <n v="58.17"/>
    <n v="15.7"/>
    <x v="9"/>
    <n v="25"/>
    <n v="5"/>
    <n v="1957"/>
    <d v="1930-09-08T00:00:00"/>
    <n v="58.35"/>
    <n v="15.57"/>
    <s v="Sweden"/>
    <s v="ND"/>
    <s v="Dead"/>
    <n v="351"/>
    <n v="22"/>
    <n v="340"/>
  </r>
  <r>
    <s v="SVR-U70646"/>
    <n v="21"/>
    <n v="6"/>
    <n v="1956"/>
    <d v="1926-10-08T00:00:00"/>
    <n v="56.33"/>
    <n v="15.43"/>
    <x v="9"/>
    <n v="1"/>
    <n v="5"/>
    <n v="1957"/>
    <d v="1906-09-08T00:00:00"/>
    <n v="56.75"/>
    <n v="15.92"/>
    <s v="Sweden"/>
    <s v="UU"/>
    <s v="Dead"/>
    <n v="314"/>
    <n v="55"/>
    <n v="33"/>
  </r>
  <r>
    <s v="BLB-3E7286"/>
    <n v="26"/>
    <n v="5"/>
    <n v="1957"/>
    <d v="1931-09-08T00:00:00"/>
    <n v="50.53"/>
    <n v="5.7"/>
    <x v="10"/>
    <n v="25"/>
    <n v="7"/>
    <n v="1957"/>
    <d v="1930-11-08T00:00:00"/>
    <n v="50.53"/>
    <n v="5.7"/>
    <s v="Belgium"/>
    <s v="UU"/>
    <s v="Dead"/>
    <n v="60"/>
    <n v="0"/>
    <n v="0"/>
  </r>
  <r>
    <s v="BLB-4E2851"/>
    <n v="19"/>
    <n v="5"/>
    <n v="1957"/>
    <d v="1924-09-07T00:00:00"/>
    <n v="51.1"/>
    <n v="3.9"/>
    <x v="10"/>
    <n v="20"/>
    <n v="4"/>
    <n v="1958"/>
    <d v="1925-08-10T00:00:00"/>
    <n v="51"/>
    <n v="3.9"/>
    <s v="Belgium"/>
    <s v="HH"/>
    <s v="Dead"/>
    <n v="336"/>
    <n v="12"/>
    <n v="181"/>
  </r>
  <r>
    <s v="CZP-E127533"/>
    <n v="27"/>
    <n v="5"/>
    <n v="1957"/>
    <d v="1932-09-07T00:00:00"/>
    <n v="49.9"/>
    <n v="15.05"/>
    <x v="12"/>
    <n v="27"/>
    <n v="8"/>
    <n v="1957"/>
    <d v="1932-12-08T00:00:00"/>
    <n v="49.88"/>
    <n v="15.07"/>
    <s v="Czech Republic"/>
    <s v="UU"/>
    <s v="Dead"/>
    <n v="92"/>
    <n v="3"/>
    <n v="148"/>
  </r>
  <r>
    <s v="CZP-E133472"/>
    <n v="7"/>
    <n v="6"/>
    <n v="1957"/>
    <d v="1912-10-08T00:00:00"/>
    <n v="49.88"/>
    <n v="15.48"/>
    <x v="12"/>
    <n v="3"/>
    <n v="8"/>
    <n v="1957"/>
    <d v="1908-12-08T00:00:00"/>
    <n v="49.92"/>
    <n v="15.47"/>
    <s v="Czech Republic"/>
    <s v="DH"/>
    <s v="Dead"/>
    <n v="57"/>
    <n v="4"/>
    <n v="343"/>
  </r>
  <r>
    <s v="DER-E30072"/>
    <n v="7"/>
    <n v="6"/>
    <n v="1957"/>
    <d v="1912-10-08T00:00:00"/>
    <n v="48.78"/>
    <n v="9.3699999999999992"/>
    <x v="5"/>
    <n v="11"/>
    <n v="5"/>
    <n v="1963"/>
    <d v="1916-09-13T00:00:00"/>
    <n v="48.87"/>
    <n v="9.4700000000000006"/>
    <s v="Germany"/>
    <s v="DH"/>
    <s v="Dead"/>
    <n v="2164"/>
    <n v="12"/>
    <n v="39"/>
  </r>
  <r>
    <s v="DER-E30074"/>
    <n v="7"/>
    <n v="6"/>
    <n v="1957"/>
    <d v="1912-10-08T00:00:00"/>
    <n v="48.78"/>
    <n v="9.3699999999999992"/>
    <x v="5"/>
    <n v="19"/>
    <n v="1"/>
    <n v="1959"/>
    <d v="1924-05-12T00:00:00"/>
    <n v="48.82"/>
    <n v="9.3699999999999992"/>
    <s v="Germany"/>
    <s v="DH"/>
    <s v="Dead"/>
    <n v="591"/>
    <n v="4"/>
    <n v="0"/>
  </r>
  <r>
    <s v="DEW-420072"/>
    <n v="10"/>
    <n v="9"/>
    <n v="1957"/>
    <d v="1916-01-09T00:00:00"/>
    <n v="50.68"/>
    <n v="8.82"/>
    <x v="5"/>
    <n v="8"/>
    <n v="9"/>
    <n v="1959"/>
    <d v="1914-01-11T00:00:00"/>
    <n v="50.63"/>
    <n v="8.75"/>
    <s v="Germany"/>
    <s v="ND"/>
    <s v="Dead"/>
    <n v="728"/>
    <n v="8"/>
    <n v="221"/>
  </r>
  <r>
    <s v="DEW-5039689"/>
    <n v="5"/>
    <n v="7"/>
    <n v="1957"/>
    <d v="1910-11-08T00:00:00"/>
    <n v="51.3"/>
    <n v="11.17"/>
    <x v="5"/>
    <n v="21"/>
    <n v="5"/>
    <n v="1961"/>
    <d v="1926-09-12T00:00:00"/>
    <n v="51.32"/>
    <n v="11.22"/>
    <s v="Germany"/>
    <s v="RH"/>
    <s v="Alive"/>
    <n v="1416"/>
    <n v="4"/>
    <n v="62"/>
  </r>
  <r>
    <s v="DEW-5057316"/>
    <n v="12"/>
    <n v="5"/>
    <n v="1957"/>
    <d v="1917-09-08T00:00:00"/>
    <n v="51.28"/>
    <n v="9.3699999999999992"/>
    <x v="5"/>
    <n v="1"/>
    <n v="3"/>
    <n v="1958"/>
    <d v="1906-07-10T00:00:00"/>
    <n v="51.28"/>
    <n v="9.3699999999999992"/>
    <s v="Germany"/>
    <s v="UU"/>
    <s v="Dead"/>
    <n v="293"/>
    <n v="0"/>
    <n v="0"/>
  </r>
  <r>
    <s v="DEW-5070741"/>
    <n v="3"/>
    <n v="6"/>
    <n v="1957"/>
    <d v="1908-10-08T00:00:00"/>
    <n v="54.22"/>
    <n v="9.1300000000000008"/>
    <x v="5"/>
    <n v="16"/>
    <n v="8"/>
    <n v="1957"/>
    <d v="1921-12-09T00:00:00"/>
    <n v="54.2"/>
    <n v="9.1999999999999993"/>
    <s v="Germany"/>
    <s v="UU"/>
    <s v="Dead"/>
    <n v="74"/>
    <n v="5"/>
    <n v="114"/>
  </r>
  <r>
    <s v="DEW-5070747"/>
    <n v="12"/>
    <n v="6"/>
    <n v="1957"/>
    <d v="1917-10-09T00:00:00"/>
    <n v="54.28"/>
    <n v="9.17"/>
    <x v="5"/>
    <n v="16"/>
    <n v="2"/>
    <n v="1959"/>
    <d v="1921-06-12T00:00:00"/>
    <n v="54.3"/>
    <n v="9.1199999999999992"/>
    <s v="Germany"/>
    <s v="UU"/>
    <s v="Dead"/>
    <n v="614"/>
    <n v="4"/>
    <n v="300"/>
  </r>
  <r>
    <s v="DKC-582707"/>
    <n v="3"/>
    <n v="5"/>
    <n v="1957"/>
    <d v="1908-09-07T00:00:00"/>
    <n v="55.68"/>
    <n v="12.48"/>
    <x v="3"/>
    <n v="2"/>
    <n v="6"/>
    <n v="1957"/>
    <d v="1907-10-09T00:00:00"/>
    <n v="56.72"/>
    <n v="9.82"/>
    <s v="Denmark"/>
    <s v="DH"/>
    <s v="Dead"/>
    <n v="30"/>
    <n v="201"/>
    <n v="305"/>
  </r>
  <r>
    <s v="GBT-3013775"/>
    <n v="8"/>
    <n v="6"/>
    <n v="1957"/>
    <d v="1913-10-09T00:00:00"/>
    <n v="53.97"/>
    <n v="-2.27"/>
    <x v="4"/>
    <n v="20"/>
    <n v="4"/>
    <n v="1958"/>
    <d v="1925-08-10T00:00:00"/>
    <n v="54.05"/>
    <n v="-2.3199999999999998"/>
    <s v="UK"/>
    <s v="DH"/>
    <s v="Dead"/>
    <n v="316"/>
    <n v="10"/>
    <n v="341"/>
  </r>
  <r>
    <s v="GBT-3014456"/>
    <n v="29"/>
    <n v="5"/>
    <n v="1957"/>
    <d v="1934-09-08T00:00:00"/>
    <n v="52.53"/>
    <n v="-1.47"/>
    <x v="4"/>
    <n v="30"/>
    <n v="10"/>
    <n v="1959"/>
    <d v="1936-02-10T00:00:00"/>
    <n v="52.53"/>
    <n v="-1.5"/>
    <s v="UK"/>
    <s v="UU"/>
    <s v="Dead"/>
    <n v="884"/>
    <n v="3"/>
    <n v="270"/>
  </r>
  <r>
    <s v="GBT-3016254"/>
    <n v="12"/>
    <n v="5"/>
    <n v="1957"/>
    <d v="1917-09-08T00:00:00"/>
    <n v="50.52"/>
    <n v="-3.75"/>
    <x v="4"/>
    <n v="16"/>
    <n v="7"/>
    <n v="1957"/>
    <d v="1921-11-08T00:00:00"/>
    <n v="50.52"/>
    <n v="-3.75"/>
    <s v="UK"/>
    <s v="UU"/>
    <s v="Dead"/>
    <n v="65"/>
    <n v="0"/>
    <n v="0"/>
  </r>
  <r>
    <s v="GBT-3020801"/>
    <n v="28"/>
    <n v="5"/>
    <n v="1957"/>
    <d v="1933-09-08T00:00:00"/>
    <n v="50.18"/>
    <n v="-5.42"/>
    <x v="4"/>
    <n v="30"/>
    <n v="4"/>
    <n v="1962"/>
    <d v="1935-08-14T00:00:00"/>
    <n v="50.18"/>
    <n v="-5.4"/>
    <s v="UK"/>
    <s v="UU"/>
    <s v="Dead"/>
    <n v="1798"/>
    <n v="2"/>
    <n v="91"/>
  </r>
  <r>
    <s v="GBT-3020804"/>
    <n v="28"/>
    <n v="5"/>
    <n v="1957"/>
    <d v="1933-09-08T00:00:00"/>
    <n v="50.2"/>
    <n v="-5.43"/>
    <x v="4"/>
    <n v="15"/>
    <n v="1"/>
    <n v="1960"/>
    <d v="1920-05-13T00:00:00"/>
    <n v="50.2"/>
    <n v="-5.45"/>
    <s v="UK"/>
    <s v="UU"/>
    <s v="Dead"/>
    <n v="962"/>
    <n v="2"/>
    <n v="270"/>
  </r>
  <r>
    <s v="GBT-3025203"/>
    <n v="8"/>
    <n v="5"/>
    <n v="1957"/>
    <d v="1913-09-08T00:00:00"/>
    <n v="51.47"/>
    <n v="0.42"/>
    <x v="4"/>
    <n v="28"/>
    <n v="5"/>
    <n v="1957"/>
    <d v="1933-09-08T00:00:00"/>
    <n v="51.47"/>
    <n v="0.42"/>
    <s v="UK"/>
    <s v="AH"/>
    <s v="Alive"/>
    <n v="20"/>
    <n v="0"/>
    <n v="0"/>
  </r>
  <r>
    <s v="HES-933701"/>
    <n v="2"/>
    <n v="6"/>
    <n v="1957"/>
    <d v="1907-10-09T00:00:00"/>
    <n v="47.47"/>
    <n v="8.57"/>
    <x v="8"/>
    <n v="5"/>
    <n v="1"/>
    <n v="1959"/>
    <d v="1910-05-13T00:00:00"/>
    <n v="47.45"/>
    <n v="8.58"/>
    <s v="Switzerland"/>
    <s v="DH"/>
    <s v="Dead"/>
    <n v="582"/>
    <n v="3"/>
    <n v="146"/>
  </r>
  <r>
    <s v="NOO-16583"/>
    <n v="30"/>
    <n v="5"/>
    <n v="1957"/>
    <d v="1935-09-08T00:00:00"/>
    <n v="59.75"/>
    <n v="10.85"/>
    <x v="7"/>
    <n v="14"/>
    <n v="7"/>
    <n v="1957"/>
    <d v="1919-11-08T00:00:00"/>
    <n v="59.75"/>
    <n v="10.83"/>
    <s v="Norway"/>
    <s v="DH"/>
    <s v="Dead"/>
    <n v="45"/>
    <n v="1"/>
    <n v="270"/>
  </r>
  <r>
    <s v="NOO-20175"/>
    <n v="25"/>
    <n v="5"/>
    <n v="1957"/>
    <d v="1930-09-08T00:00:00"/>
    <n v="59.12"/>
    <n v="11.38"/>
    <x v="7"/>
    <n v="25"/>
    <n v="10"/>
    <n v="1957"/>
    <d v="1931-02-08T00:00:00"/>
    <n v="59.15"/>
    <n v="11.45"/>
    <s v="Norway"/>
    <s v="DH"/>
    <s v="Dead"/>
    <n v="153"/>
    <n v="6"/>
    <n v="46"/>
  </r>
  <r>
    <s v="NOO-20176"/>
    <n v="25"/>
    <n v="5"/>
    <n v="1957"/>
    <d v="1930-09-08T00:00:00"/>
    <n v="59.12"/>
    <n v="11.38"/>
    <x v="7"/>
    <n v="31"/>
    <n v="10"/>
    <n v="1959"/>
    <d v="1937-02-09T00:00:00"/>
    <n v="59.13"/>
    <n v="11.38"/>
    <s v="Norway"/>
    <s v="DH"/>
    <s v="Dead"/>
    <n v="889"/>
    <n v="2"/>
    <n v="0"/>
  </r>
  <r>
    <s v="NOO-24079"/>
    <n v="18"/>
    <n v="5"/>
    <n v="1957"/>
    <d v="1923-09-08T00:00:00"/>
    <n v="62.15"/>
    <n v="6.07"/>
    <x v="7"/>
    <n v="6"/>
    <n v="9"/>
    <n v="1957"/>
    <d v="1912-01-09T00:00:00"/>
    <n v="62.15"/>
    <n v="6.07"/>
    <s v="Norway"/>
    <s v="DH"/>
    <s v="Dead"/>
    <n v="111"/>
    <n v="0"/>
    <n v="0"/>
  </r>
  <r>
    <s v="NOS-507505"/>
    <n v="2"/>
    <n v="6"/>
    <n v="1957"/>
    <d v="1907-10-09T00:00:00"/>
    <n v="58.17"/>
    <n v="7.75"/>
    <x v="7"/>
    <n v="8"/>
    <n v="11"/>
    <n v="1957"/>
    <d v="1914-03-11T00:00:00"/>
    <n v="58.17"/>
    <n v="7.75"/>
    <s v="Norway"/>
    <s v="UU"/>
    <s v="Dead"/>
    <n v="159"/>
    <n v="0"/>
    <n v="0"/>
  </r>
  <r>
    <s v="NOS-522951"/>
    <n v="10"/>
    <n v="6"/>
    <n v="1957"/>
    <d v="1915-10-09T00:00:00"/>
    <n v="61.2"/>
    <n v="11.85"/>
    <x v="7"/>
    <n v="16"/>
    <n v="9"/>
    <n v="1958"/>
    <d v="1922-01-10T00:00:00"/>
    <n v="61.77"/>
    <n v="11.95"/>
    <s v="Norway"/>
    <s v="DH"/>
    <s v="Dead"/>
    <n v="463"/>
    <n v="64"/>
    <n v="5"/>
  </r>
  <r>
    <s v="NOS-524704"/>
    <n v="30"/>
    <n v="5"/>
    <n v="1957"/>
    <d v="1935-09-08T00:00:00"/>
    <n v="60.18"/>
    <n v="10.28"/>
    <x v="7"/>
    <n v="10"/>
    <n v="8"/>
    <n v="1957"/>
    <d v="1915-12-09T00:00:00"/>
    <n v="60.2"/>
    <n v="10.3"/>
    <s v="Norway"/>
    <s v="UU"/>
    <s v="Dead"/>
    <n v="72"/>
    <n v="3"/>
    <n v="27"/>
  </r>
  <r>
    <s v="NOS-524888"/>
    <n v="30"/>
    <n v="6"/>
    <n v="1957"/>
    <d v="1935-10-09T00:00:00"/>
    <n v="63.7"/>
    <n v="9.6"/>
    <x v="7"/>
    <n v="15"/>
    <n v="10"/>
    <n v="1957"/>
    <d v="1921-02-07T00:00:00"/>
    <n v="63.72"/>
    <n v="9.6300000000000008"/>
    <s v="Norway"/>
    <s v="UU"/>
    <s v="Dead"/>
    <n v="107"/>
    <n v="3"/>
    <n v="42"/>
  </r>
  <r>
    <s v="SFH-C047762"/>
    <n v="16"/>
    <n v="6"/>
    <n v="1957"/>
    <d v="1921-10-09T00:00:00"/>
    <n v="61.4"/>
    <n v="23.2"/>
    <x v="1"/>
    <n v="5"/>
    <n v="1"/>
    <n v="1961"/>
    <d v="1910-05-15T00:00:00"/>
    <n v="61.9"/>
    <n v="22.9"/>
    <s v="Finland"/>
    <s v="DH"/>
    <s v="Dead"/>
    <n v="1299"/>
    <n v="58"/>
    <n v="345"/>
  </r>
  <r>
    <s v="SFH-C047763"/>
    <n v="16"/>
    <n v="6"/>
    <n v="1957"/>
    <d v="1921-10-09T00:00:00"/>
    <n v="61.4"/>
    <n v="23.2"/>
    <x v="1"/>
    <n v="16"/>
    <n v="2"/>
    <n v="1958"/>
    <d v="1921-06-11T00:00:00"/>
    <n v="61.33"/>
    <n v="23.17"/>
    <s v="Finland"/>
    <s v="DH"/>
    <s v="Dead"/>
    <n v="245"/>
    <n v="8"/>
    <n v="194"/>
  </r>
  <r>
    <s v="SFH-C048140"/>
    <n v="16"/>
    <n v="6"/>
    <n v="1957"/>
    <d v="1921-10-09T00:00:00"/>
    <n v="61.9"/>
    <n v="30.1"/>
    <x v="1"/>
    <n v="2"/>
    <n v="11"/>
    <n v="1957"/>
    <d v="1908-03-10T00:00:00"/>
    <n v="61.9"/>
    <n v="30.1"/>
    <s v="Finland"/>
    <s v="DH"/>
    <s v="Dead"/>
    <n v="139"/>
    <n v="0"/>
    <n v="0"/>
  </r>
  <r>
    <s v="SFH-C053811"/>
    <n v="30"/>
    <n v="5"/>
    <n v="1957"/>
    <d v="1935-09-08T00:00:00"/>
    <n v="61.1"/>
    <n v="24.4"/>
    <x v="1"/>
    <n v="22"/>
    <n v="7"/>
    <n v="1964"/>
    <d v="1927-11-15T00:00:00"/>
    <n v="61"/>
    <n v="24.33"/>
    <s v="Finland"/>
    <s v="UU"/>
    <s v="Dead"/>
    <n v="2610"/>
    <n v="12"/>
    <n v="198"/>
  </r>
  <r>
    <s v="SFH-C054523"/>
    <n v="11"/>
    <n v="6"/>
    <n v="1957"/>
    <d v="1916-10-08T00:00:00"/>
    <n v="61.5"/>
    <n v="23.8"/>
    <x v="1"/>
    <n v="15"/>
    <n v="6"/>
    <n v="1958"/>
    <d v="1920-10-09T00:00:00"/>
    <n v="61.5"/>
    <n v="23.67"/>
    <s v="Finland"/>
    <s v="UU"/>
    <s v="Dead"/>
    <n v="369"/>
    <n v="8"/>
    <n v="270"/>
  </r>
  <r>
    <s v="SFH-C055351"/>
    <n v="15"/>
    <n v="6"/>
    <n v="1957"/>
    <d v="1920-10-08T00:00:00"/>
    <n v="60.3"/>
    <n v="24.9"/>
    <x v="1"/>
    <n v="13"/>
    <n v="7"/>
    <n v="1958"/>
    <d v="1918-11-09T00:00:00"/>
    <n v="60.3"/>
    <n v="24.9"/>
    <s v="Finland"/>
    <s v="UU"/>
    <s v="Dead"/>
    <n v="393"/>
    <n v="0"/>
    <n v="0"/>
  </r>
  <r>
    <s v="SFH-C055366"/>
    <n v="20"/>
    <n v="6"/>
    <n v="1957"/>
    <d v="1925-10-09T00:00:00"/>
    <n v="60.3"/>
    <n v="24.9"/>
    <x v="1"/>
    <n v="15"/>
    <n v="7"/>
    <n v="1958"/>
    <d v="1920-11-08T00:00:00"/>
    <n v="60.3"/>
    <n v="24.9"/>
    <s v="Finland"/>
    <s v="UU"/>
    <s v="Dead"/>
    <n v="390"/>
    <n v="0"/>
    <n v="0"/>
  </r>
  <r>
    <s v="SFH-C057237"/>
    <n v="25"/>
    <n v="5"/>
    <n v="1957"/>
    <d v="1930-09-08T00:00:00"/>
    <n v="61.2"/>
    <n v="28.8"/>
    <x v="1"/>
    <n v="29"/>
    <n v="7"/>
    <n v="1957"/>
    <d v="1934-11-08T00:00:00"/>
    <n v="61.2"/>
    <n v="28.8"/>
    <s v="Finland"/>
    <s v="UU"/>
    <s v="Dead"/>
    <n v="65"/>
    <n v="0"/>
    <n v="0"/>
  </r>
  <r>
    <s v="SFH-C057672"/>
    <n v="18"/>
    <n v="6"/>
    <n v="1957"/>
    <d v="1923-10-09T00:00:00"/>
    <n v="61.43"/>
    <n v="21.62"/>
    <x v="1"/>
    <n v="25"/>
    <n v="3"/>
    <n v="1958"/>
    <d v="1930-07-10T00:00:00"/>
    <n v="61.4"/>
    <n v="21.6"/>
    <s v="Finland"/>
    <s v="UU"/>
    <s v="Dead"/>
    <n v="280"/>
    <n v="4"/>
    <n v="194"/>
  </r>
  <r>
    <s v="SFH-C057846"/>
    <n v="8"/>
    <n v="6"/>
    <n v="1957"/>
    <d v="1913-10-09T00:00:00"/>
    <n v="61.6"/>
    <n v="21.7"/>
    <x v="1"/>
    <n v="5"/>
    <n v="6"/>
    <n v="1958"/>
    <d v="1910-10-10T00:00:00"/>
    <n v="61.5"/>
    <n v="21.67"/>
    <s v="Finland"/>
    <s v="UU"/>
    <s v="Dead"/>
    <n v="362"/>
    <n v="12"/>
    <n v="190"/>
  </r>
  <r>
    <s v="SFH-C059915"/>
    <n v="19"/>
    <n v="6"/>
    <n v="1957"/>
    <d v="1924-10-08T00:00:00"/>
    <n v="61.5"/>
    <n v="23.8"/>
    <x v="1"/>
    <n v="28"/>
    <n v="9"/>
    <n v="1957"/>
    <d v="1934-01-09T00:00:00"/>
    <n v="61.5"/>
    <n v="23.8"/>
    <s v="Finland"/>
    <s v="DH"/>
    <s v="Dead"/>
    <n v="101"/>
    <n v="0"/>
    <n v="0"/>
  </r>
  <r>
    <s v="SFH-C062342"/>
    <n v="28"/>
    <n v="6"/>
    <n v="1957"/>
    <d v="1933-10-09T00:00:00"/>
    <n v="62.6"/>
    <n v="23.73"/>
    <x v="1"/>
    <n v="5"/>
    <n v="8"/>
    <n v="1958"/>
    <d v="1910-12-10T00:00:00"/>
    <n v="62.8"/>
    <n v="23.8"/>
    <s v="Finland"/>
    <s v="HH"/>
    <s v="Dead"/>
    <n v="403"/>
    <n v="23"/>
    <n v="9"/>
  </r>
  <r>
    <s v="SFH-C062344"/>
    <n v="28"/>
    <n v="6"/>
    <n v="1957"/>
    <d v="1933-10-09T00:00:00"/>
    <n v="62.8"/>
    <n v="23.7"/>
    <x v="1"/>
    <n v="10"/>
    <n v="8"/>
    <n v="1958"/>
    <d v="1915-12-10T00:00:00"/>
    <n v="62.8"/>
    <n v="23.7"/>
    <s v="Finland"/>
    <s v="DH"/>
    <s v="Dead"/>
    <n v="408"/>
    <n v="0"/>
    <n v="0"/>
  </r>
  <r>
    <s v="SFH-C062345"/>
    <n v="28"/>
    <n v="6"/>
    <n v="1957"/>
    <d v="1933-10-09T00:00:00"/>
    <n v="62.6"/>
    <n v="23.7"/>
    <x v="1"/>
    <n v="15"/>
    <n v="11"/>
    <n v="1958"/>
    <d v="1921-03-11T00:00:00"/>
    <n v="62.6"/>
    <n v="23.7"/>
    <s v="Finland"/>
    <s v="DH"/>
    <s v="Dead"/>
    <n v="505"/>
    <n v="0"/>
    <n v="0"/>
  </r>
  <r>
    <s v="SFH-C062346"/>
    <n v="28"/>
    <n v="6"/>
    <n v="1957"/>
    <d v="1933-10-09T00:00:00"/>
    <n v="62.6"/>
    <n v="23.7"/>
    <x v="1"/>
    <n v="1"/>
    <n v="4"/>
    <n v="1958"/>
    <d v="1906-08-10T00:00:00"/>
    <n v="62.6"/>
    <n v="23.7"/>
    <s v="Finland"/>
    <s v="DH"/>
    <s v="Dead"/>
    <n v="277"/>
    <n v="0"/>
    <n v="0"/>
  </r>
  <r>
    <s v="SVG-C58088"/>
    <n v="30"/>
    <n v="5"/>
    <n v="1957"/>
    <d v="1935-09-08T00:00:00"/>
    <n v="56.2"/>
    <n v="13.85"/>
    <x v="9"/>
    <n v="9"/>
    <n v="7"/>
    <n v="1957"/>
    <d v="1914-11-08T00:00:00"/>
    <n v="56.2"/>
    <n v="13.85"/>
    <s v="Sweden"/>
    <s v="DH"/>
    <s v="Dead"/>
    <n v="40"/>
    <n v="0"/>
    <n v="0"/>
  </r>
  <r>
    <s v="SVG-C58307"/>
    <n v="17"/>
    <n v="6"/>
    <n v="1957"/>
    <d v="1922-10-09T00:00:00"/>
    <n v="57.92"/>
    <n v="11.9"/>
    <x v="9"/>
    <n v="22"/>
    <n v="12"/>
    <n v="1957"/>
    <d v="1928-04-09T00:00:00"/>
    <n v="57.92"/>
    <n v="11.9"/>
    <s v="Sweden"/>
    <s v="DH"/>
    <s v="Dead"/>
    <n v="188"/>
    <n v="0"/>
    <n v="0"/>
  </r>
  <r>
    <s v="SVR-U26912"/>
    <n v="19"/>
    <n v="5"/>
    <n v="1957"/>
    <d v="1924-09-07T00:00:00"/>
    <n v="57.83"/>
    <n v="12.68"/>
    <x v="9"/>
    <n v="11"/>
    <n v="1"/>
    <n v="1958"/>
    <d v="1916-05-11T00:00:00"/>
    <n v="57.9"/>
    <n v="12.73"/>
    <s v="Sweden"/>
    <s v="DH"/>
    <s v="Dead"/>
    <n v="237"/>
    <n v="8"/>
    <n v="22"/>
  </r>
  <r>
    <s v="SVR-U54529"/>
    <n v="4"/>
    <n v="6"/>
    <n v="1957"/>
    <d v="1909-10-09T00:00:00"/>
    <n v="56.17"/>
    <n v="12.85"/>
    <x v="9"/>
    <n v="7"/>
    <n v="7"/>
    <n v="1957"/>
    <d v="1912-11-07T00:00:00"/>
    <n v="56.17"/>
    <n v="12.85"/>
    <s v="Sweden"/>
    <s v="AH"/>
    <s v="Dead"/>
    <n v="33"/>
    <n v="0"/>
    <n v="0"/>
  </r>
  <r>
    <s v="SVR-U58693"/>
    <n v="4"/>
    <n v="6"/>
    <n v="1957"/>
    <d v="1909-10-09T00:00:00"/>
    <n v="57.65"/>
    <n v="18.3"/>
    <x v="9"/>
    <n v="10"/>
    <n v="7"/>
    <n v="1957"/>
    <d v="1915-11-08T00:00:00"/>
    <n v="57.67"/>
    <n v="18.329999999999998"/>
    <s v="Sweden"/>
    <s v="UU"/>
    <s v="Dead"/>
    <n v="36"/>
    <n v="3"/>
    <n v="47"/>
  </r>
  <r>
    <s v="SVR-U62791"/>
    <n v="2"/>
    <n v="6"/>
    <n v="1957"/>
    <d v="1907-10-09T00:00:00"/>
    <n v="57.67"/>
    <n v="15.85"/>
    <x v="9"/>
    <n v="1"/>
    <n v="8"/>
    <n v="1957"/>
    <d v="1906-12-09T00:00:00"/>
    <n v="57.68"/>
    <n v="16.3"/>
    <s v="Sweden"/>
    <s v="DH"/>
    <s v="Dead"/>
    <n v="60"/>
    <n v="27"/>
    <n v="87"/>
  </r>
  <r>
    <s v="SVR-U62793"/>
    <n v="4"/>
    <n v="6"/>
    <n v="1957"/>
    <d v="1909-10-09T00:00:00"/>
    <n v="57.67"/>
    <n v="15.87"/>
    <x v="9"/>
    <n v="18"/>
    <n v="4"/>
    <n v="1960"/>
    <d v="1923-08-12T00:00:00"/>
    <n v="57.8"/>
    <n v="15.72"/>
    <s v="Sweden"/>
    <s v="UU"/>
    <s v="Unknown"/>
    <n v="1049"/>
    <n v="18"/>
    <n v="330"/>
  </r>
  <r>
    <s v="SVR-U66226"/>
    <n v="1"/>
    <n v="6"/>
    <n v="1957"/>
    <d v="1906-10-09T00:00:00"/>
    <n v="61.93"/>
    <n v="16.98"/>
    <x v="9"/>
    <n v="20"/>
    <n v="3"/>
    <n v="1958"/>
    <d v="1925-07-10T00:00:00"/>
    <n v="61.92"/>
    <n v="17.03"/>
    <s v="Sweden"/>
    <s v="DH"/>
    <s v="Dead"/>
    <n v="292"/>
    <n v="4"/>
    <n v="126"/>
  </r>
  <r>
    <s v="SVR-U66228"/>
    <n v="1"/>
    <n v="6"/>
    <n v="1957"/>
    <d v="1906-10-09T00:00:00"/>
    <n v="61.93"/>
    <n v="16.98"/>
    <x v="9"/>
    <n v="17"/>
    <n v="12"/>
    <n v="1958"/>
    <d v="1923-04-11T00:00:00"/>
    <n v="61.97"/>
    <n v="16.98"/>
    <s v="Sweden"/>
    <s v="DH"/>
    <s v="Dead"/>
    <n v="564"/>
    <n v="4"/>
    <n v="0"/>
  </r>
  <r>
    <s v="SVR-U66838"/>
    <n v="4"/>
    <n v="6"/>
    <n v="1957"/>
    <d v="1909-10-09T00:00:00"/>
    <n v="59.6"/>
    <n v="15.13"/>
    <x v="9"/>
    <n v="15"/>
    <n v="7"/>
    <n v="1962"/>
    <d v="1920-11-12T00:00:00"/>
    <n v="59.6"/>
    <n v="15.23"/>
    <s v="Sweden"/>
    <s v="UU"/>
    <s v="Dead"/>
    <n v="1867"/>
    <n v="6"/>
    <n v="91"/>
  </r>
  <r>
    <s v="SVR-U66845"/>
    <n v="4"/>
    <n v="6"/>
    <n v="1957"/>
    <d v="1909-10-09T00:00:00"/>
    <n v="59.6"/>
    <n v="15.13"/>
    <x v="9"/>
    <n v="10"/>
    <n v="2"/>
    <n v="1959"/>
    <d v="1915-06-13T00:00:00"/>
    <n v="59.63"/>
    <n v="15.18"/>
    <s v="Sweden"/>
    <s v="DH"/>
    <s v="Dead"/>
    <n v="616"/>
    <n v="5"/>
    <n v="38"/>
  </r>
  <r>
    <s v="SVR-U73952"/>
    <n v="6"/>
    <n v="6"/>
    <n v="1957"/>
    <d v="1911-10-09T00:00:00"/>
    <n v="65.680000000000007"/>
    <n v="21.02"/>
    <x v="9"/>
    <n v="31"/>
    <n v="7"/>
    <n v="1957"/>
    <d v="1936-11-07T00:00:00"/>
    <n v="65.680000000000007"/>
    <n v="21.02"/>
    <s v="Sweden"/>
    <s v="DH"/>
    <s v="Dead"/>
    <n v="55"/>
    <n v="0"/>
    <n v="0"/>
  </r>
  <r>
    <s v="SVR-U74853"/>
    <n v="31"/>
    <n v="5"/>
    <n v="1957"/>
    <d v="1936-09-07T00:00:00"/>
    <n v="60.58"/>
    <n v="16.55"/>
    <x v="9"/>
    <n v="5"/>
    <n v="7"/>
    <n v="1957"/>
    <d v="1910-11-08T00:00:00"/>
    <n v="60.58"/>
    <n v="16.53"/>
    <s v="Sweden"/>
    <s v="UU"/>
    <s v="Dead"/>
    <n v="35"/>
    <n v="1"/>
    <n v="270"/>
  </r>
  <r>
    <s v="SVR-U75054"/>
    <n v="1"/>
    <n v="6"/>
    <n v="1957"/>
    <d v="1906-10-09T00:00:00"/>
    <n v="56.12"/>
    <n v="12.68"/>
    <x v="9"/>
    <n v="18"/>
    <n v="4"/>
    <n v="1958"/>
    <d v="1923-08-10T00:00:00"/>
    <n v="56.12"/>
    <n v="12.68"/>
    <s v="Sweden"/>
    <s v="AH"/>
    <s v="Dead"/>
    <n v="321"/>
    <n v="0"/>
    <n v="0"/>
  </r>
  <r>
    <s v="SVR-X24266"/>
    <n v="10"/>
    <n v="6"/>
    <n v="1957"/>
    <d v="1915-10-09T00:00:00"/>
    <n v="58.3"/>
    <n v="15.13"/>
    <x v="9"/>
    <n v="19"/>
    <n v="6"/>
    <n v="1957"/>
    <d v="1924-10-08T00:00:00"/>
    <n v="58.33"/>
    <n v="15.13"/>
    <s v="Sweden"/>
    <s v="ND"/>
    <s v="Dead"/>
    <n v="9"/>
    <n v="4"/>
    <n v="0"/>
  </r>
  <r>
    <s v="BLB-2G9684"/>
    <n v="31"/>
    <n v="5"/>
    <n v="1958"/>
    <d v="1936-09-08T00:00:00"/>
    <n v="51.3"/>
    <n v="4.4000000000000004"/>
    <x v="10"/>
    <n v="9"/>
    <n v="1"/>
    <n v="1959"/>
    <d v="1914-05-13T00:00:00"/>
    <n v="51.3"/>
    <n v="4.5"/>
    <s v="Belgium"/>
    <s v="UU"/>
    <s v="Dead"/>
    <n v="223"/>
    <n v="7"/>
    <n v="91"/>
  </r>
  <r>
    <s v="CZP-C23698"/>
    <n v="20"/>
    <n v="5"/>
    <n v="1958"/>
    <d v="1925-09-09T00:00:00"/>
    <n v="49.88"/>
    <n v="15.48"/>
    <x v="12"/>
    <n v="22"/>
    <n v="1"/>
    <n v="1959"/>
    <d v="1927-05-13T00:00:00"/>
    <n v="49.92"/>
    <n v="15.38"/>
    <s v="Czech Republic"/>
    <s v="DH"/>
    <s v="Dead"/>
    <n v="247"/>
    <n v="9"/>
    <n v="298"/>
  </r>
  <r>
    <s v="CZP-E133485"/>
    <n v="23"/>
    <n v="5"/>
    <n v="1958"/>
    <d v="1928-09-08T00:00:00"/>
    <n v="49.65"/>
    <n v="16.77"/>
    <x v="12"/>
    <n v="31"/>
    <n v="8"/>
    <n v="1958"/>
    <d v="1936-12-09T00:00:00"/>
    <n v="49.65"/>
    <n v="16.77"/>
    <s v="Czech Republic"/>
    <s v="DH"/>
    <s v="Dead"/>
    <n v="100"/>
    <n v="0"/>
    <n v="0"/>
  </r>
  <r>
    <s v="CZP-E133488"/>
    <n v="23"/>
    <n v="5"/>
    <n v="1958"/>
    <d v="1928-09-08T00:00:00"/>
    <n v="49.87"/>
    <n v="15.5"/>
    <x v="12"/>
    <n v="31"/>
    <n v="5"/>
    <n v="1959"/>
    <d v="1936-09-09T00:00:00"/>
    <n v="49.88"/>
    <n v="15.53"/>
    <s v="Czech Republic"/>
    <s v="DH"/>
    <s v="Dead"/>
    <n v="373"/>
    <n v="4"/>
    <n v="53"/>
  </r>
  <r>
    <s v="DER-E34401"/>
    <n v="14"/>
    <n v="6"/>
    <n v="1958"/>
    <d v="1919-10-10T00:00:00"/>
    <n v="50.83"/>
    <n v="12.47"/>
    <x v="5"/>
    <n v="26"/>
    <n v="10"/>
    <n v="1958"/>
    <d v="1932-02-09T00:00:00"/>
    <n v="50.83"/>
    <n v="12.47"/>
    <s v="Germany"/>
    <s v="DH"/>
    <s v="Dead"/>
    <n v="134"/>
    <n v="0"/>
    <n v="0"/>
  </r>
  <r>
    <s v="DEW-442932"/>
    <n v="6"/>
    <n v="6"/>
    <n v="1958"/>
    <d v="1911-10-10T00:00:00"/>
    <n v="52.5"/>
    <n v="10.78"/>
    <x v="5"/>
    <n v="4"/>
    <n v="5"/>
    <n v="1959"/>
    <d v="1909-09-10T00:00:00"/>
    <n v="52.5"/>
    <n v="10.77"/>
    <s v="Germany"/>
    <s v="DH"/>
    <s v="Dead"/>
    <n v="332"/>
    <n v="2"/>
    <n v="270"/>
  </r>
  <r>
    <s v="DEW-5012667"/>
    <n v="6"/>
    <n v="6"/>
    <n v="1958"/>
    <d v="1911-10-10T00:00:00"/>
    <n v="51.17"/>
    <n v="6.73"/>
    <x v="5"/>
    <n v="25"/>
    <n v="6"/>
    <n v="1958"/>
    <d v="1930-10-10T00:00:00"/>
    <n v="51.17"/>
    <n v="6.73"/>
    <s v="Germany"/>
    <s v="PD"/>
    <s v="Dead"/>
    <n v="19"/>
    <n v="0"/>
    <n v="0"/>
  </r>
  <r>
    <s v="DEW-5038512"/>
    <n v="8"/>
    <n v="6"/>
    <n v="1958"/>
    <d v="1913-10-10T00:00:00"/>
    <n v="50.88"/>
    <n v="6.93"/>
    <x v="5"/>
    <n v="30"/>
    <n v="12"/>
    <n v="1959"/>
    <d v="1936-04-11T00:00:00"/>
    <n v="50.9"/>
    <n v="6.95"/>
    <s v="Germany"/>
    <s v="DH"/>
    <s v="Dead"/>
    <n v="570"/>
    <n v="3"/>
    <n v="33"/>
  </r>
  <r>
    <s v="DEW-5057149"/>
    <n v="9"/>
    <n v="5"/>
    <n v="1958"/>
    <d v="1914-09-09T00:00:00"/>
    <n v="50.17"/>
    <n v="8.98"/>
    <x v="5"/>
    <n v="19"/>
    <n v="1"/>
    <n v="1959"/>
    <d v="1924-05-12T00:00:00"/>
    <n v="50.17"/>
    <n v="8.98"/>
    <s v="Germany"/>
    <s v="DH"/>
    <s v="Dead"/>
    <n v="255"/>
    <n v="0"/>
    <n v="0"/>
  </r>
  <r>
    <s v="DEW-5057150"/>
    <n v="9"/>
    <n v="5"/>
    <n v="1958"/>
    <d v="1914-09-09T00:00:00"/>
    <n v="50.17"/>
    <n v="8.98"/>
    <x v="5"/>
    <n v="5"/>
    <n v="9"/>
    <n v="1963"/>
    <d v="1911-01-15T00:00:00"/>
    <n v="50.17"/>
    <n v="9"/>
    <s v="Germany"/>
    <s v="UU"/>
    <s v="Dead"/>
    <n v="1945"/>
    <n v="2"/>
    <n v="91"/>
  </r>
  <r>
    <s v="DEW-5070763"/>
    <n v="24"/>
    <n v="5"/>
    <n v="1958"/>
    <d v="1929-09-09T00:00:00"/>
    <n v="54.23"/>
    <n v="9.1"/>
    <x v="5"/>
    <n v="17"/>
    <n v="6"/>
    <n v="1958"/>
    <d v="1922-10-10T00:00:00"/>
    <n v="54.23"/>
    <n v="9.1"/>
    <s v="Germany"/>
    <s v="DH"/>
    <s v="Dead"/>
    <n v="24"/>
    <n v="0"/>
    <n v="0"/>
  </r>
  <r>
    <s v="GBT-3027302"/>
    <n v="11"/>
    <n v="6"/>
    <n v="1958"/>
    <d v="1916-10-09T00:00:00"/>
    <n v="52.95"/>
    <n v="1.08"/>
    <x v="4"/>
    <n v="6"/>
    <n v="3"/>
    <n v="1959"/>
    <d v="1911-07-11T00:00:00"/>
    <n v="52.92"/>
    <n v="1.07"/>
    <s v="UK"/>
    <s v="RH"/>
    <s v="Dead"/>
    <n v="268"/>
    <n v="4"/>
    <n v="197"/>
  </r>
  <r>
    <s v="GBT-3027303"/>
    <n v="11"/>
    <n v="6"/>
    <n v="1958"/>
    <d v="1916-10-09T00:00:00"/>
    <n v="52.95"/>
    <n v="1.08"/>
    <x v="4"/>
    <n v="25"/>
    <n v="5"/>
    <n v="1960"/>
    <d v="1930-09-11T00:00:00"/>
    <n v="52.95"/>
    <n v="0.9"/>
    <s v="UK"/>
    <s v="DH"/>
    <s v="Dead"/>
    <n v="714"/>
    <n v="13"/>
    <n v="270"/>
  </r>
  <r>
    <s v="GBT-3028768"/>
    <n v="24"/>
    <n v="5"/>
    <n v="1958"/>
    <d v="1929-09-09T00:00:00"/>
    <n v="54.68"/>
    <n v="-5.52"/>
    <x v="4"/>
    <n v="21"/>
    <n v="6"/>
    <n v="1958"/>
    <d v="1926-10-10T00:00:00"/>
    <n v="54.68"/>
    <n v="-5.52"/>
    <s v="UK"/>
    <s v="UU"/>
    <s v="Dead"/>
    <n v="28"/>
    <n v="0"/>
    <n v="0"/>
  </r>
  <r>
    <s v="GBT-3035758"/>
    <n v="29"/>
    <n v="5"/>
    <n v="1958"/>
    <d v="1934-09-09T00:00:00"/>
    <n v="51.33"/>
    <n v="-2.93"/>
    <x v="4"/>
    <n v="28"/>
    <n v="12"/>
    <n v="1958"/>
    <d v="1934-04-11T00:00:00"/>
    <n v="51.33"/>
    <n v="-2.93"/>
    <s v="UK"/>
    <s v="UU"/>
    <s v="Dead"/>
    <n v="213"/>
    <n v="0"/>
    <n v="0"/>
  </r>
  <r>
    <s v="GBT-3039856"/>
    <n v="3"/>
    <n v="6"/>
    <n v="1958"/>
    <d v="1908-10-09T00:00:00"/>
    <n v="50.83"/>
    <n v="-0.32"/>
    <x v="4"/>
    <n v="20"/>
    <n v="6"/>
    <n v="1958"/>
    <d v="1925-10-10T00:00:00"/>
    <n v="50.83"/>
    <n v="-0.32"/>
    <s v="UK"/>
    <s v="ND"/>
    <s v="Dead"/>
    <n v="17"/>
    <n v="0"/>
    <n v="0"/>
  </r>
  <r>
    <s v="GBT-3043008"/>
    <n v="25"/>
    <n v="5"/>
    <n v="1958"/>
    <d v="1930-09-09T00:00:00"/>
    <n v="52.75"/>
    <n v="-2.67"/>
    <x v="4"/>
    <n v="4"/>
    <n v="4"/>
    <n v="1959"/>
    <d v="1909-08-11T00:00:00"/>
    <n v="52.72"/>
    <n v="-2.65"/>
    <s v="UK"/>
    <s v="DH"/>
    <s v="Dead"/>
    <n v="314"/>
    <n v="4"/>
    <n v="164"/>
  </r>
  <r>
    <s v="GBT-388538"/>
    <n v="27"/>
    <n v="5"/>
    <n v="1958"/>
    <d v="1932-09-08T00:00:00"/>
    <n v="52.75"/>
    <n v="-4.8"/>
    <x v="4"/>
    <n v="23"/>
    <n v="6"/>
    <n v="1958"/>
    <d v="1928-10-09T00:00:00"/>
    <n v="52.75"/>
    <n v="-4.8"/>
    <s v="UK"/>
    <s v="UU"/>
    <s v="Dead"/>
    <n v="27"/>
    <n v="0"/>
    <n v="0"/>
  </r>
  <r>
    <s v="GBT-390806"/>
    <n v="7"/>
    <n v="6"/>
    <n v="1958"/>
    <d v="1912-10-09T00:00:00"/>
    <n v="53.37"/>
    <n v="-2.6"/>
    <x v="4"/>
    <n v="21"/>
    <n v="2"/>
    <n v="1960"/>
    <d v="1926-06-14T00:00:00"/>
    <n v="53.35"/>
    <n v="-2.63"/>
    <s v="UK"/>
    <s v="UU"/>
    <s v="Dead"/>
    <n v="624"/>
    <n v="3"/>
    <n v="231"/>
  </r>
  <r>
    <s v="GBT-390808"/>
    <n v="7"/>
    <n v="6"/>
    <n v="1958"/>
    <d v="1912-10-09T00:00:00"/>
    <n v="53.35"/>
    <n v="-2.62"/>
    <x v="4"/>
    <n v="28"/>
    <n v="1"/>
    <n v="1959"/>
    <d v="1933-05-12T00:00:00"/>
    <n v="53.35"/>
    <n v="-2.63"/>
    <s v="UK"/>
    <s v="UU"/>
    <s v="Dead"/>
    <n v="235"/>
    <n v="2"/>
    <n v="270"/>
  </r>
  <r>
    <s v="GBT-392924"/>
    <n v="23"/>
    <n v="5"/>
    <n v="1958"/>
    <d v="1928-09-08T00:00:00"/>
    <n v="50.9"/>
    <n v="-7.0000000000000007E-2"/>
    <x v="4"/>
    <n v="19"/>
    <n v="8"/>
    <n v="1958"/>
    <d v="1924-12-09T00:00:00"/>
    <n v="50.92"/>
    <n v="-7.0000000000000007E-2"/>
    <s v="UK"/>
    <s v="DH"/>
    <s v="Dead"/>
    <n v="88"/>
    <n v="2"/>
    <n v="0"/>
  </r>
  <r>
    <s v="NLA-3002992"/>
    <n v="19"/>
    <n v="6"/>
    <n v="1958"/>
    <d v="1924-10-09T00:00:00"/>
    <n v="51.48"/>
    <n v="5.62"/>
    <x v="16"/>
    <n v="7"/>
    <n v="11"/>
    <n v="1959"/>
    <d v="1913-03-12T00:00:00"/>
    <n v="51.5"/>
    <n v="5.6"/>
    <s v="Netherlands"/>
    <s v="UU"/>
    <s v="Dead"/>
    <n v="506"/>
    <n v="3"/>
    <n v="329"/>
  </r>
  <r>
    <s v="NOO-24521"/>
    <n v="23"/>
    <n v="5"/>
    <n v="1958"/>
    <d v="1928-09-08T00:00:00"/>
    <n v="62.13"/>
    <n v="6.13"/>
    <x v="7"/>
    <n v="15"/>
    <n v="11"/>
    <n v="1958"/>
    <d v="1921-03-11T00:00:00"/>
    <n v="62.2"/>
    <n v="6.12"/>
    <s v="Norway"/>
    <s v="DH"/>
    <s v="Dead"/>
    <n v="176"/>
    <n v="8"/>
    <n v="354"/>
  </r>
  <r>
    <s v="NOO-35301"/>
    <n v="20"/>
    <n v="7"/>
    <n v="1958"/>
    <d v="1925-11-09T00:00:00"/>
    <n v="61.93"/>
    <n v="6.25"/>
    <x v="7"/>
    <n v="29"/>
    <n v="7"/>
    <n v="1958"/>
    <d v="1934-11-09T00:00:00"/>
    <n v="61.93"/>
    <n v="6.23"/>
    <s v="Norway"/>
    <s v="UU"/>
    <s v="Dead"/>
    <n v="9"/>
    <n v="1"/>
    <n v="270"/>
  </r>
  <r>
    <s v="NOS-505645"/>
    <n v="10"/>
    <n v="6"/>
    <n v="1958"/>
    <d v="1915-10-10T00:00:00"/>
    <n v="58.57"/>
    <n v="6.22"/>
    <x v="7"/>
    <n v="15"/>
    <n v="6"/>
    <n v="1959"/>
    <d v="1920-10-10T00:00:00"/>
    <n v="58.52"/>
    <n v="6.52"/>
    <s v="Norway"/>
    <s v="UU"/>
    <s v="Unknown"/>
    <n v="370"/>
    <n v="19"/>
    <n v="108"/>
  </r>
  <r>
    <s v="NOS-524896"/>
    <n v="10"/>
    <n v="6"/>
    <n v="1958"/>
    <d v="1915-10-10T00:00:00"/>
    <n v="59.92"/>
    <n v="10.83"/>
    <x v="7"/>
    <n v="18"/>
    <n v="12"/>
    <n v="1959"/>
    <d v="1924-04-11T00:00:00"/>
    <n v="59.97"/>
    <n v="10.73"/>
    <s v="Norway"/>
    <s v="PD"/>
    <s v="Dead"/>
    <n v="556"/>
    <n v="8"/>
    <n v="315"/>
  </r>
  <r>
    <s v="NOS-623572"/>
    <n v="30"/>
    <n v="5"/>
    <n v="1958"/>
    <d v="1935-09-09T00:00:00"/>
    <n v="58.97"/>
    <n v="5.7"/>
    <x v="7"/>
    <n v="2"/>
    <n v="7"/>
    <n v="1960"/>
    <d v="1907-11-11T00:00:00"/>
    <n v="58.97"/>
    <n v="5.63"/>
    <s v="Norway"/>
    <s v="DH"/>
    <s v="Dead"/>
    <n v="764"/>
    <n v="4"/>
    <n v="270"/>
  </r>
  <r>
    <s v="NOS-624331"/>
    <n v="19"/>
    <n v="5"/>
    <n v="1958"/>
    <d v="1924-09-08T00:00:00"/>
    <n v="58.97"/>
    <n v="5.72"/>
    <x v="7"/>
    <n v="19"/>
    <n v="7"/>
    <n v="1959"/>
    <d v="1924-11-09T00:00:00"/>
    <n v="58.97"/>
    <n v="5.72"/>
    <s v="Norway"/>
    <s v="UU"/>
    <s v="Dead"/>
    <n v="426"/>
    <n v="0"/>
    <n v="0"/>
  </r>
  <r>
    <s v="PLG-E1003304"/>
    <n v="25"/>
    <n v="6"/>
    <n v="1958"/>
    <d v="1930-10-10T00:00:00"/>
    <n v="51.25"/>
    <n v="22.57"/>
    <x v="11"/>
    <n v="15"/>
    <n v="6"/>
    <n v="1960"/>
    <d v="1920-10-11T00:00:00"/>
    <n v="50.87"/>
    <n v="23.17"/>
    <s v="Poland"/>
    <s v="DH"/>
    <s v="Dead"/>
    <n v="721"/>
    <n v="60"/>
    <n v="136"/>
  </r>
  <r>
    <s v="SFH-B025090"/>
    <n v="24"/>
    <n v="6"/>
    <n v="1958"/>
    <d v="1929-10-10T00:00:00"/>
    <n v="60.5"/>
    <n v="26.9"/>
    <x v="1"/>
    <n v="17"/>
    <n v="11"/>
    <n v="1958"/>
    <d v="1923-03-12T00:00:00"/>
    <n v="60.5"/>
    <n v="26.83"/>
    <s v="Finland"/>
    <s v="DH"/>
    <s v="Dead"/>
    <n v="146"/>
    <n v="4"/>
    <n v="270"/>
  </r>
  <r>
    <s v="SFH-B027871"/>
    <n v="11"/>
    <n v="6"/>
    <n v="1958"/>
    <d v="1916-10-09T00:00:00"/>
    <n v="61.4"/>
    <n v="23"/>
    <x v="1"/>
    <n v="23"/>
    <n v="7"/>
    <n v="1958"/>
    <d v="1928-11-08T00:00:00"/>
    <n v="61.4"/>
    <n v="23"/>
    <s v="Finland"/>
    <s v="UU"/>
    <s v="Dead"/>
    <n v="42"/>
    <n v="0"/>
    <n v="0"/>
  </r>
  <r>
    <s v="SFH-B027872"/>
    <n v="11"/>
    <n v="6"/>
    <n v="1958"/>
    <d v="1916-10-09T00:00:00"/>
    <n v="61.4"/>
    <n v="23"/>
    <x v="1"/>
    <n v="23"/>
    <n v="7"/>
    <n v="1958"/>
    <d v="1928-11-08T00:00:00"/>
    <n v="61.4"/>
    <n v="23"/>
    <s v="Finland"/>
    <s v="UU"/>
    <s v="Dead"/>
    <n v="42"/>
    <n v="0"/>
    <n v="0"/>
  </r>
  <r>
    <s v="SFH-C054555"/>
    <n v="9"/>
    <n v="6"/>
    <n v="1958"/>
    <d v="1914-10-10T00:00:00"/>
    <n v="61.3"/>
    <n v="24"/>
    <x v="1"/>
    <n v="20"/>
    <n v="8"/>
    <n v="1958"/>
    <d v="1925-12-10T00:00:00"/>
    <n v="61.3"/>
    <n v="24"/>
    <s v="Finland"/>
    <s v="DH"/>
    <s v="Dead"/>
    <n v="72"/>
    <n v="0"/>
    <n v="0"/>
  </r>
  <r>
    <s v="SFH-C057407"/>
    <n v="23"/>
    <n v="5"/>
    <n v="1958"/>
    <d v="1928-09-08T00:00:00"/>
    <n v="60.3"/>
    <n v="25.2"/>
    <x v="1"/>
    <n v="8"/>
    <n v="12"/>
    <n v="1960"/>
    <d v="1914-04-13T00:00:00"/>
    <n v="60.3"/>
    <n v="25.2"/>
    <s v="Finland"/>
    <s v="DH"/>
    <s v="Dead"/>
    <n v="930"/>
    <n v="0"/>
    <n v="0"/>
  </r>
  <r>
    <s v="SFH-C058894"/>
    <n v="8"/>
    <n v="6"/>
    <n v="1958"/>
    <d v="1913-10-10T00:00:00"/>
    <n v="61.4"/>
    <n v="23"/>
    <x v="1"/>
    <n v="2"/>
    <n v="3"/>
    <n v="1959"/>
    <d v="1907-07-11T00:00:00"/>
    <n v="61.4"/>
    <n v="23"/>
    <s v="Finland"/>
    <s v="UU"/>
    <s v="Dead"/>
    <n v="267"/>
    <n v="0"/>
    <n v="0"/>
  </r>
  <r>
    <s v="SFH-C062321"/>
    <n v="30"/>
    <n v="6"/>
    <n v="1958"/>
    <d v="1935-10-10T00:00:00"/>
    <n v="69.87"/>
    <n v="27.03"/>
    <x v="1"/>
    <n v="10"/>
    <n v="8"/>
    <n v="1958"/>
    <d v="1915-12-10T00:00:00"/>
    <n v="69.900000000000006"/>
    <n v="27"/>
    <s v="Finland"/>
    <s v="UU"/>
    <s v="Dead"/>
    <n v="41"/>
    <n v="4"/>
    <n v="342"/>
  </r>
  <r>
    <s v="SFH-C068829"/>
    <n v="15"/>
    <n v="6"/>
    <n v="1958"/>
    <d v="1920-10-09T00:00:00"/>
    <n v="61.3"/>
    <n v="29"/>
    <x v="1"/>
    <n v="6"/>
    <n v="6"/>
    <n v="1961"/>
    <d v="1911-10-13T00:00:00"/>
    <n v="61.2"/>
    <n v="28.8"/>
    <s v="Finland"/>
    <s v="DH"/>
    <s v="Dead"/>
    <n v="1087"/>
    <n v="16"/>
    <n v="224"/>
  </r>
  <r>
    <s v="SFH-C068831"/>
    <n v="15"/>
    <n v="6"/>
    <n v="1958"/>
    <d v="1920-10-09T00:00:00"/>
    <n v="61.3"/>
    <n v="29"/>
    <x v="1"/>
    <n v="18"/>
    <n v="7"/>
    <n v="1958"/>
    <d v="1923-11-09T00:00:00"/>
    <n v="61.3"/>
    <n v="29"/>
    <s v="Finland"/>
    <s v="DH"/>
    <s v="Dead"/>
    <n v="33"/>
    <n v="0"/>
    <n v="0"/>
  </r>
  <r>
    <s v="SFH-C068840"/>
    <n v="1"/>
    <n v="7"/>
    <n v="1958"/>
    <d v="1906-11-09T00:00:00"/>
    <n v="61.3"/>
    <n v="29.1"/>
    <x v="1"/>
    <n v="15"/>
    <n v="7"/>
    <n v="1959"/>
    <d v="1920-11-09T00:00:00"/>
    <n v="61.3"/>
    <n v="29.1"/>
    <s v="Finland"/>
    <s v="DH"/>
    <s v="Dead"/>
    <n v="379"/>
    <n v="0"/>
    <n v="0"/>
  </r>
  <r>
    <s v="SFH-C069154"/>
    <n v="30"/>
    <n v="5"/>
    <n v="1958"/>
    <d v="1935-09-09T00:00:00"/>
    <n v="60.5"/>
    <n v="22"/>
    <x v="1"/>
    <n v="28"/>
    <n v="6"/>
    <n v="1961"/>
    <d v="1933-10-13T00:00:00"/>
    <n v="60.5"/>
    <n v="22"/>
    <s v="Finland"/>
    <s v="DH"/>
    <s v="Dead"/>
    <n v="1125"/>
    <n v="0"/>
    <n v="0"/>
  </r>
  <r>
    <s v="SVG-C58330"/>
    <n v="6"/>
    <n v="6"/>
    <n v="1958"/>
    <d v="1911-10-10T00:00:00"/>
    <n v="57.87"/>
    <n v="12"/>
    <x v="9"/>
    <n v="5"/>
    <n v="8"/>
    <n v="1962"/>
    <d v="1910-12-14T00:00:00"/>
    <n v="57.77"/>
    <n v="11.92"/>
    <s v="Sweden"/>
    <s v="UU"/>
    <s v="Unknown"/>
    <n v="1521"/>
    <n v="13"/>
    <n v="204"/>
  </r>
  <r>
    <s v="SVG-C58331"/>
    <n v="6"/>
    <n v="6"/>
    <n v="1958"/>
    <d v="1911-10-10T00:00:00"/>
    <n v="57.9"/>
    <n v="12"/>
    <x v="9"/>
    <n v="7"/>
    <n v="12"/>
    <n v="1958"/>
    <d v="1913-04-10T00:00:00"/>
    <n v="57.88"/>
    <n v="11.92"/>
    <s v="Sweden"/>
    <s v="UU"/>
    <s v="Dead"/>
    <n v="184"/>
    <n v="6"/>
    <n v="250"/>
  </r>
  <r>
    <s v="SVG-C58346"/>
    <n v="8"/>
    <n v="6"/>
    <n v="1958"/>
    <d v="1913-10-10T00:00:00"/>
    <n v="57.87"/>
    <n v="11.92"/>
    <x v="9"/>
    <n v="8"/>
    <n v="7"/>
    <n v="1958"/>
    <d v="1913-11-09T00:00:00"/>
    <n v="57.87"/>
    <n v="11.92"/>
    <s v="Sweden"/>
    <s v="UU"/>
    <s v="Dead"/>
    <n v="30"/>
    <n v="0"/>
    <n v="0"/>
  </r>
  <r>
    <s v="SVG-C58347"/>
    <n v="8"/>
    <n v="6"/>
    <n v="1958"/>
    <d v="1913-10-10T00:00:00"/>
    <n v="57.87"/>
    <n v="11.92"/>
    <x v="9"/>
    <n v="1"/>
    <n v="5"/>
    <n v="1959"/>
    <d v="1906-09-10T00:00:00"/>
    <n v="57.87"/>
    <n v="11.92"/>
    <s v="Sweden"/>
    <s v="UU"/>
    <s v="Dead"/>
    <n v="327"/>
    <n v="0"/>
    <n v="0"/>
  </r>
  <r>
    <s v="SVR-U30320"/>
    <n v="5"/>
    <n v="6"/>
    <n v="1958"/>
    <d v="1910-10-10T00:00:00"/>
    <n v="57.32"/>
    <n v="12.53"/>
    <x v="9"/>
    <n v="6"/>
    <n v="4"/>
    <n v="1959"/>
    <d v="1911-08-11T00:00:00"/>
    <n v="57.32"/>
    <n v="12.53"/>
    <s v="Sweden"/>
    <s v="PD"/>
    <s v="Dead"/>
    <n v="305"/>
    <n v="0"/>
    <n v="0"/>
  </r>
  <r>
    <s v="SVR-U48678"/>
    <n v="15"/>
    <n v="6"/>
    <n v="1958"/>
    <d v="1920-10-09T00:00:00"/>
    <n v="56.75"/>
    <n v="15.92"/>
    <x v="9"/>
    <n v="10"/>
    <n v="2"/>
    <n v="1960"/>
    <d v="1915-06-14T00:00:00"/>
    <n v="56.75"/>
    <n v="15.92"/>
    <s v="Sweden"/>
    <s v="DH"/>
    <s v="Dead"/>
    <n v="605"/>
    <n v="0"/>
    <n v="0"/>
  </r>
  <r>
    <s v="SVR-U62169"/>
    <n v="8"/>
    <n v="7"/>
    <n v="1958"/>
    <d v="1913-11-09T00:00:00"/>
    <n v="59.47"/>
    <n v="18.75"/>
    <x v="9"/>
    <n v="15"/>
    <n v="7"/>
    <n v="1958"/>
    <d v="1920-11-08T00:00:00"/>
    <n v="59.47"/>
    <n v="18.75"/>
    <s v="Sweden"/>
    <s v="RH"/>
    <s v="Alive"/>
    <n v="7"/>
    <n v="0"/>
    <n v="0"/>
  </r>
  <r>
    <s v="SVR-U76848"/>
    <n v="10"/>
    <n v="6"/>
    <n v="1958"/>
    <d v="1915-10-10T00:00:00"/>
    <n v="56.9"/>
    <n v="14.55"/>
    <x v="9"/>
    <n v="28"/>
    <n v="6"/>
    <n v="1959"/>
    <d v="1933-10-11T00:00:00"/>
    <n v="56.88"/>
    <n v="14.52"/>
    <s v="Sweden"/>
    <s v="DH"/>
    <s v="Dead"/>
    <n v="383"/>
    <n v="3"/>
    <n v="228"/>
  </r>
  <r>
    <s v="SVR-U78141"/>
    <n v="16"/>
    <n v="6"/>
    <n v="1958"/>
    <d v="1921-10-10T00:00:00"/>
    <n v="59"/>
    <n v="16.2"/>
    <x v="9"/>
    <n v="30"/>
    <n v="6"/>
    <n v="1958"/>
    <d v="1935-10-10T00:00:00"/>
    <n v="59"/>
    <n v="16.2"/>
    <s v="Sweden"/>
    <s v="AH"/>
    <s v="Dead"/>
    <n v="14"/>
    <n v="0"/>
    <n v="0"/>
  </r>
  <r>
    <s v="SVR-U78167"/>
    <n v="31"/>
    <n v="5"/>
    <n v="1958"/>
    <d v="1936-09-08T00:00:00"/>
    <n v="56.25"/>
    <n v="12.85"/>
    <x v="9"/>
    <n v="1"/>
    <n v="5"/>
    <n v="1959"/>
    <d v="1906-09-10T00:00:00"/>
    <n v="56.27"/>
    <n v="12.85"/>
    <s v="Sweden"/>
    <s v="ND"/>
    <s v="Dead"/>
    <n v="335"/>
    <n v="2"/>
    <n v="0"/>
  </r>
  <r>
    <s v="SVR-U79841"/>
    <n v="31"/>
    <n v="5"/>
    <n v="1958"/>
    <d v="1936-09-08T00:00:00"/>
    <n v="59.27"/>
    <n v="17.03"/>
    <x v="9"/>
    <n v="12"/>
    <n v="8"/>
    <n v="1958"/>
    <d v="1917-12-10T00:00:00"/>
    <n v="59.27"/>
    <n v="17.05"/>
    <s v="Sweden"/>
    <s v="DH"/>
    <s v="Dead"/>
    <n v="73"/>
    <n v="1"/>
    <n v="91"/>
  </r>
  <r>
    <s v="SVR-U79843"/>
    <n v="31"/>
    <n v="5"/>
    <n v="1958"/>
    <d v="1936-09-08T00:00:00"/>
    <n v="59.27"/>
    <n v="17.03"/>
    <x v="9"/>
    <n v="12"/>
    <n v="8"/>
    <n v="1958"/>
    <d v="1917-12-10T00:00:00"/>
    <n v="59.27"/>
    <n v="17.05"/>
    <s v="Sweden"/>
    <s v="DH"/>
    <s v="Dead"/>
    <n v="73"/>
    <n v="1"/>
    <n v="91"/>
  </r>
  <r>
    <s v="SVR-U79861"/>
    <n v="1"/>
    <n v="6"/>
    <n v="1958"/>
    <d v="1906-10-10T00:00:00"/>
    <n v="56.22"/>
    <n v="12.8"/>
    <x v="9"/>
    <n v="28"/>
    <n v="5"/>
    <n v="1961"/>
    <d v="1933-09-12T00:00:00"/>
    <n v="56.22"/>
    <n v="12.78"/>
    <s v="Sweden"/>
    <s v="DH"/>
    <s v="Dead"/>
    <n v="1092"/>
    <n v="2"/>
    <n v="270"/>
  </r>
  <r>
    <s v="SVR-U80223"/>
    <n v="4"/>
    <n v="6"/>
    <n v="1958"/>
    <d v="1909-10-10T00:00:00"/>
    <n v="56.22"/>
    <n v="12.75"/>
    <x v="9"/>
    <n v="12"/>
    <n v="5"/>
    <n v="1960"/>
    <d v="1917-09-11T00:00:00"/>
    <n v="56.12"/>
    <n v="12.78"/>
    <s v="Sweden"/>
    <s v="DH"/>
    <s v="Dead"/>
    <n v="708"/>
    <n v="12"/>
    <n v="170"/>
  </r>
  <r>
    <s v="SVR-X28747"/>
    <n v="7"/>
    <n v="6"/>
    <n v="1958"/>
    <d v="1912-10-09T00:00:00"/>
    <n v="55.65"/>
    <n v="13.08"/>
    <x v="9"/>
    <n v="18"/>
    <n v="6"/>
    <n v="1958"/>
    <d v="1923-10-10T00:00:00"/>
    <n v="55.65"/>
    <n v="13.05"/>
    <s v="Sweden"/>
    <s v="AH"/>
    <s v="Dead"/>
    <n v="11"/>
    <n v="3"/>
    <n v="270"/>
  </r>
  <r>
    <s v="CZP-E133798"/>
    <n v="8"/>
    <n v="5"/>
    <n v="1959"/>
    <d v="1913-09-10T00:00:00"/>
    <n v="49.93"/>
    <n v="15.47"/>
    <x v="12"/>
    <n v="5"/>
    <n v="4"/>
    <n v="1960"/>
    <d v="1910-08-12T00:00:00"/>
    <n v="49.93"/>
    <n v="15.47"/>
    <s v="Czech Republic"/>
    <s v="UU"/>
    <s v="Dead"/>
    <n v="333"/>
    <n v="0"/>
    <n v="0"/>
  </r>
  <r>
    <s v="DER-D7810"/>
    <n v="13"/>
    <n v="5"/>
    <n v="1959"/>
    <d v="1918-09-10T00:00:00"/>
    <n v="49.38"/>
    <n v="9.67"/>
    <x v="5"/>
    <n v="28"/>
    <n v="12"/>
    <n v="1959"/>
    <d v="1934-04-12T00:00:00"/>
    <n v="49.43"/>
    <n v="9.68"/>
    <s v="Germany"/>
    <s v="DH"/>
    <s v="Dead"/>
    <n v="229"/>
    <n v="6"/>
    <n v="13"/>
  </r>
  <r>
    <s v="DER-E33827"/>
    <n v="22"/>
    <n v="6"/>
    <n v="1959"/>
    <d v="1927-10-11T00:00:00"/>
    <n v="48.5"/>
    <n v="9.68"/>
    <x v="5"/>
    <n v="1"/>
    <n v="5"/>
    <n v="1969"/>
    <d v="1906-09-20T00:00:00"/>
    <n v="48.5"/>
    <n v="9.68"/>
    <s v="Germany"/>
    <s v="UU"/>
    <s v="Dead"/>
    <n v="3601"/>
    <n v="0"/>
    <n v="0"/>
  </r>
  <r>
    <s v="DER-E35635"/>
    <n v="28"/>
    <n v="5"/>
    <n v="1959"/>
    <d v="1933-09-10T00:00:00"/>
    <n v="48.73"/>
    <n v="10.8"/>
    <x v="5"/>
    <n v="28"/>
    <n v="4"/>
    <n v="1963"/>
    <d v="1933-08-15T00:00:00"/>
    <n v="48.65"/>
    <n v="10.8"/>
    <s v="Germany"/>
    <s v="UU"/>
    <s v="Dead"/>
    <n v="1431"/>
    <n v="10"/>
    <n v="181"/>
  </r>
  <r>
    <s v="DER-E41608"/>
    <n v="13"/>
    <n v="5"/>
    <n v="1959"/>
    <d v="1918-09-10T00:00:00"/>
    <n v="48.9"/>
    <n v="9.1999999999999993"/>
    <x v="5"/>
    <n v="18"/>
    <n v="6"/>
    <n v="1959"/>
    <d v="1923-10-11T00:00:00"/>
    <n v="48.9"/>
    <n v="9.1999999999999993"/>
    <s v="Germany"/>
    <s v="UU"/>
    <s v="Dead"/>
    <n v="36"/>
    <n v="0"/>
    <n v="0"/>
  </r>
  <r>
    <s v="DER-E42899"/>
    <n v="23"/>
    <n v="5"/>
    <n v="1959"/>
    <d v="1928-09-09T00:00:00"/>
    <n v="48.82"/>
    <n v="9.5299999999999994"/>
    <x v="5"/>
    <n v="17"/>
    <n v="4"/>
    <n v="1962"/>
    <d v="1922-08-14T00:00:00"/>
    <n v="48.88"/>
    <n v="9.6300000000000008"/>
    <s v="Germany"/>
    <s v="ND"/>
    <s v="Dead"/>
    <n v="1060"/>
    <n v="11"/>
    <n v="45"/>
  </r>
  <r>
    <s v="DER-E42901"/>
    <n v="23"/>
    <n v="5"/>
    <n v="1959"/>
    <d v="1928-09-09T00:00:00"/>
    <n v="48.82"/>
    <n v="9.5299999999999994"/>
    <x v="5"/>
    <n v="27"/>
    <n v="5"/>
    <n v="1962"/>
    <d v="1932-09-12T00:00:00"/>
    <n v="48.9"/>
    <n v="9.4"/>
    <s v="Germany"/>
    <s v="DH"/>
    <s v="Dead"/>
    <n v="1100"/>
    <n v="14"/>
    <n v="314"/>
  </r>
  <r>
    <s v="DER-F14287"/>
    <n v="8"/>
    <n v="6"/>
    <n v="1959"/>
    <d v="1913-10-11T00:00:00"/>
    <n v="49.23"/>
    <n v="8.1199999999999992"/>
    <x v="5"/>
    <n v="15"/>
    <n v="6"/>
    <n v="1961"/>
    <d v="1920-10-12T00:00:00"/>
    <n v="49.2"/>
    <n v="8.1199999999999992"/>
    <s v="Germany"/>
    <s v="UU"/>
    <s v="Dead"/>
    <n v="738"/>
    <n v="4"/>
    <n v="181"/>
  </r>
  <r>
    <s v="DEW-5020236"/>
    <n v="10"/>
    <n v="5"/>
    <n v="1959"/>
    <d v="1915-09-10T00:00:00"/>
    <n v="50.98"/>
    <n v="6.72"/>
    <x v="5"/>
    <n v="15"/>
    <n v="7"/>
    <n v="1959"/>
    <d v="1920-11-09T00:00:00"/>
    <n v="50.97"/>
    <n v="6.75"/>
    <s v="Germany"/>
    <s v="UU"/>
    <s v="Dead"/>
    <n v="66"/>
    <n v="3"/>
    <n v="129"/>
  </r>
  <r>
    <s v="DEW-5022635"/>
    <n v="16"/>
    <n v="6"/>
    <n v="1959"/>
    <d v="1921-10-11T00:00:00"/>
    <n v="50.62"/>
    <n v="8.6300000000000008"/>
    <x v="5"/>
    <n v="26"/>
    <n v="3"/>
    <n v="1961"/>
    <d v="1931-07-13T00:00:00"/>
    <n v="50.57"/>
    <n v="8.6"/>
    <s v="Germany"/>
    <s v="DH"/>
    <s v="Dead"/>
    <n v="649"/>
    <n v="7"/>
    <n v="203"/>
  </r>
  <r>
    <s v="DEW-5038519"/>
    <n v="24"/>
    <n v="5"/>
    <n v="1959"/>
    <d v="1929-09-10T00:00:00"/>
    <n v="50.88"/>
    <n v="6.93"/>
    <x v="5"/>
    <n v="31"/>
    <n v="3"/>
    <n v="1967"/>
    <d v="1936-07-18T00:00:00"/>
    <n v="50.93"/>
    <n v="6.95"/>
    <s v="Germany"/>
    <s v="DH"/>
    <s v="Dead"/>
    <n v="2868"/>
    <n v="6"/>
    <n v="12"/>
  </r>
  <r>
    <s v="DEW-5057325"/>
    <n v="7"/>
    <n v="5"/>
    <n v="1959"/>
    <d v="1912-09-09T00:00:00"/>
    <n v="51.28"/>
    <n v="9.3699999999999992"/>
    <x v="5"/>
    <n v="2"/>
    <n v="6"/>
    <n v="1959"/>
    <d v="1907-10-11T00:00:00"/>
    <n v="51.28"/>
    <n v="9.3699999999999992"/>
    <s v="Germany"/>
    <s v="PD"/>
    <s v="Dead"/>
    <n v="26"/>
    <n v="0"/>
    <n v="0"/>
  </r>
  <r>
    <s v="DKC-588220"/>
    <n v="17"/>
    <n v="5"/>
    <n v="1959"/>
    <d v="1922-09-10T00:00:00"/>
    <n v="55.67"/>
    <n v="12.02"/>
    <x v="3"/>
    <n v="2"/>
    <n v="12"/>
    <n v="1964"/>
    <d v="1908-04-16T00:00:00"/>
    <n v="55.68"/>
    <n v="12.02"/>
    <s v="Denmark"/>
    <s v="DH"/>
    <s v="Dead"/>
    <n v="2026"/>
    <n v="2"/>
    <n v="0"/>
  </r>
  <r>
    <s v="DKC-588237"/>
    <n v="22"/>
    <n v="5"/>
    <n v="1959"/>
    <d v="1927-09-10T00:00:00"/>
    <n v="55.15"/>
    <n v="15.08"/>
    <x v="3"/>
    <n v="3"/>
    <n v="2"/>
    <n v="1963"/>
    <d v="1908-06-16T00:00:00"/>
    <n v="55.13"/>
    <n v="15.03"/>
    <s v="Denmark"/>
    <s v="DH"/>
    <s v="Dead"/>
    <n v="1353"/>
    <n v="4"/>
    <n v="240"/>
  </r>
  <r>
    <s v="DKC-588906"/>
    <n v="5"/>
    <n v="5"/>
    <n v="1959"/>
    <d v="1910-09-10T00:00:00"/>
    <n v="56.17"/>
    <n v="10.220000000000001"/>
    <x v="3"/>
    <n v="20"/>
    <n v="1"/>
    <n v="1960"/>
    <d v="1925-05-13T00:00:00"/>
    <n v="56.17"/>
    <n v="10.220000000000001"/>
    <s v="Denmark"/>
    <s v="DH"/>
    <s v="Dead"/>
    <n v="260"/>
    <n v="0"/>
    <n v="0"/>
  </r>
  <r>
    <s v="DKC-588911"/>
    <n v="17"/>
    <n v="5"/>
    <n v="1959"/>
    <d v="1922-09-10T00:00:00"/>
    <n v="56.07"/>
    <n v="10.17"/>
    <x v="3"/>
    <n v="6"/>
    <n v="6"/>
    <n v="1959"/>
    <d v="1911-10-11T00:00:00"/>
    <n v="56.07"/>
    <n v="10.17"/>
    <s v="Denmark"/>
    <s v="UU"/>
    <s v="Dead"/>
    <n v="20"/>
    <n v="0"/>
    <n v="0"/>
  </r>
  <r>
    <s v="DKS-S28067"/>
    <n v="27"/>
    <n v="6"/>
    <n v="1959"/>
    <d v="1932-10-10T00:00:00"/>
    <n v="55.47"/>
    <n v="8.4700000000000006"/>
    <x v="3"/>
    <n v="15"/>
    <n v="4"/>
    <n v="1960"/>
    <d v="1920-08-11T00:00:00"/>
    <n v="55.5"/>
    <n v="8.42"/>
    <s v="Denmark"/>
    <s v="UU"/>
    <s v="Dead"/>
    <n v="293"/>
    <n v="5"/>
    <n v="320"/>
  </r>
  <r>
    <s v="GBT-2020407"/>
    <n v="19"/>
    <n v="5"/>
    <n v="1959"/>
    <d v="1924-09-09T00:00:00"/>
    <n v="52.53"/>
    <n v="-1.53"/>
    <x v="4"/>
    <n v="1"/>
    <n v="7"/>
    <n v="1961"/>
    <d v="1906-11-12T00:00:00"/>
    <n v="52.53"/>
    <n v="-1.55"/>
    <s v="UK"/>
    <s v="UU"/>
    <s v="Dead"/>
    <n v="774"/>
    <n v="2"/>
    <n v="270"/>
  </r>
  <r>
    <s v="GBT-2020408"/>
    <n v="19"/>
    <n v="5"/>
    <n v="1959"/>
    <d v="1924-09-09T00:00:00"/>
    <n v="52.53"/>
    <n v="-1.53"/>
    <x v="4"/>
    <n v="19"/>
    <n v="3"/>
    <n v="1964"/>
    <d v="1924-07-15T00:00:00"/>
    <n v="52.48"/>
    <n v="-1.47"/>
    <s v="UK"/>
    <s v="UU"/>
    <s v="Dead"/>
    <n v="1766"/>
    <n v="8"/>
    <n v="141"/>
  </r>
  <r>
    <s v="GBT-2020416"/>
    <n v="23"/>
    <n v="5"/>
    <n v="1959"/>
    <d v="1928-09-09T00:00:00"/>
    <n v="52.53"/>
    <n v="-1.45"/>
    <x v="4"/>
    <n v="15"/>
    <n v="6"/>
    <n v="1961"/>
    <d v="1920-10-12T00:00:00"/>
    <n v="52.52"/>
    <n v="-1.57"/>
    <s v="UK"/>
    <s v="DH"/>
    <s v="Dead"/>
    <n v="754"/>
    <n v="9"/>
    <n v="257"/>
  </r>
  <r>
    <s v="GBT-2033207"/>
    <n v="11"/>
    <n v="5"/>
    <n v="1959"/>
    <d v="1916-09-09T00:00:00"/>
    <n v="54.05"/>
    <n v="-4.82"/>
    <x v="4"/>
    <n v="10"/>
    <n v="12"/>
    <n v="1961"/>
    <d v="1916-04-13T00:00:00"/>
    <n v="54.23"/>
    <n v="-4.4000000000000004"/>
    <s v="UK"/>
    <s v="UU"/>
    <s v="Dead"/>
    <n v="944"/>
    <n v="34"/>
    <n v="54"/>
  </r>
  <r>
    <s v="GBT-3043356"/>
    <n v="27"/>
    <n v="5"/>
    <n v="1959"/>
    <d v="1932-09-09T00:00:00"/>
    <n v="54.13"/>
    <n v="-2.77"/>
    <x v="4"/>
    <n v="16"/>
    <n v="3"/>
    <n v="1960"/>
    <d v="1921-07-12T00:00:00"/>
    <n v="54.17"/>
    <n v="-2.82"/>
    <s v="UK"/>
    <s v="DH"/>
    <s v="Dead"/>
    <n v="294"/>
    <n v="5"/>
    <n v="319"/>
  </r>
  <r>
    <s v="GBT-3048183"/>
    <n v="2"/>
    <n v="6"/>
    <n v="1959"/>
    <d v="1907-10-11T00:00:00"/>
    <n v="52.6"/>
    <n v="-1.83"/>
    <x v="4"/>
    <n v="13"/>
    <n v="3"/>
    <n v="1960"/>
    <d v="1918-07-12T00:00:00"/>
    <n v="52.63"/>
    <n v="-1.83"/>
    <s v="UK"/>
    <s v="UU"/>
    <s v="Dead"/>
    <n v="285"/>
    <n v="4"/>
    <n v="0"/>
  </r>
  <r>
    <s v="GBT-3049037"/>
    <n v="24"/>
    <n v="5"/>
    <n v="1959"/>
    <d v="1929-09-10T00:00:00"/>
    <n v="53.72"/>
    <n v="-1.22"/>
    <x v="4"/>
    <n v="25"/>
    <n v="8"/>
    <n v="1961"/>
    <d v="1930-12-13T00:00:00"/>
    <n v="53.75"/>
    <n v="-1.37"/>
    <s v="UK"/>
    <s v="UU"/>
    <s v="Dead"/>
    <n v="824"/>
    <n v="11"/>
    <n v="291"/>
  </r>
  <r>
    <s v="NLA-3001293"/>
    <n v="12"/>
    <n v="6"/>
    <n v="1959"/>
    <d v="1917-10-11T00:00:00"/>
    <n v="52.2"/>
    <n v="5.9"/>
    <x v="16"/>
    <n v="13"/>
    <n v="9"/>
    <n v="1959"/>
    <d v="1919-01-11T00:00:00"/>
    <n v="52.2"/>
    <n v="5.9"/>
    <s v="Netherlands"/>
    <s v="UU"/>
    <s v="Alive"/>
    <n v="93"/>
    <n v="0"/>
    <n v="0"/>
  </r>
  <r>
    <s v="NLA-3002691"/>
    <n v="22"/>
    <n v="6"/>
    <n v="1959"/>
    <d v="1927-10-11T00:00:00"/>
    <n v="52.1"/>
    <n v="4.3"/>
    <x v="16"/>
    <n v="20"/>
    <n v="9"/>
    <n v="1959"/>
    <d v="1926-01-11T00:00:00"/>
    <n v="52.1"/>
    <n v="4.3"/>
    <s v="Netherlands"/>
    <s v="UU"/>
    <s v="Dead"/>
    <n v="90"/>
    <n v="0"/>
    <n v="0"/>
  </r>
  <r>
    <s v="NLA-3009954"/>
    <n v="30"/>
    <n v="5"/>
    <n v="1959"/>
    <d v="1935-09-10T00:00:00"/>
    <n v="52.3"/>
    <n v="5.2"/>
    <x v="16"/>
    <n v="12"/>
    <n v="11"/>
    <n v="1959"/>
    <d v="1918-03-13T00:00:00"/>
    <n v="52.2"/>
    <n v="5.2"/>
    <s v="Netherlands"/>
    <s v="DH"/>
    <s v="Dead"/>
    <n v="166"/>
    <n v="12"/>
    <n v="181"/>
  </r>
  <r>
    <s v="NOO-35094"/>
    <n v="17"/>
    <n v="6"/>
    <n v="1959"/>
    <d v="1922-10-11T00:00:00"/>
    <n v="59.75"/>
    <n v="10.87"/>
    <x v="7"/>
    <n v="18"/>
    <n v="8"/>
    <n v="1959"/>
    <d v="1923-12-11T00:00:00"/>
    <n v="59.9"/>
    <n v="10.3"/>
    <s v="Norway"/>
    <s v="UU"/>
    <s v="Unknown"/>
    <n v="62"/>
    <n v="36"/>
    <n v="298"/>
  </r>
  <r>
    <s v="NOS-517757"/>
    <n v="31"/>
    <n v="5"/>
    <n v="1959"/>
    <d v="1936-09-09T00:00:00"/>
    <n v="58.53"/>
    <n v="7.78"/>
    <x v="7"/>
    <n v="29"/>
    <n v="12"/>
    <n v="1959"/>
    <d v="1935-04-12T00:00:00"/>
    <n v="58.5"/>
    <n v="7.77"/>
    <s v="Norway"/>
    <s v="DH"/>
    <s v="Dead"/>
    <n v="212"/>
    <n v="4"/>
    <n v="195"/>
  </r>
  <r>
    <s v="SFH-C049910"/>
    <n v="15"/>
    <n v="6"/>
    <n v="1959"/>
    <d v="1920-10-10T00:00:00"/>
    <n v="62.9"/>
    <n v="23"/>
    <x v="1"/>
    <n v="15"/>
    <n v="11"/>
    <n v="1959"/>
    <d v="1921-03-12T00:00:00"/>
    <n v="62.9"/>
    <n v="23"/>
    <s v="Finland"/>
    <s v="DH"/>
    <s v="Dead"/>
    <n v="153"/>
    <n v="0"/>
    <n v="0"/>
  </r>
  <r>
    <s v="SFH-C057510"/>
    <n v="10"/>
    <n v="6"/>
    <n v="1959"/>
    <d v="1915-10-11T00:00:00"/>
    <n v="63.2"/>
    <n v="21.6"/>
    <x v="1"/>
    <n v="19"/>
    <n v="3"/>
    <n v="1960"/>
    <d v="1924-07-11T00:00:00"/>
    <n v="63.2"/>
    <n v="21.6"/>
    <s v="Finland"/>
    <s v="UU"/>
    <s v="Dead"/>
    <n v="283"/>
    <n v="0"/>
    <n v="0"/>
  </r>
  <r>
    <s v="SFH-C071561"/>
    <n v="23"/>
    <n v="6"/>
    <n v="1959"/>
    <d v="1928-10-10T00:00:00"/>
    <n v="62"/>
    <n v="25.4"/>
    <x v="1"/>
    <n v="19"/>
    <n v="9"/>
    <n v="1959"/>
    <d v="1925-01-10T00:00:00"/>
    <n v="62"/>
    <n v="25.33"/>
    <s v="Finland"/>
    <s v="DH"/>
    <s v="Dead"/>
    <n v="88"/>
    <n v="4"/>
    <n v="270"/>
  </r>
  <r>
    <s v="SFH-C072517"/>
    <n v="16"/>
    <n v="6"/>
    <n v="1959"/>
    <d v="1921-10-11T00:00:00"/>
    <n v="61.5"/>
    <n v="21.7"/>
    <x v="1"/>
    <n v="12"/>
    <n v="1"/>
    <n v="1960"/>
    <d v="1917-05-13T00:00:00"/>
    <n v="61.5"/>
    <n v="21.7"/>
    <s v="Finland"/>
    <s v="UU"/>
    <s v="Dead"/>
    <n v="210"/>
    <n v="0"/>
    <n v="0"/>
  </r>
  <r>
    <s v="SFH-C073056"/>
    <n v="8"/>
    <n v="6"/>
    <n v="1959"/>
    <d v="1913-10-11T00:00:00"/>
    <n v="62.3"/>
    <n v="21.4"/>
    <x v="1"/>
    <n v="15"/>
    <n v="8"/>
    <n v="1963"/>
    <d v="1920-12-14T00:00:00"/>
    <n v="62.4"/>
    <n v="22.3"/>
    <s v="Finland"/>
    <s v="DH"/>
    <s v="Dead"/>
    <n v="1529"/>
    <n v="48"/>
    <n v="77"/>
  </r>
  <r>
    <s v="SFH-C073058"/>
    <n v="8"/>
    <n v="6"/>
    <n v="1959"/>
    <d v="1913-10-11T00:00:00"/>
    <n v="62.3"/>
    <n v="21.4"/>
    <x v="1"/>
    <n v="23"/>
    <n v="4"/>
    <n v="1960"/>
    <d v="1928-08-11T00:00:00"/>
    <n v="62.5"/>
    <n v="22"/>
    <s v="Finland"/>
    <s v="DH"/>
    <s v="Dead"/>
    <n v="320"/>
    <n v="39"/>
    <n v="55"/>
  </r>
  <r>
    <s v="SFH-C073061"/>
    <n v="8"/>
    <n v="6"/>
    <n v="1959"/>
    <d v="1913-10-11T00:00:00"/>
    <n v="62.3"/>
    <n v="21.4"/>
    <x v="1"/>
    <n v="25"/>
    <n v="3"/>
    <n v="1961"/>
    <d v="1930-07-13T00:00:00"/>
    <n v="62.5"/>
    <n v="22.1"/>
    <s v="Finland"/>
    <s v="UU"/>
    <s v="Dead"/>
    <n v="656"/>
    <n v="43"/>
    <n v="59"/>
  </r>
  <r>
    <s v="SFH-C077552"/>
    <n v="2"/>
    <n v="6"/>
    <n v="1959"/>
    <d v="1907-10-11T00:00:00"/>
    <n v="60.5"/>
    <n v="25"/>
    <x v="1"/>
    <n v="9"/>
    <n v="4"/>
    <n v="1960"/>
    <d v="1914-08-12T00:00:00"/>
    <n v="60.5"/>
    <n v="25"/>
    <s v="Finland"/>
    <s v="UU"/>
    <s v="Dead"/>
    <n v="312"/>
    <n v="0"/>
    <n v="0"/>
  </r>
  <r>
    <s v="SFH-C077553"/>
    <n v="2"/>
    <n v="6"/>
    <n v="1959"/>
    <d v="1907-10-11T00:00:00"/>
    <n v="60.5"/>
    <n v="24.9"/>
    <x v="1"/>
    <n v="15"/>
    <n v="7"/>
    <n v="1962"/>
    <d v="1920-11-12T00:00:00"/>
    <n v="60.5"/>
    <n v="24.83"/>
    <s v="Finland"/>
    <s v="DH"/>
    <s v="Dead"/>
    <n v="1139"/>
    <n v="4"/>
    <n v="270"/>
  </r>
  <r>
    <s v="SFH-C079301"/>
    <n v="18"/>
    <n v="6"/>
    <n v="1959"/>
    <d v="1923-10-11T00:00:00"/>
    <n v="61.5"/>
    <n v="23.8"/>
    <x v="1"/>
    <n v="10"/>
    <n v="8"/>
    <n v="1959"/>
    <d v="1915-12-11T00:00:00"/>
    <n v="61.5"/>
    <n v="23.8"/>
    <s v="Finland"/>
    <s v="UU"/>
    <s v="Dead"/>
    <n v="53"/>
    <n v="0"/>
    <n v="0"/>
  </r>
  <r>
    <s v="SFH-C082071"/>
    <n v="27"/>
    <n v="6"/>
    <n v="1959"/>
    <d v="1932-10-10T00:00:00"/>
    <n v="61.5"/>
    <n v="23.8"/>
    <x v="1"/>
    <n v="7"/>
    <n v="7"/>
    <n v="1959"/>
    <d v="1912-11-09T00:00:00"/>
    <n v="61.5"/>
    <n v="23.8"/>
    <s v="Finland"/>
    <s v="UU"/>
    <s v="Dead"/>
    <n v="10"/>
    <n v="0"/>
    <n v="0"/>
  </r>
  <r>
    <s v="SFH-C082616"/>
    <n v="19"/>
    <n v="6"/>
    <n v="1959"/>
    <d v="1924-10-10T00:00:00"/>
    <n v="61.5"/>
    <n v="23.8"/>
    <x v="1"/>
    <n v="27"/>
    <n v="9"/>
    <n v="1959"/>
    <d v="1933-01-10T00:00:00"/>
    <n v="61.5"/>
    <n v="23.67"/>
    <s v="Finland"/>
    <s v="UU"/>
    <s v="Dead"/>
    <n v="100"/>
    <n v="8"/>
    <n v="270"/>
  </r>
  <r>
    <s v="SVG-C57462"/>
    <n v="6"/>
    <n v="7"/>
    <n v="1959"/>
    <d v="1911-11-10T00:00:00"/>
    <n v="56"/>
    <n v="13.23"/>
    <x v="9"/>
    <n v="6"/>
    <n v="2"/>
    <n v="1960"/>
    <d v="1911-06-14T00:00:00"/>
    <n v="56.25"/>
    <n v="13"/>
    <s v="Sweden"/>
    <s v="DH"/>
    <s v="Dead"/>
    <n v="215"/>
    <n v="32"/>
    <n v="333"/>
  </r>
  <r>
    <s v="SVR-U46064"/>
    <n v="27"/>
    <n v="5"/>
    <n v="1959"/>
    <d v="1932-09-09T00:00:00"/>
    <n v="62.38"/>
    <n v="17.3"/>
    <x v="9"/>
    <n v="1"/>
    <n v="7"/>
    <n v="1959"/>
    <d v="1906-11-10T00:00:00"/>
    <n v="62.38"/>
    <n v="17.27"/>
    <s v="Sweden"/>
    <s v="PD"/>
    <s v="Dead"/>
    <n v="35"/>
    <n v="2"/>
    <n v="270"/>
  </r>
  <r>
    <s v="SVR-U69301"/>
    <n v="7"/>
    <n v="6"/>
    <n v="1959"/>
    <d v="1912-10-10T00:00:00"/>
    <n v="65.900000000000006"/>
    <n v="23.97"/>
    <x v="9"/>
    <n v="15"/>
    <n v="11"/>
    <n v="1959"/>
    <d v="1921-03-12T00:00:00"/>
    <n v="65.849999999999994"/>
    <n v="24.15"/>
    <s v="Finland"/>
    <s v="DH"/>
    <s v="Dead"/>
    <n v="161"/>
    <n v="11"/>
    <n v="124"/>
  </r>
  <r>
    <s v="SVR-U79950"/>
    <n v="16"/>
    <n v="5"/>
    <n v="1959"/>
    <d v="1921-09-10T00:00:00"/>
    <n v="59.33"/>
    <n v="14.52"/>
    <x v="9"/>
    <n v="4"/>
    <n v="8"/>
    <n v="1959"/>
    <d v="1909-12-11T00:00:00"/>
    <n v="59.32"/>
    <n v="14.52"/>
    <s v="Sweden"/>
    <s v="RH"/>
    <s v="Dead"/>
    <n v="80"/>
    <n v="2"/>
    <n v="181"/>
  </r>
  <r>
    <s v="SVR-U80245"/>
    <n v="28"/>
    <n v="5"/>
    <n v="1959"/>
    <d v="1933-09-10T00:00:00"/>
    <n v="55.65"/>
    <n v="13.9"/>
    <x v="9"/>
    <n v="29"/>
    <n v="7"/>
    <n v="1959"/>
    <d v="1934-11-10T00:00:00"/>
    <n v="55.63"/>
    <n v="13.93"/>
    <s v="Sweden"/>
    <s v="DH"/>
    <s v="Dead"/>
    <n v="62"/>
    <n v="3"/>
    <n v="132"/>
  </r>
  <r>
    <s v="SVR-U83569"/>
    <n v="23"/>
    <n v="6"/>
    <n v="1959"/>
    <d v="1928-10-10T00:00:00"/>
    <n v="57.62"/>
    <n v="11.75"/>
    <x v="9"/>
    <n v="15"/>
    <n v="2"/>
    <n v="1960"/>
    <d v="1920-06-13T00:00:00"/>
    <n v="57.62"/>
    <n v="11.75"/>
    <s v="Sweden"/>
    <s v="DH"/>
    <s v="Dead"/>
    <n v="237"/>
    <n v="0"/>
    <n v="0"/>
  </r>
  <r>
    <s v="SVR-U84151"/>
    <n v="31"/>
    <n v="5"/>
    <n v="1959"/>
    <d v="1936-09-09T00:00:00"/>
    <n v="59.28"/>
    <n v="18.02"/>
    <x v="9"/>
    <n v="12"/>
    <n v="6"/>
    <n v="1959"/>
    <d v="1917-10-11T00:00:00"/>
    <n v="59.28"/>
    <n v="18.02"/>
    <s v="Sweden"/>
    <s v="AH"/>
    <s v="Dead"/>
    <n v="12"/>
    <n v="0"/>
    <n v="0"/>
  </r>
  <r>
    <s v="SVR-U84259"/>
    <n v="26"/>
    <n v="5"/>
    <n v="1959"/>
    <d v="1931-09-10T00:00:00"/>
    <n v="59.45"/>
    <n v="18.07"/>
    <x v="9"/>
    <n v="15"/>
    <n v="6"/>
    <n v="1959"/>
    <d v="1920-10-10T00:00:00"/>
    <n v="59.43"/>
    <n v="18.079999999999998"/>
    <s v="Sweden"/>
    <s v="UU"/>
    <s v="Dead"/>
    <n v="20"/>
    <n v="3"/>
    <n v="154"/>
  </r>
  <r>
    <s v="SVR-U85007"/>
    <n v="20"/>
    <n v="5"/>
    <n v="1959"/>
    <d v="1925-09-10T00:00:00"/>
    <n v="59.35"/>
    <n v="18.079999999999998"/>
    <x v="9"/>
    <n v="25"/>
    <n v="4"/>
    <n v="1960"/>
    <d v="1930-08-12T00:00:00"/>
    <n v="59.35"/>
    <n v="18.079999999999998"/>
    <s v="Sweden"/>
    <s v="UU"/>
    <s v="Unknown"/>
    <n v="341"/>
    <n v="0"/>
    <n v="0"/>
  </r>
  <r>
    <s v="SVR-U87051"/>
    <n v="9"/>
    <n v="6"/>
    <n v="1959"/>
    <d v="1914-10-11T00:00:00"/>
    <n v="59.9"/>
    <n v="17.62"/>
    <x v="9"/>
    <n v="15"/>
    <n v="4"/>
    <n v="1962"/>
    <d v="1920-08-13T00:00:00"/>
    <n v="59.92"/>
    <n v="17.579999999999998"/>
    <s v="Sweden"/>
    <s v="DH"/>
    <s v="Dead"/>
    <n v="1041"/>
    <n v="3"/>
    <n v="315"/>
  </r>
  <r>
    <s v="SVR-X14146"/>
    <n v="22"/>
    <n v="5"/>
    <n v="1959"/>
    <d v="1927-09-10T00:00:00"/>
    <n v="58.22"/>
    <n v="16.579999999999998"/>
    <x v="9"/>
    <n v="15"/>
    <n v="7"/>
    <n v="1960"/>
    <d v="1920-11-10T00:00:00"/>
    <n v="58.22"/>
    <n v="16.579999999999998"/>
    <s v="Sweden"/>
    <s v="DH"/>
    <s v="Dead"/>
    <n v="420"/>
    <n v="0"/>
    <n v="0"/>
  </r>
  <r>
    <s v="SVR-X14149"/>
    <n v="16"/>
    <n v="6"/>
    <n v="1959"/>
    <d v="1921-10-11T00:00:00"/>
    <n v="58.22"/>
    <n v="16.579999999999998"/>
    <x v="9"/>
    <n v="15"/>
    <n v="7"/>
    <n v="1960"/>
    <d v="1920-11-10T00:00:00"/>
    <n v="58.22"/>
    <n v="16.579999999999998"/>
    <s v="Sweden"/>
    <s v="DH"/>
    <s v="Dead"/>
    <n v="395"/>
    <n v="0"/>
    <n v="0"/>
  </r>
  <r>
    <s v="SVR-X22474"/>
    <n v="25"/>
    <n v="5"/>
    <n v="1959"/>
    <d v="1930-09-10T00:00:00"/>
    <n v="58.22"/>
    <n v="16.579999999999998"/>
    <x v="9"/>
    <n v="15"/>
    <n v="7"/>
    <n v="1960"/>
    <d v="1920-11-10T00:00:00"/>
    <n v="58.22"/>
    <n v="16.579999999999998"/>
    <s v="Sweden"/>
    <s v="DH"/>
    <s v="Dead"/>
    <n v="417"/>
    <n v="0"/>
    <n v="0"/>
  </r>
  <r>
    <s v="BLB-4E4842"/>
    <n v="28"/>
    <n v="5"/>
    <n v="1960"/>
    <d v="1933-09-11T00:00:00"/>
    <n v="50.5"/>
    <n v="3.7"/>
    <x v="10"/>
    <n v="13"/>
    <n v="11"/>
    <n v="1960"/>
    <d v="1919-03-14T00:00:00"/>
    <n v="50.5"/>
    <n v="3.6"/>
    <s v="Belgium"/>
    <s v="UU"/>
    <s v="Dead"/>
    <n v="169"/>
    <n v="8"/>
    <n v="270"/>
  </r>
  <r>
    <s v="BLB-5E2815"/>
    <n v="15"/>
    <n v="5"/>
    <n v="1960"/>
    <d v="1920-09-10T00:00:00"/>
    <n v="50.27"/>
    <n v="4.32"/>
    <x v="10"/>
    <n v="27"/>
    <n v="5"/>
    <n v="1962"/>
    <d v="1932-09-12T00:00:00"/>
    <n v="50.22"/>
    <n v="4.2699999999999996"/>
    <s v="Belgium"/>
    <s v="DH"/>
    <s v="Dead"/>
    <n v="742"/>
    <n v="7"/>
    <n v="213"/>
  </r>
  <r>
    <s v="CZP-D33420"/>
    <n v="8"/>
    <n v="5"/>
    <n v="1960"/>
    <d v="1913-09-11T00:00:00"/>
    <n v="50.03"/>
    <n v="15.5"/>
    <x v="12"/>
    <n v="17"/>
    <n v="12"/>
    <n v="1966"/>
    <d v="1923-04-19T00:00:00"/>
    <n v="50.03"/>
    <n v="15.52"/>
    <s v="Czech Republic"/>
    <s v="DH"/>
    <s v="Dead"/>
    <n v="2414"/>
    <n v="2"/>
    <n v="91"/>
  </r>
  <r>
    <s v="CZP-N23414"/>
    <n v="7"/>
    <n v="5"/>
    <n v="1960"/>
    <d v="1912-09-10T00:00:00"/>
    <n v="49.27"/>
    <n v="14.07"/>
    <x v="12"/>
    <n v="17"/>
    <n v="1"/>
    <n v="1963"/>
    <d v="1922-05-17T00:00:00"/>
    <n v="49.92"/>
    <n v="13.67"/>
    <s v="Czech Republic"/>
    <s v="DH"/>
    <s v="Dead"/>
    <n v="985"/>
    <n v="78"/>
    <n v="339"/>
  </r>
  <r>
    <s v="DER-E37375"/>
    <n v="15"/>
    <n v="6"/>
    <n v="1960"/>
    <d v="1920-10-11T00:00:00"/>
    <n v="48.8"/>
    <n v="8.82"/>
    <x v="5"/>
    <n v="11"/>
    <n v="12"/>
    <n v="1960"/>
    <d v="1917-04-12T00:00:00"/>
    <n v="48.77"/>
    <n v="8.85"/>
    <s v="Germany"/>
    <s v="DH"/>
    <s v="Dead"/>
    <n v="179"/>
    <n v="5"/>
    <n v="147"/>
  </r>
  <r>
    <s v="DKC-587376"/>
    <n v="3"/>
    <n v="6"/>
    <n v="1960"/>
    <d v="1908-10-11T00:00:00"/>
    <n v="55.65"/>
    <n v="12.52"/>
    <x v="3"/>
    <n v="25"/>
    <n v="6"/>
    <n v="1960"/>
    <d v="1930-10-12T00:00:00"/>
    <n v="55.65"/>
    <n v="12.52"/>
    <s v="Denmark"/>
    <s v="UU"/>
    <s v="Dead"/>
    <n v="22"/>
    <n v="0"/>
    <n v="0"/>
  </r>
  <r>
    <s v="GBT-3016484"/>
    <n v="23"/>
    <n v="5"/>
    <n v="1960"/>
    <d v="1928-09-10T00:00:00"/>
    <n v="51.32"/>
    <n v="0.65"/>
    <x v="4"/>
    <n v="6"/>
    <n v="6"/>
    <n v="1961"/>
    <d v="1911-10-13T00:00:00"/>
    <n v="51.25"/>
    <n v="0.60000000000000009"/>
    <s v="UK"/>
    <s v="DH"/>
    <s v="Dead"/>
    <n v="379"/>
    <n v="9"/>
    <n v="206"/>
  </r>
  <r>
    <s v="GBT-3032465"/>
    <n v="15"/>
    <n v="5"/>
    <n v="1960"/>
    <d v="1920-09-10T00:00:00"/>
    <n v="51.23"/>
    <n v="-0.1"/>
    <x v="4"/>
    <n v="29"/>
    <n v="5"/>
    <n v="1960"/>
    <d v="1934-09-11T00:00:00"/>
    <n v="51.23"/>
    <n v="-0.1"/>
    <s v="UK"/>
    <s v="PD"/>
    <s v="Dead"/>
    <n v="14"/>
    <n v="0"/>
    <n v="0"/>
  </r>
  <r>
    <s v="GBT-3032466"/>
    <n v="15"/>
    <n v="5"/>
    <n v="1960"/>
    <d v="1920-09-10T00:00:00"/>
    <n v="51.23"/>
    <n v="-0.1"/>
    <x v="4"/>
    <n v="10"/>
    <n v="4"/>
    <n v="1963"/>
    <d v="1915-08-15T00:00:00"/>
    <n v="51.23"/>
    <n v="-0.1"/>
    <s v="UK"/>
    <s v="UU"/>
    <s v="Dead"/>
    <n v="1060"/>
    <n v="0"/>
    <n v="0"/>
  </r>
  <r>
    <s v="GBT-3039965"/>
    <n v="9"/>
    <n v="6"/>
    <n v="1960"/>
    <d v="1914-10-12T00:00:00"/>
    <n v="53.78"/>
    <n v="-0.47"/>
    <x v="4"/>
    <n v="17"/>
    <n v="5"/>
    <n v="1961"/>
    <d v="1922-09-12T00:00:00"/>
    <n v="53.87"/>
    <n v="-0.48"/>
    <s v="UK"/>
    <s v="UU"/>
    <s v="Dead"/>
    <n v="342"/>
    <n v="10"/>
    <n v="354"/>
  </r>
  <r>
    <s v="GBT-3042670"/>
    <n v="28"/>
    <n v="5"/>
    <n v="1960"/>
    <d v="1933-09-11T00:00:00"/>
    <n v="54.68"/>
    <n v="-5.52"/>
    <x v="4"/>
    <n v="11"/>
    <n v="9"/>
    <n v="1960"/>
    <d v="1917-01-11T00:00:00"/>
    <n v="54.68"/>
    <n v="-5.52"/>
    <s v="UK"/>
    <s v="UU"/>
    <s v="Dead"/>
    <n v="106"/>
    <n v="0"/>
    <n v="0"/>
  </r>
  <r>
    <s v="GBT-3051509"/>
    <n v="24"/>
    <n v="5"/>
    <n v="1960"/>
    <d v="1929-09-11T00:00:00"/>
    <n v="52.65"/>
    <n v="-1.23"/>
    <x v="4"/>
    <n v="14"/>
    <n v="1"/>
    <n v="1962"/>
    <d v="1919-05-16T00:00:00"/>
    <n v="52.65"/>
    <n v="-1.2"/>
    <s v="UK"/>
    <s v="UU"/>
    <s v="Dead"/>
    <n v="600"/>
    <n v="3"/>
    <n v="91"/>
  </r>
  <r>
    <s v="GBT-3068974"/>
    <n v="16"/>
    <n v="5"/>
    <n v="1960"/>
    <d v="1921-09-11T00:00:00"/>
    <n v="54.57"/>
    <n v="-6.12"/>
    <x v="4"/>
    <n v="31"/>
    <n v="3"/>
    <n v="1961"/>
    <d v="1936-07-12T00:00:00"/>
    <n v="54.85"/>
    <n v="-5.82"/>
    <s v="UK"/>
    <s v="DH"/>
    <s v="Dead"/>
    <n v="319"/>
    <n v="37"/>
    <n v="32"/>
  </r>
  <r>
    <s v="GBT-3069743"/>
    <n v="16"/>
    <n v="5"/>
    <n v="1960"/>
    <d v="1921-09-11T00:00:00"/>
    <n v="54.03"/>
    <n v="-2.9"/>
    <x v="4"/>
    <n v="22"/>
    <n v="6"/>
    <n v="1962"/>
    <d v="1927-10-14T00:00:00"/>
    <n v="54.05"/>
    <n v="-2.87"/>
    <s v="UK"/>
    <s v="DH"/>
    <s v="Dead"/>
    <n v="767"/>
    <n v="3"/>
    <n v="50"/>
  </r>
  <r>
    <s v="GBT-3071052"/>
    <n v="2"/>
    <n v="6"/>
    <n v="1960"/>
    <d v="1907-10-12T00:00:00"/>
    <n v="52.55"/>
    <n v="-1.48"/>
    <x v="4"/>
    <n v="6"/>
    <n v="7"/>
    <n v="1960"/>
    <d v="1911-11-11T00:00:00"/>
    <n v="52.55"/>
    <n v="-1.48"/>
    <s v="UK"/>
    <s v="DH"/>
    <s v="Dead"/>
    <n v="34"/>
    <n v="0"/>
    <n v="0"/>
  </r>
  <r>
    <s v="GBT-394734"/>
    <n v="30"/>
    <n v="5"/>
    <n v="1960"/>
    <d v="1935-09-11T00:00:00"/>
    <n v="51.77"/>
    <n v="-2.5499999999999998"/>
    <x v="4"/>
    <n v="23"/>
    <n v="6"/>
    <n v="1960"/>
    <d v="1928-10-11T00:00:00"/>
    <n v="51.77"/>
    <n v="-2.5499999999999998"/>
    <s v="UK"/>
    <s v="DH"/>
    <s v="Dead"/>
    <n v="24"/>
    <n v="0"/>
    <n v="0"/>
  </r>
  <r>
    <s v="GBT-394736"/>
    <n v="30"/>
    <n v="5"/>
    <n v="1960"/>
    <d v="1935-09-11T00:00:00"/>
    <n v="51.77"/>
    <n v="-2.5499999999999998"/>
    <x v="4"/>
    <n v="23"/>
    <n v="6"/>
    <n v="1960"/>
    <d v="1928-10-11T00:00:00"/>
    <n v="51.77"/>
    <n v="-2.5499999999999998"/>
    <s v="UK"/>
    <s v="DH"/>
    <s v="Dead"/>
    <n v="24"/>
    <n v="0"/>
    <n v="0"/>
  </r>
  <r>
    <s v="NLA-3007674"/>
    <n v="22"/>
    <n v="5"/>
    <n v="1960"/>
    <d v="1927-09-11T00:00:00"/>
    <n v="52.1"/>
    <n v="4.8"/>
    <x v="16"/>
    <n v="6"/>
    <n v="12"/>
    <n v="1962"/>
    <d v="1912-04-14T00:00:00"/>
    <n v="52.1"/>
    <n v="4.8"/>
    <s v="Netherlands"/>
    <s v="UU"/>
    <s v="Dead"/>
    <n v="928"/>
    <n v="0"/>
    <n v="0"/>
  </r>
  <r>
    <s v="NLA-3014504"/>
    <n v="22"/>
    <n v="5"/>
    <n v="1960"/>
    <d v="1927-09-11T00:00:00"/>
    <n v="52.6"/>
    <n v="4.5999999999999996"/>
    <x v="16"/>
    <n v="4"/>
    <n v="2"/>
    <n v="1961"/>
    <d v="1909-06-14T00:00:00"/>
    <n v="52.6"/>
    <n v="4.7"/>
    <s v="Netherlands"/>
    <s v="DH"/>
    <s v="Dead"/>
    <n v="258"/>
    <n v="7"/>
    <n v="91"/>
  </r>
  <r>
    <s v="NLA-3019398"/>
    <n v="17"/>
    <n v="5"/>
    <n v="1960"/>
    <d v="1922-09-11T00:00:00"/>
    <n v="51.93"/>
    <n v="4.2699999999999996"/>
    <x v="16"/>
    <n v="8"/>
    <n v="2"/>
    <n v="1964"/>
    <d v="1913-06-17T00:00:00"/>
    <n v="52"/>
    <n v="4.3"/>
    <s v="Netherlands"/>
    <s v="UU"/>
    <s v="Dead"/>
    <n v="1362"/>
    <n v="8"/>
    <n v="18"/>
  </r>
  <r>
    <s v="NLA-4001828"/>
    <n v="19"/>
    <n v="5"/>
    <n v="1960"/>
    <d v="1924-09-10T00:00:00"/>
    <n v="52.27"/>
    <n v="5.68"/>
    <x v="16"/>
    <n v="23"/>
    <n v="8"/>
    <n v="1960"/>
    <d v="1928-12-11T00:00:00"/>
    <n v="52.3"/>
    <n v="5.8"/>
    <s v="Netherlands"/>
    <s v="DH"/>
    <s v="Dead"/>
    <n v="96"/>
    <n v="9"/>
    <n v="65"/>
  </r>
  <r>
    <s v="NOO-35030"/>
    <n v="8"/>
    <n v="6"/>
    <n v="1960"/>
    <d v="1913-10-12T00:00:00"/>
    <n v="59.12"/>
    <n v="11.38"/>
    <x v="7"/>
    <n v="28"/>
    <n v="8"/>
    <n v="1960"/>
    <d v="1933-12-12T00:00:00"/>
    <n v="59.12"/>
    <n v="11.35"/>
    <s v="Norway"/>
    <s v="DH"/>
    <s v="Dead"/>
    <n v="81"/>
    <n v="2"/>
    <n v="270"/>
  </r>
  <r>
    <s v="NOO-39104"/>
    <n v="5"/>
    <n v="6"/>
    <n v="1960"/>
    <d v="1910-10-12T00:00:00"/>
    <n v="65.83"/>
    <n v="12.43"/>
    <x v="7"/>
    <n v="10"/>
    <n v="7"/>
    <n v="1960"/>
    <d v="1915-11-11T00:00:00"/>
    <n v="65.83"/>
    <n v="12.43"/>
    <s v="Norway"/>
    <s v="RH"/>
    <s v="Dead"/>
    <n v="35"/>
    <n v="0"/>
    <n v="0"/>
  </r>
  <r>
    <s v="NOS-528544"/>
    <n v="22"/>
    <n v="5"/>
    <n v="1960"/>
    <d v="1927-09-11T00:00:00"/>
    <n v="62.15"/>
    <n v="6.12"/>
    <x v="7"/>
    <n v="5"/>
    <n v="11"/>
    <n v="1962"/>
    <d v="1911-03-16T00:00:00"/>
    <n v="62.2"/>
    <n v="6.13"/>
    <s v="Norway"/>
    <s v="DH"/>
    <s v="Dead"/>
    <n v="897"/>
    <n v="6"/>
    <n v="9"/>
  </r>
  <r>
    <s v="NOS-528547"/>
    <n v="22"/>
    <n v="5"/>
    <n v="1960"/>
    <d v="1927-09-11T00:00:00"/>
    <n v="62.15"/>
    <n v="6.12"/>
    <x v="7"/>
    <n v="15"/>
    <n v="7"/>
    <n v="1964"/>
    <d v="1920-11-14T00:00:00"/>
    <n v="62.2"/>
    <n v="6.13"/>
    <s v="Norway"/>
    <s v="ND"/>
    <s v="Dead"/>
    <n v="1515"/>
    <n v="6"/>
    <n v="9"/>
  </r>
  <r>
    <s v="NOS-528559"/>
    <n v="26"/>
    <n v="5"/>
    <n v="1960"/>
    <d v="1931-09-11T00:00:00"/>
    <n v="62.42"/>
    <n v="5.63"/>
    <x v="7"/>
    <n v="15"/>
    <n v="7"/>
    <n v="1968"/>
    <d v="1920-11-18T00:00:00"/>
    <n v="62.42"/>
    <n v="5.63"/>
    <s v="Norway"/>
    <s v="UU"/>
    <s v="Dead"/>
    <n v="2972"/>
    <n v="0"/>
    <n v="0"/>
  </r>
  <r>
    <s v="NOS-528563"/>
    <n v="1"/>
    <n v="6"/>
    <n v="1960"/>
    <d v="1906-10-12T00:00:00"/>
    <n v="62.15"/>
    <n v="6.07"/>
    <x v="7"/>
    <n v="13"/>
    <n v="6"/>
    <n v="1963"/>
    <d v="1918-10-15T00:00:00"/>
    <n v="62.13"/>
    <n v="6.08"/>
    <s v="Norway"/>
    <s v="UU"/>
    <s v="Dead"/>
    <n v="1107"/>
    <n v="3"/>
    <n v="155"/>
  </r>
  <r>
    <s v="NOS-615006"/>
    <n v="10"/>
    <n v="6"/>
    <n v="1960"/>
    <d v="1915-10-12T00:00:00"/>
    <n v="63.27"/>
    <n v="8.52"/>
    <x v="7"/>
    <n v="5"/>
    <n v="10"/>
    <n v="1960"/>
    <d v="1911-02-11T00:00:00"/>
    <n v="63.27"/>
    <n v="8.52"/>
    <s v="Norway"/>
    <s v="UU"/>
    <s v="Dead"/>
    <n v="117"/>
    <n v="0"/>
    <n v="0"/>
  </r>
  <r>
    <s v="NOS-615009"/>
    <n v="14"/>
    <n v="6"/>
    <n v="1960"/>
    <d v="1919-10-12T00:00:00"/>
    <n v="63.27"/>
    <n v="8.52"/>
    <x v="7"/>
    <n v="18"/>
    <n v="6"/>
    <n v="1964"/>
    <d v="1923-10-16T00:00:00"/>
    <n v="63.25"/>
    <n v="8.3800000000000008"/>
    <s v="Norway"/>
    <s v="AH"/>
    <s v="Dead"/>
    <n v="1465"/>
    <n v="7"/>
    <n v="255"/>
  </r>
  <r>
    <s v="NOS-645027"/>
    <n v="21"/>
    <n v="5"/>
    <n v="1960"/>
    <d v="1926-09-11T00:00:00"/>
    <n v="58.97"/>
    <n v="5.7"/>
    <x v="7"/>
    <n v="22"/>
    <n v="12"/>
    <n v="1961"/>
    <d v="1928-04-13T00:00:00"/>
    <n v="58.97"/>
    <n v="5.7"/>
    <s v="Norway"/>
    <s v="DH"/>
    <s v="Dead"/>
    <n v="580"/>
    <n v="0"/>
    <n v="0"/>
  </r>
  <r>
    <s v="NOS-645028"/>
    <n v="21"/>
    <n v="5"/>
    <n v="1960"/>
    <d v="1926-09-11T00:00:00"/>
    <n v="58.97"/>
    <n v="5.7"/>
    <x v="7"/>
    <n v="19"/>
    <n v="9"/>
    <n v="1961"/>
    <d v="1925-01-12T00:00:00"/>
    <n v="58.92"/>
    <n v="5.83"/>
    <s v="Norway"/>
    <s v="DH"/>
    <s v="Dead"/>
    <n v="486"/>
    <n v="10"/>
    <n v="127"/>
  </r>
  <r>
    <s v="SFH-B036178"/>
    <n v="25"/>
    <n v="6"/>
    <n v="1960"/>
    <d v="1930-10-12T00:00:00"/>
    <n v="61.5"/>
    <n v="22"/>
    <x v="1"/>
    <n v="2"/>
    <n v="10"/>
    <n v="1960"/>
    <d v="1908-02-11T00:00:00"/>
    <n v="61.5"/>
    <n v="22"/>
    <s v="Finland"/>
    <s v="DH"/>
    <s v="Dead"/>
    <n v="99"/>
    <n v="0"/>
    <n v="0"/>
  </r>
  <r>
    <s v="SFH-C027510"/>
    <n v="18"/>
    <n v="6"/>
    <n v="1960"/>
    <d v="1923-10-12T00:00:00"/>
    <n v="66.53"/>
    <n v="25.78"/>
    <x v="1"/>
    <n v="29"/>
    <n v="3"/>
    <n v="1962"/>
    <d v="1934-07-14T00:00:00"/>
    <n v="66.5"/>
    <n v="25.67"/>
    <s v="Finland"/>
    <s v="DH"/>
    <s v="Dead"/>
    <n v="649"/>
    <n v="7"/>
    <n v="235"/>
  </r>
  <r>
    <s v="SFH-C027511"/>
    <n v="18"/>
    <n v="6"/>
    <n v="1960"/>
    <d v="1923-10-12T00:00:00"/>
    <n v="66.5"/>
    <n v="25.8"/>
    <x v="1"/>
    <n v="15"/>
    <n v="10"/>
    <n v="1961"/>
    <d v="1921-02-11T00:00:00"/>
    <n v="66"/>
    <n v="24.1"/>
    <s v="Finland"/>
    <s v="UU"/>
    <s v="Dead"/>
    <n v="484"/>
    <n v="95"/>
    <n v="234"/>
  </r>
  <r>
    <s v="SFH-C027517"/>
    <n v="28"/>
    <n v="6"/>
    <n v="1960"/>
    <d v="1933-10-12T00:00:00"/>
    <n v="66.53"/>
    <n v="25.78"/>
    <x v="1"/>
    <n v="15"/>
    <n v="10"/>
    <n v="1964"/>
    <d v="1921-02-14T00:00:00"/>
    <n v="66.5"/>
    <n v="25.67"/>
    <s v="Finland"/>
    <s v="DH"/>
    <s v="Dead"/>
    <n v="1570"/>
    <n v="7"/>
    <n v="235"/>
  </r>
  <r>
    <s v="SFH-C051575"/>
    <n v="29"/>
    <n v="5"/>
    <n v="1960"/>
    <d v="1934-09-11T00:00:00"/>
    <n v="61.1"/>
    <n v="24.3"/>
    <x v="1"/>
    <n v="14"/>
    <n v="2"/>
    <n v="1961"/>
    <d v="1919-06-15T00:00:00"/>
    <n v="61"/>
    <n v="24.17"/>
    <s v="Finland"/>
    <s v="DH"/>
    <s v="Dead"/>
    <n v="261"/>
    <n v="14"/>
    <n v="213"/>
  </r>
  <r>
    <s v="SFH-C074940"/>
    <n v="5"/>
    <n v="6"/>
    <n v="1960"/>
    <d v="1910-10-12T00:00:00"/>
    <n v="60.6"/>
    <n v="27.2"/>
    <x v="1"/>
    <n v="1"/>
    <n v="2"/>
    <n v="1961"/>
    <d v="1906-06-15T00:00:00"/>
    <n v="60.5"/>
    <n v="27.17"/>
    <s v="Finland"/>
    <s v="DH"/>
    <s v="Dead"/>
    <n v="241"/>
    <n v="12"/>
    <n v="190"/>
  </r>
  <r>
    <s v="SFH-C075288"/>
    <n v="3"/>
    <n v="6"/>
    <n v="1960"/>
    <d v="1908-10-11T00:00:00"/>
    <n v="61.3"/>
    <n v="24"/>
    <x v="1"/>
    <n v="20"/>
    <n v="4"/>
    <n v="1961"/>
    <d v="1925-08-13T00:00:00"/>
    <n v="61.3"/>
    <n v="24"/>
    <s v="Finland"/>
    <s v="UU"/>
    <s v="Dead"/>
    <n v="321"/>
    <n v="0"/>
    <n v="0"/>
  </r>
  <r>
    <s v="SFH-C076473"/>
    <n v="21"/>
    <n v="5"/>
    <n v="1960"/>
    <d v="1926-09-11T00:00:00"/>
    <n v="60.3"/>
    <n v="25.2"/>
    <x v="1"/>
    <n v="29"/>
    <n v="4"/>
    <n v="1963"/>
    <d v="1934-08-15T00:00:00"/>
    <n v="60.3"/>
    <n v="25.2"/>
    <s v="Finland"/>
    <s v="DH"/>
    <s v="Dead"/>
    <n v="1073"/>
    <n v="0"/>
    <n v="0"/>
  </r>
  <r>
    <s v="SFH-C077434"/>
    <n v="26"/>
    <n v="5"/>
    <n v="1960"/>
    <d v="1931-09-11T00:00:00"/>
    <n v="60.3"/>
    <n v="24.7"/>
    <x v="1"/>
    <n v="23"/>
    <n v="5"/>
    <n v="1961"/>
    <d v="1928-09-11T00:00:00"/>
    <n v="60.17"/>
    <n v="24.67"/>
    <s v="Finland"/>
    <s v="UU"/>
    <s v="Dead"/>
    <n v="362"/>
    <n v="15"/>
    <n v="188"/>
  </r>
  <r>
    <s v="SFH-C085007"/>
    <n v="8"/>
    <n v="6"/>
    <n v="1960"/>
    <d v="1913-10-12T00:00:00"/>
    <n v="62.8"/>
    <n v="23.5"/>
    <x v="1"/>
    <n v="16"/>
    <n v="4"/>
    <n v="1961"/>
    <d v="1921-08-13T00:00:00"/>
    <n v="62.6"/>
    <n v="23.6"/>
    <s v="Finland"/>
    <s v="DH"/>
    <s v="Dead"/>
    <n v="312"/>
    <n v="23"/>
    <n v="168"/>
  </r>
  <r>
    <s v="SFH-C090591"/>
    <n v="13"/>
    <n v="6"/>
    <n v="1960"/>
    <d v="1918-10-12T00:00:00"/>
    <n v="61.5"/>
    <n v="21.7"/>
    <x v="1"/>
    <n v="4"/>
    <n v="11"/>
    <n v="1961"/>
    <d v="1910-03-15T00:00:00"/>
    <n v="61.5"/>
    <n v="22.1"/>
    <s v="Finland"/>
    <s v="DH"/>
    <s v="Dead"/>
    <n v="509"/>
    <n v="22"/>
    <n v="91"/>
  </r>
  <r>
    <s v="SFH-C095721"/>
    <n v="3"/>
    <n v="6"/>
    <n v="1960"/>
    <d v="1908-10-11T00:00:00"/>
    <n v="61.7"/>
    <n v="23.7"/>
    <x v="1"/>
    <n v="20"/>
    <n v="11"/>
    <n v="1960"/>
    <d v="1926-03-14T00:00:00"/>
    <n v="61.7"/>
    <n v="23.7"/>
    <s v="Finland"/>
    <s v="DH"/>
    <s v="Dead"/>
    <n v="170"/>
    <n v="0"/>
    <n v="0"/>
  </r>
  <r>
    <s v="SFH-C095772"/>
    <n v="14"/>
    <n v="6"/>
    <n v="1960"/>
    <d v="1919-10-12T00:00:00"/>
    <n v="61.6"/>
    <n v="23.8"/>
    <x v="1"/>
    <n v="24"/>
    <n v="7"/>
    <n v="1962"/>
    <d v="1929-11-13T00:00:00"/>
    <n v="61.6"/>
    <n v="23.8"/>
    <s v="Finland"/>
    <s v="UU"/>
    <s v="Dead"/>
    <n v="770"/>
    <n v="0"/>
    <n v="0"/>
  </r>
  <r>
    <s v="SFH-C096002"/>
    <n v="18"/>
    <n v="6"/>
    <n v="1960"/>
    <d v="1923-10-12T00:00:00"/>
    <n v="62.3"/>
    <n v="21.4"/>
    <x v="1"/>
    <n v="16"/>
    <n v="5"/>
    <n v="1961"/>
    <d v="1921-09-12T00:00:00"/>
    <n v="62.17"/>
    <n v="21.33"/>
    <s v="Finland"/>
    <s v="PD"/>
    <s v="Dead"/>
    <n v="332"/>
    <n v="16"/>
    <n v="194"/>
  </r>
  <r>
    <s v="SFH-C096007"/>
    <n v="18"/>
    <n v="6"/>
    <n v="1960"/>
    <d v="1923-10-12T00:00:00"/>
    <n v="62.3"/>
    <n v="21.4"/>
    <x v="1"/>
    <n v="16"/>
    <n v="5"/>
    <n v="1961"/>
    <d v="1921-09-12T00:00:00"/>
    <n v="62.17"/>
    <n v="21.33"/>
    <s v="Finland"/>
    <s v="PD"/>
    <s v="Dead"/>
    <n v="332"/>
    <n v="16"/>
    <n v="194"/>
  </r>
  <r>
    <s v="SFH-C098551"/>
    <n v="6"/>
    <n v="6"/>
    <n v="1960"/>
    <d v="1911-10-12T00:00:00"/>
    <n v="60.4"/>
    <n v="21.7"/>
    <x v="1"/>
    <n v="28"/>
    <n v="11"/>
    <n v="1960"/>
    <d v="1934-03-14T00:00:00"/>
    <n v="60.2"/>
    <n v="21.4"/>
    <s v="Finland"/>
    <s v="UU"/>
    <s v="Dead"/>
    <n v="175"/>
    <n v="28"/>
    <n v="217"/>
  </r>
  <r>
    <s v="SVO-802565"/>
    <n v="30"/>
    <n v="5"/>
    <n v="1960"/>
    <d v="1935-09-11T00:00:00"/>
    <n v="57.67"/>
    <n v="15.87"/>
    <x v="9"/>
    <n v="12"/>
    <n v="2"/>
    <n v="1961"/>
    <d v="1917-06-14T00:00:00"/>
    <n v="57.67"/>
    <n v="15.87"/>
    <s v="Sweden"/>
    <s v="DH"/>
    <s v="Dead"/>
    <n v="258"/>
    <n v="0"/>
    <n v="0"/>
  </r>
  <r>
    <s v="SVO-805131"/>
    <n v="22"/>
    <n v="5"/>
    <n v="1960"/>
    <d v="1927-09-11T00:00:00"/>
    <n v="59.18"/>
    <n v="18.079999999999998"/>
    <x v="9"/>
    <n v="15"/>
    <n v="9"/>
    <n v="1960"/>
    <d v="1921-01-11T00:00:00"/>
    <n v="59.23"/>
    <n v="18.170000000000002"/>
    <s v="Sweden"/>
    <s v="DH"/>
    <s v="Dead"/>
    <n v="116"/>
    <n v="8"/>
    <n v="41"/>
  </r>
  <r>
    <s v="SVO-805136"/>
    <n v="22"/>
    <n v="5"/>
    <n v="1960"/>
    <d v="1927-09-11T00:00:00"/>
    <n v="59.23"/>
    <n v="18.02"/>
    <x v="9"/>
    <n v="28"/>
    <n v="10"/>
    <n v="1960"/>
    <d v="1934-02-11T00:00:00"/>
    <n v="59.23"/>
    <n v="18"/>
    <s v="Sweden"/>
    <s v="AH"/>
    <s v="Dead"/>
    <n v="159"/>
    <n v="1"/>
    <n v="270"/>
  </r>
  <r>
    <s v="SVO-805139"/>
    <n v="24"/>
    <n v="5"/>
    <n v="1960"/>
    <d v="1929-09-11T00:00:00"/>
    <n v="59.27"/>
    <n v="18"/>
    <x v="9"/>
    <n v="27"/>
    <n v="4"/>
    <n v="1963"/>
    <d v="1932-08-14T00:00:00"/>
    <n v="59.27"/>
    <n v="18"/>
    <s v="Sweden"/>
    <s v="DH"/>
    <s v="Dead"/>
    <n v="1068"/>
    <n v="0"/>
    <n v="0"/>
  </r>
  <r>
    <s v="SVO-805149"/>
    <n v="27"/>
    <n v="5"/>
    <n v="1960"/>
    <d v="1932-09-10T00:00:00"/>
    <n v="59.3"/>
    <n v="18.05"/>
    <x v="9"/>
    <n v="25"/>
    <n v="6"/>
    <n v="1960"/>
    <d v="1930-10-12T00:00:00"/>
    <n v="59.3"/>
    <n v="18.07"/>
    <s v="Sweden"/>
    <s v="UU"/>
    <s v="Dead"/>
    <n v="29"/>
    <n v="1"/>
    <n v="91"/>
  </r>
  <r>
    <s v="SVO-805212"/>
    <n v="23"/>
    <n v="5"/>
    <n v="1960"/>
    <d v="1928-09-10T00:00:00"/>
    <n v="59.37"/>
    <n v="18.170000000000002"/>
    <x v="9"/>
    <n v="3"/>
    <n v="6"/>
    <n v="1970"/>
    <d v="1908-10-21T00:00:00"/>
    <n v="59.28"/>
    <n v="18.079999999999998"/>
    <s v="Sweden"/>
    <s v="AH"/>
    <s v="Dead"/>
    <n v="3663"/>
    <n v="11"/>
    <n v="208"/>
  </r>
  <r>
    <s v="SVO-805255"/>
    <n v="28"/>
    <n v="5"/>
    <n v="1960"/>
    <d v="1933-09-11T00:00:00"/>
    <n v="57.97"/>
    <n v="12.12"/>
    <x v="9"/>
    <n v="14"/>
    <n v="4"/>
    <n v="1963"/>
    <d v="1919-08-15T00:00:00"/>
    <n v="57.95"/>
    <n v="12.13"/>
    <s v="Sweden"/>
    <s v="DH"/>
    <s v="Dead"/>
    <n v="1051"/>
    <n v="3"/>
    <n v="153"/>
  </r>
  <r>
    <s v="SVO-805471"/>
    <n v="22"/>
    <n v="5"/>
    <n v="1960"/>
    <d v="1927-09-11T00:00:00"/>
    <n v="59.35"/>
    <n v="18.079999999999998"/>
    <x v="9"/>
    <n v="20"/>
    <n v="6"/>
    <n v="1960"/>
    <d v="1925-10-12T00:00:00"/>
    <n v="59.35"/>
    <n v="18.079999999999998"/>
    <s v="Sweden"/>
    <s v="UU"/>
    <s v="Dead"/>
    <n v="29"/>
    <n v="0"/>
    <n v="0"/>
  </r>
  <r>
    <s v="SVO-805481"/>
    <n v="22"/>
    <n v="5"/>
    <n v="1960"/>
    <d v="1927-09-11T00:00:00"/>
    <n v="59.33"/>
    <n v="18.12"/>
    <x v="9"/>
    <n v="11"/>
    <n v="8"/>
    <n v="1960"/>
    <d v="1916-12-11T00:00:00"/>
    <n v="59.33"/>
    <n v="18.12"/>
    <s v="Sweden"/>
    <s v="ND"/>
    <s v="Dead"/>
    <n v="81"/>
    <n v="0"/>
    <n v="0"/>
  </r>
  <r>
    <s v="SVO-805482"/>
    <n v="22"/>
    <n v="5"/>
    <n v="1960"/>
    <d v="1927-09-11T00:00:00"/>
    <n v="59.33"/>
    <n v="18.12"/>
    <x v="9"/>
    <n v="24"/>
    <n v="3"/>
    <n v="1964"/>
    <d v="1929-07-16T00:00:00"/>
    <n v="59.33"/>
    <n v="18.12"/>
    <s v="Sweden"/>
    <s v="ND"/>
    <s v="Dead"/>
    <n v="1402"/>
    <n v="0"/>
    <n v="0"/>
  </r>
  <r>
    <s v="SVO-805960"/>
    <n v="24"/>
    <n v="5"/>
    <n v="1960"/>
    <d v="1929-09-11T00:00:00"/>
    <n v="59.35"/>
    <n v="18.079999999999998"/>
    <x v="9"/>
    <n v="14"/>
    <n v="9"/>
    <n v="1960"/>
    <d v="1920-01-12T00:00:00"/>
    <n v="59.37"/>
    <n v="18.07"/>
    <s v="Sweden"/>
    <s v="RH"/>
    <s v="Dead"/>
    <n v="113"/>
    <n v="3"/>
    <n v="333"/>
  </r>
  <r>
    <s v="SVO-807371"/>
    <n v="1"/>
    <n v="6"/>
    <n v="1960"/>
    <d v="1906-10-12T00:00:00"/>
    <n v="62.37"/>
    <n v="17.329999999999998"/>
    <x v="9"/>
    <n v="28"/>
    <n v="11"/>
    <n v="1965"/>
    <d v="1934-03-19T00:00:00"/>
    <n v="62.17"/>
    <n v="17.170000000000002"/>
    <s v="Sweden"/>
    <s v="DH"/>
    <s v="Dead"/>
    <n v="2006"/>
    <n v="24"/>
    <n v="202"/>
  </r>
  <r>
    <s v="SVO-807379"/>
    <n v="1"/>
    <n v="6"/>
    <n v="1960"/>
    <d v="1906-10-12T00:00:00"/>
    <n v="62.38"/>
    <n v="17.329999999999998"/>
    <x v="9"/>
    <n v="13"/>
    <n v="11"/>
    <n v="1960"/>
    <d v="1919-03-14T00:00:00"/>
    <n v="62.38"/>
    <n v="17.329999999999998"/>
    <s v="Sweden"/>
    <s v="UU"/>
    <s v="Dead"/>
    <n v="165"/>
    <n v="0"/>
    <n v="0"/>
  </r>
  <r>
    <s v="SVO-807386"/>
    <n v="5"/>
    <n v="6"/>
    <n v="1960"/>
    <d v="1910-10-12T00:00:00"/>
    <n v="62.38"/>
    <n v="17.329999999999998"/>
    <x v="9"/>
    <n v="17"/>
    <n v="6"/>
    <n v="1960"/>
    <d v="1922-10-12T00:00:00"/>
    <n v="62.38"/>
    <n v="17.329999999999998"/>
    <s v="Sweden"/>
    <s v="DH"/>
    <s v="Dead"/>
    <n v="12"/>
    <n v="0"/>
    <n v="0"/>
  </r>
  <r>
    <s v="SVO-807392"/>
    <n v="11"/>
    <n v="6"/>
    <n v="1960"/>
    <d v="1916-10-11T00:00:00"/>
    <n v="62.38"/>
    <n v="17.329999999999998"/>
    <x v="9"/>
    <n v="2"/>
    <n v="7"/>
    <n v="1960"/>
    <d v="1907-11-11T00:00:00"/>
    <n v="62.38"/>
    <n v="17.329999999999998"/>
    <s v="Sweden"/>
    <s v="DH"/>
    <s v="Dead"/>
    <n v="21"/>
    <n v="0"/>
    <n v="0"/>
  </r>
  <r>
    <s v="SVO-807394"/>
    <n v="11"/>
    <n v="6"/>
    <n v="1960"/>
    <d v="1916-10-11T00:00:00"/>
    <n v="62.38"/>
    <n v="17.329999999999998"/>
    <x v="9"/>
    <n v="2"/>
    <n v="7"/>
    <n v="1960"/>
    <d v="1907-11-11T00:00:00"/>
    <n v="62.38"/>
    <n v="17.32"/>
    <s v="Sweden"/>
    <s v="DH"/>
    <s v="Dead"/>
    <n v="21"/>
    <n v="1"/>
    <n v="270"/>
  </r>
  <r>
    <s v="SVS-7002804"/>
    <n v="10"/>
    <n v="7"/>
    <n v="1960"/>
    <d v="1915-11-11T00:00:00"/>
    <n v="67.430000000000007"/>
    <n v="21.1"/>
    <x v="9"/>
    <n v="1"/>
    <n v="5"/>
    <n v="1967"/>
    <d v="1906-09-18T00:00:00"/>
    <n v="67.650000000000006"/>
    <n v="21.07"/>
    <s v="Sweden"/>
    <s v="UU"/>
    <s v="Dead"/>
    <n v="2486"/>
    <n v="25"/>
    <n v="357"/>
  </r>
  <r>
    <s v="SVS-U46069"/>
    <n v="30"/>
    <n v="5"/>
    <n v="1960"/>
    <d v="1935-09-11T00:00:00"/>
    <n v="62.4"/>
    <n v="17.28"/>
    <x v="9"/>
    <n v="6"/>
    <n v="11"/>
    <n v="1960"/>
    <d v="1912-03-13T00:00:00"/>
    <n v="62.4"/>
    <n v="17.25"/>
    <s v="Sweden"/>
    <s v="DH"/>
    <s v="Dead"/>
    <n v="160"/>
    <n v="2"/>
    <n v="270"/>
  </r>
  <r>
    <s v="SVS-U76123"/>
    <n v="18"/>
    <n v="6"/>
    <n v="1960"/>
    <d v="1923-10-12T00:00:00"/>
    <n v="56.67"/>
    <n v="16.37"/>
    <x v="9"/>
    <n v="19"/>
    <n v="6"/>
    <n v="1960"/>
    <d v="1924-10-11T00:00:00"/>
    <n v="56.67"/>
    <n v="16.37"/>
    <s v="Sweden"/>
    <s v="ND"/>
    <s v="Dead"/>
    <n v="1"/>
    <n v="0"/>
    <n v="0"/>
  </r>
  <r>
    <s v="BLB-2E9100"/>
    <n v="19"/>
    <n v="5"/>
    <n v="1961"/>
    <d v="1924-09-11T00:00:00"/>
    <n v="51.2"/>
    <n v="3.6"/>
    <x v="10"/>
    <n v="15"/>
    <n v="8"/>
    <n v="1961"/>
    <d v="1920-12-12T00:00:00"/>
    <n v="51.1"/>
    <n v="3.7"/>
    <s v="Belgium"/>
    <s v="DH"/>
    <s v="Dead"/>
    <n v="88"/>
    <n v="14"/>
    <n v="148"/>
  </r>
  <r>
    <s v="BLB-3E1661"/>
    <n v="19"/>
    <n v="5"/>
    <n v="1961"/>
    <d v="1924-09-11T00:00:00"/>
    <n v="51.2"/>
    <n v="3.6"/>
    <x v="10"/>
    <n v="15"/>
    <n v="8"/>
    <n v="1961"/>
    <d v="1920-12-12T00:00:00"/>
    <n v="51.1"/>
    <n v="3.7"/>
    <s v="Belgium"/>
    <s v="DH"/>
    <s v="Dead"/>
    <n v="88"/>
    <n v="14"/>
    <n v="148"/>
  </r>
  <r>
    <s v="BLB-3E1662"/>
    <n v="19"/>
    <n v="5"/>
    <n v="1961"/>
    <d v="1924-09-11T00:00:00"/>
    <n v="51.15"/>
    <n v="3.58"/>
    <x v="10"/>
    <n v="15"/>
    <n v="8"/>
    <n v="1961"/>
    <d v="1920-12-12T00:00:00"/>
    <n v="51.12"/>
    <n v="3.72"/>
    <s v="Belgium"/>
    <s v="DH"/>
    <s v="Dead"/>
    <n v="88"/>
    <n v="11"/>
    <n v="112"/>
  </r>
  <r>
    <s v="BLB-3E1665"/>
    <n v="20"/>
    <n v="5"/>
    <n v="1961"/>
    <d v="1925-09-12T00:00:00"/>
    <n v="51.23"/>
    <n v="3.68"/>
    <x v="10"/>
    <n v="19"/>
    <n v="4"/>
    <n v="1964"/>
    <d v="1924-08-15T00:00:00"/>
    <n v="51.22"/>
    <n v="3.6"/>
    <s v="Belgium"/>
    <s v="DH"/>
    <s v="Dead"/>
    <n v="1065"/>
    <n v="7"/>
    <n v="253"/>
  </r>
  <r>
    <s v="BLB-5E3004"/>
    <n v="4"/>
    <n v="5"/>
    <n v="1961"/>
    <d v="1909-09-12T00:00:00"/>
    <n v="51.2"/>
    <n v="3.18"/>
    <x v="10"/>
    <n v="18"/>
    <n v="8"/>
    <n v="1961"/>
    <d v="1923-12-13T00:00:00"/>
    <n v="51.38"/>
    <n v="4.58"/>
    <s v="Belgium"/>
    <s v="HH"/>
    <s v="Dead"/>
    <n v="106"/>
    <n v="100"/>
    <n v="79"/>
  </r>
  <r>
    <s v="BLB-5E8710"/>
    <n v="23"/>
    <n v="5"/>
    <n v="1961"/>
    <d v="1928-09-11T00:00:00"/>
    <n v="50.5"/>
    <n v="5.9"/>
    <x v="10"/>
    <n v="10"/>
    <n v="11"/>
    <n v="1962"/>
    <d v="1916-03-15T00:00:00"/>
    <n v="50.5"/>
    <n v="5.9"/>
    <s v="Belgium"/>
    <s v="DH"/>
    <s v="Dead"/>
    <n v="536"/>
    <n v="0"/>
    <n v="0"/>
  </r>
  <r>
    <s v="DER-E30637"/>
    <n v="27"/>
    <n v="5"/>
    <n v="1961"/>
    <d v="1932-09-11T00:00:00"/>
    <n v="48.28"/>
    <n v="16.920000000000002"/>
    <x v="17"/>
    <n v="19"/>
    <n v="10"/>
    <n v="1961"/>
    <d v="1925-02-11T00:00:00"/>
    <n v="48.28"/>
    <n v="16.920000000000002"/>
    <s v="Austria"/>
    <s v="DH"/>
    <s v="Dead"/>
    <n v="145"/>
    <n v="0"/>
    <n v="0"/>
  </r>
  <r>
    <s v="DER-E3656"/>
    <n v="25"/>
    <n v="5"/>
    <n v="1961"/>
    <d v="1930-09-12T00:00:00"/>
    <n v="51.37"/>
    <n v="12.35"/>
    <x v="5"/>
    <n v="25"/>
    <n v="6"/>
    <n v="1961"/>
    <d v="1930-10-13T00:00:00"/>
    <n v="51.33"/>
    <n v="12.32"/>
    <s v="Germany"/>
    <s v="DH"/>
    <s v="Dead"/>
    <n v="31"/>
    <n v="5"/>
    <n v="212"/>
  </r>
  <r>
    <s v="DER-E45062"/>
    <n v="21"/>
    <n v="5"/>
    <n v="1961"/>
    <d v="1926-09-12T00:00:00"/>
    <n v="48.27"/>
    <n v="13.12"/>
    <x v="17"/>
    <n v="5"/>
    <n v="11"/>
    <n v="1961"/>
    <d v="1911-03-15T00:00:00"/>
    <n v="48.28"/>
    <n v="13.25"/>
    <s v="Austria"/>
    <s v="DH"/>
    <s v="Dead"/>
    <n v="168"/>
    <n v="11"/>
    <n v="80"/>
  </r>
  <r>
    <s v="DER-E45272"/>
    <n v="28"/>
    <n v="5"/>
    <n v="1961"/>
    <d v="1933-09-12T00:00:00"/>
    <n v="48.03"/>
    <n v="8.4700000000000006"/>
    <x v="5"/>
    <n v="21"/>
    <n v="4"/>
    <n v="1962"/>
    <d v="1926-08-14T00:00:00"/>
    <n v="48.03"/>
    <n v="8.4700000000000006"/>
    <s v="Germany"/>
    <s v="DH"/>
    <s v="Dead"/>
    <n v="328"/>
    <n v="0"/>
    <n v="0"/>
  </r>
  <r>
    <s v="DER-E47980"/>
    <n v="23"/>
    <n v="6"/>
    <n v="1961"/>
    <d v="1928-10-12T00:00:00"/>
    <n v="48.68"/>
    <n v="9.6999999999999993"/>
    <x v="5"/>
    <n v="23"/>
    <n v="7"/>
    <n v="1961"/>
    <d v="1928-11-11T00:00:00"/>
    <n v="48.68"/>
    <n v="9.6999999999999993"/>
    <s v="Germany"/>
    <s v="DH"/>
    <s v="Dead"/>
    <n v="30"/>
    <n v="0"/>
    <n v="0"/>
  </r>
  <r>
    <s v="DEW-5064619"/>
    <n v="13"/>
    <n v="5"/>
    <n v="1961"/>
    <d v="1918-09-12T00:00:00"/>
    <n v="50.48"/>
    <n v="8.6199999999999992"/>
    <x v="5"/>
    <n v="3"/>
    <n v="5"/>
    <n v="1963"/>
    <d v="1908-09-13T00:00:00"/>
    <n v="50.47"/>
    <n v="8.65"/>
    <s v="Germany"/>
    <s v="ND"/>
    <s v="Alive"/>
    <n v="720"/>
    <n v="3"/>
    <n v="129"/>
  </r>
  <r>
    <s v="DEW-5098919"/>
    <n v="7"/>
    <n v="6"/>
    <n v="1961"/>
    <d v="1912-10-12T00:00:00"/>
    <n v="52.33"/>
    <n v="8.75"/>
    <x v="5"/>
    <n v="8"/>
    <n v="8"/>
    <n v="1961"/>
    <d v="1913-12-13T00:00:00"/>
    <n v="52.3"/>
    <n v="8.6999999999999993"/>
    <s v="Germany"/>
    <s v="DH"/>
    <s v="Dead"/>
    <n v="62"/>
    <n v="6"/>
    <n v="223"/>
  </r>
  <r>
    <s v="DKC-541652"/>
    <n v="12"/>
    <n v="5"/>
    <n v="1961"/>
    <d v="1917-09-12T00:00:00"/>
    <n v="56.08"/>
    <n v="10.050000000000001"/>
    <x v="3"/>
    <n v="2"/>
    <n v="6"/>
    <n v="1961"/>
    <d v="1907-10-13T00:00:00"/>
    <n v="56.08"/>
    <n v="10.050000000000001"/>
    <s v="Denmark"/>
    <s v="UU"/>
    <s v="Dead"/>
    <n v="21"/>
    <n v="0"/>
    <n v="0"/>
  </r>
  <r>
    <s v="DKC-584495"/>
    <n v="6"/>
    <n v="6"/>
    <n v="1961"/>
    <d v="1911-10-13T00:00:00"/>
    <n v="55.72"/>
    <n v="12.52"/>
    <x v="3"/>
    <n v="5"/>
    <n v="7"/>
    <n v="1961"/>
    <d v="1910-11-12T00:00:00"/>
    <n v="55.72"/>
    <n v="12.5"/>
    <s v="Denmark"/>
    <s v="RH"/>
    <s v="Alive"/>
    <n v="29"/>
    <n v="2"/>
    <n v="270"/>
  </r>
  <r>
    <s v="DKC-588052"/>
    <n v="19"/>
    <n v="6"/>
    <n v="1961"/>
    <d v="1924-10-12T00:00:00"/>
    <n v="57.05"/>
    <n v="8.67"/>
    <x v="3"/>
    <n v="24"/>
    <n v="9"/>
    <n v="1961"/>
    <d v="1930-01-13T00:00:00"/>
    <n v="57.05"/>
    <n v="8.67"/>
    <s v="Denmark"/>
    <s v="RH"/>
    <s v="Alive"/>
    <n v="97"/>
    <n v="0"/>
    <n v="0"/>
  </r>
  <r>
    <s v="DKS-S29850"/>
    <n v="5"/>
    <n v="6"/>
    <n v="1961"/>
    <d v="1910-10-13T00:00:00"/>
    <n v="55.45"/>
    <n v="8.52"/>
    <x v="3"/>
    <n v="28"/>
    <n v="1"/>
    <n v="1962"/>
    <d v="1933-05-15T00:00:00"/>
    <n v="55.45"/>
    <n v="8.52"/>
    <s v="Denmark"/>
    <s v="DH"/>
    <s v="Dead"/>
    <n v="237"/>
    <n v="0"/>
    <n v="0"/>
  </r>
  <r>
    <s v="GBT-3000986"/>
    <n v="8"/>
    <n v="6"/>
    <n v="1961"/>
    <d v="1913-10-13T00:00:00"/>
    <n v="51.58"/>
    <n v="-0.42"/>
    <x v="4"/>
    <n v="6"/>
    <n v="4"/>
    <n v="1964"/>
    <d v="1911-08-16T00:00:00"/>
    <n v="51.58"/>
    <n v="-0.42"/>
    <s v="UK"/>
    <s v="UU"/>
    <s v="Dead"/>
    <n v="1033"/>
    <n v="0"/>
    <n v="0"/>
  </r>
  <r>
    <s v="GBT-3035836"/>
    <n v="10"/>
    <n v="5"/>
    <n v="1961"/>
    <d v="1915-09-12T00:00:00"/>
    <n v="51.47"/>
    <n v="0.42"/>
    <x v="4"/>
    <n v="17"/>
    <n v="12"/>
    <n v="1961"/>
    <d v="1923-04-14T00:00:00"/>
    <n v="51.47"/>
    <n v="0.47"/>
    <s v="UK"/>
    <s v="UU"/>
    <s v="Dead"/>
    <n v="221"/>
    <n v="4"/>
    <n v="91"/>
  </r>
  <r>
    <s v="GBT-3061344"/>
    <n v="1"/>
    <n v="7"/>
    <n v="1961"/>
    <d v="1906-11-12T00:00:00"/>
    <n v="54.68"/>
    <n v="-5.52"/>
    <x v="4"/>
    <n v="17"/>
    <n v="4"/>
    <n v="1963"/>
    <d v="1922-08-15T00:00:00"/>
    <n v="54.68"/>
    <n v="-5.52"/>
    <s v="UK"/>
    <s v="UU"/>
    <s v="Dead"/>
    <n v="655"/>
    <n v="0"/>
    <n v="0"/>
  </r>
  <r>
    <s v="GBT-3061346"/>
    <n v="1"/>
    <n v="7"/>
    <n v="1961"/>
    <d v="1906-11-12T00:00:00"/>
    <n v="54.68"/>
    <n v="-5.52"/>
    <x v="4"/>
    <n v="16"/>
    <n v="7"/>
    <n v="1961"/>
    <d v="1921-11-12T00:00:00"/>
    <n v="54.68"/>
    <n v="-5.52"/>
    <s v="UK"/>
    <s v="UU"/>
    <s v="Dead"/>
    <n v="15"/>
    <n v="0"/>
    <n v="0"/>
  </r>
  <r>
    <s v="GBT-3072943"/>
    <n v="27"/>
    <n v="5"/>
    <n v="1961"/>
    <d v="1932-09-11T00:00:00"/>
    <n v="51.83"/>
    <n v="1.1499999999999999"/>
    <x v="4"/>
    <n v="2"/>
    <n v="8"/>
    <n v="1961"/>
    <d v="1907-12-13T00:00:00"/>
    <n v="51.83"/>
    <n v="1.1499999999999999"/>
    <s v="UK"/>
    <s v="UU"/>
    <s v="Dead"/>
    <n v="67"/>
    <n v="0"/>
    <n v="0"/>
  </r>
  <r>
    <s v="GBT-3073912"/>
    <n v="15"/>
    <n v="5"/>
    <n v="1961"/>
    <d v="1920-09-11T00:00:00"/>
    <n v="53.2"/>
    <n v="-4.4000000000000004"/>
    <x v="4"/>
    <n v="2"/>
    <n v="6"/>
    <n v="1961"/>
    <d v="1907-10-13T00:00:00"/>
    <n v="53.2"/>
    <n v="-4.4000000000000004"/>
    <s v="UK"/>
    <s v="PD"/>
    <s v="Dead"/>
    <n v="18"/>
    <n v="0"/>
    <n v="0"/>
  </r>
  <r>
    <s v="HES-932732"/>
    <n v="10"/>
    <n v="5"/>
    <n v="1961"/>
    <d v="1915-09-12T00:00:00"/>
    <n v="46.82"/>
    <n v="6.65"/>
    <x v="8"/>
    <n v="8"/>
    <n v="4"/>
    <n v="1962"/>
    <d v="1913-08-14T00:00:00"/>
    <n v="46.8"/>
    <n v="6.63"/>
    <s v="Switzerland"/>
    <s v="UU"/>
    <s v="Dead"/>
    <n v="333"/>
    <n v="3"/>
    <n v="215"/>
  </r>
  <r>
    <s v="HES-932733"/>
    <n v="10"/>
    <n v="5"/>
    <n v="1961"/>
    <d v="1915-09-12T00:00:00"/>
    <n v="46.82"/>
    <n v="6.65"/>
    <x v="8"/>
    <n v="12"/>
    <n v="4"/>
    <n v="1962"/>
    <d v="1917-08-14T00:00:00"/>
    <n v="46.8"/>
    <n v="6.63"/>
    <s v="Switzerland"/>
    <s v="ND"/>
    <s v="Dead"/>
    <n v="337"/>
    <n v="3"/>
    <n v="215"/>
  </r>
  <r>
    <s v="NLA-3010007"/>
    <n v="14"/>
    <n v="5"/>
    <n v="1961"/>
    <d v="1919-09-12T00:00:00"/>
    <n v="52.2"/>
    <n v="4.4000000000000004"/>
    <x v="16"/>
    <n v="19"/>
    <n v="2"/>
    <n v="1962"/>
    <d v="1924-06-15T00:00:00"/>
    <n v="52.1"/>
    <n v="4.3"/>
    <s v="Netherlands"/>
    <s v="DH"/>
    <s v="Dead"/>
    <n v="281"/>
    <n v="14"/>
    <n v="212"/>
  </r>
  <r>
    <s v="NOS-533640"/>
    <n v="18"/>
    <n v="6"/>
    <n v="1961"/>
    <d v="1923-10-13T00:00:00"/>
    <n v="62.2"/>
    <n v="9.7799999999999994"/>
    <x v="7"/>
    <n v="1"/>
    <n v="2"/>
    <n v="1966"/>
    <d v="1906-06-20T00:00:00"/>
    <n v="62.17"/>
    <n v="9.8000000000000007"/>
    <s v="Norway"/>
    <s v="UU"/>
    <s v="Dead"/>
    <n v="1689"/>
    <n v="4"/>
    <n v="167"/>
  </r>
  <r>
    <s v="SFH-B036482"/>
    <n v="1"/>
    <n v="6"/>
    <n v="1961"/>
    <d v="1906-10-13T00:00:00"/>
    <n v="61.3"/>
    <n v="23.9"/>
    <x v="1"/>
    <n v="28"/>
    <n v="3"/>
    <n v="1962"/>
    <d v="1933-07-14T00:00:00"/>
    <n v="61.3"/>
    <n v="23.7"/>
    <s v="Finland"/>
    <s v="DH"/>
    <s v="Dead"/>
    <n v="300"/>
    <n v="11"/>
    <n v="270"/>
  </r>
  <r>
    <s v="SFH-C034427"/>
    <n v="1"/>
    <n v="6"/>
    <n v="1961"/>
    <d v="1906-10-13T00:00:00"/>
    <n v="61.03"/>
    <n v="24.47"/>
    <x v="1"/>
    <n v="5"/>
    <n v="4"/>
    <n v="1962"/>
    <d v="1910-08-14T00:00:00"/>
    <n v="60.8"/>
    <n v="23.6"/>
    <s v="Finland"/>
    <s v="UU"/>
    <s v="Dead"/>
    <n v="308"/>
    <n v="54"/>
    <n v="242"/>
  </r>
  <r>
    <s v="SFH-C034438"/>
    <n v="1"/>
    <n v="6"/>
    <n v="1961"/>
    <d v="1906-10-13T00:00:00"/>
    <n v="61.03"/>
    <n v="24.47"/>
    <x v="1"/>
    <n v="15"/>
    <n v="11"/>
    <n v="1964"/>
    <d v="1921-03-17T00:00:00"/>
    <n v="61"/>
    <n v="24.5"/>
    <s v="Finland"/>
    <s v="DH"/>
    <s v="Dead"/>
    <n v="1263"/>
    <n v="5"/>
    <n v="155"/>
  </r>
  <r>
    <s v="SFH-C049914"/>
    <n v="6"/>
    <n v="6"/>
    <n v="1961"/>
    <d v="1911-10-13T00:00:00"/>
    <n v="62.6"/>
    <n v="25"/>
    <x v="1"/>
    <n v="27"/>
    <n v="8"/>
    <n v="1961"/>
    <d v="1932-12-12T00:00:00"/>
    <n v="62.6"/>
    <n v="25"/>
    <s v="Finland"/>
    <s v="DH"/>
    <s v="Dead"/>
    <n v="82"/>
    <n v="0"/>
    <n v="0"/>
  </r>
  <r>
    <s v="SFH-C077589"/>
    <n v="5"/>
    <n v="6"/>
    <n v="1961"/>
    <d v="1910-10-13T00:00:00"/>
    <n v="60.5"/>
    <n v="25"/>
    <x v="1"/>
    <n v="7"/>
    <n v="12"/>
    <n v="1961"/>
    <d v="1913-04-13T00:00:00"/>
    <n v="60.5"/>
    <n v="25"/>
    <s v="Finland"/>
    <s v="DH"/>
    <s v="Dead"/>
    <n v="185"/>
    <n v="0"/>
    <n v="0"/>
  </r>
  <r>
    <s v="SFH-C089595"/>
    <n v="1"/>
    <n v="6"/>
    <n v="1961"/>
    <d v="1906-10-13T00:00:00"/>
    <n v="60.2"/>
    <n v="24.9"/>
    <x v="1"/>
    <n v="28"/>
    <n v="1"/>
    <n v="1962"/>
    <d v="1933-05-15T00:00:00"/>
    <n v="60.2"/>
    <n v="24.9"/>
    <s v="Finland"/>
    <s v="DH"/>
    <s v="Dead"/>
    <n v="241"/>
    <n v="0"/>
    <n v="0"/>
  </r>
  <r>
    <s v="SFH-C089596"/>
    <n v="1"/>
    <n v="6"/>
    <n v="1961"/>
    <d v="1906-10-13T00:00:00"/>
    <n v="60.2"/>
    <n v="24.9"/>
    <x v="1"/>
    <n v="28"/>
    <n v="8"/>
    <n v="1961"/>
    <d v="1933-12-13T00:00:00"/>
    <n v="60.2"/>
    <n v="24.9"/>
    <s v="Finland"/>
    <s v="UU"/>
    <s v="Dead"/>
    <n v="88"/>
    <n v="0"/>
    <n v="0"/>
  </r>
  <r>
    <s v="SFH-C090144"/>
    <n v="12"/>
    <n v="6"/>
    <n v="1961"/>
    <d v="1917-10-13T00:00:00"/>
    <n v="61.5"/>
    <n v="21.7"/>
    <x v="1"/>
    <n v="26"/>
    <n v="6"/>
    <n v="1962"/>
    <d v="1931-10-14T00:00:00"/>
    <n v="61.5"/>
    <n v="22"/>
    <s v="Finland"/>
    <s v="DH"/>
    <s v="Dead"/>
    <n v="379"/>
    <n v="16"/>
    <n v="91"/>
  </r>
  <r>
    <s v="SFH-C095294"/>
    <n v="3"/>
    <n v="6"/>
    <n v="1961"/>
    <d v="1908-10-12T00:00:00"/>
    <n v="61.67"/>
    <n v="23.57"/>
    <x v="1"/>
    <n v="15"/>
    <n v="9"/>
    <n v="1971"/>
    <d v="1921-01-22T00:00:00"/>
    <n v="61.57"/>
    <n v="23.5"/>
    <s v="Finland"/>
    <s v="UU"/>
    <s v="Dead"/>
    <n v="3756"/>
    <n v="12"/>
    <n v="198"/>
  </r>
  <r>
    <s v="SFH-C095297"/>
    <n v="3"/>
    <n v="6"/>
    <n v="1961"/>
    <d v="1908-10-12T00:00:00"/>
    <n v="61.67"/>
    <n v="23.57"/>
    <x v="1"/>
    <n v="10"/>
    <n v="9"/>
    <n v="1961"/>
    <d v="1916-01-13T00:00:00"/>
    <n v="61.7"/>
    <n v="23.6"/>
    <s v="Finland"/>
    <s v="DH"/>
    <s v="Dead"/>
    <n v="99"/>
    <n v="5"/>
    <n v="26"/>
  </r>
  <r>
    <s v="SFH-C095606"/>
    <n v="29"/>
    <n v="5"/>
    <n v="1961"/>
    <d v="1934-09-12T00:00:00"/>
    <n v="61.5"/>
    <n v="23.8"/>
    <x v="1"/>
    <n v="25"/>
    <n v="6"/>
    <n v="1962"/>
    <d v="1930-10-14T00:00:00"/>
    <n v="61.5"/>
    <n v="23.67"/>
    <s v="Finland"/>
    <s v="DH"/>
    <s v="Dead"/>
    <n v="392"/>
    <n v="8"/>
    <n v="270"/>
  </r>
  <r>
    <s v="SFH-C095662"/>
    <n v="28"/>
    <n v="5"/>
    <n v="1961"/>
    <d v="1933-09-12T00:00:00"/>
    <n v="61.5"/>
    <n v="23.8"/>
    <x v="1"/>
    <n v="3"/>
    <n v="8"/>
    <n v="1964"/>
    <d v="1908-12-15T00:00:00"/>
    <n v="61.5"/>
    <n v="23.67"/>
    <s v="Finland"/>
    <s v="UU"/>
    <s v="Dead"/>
    <n v="1163"/>
    <n v="8"/>
    <n v="270"/>
  </r>
  <r>
    <s v="SFH-C096407"/>
    <n v="21"/>
    <n v="6"/>
    <n v="1961"/>
    <d v="1926-10-13T00:00:00"/>
    <n v="60"/>
    <n v="23.5"/>
    <x v="1"/>
    <n v="6"/>
    <n v="5"/>
    <n v="1962"/>
    <d v="1911-09-13T00:00:00"/>
    <n v="60"/>
    <n v="23.5"/>
    <s v="Finland"/>
    <s v="PD"/>
    <s v="Dead"/>
    <n v="319"/>
    <n v="0"/>
    <n v="0"/>
  </r>
  <r>
    <s v="SFH-C100618"/>
    <n v="25"/>
    <n v="6"/>
    <n v="1961"/>
    <d v="1930-10-13T00:00:00"/>
    <n v="60.2"/>
    <n v="25"/>
    <x v="1"/>
    <n v="29"/>
    <n v="4"/>
    <n v="1962"/>
    <d v="1934-08-14T00:00:00"/>
    <n v="60.2"/>
    <n v="25"/>
    <s v="Finland"/>
    <s v="UU"/>
    <s v="Dead"/>
    <n v="308"/>
    <n v="0"/>
    <n v="0"/>
  </r>
  <r>
    <s v="SFH-C101401"/>
    <n v="29"/>
    <n v="5"/>
    <n v="1961"/>
    <d v="1934-09-12T00:00:00"/>
    <n v="61.5"/>
    <n v="23.8"/>
    <x v="1"/>
    <n v="5"/>
    <n v="9"/>
    <n v="1961"/>
    <d v="1911-01-13T00:00:00"/>
    <n v="61.5"/>
    <n v="23.67"/>
    <s v="Finland"/>
    <s v="UU"/>
    <s v="Dead"/>
    <n v="99"/>
    <n v="8"/>
    <n v="270"/>
  </r>
  <r>
    <s v="SFH-C115569"/>
    <n v="8"/>
    <n v="7"/>
    <n v="1961"/>
    <d v="1913-11-12T00:00:00"/>
    <n v="61.7"/>
    <n v="23.5"/>
    <x v="1"/>
    <n v="29"/>
    <n v="10"/>
    <n v="1961"/>
    <d v="1935-02-12T00:00:00"/>
    <n v="61.67"/>
    <n v="23.5"/>
    <s v="Finland"/>
    <s v="DH"/>
    <s v="Dead"/>
    <n v="113"/>
    <n v="4"/>
    <n v="181"/>
  </r>
  <r>
    <s v="SFH-C116517"/>
    <n v="13"/>
    <n v="7"/>
    <n v="1961"/>
    <d v="1918-11-12T00:00:00"/>
    <n v="62.6"/>
    <n v="23.7"/>
    <x v="1"/>
    <n v="15"/>
    <n v="11"/>
    <n v="1961"/>
    <d v="1921-03-14T00:00:00"/>
    <n v="62.6"/>
    <n v="23.7"/>
    <s v="Finland"/>
    <s v="DH"/>
    <s v="Dead"/>
    <n v="125"/>
    <n v="0"/>
    <n v="0"/>
  </r>
  <r>
    <s v="SFH-C116592"/>
    <n v="13"/>
    <n v="7"/>
    <n v="1961"/>
    <d v="1918-11-12T00:00:00"/>
    <n v="62.6"/>
    <n v="23.7"/>
    <x v="1"/>
    <n v="10"/>
    <n v="8"/>
    <n v="1961"/>
    <d v="1915-12-13T00:00:00"/>
    <n v="62.6"/>
    <n v="23.7"/>
    <s v="Finland"/>
    <s v="DH"/>
    <s v="Dead"/>
    <n v="28"/>
    <n v="0"/>
    <n v="0"/>
  </r>
  <r>
    <s v="SFH-C116610"/>
    <n v="14"/>
    <n v="6"/>
    <n v="1961"/>
    <d v="1919-10-13T00:00:00"/>
    <n v="62.2"/>
    <n v="24"/>
    <x v="1"/>
    <n v="16"/>
    <n v="11"/>
    <n v="1961"/>
    <d v="1922-03-15T00:00:00"/>
    <n v="62.17"/>
    <n v="24"/>
    <s v="Finland"/>
    <s v="DH"/>
    <s v="Dead"/>
    <n v="155"/>
    <n v="4"/>
    <n v="181"/>
  </r>
  <r>
    <s v="SFH-C118953"/>
    <n v="2"/>
    <n v="7"/>
    <n v="1961"/>
    <d v="1907-11-12T00:00:00"/>
    <n v="60.7"/>
    <n v="27.7"/>
    <x v="1"/>
    <n v="10"/>
    <n v="1"/>
    <n v="1962"/>
    <d v="1915-05-16T00:00:00"/>
    <n v="60.7"/>
    <n v="27.7"/>
    <s v="Finland"/>
    <s v="DH"/>
    <s v="Dead"/>
    <n v="192"/>
    <n v="0"/>
    <n v="0"/>
  </r>
  <r>
    <s v="SVS-7000064"/>
    <n v="26"/>
    <n v="5"/>
    <n v="1961"/>
    <d v="1931-09-12T00:00:00"/>
    <n v="62.38"/>
    <n v="17.329999999999998"/>
    <x v="9"/>
    <n v="27"/>
    <n v="2"/>
    <n v="1965"/>
    <d v="1932-06-18T00:00:00"/>
    <n v="62.38"/>
    <n v="17.329999999999998"/>
    <s v="Sweden"/>
    <s v="UU"/>
    <s v="Dead"/>
    <n v="1"/>
    <n v="0"/>
    <n v="0"/>
  </r>
  <r>
    <s v="SVS-7000070"/>
    <n v="26"/>
    <n v="5"/>
    <n v="1961"/>
    <d v="1931-09-12T00:00:00"/>
    <n v="62.37"/>
    <n v="17.329999999999998"/>
    <x v="9"/>
    <n v="15"/>
    <n v="4"/>
    <n v="1968"/>
    <d v="1920-08-19T00:00:00"/>
    <n v="62.38"/>
    <n v="17.329999999999998"/>
    <s v="Sweden"/>
    <s v="UU"/>
    <s v="Dead"/>
    <n v="1"/>
    <n v="2"/>
    <n v="0"/>
  </r>
  <r>
    <s v="SVS-7000111"/>
    <n v="18"/>
    <n v="5"/>
    <n v="1961"/>
    <d v="1923-09-12T00:00:00"/>
    <n v="56.9"/>
    <n v="14.73"/>
    <x v="9"/>
    <n v="30"/>
    <n v="12"/>
    <n v="1961"/>
    <d v="1936-04-13T00:00:00"/>
    <n v="56.87"/>
    <n v="14.53"/>
    <s v="Sweden"/>
    <s v="DH"/>
    <s v="Dead"/>
    <n v="1"/>
    <n v="13"/>
    <n v="254"/>
  </r>
  <r>
    <s v="SVS-7001259"/>
    <n v="7"/>
    <n v="6"/>
    <n v="1961"/>
    <d v="1912-10-12T00:00:00"/>
    <n v="61.12"/>
    <n v="13.3"/>
    <x v="9"/>
    <n v="17"/>
    <n v="4"/>
    <n v="1962"/>
    <d v="1922-08-14T00:00:00"/>
    <n v="60.47"/>
    <n v="14"/>
    <s v="Sweden"/>
    <s v="DH"/>
    <s v="Dead"/>
    <n v="1"/>
    <n v="82"/>
    <n v="153"/>
  </r>
  <r>
    <s v="SVS-7002128"/>
    <n v="25"/>
    <n v="5"/>
    <n v="1961"/>
    <d v="1930-09-12T00:00:00"/>
    <n v="59.35"/>
    <n v="18.07"/>
    <x v="9"/>
    <n v="8"/>
    <n v="6"/>
    <n v="1961"/>
    <d v="1913-10-13T00:00:00"/>
    <n v="59.35"/>
    <n v="18.07"/>
    <s v="Sweden"/>
    <s v="UU"/>
    <s v="Dead"/>
    <n v="1"/>
    <n v="0"/>
    <n v="0"/>
  </r>
  <r>
    <s v="SVS-7003870"/>
    <n v="7"/>
    <n v="6"/>
    <n v="1961"/>
    <d v="1912-10-12T00:00:00"/>
    <n v="57.9"/>
    <n v="11.88"/>
    <x v="9"/>
    <n v="16"/>
    <n v="12"/>
    <n v="1962"/>
    <d v="1922-04-15T00:00:00"/>
    <n v="57.9"/>
    <n v="11.88"/>
    <s v="Sweden"/>
    <s v="DH"/>
    <s v="Dead"/>
    <n v="1"/>
    <n v="0"/>
    <n v="0"/>
  </r>
  <r>
    <s v="SVS-7003873"/>
    <n v="7"/>
    <n v="6"/>
    <n v="1961"/>
    <d v="1912-10-12T00:00:00"/>
    <n v="57.9"/>
    <n v="11.88"/>
    <x v="9"/>
    <n v="24"/>
    <n v="9"/>
    <n v="1961"/>
    <d v="1930-01-13T00:00:00"/>
    <n v="57.83"/>
    <n v="11.78"/>
    <s v="Sweden"/>
    <s v="DH"/>
    <s v="Dead"/>
    <n v="1"/>
    <n v="10"/>
    <n v="219"/>
  </r>
  <r>
    <s v="SVS-7004471"/>
    <n v="19"/>
    <n v="5"/>
    <n v="1961"/>
    <d v="1924-09-11T00:00:00"/>
    <n v="56.88"/>
    <n v="12.58"/>
    <x v="9"/>
    <n v="20"/>
    <n v="5"/>
    <n v="1961"/>
    <d v="1925-09-12T00:00:00"/>
    <n v="56.88"/>
    <n v="12.58"/>
    <s v="Sweden"/>
    <s v="UU"/>
    <s v="Dead"/>
    <n v="1"/>
    <n v="0"/>
    <n v="0"/>
  </r>
  <r>
    <s v="SVS-7004483"/>
    <n v="28"/>
    <n v="5"/>
    <n v="1961"/>
    <d v="1933-09-12T00:00:00"/>
    <n v="56.9"/>
    <n v="12.43"/>
    <x v="9"/>
    <n v="16"/>
    <n v="8"/>
    <n v="1961"/>
    <d v="1921-12-13T00:00:00"/>
    <n v="56.97"/>
    <n v="12.48"/>
    <s v="Sweden"/>
    <s v="AH"/>
    <s v="Dead"/>
    <n v="80"/>
    <n v="9"/>
    <n v="23"/>
  </r>
  <r>
    <s v="SVS-7005784"/>
    <n v="30"/>
    <n v="5"/>
    <n v="1961"/>
    <d v="1935-09-12T00:00:00"/>
    <n v="59.37"/>
    <n v="17.03"/>
    <x v="9"/>
    <n v="29"/>
    <n v="6"/>
    <n v="1961"/>
    <d v="1934-10-13T00:00:00"/>
    <n v="59.37"/>
    <n v="16.78"/>
    <s v="Sweden"/>
    <s v="AH"/>
    <s v="Dead"/>
    <n v="30"/>
    <n v="15"/>
    <n v="270"/>
  </r>
  <r>
    <s v="SVS-7006807"/>
    <n v="24"/>
    <n v="5"/>
    <n v="1961"/>
    <d v="1929-09-12T00:00:00"/>
    <n v="58.47"/>
    <n v="15.03"/>
    <x v="9"/>
    <n v="8"/>
    <n v="5"/>
    <n v="1966"/>
    <d v="1913-09-17T00:00:00"/>
    <n v="58.45"/>
    <n v="14.9"/>
    <s v="Sweden"/>
    <s v="UU"/>
    <s v="Dead"/>
    <n v="1810"/>
    <n v="8"/>
    <n v="257"/>
  </r>
  <r>
    <s v="SVS-7008200"/>
    <n v="19"/>
    <n v="5"/>
    <n v="1961"/>
    <d v="1924-09-11T00:00:00"/>
    <n v="56.17"/>
    <n v="15.57"/>
    <x v="9"/>
    <n v="7"/>
    <n v="7"/>
    <n v="1961"/>
    <d v="1912-11-11T00:00:00"/>
    <n v="56.18"/>
    <n v="15.57"/>
    <s v="Sweden"/>
    <s v="AH"/>
    <s v="Dead"/>
    <n v="49"/>
    <n v="2"/>
    <n v="0"/>
  </r>
  <r>
    <s v="SVS-7008201"/>
    <n v="19"/>
    <n v="5"/>
    <n v="1961"/>
    <d v="1924-09-11T00:00:00"/>
    <n v="56.17"/>
    <n v="15.57"/>
    <x v="9"/>
    <n v="8"/>
    <n v="10"/>
    <n v="1962"/>
    <d v="1914-02-13T00:00:00"/>
    <n v="56.18"/>
    <n v="15.53"/>
    <s v="Sweden"/>
    <s v="UU"/>
    <s v="Dead"/>
    <n v="507"/>
    <n v="3"/>
    <n v="312"/>
  </r>
  <r>
    <s v="SVS-7008203"/>
    <n v="21"/>
    <n v="5"/>
    <n v="1961"/>
    <d v="1926-09-12T00:00:00"/>
    <n v="56.18"/>
    <n v="15.57"/>
    <x v="9"/>
    <n v="17"/>
    <n v="11"/>
    <n v="1964"/>
    <d v="1923-03-18T00:00:00"/>
    <n v="56.17"/>
    <n v="15.57"/>
    <s v="Sweden"/>
    <s v="UU"/>
    <s v="Unknown"/>
    <n v="1276"/>
    <n v="2"/>
    <n v="181"/>
  </r>
  <r>
    <s v="SVS-7009714"/>
    <n v="31"/>
    <n v="5"/>
    <n v="1961"/>
    <d v="1936-09-11T00:00:00"/>
    <n v="59.43"/>
    <n v="18.079999999999998"/>
    <x v="9"/>
    <n v="15"/>
    <n v="6"/>
    <n v="1961"/>
    <d v="1920-10-12T00:00:00"/>
    <n v="59.43"/>
    <n v="18.100000000000001"/>
    <s v="Sweden"/>
    <s v="RH"/>
    <s v="Alive"/>
    <n v="15"/>
    <n v="1"/>
    <n v="91"/>
  </r>
  <r>
    <s v="SVS-7009715"/>
    <n v="31"/>
    <n v="5"/>
    <n v="1961"/>
    <d v="1936-09-11T00:00:00"/>
    <n v="59.43"/>
    <n v="18.079999999999998"/>
    <x v="9"/>
    <n v="28"/>
    <n v="6"/>
    <n v="1961"/>
    <d v="1933-10-13T00:00:00"/>
    <n v="59.43"/>
    <n v="18.079999999999998"/>
    <s v="Sweden"/>
    <s v="UU"/>
    <s v="Dead"/>
    <n v="28"/>
    <n v="0"/>
    <n v="0"/>
  </r>
  <r>
    <s v="SVS-7010500"/>
    <n v="22"/>
    <n v="5"/>
    <n v="1961"/>
    <d v="1927-09-12T00:00:00"/>
    <n v="57.93"/>
    <n v="12.53"/>
    <x v="9"/>
    <n v="7"/>
    <n v="9"/>
    <n v="1963"/>
    <d v="1913-01-14T00:00:00"/>
    <n v="57.93"/>
    <n v="12.53"/>
    <s v="Sweden"/>
    <s v="DH"/>
    <s v="Dead"/>
    <n v="838"/>
    <n v="0"/>
    <n v="0"/>
  </r>
  <r>
    <s v="SVS-7011164"/>
    <n v="22"/>
    <n v="5"/>
    <n v="1961"/>
    <d v="1927-09-12T00:00:00"/>
    <n v="59.35"/>
    <n v="18.079999999999998"/>
    <x v="9"/>
    <n v="30"/>
    <n v="5"/>
    <n v="1961"/>
    <d v="1935-09-12T00:00:00"/>
    <n v="59.35"/>
    <n v="18.079999999999998"/>
    <s v="Sweden"/>
    <s v="UU"/>
    <s v="Dead"/>
    <n v="8"/>
    <n v="0"/>
    <n v="0"/>
  </r>
  <r>
    <s v="BLB-5E8725"/>
    <n v="5"/>
    <n v="6"/>
    <n v="1962"/>
    <d v="1910-10-14T00:00:00"/>
    <n v="50.5"/>
    <n v="5.9"/>
    <x v="10"/>
    <n v="25"/>
    <n v="11"/>
    <n v="1962"/>
    <d v="1931-03-16T00:00:00"/>
    <n v="50.5"/>
    <n v="5.9"/>
    <s v="Belgium"/>
    <s v="ND"/>
    <s v="Dead"/>
    <n v="173"/>
    <n v="0"/>
    <n v="0"/>
  </r>
  <r>
    <s v="CZP-E157214"/>
    <n v="20"/>
    <n v="5"/>
    <n v="1962"/>
    <d v="1925-09-13T00:00:00"/>
    <n v="50.22"/>
    <n v="15.15"/>
    <x v="12"/>
    <n v="10"/>
    <n v="9"/>
    <n v="1962"/>
    <d v="1916-01-14T00:00:00"/>
    <n v="50.2"/>
    <n v="15.15"/>
    <s v="Czech Republic"/>
    <s v="DH"/>
    <s v="Dead"/>
    <n v="113"/>
    <n v="2"/>
    <n v="181"/>
  </r>
  <r>
    <s v="CZP-E157215"/>
    <n v="20"/>
    <n v="5"/>
    <n v="1962"/>
    <d v="1925-09-13T00:00:00"/>
    <n v="50.22"/>
    <n v="15.15"/>
    <x v="12"/>
    <n v="25"/>
    <n v="11"/>
    <n v="1965"/>
    <d v="1931-03-19T00:00:00"/>
    <n v="50.13"/>
    <n v="15.18"/>
    <s v="Czech Republic"/>
    <s v="DH"/>
    <s v="Dead"/>
    <n v="1285"/>
    <n v="10"/>
    <n v="166"/>
  </r>
  <r>
    <s v="DER-E45088"/>
    <n v="29"/>
    <n v="5"/>
    <n v="1962"/>
    <d v="1934-09-13T00:00:00"/>
    <n v="47.83"/>
    <n v="13.02"/>
    <x v="17"/>
    <n v="22"/>
    <n v="3"/>
    <n v="1963"/>
    <d v="1927-07-15T00:00:00"/>
    <n v="47.8"/>
    <n v="12.98"/>
    <s v="Austria"/>
    <s v="DH"/>
    <s v="Dead"/>
    <n v="297"/>
    <n v="5"/>
    <n v="214"/>
  </r>
  <r>
    <s v="DER-E60984"/>
    <n v="11"/>
    <n v="6"/>
    <n v="1962"/>
    <d v="1916-10-13T00:00:00"/>
    <n v="48.68"/>
    <n v="9.6999999999999993"/>
    <x v="5"/>
    <n v="2"/>
    <n v="5"/>
    <n v="1966"/>
    <d v="1907-09-17T00:00:00"/>
    <n v="48.6"/>
    <n v="9.5"/>
    <s v="Germany"/>
    <s v="DH"/>
    <s v="Dead"/>
    <n v="1421"/>
    <n v="18"/>
    <n v="238"/>
  </r>
  <r>
    <s v="DER-E60993"/>
    <n v="23"/>
    <n v="6"/>
    <n v="1962"/>
    <d v="1928-10-13T00:00:00"/>
    <n v="48.68"/>
    <n v="9.6999999999999993"/>
    <x v="5"/>
    <n v="4"/>
    <n v="11"/>
    <n v="1965"/>
    <d v="1910-03-19T00:00:00"/>
    <n v="48.72"/>
    <n v="9.65"/>
    <s v="Germany"/>
    <s v="UU"/>
    <s v="Dead"/>
    <n v="1230"/>
    <n v="6"/>
    <n v="316"/>
  </r>
  <r>
    <s v="DKC-543714"/>
    <n v="28"/>
    <n v="5"/>
    <n v="1962"/>
    <d v="1933-09-13T00:00:00"/>
    <n v="57.07"/>
    <n v="8.8000000000000007"/>
    <x v="3"/>
    <n v="8"/>
    <n v="10"/>
    <n v="1962"/>
    <d v="1914-02-13T00:00:00"/>
    <n v="57.07"/>
    <n v="8.8000000000000007"/>
    <s v="Denmark"/>
    <s v="RH"/>
    <s v="Alive"/>
    <n v="133"/>
    <n v="0"/>
    <n v="0"/>
  </r>
  <r>
    <s v="DKC-543724"/>
    <n v="2"/>
    <n v="6"/>
    <n v="1962"/>
    <d v="1907-10-14T00:00:00"/>
    <n v="57.07"/>
    <n v="8.8000000000000007"/>
    <x v="3"/>
    <n v="15"/>
    <n v="7"/>
    <n v="1962"/>
    <d v="1920-11-12T00:00:00"/>
    <n v="57.07"/>
    <n v="8.8000000000000007"/>
    <s v="Denmark"/>
    <s v="UU"/>
    <s v="Dead"/>
    <n v="43"/>
    <n v="0"/>
    <n v="0"/>
  </r>
  <r>
    <s v="DKC-587410"/>
    <n v="13"/>
    <n v="5"/>
    <n v="1962"/>
    <d v="1918-09-13T00:00:00"/>
    <n v="57.05"/>
    <n v="8.65"/>
    <x v="3"/>
    <n v="9"/>
    <n v="10"/>
    <n v="1962"/>
    <d v="1915-02-13T00:00:00"/>
    <n v="57.05"/>
    <n v="8.65"/>
    <s v="Denmark"/>
    <s v="RH"/>
    <s v="Alive"/>
    <n v="149"/>
    <n v="0"/>
    <n v="0"/>
  </r>
  <r>
    <s v="DKC-587413"/>
    <n v="13"/>
    <n v="5"/>
    <n v="1962"/>
    <d v="1918-09-13T00:00:00"/>
    <n v="57.05"/>
    <n v="8.67"/>
    <x v="3"/>
    <n v="15"/>
    <n v="9"/>
    <n v="1962"/>
    <d v="1921-01-13T00:00:00"/>
    <n v="57.05"/>
    <n v="8.67"/>
    <s v="Denmark"/>
    <s v="RH"/>
    <s v="Alive"/>
    <n v="125"/>
    <n v="0"/>
    <n v="0"/>
  </r>
  <r>
    <s v="DKC-587414"/>
    <n v="13"/>
    <n v="5"/>
    <n v="1962"/>
    <d v="1918-09-13T00:00:00"/>
    <n v="57.05"/>
    <n v="8.67"/>
    <x v="3"/>
    <n v="15"/>
    <n v="7"/>
    <n v="1963"/>
    <d v="1920-11-13T00:00:00"/>
    <n v="56.97"/>
    <n v="8.8000000000000007"/>
    <s v="Denmark"/>
    <s v="ND"/>
    <s v="Dead"/>
    <n v="428"/>
    <n v="13"/>
    <n v="139"/>
  </r>
  <r>
    <s v="DKC-587417"/>
    <n v="13"/>
    <n v="5"/>
    <n v="1962"/>
    <d v="1918-09-13T00:00:00"/>
    <n v="57.05"/>
    <n v="8.67"/>
    <x v="3"/>
    <n v="15"/>
    <n v="9"/>
    <n v="1962"/>
    <d v="1921-01-13T00:00:00"/>
    <n v="57.05"/>
    <n v="8.67"/>
    <s v="Denmark"/>
    <s v="RH"/>
    <s v="Alive"/>
    <n v="125"/>
    <n v="0"/>
    <n v="0"/>
  </r>
  <r>
    <s v="DKC-587422"/>
    <n v="13"/>
    <n v="5"/>
    <n v="1962"/>
    <d v="1918-09-13T00:00:00"/>
    <n v="57.05"/>
    <n v="8.67"/>
    <x v="3"/>
    <n v="13"/>
    <n v="5"/>
    <n v="1963"/>
    <d v="1918-09-14T00:00:00"/>
    <n v="56.75"/>
    <n v="8.42"/>
    <s v="Denmark"/>
    <s v="UU"/>
    <s v="Unknown"/>
    <n v="365"/>
    <n v="37"/>
    <n v="205"/>
  </r>
  <r>
    <s v="DKC-587424"/>
    <n v="13"/>
    <n v="5"/>
    <n v="1962"/>
    <d v="1918-09-13T00:00:00"/>
    <n v="57.05"/>
    <n v="8.67"/>
    <x v="3"/>
    <n v="23"/>
    <n v="10"/>
    <n v="1962"/>
    <d v="1929-02-12T00:00:00"/>
    <n v="57.05"/>
    <n v="8.67"/>
    <s v="Denmark"/>
    <s v="UU"/>
    <s v="Unknown"/>
    <n v="163"/>
    <n v="0"/>
    <n v="0"/>
  </r>
  <r>
    <s v="DKC-587438"/>
    <n v="20"/>
    <n v="5"/>
    <n v="1962"/>
    <d v="1925-09-13T00:00:00"/>
    <n v="57.05"/>
    <n v="8.67"/>
    <x v="3"/>
    <n v="1"/>
    <n v="7"/>
    <n v="1962"/>
    <d v="1906-11-13T00:00:00"/>
    <n v="57.05"/>
    <n v="8.67"/>
    <s v="Denmark"/>
    <s v="UU"/>
    <s v="Dead"/>
    <n v="42"/>
    <n v="0"/>
    <n v="0"/>
  </r>
  <r>
    <s v="DKC-587446"/>
    <n v="22"/>
    <n v="5"/>
    <n v="1962"/>
    <d v="1927-09-13T00:00:00"/>
    <n v="57.05"/>
    <n v="8.67"/>
    <x v="3"/>
    <n v="15"/>
    <n v="9"/>
    <n v="1962"/>
    <d v="1921-01-13T00:00:00"/>
    <n v="57.05"/>
    <n v="8.67"/>
    <s v="Denmark"/>
    <s v="RH"/>
    <s v="Alive"/>
    <n v="116"/>
    <n v="0"/>
    <n v="0"/>
  </r>
  <r>
    <s v="DKC-587450"/>
    <n v="22"/>
    <n v="5"/>
    <n v="1962"/>
    <d v="1927-09-13T00:00:00"/>
    <n v="57.05"/>
    <n v="8.67"/>
    <x v="3"/>
    <n v="15"/>
    <n v="9"/>
    <n v="1962"/>
    <d v="1921-01-13T00:00:00"/>
    <n v="57.05"/>
    <n v="8.67"/>
    <s v="Denmark"/>
    <s v="RH"/>
    <s v="Alive"/>
    <n v="116"/>
    <n v="0"/>
    <n v="0"/>
  </r>
  <r>
    <s v="DKC-642931"/>
    <n v="28"/>
    <n v="5"/>
    <n v="1962"/>
    <d v="1933-09-13T00:00:00"/>
    <n v="57.72"/>
    <n v="10.58"/>
    <x v="3"/>
    <n v="15"/>
    <n v="6"/>
    <n v="1962"/>
    <d v="1920-10-13T00:00:00"/>
    <n v="57.72"/>
    <n v="10.58"/>
    <s v="Denmark"/>
    <s v="UU"/>
    <s v="Dead"/>
    <n v="18"/>
    <n v="0"/>
    <n v="0"/>
  </r>
  <r>
    <s v="DKC-642932"/>
    <n v="28"/>
    <n v="5"/>
    <n v="1962"/>
    <d v="1933-09-13T00:00:00"/>
    <n v="57.73"/>
    <n v="10.6"/>
    <x v="3"/>
    <n v="25"/>
    <n v="2"/>
    <n v="1964"/>
    <d v="1930-06-18T00:00:00"/>
    <n v="61.9"/>
    <n v="9.1199999999999992"/>
    <s v="Norway"/>
    <s v="UU"/>
    <s v="Dead"/>
    <n v="638"/>
    <n v="471"/>
    <n v="350"/>
  </r>
  <r>
    <s v="DKS-S29836"/>
    <n v="24"/>
    <n v="5"/>
    <n v="1962"/>
    <d v="1929-09-13T00:00:00"/>
    <n v="56.9"/>
    <n v="8.4499999999999993"/>
    <x v="3"/>
    <n v="17"/>
    <n v="8"/>
    <n v="1962"/>
    <d v="1922-12-14T00:00:00"/>
    <n v="56.9"/>
    <n v="8.48"/>
    <s v="Denmark"/>
    <s v="DH"/>
    <s v="Dead"/>
    <n v="85"/>
    <n v="3"/>
    <n v="91"/>
  </r>
  <r>
    <s v="GBT-3022467"/>
    <n v="1"/>
    <n v="5"/>
    <n v="1962"/>
    <d v="1906-09-13T00:00:00"/>
    <n v="51.57"/>
    <n v="0.5"/>
    <x v="4"/>
    <n v="28"/>
    <n v="5"/>
    <n v="1962"/>
    <d v="1933-09-13T00:00:00"/>
    <n v="51.57"/>
    <n v="0.5"/>
    <s v="UK"/>
    <s v="DH"/>
    <s v="Dead"/>
    <n v="27"/>
    <n v="0"/>
    <n v="0"/>
  </r>
  <r>
    <s v="GBT-3044696"/>
    <n v="24"/>
    <n v="6"/>
    <n v="1962"/>
    <d v="1929-10-14T00:00:00"/>
    <n v="53.28"/>
    <n v="-1.98"/>
    <x v="4"/>
    <n v="5"/>
    <n v="8"/>
    <n v="1962"/>
    <d v="1910-12-14T00:00:00"/>
    <n v="53.27"/>
    <n v="-1.92"/>
    <s v="UK"/>
    <s v="UU"/>
    <s v="Dead"/>
    <n v="42"/>
    <n v="5"/>
    <n v="113"/>
  </r>
  <r>
    <s v="GBT-3046112"/>
    <n v="17"/>
    <n v="5"/>
    <n v="1962"/>
    <d v="1922-09-13T00:00:00"/>
    <n v="54"/>
    <n v="-1.55"/>
    <x v="4"/>
    <n v="4"/>
    <n v="8"/>
    <n v="1965"/>
    <d v="1909-12-17T00:00:00"/>
    <n v="54.08"/>
    <n v="-1.5"/>
    <s v="UK"/>
    <s v="UU"/>
    <s v="Dead"/>
    <n v="1175"/>
    <n v="10"/>
    <n v="20"/>
  </r>
  <r>
    <s v="GBT-3046113"/>
    <n v="17"/>
    <n v="5"/>
    <n v="1962"/>
    <d v="1922-09-13T00:00:00"/>
    <n v="54"/>
    <n v="-1.55"/>
    <x v="4"/>
    <n v="1"/>
    <n v="6"/>
    <n v="1965"/>
    <d v="1906-10-17T00:00:00"/>
    <n v="53.97"/>
    <n v="-1.58"/>
    <s v="UK"/>
    <s v="UU"/>
    <s v="Dead"/>
    <n v="1111"/>
    <n v="5"/>
    <n v="211"/>
  </r>
  <r>
    <s v="GBT-3066770"/>
    <n v="29"/>
    <n v="5"/>
    <n v="1962"/>
    <d v="1934-09-13T00:00:00"/>
    <n v="53.68"/>
    <n v="-1.58"/>
    <x v="4"/>
    <n v="16"/>
    <n v="7"/>
    <n v="1962"/>
    <d v="1921-11-13T00:00:00"/>
    <n v="53.68"/>
    <n v="-1.58"/>
    <s v="UK"/>
    <s v="AH"/>
    <s v="Dead"/>
    <n v="48"/>
    <n v="0"/>
    <n v="0"/>
  </r>
  <r>
    <s v="GBT-3067192"/>
    <n v="26"/>
    <n v="5"/>
    <n v="1962"/>
    <d v="1931-09-13T00:00:00"/>
    <n v="51.08"/>
    <n v="0.77"/>
    <x v="4"/>
    <n v="15"/>
    <n v="7"/>
    <n v="1962"/>
    <d v="1920-11-12T00:00:00"/>
    <n v="51.08"/>
    <n v="0.77"/>
    <s v="UK"/>
    <s v="UU"/>
    <s v="Dead"/>
    <n v="50"/>
    <n v="0"/>
    <n v="0"/>
  </r>
  <r>
    <s v="GBT-3072834"/>
    <n v="21"/>
    <n v="5"/>
    <n v="1962"/>
    <d v="1926-09-13T00:00:00"/>
    <n v="51.37"/>
    <n v="-0.03"/>
    <x v="4"/>
    <n v="12"/>
    <n v="7"/>
    <n v="1962"/>
    <d v="1917-11-13T00:00:00"/>
    <n v="51.35"/>
    <n v="-7.0000000000000007E-2"/>
    <s v="UK"/>
    <s v="UU"/>
    <s v="Dead"/>
    <n v="52"/>
    <n v="3"/>
    <n v="232"/>
  </r>
  <r>
    <s v="GBT-3079858"/>
    <n v="8"/>
    <n v="5"/>
    <n v="1962"/>
    <d v="1913-09-13T00:00:00"/>
    <n v="51.07"/>
    <n v="-1.32"/>
    <x v="4"/>
    <n v="19"/>
    <n v="9"/>
    <n v="1965"/>
    <d v="1925-01-16T00:00:00"/>
    <n v="51.2"/>
    <n v="-1.55"/>
    <s v="UK"/>
    <s v="UU"/>
    <s v="Alive"/>
    <n v="1230"/>
    <n v="23"/>
    <n v="313"/>
  </r>
  <r>
    <s v="GBT-3081105"/>
    <n v="15"/>
    <n v="5"/>
    <n v="1962"/>
    <d v="1920-09-12T00:00:00"/>
    <n v="53.5"/>
    <n v="-1.1000000000000001"/>
    <x v="4"/>
    <n v="7"/>
    <n v="6"/>
    <n v="1968"/>
    <d v="1912-10-19T00:00:00"/>
    <n v="53.6"/>
    <n v="-1"/>
    <s v="UK"/>
    <s v="DH"/>
    <s v="Dead"/>
    <n v="2215"/>
    <n v="13"/>
    <n v="31"/>
  </r>
  <r>
    <s v="GBT-3082042"/>
    <n v="26"/>
    <n v="5"/>
    <n v="1962"/>
    <d v="1931-09-13T00:00:00"/>
    <n v="51.08"/>
    <n v="0.77"/>
    <x v="4"/>
    <n v="15"/>
    <n v="7"/>
    <n v="1962"/>
    <d v="1920-11-12T00:00:00"/>
    <n v="51.08"/>
    <n v="0.77"/>
    <s v="UK"/>
    <s v="UU"/>
    <s v="Dead"/>
    <n v="50"/>
    <n v="0"/>
    <n v="0"/>
  </r>
  <r>
    <s v="GBT-3088253"/>
    <n v="15"/>
    <n v="7"/>
    <n v="1962"/>
    <d v="1920-11-12T00:00:00"/>
    <n v="53.48"/>
    <n v="-0.02"/>
    <x v="4"/>
    <n v="29"/>
    <n v="12"/>
    <n v="1962"/>
    <d v="1935-04-15T00:00:00"/>
    <n v="53.47"/>
    <n v="0.08"/>
    <s v="UK"/>
    <s v="UU"/>
    <s v="Unknown"/>
    <n v="167"/>
    <n v="7"/>
    <n v="106"/>
  </r>
  <r>
    <s v="GBT-3090005"/>
    <n v="24"/>
    <n v="5"/>
    <n v="1962"/>
    <d v="1929-09-13T00:00:00"/>
    <n v="49.97"/>
    <n v="-5.2"/>
    <x v="4"/>
    <n v="1"/>
    <n v="12"/>
    <n v="1963"/>
    <d v="1907-04-16T00:00:00"/>
    <n v="49.97"/>
    <n v="-5.2"/>
    <s v="UK"/>
    <s v="AH"/>
    <s v="Dead"/>
    <n v="556"/>
    <n v="0"/>
    <n v="0"/>
  </r>
  <r>
    <s v="GBT-388617"/>
    <n v="29"/>
    <n v="5"/>
    <n v="1962"/>
    <d v="1934-09-13T00:00:00"/>
    <n v="52.75"/>
    <n v="-4.8"/>
    <x v="4"/>
    <n v="10"/>
    <n v="5"/>
    <n v="1965"/>
    <d v="1915-09-16T00:00:00"/>
    <n v="52.75"/>
    <n v="-4.8"/>
    <s v="UK"/>
    <s v="DH"/>
    <s v="Dead"/>
    <n v="1077"/>
    <n v="0"/>
    <n v="0"/>
  </r>
  <r>
    <s v="GBT-AT73851"/>
    <n v="29"/>
    <n v="5"/>
    <n v="1962"/>
    <d v="1934-09-13T00:00:00"/>
    <n v="52.75"/>
    <n v="-4.8"/>
    <x v="4"/>
    <n v="31"/>
    <n v="3"/>
    <n v="1964"/>
    <d v="1936-07-15T00:00:00"/>
    <n v="52.75"/>
    <n v="-4.8"/>
    <s v="UK"/>
    <s v="UU"/>
    <s v="Dead"/>
    <n v="672"/>
    <n v="0"/>
    <n v="0"/>
  </r>
  <r>
    <s v="GBT-AT77173"/>
    <n v="2"/>
    <n v="6"/>
    <n v="1962"/>
    <d v="1907-10-14T00:00:00"/>
    <n v="54.68"/>
    <n v="-5.52"/>
    <x v="4"/>
    <n v="24"/>
    <n v="3"/>
    <n v="1963"/>
    <d v="1929-07-15T00:00:00"/>
    <n v="54.68"/>
    <n v="-5.52"/>
    <s v="UK"/>
    <s v="UU"/>
    <s v="Dead"/>
    <n v="295"/>
    <n v="0"/>
    <n v="0"/>
  </r>
  <r>
    <s v="GBT-AT85821"/>
    <n v="9"/>
    <n v="6"/>
    <n v="1962"/>
    <d v="1914-10-14T00:00:00"/>
    <n v="53.33"/>
    <n v="-1.58"/>
    <x v="4"/>
    <n v="5"/>
    <n v="6"/>
    <n v="1963"/>
    <d v="1910-10-15T00:00:00"/>
    <n v="53.23"/>
    <n v="-1.43"/>
    <s v="UK"/>
    <s v="DH"/>
    <s v="Dead"/>
    <n v="361"/>
    <n v="15"/>
    <n v="139"/>
  </r>
  <r>
    <s v="NLA-3025474"/>
    <n v="16"/>
    <n v="6"/>
    <n v="1962"/>
    <d v="1921-10-14T00:00:00"/>
    <n v="52.52"/>
    <n v="4.67"/>
    <x v="16"/>
    <n v="15"/>
    <n v="2"/>
    <n v="1964"/>
    <d v="1920-06-17T00:00:00"/>
    <n v="52.3"/>
    <n v="5.8"/>
    <s v="Netherlands"/>
    <s v="DH"/>
    <s v="Dead"/>
    <n v="609"/>
    <n v="81"/>
    <n v="108"/>
  </r>
  <r>
    <s v="NLA-3033897"/>
    <n v="9"/>
    <n v="6"/>
    <n v="1962"/>
    <d v="1914-10-14T00:00:00"/>
    <n v="52.1"/>
    <n v="4.3"/>
    <x v="16"/>
    <n v="22"/>
    <n v="12"/>
    <n v="1962"/>
    <d v="1928-04-14T00:00:00"/>
    <n v="52.1"/>
    <n v="4.3"/>
    <s v="Netherlands"/>
    <s v="DH"/>
    <s v="Dead"/>
    <n v="196"/>
    <n v="0"/>
    <n v="0"/>
  </r>
  <r>
    <s v="NOA-2452"/>
    <n v="19"/>
    <n v="6"/>
    <n v="1962"/>
    <d v="1924-10-13T00:00:00"/>
    <n v="62.98"/>
    <n v="8.7200000000000006"/>
    <x v="7"/>
    <n v="15"/>
    <n v="7"/>
    <n v="1964"/>
    <d v="1920-11-14T00:00:00"/>
    <n v="62.98"/>
    <n v="8.7200000000000006"/>
    <s v="Norway"/>
    <s v="UU"/>
    <s v="Dead"/>
    <n v="757"/>
    <n v="0"/>
    <n v="0"/>
  </r>
  <r>
    <s v="NOO-089695"/>
    <n v="8"/>
    <n v="6"/>
    <n v="1962"/>
    <d v="1913-10-14T00:00:00"/>
    <n v="59.92"/>
    <n v="10.83"/>
    <x v="7"/>
    <n v="24"/>
    <n v="10"/>
    <n v="1962"/>
    <d v="1930-02-13T00:00:00"/>
    <n v="59.42"/>
    <n v="10.55"/>
    <s v="Norway"/>
    <s v="RH"/>
    <s v="Alive"/>
    <n v="138"/>
    <n v="58"/>
    <n v="196"/>
  </r>
  <r>
    <s v="NOO-19962"/>
    <n v="24"/>
    <n v="6"/>
    <n v="1962"/>
    <d v="1929-10-14T00:00:00"/>
    <n v="63.33"/>
    <n v="9.65"/>
    <x v="7"/>
    <n v="25"/>
    <n v="8"/>
    <n v="1962"/>
    <d v="1930-12-14T00:00:00"/>
    <n v="63.33"/>
    <n v="9.65"/>
    <s v="Norway"/>
    <s v="RH"/>
    <s v="Alive"/>
    <n v="62"/>
    <n v="0"/>
    <n v="0"/>
  </r>
  <r>
    <s v="NOO-19963"/>
    <n v="24"/>
    <n v="6"/>
    <n v="1962"/>
    <d v="1929-10-14T00:00:00"/>
    <n v="63.33"/>
    <n v="9.65"/>
    <x v="7"/>
    <n v="25"/>
    <n v="8"/>
    <n v="1962"/>
    <d v="1930-12-14T00:00:00"/>
    <n v="63.33"/>
    <n v="9.65"/>
    <s v="Norway"/>
    <s v="UU"/>
    <s v="Dead"/>
    <n v="62"/>
    <n v="0"/>
    <n v="0"/>
  </r>
  <r>
    <s v="NOO-19964"/>
    <n v="24"/>
    <n v="6"/>
    <n v="1962"/>
    <d v="1929-10-14T00:00:00"/>
    <n v="63.33"/>
    <n v="9.65"/>
    <x v="7"/>
    <n v="15"/>
    <n v="9"/>
    <n v="1962"/>
    <d v="1921-01-13T00:00:00"/>
    <n v="63.33"/>
    <n v="9.65"/>
    <s v="Norway"/>
    <s v="RH"/>
    <s v="Dead"/>
    <n v="83"/>
    <n v="0"/>
    <n v="0"/>
  </r>
  <r>
    <s v="NOS-516351"/>
    <n v="25"/>
    <n v="5"/>
    <n v="1962"/>
    <d v="1930-09-13T00:00:00"/>
    <n v="58.43"/>
    <n v="6.03"/>
    <x v="7"/>
    <n v="12"/>
    <n v="11"/>
    <n v="1967"/>
    <d v="1918-03-21T00:00:00"/>
    <n v="58.45"/>
    <n v="6"/>
    <s v="Norway"/>
    <s v="DH"/>
    <s v="Dead"/>
    <n v="1997"/>
    <n v="3"/>
    <n v="314"/>
  </r>
  <r>
    <s v="NOS-517786"/>
    <n v="7"/>
    <n v="6"/>
    <n v="1962"/>
    <d v="1912-10-13T00:00:00"/>
    <n v="58.53"/>
    <n v="7.78"/>
    <x v="7"/>
    <n v="17"/>
    <n v="4"/>
    <n v="1963"/>
    <d v="1922-08-15T00:00:00"/>
    <n v="58.38"/>
    <n v="7.53"/>
    <s v="Norway"/>
    <s v="DH"/>
    <s v="Dead"/>
    <n v="314"/>
    <n v="23"/>
    <n v="222"/>
  </r>
  <r>
    <s v="NOS-532125"/>
    <n v="29"/>
    <n v="5"/>
    <n v="1962"/>
    <d v="1934-09-13T00:00:00"/>
    <n v="58.07"/>
    <n v="8"/>
    <x v="7"/>
    <n v="22"/>
    <n v="5"/>
    <n v="1965"/>
    <d v="1927-09-16T00:00:00"/>
    <n v="58.07"/>
    <n v="8"/>
    <s v="Norway"/>
    <s v="UU"/>
    <s v="Dead"/>
    <n v="1089"/>
    <n v="0"/>
    <n v="0"/>
  </r>
  <r>
    <s v="NOS-536512"/>
    <n v="13"/>
    <n v="6"/>
    <n v="1962"/>
    <d v="1918-10-14T00:00:00"/>
    <n v="61.9"/>
    <n v="9.02"/>
    <x v="7"/>
    <n v="26"/>
    <n v="9"/>
    <n v="1966"/>
    <d v="1932-01-18T00:00:00"/>
    <n v="62.18"/>
    <n v="9.75"/>
    <s v="Norway"/>
    <s v="DH"/>
    <s v="Dead"/>
    <n v="1566"/>
    <n v="50"/>
    <n v="51"/>
  </r>
  <r>
    <s v="NOS-610342"/>
    <n v="18"/>
    <n v="5"/>
    <n v="1962"/>
    <d v="1923-09-13T00:00:00"/>
    <n v="58.97"/>
    <n v="5.65"/>
    <x v="7"/>
    <n v="28"/>
    <n v="6"/>
    <n v="1962"/>
    <d v="1933-10-14T00:00:00"/>
    <n v="58.95"/>
    <n v="5.67"/>
    <s v="Norway"/>
    <s v="UU"/>
    <s v="Dead"/>
    <n v="41"/>
    <n v="3"/>
    <n v="153"/>
  </r>
  <r>
    <s v="NOS-639608"/>
    <n v="20"/>
    <n v="5"/>
    <n v="1962"/>
    <d v="1925-09-13T00:00:00"/>
    <n v="58.8"/>
    <n v="5.68"/>
    <x v="7"/>
    <n v="17"/>
    <n v="10"/>
    <n v="1962"/>
    <d v="1923-02-13T00:00:00"/>
    <n v="58.75"/>
    <n v="5.65"/>
    <s v="Norway"/>
    <s v="UU"/>
    <s v="Unknown"/>
    <n v="150"/>
    <n v="6"/>
    <n v="200"/>
  </r>
  <r>
    <s v="PLG-E1015279"/>
    <n v="25"/>
    <n v="5"/>
    <n v="1962"/>
    <d v="1930-09-13T00:00:00"/>
    <n v="51.5"/>
    <n v="16.95"/>
    <x v="11"/>
    <n v="20"/>
    <n v="3"/>
    <n v="1968"/>
    <d v="1925-07-20T00:00:00"/>
    <n v="51.77"/>
    <n v="16.82"/>
    <s v="Poland"/>
    <s v="HH"/>
    <s v="Dead"/>
    <n v="2126"/>
    <n v="32"/>
    <n v="343"/>
  </r>
  <r>
    <s v="SFH-B042759"/>
    <n v="29"/>
    <n v="5"/>
    <n v="1962"/>
    <d v="1934-09-13T00:00:00"/>
    <n v="65"/>
    <n v="25.5"/>
    <x v="1"/>
    <n v="20"/>
    <n v="9"/>
    <n v="1962"/>
    <d v="1926-01-14T00:00:00"/>
    <n v="65"/>
    <n v="25.5"/>
    <s v="Finland"/>
    <s v="RH"/>
    <s v="Alive"/>
    <n v="114"/>
    <n v="0"/>
    <n v="0"/>
  </r>
  <r>
    <s v="SFH-C071877"/>
    <n v="29"/>
    <n v="6"/>
    <n v="1962"/>
    <d v="1934-10-14T00:00:00"/>
    <n v="64.7"/>
    <n v="24.5"/>
    <x v="1"/>
    <n v="20"/>
    <n v="7"/>
    <n v="1962"/>
    <d v="1925-11-13T00:00:00"/>
    <n v="64.7"/>
    <n v="24.5"/>
    <s v="Finland"/>
    <s v="UU"/>
    <s v="Dead"/>
    <n v="21"/>
    <n v="0"/>
    <n v="0"/>
  </r>
  <r>
    <s v="SFH-C101488"/>
    <n v="3"/>
    <n v="6"/>
    <n v="1962"/>
    <d v="1908-10-13T00:00:00"/>
    <n v="61.7"/>
    <n v="23.7"/>
    <x v="1"/>
    <n v="18"/>
    <n v="11"/>
    <n v="1963"/>
    <d v="1924-03-16T00:00:00"/>
    <n v="62.9"/>
    <n v="24.2"/>
    <s v="Finland"/>
    <s v="DH"/>
    <s v="Dead"/>
    <n v="533"/>
    <n v="136"/>
    <n v="11"/>
  </r>
  <r>
    <s v="SFH-C106745"/>
    <n v="5"/>
    <n v="6"/>
    <n v="1962"/>
    <d v="1910-10-14T00:00:00"/>
    <n v="61.5"/>
    <n v="21.7"/>
    <x v="1"/>
    <n v="20"/>
    <n v="3"/>
    <n v="1967"/>
    <d v="1925-07-19T00:00:00"/>
    <n v="61.5"/>
    <n v="21.67"/>
    <s v="Finland"/>
    <s v="UU"/>
    <s v="Dead"/>
    <n v="1749"/>
    <n v="2"/>
    <n v="270"/>
  </r>
  <r>
    <s v="SFH-C106901"/>
    <n v="22"/>
    <n v="6"/>
    <n v="1962"/>
    <d v="1927-10-14T00:00:00"/>
    <n v="61.4"/>
    <n v="21.9"/>
    <x v="1"/>
    <n v="6"/>
    <n v="4"/>
    <n v="1963"/>
    <d v="1911-08-15T00:00:00"/>
    <n v="61.33"/>
    <n v="21.83"/>
    <s v="Finland"/>
    <s v="HH"/>
    <s v="Dead"/>
    <n v="288"/>
    <n v="9"/>
    <n v="206"/>
  </r>
  <r>
    <s v="SFH-C115283"/>
    <n v="26"/>
    <n v="5"/>
    <n v="1962"/>
    <d v="1931-09-13T00:00:00"/>
    <n v="61.3"/>
    <n v="24.5"/>
    <x v="1"/>
    <n v="6"/>
    <n v="12"/>
    <n v="1963"/>
    <d v="1912-04-15T00:00:00"/>
    <n v="61.3"/>
    <n v="24.5"/>
    <s v="Finland"/>
    <s v="DH"/>
    <s v="Dead"/>
    <n v="559"/>
    <n v="0"/>
    <n v="0"/>
  </r>
  <r>
    <s v="SFH-C121928"/>
    <n v="22"/>
    <n v="6"/>
    <n v="1962"/>
    <d v="1927-10-14T00:00:00"/>
    <n v="61.3"/>
    <n v="29.1"/>
    <x v="1"/>
    <n v="4"/>
    <n v="11"/>
    <n v="1962"/>
    <d v="1910-03-16T00:00:00"/>
    <n v="61.17"/>
    <n v="29"/>
    <s v="Finland"/>
    <s v="DH"/>
    <s v="Dead"/>
    <n v="135"/>
    <n v="16"/>
    <n v="200"/>
  </r>
  <r>
    <s v="SFH-C126902"/>
    <n v="7"/>
    <n v="6"/>
    <n v="1962"/>
    <d v="1912-10-13T00:00:00"/>
    <n v="62.3"/>
    <n v="23.4"/>
    <x v="1"/>
    <n v="22"/>
    <n v="2"/>
    <n v="1964"/>
    <d v="1927-06-18T00:00:00"/>
    <n v="62.1"/>
    <n v="23"/>
    <s v="Finland"/>
    <s v="DH"/>
    <s v="Dead"/>
    <n v="625"/>
    <n v="31"/>
    <n v="224"/>
  </r>
  <r>
    <s v="SFH-C126960"/>
    <n v="10"/>
    <n v="6"/>
    <n v="1962"/>
    <d v="1915-10-14T00:00:00"/>
    <n v="62.6"/>
    <n v="23.7"/>
    <x v="1"/>
    <n v="11"/>
    <n v="10"/>
    <n v="1963"/>
    <d v="1917-02-13T00:00:00"/>
    <n v="62.5"/>
    <n v="23.67"/>
    <s v="Finland"/>
    <s v="DH"/>
    <s v="Dead"/>
    <n v="488"/>
    <n v="12"/>
    <n v="189"/>
  </r>
  <r>
    <s v="SFH-C136253"/>
    <n v="27"/>
    <n v="5"/>
    <n v="1962"/>
    <d v="1932-09-12T00:00:00"/>
    <n v="61.05"/>
    <n v="25.43"/>
    <x v="1"/>
    <n v="20"/>
    <n v="11"/>
    <n v="1963"/>
    <d v="1926-03-17T00:00:00"/>
    <n v="61.3"/>
    <n v="25.9"/>
    <s v="Finland"/>
    <s v="DH"/>
    <s v="Dead"/>
    <n v="542"/>
    <n v="38"/>
    <n v="42"/>
  </r>
  <r>
    <s v="SFH-C136351"/>
    <n v="1"/>
    <n v="6"/>
    <n v="1962"/>
    <d v="1906-10-14T00:00:00"/>
    <n v="61"/>
    <n v="25.7"/>
    <x v="1"/>
    <n v="25"/>
    <n v="6"/>
    <n v="1962"/>
    <d v="1930-10-14T00:00:00"/>
    <n v="61"/>
    <n v="25.7"/>
    <s v="Finland"/>
    <s v="DH"/>
    <s v="Dead"/>
    <n v="24"/>
    <n v="0"/>
    <n v="0"/>
  </r>
  <r>
    <s v="SFH-C136352"/>
    <n v="1"/>
    <n v="6"/>
    <n v="1962"/>
    <d v="1906-10-14T00:00:00"/>
    <n v="61"/>
    <n v="25.7"/>
    <x v="1"/>
    <n v="24"/>
    <n v="2"/>
    <n v="1963"/>
    <d v="1929-06-16T00:00:00"/>
    <n v="61"/>
    <n v="25.7"/>
    <s v="Finland"/>
    <s v="UU"/>
    <s v="Dead"/>
    <n v="268"/>
    <n v="0"/>
    <n v="0"/>
  </r>
  <r>
    <s v="SFH-C136356"/>
    <n v="1"/>
    <n v="6"/>
    <n v="1962"/>
    <d v="1906-10-14T00:00:00"/>
    <n v="61"/>
    <n v="25.7"/>
    <x v="1"/>
    <n v="29"/>
    <n v="4"/>
    <n v="1965"/>
    <d v="1934-08-17T00:00:00"/>
    <n v="61"/>
    <n v="25.67"/>
    <s v="Finland"/>
    <s v="UU"/>
    <s v="Dead"/>
    <n v="1063"/>
    <n v="2"/>
    <n v="270"/>
  </r>
  <r>
    <s v="SFH-C138391"/>
    <n v="2"/>
    <n v="6"/>
    <n v="1962"/>
    <d v="1907-10-14T00:00:00"/>
    <n v="59.9"/>
    <n v="20.9"/>
    <x v="1"/>
    <n v="20"/>
    <n v="11"/>
    <n v="1963"/>
    <d v="1926-03-17T00:00:00"/>
    <n v="59.83"/>
    <n v="20.83"/>
    <s v="Finland"/>
    <s v="UU"/>
    <s v="Dead"/>
    <n v="536"/>
    <n v="9"/>
    <n v="207"/>
  </r>
  <r>
    <s v="SVS-6024306"/>
    <n v="26"/>
    <n v="5"/>
    <n v="1962"/>
    <d v="1931-09-13T00:00:00"/>
    <n v="56.18"/>
    <n v="15.58"/>
    <x v="9"/>
    <n v="18"/>
    <n v="6"/>
    <n v="1962"/>
    <d v="1923-10-14T00:00:00"/>
    <n v="56.18"/>
    <n v="15.58"/>
    <s v="Sweden"/>
    <s v="UU"/>
    <s v="Unknown"/>
    <n v="23"/>
    <n v="0"/>
    <n v="0"/>
  </r>
  <r>
    <s v="SVS-6024434"/>
    <n v="1"/>
    <n v="6"/>
    <n v="1962"/>
    <d v="1906-10-14T00:00:00"/>
    <n v="56.32"/>
    <n v="15.47"/>
    <x v="9"/>
    <n v="21"/>
    <n v="8"/>
    <n v="1962"/>
    <d v="1926-12-14T00:00:00"/>
    <n v="56.32"/>
    <n v="15.47"/>
    <s v="Sweden"/>
    <s v="DH"/>
    <s v="Dead"/>
    <n v="81"/>
    <n v="0"/>
    <n v="0"/>
  </r>
  <r>
    <s v="SVS-7000094"/>
    <n v="7"/>
    <n v="6"/>
    <n v="1962"/>
    <d v="1912-10-13T00:00:00"/>
    <n v="62.42"/>
    <n v="17.23"/>
    <x v="9"/>
    <n v="28"/>
    <n v="8"/>
    <n v="1963"/>
    <d v="1933-12-15T00:00:00"/>
    <n v="62.38"/>
    <n v="17.28"/>
    <s v="Sweden"/>
    <s v="UU"/>
    <s v="Unknown"/>
    <n v="447"/>
    <n v="5"/>
    <n v="146"/>
  </r>
  <r>
    <s v="SVS-7000886"/>
    <n v="2"/>
    <n v="6"/>
    <n v="1962"/>
    <d v="1907-10-14T00:00:00"/>
    <n v="57.78"/>
    <n v="16.579999999999998"/>
    <x v="9"/>
    <n v="20"/>
    <n v="7"/>
    <n v="1962"/>
    <d v="1925-11-13T00:00:00"/>
    <n v="57.77"/>
    <n v="16.579999999999998"/>
    <s v="Sweden"/>
    <s v="AH"/>
    <s v="Dead"/>
    <n v="48"/>
    <n v="2"/>
    <n v="181"/>
  </r>
  <r>
    <s v="SVS-7004526"/>
    <n v="26"/>
    <n v="6"/>
    <n v="1962"/>
    <d v="1931-10-14T00:00:00"/>
    <n v="68.900000000000006"/>
    <n v="20.87"/>
    <x v="9"/>
    <n v="21"/>
    <n v="6"/>
    <n v="1963"/>
    <d v="1926-10-15T00:00:00"/>
    <n v="68.900000000000006"/>
    <n v="20.87"/>
    <s v="Sweden"/>
    <s v="UU"/>
    <s v="Dead"/>
    <n v="360"/>
    <n v="0"/>
    <n v="0"/>
  </r>
  <r>
    <s v="SVS-7005769"/>
    <n v="28"/>
    <n v="5"/>
    <n v="1962"/>
    <d v="1933-09-13T00:00:00"/>
    <n v="59.25"/>
    <n v="17.079999999999998"/>
    <x v="9"/>
    <n v="10"/>
    <n v="4"/>
    <n v="1963"/>
    <d v="1915-08-15T00:00:00"/>
    <n v="59.13"/>
    <n v="16.73"/>
    <s v="Sweden"/>
    <s v="DH"/>
    <s v="Dead"/>
    <n v="317"/>
    <n v="24"/>
    <n v="237"/>
  </r>
  <r>
    <s v="SVS-7009425"/>
    <n v="27"/>
    <n v="5"/>
    <n v="1962"/>
    <d v="1932-09-12T00:00:00"/>
    <n v="58.27"/>
    <n v="12.92"/>
    <x v="9"/>
    <n v="7"/>
    <n v="2"/>
    <n v="1963"/>
    <d v="1912-06-16T00:00:00"/>
    <n v="58.27"/>
    <n v="12.95"/>
    <s v="Sweden"/>
    <s v="UU"/>
    <s v="Dead"/>
    <n v="256"/>
    <n v="2"/>
    <n v="91"/>
  </r>
  <r>
    <s v="SVS-7010512"/>
    <n v="26"/>
    <n v="6"/>
    <n v="1962"/>
    <d v="1931-10-14T00:00:00"/>
    <n v="57.93"/>
    <n v="12.53"/>
    <x v="9"/>
    <n v="7"/>
    <n v="9"/>
    <n v="1963"/>
    <d v="1913-01-14T00:00:00"/>
    <n v="57.93"/>
    <n v="12.53"/>
    <s v="Sweden"/>
    <s v="DH"/>
    <s v="Dead"/>
    <n v="438"/>
    <n v="0"/>
    <n v="0"/>
  </r>
  <r>
    <s v="SVS-7011073"/>
    <n v="10"/>
    <n v="6"/>
    <n v="1962"/>
    <d v="1915-10-14T00:00:00"/>
    <n v="61.92"/>
    <n v="16.98"/>
    <x v="9"/>
    <n v="29"/>
    <n v="5"/>
    <n v="1963"/>
    <d v="1934-09-14T00:00:00"/>
    <n v="61.92"/>
    <n v="17"/>
    <s v="Sweden"/>
    <s v="AH"/>
    <s v="Dead"/>
    <n v="353"/>
    <n v="1"/>
    <n v="91"/>
  </r>
  <r>
    <s v="SVS-7011081"/>
    <n v="13"/>
    <n v="6"/>
    <n v="1962"/>
    <d v="1918-10-14T00:00:00"/>
    <n v="61.75"/>
    <n v="17.149999999999999"/>
    <x v="9"/>
    <n v="14"/>
    <n v="10"/>
    <n v="1962"/>
    <d v="1920-02-13T00:00:00"/>
    <n v="61.72"/>
    <n v="17.100000000000001"/>
    <s v="Sweden"/>
    <s v="AH"/>
    <s v="Dead"/>
    <n v="123"/>
    <n v="5"/>
    <n v="216"/>
  </r>
  <r>
    <s v="SVS-7011286"/>
    <n v="1"/>
    <n v="6"/>
    <n v="1962"/>
    <d v="1906-10-14T00:00:00"/>
    <n v="59.48"/>
    <n v="18.2"/>
    <x v="9"/>
    <n v="2"/>
    <n v="6"/>
    <n v="1962"/>
    <d v="1907-10-14T00:00:00"/>
    <n v="59.48"/>
    <n v="18.2"/>
    <s v="Sweden"/>
    <s v="UU"/>
    <s v="Dead"/>
    <n v="1"/>
    <n v="0"/>
    <n v="0"/>
  </r>
  <r>
    <s v="SVS-7013275"/>
    <n v="29"/>
    <n v="5"/>
    <n v="1962"/>
    <d v="1934-09-13T00:00:00"/>
    <n v="55.87"/>
    <n v="12.83"/>
    <x v="9"/>
    <n v="3"/>
    <n v="5"/>
    <n v="1963"/>
    <d v="1908-09-13T00:00:00"/>
    <n v="55.92"/>
    <n v="12.87"/>
    <s v="Sweden"/>
    <s v="UU"/>
    <s v="Dead"/>
    <n v="339"/>
    <n v="6"/>
    <n v="21"/>
  </r>
  <r>
    <s v="SVS-7016322"/>
    <n v="16"/>
    <n v="6"/>
    <n v="1962"/>
    <d v="1921-10-14T00:00:00"/>
    <n v="60.5"/>
    <n v="15.42"/>
    <x v="9"/>
    <n v="21"/>
    <n v="6"/>
    <n v="1963"/>
    <d v="1926-10-15T00:00:00"/>
    <n v="60.5"/>
    <n v="15.42"/>
    <s v="Sweden"/>
    <s v="ND"/>
    <s v="Dead"/>
    <n v="370"/>
    <n v="0"/>
    <n v="0"/>
  </r>
  <r>
    <s v="SVS-7017779"/>
    <n v="29"/>
    <n v="6"/>
    <n v="1962"/>
    <d v="1934-10-14T00:00:00"/>
    <n v="65.349999999999994"/>
    <n v="19.37"/>
    <x v="9"/>
    <n v="24"/>
    <n v="10"/>
    <n v="1963"/>
    <d v="1930-02-14T00:00:00"/>
    <n v="65.349999999999994"/>
    <n v="19.37"/>
    <s v="Sweden"/>
    <s v="DH"/>
    <s v="Dead"/>
    <n v="482"/>
    <n v="0"/>
    <n v="0"/>
  </r>
  <r>
    <s v="SVS-7017780"/>
    <n v="29"/>
    <n v="6"/>
    <n v="1962"/>
    <d v="1934-10-14T00:00:00"/>
    <n v="65.349999999999994"/>
    <n v="19.329999999999998"/>
    <x v="9"/>
    <n v="15"/>
    <n v="2"/>
    <n v="1963"/>
    <d v="1920-06-16T00:00:00"/>
    <n v="65.349999999999994"/>
    <n v="19.329999999999998"/>
    <s v="Sweden"/>
    <s v="DH"/>
    <s v="Dead"/>
    <n v="231"/>
    <n v="0"/>
    <n v="0"/>
  </r>
  <r>
    <s v="SVS-7018515"/>
    <n v="23"/>
    <n v="5"/>
    <n v="1962"/>
    <d v="1928-09-12T00:00:00"/>
    <n v="59.37"/>
    <n v="18.05"/>
    <x v="9"/>
    <n v="21"/>
    <n v="7"/>
    <n v="1962"/>
    <d v="1926-11-13T00:00:00"/>
    <n v="59.37"/>
    <n v="18.05"/>
    <s v="Sweden"/>
    <s v="UU"/>
    <s v="Dead"/>
    <n v="59"/>
    <n v="0"/>
    <n v="0"/>
  </r>
  <r>
    <s v="SVS-7018520"/>
    <n v="26"/>
    <n v="5"/>
    <n v="1962"/>
    <d v="1931-09-13T00:00:00"/>
    <n v="59.22"/>
    <n v="18.079999999999998"/>
    <x v="9"/>
    <n v="30"/>
    <n v="9"/>
    <n v="1964"/>
    <d v="1936-01-16T00:00:00"/>
    <n v="59.22"/>
    <n v="18.079999999999998"/>
    <s v="Sweden"/>
    <s v="UU"/>
    <s v="Unknown"/>
    <n v="858"/>
    <n v="0"/>
    <n v="0"/>
  </r>
  <r>
    <s v="SVS-7018522"/>
    <n v="2"/>
    <n v="6"/>
    <n v="1962"/>
    <d v="1907-10-14T00:00:00"/>
    <n v="59.32"/>
    <n v="18.07"/>
    <x v="9"/>
    <n v="2"/>
    <n v="8"/>
    <n v="1963"/>
    <d v="1907-12-15T00:00:00"/>
    <n v="59.32"/>
    <n v="18.05"/>
    <s v="Sweden"/>
    <s v="UU"/>
    <s v="Unknown"/>
    <n v="426"/>
    <n v="1"/>
    <n v="270"/>
  </r>
  <r>
    <s v="SVS-7020615"/>
    <n v="15"/>
    <n v="5"/>
    <n v="1962"/>
    <d v="1920-09-12T00:00:00"/>
    <n v="59.35"/>
    <n v="18.07"/>
    <x v="9"/>
    <n v="7"/>
    <n v="11"/>
    <n v="1970"/>
    <d v="1913-03-23T00:00:00"/>
    <n v="59.33"/>
    <n v="18.03"/>
    <s v="Sweden"/>
    <s v="DH"/>
    <s v="Dead"/>
    <n v="3098"/>
    <n v="3"/>
    <n v="226"/>
  </r>
  <r>
    <s v="SVS-7021049"/>
    <n v="27"/>
    <n v="5"/>
    <n v="1962"/>
    <d v="1932-09-12T00:00:00"/>
    <n v="55.53"/>
    <n v="13.03"/>
    <x v="9"/>
    <n v="24"/>
    <n v="4"/>
    <n v="1967"/>
    <d v="1929-08-19T00:00:00"/>
    <n v="55.53"/>
    <n v="12.98"/>
    <s v="Sweden"/>
    <s v="UU"/>
    <s v="Dead"/>
    <n v="1793"/>
    <n v="4"/>
    <n v="270"/>
  </r>
  <r>
    <s v="SVS-7023767"/>
    <n v="1"/>
    <n v="6"/>
    <n v="1962"/>
    <d v="1906-10-14T00:00:00"/>
    <n v="56.3"/>
    <n v="15.45"/>
    <x v="9"/>
    <n v="11"/>
    <n v="1"/>
    <n v="1963"/>
    <d v="1916-05-16T00:00:00"/>
    <n v="56.37"/>
    <n v="15.18"/>
    <s v="Sweden"/>
    <s v="DH"/>
    <s v="Dead"/>
    <n v="224"/>
    <n v="19"/>
    <n v="295"/>
  </r>
  <r>
    <s v="BLB-5E8741"/>
    <n v="19"/>
    <n v="5"/>
    <n v="1963"/>
    <d v="1924-09-13T00:00:00"/>
    <n v="50.6"/>
    <n v="5.9"/>
    <x v="10"/>
    <n v="29"/>
    <n v="9"/>
    <n v="1963"/>
    <d v="1935-01-15T00:00:00"/>
    <n v="50.6"/>
    <n v="5.9"/>
    <s v="Belgium"/>
    <s v="HH"/>
    <s v="Dead"/>
    <n v="133"/>
    <n v="0"/>
    <n v="0"/>
  </r>
  <r>
    <s v="BLB-5E8742"/>
    <n v="19"/>
    <n v="5"/>
    <n v="1963"/>
    <d v="1924-09-13T00:00:00"/>
    <n v="50.6"/>
    <n v="5.9"/>
    <x v="10"/>
    <n v="29"/>
    <n v="9"/>
    <n v="1963"/>
    <d v="1935-01-15T00:00:00"/>
    <n v="50.6"/>
    <n v="5.9"/>
    <s v="Belgium"/>
    <s v="HH"/>
    <s v="Dead"/>
    <n v="133"/>
    <n v="0"/>
    <n v="0"/>
  </r>
  <r>
    <s v="BLB-E10455"/>
    <n v="20"/>
    <n v="5"/>
    <n v="1963"/>
    <d v="1925-09-14T00:00:00"/>
    <n v="50.6"/>
    <n v="5.9"/>
    <x v="10"/>
    <n v="6"/>
    <n v="6"/>
    <n v="1964"/>
    <d v="1911-10-16T00:00:00"/>
    <n v="50.6"/>
    <n v="5.9"/>
    <s v="Belgium"/>
    <s v="UU"/>
    <s v="Dead"/>
    <n v="383"/>
    <n v="0"/>
    <n v="0"/>
  </r>
  <r>
    <s v="BLB-E10464"/>
    <n v="20"/>
    <n v="5"/>
    <n v="1963"/>
    <d v="1925-09-14T00:00:00"/>
    <n v="50.6"/>
    <n v="5.9"/>
    <x v="10"/>
    <n v="15"/>
    <n v="1"/>
    <n v="1964"/>
    <d v="1920-05-17T00:00:00"/>
    <n v="50.6"/>
    <n v="5.9"/>
    <s v="Belgium"/>
    <s v="DH"/>
    <s v="Dead"/>
    <n v="240"/>
    <n v="0"/>
    <n v="0"/>
  </r>
  <r>
    <s v="BLB-E10465"/>
    <n v="20"/>
    <n v="5"/>
    <n v="1963"/>
    <d v="1925-09-14T00:00:00"/>
    <n v="50.6"/>
    <n v="5.9"/>
    <x v="10"/>
    <n v="15"/>
    <n v="1"/>
    <n v="1964"/>
    <d v="1920-05-17T00:00:00"/>
    <n v="50.6"/>
    <n v="5.9"/>
    <s v="Belgium"/>
    <s v="DH"/>
    <s v="Dead"/>
    <n v="240"/>
    <n v="0"/>
    <n v="0"/>
  </r>
  <r>
    <s v="BLB-E10466"/>
    <n v="20"/>
    <n v="5"/>
    <n v="1963"/>
    <d v="1925-09-14T00:00:00"/>
    <n v="50.6"/>
    <n v="5.9"/>
    <x v="10"/>
    <n v="16"/>
    <n v="9"/>
    <n v="1968"/>
    <d v="1922-01-20T00:00:00"/>
    <n v="50.6"/>
    <n v="5.9"/>
    <s v="Belgium"/>
    <s v="UU"/>
    <s v="Dead"/>
    <n v="1946"/>
    <n v="0"/>
    <n v="0"/>
  </r>
  <r>
    <s v="BLB-E10467"/>
    <n v="20"/>
    <n v="5"/>
    <n v="1963"/>
    <d v="1925-09-14T00:00:00"/>
    <n v="50.6"/>
    <n v="5.9"/>
    <x v="10"/>
    <n v="15"/>
    <n v="1"/>
    <n v="1964"/>
    <d v="1920-05-17T00:00:00"/>
    <n v="50.6"/>
    <n v="5.9"/>
    <s v="Belgium"/>
    <s v="DH"/>
    <s v="Dead"/>
    <n v="240"/>
    <n v="0"/>
    <n v="0"/>
  </r>
  <r>
    <s v="BLB-E10470"/>
    <n v="20"/>
    <n v="5"/>
    <n v="1963"/>
    <d v="1925-09-14T00:00:00"/>
    <n v="50.6"/>
    <n v="5.9"/>
    <x v="10"/>
    <n v="13"/>
    <n v="6"/>
    <n v="1971"/>
    <d v="1918-10-23T00:00:00"/>
    <n v="50.6"/>
    <n v="5.9"/>
    <s v="Belgium"/>
    <s v="HH"/>
    <s v="Dead"/>
    <n v="2946"/>
    <n v="0"/>
    <n v="0"/>
  </r>
  <r>
    <s v="BLB-E10472"/>
    <n v="20"/>
    <n v="5"/>
    <n v="1963"/>
    <d v="1925-09-14T00:00:00"/>
    <n v="50.5"/>
    <n v="5.9"/>
    <x v="10"/>
    <n v="24"/>
    <n v="6"/>
    <n v="1963"/>
    <d v="1929-10-15T00:00:00"/>
    <n v="50.5"/>
    <n v="5.9"/>
    <s v="Belgium"/>
    <s v="UU"/>
    <s v="Dead"/>
    <n v="35"/>
    <n v="0"/>
    <n v="0"/>
  </r>
  <r>
    <s v="BLB-E10500"/>
    <n v="3"/>
    <n v="6"/>
    <n v="1963"/>
    <d v="1908-10-14T00:00:00"/>
    <n v="50.5"/>
    <n v="5.9"/>
    <x v="10"/>
    <n v="23"/>
    <n v="6"/>
    <n v="1963"/>
    <d v="1928-10-14T00:00:00"/>
    <n v="50.5"/>
    <n v="5.9"/>
    <s v="Belgium"/>
    <s v="PD"/>
    <s v="Dead"/>
    <n v="20"/>
    <n v="0"/>
    <n v="0"/>
  </r>
  <r>
    <s v="BLB-E10857"/>
    <n v="12"/>
    <n v="5"/>
    <n v="1963"/>
    <d v="1917-09-14T00:00:00"/>
    <n v="51.4"/>
    <n v="4.7"/>
    <x v="10"/>
    <n v="15"/>
    <n v="2"/>
    <n v="1964"/>
    <d v="1920-06-17T00:00:00"/>
    <n v="51.1"/>
    <n v="4.5"/>
    <s v="Belgium"/>
    <s v="DH"/>
    <s v="Dead"/>
    <n v="279"/>
    <n v="37"/>
    <n v="203"/>
  </r>
  <r>
    <s v="CZP-E120470"/>
    <n v="20"/>
    <n v="5"/>
    <n v="1963"/>
    <d v="1925-09-14T00:00:00"/>
    <n v="50.12"/>
    <n v="14.42"/>
    <x v="12"/>
    <n v="16"/>
    <n v="9"/>
    <n v="1963"/>
    <d v="1922-01-15T00:00:00"/>
    <n v="50.13"/>
    <n v="14.42"/>
    <s v="Czech Republic"/>
    <s v="UU"/>
    <s v="Dead"/>
    <n v="119"/>
    <n v="2"/>
    <n v="0"/>
  </r>
  <r>
    <s v="DER-E60009"/>
    <n v="4"/>
    <n v="6"/>
    <n v="1963"/>
    <d v="1909-10-15T00:00:00"/>
    <n v="49.9"/>
    <n v="7.93"/>
    <x v="5"/>
    <n v="31"/>
    <n v="1"/>
    <n v="1969"/>
    <d v="1936-05-22T00:00:00"/>
    <n v="50.03"/>
    <n v="7.77"/>
    <s v="Germany"/>
    <s v="DH"/>
    <s v="Dead"/>
    <n v="2068"/>
    <n v="20"/>
    <n v="322"/>
  </r>
  <r>
    <s v="DER-E60559"/>
    <n v="16"/>
    <n v="5"/>
    <n v="1963"/>
    <d v="1921-09-14T00:00:00"/>
    <n v="48.28"/>
    <n v="13.1"/>
    <x v="17"/>
    <n v="15"/>
    <n v="11"/>
    <n v="1963"/>
    <d v="1921-03-16T00:00:00"/>
    <n v="48.27"/>
    <n v="13.05"/>
    <s v="Germany"/>
    <s v="DH"/>
    <s v="Dead"/>
    <n v="183"/>
    <n v="5"/>
    <n v="244"/>
  </r>
  <r>
    <s v="DEW-5003324"/>
    <n v="8"/>
    <n v="5"/>
    <n v="1963"/>
    <d v="1913-09-14T00:00:00"/>
    <n v="50.98"/>
    <n v="6.7"/>
    <x v="5"/>
    <n v="18"/>
    <n v="6"/>
    <n v="1963"/>
    <d v="1923-10-15T00:00:00"/>
    <n v="50.98"/>
    <n v="6.73"/>
    <s v="Germany"/>
    <s v="DH"/>
    <s v="Dead"/>
    <n v="41"/>
    <n v="3"/>
    <n v="91"/>
  </r>
  <r>
    <s v="DEW-5003325"/>
    <n v="8"/>
    <n v="5"/>
    <n v="1963"/>
    <d v="1913-09-14T00:00:00"/>
    <n v="50.98"/>
    <n v="6.7"/>
    <x v="5"/>
    <n v="18"/>
    <n v="6"/>
    <n v="1963"/>
    <d v="1923-10-15T00:00:00"/>
    <n v="50.98"/>
    <n v="6.73"/>
    <s v="Germany"/>
    <s v="DH"/>
    <s v="Dead"/>
    <n v="41"/>
    <n v="3"/>
    <n v="91"/>
  </r>
  <r>
    <s v="DEW-5020441"/>
    <n v="22"/>
    <n v="5"/>
    <n v="1963"/>
    <d v="1927-09-14T00:00:00"/>
    <n v="50.52"/>
    <n v="8.18"/>
    <x v="5"/>
    <n v="15"/>
    <n v="11"/>
    <n v="1963"/>
    <d v="1921-03-16T00:00:00"/>
    <n v="50.48"/>
    <n v="8.1999999999999993"/>
    <s v="Germany"/>
    <s v="DH"/>
    <s v="Dead"/>
    <n v="177"/>
    <n v="4"/>
    <n v="163"/>
  </r>
  <r>
    <s v="DEW-5089815"/>
    <n v="26"/>
    <n v="6"/>
    <n v="1963"/>
    <d v="1931-10-15T00:00:00"/>
    <n v="51.42"/>
    <n v="11.97"/>
    <x v="5"/>
    <n v="18"/>
    <n v="5"/>
    <n v="1964"/>
    <d v="1923-09-15T00:00:00"/>
    <n v="51.5"/>
    <n v="12"/>
    <s v="Germany"/>
    <s v="DH"/>
    <s v="Dead"/>
    <n v="327"/>
    <n v="10"/>
    <n v="14"/>
  </r>
  <r>
    <s v="DEW-5089816"/>
    <n v="26"/>
    <n v="6"/>
    <n v="1963"/>
    <d v="1931-10-15T00:00:00"/>
    <n v="51.42"/>
    <n v="11.97"/>
    <x v="5"/>
    <n v="22"/>
    <n v="10"/>
    <n v="1963"/>
    <d v="1928-02-14T00:00:00"/>
    <n v="51.42"/>
    <n v="11.97"/>
    <s v="Germany"/>
    <s v="DH"/>
    <s v="Dead"/>
    <n v="118"/>
    <n v="0"/>
    <n v="0"/>
  </r>
  <r>
    <s v="DEW-5097735"/>
    <n v="29"/>
    <n v="5"/>
    <n v="1963"/>
    <d v="1934-09-14T00:00:00"/>
    <n v="51.28"/>
    <n v="9.3699999999999992"/>
    <x v="5"/>
    <n v="30"/>
    <n v="11"/>
    <n v="1965"/>
    <d v="1936-03-18T00:00:00"/>
    <n v="51.28"/>
    <n v="9.42"/>
    <s v="Germany"/>
    <s v="DH"/>
    <s v="Dead"/>
    <n v="916"/>
    <n v="4"/>
    <n v="91"/>
  </r>
  <r>
    <s v="DKC-543786"/>
    <n v="1"/>
    <n v="6"/>
    <n v="1963"/>
    <d v="1906-10-15T00:00:00"/>
    <n v="57.07"/>
    <n v="8.8000000000000007"/>
    <x v="3"/>
    <n v="27"/>
    <n v="6"/>
    <n v="1963"/>
    <d v="1932-10-14T00:00:00"/>
    <n v="57.07"/>
    <n v="8.8000000000000007"/>
    <s v="Denmark"/>
    <s v="PD"/>
    <s v="Dead"/>
    <n v="26"/>
    <n v="0"/>
    <n v="0"/>
  </r>
  <r>
    <s v="DKC-543788"/>
    <n v="1"/>
    <n v="6"/>
    <n v="1963"/>
    <d v="1906-10-15T00:00:00"/>
    <n v="57.05"/>
    <n v="8.67"/>
    <x v="3"/>
    <n v="15"/>
    <n v="4"/>
    <n v="1968"/>
    <d v="1920-08-19T00:00:00"/>
    <n v="57.15"/>
    <n v="9.6999999999999993"/>
    <s v="Denmark"/>
    <s v="DH"/>
    <s v="Dead"/>
    <n v="1780"/>
    <n v="64"/>
    <n v="80"/>
  </r>
  <r>
    <s v="GBT-3036883"/>
    <n v="3"/>
    <n v="7"/>
    <n v="1963"/>
    <d v="1908-11-13T00:00:00"/>
    <n v="51.15"/>
    <n v="0.88"/>
    <x v="4"/>
    <n v="4"/>
    <n v="5"/>
    <n v="1965"/>
    <d v="1909-09-16T00:00:00"/>
    <n v="51.12"/>
    <n v="0.93"/>
    <s v="UK"/>
    <s v="UU"/>
    <s v="Dead"/>
    <n v="671"/>
    <n v="6"/>
    <n v="137"/>
  </r>
  <r>
    <s v="GBT-3046127"/>
    <n v="23"/>
    <n v="5"/>
    <n v="1963"/>
    <d v="1928-09-13T00:00:00"/>
    <n v="53.98"/>
    <n v="-1.58"/>
    <x v="4"/>
    <n v="3"/>
    <n v="7"/>
    <n v="1966"/>
    <d v="1908-11-16T00:00:00"/>
    <n v="54"/>
    <n v="-1.57"/>
    <s v="UK"/>
    <s v="DH"/>
    <s v="Dead"/>
    <n v="1137"/>
    <n v="3"/>
    <n v="31"/>
  </r>
  <r>
    <s v="GBT-3066777"/>
    <n v="11"/>
    <n v="5"/>
    <n v="1963"/>
    <d v="1916-09-13T00:00:00"/>
    <n v="53.68"/>
    <n v="-1.6"/>
    <x v="4"/>
    <n v="4"/>
    <n v="6"/>
    <n v="1963"/>
    <d v="1909-10-15T00:00:00"/>
    <n v="53.68"/>
    <n v="-1.6"/>
    <s v="UK"/>
    <s v="DH"/>
    <s v="Dead"/>
    <n v="24"/>
    <n v="0"/>
    <n v="0"/>
  </r>
  <r>
    <s v="GBT-3069710"/>
    <n v="16"/>
    <n v="5"/>
    <n v="1963"/>
    <d v="1921-09-14T00:00:00"/>
    <n v="51.4"/>
    <n v="-0.2"/>
    <x v="4"/>
    <n v="25"/>
    <n v="8"/>
    <n v="1963"/>
    <d v="1930-12-15T00:00:00"/>
    <n v="51.4"/>
    <n v="-0.2"/>
    <s v="UK"/>
    <s v="UU"/>
    <s v="Dead"/>
    <n v="101"/>
    <n v="0"/>
    <n v="0"/>
  </r>
  <r>
    <s v="GBT-3092032"/>
    <n v="19"/>
    <n v="5"/>
    <n v="1963"/>
    <d v="1924-09-13T00:00:00"/>
    <n v="51.43"/>
    <n v="-2.77"/>
    <x v="4"/>
    <n v="30"/>
    <n v="4"/>
    <n v="1964"/>
    <d v="1935-08-16T00:00:00"/>
    <n v="51.83"/>
    <n v="-2.4"/>
    <s v="UK"/>
    <s v="ND"/>
    <s v="Dead"/>
    <n v="347"/>
    <n v="52"/>
    <n v="30"/>
  </r>
  <r>
    <s v="GBT-3092973"/>
    <n v="30"/>
    <n v="6"/>
    <n v="1963"/>
    <d v="1935-10-15T00:00:00"/>
    <n v="53.33"/>
    <n v="0.02"/>
    <x v="4"/>
    <n v="11"/>
    <n v="3"/>
    <n v="1964"/>
    <d v="1916-07-15T00:00:00"/>
    <n v="53.55"/>
    <n v="-0.18"/>
    <s v="UK"/>
    <s v="DH"/>
    <s v="Dead"/>
    <n v="255"/>
    <n v="28"/>
    <n v="332"/>
  </r>
  <r>
    <s v="GBT-3093031"/>
    <n v="11"/>
    <n v="5"/>
    <n v="1963"/>
    <d v="1916-09-13T00:00:00"/>
    <n v="54.68"/>
    <n v="-5.52"/>
    <x v="4"/>
    <n v="23"/>
    <n v="6"/>
    <n v="1963"/>
    <d v="1928-10-14T00:00:00"/>
    <n v="54.68"/>
    <n v="-5.52"/>
    <s v="UK"/>
    <s v="UU"/>
    <s v="Dead"/>
    <n v="43"/>
    <n v="0"/>
    <n v="0"/>
  </r>
  <r>
    <s v="GBT-393769"/>
    <n v="18"/>
    <n v="5"/>
    <n v="1963"/>
    <d v="1923-09-14T00:00:00"/>
    <n v="54.02"/>
    <n v="-1.47"/>
    <x v="4"/>
    <n v="6"/>
    <n v="10"/>
    <n v="1963"/>
    <d v="1912-02-14T00:00:00"/>
    <n v="54.02"/>
    <n v="-1.53"/>
    <s v="UK"/>
    <s v="DH"/>
    <s v="Dead"/>
    <n v="141"/>
    <n v="5"/>
    <n v="270"/>
  </r>
  <r>
    <s v="GBT-393784"/>
    <n v="23"/>
    <n v="5"/>
    <n v="1963"/>
    <d v="1928-09-13T00:00:00"/>
    <n v="54"/>
    <n v="-1.5"/>
    <x v="4"/>
    <n v="18"/>
    <n v="3"/>
    <n v="1967"/>
    <d v="1923-07-19T00:00:00"/>
    <n v="54"/>
    <n v="-1.5"/>
    <s v="UK"/>
    <s v="DH"/>
    <s v="Dead"/>
    <n v="1395"/>
    <n v="0"/>
    <n v="0"/>
  </r>
  <r>
    <s v="NLA-3046153"/>
    <n v="10"/>
    <n v="5"/>
    <n v="1963"/>
    <d v="1915-09-14T00:00:00"/>
    <n v="52.2"/>
    <n v="6"/>
    <x v="16"/>
    <n v="15"/>
    <n v="9"/>
    <n v="1965"/>
    <d v="1921-01-16T00:00:00"/>
    <n v="51"/>
    <n v="6"/>
    <s v="Netherlands"/>
    <s v="UU"/>
    <s v="Dead"/>
    <n v="859"/>
    <n v="134"/>
    <n v="181"/>
  </r>
  <r>
    <s v="NOA-3877"/>
    <n v="22"/>
    <n v="8"/>
    <n v="1963"/>
    <d v="1927-12-15T00:00:00"/>
    <n v="63.42"/>
    <n v="11.67"/>
    <x v="7"/>
    <n v="15"/>
    <n v="8"/>
    <n v="1964"/>
    <d v="1920-12-15T00:00:00"/>
    <n v="63.42"/>
    <n v="11.67"/>
    <s v="Norway"/>
    <s v="UU"/>
    <s v="Dead"/>
    <n v="359"/>
    <n v="0"/>
    <n v="0"/>
  </r>
  <r>
    <s v="NOA-62414"/>
    <n v="26"/>
    <n v="5"/>
    <n v="1963"/>
    <d v="1931-09-14T00:00:00"/>
    <n v="59.28"/>
    <n v="10.42"/>
    <x v="7"/>
    <n v="7"/>
    <n v="5"/>
    <n v="1964"/>
    <d v="1912-09-14T00:00:00"/>
    <n v="59.08"/>
    <n v="10.27"/>
    <s v="Norway"/>
    <s v="UU"/>
    <s v="Dead"/>
    <n v="347"/>
    <n v="24"/>
    <n v="202"/>
  </r>
  <r>
    <s v="NOS-539306"/>
    <n v="14"/>
    <n v="6"/>
    <n v="1963"/>
    <d v="1919-10-15T00:00:00"/>
    <n v="59.82"/>
    <n v="5.53"/>
    <x v="7"/>
    <n v="1"/>
    <n v="9"/>
    <n v="1963"/>
    <d v="1907-01-15T00:00:00"/>
    <n v="59.82"/>
    <n v="5.53"/>
    <s v="Norway"/>
    <s v="UU"/>
    <s v="Unknown"/>
    <n v="79"/>
    <n v="0"/>
    <n v="0"/>
  </r>
  <r>
    <s v="NOS-630081"/>
    <n v="3"/>
    <n v="6"/>
    <n v="1963"/>
    <d v="1908-10-14T00:00:00"/>
    <n v="58.4"/>
    <n v="6.43"/>
    <x v="7"/>
    <n v="28"/>
    <n v="11"/>
    <n v="1963"/>
    <d v="1934-03-17T00:00:00"/>
    <n v="58.4"/>
    <n v="6.43"/>
    <s v="Norway"/>
    <s v="DH"/>
    <s v="Dead"/>
    <n v="178"/>
    <n v="0"/>
    <n v="0"/>
  </r>
  <r>
    <s v="SFH-C103594"/>
    <n v="27"/>
    <n v="6"/>
    <n v="1963"/>
    <d v="1932-10-14T00:00:00"/>
    <n v="60.2"/>
    <n v="24.9"/>
    <x v="1"/>
    <n v="6"/>
    <n v="5"/>
    <n v="1964"/>
    <d v="1911-09-15T00:00:00"/>
    <n v="60.17"/>
    <n v="24.83"/>
    <s v="Finland"/>
    <s v="DH"/>
    <s v="Dead"/>
    <n v="314"/>
    <n v="6"/>
    <n v="225"/>
  </r>
  <r>
    <s v="SFH-C110668"/>
    <n v="9"/>
    <n v="6"/>
    <n v="1963"/>
    <d v="1914-10-15T00:00:00"/>
    <n v="64.900000000000006"/>
    <n v="25.5"/>
    <x v="1"/>
    <n v="16"/>
    <n v="12"/>
    <n v="1965"/>
    <d v="1922-04-18T00:00:00"/>
    <n v="66.5"/>
    <n v="29"/>
    <s v="Finland"/>
    <s v="UU"/>
    <s v="Dead"/>
    <n v="921"/>
    <n v="240"/>
    <n v="42"/>
  </r>
  <r>
    <s v="SFH-C113412"/>
    <n v="6"/>
    <n v="6"/>
    <n v="1963"/>
    <d v="1911-10-15T00:00:00"/>
    <n v="65"/>
    <n v="25.7"/>
    <x v="1"/>
    <n v="20"/>
    <n v="5"/>
    <n v="1964"/>
    <d v="1925-09-15T00:00:00"/>
    <n v="65.599999999999994"/>
    <n v="25.2"/>
    <s v="Finland"/>
    <s v="HH"/>
    <s v="Dead"/>
    <n v="349"/>
    <n v="71"/>
    <n v="341"/>
  </r>
  <r>
    <s v="SFH-C119957"/>
    <n v="31"/>
    <n v="5"/>
    <n v="1963"/>
    <d v="1936-09-13T00:00:00"/>
    <n v="60.2"/>
    <n v="24.7"/>
    <x v="1"/>
    <n v="8"/>
    <n v="3"/>
    <n v="1964"/>
    <d v="1913-07-16T00:00:00"/>
    <n v="60.1"/>
    <n v="24.5"/>
    <s v="Finland"/>
    <s v="DH"/>
    <s v="Dead"/>
    <n v="282"/>
    <n v="16"/>
    <n v="225"/>
  </r>
  <r>
    <s v="SFH-C122032"/>
    <n v="25"/>
    <n v="6"/>
    <n v="1963"/>
    <d v="1930-10-15T00:00:00"/>
    <n v="60.2"/>
    <n v="24.9"/>
    <x v="1"/>
    <n v="2"/>
    <n v="9"/>
    <n v="1963"/>
    <d v="1908-01-15T00:00:00"/>
    <n v="60.2"/>
    <n v="24.9"/>
    <s v="Finland"/>
    <s v="DH"/>
    <s v="Dead"/>
    <n v="69"/>
    <n v="0"/>
    <n v="0"/>
  </r>
  <r>
    <s v="SFH-C122971"/>
    <n v="16"/>
    <n v="6"/>
    <n v="1963"/>
    <d v="1921-10-15T00:00:00"/>
    <n v="66.400000000000006"/>
    <n v="26.7"/>
    <x v="1"/>
    <n v="10"/>
    <n v="7"/>
    <n v="1963"/>
    <d v="1915-11-14T00:00:00"/>
    <n v="66.400000000000006"/>
    <n v="26.7"/>
    <s v="Finland"/>
    <s v="DH"/>
    <s v="Dead"/>
    <n v="24"/>
    <n v="0"/>
    <n v="0"/>
  </r>
  <r>
    <s v="SFH-C126713"/>
    <n v="4"/>
    <n v="6"/>
    <n v="1963"/>
    <d v="1909-10-15T00:00:00"/>
    <n v="62.2"/>
    <n v="24"/>
    <x v="1"/>
    <n v="6"/>
    <n v="4"/>
    <n v="1964"/>
    <d v="1911-08-16T00:00:00"/>
    <n v="62.2"/>
    <n v="24"/>
    <s v="Finland"/>
    <s v="UU"/>
    <s v="Dead"/>
    <n v="307"/>
    <n v="0"/>
    <n v="0"/>
  </r>
  <r>
    <s v="SFH-C126718"/>
    <n v="4"/>
    <n v="6"/>
    <n v="1963"/>
    <d v="1909-10-15T00:00:00"/>
    <n v="62.2"/>
    <n v="24"/>
    <x v="1"/>
    <n v="21"/>
    <n v="8"/>
    <n v="1963"/>
    <d v="1926-12-15T00:00:00"/>
    <n v="62.2"/>
    <n v="24"/>
    <s v="Finland"/>
    <s v="UU"/>
    <s v="Dead"/>
    <n v="78"/>
    <n v="0"/>
    <n v="0"/>
  </r>
  <r>
    <s v="SFH-C141267"/>
    <n v="13"/>
    <n v="6"/>
    <n v="1963"/>
    <d v="1918-10-15T00:00:00"/>
    <n v="60.8"/>
    <n v="24.8"/>
    <x v="1"/>
    <n v="15"/>
    <n v="4"/>
    <n v="1964"/>
    <d v="1920-08-15T00:00:00"/>
    <n v="60.67"/>
    <n v="24.67"/>
    <s v="Finland"/>
    <s v="UU"/>
    <s v="Dead"/>
    <n v="307"/>
    <n v="17"/>
    <n v="207"/>
  </r>
  <r>
    <s v="SFH-C147362"/>
    <n v="13"/>
    <n v="6"/>
    <n v="1963"/>
    <d v="1918-10-15T00:00:00"/>
    <n v="62.3"/>
    <n v="21.4"/>
    <x v="1"/>
    <n v="20"/>
    <n v="10"/>
    <n v="1963"/>
    <d v="1926-02-14T00:00:00"/>
    <n v="62.3"/>
    <n v="21.5"/>
    <s v="Finland"/>
    <s v="DH"/>
    <s v="Dead"/>
    <n v="129"/>
    <n v="6"/>
    <n v="91"/>
  </r>
  <r>
    <s v="SFH-C152821"/>
    <n v="31"/>
    <n v="5"/>
    <n v="1963"/>
    <d v="1936-09-13T00:00:00"/>
    <n v="60.2"/>
    <n v="25.1"/>
    <x v="1"/>
    <n v="20"/>
    <n v="7"/>
    <n v="1963"/>
    <d v="1925-11-14T00:00:00"/>
    <n v="60.17"/>
    <n v="25"/>
    <s v="Finland"/>
    <s v="UU"/>
    <s v="Dead"/>
    <n v="50"/>
    <n v="7"/>
    <n v="237"/>
  </r>
  <r>
    <s v="SVS-7009217"/>
    <n v="2"/>
    <n v="6"/>
    <n v="1963"/>
    <d v="1907-10-15T00:00:00"/>
    <n v="60.47"/>
    <n v="16.37"/>
    <x v="9"/>
    <n v="17"/>
    <n v="6"/>
    <n v="1963"/>
    <d v="1922-10-15T00:00:00"/>
    <n v="60.47"/>
    <n v="16.3"/>
    <s v="Sweden"/>
    <s v="AH"/>
    <s v="Dead"/>
    <n v="15"/>
    <n v="4"/>
    <n v="270"/>
  </r>
  <r>
    <s v="SVS-7012259"/>
    <n v="10"/>
    <n v="6"/>
    <n v="1963"/>
    <d v="1915-10-15T00:00:00"/>
    <n v="59.53"/>
    <n v="14.27"/>
    <x v="9"/>
    <n v="15"/>
    <n v="12"/>
    <n v="1965"/>
    <d v="1921-04-17T00:00:00"/>
    <n v="59.37"/>
    <n v="13.93"/>
    <s v="Sweden"/>
    <s v="DH"/>
    <s v="Dead"/>
    <n v="919"/>
    <n v="27"/>
    <n v="226"/>
  </r>
  <r>
    <s v="SVS-7018643"/>
    <n v="30"/>
    <n v="5"/>
    <n v="1963"/>
    <d v="1935-09-14T00:00:00"/>
    <n v="56.15"/>
    <n v="12.57"/>
    <x v="9"/>
    <n v="16"/>
    <n v="6"/>
    <n v="1963"/>
    <d v="1921-10-15T00:00:00"/>
    <n v="56.15"/>
    <n v="12.57"/>
    <s v="Sweden"/>
    <s v="UU"/>
    <s v="Dead"/>
    <n v="17"/>
    <n v="0"/>
    <n v="0"/>
  </r>
  <r>
    <s v="SVS-7027233"/>
    <n v="1"/>
    <n v="6"/>
    <n v="1963"/>
    <d v="1906-10-15T00:00:00"/>
    <n v="59.12"/>
    <n v="18.27"/>
    <x v="9"/>
    <n v="18"/>
    <n v="8"/>
    <n v="1963"/>
    <d v="1923-12-15T00:00:00"/>
    <n v="59.12"/>
    <n v="18.3"/>
    <s v="Sweden"/>
    <s v="UU"/>
    <s v="Unknown"/>
    <n v="78"/>
    <n v="2"/>
    <n v="91"/>
  </r>
  <r>
    <s v="SVS-7028543"/>
    <n v="30"/>
    <n v="6"/>
    <n v="1963"/>
    <d v="1935-10-15T00:00:00"/>
    <n v="56.22"/>
    <n v="12.75"/>
    <x v="9"/>
    <n v="12"/>
    <n v="7"/>
    <n v="1963"/>
    <d v="1917-11-14T00:00:00"/>
    <n v="56.22"/>
    <n v="12.78"/>
    <s v="Sweden"/>
    <s v="UU"/>
    <s v="Dead"/>
    <n v="12"/>
    <n v="3"/>
    <n v="91"/>
  </r>
  <r>
    <s v="SVS-7028681"/>
    <n v="20"/>
    <n v="5"/>
    <n v="1963"/>
    <d v="1925-09-14T00:00:00"/>
    <n v="59.05"/>
    <n v="12.22"/>
    <x v="9"/>
    <n v="15"/>
    <n v="3"/>
    <n v="1964"/>
    <d v="1920-07-15T00:00:00"/>
    <n v="59.05"/>
    <n v="12.22"/>
    <s v="Sweden"/>
    <s v="DH"/>
    <s v="Dead"/>
    <n v="300"/>
    <n v="0"/>
    <n v="0"/>
  </r>
  <r>
    <s v="SVS-7030174"/>
    <n v="3"/>
    <n v="6"/>
    <n v="1963"/>
    <d v="1908-10-14T00:00:00"/>
    <n v="60.68"/>
    <n v="15.05"/>
    <x v="9"/>
    <n v="17"/>
    <n v="8"/>
    <n v="1963"/>
    <d v="1922-12-15T00:00:00"/>
    <n v="60.68"/>
    <n v="15.05"/>
    <s v="Sweden"/>
    <s v="DH"/>
    <s v="Dead"/>
    <n v="75"/>
    <n v="0"/>
    <n v="0"/>
  </r>
  <r>
    <s v="SVS-7030811"/>
    <n v="15"/>
    <n v="6"/>
    <n v="1963"/>
    <d v="1920-10-14T00:00:00"/>
    <n v="61.93"/>
    <n v="16.98"/>
    <x v="9"/>
    <n v="10"/>
    <n v="12"/>
    <n v="1966"/>
    <d v="1916-04-18T00:00:00"/>
    <n v="62.08"/>
    <n v="17"/>
    <s v="Sweden"/>
    <s v="UU"/>
    <s v="Dead"/>
    <n v="1274"/>
    <n v="17"/>
    <n v="3"/>
  </r>
  <r>
    <s v="SVS-7030860"/>
    <n v="6"/>
    <n v="6"/>
    <n v="1963"/>
    <d v="1911-10-15T00:00:00"/>
    <n v="56.7"/>
    <n v="15.02"/>
    <x v="9"/>
    <n v="1"/>
    <n v="7"/>
    <n v="1964"/>
    <d v="1906-11-15T00:00:00"/>
    <n v="56.68"/>
    <n v="15.03"/>
    <s v="Sweden"/>
    <s v="DH"/>
    <s v="Dead"/>
    <n v="391"/>
    <n v="3"/>
    <n v="152"/>
  </r>
  <r>
    <s v="SVS-7031815"/>
    <n v="9"/>
    <n v="6"/>
    <n v="1963"/>
    <d v="1914-10-15T00:00:00"/>
    <n v="59.07"/>
    <n v="12.22"/>
    <x v="9"/>
    <n v="15"/>
    <n v="3"/>
    <n v="1964"/>
    <d v="1920-07-15T00:00:00"/>
    <n v="59.05"/>
    <n v="12.22"/>
    <s v="Sweden"/>
    <s v="DH"/>
    <s v="Dead"/>
    <n v="280"/>
    <n v="2"/>
    <n v="181"/>
  </r>
  <r>
    <s v="BLB-5E9195"/>
    <n v="30"/>
    <n v="5"/>
    <n v="1964"/>
    <d v="1935-09-15T00:00:00"/>
    <n v="50.2"/>
    <n v="4.9000000000000004"/>
    <x v="10"/>
    <n v="21"/>
    <n v="7"/>
    <n v="1965"/>
    <d v="1926-11-16T00:00:00"/>
    <n v="50.2"/>
    <n v="4.9000000000000004"/>
    <s v="Belgium"/>
    <s v="UU"/>
    <s v="Dead"/>
    <n v="417"/>
    <n v="0"/>
    <n v="0"/>
  </r>
  <r>
    <s v="BLB-6E4716"/>
    <n v="1"/>
    <n v="6"/>
    <n v="1964"/>
    <d v="1906-10-16T00:00:00"/>
    <n v="50.15"/>
    <n v="4.92"/>
    <x v="10"/>
    <n v="24"/>
    <n v="7"/>
    <n v="1964"/>
    <d v="1929-11-15T00:00:00"/>
    <n v="50.15"/>
    <n v="4.92"/>
    <s v="Belgium"/>
    <s v="UU"/>
    <s v="Dead"/>
    <n v="53"/>
    <n v="0"/>
    <n v="0"/>
  </r>
  <r>
    <s v="BLB-6E60"/>
    <n v="27"/>
    <n v="5"/>
    <n v="1964"/>
    <d v="1932-09-14T00:00:00"/>
    <n v="51.3"/>
    <n v="4.5"/>
    <x v="10"/>
    <n v="31"/>
    <n v="3"/>
    <n v="1965"/>
    <d v="1936-07-16T00:00:00"/>
    <n v="51.3"/>
    <n v="4.5"/>
    <s v="Belgium"/>
    <s v="HH"/>
    <s v="Dead"/>
    <n v="308"/>
    <n v="0"/>
    <n v="0"/>
  </r>
  <r>
    <s v="BLB-E10357"/>
    <n v="16"/>
    <n v="5"/>
    <n v="1964"/>
    <d v="1921-09-15T00:00:00"/>
    <n v="51.47"/>
    <n v="4.47"/>
    <x v="10"/>
    <n v="9"/>
    <n v="6"/>
    <n v="1964"/>
    <d v="1914-10-16T00:00:00"/>
    <n v="51.47"/>
    <n v="4.47"/>
    <s v="Belgium"/>
    <s v="UU"/>
    <s v="Dead"/>
    <n v="24"/>
    <n v="0"/>
    <n v="0"/>
  </r>
  <r>
    <s v="BLB-E10358"/>
    <n v="16"/>
    <n v="5"/>
    <n v="1964"/>
    <d v="1921-09-15T00:00:00"/>
    <n v="51.47"/>
    <n v="4.47"/>
    <x v="10"/>
    <n v="13"/>
    <n v="5"/>
    <n v="1967"/>
    <d v="1918-09-18T00:00:00"/>
    <n v="51.47"/>
    <n v="4.47"/>
    <s v="Belgium"/>
    <s v="DH"/>
    <s v="Dead"/>
    <n v="1092"/>
    <n v="0"/>
    <n v="0"/>
  </r>
  <r>
    <s v="BLB-E6408"/>
    <n v="30"/>
    <n v="6"/>
    <n v="1964"/>
    <d v="1935-10-16T00:00:00"/>
    <n v="51.37"/>
    <n v="3.37"/>
    <x v="10"/>
    <n v="31"/>
    <n v="3"/>
    <n v="1965"/>
    <d v="1936-07-16T00:00:00"/>
    <n v="51.37"/>
    <n v="3.37"/>
    <s v="Belgium"/>
    <s v="RH"/>
    <s v="Alive"/>
    <n v="274"/>
    <n v="0"/>
    <n v="0"/>
  </r>
  <r>
    <s v="BLB-E8984"/>
    <n v="15"/>
    <n v="5"/>
    <n v="1964"/>
    <d v="1920-09-14T00:00:00"/>
    <n v="51.4"/>
    <n v="3.3"/>
    <x v="10"/>
    <n v="26"/>
    <n v="4"/>
    <n v="1965"/>
    <d v="1931-08-17T00:00:00"/>
    <n v="51.4"/>
    <n v="3.3"/>
    <s v="Belgium"/>
    <s v="UU"/>
    <s v="Dead"/>
    <n v="346"/>
    <n v="0"/>
    <n v="0"/>
  </r>
  <r>
    <s v="BLB-E9296"/>
    <n v="25"/>
    <n v="5"/>
    <n v="1964"/>
    <d v="1930-09-15T00:00:00"/>
    <n v="50.2"/>
    <n v="5.2"/>
    <x v="10"/>
    <n v="7"/>
    <n v="2"/>
    <n v="1965"/>
    <d v="1912-06-18T00:00:00"/>
    <n v="50.3"/>
    <n v="5.3"/>
    <s v="Belgium"/>
    <s v="UU"/>
    <s v="Alive"/>
    <n v="258"/>
    <n v="14"/>
    <n v="33"/>
  </r>
  <r>
    <s v="BLB-T30286"/>
    <n v="24"/>
    <n v="5"/>
    <n v="1964"/>
    <d v="1929-09-15T00:00:00"/>
    <n v="51.3"/>
    <n v="4.9000000000000004"/>
    <x v="10"/>
    <n v="15"/>
    <n v="2"/>
    <n v="1965"/>
    <d v="1920-06-18T00:00:00"/>
    <n v="51.3"/>
    <n v="4.9000000000000004"/>
    <s v="Belgium"/>
    <s v="DH"/>
    <s v="Dead"/>
    <n v="267"/>
    <n v="0"/>
    <n v="0"/>
  </r>
  <r>
    <s v="DER-E3017"/>
    <n v="24"/>
    <n v="5"/>
    <n v="1964"/>
    <d v="1929-09-15T00:00:00"/>
    <n v="49.58"/>
    <n v="8.3699999999999992"/>
    <x v="5"/>
    <n v="25"/>
    <n v="8"/>
    <n v="1964"/>
    <d v="1930-12-16T00:00:00"/>
    <n v="49.48"/>
    <n v="8.43"/>
    <s v="Germany"/>
    <s v="DH"/>
    <s v="Dead"/>
    <n v="93"/>
    <n v="13"/>
    <n v="157"/>
  </r>
  <r>
    <s v="DER-E51405"/>
    <n v="17"/>
    <n v="5"/>
    <n v="1964"/>
    <d v="1922-09-15T00:00:00"/>
    <n v="47.9"/>
    <n v="13.13"/>
    <x v="17"/>
    <n v="27"/>
    <n v="4"/>
    <n v="1965"/>
    <d v="1932-08-16T00:00:00"/>
    <n v="47.68"/>
    <n v="13.1"/>
    <s v="Austria"/>
    <s v="DH"/>
    <s v="Dead"/>
    <n v="345"/>
    <n v="25"/>
    <n v="186"/>
  </r>
  <r>
    <s v="DEW-5020448"/>
    <n v="8"/>
    <n v="5"/>
    <n v="1964"/>
    <d v="1913-09-15T00:00:00"/>
    <n v="50.52"/>
    <n v="8.18"/>
    <x v="5"/>
    <n v="20"/>
    <n v="9"/>
    <n v="1964"/>
    <d v="1926-01-16T00:00:00"/>
    <n v="50.48"/>
    <n v="8.17"/>
    <s v="Germany"/>
    <s v="DH"/>
    <s v="Dead"/>
    <n v="135"/>
    <n v="4"/>
    <n v="198"/>
  </r>
  <r>
    <s v="DEW-5020450"/>
    <n v="8"/>
    <n v="5"/>
    <n v="1964"/>
    <d v="1913-09-15T00:00:00"/>
    <n v="50.52"/>
    <n v="8.18"/>
    <x v="5"/>
    <n v="14"/>
    <n v="2"/>
    <n v="1967"/>
    <d v="1919-06-21T00:00:00"/>
    <n v="50.52"/>
    <n v="8.27"/>
    <s v="Germany"/>
    <s v="DH"/>
    <s v="Dead"/>
    <n v="1012"/>
    <n v="6"/>
    <n v="91"/>
  </r>
  <r>
    <s v="DEW-5045586"/>
    <n v="6"/>
    <n v="6"/>
    <n v="1964"/>
    <d v="1911-10-16T00:00:00"/>
    <n v="53.55"/>
    <n v="8.58"/>
    <x v="5"/>
    <n v="28"/>
    <n v="11"/>
    <n v="1965"/>
    <d v="1934-03-19T00:00:00"/>
    <n v="53.55"/>
    <n v="8.58"/>
    <s v="Germany"/>
    <s v="DH"/>
    <s v="Dead"/>
    <n v="540"/>
    <n v="0"/>
    <n v="0"/>
  </r>
  <r>
    <s v="DKC-505368"/>
    <n v="17"/>
    <n v="6"/>
    <n v="1964"/>
    <d v="1922-10-16T00:00:00"/>
    <n v="57.07"/>
    <n v="9.92"/>
    <x v="3"/>
    <n v="15"/>
    <n v="11"/>
    <n v="1969"/>
    <d v="1921-03-22T00:00:00"/>
    <n v="57.08"/>
    <n v="9.93"/>
    <s v="Denmark"/>
    <s v="DH"/>
    <s v="Dead"/>
    <n v="1977"/>
    <n v="3"/>
    <n v="29"/>
  </r>
  <r>
    <s v="DKC-505370"/>
    <n v="21"/>
    <n v="6"/>
    <n v="1964"/>
    <d v="1926-10-16T00:00:00"/>
    <n v="57.08"/>
    <n v="9.93"/>
    <x v="3"/>
    <n v="18"/>
    <n v="11"/>
    <n v="1968"/>
    <d v="1924-03-21T00:00:00"/>
    <n v="57.05"/>
    <n v="9.93"/>
    <s v="Denmark"/>
    <s v="AH"/>
    <s v="Dead"/>
    <n v="1611"/>
    <n v="4"/>
    <n v="181"/>
  </r>
  <r>
    <s v="DKC-544354"/>
    <n v="9"/>
    <n v="6"/>
    <n v="1964"/>
    <d v="1914-10-16T00:00:00"/>
    <n v="55.23"/>
    <n v="10.48"/>
    <x v="3"/>
    <n v="29"/>
    <n v="7"/>
    <n v="1964"/>
    <d v="1934-11-15T00:00:00"/>
    <n v="55.23"/>
    <n v="10.48"/>
    <s v="Denmark"/>
    <s v="UU"/>
    <s v="Alive"/>
    <n v="50"/>
    <n v="0"/>
    <n v="0"/>
  </r>
  <r>
    <s v="DKC-584515"/>
    <n v="23"/>
    <n v="5"/>
    <n v="1964"/>
    <d v="1928-09-14T00:00:00"/>
    <n v="55.73"/>
    <n v="9.3800000000000008"/>
    <x v="3"/>
    <n v="8"/>
    <n v="4"/>
    <n v="1966"/>
    <d v="1913-08-18T00:00:00"/>
    <n v="55.8"/>
    <n v="9.5"/>
    <s v="Denmark"/>
    <s v="DH"/>
    <s v="Dead"/>
    <n v="685"/>
    <n v="11"/>
    <n v="45"/>
  </r>
  <r>
    <s v="GBT-3087463"/>
    <n v="13"/>
    <n v="5"/>
    <n v="1964"/>
    <d v="1918-09-15T00:00:00"/>
    <n v="51.58"/>
    <n v="-3"/>
    <x v="4"/>
    <n v="9"/>
    <n v="7"/>
    <n v="1964"/>
    <d v="1914-11-15T00:00:00"/>
    <n v="51.58"/>
    <n v="-3"/>
    <s v="UK"/>
    <s v="ND"/>
    <s v="Alive"/>
    <n v="57"/>
    <n v="0"/>
    <n v="0"/>
  </r>
  <r>
    <s v="GBT-3089844"/>
    <n v="24"/>
    <n v="5"/>
    <n v="1964"/>
    <d v="1929-09-15T00:00:00"/>
    <n v="52.05"/>
    <n v="-4.67"/>
    <x v="4"/>
    <n v="5"/>
    <n v="8"/>
    <n v="1964"/>
    <d v="1910-12-16T00:00:00"/>
    <n v="52.05"/>
    <n v="-4.67"/>
    <s v="UK"/>
    <s v="UU"/>
    <s v="Dead"/>
    <n v="73"/>
    <n v="0"/>
    <n v="0"/>
  </r>
  <r>
    <s v="GBT-3092448"/>
    <n v="1"/>
    <n v="6"/>
    <n v="1964"/>
    <d v="1906-10-16T00:00:00"/>
    <n v="53.57"/>
    <n v="-1.1200000000000001"/>
    <x v="4"/>
    <n v="2"/>
    <n v="8"/>
    <n v="1964"/>
    <d v="1907-12-16T00:00:00"/>
    <n v="53.57"/>
    <n v="-1.1200000000000001"/>
    <s v="UK"/>
    <s v="DH"/>
    <s v="Dead"/>
    <n v="62"/>
    <n v="0"/>
    <n v="0"/>
  </r>
  <r>
    <s v="GBT-3095281"/>
    <n v="15"/>
    <n v="5"/>
    <n v="1964"/>
    <d v="1920-09-14T00:00:00"/>
    <n v="55.18"/>
    <n v="-1.72"/>
    <x v="4"/>
    <n v="27"/>
    <n v="6"/>
    <n v="1965"/>
    <d v="1932-10-16T00:00:00"/>
    <n v="55.2"/>
    <n v="-1.88"/>
    <s v="UK"/>
    <s v="UU"/>
    <s v="Dead"/>
    <n v="408"/>
    <n v="11"/>
    <n v="280"/>
  </r>
  <r>
    <s v="GBT-3100001"/>
    <n v="7"/>
    <n v="6"/>
    <n v="1964"/>
    <d v="1912-10-15T00:00:00"/>
    <n v="53.53"/>
    <n v="-1.05"/>
    <x v="4"/>
    <n v="26"/>
    <n v="3"/>
    <n v="1965"/>
    <d v="1931-07-17T00:00:00"/>
    <n v="53.5"/>
    <n v="-0.98"/>
    <s v="UK"/>
    <s v="DH"/>
    <s v="Dead"/>
    <n v="292"/>
    <n v="6"/>
    <n v="131"/>
  </r>
  <r>
    <s v="GBT-3100002"/>
    <n v="7"/>
    <n v="6"/>
    <n v="1964"/>
    <d v="1912-10-15T00:00:00"/>
    <n v="53.53"/>
    <n v="-1.05"/>
    <x v="4"/>
    <n v="15"/>
    <n v="3"/>
    <n v="1965"/>
    <d v="1920-07-16T00:00:00"/>
    <n v="53.53"/>
    <n v="-0.98"/>
    <s v="UK"/>
    <s v="DH"/>
    <s v="Dead"/>
    <n v="281"/>
    <n v="5"/>
    <n v="91"/>
  </r>
  <r>
    <s v="GBT-3100111"/>
    <n v="13"/>
    <n v="6"/>
    <n v="1964"/>
    <d v="1918-10-16T00:00:00"/>
    <n v="53.57"/>
    <n v="-1.1000000000000001"/>
    <x v="4"/>
    <n v="5"/>
    <n v="11"/>
    <n v="1966"/>
    <d v="1911-03-20T00:00:00"/>
    <n v="53.57"/>
    <n v="-1.1000000000000001"/>
    <s v="UK"/>
    <s v="DH"/>
    <s v="Dead"/>
    <n v="875"/>
    <n v="0"/>
    <n v="0"/>
  </r>
  <r>
    <s v="GBT-AT94645"/>
    <n v="16"/>
    <n v="5"/>
    <n v="1964"/>
    <d v="1921-09-15T00:00:00"/>
    <n v="51.07"/>
    <n v="-1.32"/>
    <x v="4"/>
    <n v="5"/>
    <n v="7"/>
    <n v="1964"/>
    <d v="1910-11-15T00:00:00"/>
    <n v="51.07"/>
    <n v="-1.32"/>
    <s v="UK"/>
    <s v="UU"/>
    <s v="Dead"/>
    <n v="50"/>
    <n v="0"/>
    <n v="0"/>
  </r>
  <r>
    <s v="GBT-AT94646"/>
    <n v="16"/>
    <n v="5"/>
    <n v="1964"/>
    <d v="1921-09-15T00:00:00"/>
    <n v="51.07"/>
    <n v="-1.32"/>
    <x v="4"/>
    <n v="8"/>
    <n v="7"/>
    <n v="1964"/>
    <d v="1913-11-15T00:00:00"/>
    <n v="51.07"/>
    <n v="-1.32"/>
    <s v="UK"/>
    <s v="UU"/>
    <s v="Dead"/>
    <n v="53"/>
    <n v="0"/>
    <n v="0"/>
  </r>
  <r>
    <s v="GBT-AT94647"/>
    <n v="16"/>
    <n v="5"/>
    <n v="1964"/>
    <d v="1921-09-15T00:00:00"/>
    <n v="51.07"/>
    <n v="-1.32"/>
    <x v="4"/>
    <n v="12"/>
    <n v="3"/>
    <n v="1966"/>
    <d v="1917-07-18T00:00:00"/>
    <n v="51.07"/>
    <n v="-1.32"/>
    <s v="UK"/>
    <s v="UU"/>
    <s v="Dead"/>
    <n v="665"/>
    <n v="0"/>
    <n v="0"/>
  </r>
  <r>
    <s v="GBT-SS13853"/>
    <n v="31"/>
    <n v="5"/>
    <n v="1964"/>
    <d v="1936-09-14T00:00:00"/>
    <n v="51.88"/>
    <n v="-0.68"/>
    <x v="4"/>
    <n v="30"/>
    <n v="4"/>
    <n v="1966"/>
    <d v="1935-08-18T00:00:00"/>
    <n v="51.77"/>
    <n v="-0.47"/>
    <s v="UK"/>
    <s v="UU"/>
    <s v="Dead"/>
    <n v="699"/>
    <n v="20"/>
    <n v="132"/>
  </r>
  <r>
    <s v="HES-944864"/>
    <n v="28"/>
    <n v="5"/>
    <n v="1964"/>
    <d v="1933-09-15T00:00:00"/>
    <n v="47.5"/>
    <n v="8.58"/>
    <x v="8"/>
    <n v="12"/>
    <n v="2"/>
    <n v="1974"/>
    <d v="1917-06-27T00:00:00"/>
    <n v="47.43"/>
    <n v="8.67"/>
    <s v="Switzerland"/>
    <s v="DH"/>
    <s v="Dead"/>
    <n v="3547"/>
    <n v="10"/>
    <n v="140"/>
  </r>
  <r>
    <s v="NLA-3048442"/>
    <n v="14"/>
    <n v="5"/>
    <n v="1964"/>
    <d v="1919-09-15T00:00:00"/>
    <n v="52.7"/>
    <n v="6.3"/>
    <x v="16"/>
    <n v="30"/>
    <n v="10"/>
    <n v="1964"/>
    <d v="1936-02-15T00:00:00"/>
    <n v="52.7"/>
    <n v="6.3"/>
    <s v="Netherlands"/>
    <s v="DH"/>
    <s v="Dead"/>
    <n v="169"/>
    <n v="0"/>
    <n v="0"/>
  </r>
  <r>
    <s v="NOA-3959"/>
    <n v="27"/>
    <n v="5"/>
    <n v="1964"/>
    <d v="1932-09-14T00:00:00"/>
    <n v="59.27"/>
    <n v="10.33"/>
    <x v="7"/>
    <n v="21"/>
    <n v="6"/>
    <n v="1964"/>
    <d v="1926-10-16T00:00:00"/>
    <n v="59.27"/>
    <n v="10.33"/>
    <s v="Norway"/>
    <s v="UU"/>
    <s v="Dead"/>
    <n v="25"/>
    <n v="0"/>
    <n v="0"/>
  </r>
  <r>
    <s v="NOO-62601"/>
    <n v="11"/>
    <n v="7"/>
    <n v="1964"/>
    <d v="1916-11-14T00:00:00"/>
    <n v="59.75"/>
    <n v="10.87"/>
    <x v="7"/>
    <n v="28"/>
    <n v="7"/>
    <n v="1964"/>
    <d v="1933-11-15T00:00:00"/>
    <n v="59.75"/>
    <n v="10.87"/>
    <s v="Norway"/>
    <s v="AH"/>
    <s v="Dead"/>
    <n v="17"/>
    <n v="0"/>
    <n v="0"/>
  </r>
  <r>
    <s v="NOO-62602"/>
    <n v="13"/>
    <n v="7"/>
    <n v="1964"/>
    <d v="1918-11-15T00:00:00"/>
    <n v="59.75"/>
    <n v="10.87"/>
    <x v="7"/>
    <n v="23"/>
    <n v="8"/>
    <n v="1964"/>
    <d v="1928-12-15T00:00:00"/>
    <n v="59.75"/>
    <n v="10.87"/>
    <s v="Norway"/>
    <s v="RH"/>
    <s v="Alive"/>
    <n v="41"/>
    <n v="0"/>
    <n v="0"/>
  </r>
  <r>
    <s v="SFH-B039235"/>
    <n v="3"/>
    <n v="6"/>
    <n v="1964"/>
    <d v="1908-10-15T00:00:00"/>
    <n v="60.4"/>
    <n v="22"/>
    <x v="1"/>
    <n v="18"/>
    <n v="9"/>
    <n v="1965"/>
    <d v="1924-01-17T00:00:00"/>
    <n v="60.33"/>
    <n v="22"/>
    <s v="Finland"/>
    <s v="DH"/>
    <s v="Dead"/>
    <n v="472"/>
    <n v="8"/>
    <n v="181"/>
  </r>
  <r>
    <s v="SFH-B048105"/>
    <n v="3"/>
    <n v="6"/>
    <n v="1964"/>
    <d v="1908-10-15T00:00:00"/>
    <n v="64.900000000000006"/>
    <n v="25.5"/>
    <x v="1"/>
    <n v="20"/>
    <n v="8"/>
    <n v="1964"/>
    <d v="1925-12-16T00:00:00"/>
    <n v="64.83"/>
    <n v="25.5"/>
    <s v="Finland"/>
    <s v="UU"/>
    <s v="Dead"/>
    <n v="78"/>
    <n v="8"/>
    <n v="181"/>
  </r>
  <r>
    <s v="SFH-C106984"/>
    <n v="10"/>
    <n v="6"/>
    <n v="1964"/>
    <d v="1915-10-16T00:00:00"/>
    <n v="61.5"/>
    <n v="21.8"/>
    <x v="1"/>
    <n v="16"/>
    <n v="9"/>
    <n v="1966"/>
    <d v="1922-01-18T00:00:00"/>
    <n v="61.4"/>
    <n v="21.9"/>
    <s v="Finland"/>
    <s v="DH"/>
    <s v="Dead"/>
    <n v="828"/>
    <n v="13"/>
    <n v="155"/>
  </r>
  <r>
    <s v="SFH-C141741"/>
    <n v="24"/>
    <n v="6"/>
    <n v="1964"/>
    <d v="1929-10-16T00:00:00"/>
    <n v="62.7"/>
    <n v="22.7"/>
    <x v="1"/>
    <n v="20"/>
    <n v="12"/>
    <n v="1964"/>
    <d v="1926-04-17T00:00:00"/>
    <n v="62.67"/>
    <n v="22.67"/>
    <s v="Finland"/>
    <s v="DH"/>
    <s v="Dead"/>
    <n v="179"/>
    <n v="5"/>
    <n v="205"/>
  </r>
  <r>
    <s v="SFH-C146914"/>
    <n v="21"/>
    <n v="6"/>
    <n v="1964"/>
    <d v="1926-10-16T00:00:00"/>
    <n v="63.2"/>
    <n v="23.8"/>
    <x v="1"/>
    <n v="19"/>
    <n v="7"/>
    <n v="1964"/>
    <d v="1924-11-14T00:00:00"/>
    <n v="63.17"/>
    <n v="23.67"/>
    <s v="Finland"/>
    <s v="UU"/>
    <s v="Dead"/>
    <n v="28"/>
    <n v="8"/>
    <n v="242"/>
  </r>
  <r>
    <s v="SFH-C146916"/>
    <n v="21"/>
    <n v="6"/>
    <n v="1964"/>
    <d v="1926-10-16T00:00:00"/>
    <n v="63.2"/>
    <n v="23.8"/>
    <x v="1"/>
    <n v="6"/>
    <n v="1"/>
    <n v="1968"/>
    <d v="1911-05-22T00:00:00"/>
    <n v="63.17"/>
    <n v="23.67"/>
    <s v="Finland"/>
    <s v="DH"/>
    <s v="Dead"/>
    <n v="1294"/>
    <n v="8"/>
    <n v="242"/>
  </r>
  <r>
    <s v="SFH-C147350"/>
    <n v="1"/>
    <n v="6"/>
    <n v="1964"/>
    <d v="1906-10-16T00:00:00"/>
    <n v="62.27"/>
    <n v="21.42"/>
    <x v="1"/>
    <n v="5"/>
    <n v="10"/>
    <n v="1976"/>
    <d v="1911-02-27T00:00:00"/>
    <n v="62.28"/>
    <n v="21.4"/>
    <s v="Finland"/>
    <s v="DH"/>
    <s v="Dead"/>
    <n v="4509"/>
    <n v="3"/>
    <n v="336"/>
  </r>
  <r>
    <s v="SFH-C149829"/>
    <n v="9"/>
    <n v="6"/>
    <n v="1964"/>
    <d v="1914-10-16T00:00:00"/>
    <n v="61.4"/>
    <n v="21.9"/>
    <x v="1"/>
    <n v="5"/>
    <n v="8"/>
    <n v="1964"/>
    <d v="1910-12-16T00:00:00"/>
    <n v="61.4"/>
    <n v="21.9"/>
    <s v="Finland"/>
    <s v="DH"/>
    <s v="Dead"/>
    <n v="57"/>
    <n v="0"/>
    <n v="0"/>
  </r>
  <r>
    <s v="SFH-C152551"/>
    <n v="29"/>
    <n v="6"/>
    <n v="1964"/>
    <d v="1934-10-16T00:00:00"/>
    <n v="66.400000000000006"/>
    <n v="25.6"/>
    <x v="1"/>
    <n v="9"/>
    <n v="5"/>
    <n v="1965"/>
    <d v="1914-09-16T00:00:00"/>
    <n v="66.33"/>
    <n v="25.5"/>
    <s v="Finland"/>
    <s v="PD"/>
    <s v="Dead"/>
    <n v="314"/>
    <n v="9"/>
    <n v="212"/>
  </r>
  <r>
    <s v="SFH-C153319"/>
    <n v="11"/>
    <n v="6"/>
    <n v="1964"/>
    <d v="1916-10-15T00:00:00"/>
    <n v="63.6"/>
    <n v="27.2"/>
    <x v="1"/>
    <n v="5"/>
    <n v="1"/>
    <n v="1966"/>
    <d v="1910-05-20T00:00:00"/>
    <n v="63.7"/>
    <n v="27.5"/>
    <s v="Finland"/>
    <s v="UU"/>
    <s v="Dead"/>
    <n v="573"/>
    <n v="19"/>
    <n v="54"/>
  </r>
  <r>
    <s v="SFH-C153320"/>
    <n v="11"/>
    <n v="6"/>
    <n v="1964"/>
    <d v="1916-10-15T00:00:00"/>
    <n v="63.6"/>
    <n v="27"/>
    <x v="1"/>
    <n v="13"/>
    <n v="11"/>
    <n v="1964"/>
    <d v="1919-03-18T00:00:00"/>
    <n v="63.8"/>
    <n v="27"/>
    <s v="Finland"/>
    <s v="UU"/>
    <s v="Dead"/>
    <n v="155"/>
    <n v="23"/>
    <n v="0"/>
  </r>
  <r>
    <s v="SFH-C156605"/>
    <n v="3"/>
    <n v="6"/>
    <n v="1964"/>
    <d v="1908-10-15T00:00:00"/>
    <n v="61.6"/>
    <n v="23.6"/>
    <x v="1"/>
    <n v="15"/>
    <n v="5"/>
    <n v="1965"/>
    <d v="1920-09-15T00:00:00"/>
    <n v="62.2"/>
    <n v="23.4"/>
    <s v="Finland"/>
    <s v="UU"/>
    <s v="Dead"/>
    <n v="346"/>
    <n v="68"/>
    <n v="352"/>
  </r>
  <r>
    <s v="SFH-C159762"/>
    <n v="9"/>
    <n v="6"/>
    <n v="1964"/>
    <d v="1914-10-16T00:00:00"/>
    <n v="61.5"/>
    <n v="21.7"/>
    <x v="1"/>
    <n v="5"/>
    <n v="10"/>
    <n v="1965"/>
    <d v="1911-02-16T00:00:00"/>
    <n v="61.5"/>
    <n v="21.67"/>
    <s v="Finland"/>
    <s v="UU"/>
    <s v="Dead"/>
    <n v="483"/>
    <n v="2"/>
    <n v="270"/>
  </r>
  <r>
    <s v="SVS-7015214"/>
    <n v="26"/>
    <n v="5"/>
    <n v="1964"/>
    <d v="1931-09-15T00:00:00"/>
    <n v="59.33"/>
    <n v="17.97"/>
    <x v="9"/>
    <n v="2"/>
    <n v="1"/>
    <n v="1965"/>
    <d v="1907-05-19T00:00:00"/>
    <n v="59.35"/>
    <n v="17.95"/>
    <s v="Sweden"/>
    <s v="DH"/>
    <s v="Dead"/>
    <n v="221"/>
    <n v="3"/>
    <n v="333"/>
  </r>
  <r>
    <s v="SVS-7018173"/>
    <n v="26"/>
    <n v="5"/>
    <n v="1964"/>
    <d v="1931-09-15T00:00:00"/>
    <n v="55.38"/>
    <n v="12.83"/>
    <x v="9"/>
    <n v="13"/>
    <n v="8"/>
    <n v="1969"/>
    <d v="1918-12-21T00:00:00"/>
    <n v="55.38"/>
    <n v="12.83"/>
    <s v="Sweden"/>
    <s v="AH"/>
    <s v="Dead"/>
    <n v="1905"/>
    <n v="0"/>
    <n v="0"/>
  </r>
  <r>
    <s v="SVS-7018196"/>
    <n v="27"/>
    <n v="5"/>
    <n v="1964"/>
    <d v="1932-09-14T00:00:00"/>
    <n v="55.38"/>
    <n v="12.83"/>
    <x v="9"/>
    <n v="23"/>
    <n v="6"/>
    <n v="1964"/>
    <d v="1928-10-15T00:00:00"/>
    <n v="55.38"/>
    <n v="12.83"/>
    <s v="Sweden"/>
    <s v="UU"/>
    <s v="Dead"/>
    <n v="27"/>
    <n v="0"/>
    <n v="0"/>
  </r>
  <r>
    <s v="SVS-7018198"/>
    <n v="27"/>
    <n v="5"/>
    <n v="1964"/>
    <d v="1932-09-14T00:00:00"/>
    <n v="55.38"/>
    <n v="12.83"/>
    <x v="9"/>
    <n v="3"/>
    <n v="7"/>
    <n v="1964"/>
    <d v="1908-11-14T00:00:00"/>
    <n v="55.38"/>
    <n v="12.83"/>
    <s v="Sweden"/>
    <s v="DH"/>
    <s v="Dead"/>
    <n v="37"/>
    <n v="0"/>
    <n v="0"/>
  </r>
  <r>
    <s v="SVS-7018199"/>
    <n v="27"/>
    <n v="5"/>
    <n v="1964"/>
    <d v="1932-09-14T00:00:00"/>
    <n v="55.38"/>
    <n v="12.83"/>
    <x v="9"/>
    <n v="29"/>
    <n v="5"/>
    <n v="1965"/>
    <d v="1934-09-16T00:00:00"/>
    <n v="55.38"/>
    <n v="12.83"/>
    <s v="Sweden"/>
    <s v="UU"/>
    <s v="Dead"/>
    <n v="367"/>
    <n v="0"/>
    <n v="0"/>
  </r>
  <r>
    <s v="SVS-7026402"/>
    <n v="29"/>
    <n v="5"/>
    <n v="1964"/>
    <d v="1934-09-15T00:00:00"/>
    <n v="55.38"/>
    <n v="12.83"/>
    <x v="9"/>
    <n v="4"/>
    <n v="10"/>
    <n v="1964"/>
    <d v="1910-02-15T00:00:00"/>
    <n v="55.38"/>
    <n v="12.83"/>
    <s v="Sweden"/>
    <s v="UU"/>
    <s v="Dead"/>
    <n v="128"/>
    <n v="0"/>
    <n v="0"/>
  </r>
  <r>
    <s v="SVS-7030826"/>
    <n v="14"/>
    <n v="6"/>
    <n v="1964"/>
    <d v="1919-10-16T00:00:00"/>
    <n v="61.93"/>
    <n v="16.98"/>
    <x v="9"/>
    <n v="29"/>
    <n v="11"/>
    <n v="1969"/>
    <d v="1935-03-23T00:00:00"/>
    <n v="61.85"/>
    <n v="17.05"/>
    <s v="Sweden"/>
    <s v="DH"/>
    <s v="Dead"/>
    <n v="1994"/>
    <n v="10"/>
    <n v="160"/>
  </r>
  <r>
    <s v="BLB-E12734"/>
    <n v="14"/>
    <n v="5"/>
    <n v="1965"/>
    <d v="1919-09-16T00:00:00"/>
    <n v="51.4"/>
    <n v="3.3"/>
    <x v="10"/>
    <n v="28"/>
    <n v="3"/>
    <n v="1966"/>
    <d v="1933-07-18T00:00:00"/>
    <n v="51.4"/>
    <n v="3.3"/>
    <s v="Belgium"/>
    <s v="UU"/>
    <s v="Dead"/>
    <n v="318"/>
    <n v="0"/>
    <n v="0"/>
  </r>
  <r>
    <s v="DER-E29291"/>
    <n v="30"/>
    <n v="5"/>
    <n v="1965"/>
    <d v="1935-09-16T00:00:00"/>
    <n v="49.83"/>
    <n v="8.02"/>
    <x v="5"/>
    <n v="17"/>
    <n v="10"/>
    <n v="1965"/>
    <d v="1923-02-16T00:00:00"/>
    <n v="49.83"/>
    <n v="8.0500000000000007"/>
    <s v="Germany"/>
    <s v="DH"/>
    <s v="Dead"/>
    <n v="140"/>
    <n v="3"/>
    <n v="91"/>
  </r>
  <r>
    <s v="DER-E29294"/>
    <n v="30"/>
    <n v="5"/>
    <n v="1965"/>
    <d v="1935-09-16T00:00:00"/>
    <n v="49.83"/>
    <n v="8.02"/>
    <x v="5"/>
    <n v="31"/>
    <n v="10"/>
    <n v="1965"/>
    <d v="1937-02-15T00:00:00"/>
    <n v="49.82"/>
    <n v="7.98"/>
    <s v="Germany"/>
    <s v="DH"/>
    <s v="Dead"/>
    <n v="154"/>
    <n v="4"/>
    <n v="233"/>
  </r>
  <r>
    <s v="DER-E55862"/>
    <n v="23"/>
    <n v="5"/>
    <n v="1965"/>
    <d v="1928-09-15T00:00:00"/>
    <n v="48.27"/>
    <n v="13.05"/>
    <x v="17"/>
    <n v="24"/>
    <n v="9"/>
    <n v="1966"/>
    <d v="1930-01-18T00:00:00"/>
    <n v="48.27"/>
    <n v="13.05"/>
    <s v="Austria"/>
    <s v="DH"/>
    <s v="Dead"/>
    <n v="489"/>
    <n v="0"/>
    <n v="0"/>
  </r>
  <r>
    <s v="DKC-502210"/>
    <n v="27"/>
    <n v="5"/>
    <n v="1965"/>
    <d v="1932-09-15T00:00:00"/>
    <n v="55.3"/>
    <n v="10.78"/>
    <x v="3"/>
    <n v="30"/>
    <n v="9"/>
    <n v="1965"/>
    <d v="1936-01-17T00:00:00"/>
    <n v="55.28"/>
    <n v="10.75"/>
    <s v="Denmark"/>
    <s v="DH"/>
    <s v="Dead"/>
    <n v="126"/>
    <n v="3"/>
    <n v="229"/>
  </r>
  <r>
    <s v="DKC-502211"/>
    <n v="27"/>
    <n v="5"/>
    <n v="1965"/>
    <d v="1932-09-15T00:00:00"/>
    <n v="55.3"/>
    <n v="10.78"/>
    <x v="3"/>
    <n v="14"/>
    <n v="9"/>
    <n v="1965"/>
    <d v="1920-01-17T00:00:00"/>
    <n v="55.3"/>
    <n v="10.73"/>
    <s v="Denmark"/>
    <s v="DH"/>
    <s v="Dead"/>
    <n v="110"/>
    <n v="4"/>
    <n v="270"/>
  </r>
  <r>
    <s v="DKO-N606"/>
    <n v="25"/>
    <n v="5"/>
    <n v="1965"/>
    <d v="1930-09-16T00:00:00"/>
    <n v="55.4"/>
    <n v="10.38"/>
    <x v="3"/>
    <n v="9"/>
    <n v="1"/>
    <n v="1966"/>
    <d v="1914-05-20T00:00:00"/>
    <n v="55.43"/>
    <n v="10.45"/>
    <s v="Denmark"/>
    <s v="DH"/>
    <s v="Dead"/>
    <n v="229"/>
    <n v="6"/>
    <n v="49"/>
  </r>
  <r>
    <s v="GBT-3040983"/>
    <n v="16"/>
    <n v="5"/>
    <n v="1965"/>
    <d v="1921-09-16T00:00:00"/>
    <n v="51.58"/>
    <n v="-0.42"/>
    <x v="4"/>
    <n v="31"/>
    <n v="10"/>
    <n v="1965"/>
    <d v="1937-02-15T00:00:00"/>
    <n v="51.6"/>
    <n v="-0.47"/>
    <s v="UK"/>
    <s v="DH"/>
    <s v="Dead"/>
    <n v="168"/>
    <n v="4"/>
    <n v="299"/>
  </r>
  <r>
    <s v="GBT-3098452"/>
    <n v="13"/>
    <n v="5"/>
    <n v="1965"/>
    <d v="1918-09-16T00:00:00"/>
    <n v="54.02"/>
    <n v="-1.47"/>
    <x v="4"/>
    <n v="9"/>
    <n v="7"/>
    <n v="1965"/>
    <d v="1914-11-16T00:00:00"/>
    <n v="54.02"/>
    <n v="-1.47"/>
    <s v="UK"/>
    <s v="UU"/>
    <s v="Dead"/>
    <n v="57"/>
    <n v="0"/>
    <n v="0"/>
  </r>
  <r>
    <s v="GBT-EC00079"/>
    <n v="25"/>
    <n v="5"/>
    <n v="1965"/>
    <d v="1930-09-16T00:00:00"/>
    <n v="52.75"/>
    <n v="-4.8"/>
    <x v="4"/>
    <n v="18"/>
    <n v="6"/>
    <n v="1965"/>
    <d v="1923-10-17T00:00:00"/>
    <n v="52.75"/>
    <n v="-4.8"/>
    <s v="UK"/>
    <s v="DH"/>
    <s v="Dead"/>
    <n v="24"/>
    <n v="0"/>
    <n v="0"/>
  </r>
  <r>
    <s v="GBT-EC00080"/>
    <n v="25"/>
    <n v="5"/>
    <n v="1965"/>
    <d v="1930-09-16T00:00:00"/>
    <n v="52.75"/>
    <n v="-4.8"/>
    <x v="4"/>
    <n v="18"/>
    <n v="6"/>
    <n v="1965"/>
    <d v="1923-10-17T00:00:00"/>
    <n v="52.75"/>
    <n v="-4.8"/>
    <s v="UK"/>
    <s v="DH"/>
    <s v="Dead"/>
    <n v="24"/>
    <n v="0"/>
    <n v="0"/>
  </r>
  <r>
    <s v="GBT-EC00086"/>
    <n v="31"/>
    <n v="5"/>
    <n v="1965"/>
    <d v="1936-09-15T00:00:00"/>
    <n v="52.75"/>
    <n v="-4.8"/>
    <x v="4"/>
    <n v="12"/>
    <n v="6"/>
    <n v="1965"/>
    <d v="1917-10-17T00:00:00"/>
    <n v="52.75"/>
    <n v="-4.8"/>
    <s v="UK"/>
    <s v="DH"/>
    <s v="Dead"/>
    <n v="12"/>
    <n v="0"/>
    <n v="0"/>
  </r>
  <r>
    <s v="GBT-EC43556"/>
    <n v="18"/>
    <n v="5"/>
    <n v="1965"/>
    <d v="1923-09-16T00:00:00"/>
    <n v="51.8"/>
    <n v="-0.67"/>
    <x v="4"/>
    <n v="26"/>
    <n v="10"/>
    <n v="1966"/>
    <d v="1932-02-17T00:00:00"/>
    <n v="51.78"/>
    <n v="-0.53"/>
    <s v="UK"/>
    <s v="DH"/>
    <s v="Dead"/>
    <n v="526"/>
    <n v="10"/>
    <n v="102"/>
  </r>
  <r>
    <s v="GBT-EC44660"/>
    <n v="31"/>
    <n v="5"/>
    <n v="1965"/>
    <d v="1936-09-15T00:00:00"/>
    <n v="55.9"/>
    <n v="-3.3"/>
    <x v="4"/>
    <n v="1"/>
    <n v="3"/>
    <n v="1967"/>
    <d v="1906-07-19T00:00:00"/>
    <n v="55.9"/>
    <n v="-3.3"/>
    <s v="UK"/>
    <s v="AH"/>
    <s v="Dead"/>
    <n v="639"/>
    <n v="0"/>
    <n v="0"/>
  </r>
  <r>
    <s v="GBT-SS13719"/>
    <n v="10"/>
    <n v="5"/>
    <n v="1965"/>
    <d v="1915-09-16T00:00:00"/>
    <n v="51.07"/>
    <n v="-1.32"/>
    <x v="4"/>
    <n v="7"/>
    <n v="10"/>
    <n v="1965"/>
    <d v="1913-02-15T00:00:00"/>
    <n v="51.07"/>
    <n v="-1.32"/>
    <s v="UK"/>
    <s v="UU"/>
    <s v="Alive"/>
    <n v="150"/>
    <n v="0"/>
    <n v="0"/>
  </r>
  <r>
    <s v="GBT-SS31779"/>
    <n v="30"/>
    <n v="5"/>
    <n v="1965"/>
    <d v="1935-09-16T00:00:00"/>
    <n v="53.5"/>
    <n v="-2.48"/>
    <x v="4"/>
    <n v="25"/>
    <n v="3"/>
    <n v="1966"/>
    <d v="1930-07-18T00:00:00"/>
    <n v="53.5"/>
    <n v="-2.38"/>
    <s v="UK"/>
    <s v="DH"/>
    <s v="Dead"/>
    <n v="299"/>
    <n v="7"/>
    <n v="91"/>
  </r>
  <r>
    <s v="GBT-SS34324"/>
    <n v="6"/>
    <n v="6"/>
    <n v="1965"/>
    <d v="1911-10-17T00:00:00"/>
    <n v="52.5"/>
    <n v="-2.9"/>
    <x v="4"/>
    <n v="5"/>
    <n v="8"/>
    <n v="1968"/>
    <d v="1910-12-20T00:00:00"/>
    <n v="52.4"/>
    <n v="-2.8"/>
    <s v="UK"/>
    <s v="DH"/>
    <s v="Dead"/>
    <n v="1156"/>
    <n v="14"/>
    <n v="149"/>
  </r>
  <r>
    <s v="GBT-SS34330"/>
    <n v="6"/>
    <n v="6"/>
    <n v="1965"/>
    <d v="1911-10-17T00:00:00"/>
    <n v="52.5"/>
    <n v="-2.9"/>
    <x v="4"/>
    <n v="5"/>
    <n v="5"/>
    <n v="1971"/>
    <d v="1910-09-22T00:00:00"/>
    <n v="52.5"/>
    <n v="-2.8"/>
    <s v="UK"/>
    <s v="UU"/>
    <s v="Dead"/>
    <n v="2159"/>
    <n v="7"/>
    <n v="91"/>
  </r>
  <r>
    <s v="HES-945926"/>
    <n v="24"/>
    <n v="5"/>
    <n v="1965"/>
    <d v="1929-09-16T00:00:00"/>
    <n v="47.53"/>
    <n v="8.65"/>
    <x v="8"/>
    <n v="31"/>
    <n v="5"/>
    <n v="1966"/>
    <d v="1936-09-16T00:00:00"/>
    <n v="47.58"/>
    <n v="8.4700000000000006"/>
    <s v="Switzerland"/>
    <s v="UU"/>
    <s v="Unknown"/>
    <n v="372"/>
    <n v="15"/>
    <n v="293"/>
  </r>
  <r>
    <s v="HES-945942"/>
    <n v="25"/>
    <n v="5"/>
    <n v="1965"/>
    <d v="1930-09-16T00:00:00"/>
    <n v="47.5"/>
    <n v="8.58"/>
    <x v="8"/>
    <n v="7"/>
    <n v="2"/>
    <n v="1967"/>
    <d v="1912-06-20T00:00:00"/>
    <n v="47.7"/>
    <n v="8.68"/>
    <s v="Switzerland"/>
    <s v="UU"/>
    <s v="Alive"/>
    <n v="623"/>
    <n v="24"/>
    <n v="19"/>
  </r>
  <r>
    <s v="NLA-3010119"/>
    <n v="15"/>
    <n v="5"/>
    <n v="1965"/>
    <d v="1920-09-15T00:00:00"/>
    <n v="52.1"/>
    <n v="4.4000000000000004"/>
    <x v="16"/>
    <n v="12"/>
    <n v="5"/>
    <n v="1966"/>
    <d v="1917-09-17T00:00:00"/>
    <n v="52.2"/>
    <n v="4.4000000000000004"/>
    <s v="Netherlands"/>
    <s v="DH"/>
    <s v="Dead"/>
    <n v="362"/>
    <n v="12"/>
    <n v="0"/>
  </r>
  <r>
    <s v="NLA-3054006"/>
    <n v="7"/>
    <n v="5"/>
    <n v="1965"/>
    <d v="1912-09-15T00:00:00"/>
    <n v="50.9"/>
    <n v="5.8"/>
    <x v="16"/>
    <n v="15"/>
    <n v="4"/>
    <n v="1968"/>
    <d v="1920-08-19T00:00:00"/>
    <n v="50.9"/>
    <n v="5.8"/>
    <s v="Netherlands"/>
    <s v="PD"/>
    <s v="Dead"/>
    <n v="1074"/>
    <n v="0"/>
    <n v="0"/>
  </r>
  <r>
    <s v="NLA-3068405"/>
    <n v="29"/>
    <n v="5"/>
    <n v="1965"/>
    <d v="1934-09-16T00:00:00"/>
    <n v="52.03"/>
    <n v="4.3499999999999996"/>
    <x v="16"/>
    <n v="1"/>
    <n v="9"/>
    <n v="1970"/>
    <d v="1907-01-22T00:00:00"/>
    <n v="52"/>
    <n v="4.3"/>
    <s v="Netherlands"/>
    <s v="DH"/>
    <s v="Dead"/>
    <n v="1921"/>
    <n v="6"/>
    <n v="231"/>
  </r>
  <r>
    <s v="NLA-3068407"/>
    <n v="29"/>
    <n v="5"/>
    <n v="1965"/>
    <d v="1934-09-16T00:00:00"/>
    <n v="52.03"/>
    <n v="4.3499999999999996"/>
    <x v="16"/>
    <n v="30"/>
    <n v="4"/>
    <n v="1966"/>
    <d v="1935-08-18T00:00:00"/>
    <n v="52"/>
    <n v="4.3"/>
    <s v="Netherlands"/>
    <s v="DH"/>
    <s v="Dead"/>
    <n v="336"/>
    <n v="6"/>
    <n v="231"/>
  </r>
  <r>
    <s v="NOA-1933"/>
    <n v="30"/>
    <n v="6"/>
    <n v="1965"/>
    <d v="1935-10-17T00:00:00"/>
    <n v="62.6"/>
    <n v="9.65"/>
    <x v="7"/>
    <n v="16"/>
    <n v="7"/>
    <n v="1965"/>
    <d v="1921-11-16T00:00:00"/>
    <n v="62.6"/>
    <n v="9.65"/>
    <s v="Norway"/>
    <s v="UU"/>
    <s v="Dead"/>
    <n v="16"/>
    <n v="0"/>
    <n v="0"/>
  </r>
  <r>
    <s v="NOA-2058"/>
    <n v="12"/>
    <n v="7"/>
    <n v="1965"/>
    <d v="1917-11-16T00:00:00"/>
    <n v="70.3"/>
    <n v="25.07"/>
    <x v="7"/>
    <n v="1"/>
    <n v="10"/>
    <n v="1965"/>
    <d v="1907-02-16T00:00:00"/>
    <n v="70.3"/>
    <n v="25.07"/>
    <s v="Norway"/>
    <s v="UU"/>
    <s v="Dead"/>
    <n v="81"/>
    <n v="0"/>
    <n v="0"/>
  </r>
  <r>
    <s v="NOA-3312"/>
    <n v="10"/>
    <n v="6"/>
    <n v="1965"/>
    <d v="1915-10-17T00:00:00"/>
    <n v="58.47"/>
    <n v="8.75"/>
    <x v="7"/>
    <n v="24"/>
    <n v="10"/>
    <n v="1965"/>
    <d v="1930-02-16T00:00:00"/>
    <n v="58.55"/>
    <n v="8.82"/>
    <s v="Norway"/>
    <s v="DH"/>
    <s v="Dead"/>
    <n v="136"/>
    <n v="11"/>
    <n v="23"/>
  </r>
  <r>
    <s v="NOA-50200"/>
    <n v="30"/>
    <n v="6"/>
    <n v="1965"/>
    <d v="1935-10-17T00:00:00"/>
    <n v="62.6"/>
    <n v="9.65"/>
    <x v="7"/>
    <n v="14"/>
    <n v="7"/>
    <n v="1965"/>
    <d v="1919-11-16T00:00:00"/>
    <n v="62.6"/>
    <n v="9.65"/>
    <s v="Norway"/>
    <s v="UU"/>
    <s v="Dead"/>
    <n v="14"/>
    <n v="0"/>
    <n v="0"/>
  </r>
  <r>
    <s v="NOA-5553"/>
    <n v="20"/>
    <n v="6"/>
    <n v="1965"/>
    <d v="1925-10-17T00:00:00"/>
    <n v="62.07"/>
    <n v="9.1199999999999992"/>
    <x v="7"/>
    <n v="28"/>
    <n v="6"/>
    <n v="1965"/>
    <d v="1933-10-17T00:00:00"/>
    <n v="62.07"/>
    <n v="9.1199999999999992"/>
    <s v="Norway"/>
    <s v="UU"/>
    <s v="Dead"/>
    <n v="8"/>
    <n v="0"/>
    <n v="0"/>
  </r>
  <r>
    <s v="NOA-5669"/>
    <n v="27"/>
    <n v="5"/>
    <n v="1965"/>
    <d v="1932-09-15T00:00:00"/>
    <n v="59.87"/>
    <n v="10.43"/>
    <x v="7"/>
    <n v="8"/>
    <n v="7"/>
    <n v="1965"/>
    <d v="1913-11-16T00:00:00"/>
    <n v="59.87"/>
    <n v="10.43"/>
    <s v="Norway"/>
    <s v="DH"/>
    <s v="Dead"/>
    <n v="42"/>
    <n v="0"/>
    <n v="0"/>
  </r>
  <r>
    <s v="NOA-5671"/>
    <n v="27"/>
    <n v="5"/>
    <n v="1965"/>
    <d v="1932-09-15T00:00:00"/>
    <n v="59.85"/>
    <n v="10.43"/>
    <x v="7"/>
    <n v="13"/>
    <n v="10"/>
    <n v="1968"/>
    <d v="1919-02-19T00:00:00"/>
    <n v="59.85"/>
    <n v="10.42"/>
    <s v="Norway"/>
    <s v="UU"/>
    <s v="Dead"/>
    <n v="1235"/>
    <n v="1"/>
    <n v="270"/>
  </r>
  <r>
    <s v="NOS-540509"/>
    <n v="30"/>
    <n v="5"/>
    <n v="1965"/>
    <d v="1935-09-16T00:00:00"/>
    <n v="58.55"/>
    <n v="8.85"/>
    <x v="7"/>
    <n v="9"/>
    <n v="7"/>
    <n v="1968"/>
    <d v="1914-11-19T00:00:00"/>
    <n v="58.65"/>
    <n v="8.68"/>
    <s v="Norway"/>
    <s v="DH"/>
    <s v="Dead"/>
    <n v="1136"/>
    <n v="15"/>
    <n v="320"/>
  </r>
  <r>
    <s v="NOS-542753"/>
    <n v="26"/>
    <n v="5"/>
    <n v="1965"/>
    <d v="1931-09-16T00:00:00"/>
    <n v="58.87"/>
    <n v="5.68"/>
    <x v="7"/>
    <n v="11"/>
    <n v="1"/>
    <n v="1970"/>
    <d v="1916-05-23T00:00:00"/>
    <n v="58.85"/>
    <n v="5.67"/>
    <s v="Norway"/>
    <s v="DH"/>
    <s v="Dead"/>
    <n v="1691"/>
    <n v="3"/>
    <n v="208"/>
  </r>
  <r>
    <s v="SFH-B047885"/>
    <n v="5"/>
    <n v="7"/>
    <n v="1965"/>
    <d v="1910-11-16T00:00:00"/>
    <n v="64.13"/>
    <n v="28.25"/>
    <x v="1"/>
    <n v="15"/>
    <n v="5"/>
    <n v="1967"/>
    <d v="1920-09-17T00:00:00"/>
    <n v="64.75"/>
    <n v="26.42"/>
    <s v="Finland"/>
    <s v="DH"/>
    <s v="Dead"/>
    <n v="679"/>
    <n v="112"/>
    <n v="308"/>
  </r>
  <r>
    <s v="SFH-B047886"/>
    <n v="5"/>
    <n v="7"/>
    <n v="1965"/>
    <d v="1910-11-16T00:00:00"/>
    <n v="64.13"/>
    <n v="28.25"/>
    <x v="1"/>
    <n v="2"/>
    <n v="5"/>
    <n v="1966"/>
    <d v="1907-09-17T00:00:00"/>
    <n v="64.2"/>
    <n v="27.7"/>
    <s v="Finland"/>
    <s v="UU"/>
    <s v="Dead"/>
    <n v="301"/>
    <n v="28"/>
    <n v="286"/>
  </r>
  <r>
    <s v="SFH-B055990"/>
    <n v="31"/>
    <n v="5"/>
    <n v="1965"/>
    <d v="1936-09-15T00:00:00"/>
    <n v="61.2"/>
    <n v="28.8"/>
    <x v="1"/>
    <n v="15"/>
    <n v="4"/>
    <n v="1966"/>
    <d v="1920-08-17T00:00:00"/>
    <n v="61.17"/>
    <n v="28.67"/>
    <s v="Finland"/>
    <s v="UU"/>
    <s v="Dead"/>
    <n v="319"/>
    <n v="9"/>
    <n v="243"/>
  </r>
  <r>
    <s v="SFH-B055994"/>
    <n v="31"/>
    <n v="5"/>
    <n v="1965"/>
    <d v="1936-09-15T00:00:00"/>
    <n v="61.2"/>
    <n v="28.8"/>
    <x v="1"/>
    <n v="21"/>
    <n v="4"/>
    <n v="1966"/>
    <d v="1926-08-18T00:00:00"/>
    <n v="61.3"/>
    <n v="29"/>
    <s v="Finland"/>
    <s v="DH"/>
    <s v="Dead"/>
    <n v="325"/>
    <n v="16"/>
    <n v="44"/>
  </r>
  <r>
    <s v="SFH-B062002"/>
    <n v="30"/>
    <n v="5"/>
    <n v="1965"/>
    <d v="1935-09-16T00:00:00"/>
    <n v="61.5"/>
    <n v="24.4"/>
    <x v="1"/>
    <n v="22"/>
    <n v="8"/>
    <n v="1965"/>
    <d v="1927-12-17T00:00:00"/>
    <n v="61.5"/>
    <n v="24.33"/>
    <s v="Finland"/>
    <s v="UU"/>
    <s v="Dead"/>
    <n v="84"/>
    <n v="4"/>
    <n v="270"/>
  </r>
  <r>
    <s v="SFH-C091469"/>
    <n v="26"/>
    <n v="5"/>
    <n v="1965"/>
    <d v="1931-09-16T00:00:00"/>
    <n v="60.3"/>
    <n v="24.4"/>
    <x v="1"/>
    <n v="4"/>
    <n v="8"/>
    <n v="1969"/>
    <d v="1909-12-21T00:00:00"/>
    <n v="60.3"/>
    <n v="24.4"/>
    <s v="Finland"/>
    <s v="DH"/>
    <s v="Dead"/>
    <n v="1531"/>
    <n v="0"/>
    <n v="0"/>
  </r>
  <r>
    <s v="SFH-C122045"/>
    <n v="4"/>
    <n v="6"/>
    <n v="1965"/>
    <d v="1909-10-17T00:00:00"/>
    <n v="60.2"/>
    <n v="24.9"/>
    <x v="1"/>
    <n v="29"/>
    <n v="4"/>
    <n v="1966"/>
    <d v="1934-08-18T00:00:00"/>
    <n v="60.17"/>
    <n v="24.83"/>
    <s v="Finland"/>
    <s v="UU"/>
    <s v="Dead"/>
    <n v="329"/>
    <n v="6"/>
    <n v="225"/>
  </r>
  <r>
    <s v="SFH-C127014"/>
    <n v="12"/>
    <n v="6"/>
    <n v="1965"/>
    <d v="1917-10-17T00:00:00"/>
    <n v="60.3"/>
    <n v="23.7"/>
    <x v="1"/>
    <n v="30"/>
    <n v="1"/>
    <n v="1967"/>
    <d v="1935-05-21T00:00:00"/>
    <n v="60.3"/>
    <n v="23.7"/>
    <s v="Finland"/>
    <s v="UU"/>
    <s v="Dead"/>
    <n v="597"/>
    <n v="0"/>
    <n v="0"/>
  </r>
  <r>
    <s v="SFH-C163569"/>
    <n v="29"/>
    <n v="5"/>
    <n v="1965"/>
    <d v="1934-09-16T00:00:00"/>
    <n v="60.53"/>
    <n v="25.02"/>
    <x v="1"/>
    <n v="22"/>
    <n v="8"/>
    <n v="1965"/>
    <d v="1927-12-17T00:00:00"/>
    <n v="60.5"/>
    <n v="24.9"/>
    <s v="Finland"/>
    <s v="DH"/>
    <s v="Dead"/>
    <n v="85"/>
    <n v="8"/>
    <n v="240"/>
  </r>
  <r>
    <s v="SFH-C163570"/>
    <n v="29"/>
    <n v="5"/>
    <n v="1965"/>
    <d v="1934-09-16T00:00:00"/>
    <n v="60.53"/>
    <n v="25.02"/>
    <x v="1"/>
    <n v="22"/>
    <n v="8"/>
    <n v="1965"/>
    <d v="1927-12-17T00:00:00"/>
    <n v="60.5"/>
    <n v="24.9"/>
    <s v="Finland"/>
    <s v="DH"/>
    <s v="Dead"/>
    <n v="85"/>
    <n v="8"/>
    <n v="240"/>
  </r>
  <r>
    <s v="SFH-C163572"/>
    <n v="29"/>
    <n v="5"/>
    <n v="1965"/>
    <d v="1934-09-16T00:00:00"/>
    <n v="60.53"/>
    <n v="25.02"/>
    <x v="1"/>
    <n v="10"/>
    <n v="11"/>
    <n v="1965"/>
    <d v="1916-03-18T00:00:00"/>
    <n v="60.5"/>
    <n v="24.83"/>
    <s v="Finland"/>
    <s v="DH"/>
    <s v="Dead"/>
    <n v="165"/>
    <n v="11"/>
    <n v="250"/>
  </r>
  <r>
    <s v="SFH-C163573"/>
    <n v="29"/>
    <n v="5"/>
    <n v="1965"/>
    <d v="1934-09-16T00:00:00"/>
    <n v="60.53"/>
    <n v="25.02"/>
    <x v="1"/>
    <n v="17"/>
    <n v="8"/>
    <n v="1968"/>
    <d v="1922-12-20T00:00:00"/>
    <n v="60.5"/>
    <n v="25"/>
    <s v="Finland"/>
    <s v="DH"/>
    <s v="Dead"/>
    <n v="1176"/>
    <n v="4"/>
    <n v="194"/>
  </r>
  <r>
    <s v="SFH-C163574"/>
    <n v="29"/>
    <n v="5"/>
    <n v="1965"/>
    <d v="1934-09-16T00:00:00"/>
    <n v="60.53"/>
    <n v="25.02"/>
    <x v="1"/>
    <n v="22"/>
    <n v="8"/>
    <n v="1965"/>
    <d v="1927-12-17T00:00:00"/>
    <n v="60.5"/>
    <n v="24.9"/>
    <s v="Finland"/>
    <s v="DH"/>
    <s v="Dead"/>
    <n v="85"/>
    <n v="8"/>
    <n v="240"/>
  </r>
  <r>
    <s v="SFH-C165002"/>
    <n v="3"/>
    <n v="6"/>
    <n v="1965"/>
    <d v="1908-10-16T00:00:00"/>
    <n v="65"/>
    <n v="25.7"/>
    <x v="1"/>
    <n v="15"/>
    <n v="12"/>
    <n v="1968"/>
    <d v="1921-04-20T00:00:00"/>
    <n v="65.2"/>
    <n v="25.3"/>
    <s v="Finland"/>
    <s v="DH"/>
    <s v="Dead"/>
    <n v="1291"/>
    <n v="30"/>
    <n v="320"/>
  </r>
  <r>
    <s v="SFH-C165003"/>
    <n v="6"/>
    <n v="6"/>
    <n v="1965"/>
    <d v="1911-10-17T00:00:00"/>
    <n v="64.97"/>
    <n v="25.68"/>
    <x v="1"/>
    <n v="1"/>
    <n v="7"/>
    <n v="1970"/>
    <d v="1906-11-21T00:00:00"/>
    <n v="65.02"/>
    <n v="25.43"/>
    <s v="Finland"/>
    <s v="UU"/>
    <s v="Dead"/>
    <n v="1851"/>
    <n v="13"/>
    <n v="296"/>
  </r>
  <r>
    <s v="SFH-C173760"/>
    <n v="6"/>
    <n v="6"/>
    <n v="1965"/>
    <d v="1911-10-17T00:00:00"/>
    <n v="61.5"/>
    <n v="24.1"/>
    <x v="1"/>
    <n v="21"/>
    <n v="4"/>
    <n v="1966"/>
    <d v="1926-08-18T00:00:00"/>
    <n v="61.5"/>
    <n v="24"/>
    <s v="Finland"/>
    <s v="UU"/>
    <s v="Dead"/>
    <n v="319"/>
    <n v="6"/>
    <n v="270"/>
  </r>
  <r>
    <s v="SFH-C179044"/>
    <n v="12"/>
    <n v="6"/>
    <n v="1965"/>
    <d v="1917-10-17T00:00:00"/>
    <n v="61.5"/>
    <n v="23.7"/>
    <x v="1"/>
    <n v="3"/>
    <n v="4"/>
    <n v="1968"/>
    <d v="1908-08-19T00:00:00"/>
    <n v="61.2"/>
    <n v="24.2"/>
    <s v="Finland"/>
    <s v="DH"/>
    <s v="Dead"/>
    <n v="1026"/>
    <n v="43"/>
    <n v="142"/>
  </r>
  <r>
    <s v="SVS-7005562"/>
    <n v="30"/>
    <n v="5"/>
    <n v="1965"/>
    <d v="1935-09-16T00:00:00"/>
    <n v="56.45"/>
    <n v="12.57"/>
    <x v="9"/>
    <n v="29"/>
    <n v="6"/>
    <n v="1965"/>
    <d v="1934-10-17T00:00:00"/>
    <n v="56.52"/>
    <n v="12.95"/>
    <s v="Sweden"/>
    <s v="UU"/>
    <s v="Dead"/>
    <n v="30"/>
    <n v="25"/>
    <n v="73"/>
  </r>
  <r>
    <s v="SVS-7005568"/>
    <n v="5"/>
    <n v="6"/>
    <n v="1965"/>
    <d v="1910-10-17T00:00:00"/>
    <n v="56.22"/>
    <n v="12.8"/>
    <x v="9"/>
    <n v="24"/>
    <n v="12"/>
    <n v="1966"/>
    <d v="1930-04-19T00:00:00"/>
    <n v="56.12"/>
    <n v="12.83"/>
    <s v="Sweden"/>
    <s v="DH"/>
    <s v="Dead"/>
    <n v="567"/>
    <n v="12"/>
    <n v="170"/>
  </r>
  <r>
    <s v="SVS-7013600"/>
    <n v="22"/>
    <n v="5"/>
    <n v="1965"/>
    <d v="1927-09-16T00:00:00"/>
    <n v="58.68"/>
    <n v="12.5"/>
    <x v="9"/>
    <n v="13"/>
    <n v="4"/>
    <n v="1966"/>
    <d v="1918-08-18T00:00:00"/>
    <n v="58.68"/>
    <n v="12.48"/>
    <s v="Sweden"/>
    <s v="UU"/>
    <s v="Dead"/>
    <n v="326"/>
    <n v="1"/>
    <n v="270"/>
  </r>
  <r>
    <s v="SVS-7015242"/>
    <n v="2"/>
    <n v="6"/>
    <n v="1965"/>
    <d v="1907-10-17T00:00:00"/>
    <n v="60.2"/>
    <n v="17.2"/>
    <x v="9"/>
    <n v="1"/>
    <n v="4"/>
    <n v="1967"/>
    <d v="1906-08-19T00:00:00"/>
    <n v="60.25"/>
    <n v="17.649999999999999"/>
    <s v="Sweden"/>
    <s v="UU"/>
    <s v="Dead"/>
    <n v="668"/>
    <n v="26"/>
    <n v="78"/>
  </r>
  <r>
    <s v="SVS-7015246"/>
    <n v="2"/>
    <n v="6"/>
    <n v="1965"/>
    <d v="1907-10-17T00:00:00"/>
    <n v="60.2"/>
    <n v="17.18"/>
    <x v="9"/>
    <n v="20"/>
    <n v="12"/>
    <n v="1965"/>
    <d v="1926-04-18T00:00:00"/>
    <n v="60.3"/>
    <n v="17.43"/>
    <s v="Sweden"/>
    <s v="RH"/>
    <s v="Dead"/>
    <n v="201"/>
    <n v="18"/>
    <n v="52"/>
  </r>
  <r>
    <s v="SVS-7021991"/>
    <n v="22"/>
    <n v="5"/>
    <n v="1965"/>
    <d v="1927-09-16T00:00:00"/>
    <n v="62.42"/>
    <n v="17.2"/>
    <x v="9"/>
    <n v="12"/>
    <n v="9"/>
    <n v="1968"/>
    <d v="1918-01-20T00:00:00"/>
    <n v="63.15"/>
    <n v="17.73"/>
    <s v="Sweden"/>
    <s v="AH"/>
    <s v="Dead"/>
    <n v="1209"/>
    <n v="86"/>
    <n v="19"/>
  </r>
  <r>
    <s v="SVS-7021998"/>
    <n v="22"/>
    <n v="5"/>
    <n v="1965"/>
    <d v="1927-09-16T00:00:00"/>
    <n v="62.38"/>
    <n v="17.329999999999998"/>
    <x v="9"/>
    <n v="28"/>
    <n v="8"/>
    <n v="1965"/>
    <d v="1933-12-17T00:00:00"/>
    <n v="62.43"/>
    <n v="17.329999999999998"/>
    <s v="Sweden"/>
    <s v="AH"/>
    <s v="Dead"/>
    <n v="98"/>
    <n v="6"/>
    <n v="0"/>
  </r>
  <r>
    <s v="SVS-7036952"/>
    <n v="23"/>
    <n v="5"/>
    <n v="1965"/>
    <d v="1928-09-15T00:00:00"/>
    <n v="58.97"/>
    <n v="17.63"/>
    <x v="9"/>
    <n v="17"/>
    <n v="10"/>
    <n v="1966"/>
    <d v="1923-02-17T00:00:00"/>
    <n v="59.05"/>
    <n v="17.670000000000002"/>
    <s v="Sweden"/>
    <s v="DH"/>
    <s v="Dead"/>
    <n v="512"/>
    <n v="10"/>
    <n v="12"/>
  </r>
  <r>
    <s v="SVS-7037057"/>
    <n v="16"/>
    <n v="5"/>
    <n v="1965"/>
    <d v="1921-09-16T00:00:00"/>
    <n v="55.53"/>
    <n v="12.92"/>
    <x v="9"/>
    <n v="4"/>
    <n v="12"/>
    <n v="1966"/>
    <d v="1910-04-19T00:00:00"/>
    <n v="55.53"/>
    <n v="12.92"/>
    <s v="Sweden"/>
    <s v="DH"/>
    <s v="Dead"/>
    <n v="567"/>
    <n v="0"/>
    <n v="0"/>
  </r>
  <r>
    <s v="SVS-7037058"/>
    <n v="16"/>
    <n v="5"/>
    <n v="1965"/>
    <d v="1921-09-16T00:00:00"/>
    <n v="55.53"/>
    <n v="12.92"/>
    <x v="9"/>
    <n v="10"/>
    <n v="1"/>
    <n v="1969"/>
    <d v="1915-05-23T00:00:00"/>
    <n v="55.42"/>
    <n v="12.83"/>
    <s v="Sweden"/>
    <s v="DH"/>
    <s v="Dead"/>
    <n v="1335"/>
    <n v="14"/>
    <n v="203"/>
  </r>
  <r>
    <s v="CZP-E117015"/>
    <n v="5"/>
    <n v="6"/>
    <n v="1966"/>
    <d v="1910-10-18T00:00:00"/>
    <n v="49.18"/>
    <n v="14.63"/>
    <x v="12"/>
    <n v="20"/>
    <n v="11"/>
    <n v="1967"/>
    <d v="1926-03-21T00:00:00"/>
    <n v="49.18"/>
    <n v="14.7"/>
    <s v="Czech Republic"/>
    <s v="DH"/>
    <s v="Dead"/>
    <n v="533"/>
    <n v="5"/>
    <n v="91"/>
  </r>
  <r>
    <s v="CZP-E176809"/>
    <n v="20"/>
    <n v="6"/>
    <n v="1966"/>
    <d v="1925-10-18T00:00:00"/>
    <n v="49.67"/>
    <n v="14.57"/>
    <x v="12"/>
    <n v="14"/>
    <n v="2"/>
    <n v="1968"/>
    <d v="1919-06-22T00:00:00"/>
    <n v="49.58"/>
    <n v="14.55"/>
    <s v="Czech Republic"/>
    <s v="HH"/>
    <s v="Dead"/>
    <n v="604"/>
    <n v="10"/>
    <n v="188"/>
  </r>
  <r>
    <s v="DER-E65199"/>
    <n v="31"/>
    <n v="5"/>
    <n v="1966"/>
    <d v="1936-09-16T00:00:00"/>
    <n v="48.33"/>
    <n v="16.18"/>
    <x v="17"/>
    <n v="22"/>
    <n v="9"/>
    <n v="1966"/>
    <d v="1928-01-18T00:00:00"/>
    <n v="48.32"/>
    <n v="16.13"/>
    <s v="Austria"/>
    <s v="DH"/>
    <s v="Dead"/>
    <n v="114"/>
    <n v="5"/>
    <n v="244"/>
  </r>
  <r>
    <s v="DER-E66085"/>
    <n v="12"/>
    <n v="5"/>
    <n v="1966"/>
    <d v="1917-09-17T00:00:00"/>
    <n v="49.57"/>
    <n v="7.45"/>
    <x v="5"/>
    <n v="16"/>
    <n v="2"/>
    <n v="1967"/>
    <d v="1921-06-20T00:00:00"/>
    <n v="49.55"/>
    <n v="7.45"/>
    <s v="Germany"/>
    <s v="DH"/>
    <s v="Dead"/>
    <n v="280"/>
    <n v="2"/>
    <n v="181"/>
  </r>
  <r>
    <s v="GBT-3087459"/>
    <n v="15"/>
    <n v="5"/>
    <n v="1966"/>
    <d v="1920-09-16T00:00:00"/>
    <n v="51.8"/>
    <n v="0.2"/>
    <x v="4"/>
    <n v="3"/>
    <n v="12"/>
    <n v="1967"/>
    <d v="1909-04-19T00:00:00"/>
    <n v="51.8"/>
    <n v="0.2"/>
    <s v="UK"/>
    <s v="DH"/>
    <s v="Dead"/>
    <n v="567"/>
    <n v="0"/>
    <n v="0"/>
  </r>
  <r>
    <s v="GBT-3096113"/>
    <n v="23"/>
    <n v="5"/>
    <n v="1966"/>
    <d v="1928-09-16T00:00:00"/>
    <n v="53.47"/>
    <n v="0.15"/>
    <x v="4"/>
    <n v="19"/>
    <n v="11"/>
    <n v="1966"/>
    <d v="1925-03-19T00:00:00"/>
    <n v="53.43"/>
    <n v="0.13"/>
    <s v="UK"/>
    <s v="DH"/>
    <s v="Dead"/>
    <n v="180"/>
    <n v="4"/>
    <n v="197"/>
  </r>
  <r>
    <s v="GBT-AT87932"/>
    <n v="11"/>
    <n v="5"/>
    <n v="1966"/>
    <d v="1916-09-16T00:00:00"/>
    <n v="51.1"/>
    <n v="-1.7000000000000002"/>
    <x v="4"/>
    <n v="9"/>
    <n v="6"/>
    <n v="1966"/>
    <d v="1914-10-18T00:00:00"/>
    <n v="51.1"/>
    <n v="-1.7000000000000002"/>
    <s v="UK"/>
    <s v="UU"/>
    <s v="Dead"/>
    <n v="29"/>
    <n v="0"/>
    <n v="0"/>
  </r>
  <r>
    <s v="GBT-EC43572"/>
    <n v="10"/>
    <n v="5"/>
    <n v="1966"/>
    <d v="1915-09-17T00:00:00"/>
    <n v="51.8"/>
    <n v="-0.67"/>
    <x v="4"/>
    <n v="26"/>
    <n v="5"/>
    <n v="1966"/>
    <d v="1931-09-17T00:00:00"/>
    <n v="51.8"/>
    <n v="-0.67"/>
    <s v="UK"/>
    <s v="UU"/>
    <s v="Dead"/>
    <n v="16"/>
    <n v="0"/>
    <n v="0"/>
  </r>
  <r>
    <s v="GBT-EC43574"/>
    <n v="17"/>
    <n v="5"/>
    <n v="1966"/>
    <d v="1922-09-17T00:00:00"/>
    <n v="51.78"/>
    <n v="-0.67"/>
    <x v="4"/>
    <n v="28"/>
    <n v="11"/>
    <n v="1968"/>
    <d v="1934-03-22T00:00:00"/>
    <n v="51.8"/>
    <n v="-0.7"/>
    <s v="UK"/>
    <s v="AH"/>
    <s v="Dead"/>
    <n v="926"/>
    <n v="3"/>
    <n v="309"/>
  </r>
  <r>
    <s v="GBT-EC43578"/>
    <n v="17"/>
    <n v="5"/>
    <n v="1966"/>
    <d v="1922-09-17T00:00:00"/>
    <n v="51.78"/>
    <n v="-0.67"/>
    <x v="4"/>
    <n v="24"/>
    <n v="2"/>
    <n v="1971"/>
    <d v="1929-06-24T00:00:00"/>
    <n v="51.8"/>
    <n v="-0.7"/>
    <s v="UK"/>
    <s v="UU"/>
    <s v="Dead"/>
    <n v="1744"/>
    <n v="3"/>
    <n v="309"/>
  </r>
  <r>
    <s v="GBT-EC71774"/>
    <n v="22"/>
    <n v="5"/>
    <n v="1966"/>
    <d v="1927-09-17T00:00:00"/>
    <n v="52.2"/>
    <n v="-2.2999999999999998"/>
    <x v="4"/>
    <n v="1"/>
    <n v="10"/>
    <n v="1967"/>
    <d v="1907-02-18T00:00:00"/>
    <n v="52.4"/>
    <n v="-1.9"/>
    <s v="UK"/>
    <s v="RH"/>
    <s v="Alive"/>
    <n v="497"/>
    <n v="36"/>
    <n v="51"/>
  </r>
  <r>
    <s v="GBT-EC71805"/>
    <n v="1"/>
    <n v="6"/>
    <n v="1966"/>
    <d v="1906-10-18T00:00:00"/>
    <n v="52.75"/>
    <n v="-4.8"/>
    <x v="4"/>
    <n v="1"/>
    <n v="6"/>
    <n v="1972"/>
    <d v="1906-10-24T00:00:00"/>
    <n v="52.8"/>
    <n v="-4.8"/>
    <s v="UK"/>
    <s v="UU"/>
    <s v="Dead"/>
    <n v="2192"/>
    <n v="6"/>
    <n v="0"/>
  </r>
  <r>
    <s v="GBT-EC93351"/>
    <n v="8"/>
    <n v="5"/>
    <n v="1966"/>
    <d v="1913-09-17T00:00:00"/>
    <n v="53.67"/>
    <n v="0.02"/>
    <x v="4"/>
    <n v="23"/>
    <n v="6"/>
    <n v="1966"/>
    <d v="1928-10-17T00:00:00"/>
    <n v="53.67"/>
    <n v="0.02"/>
    <s v="UK"/>
    <s v="DH"/>
    <s v="Dead"/>
    <n v="46"/>
    <n v="0"/>
    <n v="0"/>
  </r>
  <r>
    <s v="NOA-3183"/>
    <n v="29"/>
    <n v="5"/>
    <n v="1966"/>
    <d v="1934-09-17T00:00:00"/>
    <n v="61.93"/>
    <n v="6.88"/>
    <x v="7"/>
    <n v="17"/>
    <n v="6"/>
    <n v="1966"/>
    <d v="1922-10-18T00:00:00"/>
    <n v="61.93"/>
    <n v="6.88"/>
    <s v="Norway"/>
    <s v="AH"/>
    <s v="Dead"/>
    <n v="19"/>
    <n v="0"/>
    <n v="0"/>
  </r>
  <r>
    <s v="NOO-061311"/>
    <n v="1"/>
    <n v="7"/>
    <n v="1966"/>
    <d v="1906-11-17T00:00:00"/>
    <n v="69.150000000000006"/>
    <n v="17.420000000000002"/>
    <x v="7"/>
    <n v="25"/>
    <n v="10"/>
    <n v="1966"/>
    <d v="1931-02-17T00:00:00"/>
    <n v="68.97"/>
    <n v="16.579999999999998"/>
    <s v="Norway"/>
    <s v="DH"/>
    <s v="Dead"/>
    <n v="116"/>
    <n v="39"/>
    <n v="239"/>
  </r>
  <r>
    <s v="SFH-B041063"/>
    <n v="7"/>
    <n v="6"/>
    <n v="1966"/>
    <d v="1912-10-17T00:00:00"/>
    <n v="65"/>
    <n v="25.3"/>
    <x v="1"/>
    <n v="7"/>
    <n v="10"/>
    <n v="1966"/>
    <d v="1913-02-16T00:00:00"/>
    <n v="65"/>
    <n v="25.3"/>
    <s v="Finland"/>
    <s v="DH"/>
    <s v="Dead"/>
    <n v="122"/>
    <n v="0"/>
    <n v="0"/>
  </r>
  <r>
    <s v="SFH-B041069"/>
    <n v="8"/>
    <n v="6"/>
    <n v="1966"/>
    <d v="1913-10-18T00:00:00"/>
    <n v="65.099999999999994"/>
    <n v="25.9"/>
    <x v="1"/>
    <n v="1"/>
    <n v="12"/>
    <n v="1968"/>
    <d v="1907-04-21T00:00:00"/>
    <n v="65.099999999999994"/>
    <n v="25.9"/>
    <s v="Finland"/>
    <s v="UU"/>
    <s v="Dead"/>
    <n v="907"/>
    <n v="0"/>
    <n v="0"/>
  </r>
  <r>
    <s v="SFH-B041082"/>
    <n v="21"/>
    <n v="6"/>
    <n v="1966"/>
    <d v="1926-10-18T00:00:00"/>
    <n v="65.099999999999994"/>
    <n v="25.7"/>
    <x v="1"/>
    <n v="25"/>
    <n v="7"/>
    <n v="1966"/>
    <d v="1930-11-17T00:00:00"/>
    <n v="65.099999999999994"/>
    <n v="25.7"/>
    <s v="Finland"/>
    <s v="HH"/>
    <s v="Dead"/>
    <n v="34"/>
    <n v="0"/>
    <n v="0"/>
  </r>
  <r>
    <s v="SFH-B041083"/>
    <n v="21"/>
    <n v="6"/>
    <n v="1966"/>
    <d v="1926-10-18T00:00:00"/>
    <n v="65.099999999999994"/>
    <n v="25.7"/>
    <x v="1"/>
    <n v="25"/>
    <n v="7"/>
    <n v="1966"/>
    <d v="1930-11-17T00:00:00"/>
    <n v="65.099999999999994"/>
    <n v="25.7"/>
    <s v="Finland"/>
    <s v="HH"/>
    <s v="Dead"/>
    <n v="34"/>
    <n v="0"/>
    <n v="0"/>
  </r>
  <r>
    <s v="SFH-B041086"/>
    <n v="21"/>
    <n v="6"/>
    <n v="1966"/>
    <d v="1926-10-18T00:00:00"/>
    <n v="65.099999999999994"/>
    <n v="25.7"/>
    <x v="1"/>
    <n v="25"/>
    <n v="7"/>
    <n v="1966"/>
    <d v="1930-11-17T00:00:00"/>
    <n v="65.099999999999994"/>
    <n v="25.7"/>
    <s v="Finland"/>
    <s v="HH"/>
    <s v="Dead"/>
    <n v="34"/>
    <n v="0"/>
    <n v="0"/>
  </r>
  <r>
    <s v="SFH-B062011"/>
    <n v="9"/>
    <n v="6"/>
    <n v="1966"/>
    <d v="1914-10-18T00:00:00"/>
    <n v="61.5"/>
    <n v="24.4"/>
    <x v="1"/>
    <n v="11"/>
    <n v="8"/>
    <n v="1967"/>
    <d v="1916-12-18T00:00:00"/>
    <n v="61.5"/>
    <n v="24.4"/>
    <s v="Finland"/>
    <s v="DH"/>
    <s v="Dead"/>
    <n v="428"/>
    <n v="0"/>
    <n v="0"/>
  </r>
  <r>
    <s v="SFH-B064203"/>
    <n v="4"/>
    <n v="6"/>
    <n v="1966"/>
    <d v="1909-10-18T00:00:00"/>
    <n v="65"/>
    <n v="25.5"/>
    <x v="1"/>
    <n v="15"/>
    <n v="7"/>
    <n v="1966"/>
    <d v="1920-11-16T00:00:00"/>
    <n v="65"/>
    <n v="25.5"/>
    <s v="Finland"/>
    <s v="UU"/>
    <s v="Dead"/>
    <n v="41"/>
    <n v="0"/>
    <n v="0"/>
  </r>
  <r>
    <s v="SFH-C034082"/>
    <n v="18"/>
    <n v="6"/>
    <n v="1966"/>
    <d v="1923-10-18T00:00:00"/>
    <n v="60.3"/>
    <n v="24.9"/>
    <x v="1"/>
    <n v="26"/>
    <n v="6"/>
    <n v="1967"/>
    <d v="1931-10-19T00:00:00"/>
    <n v="60.3"/>
    <n v="24.9"/>
    <s v="Finland"/>
    <s v="UU"/>
    <s v="Dead"/>
    <n v="373"/>
    <n v="0"/>
    <n v="0"/>
  </r>
  <r>
    <s v="SFH-C128930"/>
    <n v="4"/>
    <n v="6"/>
    <n v="1966"/>
    <d v="1909-10-18T00:00:00"/>
    <n v="61.5"/>
    <n v="21.7"/>
    <x v="1"/>
    <n v="15"/>
    <n v="7"/>
    <n v="1967"/>
    <d v="1920-11-17T00:00:00"/>
    <n v="61.5"/>
    <n v="21.7"/>
    <s v="Finland"/>
    <s v="RH"/>
    <s v="Alive"/>
    <n v="406"/>
    <n v="0"/>
    <n v="0"/>
  </r>
  <r>
    <s v="SFH-C163751"/>
    <n v="3"/>
    <n v="6"/>
    <n v="1966"/>
    <d v="1908-10-17T00:00:00"/>
    <n v="63.2"/>
    <n v="24.4"/>
    <x v="1"/>
    <n v="12"/>
    <n v="8"/>
    <n v="1966"/>
    <d v="1917-12-18T00:00:00"/>
    <n v="63.17"/>
    <n v="24.33"/>
    <s v="Finland"/>
    <s v="DH"/>
    <s v="Dead"/>
    <n v="70"/>
    <n v="5"/>
    <n v="223"/>
  </r>
  <r>
    <s v="SFH-C163755"/>
    <n v="3"/>
    <n v="6"/>
    <n v="1966"/>
    <d v="1908-10-17T00:00:00"/>
    <n v="63.2"/>
    <n v="24.4"/>
    <x v="1"/>
    <n v="20"/>
    <n v="9"/>
    <n v="1966"/>
    <d v="1926-01-18T00:00:00"/>
    <n v="63.17"/>
    <n v="24.33"/>
    <s v="Finland"/>
    <s v="DH"/>
    <s v="Dead"/>
    <n v="109"/>
    <n v="5"/>
    <n v="223"/>
  </r>
  <r>
    <s v="SFH-C164736"/>
    <n v="7"/>
    <n v="6"/>
    <n v="1966"/>
    <d v="1912-10-17T00:00:00"/>
    <n v="65.099999999999994"/>
    <n v="25.5"/>
    <x v="1"/>
    <n v="30"/>
    <n v="3"/>
    <n v="1968"/>
    <d v="1935-07-20T00:00:00"/>
    <n v="65.099999999999994"/>
    <n v="25.4"/>
    <s v="Finland"/>
    <s v="DH"/>
    <s v="Dead"/>
    <n v="662"/>
    <n v="5"/>
    <n v="270"/>
  </r>
  <r>
    <s v="SFH-C164745"/>
    <n v="8"/>
    <n v="6"/>
    <n v="1966"/>
    <d v="1913-10-18T00:00:00"/>
    <n v="65"/>
    <n v="25.5"/>
    <x v="1"/>
    <n v="23"/>
    <n v="4"/>
    <n v="1967"/>
    <d v="1928-08-18T00:00:00"/>
    <n v="65.3"/>
    <n v="25.4"/>
    <s v="Finland"/>
    <s v="DH"/>
    <s v="Dead"/>
    <n v="319"/>
    <n v="34"/>
    <n v="353"/>
  </r>
  <r>
    <s v="SFH-C164786"/>
    <n v="15"/>
    <n v="6"/>
    <n v="1966"/>
    <d v="1920-10-17T00:00:00"/>
    <n v="64.8"/>
    <n v="25.3"/>
    <x v="1"/>
    <n v="2"/>
    <n v="5"/>
    <n v="1968"/>
    <d v="1907-09-19T00:00:00"/>
    <n v="64.8"/>
    <n v="25.2"/>
    <s v="Finland"/>
    <s v="DH"/>
    <s v="Dead"/>
    <n v="687"/>
    <n v="5"/>
    <n v="270"/>
  </r>
  <r>
    <s v="SFH-C169287"/>
    <n v="11"/>
    <n v="6"/>
    <n v="1966"/>
    <d v="1916-10-17T00:00:00"/>
    <n v="62.1"/>
    <n v="22"/>
    <x v="1"/>
    <n v="16"/>
    <n v="4"/>
    <n v="1967"/>
    <d v="1921-08-19T00:00:00"/>
    <n v="62.1"/>
    <n v="22"/>
    <s v="Finland"/>
    <s v="DH"/>
    <s v="Dead"/>
    <n v="309"/>
    <n v="0"/>
    <n v="0"/>
  </r>
  <r>
    <s v="SFH-C172389"/>
    <n v="14"/>
    <n v="6"/>
    <n v="1966"/>
    <d v="1919-10-18T00:00:00"/>
    <n v="61.5"/>
    <n v="24.7"/>
    <x v="1"/>
    <n v="6"/>
    <n v="8"/>
    <n v="1966"/>
    <d v="1911-12-18T00:00:00"/>
    <n v="61.5"/>
    <n v="24.7"/>
    <s v="Finland"/>
    <s v="UU"/>
    <s v="Dead"/>
    <n v="53"/>
    <n v="0"/>
    <n v="0"/>
  </r>
  <r>
    <s v="SFH-C172393"/>
    <n v="14"/>
    <n v="6"/>
    <n v="1966"/>
    <d v="1919-10-18T00:00:00"/>
    <n v="61.5"/>
    <n v="24.7"/>
    <x v="1"/>
    <n v="10"/>
    <n v="8"/>
    <n v="1966"/>
    <d v="1915-12-18T00:00:00"/>
    <n v="61.5"/>
    <n v="24.7"/>
    <s v="Finland"/>
    <s v="UU"/>
    <s v="Dead"/>
    <n v="57"/>
    <n v="0"/>
    <n v="0"/>
  </r>
  <r>
    <s v="SFH-C172429"/>
    <n v="30"/>
    <n v="5"/>
    <n v="1966"/>
    <d v="1935-09-17T00:00:00"/>
    <n v="61.5"/>
    <n v="25.2"/>
    <x v="1"/>
    <n v="13"/>
    <n v="11"/>
    <n v="1966"/>
    <d v="1919-03-20T00:00:00"/>
    <n v="61.5"/>
    <n v="25.17"/>
    <s v="Finland"/>
    <s v="DH"/>
    <s v="Dead"/>
    <n v="167"/>
    <n v="2"/>
    <n v="270"/>
  </r>
  <r>
    <s v="SFH-C172905"/>
    <n v="22"/>
    <n v="6"/>
    <n v="1966"/>
    <d v="1927-10-18T00:00:00"/>
    <n v="61.5"/>
    <n v="23.7"/>
    <x v="1"/>
    <n v="22"/>
    <n v="5"/>
    <n v="1968"/>
    <d v="1927-09-19T00:00:00"/>
    <n v="61.4"/>
    <n v="23.6"/>
    <s v="Finland"/>
    <s v="UU"/>
    <s v="Dead"/>
    <n v="700"/>
    <n v="13"/>
    <n v="206"/>
  </r>
  <r>
    <s v="SFH-C180554"/>
    <n v="30"/>
    <n v="5"/>
    <n v="1966"/>
    <d v="1935-09-17T00:00:00"/>
    <n v="62.9"/>
    <n v="23"/>
    <x v="1"/>
    <n v="15"/>
    <n v="1"/>
    <n v="1968"/>
    <d v="1920-05-21T00:00:00"/>
    <n v="62.9"/>
    <n v="23"/>
    <s v="Finland"/>
    <s v="AH"/>
    <s v="Dead"/>
    <n v="595"/>
    <n v="0"/>
    <n v="0"/>
  </r>
  <r>
    <s v="SFH-C181453"/>
    <n v="30"/>
    <n v="6"/>
    <n v="1966"/>
    <d v="1935-10-18T00:00:00"/>
    <n v="64.400000000000006"/>
    <n v="26.4"/>
    <x v="1"/>
    <n v="26"/>
    <n v="2"/>
    <n v="1967"/>
    <d v="1931-06-21T00:00:00"/>
    <n v="64.400000000000006"/>
    <n v="26.4"/>
    <s v="Finland"/>
    <s v="DH"/>
    <s v="Dead"/>
    <n v="241"/>
    <n v="0"/>
    <n v="0"/>
  </r>
  <r>
    <s v="SFH-C181454"/>
    <n v="30"/>
    <n v="6"/>
    <n v="1966"/>
    <d v="1935-10-18T00:00:00"/>
    <n v="64.400000000000006"/>
    <n v="26.4"/>
    <x v="1"/>
    <n v="25"/>
    <n v="8"/>
    <n v="1966"/>
    <d v="1930-12-18T00:00:00"/>
    <n v="64.400000000000006"/>
    <n v="26.4"/>
    <s v="Finland"/>
    <s v="DH"/>
    <s v="Dead"/>
    <n v="56"/>
    <n v="0"/>
    <n v="0"/>
  </r>
  <r>
    <s v="SFH-C181516"/>
    <n v="9"/>
    <n v="6"/>
    <n v="1966"/>
    <d v="1914-10-18T00:00:00"/>
    <n v="64.8"/>
    <n v="25.4"/>
    <x v="1"/>
    <n v="28"/>
    <n v="7"/>
    <n v="1966"/>
    <d v="1933-11-17T00:00:00"/>
    <n v="64.8"/>
    <n v="25.4"/>
    <s v="Finland"/>
    <s v="AH"/>
    <s v="Dead"/>
    <n v="49"/>
    <n v="0"/>
    <n v="0"/>
  </r>
  <r>
    <s v="SFH-C182801"/>
    <n v="7"/>
    <n v="6"/>
    <n v="1966"/>
    <d v="1912-10-17T00:00:00"/>
    <n v="65"/>
    <n v="25.3"/>
    <x v="1"/>
    <n v="15"/>
    <n v="3"/>
    <n v="1970"/>
    <d v="1920-07-21T00:00:00"/>
    <n v="65"/>
    <n v="25.3"/>
    <s v="Finland"/>
    <s v="DH"/>
    <s v="Dead"/>
    <n v="1377"/>
    <n v="0"/>
    <n v="0"/>
  </r>
  <r>
    <s v="SFH-C190890"/>
    <n v="22"/>
    <n v="6"/>
    <n v="1966"/>
    <d v="1927-10-18T00:00:00"/>
    <n v="62.3"/>
    <n v="24.7"/>
    <x v="1"/>
    <n v="2"/>
    <n v="4"/>
    <n v="1967"/>
    <d v="1907-08-19T00:00:00"/>
    <n v="62.5"/>
    <n v="23.7"/>
    <s v="Finland"/>
    <s v="DH"/>
    <s v="Dead"/>
    <n v="284"/>
    <n v="57"/>
    <n v="294"/>
  </r>
  <r>
    <s v="SFH-C196183"/>
    <n v="17"/>
    <n v="6"/>
    <n v="1966"/>
    <d v="1922-10-18T00:00:00"/>
    <n v="62.3"/>
    <n v="21.4"/>
    <x v="1"/>
    <n v="15"/>
    <n v="11"/>
    <n v="1968"/>
    <d v="1921-03-21T00:00:00"/>
    <n v="62.5"/>
    <n v="21.3"/>
    <s v="Finland"/>
    <s v="UU"/>
    <s v="Dead"/>
    <n v="882"/>
    <n v="23"/>
    <n v="347"/>
  </r>
  <r>
    <s v="SVS-7006167"/>
    <n v="27"/>
    <n v="6"/>
    <n v="1966"/>
    <d v="1932-10-17T00:00:00"/>
    <n v="59.12"/>
    <n v="11.83"/>
    <x v="9"/>
    <n v="15"/>
    <n v="9"/>
    <n v="1967"/>
    <d v="1921-01-18T00:00:00"/>
    <n v="59.12"/>
    <n v="11.83"/>
    <s v="Sweden"/>
    <s v="AH"/>
    <s v="Dead"/>
    <n v="445"/>
    <n v="0"/>
    <n v="0"/>
  </r>
  <r>
    <s v="SVS-7006169"/>
    <n v="27"/>
    <n v="6"/>
    <n v="1966"/>
    <d v="1932-10-17T00:00:00"/>
    <n v="59.12"/>
    <n v="11.83"/>
    <x v="9"/>
    <n v="15"/>
    <n v="8"/>
    <n v="1967"/>
    <d v="1920-12-18T00:00:00"/>
    <n v="59.12"/>
    <n v="11.83"/>
    <s v="Sweden"/>
    <s v="AH"/>
    <s v="Dead"/>
    <n v="414"/>
    <n v="0"/>
    <n v="0"/>
  </r>
  <r>
    <s v="SVS-7012574"/>
    <n v="26"/>
    <n v="6"/>
    <n v="1966"/>
    <d v="1931-10-18T00:00:00"/>
    <n v="57.48"/>
    <n v="18.38"/>
    <x v="9"/>
    <n v="22"/>
    <n v="3"/>
    <n v="1967"/>
    <d v="1927-07-19T00:00:00"/>
    <n v="57.48"/>
    <n v="18.38"/>
    <s v="Sweden"/>
    <s v="UU"/>
    <s v="Dead"/>
    <n v="269"/>
    <n v="0"/>
    <n v="0"/>
  </r>
  <r>
    <s v="SVS-7030144"/>
    <n v="8"/>
    <n v="6"/>
    <n v="1966"/>
    <d v="1913-10-18T00:00:00"/>
    <n v="57.95"/>
    <n v="12.1"/>
    <x v="9"/>
    <n v="24"/>
    <n v="7"/>
    <n v="1966"/>
    <d v="1929-11-17T00:00:00"/>
    <n v="57.95"/>
    <n v="12.1"/>
    <s v="Sweden"/>
    <s v="AH"/>
    <s v="Dead"/>
    <n v="46"/>
    <n v="0"/>
    <n v="0"/>
  </r>
  <r>
    <s v="SVS-7030145"/>
    <n v="8"/>
    <n v="6"/>
    <n v="1966"/>
    <d v="1913-10-18T00:00:00"/>
    <n v="57.95"/>
    <n v="12.1"/>
    <x v="9"/>
    <n v="25"/>
    <n v="7"/>
    <n v="1967"/>
    <d v="1930-11-18T00:00:00"/>
    <n v="57.95"/>
    <n v="12.1"/>
    <s v="Sweden"/>
    <s v="DH"/>
    <s v="Dead"/>
    <n v="412"/>
    <n v="0"/>
    <n v="0"/>
  </r>
  <r>
    <s v="SVS-7037627"/>
    <n v="25"/>
    <n v="5"/>
    <n v="1966"/>
    <d v="1930-09-17T00:00:00"/>
    <n v="58.32"/>
    <n v="14.68"/>
    <x v="9"/>
    <n v="13"/>
    <n v="5"/>
    <n v="1967"/>
    <d v="1918-09-18T00:00:00"/>
    <n v="58.28"/>
    <n v="14.7"/>
    <s v="Sweden"/>
    <s v="DH"/>
    <s v="Dead"/>
    <n v="353"/>
    <n v="4"/>
    <n v="166"/>
  </r>
  <r>
    <s v="SVS-7039558"/>
    <n v="31"/>
    <n v="5"/>
    <n v="1966"/>
    <d v="1936-09-16T00:00:00"/>
    <n v="55.52"/>
    <n v="13.08"/>
    <x v="9"/>
    <n v="15"/>
    <n v="5"/>
    <n v="1968"/>
    <d v="1920-09-18T00:00:00"/>
    <n v="55.45"/>
    <n v="13.38"/>
    <s v="Sweden"/>
    <s v="DH"/>
    <s v="Dead"/>
    <n v="715"/>
    <n v="21"/>
    <n v="112"/>
  </r>
  <r>
    <s v="SVS-7039563"/>
    <n v="31"/>
    <n v="5"/>
    <n v="1966"/>
    <d v="1936-09-16T00:00:00"/>
    <n v="55.52"/>
    <n v="13.07"/>
    <x v="9"/>
    <n v="4"/>
    <n v="3"/>
    <n v="1968"/>
    <d v="1909-07-20T00:00:00"/>
    <n v="55.55"/>
    <n v="13.08"/>
    <s v="Sweden"/>
    <s v="UU"/>
    <s v="Dead"/>
    <n v="643"/>
    <n v="4"/>
    <n v="16"/>
  </r>
  <r>
    <s v="DER-E66175"/>
    <n v="21"/>
    <n v="6"/>
    <n v="1967"/>
    <d v="1926-10-19T00:00:00"/>
    <n v="47.27"/>
    <n v="11.2"/>
    <x v="17"/>
    <n v="22"/>
    <n v="10"/>
    <n v="1967"/>
    <d v="1928-02-18T00:00:00"/>
    <n v="47.27"/>
    <n v="11.2"/>
    <s v="Austria"/>
    <s v="DH"/>
    <s v="Dead"/>
    <n v="123"/>
    <n v="0"/>
    <n v="0"/>
  </r>
  <r>
    <s v="DKC-505536"/>
    <n v="8"/>
    <n v="7"/>
    <n v="1967"/>
    <d v="1913-11-18T00:00:00"/>
    <n v="57.08"/>
    <n v="9.93"/>
    <x v="3"/>
    <n v="10"/>
    <n v="3"/>
    <n v="1968"/>
    <d v="1915-07-20T00:00:00"/>
    <n v="57.08"/>
    <n v="9.93"/>
    <s v="Denmark"/>
    <s v="RH"/>
    <s v="Alive"/>
    <n v="246"/>
    <n v="0"/>
    <n v="0"/>
  </r>
  <r>
    <s v="GBT-2043078"/>
    <n v="1"/>
    <n v="6"/>
    <n v="1967"/>
    <d v="1906-10-19T00:00:00"/>
    <n v="53.4"/>
    <n v="-2.2000000000000002"/>
    <x v="4"/>
    <n v="24"/>
    <n v="7"/>
    <n v="1968"/>
    <d v="1929-11-19T00:00:00"/>
    <n v="53.4"/>
    <n v="-2.2000000000000002"/>
    <s v="UK"/>
    <s v="DH"/>
    <s v="Dead"/>
    <n v="419"/>
    <n v="0"/>
    <n v="0"/>
  </r>
  <r>
    <s v="GBT-3031754"/>
    <n v="6"/>
    <n v="5"/>
    <n v="1967"/>
    <d v="1911-09-18T00:00:00"/>
    <n v="53.8"/>
    <n v="-1.4"/>
    <x v="4"/>
    <n v="25"/>
    <n v="11"/>
    <n v="1976"/>
    <d v="1931-03-30T00:00:00"/>
    <n v="53.8"/>
    <n v="-1.4"/>
    <s v="UK"/>
    <s v="DH"/>
    <s v="Dead"/>
    <n v="3491"/>
    <n v="0"/>
    <n v="0"/>
  </r>
  <r>
    <s v="GBT-ED00302"/>
    <n v="19"/>
    <n v="5"/>
    <n v="1967"/>
    <d v="1924-09-17T00:00:00"/>
    <n v="53.18"/>
    <n v="-0.72"/>
    <x v="4"/>
    <n v="19"/>
    <n v="7"/>
    <n v="1968"/>
    <d v="1924-11-18T00:00:00"/>
    <n v="53.5"/>
    <n v="-0.7"/>
    <s v="UK"/>
    <s v="DH"/>
    <s v="Dead"/>
    <n v="427"/>
    <n v="36"/>
    <n v="2"/>
  </r>
  <r>
    <s v="GBT-ED00304"/>
    <n v="19"/>
    <n v="5"/>
    <n v="1967"/>
    <d v="1924-09-17T00:00:00"/>
    <n v="53.18"/>
    <n v="-0.72"/>
    <x v="4"/>
    <n v="3"/>
    <n v="7"/>
    <n v="1967"/>
    <d v="1908-11-17T00:00:00"/>
    <n v="53.2"/>
    <n v="-0.7"/>
    <s v="UK"/>
    <s v="UU"/>
    <s v="Dead"/>
    <n v="45"/>
    <n v="3"/>
    <n v="31"/>
  </r>
  <r>
    <s v="GBT-ED29964"/>
    <n v="14"/>
    <n v="5"/>
    <n v="1967"/>
    <d v="1919-09-18T00:00:00"/>
    <n v="52.1"/>
    <n v="-1.3"/>
    <x v="4"/>
    <n v="22"/>
    <n v="9"/>
    <n v="1970"/>
    <d v="1928-01-22T00:00:00"/>
    <n v="52.1"/>
    <n v="-1.3"/>
    <s v="UK"/>
    <s v="UU"/>
    <s v="Dead"/>
    <n v="1227"/>
    <n v="0"/>
    <n v="0"/>
  </r>
  <r>
    <s v="NLA-3079464"/>
    <n v="2"/>
    <n v="5"/>
    <n v="1967"/>
    <d v="1907-09-18T00:00:00"/>
    <n v="52.1"/>
    <n v="6.05"/>
    <x v="16"/>
    <n v="21"/>
    <n v="9"/>
    <n v="1968"/>
    <d v="1927-01-20T00:00:00"/>
    <n v="52.1"/>
    <n v="6.1"/>
    <s v="Netherlands"/>
    <s v="DH"/>
    <s v="Dead"/>
    <n v="508"/>
    <n v="3"/>
    <n v="91"/>
  </r>
  <r>
    <s v="NLA-3079465"/>
    <n v="2"/>
    <n v="5"/>
    <n v="1967"/>
    <d v="1907-09-18T00:00:00"/>
    <n v="52.1"/>
    <n v="6.05"/>
    <x v="16"/>
    <n v="9"/>
    <n v="9"/>
    <n v="1967"/>
    <d v="1915-01-19T00:00:00"/>
    <n v="52.1"/>
    <n v="6.1"/>
    <s v="Netherlands"/>
    <s v="DH"/>
    <s v="Dead"/>
    <n v="130"/>
    <n v="3"/>
    <n v="91"/>
  </r>
  <r>
    <s v="NOA-51121"/>
    <n v="22"/>
    <n v="6"/>
    <n v="1967"/>
    <d v="1927-10-19T00:00:00"/>
    <n v="59.87"/>
    <n v="10.43"/>
    <x v="7"/>
    <n v="25"/>
    <n v="7"/>
    <n v="1967"/>
    <d v="1930-11-18T00:00:00"/>
    <n v="59.87"/>
    <n v="10.43"/>
    <s v="Norway"/>
    <s v="UU"/>
    <s v="Dead"/>
    <n v="33"/>
    <n v="0"/>
    <n v="0"/>
  </r>
  <r>
    <s v="PLG-E1049807"/>
    <n v="28"/>
    <n v="6"/>
    <n v="1967"/>
    <d v="1933-10-19T00:00:00"/>
    <n v="54.37"/>
    <n v="18.63"/>
    <x v="11"/>
    <n v="28"/>
    <n v="7"/>
    <n v="1967"/>
    <d v="1933-11-18T00:00:00"/>
    <n v="54.4"/>
    <n v="18.57"/>
    <s v="Poland"/>
    <s v="UU"/>
    <s v="Dead"/>
    <n v="30"/>
    <n v="6"/>
    <n v="311"/>
  </r>
  <r>
    <s v="SFH-C163775"/>
    <n v="10"/>
    <n v="6"/>
    <n v="1967"/>
    <d v="1915-10-19T00:00:00"/>
    <n v="63.2"/>
    <n v="23.8"/>
    <x v="1"/>
    <n v="5"/>
    <n v="12"/>
    <n v="1968"/>
    <d v="1911-04-21T00:00:00"/>
    <n v="63.1"/>
    <n v="23.5"/>
    <s v="Finland"/>
    <s v="DH"/>
    <s v="Dead"/>
    <n v="544"/>
    <n v="19"/>
    <n v="234"/>
  </r>
  <r>
    <s v="SFH-C190925"/>
    <n v="3"/>
    <n v="7"/>
    <n v="1967"/>
    <d v="1908-11-17T00:00:00"/>
    <n v="61.2"/>
    <n v="22"/>
    <x v="1"/>
    <n v="14"/>
    <n v="5"/>
    <n v="1969"/>
    <d v="1919-09-20T00:00:00"/>
    <n v="61.2"/>
    <n v="22.7"/>
    <s v="Finland"/>
    <s v="DH"/>
    <s v="Dead"/>
    <n v="681"/>
    <n v="38"/>
    <n v="91"/>
  </r>
  <r>
    <s v="SFH-S000302"/>
    <n v="27"/>
    <n v="6"/>
    <n v="1967"/>
    <d v="1932-10-18T00:00:00"/>
    <n v="65"/>
    <n v="25.4"/>
    <x v="1"/>
    <n v="7"/>
    <n v="8"/>
    <n v="1968"/>
    <d v="1912-12-19T00:00:00"/>
    <n v="65.2"/>
    <n v="25.4"/>
    <s v="Finland"/>
    <s v="UU"/>
    <s v="Dead"/>
    <n v="407"/>
    <n v="23"/>
    <n v="0"/>
  </r>
  <r>
    <s v="SFH-S001651"/>
    <n v="18"/>
    <n v="6"/>
    <n v="1967"/>
    <d v="1923-10-19T00:00:00"/>
    <n v="62.3"/>
    <n v="21.6"/>
    <x v="1"/>
    <n v="20"/>
    <n v="4"/>
    <n v="1968"/>
    <d v="1925-08-20T00:00:00"/>
    <n v="62.3"/>
    <n v="21.3"/>
    <s v="Finland"/>
    <s v="UU"/>
    <s v="Dead"/>
    <n v="307"/>
    <n v="16"/>
    <n v="270"/>
  </r>
  <r>
    <s v="SFH-S003101"/>
    <n v="3"/>
    <n v="7"/>
    <n v="1967"/>
    <d v="1908-11-17T00:00:00"/>
    <n v="61.8"/>
    <n v="23.7"/>
    <x v="1"/>
    <n v="29"/>
    <n v="3"/>
    <n v="1969"/>
    <d v="1934-07-21T00:00:00"/>
    <n v="61.8"/>
    <n v="23.7"/>
    <s v="Finland"/>
    <s v="DH"/>
    <s v="Dead"/>
    <n v="635"/>
    <n v="0"/>
    <n v="0"/>
  </r>
  <r>
    <s v="SFH-S003103"/>
    <n v="3"/>
    <n v="7"/>
    <n v="1967"/>
    <d v="1908-11-17T00:00:00"/>
    <n v="61.8"/>
    <n v="23.7"/>
    <x v="1"/>
    <n v="8"/>
    <n v="3"/>
    <n v="1968"/>
    <d v="1913-07-20T00:00:00"/>
    <n v="61.8"/>
    <n v="23.7"/>
    <s v="Finland"/>
    <s v="DH"/>
    <s v="Dead"/>
    <n v="249"/>
    <n v="0"/>
    <n v="0"/>
  </r>
  <r>
    <s v="SFH-S014304"/>
    <n v="21"/>
    <n v="5"/>
    <n v="1967"/>
    <d v="1926-09-18T00:00:00"/>
    <n v="61.5"/>
    <n v="23.8"/>
    <x v="1"/>
    <n v="25"/>
    <n v="8"/>
    <n v="1969"/>
    <d v="1930-12-21T00:00:00"/>
    <n v="61.5"/>
    <n v="23.8"/>
    <s v="Finland"/>
    <s v="UU"/>
    <s v="Dead"/>
    <n v="827"/>
    <n v="0"/>
    <n v="0"/>
  </r>
  <r>
    <s v="SVS-7014430"/>
    <n v="6"/>
    <n v="7"/>
    <n v="1967"/>
    <d v="1911-11-18T00:00:00"/>
    <n v="57.9"/>
    <n v="11.97"/>
    <x v="9"/>
    <n v="1"/>
    <n v="9"/>
    <n v="1967"/>
    <d v="1907-01-19T00:00:00"/>
    <n v="57.9"/>
    <n v="11.97"/>
    <s v="Sweden"/>
    <s v="DH"/>
    <s v="Dead"/>
    <n v="57"/>
    <n v="0"/>
    <n v="0"/>
  </r>
  <r>
    <s v="SVS-7036920"/>
    <n v="26"/>
    <n v="5"/>
    <n v="1967"/>
    <d v="1931-09-18T00:00:00"/>
    <n v="59.37"/>
    <n v="16.5"/>
    <x v="9"/>
    <n v="19"/>
    <n v="11"/>
    <n v="1975"/>
    <d v="1925-03-28T00:00:00"/>
    <n v="59.4"/>
    <n v="16.43"/>
    <s v="Sweden"/>
    <s v="UU"/>
    <s v="Dead"/>
    <n v="3099"/>
    <n v="6"/>
    <n v="315"/>
  </r>
  <r>
    <s v="BLB-E38083"/>
    <n v="9"/>
    <n v="6"/>
    <n v="1968"/>
    <d v="1914-10-20T00:00:00"/>
    <n v="51.3"/>
    <n v="3.2"/>
    <x v="10"/>
    <n v="1"/>
    <n v="3"/>
    <n v="1969"/>
    <d v="1906-07-21T00:00:00"/>
    <n v="51.2"/>
    <n v="3.2"/>
    <s v="Belgium"/>
    <s v="RH"/>
    <s v="Dead"/>
    <n v="265"/>
    <n v="12"/>
    <n v="181"/>
  </r>
  <r>
    <s v="BLB-T9104"/>
    <n v="2"/>
    <n v="6"/>
    <n v="1968"/>
    <d v="1907-10-20T00:00:00"/>
    <n v="50.8"/>
    <n v="3.2"/>
    <x v="10"/>
    <n v="26"/>
    <n v="10"/>
    <n v="1968"/>
    <d v="1932-02-19T00:00:00"/>
    <n v="50.8"/>
    <n v="3.2"/>
    <s v="Belgium"/>
    <s v="DH"/>
    <s v="Dead"/>
    <n v="146"/>
    <n v="0"/>
    <n v="0"/>
  </r>
  <r>
    <s v="CZP-E157724"/>
    <n v="26"/>
    <n v="5"/>
    <n v="1968"/>
    <d v="1931-09-19T00:00:00"/>
    <n v="49.1"/>
    <n v="15.05"/>
    <x v="12"/>
    <n v="1"/>
    <n v="7"/>
    <n v="1968"/>
    <d v="1906-11-19T00:00:00"/>
    <n v="49.1"/>
    <n v="15.05"/>
    <s v="Czech Republic"/>
    <s v="DH"/>
    <s v="Dead"/>
    <n v="36"/>
    <n v="0"/>
    <n v="0"/>
  </r>
  <r>
    <s v="DER-D7318"/>
    <n v="27"/>
    <n v="5"/>
    <n v="1968"/>
    <d v="1932-09-18T00:00:00"/>
    <n v="49.47"/>
    <n v="8.6"/>
    <x v="5"/>
    <n v="16"/>
    <n v="7"/>
    <n v="1968"/>
    <d v="1921-11-19T00:00:00"/>
    <n v="49.47"/>
    <n v="8.6"/>
    <s v="Germany"/>
    <s v="DH"/>
    <s v="Dead"/>
    <n v="50"/>
    <n v="0"/>
    <n v="0"/>
  </r>
  <r>
    <s v="DER-D7319"/>
    <n v="27"/>
    <n v="5"/>
    <n v="1968"/>
    <d v="1932-09-18T00:00:00"/>
    <n v="49.47"/>
    <n v="8.6"/>
    <x v="5"/>
    <n v="16"/>
    <n v="7"/>
    <n v="1968"/>
    <d v="1921-11-19T00:00:00"/>
    <n v="49.47"/>
    <n v="8.6"/>
    <s v="Germany"/>
    <s v="DH"/>
    <s v="Dead"/>
    <n v="50"/>
    <n v="0"/>
    <n v="0"/>
  </r>
  <r>
    <s v="DKC-507136"/>
    <n v="17"/>
    <n v="5"/>
    <n v="1968"/>
    <d v="1922-09-19T00:00:00"/>
    <n v="55.93"/>
    <n v="12.32"/>
    <x v="3"/>
    <n v="6"/>
    <n v="4"/>
    <n v="1969"/>
    <d v="1911-08-21T00:00:00"/>
    <n v="55.93"/>
    <n v="12.32"/>
    <s v="Denmark"/>
    <s v="DH"/>
    <s v="Dead"/>
    <n v="324"/>
    <n v="0"/>
    <n v="0"/>
  </r>
  <r>
    <s v="DKC-509394"/>
    <n v="23"/>
    <n v="5"/>
    <n v="1968"/>
    <d v="1928-09-18T00:00:00"/>
    <n v="56.05"/>
    <n v="12.38"/>
    <x v="3"/>
    <n v="16"/>
    <n v="1"/>
    <n v="1969"/>
    <d v="1921-05-22T00:00:00"/>
    <n v="56.05"/>
    <n v="12.42"/>
    <s v="Denmark"/>
    <s v="DH"/>
    <s v="Dead"/>
    <n v="238"/>
    <n v="3"/>
    <n v="91"/>
  </r>
  <r>
    <s v="DKC-509400"/>
    <n v="5"/>
    <n v="6"/>
    <n v="1968"/>
    <d v="1910-10-20T00:00:00"/>
    <n v="56.03"/>
    <n v="12.62"/>
    <x v="3"/>
    <n v="8"/>
    <n v="8"/>
    <n v="1968"/>
    <d v="1913-12-20T00:00:00"/>
    <n v="56.03"/>
    <n v="12.62"/>
    <s v="Denmark"/>
    <s v="DH"/>
    <s v="Dead"/>
    <n v="64"/>
    <n v="0"/>
    <n v="0"/>
  </r>
  <r>
    <s v="DKC-6002321"/>
    <n v="23"/>
    <n v="5"/>
    <n v="1968"/>
    <d v="1928-09-18T00:00:00"/>
    <n v="57.73"/>
    <n v="10.6"/>
    <x v="3"/>
    <n v="30"/>
    <n v="4"/>
    <n v="1972"/>
    <d v="1935-08-24T00:00:00"/>
    <n v="57.73"/>
    <n v="10.6"/>
    <s v="Denmark"/>
    <s v="DH"/>
    <s v="Dead"/>
    <n v="1438"/>
    <n v="0"/>
    <n v="0"/>
  </r>
  <r>
    <s v="DKS-S31907"/>
    <n v="6"/>
    <n v="6"/>
    <n v="1968"/>
    <d v="1911-10-20T00:00:00"/>
    <n v="55.95"/>
    <n v="8.67"/>
    <x v="3"/>
    <n v="26"/>
    <n v="12"/>
    <n v="1969"/>
    <d v="1932-04-21T00:00:00"/>
    <n v="55.95"/>
    <n v="8.67"/>
    <s v="Denmark"/>
    <s v="DH"/>
    <s v="Dead"/>
    <n v="568"/>
    <n v="0"/>
    <n v="0"/>
  </r>
  <r>
    <s v="GBT-ED45304"/>
    <n v="13"/>
    <n v="5"/>
    <n v="1968"/>
    <d v="1918-09-19T00:00:00"/>
    <n v="51.78"/>
    <n v="-0.63"/>
    <x v="4"/>
    <n v="24"/>
    <n v="6"/>
    <n v="1983"/>
    <d v="1929-11-04T00:00:00"/>
    <n v="51.8"/>
    <n v="-0.67"/>
    <s v="UK"/>
    <s v="ND"/>
    <s v="Dead"/>
    <n v="5520"/>
    <n v="3"/>
    <n v="309"/>
  </r>
  <r>
    <s v="GBT-ED45796"/>
    <n v="2"/>
    <n v="6"/>
    <n v="1968"/>
    <d v="1907-10-20T00:00:00"/>
    <n v="51.4"/>
    <n v="-0.4"/>
    <x v="4"/>
    <n v="8"/>
    <n v="12"/>
    <n v="1968"/>
    <d v="1914-04-21T00:00:00"/>
    <n v="51.4"/>
    <n v="-0.4"/>
    <s v="UK"/>
    <s v="UU"/>
    <s v="Dead"/>
    <n v="189"/>
    <n v="0"/>
    <n v="0"/>
  </r>
  <r>
    <s v="GBT-ED45797"/>
    <n v="2"/>
    <n v="6"/>
    <n v="1968"/>
    <d v="1907-10-20T00:00:00"/>
    <n v="51.4"/>
    <n v="-0.4"/>
    <x v="4"/>
    <n v="23"/>
    <n v="2"/>
    <n v="1969"/>
    <d v="1928-06-22T00:00:00"/>
    <n v="51.4"/>
    <n v="-0.4"/>
    <s v="UK"/>
    <s v="UU"/>
    <s v="Dead"/>
    <n v="266"/>
    <n v="0"/>
    <n v="0"/>
  </r>
  <r>
    <s v="GBT-ED48405"/>
    <n v="16"/>
    <n v="5"/>
    <n v="1968"/>
    <d v="1921-09-19T00:00:00"/>
    <n v="51.1"/>
    <n v="1.2"/>
    <x v="4"/>
    <n v="20"/>
    <n v="10"/>
    <n v="1968"/>
    <d v="1926-02-19T00:00:00"/>
    <n v="51.1"/>
    <n v="1.2"/>
    <s v="UK"/>
    <s v="DH"/>
    <s v="Dead"/>
    <n v="157"/>
    <n v="0"/>
    <n v="0"/>
  </r>
  <r>
    <s v="GBT-ED48406"/>
    <n v="16"/>
    <n v="5"/>
    <n v="1968"/>
    <d v="1921-09-19T00:00:00"/>
    <n v="51.1"/>
    <n v="1.2"/>
    <x v="4"/>
    <n v="4"/>
    <n v="8"/>
    <n v="1968"/>
    <d v="1909-12-20T00:00:00"/>
    <n v="51.1"/>
    <n v="1.2"/>
    <s v="UK"/>
    <s v="UU"/>
    <s v="Dead"/>
    <n v="80"/>
    <n v="0"/>
    <n v="0"/>
  </r>
  <r>
    <s v="GBT-ED48784"/>
    <n v="12"/>
    <n v="5"/>
    <n v="1968"/>
    <d v="1917-09-19T00:00:00"/>
    <n v="53.28"/>
    <n v="-2.82"/>
    <x v="4"/>
    <n v="16"/>
    <n v="6"/>
    <n v="1970"/>
    <d v="1921-10-22T00:00:00"/>
    <n v="53.3"/>
    <n v="-2.8"/>
    <s v="UK"/>
    <s v="DH"/>
    <s v="Dead"/>
    <n v="765"/>
    <n v="3"/>
    <n v="31"/>
  </r>
  <r>
    <s v="GBT-ED55016"/>
    <n v="1"/>
    <n v="6"/>
    <n v="1968"/>
    <d v="1906-10-20T00:00:00"/>
    <n v="53.6"/>
    <n v="-1.6"/>
    <x v="4"/>
    <n v="26"/>
    <n v="8"/>
    <n v="1968"/>
    <d v="1931-12-20T00:00:00"/>
    <n v="53.6"/>
    <n v="-1.6"/>
    <s v="UK"/>
    <s v="UU"/>
    <s v="Dead"/>
    <n v="86"/>
    <n v="0"/>
    <n v="0"/>
  </r>
  <r>
    <s v="GBT-ED83001"/>
    <n v="3"/>
    <n v="7"/>
    <n v="1968"/>
    <d v="1908-11-18T00:00:00"/>
    <n v="53.5"/>
    <n v="-2"/>
    <x v="4"/>
    <n v="20"/>
    <n v="8"/>
    <n v="1976"/>
    <d v="1925-12-28T00:00:00"/>
    <n v="53.5"/>
    <n v="-2"/>
    <s v="UK"/>
    <s v="UU"/>
    <s v="Dead"/>
    <n v="2970"/>
    <n v="0"/>
    <n v="0"/>
  </r>
  <r>
    <s v="NOA-45315"/>
    <n v="4"/>
    <n v="6"/>
    <n v="1968"/>
    <d v="1909-10-20T00:00:00"/>
    <n v="63.78"/>
    <n v="11.42"/>
    <x v="7"/>
    <n v="25"/>
    <n v="8"/>
    <n v="1968"/>
    <d v="1930-12-20T00:00:00"/>
    <n v="63.78"/>
    <n v="11.42"/>
    <s v="Norway"/>
    <s v="UU"/>
    <s v="Unknown"/>
    <n v="82"/>
    <n v="0"/>
    <n v="0"/>
  </r>
  <r>
    <s v="NOS-540882"/>
    <n v="10"/>
    <n v="6"/>
    <n v="1968"/>
    <d v="1915-10-20T00:00:00"/>
    <n v="60.13"/>
    <n v="5.37"/>
    <x v="7"/>
    <n v="31"/>
    <n v="8"/>
    <n v="1969"/>
    <d v="1936-12-20T00:00:00"/>
    <n v="60.17"/>
    <n v="5.32"/>
    <s v="Norway"/>
    <s v="UU"/>
    <s v="Dead"/>
    <n v="447"/>
    <n v="5"/>
    <n v="324"/>
  </r>
  <r>
    <s v="NOS-544881"/>
    <n v="4"/>
    <n v="6"/>
    <n v="1968"/>
    <d v="1909-10-20T00:00:00"/>
    <n v="59.32"/>
    <n v="10.73"/>
    <x v="7"/>
    <n v="14"/>
    <n v="10"/>
    <n v="1968"/>
    <d v="1920-02-19T00:00:00"/>
    <n v="59.32"/>
    <n v="10.73"/>
    <s v="Norway"/>
    <s v="DH"/>
    <s v="Dead"/>
    <n v="132"/>
    <n v="0"/>
    <n v="0"/>
  </r>
  <r>
    <s v="NOS-649454"/>
    <n v="26"/>
    <n v="5"/>
    <n v="1968"/>
    <d v="1931-09-19T00:00:00"/>
    <n v="60.23"/>
    <n v="5.3"/>
    <x v="7"/>
    <n v="2"/>
    <n v="11"/>
    <n v="1969"/>
    <d v="1908-03-22T00:00:00"/>
    <n v="60.22"/>
    <n v="5.27"/>
    <s v="Norway"/>
    <s v="DH"/>
    <s v="Dead"/>
    <n v="525"/>
    <n v="3"/>
    <n v="225"/>
  </r>
  <r>
    <s v="NOS-649460"/>
    <n v="26"/>
    <n v="5"/>
    <n v="1968"/>
    <d v="1931-09-19T00:00:00"/>
    <n v="60.23"/>
    <n v="5.3"/>
    <x v="7"/>
    <n v="13"/>
    <n v="7"/>
    <n v="1968"/>
    <d v="1918-11-19T00:00:00"/>
    <n v="60.23"/>
    <n v="5.3"/>
    <s v="Norway"/>
    <s v="AH"/>
    <s v="Dead"/>
    <n v="48"/>
    <n v="0"/>
    <n v="0"/>
  </r>
  <r>
    <s v="NOS-649468"/>
    <n v="2"/>
    <n v="6"/>
    <n v="1968"/>
    <d v="1907-10-20T00:00:00"/>
    <n v="60.8"/>
    <n v="4.95"/>
    <x v="7"/>
    <n v="15"/>
    <n v="4"/>
    <n v="1969"/>
    <d v="1920-08-20T00:00:00"/>
    <n v="60.82"/>
    <n v="5"/>
    <s v="Norway"/>
    <s v="UU"/>
    <s v="Dead"/>
    <n v="317"/>
    <n v="4"/>
    <n v="56"/>
  </r>
  <r>
    <s v="NOS-649469"/>
    <n v="3"/>
    <n v="6"/>
    <n v="1968"/>
    <d v="1908-10-19T00:00:00"/>
    <n v="60.77"/>
    <n v="5"/>
    <x v="7"/>
    <n v="15"/>
    <n v="11"/>
    <n v="1970"/>
    <d v="1921-03-23T00:00:00"/>
    <n v="60.77"/>
    <n v="5.03"/>
    <s v="Norway"/>
    <s v="UU"/>
    <s v="Dead"/>
    <n v="895"/>
    <n v="2"/>
    <n v="91"/>
  </r>
  <r>
    <s v="NOS-649483"/>
    <n v="6"/>
    <n v="6"/>
    <n v="1968"/>
    <d v="1911-10-20T00:00:00"/>
    <n v="60.3"/>
    <n v="5.2"/>
    <x v="7"/>
    <n v="15"/>
    <n v="7"/>
    <n v="1969"/>
    <d v="1920-11-19T00:00:00"/>
    <n v="60.37"/>
    <n v="5.3"/>
    <s v="Norway"/>
    <s v="DH"/>
    <s v="Dead"/>
    <n v="404"/>
    <n v="10"/>
    <n v="37"/>
  </r>
  <r>
    <s v="SFH-C149968"/>
    <n v="18"/>
    <n v="7"/>
    <n v="1968"/>
    <d v="1923-11-19T00:00:00"/>
    <n v="69.400000000000006"/>
    <n v="25.8"/>
    <x v="1"/>
    <n v="21"/>
    <n v="5"/>
    <n v="1969"/>
    <d v="1926-09-20T00:00:00"/>
    <n v="69.400000000000006"/>
    <n v="25.9"/>
    <s v="Finland"/>
    <s v="UU"/>
    <s v="Dead"/>
    <n v="307"/>
    <n v="4"/>
    <n v="91"/>
  </r>
  <r>
    <s v="SFH-S003110"/>
    <n v="9"/>
    <n v="6"/>
    <n v="1968"/>
    <d v="1914-10-20T00:00:00"/>
    <n v="61.8"/>
    <n v="23.7"/>
    <x v="1"/>
    <n v="5"/>
    <n v="11"/>
    <n v="1968"/>
    <d v="1911-03-22T00:00:00"/>
    <n v="61.8"/>
    <n v="23.7"/>
    <s v="Finland"/>
    <s v="DH"/>
    <s v="Dead"/>
    <n v="149"/>
    <n v="0"/>
    <n v="0"/>
  </r>
  <r>
    <s v="SFH-S006973"/>
    <n v="29"/>
    <n v="5"/>
    <n v="1968"/>
    <d v="1934-09-19T00:00:00"/>
    <n v="61.5"/>
    <n v="24"/>
    <x v="1"/>
    <n v="10"/>
    <n v="7"/>
    <n v="1968"/>
    <d v="1915-11-19T00:00:00"/>
    <n v="61.5"/>
    <n v="24"/>
    <s v="Finland"/>
    <s v="DH"/>
    <s v="Dead"/>
    <n v="42"/>
    <n v="0"/>
    <n v="0"/>
  </r>
  <r>
    <s v="SFH-S006974"/>
    <n v="29"/>
    <n v="5"/>
    <n v="1968"/>
    <d v="1934-09-19T00:00:00"/>
    <n v="61.5"/>
    <n v="24"/>
    <x v="1"/>
    <n v="23"/>
    <n v="3"/>
    <n v="1969"/>
    <d v="1928-07-20T00:00:00"/>
    <n v="61.5"/>
    <n v="24"/>
    <s v="Finland"/>
    <s v="DH"/>
    <s v="Dead"/>
    <n v="298"/>
    <n v="0"/>
    <n v="0"/>
  </r>
  <r>
    <s v="SFH-S019402"/>
    <n v="3"/>
    <n v="6"/>
    <n v="1968"/>
    <d v="1908-10-19T00:00:00"/>
    <n v="62.3"/>
    <n v="21.3"/>
    <x v="1"/>
    <n v="29"/>
    <n v="8"/>
    <n v="1968"/>
    <d v="1934-12-20T00:00:00"/>
    <n v="62.3"/>
    <n v="21.4"/>
    <s v="Finland"/>
    <s v="DH"/>
    <s v="Dead"/>
    <n v="87"/>
    <n v="6"/>
    <n v="91"/>
  </r>
  <r>
    <s v="SFH-S019537"/>
    <n v="6"/>
    <n v="6"/>
    <n v="1968"/>
    <d v="1911-10-20T00:00:00"/>
    <n v="62.1"/>
    <n v="22"/>
    <x v="1"/>
    <n v="26"/>
    <n v="8"/>
    <n v="1969"/>
    <d v="1931-12-21T00:00:00"/>
    <n v="62.2"/>
    <n v="21.8"/>
    <s v="Finland"/>
    <s v="UU"/>
    <s v="Dead"/>
    <n v="446"/>
    <n v="16"/>
    <n v="317"/>
  </r>
  <r>
    <s v="SFH-S023806"/>
    <n v="28"/>
    <n v="5"/>
    <n v="1968"/>
    <d v="1933-09-19T00:00:00"/>
    <n v="60.2"/>
    <n v="24.6"/>
    <x v="1"/>
    <n v="25"/>
    <n v="4"/>
    <n v="1970"/>
    <d v="1930-08-22T00:00:00"/>
    <n v="60.2"/>
    <n v="24.6"/>
    <s v="Finland"/>
    <s v="DH"/>
    <s v="Dead"/>
    <n v="697"/>
    <n v="0"/>
    <n v="0"/>
  </r>
  <r>
    <s v="SFH-S026403"/>
    <n v="15"/>
    <n v="7"/>
    <n v="1968"/>
    <d v="1920-11-18T00:00:00"/>
    <n v="65.099999999999994"/>
    <n v="25.4"/>
    <x v="1"/>
    <n v="8"/>
    <n v="8"/>
    <n v="1968"/>
    <d v="1913-12-20T00:00:00"/>
    <n v="65.099999999999994"/>
    <n v="25.4"/>
    <s v="Finland"/>
    <s v="PD"/>
    <s v="Dead"/>
    <n v="24"/>
    <n v="0"/>
    <n v="0"/>
  </r>
  <r>
    <s v="SFH-S026756"/>
    <n v="2"/>
    <n v="6"/>
    <n v="1968"/>
    <d v="1907-10-20T00:00:00"/>
    <n v="64.5"/>
    <n v="26.7"/>
    <x v="1"/>
    <n v="14"/>
    <n v="8"/>
    <n v="1968"/>
    <d v="1919-12-20T00:00:00"/>
    <n v="64.5"/>
    <n v="26.7"/>
    <s v="Finland"/>
    <s v="DH"/>
    <s v="Dead"/>
    <n v="73"/>
    <n v="0"/>
    <n v="0"/>
  </r>
  <r>
    <s v="SFH-S026757"/>
    <n v="2"/>
    <n v="6"/>
    <n v="1968"/>
    <d v="1907-10-20T00:00:00"/>
    <n v="64.5"/>
    <n v="26.7"/>
    <x v="1"/>
    <n v="23"/>
    <n v="10"/>
    <n v="1968"/>
    <d v="1929-02-18T00:00:00"/>
    <n v="64.5"/>
    <n v="26.7"/>
    <s v="Finland"/>
    <s v="DH"/>
    <s v="Dead"/>
    <n v="143"/>
    <n v="0"/>
    <n v="0"/>
  </r>
  <r>
    <s v="SFH-S026759"/>
    <n v="2"/>
    <n v="6"/>
    <n v="1968"/>
    <d v="1907-10-20T00:00:00"/>
    <n v="64.5"/>
    <n v="26.7"/>
    <x v="1"/>
    <n v="15"/>
    <n v="8"/>
    <n v="1969"/>
    <d v="1920-12-20T00:00:00"/>
    <n v="64.5"/>
    <n v="26.7"/>
    <s v="Finland"/>
    <s v="DH"/>
    <s v="Dead"/>
    <n v="439"/>
    <n v="0"/>
    <n v="0"/>
  </r>
  <r>
    <s v="SFH-S029880"/>
    <n v="8"/>
    <n v="6"/>
    <n v="1968"/>
    <d v="1913-10-20T00:00:00"/>
    <n v="60.6"/>
    <n v="25.2"/>
    <x v="1"/>
    <n v="17"/>
    <n v="2"/>
    <n v="1969"/>
    <d v="1922-06-23T00:00:00"/>
    <n v="60.5"/>
    <n v="25"/>
    <s v="Finland"/>
    <s v="DH"/>
    <s v="Dead"/>
    <n v="254"/>
    <n v="16"/>
    <n v="225"/>
  </r>
  <r>
    <s v="SVS-7015325"/>
    <n v="22"/>
    <n v="6"/>
    <n v="1968"/>
    <d v="1927-10-20T00:00:00"/>
    <n v="57.82"/>
    <n v="12.42"/>
    <x v="9"/>
    <n v="15"/>
    <n v="7"/>
    <n v="1968"/>
    <d v="1920-11-18T00:00:00"/>
    <n v="57.82"/>
    <n v="12.42"/>
    <s v="Sweden"/>
    <s v="UU"/>
    <s v="Dead"/>
    <n v="23"/>
    <n v="0"/>
    <n v="0"/>
  </r>
  <r>
    <s v="SVS-7035405"/>
    <n v="26"/>
    <n v="5"/>
    <n v="1968"/>
    <d v="1931-09-19T00:00:00"/>
    <n v="59.5"/>
    <n v="14.17"/>
    <x v="9"/>
    <n v="1"/>
    <n v="7"/>
    <n v="1968"/>
    <d v="1906-11-19T00:00:00"/>
    <n v="59.48"/>
    <n v="14.2"/>
    <s v="Sweden"/>
    <s v="UU"/>
    <s v="Dead"/>
    <n v="36"/>
    <n v="3"/>
    <n v="135"/>
  </r>
  <r>
    <s v="SVS-7036930"/>
    <n v="21"/>
    <n v="5"/>
    <n v="1968"/>
    <d v="1926-09-19T00:00:00"/>
    <n v="59.32"/>
    <n v="16.600000000000001"/>
    <x v="9"/>
    <n v="25"/>
    <n v="3"/>
    <n v="1969"/>
    <d v="1930-07-21T00:00:00"/>
    <n v="59.3"/>
    <n v="16.649999999999999"/>
    <s v="Sweden"/>
    <s v="DH"/>
    <s v="Dead"/>
    <n v="308"/>
    <n v="4"/>
    <n v="124"/>
  </r>
  <r>
    <s v="SVS-7036942"/>
    <n v="2"/>
    <n v="6"/>
    <n v="1968"/>
    <d v="1907-10-20T00:00:00"/>
    <n v="59.45"/>
    <n v="16.43"/>
    <x v="9"/>
    <n v="17"/>
    <n v="5"/>
    <n v="1970"/>
    <d v="1922-09-21T00:00:00"/>
    <n v="59.43"/>
    <n v="16.45"/>
    <s v="Sweden"/>
    <s v="UU"/>
    <s v="Dead"/>
    <n v="714"/>
    <n v="3"/>
    <n v="154"/>
  </r>
  <r>
    <s v="SVS-7040315"/>
    <n v="3"/>
    <n v="6"/>
    <n v="1968"/>
    <d v="1908-10-19T00:00:00"/>
    <n v="58.2"/>
    <n v="11.95"/>
    <x v="9"/>
    <n v="6"/>
    <n v="6"/>
    <n v="1969"/>
    <d v="1911-10-21T00:00:00"/>
    <n v="58.25"/>
    <n v="11.7"/>
    <s v="Sweden"/>
    <s v="UU"/>
    <s v="Dead"/>
    <n v="368"/>
    <n v="16"/>
    <n v="291"/>
  </r>
  <r>
    <s v="SVS-7040367"/>
    <n v="2"/>
    <n v="6"/>
    <n v="1968"/>
    <d v="1907-10-20T00:00:00"/>
    <n v="58.28"/>
    <n v="11.92"/>
    <x v="9"/>
    <n v="15"/>
    <n v="10"/>
    <n v="1968"/>
    <d v="1921-02-18T00:00:00"/>
    <n v="58.3"/>
    <n v="11.93"/>
    <s v="Sweden"/>
    <s v="DH"/>
    <s v="Dead"/>
    <n v="135"/>
    <n v="3"/>
    <n v="28"/>
  </r>
  <r>
    <s v="SVS-7040393"/>
    <n v="3"/>
    <n v="6"/>
    <n v="1968"/>
    <d v="1908-10-19T00:00:00"/>
    <n v="58.17"/>
    <n v="11.93"/>
    <x v="9"/>
    <n v="24"/>
    <n v="11"/>
    <n v="1969"/>
    <d v="1930-03-23T00:00:00"/>
    <n v="58.23"/>
    <n v="11.77"/>
    <s v="Sweden"/>
    <s v="DH"/>
    <s v="Dead"/>
    <n v="539"/>
    <n v="13"/>
    <n v="308"/>
  </r>
  <r>
    <s v="SVS-7040422"/>
    <n v="1"/>
    <n v="6"/>
    <n v="1968"/>
    <d v="1906-10-20T00:00:00"/>
    <n v="58.25"/>
    <n v="11.87"/>
    <x v="9"/>
    <n v="23"/>
    <n v="6"/>
    <n v="1968"/>
    <d v="1928-10-19T00:00:00"/>
    <n v="58.25"/>
    <n v="11.87"/>
    <s v="Sweden"/>
    <s v="UU"/>
    <s v="Dead"/>
    <n v="22"/>
    <n v="0"/>
    <n v="0"/>
  </r>
  <r>
    <s v="SVS-7040431"/>
    <n v="12"/>
    <n v="6"/>
    <n v="1968"/>
    <d v="1917-10-20T00:00:00"/>
    <n v="58.23"/>
    <n v="11.93"/>
    <x v="9"/>
    <n v="15"/>
    <n v="10"/>
    <n v="1968"/>
    <d v="1921-02-18T00:00:00"/>
    <n v="58.23"/>
    <n v="11.9"/>
    <s v="Sweden"/>
    <s v="ND"/>
    <s v="Dead"/>
    <n v="125"/>
    <n v="2"/>
    <n v="270"/>
  </r>
  <r>
    <s v="SVS-7041848"/>
    <n v="23"/>
    <n v="5"/>
    <n v="1968"/>
    <d v="1928-09-18T00:00:00"/>
    <n v="55.92"/>
    <n v="13.42"/>
    <x v="9"/>
    <n v="15"/>
    <n v="10"/>
    <n v="1969"/>
    <d v="1921-02-19T00:00:00"/>
    <n v="56.02"/>
    <n v="13.18"/>
    <s v="Sweden"/>
    <s v="UU"/>
    <s v="Dead"/>
    <n v="510"/>
    <n v="19"/>
    <n v="308"/>
  </r>
  <r>
    <s v="BLB-E20377"/>
    <n v="25"/>
    <n v="5"/>
    <n v="1969"/>
    <d v="1930-09-20T00:00:00"/>
    <n v="50.3"/>
    <n v="4.4000000000000004"/>
    <x v="10"/>
    <n v="1"/>
    <n v="3"/>
    <n v="1970"/>
    <d v="1906-07-22T00:00:00"/>
    <n v="50.3"/>
    <n v="4.4000000000000004"/>
    <s v="Belgium"/>
    <s v="UU"/>
    <s v="Dead"/>
    <n v="280"/>
    <n v="0"/>
    <n v="0"/>
  </r>
  <r>
    <s v="DEH-5007441"/>
    <n v="24"/>
    <n v="5"/>
    <n v="1969"/>
    <d v="1929-09-20T00:00:00"/>
    <n v="51"/>
    <n v="10.65"/>
    <x v="5"/>
    <n v="28"/>
    <n v="2"/>
    <n v="1970"/>
    <d v="1933-06-23T00:00:00"/>
    <n v="51.02"/>
    <n v="10.67"/>
    <s v="Germany"/>
    <s v="DH"/>
    <s v="Dead"/>
    <n v="280"/>
    <n v="3"/>
    <n v="33"/>
  </r>
  <r>
    <s v="DEH-5007446"/>
    <n v="24"/>
    <n v="5"/>
    <n v="1969"/>
    <d v="1929-09-20T00:00:00"/>
    <n v="50.95"/>
    <n v="10.57"/>
    <x v="5"/>
    <n v="12"/>
    <n v="1"/>
    <n v="1975"/>
    <d v="1917-05-28T00:00:00"/>
    <n v="51.33"/>
    <n v="10.77"/>
    <s v="Germany"/>
    <s v="UU"/>
    <s v="Dead"/>
    <n v="2059"/>
    <n v="45"/>
    <n v="19"/>
  </r>
  <r>
    <s v="DEH-5007447"/>
    <n v="24"/>
    <n v="5"/>
    <n v="1969"/>
    <d v="1929-09-20T00:00:00"/>
    <n v="50.95"/>
    <n v="10.57"/>
    <x v="5"/>
    <n v="2"/>
    <n v="7"/>
    <n v="1969"/>
    <d v="1907-11-20T00:00:00"/>
    <n v="50.95"/>
    <n v="10.72"/>
    <s v="Germany"/>
    <s v="AH"/>
    <s v="Dead"/>
    <n v="39"/>
    <n v="11"/>
    <n v="91"/>
  </r>
  <r>
    <s v="DEH-5010020"/>
    <n v="23"/>
    <n v="5"/>
    <n v="1969"/>
    <d v="1928-09-19T00:00:00"/>
    <n v="52.2"/>
    <n v="13.57"/>
    <x v="5"/>
    <n v="6"/>
    <n v="6"/>
    <n v="1971"/>
    <d v="1911-10-23T00:00:00"/>
    <n v="52.22"/>
    <n v="13.47"/>
    <s v="Germany"/>
    <s v="UU"/>
    <s v="Dead"/>
    <n v="744"/>
    <n v="8"/>
    <n v="286"/>
  </r>
  <r>
    <s v="DEH-5011454"/>
    <n v="13"/>
    <n v="6"/>
    <n v="1969"/>
    <d v="1918-10-21T00:00:00"/>
    <n v="52.6"/>
    <n v="12.35"/>
    <x v="5"/>
    <n v="12"/>
    <n v="2"/>
    <n v="1972"/>
    <d v="1917-06-25T00:00:00"/>
    <n v="52.57"/>
    <n v="12.33"/>
    <s v="Germany"/>
    <s v="DH"/>
    <s v="Dead"/>
    <n v="974"/>
    <n v="4"/>
    <n v="197"/>
  </r>
  <r>
    <s v="DEH-5011457"/>
    <n v="15"/>
    <n v="6"/>
    <n v="1969"/>
    <d v="1920-10-20T00:00:00"/>
    <n v="52.6"/>
    <n v="12.35"/>
    <x v="5"/>
    <n v="30"/>
    <n v="12"/>
    <n v="1969"/>
    <d v="1936-04-21T00:00:00"/>
    <n v="52.6"/>
    <n v="12.35"/>
    <s v="Germany"/>
    <s v="DH"/>
    <s v="Dead"/>
    <n v="198"/>
    <n v="0"/>
    <n v="0"/>
  </r>
  <r>
    <s v="DER-E84155"/>
    <n v="28"/>
    <n v="5"/>
    <n v="1969"/>
    <d v="1933-09-20T00:00:00"/>
    <n v="49.73"/>
    <n v="11.07"/>
    <x v="5"/>
    <n v="22"/>
    <n v="8"/>
    <n v="1969"/>
    <d v="1927-12-21T00:00:00"/>
    <n v="49.77"/>
    <n v="11.07"/>
    <s v="Germany"/>
    <s v="DH"/>
    <s v="Dead"/>
    <n v="86"/>
    <n v="4"/>
    <n v="0"/>
  </r>
  <r>
    <s v="DER-E84158"/>
    <n v="28"/>
    <n v="5"/>
    <n v="1969"/>
    <d v="1933-09-20T00:00:00"/>
    <n v="49.73"/>
    <n v="11.07"/>
    <x v="5"/>
    <n v="18"/>
    <n v="8"/>
    <n v="1969"/>
    <d v="1923-12-21T00:00:00"/>
    <n v="49.77"/>
    <n v="11.07"/>
    <s v="Germany"/>
    <s v="DH"/>
    <s v="Dead"/>
    <n v="82"/>
    <n v="4"/>
    <n v="0"/>
  </r>
  <r>
    <s v="DKS-S34251"/>
    <n v="5"/>
    <n v="6"/>
    <n v="1969"/>
    <d v="1910-10-21T00:00:00"/>
    <n v="57.2"/>
    <n v="9.52"/>
    <x v="3"/>
    <n v="1"/>
    <n v="11"/>
    <n v="1969"/>
    <d v="1907-03-23T00:00:00"/>
    <n v="57.28"/>
    <n v="9.67"/>
    <s v="Denmark"/>
    <s v="DH"/>
    <s v="Dead"/>
    <n v="149"/>
    <n v="13"/>
    <n v="45"/>
  </r>
  <r>
    <s v="GBT-ED41211"/>
    <n v="19"/>
    <n v="6"/>
    <n v="1969"/>
    <d v="1924-10-20T00:00:00"/>
    <n v="55.8"/>
    <n v="-4.4000000000000004"/>
    <x v="4"/>
    <n v="5"/>
    <n v="7"/>
    <n v="1969"/>
    <d v="1910-11-20T00:00:00"/>
    <n v="55.8"/>
    <n v="-4.4000000000000004"/>
    <s v="UK"/>
    <s v="DH"/>
    <s v="Dead"/>
    <n v="16"/>
    <n v="0"/>
    <n v="0"/>
  </r>
  <r>
    <s v="GBT-ED46731"/>
    <n v="23"/>
    <n v="5"/>
    <n v="1969"/>
    <d v="1928-09-19T00:00:00"/>
    <n v="54.5"/>
    <n v="-1.6"/>
    <x v="4"/>
    <n v="13"/>
    <n v="4"/>
    <n v="1970"/>
    <d v="1918-08-22T00:00:00"/>
    <n v="54.5"/>
    <n v="-1.6"/>
    <s v="UK"/>
    <s v="UU"/>
    <s v="Dead"/>
    <n v="325"/>
    <n v="0"/>
    <n v="0"/>
  </r>
  <r>
    <s v="GBT-ED50431"/>
    <n v="14"/>
    <n v="5"/>
    <n v="1969"/>
    <d v="1919-09-20T00:00:00"/>
    <n v="52.22"/>
    <n v="0.08"/>
    <x v="4"/>
    <n v="10"/>
    <n v="3"/>
    <n v="1971"/>
    <d v="1915-07-23T00:00:00"/>
    <n v="52.2"/>
    <n v="0"/>
    <s v="UK"/>
    <s v="UU"/>
    <s v="Dead"/>
    <n v="665"/>
    <n v="6"/>
    <n v="252"/>
  </r>
  <r>
    <s v="GBT-ED92951"/>
    <n v="24"/>
    <n v="5"/>
    <n v="1969"/>
    <d v="1929-09-20T00:00:00"/>
    <n v="57.38"/>
    <n v="-1.88"/>
    <x v="4"/>
    <n v="23"/>
    <n v="9"/>
    <n v="1969"/>
    <d v="1929-01-20T00:00:00"/>
    <n v="57.5"/>
    <n v="-1.8"/>
    <s v="UK"/>
    <s v="UU"/>
    <s v="Dead"/>
    <n v="122"/>
    <n v="14"/>
    <n v="22"/>
  </r>
  <r>
    <s v="NLA-3046125"/>
    <n v="3"/>
    <n v="6"/>
    <n v="1969"/>
    <d v="1908-10-20T00:00:00"/>
    <n v="52.1"/>
    <n v="4.3"/>
    <x v="16"/>
    <n v="15"/>
    <n v="2"/>
    <n v="1970"/>
    <d v="1920-06-23T00:00:00"/>
    <n v="52.2"/>
    <n v="4.4000000000000004"/>
    <s v="Netherlands"/>
    <s v="AH"/>
    <s v="Dead"/>
    <n v="257"/>
    <n v="14"/>
    <n v="32"/>
  </r>
  <r>
    <s v="NLA-3075196"/>
    <n v="26"/>
    <n v="5"/>
    <n v="1969"/>
    <d v="1931-09-20T00:00:00"/>
    <n v="53.12"/>
    <n v="4.7699999999999996"/>
    <x v="16"/>
    <n v="30"/>
    <n v="4"/>
    <n v="1974"/>
    <d v="1935-08-26T00:00:00"/>
    <n v="53.1"/>
    <n v="4.8"/>
    <s v="Netherlands"/>
    <s v="UU"/>
    <s v="Dead"/>
    <n v="1800"/>
    <n v="3"/>
    <n v="150"/>
  </r>
  <r>
    <s v="NLA-3075261"/>
    <n v="27"/>
    <n v="5"/>
    <n v="1969"/>
    <d v="1932-09-19T00:00:00"/>
    <n v="51.93"/>
    <n v="5.52"/>
    <x v="16"/>
    <n v="5"/>
    <n v="5"/>
    <n v="1970"/>
    <d v="1910-09-21T00:00:00"/>
    <n v="51.9"/>
    <n v="5.5"/>
    <s v="Netherlands"/>
    <s v="DH"/>
    <s v="Dead"/>
    <n v="343"/>
    <n v="7"/>
    <n v="203"/>
  </r>
  <r>
    <s v="NLA-3075262"/>
    <n v="27"/>
    <n v="5"/>
    <n v="1969"/>
    <d v="1932-09-19T00:00:00"/>
    <n v="51.93"/>
    <n v="5.52"/>
    <x v="16"/>
    <n v="5"/>
    <n v="5"/>
    <n v="1970"/>
    <d v="1910-09-21T00:00:00"/>
    <n v="51.9"/>
    <n v="5.5"/>
    <s v="Netherlands"/>
    <s v="DH"/>
    <s v="Dead"/>
    <n v="343"/>
    <n v="7"/>
    <n v="203"/>
  </r>
  <r>
    <s v="NLA-3087804"/>
    <n v="28"/>
    <n v="5"/>
    <n v="1969"/>
    <d v="1933-09-20T00:00:00"/>
    <n v="52.57"/>
    <n v="4.83"/>
    <x v="16"/>
    <n v="2"/>
    <n v="6"/>
    <n v="1970"/>
    <d v="1907-10-22T00:00:00"/>
    <n v="52.7"/>
    <n v="4.8"/>
    <s v="Netherlands"/>
    <s v="DH"/>
    <s v="Dead"/>
    <n v="370"/>
    <n v="14"/>
    <n v="346"/>
  </r>
  <r>
    <s v="NLA-3107811"/>
    <n v="3"/>
    <n v="6"/>
    <n v="1969"/>
    <d v="1908-10-20T00:00:00"/>
    <n v="53.12"/>
    <n v="4.7699999999999996"/>
    <x v="16"/>
    <n v="26"/>
    <n v="5"/>
    <n v="1972"/>
    <d v="1931-09-23T00:00:00"/>
    <n v="53.1"/>
    <n v="4.8"/>
    <s v="Netherlands"/>
    <s v="DH"/>
    <s v="Dead"/>
    <n v="1088"/>
    <n v="3"/>
    <n v="150"/>
  </r>
  <r>
    <s v="NLA-3107813"/>
    <n v="3"/>
    <n v="6"/>
    <n v="1969"/>
    <d v="1908-10-20T00:00:00"/>
    <n v="53.12"/>
    <n v="4.7699999999999996"/>
    <x v="16"/>
    <n v="31"/>
    <n v="5"/>
    <n v="1981"/>
    <d v="1936-10-01T00:00:00"/>
    <n v="53.12"/>
    <n v="4.78"/>
    <s v="Netherlands"/>
    <s v="UU"/>
    <s v="Dead"/>
    <n v="4380"/>
    <n v="0"/>
    <n v="0"/>
  </r>
  <r>
    <s v="NLA-3113607"/>
    <n v="24"/>
    <n v="5"/>
    <n v="1969"/>
    <d v="1929-09-20T00:00:00"/>
    <n v="52.43"/>
    <n v="5.88"/>
    <x v="16"/>
    <n v="8"/>
    <n v="5"/>
    <n v="1971"/>
    <d v="1913-09-22T00:00:00"/>
    <n v="52.33"/>
    <n v="5.67"/>
    <s v="Netherlands"/>
    <s v="AH"/>
    <s v="Dead"/>
    <n v="714"/>
    <n v="21"/>
    <n v="231"/>
  </r>
  <r>
    <s v="NOA-46561"/>
    <n v="18"/>
    <n v="7"/>
    <n v="1969"/>
    <d v="1923-11-20T00:00:00"/>
    <n v="59.03"/>
    <n v="9.6300000000000008"/>
    <x v="7"/>
    <n v="15"/>
    <n v="8"/>
    <n v="1969"/>
    <d v="1920-12-20T00:00:00"/>
    <n v="59.12"/>
    <n v="9.77"/>
    <s v="Norway"/>
    <s v="RH"/>
    <s v="Alive"/>
    <n v="28"/>
    <n v="12"/>
    <n v="40"/>
  </r>
  <r>
    <s v="NOS-544002"/>
    <n v="23"/>
    <n v="6"/>
    <n v="1969"/>
    <d v="1928-10-20T00:00:00"/>
    <n v="58.12"/>
    <n v="6.6"/>
    <x v="7"/>
    <n v="10"/>
    <n v="1"/>
    <n v="1982"/>
    <d v="1915-06-05T00:00:00"/>
    <n v="58.08"/>
    <n v="6.6"/>
    <s v="Norway"/>
    <s v="UU"/>
    <s v="Dead"/>
    <n v="4584"/>
    <n v="4"/>
    <n v="181"/>
  </r>
  <r>
    <s v="SFH-C202386"/>
    <n v="12"/>
    <n v="6"/>
    <n v="1969"/>
    <d v="1917-10-21T00:00:00"/>
    <n v="61.4"/>
    <n v="23.6"/>
    <x v="1"/>
    <n v="19"/>
    <n v="8"/>
    <n v="1971"/>
    <d v="1924-12-22T00:00:00"/>
    <n v="61.9"/>
    <n v="23.2"/>
    <s v="Finland"/>
    <s v="DH"/>
    <s v="Dead"/>
    <n v="798"/>
    <n v="60"/>
    <n v="340"/>
  </r>
  <r>
    <s v="SFH-C220906"/>
    <n v="30"/>
    <n v="5"/>
    <n v="1969"/>
    <d v="1935-09-20T00:00:00"/>
    <n v="61.1"/>
    <n v="22.7"/>
    <x v="1"/>
    <n v="5"/>
    <n v="6"/>
    <n v="1971"/>
    <d v="1910-10-23T00:00:00"/>
    <n v="61.1"/>
    <n v="22.8"/>
    <s v="Finland"/>
    <s v="DH"/>
    <s v="Dead"/>
    <n v="736"/>
    <n v="6"/>
    <n v="91"/>
  </r>
  <r>
    <s v="SFH-S000178"/>
    <n v="15"/>
    <n v="6"/>
    <n v="1969"/>
    <d v="1920-10-20T00:00:00"/>
    <n v="65"/>
    <n v="25.6"/>
    <x v="1"/>
    <n v="30"/>
    <n v="4"/>
    <n v="1972"/>
    <d v="1935-08-24T00:00:00"/>
    <n v="64.900000000000006"/>
    <n v="25.6"/>
    <s v="Finland"/>
    <s v="PD"/>
    <s v="Dead"/>
    <n v="1050"/>
    <n v="12"/>
    <n v="181"/>
  </r>
  <r>
    <s v="SFH-S001612"/>
    <n v="7"/>
    <n v="6"/>
    <n v="1969"/>
    <d v="1912-10-20T00:00:00"/>
    <n v="62"/>
    <n v="21.3"/>
    <x v="1"/>
    <n v="18"/>
    <n v="4"/>
    <n v="1970"/>
    <d v="1923-08-22T00:00:00"/>
    <n v="62.6"/>
    <n v="21.9"/>
    <s v="Finland"/>
    <s v="DH"/>
    <s v="Dead"/>
    <n v="315"/>
    <n v="74"/>
    <n v="25"/>
  </r>
  <r>
    <s v="SFH-S002103"/>
    <n v="8"/>
    <n v="6"/>
    <n v="1969"/>
    <d v="1913-10-21T00:00:00"/>
    <n v="60.8"/>
    <n v="24.8"/>
    <x v="1"/>
    <n v="20"/>
    <n v="9"/>
    <n v="1971"/>
    <d v="1926-01-23T00:00:00"/>
    <n v="60.8"/>
    <n v="24.8"/>
    <s v="Finland"/>
    <s v="UU"/>
    <s v="Dead"/>
    <n v="834"/>
    <n v="0"/>
    <n v="0"/>
  </r>
  <r>
    <s v="SFH-S006633"/>
    <n v="26"/>
    <n v="5"/>
    <n v="1969"/>
    <d v="1931-09-20T00:00:00"/>
    <n v="62.9"/>
    <n v="23"/>
    <x v="1"/>
    <n v="6"/>
    <n v="9"/>
    <n v="1970"/>
    <d v="1912-01-22T00:00:00"/>
    <n v="62.9"/>
    <n v="23"/>
    <s v="Finland"/>
    <s v="DH"/>
    <s v="Dead"/>
    <n v="468"/>
    <n v="0"/>
    <n v="0"/>
  </r>
  <r>
    <s v="SFH-S021951"/>
    <n v="31"/>
    <n v="5"/>
    <n v="1969"/>
    <d v="1936-09-19T00:00:00"/>
    <n v="61.5"/>
    <n v="21.8"/>
    <x v="1"/>
    <n v="2"/>
    <n v="9"/>
    <n v="1970"/>
    <d v="1908-01-22T00:00:00"/>
    <n v="61.5"/>
    <n v="21.6"/>
    <s v="Finland"/>
    <s v="DH"/>
    <s v="Dead"/>
    <n v="459"/>
    <n v="11"/>
    <n v="270"/>
  </r>
  <r>
    <s v="SFH-S025390"/>
    <n v="30"/>
    <n v="5"/>
    <n v="1969"/>
    <d v="1935-09-20T00:00:00"/>
    <n v="61.5"/>
    <n v="24.1"/>
    <x v="1"/>
    <n v="8"/>
    <n v="4"/>
    <n v="1970"/>
    <d v="1913-08-22T00:00:00"/>
    <n v="61.5"/>
    <n v="24"/>
    <s v="Finland"/>
    <s v="PD"/>
    <s v="Dead"/>
    <n v="313"/>
    <n v="6"/>
    <n v="270"/>
  </r>
  <r>
    <s v="SFH-S026772"/>
    <n v="1"/>
    <n v="6"/>
    <n v="1969"/>
    <d v="1906-10-21T00:00:00"/>
    <n v="64.5"/>
    <n v="26.7"/>
    <x v="1"/>
    <n v="29"/>
    <n v="8"/>
    <n v="1969"/>
    <d v="1934-12-21T00:00:00"/>
    <n v="64.5"/>
    <n v="26.7"/>
    <s v="Finland"/>
    <s v="DH"/>
    <s v="Dead"/>
    <n v="89"/>
    <n v="0"/>
    <n v="0"/>
  </r>
  <r>
    <s v="SFH-S026774"/>
    <n v="1"/>
    <n v="6"/>
    <n v="1969"/>
    <d v="1906-10-21T00:00:00"/>
    <n v="64.5"/>
    <n v="26.7"/>
    <x v="1"/>
    <n v="22"/>
    <n v="8"/>
    <n v="1970"/>
    <d v="1927-12-22T00:00:00"/>
    <n v="64.5"/>
    <n v="26.7"/>
    <s v="Finland"/>
    <s v="DH"/>
    <s v="Dead"/>
    <n v="447"/>
    <n v="0"/>
    <n v="0"/>
  </r>
  <r>
    <s v="SFH-S026775"/>
    <n v="1"/>
    <n v="6"/>
    <n v="1969"/>
    <d v="1906-10-21T00:00:00"/>
    <n v="64.5"/>
    <n v="26.7"/>
    <x v="1"/>
    <n v="6"/>
    <n v="1"/>
    <n v="1971"/>
    <d v="1911-05-25T00:00:00"/>
    <n v="64.5"/>
    <n v="26.7"/>
    <s v="Finland"/>
    <s v="DH"/>
    <s v="Dead"/>
    <n v="584"/>
    <n v="0"/>
    <n v="0"/>
  </r>
  <r>
    <s v="SFH-S028550"/>
    <n v="6"/>
    <n v="6"/>
    <n v="1969"/>
    <d v="1911-10-21T00:00:00"/>
    <n v="62.3"/>
    <n v="21.4"/>
    <x v="1"/>
    <n v="15"/>
    <n v="8"/>
    <n v="1969"/>
    <d v="1920-12-20T00:00:00"/>
    <n v="62.3"/>
    <n v="21.4"/>
    <s v="Finland"/>
    <s v="UU"/>
    <s v="Dead"/>
    <n v="70"/>
    <n v="0"/>
    <n v="0"/>
  </r>
  <r>
    <s v="SFH-S039201"/>
    <n v="15"/>
    <n v="6"/>
    <n v="1969"/>
    <d v="1920-10-20T00:00:00"/>
    <n v="62.3"/>
    <n v="24.7"/>
    <x v="1"/>
    <n v="24"/>
    <n v="10"/>
    <n v="1969"/>
    <d v="1930-02-20T00:00:00"/>
    <n v="62.3"/>
    <n v="24.5"/>
    <s v="Finland"/>
    <s v="PD"/>
    <s v="Dead"/>
    <n v="131"/>
    <n v="11"/>
    <n v="270"/>
  </r>
  <r>
    <s v="SFH-S039202"/>
    <n v="15"/>
    <n v="6"/>
    <n v="1969"/>
    <d v="1920-10-20T00:00:00"/>
    <n v="62.2"/>
    <n v="24.7"/>
    <x v="1"/>
    <n v="23"/>
    <n v="10"/>
    <n v="1969"/>
    <d v="1929-02-19T00:00:00"/>
    <n v="62.3"/>
    <n v="24.7"/>
    <s v="Finland"/>
    <s v="PD"/>
    <s v="Dead"/>
    <n v="130"/>
    <n v="12"/>
    <n v="0"/>
  </r>
  <r>
    <s v="SFH-S041608"/>
    <n v="12"/>
    <n v="6"/>
    <n v="1969"/>
    <d v="1917-10-21T00:00:00"/>
    <n v="63"/>
    <n v="22.8"/>
    <x v="1"/>
    <n v="15"/>
    <n v="4"/>
    <n v="1970"/>
    <d v="1920-08-21T00:00:00"/>
    <n v="62.9"/>
    <n v="22.8"/>
    <s v="Finland"/>
    <s v="UU"/>
    <s v="Dead"/>
    <n v="307"/>
    <n v="12"/>
    <n v="181"/>
  </r>
  <r>
    <s v="SVS-7034529"/>
    <n v="17"/>
    <n v="6"/>
    <n v="1969"/>
    <d v="1922-10-21T00:00:00"/>
    <n v="55.42"/>
    <n v="12.95"/>
    <x v="9"/>
    <n v="13"/>
    <n v="7"/>
    <n v="1969"/>
    <d v="1918-11-20T00:00:00"/>
    <n v="55.4"/>
    <n v="12.93"/>
    <s v="Sweden"/>
    <s v="AH"/>
    <s v="Dead"/>
    <n v="26"/>
    <n v="3"/>
    <n v="210"/>
  </r>
  <r>
    <s v="SVS-7036944"/>
    <n v="3"/>
    <n v="6"/>
    <n v="1969"/>
    <d v="1908-10-20T00:00:00"/>
    <n v="59.37"/>
    <n v="16.5"/>
    <x v="9"/>
    <n v="15"/>
    <n v="7"/>
    <n v="1969"/>
    <d v="1920-11-19T00:00:00"/>
    <n v="59.37"/>
    <n v="16.5"/>
    <s v="Sweden"/>
    <s v="UU"/>
    <s v="Dead"/>
    <n v="42"/>
    <n v="0"/>
    <n v="0"/>
  </r>
  <r>
    <s v="SVS-7043178"/>
    <n v="3"/>
    <n v="6"/>
    <n v="1969"/>
    <d v="1908-10-20T00:00:00"/>
    <n v="57.48"/>
    <n v="18.399999999999999"/>
    <x v="9"/>
    <n v="30"/>
    <n v="12"/>
    <n v="1971"/>
    <d v="1936-04-23T00:00:00"/>
    <n v="57.47"/>
    <n v="18.45"/>
    <s v="Sweden"/>
    <s v="DH"/>
    <s v="Dead"/>
    <n v="940"/>
    <n v="4"/>
    <n v="122"/>
  </r>
  <r>
    <s v="SVS-7043251"/>
    <n v="5"/>
    <n v="6"/>
    <n v="1969"/>
    <d v="1910-10-21T00:00:00"/>
    <n v="59.33"/>
    <n v="16.47"/>
    <x v="9"/>
    <n v="9"/>
    <n v="5"/>
    <n v="1973"/>
    <d v="1914-09-24T00:00:00"/>
    <n v="59.32"/>
    <n v="16.47"/>
    <s v="Sweden"/>
    <s v="DH"/>
    <s v="Dead"/>
    <n v="1434"/>
    <n v="2"/>
    <n v="181"/>
  </r>
  <r>
    <s v="SVS-7046115"/>
    <n v="31"/>
    <n v="5"/>
    <n v="1969"/>
    <d v="1936-09-19T00:00:00"/>
    <n v="58.28"/>
    <n v="11.85"/>
    <x v="9"/>
    <n v="24"/>
    <n v="7"/>
    <n v="1969"/>
    <d v="1929-11-20T00:00:00"/>
    <n v="58.28"/>
    <n v="11.85"/>
    <s v="Sweden"/>
    <s v="UU"/>
    <s v="Unknown"/>
    <n v="54"/>
    <n v="0"/>
    <n v="0"/>
  </r>
  <r>
    <s v="SVS-7046117"/>
    <n v="31"/>
    <n v="5"/>
    <n v="1969"/>
    <d v="1936-09-19T00:00:00"/>
    <n v="58.28"/>
    <n v="11.85"/>
    <x v="9"/>
    <n v="2"/>
    <n v="7"/>
    <n v="1969"/>
    <d v="1907-11-20T00:00:00"/>
    <n v="58.28"/>
    <n v="11.85"/>
    <s v="Sweden"/>
    <s v="AH"/>
    <s v="Dead"/>
    <n v="32"/>
    <n v="0"/>
    <n v="0"/>
  </r>
  <r>
    <s v="SVS-7046121"/>
    <n v="31"/>
    <n v="5"/>
    <n v="1969"/>
    <d v="1936-09-19T00:00:00"/>
    <n v="58.28"/>
    <n v="11.85"/>
    <x v="9"/>
    <n v="5"/>
    <n v="5"/>
    <n v="1970"/>
    <d v="1910-09-21T00:00:00"/>
    <n v="58.28"/>
    <n v="11.85"/>
    <s v="Sweden"/>
    <s v="AH"/>
    <s v="Dead"/>
    <n v="339"/>
    <n v="0"/>
    <n v="0"/>
  </r>
  <r>
    <s v="SVS-7046155"/>
    <n v="1"/>
    <n v="6"/>
    <n v="1969"/>
    <d v="1906-10-21T00:00:00"/>
    <n v="58.3"/>
    <n v="11.97"/>
    <x v="9"/>
    <n v="15"/>
    <n v="1"/>
    <n v="1970"/>
    <d v="1920-05-23T00:00:00"/>
    <n v="58.3"/>
    <n v="11.93"/>
    <s v="Sweden"/>
    <s v="DH"/>
    <s v="Dead"/>
    <n v="228"/>
    <n v="2"/>
    <n v="270"/>
  </r>
  <r>
    <s v="SVS-7046169"/>
    <n v="1"/>
    <n v="6"/>
    <n v="1969"/>
    <d v="1906-10-21T00:00:00"/>
    <n v="58.28"/>
    <n v="11.92"/>
    <x v="9"/>
    <n v="15"/>
    <n v="12"/>
    <n v="1969"/>
    <d v="1921-04-21T00:00:00"/>
    <n v="58.3"/>
    <n v="11.93"/>
    <s v="Sweden"/>
    <s v="DH"/>
    <s v="Dead"/>
    <n v="197"/>
    <n v="3"/>
    <n v="28"/>
  </r>
  <r>
    <s v="SVS-7046181"/>
    <n v="1"/>
    <n v="6"/>
    <n v="1969"/>
    <d v="1906-10-21T00:00:00"/>
    <n v="58.28"/>
    <n v="11.92"/>
    <x v="9"/>
    <n v="20"/>
    <n v="12"/>
    <n v="1969"/>
    <d v="1926-04-22T00:00:00"/>
    <n v="57.95"/>
    <n v="11.87"/>
    <s v="Sweden"/>
    <s v="UU"/>
    <s v="Dead"/>
    <n v="202"/>
    <n v="38"/>
    <n v="185"/>
  </r>
  <r>
    <s v="SVS-7046232"/>
    <n v="2"/>
    <n v="6"/>
    <n v="1969"/>
    <d v="1907-10-21T00:00:00"/>
    <n v="58.15"/>
    <n v="11.93"/>
    <x v="9"/>
    <n v="15"/>
    <n v="6"/>
    <n v="1971"/>
    <d v="1920-10-22T00:00:00"/>
    <n v="58.15"/>
    <n v="11.9"/>
    <s v="Sweden"/>
    <s v="UU"/>
    <s v="Dead"/>
    <n v="743"/>
    <n v="2"/>
    <n v="270"/>
  </r>
  <r>
    <s v="SVS-7046238"/>
    <n v="2"/>
    <n v="6"/>
    <n v="1969"/>
    <d v="1907-10-21T00:00:00"/>
    <n v="58.15"/>
    <n v="11.93"/>
    <x v="9"/>
    <n v="3"/>
    <n v="5"/>
    <n v="1970"/>
    <d v="1908-09-20T00:00:00"/>
    <n v="57.92"/>
    <n v="12.15"/>
    <s v="Sweden"/>
    <s v="DH"/>
    <s v="Dead"/>
    <n v="335"/>
    <n v="29"/>
    <n v="154"/>
  </r>
  <r>
    <s v="SVS-7046268"/>
    <n v="8"/>
    <n v="6"/>
    <n v="1969"/>
    <d v="1913-10-21T00:00:00"/>
    <n v="58.28"/>
    <n v="11.92"/>
    <x v="9"/>
    <n v="2"/>
    <n v="8"/>
    <n v="1970"/>
    <d v="1907-12-22T00:00:00"/>
    <n v="58.3"/>
    <n v="11.92"/>
    <s v="Sweden"/>
    <s v="RH"/>
    <s v="Alive"/>
    <n v="420"/>
    <n v="2"/>
    <n v="0"/>
  </r>
  <r>
    <s v="SVS-7046662"/>
    <n v="3"/>
    <n v="6"/>
    <n v="1969"/>
    <d v="1908-10-20T00:00:00"/>
    <n v="58.78"/>
    <n v="17.329999999999998"/>
    <x v="9"/>
    <n v="22"/>
    <n v="12"/>
    <n v="1969"/>
    <d v="1928-04-21T00:00:00"/>
    <n v="58.8"/>
    <n v="17.43"/>
    <s v="Sweden"/>
    <s v="DH"/>
    <s v="Dead"/>
    <n v="202"/>
    <n v="7"/>
    <n v="73"/>
  </r>
  <r>
    <s v="CZP-E230104"/>
    <n v="13"/>
    <n v="7"/>
    <n v="1970"/>
    <d v="1918-11-21T00:00:00"/>
    <n v="50.03"/>
    <n v="15.97"/>
    <x v="12"/>
    <n v="15"/>
    <n v="9"/>
    <n v="1970"/>
    <d v="1921-01-21T00:00:00"/>
    <n v="50.03"/>
    <n v="15.97"/>
    <s v="Czech Republic"/>
    <s v="DH"/>
    <s v="Dead"/>
    <n v="64"/>
    <n v="0"/>
    <n v="0"/>
  </r>
  <r>
    <s v="DEH-5011406"/>
    <n v="18"/>
    <n v="5"/>
    <n v="1970"/>
    <d v="1923-09-21T00:00:00"/>
    <n v="50.58"/>
    <n v="13"/>
    <x v="5"/>
    <n v="31"/>
    <n v="5"/>
    <n v="1970"/>
    <d v="1936-09-20T00:00:00"/>
    <n v="50.58"/>
    <n v="13"/>
    <s v="Germany"/>
    <s v="UU"/>
    <s v="Dead"/>
    <n v="13"/>
    <n v="0"/>
    <n v="0"/>
  </r>
  <r>
    <s v="DEH-5011408"/>
    <n v="18"/>
    <n v="5"/>
    <n v="1970"/>
    <d v="1923-09-21T00:00:00"/>
    <n v="50.58"/>
    <n v="13"/>
    <x v="5"/>
    <n v="2"/>
    <n v="6"/>
    <n v="1970"/>
    <d v="1907-10-22T00:00:00"/>
    <n v="50.58"/>
    <n v="13"/>
    <s v="Germany"/>
    <s v="UU"/>
    <s v="Dead"/>
    <n v="15"/>
    <n v="0"/>
    <n v="0"/>
  </r>
  <r>
    <s v="DEH-5011409"/>
    <n v="18"/>
    <n v="5"/>
    <n v="1970"/>
    <d v="1923-09-21T00:00:00"/>
    <n v="50.58"/>
    <n v="13"/>
    <x v="5"/>
    <n v="2"/>
    <n v="6"/>
    <n v="1970"/>
    <d v="1907-10-22T00:00:00"/>
    <n v="50.58"/>
    <n v="13"/>
    <s v="Germany"/>
    <s v="UU"/>
    <s v="Dead"/>
    <n v="15"/>
    <n v="0"/>
    <n v="0"/>
  </r>
  <r>
    <s v="DEH-5012079"/>
    <n v="4"/>
    <n v="6"/>
    <n v="1970"/>
    <d v="1909-10-22T00:00:00"/>
    <n v="52.02"/>
    <n v="12.02"/>
    <x v="5"/>
    <n v="13"/>
    <n v="2"/>
    <n v="1971"/>
    <d v="1918-06-25T00:00:00"/>
    <n v="52.02"/>
    <n v="12.02"/>
    <s v="Germany"/>
    <s v="AH"/>
    <s v="Dead"/>
    <n v="254"/>
    <n v="0"/>
    <n v="0"/>
  </r>
  <r>
    <s v="DER-E86519"/>
    <n v="23"/>
    <n v="5"/>
    <n v="1970"/>
    <d v="1928-09-20T00:00:00"/>
    <n v="48.28"/>
    <n v="13.1"/>
    <x v="17"/>
    <n v="28"/>
    <n v="12"/>
    <n v="1972"/>
    <d v="1934-04-25T00:00:00"/>
    <n v="48.17"/>
    <n v="11.72"/>
    <s v="Germany"/>
    <s v="DH"/>
    <s v="Dead"/>
    <n v="950"/>
    <n v="104"/>
    <n v="263"/>
  </r>
  <r>
    <s v="DER-F19158"/>
    <n v="28"/>
    <n v="5"/>
    <n v="1970"/>
    <d v="1933-09-21T00:00:00"/>
    <n v="49.57"/>
    <n v="8.3000000000000007"/>
    <x v="5"/>
    <n v="5"/>
    <n v="9"/>
    <n v="1970"/>
    <d v="1911-01-22T00:00:00"/>
    <n v="49.57"/>
    <n v="8.25"/>
    <s v="Germany"/>
    <s v="DH"/>
    <s v="Dead"/>
    <n v="100"/>
    <n v="4"/>
    <n v="270"/>
  </r>
  <r>
    <s v="DEW-5068799"/>
    <n v="17"/>
    <n v="5"/>
    <n v="1970"/>
    <d v="1922-09-21T00:00:00"/>
    <n v="53.4"/>
    <n v="8.1300000000000008"/>
    <x v="5"/>
    <n v="16"/>
    <n v="5"/>
    <n v="1971"/>
    <d v="1921-09-22T00:00:00"/>
    <n v="53.37"/>
    <n v="8.15"/>
    <s v="Germany"/>
    <s v="DH"/>
    <s v="Dead"/>
    <n v="364"/>
    <n v="4"/>
    <n v="164"/>
  </r>
  <r>
    <s v="DKC-506575"/>
    <n v="8"/>
    <n v="6"/>
    <n v="1970"/>
    <d v="1913-10-22T00:00:00"/>
    <n v="55.52"/>
    <n v="8.42"/>
    <x v="3"/>
    <n v="8"/>
    <n v="6"/>
    <n v="1971"/>
    <d v="1913-10-23T00:00:00"/>
    <n v="55.52"/>
    <n v="8.3699999999999992"/>
    <s v="Denmark"/>
    <s v="AH"/>
    <s v="Dead"/>
    <n v="365"/>
    <n v="4"/>
    <n v="270"/>
  </r>
  <r>
    <s v="GBT-EC91399"/>
    <n v="24"/>
    <n v="5"/>
    <n v="1970"/>
    <d v="1929-09-21T00:00:00"/>
    <n v="51.4"/>
    <n v="-0.5"/>
    <x v="4"/>
    <n v="17"/>
    <n v="7"/>
    <n v="1970"/>
    <d v="1922-11-21T00:00:00"/>
    <n v="51.4"/>
    <n v="-0.5"/>
    <s v="UK"/>
    <s v="DH"/>
    <s v="Dead"/>
    <n v="54"/>
    <n v="0"/>
    <n v="0"/>
  </r>
  <r>
    <s v="GBT-EC96722"/>
    <n v="30"/>
    <n v="5"/>
    <n v="1970"/>
    <d v="1935-09-21T00:00:00"/>
    <n v="53.5"/>
    <n v="-1.1000000000000001"/>
    <x v="4"/>
    <n v="27"/>
    <n v="3"/>
    <n v="1971"/>
    <d v="1932-07-22T00:00:00"/>
    <n v="53.5"/>
    <n v="-1.1000000000000001"/>
    <s v="UK"/>
    <s v="DH"/>
    <s v="Dead"/>
    <n v="301"/>
    <n v="0"/>
    <n v="0"/>
  </r>
  <r>
    <s v="GBT-ED15986"/>
    <n v="21"/>
    <n v="5"/>
    <n v="1970"/>
    <d v="1926-09-21T00:00:00"/>
    <n v="50.48"/>
    <n v="-4.9800000000000004"/>
    <x v="4"/>
    <n v="27"/>
    <n v="3"/>
    <n v="1976"/>
    <d v="1932-07-27T00:00:00"/>
    <n v="50.5"/>
    <n v="-5"/>
    <s v="UK"/>
    <s v="AH"/>
    <s v="Dead"/>
    <n v="2137"/>
    <n v="3"/>
    <n v="328"/>
  </r>
  <r>
    <s v="GBT-ED83033"/>
    <n v="27"/>
    <n v="5"/>
    <n v="1970"/>
    <d v="1932-09-20T00:00:00"/>
    <n v="53.5"/>
    <n v="-2"/>
    <x v="4"/>
    <n v="15"/>
    <n v="7"/>
    <n v="1970"/>
    <d v="1920-11-20T00:00:00"/>
    <n v="53.5"/>
    <n v="-2"/>
    <s v="UK"/>
    <s v="UU"/>
    <s v="Dead"/>
    <n v="49"/>
    <n v="0"/>
    <n v="0"/>
  </r>
  <r>
    <s v="GBT-ED84801"/>
    <n v="19"/>
    <n v="5"/>
    <n v="1970"/>
    <d v="1924-09-20T00:00:00"/>
    <n v="53.2"/>
    <n v="0.4"/>
    <x v="4"/>
    <n v="25"/>
    <n v="4"/>
    <n v="1977"/>
    <d v="1930-08-29T00:00:00"/>
    <n v="53.2"/>
    <n v="0.30000000000000004"/>
    <s v="UK"/>
    <s v="DH"/>
    <s v="Dead"/>
    <n v="2533"/>
    <n v="7"/>
    <n v="270"/>
  </r>
  <r>
    <s v="GBT-EF14544"/>
    <n v="30"/>
    <n v="5"/>
    <n v="1970"/>
    <d v="1935-09-21T00:00:00"/>
    <n v="57.38"/>
    <n v="-1.88"/>
    <x v="4"/>
    <n v="8"/>
    <n v="5"/>
    <n v="1975"/>
    <d v="1913-09-26T00:00:00"/>
    <n v="57.6"/>
    <n v="-1.9"/>
    <s v="UK"/>
    <s v="UU"/>
    <s v="Dead"/>
    <n v="1804"/>
    <n v="25"/>
    <n v="358"/>
  </r>
  <r>
    <s v="HES-944394"/>
    <n v="11"/>
    <n v="6"/>
    <n v="1970"/>
    <d v="1916-10-21T00:00:00"/>
    <n v="47.32"/>
    <n v="7.78"/>
    <x v="8"/>
    <n v="13"/>
    <n v="5"/>
    <n v="1975"/>
    <d v="1918-09-26T00:00:00"/>
    <n v="47.35"/>
    <n v="7.93"/>
    <s v="Switzerland"/>
    <s v="UU"/>
    <s v="Dead"/>
    <n v="1797"/>
    <n v="12"/>
    <n v="72"/>
  </r>
  <r>
    <s v="HES-949052"/>
    <n v="25"/>
    <n v="5"/>
    <n v="1970"/>
    <d v="1930-09-21T00:00:00"/>
    <n v="47"/>
    <n v="6.9"/>
    <x v="8"/>
    <n v="17"/>
    <n v="7"/>
    <n v="1972"/>
    <d v="1922-11-23T00:00:00"/>
    <n v="47"/>
    <n v="6.8"/>
    <s v="Switzerland"/>
    <s v="AH"/>
    <s v="Dead"/>
    <n v="784"/>
    <n v="8"/>
    <n v="270"/>
  </r>
  <r>
    <s v="HES-949056"/>
    <n v="25"/>
    <n v="5"/>
    <n v="1970"/>
    <d v="1930-09-21T00:00:00"/>
    <n v="47.02"/>
    <n v="6.87"/>
    <x v="8"/>
    <n v="15"/>
    <n v="8"/>
    <n v="1970"/>
    <d v="1920-12-21T00:00:00"/>
    <n v="47.23"/>
    <n v="7.2"/>
    <s v="Switzerland"/>
    <s v="DH"/>
    <s v="Dead"/>
    <n v="82"/>
    <n v="35"/>
    <n v="47"/>
  </r>
  <r>
    <s v="HES-949073"/>
    <n v="13"/>
    <n v="5"/>
    <n v="1970"/>
    <d v="1918-09-21T00:00:00"/>
    <n v="47"/>
    <n v="6.9"/>
    <x v="8"/>
    <n v="12"/>
    <n v="6"/>
    <n v="1970"/>
    <d v="1917-10-22T00:00:00"/>
    <n v="47.1"/>
    <n v="6.9"/>
    <s v="Switzerland"/>
    <s v="AH"/>
    <s v="Dead"/>
    <n v="30"/>
    <n v="12"/>
    <n v="0"/>
  </r>
  <r>
    <s v="NLA-3067488"/>
    <n v="8"/>
    <n v="5"/>
    <n v="1970"/>
    <d v="1913-09-21T00:00:00"/>
    <n v="51.93"/>
    <n v="5.52"/>
    <x v="16"/>
    <n v="15"/>
    <n v="5"/>
    <n v="1971"/>
    <d v="1920-09-21T00:00:00"/>
    <n v="52"/>
    <n v="5.5"/>
    <s v="Netherlands"/>
    <s v="UU"/>
    <s v="Dead"/>
    <n v="372"/>
    <n v="7"/>
    <n v="338"/>
  </r>
  <r>
    <s v="NLA-3097714"/>
    <n v="2"/>
    <n v="6"/>
    <n v="1970"/>
    <d v="1907-10-22T00:00:00"/>
    <n v="51.93"/>
    <n v="5.52"/>
    <x v="16"/>
    <n v="30"/>
    <n v="1"/>
    <n v="1971"/>
    <d v="1935-05-25T00:00:00"/>
    <n v="52"/>
    <n v="5.5"/>
    <s v="Netherlands"/>
    <s v="DH"/>
    <s v="Dead"/>
    <n v="242"/>
    <n v="7"/>
    <n v="338"/>
  </r>
  <r>
    <s v="NLA-3097750"/>
    <n v="2"/>
    <n v="6"/>
    <n v="1970"/>
    <d v="1907-10-22T00:00:00"/>
    <n v="51.93"/>
    <n v="5.57"/>
    <x v="16"/>
    <n v="8"/>
    <n v="4"/>
    <n v="1971"/>
    <d v="1913-08-23T00:00:00"/>
    <n v="51.9"/>
    <n v="5.6"/>
    <s v="Netherlands"/>
    <s v="DH"/>
    <s v="Dead"/>
    <n v="310"/>
    <n v="5"/>
    <n v="149"/>
  </r>
  <r>
    <s v="NLA-3097756"/>
    <n v="2"/>
    <n v="6"/>
    <n v="1970"/>
    <d v="1907-10-22T00:00:00"/>
    <n v="51.95"/>
    <n v="5.48"/>
    <x v="16"/>
    <n v="12"/>
    <n v="3"/>
    <n v="1971"/>
    <d v="1917-07-23T00:00:00"/>
    <n v="52"/>
    <n v="5.5"/>
    <s v="Netherlands"/>
    <s v="RH"/>
    <s v="Dead"/>
    <n v="283"/>
    <n v="4"/>
    <n v="0"/>
  </r>
  <r>
    <s v="NLA-3097758"/>
    <n v="2"/>
    <n v="6"/>
    <n v="1970"/>
    <d v="1907-10-22T00:00:00"/>
    <n v="51.97"/>
    <n v="5.48"/>
    <x v="16"/>
    <n v="14"/>
    <n v="3"/>
    <n v="1971"/>
    <d v="1919-07-23T00:00:00"/>
    <n v="52"/>
    <n v="5.5"/>
    <s v="Netherlands"/>
    <s v="RH"/>
    <s v="Dead"/>
    <n v="285"/>
    <n v="4"/>
    <n v="0"/>
  </r>
  <r>
    <s v="NLA-3111727"/>
    <n v="5"/>
    <n v="6"/>
    <n v="1970"/>
    <d v="1910-10-22T00:00:00"/>
    <n v="53.45"/>
    <n v="5.83"/>
    <x v="16"/>
    <n v="25"/>
    <n v="4"/>
    <n v="1972"/>
    <d v="1930-08-24T00:00:00"/>
    <n v="53"/>
    <n v="4.7"/>
    <s v="Netherlands"/>
    <s v="DH"/>
    <s v="Dead"/>
    <n v="690"/>
    <n v="92"/>
    <n v="237"/>
  </r>
  <r>
    <s v="NLA-3127973"/>
    <n v="31"/>
    <n v="5"/>
    <n v="1970"/>
    <d v="1936-09-20T00:00:00"/>
    <n v="53.1"/>
    <n v="4.8"/>
    <x v="16"/>
    <n v="17"/>
    <n v="3"/>
    <n v="1971"/>
    <d v="1922-07-23T00:00:00"/>
    <n v="53.1"/>
    <n v="4.8"/>
    <s v="Netherlands"/>
    <s v="DH"/>
    <s v="Dead"/>
    <n v="290"/>
    <n v="0"/>
    <n v="0"/>
  </r>
  <r>
    <s v="NLA-3127976"/>
    <n v="31"/>
    <n v="5"/>
    <n v="1970"/>
    <d v="1936-09-20T00:00:00"/>
    <n v="53.1"/>
    <n v="4.8"/>
    <x v="16"/>
    <n v="15"/>
    <n v="4"/>
    <n v="1971"/>
    <d v="1920-08-22T00:00:00"/>
    <n v="53.2"/>
    <n v="4.9000000000000004"/>
    <s v="Netherlands"/>
    <s v="RH"/>
    <s v="Dead"/>
    <n v="319"/>
    <n v="13"/>
    <n v="31"/>
  </r>
  <r>
    <s v="NLA-3127979"/>
    <n v="31"/>
    <n v="5"/>
    <n v="1970"/>
    <d v="1936-09-20T00:00:00"/>
    <n v="53.1"/>
    <n v="4.8"/>
    <x v="16"/>
    <n v="15"/>
    <n v="4"/>
    <n v="1971"/>
    <d v="1920-08-22T00:00:00"/>
    <n v="53.2"/>
    <n v="4.9000000000000004"/>
    <s v="Netherlands"/>
    <s v="RH"/>
    <s v="Dead"/>
    <n v="319"/>
    <n v="13"/>
    <n v="31"/>
  </r>
  <r>
    <s v="NLA-3127983"/>
    <n v="2"/>
    <n v="6"/>
    <n v="1970"/>
    <d v="1907-10-22T00:00:00"/>
    <n v="53.1"/>
    <n v="4.8"/>
    <x v="16"/>
    <n v="9"/>
    <n v="6"/>
    <n v="1973"/>
    <d v="1914-10-25T00:00:00"/>
    <n v="53"/>
    <n v="4.8"/>
    <s v="Netherlands"/>
    <s v="DH"/>
    <s v="Dead"/>
    <n v="1103"/>
    <n v="12"/>
    <n v="181"/>
  </r>
  <r>
    <s v="NLA-3127990"/>
    <n v="8"/>
    <n v="6"/>
    <n v="1970"/>
    <d v="1913-10-22T00:00:00"/>
    <n v="53.1"/>
    <n v="4.8"/>
    <x v="16"/>
    <n v="17"/>
    <n v="3"/>
    <n v="1971"/>
    <d v="1922-07-23T00:00:00"/>
    <n v="53.1"/>
    <n v="4.8"/>
    <s v="Netherlands"/>
    <s v="DH"/>
    <s v="Dead"/>
    <n v="282"/>
    <n v="0"/>
    <n v="0"/>
  </r>
  <r>
    <s v="NLA-3134675"/>
    <n v="23"/>
    <n v="5"/>
    <n v="1970"/>
    <d v="1928-09-20T00:00:00"/>
    <n v="53"/>
    <n v="6.07"/>
    <x v="16"/>
    <n v="15"/>
    <n v="7"/>
    <n v="1987"/>
    <d v="1920-12-07T00:00:00"/>
    <n v="53"/>
    <n v="6.07"/>
    <s v="Netherlands"/>
    <s v="UU"/>
    <s v="Unknown"/>
    <n v="6262"/>
    <n v="0"/>
    <n v="0"/>
  </r>
  <r>
    <s v="NLA-3137901"/>
    <n v="19"/>
    <n v="5"/>
    <n v="1970"/>
    <d v="1924-09-20T00:00:00"/>
    <n v="52.5"/>
    <n v="5.9"/>
    <x v="16"/>
    <n v="8"/>
    <n v="11"/>
    <n v="1973"/>
    <d v="1914-03-27T00:00:00"/>
    <n v="52.5"/>
    <n v="5.9"/>
    <s v="Netherlands"/>
    <s v="DH"/>
    <s v="Dead"/>
    <n v="1269"/>
    <n v="0"/>
    <n v="0"/>
  </r>
  <r>
    <s v="NLA-3137909"/>
    <n v="21"/>
    <n v="5"/>
    <n v="1970"/>
    <d v="1926-09-21T00:00:00"/>
    <n v="52.5"/>
    <n v="5.9"/>
    <x v="16"/>
    <n v="2"/>
    <n v="2"/>
    <n v="1971"/>
    <d v="1907-06-25T00:00:00"/>
    <n v="52.5"/>
    <n v="5.9"/>
    <s v="Netherlands"/>
    <s v="DH"/>
    <s v="Dead"/>
    <n v="257"/>
    <n v="0"/>
    <n v="0"/>
  </r>
  <r>
    <s v="NOS-646498"/>
    <n v="28"/>
    <n v="5"/>
    <n v="1970"/>
    <d v="1933-09-21T00:00:00"/>
    <n v="58.35"/>
    <n v="6.3"/>
    <x v="7"/>
    <n v="15"/>
    <n v="10"/>
    <n v="1970"/>
    <d v="1921-02-20T00:00:00"/>
    <n v="58.28"/>
    <n v="6.45"/>
    <s v="Norway"/>
    <s v="RH"/>
    <s v="Dead"/>
    <n v="140"/>
    <n v="12"/>
    <n v="131"/>
  </r>
  <r>
    <s v="SFH-B076936"/>
    <n v="30"/>
    <n v="5"/>
    <n v="1970"/>
    <d v="1935-09-21T00:00:00"/>
    <n v="60.9"/>
    <n v="22.4"/>
    <x v="1"/>
    <n v="10"/>
    <n v="11"/>
    <n v="1970"/>
    <d v="1916-03-23T00:00:00"/>
    <n v="61"/>
    <n v="22.5"/>
    <s v="Finland"/>
    <s v="UU"/>
    <s v="Dead"/>
    <n v="164"/>
    <n v="13"/>
    <n v="26"/>
  </r>
  <r>
    <s v="SFH-C082697"/>
    <n v="7"/>
    <n v="6"/>
    <n v="1970"/>
    <d v="1912-10-21T00:00:00"/>
    <n v="62.1"/>
    <n v="22"/>
    <x v="1"/>
    <n v="2"/>
    <n v="7"/>
    <n v="1970"/>
    <d v="1907-11-21T00:00:00"/>
    <n v="62.1"/>
    <n v="22"/>
    <s v="Finland"/>
    <s v="AH"/>
    <s v="Dead"/>
    <n v="25"/>
    <n v="0"/>
    <n v="0"/>
  </r>
  <r>
    <s v="SFH-C112983"/>
    <n v="19"/>
    <n v="6"/>
    <n v="1970"/>
    <d v="1924-10-21T00:00:00"/>
    <n v="62.1"/>
    <n v="22"/>
    <x v="1"/>
    <n v="20"/>
    <n v="8"/>
    <n v="1970"/>
    <d v="1925-12-22T00:00:00"/>
    <n v="62.1"/>
    <n v="22"/>
    <s v="Finland"/>
    <s v="DH"/>
    <s v="Dead"/>
    <n v="62"/>
    <n v="0"/>
    <n v="0"/>
  </r>
  <r>
    <s v="SFH-C112984"/>
    <n v="19"/>
    <n v="6"/>
    <n v="1970"/>
    <d v="1924-10-21T00:00:00"/>
    <n v="62.1"/>
    <n v="22"/>
    <x v="1"/>
    <n v="2"/>
    <n v="7"/>
    <n v="1970"/>
    <d v="1907-11-21T00:00:00"/>
    <n v="62.1"/>
    <n v="22"/>
    <s v="Finland"/>
    <s v="UU"/>
    <s v="Dead"/>
    <n v="13"/>
    <n v="0"/>
    <n v="0"/>
  </r>
  <r>
    <s v="SFH-C153251"/>
    <n v="4"/>
    <n v="6"/>
    <n v="1970"/>
    <d v="1909-10-22T00:00:00"/>
    <n v="61.3"/>
    <n v="24.1"/>
    <x v="1"/>
    <n v="15"/>
    <n v="1"/>
    <n v="1971"/>
    <d v="1920-05-24T00:00:00"/>
    <n v="61.3"/>
    <n v="24.1"/>
    <s v="Finland"/>
    <s v="DH"/>
    <s v="Dead"/>
    <n v="225"/>
    <n v="0"/>
    <n v="0"/>
  </r>
  <r>
    <s v="SFH-S001955"/>
    <n v="7"/>
    <n v="6"/>
    <n v="1970"/>
    <d v="1912-10-21T00:00:00"/>
    <n v="61.47"/>
    <n v="23.38"/>
    <x v="1"/>
    <n v="15"/>
    <n v="8"/>
    <n v="1981"/>
    <d v="1921-01-01T00:00:00"/>
    <n v="61.47"/>
    <n v="23.42"/>
    <s v="Finland"/>
    <s v="UU"/>
    <s v="Dead"/>
    <n v="4087"/>
    <n v="2"/>
    <n v="91"/>
  </r>
  <r>
    <s v="SFH-S008444"/>
    <n v="7"/>
    <n v="6"/>
    <n v="1970"/>
    <d v="1912-10-21T00:00:00"/>
    <n v="61.5"/>
    <n v="24.1"/>
    <x v="1"/>
    <n v="16"/>
    <n v="6"/>
    <n v="1970"/>
    <d v="1921-10-22T00:00:00"/>
    <n v="61.5"/>
    <n v="24.1"/>
    <s v="Finland"/>
    <s v="UU"/>
    <s v="Dead"/>
    <n v="9"/>
    <n v="0"/>
    <n v="0"/>
  </r>
  <r>
    <s v="SFH-S023812"/>
    <n v="31"/>
    <n v="5"/>
    <n v="1970"/>
    <d v="1936-09-20T00:00:00"/>
    <n v="60.2"/>
    <n v="24.6"/>
    <x v="1"/>
    <n v="22"/>
    <n v="1"/>
    <n v="1973"/>
    <d v="1927-05-27T00:00:00"/>
    <n v="60.5"/>
    <n v="24.5"/>
    <s v="Finland"/>
    <s v="DH"/>
    <s v="Dead"/>
    <n v="967"/>
    <n v="34"/>
    <n v="351"/>
  </r>
  <r>
    <s v="SFH-S034263"/>
    <n v="31"/>
    <n v="5"/>
    <n v="1970"/>
    <d v="1936-09-20T00:00:00"/>
    <n v="61.3"/>
    <n v="23.8"/>
    <x v="1"/>
    <n v="12"/>
    <n v="4"/>
    <n v="1971"/>
    <d v="1917-08-23T00:00:00"/>
    <n v="61.4"/>
    <n v="24.2"/>
    <s v="Finland"/>
    <s v="DH"/>
    <s v="Dead"/>
    <n v="316"/>
    <n v="25"/>
    <n v="63"/>
  </r>
  <r>
    <s v="SFH-S037261"/>
    <n v="15"/>
    <n v="6"/>
    <n v="1970"/>
    <d v="1920-10-21T00:00:00"/>
    <n v="61.5"/>
    <n v="24"/>
    <x v="1"/>
    <n v="28"/>
    <n v="6"/>
    <n v="1970"/>
    <d v="1933-10-22T00:00:00"/>
    <n v="61.5"/>
    <n v="24"/>
    <s v="Finland"/>
    <s v="UU"/>
    <s v="Dead"/>
    <n v="13"/>
    <n v="0"/>
    <n v="0"/>
  </r>
  <r>
    <s v="SFH-S037904"/>
    <n v="5"/>
    <n v="6"/>
    <n v="1970"/>
    <d v="1910-10-22T00:00:00"/>
    <n v="62.3"/>
    <n v="21.4"/>
    <x v="1"/>
    <n v="3"/>
    <n v="5"/>
    <n v="1971"/>
    <d v="1908-09-21T00:00:00"/>
    <n v="61.7"/>
    <n v="23.6"/>
    <s v="Finland"/>
    <s v="DH"/>
    <s v="Dead"/>
    <n v="332"/>
    <n v="133"/>
    <n v="121"/>
  </r>
  <r>
    <s v="SFH-S055153"/>
    <n v="7"/>
    <n v="6"/>
    <n v="1970"/>
    <d v="1912-10-21T00:00:00"/>
    <n v="59.9"/>
    <n v="22.4"/>
    <x v="1"/>
    <n v="26"/>
    <n v="7"/>
    <n v="1970"/>
    <d v="1931-11-21T00:00:00"/>
    <n v="59.67"/>
    <n v="22.17"/>
    <s v="Finland"/>
    <s v="UU"/>
    <s v="Dead"/>
    <n v="49"/>
    <n v="30"/>
    <n v="207"/>
  </r>
  <r>
    <s v="SVS-7001758"/>
    <n v="16"/>
    <n v="6"/>
    <n v="1970"/>
    <d v="1921-10-22T00:00:00"/>
    <n v="65.819999999999993"/>
    <n v="22.32"/>
    <x v="9"/>
    <n v="16"/>
    <n v="4"/>
    <n v="1972"/>
    <d v="1921-08-24T00:00:00"/>
    <n v="65.87"/>
    <n v="22.3"/>
    <s v="Sweden"/>
    <s v="DH"/>
    <s v="Dead"/>
    <n v="670"/>
    <n v="6"/>
    <n v="353"/>
  </r>
  <r>
    <s v="SVS-7006003"/>
    <n v="16"/>
    <n v="6"/>
    <n v="1970"/>
    <d v="1921-10-22T00:00:00"/>
    <n v="58.18"/>
    <n v="11.97"/>
    <x v="9"/>
    <n v="1"/>
    <n v="11"/>
    <n v="1970"/>
    <d v="1907-03-24T00:00:00"/>
    <n v="58.42"/>
    <n v="11.38"/>
    <s v="Sweden"/>
    <s v="DH"/>
    <s v="Dead"/>
    <n v="138"/>
    <n v="43"/>
    <n v="308"/>
  </r>
  <r>
    <s v="SVS-7016525"/>
    <n v="6"/>
    <n v="6"/>
    <n v="1970"/>
    <d v="1911-10-22T00:00:00"/>
    <n v="58.3"/>
    <n v="16.25"/>
    <x v="9"/>
    <n v="4"/>
    <n v="7"/>
    <n v="1970"/>
    <d v="1909-11-21T00:00:00"/>
    <n v="58.3"/>
    <n v="16.25"/>
    <s v="Sweden"/>
    <s v="DH"/>
    <s v="Dead"/>
    <n v="28"/>
    <n v="0"/>
    <n v="0"/>
  </r>
  <r>
    <s v="SVS-7043190"/>
    <n v="9"/>
    <n v="6"/>
    <n v="1970"/>
    <d v="1914-10-22T00:00:00"/>
    <n v="57.43"/>
    <n v="18.48"/>
    <x v="9"/>
    <n v="13"/>
    <n v="4"/>
    <n v="1972"/>
    <d v="1918-08-24T00:00:00"/>
    <n v="57.68"/>
    <n v="18.77"/>
    <s v="Sweden"/>
    <s v="UU"/>
    <s v="Dead"/>
    <n v="674"/>
    <n v="33"/>
    <n v="32"/>
  </r>
  <r>
    <s v="SVS-7047607"/>
    <n v="3"/>
    <n v="6"/>
    <n v="1970"/>
    <d v="1908-10-21T00:00:00"/>
    <n v="58.22"/>
    <n v="11.9"/>
    <x v="9"/>
    <n v="28"/>
    <n v="6"/>
    <n v="1970"/>
    <d v="1933-10-22T00:00:00"/>
    <n v="58.22"/>
    <n v="11.9"/>
    <s v="Sweden"/>
    <s v="UU"/>
    <s v="Dead"/>
    <n v="25"/>
    <n v="0"/>
    <n v="0"/>
  </r>
  <r>
    <s v="SVS-7047616"/>
    <n v="3"/>
    <n v="6"/>
    <n v="1970"/>
    <d v="1908-10-21T00:00:00"/>
    <n v="58.18"/>
    <n v="11.93"/>
    <x v="9"/>
    <n v="17"/>
    <n v="4"/>
    <n v="1971"/>
    <d v="1922-08-23T00:00:00"/>
    <n v="58.25"/>
    <n v="11.95"/>
    <s v="Sweden"/>
    <s v="DH"/>
    <s v="Dead"/>
    <n v="318"/>
    <n v="8"/>
    <n v="8"/>
  </r>
  <r>
    <s v="SVS-7047631"/>
    <n v="3"/>
    <n v="6"/>
    <n v="1970"/>
    <d v="1908-10-21T00:00:00"/>
    <n v="58.17"/>
    <n v="11.93"/>
    <x v="9"/>
    <n v="25"/>
    <n v="6"/>
    <n v="1973"/>
    <d v="1930-10-25T00:00:00"/>
    <n v="58.13"/>
    <n v="11.9"/>
    <s v="Sweden"/>
    <s v="AH"/>
    <s v="Dead"/>
    <n v="1118"/>
    <n v="5"/>
    <n v="208"/>
  </r>
  <r>
    <s v="SVS-7047711"/>
    <n v="6"/>
    <n v="6"/>
    <n v="1970"/>
    <d v="1911-10-22T00:00:00"/>
    <n v="58.15"/>
    <n v="11.93"/>
    <x v="9"/>
    <n v="6"/>
    <n v="7"/>
    <n v="1970"/>
    <d v="1911-11-21T00:00:00"/>
    <n v="58.1"/>
    <n v="11.87"/>
    <s v="Sweden"/>
    <s v="PD"/>
    <s v="Dead"/>
    <n v="30"/>
    <n v="7"/>
    <n v="216"/>
  </r>
  <r>
    <s v="SVS-7047714"/>
    <n v="6"/>
    <n v="6"/>
    <n v="1970"/>
    <d v="1911-10-22T00:00:00"/>
    <n v="58.15"/>
    <n v="11.93"/>
    <x v="9"/>
    <n v="15"/>
    <n v="7"/>
    <n v="1970"/>
    <d v="1920-11-20T00:00:00"/>
    <n v="58.12"/>
    <n v="11.87"/>
    <s v="Sweden"/>
    <s v="UU"/>
    <s v="Dead"/>
    <n v="39"/>
    <n v="6"/>
    <n v="227"/>
  </r>
  <r>
    <s v="SVS-7047724"/>
    <n v="6"/>
    <n v="6"/>
    <n v="1970"/>
    <d v="1911-10-22T00:00:00"/>
    <n v="58.12"/>
    <n v="11.85"/>
    <x v="9"/>
    <n v="1"/>
    <n v="9"/>
    <n v="1970"/>
    <d v="1907-01-22T00:00:00"/>
    <n v="58.1"/>
    <n v="11.85"/>
    <s v="Sweden"/>
    <s v="UU"/>
    <s v="Unknown"/>
    <n v="87"/>
    <n v="2"/>
    <n v="181"/>
  </r>
  <r>
    <s v="SVS-7047731"/>
    <n v="6"/>
    <n v="6"/>
    <n v="1970"/>
    <d v="1911-10-22T00:00:00"/>
    <n v="58.12"/>
    <n v="11.85"/>
    <x v="9"/>
    <n v="11"/>
    <n v="7"/>
    <n v="1971"/>
    <d v="1916-11-21T00:00:00"/>
    <n v="58.1"/>
    <n v="11.85"/>
    <s v="Sweden"/>
    <s v="UU"/>
    <s v="Dead"/>
    <n v="400"/>
    <n v="2"/>
    <n v="181"/>
  </r>
  <r>
    <s v="SVS-7047740"/>
    <n v="6"/>
    <n v="6"/>
    <n v="1970"/>
    <d v="1911-10-22T00:00:00"/>
    <n v="58.12"/>
    <n v="11.85"/>
    <x v="9"/>
    <n v="4"/>
    <n v="7"/>
    <n v="1970"/>
    <d v="1909-11-21T00:00:00"/>
    <n v="58.1"/>
    <n v="11.85"/>
    <s v="Sweden"/>
    <s v="UU"/>
    <s v="Unknown"/>
    <n v="28"/>
    <n v="2"/>
    <n v="181"/>
  </r>
  <r>
    <s v="SVS-7048349"/>
    <n v="16"/>
    <n v="6"/>
    <n v="1970"/>
    <d v="1921-10-22T00:00:00"/>
    <n v="58.17"/>
    <n v="11.88"/>
    <x v="9"/>
    <n v="9"/>
    <n v="7"/>
    <n v="1970"/>
    <d v="1914-11-21T00:00:00"/>
    <n v="58.17"/>
    <n v="11.88"/>
    <s v="Sweden"/>
    <s v="UU"/>
    <s v="Dead"/>
    <n v="23"/>
    <n v="0"/>
    <n v="0"/>
  </r>
  <r>
    <s v="BLB-E24452"/>
    <n v="29"/>
    <n v="5"/>
    <n v="1971"/>
    <d v="1934-09-22T00:00:00"/>
    <n v="50.8"/>
    <n v="4.5999999999999996"/>
    <x v="10"/>
    <n v="2"/>
    <n v="11"/>
    <n v="1972"/>
    <d v="1908-03-25T00:00:00"/>
    <n v="50.3"/>
    <n v="5.5"/>
    <s v="Belgium"/>
    <s v="AH"/>
    <s v="Dead"/>
    <n v="523"/>
    <n v="85"/>
    <n v="132"/>
  </r>
  <r>
    <s v="BLB-T52868"/>
    <n v="22"/>
    <n v="5"/>
    <n v="1971"/>
    <d v="1927-09-22T00:00:00"/>
    <n v="50.6"/>
    <n v="5.5"/>
    <x v="10"/>
    <n v="22"/>
    <n v="2"/>
    <n v="1972"/>
    <d v="1927-06-26T00:00:00"/>
    <n v="50.6"/>
    <n v="5.5"/>
    <s v="Belgium"/>
    <s v="UU"/>
    <s v="Alive"/>
    <n v="276"/>
    <n v="0"/>
    <n v="0"/>
  </r>
  <r>
    <s v="BLB-T66592"/>
    <n v="29"/>
    <n v="5"/>
    <n v="1971"/>
    <d v="1934-09-22T00:00:00"/>
    <n v="50.9"/>
    <n v="3.6"/>
    <x v="10"/>
    <n v="21"/>
    <n v="8"/>
    <n v="1971"/>
    <d v="1926-12-23T00:00:00"/>
    <n v="51.02"/>
    <n v="4.0199999999999996"/>
    <s v="Belgium"/>
    <s v="DH"/>
    <s v="Dead"/>
    <n v="84"/>
    <n v="32"/>
    <n v="67"/>
  </r>
  <r>
    <s v="DEH-5003897"/>
    <n v="27"/>
    <n v="5"/>
    <n v="1971"/>
    <d v="1932-09-21T00:00:00"/>
    <n v="51.75"/>
    <n v="11.47"/>
    <x v="5"/>
    <n v="3"/>
    <n v="5"/>
    <n v="1973"/>
    <d v="1908-09-23T00:00:00"/>
    <n v="51.75"/>
    <n v="11.47"/>
    <s v="Germany"/>
    <s v="DH"/>
    <s v="Dead"/>
    <n v="707"/>
    <n v="0"/>
    <n v="0"/>
  </r>
  <r>
    <s v="DEH-5005570"/>
    <n v="17"/>
    <n v="6"/>
    <n v="1971"/>
    <d v="1922-10-23T00:00:00"/>
    <n v="52.1"/>
    <n v="12.1"/>
    <x v="5"/>
    <n v="10"/>
    <n v="3"/>
    <n v="1973"/>
    <d v="1915-07-25T00:00:00"/>
    <n v="52.1"/>
    <n v="12"/>
    <s v="Germany"/>
    <s v="DH"/>
    <s v="Dead"/>
    <n v="632"/>
    <n v="7"/>
    <n v="270"/>
  </r>
  <r>
    <s v="DEH-5008046"/>
    <n v="19"/>
    <n v="5"/>
    <n v="1971"/>
    <d v="1924-09-21T00:00:00"/>
    <n v="51.35"/>
    <n v="12.25"/>
    <x v="5"/>
    <n v="25"/>
    <n v="3"/>
    <n v="1972"/>
    <d v="1930-07-24T00:00:00"/>
    <n v="51.33"/>
    <n v="12.28"/>
    <s v="Germany"/>
    <s v="DH"/>
    <s v="Dead"/>
    <n v="311"/>
    <n v="3"/>
    <n v="129"/>
  </r>
  <r>
    <s v="DEW-5133744"/>
    <n v="19"/>
    <n v="5"/>
    <n v="1971"/>
    <d v="1924-09-21T00:00:00"/>
    <n v="53.47"/>
    <n v="9.1999999999999993"/>
    <x v="5"/>
    <n v="9"/>
    <n v="8"/>
    <n v="1971"/>
    <d v="1914-12-23T00:00:00"/>
    <n v="53.48"/>
    <n v="9.15"/>
    <s v="Germany"/>
    <s v="UU"/>
    <s v="Dead"/>
    <n v="82"/>
    <n v="4"/>
    <n v="300"/>
  </r>
  <r>
    <s v="DEW-5138020"/>
    <n v="18"/>
    <n v="5"/>
    <n v="1971"/>
    <d v="1923-09-22T00:00:00"/>
    <n v="53.53"/>
    <n v="8.1300000000000008"/>
    <x v="5"/>
    <n v="15"/>
    <n v="11"/>
    <n v="1972"/>
    <d v="1921-03-25T00:00:00"/>
    <n v="53.62"/>
    <n v="8.07"/>
    <s v="Germany"/>
    <s v="DH"/>
    <s v="Dead"/>
    <n v="547"/>
    <n v="11"/>
    <n v="335"/>
  </r>
  <r>
    <s v="DEW-5139318"/>
    <n v="22"/>
    <n v="5"/>
    <n v="1971"/>
    <d v="1927-09-22T00:00:00"/>
    <n v="51.55"/>
    <n v="6.6"/>
    <x v="5"/>
    <n v="5"/>
    <n v="9"/>
    <n v="1971"/>
    <d v="1911-01-23T00:00:00"/>
    <n v="51.55"/>
    <n v="6.6"/>
    <s v="Germany"/>
    <s v="UU"/>
    <s v="Dead"/>
    <n v="106"/>
    <n v="0"/>
    <n v="0"/>
  </r>
  <r>
    <s v="DEW-5139748"/>
    <n v="14"/>
    <n v="5"/>
    <n v="1971"/>
    <d v="1919-09-22T00:00:00"/>
    <n v="53.55"/>
    <n v="7.98"/>
    <x v="5"/>
    <n v="22"/>
    <n v="3"/>
    <n v="1972"/>
    <d v="1927-07-24T00:00:00"/>
    <n v="53.53"/>
    <n v="7.97"/>
    <s v="Germany"/>
    <s v="DH"/>
    <s v="Dead"/>
    <n v="313"/>
    <n v="3"/>
    <n v="211"/>
  </r>
  <r>
    <s v="DEW-5155429"/>
    <n v="23"/>
    <n v="6"/>
    <n v="1971"/>
    <d v="1928-10-22T00:00:00"/>
    <n v="51"/>
    <n v="9.68"/>
    <x v="5"/>
    <n v="23"/>
    <n v="1"/>
    <n v="1972"/>
    <d v="1928-05-25T00:00:00"/>
    <n v="50.98"/>
    <n v="9.68"/>
    <s v="Germany"/>
    <s v="DH"/>
    <s v="Dead"/>
    <n v="214"/>
    <n v="2"/>
    <n v="181"/>
  </r>
  <r>
    <s v="ETM-U1606"/>
    <n v="28"/>
    <n v="5"/>
    <n v="1971"/>
    <d v="1933-09-22T00:00:00"/>
    <n v="59.35"/>
    <n v="27.03"/>
    <x v="18"/>
    <n v="25"/>
    <n v="2"/>
    <n v="1972"/>
    <d v="1930-06-26T00:00:00"/>
    <n v="59.4"/>
    <n v="27.08"/>
    <s v="Estonia"/>
    <s v="RH"/>
    <s v="Dead"/>
    <n v="273"/>
    <n v="5"/>
    <n v="38"/>
  </r>
  <r>
    <s v="GBT-ED81848"/>
    <n v="7"/>
    <n v="6"/>
    <n v="1971"/>
    <d v="1912-10-22T00:00:00"/>
    <n v="50.9"/>
    <n v="-1.2"/>
    <x v="4"/>
    <n v="5"/>
    <n v="10"/>
    <n v="1977"/>
    <d v="1911-02-28T00:00:00"/>
    <n v="50.9"/>
    <n v="-1.2"/>
    <s v="UK"/>
    <s v="UU"/>
    <s v="Unknown"/>
    <n v="2312"/>
    <n v="0"/>
    <n v="0"/>
  </r>
  <r>
    <s v="GBT-ED84477"/>
    <n v="15"/>
    <n v="5"/>
    <n v="1971"/>
    <d v="1920-09-21T00:00:00"/>
    <n v="51.8"/>
    <n v="0.1"/>
    <x v="4"/>
    <n v="11"/>
    <n v="3"/>
    <n v="1973"/>
    <d v="1916-07-24T00:00:00"/>
    <n v="51.9"/>
    <n v="0.1"/>
    <s v="UK"/>
    <s v="UU"/>
    <s v="Dead"/>
    <n v="666"/>
    <n v="12"/>
    <n v="0"/>
  </r>
  <r>
    <s v="GBT-ED89454"/>
    <n v="21"/>
    <n v="5"/>
    <n v="1971"/>
    <d v="1926-09-22T00:00:00"/>
    <n v="57.38"/>
    <n v="-1.88"/>
    <x v="4"/>
    <n v="9"/>
    <n v="7"/>
    <n v="1971"/>
    <d v="1914-11-22T00:00:00"/>
    <n v="57.4"/>
    <n v="-1.9"/>
    <s v="UK"/>
    <s v="AH"/>
    <s v="Dead"/>
    <n v="49"/>
    <n v="3"/>
    <n v="332"/>
  </r>
  <r>
    <s v="GBT-EF11327"/>
    <n v="6"/>
    <n v="6"/>
    <n v="1971"/>
    <d v="1911-10-23T00:00:00"/>
    <n v="50.9"/>
    <n v="1"/>
    <x v="4"/>
    <n v="10"/>
    <n v="7"/>
    <n v="1972"/>
    <d v="1915-11-23T00:00:00"/>
    <n v="51.1"/>
    <n v="1.1000000000000001"/>
    <s v="UK"/>
    <s v="DH"/>
    <s v="Dead"/>
    <n v="400"/>
    <n v="24"/>
    <n v="18"/>
  </r>
  <r>
    <s v="GBT-EF14162"/>
    <n v="27"/>
    <n v="5"/>
    <n v="1971"/>
    <d v="1932-09-21T00:00:00"/>
    <n v="53.8"/>
    <n v="-3"/>
    <x v="4"/>
    <n v="17"/>
    <n v="4"/>
    <n v="1973"/>
    <d v="1922-08-25T00:00:00"/>
    <n v="53.8"/>
    <n v="-2.7"/>
    <s v="UK"/>
    <s v="DH"/>
    <s v="Dead"/>
    <n v="691"/>
    <n v="20"/>
    <n v="91"/>
  </r>
  <r>
    <s v="NLA-3046142"/>
    <n v="15"/>
    <n v="5"/>
    <n v="1971"/>
    <d v="1920-09-21T00:00:00"/>
    <n v="52.1"/>
    <n v="4.3"/>
    <x v="16"/>
    <n v="3"/>
    <n v="10"/>
    <n v="1971"/>
    <d v="1909-02-21T00:00:00"/>
    <n v="52.2"/>
    <n v="4.4000000000000004"/>
    <s v="Netherlands"/>
    <s v="DH"/>
    <s v="Dead"/>
    <n v="141"/>
    <n v="14"/>
    <n v="32"/>
  </r>
  <r>
    <s v="NLA-3046143"/>
    <n v="15"/>
    <n v="5"/>
    <n v="1971"/>
    <d v="1920-09-21T00:00:00"/>
    <n v="52.1"/>
    <n v="4.3"/>
    <x v="16"/>
    <n v="12"/>
    <n v="6"/>
    <n v="1972"/>
    <d v="1917-10-24T00:00:00"/>
    <n v="52.2"/>
    <n v="4.4000000000000004"/>
    <s v="Netherlands"/>
    <s v="UU"/>
    <s v="Dead"/>
    <n v="394"/>
    <n v="14"/>
    <n v="32"/>
  </r>
  <r>
    <s v="NLA-3115157"/>
    <n v="22"/>
    <n v="5"/>
    <n v="1971"/>
    <d v="1927-09-22T00:00:00"/>
    <n v="52.18"/>
    <n v="5.15"/>
    <x v="16"/>
    <n v="27"/>
    <n v="6"/>
    <n v="1971"/>
    <d v="1932-10-22T00:00:00"/>
    <n v="52.2"/>
    <n v="5.2"/>
    <s v="Netherlands"/>
    <s v="UU"/>
    <s v="Dead"/>
    <n v="36"/>
    <n v="3"/>
    <n v="51"/>
  </r>
  <r>
    <s v="NLA-3150169"/>
    <n v="25"/>
    <n v="5"/>
    <n v="1971"/>
    <d v="1930-09-22T00:00:00"/>
    <n v="51.95"/>
    <n v="5.52"/>
    <x v="16"/>
    <n v="25"/>
    <n v="5"/>
    <n v="1978"/>
    <d v="1930-09-29T00:00:00"/>
    <n v="52"/>
    <n v="5.5"/>
    <s v="Netherlands"/>
    <s v="DH"/>
    <s v="Dead"/>
    <n v="2557"/>
    <n v="7"/>
    <n v="338"/>
  </r>
  <r>
    <s v="NLA-3150175"/>
    <n v="27"/>
    <n v="5"/>
    <n v="1971"/>
    <d v="1932-09-21T00:00:00"/>
    <n v="51.95"/>
    <n v="5.52"/>
    <x v="16"/>
    <n v="30"/>
    <n v="4"/>
    <n v="1977"/>
    <d v="1935-08-29T00:00:00"/>
    <n v="52"/>
    <n v="5.5"/>
    <s v="Netherlands"/>
    <s v="UU"/>
    <s v="Dead"/>
    <n v="2165"/>
    <n v="7"/>
    <n v="338"/>
  </r>
  <r>
    <s v="NLA-3150182"/>
    <n v="27"/>
    <n v="5"/>
    <n v="1971"/>
    <d v="1932-09-21T00:00:00"/>
    <n v="51.95"/>
    <n v="5.52"/>
    <x v="16"/>
    <n v="1"/>
    <n v="6"/>
    <n v="1980"/>
    <d v="1906-11-01T00:00:00"/>
    <n v="51.95"/>
    <n v="5.52"/>
    <s v="Netherlands"/>
    <s v="UU"/>
    <s v="Dead"/>
    <n v="3293"/>
    <n v="2"/>
    <n v="270"/>
  </r>
  <r>
    <s v="NLA-3159303"/>
    <n v="24"/>
    <n v="8"/>
    <n v="1971"/>
    <d v="1929-12-23T00:00:00"/>
    <n v="53.05"/>
    <n v="4.78"/>
    <x v="16"/>
    <n v="10"/>
    <n v="11"/>
    <n v="1971"/>
    <d v="1916-03-24T00:00:00"/>
    <n v="53.1"/>
    <n v="4.8"/>
    <s v="Netherlands"/>
    <s v="AH"/>
    <s v="Alive"/>
    <n v="78"/>
    <n v="6"/>
    <n v="0"/>
  </r>
  <r>
    <s v="NLA-3159325"/>
    <n v="30"/>
    <n v="5"/>
    <n v="1971"/>
    <d v="1935-09-22T00:00:00"/>
    <n v="53.05"/>
    <n v="4.75"/>
    <x v="16"/>
    <n v="25"/>
    <n v="6"/>
    <n v="1980"/>
    <d v="1930-11-01T00:00:00"/>
    <n v="53.05"/>
    <n v="4.7300000000000004"/>
    <s v="Netherlands"/>
    <s v="DH"/>
    <s v="Dead"/>
    <n v="3314"/>
    <n v="3"/>
    <n v="212"/>
  </r>
  <r>
    <s v="NLA-3159327"/>
    <n v="30"/>
    <n v="5"/>
    <n v="1971"/>
    <d v="1935-09-22T00:00:00"/>
    <n v="53.05"/>
    <n v="4.75"/>
    <x v="16"/>
    <n v="10"/>
    <n v="8"/>
    <n v="1972"/>
    <d v="1915-12-24T00:00:00"/>
    <n v="52.7"/>
    <n v="4.7"/>
    <s v="Netherlands"/>
    <s v="DH"/>
    <s v="Alive"/>
    <n v="438"/>
    <n v="41"/>
    <n v="185"/>
  </r>
  <r>
    <s v="NOS-548457"/>
    <n v="3"/>
    <n v="6"/>
    <n v="1971"/>
    <d v="1908-10-22T00:00:00"/>
    <n v="60.18"/>
    <n v="5.45"/>
    <x v="7"/>
    <n v="15"/>
    <n v="9"/>
    <n v="1971"/>
    <d v="1921-01-22T00:00:00"/>
    <n v="60.18"/>
    <n v="5.45"/>
    <s v="Norway"/>
    <s v="UU"/>
    <s v="Dead"/>
    <n v="104"/>
    <n v="0"/>
    <n v="0"/>
  </r>
  <r>
    <s v="SFH-S006010"/>
    <n v="31"/>
    <n v="5"/>
    <n v="1971"/>
    <d v="1936-09-21T00:00:00"/>
    <n v="61.13"/>
    <n v="24.4"/>
    <x v="1"/>
    <n v="5"/>
    <n v="6"/>
    <n v="1971"/>
    <d v="1910-10-23T00:00:00"/>
    <n v="61.1"/>
    <n v="24.4"/>
    <s v="Finland"/>
    <s v="UU"/>
    <s v="Dead"/>
    <n v="5"/>
    <n v="4"/>
    <n v="181"/>
  </r>
  <r>
    <s v="SFH-S013917"/>
    <n v="28"/>
    <n v="6"/>
    <n v="1971"/>
    <d v="1933-10-23T00:00:00"/>
    <n v="62.6"/>
    <n v="29.8"/>
    <x v="1"/>
    <n v="15"/>
    <n v="10"/>
    <n v="1971"/>
    <d v="1921-02-21T00:00:00"/>
    <n v="62.6"/>
    <n v="29.8"/>
    <s v="Finland"/>
    <s v="UU"/>
    <s v="Dead"/>
    <n v="109"/>
    <n v="0"/>
    <n v="0"/>
  </r>
  <r>
    <s v="SFH-S020026"/>
    <n v="4"/>
    <n v="6"/>
    <n v="1971"/>
    <d v="1909-10-23T00:00:00"/>
    <n v="61.67"/>
    <n v="21.57"/>
    <x v="1"/>
    <n v="15"/>
    <n v="10"/>
    <n v="1973"/>
    <d v="1921-02-23T00:00:00"/>
    <n v="61.7"/>
    <n v="22"/>
    <s v="Finland"/>
    <s v="UU"/>
    <s v="Dead"/>
    <n v="864"/>
    <n v="24"/>
    <n v="81"/>
  </r>
  <r>
    <s v="SFH-S041825"/>
    <n v="1"/>
    <n v="6"/>
    <n v="1971"/>
    <d v="1906-10-23T00:00:00"/>
    <n v="62.7"/>
    <n v="29.7"/>
    <x v="1"/>
    <n v="7"/>
    <n v="9"/>
    <n v="1971"/>
    <d v="1913-01-22T00:00:00"/>
    <n v="62.6"/>
    <n v="29.8"/>
    <s v="Finland"/>
    <s v="DH"/>
    <s v="Dead"/>
    <n v="98"/>
    <n v="13"/>
    <n v="156"/>
  </r>
  <r>
    <s v="SFH-S041833"/>
    <n v="2"/>
    <n v="6"/>
    <n v="1971"/>
    <d v="1907-10-23T00:00:00"/>
    <n v="62.6"/>
    <n v="29.7"/>
    <x v="1"/>
    <n v="20"/>
    <n v="7"/>
    <n v="1973"/>
    <d v="1925-11-24T00:00:00"/>
    <n v="62.6"/>
    <n v="29.8"/>
    <s v="Finland"/>
    <s v="DH"/>
    <s v="Dead"/>
    <n v="779"/>
    <n v="6"/>
    <n v="91"/>
  </r>
  <r>
    <s v="SFH-S041839"/>
    <n v="12"/>
    <n v="6"/>
    <n v="1971"/>
    <d v="1917-10-23T00:00:00"/>
    <n v="62.63"/>
    <n v="29.75"/>
    <x v="1"/>
    <n v="20"/>
    <n v="6"/>
    <n v="1971"/>
    <d v="1925-10-23T00:00:00"/>
    <n v="62.63"/>
    <n v="29.75"/>
    <s v="Finland"/>
    <s v="DH"/>
    <s v="Dead"/>
    <n v="8"/>
    <n v="0"/>
    <n v="0"/>
  </r>
  <r>
    <s v="SFH-S041840"/>
    <n v="12"/>
    <n v="6"/>
    <n v="1971"/>
    <d v="1917-10-23T00:00:00"/>
    <n v="62.63"/>
    <n v="29.75"/>
    <x v="1"/>
    <n v="20"/>
    <n v="6"/>
    <n v="1971"/>
    <d v="1925-10-23T00:00:00"/>
    <n v="62.63"/>
    <n v="29.75"/>
    <s v="Finland"/>
    <s v="DH"/>
    <s v="Dead"/>
    <n v="8"/>
    <n v="0"/>
    <n v="0"/>
  </r>
  <r>
    <s v="SFH-S041841"/>
    <n v="12"/>
    <n v="6"/>
    <n v="1971"/>
    <d v="1917-10-23T00:00:00"/>
    <n v="62.63"/>
    <n v="29.75"/>
    <x v="1"/>
    <n v="20"/>
    <n v="6"/>
    <n v="1971"/>
    <d v="1925-10-23T00:00:00"/>
    <n v="62.63"/>
    <n v="29.75"/>
    <s v="Finland"/>
    <s v="DH"/>
    <s v="Dead"/>
    <n v="8"/>
    <n v="0"/>
    <n v="0"/>
  </r>
  <r>
    <s v="SFH-S041842"/>
    <n v="12"/>
    <n v="6"/>
    <n v="1971"/>
    <d v="1917-10-23T00:00:00"/>
    <n v="62.63"/>
    <n v="29.75"/>
    <x v="1"/>
    <n v="20"/>
    <n v="6"/>
    <n v="1971"/>
    <d v="1925-10-23T00:00:00"/>
    <n v="62.63"/>
    <n v="29.75"/>
    <s v="Finland"/>
    <s v="DH"/>
    <s v="Dead"/>
    <n v="8"/>
    <n v="0"/>
    <n v="0"/>
  </r>
  <r>
    <s v="SFH-S043935"/>
    <n v="21"/>
    <n v="6"/>
    <n v="1971"/>
    <d v="1926-10-23T00:00:00"/>
    <n v="60.8"/>
    <n v="27.2"/>
    <x v="1"/>
    <n v="14"/>
    <n v="8"/>
    <n v="1971"/>
    <d v="1919-12-23T00:00:00"/>
    <n v="60.8"/>
    <n v="27.2"/>
    <s v="Finland"/>
    <s v="DH"/>
    <s v="Dead"/>
    <n v="54"/>
    <n v="0"/>
    <n v="0"/>
  </r>
  <r>
    <s v="SFH-S044028"/>
    <n v="7"/>
    <n v="6"/>
    <n v="1971"/>
    <d v="1912-10-22T00:00:00"/>
    <n v="62.4"/>
    <n v="21.3"/>
    <x v="1"/>
    <n v="12"/>
    <n v="8"/>
    <n v="1971"/>
    <d v="1917-12-23T00:00:00"/>
    <n v="62.4"/>
    <n v="21.3"/>
    <s v="Finland"/>
    <s v="RH"/>
    <s v="Dead"/>
    <n v="66"/>
    <n v="0"/>
    <n v="0"/>
  </r>
  <r>
    <s v="SFH-S044029"/>
    <n v="7"/>
    <n v="6"/>
    <n v="1971"/>
    <d v="1912-10-22T00:00:00"/>
    <n v="62.4"/>
    <n v="21.3"/>
    <x v="1"/>
    <n v="27"/>
    <n v="3"/>
    <n v="1973"/>
    <d v="1932-07-24T00:00:00"/>
    <n v="62.4"/>
    <n v="21.3"/>
    <s v="Finland"/>
    <s v="DH"/>
    <s v="Dead"/>
    <n v="659"/>
    <n v="0"/>
    <n v="0"/>
  </r>
  <r>
    <s v="SFH-S057956"/>
    <n v="20"/>
    <n v="6"/>
    <n v="1971"/>
    <d v="1925-10-23T00:00:00"/>
    <n v="59.9"/>
    <n v="22.4"/>
    <x v="1"/>
    <n v="19"/>
    <n v="4"/>
    <n v="1972"/>
    <d v="1924-08-23T00:00:00"/>
    <n v="60"/>
    <n v="22.4"/>
    <s v="Finland"/>
    <s v="UU"/>
    <s v="Dead"/>
    <n v="304"/>
    <n v="12"/>
    <n v="0"/>
  </r>
  <r>
    <s v="SFH-S059058"/>
    <n v="13"/>
    <n v="6"/>
    <n v="1971"/>
    <d v="1918-10-23T00:00:00"/>
    <n v="60.78"/>
    <n v="28.03"/>
    <x v="1"/>
    <n v="7"/>
    <n v="10"/>
    <n v="1975"/>
    <d v="1913-02-25T00:00:00"/>
    <n v="60.78"/>
    <n v="28.03"/>
    <s v="Finland"/>
    <s v="DH"/>
    <s v="Dead"/>
    <n v="1577"/>
    <n v="0"/>
    <n v="0"/>
  </r>
  <r>
    <s v="SFH-S061560"/>
    <n v="9"/>
    <n v="6"/>
    <n v="1971"/>
    <d v="1914-10-23T00:00:00"/>
    <n v="65"/>
    <n v="25.7"/>
    <x v="1"/>
    <n v="15"/>
    <n v="7"/>
    <n v="1971"/>
    <d v="1920-11-21T00:00:00"/>
    <n v="65.099999999999994"/>
    <n v="25.4"/>
    <s v="Finland"/>
    <s v="UU"/>
    <s v="Dead"/>
    <n v="36"/>
    <n v="18"/>
    <n v="309"/>
  </r>
  <r>
    <s v="SFH-S062063"/>
    <n v="11"/>
    <n v="7"/>
    <n v="1971"/>
    <d v="1916-11-21T00:00:00"/>
    <n v="62.7"/>
    <n v="29.7"/>
    <x v="1"/>
    <n v="5"/>
    <n v="9"/>
    <n v="1971"/>
    <d v="1911-01-23T00:00:00"/>
    <n v="62.6"/>
    <n v="29.8"/>
    <s v="Finland"/>
    <s v="DH"/>
    <s v="Dead"/>
    <n v="56"/>
    <n v="13"/>
    <n v="156"/>
  </r>
  <r>
    <s v="SUM-E798528"/>
    <n v="3"/>
    <n v="7"/>
    <n v="1971"/>
    <d v="1908-11-21T00:00:00"/>
    <n v="55.25"/>
    <n v="34.299999999999997"/>
    <x v="19"/>
    <n v="24"/>
    <n v="11"/>
    <n v="1983"/>
    <d v="1930-04-06T00:00:00"/>
    <n v="54.9"/>
    <n v="38.229999999999997"/>
    <s v="Russia"/>
    <s v="UU"/>
    <s v="Dead"/>
    <n v="4527"/>
    <n v="254"/>
    <n v="99"/>
  </r>
  <r>
    <s v="SVS-6053670"/>
    <n v="23"/>
    <n v="5"/>
    <n v="1971"/>
    <d v="1928-09-21T00:00:00"/>
    <n v="58.75"/>
    <n v="17.079999999999998"/>
    <x v="9"/>
    <n v="29"/>
    <n v="11"/>
    <n v="1971"/>
    <d v="1935-03-25T00:00:00"/>
    <n v="58.72"/>
    <n v="16.75"/>
    <s v="Sweden"/>
    <s v="DH"/>
    <s v="Dead"/>
    <n v="190"/>
    <n v="20"/>
    <n v="260"/>
  </r>
  <r>
    <s v="SVS-6057030"/>
    <n v="20"/>
    <n v="5"/>
    <n v="1971"/>
    <d v="1925-09-22T00:00:00"/>
    <n v="58.18"/>
    <n v="11.95"/>
    <x v="9"/>
    <n v="24"/>
    <n v="6"/>
    <n v="1981"/>
    <d v="1929-11-02T00:00:00"/>
    <n v="58.18"/>
    <n v="11.97"/>
    <s v="Sweden"/>
    <s v="AH"/>
    <s v="Dead"/>
    <n v="3688"/>
    <n v="1"/>
    <n v="91"/>
  </r>
  <r>
    <s v="SVS-6057081"/>
    <n v="21"/>
    <n v="5"/>
    <n v="1971"/>
    <d v="1926-09-22T00:00:00"/>
    <n v="58.12"/>
    <n v="11.85"/>
    <x v="9"/>
    <n v="19"/>
    <n v="6"/>
    <n v="1971"/>
    <d v="1924-10-22T00:00:00"/>
    <n v="58.12"/>
    <n v="11.85"/>
    <s v="Sweden"/>
    <s v="UU"/>
    <s v="Dead"/>
    <n v="29"/>
    <n v="0"/>
    <n v="0"/>
  </r>
  <r>
    <s v="SVS-6057110"/>
    <n v="22"/>
    <n v="5"/>
    <n v="1971"/>
    <d v="1927-09-22T00:00:00"/>
    <n v="58.17"/>
    <n v="11.88"/>
    <x v="9"/>
    <n v="15"/>
    <n v="6"/>
    <n v="1971"/>
    <d v="1920-10-22T00:00:00"/>
    <n v="58.17"/>
    <n v="11.88"/>
    <s v="Sweden"/>
    <s v="UU"/>
    <s v="Dead"/>
    <n v="24"/>
    <n v="0"/>
    <n v="0"/>
  </r>
  <r>
    <s v="SVS-6057201"/>
    <n v="31"/>
    <n v="5"/>
    <n v="1971"/>
    <d v="1936-09-21T00:00:00"/>
    <n v="58.3"/>
    <n v="11.83"/>
    <x v="9"/>
    <n v="10"/>
    <n v="10"/>
    <n v="1971"/>
    <d v="1916-02-22T00:00:00"/>
    <n v="58.3"/>
    <n v="11.85"/>
    <s v="Sweden"/>
    <s v="AH"/>
    <s v="Dead"/>
    <n v="132"/>
    <n v="1"/>
    <n v="91"/>
  </r>
  <r>
    <s v="SVS-6057202"/>
    <n v="31"/>
    <n v="5"/>
    <n v="1971"/>
    <d v="1936-09-21T00:00:00"/>
    <n v="58.3"/>
    <n v="11.83"/>
    <x v="9"/>
    <n v="1"/>
    <n v="5"/>
    <n v="1972"/>
    <d v="1906-09-23T00:00:00"/>
    <n v="58.3"/>
    <n v="11.83"/>
    <s v="Sweden"/>
    <s v="UU"/>
    <s v="Dead"/>
    <n v="336"/>
    <n v="0"/>
    <n v="0"/>
  </r>
  <r>
    <s v="SVS-6057245"/>
    <n v="31"/>
    <n v="5"/>
    <n v="1971"/>
    <d v="1936-09-21T00:00:00"/>
    <n v="58.32"/>
    <n v="11.93"/>
    <x v="9"/>
    <n v="9"/>
    <n v="8"/>
    <n v="1973"/>
    <d v="1914-12-25T00:00:00"/>
    <n v="58.3"/>
    <n v="11.92"/>
    <s v="Sweden"/>
    <s v="AH"/>
    <s v="Dead"/>
    <n v="801"/>
    <n v="3"/>
    <n v="208"/>
  </r>
  <r>
    <s v="SVS-6057334"/>
    <n v="31"/>
    <n v="5"/>
    <n v="1971"/>
    <d v="1936-09-21T00:00:00"/>
    <n v="58.12"/>
    <n v="11.92"/>
    <x v="9"/>
    <n v="23"/>
    <n v="6"/>
    <n v="1971"/>
    <d v="1928-10-22T00:00:00"/>
    <n v="58.1"/>
    <n v="11.85"/>
    <s v="Sweden"/>
    <s v="UU"/>
    <s v="Dead"/>
    <n v="23"/>
    <n v="5"/>
    <n v="245"/>
  </r>
  <r>
    <s v="SVS-6057336"/>
    <n v="31"/>
    <n v="5"/>
    <n v="1971"/>
    <d v="1936-09-21T00:00:00"/>
    <n v="58.1"/>
    <n v="11.85"/>
    <x v="9"/>
    <n v="22"/>
    <n v="7"/>
    <n v="1971"/>
    <d v="1927-11-22T00:00:00"/>
    <n v="58.1"/>
    <n v="11.85"/>
    <s v="Sweden"/>
    <s v="AH"/>
    <s v="Dead"/>
    <n v="52"/>
    <n v="0"/>
    <n v="0"/>
  </r>
  <r>
    <s v="SVS-6057486"/>
    <n v="6"/>
    <n v="6"/>
    <n v="1971"/>
    <d v="1911-10-23T00:00:00"/>
    <n v="58.27"/>
    <n v="11.85"/>
    <x v="9"/>
    <n v="14"/>
    <n v="8"/>
    <n v="1973"/>
    <d v="1919-12-25T00:00:00"/>
    <n v="58.27"/>
    <n v="11.85"/>
    <s v="Sweden"/>
    <s v="UU"/>
    <s v="Unknown"/>
    <n v="800"/>
    <n v="0"/>
    <n v="0"/>
  </r>
  <r>
    <s v="SVS-6057967"/>
    <n v="14"/>
    <n v="6"/>
    <n v="1971"/>
    <d v="1919-10-23T00:00:00"/>
    <n v="58.23"/>
    <n v="11.93"/>
    <x v="9"/>
    <n v="28"/>
    <n v="10"/>
    <n v="1971"/>
    <d v="1934-02-22T00:00:00"/>
    <n v="58.23"/>
    <n v="11.93"/>
    <s v="Sweden"/>
    <s v="UU"/>
    <s v="Dead"/>
    <n v="136"/>
    <n v="0"/>
    <n v="0"/>
  </r>
  <r>
    <s v="SVS-6057977"/>
    <n v="20"/>
    <n v="6"/>
    <n v="1971"/>
    <d v="1925-10-23T00:00:00"/>
    <n v="58.1"/>
    <n v="11.85"/>
    <x v="9"/>
    <n v="10"/>
    <n v="8"/>
    <n v="1971"/>
    <d v="1915-12-23T00:00:00"/>
    <n v="58.1"/>
    <n v="11.85"/>
    <s v="Sweden"/>
    <s v="AH"/>
    <s v="Dead"/>
    <n v="51"/>
    <n v="0"/>
    <n v="0"/>
  </r>
  <r>
    <s v="SVS-7039928"/>
    <n v="10"/>
    <n v="6"/>
    <n v="1971"/>
    <d v="1915-10-23T00:00:00"/>
    <n v="56.92"/>
    <n v="12.47"/>
    <x v="9"/>
    <n v="28"/>
    <n v="5"/>
    <n v="1975"/>
    <d v="1933-09-26T00:00:00"/>
    <n v="56.9"/>
    <n v="12.52"/>
    <s v="Sweden"/>
    <s v="ND"/>
    <s v="Dead"/>
    <n v="1448"/>
    <n v="4"/>
    <n v="122"/>
  </r>
  <r>
    <s v="CZP-E226827"/>
    <n v="29"/>
    <n v="5"/>
    <n v="1972"/>
    <d v="1934-09-23T00:00:00"/>
    <n v="49.9"/>
    <n v="15.1"/>
    <x v="12"/>
    <n v="6"/>
    <n v="8"/>
    <n v="1972"/>
    <d v="1911-12-24T00:00:00"/>
    <n v="49.9"/>
    <n v="15.1"/>
    <s v="Czech Republic"/>
    <s v="DH"/>
    <s v="Dead"/>
    <n v="69"/>
    <n v="0"/>
    <n v="0"/>
  </r>
  <r>
    <s v="CZP-E226828"/>
    <n v="29"/>
    <n v="5"/>
    <n v="1972"/>
    <d v="1934-09-23T00:00:00"/>
    <n v="49.9"/>
    <n v="15.1"/>
    <x v="12"/>
    <n v="6"/>
    <n v="8"/>
    <n v="1972"/>
    <d v="1911-12-24T00:00:00"/>
    <n v="49.9"/>
    <n v="15.1"/>
    <s v="Czech Republic"/>
    <s v="DH"/>
    <s v="Dead"/>
    <n v="69"/>
    <n v="0"/>
    <n v="0"/>
  </r>
  <r>
    <s v="DEH-5003039"/>
    <n v="21"/>
    <n v="5"/>
    <n v="1972"/>
    <d v="1926-09-23T00:00:00"/>
    <n v="50.85"/>
    <n v="12.48"/>
    <x v="5"/>
    <n v="26"/>
    <n v="11"/>
    <n v="1972"/>
    <d v="1932-03-25T00:00:00"/>
    <n v="50.82"/>
    <n v="12.47"/>
    <s v="Germany"/>
    <s v="DH"/>
    <s v="Dead"/>
    <n v="189"/>
    <n v="4"/>
    <n v="198"/>
  </r>
  <r>
    <s v="DEH-5003042"/>
    <n v="21"/>
    <n v="5"/>
    <n v="1972"/>
    <d v="1926-09-23T00:00:00"/>
    <n v="50.85"/>
    <n v="12.48"/>
    <x v="5"/>
    <n v="14"/>
    <n v="2"/>
    <n v="1973"/>
    <d v="1919-06-27T00:00:00"/>
    <n v="50.83"/>
    <n v="12.5"/>
    <s v="Germany"/>
    <s v="DH"/>
    <s v="Dead"/>
    <n v="269"/>
    <n v="3"/>
    <n v="148"/>
  </r>
  <r>
    <s v="DEH-5028421"/>
    <n v="28"/>
    <n v="5"/>
    <n v="1972"/>
    <d v="1933-09-23T00:00:00"/>
    <n v="51.82"/>
    <n v="12"/>
    <x v="5"/>
    <n v="16"/>
    <n v="5"/>
    <n v="1974"/>
    <d v="1921-09-25T00:00:00"/>
    <n v="51.77"/>
    <n v="11.87"/>
    <s v="Germany"/>
    <s v="UU"/>
    <s v="Dead"/>
    <n v="718"/>
    <n v="11"/>
    <n v="239"/>
  </r>
  <r>
    <s v="DEH-5028422"/>
    <n v="28"/>
    <n v="5"/>
    <n v="1972"/>
    <d v="1933-09-23T00:00:00"/>
    <n v="51.82"/>
    <n v="12"/>
    <x v="5"/>
    <n v="24"/>
    <n v="10"/>
    <n v="1977"/>
    <d v="1930-02-28T00:00:00"/>
    <n v="51.75"/>
    <n v="11.98"/>
    <s v="Germany"/>
    <s v="DH"/>
    <s v="Dead"/>
    <n v="1975"/>
    <n v="8"/>
    <n v="189"/>
  </r>
  <r>
    <s v="DEH-5028425"/>
    <n v="28"/>
    <n v="5"/>
    <n v="1972"/>
    <d v="1933-09-23T00:00:00"/>
    <n v="51.82"/>
    <n v="12"/>
    <x v="5"/>
    <n v="20"/>
    <n v="6"/>
    <n v="1975"/>
    <d v="1925-10-27T00:00:00"/>
    <n v="51.83"/>
    <n v="12.07"/>
    <s v="Germany"/>
    <s v="DH"/>
    <s v="Dead"/>
    <n v="1118"/>
    <n v="5"/>
    <n v="68"/>
  </r>
  <r>
    <s v="DEH-5033479"/>
    <n v="24"/>
    <n v="5"/>
    <n v="1972"/>
    <d v="1929-09-23T00:00:00"/>
    <n v="52.02"/>
    <n v="12.02"/>
    <x v="5"/>
    <n v="24"/>
    <n v="7"/>
    <n v="1975"/>
    <d v="1929-11-26T00:00:00"/>
    <n v="52.08"/>
    <n v="11.93"/>
    <s v="Germany"/>
    <s v="DH"/>
    <s v="Dead"/>
    <n v="1156"/>
    <n v="10"/>
    <n v="323"/>
  </r>
  <r>
    <s v="DEH-5035779"/>
    <n v="31"/>
    <n v="5"/>
    <n v="1972"/>
    <d v="1936-09-22T00:00:00"/>
    <n v="50.73"/>
    <n v="11.4"/>
    <x v="5"/>
    <n v="15"/>
    <n v="9"/>
    <n v="1972"/>
    <d v="1921-01-23T00:00:00"/>
    <n v="50.72"/>
    <n v="11.33"/>
    <s v="Germany"/>
    <s v="UU"/>
    <s v="Dead"/>
    <n v="107"/>
    <n v="6"/>
    <n v="249"/>
  </r>
  <r>
    <s v="DEH-5035780"/>
    <n v="31"/>
    <n v="5"/>
    <n v="1972"/>
    <d v="1936-09-22T00:00:00"/>
    <n v="50.73"/>
    <n v="11.4"/>
    <x v="5"/>
    <n v="10"/>
    <n v="6"/>
    <n v="1972"/>
    <d v="1915-10-24T00:00:00"/>
    <n v="50.72"/>
    <n v="11.33"/>
    <s v="Germany"/>
    <s v="DH"/>
    <s v="Dead"/>
    <n v="10"/>
    <n v="6"/>
    <n v="249"/>
  </r>
  <r>
    <s v="DEH-5035782"/>
    <n v="31"/>
    <n v="5"/>
    <n v="1972"/>
    <d v="1936-09-22T00:00:00"/>
    <n v="50.73"/>
    <n v="11.4"/>
    <x v="5"/>
    <n v="10"/>
    <n v="6"/>
    <n v="1972"/>
    <d v="1915-10-24T00:00:00"/>
    <n v="50.72"/>
    <n v="11.33"/>
    <s v="Germany"/>
    <s v="DH"/>
    <s v="Dead"/>
    <n v="10"/>
    <n v="6"/>
    <n v="249"/>
  </r>
  <r>
    <s v="DEH-5036266"/>
    <n v="20"/>
    <n v="5"/>
    <n v="1972"/>
    <d v="1925-09-23T00:00:00"/>
    <n v="51.75"/>
    <n v="11.47"/>
    <x v="5"/>
    <n v="14"/>
    <n v="2"/>
    <n v="1975"/>
    <d v="1919-06-29T00:00:00"/>
    <n v="51.75"/>
    <n v="11.47"/>
    <s v="Germany"/>
    <s v="DH"/>
    <s v="Dead"/>
    <n v="1000"/>
    <n v="0"/>
    <n v="0"/>
  </r>
  <r>
    <s v="DEW-5103531"/>
    <n v="11"/>
    <n v="6"/>
    <n v="1972"/>
    <d v="1916-10-23T00:00:00"/>
    <n v="51.97"/>
    <n v="10.58"/>
    <x v="5"/>
    <n v="20"/>
    <n v="5"/>
    <n v="1974"/>
    <d v="1925-09-25T00:00:00"/>
    <n v="52.02"/>
    <n v="10.53"/>
    <s v="Germany"/>
    <s v="UU"/>
    <s v="Dead"/>
    <n v="708"/>
    <n v="7"/>
    <n v="329"/>
  </r>
  <r>
    <s v="DEW-5137579"/>
    <n v="20"/>
    <n v="5"/>
    <n v="1972"/>
    <d v="1925-09-23T00:00:00"/>
    <n v="52.32"/>
    <n v="10.43"/>
    <x v="5"/>
    <n v="30"/>
    <n v="1"/>
    <n v="1974"/>
    <d v="1935-05-28T00:00:00"/>
    <n v="52.35"/>
    <n v="10.78"/>
    <s v="Germany"/>
    <s v="UU"/>
    <s v="Dead"/>
    <n v="620"/>
    <n v="25"/>
    <n v="82"/>
  </r>
  <r>
    <s v="DEW-5163602"/>
    <n v="1"/>
    <n v="6"/>
    <n v="1972"/>
    <d v="1906-10-24T00:00:00"/>
    <n v="51.55"/>
    <n v="6.6"/>
    <x v="5"/>
    <n v="28"/>
    <n v="4"/>
    <n v="1973"/>
    <d v="1933-08-25T00:00:00"/>
    <n v="51.57"/>
    <n v="6.58"/>
    <s v="Germany"/>
    <s v="DH"/>
    <s v="Dead"/>
    <n v="331"/>
    <n v="3"/>
    <n v="329"/>
  </r>
  <r>
    <s v="DEW-5163607"/>
    <n v="1"/>
    <n v="6"/>
    <n v="1972"/>
    <d v="1906-10-24T00:00:00"/>
    <n v="51.55"/>
    <n v="6.6"/>
    <x v="5"/>
    <n v="15"/>
    <n v="3"/>
    <n v="1974"/>
    <d v="1920-07-25T00:00:00"/>
    <n v="51.57"/>
    <n v="6.58"/>
    <s v="Germany"/>
    <s v="DH"/>
    <s v="Dead"/>
    <n v="652"/>
    <n v="3"/>
    <n v="329"/>
  </r>
  <r>
    <s v="DEW-5168352"/>
    <n v="13"/>
    <n v="5"/>
    <n v="1972"/>
    <d v="1918-09-23T00:00:00"/>
    <n v="50.78"/>
    <n v="7"/>
    <x v="5"/>
    <n v="8"/>
    <n v="4"/>
    <n v="1974"/>
    <d v="1913-08-26T00:00:00"/>
    <n v="50.78"/>
    <n v="6.95"/>
    <s v="Germany"/>
    <s v="DH"/>
    <s v="Dead"/>
    <n v="695"/>
    <n v="4"/>
    <n v="270"/>
  </r>
  <r>
    <s v="DKC-5006579"/>
    <n v="10"/>
    <n v="6"/>
    <n v="1972"/>
    <d v="1915-10-24T00:00:00"/>
    <n v="56.13"/>
    <n v="10.8"/>
    <x v="3"/>
    <n v="4"/>
    <n v="7"/>
    <n v="1999"/>
    <d v="1909-12-20T00:00:00"/>
    <n v="56.13"/>
    <n v="10.8"/>
    <s v="Denmark"/>
    <s v="UU"/>
    <s v="Unknown"/>
    <n v="9885"/>
    <n v="0"/>
    <n v="0"/>
  </r>
  <r>
    <s v="DKC-508966"/>
    <n v="16"/>
    <n v="5"/>
    <n v="1972"/>
    <d v="1921-09-23T00:00:00"/>
    <n v="55.72"/>
    <n v="12.45"/>
    <x v="3"/>
    <n v="25"/>
    <n v="7"/>
    <n v="1974"/>
    <d v="1930-11-25T00:00:00"/>
    <n v="55.72"/>
    <n v="12.52"/>
    <s v="Denmark"/>
    <s v="DH"/>
    <s v="Dead"/>
    <n v="800"/>
    <n v="5"/>
    <n v="91"/>
  </r>
  <r>
    <s v="DKS-S35530"/>
    <n v="10"/>
    <n v="6"/>
    <n v="1972"/>
    <d v="1915-10-24T00:00:00"/>
    <n v="55.95"/>
    <n v="8.67"/>
    <x v="3"/>
    <n v="29"/>
    <n v="7"/>
    <n v="1972"/>
    <d v="1934-11-23T00:00:00"/>
    <n v="55.95"/>
    <n v="8.67"/>
    <s v="Denmark"/>
    <s v="DH"/>
    <s v="Dead"/>
    <n v="49"/>
    <n v="0"/>
    <n v="0"/>
  </r>
  <r>
    <s v="DKS-S35531"/>
    <n v="10"/>
    <n v="6"/>
    <n v="1972"/>
    <d v="1915-10-24T00:00:00"/>
    <n v="55.95"/>
    <n v="8.67"/>
    <x v="3"/>
    <n v="5"/>
    <n v="1"/>
    <n v="1974"/>
    <d v="1910-05-28T00:00:00"/>
    <n v="55.95"/>
    <n v="8.67"/>
    <s v="Denmark"/>
    <s v="DH"/>
    <s v="Dead"/>
    <n v="574"/>
    <n v="0"/>
    <n v="0"/>
  </r>
  <r>
    <s v="ETM-U11012"/>
    <n v="11"/>
    <n v="6"/>
    <n v="1972"/>
    <d v="1916-10-23T00:00:00"/>
    <n v="58.4"/>
    <n v="24.55"/>
    <x v="18"/>
    <n v="25"/>
    <n v="8"/>
    <n v="1974"/>
    <d v="1930-12-26T00:00:00"/>
    <n v="58.43"/>
    <n v="24.57"/>
    <s v="Estonia"/>
    <s v="RH"/>
    <s v="Alive"/>
    <n v="805"/>
    <n v="5"/>
    <n v="28"/>
  </r>
  <r>
    <s v="GBT-ED51970"/>
    <n v="5"/>
    <n v="6"/>
    <n v="1972"/>
    <d v="1910-10-24T00:00:00"/>
    <n v="51.5"/>
    <n v="-2.8"/>
    <x v="4"/>
    <n v="26"/>
    <n v="4"/>
    <n v="1978"/>
    <d v="1931-08-30T00:00:00"/>
    <n v="51.5"/>
    <n v="-2.8"/>
    <s v="UK"/>
    <s v="DH"/>
    <s v="Dead"/>
    <n v="2151"/>
    <n v="0"/>
    <n v="0"/>
  </r>
  <r>
    <s v="GBT-ED79740"/>
    <n v="30"/>
    <n v="5"/>
    <n v="1972"/>
    <d v="1935-09-23T00:00:00"/>
    <n v="57.38"/>
    <n v="-1.88"/>
    <x v="4"/>
    <n v="22"/>
    <n v="5"/>
    <n v="1976"/>
    <d v="1927-09-27T00:00:00"/>
    <n v="57.3"/>
    <n v="-2"/>
    <s v="UK"/>
    <s v="DH"/>
    <s v="Dead"/>
    <n v="1453"/>
    <n v="12"/>
    <n v="218"/>
  </r>
  <r>
    <s v="GBT-ED83724"/>
    <n v="27"/>
    <n v="5"/>
    <n v="1972"/>
    <d v="1932-09-22T00:00:00"/>
    <n v="54"/>
    <n v="-1.5"/>
    <x v="4"/>
    <n v="27"/>
    <n v="6"/>
    <n v="1975"/>
    <d v="1932-10-26T00:00:00"/>
    <n v="54"/>
    <n v="-1.5"/>
    <s v="UK"/>
    <s v="UU"/>
    <s v="Dead"/>
    <n v="1126"/>
    <n v="0"/>
    <n v="0"/>
  </r>
  <r>
    <s v="GBT-ED96912"/>
    <n v="7"/>
    <n v="6"/>
    <n v="1972"/>
    <d v="1912-10-23T00:00:00"/>
    <n v="53.4"/>
    <n v="-1.48"/>
    <x v="4"/>
    <n v="8"/>
    <n v="10"/>
    <n v="1982"/>
    <d v="1914-03-05T00:00:00"/>
    <n v="53.4"/>
    <n v="-1.48"/>
    <s v="UK"/>
    <s v="UU"/>
    <s v="Dead"/>
    <n v="3775"/>
    <n v="0"/>
    <n v="0"/>
  </r>
  <r>
    <s v="GBT-EF11330"/>
    <n v="29"/>
    <n v="5"/>
    <n v="1972"/>
    <d v="1934-09-23T00:00:00"/>
    <n v="51"/>
    <n v="0.88"/>
    <x v="4"/>
    <n v="12"/>
    <n v="8"/>
    <n v="1972"/>
    <d v="1917-12-24T00:00:00"/>
    <n v="51"/>
    <n v="0.9"/>
    <s v="UK"/>
    <s v="DH"/>
    <s v="Dead"/>
    <n v="75"/>
    <n v="2"/>
    <n v="91"/>
  </r>
  <r>
    <s v="GBT-EF11331"/>
    <n v="29"/>
    <n v="5"/>
    <n v="1972"/>
    <d v="1934-09-23T00:00:00"/>
    <n v="51"/>
    <n v="0.88"/>
    <x v="4"/>
    <n v="12"/>
    <n v="8"/>
    <n v="1972"/>
    <d v="1917-12-24T00:00:00"/>
    <n v="51"/>
    <n v="0.9"/>
    <s v="UK"/>
    <s v="DH"/>
    <s v="Dead"/>
    <n v="75"/>
    <n v="2"/>
    <n v="91"/>
  </r>
  <r>
    <s v="GBT-EF52369"/>
    <n v="6"/>
    <n v="6"/>
    <n v="1972"/>
    <d v="1911-10-24T00:00:00"/>
    <n v="53.7"/>
    <n v="-1.8"/>
    <x v="4"/>
    <n v="24"/>
    <n v="3"/>
    <n v="1974"/>
    <d v="1929-07-26T00:00:00"/>
    <n v="53.6"/>
    <n v="-1.9"/>
    <s v="UK"/>
    <s v="DH"/>
    <s v="Dead"/>
    <n v="656"/>
    <n v="13"/>
    <n v="211"/>
  </r>
  <r>
    <s v="HRZ-B425265"/>
    <n v="28"/>
    <n v="5"/>
    <n v="1972"/>
    <d v="1933-09-23T00:00:00"/>
    <n v="46"/>
    <n v="15.92"/>
    <x v="15"/>
    <n v="21"/>
    <n v="5"/>
    <n v="1975"/>
    <d v="1926-09-26T00:00:00"/>
    <n v="46"/>
    <n v="15.92"/>
    <s v="Croatia"/>
    <s v="UU"/>
    <s v="Dead"/>
    <n v="1088"/>
    <n v="0"/>
    <n v="0"/>
  </r>
  <r>
    <s v="HRZ-B425269"/>
    <n v="28"/>
    <n v="5"/>
    <n v="1972"/>
    <d v="1933-09-23T00:00:00"/>
    <n v="46"/>
    <n v="15.92"/>
    <x v="15"/>
    <n v="16"/>
    <n v="6"/>
    <n v="1974"/>
    <d v="1921-10-26T00:00:00"/>
    <n v="46"/>
    <n v="15.92"/>
    <s v="Croatia"/>
    <s v="UU"/>
    <s v="Dead"/>
    <n v="749"/>
    <n v="0"/>
    <n v="0"/>
  </r>
  <r>
    <s v="NLA-3098200"/>
    <n v="3"/>
    <n v="6"/>
    <n v="1972"/>
    <d v="1908-10-23T00:00:00"/>
    <n v="51.98"/>
    <n v="4.67"/>
    <x v="16"/>
    <n v="24"/>
    <n v="8"/>
    <n v="1972"/>
    <d v="1929-12-24T00:00:00"/>
    <n v="52"/>
    <n v="4.7"/>
    <s v="Netherlands"/>
    <s v="UU"/>
    <s v="Dead"/>
    <n v="82"/>
    <n v="3"/>
    <n v="32"/>
  </r>
  <r>
    <s v="NLA-3116618"/>
    <n v="12"/>
    <n v="5"/>
    <n v="1972"/>
    <d v="1917-09-23T00:00:00"/>
    <n v="51.45"/>
    <n v="3.65"/>
    <x v="16"/>
    <n v="15"/>
    <n v="7"/>
    <n v="1976"/>
    <d v="1920-11-26T00:00:00"/>
    <n v="51.5"/>
    <n v="3.6"/>
    <s v="Netherlands"/>
    <s v="ND"/>
    <s v="Dead"/>
    <n v="1525"/>
    <n v="7"/>
    <n v="329"/>
  </r>
  <r>
    <s v="NLA-3153162"/>
    <n v="20"/>
    <n v="6"/>
    <n v="1972"/>
    <d v="1925-10-24T00:00:00"/>
    <n v="52.62"/>
    <n v="6.27"/>
    <x v="16"/>
    <n v="20"/>
    <n v="6"/>
    <n v="1984"/>
    <d v="1925-11-05T00:00:00"/>
    <n v="52.62"/>
    <n v="6.28"/>
    <s v="Netherlands"/>
    <s v="UU"/>
    <s v="Unknown"/>
    <n v="4383"/>
    <n v="0"/>
    <n v="0"/>
  </r>
  <r>
    <s v="NLA-3159305"/>
    <n v="21"/>
    <n v="5"/>
    <n v="1972"/>
    <d v="1926-09-23T00:00:00"/>
    <n v="53.05"/>
    <n v="4.75"/>
    <x v="16"/>
    <n v="20"/>
    <n v="5"/>
    <n v="1973"/>
    <d v="1925-09-24T00:00:00"/>
    <n v="53.1"/>
    <n v="4.8"/>
    <s v="Netherlands"/>
    <s v="DH"/>
    <s v="Dead"/>
    <n v="364"/>
    <n v="5"/>
    <n v="43"/>
  </r>
  <r>
    <s v="NLA-3159306"/>
    <n v="21"/>
    <n v="5"/>
    <n v="1972"/>
    <d v="1926-09-23T00:00:00"/>
    <n v="53.05"/>
    <n v="4.75"/>
    <x v="16"/>
    <n v="5"/>
    <n v="6"/>
    <n v="1974"/>
    <d v="1910-10-26T00:00:00"/>
    <n v="53"/>
    <n v="4.8"/>
    <s v="Netherlands"/>
    <s v="RH"/>
    <s v="Dead"/>
    <n v="745"/>
    <n v="9"/>
    <n v="156"/>
  </r>
  <r>
    <s v="NLA-3159320"/>
    <n v="30"/>
    <n v="5"/>
    <n v="1972"/>
    <d v="1935-09-23T00:00:00"/>
    <n v="53.05"/>
    <n v="4.75"/>
    <x v="16"/>
    <n v="4"/>
    <n v="7"/>
    <n v="1979"/>
    <d v="1909-11-30T00:00:00"/>
    <n v="53.1"/>
    <n v="4.8"/>
    <s v="Netherlands"/>
    <s v="RH"/>
    <s v="Dead"/>
    <n v="2591"/>
    <n v="5"/>
    <n v="43"/>
  </r>
  <r>
    <s v="NLA-3159328"/>
    <n v="30"/>
    <n v="5"/>
    <n v="1972"/>
    <d v="1935-09-23T00:00:00"/>
    <n v="53.05"/>
    <n v="4.75"/>
    <x v="16"/>
    <n v="14"/>
    <n v="7"/>
    <n v="1978"/>
    <d v="1919-11-29T00:00:00"/>
    <n v="53.1"/>
    <n v="4.7699999999999996"/>
    <s v="Netherlands"/>
    <s v="UU"/>
    <s v="Dead"/>
    <n v="2236"/>
    <n v="4"/>
    <n v="17"/>
  </r>
  <r>
    <s v="NLA-3159329"/>
    <n v="30"/>
    <n v="5"/>
    <n v="1972"/>
    <d v="1935-09-23T00:00:00"/>
    <n v="53.05"/>
    <n v="4.75"/>
    <x v="16"/>
    <n v="19"/>
    <n v="6"/>
    <n v="1980"/>
    <d v="1924-10-31T00:00:00"/>
    <n v="53.1"/>
    <n v="4.7699999999999996"/>
    <s v="Netherlands"/>
    <s v="UU"/>
    <s v="Dead"/>
    <n v="2942"/>
    <n v="4"/>
    <n v="17"/>
  </r>
  <r>
    <s v="NLA-3159334"/>
    <n v="30"/>
    <n v="5"/>
    <n v="1972"/>
    <d v="1935-09-23T00:00:00"/>
    <n v="53.05"/>
    <n v="4.75"/>
    <x v="16"/>
    <n v="2"/>
    <n v="7"/>
    <n v="1975"/>
    <d v="1907-11-26T00:00:00"/>
    <n v="53.1"/>
    <n v="4.8"/>
    <s v="Netherlands"/>
    <s v="UU"/>
    <s v="Dead"/>
    <n v="1128"/>
    <n v="5"/>
    <n v="43"/>
  </r>
  <r>
    <s v="NLA-3162206"/>
    <n v="14"/>
    <n v="5"/>
    <n v="1972"/>
    <d v="1919-09-23T00:00:00"/>
    <n v="52.05"/>
    <n v="4.22"/>
    <x v="16"/>
    <n v="24"/>
    <n v="12"/>
    <n v="1989"/>
    <d v="1930-05-12T00:00:00"/>
    <n v="52.05"/>
    <n v="4.2"/>
    <s v="Netherlands"/>
    <s v="UU"/>
    <s v="Unknown"/>
    <n v="6433"/>
    <n v="2"/>
    <n v="270"/>
  </r>
  <r>
    <s v="NLA-3166463"/>
    <n v="27"/>
    <n v="5"/>
    <n v="1972"/>
    <d v="1932-09-22T00:00:00"/>
    <n v="52.2"/>
    <n v="5.2"/>
    <x v="16"/>
    <n v="27"/>
    <n v="8"/>
    <n v="1972"/>
    <d v="1932-12-23T00:00:00"/>
    <n v="52.2"/>
    <n v="5.2"/>
    <s v="Netherlands"/>
    <s v="UU"/>
    <s v="Dead"/>
    <n v="92"/>
    <n v="0"/>
    <n v="0"/>
  </r>
  <r>
    <s v="NLA-3169363"/>
    <n v="25"/>
    <n v="6"/>
    <n v="1972"/>
    <d v="1930-10-24T00:00:00"/>
    <n v="52.9"/>
    <n v="6.3"/>
    <x v="16"/>
    <n v="21"/>
    <n v="1"/>
    <n v="1973"/>
    <d v="1926-05-27T00:00:00"/>
    <n v="52.9"/>
    <n v="6.3"/>
    <s v="Netherlands"/>
    <s v="UU"/>
    <s v="Dead"/>
    <n v="210"/>
    <n v="0"/>
    <n v="0"/>
  </r>
  <r>
    <s v="NLA-3170121"/>
    <n v="6"/>
    <n v="6"/>
    <n v="1972"/>
    <d v="1911-10-24T00:00:00"/>
    <n v="53.5"/>
    <n v="5.9"/>
    <x v="16"/>
    <n v="20"/>
    <n v="5"/>
    <n v="1973"/>
    <d v="1925-09-24T00:00:00"/>
    <n v="53.5"/>
    <n v="5.6"/>
    <s v="Netherlands"/>
    <s v="DH"/>
    <s v="Dead"/>
    <n v="348"/>
    <n v="20"/>
    <n v="270"/>
  </r>
  <r>
    <s v="NOS-545111"/>
    <n v="23"/>
    <n v="5"/>
    <n v="1972"/>
    <d v="1928-09-22T00:00:00"/>
    <n v="59.78"/>
    <n v="5.38"/>
    <x v="7"/>
    <n v="28"/>
    <n v="5"/>
    <n v="1973"/>
    <d v="1933-09-24T00:00:00"/>
    <n v="59.8"/>
    <n v="5.53"/>
    <s v="Norway"/>
    <s v="UU"/>
    <s v="Dead"/>
    <n v="370"/>
    <n v="9"/>
    <n v="78"/>
  </r>
  <r>
    <s v="NOS-548482"/>
    <n v="3"/>
    <n v="6"/>
    <n v="1972"/>
    <d v="1908-10-23T00:00:00"/>
    <n v="60.15"/>
    <n v="5.45"/>
    <x v="7"/>
    <n v="5"/>
    <n v="7"/>
    <n v="1972"/>
    <d v="1910-11-23T00:00:00"/>
    <n v="60.15"/>
    <n v="5.45"/>
    <s v="Norway"/>
    <s v="DH"/>
    <s v="Dead"/>
    <n v="32"/>
    <n v="0"/>
    <n v="0"/>
  </r>
  <r>
    <s v="SFH-C202573"/>
    <n v="31"/>
    <n v="5"/>
    <n v="1972"/>
    <d v="1936-09-22T00:00:00"/>
    <n v="61.2"/>
    <n v="26.3"/>
    <x v="1"/>
    <n v="1"/>
    <n v="7"/>
    <n v="1972"/>
    <d v="1906-11-23T00:00:00"/>
    <n v="61.2"/>
    <n v="26.3"/>
    <s v="Finland"/>
    <s v="UU"/>
    <s v="Dead"/>
    <n v="31"/>
    <n v="0"/>
    <n v="0"/>
  </r>
  <r>
    <s v="SFH-C211053"/>
    <n v="23"/>
    <n v="5"/>
    <n v="1972"/>
    <d v="1928-09-22T00:00:00"/>
    <n v="61"/>
    <n v="25.7"/>
    <x v="1"/>
    <n v="21"/>
    <n v="12"/>
    <n v="1972"/>
    <d v="1927-04-25T00:00:00"/>
    <n v="61"/>
    <n v="25.7"/>
    <s v="Finland"/>
    <s v="UU"/>
    <s v="Dead"/>
    <n v="212"/>
    <n v="0"/>
    <n v="0"/>
  </r>
  <r>
    <s v="SFH-C217959"/>
    <n v="31"/>
    <n v="5"/>
    <n v="1972"/>
    <d v="1936-09-22T00:00:00"/>
    <n v="62.5"/>
    <n v="27.8"/>
    <x v="1"/>
    <n v="23"/>
    <n v="8"/>
    <n v="1972"/>
    <d v="1928-12-23T00:00:00"/>
    <n v="62.4"/>
    <n v="27.9"/>
    <s v="Finland"/>
    <s v="AH"/>
    <s v="Dead"/>
    <n v="84"/>
    <n v="13"/>
    <n v="156"/>
  </r>
  <r>
    <s v="SFH-S003554"/>
    <n v="7"/>
    <n v="6"/>
    <n v="1972"/>
    <d v="1912-10-23T00:00:00"/>
    <n v="60.4"/>
    <n v="22.3"/>
    <x v="1"/>
    <n v="18"/>
    <n v="6"/>
    <n v="1972"/>
    <d v="1923-10-24T00:00:00"/>
    <n v="60.4"/>
    <n v="22.3"/>
    <s v="Finland"/>
    <s v="UU"/>
    <s v="Dead"/>
    <n v="11"/>
    <n v="0"/>
    <n v="0"/>
  </r>
  <r>
    <s v="SFH-S024119"/>
    <n v="21"/>
    <n v="6"/>
    <n v="1972"/>
    <d v="1926-10-24T00:00:00"/>
    <n v="61.48"/>
    <n v="28.22"/>
    <x v="1"/>
    <n v="19"/>
    <n v="5"/>
    <n v="1984"/>
    <d v="1924-10-04T00:00:00"/>
    <n v="61.48"/>
    <n v="28.27"/>
    <s v="Finland"/>
    <s v="UU"/>
    <s v="Dead"/>
    <n v="4350"/>
    <n v="3"/>
    <n v="91"/>
  </r>
  <r>
    <s v="SFH-S028902"/>
    <n v="28"/>
    <n v="5"/>
    <n v="1972"/>
    <d v="1933-09-23T00:00:00"/>
    <n v="63.2"/>
    <n v="23.8"/>
    <x v="1"/>
    <n v="25"/>
    <n v="11"/>
    <n v="1972"/>
    <d v="1931-03-26T00:00:00"/>
    <n v="63.2"/>
    <n v="23.8"/>
    <s v="Finland"/>
    <s v="UU"/>
    <s v="Dead"/>
    <n v="181"/>
    <n v="0"/>
    <n v="0"/>
  </r>
  <r>
    <s v="SFH-S041510"/>
    <n v="31"/>
    <n v="5"/>
    <n v="1972"/>
    <d v="1936-09-22T00:00:00"/>
    <n v="62.62"/>
    <n v="29.7"/>
    <x v="1"/>
    <n v="25"/>
    <n v="8"/>
    <n v="1977"/>
    <d v="1930-12-29T00:00:00"/>
    <n v="62.62"/>
    <n v="29.7"/>
    <s v="Finland"/>
    <s v="DH"/>
    <s v="Dead"/>
    <n v="1912"/>
    <n v="0"/>
    <n v="0"/>
  </r>
  <r>
    <s v="SFH-S044115"/>
    <n v="2"/>
    <n v="7"/>
    <n v="1972"/>
    <d v="1907-11-23T00:00:00"/>
    <n v="64.5"/>
    <n v="26.7"/>
    <x v="1"/>
    <n v="31"/>
    <n v="7"/>
    <n v="1972"/>
    <d v="1936-11-22T00:00:00"/>
    <n v="64.5"/>
    <n v="26.7"/>
    <s v="Finland"/>
    <s v="RH"/>
    <s v="Dead"/>
    <n v="29"/>
    <n v="0"/>
    <n v="0"/>
  </r>
  <r>
    <s v="SFH-S059090"/>
    <n v="23"/>
    <n v="5"/>
    <n v="1972"/>
    <d v="1928-09-22T00:00:00"/>
    <n v="60.6"/>
    <n v="27.2"/>
    <x v="1"/>
    <n v="22"/>
    <n v="8"/>
    <n v="1972"/>
    <d v="1927-12-24T00:00:00"/>
    <n v="60.6"/>
    <n v="27.2"/>
    <s v="Finland"/>
    <s v="AH"/>
    <s v="Dead"/>
    <n v="91"/>
    <n v="0"/>
    <n v="0"/>
  </r>
  <r>
    <s v="SFH-S059095"/>
    <n v="25"/>
    <n v="5"/>
    <n v="1972"/>
    <d v="1930-09-23T00:00:00"/>
    <n v="60.58"/>
    <n v="27.2"/>
    <x v="1"/>
    <n v="19"/>
    <n v="4"/>
    <n v="1973"/>
    <d v="1924-08-24T00:00:00"/>
    <n v="60.6"/>
    <n v="27.2"/>
    <s v="Finland"/>
    <s v="UU"/>
    <s v="Dead"/>
    <n v="329"/>
    <n v="2"/>
    <n v="0"/>
  </r>
  <r>
    <s v="SFH-S059096"/>
    <n v="25"/>
    <n v="5"/>
    <n v="1972"/>
    <d v="1930-09-23T00:00:00"/>
    <n v="60.58"/>
    <n v="27.2"/>
    <x v="1"/>
    <n v="9"/>
    <n v="4"/>
    <n v="1974"/>
    <d v="1914-08-26T00:00:00"/>
    <n v="60.57"/>
    <n v="27.22"/>
    <s v="Finland"/>
    <s v="UU"/>
    <s v="Dead"/>
    <n v="684"/>
    <n v="3"/>
    <n v="154"/>
  </r>
  <r>
    <s v="SFH-S060526"/>
    <n v="3"/>
    <n v="6"/>
    <n v="1972"/>
    <d v="1908-10-23T00:00:00"/>
    <n v="61.47"/>
    <n v="24.05"/>
    <x v="1"/>
    <n v="5"/>
    <n v="7"/>
    <n v="1977"/>
    <d v="1910-11-28T00:00:00"/>
    <n v="61.33"/>
    <n v="24"/>
    <s v="Finland"/>
    <s v="AH"/>
    <s v="Dead"/>
    <n v="1858"/>
    <n v="16"/>
    <n v="191"/>
  </r>
  <r>
    <s v="SFH-S062112"/>
    <n v="27"/>
    <n v="5"/>
    <n v="1972"/>
    <d v="1932-09-22T00:00:00"/>
    <n v="60.5"/>
    <n v="24.2"/>
    <x v="1"/>
    <n v="5"/>
    <n v="8"/>
    <n v="1972"/>
    <d v="1910-12-24T00:00:00"/>
    <n v="60.5"/>
    <n v="24.2"/>
    <s v="Finland"/>
    <s v="AH"/>
    <s v="Dead"/>
    <n v="70"/>
    <n v="0"/>
    <n v="0"/>
  </r>
  <r>
    <s v="SFH-S062510"/>
    <n v="26"/>
    <n v="5"/>
    <n v="1972"/>
    <d v="1931-09-23T00:00:00"/>
    <n v="62.27"/>
    <n v="21.37"/>
    <x v="1"/>
    <n v="31"/>
    <n v="3"/>
    <n v="1974"/>
    <d v="1936-07-25T00:00:00"/>
    <n v="62.65"/>
    <n v="21.55"/>
    <s v="Finland"/>
    <s v="DH"/>
    <s v="Dead"/>
    <n v="674"/>
    <n v="44"/>
    <n v="13"/>
  </r>
  <r>
    <s v="SFH-S062808"/>
    <n v="4"/>
    <n v="6"/>
    <n v="1972"/>
    <d v="1909-10-24T00:00:00"/>
    <n v="60.8"/>
    <n v="28.1"/>
    <x v="1"/>
    <n v="11"/>
    <n v="11"/>
    <n v="1972"/>
    <d v="1917-03-25T00:00:00"/>
    <n v="60.8"/>
    <n v="28"/>
    <s v="Finland"/>
    <s v="DH"/>
    <s v="Dead"/>
    <n v="160"/>
    <n v="6"/>
    <n v="270"/>
  </r>
  <r>
    <s v="SFH-S062812"/>
    <n v="4"/>
    <n v="6"/>
    <n v="1972"/>
    <d v="1909-10-24T00:00:00"/>
    <n v="60.8"/>
    <n v="28.1"/>
    <x v="1"/>
    <n v="15"/>
    <n v="9"/>
    <n v="1972"/>
    <d v="1921-01-23T00:00:00"/>
    <n v="60.8"/>
    <n v="28.1"/>
    <s v="Finland"/>
    <s v="DH"/>
    <s v="Dead"/>
    <n v="103"/>
    <n v="0"/>
    <n v="0"/>
  </r>
  <r>
    <s v="SFH-S062815"/>
    <n v="4"/>
    <n v="6"/>
    <n v="1972"/>
    <d v="1909-10-24T00:00:00"/>
    <n v="60.8"/>
    <n v="28"/>
    <x v="1"/>
    <n v="25"/>
    <n v="4"/>
    <n v="1973"/>
    <d v="1930-08-25T00:00:00"/>
    <n v="60.9"/>
    <n v="27.6"/>
    <s v="Finland"/>
    <s v="UU"/>
    <s v="Dead"/>
    <n v="325"/>
    <n v="25"/>
    <n v="298"/>
  </r>
  <r>
    <s v="SVS-6055907"/>
    <n v="24"/>
    <n v="5"/>
    <n v="1972"/>
    <d v="1929-09-23T00:00:00"/>
    <n v="55.38"/>
    <n v="12.83"/>
    <x v="9"/>
    <n v="6"/>
    <n v="7"/>
    <n v="1972"/>
    <d v="1911-11-23T00:00:00"/>
    <n v="55.38"/>
    <n v="12.83"/>
    <s v="Sweden"/>
    <s v="UU"/>
    <s v="Dead"/>
    <n v="43"/>
    <n v="0"/>
    <n v="0"/>
  </r>
  <r>
    <s v="SVS-6055910"/>
    <n v="24"/>
    <n v="5"/>
    <n v="1972"/>
    <d v="1929-09-23T00:00:00"/>
    <n v="55.42"/>
    <n v="12.83"/>
    <x v="9"/>
    <n v="15"/>
    <n v="5"/>
    <n v="1979"/>
    <d v="1920-09-29T00:00:00"/>
    <n v="55.4"/>
    <n v="12.83"/>
    <s v="Sweden"/>
    <s v="DH"/>
    <s v="Dead"/>
    <n v="2547"/>
    <n v="2"/>
    <n v="181"/>
  </r>
  <r>
    <s v="SVS-6055913"/>
    <n v="24"/>
    <n v="5"/>
    <n v="1972"/>
    <d v="1929-09-23T00:00:00"/>
    <n v="55.38"/>
    <n v="12.83"/>
    <x v="9"/>
    <n v="13"/>
    <n v="1"/>
    <n v="1973"/>
    <d v="1918-05-27T00:00:00"/>
    <n v="55.42"/>
    <n v="12.83"/>
    <s v="Sweden"/>
    <s v="DH"/>
    <s v="Dead"/>
    <n v="234"/>
    <n v="4"/>
    <n v="0"/>
  </r>
  <r>
    <s v="SVS-6055943"/>
    <n v="27"/>
    <n v="5"/>
    <n v="1972"/>
    <d v="1932-09-22T00:00:00"/>
    <n v="55.42"/>
    <n v="12.83"/>
    <x v="9"/>
    <n v="1"/>
    <n v="11"/>
    <n v="1972"/>
    <d v="1907-03-26T00:00:00"/>
    <n v="55.42"/>
    <n v="12.83"/>
    <s v="Sweden"/>
    <s v="DH"/>
    <s v="Dead"/>
    <n v="158"/>
    <n v="0"/>
    <n v="0"/>
  </r>
  <r>
    <s v="SVS-6055949"/>
    <n v="27"/>
    <n v="5"/>
    <n v="1972"/>
    <d v="1932-09-22T00:00:00"/>
    <n v="55.42"/>
    <n v="12.83"/>
    <x v="9"/>
    <n v="8"/>
    <n v="5"/>
    <n v="1985"/>
    <d v="1913-10-06T00:00:00"/>
    <n v="55.38"/>
    <n v="12.83"/>
    <s v="Sweden"/>
    <s v="UU"/>
    <s v="Dead"/>
    <n v="4729"/>
    <n v="4"/>
    <n v="181"/>
  </r>
  <r>
    <s v="SVS-6055968"/>
    <n v="28"/>
    <n v="5"/>
    <n v="1972"/>
    <d v="1933-09-23T00:00:00"/>
    <n v="55.38"/>
    <n v="12.83"/>
    <x v="9"/>
    <n v="14"/>
    <n v="12"/>
    <n v="1972"/>
    <d v="1920-04-24T00:00:00"/>
    <n v="55.38"/>
    <n v="12.83"/>
    <s v="Sweden"/>
    <s v="RH"/>
    <s v="Dead"/>
    <n v="200"/>
    <n v="0"/>
    <n v="0"/>
  </r>
  <r>
    <s v="SVS-6055969"/>
    <n v="28"/>
    <n v="5"/>
    <n v="1972"/>
    <d v="1933-09-23T00:00:00"/>
    <n v="55.38"/>
    <n v="12.83"/>
    <x v="9"/>
    <n v="28"/>
    <n v="8"/>
    <n v="1972"/>
    <d v="1933-12-24T00:00:00"/>
    <n v="55.38"/>
    <n v="12.83"/>
    <s v="Sweden"/>
    <s v="UU"/>
    <s v="Dead"/>
    <n v="92"/>
    <n v="0"/>
    <n v="0"/>
  </r>
  <r>
    <s v="SVS-6055973"/>
    <n v="30"/>
    <n v="5"/>
    <n v="1972"/>
    <d v="1935-09-23T00:00:00"/>
    <n v="55.38"/>
    <n v="12.83"/>
    <x v="9"/>
    <n v="10"/>
    <n v="4"/>
    <n v="1974"/>
    <d v="1915-08-26T00:00:00"/>
    <n v="55.8"/>
    <n v="13.37"/>
    <s v="Sweden"/>
    <s v="DH"/>
    <s v="Dead"/>
    <n v="680"/>
    <n v="58"/>
    <n v="36"/>
  </r>
  <r>
    <s v="SVS-6055980"/>
    <n v="30"/>
    <n v="5"/>
    <n v="1972"/>
    <d v="1935-09-23T00:00:00"/>
    <n v="55.38"/>
    <n v="12.83"/>
    <x v="9"/>
    <n v="11"/>
    <n v="10"/>
    <n v="1972"/>
    <d v="1917-02-22T00:00:00"/>
    <n v="55.38"/>
    <n v="12.83"/>
    <s v="Sweden"/>
    <s v="DH"/>
    <s v="Dead"/>
    <n v="134"/>
    <n v="0"/>
    <n v="0"/>
  </r>
  <r>
    <s v="SVS-6055986"/>
    <n v="31"/>
    <n v="5"/>
    <n v="1972"/>
    <d v="1936-09-22T00:00:00"/>
    <n v="55.42"/>
    <n v="12.83"/>
    <x v="9"/>
    <n v="6"/>
    <n v="9"/>
    <n v="1980"/>
    <d v="1912-02-01T00:00:00"/>
    <n v="55.42"/>
    <n v="12.83"/>
    <s v="Sweden"/>
    <s v="RH"/>
    <s v="Dead"/>
    <n v="3020"/>
    <n v="0"/>
    <n v="0"/>
  </r>
  <r>
    <s v="SVS-6055992"/>
    <n v="31"/>
    <n v="5"/>
    <n v="1972"/>
    <d v="1936-09-22T00:00:00"/>
    <n v="55.42"/>
    <n v="12.83"/>
    <x v="9"/>
    <n v="19"/>
    <n v="10"/>
    <n v="1972"/>
    <d v="1925-02-22T00:00:00"/>
    <n v="55.38"/>
    <n v="12.83"/>
    <s v="Sweden"/>
    <s v="DH"/>
    <s v="Dead"/>
    <n v="141"/>
    <n v="4"/>
    <n v="181"/>
  </r>
  <r>
    <s v="SVS-6058669"/>
    <n v="14"/>
    <n v="5"/>
    <n v="1972"/>
    <d v="1919-09-23T00:00:00"/>
    <n v="55.68"/>
    <n v="13.48"/>
    <x v="9"/>
    <n v="20"/>
    <n v="8"/>
    <n v="1972"/>
    <d v="1925-12-24T00:00:00"/>
    <n v="55.65"/>
    <n v="13.5"/>
    <s v="Sweden"/>
    <s v="UU"/>
    <s v="Dead"/>
    <n v="98"/>
    <n v="4"/>
    <n v="165"/>
  </r>
  <r>
    <s v="SVS-6058807"/>
    <n v="31"/>
    <n v="5"/>
    <n v="1972"/>
    <d v="1936-09-22T00:00:00"/>
    <n v="55.68"/>
    <n v="13.48"/>
    <x v="9"/>
    <n v="17"/>
    <n v="6"/>
    <n v="1972"/>
    <d v="1922-10-24T00:00:00"/>
    <n v="55.7"/>
    <n v="13.45"/>
    <s v="Sweden"/>
    <s v="AH"/>
    <s v="Dead"/>
    <n v="17"/>
    <n v="3"/>
    <n v="312"/>
  </r>
  <r>
    <s v="SVS-6060012"/>
    <n v="1"/>
    <n v="6"/>
    <n v="1972"/>
    <d v="1906-10-24T00:00:00"/>
    <n v="55.4"/>
    <n v="12.93"/>
    <x v="9"/>
    <n v="25"/>
    <n v="6"/>
    <n v="1972"/>
    <d v="1930-10-24T00:00:00"/>
    <n v="55.4"/>
    <n v="12.93"/>
    <s v="Sweden"/>
    <s v="UU"/>
    <s v="Dead"/>
    <n v="24"/>
    <n v="0"/>
    <n v="0"/>
  </r>
  <r>
    <s v="SVS-6060015"/>
    <n v="1"/>
    <n v="6"/>
    <n v="1972"/>
    <d v="1906-10-24T00:00:00"/>
    <n v="55.4"/>
    <n v="12.93"/>
    <x v="9"/>
    <n v="23"/>
    <n v="6"/>
    <n v="1972"/>
    <d v="1928-10-23T00:00:00"/>
    <n v="55.4"/>
    <n v="12.93"/>
    <s v="Sweden"/>
    <s v="UU"/>
    <s v="Dead"/>
    <n v="22"/>
    <n v="0"/>
    <n v="0"/>
  </r>
  <r>
    <s v="SVS-6060032"/>
    <n v="12"/>
    <n v="6"/>
    <n v="1972"/>
    <d v="1917-10-24T00:00:00"/>
    <n v="55.42"/>
    <n v="12.83"/>
    <x v="9"/>
    <n v="13"/>
    <n v="11"/>
    <n v="1972"/>
    <d v="1919-03-26T00:00:00"/>
    <n v="55.42"/>
    <n v="12.83"/>
    <s v="Sweden"/>
    <s v="RH"/>
    <s v="Dead"/>
    <n v="154"/>
    <n v="0"/>
    <n v="0"/>
  </r>
  <r>
    <s v="SVS-6060034"/>
    <n v="12"/>
    <n v="6"/>
    <n v="1972"/>
    <d v="1917-10-24T00:00:00"/>
    <n v="55.42"/>
    <n v="12.83"/>
    <x v="9"/>
    <n v="19"/>
    <n v="11"/>
    <n v="1972"/>
    <d v="1925-03-25T00:00:00"/>
    <n v="55.42"/>
    <n v="12.83"/>
    <s v="Sweden"/>
    <s v="RH"/>
    <s v="Dead"/>
    <n v="160"/>
    <n v="0"/>
    <n v="0"/>
  </r>
  <r>
    <s v="SVS-7052751"/>
    <n v="9"/>
    <n v="6"/>
    <n v="1972"/>
    <d v="1914-10-24T00:00:00"/>
    <n v="56.92"/>
    <n v="12.48"/>
    <x v="9"/>
    <n v="9"/>
    <n v="10"/>
    <n v="1977"/>
    <d v="1915-02-28T00:00:00"/>
    <n v="56.92"/>
    <n v="12.48"/>
    <s v="Sweden"/>
    <s v="UU"/>
    <s v="Dead"/>
    <n v="1948"/>
    <n v="0"/>
    <n v="0"/>
  </r>
  <r>
    <s v="BLB-2T7372"/>
    <n v="21"/>
    <n v="5"/>
    <n v="1973"/>
    <d v="1926-09-24T00:00:00"/>
    <n v="51.02"/>
    <n v="4.0199999999999996"/>
    <x v="10"/>
    <n v="20"/>
    <n v="8"/>
    <n v="1973"/>
    <d v="1925-12-25T00:00:00"/>
    <n v="51.02"/>
    <n v="4.0199999999999996"/>
    <s v="Belgium"/>
    <s v="UU"/>
    <s v="Dead"/>
    <n v="91"/>
    <n v="0"/>
    <n v="0"/>
  </r>
  <r>
    <s v="CZP-E183453"/>
    <n v="21"/>
    <n v="5"/>
    <n v="1973"/>
    <d v="1926-09-24T00:00:00"/>
    <n v="49.9"/>
    <n v="18.18"/>
    <x v="12"/>
    <n v="2"/>
    <n v="6"/>
    <n v="1974"/>
    <d v="1907-10-26T00:00:00"/>
    <n v="49.9"/>
    <n v="18.12"/>
    <s v="Czech Republic"/>
    <s v="DH"/>
    <s v="Dead"/>
    <n v="377"/>
    <n v="5"/>
    <n v="270"/>
  </r>
  <r>
    <s v="CZP-E226847"/>
    <n v="26"/>
    <n v="5"/>
    <n v="1973"/>
    <d v="1931-09-24T00:00:00"/>
    <n v="49.88"/>
    <n v="15.03"/>
    <x v="12"/>
    <n v="18"/>
    <n v="7"/>
    <n v="1973"/>
    <d v="1923-11-24T00:00:00"/>
    <n v="49.88"/>
    <n v="15.03"/>
    <s v="Czech Republic"/>
    <s v="DH"/>
    <s v="Dead"/>
    <n v="53"/>
    <n v="0"/>
    <n v="0"/>
  </r>
  <r>
    <s v="CZP-E226851"/>
    <n v="26"/>
    <n v="5"/>
    <n v="1973"/>
    <d v="1931-09-24T00:00:00"/>
    <n v="49.88"/>
    <n v="15.03"/>
    <x v="12"/>
    <n v="28"/>
    <n v="12"/>
    <n v="1974"/>
    <d v="1934-04-27T00:00:00"/>
    <n v="49.88"/>
    <n v="15.03"/>
    <s v="Czech Republic"/>
    <s v="DH"/>
    <s v="Dead"/>
    <n v="581"/>
    <n v="0"/>
    <n v="0"/>
  </r>
  <r>
    <s v="DEH-420885"/>
    <n v="28"/>
    <n v="6"/>
    <n v="1973"/>
    <d v="1933-10-25T00:00:00"/>
    <n v="50.42"/>
    <n v="11.05"/>
    <x v="5"/>
    <n v="10"/>
    <n v="9"/>
    <n v="1973"/>
    <d v="1916-01-25T00:00:00"/>
    <n v="50.4"/>
    <n v="11.05"/>
    <s v="Germany"/>
    <s v="UU"/>
    <s v="Dead"/>
    <n v="74"/>
    <n v="2"/>
    <n v="181"/>
  </r>
  <r>
    <s v="DEW-5169475"/>
    <n v="8"/>
    <n v="5"/>
    <n v="1973"/>
    <d v="1913-09-24T00:00:00"/>
    <n v="50.55"/>
    <n v="8.4499999999999993"/>
    <x v="5"/>
    <n v="14"/>
    <n v="3"/>
    <n v="1974"/>
    <d v="1919-07-26T00:00:00"/>
    <n v="50.93"/>
    <n v="8.4"/>
    <s v="Germany"/>
    <s v="RH"/>
    <s v="Alive"/>
    <n v="310"/>
    <n v="43"/>
    <n v="356"/>
  </r>
  <r>
    <s v="DKC-5002953"/>
    <n v="16"/>
    <n v="7"/>
    <n v="1973"/>
    <d v="1921-11-24T00:00:00"/>
    <n v="56.93"/>
    <n v="8.52"/>
    <x v="3"/>
    <n v="15"/>
    <n v="10"/>
    <n v="1975"/>
    <d v="1921-02-25T00:00:00"/>
    <n v="56.93"/>
    <n v="8.52"/>
    <s v="Denmark"/>
    <s v="DH"/>
    <s v="Dead"/>
    <n v="821"/>
    <n v="0"/>
    <n v="0"/>
  </r>
  <r>
    <s v="DKC-5002956"/>
    <n v="16"/>
    <n v="7"/>
    <n v="1973"/>
    <d v="1921-11-24T00:00:00"/>
    <n v="56.92"/>
    <n v="8.52"/>
    <x v="3"/>
    <n v="10"/>
    <n v="8"/>
    <n v="1973"/>
    <d v="1915-12-25T00:00:00"/>
    <n v="56.92"/>
    <n v="8.52"/>
    <s v="Denmark"/>
    <s v="DH"/>
    <s v="Dead"/>
    <n v="25"/>
    <n v="0"/>
    <n v="0"/>
  </r>
  <r>
    <s v="ETM-U14698"/>
    <n v="30"/>
    <n v="5"/>
    <n v="1973"/>
    <d v="1935-09-24T00:00:00"/>
    <n v="58.28"/>
    <n v="26.7"/>
    <x v="18"/>
    <n v="14"/>
    <n v="12"/>
    <n v="1975"/>
    <d v="1920-04-27T00:00:00"/>
    <n v="58.75"/>
    <n v="27.02"/>
    <s v="Estonia"/>
    <s v="UU"/>
    <s v="Dead"/>
    <n v="928"/>
    <n v="54"/>
    <n v="22"/>
  </r>
  <r>
    <s v="GBT-ED29556"/>
    <n v="16"/>
    <n v="5"/>
    <n v="1973"/>
    <d v="1921-09-24T00:00:00"/>
    <n v="54.1"/>
    <n v="-4.8"/>
    <x v="4"/>
    <n v="9"/>
    <n v="9"/>
    <n v="1974"/>
    <d v="1915-01-26T00:00:00"/>
    <n v="54.1"/>
    <n v="-4.8"/>
    <s v="UK"/>
    <s v="UU"/>
    <s v="Dead"/>
    <n v="481"/>
    <n v="0"/>
    <n v="0"/>
  </r>
  <r>
    <s v="GBT-EF50479"/>
    <n v="6"/>
    <n v="5"/>
    <n v="1973"/>
    <d v="1911-09-24T00:00:00"/>
    <n v="50.9"/>
    <n v="-1"/>
    <x v="4"/>
    <n v="12"/>
    <n v="6"/>
    <n v="1973"/>
    <d v="1917-10-25T00:00:00"/>
    <n v="50.9"/>
    <n v="-1.1000000000000001"/>
    <s v="UK"/>
    <s v="DH"/>
    <s v="Alive"/>
    <n v="37"/>
    <n v="8"/>
    <n v="270"/>
  </r>
  <r>
    <s v="GBT-EF55203"/>
    <n v="17"/>
    <n v="5"/>
    <n v="1973"/>
    <d v="1922-09-24T00:00:00"/>
    <n v="51.8"/>
    <n v="-0.8"/>
    <x v="4"/>
    <n v="8"/>
    <n v="6"/>
    <n v="1973"/>
    <d v="1913-10-25T00:00:00"/>
    <n v="51.8"/>
    <n v="-0.8"/>
    <s v="UK"/>
    <s v="PD"/>
    <s v="Dead"/>
    <n v="22"/>
    <n v="0"/>
    <n v="0"/>
  </r>
  <r>
    <s v="HRZ-B426412"/>
    <n v="19"/>
    <n v="8"/>
    <n v="1973"/>
    <d v="1924-12-24T00:00:00"/>
    <n v="45.77"/>
    <n v="18.170000000000002"/>
    <x v="15"/>
    <n v="24"/>
    <n v="10"/>
    <n v="1977"/>
    <d v="1930-02-28T00:00:00"/>
    <n v="45.75"/>
    <n v="18"/>
    <s v="Croatia"/>
    <s v="UU"/>
    <s v="Dead"/>
    <n v="1527"/>
    <n v="14"/>
    <n v="262"/>
  </r>
  <r>
    <s v="NLA-3116978"/>
    <n v="12"/>
    <n v="5"/>
    <n v="1973"/>
    <d v="1917-09-24T00:00:00"/>
    <n v="51.38"/>
    <n v="6.1"/>
    <x v="16"/>
    <n v="4"/>
    <n v="12"/>
    <n v="1973"/>
    <d v="1910-04-26T00:00:00"/>
    <n v="51.4"/>
    <n v="6.1"/>
    <s v="Netherlands"/>
    <s v="UU"/>
    <s v="Dead"/>
    <n v="206"/>
    <n v="3"/>
    <n v="329"/>
  </r>
  <r>
    <s v="NLA-3116983"/>
    <n v="12"/>
    <n v="5"/>
    <n v="1973"/>
    <d v="1917-09-24T00:00:00"/>
    <n v="51.38"/>
    <n v="6.1"/>
    <x v="16"/>
    <n v="5"/>
    <n v="8"/>
    <n v="1977"/>
    <d v="1910-12-29T00:00:00"/>
    <n v="51.4"/>
    <n v="6.2"/>
    <s v="Netherlands"/>
    <s v="AH"/>
    <s v="Dead"/>
    <n v="1546"/>
    <n v="7"/>
    <n v="73"/>
  </r>
  <r>
    <s v="NLA-3116987"/>
    <n v="19"/>
    <n v="5"/>
    <n v="1973"/>
    <d v="1924-09-23T00:00:00"/>
    <n v="51.38"/>
    <n v="6.1"/>
    <x v="16"/>
    <n v="12"/>
    <n v="6"/>
    <n v="1973"/>
    <d v="1917-10-25T00:00:00"/>
    <n v="51.38"/>
    <n v="6.1"/>
    <s v="Netherlands"/>
    <s v="RH"/>
    <s v="Alive"/>
    <n v="24"/>
    <n v="0"/>
    <n v="0"/>
  </r>
  <r>
    <s v="NLA-3116997"/>
    <n v="24"/>
    <n v="2"/>
    <n v="1973"/>
    <d v="1929-06-26T00:00:00"/>
    <n v="52.9"/>
    <n v="6.2"/>
    <x v="16"/>
    <n v="19"/>
    <n v="5"/>
    <n v="1973"/>
    <d v="1924-09-23T00:00:00"/>
    <n v="51.38"/>
    <n v="6.1"/>
    <s v="Netherlands"/>
    <s v="RH"/>
    <s v="Alive"/>
    <n v="0"/>
    <n v="0"/>
    <n v="0"/>
  </r>
  <r>
    <s v="NLA-3169810"/>
    <n v="25"/>
    <n v="5"/>
    <n v="1973"/>
    <d v="1930-09-24T00:00:00"/>
    <n v="51.5"/>
    <n v="5.6"/>
    <x v="16"/>
    <n v="5"/>
    <n v="5"/>
    <n v="1974"/>
    <d v="1910-09-25T00:00:00"/>
    <n v="51.5"/>
    <n v="5.7"/>
    <s v="Netherlands"/>
    <s v="RH"/>
    <s v="Dead"/>
    <n v="345"/>
    <n v="7"/>
    <n v="91"/>
  </r>
  <r>
    <s v="NLA-3169829"/>
    <n v="10"/>
    <n v="6"/>
    <n v="1973"/>
    <d v="1915-10-25T00:00:00"/>
    <n v="51.5"/>
    <n v="5.7"/>
    <x v="16"/>
    <n v="2"/>
    <n v="10"/>
    <n v="1976"/>
    <d v="1908-02-27T00:00:00"/>
    <n v="51.5"/>
    <n v="5.6"/>
    <s v="Netherlands"/>
    <s v="UU"/>
    <s v="Dead"/>
    <n v="1210"/>
    <n v="7"/>
    <n v="270"/>
  </r>
  <r>
    <s v="NLA-3173375"/>
    <n v="19"/>
    <n v="5"/>
    <n v="1973"/>
    <d v="1924-09-23T00:00:00"/>
    <n v="52.1"/>
    <n v="4.2"/>
    <x v="16"/>
    <n v="17"/>
    <n v="1"/>
    <n v="1974"/>
    <d v="1922-05-28T00:00:00"/>
    <n v="52.1"/>
    <n v="4.3"/>
    <s v="Netherlands"/>
    <s v="UU"/>
    <s v="Dead"/>
    <n v="243"/>
    <n v="7"/>
    <n v="91"/>
  </r>
  <r>
    <s v="NLA-3173384"/>
    <n v="26"/>
    <n v="5"/>
    <n v="1973"/>
    <d v="1931-09-24T00:00:00"/>
    <n v="52.1"/>
    <n v="4.2"/>
    <x v="16"/>
    <n v="26"/>
    <n v="10"/>
    <n v="1974"/>
    <d v="1932-02-25T00:00:00"/>
    <n v="52.1"/>
    <n v="4.2"/>
    <s v="Netherlands"/>
    <s v="AH"/>
    <s v="Dead"/>
    <n v="518"/>
    <n v="0"/>
    <n v="0"/>
  </r>
  <r>
    <s v="NLA-3173396"/>
    <n v="26"/>
    <n v="5"/>
    <n v="1973"/>
    <d v="1931-09-24T00:00:00"/>
    <n v="52.1"/>
    <n v="4.2"/>
    <x v="16"/>
    <n v="20"/>
    <n v="1"/>
    <n v="1974"/>
    <d v="1925-05-27T00:00:00"/>
    <n v="52.1"/>
    <n v="4.2"/>
    <s v="Netherlands"/>
    <s v="UU"/>
    <s v="Dead"/>
    <n v="239"/>
    <n v="0"/>
    <n v="0"/>
  </r>
  <r>
    <s v="NLA-3173420"/>
    <n v="10"/>
    <n v="6"/>
    <n v="1973"/>
    <d v="1915-10-25T00:00:00"/>
    <n v="52.1"/>
    <n v="4.2"/>
    <x v="16"/>
    <n v="26"/>
    <n v="1"/>
    <n v="1974"/>
    <d v="1931-05-28T00:00:00"/>
    <n v="52"/>
    <n v="4.2"/>
    <s v="Netherlands"/>
    <s v="AH"/>
    <s v="Dead"/>
    <n v="230"/>
    <n v="12"/>
    <n v="181"/>
  </r>
  <r>
    <s v="NLA-3173422"/>
    <n v="10"/>
    <n v="6"/>
    <n v="1973"/>
    <d v="1915-10-25T00:00:00"/>
    <n v="52.1"/>
    <n v="4.2"/>
    <x v="16"/>
    <n v="2"/>
    <n v="11"/>
    <n v="1973"/>
    <d v="1908-03-26T00:00:00"/>
    <n v="52.1"/>
    <n v="4.2"/>
    <s v="Netherlands"/>
    <s v="UU"/>
    <s v="Dead"/>
    <n v="145"/>
    <n v="0"/>
    <n v="0"/>
  </r>
  <r>
    <s v="NLA-3173423"/>
    <n v="10"/>
    <n v="6"/>
    <n v="1973"/>
    <d v="1915-10-25T00:00:00"/>
    <n v="52.1"/>
    <n v="4.2"/>
    <x v="16"/>
    <n v="20"/>
    <n v="7"/>
    <n v="1973"/>
    <d v="1925-11-24T00:00:00"/>
    <n v="52.1"/>
    <n v="4.2"/>
    <s v="Netherlands"/>
    <s v="UU"/>
    <s v="Dead"/>
    <n v="40"/>
    <n v="0"/>
    <n v="0"/>
  </r>
  <r>
    <s v="NLA-3191933"/>
    <n v="12"/>
    <n v="5"/>
    <n v="1973"/>
    <d v="1917-09-24T00:00:00"/>
    <n v="52.92"/>
    <n v="5.85"/>
    <x v="16"/>
    <n v="19"/>
    <n v="3"/>
    <n v="1974"/>
    <d v="1924-07-25T00:00:00"/>
    <n v="52.9"/>
    <n v="5.9"/>
    <s v="Netherlands"/>
    <s v="UU"/>
    <s v="Dead"/>
    <n v="311"/>
    <n v="4"/>
    <n v="119"/>
  </r>
  <r>
    <s v="NLA-3191934"/>
    <n v="12"/>
    <n v="5"/>
    <n v="1973"/>
    <d v="1917-09-24T00:00:00"/>
    <n v="52.92"/>
    <n v="5.85"/>
    <x v="16"/>
    <n v="28"/>
    <n v="3"/>
    <n v="1977"/>
    <d v="1933-07-29T00:00:00"/>
    <n v="52.9"/>
    <n v="5.9"/>
    <s v="Netherlands"/>
    <s v="UU"/>
    <s v="Dead"/>
    <n v="1416"/>
    <n v="4"/>
    <n v="119"/>
  </r>
  <r>
    <s v="NLA-3191936"/>
    <n v="12"/>
    <n v="5"/>
    <n v="1973"/>
    <d v="1917-09-24T00:00:00"/>
    <n v="52.92"/>
    <n v="5.85"/>
    <x v="16"/>
    <n v="1"/>
    <n v="7"/>
    <n v="1973"/>
    <d v="1906-11-24T00:00:00"/>
    <n v="52.9"/>
    <n v="5.9"/>
    <s v="Netherlands"/>
    <s v="DH"/>
    <s v="Dead"/>
    <n v="50"/>
    <n v="4"/>
    <n v="119"/>
  </r>
  <r>
    <s v="NLA-3191937"/>
    <n v="12"/>
    <n v="5"/>
    <n v="1973"/>
    <d v="1917-09-24T00:00:00"/>
    <n v="52.92"/>
    <n v="5.85"/>
    <x v="16"/>
    <n v="20"/>
    <n v="6"/>
    <n v="1973"/>
    <d v="1925-10-25T00:00:00"/>
    <n v="52.9"/>
    <n v="5.9"/>
    <s v="Netherlands"/>
    <s v="DH"/>
    <s v="Dead"/>
    <n v="39"/>
    <n v="4"/>
    <n v="119"/>
  </r>
  <r>
    <s v="NLA-3191942"/>
    <n v="13"/>
    <n v="5"/>
    <n v="1973"/>
    <d v="1918-09-24T00:00:00"/>
    <n v="52.97"/>
    <n v="5.87"/>
    <x v="16"/>
    <n v="25"/>
    <n v="3"/>
    <n v="1974"/>
    <d v="1930-07-26T00:00:00"/>
    <n v="53"/>
    <n v="5.9"/>
    <s v="Netherlands"/>
    <s v="DH"/>
    <s v="Dead"/>
    <n v="316"/>
    <n v="5"/>
    <n v="32"/>
  </r>
  <r>
    <s v="NLA-3191946"/>
    <n v="13"/>
    <n v="5"/>
    <n v="1973"/>
    <d v="1918-09-24T00:00:00"/>
    <n v="52.97"/>
    <n v="5.87"/>
    <x v="16"/>
    <n v="25"/>
    <n v="3"/>
    <n v="1974"/>
    <d v="1930-07-26T00:00:00"/>
    <n v="53"/>
    <n v="5.9"/>
    <s v="Netherlands"/>
    <s v="DH"/>
    <s v="Dead"/>
    <n v="316"/>
    <n v="5"/>
    <n v="32"/>
  </r>
  <r>
    <s v="NLA-3191947"/>
    <n v="13"/>
    <n v="5"/>
    <n v="1973"/>
    <d v="1918-09-24T00:00:00"/>
    <n v="52.92"/>
    <n v="5.85"/>
    <x v="16"/>
    <n v="25"/>
    <n v="6"/>
    <n v="1973"/>
    <d v="1930-10-25T00:00:00"/>
    <n v="52.9"/>
    <n v="5.9"/>
    <s v="Netherlands"/>
    <s v="UU"/>
    <s v="Dead"/>
    <n v="43"/>
    <n v="5"/>
    <n v="138"/>
  </r>
  <r>
    <s v="NLA-3191954"/>
    <n v="16"/>
    <n v="5"/>
    <n v="1973"/>
    <d v="1921-09-24T00:00:00"/>
    <n v="52.92"/>
    <n v="5.85"/>
    <x v="16"/>
    <n v="1"/>
    <n v="7"/>
    <n v="1973"/>
    <d v="1906-11-24T00:00:00"/>
    <n v="52.9"/>
    <n v="5.9"/>
    <s v="Netherlands"/>
    <s v="DH"/>
    <s v="Dead"/>
    <n v="46"/>
    <n v="4"/>
    <n v="119"/>
  </r>
  <r>
    <s v="NLA-3191998"/>
    <n v="26"/>
    <n v="5"/>
    <n v="1973"/>
    <d v="1931-09-24T00:00:00"/>
    <n v="52.97"/>
    <n v="5.87"/>
    <x v="16"/>
    <n v="28"/>
    <n v="6"/>
    <n v="1973"/>
    <d v="1933-10-25T00:00:00"/>
    <n v="53"/>
    <n v="5.9"/>
    <s v="Netherlands"/>
    <s v="AH"/>
    <s v="Dead"/>
    <n v="33"/>
    <n v="5"/>
    <n v="32"/>
  </r>
  <r>
    <s v="NLA-3196703"/>
    <n v="26"/>
    <n v="5"/>
    <n v="1973"/>
    <d v="1931-09-24T00:00:00"/>
    <n v="52.97"/>
    <n v="5.87"/>
    <x v="16"/>
    <n v="26"/>
    <n v="6"/>
    <n v="1973"/>
    <d v="1931-10-25T00:00:00"/>
    <n v="53"/>
    <n v="5.9"/>
    <s v="Netherlands"/>
    <s v="AH"/>
    <s v="Dead"/>
    <n v="31"/>
    <n v="5"/>
    <n v="32"/>
  </r>
  <r>
    <s v="NLA-3196731"/>
    <n v="1"/>
    <n v="6"/>
    <n v="1973"/>
    <d v="1906-10-25T00:00:00"/>
    <n v="52.92"/>
    <n v="5.85"/>
    <x v="16"/>
    <n v="20"/>
    <n v="6"/>
    <n v="1973"/>
    <d v="1925-10-25T00:00:00"/>
    <n v="52.9"/>
    <n v="5.9"/>
    <s v="Netherlands"/>
    <s v="DH"/>
    <s v="Dead"/>
    <n v="19"/>
    <n v="4"/>
    <n v="119"/>
  </r>
  <r>
    <s v="NLA-3196732"/>
    <n v="1"/>
    <n v="6"/>
    <n v="1973"/>
    <d v="1906-10-25T00:00:00"/>
    <n v="52.92"/>
    <n v="5.85"/>
    <x v="16"/>
    <n v="1"/>
    <n v="7"/>
    <n v="1973"/>
    <d v="1906-11-24T00:00:00"/>
    <n v="52.9"/>
    <n v="5.9"/>
    <s v="Netherlands"/>
    <s v="DH"/>
    <s v="Dead"/>
    <n v="30"/>
    <n v="4"/>
    <n v="119"/>
  </r>
  <r>
    <s v="NLA-3196735"/>
    <n v="8"/>
    <n v="6"/>
    <n v="1973"/>
    <d v="1913-10-25T00:00:00"/>
    <n v="52.92"/>
    <n v="5.85"/>
    <x v="16"/>
    <n v="13"/>
    <n v="7"/>
    <n v="1973"/>
    <d v="1918-11-24T00:00:00"/>
    <n v="52.9"/>
    <n v="5.9"/>
    <s v="Netherlands"/>
    <s v="UU"/>
    <s v="Dead"/>
    <n v="35"/>
    <n v="5"/>
    <n v="138"/>
  </r>
  <r>
    <s v="NOS-552715"/>
    <n v="28"/>
    <n v="6"/>
    <n v="1973"/>
    <d v="1933-10-25T00:00:00"/>
    <n v="67.099999999999994"/>
    <n v="15.4"/>
    <x v="7"/>
    <n v="11"/>
    <n v="11"/>
    <n v="1973"/>
    <d v="1917-03-26T00:00:00"/>
    <n v="67.099999999999994"/>
    <n v="15.4"/>
    <s v="Norway"/>
    <s v="UU"/>
    <s v="Dead"/>
    <n v="136"/>
    <n v="0"/>
    <n v="0"/>
  </r>
  <r>
    <s v="SFH-C216461"/>
    <n v="9"/>
    <n v="6"/>
    <n v="1973"/>
    <d v="1914-10-25T00:00:00"/>
    <n v="60.18"/>
    <n v="25.03"/>
    <x v="1"/>
    <n v="25"/>
    <n v="7"/>
    <n v="1973"/>
    <d v="1930-11-24T00:00:00"/>
    <n v="60.2"/>
    <n v="25"/>
    <s v="Finland"/>
    <s v="UU"/>
    <s v="Dead"/>
    <n v="46"/>
    <n v="3"/>
    <n v="316"/>
  </r>
  <r>
    <s v="SFH-S000515"/>
    <n v="24"/>
    <n v="6"/>
    <n v="1973"/>
    <d v="1929-10-25T00:00:00"/>
    <n v="64.13"/>
    <n v="28.3"/>
    <x v="1"/>
    <n v="15"/>
    <n v="7"/>
    <n v="1981"/>
    <d v="1920-12-01T00:00:00"/>
    <n v="64.099999999999994"/>
    <n v="28.33"/>
    <s v="Finland"/>
    <s v="DH"/>
    <s v="Dead"/>
    <n v="2943"/>
    <n v="5"/>
    <n v="157"/>
  </r>
  <r>
    <s v="SFH-S000518"/>
    <n v="21"/>
    <n v="7"/>
    <n v="1973"/>
    <d v="1926-11-24T00:00:00"/>
    <n v="64.13"/>
    <n v="28.3"/>
    <x v="1"/>
    <n v="7"/>
    <n v="8"/>
    <n v="1973"/>
    <d v="1912-12-24T00:00:00"/>
    <n v="64.099999999999994"/>
    <n v="28.3"/>
    <s v="Finland"/>
    <s v="DH"/>
    <s v="Dead"/>
    <n v="17"/>
    <n v="4"/>
    <n v="181"/>
  </r>
  <r>
    <s v="SFH-S005947"/>
    <n v="29"/>
    <n v="5"/>
    <n v="1973"/>
    <d v="1934-09-24T00:00:00"/>
    <n v="61.12"/>
    <n v="23.67"/>
    <x v="1"/>
    <n v="27"/>
    <n v="10"/>
    <n v="1974"/>
    <d v="1933-02-24T00:00:00"/>
    <n v="61"/>
    <n v="23.67"/>
    <s v="Finland"/>
    <s v="DH"/>
    <s v="Dead"/>
    <n v="516"/>
    <n v="13"/>
    <n v="181"/>
  </r>
  <r>
    <s v="SFH-S005948"/>
    <n v="29"/>
    <n v="5"/>
    <n v="1973"/>
    <d v="1934-09-24T00:00:00"/>
    <n v="61.12"/>
    <n v="23.67"/>
    <x v="1"/>
    <n v="1"/>
    <n v="4"/>
    <n v="1976"/>
    <d v="1906-08-28T00:00:00"/>
    <n v="61.12"/>
    <n v="23.67"/>
    <s v="Finland"/>
    <s v="DH"/>
    <s v="Dead"/>
    <n v="1038"/>
    <n v="0"/>
    <n v="0"/>
  </r>
  <r>
    <s v="SFH-S020426"/>
    <n v="11"/>
    <n v="6"/>
    <n v="1973"/>
    <d v="1916-10-24T00:00:00"/>
    <n v="61.77"/>
    <n v="23.63"/>
    <x v="1"/>
    <n v="1"/>
    <n v="7"/>
    <n v="1976"/>
    <d v="1906-11-27T00:00:00"/>
    <n v="61.77"/>
    <n v="23.63"/>
    <s v="Finland"/>
    <s v="UU"/>
    <s v="Dead"/>
    <n v="1116"/>
    <n v="0"/>
    <n v="0"/>
  </r>
  <r>
    <s v="SFH-S027989"/>
    <n v="31"/>
    <n v="5"/>
    <n v="1973"/>
    <d v="1936-09-23T00:00:00"/>
    <n v="61.53"/>
    <n v="23.68"/>
    <x v="1"/>
    <n v="11"/>
    <n v="5"/>
    <n v="1974"/>
    <d v="1916-09-24T00:00:00"/>
    <n v="61.53"/>
    <n v="23.7"/>
    <s v="Finland"/>
    <s v="UU"/>
    <s v="Dead"/>
    <n v="345"/>
    <n v="1"/>
    <n v="91"/>
  </r>
  <r>
    <s v="SFH-S061579"/>
    <n v="9"/>
    <n v="6"/>
    <n v="1973"/>
    <d v="1914-10-25T00:00:00"/>
    <n v="64.95"/>
    <n v="25.67"/>
    <x v="1"/>
    <n v="27"/>
    <n v="12"/>
    <n v="1974"/>
    <d v="1933-04-26T00:00:00"/>
    <n v="64.650000000000006"/>
    <n v="26.53"/>
    <s v="Finland"/>
    <s v="PD"/>
    <s v="Dead"/>
    <n v="566"/>
    <n v="53"/>
    <n v="130"/>
  </r>
  <r>
    <s v="SFH-S062827"/>
    <n v="5"/>
    <n v="6"/>
    <n v="1973"/>
    <d v="1910-10-25T00:00:00"/>
    <n v="60.78"/>
    <n v="28.03"/>
    <x v="1"/>
    <n v="10"/>
    <n v="4"/>
    <n v="1976"/>
    <d v="1915-08-28T00:00:00"/>
    <n v="60.77"/>
    <n v="28.07"/>
    <s v="Finland"/>
    <s v="DH"/>
    <s v="Dead"/>
    <n v="1040"/>
    <n v="3"/>
    <n v="136"/>
  </r>
  <r>
    <s v="SFH-S062893"/>
    <n v="8"/>
    <n v="6"/>
    <n v="1973"/>
    <d v="1913-10-25T00:00:00"/>
    <n v="60.8"/>
    <n v="27.2"/>
    <x v="1"/>
    <n v="28"/>
    <n v="9"/>
    <n v="1973"/>
    <d v="1934-01-25T00:00:00"/>
    <n v="60.8"/>
    <n v="27.2"/>
    <s v="Finland"/>
    <s v="DH"/>
    <s v="Dead"/>
    <n v="112"/>
    <n v="0"/>
    <n v="0"/>
  </r>
  <r>
    <s v="SFH-S064607"/>
    <n v="27"/>
    <n v="5"/>
    <n v="1973"/>
    <d v="1932-09-23T00:00:00"/>
    <n v="60.28"/>
    <n v="24.52"/>
    <x v="1"/>
    <n v="5"/>
    <n v="9"/>
    <n v="1973"/>
    <d v="1911-01-25T00:00:00"/>
    <n v="60.3"/>
    <n v="24.5"/>
    <s v="Finland"/>
    <s v="DH"/>
    <s v="Dead"/>
    <n v="101"/>
    <n v="3"/>
    <n v="334"/>
  </r>
  <r>
    <s v="SFH-S064608"/>
    <n v="27"/>
    <n v="5"/>
    <n v="1973"/>
    <d v="1932-09-23T00:00:00"/>
    <n v="60.28"/>
    <n v="24.52"/>
    <x v="1"/>
    <n v="5"/>
    <n v="9"/>
    <n v="1973"/>
    <d v="1911-01-25T00:00:00"/>
    <n v="60.3"/>
    <n v="24.5"/>
    <s v="Finland"/>
    <s v="DH"/>
    <s v="Dead"/>
    <n v="101"/>
    <n v="3"/>
    <n v="334"/>
  </r>
  <r>
    <s v="SFH-S066751"/>
    <n v="5"/>
    <n v="6"/>
    <n v="1973"/>
    <d v="1910-10-25T00:00:00"/>
    <n v="60.62"/>
    <n v="24.88"/>
    <x v="1"/>
    <n v="4"/>
    <n v="5"/>
    <n v="1984"/>
    <d v="1909-10-05T00:00:00"/>
    <n v="60.62"/>
    <n v="24.85"/>
    <s v="Finland"/>
    <s v="UU"/>
    <s v="Dead"/>
    <n v="3986"/>
    <n v="2"/>
    <n v="270"/>
  </r>
  <r>
    <s v="SVS-6058702"/>
    <n v="11"/>
    <n v="5"/>
    <n v="1973"/>
    <d v="1916-09-23T00:00:00"/>
    <n v="55.68"/>
    <n v="13.5"/>
    <x v="9"/>
    <n v="31"/>
    <n v="3"/>
    <n v="1974"/>
    <d v="1936-07-25T00:00:00"/>
    <n v="55.67"/>
    <n v="13.48"/>
    <s v="Sweden"/>
    <s v="UU"/>
    <s v="Dead"/>
    <n v="324"/>
    <n v="3"/>
    <n v="210"/>
  </r>
  <r>
    <s v="SVS-6060176"/>
    <n v="28"/>
    <n v="5"/>
    <n v="1973"/>
    <d v="1933-09-24T00:00:00"/>
    <n v="55.38"/>
    <n v="12.83"/>
    <x v="9"/>
    <n v="1"/>
    <n v="7"/>
    <n v="1978"/>
    <d v="1906-11-29T00:00:00"/>
    <n v="55.42"/>
    <n v="12.83"/>
    <s v="Sweden"/>
    <s v="RH"/>
    <s v="Dead"/>
    <n v="1860"/>
    <n v="4"/>
    <n v="0"/>
  </r>
  <r>
    <s v="SVS-7005581"/>
    <n v="12"/>
    <n v="6"/>
    <n v="1973"/>
    <d v="1917-10-25T00:00:00"/>
    <n v="56.38"/>
    <n v="12.67"/>
    <x v="9"/>
    <n v="1"/>
    <n v="11"/>
    <n v="1973"/>
    <d v="1907-03-27T00:00:00"/>
    <n v="56.4"/>
    <n v="12.67"/>
    <s v="Sweden"/>
    <s v="RH"/>
    <s v="Unknown"/>
    <n v="142"/>
    <n v="2"/>
    <n v="0"/>
  </r>
  <r>
    <s v="SVS-7046558"/>
    <n v="1"/>
    <n v="6"/>
    <n v="1973"/>
    <d v="1906-10-25T00:00:00"/>
    <n v="62.42"/>
    <n v="17.38"/>
    <x v="9"/>
    <n v="11"/>
    <n v="7"/>
    <n v="1973"/>
    <d v="1916-11-23T00:00:00"/>
    <n v="62.43"/>
    <n v="17.38"/>
    <s v="Sweden"/>
    <s v="AH"/>
    <s v="Dead"/>
    <n v="40"/>
    <n v="2"/>
    <n v="0"/>
  </r>
  <r>
    <s v="DEH-423043"/>
    <n v="25"/>
    <n v="5"/>
    <n v="1974"/>
    <d v="1930-09-25T00:00:00"/>
    <n v="54.6"/>
    <n v="13.12"/>
    <x v="5"/>
    <n v="4"/>
    <n v="6"/>
    <n v="1974"/>
    <d v="1909-10-26T00:00:00"/>
    <n v="54.6"/>
    <n v="13.12"/>
    <s v="Germany"/>
    <s v="UU"/>
    <s v="Dead"/>
    <n v="10"/>
    <n v="0"/>
    <n v="0"/>
  </r>
  <r>
    <s v="DEH-5003490"/>
    <n v="20"/>
    <n v="5"/>
    <n v="1974"/>
    <d v="1925-09-25T00:00:00"/>
    <n v="51.75"/>
    <n v="11.47"/>
    <x v="5"/>
    <n v="17"/>
    <n v="12"/>
    <n v="1974"/>
    <d v="1923-04-27T00:00:00"/>
    <n v="51.78"/>
    <n v="11.43"/>
    <s v="Germany"/>
    <s v="DH"/>
    <s v="Dead"/>
    <n v="211"/>
    <n v="5"/>
    <n v="329"/>
  </r>
  <r>
    <s v="DEH-5003493"/>
    <n v="20"/>
    <n v="5"/>
    <n v="1974"/>
    <d v="1925-09-25T00:00:00"/>
    <n v="51.75"/>
    <n v="11.47"/>
    <x v="5"/>
    <n v="14"/>
    <n v="8"/>
    <n v="1975"/>
    <d v="1919-12-27T00:00:00"/>
    <n v="51.75"/>
    <n v="11.47"/>
    <s v="Germany"/>
    <s v="DH"/>
    <s v="Dead"/>
    <n v="451"/>
    <n v="0"/>
    <n v="0"/>
  </r>
  <r>
    <s v="DEH-5003494"/>
    <n v="20"/>
    <n v="5"/>
    <n v="1974"/>
    <d v="1925-09-25T00:00:00"/>
    <n v="51.75"/>
    <n v="11.47"/>
    <x v="5"/>
    <n v="10"/>
    <n v="7"/>
    <n v="1976"/>
    <d v="1915-11-27T00:00:00"/>
    <n v="51.72"/>
    <n v="11.43"/>
    <s v="Germany"/>
    <s v="RH"/>
    <s v="Alive"/>
    <n v="782"/>
    <n v="5"/>
    <n v="212"/>
  </r>
  <r>
    <s v="DEH-5034333"/>
    <n v="7"/>
    <n v="7"/>
    <n v="1974"/>
    <d v="1912-11-24T00:00:00"/>
    <n v="53.75"/>
    <n v="10.93"/>
    <x v="5"/>
    <n v="22"/>
    <n v="3"/>
    <n v="1975"/>
    <d v="1927-07-27T00:00:00"/>
    <n v="53.75"/>
    <n v="10.88"/>
    <s v="Germany"/>
    <s v="DH"/>
    <s v="Dead"/>
    <n v="258"/>
    <n v="4"/>
    <n v="270"/>
  </r>
  <r>
    <s v="DEH-5039728"/>
    <n v="1"/>
    <n v="6"/>
    <n v="1974"/>
    <d v="1906-10-26T00:00:00"/>
    <n v="51.75"/>
    <n v="11.47"/>
    <x v="5"/>
    <n v="28"/>
    <n v="2"/>
    <n v="1975"/>
    <d v="1933-06-28T00:00:00"/>
    <n v="51.75"/>
    <n v="11.48"/>
    <s v="Germany"/>
    <s v="DH"/>
    <s v="Dead"/>
    <n v="272"/>
    <n v="2"/>
    <n v="91"/>
  </r>
  <r>
    <s v="DEH-5039729"/>
    <n v="1"/>
    <n v="6"/>
    <n v="1974"/>
    <d v="1906-10-26T00:00:00"/>
    <n v="51.75"/>
    <n v="11.47"/>
    <x v="5"/>
    <n v="19"/>
    <n v="3"/>
    <n v="1975"/>
    <d v="1924-07-26T00:00:00"/>
    <n v="51.75"/>
    <n v="11.5"/>
    <s v="Germany"/>
    <s v="DH"/>
    <s v="Dead"/>
    <n v="291"/>
    <n v="3"/>
    <n v="91"/>
  </r>
  <r>
    <s v="DEH-5040370"/>
    <n v="21"/>
    <n v="5"/>
    <n v="1974"/>
    <d v="1926-09-25T00:00:00"/>
    <n v="50.93"/>
    <n v="11.6"/>
    <x v="5"/>
    <n v="15"/>
    <n v="12"/>
    <n v="1974"/>
    <d v="1921-04-26T00:00:00"/>
    <n v="50.93"/>
    <n v="11.6"/>
    <s v="Germany"/>
    <s v="DH"/>
    <s v="Dead"/>
    <n v="208"/>
    <n v="0"/>
    <n v="0"/>
  </r>
  <r>
    <s v="DEW-5168315"/>
    <n v="25"/>
    <n v="5"/>
    <n v="1974"/>
    <d v="1930-09-25T00:00:00"/>
    <n v="51.32"/>
    <n v="7.33"/>
    <x v="5"/>
    <n v="2"/>
    <n v="11"/>
    <n v="1974"/>
    <d v="1908-03-27T00:00:00"/>
    <n v="51.32"/>
    <n v="7.33"/>
    <s v="Germany"/>
    <s v="DH"/>
    <s v="Dead"/>
    <n v="161"/>
    <n v="0"/>
    <n v="0"/>
  </r>
  <r>
    <s v="DKC-538470"/>
    <n v="28"/>
    <n v="5"/>
    <n v="1974"/>
    <d v="1933-09-25T00:00:00"/>
    <n v="55.53"/>
    <n v="8.7200000000000006"/>
    <x v="3"/>
    <n v="15"/>
    <n v="6"/>
    <n v="1978"/>
    <d v="1920-10-29T00:00:00"/>
    <n v="55.63"/>
    <n v="8.2799999999999994"/>
    <s v="Denmark"/>
    <s v="RH"/>
    <s v="Alive"/>
    <n v="1479"/>
    <n v="30"/>
    <n v="293"/>
  </r>
  <r>
    <s v="ETM-H22586"/>
    <n v="25"/>
    <n v="6"/>
    <n v="1974"/>
    <d v="1930-10-26T00:00:00"/>
    <n v="59.55"/>
    <n v="26.28"/>
    <x v="18"/>
    <n v="8"/>
    <n v="2"/>
    <n v="1975"/>
    <d v="1913-06-28T00:00:00"/>
    <n v="59.55"/>
    <n v="26.28"/>
    <s v="Estonia"/>
    <s v="DH"/>
    <s v="Dead"/>
    <n v="228"/>
    <n v="0"/>
    <n v="0"/>
  </r>
  <r>
    <s v="ETM-U60871"/>
    <n v="2"/>
    <n v="6"/>
    <n v="1974"/>
    <d v="1907-10-26T00:00:00"/>
    <n v="59.25"/>
    <n v="25.83"/>
    <x v="18"/>
    <n v="13"/>
    <n v="10"/>
    <n v="1974"/>
    <d v="1919-02-25T00:00:00"/>
    <n v="59.25"/>
    <n v="25.83"/>
    <s v="Estonia"/>
    <s v="DH"/>
    <s v="Dead"/>
    <n v="133"/>
    <n v="0"/>
    <n v="0"/>
  </r>
  <r>
    <s v="GBT-EB12618"/>
    <n v="4"/>
    <n v="6"/>
    <n v="1974"/>
    <d v="1909-10-26T00:00:00"/>
    <n v="53.8"/>
    <n v="-3"/>
    <x v="4"/>
    <n v="9"/>
    <n v="6"/>
    <n v="1974"/>
    <d v="1914-10-26T00:00:00"/>
    <n v="53.8"/>
    <n v="-3"/>
    <s v="UK"/>
    <s v="ND"/>
    <s v="Alive"/>
    <n v="5"/>
    <n v="0"/>
    <n v="0"/>
  </r>
  <r>
    <s v="GBT-ED29584"/>
    <n v="27"/>
    <n v="5"/>
    <n v="1974"/>
    <d v="1932-09-24T00:00:00"/>
    <n v="54.1"/>
    <n v="-4.8"/>
    <x v="4"/>
    <n v="18"/>
    <n v="6"/>
    <n v="1974"/>
    <d v="1923-10-26T00:00:00"/>
    <n v="54.1"/>
    <n v="-4.8"/>
    <s v="UK"/>
    <s v="UU"/>
    <s v="Dead"/>
    <n v="22"/>
    <n v="0"/>
    <n v="0"/>
  </r>
  <r>
    <s v="GBT-EF55230"/>
    <n v="19"/>
    <n v="5"/>
    <n v="1974"/>
    <d v="1924-09-24T00:00:00"/>
    <n v="51.8"/>
    <n v="-0.8"/>
    <x v="4"/>
    <n v="15"/>
    <n v="7"/>
    <n v="1977"/>
    <d v="1920-11-27T00:00:00"/>
    <n v="51.8"/>
    <n v="-0.8"/>
    <s v="UK"/>
    <s v="UU"/>
    <s v="Dead"/>
    <n v="1153"/>
    <n v="0"/>
    <n v="0"/>
  </r>
  <r>
    <s v="HGB-300228"/>
    <n v="19"/>
    <n v="7"/>
    <n v="1974"/>
    <d v="1924-11-24T00:00:00"/>
    <n v="47.48"/>
    <n v="20.93"/>
    <x v="2"/>
    <n v="15"/>
    <n v="5"/>
    <n v="1976"/>
    <d v="1920-09-26T00:00:00"/>
    <n v="47.58"/>
    <n v="21.15"/>
    <s v="Hungary"/>
    <s v="DH"/>
    <s v="Dead"/>
    <n v="666"/>
    <n v="20"/>
    <n v="56"/>
  </r>
  <r>
    <s v="NLA-3077717"/>
    <n v="11"/>
    <n v="5"/>
    <n v="1974"/>
    <d v="1916-09-24T00:00:00"/>
    <n v="52.12"/>
    <n v="4.32"/>
    <x v="16"/>
    <n v="15"/>
    <n v="1"/>
    <n v="1975"/>
    <d v="1920-05-28T00:00:00"/>
    <n v="52.13"/>
    <n v="4.33"/>
    <s v="Netherlands"/>
    <s v="UU"/>
    <s v="Dead"/>
    <n v="249"/>
    <n v="0"/>
    <n v="0"/>
  </r>
  <r>
    <s v="NLA-3077719"/>
    <n v="11"/>
    <n v="5"/>
    <n v="1974"/>
    <d v="1916-09-24T00:00:00"/>
    <n v="52.12"/>
    <n v="4.32"/>
    <x v="16"/>
    <n v="7"/>
    <n v="2"/>
    <n v="1976"/>
    <d v="1912-06-29T00:00:00"/>
    <n v="52.1"/>
    <n v="4.4000000000000004"/>
    <s v="Netherlands"/>
    <s v="UU"/>
    <s v="Dead"/>
    <n v="637"/>
    <n v="6"/>
    <n v="130"/>
  </r>
  <r>
    <s v="NLA-3161539"/>
    <n v="11"/>
    <n v="5"/>
    <n v="1974"/>
    <d v="1916-09-24T00:00:00"/>
    <n v="53"/>
    <n v="4.9000000000000004"/>
    <x v="16"/>
    <n v="16"/>
    <n v="4"/>
    <n v="1975"/>
    <d v="1921-08-27T00:00:00"/>
    <n v="53.1"/>
    <n v="4.9000000000000004"/>
    <s v="Netherlands"/>
    <s v="DH"/>
    <s v="Dead"/>
    <n v="340"/>
    <n v="12"/>
    <n v="0"/>
  </r>
  <r>
    <s v="NLA-3175214"/>
    <n v="20"/>
    <n v="5"/>
    <n v="1974"/>
    <d v="1925-09-25T00:00:00"/>
    <n v="52.1"/>
    <n v="6.1"/>
    <x v="16"/>
    <n v="11"/>
    <n v="5"/>
    <n v="1976"/>
    <d v="1916-09-26T00:00:00"/>
    <n v="52.2"/>
    <n v="6.2"/>
    <s v="Netherlands"/>
    <s v="DH"/>
    <s v="Dead"/>
    <n v="722"/>
    <n v="14"/>
    <n v="32"/>
  </r>
  <r>
    <s v="NLA-3199466"/>
    <n v="21"/>
    <n v="5"/>
    <n v="1974"/>
    <d v="1926-09-25T00:00:00"/>
    <n v="53.2"/>
    <n v="6.2"/>
    <x v="16"/>
    <n v="19"/>
    <n v="9"/>
    <n v="1975"/>
    <d v="1925-01-26T00:00:00"/>
    <n v="53.1"/>
    <n v="6.5"/>
    <s v="Netherlands"/>
    <s v="DH"/>
    <s v="Dead"/>
    <n v="486"/>
    <n v="23"/>
    <n v="120"/>
  </r>
  <r>
    <s v="NLA-3201908"/>
    <n v="19"/>
    <n v="5"/>
    <n v="1974"/>
    <d v="1924-09-24T00:00:00"/>
    <n v="52.2"/>
    <n v="5.2"/>
    <x v="16"/>
    <n v="5"/>
    <n v="4"/>
    <n v="1976"/>
    <d v="1910-08-28T00:00:00"/>
    <n v="52.2"/>
    <n v="5.2"/>
    <s v="Netherlands"/>
    <s v="DH"/>
    <s v="Dead"/>
    <n v="687"/>
    <n v="0"/>
    <n v="0"/>
  </r>
  <r>
    <s v="NLA-3201909"/>
    <n v="19"/>
    <n v="5"/>
    <n v="1974"/>
    <d v="1924-09-24T00:00:00"/>
    <n v="52.2"/>
    <n v="5.2"/>
    <x v="16"/>
    <n v="8"/>
    <n v="10"/>
    <n v="1974"/>
    <d v="1914-02-25T00:00:00"/>
    <n v="52.2"/>
    <n v="5.2"/>
    <s v="Netherlands"/>
    <s v="DH"/>
    <s v="Dead"/>
    <n v="142"/>
    <n v="0"/>
    <n v="0"/>
  </r>
  <r>
    <s v="NLA-3203210"/>
    <n v="23"/>
    <n v="5"/>
    <n v="1974"/>
    <d v="1928-09-24T00:00:00"/>
    <n v="53.1"/>
    <n v="4.8"/>
    <x v="16"/>
    <n v="9"/>
    <n v="5"/>
    <n v="1978"/>
    <d v="1914-09-29T00:00:00"/>
    <n v="53.1"/>
    <n v="4.8"/>
    <s v="Netherlands"/>
    <s v="DH"/>
    <s v="Dead"/>
    <n v="1447"/>
    <n v="0"/>
    <n v="0"/>
  </r>
  <r>
    <s v="NLA-3203262"/>
    <n v="12"/>
    <n v="6"/>
    <n v="1974"/>
    <d v="1917-10-26T00:00:00"/>
    <n v="53.12"/>
    <n v="4.8499999999999996"/>
    <x v="16"/>
    <n v="10"/>
    <n v="7"/>
    <n v="1979"/>
    <d v="1915-11-30T00:00:00"/>
    <n v="53.3"/>
    <n v="5.08"/>
    <s v="Netherlands"/>
    <s v="UU"/>
    <s v="Dead"/>
    <n v="1854"/>
    <n v="26"/>
    <n v="38"/>
  </r>
  <r>
    <s v="NLA-3204209"/>
    <n v="14"/>
    <n v="5"/>
    <n v="1974"/>
    <d v="1919-09-25T00:00:00"/>
    <n v="53.2"/>
    <n v="6.6"/>
    <x v="16"/>
    <n v="5"/>
    <n v="6"/>
    <n v="1974"/>
    <d v="1910-10-26T00:00:00"/>
    <n v="53.2"/>
    <n v="6.6"/>
    <s v="Netherlands"/>
    <s v="UU"/>
    <s v="Alive"/>
    <n v="22"/>
    <n v="0"/>
    <n v="0"/>
  </r>
  <r>
    <s v="NLA-3204211"/>
    <n v="14"/>
    <n v="5"/>
    <n v="1974"/>
    <d v="1919-09-25T00:00:00"/>
    <n v="53.2"/>
    <n v="6.6"/>
    <x v="16"/>
    <n v="16"/>
    <n v="5"/>
    <n v="1977"/>
    <d v="1921-09-28T00:00:00"/>
    <n v="53.2"/>
    <n v="6.6"/>
    <s v="Netherlands"/>
    <s v="UU"/>
    <s v="Dead"/>
    <n v="1098"/>
    <n v="0"/>
    <n v="0"/>
  </r>
  <r>
    <s v="NLA-3204213"/>
    <n v="14"/>
    <n v="5"/>
    <n v="1974"/>
    <d v="1919-09-25T00:00:00"/>
    <n v="53.2"/>
    <n v="6.6"/>
    <x v="16"/>
    <n v="23"/>
    <n v="6"/>
    <n v="1974"/>
    <d v="1928-10-25T00:00:00"/>
    <n v="53.2"/>
    <n v="6.6"/>
    <s v="Netherlands"/>
    <s v="UU"/>
    <s v="Dead"/>
    <n v="40"/>
    <n v="0"/>
    <n v="0"/>
  </r>
  <r>
    <s v="NLA-3211804"/>
    <n v="19"/>
    <n v="5"/>
    <n v="1974"/>
    <d v="1924-09-24T00:00:00"/>
    <n v="52.1"/>
    <n v="4.2"/>
    <x v="16"/>
    <n v="7"/>
    <n v="7"/>
    <n v="1974"/>
    <d v="1912-11-24T00:00:00"/>
    <n v="52.1"/>
    <n v="4.2"/>
    <s v="Netherlands"/>
    <s v="UU"/>
    <s v="Dead"/>
    <n v="49"/>
    <n v="0"/>
    <n v="0"/>
  </r>
  <r>
    <s v="NLA-3211807"/>
    <n v="24"/>
    <n v="5"/>
    <n v="1974"/>
    <d v="1929-09-25T00:00:00"/>
    <n v="52"/>
    <n v="4.2"/>
    <x v="16"/>
    <n v="5"/>
    <n v="5"/>
    <n v="1975"/>
    <d v="1910-09-26T00:00:00"/>
    <n v="52.1"/>
    <n v="4.2"/>
    <s v="Netherlands"/>
    <s v="UU"/>
    <s v="Dead"/>
    <n v="346"/>
    <n v="12"/>
    <n v="0"/>
  </r>
  <r>
    <s v="NLA-3211808"/>
    <n v="24"/>
    <n v="5"/>
    <n v="1974"/>
    <d v="1929-09-25T00:00:00"/>
    <n v="52"/>
    <n v="4.2"/>
    <x v="16"/>
    <n v="12"/>
    <n v="10"/>
    <n v="1975"/>
    <d v="1918-02-26T00:00:00"/>
    <n v="52.1"/>
    <n v="4.4000000000000004"/>
    <s v="Netherlands"/>
    <s v="UU"/>
    <s v="Dead"/>
    <n v="506"/>
    <n v="18"/>
    <n v="51"/>
  </r>
  <r>
    <s v="NLA-3211810"/>
    <n v="31"/>
    <n v="5"/>
    <n v="1974"/>
    <d v="1936-09-24T00:00:00"/>
    <n v="52"/>
    <n v="4.2"/>
    <x v="16"/>
    <n v="2"/>
    <n v="6"/>
    <n v="1976"/>
    <d v="1907-10-28T00:00:00"/>
    <n v="51.9"/>
    <n v="4.0999999999999996"/>
    <s v="Netherlands"/>
    <s v="UU"/>
    <s v="Dead"/>
    <n v="733"/>
    <n v="14"/>
    <n v="212"/>
  </r>
  <r>
    <s v="NLA-3211811"/>
    <n v="31"/>
    <n v="5"/>
    <n v="1974"/>
    <d v="1936-09-24T00:00:00"/>
    <n v="52"/>
    <n v="4.2"/>
    <x v="16"/>
    <n v="9"/>
    <n v="4"/>
    <n v="1976"/>
    <d v="1914-08-28T00:00:00"/>
    <n v="51.8"/>
    <n v="4.0999999999999996"/>
    <s v="Netherlands"/>
    <s v="DH"/>
    <s v="Dead"/>
    <n v="679"/>
    <n v="24"/>
    <n v="198"/>
  </r>
  <r>
    <s v="NLA-3212883"/>
    <n v="30"/>
    <n v="5"/>
    <n v="1974"/>
    <d v="1935-09-25T00:00:00"/>
    <n v="53"/>
    <n v="6.1"/>
    <x v="16"/>
    <n v="21"/>
    <n v="3"/>
    <n v="1975"/>
    <d v="1926-07-27T00:00:00"/>
    <n v="53"/>
    <n v="6"/>
    <s v="Netherlands"/>
    <s v="UU"/>
    <s v="Dead"/>
    <n v="295"/>
    <n v="7"/>
    <n v="270"/>
  </r>
  <r>
    <s v="NOS-544997"/>
    <n v="30"/>
    <n v="5"/>
    <n v="1974"/>
    <d v="1935-09-25T00:00:00"/>
    <n v="58.1"/>
    <n v="6.6"/>
    <x v="7"/>
    <n v="4"/>
    <n v="6"/>
    <n v="1976"/>
    <d v="1909-10-28T00:00:00"/>
    <n v="58.1"/>
    <n v="6.58"/>
    <s v="Norway"/>
    <s v="UU"/>
    <s v="Dead"/>
    <n v="736"/>
    <n v="1"/>
    <n v="270"/>
  </r>
  <r>
    <s v="SFH-S003318"/>
    <n v="6"/>
    <n v="6"/>
    <n v="1974"/>
    <d v="1911-10-26T00:00:00"/>
    <n v="60.18"/>
    <n v="25.03"/>
    <x v="1"/>
    <n v="20"/>
    <n v="7"/>
    <n v="1974"/>
    <d v="1925-11-25T00:00:00"/>
    <n v="60.18"/>
    <n v="25.03"/>
    <s v="Finland"/>
    <s v="UU"/>
    <s v="Dead"/>
    <n v="44"/>
    <n v="0"/>
    <n v="0"/>
  </r>
  <r>
    <s v="SFH-S018766"/>
    <n v="16"/>
    <n v="6"/>
    <n v="1974"/>
    <d v="1921-10-26T00:00:00"/>
    <n v="64.819999999999993"/>
    <n v="25.32"/>
    <x v="1"/>
    <n v="18"/>
    <n v="7"/>
    <n v="1974"/>
    <d v="1923-11-25T00:00:00"/>
    <n v="64.819999999999993"/>
    <n v="25.32"/>
    <s v="Finland"/>
    <s v="UU"/>
    <s v="Dead"/>
    <n v="32"/>
    <n v="0"/>
    <n v="0"/>
  </r>
  <r>
    <s v="SFH-S018768"/>
    <n v="16"/>
    <n v="6"/>
    <n v="1974"/>
    <d v="1921-10-26T00:00:00"/>
    <n v="64.819999999999993"/>
    <n v="25.32"/>
    <x v="1"/>
    <n v="15"/>
    <n v="9"/>
    <n v="1976"/>
    <d v="1921-01-27T00:00:00"/>
    <n v="65.17"/>
    <n v="25.83"/>
    <s v="Finland"/>
    <s v="AH"/>
    <s v="Dead"/>
    <n v="822"/>
    <n v="46"/>
    <n v="32"/>
  </r>
  <r>
    <s v="SFH-S019234"/>
    <n v="6"/>
    <n v="6"/>
    <n v="1974"/>
    <d v="1911-10-26T00:00:00"/>
    <n v="61.12"/>
    <n v="22.67"/>
    <x v="1"/>
    <n v="3"/>
    <n v="4"/>
    <n v="1977"/>
    <d v="1908-08-28T00:00:00"/>
    <n v="61.15"/>
    <n v="22.7"/>
    <s v="Finland"/>
    <s v="DH"/>
    <s v="Dead"/>
    <n v="1032"/>
    <n v="5"/>
    <n v="26"/>
  </r>
  <r>
    <s v="SFH-S019818"/>
    <n v="2"/>
    <n v="6"/>
    <n v="1974"/>
    <d v="1907-10-26T00:00:00"/>
    <n v="63.57"/>
    <n v="26.6"/>
    <x v="1"/>
    <n v="12"/>
    <n v="10"/>
    <n v="1975"/>
    <d v="1918-02-26T00:00:00"/>
    <n v="63.55"/>
    <n v="26.62"/>
    <s v="Finland"/>
    <s v="DH"/>
    <s v="Dead"/>
    <n v="497"/>
    <n v="3"/>
    <n v="156"/>
  </r>
  <r>
    <s v="SFH-S019819"/>
    <n v="2"/>
    <n v="6"/>
    <n v="1974"/>
    <d v="1907-10-26T00:00:00"/>
    <n v="63.57"/>
    <n v="26.6"/>
    <x v="1"/>
    <n v="15"/>
    <n v="6"/>
    <n v="1974"/>
    <d v="1920-10-25T00:00:00"/>
    <n v="63.57"/>
    <n v="26.6"/>
    <s v="Finland"/>
    <s v="UU"/>
    <s v="Dead"/>
    <n v="13"/>
    <n v="0"/>
    <n v="0"/>
  </r>
  <r>
    <s v="SFH-S019820"/>
    <n v="2"/>
    <n v="6"/>
    <n v="1974"/>
    <d v="1907-10-26T00:00:00"/>
    <n v="63.57"/>
    <n v="26.6"/>
    <x v="1"/>
    <n v="1"/>
    <n v="11"/>
    <n v="1979"/>
    <d v="1907-04-02T00:00:00"/>
    <n v="63.53"/>
    <n v="26.6"/>
    <s v="Finland"/>
    <s v="UU"/>
    <s v="Dead"/>
    <n v="1978"/>
    <n v="4"/>
    <n v="181"/>
  </r>
  <r>
    <s v="SFH-S019827"/>
    <n v="2"/>
    <n v="6"/>
    <n v="1974"/>
    <d v="1907-10-26T00:00:00"/>
    <n v="63.57"/>
    <n v="26.6"/>
    <x v="1"/>
    <n v="25"/>
    <n v="8"/>
    <n v="1974"/>
    <d v="1930-12-26T00:00:00"/>
    <n v="63.57"/>
    <n v="26.6"/>
    <s v="Finland"/>
    <s v="UU"/>
    <s v="Dead"/>
    <n v="84"/>
    <n v="0"/>
    <n v="0"/>
  </r>
  <r>
    <s v="SFH-S019828"/>
    <n v="2"/>
    <n v="6"/>
    <n v="1974"/>
    <d v="1907-10-26T00:00:00"/>
    <n v="63.57"/>
    <n v="26.6"/>
    <x v="1"/>
    <n v="15"/>
    <n v="7"/>
    <n v="1974"/>
    <d v="1920-11-24T00:00:00"/>
    <n v="63.57"/>
    <n v="26.6"/>
    <s v="Finland"/>
    <s v="AH"/>
    <s v="Dead"/>
    <n v="43"/>
    <n v="0"/>
    <n v="0"/>
  </r>
  <r>
    <s v="SFH-S026415"/>
    <n v="8"/>
    <n v="6"/>
    <n v="1974"/>
    <d v="1913-10-26T00:00:00"/>
    <n v="61.5"/>
    <n v="24.83"/>
    <x v="1"/>
    <n v="15"/>
    <n v="7"/>
    <n v="1974"/>
    <d v="1920-11-24T00:00:00"/>
    <n v="61.5"/>
    <n v="24.83"/>
    <s v="Finland"/>
    <s v="RH"/>
    <s v="Alive"/>
    <n v="37"/>
    <n v="0"/>
    <n v="0"/>
  </r>
  <r>
    <s v="SFH-S026417"/>
    <n v="8"/>
    <n v="6"/>
    <n v="1974"/>
    <d v="1913-10-26T00:00:00"/>
    <n v="61.5"/>
    <n v="24.83"/>
    <x v="1"/>
    <n v="15"/>
    <n v="7"/>
    <n v="1974"/>
    <d v="1920-11-24T00:00:00"/>
    <n v="61.5"/>
    <n v="24.83"/>
    <s v="Finland"/>
    <s v="RH"/>
    <s v="Alive"/>
    <n v="37"/>
    <n v="0"/>
    <n v="0"/>
  </r>
  <r>
    <s v="SFH-S031497"/>
    <n v="6"/>
    <n v="6"/>
    <n v="1974"/>
    <d v="1911-10-26T00:00:00"/>
    <n v="61.05"/>
    <n v="23.78"/>
    <x v="1"/>
    <n v="30"/>
    <n v="6"/>
    <n v="1974"/>
    <d v="1935-10-26T00:00:00"/>
    <n v="61.05"/>
    <n v="23.62"/>
    <s v="Finland"/>
    <s v="DH"/>
    <s v="Dead"/>
    <n v="24"/>
    <n v="9"/>
    <n v="270"/>
  </r>
  <r>
    <s v="SFH-S058531"/>
    <n v="1"/>
    <n v="6"/>
    <n v="1974"/>
    <d v="1906-10-26T00:00:00"/>
    <n v="66.8"/>
    <n v="24"/>
    <x v="1"/>
    <n v="2"/>
    <n v="10"/>
    <n v="1977"/>
    <d v="1908-02-28T00:00:00"/>
    <n v="66.819999999999993"/>
    <n v="24.02"/>
    <s v="Finland"/>
    <s v="UU"/>
    <s v="Dead"/>
    <n v="1219"/>
    <n v="2"/>
    <n v="22"/>
  </r>
  <r>
    <s v="SFH-S060906"/>
    <n v="29"/>
    <n v="5"/>
    <n v="1974"/>
    <d v="1934-09-25T00:00:00"/>
    <n v="64.98"/>
    <n v="25.62"/>
    <x v="1"/>
    <n v="11"/>
    <n v="4"/>
    <n v="1976"/>
    <d v="1916-08-27T00:00:00"/>
    <n v="64.92"/>
    <n v="25.55"/>
    <s v="Finland"/>
    <s v="DH"/>
    <s v="Dead"/>
    <n v="683"/>
    <n v="9"/>
    <n v="203"/>
  </r>
  <r>
    <s v="SFH-S060916"/>
    <n v="3"/>
    <n v="6"/>
    <n v="1974"/>
    <d v="1908-10-25T00:00:00"/>
    <n v="64.95"/>
    <n v="25.57"/>
    <x v="1"/>
    <n v="7"/>
    <n v="4"/>
    <n v="1975"/>
    <d v="1912-08-26T00:00:00"/>
    <n v="64.67"/>
    <n v="26.33"/>
    <s v="Finland"/>
    <s v="UU"/>
    <s v="Dead"/>
    <n v="308"/>
    <n v="49"/>
    <n v="131"/>
  </r>
  <r>
    <s v="SFH-S060935"/>
    <n v="5"/>
    <n v="6"/>
    <n v="1974"/>
    <d v="1910-10-26T00:00:00"/>
    <n v="64.95"/>
    <n v="25.6"/>
    <x v="1"/>
    <n v="15"/>
    <n v="4"/>
    <n v="1976"/>
    <d v="1920-08-27T00:00:00"/>
    <n v="65.150000000000006"/>
    <n v="25.7"/>
    <s v="Finland"/>
    <s v="DH"/>
    <s v="Dead"/>
    <n v="680"/>
    <n v="23"/>
    <n v="12"/>
  </r>
  <r>
    <s v="SVS-6060366"/>
    <n v="31"/>
    <n v="5"/>
    <n v="1974"/>
    <d v="1936-09-24T00:00:00"/>
    <n v="55.42"/>
    <n v="12.83"/>
    <x v="9"/>
    <n v="11"/>
    <n v="3"/>
    <n v="1978"/>
    <d v="1916-07-29T00:00:00"/>
    <n v="55.38"/>
    <n v="12.83"/>
    <s v="Sweden"/>
    <s v="PD"/>
    <s v="Dead"/>
    <n v="1380"/>
    <n v="4"/>
    <n v="181"/>
  </r>
  <r>
    <s v="SVS-6062979"/>
    <n v="23"/>
    <n v="5"/>
    <n v="1974"/>
    <d v="1928-09-24T00:00:00"/>
    <n v="55.65"/>
    <n v="13.5"/>
    <x v="9"/>
    <n v="14"/>
    <n v="6"/>
    <n v="1974"/>
    <d v="1919-10-26T00:00:00"/>
    <n v="55.65"/>
    <n v="13.5"/>
    <s v="Sweden"/>
    <s v="UU"/>
    <s v="Dead"/>
    <n v="22"/>
    <n v="0"/>
    <n v="0"/>
  </r>
  <r>
    <s v="SVS-6065904"/>
    <n v="9"/>
    <n v="6"/>
    <n v="1974"/>
    <d v="1914-10-26T00:00:00"/>
    <n v="55.65"/>
    <n v="13.5"/>
    <x v="9"/>
    <n v="14"/>
    <n v="7"/>
    <n v="1974"/>
    <d v="1919-11-25T00:00:00"/>
    <n v="55.65"/>
    <n v="13.5"/>
    <s v="Sweden"/>
    <s v="UU"/>
    <s v="Dead"/>
    <n v="35"/>
    <n v="0"/>
    <n v="0"/>
  </r>
  <r>
    <s v="SVS-6065906"/>
    <n v="9"/>
    <n v="6"/>
    <n v="1974"/>
    <d v="1914-10-26T00:00:00"/>
    <n v="55.65"/>
    <n v="13.5"/>
    <x v="9"/>
    <n v="14"/>
    <n v="7"/>
    <n v="1974"/>
    <d v="1919-11-25T00:00:00"/>
    <n v="55.65"/>
    <n v="13.5"/>
    <s v="Sweden"/>
    <s v="UU"/>
    <s v="Dead"/>
    <n v="35"/>
    <n v="0"/>
    <n v="0"/>
  </r>
  <r>
    <s v="SVS-6065923"/>
    <n v="12"/>
    <n v="6"/>
    <n v="1974"/>
    <d v="1917-10-26T00:00:00"/>
    <n v="55.68"/>
    <n v="13.48"/>
    <x v="9"/>
    <n v="8"/>
    <n v="5"/>
    <n v="1975"/>
    <d v="1913-09-26T00:00:00"/>
    <n v="55.7"/>
    <n v="13.5"/>
    <s v="Sweden"/>
    <s v="DH"/>
    <s v="Dead"/>
    <n v="330"/>
    <n v="3"/>
    <n v="30"/>
  </r>
  <r>
    <s v="SVS-7056604"/>
    <n v="26"/>
    <n v="5"/>
    <n v="1974"/>
    <d v="1931-09-25T00:00:00"/>
    <n v="57.48"/>
    <n v="18.37"/>
    <x v="9"/>
    <n v="15"/>
    <n v="3"/>
    <n v="1980"/>
    <d v="1920-07-31T00:00:00"/>
    <n v="57.58"/>
    <n v="18.25"/>
    <s v="Sweden"/>
    <s v="DH"/>
    <s v="Dead"/>
    <n v="2120"/>
    <n v="14"/>
    <n v="328"/>
  </r>
  <r>
    <s v="CZP-E183471"/>
    <n v="16"/>
    <n v="5"/>
    <n v="1975"/>
    <d v="1921-09-26T00:00:00"/>
    <n v="49.77"/>
    <n v="18.3"/>
    <x v="12"/>
    <n v="14"/>
    <n v="2"/>
    <n v="1978"/>
    <d v="1919-07-02T00:00:00"/>
    <n v="49.77"/>
    <n v="18.3"/>
    <s v="Czech Republic"/>
    <s v="DH"/>
    <s v="Dead"/>
    <n v="1005"/>
    <n v="0"/>
    <n v="0"/>
  </r>
  <r>
    <s v="CZP-E183475"/>
    <n v="31"/>
    <n v="5"/>
    <n v="1975"/>
    <d v="1936-09-25T00:00:00"/>
    <n v="49.75"/>
    <n v="18.2"/>
    <x v="12"/>
    <n v="14"/>
    <n v="2"/>
    <n v="1978"/>
    <d v="1919-07-02T00:00:00"/>
    <n v="49.78"/>
    <n v="18.27"/>
    <s v="Czech Republic"/>
    <s v="DH"/>
    <s v="Dead"/>
    <n v="990"/>
    <n v="7"/>
    <n v="53"/>
  </r>
  <r>
    <s v="CZP-E228629"/>
    <n v="2"/>
    <n v="5"/>
    <n v="1975"/>
    <d v="1907-09-26T00:00:00"/>
    <n v="49.85"/>
    <n v="15.63"/>
    <x v="12"/>
    <n v="30"/>
    <n v="9"/>
    <n v="1975"/>
    <d v="1936-01-27T00:00:00"/>
    <n v="49.95"/>
    <n v="16.25"/>
    <s v="Czech Republic"/>
    <s v="DH"/>
    <s v="Dead"/>
    <n v="151"/>
    <n v="46"/>
    <n v="76"/>
  </r>
  <r>
    <s v="CZP-H16658"/>
    <n v="14"/>
    <n v="5"/>
    <n v="1975"/>
    <d v="1919-09-26T00:00:00"/>
    <n v="50.23"/>
    <n v="16.23"/>
    <x v="12"/>
    <n v="25"/>
    <n v="11"/>
    <n v="1984"/>
    <d v="1931-04-07T00:00:00"/>
    <n v="50.18"/>
    <n v="16"/>
    <s v="Czech Republic"/>
    <s v="UU"/>
    <s v="Dead"/>
    <n v="3483"/>
    <n v="18"/>
    <n v="252"/>
  </r>
  <r>
    <s v="CZP-H44300"/>
    <n v="15"/>
    <n v="6"/>
    <n v="1975"/>
    <d v="1920-10-26T00:00:00"/>
    <n v="49.12"/>
    <n v="14.73"/>
    <x v="12"/>
    <n v="20"/>
    <n v="5"/>
    <n v="1976"/>
    <d v="1925-09-27T00:00:00"/>
    <n v="49.1"/>
    <n v="14.75"/>
    <s v="Czech Republic"/>
    <s v="DH"/>
    <s v="Dead"/>
    <n v="340"/>
    <n v="3"/>
    <n v="147"/>
  </r>
  <r>
    <s v="DEH-5011940"/>
    <n v="28"/>
    <n v="5"/>
    <n v="1975"/>
    <d v="1933-09-26T00:00:00"/>
    <n v="50.85"/>
    <n v="12.48"/>
    <x v="5"/>
    <n v="12"/>
    <n v="6"/>
    <n v="1976"/>
    <d v="1917-10-28T00:00:00"/>
    <n v="50.9"/>
    <n v="12.43"/>
    <s v="Germany"/>
    <s v="DH"/>
    <s v="Dead"/>
    <n v="381"/>
    <n v="7"/>
    <n v="328"/>
  </r>
  <r>
    <s v="DEH-5039454"/>
    <n v="10"/>
    <n v="5"/>
    <n v="1975"/>
    <d v="1915-09-26T00:00:00"/>
    <n v="50.9"/>
    <n v="12.18"/>
    <x v="5"/>
    <n v="16"/>
    <n v="3"/>
    <n v="1976"/>
    <d v="1921-07-28T00:00:00"/>
    <n v="50.82"/>
    <n v="12.13"/>
    <s v="Germany"/>
    <s v="DH"/>
    <s v="Dead"/>
    <n v="311"/>
    <n v="10"/>
    <n v="201"/>
  </r>
  <r>
    <s v="DEH-5039745"/>
    <n v="14"/>
    <n v="5"/>
    <n v="1975"/>
    <d v="1919-09-26T00:00:00"/>
    <n v="51.75"/>
    <n v="11.47"/>
    <x v="5"/>
    <n v="25"/>
    <n v="5"/>
    <n v="1975"/>
    <d v="1930-09-26T00:00:00"/>
    <n v="51.75"/>
    <n v="11.47"/>
    <s v="Germany"/>
    <s v="UU"/>
    <s v="Dead"/>
    <n v="11"/>
    <n v="0"/>
    <n v="0"/>
  </r>
  <r>
    <s v="DEH-5041933"/>
    <n v="17"/>
    <n v="5"/>
    <n v="1975"/>
    <d v="1922-09-26T00:00:00"/>
    <n v="50.88"/>
    <n v="10.52"/>
    <x v="5"/>
    <n v="15"/>
    <n v="5"/>
    <n v="1979"/>
    <d v="1920-09-29T00:00:00"/>
    <n v="50.95"/>
    <n v="10.72"/>
    <s v="Germany"/>
    <s v="UU"/>
    <s v="Dead"/>
    <n v="1459"/>
    <n v="16"/>
    <n v="63"/>
  </r>
  <r>
    <s v="DEH-5044628"/>
    <n v="2"/>
    <n v="6"/>
    <n v="1975"/>
    <d v="1907-10-27T00:00:00"/>
    <n v="50.58"/>
    <n v="13"/>
    <x v="5"/>
    <n v="21"/>
    <n v="5"/>
    <n v="1980"/>
    <d v="1926-10-01T00:00:00"/>
    <n v="50.55"/>
    <n v="13"/>
    <s v="Germany"/>
    <s v="UU"/>
    <s v="Dead"/>
    <n v="1815"/>
    <n v="4"/>
    <n v="181"/>
  </r>
  <r>
    <s v="DEW-5152819"/>
    <n v="2"/>
    <n v="6"/>
    <n v="1975"/>
    <d v="1907-10-27T00:00:00"/>
    <n v="53.47"/>
    <n v="9.98"/>
    <x v="5"/>
    <n v="2"/>
    <n v="7"/>
    <n v="1975"/>
    <d v="1907-11-26T00:00:00"/>
    <n v="53.47"/>
    <n v="9.98"/>
    <s v="Germany"/>
    <s v="UU"/>
    <s v="Dead"/>
    <n v="30"/>
    <n v="0"/>
    <n v="0"/>
  </r>
  <r>
    <s v="DKC-5017011"/>
    <n v="17"/>
    <n v="6"/>
    <n v="1975"/>
    <d v="1922-10-27T00:00:00"/>
    <n v="55.52"/>
    <n v="8.43"/>
    <x v="3"/>
    <n v="20"/>
    <n v="6"/>
    <n v="1975"/>
    <d v="1925-10-27T00:00:00"/>
    <n v="55.52"/>
    <n v="8.43"/>
    <s v="Denmark"/>
    <s v="UU"/>
    <s v="Unknown"/>
    <n v="3"/>
    <n v="0"/>
    <n v="0"/>
  </r>
  <r>
    <s v="GBT-ED45255"/>
    <n v="30"/>
    <n v="5"/>
    <n v="1975"/>
    <d v="1935-09-26T00:00:00"/>
    <n v="51.32"/>
    <n v="-2.48"/>
    <x v="4"/>
    <n v="9"/>
    <n v="6"/>
    <n v="1975"/>
    <d v="1914-10-27T00:00:00"/>
    <n v="51.3"/>
    <n v="-2.5"/>
    <s v="UK"/>
    <s v="UU"/>
    <s v="Dead"/>
    <n v="10"/>
    <n v="3"/>
    <n v="213"/>
  </r>
  <r>
    <s v="GBT-EF52208"/>
    <n v="14"/>
    <n v="5"/>
    <n v="1975"/>
    <d v="1919-09-26T00:00:00"/>
    <n v="53.8"/>
    <n v="-1.6"/>
    <x v="4"/>
    <n v="3"/>
    <n v="6"/>
    <n v="1975"/>
    <d v="1908-10-26T00:00:00"/>
    <n v="53.8"/>
    <n v="-1.6"/>
    <s v="UK"/>
    <s v="AH"/>
    <s v="Dead"/>
    <n v="20"/>
    <n v="0"/>
    <n v="0"/>
  </r>
  <r>
    <s v="GBT-EF52210"/>
    <n v="14"/>
    <n v="5"/>
    <n v="1975"/>
    <d v="1919-09-26T00:00:00"/>
    <n v="53.83"/>
    <n v="-1.55"/>
    <x v="4"/>
    <n v="19"/>
    <n v="4"/>
    <n v="1995"/>
    <d v="1924-09-15T00:00:00"/>
    <n v="53.83"/>
    <n v="-1.57"/>
    <s v="UK"/>
    <s v="AH"/>
    <s v="Dead"/>
    <n v="7280"/>
    <n v="2"/>
    <n v="270"/>
  </r>
  <r>
    <s v="GBT-EF67453"/>
    <n v="5"/>
    <n v="5"/>
    <n v="1975"/>
    <d v="1910-09-26T00:00:00"/>
    <n v="51.8"/>
    <n v="0.1"/>
    <x v="4"/>
    <n v="6"/>
    <n v="3"/>
    <n v="1976"/>
    <d v="1911-07-28T00:00:00"/>
    <n v="51.8"/>
    <n v="0.1"/>
    <s v="UK"/>
    <s v="DH"/>
    <s v="Dead"/>
    <n v="306"/>
    <n v="0"/>
    <n v="0"/>
  </r>
  <r>
    <s v="GBT-EF67460"/>
    <n v="18"/>
    <n v="5"/>
    <n v="1975"/>
    <d v="1923-09-26T00:00:00"/>
    <n v="51.8"/>
    <n v="0.1"/>
    <x v="4"/>
    <n v="18"/>
    <n v="4"/>
    <n v="1976"/>
    <d v="1923-08-28T00:00:00"/>
    <n v="51.8"/>
    <n v="0.1"/>
    <s v="UK"/>
    <s v="UU"/>
    <s v="Dead"/>
    <n v="336"/>
    <n v="0"/>
    <n v="0"/>
  </r>
  <r>
    <s v="GBT-EF67465"/>
    <n v="25"/>
    <n v="5"/>
    <n v="1975"/>
    <d v="1930-09-26T00:00:00"/>
    <n v="51.8"/>
    <n v="0.1"/>
    <x v="4"/>
    <n v="29"/>
    <n v="6"/>
    <n v="1975"/>
    <d v="1934-10-27T00:00:00"/>
    <n v="51.8"/>
    <n v="0.1"/>
    <s v="UK"/>
    <s v="UU"/>
    <s v="Dead"/>
    <n v="35"/>
    <n v="0"/>
    <n v="0"/>
  </r>
  <r>
    <s v="GBT-EF74627"/>
    <n v="25"/>
    <n v="5"/>
    <n v="1975"/>
    <d v="1930-09-26T00:00:00"/>
    <n v="50.8"/>
    <n v="-1.7000000000000002"/>
    <x v="4"/>
    <n v="26"/>
    <n v="5"/>
    <n v="1976"/>
    <d v="1931-09-27T00:00:00"/>
    <n v="50.8"/>
    <n v="-1.7000000000000002"/>
    <s v="UK"/>
    <s v="AH"/>
    <s v="Dead"/>
    <n v="367"/>
    <n v="0"/>
    <n v="0"/>
  </r>
  <r>
    <s v="GBT-EF83135"/>
    <n v="23"/>
    <n v="5"/>
    <n v="1975"/>
    <d v="1928-09-25T00:00:00"/>
    <n v="53.6"/>
    <n v="-1.42"/>
    <x v="4"/>
    <n v="5"/>
    <n v="6"/>
    <n v="1975"/>
    <d v="1910-10-27T00:00:00"/>
    <n v="53.5"/>
    <n v="-1.4"/>
    <s v="UK"/>
    <s v="UU"/>
    <s v="Dead"/>
    <n v="13"/>
    <n v="12"/>
    <n v="175"/>
  </r>
  <r>
    <s v="NLA-3178429"/>
    <n v="1"/>
    <n v="6"/>
    <n v="1975"/>
    <d v="1906-10-27T00:00:00"/>
    <n v="53.2"/>
    <n v="6.5"/>
    <x v="16"/>
    <n v="14"/>
    <n v="4"/>
    <n v="1977"/>
    <d v="1919-08-29T00:00:00"/>
    <n v="52.9"/>
    <n v="6.9"/>
    <s v="Netherlands"/>
    <s v="DH"/>
    <s v="Dead"/>
    <n v="683"/>
    <n v="43"/>
    <n v="142"/>
  </r>
  <r>
    <s v="NLA-3190870"/>
    <n v="1"/>
    <n v="5"/>
    <n v="1975"/>
    <d v="1906-09-26T00:00:00"/>
    <n v="51.6"/>
    <n v="5.0999999999999996"/>
    <x v="16"/>
    <n v="24"/>
    <n v="5"/>
    <n v="1975"/>
    <d v="1929-09-26T00:00:00"/>
    <n v="51.6"/>
    <n v="5.0999999999999996"/>
    <s v="Netherlands"/>
    <s v="DH"/>
    <s v="Dead"/>
    <n v="23"/>
    <n v="0"/>
    <n v="0"/>
  </r>
  <r>
    <s v="NLA-3194929"/>
    <n v="23"/>
    <n v="5"/>
    <n v="1975"/>
    <d v="1928-09-25T00:00:00"/>
    <n v="52"/>
    <n v="4.4000000000000004"/>
    <x v="16"/>
    <n v="10"/>
    <n v="7"/>
    <n v="1976"/>
    <d v="1915-11-27T00:00:00"/>
    <n v="52"/>
    <n v="4.3"/>
    <s v="Netherlands"/>
    <s v="UU"/>
    <s v="Dead"/>
    <n v="414"/>
    <n v="7"/>
    <n v="270"/>
  </r>
  <r>
    <s v="NLA-3194930"/>
    <n v="23"/>
    <n v="5"/>
    <n v="1975"/>
    <d v="1928-09-25T00:00:00"/>
    <n v="52"/>
    <n v="4.4000000000000004"/>
    <x v="16"/>
    <n v="15"/>
    <n v="4"/>
    <n v="1976"/>
    <d v="1920-08-27T00:00:00"/>
    <n v="52"/>
    <n v="4.4000000000000004"/>
    <s v="Netherlands"/>
    <s v="DH"/>
    <s v="Dead"/>
    <n v="328"/>
    <n v="0"/>
    <n v="0"/>
  </r>
  <r>
    <s v="NLA-3203337"/>
    <n v="28"/>
    <n v="5"/>
    <n v="1975"/>
    <d v="1933-09-26T00:00:00"/>
    <n v="53.1"/>
    <n v="4.7699999999999996"/>
    <x v="16"/>
    <n v="13"/>
    <n v="10"/>
    <n v="1975"/>
    <d v="1919-02-26T00:00:00"/>
    <n v="53.1"/>
    <n v="4.8"/>
    <s v="Netherlands"/>
    <s v="RH"/>
    <s v="Alive"/>
    <n v="138"/>
    <n v="3"/>
    <n v="91"/>
  </r>
  <r>
    <s v="NLA-3216717"/>
    <n v="17"/>
    <n v="5"/>
    <n v="1975"/>
    <d v="1922-09-26T00:00:00"/>
    <n v="51.9"/>
    <n v="4.05"/>
    <x v="16"/>
    <n v="10"/>
    <n v="3"/>
    <n v="1981"/>
    <d v="1915-08-02T00:00:00"/>
    <n v="51.83"/>
    <n v="4.07"/>
    <s v="Netherlands"/>
    <s v="UU"/>
    <s v="Unknown"/>
    <n v="2124"/>
    <n v="8"/>
    <n v="172"/>
  </r>
  <r>
    <s v="NLA-3220282"/>
    <n v="22"/>
    <n v="5"/>
    <n v="1975"/>
    <d v="1927-09-26T00:00:00"/>
    <n v="53.2"/>
    <n v="6.6"/>
    <x v="16"/>
    <n v="15"/>
    <n v="11"/>
    <n v="1977"/>
    <d v="1921-03-30T00:00:00"/>
    <n v="53.2"/>
    <n v="6.6"/>
    <s v="Netherlands"/>
    <s v="UU"/>
    <s v="Dead"/>
    <n v="908"/>
    <n v="0"/>
    <n v="0"/>
  </r>
  <r>
    <s v="NLA-3220283"/>
    <n v="22"/>
    <n v="5"/>
    <n v="1975"/>
    <d v="1927-09-26T00:00:00"/>
    <n v="53.2"/>
    <n v="6.6"/>
    <x v="16"/>
    <n v="11"/>
    <n v="4"/>
    <n v="1976"/>
    <d v="1916-08-27T00:00:00"/>
    <n v="53.3"/>
    <n v="6.2"/>
    <s v="Netherlands"/>
    <s v="RH"/>
    <s v="Dead"/>
    <n v="325"/>
    <n v="29"/>
    <n v="293"/>
  </r>
  <r>
    <s v="NLA-3220314"/>
    <n v="26"/>
    <n v="5"/>
    <n v="1975"/>
    <d v="1931-09-26T00:00:00"/>
    <n v="53.2"/>
    <n v="6.6"/>
    <x v="16"/>
    <n v="25"/>
    <n v="2"/>
    <n v="1976"/>
    <d v="1930-06-30T00:00:00"/>
    <n v="53.2"/>
    <n v="6.6"/>
    <s v="Netherlands"/>
    <s v="UU"/>
    <s v="Dead"/>
    <n v="275"/>
    <n v="0"/>
    <n v="0"/>
  </r>
  <r>
    <s v="NLA-3220319"/>
    <n v="26"/>
    <n v="5"/>
    <n v="1975"/>
    <d v="1931-09-26T00:00:00"/>
    <n v="53.2"/>
    <n v="6.6"/>
    <x v="16"/>
    <n v="21"/>
    <n v="11"/>
    <n v="1977"/>
    <d v="1927-03-31T00:00:00"/>
    <n v="53.2"/>
    <n v="6.6"/>
    <s v="Netherlands"/>
    <s v="DH"/>
    <s v="Dead"/>
    <n v="910"/>
    <n v="0"/>
    <n v="0"/>
  </r>
  <r>
    <s v="NLA-3220323"/>
    <n v="29"/>
    <n v="5"/>
    <n v="1975"/>
    <d v="1934-09-26T00:00:00"/>
    <n v="53.2"/>
    <n v="6.6"/>
    <x v="16"/>
    <n v="20"/>
    <n v="8"/>
    <n v="1975"/>
    <d v="1925-12-27T00:00:00"/>
    <n v="53.2"/>
    <n v="6.6"/>
    <s v="Netherlands"/>
    <s v="UU"/>
    <s v="Dead"/>
    <n v="83"/>
    <n v="0"/>
    <n v="0"/>
  </r>
  <r>
    <s v="NLA-3220325"/>
    <n v="29"/>
    <n v="5"/>
    <n v="1975"/>
    <d v="1934-09-26T00:00:00"/>
    <n v="53.2"/>
    <n v="6.6"/>
    <x v="16"/>
    <n v="27"/>
    <n v="4"/>
    <n v="1976"/>
    <d v="1932-08-27T00:00:00"/>
    <n v="53.2"/>
    <n v="6.6"/>
    <s v="Netherlands"/>
    <s v="UU"/>
    <s v="Dead"/>
    <n v="334"/>
    <n v="0"/>
    <n v="0"/>
  </r>
  <r>
    <s v="NLA-3227429"/>
    <n v="31"/>
    <n v="5"/>
    <n v="1975"/>
    <d v="1936-09-25T00:00:00"/>
    <n v="51.6"/>
    <n v="5.4"/>
    <x v="16"/>
    <n v="24"/>
    <n v="4"/>
    <n v="1976"/>
    <d v="1929-08-28T00:00:00"/>
    <n v="51.6"/>
    <n v="5.4"/>
    <s v="Netherlands"/>
    <s v="DH"/>
    <s v="Dead"/>
    <n v="329"/>
    <n v="0"/>
    <n v="0"/>
  </r>
  <r>
    <s v="NLA-3227432"/>
    <n v="31"/>
    <n v="5"/>
    <n v="1975"/>
    <d v="1936-09-25T00:00:00"/>
    <n v="51.6"/>
    <n v="5.4"/>
    <x v="16"/>
    <n v="30"/>
    <n v="4"/>
    <n v="1977"/>
    <d v="1935-08-29T00:00:00"/>
    <n v="51.6"/>
    <n v="5.4"/>
    <s v="Netherlands"/>
    <s v="DH"/>
    <s v="Dead"/>
    <n v="700"/>
    <n v="0"/>
    <n v="0"/>
  </r>
  <r>
    <s v="NOA-502426"/>
    <n v="7"/>
    <n v="6"/>
    <n v="1975"/>
    <d v="1912-10-26T00:00:00"/>
    <n v="59.12"/>
    <n v="10.23"/>
    <x v="7"/>
    <n v="22"/>
    <n v="6"/>
    <n v="1975"/>
    <d v="1927-10-27T00:00:00"/>
    <n v="59.12"/>
    <n v="10.23"/>
    <s v="Norway"/>
    <s v="AH"/>
    <s v="Dead"/>
    <n v="15"/>
    <n v="0"/>
    <n v="0"/>
  </r>
  <r>
    <s v="NOA-508970"/>
    <n v="1"/>
    <n v="7"/>
    <n v="1975"/>
    <d v="1906-11-26T00:00:00"/>
    <n v="60.27"/>
    <n v="11.18"/>
    <x v="7"/>
    <n v="16"/>
    <n v="7"/>
    <n v="1975"/>
    <d v="1921-11-26T00:00:00"/>
    <n v="60.27"/>
    <n v="11.18"/>
    <s v="Norway"/>
    <s v="UU"/>
    <s v="Dead"/>
    <n v="15"/>
    <n v="0"/>
    <n v="0"/>
  </r>
  <r>
    <s v="NOS-552907"/>
    <n v="10"/>
    <n v="6"/>
    <n v="1975"/>
    <d v="1915-10-27T00:00:00"/>
    <n v="58.1"/>
    <n v="6.58"/>
    <x v="7"/>
    <n v="12"/>
    <n v="7"/>
    <n v="1975"/>
    <d v="1917-11-26T00:00:00"/>
    <n v="58.08"/>
    <n v="6.6"/>
    <s v="Norway"/>
    <s v="UU"/>
    <s v="Dead"/>
    <n v="32"/>
    <n v="3"/>
    <n v="153"/>
  </r>
  <r>
    <s v="PLG-E1077295"/>
    <n v="17"/>
    <n v="6"/>
    <n v="1975"/>
    <d v="1922-10-27T00:00:00"/>
    <n v="52.73"/>
    <n v="23.52"/>
    <x v="11"/>
    <n v="17"/>
    <n v="7"/>
    <n v="1975"/>
    <d v="1922-11-26T00:00:00"/>
    <n v="52.75"/>
    <n v="23.5"/>
    <s v="Poland"/>
    <s v="RH"/>
    <s v="Alive"/>
    <n v="30"/>
    <n v="3"/>
    <n v="329"/>
  </r>
  <r>
    <s v="SFH-S026206"/>
    <n v="18"/>
    <n v="6"/>
    <n v="1975"/>
    <d v="1923-10-27T00:00:00"/>
    <n v="62.2"/>
    <n v="26.08"/>
    <x v="1"/>
    <n v="7"/>
    <n v="12"/>
    <n v="1975"/>
    <d v="1913-04-27T00:00:00"/>
    <n v="62.2"/>
    <n v="26.17"/>
    <s v="Finland"/>
    <s v="DH"/>
    <s v="Dead"/>
    <n v="172"/>
    <n v="5"/>
    <n v="91"/>
  </r>
  <r>
    <s v="SFH-S031511"/>
    <n v="18"/>
    <n v="6"/>
    <n v="1975"/>
    <d v="1923-10-27T00:00:00"/>
    <n v="61.75"/>
    <n v="23.42"/>
    <x v="1"/>
    <n v="15"/>
    <n v="6"/>
    <n v="1978"/>
    <d v="1920-10-29T00:00:00"/>
    <n v="61.75"/>
    <n v="23.42"/>
    <s v="Finland"/>
    <s v="UU"/>
    <s v="Dead"/>
    <n v="1093"/>
    <n v="0"/>
    <n v="0"/>
  </r>
  <r>
    <s v="SUM-M213171"/>
    <n v="23"/>
    <n v="5"/>
    <n v="1975"/>
    <d v="1928-09-25T00:00:00"/>
    <n v="54.53"/>
    <n v="36.1"/>
    <x v="19"/>
    <n v="1"/>
    <n v="1"/>
    <n v="1979"/>
    <d v="1906-06-02T00:00:00"/>
    <n v="54.53"/>
    <n v="36.1"/>
    <s v="Russia"/>
    <s v="RH"/>
    <s v="Alive"/>
    <n v="1319"/>
    <n v="0"/>
    <n v="0"/>
  </r>
  <r>
    <s v="SVS-6059890"/>
    <n v="1"/>
    <n v="6"/>
    <n v="1975"/>
    <d v="1906-10-27T00:00:00"/>
    <n v="57.48"/>
    <n v="18.38"/>
    <x v="9"/>
    <n v="1"/>
    <n v="7"/>
    <n v="1977"/>
    <d v="1906-11-28T00:00:00"/>
    <n v="57.57"/>
    <n v="18.32"/>
    <s v="Sweden"/>
    <s v="UU"/>
    <s v="Dead"/>
    <n v="761"/>
    <n v="11"/>
    <n v="337"/>
  </r>
  <r>
    <s v="SVS-6065960"/>
    <n v="28"/>
    <n v="5"/>
    <n v="1975"/>
    <d v="1933-09-26T00:00:00"/>
    <n v="55.65"/>
    <n v="13.5"/>
    <x v="9"/>
    <n v="11"/>
    <n v="7"/>
    <n v="1975"/>
    <d v="1916-11-25T00:00:00"/>
    <n v="55.68"/>
    <n v="13.48"/>
    <s v="Sweden"/>
    <s v="UU"/>
    <s v="Dead"/>
    <n v="44"/>
    <n v="4"/>
    <n v="345"/>
  </r>
  <r>
    <s v="SVS-6065969"/>
    <n v="31"/>
    <n v="5"/>
    <n v="1975"/>
    <d v="1936-09-25T00:00:00"/>
    <n v="55.65"/>
    <n v="13.5"/>
    <x v="9"/>
    <n v="15"/>
    <n v="11"/>
    <n v="1976"/>
    <d v="1921-03-29T00:00:00"/>
    <n v="55.65"/>
    <n v="13.5"/>
    <s v="Sweden"/>
    <s v="DH"/>
    <s v="Dead"/>
    <n v="534"/>
    <n v="0"/>
    <n v="0"/>
  </r>
  <r>
    <s v="SVS-6065971"/>
    <n v="31"/>
    <n v="5"/>
    <n v="1975"/>
    <d v="1936-09-25T00:00:00"/>
    <n v="55.65"/>
    <n v="13.5"/>
    <x v="9"/>
    <n v="18"/>
    <n v="7"/>
    <n v="1975"/>
    <d v="1923-11-26T00:00:00"/>
    <n v="55.65"/>
    <n v="13.5"/>
    <s v="Sweden"/>
    <s v="AH"/>
    <s v="Dead"/>
    <n v="48"/>
    <n v="0"/>
    <n v="0"/>
  </r>
  <r>
    <s v="SVS-6065988"/>
    <n v="1"/>
    <n v="6"/>
    <n v="1975"/>
    <d v="1906-10-27T00:00:00"/>
    <n v="55.65"/>
    <n v="13.5"/>
    <x v="9"/>
    <n v="6"/>
    <n v="6"/>
    <n v="1978"/>
    <d v="1911-10-30T00:00:00"/>
    <n v="55.63"/>
    <n v="13.48"/>
    <s v="Sweden"/>
    <s v="UU"/>
    <s v="Dead"/>
    <n v="1101"/>
    <n v="3"/>
    <n v="210"/>
  </r>
  <r>
    <s v="BLB-2T23672"/>
    <n v="8"/>
    <n v="6"/>
    <n v="1976"/>
    <d v="1913-10-28T00:00:00"/>
    <n v="50.28"/>
    <n v="4.3"/>
    <x v="10"/>
    <n v="25"/>
    <n v="7"/>
    <n v="1976"/>
    <d v="1930-11-27T00:00:00"/>
    <n v="51.3"/>
    <n v="4.4000000000000004"/>
    <s v="Belgium"/>
    <s v="UU"/>
    <s v="Dead"/>
    <n v="47"/>
    <n v="114"/>
    <n v="4"/>
  </r>
  <r>
    <s v="BLB-2T57351"/>
    <n v="2"/>
    <n v="5"/>
    <n v="1976"/>
    <d v="1907-09-27T00:00:00"/>
    <n v="51.1"/>
    <n v="4.5"/>
    <x v="10"/>
    <n v="1"/>
    <n v="3"/>
    <n v="1977"/>
    <d v="1906-07-29T00:00:00"/>
    <n v="51.1"/>
    <n v="4.5"/>
    <s v="Belgium"/>
    <s v="UU"/>
    <s v="Dead"/>
    <n v="303"/>
    <n v="0"/>
    <n v="0"/>
  </r>
  <r>
    <s v="BLB-2T57378"/>
    <n v="9"/>
    <n v="5"/>
    <n v="1976"/>
    <d v="1914-09-27T00:00:00"/>
    <n v="51.07"/>
    <n v="4.53"/>
    <x v="10"/>
    <n v="19"/>
    <n v="12"/>
    <n v="1977"/>
    <d v="1925-04-29T00:00:00"/>
    <n v="51.12"/>
    <n v="4.6500000000000004"/>
    <s v="Belgium"/>
    <s v="DH"/>
    <s v="Dead"/>
    <n v="589"/>
    <n v="10"/>
    <n v="56"/>
  </r>
  <r>
    <s v="BLB-2T57491"/>
    <n v="8"/>
    <n v="5"/>
    <n v="1976"/>
    <d v="1913-09-27T00:00:00"/>
    <n v="51.1"/>
    <n v="4.5"/>
    <x v="10"/>
    <n v="8"/>
    <n v="3"/>
    <n v="1980"/>
    <d v="1913-08-01T00:00:00"/>
    <n v="51.1"/>
    <n v="4.5"/>
    <s v="Belgium"/>
    <s v="DH"/>
    <s v="Dead"/>
    <n v="1400"/>
    <n v="0"/>
    <n v="0"/>
  </r>
  <r>
    <s v="BLB-2T68131"/>
    <n v="16"/>
    <n v="5"/>
    <n v="1976"/>
    <d v="1921-09-27T00:00:00"/>
    <n v="50.9"/>
    <n v="4.5"/>
    <x v="10"/>
    <n v="25"/>
    <n v="8"/>
    <n v="1977"/>
    <d v="1930-12-29T00:00:00"/>
    <n v="50.8"/>
    <n v="4.5999999999999996"/>
    <s v="Belgium"/>
    <s v="UU"/>
    <s v="Dead"/>
    <n v="466"/>
    <n v="14"/>
    <n v="148"/>
  </r>
  <r>
    <s v="BLB-2T68135"/>
    <n v="22"/>
    <n v="5"/>
    <n v="1976"/>
    <d v="1927-09-27T00:00:00"/>
    <n v="51.1"/>
    <n v="4.5"/>
    <x v="10"/>
    <n v="28"/>
    <n v="4"/>
    <n v="1977"/>
    <d v="1933-08-29T00:00:00"/>
    <n v="50.9"/>
    <n v="4.5"/>
    <s v="Belgium"/>
    <s v="DH"/>
    <s v="Dead"/>
    <n v="341"/>
    <n v="23"/>
    <n v="181"/>
  </r>
  <r>
    <s v="BLB-E20490"/>
    <n v="5"/>
    <n v="6"/>
    <n v="1976"/>
    <d v="1910-10-28T00:00:00"/>
    <n v="51.2"/>
    <n v="5.5"/>
    <x v="10"/>
    <n v="29"/>
    <n v="6"/>
    <n v="1977"/>
    <d v="1934-10-29T00:00:00"/>
    <n v="51.2"/>
    <n v="5.4"/>
    <s v="Belgium"/>
    <s v="UU"/>
    <s v="Dead"/>
    <n v="389"/>
    <n v="7"/>
    <n v="270"/>
  </r>
  <r>
    <s v="CZP-E234952"/>
    <n v="25"/>
    <n v="5"/>
    <n v="1976"/>
    <d v="1930-09-27T00:00:00"/>
    <n v="49.9"/>
    <n v="18.32"/>
    <x v="12"/>
    <n v="1"/>
    <n v="5"/>
    <n v="1978"/>
    <d v="1906-09-29T00:00:00"/>
    <n v="49.65"/>
    <n v="17.93"/>
    <s v="Czech Republic"/>
    <s v="DH"/>
    <s v="Dead"/>
    <n v="706"/>
    <n v="40"/>
    <n v="225"/>
  </r>
  <r>
    <s v="DEH-5040574"/>
    <n v="27"/>
    <n v="5"/>
    <n v="1976"/>
    <d v="1932-09-26T00:00:00"/>
    <n v="51.18"/>
    <n v="14.4"/>
    <x v="5"/>
    <n v="31"/>
    <n v="8"/>
    <n v="1976"/>
    <d v="1936-12-27T00:00:00"/>
    <n v="51.18"/>
    <n v="14.4"/>
    <s v="Germany"/>
    <s v="RH"/>
    <s v="Alive"/>
    <n v="96"/>
    <n v="0"/>
    <n v="0"/>
  </r>
  <r>
    <s v="DEH-5043486"/>
    <n v="27"/>
    <n v="5"/>
    <n v="1976"/>
    <d v="1932-09-26T00:00:00"/>
    <n v="50.58"/>
    <n v="13"/>
    <x v="5"/>
    <n v="22"/>
    <n v="6"/>
    <n v="1977"/>
    <d v="1927-10-29T00:00:00"/>
    <n v="50.58"/>
    <n v="13"/>
    <s v="Germany"/>
    <s v="DH"/>
    <s v="Dead"/>
    <n v="391"/>
    <n v="0"/>
    <n v="0"/>
  </r>
  <r>
    <s v="DEH-5044371"/>
    <n v="20"/>
    <n v="5"/>
    <n v="1976"/>
    <d v="1925-09-27T00:00:00"/>
    <n v="50.88"/>
    <n v="10.52"/>
    <x v="5"/>
    <n v="7"/>
    <n v="11"/>
    <n v="1981"/>
    <d v="1913-04-03T00:00:00"/>
    <n v="50.97"/>
    <n v="10.38"/>
    <s v="Germany"/>
    <s v="AH"/>
    <s v="Dead"/>
    <n v="1997"/>
    <n v="14"/>
    <n v="315"/>
  </r>
  <r>
    <s v="DEH-5045104"/>
    <n v="12"/>
    <n v="6"/>
    <n v="1976"/>
    <d v="1917-10-28T00:00:00"/>
    <n v="51.8"/>
    <n v="12.97"/>
    <x v="5"/>
    <n v="6"/>
    <n v="10"/>
    <n v="1976"/>
    <d v="1912-02-27T00:00:00"/>
    <n v="51.8"/>
    <n v="12.97"/>
    <s v="Germany"/>
    <s v="RH"/>
    <s v="Dead"/>
    <n v="116"/>
    <n v="0"/>
    <n v="0"/>
  </r>
  <r>
    <s v="DEH-5046682"/>
    <n v="25"/>
    <n v="5"/>
    <n v="1976"/>
    <d v="1930-09-27T00:00:00"/>
    <n v="51.75"/>
    <n v="11.47"/>
    <x v="5"/>
    <n v="27"/>
    <n v="3"/>
    <n v="1979"/>
    <d v="1932-07-30T00:00:00"/>
    <n v="51.75"/>
    <n v="11.47"/>
    <s v="Germany"/>
    <s v="DH"/>
    <s v="Dead"/>
    <n v="1036"/>
    <n v="0"/>
    <n v="0"/>
  </r>
  <r>
    <s v="DEW-5104193"/>
    <n v="10"/>
    <n v="6"/>
    <n v="1976"/>
    <d v="1915-10-28T00:00:00"/>
    <n v="50.4"/>
    <n v="8.9"/>
    <x v="5"/>
    <n v="21"/>
    <n v="3"/>
    <n v="1979"/>
    <d v="1926-07-31T00:00:00"/>
    <n v="50.35"/>
    <n v="8.7799999999999994"/>
    <s v="Germany"/>
    <s v="PD"/>
    <s v="Dead"/>
    <n v="1014"/>
    <n v="10"/>
    <n v="237"/>
  </r>
  <r>
    <s v="DEW-5167923"/>
    <n v="20"/>
    <n v="5"/>
    <n v="1976"/>
    <d v="1925-09-27T00:00:00"/>
    <n v="50.85"/>
    <n v="6.63"/>
    <x v="5"/>
    <n v="14"/>
    <n v="5"/>
    <n v="1977"/>
    <d v="1919-09-28T00:00:00"/>
    <n v="50.8"/>
    <n v="6.65"/>
    <s v="Germany"/>
    <s v="DH"/>
    <s v="Dead"/>
    <n v="359"/>
    <n v="6"/>
    <n v="169"/>
  </r>
  <r>
    <s v="ETM-U11349"/>
    <n v="30"/>
    <n v="5"/>
    <n v="1976"/>
    <d v="1935-09-27T00:00:00"/>
    <n v="58.3"/>
    <n v="25.57"/>
    <x v="18"/>
    <n v="9"/>
    <n v="1"/>
    <n v="1979"/>
    <d v="1914-06-02T00:00:00"/>
    <n v="58.13"/>
    <n v="26.02"/>
    <s v="Estonia"/>
    <s v="PD"/>
    <s v="Dead"/>
    <n v="954"/>
    <n v="32"/>
    <n v="127"/>
  </r>
  <r>
    <s v="ETM-U11363"/>
    <n v="1"/>
    <n v="6"/>
    <n v="1976"/>
    <d v="1906-10-28T00:00:00"/>
    <n v="58.35"/>
    <n v="25.53"/>
    <x v="18"/>
    <n v="1"/>
    <n v="6"/>
    <n v="1976"/>
    <d v="1906-10-28T00:00:00"/>
    <n v="58.3"/>
    <n v="25.57"/>
    <s v="Estonia"/>
    <s v="RH"/>
    <s v="Alive"/>
    <n v="0"/>
    <n v="0"/>
    <n v="0"/>
  </r>
  <r>
    <s v="ETM-U60889"/>
    <n v="13"/>
    <n v="6"/>
    <n v="1976"/>
    <d v="1918-10-28T00:00:00"/>
    <n v="59.25"/>
    <n v="25.83"/>
    <x v="18"/>
    <n v="20"/>
    <n v="6"/>
    <n v="1976"/>
    <d v="1925-10-28T00:00:00"/>
    <n v="59.38"/>
    <n v="25.37"/>
    <s v="Estonia"/>
    <s v="ND"/>
    <s v="Dead"/>
    <n v="7"/>
    <n v="30"/>
    <n v="297"/>
  </r>
  <r>
    <s v="ETM-U80909"/>
    <n v="24"/>
    <n v="6"/>
    <n v="1976"/>
    <d v="1929-10-28T00:00:00"/>
    <n v="58.38"/>
    <n v="24.5"/>
    <x v="18"/>
    <n v="28"/>
    <n v="9"/>
    <n v="1977"/>
    <d v="1934-01-29T00:00:00"/>
    <n v="58.65"/>
    <n v="24.33"/>
    <s v="Estonia"/>
    <s v="UU"/>
    <s v="Dead"/>
    <n v="461"/>
    <n v="32"/>
    <n v="342"/>
  </r>
  <r>
    <s v="GBT-EB16652"/>
    <n v="22"/>
    <n v="5"/>
    <n v="1976"/>
    <d v="1927-09-27T00:00:00"/>
    <n v="51.8"/>
    <n v="-3.2"/>
    <x v="4"/>
    <n v="23"/>
    <n v="8"/>
    <n v="1976"/>
    <d v="1928-12-27T00:00:00"/>
    <n v="51.8"/>
    <n v="-3.2"/>
    <s v="UK"/>
    <s v="PD"/>
    <s v="Dead"/>
    <n v="93"/>
    <n v="0"/>
    <n v="0"/>
  </r>
  <r>
    <s v="GBT-EB72612"/>
    <n v="13"/>
    <n v="5"/>
    <n v="1976"/>
    <d v="1918-09-27T00:00:00"/>
    <n v="51.8"/>
    <n v="0.1"/>
    <x v="4"/>
    <n v="8"/>
    <n v="4"/>
    <n v="1978"/>
    <d v="1913-08-30T00:00:00"/>
    <n v="50.9"/>
    <n v="0"/>
    <s v="UK"/>
    <s v="AH"/>
    <s v="Alive"/>
    <n v="695"/>
    <n v="101"/>
    <n v="184"/>
  </r>
  <r>
    <s v="GBT-EC71888"/>
    <n v="29"/>
    <n v="5"/>
    <n v="1976"/>
    <d v="1934-09-27T00:00:00"/>
    <n v="52.75"/>
    <n v="-4.8"/>
    <x v="4"/>
    <n v="14"/>
    <n v="12"/>
    <n v="1976"/>
    <d v="1920-04-28T00:00:00"/>
    <n v="52.75"/>
    <n v="-4.8"/>
    <s v="UK"/>
    <s v="DH"/>
    <s v="Dead"/>
    <n v="199"/>
    <n v="0"/>
    <n v="0"/>
  </r>
  <r>
    <s v="GBT-EF55318"/>
    <n v="21"/>
    <n v="5"/>
    <n v="1976"/>
    <d v="1926-09-27T00:00:00"/>
    <n v="51.77"/>
    <n v="-0.75"/>
    <x v="4"/>
    <n v="9"/>
    <n v="11"/>
    <n v="1983"/>
    <d v="1915-04-06T00:00:00"/>
    <n v="51.83"/>
    <n v="-0.68"/>
    <s v="UK"/>
    <s v="UU"/>
    <s v="Unknown"/>
    <n v="2728"/>
    <n v="9"/>
    <n v="32"/>
  </r>
  <r>
    <s v="GBT-EF82432"/>
    <n v="2"/>
    <n v="5"/>
    <n v="1976"/>
    <d v="1907-09-27T00:00:00"/>
    <n v="53.3"/>
    <n v="6.2"/>
    <x v="6"/>
    <n v="10"/>
    <n v="2"/>
    <n v="1977"/>
    <d v="1915-07-01T00:00:00"/>
    <n v="53.3"/>
    <n v="6.2"/>
    <s v="Eire"/>
    <s v="AH"/>
    <s v="Dead"/>
    <n v="284"/>
    <n v="0"/>
    <n v="0"/>
  </r>
  <r>
    <s v="GBT-EF82756"/>
    <n v="1"/>
    <n v="6"/>
    <n v="1976"/>
    <d v="1906-10-28T00:00:00"/>
    <n v="51.8"/>
    <n v="-2.7"/>
    <x v="4"/>
    <n v="11"/>
    <n v="6"/>
    <n v="1976"/>
    <d v="1916-10-27T00:00:00"/>
    <n v="51.8"/>
    <n v="-2.7"/>
    <s v="UK"/>
    <s v="UU"/>
    <s v="Dead"/>
    <n v="10"/>
    <n v="0"/>
    <n v="0"/>
  </r>
  <r>
    <s v="GBT-EF90907"/>
    <n v="13"/>
    <n v="5"/>
    <n v="1976"/>
    <d v="1918-09-27T00:00:00"/>
    <n v="51.78"/>
    <n v="-0.67"/>
    <x v="4"/>
    <n v="5"/>
    <n v="6"/>
    <n v="1977"/>
    <d v="1910-10-29T00:00:00"/>
    <n v="51.8"/>
    <n v="-0.7"/>
    <s v="UK"/>
    <s v="DH"/>
    <s v="Dead"/>
    <n v="388"/>
    <n v="3"/>
    <n v="309"/>
  </r>
  <r>
    <s v="NLA-3216000"/>
    <n v="2"/>
    <n v="6"/>
    <n v="1976"/>
    <d v="1907-10-28T00:00:00"/>
    <n v="51.57"/>
    <n v="3.57"/>
    <x v="16"/>
    <n v="17"/>
    <n v="5"/>
    <n v="1986"/>
    <d v="1922-10-07T00:00:00"/>
    <n v="51.57"/>
    <n v="3.57"/>
    <s v="Netherlands"/>
    <s v="DH"/>
    <s v="Dead"/>
    <n v="3636"/>
    <n v="0"/>
    <n v="0"/>
  </r>
  <r>
    <s v="NLA-3220347"/>
    <n v="17"/>
    <n v="5"/>
    <n v="1976"/>
    <d v="1922-09-27T00:00:00"/>
    <n v="53.18"/>
    <n v="6.62"/>
    <x v="16"/>
    <n v="5"/>
    <n v="6"/>
    <n v="1979"/>
    <d v="1910-10-31T00:00:00"/>
    <n v="53.07"/>
    <n v="6.68"/>
    <s v="Netherlands"/>
    <s v="AH"/>
    <s v="Dead"/>
    <n v="1114"/>
    <n v="14"/>
    <n v="162"/>
  </r>
  <r>
    <s v="NLA-3220349"/>
    <n v="17"/>
    <n v="5"/>
    <n v="1976"/>
    <d v="1922-09-27T00:00:00"/>
    <n v="53.2"/>
    <n v="6.6"/>
    <x v="16"/>
    <n v="18"/>
    <n v="11"/>
    <n v="1976"/>
    <d v="1924-03-29T00:00:00"/>
    <n v="53.1"/>
    <n v="6.6"/>
    <s v="Netherlands"/>
    <s v="AH"/>
    <s v="Dead"/>
    <n v="185"/>
    <n v="12"/>
    <n v="181"/>
  </r>
  <r>
    <s v="NLA-3232282"/>
    <n v="2"/>
    <n v="6"/>
    <n v="1976"/>
    <d v="1907-10-28T00:00:00"/>
    <n v="52.47"/>
    <n v="5.87"/>
    <x v="16"/>
    <n v="14"/>
    <n v="6"/>
    <n v="1980"/>
    <d v="1919-11-01T00:00:00"/>
    <n v="52.47"/>
    <n v="5.9"/>
    <s v="Netherlands"/>
    <s v="DH"/>
    <s v="Dead"/>
    <n v="1473"/>
    <n v="3"/>
    <n v="91"/>
  </r>
  <r>
    <s v="NLA-3232283"/>
    <n v="2"/>
    <n v="6"/>
    <n v="1976"/>
    <d v="1907-10-28T00:00:00"/>
    <n v="52.5"/>
    <n v="5.9"/>
    <x v="16"/>
    <n v="16"/>
    <n v="5"/>
    <n v="1977"/>
    <d v="1921-09-28T00:00:00"/>
    <n v="52.5"/>
    <n v="5.8"/>
    <s v="Netherlands"/>
    <s v="UU"/>
    <s v="Dead"/>
    <n v="348"/>
    <n v="7"/>
    <n v="270"/>
  </r>
  <r>
    <s v="NLA-3232526"/>
    <n v="24"/>
    <n v="5"/>
    <n v="1976"/>
    <d v="1929-09-27T00:00:00"/>
    <n v="52.1"/>
    <n v="4.2"/>
    <x v="16"/>
    <n v="4"/>
    <n v="8"/>
    <n v="1976"/>
    <d v="1909-12-28T00:00:00"/>
    <n v="52.1"/>
    <n v="4.2"/>
    <s v="Netherlands"/>
    <s v="UU"/>
    <s v="Dead"/>
    <n v="72"/>
    <n v="0"/>
    <n v="0"/>
  </r>
  <r>
    <s v="NLA-3232569"/>
    <n v="18"/>
    <n v="5"/>
    <n v="1976"/>
    <d v="1923-09-27T00:00:00"/>
    <n v="52.05"/>
    <n v="4.22"/>
    <x v="16"/>
    <n v="3"/>
    <n v="1"/>
    <n v="1982"/>
    <d v="1908-06-04T00:00:00"/>
    <n v="52.07"/>
    <n v="4.22"/>
    <s v="Netherlands"/>
    <s v="UU"/>
    <s v="Dead"/>
    <n v="2056"/>
    <n v="2"/>
    <n v="0"/>
  </r>
  <r>
    <s v="NLA-3232579"/>
    <n v="21"/>
    <n v="5"/>
    <n v="1976"/>
    <d v="1926-09-27T00:00:00"/>
    <n v="52.05"/>
    <n v="4.22"/>
    <x v="16"/>
    <n v="15"/>
    <n v="12"/>
    <n v="1986"/>
    <d v="1921-05-08T00:00:00"/>
    <n v="51.97"/>
    <n v="4.1500000000000004"/>
    <s v="Netherlands"/>
    <s v="DH"/>
    <s v="Dead"/>
    <n v="3860"/>
    <n v="9"/>
    <n v="212"/>
  </r>
  <r>
    <s v="NLA-3232580"/>
    <n v="21"/>
    <n v="5"/>
    <n v="1976"/>
    <d v="1926-09-27T00:00:00"/>
    <n v="52.1"/>
    <n v="4.2"/>
    <x v="16"/>
    <n v="9"/>
    <n v="2"/>
    <n v="1977"/>
    <d v="1914-07-01T00:00:00"/>
    <n v="52"/>
    <n v="4.2"/>
    <s v="Netherlands"/>
    <s v="DH"/>
    <s v="Dead"/>
    <n v="264"/>
    <n v="12"/>
    <n v="181"/>
  </r>
  <r>
    <s v="NLA-3232585"/>
    <n v="21"/>
    <n v="5"/>
    <n v="1976"/>
    <d v="1926-09-27T00:00:00"/>
    <n v="52.03"/>
    <n v="4.2"/>
    <x v="16"/>
    <n v="11"/>
    <n v="12"/>
    <n v="1976"/>
    <d v="1917-04-28T00:00:00"/>
    <n v="51.8"/>
    <n v="4.2"/>
    <s v="Netherlands"/>
    <s v="DH"/>
    <s v="Dead"/>
    <n v="204"/>
    <n v="28"/>
    <n v="183"/>
  </r>
  <r>
    <s v="NLA-3238243"/>
    <n v="25"/>
    <n v="6"/>
    <n v="1976"/>
    <d v="1930-10-28T00:00:00"/>
    <n v="53.02"/>
    <n v="5.77"/>
    <x v="16"/>
    <n v="27"/>
    <n v="6"/>
    <n v="1982"/>
    <d v="1932-11-02T00:00:00"/>
    <n v="52.98"/>
    <n v="5.78"/>
    <s v="Netherlands"/>
    <s v="AH"/>
    <s v="Dead"/>
    <n v="2193"/>
    <n v="4"/>
    <n v="164"/>
  </r>
  <r>
    <s v="NLA-3239302"/>
    <n v="3"/>
    <n v="6"/>
    <n v="1976"/>
    <d v="1908-10-27T00:00:00"/>
    <n v="53.12"/>
    <n v="4.78"/>
    <x v="16"/>
    <n v="18"/>
    <n v="5"/>
    <n v="1981"/>
    <d v="1923-10-02T00:00:00"/>
    <n v="53.1"/>
    <n v="4.8"/>
    <s v="Netherlands"/>
    <s v="DH"/>
    <s v="Dead"/>
    <n v="1810"/>
    <n v="3"/>
    <n v="150"/>
  </r>
  <r>
    <s v="NLA-3239566"/>
    <n v="28"/>
    <n v="5"/>
    <n v="1976"/>
    <d v="1933-09-27T00:00:00"/>
    <n v="53.1"/>
    <n v="4.8"/>
    <x v="16"/>
    <n v="13"/>
    <n v="4"/>
    <n v="1978"/>
    <d v="1918-08-30T00:00:00"/>
    <n v="53.2"/>
    <n v="4.9000000000000004"/>
    <s v="Netherlands"/>
    <s v="DH"/>
    <s v="Dead"/>
    <n v="685"/>
    <n v="13"/>
    <n v="31"/>
  </r>
  <r>
    <s v="NLA-3239568"/>
    <n v="28"/>
    <n v="5"/>
    <n v="1976"/>
    <d v="1933-09-27T00:00:00"/>
    <n v="53.1"/>
    <n v="4.8"/>
    <x v="16"/>
    <n v="21"/>
    <n v="9"/>
    <n v="1976"/>
    <d v="1927-01-28T00:00:00"/>
    <n v="53.1"/>
    <n v="4.8"/>
    <s v="Netherlands"/>
    <s v="UU"/>
    <s v="Dead"/>
    <n v="116"/>
    <n v="0"/>
    <n v="0"/>
  </r>
  <r>
    <s v="NLA-3239575"/>
    <n v="1"/>
    <n v="6"/>
    <n v="1976"/>
    <d v="1906-10-28T00:00:00"/>
    <n v="53.2"/>
    <n v="4.9000000000000004"/>
    <x v="16"/>
    <n v="3"/>
    <n v="10"/>
    <n v="1976"/>
    <d v="1909-02-26T00:00:00"/>
    <n v="53.2"/>
    <n v="4.9000000000000004"/>
    <s v="Netherlands"/>
    <s v="UU"/>
    <s v="Dead"/>
    <n v="124"/>
    <n v="0"/>
    <n v="0"/>
  </r>
  <r>
    <s v="NLA-3239581"/>
    <n v="1"/>
    <n v="6"/>
    <n v="1976"/>
    <d v="1906-10-28T00:00:00"/>
    <n v="53.2"/>
    <n v="4.8"/>
    <x v="16"/>
    <n v="16"/>
    <n v="12"/>
    <n v="1976"/>
    <d v="1922-04-29T00:00:00"/>
    <n v="53.2"/>
    <n v="4.8"/>
    <s v="Netherlands"/>
    <s v="UU"/>
    <s v="Dead"/>
    <n v="198"/>
    <n v="0"/>
    <n v="0"/>
  </r>
  <r>
    <s v="NLA-3243158"/>
    <n v="19"/>
    <n v="5"/>
    <n v="1976"/>
    <d v="1924-09-26T00:00:00"/>
    <n v="53.18"/>
    <n v="6.62"/>
    <x v="16"/>
    <n v="23"/>
    <n v="12"/>
    <n v="1984"/>
    <d v="1929-05-06T00:00:00"/>
    <n v="53.18"/>
    <n v="6.62"/>
    <s v="Netherlands"/>
    <s v="AH"/>
    <s v="Alive"/>
    <n v="3140"/>
    <n v="0"/>
    <n v="0"/>
  </r>
  <r>
    <s v="NLA-3243161"/>
    <n v="26"/>
    <n v="5"/>
    <n v="1976"/>
    <d v="1931-09-27T00:00:00"/>
    <n v="53.18"/>
    <n v="6.62"/>
    <x v="16"/>
    <n v="22"/>
    <n v="4"/>
    <n v="1978"/>
    <d v="1927-08-30T00:00:00"/>
    <n v="53.2"/>
    <n v="6.3"/>
    <s v="Netherlands"/>
    <s v="DH"/>
    <s v="Dead"/>
    <n v="696"/>
    <n v="22"/>
    <n v="276"/>
  </r>
  <r>
    <s v="NLA-3243199"/>
    <n v="9"/>
    <n v="6"/>
    <n v="1976"/>
    <d v="1914-10-28T00:00:00"/>
    <n v="53.18"/>
    <n v="6.62"/>
    <x v="16"/>
    <n v="30"/>
    <n v="6"/>
    <n v="1976"/>
    <d v="1935-10-28T00:00:00"/>
    <n v="53.2"/>
    <n v="6.6"/>
    <s v="Netherlands"/>
    <s v="UU"/>
    <s v="Dead"/>
    <n v="21"/>
    <n v="3"/>
    <n v="330"/>
  </r>
  <r>
    <s v="NLA-3244312"/>
    <n v="20"/>
    <n v="5"/>
    <n v="1976"/>
    <d v="1925-09-27T00:00:00"/>
    <n v="52.37"/>
    <n v="4.7300000000000004"/>
    <x v="16"/>
    <n v="19"/>
    <n v="3"/>
    <n v="1977"/>
    <d v="1924-07-28T00:00:00"/>
    <n v="52.4"/>
    <n v="4.7"/>
    <s v="Netherlands"/>
    <s v="UU"/>
    <s v="Dead"/>
    <n v="303"/>
    <n v="4"/>
    <n v="299"/>
  </r>
  <r>
    <s v="NLA-3244314"/>
    <n v="20"/>
    <n v="5"/>
    <n v="1976"/>
    <d v="1925-09-27T00:00:00"/>
    <n v="52.37"/>
    <n v="4.7300000000000004"/>
    <x v="16"/>
    <n v="3"/>
    <n v="3"/>
    <n v="1984"/>
    <d v="1908-08-04T00:00:00"/>
    <n v="52.42"/>
    <n v="4.78"/>
    <s v="Netherlands"/>
    <s v="UU"/>
    <s v="Dead"/>
    <n v="2844"/>
    <n v="5"/>
    <n v="32"/>
  </r>
  <r>
    <s v="NLA-3247104"/>
    <n v="23"/>
    <n v="5"/>
    <n v="1976"/>
    <d v="1928-09-26T00:00:00"/>
    <n v="53"/>
    <n v="6.05"/>
    <x v="16"/>
    <n v="30"/>
    <n v="3"/>
    <n v="1985"/>
    <d v="1935-08-06T00:00:00"/>
    <n v="53"/>
    <n v="6.07"/>
    <s v="Netherlands"/>
    <s v="DH"/>
    <s v="Dead"/>
    <n v="3233"/>
    <n v="0"/>
    <n v="0"/>
  </r>
  <r>
    <s v="NLA-3248112"/>
    <n v="20"/>
    <n v="5"/>
    <n v="1976"/>
    <d v="1925-09-27T00:00:00"/>
    <n v="53.17"/>
    <n v="6.17"/>
    <x v="16"/>
    <n v="25"/>
    <n v="7"/>
    <n v="1985"/>
    <d v="1930-12-06T00:00:00"/>
    <n v="53.2"/>
    <n v="6.18"/>
    <s v="Netherlands"/>
    <s v="DH"/>
    <s v="Dead"/>
    <n v="3353"/>
    <n v="3"/>
    <n v="31"/>
  </r>
  <r>
    <s v="SFH-S025845"/>
    <n v="8"/>
    <n v="6"/>
    <n v="1976"/>
    <d v="1913-10-28T00:00:00"/>
    <n v="62.95"/>
    <n v="28"/>
    <x v="1"/>
    <n v="15"/>
    <n v="6"/>
    <n v="1994"/>
    <d v="1920-11-14T00:00:00"/>
    <n v="62.97"/>
    <n v="28"/>
    <s v="Finland"/>
    <s v="DH"/>
    <s v="Dead"/>
    <n v="6581"/>
    <n v="2"/>
    <n v="0"/>
  </r>
  <r>
    <s v="SFH-S041567"/>
    <n v="4"/>
    <n v="6"/>
    <n v="1976"/>
    <d v="1909-10-28T00:00:00"/>
    <n v="61.08"/>
    <n v="24.95"/>
    <x v="1"/>
    <n v="19"/>
    <n v="4"/>
    <n v="1978"/>
    <d v="1924-08-29T00:00:00"/>
    <n v="61.08"/>
    <n v="25"/>
    <s v="Finland"/>
    <s v="DH"/>
    <s v="Dead"/>
    <n v="684"/>
    <n v="3"/>
    <n v="91"/>
  </r>
  <r>
    <s v="SFH-S052482"/>
    <n v="15"/>
    <n v="6"/>
    <n v="1976"/>
    <d v="1920-10-27T00:00:00"/>
    <n v="61.22"/>
    <n v="28.88"/>
    <x v="1"/>
    <n v="23"/>
    <n v="9"/>
    <n v="1976"/>
    <d v="1929-01-27T00:00:00"/>
    <n v="61.22"/>
    <n v="28.8"/>
    <s v="Finland"/>
    <s v="UU"/>
    <s v="Dead"/>
    <n v="100"/>
    <n v="5"/>
    <n v="270"/>
  </r>
  <r>
    <s v="SFH-S058095"/>
    <n v="9"/>
    <n v="6"/>
    <n v="1976"/>
    <d v="1914-10-28T00:00:00"/>
    <n v="61.6"/>
    <n v="23.27"/>
    <x v="1"/>
    <n v="15"/>
    <n v="7"/>
    <n v="1977"/>
    <d v="1920-11-27T00:00:00"/>
    <n v="61.52"/>
    <n v="23.23"/>
    <s v="Finland"/>
    <s v="UU"/>
    <s v="Dead"/>
    <n v="401"/>
    <n v="10"/>
    <n v="191"/>
  </r>
  <r>
    <s v="SFH-S062093"/>
    <n v="30"/>
    <n v="5"/>
    <n v="1976"/>
    <d v="1935-09-27T00:00:00"/>
    <n v="62.63"/>
    <n v="29.75"/>
    <x v="1"/>
    <n v="2"/>
    <n v="5"/>
    <n v="1977"/>
    <d v="1907-09-28T00:00:00"/>
    <n v="62.62"/>
    <n v="29.67"/>
    <s v="Finland"/>
    <s v="UU"/>
    <s v="Dead"/>
    <n v="337"/>
    <n v="5"/>
    <n v="247"/>
  </r>
  <r>
    <s v="SFH-S062166"/>
    <n v="3"/>
    <n v="6"/>
    <n v="1976"/>
    <d v="1908-10-27T00:00:00"/>
    <n v="60.5"/>
    <n v="24.22"/>
    <x v="1"/>
    <n v="15"/>
    <n v="11"/>
    <n v="1977"/>
    <d v="1921-03-30T00:00:00"/>
    <n v="60.52"/>
    <n v="24.27"/>
    <s v="Finland"/>
    <s v="DH"/>
    <s v="Dead"/>
    <n v="530"/>
    <n v="4"/>
    <n v="56"/>
  </r>
  <r>
    <s v="SFH-S066943"/>
    <n v="30"/>
    <n v="6"/>
    <n v="1976"/>
    <d v="1935-10-28T00:00:00"/>
    <n v="62.63"/>
    <n v="29.7"/>
    <x v="1"/>
    <n v="15"/>
    <n v="1"/>
    <n v="1978"/>
    <d v="1920-05-31T00:00:00"/>
    <n v="62.62"/>
    <n v="29.68"/>
    <s v="Finland"/>
    <s v="AH"/>
    <s v="Dead"/>
    <n v="564"/>
    <n v="3"/>
    <n v="205"/>
  </r>
  <r>
    <s v="SFH-S073006"/>
    <n v="28"/>
    <n v="5"/>
    <n v="1976"/>
    <d v="1933-09-27T00:00:00"/>
    <n v="62.27"/>
    <n v="21.38"/>
    <x v="1"/>
    <n v="16"/>
    <n v="7"/>
    <n v="1976"/>
    <d v="1921-11-27T00:00:00"/>
    <n v="62.28"/>
    <n v="21.38"/>
    <s v="Finland"/>
    <s v="AH"/>
    <s v="Dead"/>
    <n v="49"/>
    <n v="2"/>
    <n v="0"/>
  </r>
  <r>
    <s v="SFH-S073009"/>
    <n v="29"/>
    <n v="5"/>
    <n v="1976"/>
    <d v="1934-09-27T00:00:00"/>
    <n v="62.28"/>
    <n v="21.4"/>
    <x v="1"/>
    <n v="27"/>
    <n v="4"/>
    <n v="1980"/>
    <d v="1932-08-31T00:00:00"/>
    <n v="62.28"/>
    <n v="21.4"/>
    <s v="Finland"/>
    <s v="PD"/>
    <s v="Dead"/>
    <n v="1429"/>
    <n v="0"/>
    <n v="0"/>
  </r>
  <r>
    <s v="SFH-S073021"/>
    <n v="9"/>
    <n v="6"/>
    <n v="1976"/>
    <d v="1914-10-28T00:00:00"/>
    <n v="62.28"/>
    <n v="21.42"/>
    <x v="1"/>
    <n v="31"/>
    <n v="10"/>
    <n v="1976"/>
    <d v="1937-02-26T00:00:00"/>
    <n v="62.47"/>
    <n v="21.6"/>
    <s v="Finland"/>
    <s v="DH"/>
    <s v="Dead"/>
    <n v="144"/>
    <n v="23"/>
    <n v="25"/>
  </r>
  <r>
    <s v="SFH-S073352"/>
    <n v="29"/>
    <n v="5"/>
    <n v="1976"/>
    <d v="1934-09-27T00:00:00"/>
    <n v="62.22"/>
    <n v="25.82"/>
    <x v="1"/>
    <n v="4"/>
    <n v="8"/>
    <n v="1976"/>
    <d v="1909-12-28T00:00:00"/>
    <n v="62.22"/>
    <n v="25.77"/>
    <s v="Finland"/>
    <s v="AH"/>
    <s v="Alive"/>
    <n v="67"/>
    <n v="3"/>
    <n v="270"/>
  </r>
  <r>
    <s v="SFH-S073356"/>
    <n v="29"/>
    <n v="5"/>
    <n v="1976"/>
    <d v="1934-09-27T00:00:00"/>
    <n v="62.22"/>
    <n v="25.82"/>
    <x v="1"/>
    <n v="28"/>
    <n v="3"/>
    <n v="1981"/>
    <d v="1933-08-02T00:00:00"/>
    <n v="62.65"/>
    <n v="25.68"/>
    <s v="Finland"/>
    <s v="DH"/>
    <s v="Dead"/>
    <n v="1764"/>
    <n v="49"/>
    <n v="352"/>
  </r>
  <r>
    <s v="SFH-S073372"/>
    <n v="6"/>
    <n v="6"/>
    <n v="1976"/>
    <d v="1911-10-28T00:00:00"/>
    <n v="62.22"/>
    <n v="25.82"/>
    <x v="1"/>
    <n v="20"/>
    <n v="8"/>
    <n v="1976"/>
    <d v="1925-12-28T00:00:00"/>
    <n v="62.17"/>
    <n v="25.67"/>
    <s v="Finland"/>
    <s v="DH"/>
    <s v="Dead"/>
    <n v="75"/>
    <n v="10"/>
    <n v="235"/>
  </r>
  <r>
    <s v="SFH-S073391"/>
    <n v="9"/>
    <n v="6"/>
    <n v="1976"/>
    <d v="1914-10-28T00:00:00"/>
    <n v="62.22"/>
    <n v="25.82"/>
    <x v="1"/>
    <n v="19"/>
    <n v="8"/>
    <n v="1977"/>
    <d v="1924-12-28T00:00:00"/>
    <n v="63.67"/>
    <n v="22.68"/>
    <s v="Finland"/>
    <s v="HH"/>
    <s v="Dead"/>
    <n v="436"/>
    <n v="226"/>
    <n v="316"/>
  </r>
  <r>
    <s v="SFH-S073418"/>
    <n v="10"/>
    <n v="6"/>
    <n v="1976"/>
    <d v="1915-10-28T00:00:00"/>
    <n v="62.22"/>
    <n v="25.82"/>
    <x v="1"/>
    <n v="25"/>
    <n v="7"/>
    <n v="1976"/>
    <d v="1930-11-27T00:00:00"/>
    <n v="62.22"/>
    <n v="25.77"/>
    <s v="Finland"/>
    <s v="DH"/>
    <s v="Dead"/>
    <n v="45"/>
    <n v="3"/>
    <n v="270"/>
  </r>
  <r>
    <s v="SVS-6053861"/>
    <n v="2"/>
    <n v="6"/>
    <n v="1976"/>
    <d v="1907-10-28T00:00:00"/>
    <n v="62.37"/>
    <n v="17.329999999999998"/>
    <x v="9"/>
    <n v="4"/>
    <n v="8"/>
    <n v="1976"/>
    <d v="1909-12-28T00:00:00"/>
    <n v="62.38"/>
    <n v="17.3"/>
    <s v="Sweden"/>
    <s v="UU"/>
    <s v="Dead"/>
    <n v="63"/>
    <n v="3"/>
    <n v="318"/>
  </r>
  <r>
    <s v="SVS-6053870"/>
    <n v="2"/>
    <n v="6"/>
    <n v="1976"/>
    <d v="1907-10-28T00:00:00"/>
    <n v="62.37"/>
    <n v="17.329999999999998"/>
    <x v="9"/>
    <n v="19"/>
    <n v="7"/>
    <n v="1976"/>
    <d v="1924-11-26T00:00:00"/>
    <n v="62.38"/>
    <n v="17.3"/>
    <s v="Sweden"/>
    <s v="AH"/>
    <s v="Dead"/>
    <n v="47"/>
    <n v="3"/>
    <n v="318"/>
  </r>
  <r>
    <s v="SVS-6065118"/>
    <n v="29"/>
    <n v="5"/>
    <n v="1976"/>
    <d v="1934-09-27T00:00:00"/>
    <n v="55.42"/>
    <n v="12.83"/>
    <x v="9"/>
    <n v="26"/>
    <n v="6"/>
    <n v="1976"/>
    <d v="1931-10-28T00:00:00"/>
    <n v="55.42"/>
    <n v="12.83"/>
    <s v="Sweden"/>
    <s v="UU"/>
    <s v="Dead"/>
    <n v="28"/>
    <n v="0"/>
    <n v="0"/>
  </r>
  <r>
    <s v="SVS-6065125"/>
    <n v="29"/>
    <n v="5"/>
    <n v="1976"/>
    <d v="1934-09-27T00:00:00"/>
    <n v="55.42"/>
    <n v="12.83"/>
    <x v="9"/>
    <n v="7"/>
    <n v="11"/>
    <n v="1979"/>
    <d v="1913-04-01T00:00:00"/>
    <n v="55.42"/>
    <n v="12.83"/>
    <s v="Sweden"/>
    <s v="DH"/>
    <s v="Dead"/>
    <n v="1257"/>
    <n v="0"/>
    <n v="0"/>
  </r>
  <r>
    <s v="SVS-6065126"/>
    <n v="29"/>
    <n v="5"/>
    <n v="1976"/>
    <d v="1934-09-27T00:00:00"/>
    <n v="55.42"/>
    <n v="12.83"/>
    <x v="9"/>
    <n v="9"/>
    <n v="10"/>
    <n v="1976"/>
    <d v="1915-02-27T00:00:00"/>
    <n v="55.42"/>
    <n v="12.83"/>
    <s v="Sweden"/>
    <s v="RH"/>
    <s v="Dead"/>
    <n v="133"/>
    <n v="0"/>
    <n v="0"/>
  </r>
  <r>
    <s v="SVS-6066028"/>
    <n v="18"/>
    <n v="5"/>
    <n v="1976"/>
    <d v="1923-09-27T00:00:00"/>
    <n v="55.65"/>
    <n v="13.5"/>
    <x v="9"/>
    <n v="18"/>
    <n v="9"/>
    <n v="1976"/>
    <d v="1924-01-28T00:00:00"/>
    <n v="55.68"/>
    <n v="13.48"/>
    <s v="Sweden"/>
    <s v="UU"/>
    <s v="Unknown"/>
    <n v="123"/>
    <n v="4"/>
    <n v="345"/>
  </r>
  <r>
    <s v="SVS-7059371"/>
    <n v="4"/>
    <n v="6"/>
    <n v="1976"/>
    <d v="1909-10-28T00:00:00"/>
    <n v="58.87"/>
    <n v="17.829999999999998"/>
    <x v="9"/>
    <n v="24"/>
    <n v="6"/>
    <n v="1976"/>
    <d v="1929-10-28T00:00:00"/>
    <n v="58.87"/>
    <n v="17.829999999999998"/>
    <s v="Sweden"/>
    <s v="UU"/>
    <s v="Dead"/>
    <n v="20"/>
    <n v="0"/>
    <n v="0"/>
  </r>
  <r>
    <s v="SVS-7059373"/>
    <n v="4"/>
    <n v="6"/>
    <n v="1976"/>
    <d v="1909-10-28T00:00:00"/>
    <n v="58.88"/>
    <n v="17.829999999999998"/>
    <x v="9"/>
    <n v="12"/>
    <n v="4"/>
    <n v="1987"/>
    <d v="1917-09-08T00:00:00"/>
    <n v="59.47"/>
    <n v="17.95"/>
    <s v="Sweden"/>
    <s v="PD"/>
    <s v="Dead"/>
    <n v="3964"/>
    <n v="66"/>
    <n v="6"/>
  </r>
  <r>
    <s v="SVS-7059375"/>
    <n v="4"/>
    <n v="6"/>
    <n v="1976"/>
    <d v="1909-10-28T00:00:00"/>
    <n v="58.88"/>
    <n v="17.829999999999998"/>
    <x v="9"/>
    <n v="3"/>
    <n v="5"/>
    <n v="1977"/>
    <d v="1908-09-27T00:00:00"/>
    <n v="58.88"/>
    <n v="17.829999999999998"/>
    <s v="Sweden"/>
    <s v="UU"/>
    <s v="Dead"/>
    <n v="333"/>
    <n v="0"/>
    <n v="0"/>
  </r>
  <r>
    <s v="BLB-2T57564"/>
    <n v="14"/>
    <n v="5"/>
    <n v="1977"/>
    <d v="1919-09-28T00:00:00"/>
    <n v="51.1"/>
    <n v="4.5"/>
    <x v="10"/>
    <n v="20"/>
    <n v="5"/>
    <n v="1978"/>
    <d v="1925-09-29T00:00:00"/>
    <n v="51.1"/>
    <n v="4.5"/>
    <s v="Belgium"/>
    <s v="UU"/>
    <s v="Alive"/>
    <n v="371"/>
    <n v="0"/>
    <n v="0"/>
  </r>
  <r>
    <s v="BLB-2T76367"/>
    <n v="5"/>
    <n v="5"/>
    <n v="1977"/>
    <d v="1910-09-28T00:00:00"/>
    <n v="51.1"/>
    <n v="4.5"/>
    <x v="10"/>
    <n v="7"/>
    <n v="6"/>
    <n v="1981"/>
    <d v="1912-11-01T00:00:00"/>
    <n v="51.1"/>
    <n v="4.5"/>
    <s v="Belgium"/>
    <s v="UU"/>
    <s v="Dead"/>
    <n v="1494"/>
    <n v="0"/>
    <n v="0"/>
  </r>
  <r>
    <s v="BLB-2T76393"/>
    <n v="8"/>
    <n v="5"/>
    <n v="1977"/>
    <d v="1913-09-28T00:00:00"/>
    <n v="51.1"/>
    <n v="4.5"/>
    <x v="10"/>
    <n v="19"/>
    <n v="8"/>
    <n v="1981"/>
    <d v="1925-01-01T00:00:00"/>
    <n v="51.1"/>
    <n v="4.5"/>
    <s v="Belgium"/>
    <s v="AH"/>
    <s v="Dead"/>
    <n v="1564"/>
    <n v="0"/>
    <n v="0"/>
  </r>
  <r>
    <s v="BLB-2T76474"/>
    <n v="5"/>
    <n v="5"/>
    <n v="1977"/>
    <d v="1910-09-28T00:00:00"/>
    <n v="51.1"/>
    <n v="4.5"/>
    <x v="10"/>
    <n v="24"/>
    <n v="5"/>
    <n v="1979"/>
    <d v="1929-09-30T00:00:00"/>
    <n v="51.2"/>
    <n v="4.4000000000000004"/>
    <s v="Belgium"/>
    <s v="PD"/>
    <s v="Dead"/>
    <n v="749"/>
    <n v="14"/>
    <n v="328"/>
  </r>
  <r>
    <s v="BLB-2T76484"/>
    <n v="6"/>
    <n v="5"/>
    <n v="1977"/>
    <d v="1911-09-28T00:00:00"/>
    <n v="51.1"/>
    <n v="4.5"/>
    <x v="10"/>
    <n v="16"/>
    <n v="8"/>
    <n v="1982"/>
    <d v="1922-01-03T00:00:00"/>
    <n v="51.1"/>
    <n v="4.5999999999999996"/>
    <s v="Belgium"/>
    <s v="UU"/>
    <s v="Dead"/>
    <n v="1928"/>
    <n v="7"/>
    <n v="91"/>
  </r>
  <r>
    <s v="BLB-2T76493"/>
    <n v="6"/>
    <n v="5"/>
    <n v="1977"/>
    <d v="1911-09-28T00:00:00"/>
    <n v="51.1"/>
    <n v="4.5"/>
    <x v="10"/>
    <n v="9"/>
    <n v="1"/>
    <n v="1981"/>
    <d v="1914-06-04T00:00:00"/>
    <n v="51.1"/>
    <n v="4.5999999999999996"/>
    <s v="Belgium"/>
    <s v="UU"/>
    <s v="Dead"/>
    <n v="1344"/>
    <n v="7"/>
    <n v="91"/>
  </r>
  <r>
    <s v="BLB-2T76612"/>
    <n v="14"/>
    <n v="5"/>
    <n v="1977"/>
    <d v="1919-09-28T00:00:00"/>
    <n v="51.07"/>
    <n v="4.53"/>
    <x v="10"/>
    <n v="19"/>
    <n v="4"/>
    <n v="1983"/>
    <d v="1924-09-03T00:00:00"/>
    <n v="51.2"/>
    <n v="4.0999999999999996"/>
    <s v="Belgium"/>
    <s v="DH"/>
    <s v="Dead"/>
    <n v="2166"/>
    <n v="34"/>
    <n v="297"/>
  </r>
  <r>
    <s v="BLB-T58629"/>
    <n v="9"/>
    <n v="6"/>
    <n v="1977"/>
    <d v="1914-10-29T00:00:00"/>
    <n v="50.58"/>
    <n v="5.87"/>
    <x v="10"/>
    <n v="13"/>
    <n v="7"/>
    <n v="1977"/>
    <d v="1918-11-28T00:00:00"/>
    <n v="50.58"/>
    <n v="5.87"/>
    <s v="Belgium"/>
    <s v="UU"/>
    <s v="Alive"/>
    <n v="34"/>
    <n v="0"/>
    <n v="0"/>
  </r>
  <r>
    <s v="CZP-E236502"/>
    <n v="22"/>
    <n v="5"/>
    <n v="1977"/>
    <d v="1927-09-28T00:00:00"/>
    <n v="50.43"/>
    <n v="15.35"/>
    <x v="12"/>
    <n v="6"/>
    <n v="8"/>
    <n v="1977"/>
    <d v="1911-12-29T00:00:00"/>
    <n v="50.45"/>
    <n v="15.32"/>
    <s v="Czech Republic"/>
    <s v="DH"/>
    <s v="Dead"/>
    <n v="76"/>
    <n v="3"/>
    <n v="309"/>
  </r>
  <r>
    <s v="CZP-E242641"/>
    <n v="21"/>
    <n v="5"/>
    <n v="1977"/>
    <d v="1926-09-28T00:00:00"/>
    <n v="49.87"/>
    <n v="14.32"/>
    <x v="12"/>
    <n v="5"/>
    <n v="7"/>
    <n v="1977"/>
    <d v="1910-11-28T00:00:00"/>
    <n v="49.88"/>
    <n v="14.32"/>
    <s v="Czech Republic"/>
    <s v="DH"/>
    <s v="Dead"/>
    <n v="45"/>
    <n v="2"/>
    <n v="0"/>
  </r>
  <r>
    <s v="DEH-5046008"/>
    <n v="31"/>
    <n v="5"/>
    <n v="1977"/>
    <d v="1936-09-27T00:00:00"/>
    <n v="50.97"/>
    <n v="13.12"/>
    <x v="5"/>
    <n v="21"/>
    <n v="7"/>
    <n v="1977"/>
    <d v="1926-11-28T00:00:00"/>
    <n v="50.98"/>
    <n v="13.17"/>
    <s v="Germany"/>
    <s v="UU"/>
    <s v="Dead"/>
    <n v="51"/>
    <n v="4"/>
    <n v="63"/>
  </r>
  <r>
    <s v="DEH-5047495"/>
    <n v="9"/>
    <n v="5"/>
    <n v="1977"/>
    <d v="1914-09-28T00:00:00"/>
    <n v="50.88"/>
    <n v="10.52"/>
    <x v="5"/>
    <n v="24"/>
    <n v="5"/>
    <n v="1977"/>
    <d v="1929-09-28T00:00:00"/>
    <n v="50.88"/>
    <n v="10.52"/>
    <s v="Germany"/>
    <s v="UU"/>
    <s v="Alive"/>
    <n v="15"/>
    <n v="0"/>
    <n v="0"/>
  </r>
  <r>
    <s v="DEH-5050801"/>
    <n v="17"/>
    <n v="6"/>
    <n v="1977"/>
    <d v="1922-10-29T00:00:00"/>
    <n v="51.7"/>
    <n v="12.95"/>
    <x v="5"/>
    <n v="25"/>
    <n v="2"/>
    <n v="1981"/>
    <d v="1930-07-05T00:00:00"/>
    <n v="51.7"/>
    <n v="12.93"/>
    <s v="Germany"/>
    <s v="DH"/>
    <s v="Dead"/>
    <n v="1349"/>
    <n v="2"/>
    <n v="270"/>
  </r>
  <r>
    <s v="DEH-5050814"/>
    <n v="17"/>
    <n v="6"/>
    <n v="1977"/>
    <d v="1922-10-29T00:00:00"/>
    <n v="51.7"/>
    <n v="12.95"/>
    <x v="5"/>
    <n v="20"/>
    <n v="11"/>
    <n v="1978"/>
    <d v="1926-04-01T00:00:00"/>
    <n v="52.23"/>
    <n v="12.72"/>
    <s v="Germany"/>
    <s v="UU"/>
    <s v="Dead"/>
    <n v="521"/>
    <n v="62"/>
    <n v="345"/>
  </r>
  <r>
    <s v="DEH-5050815"/>
    <n v="17"/>
    <n v="6"/>
    <n v="1977"/>
    <d v="1922-10-29T00:00:00"/>
    <n v="51.8"/>
    <n v="12.97"/>
    <x v="5"/>
    <n v="26"/>
    <n v="2"/>
    <n v="1978"/>
    <d v="1931-07-02T00:00:00"/>
    <n v="51.8"/>
    <n v="12.97"/>
    <s v="Germany"/>
    <s v="DH"/>
    <s v="Dead"/>
    <n v="254"/>
    <n v="0"/>
    <n v="0"/>
  </r>
  <r>
    <s v="DEH-6030315"/>
    <n v="22"/>
    <n v="5"/>
    <n v="1977"/>
    <d v="1927-09-28T00:00:00"/>
    <n v="51.32"/>
    <n v="12.27"/>
    <x v="5"/>
    <n v="4"/>
    <n v="7"/>
    <n v="1977"/>
    <d v="1909-11-28T00:00:00"/>
    <n v="51.32"/>
    <n v="12.27"/>
    <s v="Germany"/>
    <s v="UU"/>
    <s v="Dead"/>
    <n v="43"/>
    <n v="0"/>
    <n v="0"/>
  </r>
  <r>
    <s v="DEW-5130541"/>
    <n v="4"/>
    <n v="6"/>
    <n v="1977"/>
    <d v="1909-10-29T00:00:00"/>
    <n v="50.4"/>
    <n v="8.9"/>
    <x v="5"/>
    <n v="19"/>
    <n v="8"/>
    <n v="1977"/>
    <d v="1924-12-28T00:00:00"/>
    <n v="50.4"/>
    <n v="8.9"/>
    <s v="Germany"/>
    <s v="RH"/>
    <s v="Alive"/>
    <n v="76"/>
    <n v="0"/>
    <n v="0"/>
  </r>
  <r>
    <s v="DEW-5191572"/>
    <n v="27"/>
    <n v="5"/>
    <n v="1977"/>
    <d v="1932-09-27T00:00:00"/>
    <n v="50.87"/>
    <n v="6.68"/>
    <x v="5"/>
    <n v="9"/>
    <n v="9"/>
    <n v="1977"/>
    <d v="1915-01-29T00:00:00"/>
    <n v="50.92"/>
    <n v="6.7"/>
    <s v="Germany"/>
    <s v="DH"/>
    <s v="Dead"/>
    <n v="105"/>
    <n v="6"/>
    <n v="12"/>
  </r>
  <r>
    <s v="DEW-5191573"/>
    <n v="27"/>
    <n v="5"/>
    <n v="1977"/>
    <d v="1932-09-27T00:00:00"/>
    <n v="50.87"/>
    <n v="6.68"/>
    <x v="5"/>
    <n v="9"/>
    <n v="9"/>
    <n v="1977"/>
    <d v="1915-01-29T00:00:00"/>
    <n v="50.92"/>
    <n v="6.7"/>
    <s v="Germany"/>
    <s v="DH"/>
    <s v="Dead"/>
    <n v="105"/>
    <n v="6"/>
    <n v="12"/>
  </r>
  <r>
    <s v="DKC-507019"/>
    <n v="1"/>
    <n v="6"/>
    <n v="1977"/>
    <d v="1906-10-29T00:00:00"/>
    <n v="55.87"/>
    <n v="12.38"/>
    <x v="3"/>
    <n v="14"/>
    <n v="6"/>
    <n v="1977"/>
    <d v="1919-10-29T00:00:00"/>
    <n v="55.87"/>
    <n v="12.38"/>
    <s v="Denmark"/>
    <s v="UU"/>
    <s v="Dead"/>
    <n v="13"/>
    <n v="0"/>
    <n v="0"/>
  </r>
  <r>
    <s v="DKC-507020"/>
    <n v="1"/>
    <n v="6"/>
    <n v="1977"/>
    <d v="1906-10-29T00:00:00"/>
    <n v="55.87"/>
    <n v="12.38"/>
    <x v="3"/>
    <n v="14"/>
    <n v="6"/>
    <n v="1977"/>
    <d v="1919-10-29T00:00:00"/>
    <n v="55.87"/>
    <n v="12.38"/>
    <s v="Denmark"/>
    <s v="UU"/>
    <s v="Dead"/>
    <n v="13"/>
    <n v="0"/>
    <n v="0"/>
  </r>
  <r>
    <s v="ESM-G15083"/>
    <n v="11"/>
    <n v="5"/>
    <n v="1977"/>
    <d v="1916-09-27T00:00:00"/>
    <n v="42.12"/>
    <n v="-0.42"/>
    <x v="20"/>
    <n v="5"/>
    <n v="6"/>
    <n v="1977"/>
    <d v="1910-10-29T00:00:00"/>
    <n v="42.12"/>
    <n v="-0.42"/>
    <s v="Spain"/>
    <s v="UU"/>
    <s v="Dead"/>
    <n v="25"/>
    <n v="0"/>
    <n v="0"/>
  </r>
  <r>
    <s v="ETM-U11370"/>
    <n v="7"/>
    <n v="6"/>
    <n v="1977"/>
    <d v="1912-10-28T00:00:00"/>
    <n v="58.35"/>
    <n v="25.53"/>
    <x v="18"/>
    <n v="5"/>
    <n v="12"/>
    <n v="1978"/>
    <d v="1911-05-01T00:00:00"/>
    <n v="58.35"/>
    <n v="25.63"/>
    <s v="Estonia"/>
    <s v="UU"/>
    <s v="Dead"/>
    <n v="546"/>
    <n v="6"/>
    <n v="91"/>
  </r>
  <r>
    <s v="ETM-U71763"/>
    <n v="29"/>
    <n v="5"/>
    <n v="1977"/>
    <d v="1934-09-28T00:00:00"/>
    <n v="58.4"/>
    <n v="24.55"/>
    <x v="18"/>
    <n v="14"/>
    <n v="6"/>
    <n v="1978"/>
    <d v="1919-10-30T00:00:00"/>
    <n v="58.38"/>
    <n v="24.5"/>
    <s v="Estonia"/>
    <s v="UU"/>
    <s v="Dead"/>
    <n v="381"/>
    <n v="5"/>
    <n v="219"/>
  </r>
  <r>
    <s v="ETM-U94021"/>
    <n v="18"/>
    <n v="6"/>
    <n v="1977"/>
    <d v="1923-10-29T00:00:00"/>
    <n v="59.25"/>
    <n v="25.83"/>
    <x v="18"/>
    <n v="25"/>
    <n v="9"/>
    <n v="1977"/>
    <d v="1931-01-29T00:00:00"/>
    <n v="59.25"/>
    <n v="25.83"/>
    <s v="Estonia"/>
    <s v="UU"/>
    <s v="Dead"/>
    <n v="99"/>
    <n v="0"/>
    <n v="0"/>
  </r>
  <r>
    <s v="GBT-EB66172"/>
    <n v="15"/>
    <n v="5"/>
    <n v="1977"/>
    <d v="1920-09-27T00:00:00"/>
    <n v="53.4"/>
    <n v="-1"/>
    <x v="4"/>
    <n v="4"/>
    <n v="5"/>
    <n v="1978"/>
    <d v="1909-09-29T00:00:00"/>
    <n v="53.4"/>
    <n v="-1"/>
    <s v="UK"/>
    <s v="DH"/>
    <s v="Dead"/>
    <n v="354"/>
    <n v="0"/>
    <n v="0"/>
  </r>
  <r>
    <s v="GBT-EB86768"/>
    <n v="13"/>
    <n v="5"/>
    <n v="1977"/>
    <d v="1918-09-28T00:00:00"/>
    <n v="51.77"/>
    <n v="7.0000000000000007E-2"/>
    <x v="4"/>
    <n v="27"/>
    <n v="4"/>
    <n v="1982"/>
    <d v="1932-09-02T00:00:00"/>
    <n v="51.57"/>
    <n v="0.25"/>
    <s v="UK"/>
    <s v="UU"/>
    <s v="Dead"/>
    <n v="1810"/>
    <n v="26"/>
    <n v="151"/>
  </r>
  <r>
    <s v="GBT-ED97441"/>
    <n v="8"/>
    <n v="6"/>
    <n v="1977"/>
    <d v="1913-10-29T00:00:00"/>
    <n v="54.1"/>
    <n v="-2.8"/>
    <x v="4"/>
    <n v="16"/>
    <n v="4"/>
    <n v="1979"/>
    <d v="1921-08-31T00:00:00"/>
    <n v="54.12"/>
    <n v="-2.77"/>
    <s v="UK"/>
    <s v="DH"/>
    <s v="Dead"/>
    <n v="677"/>
    <n v="3"/>
    <n v="50"/>
  </r>
  <r>
    <s v="GBT-EF55364"/>
    <n v="12"/>
    <n v="5"/>
    <n v="1977"/>
    <d v="1917-09-28T00:00:00"/>
    <n v="51.8"/>
    <n v="-0.60000000000000009"/>
    <x v="4"/>
    <n v="15"/>
    <n v="7"/>
    <n v="1977"/>
    <d v="1920-11-27T00:00:00"/>
    <n v="51.8"/>
    <n v="-0.60000000000000009"/>
    <s v="UK"/>
    <s v="DH"/>
    <s v="Dead"/>
    <n v="64"/>
    <n v="0"/>
    <n v="0"/>
  </r>
  <r>
    <s v="GBT-EH02055"/>
    <n v="29"/>
    <n v="5"/>
    <n v="1977"/>
    <d v="1934-09-28T00:00:00"/>
    <n v="50.92"/>
    <n v="0.78"/>
    <x v="4"/>
    <n v="6"/>
    <n v="6"/>
    <n v="1977"/>
    <d v="1911-10-29T00:00:00"/>
    <n v="50.9"/>
    <n v="0.8"/>
    <s v="UK"/>
    <s v="ND"/>
    <s v="Alive"/>
    <n v="8"/>
    <n v="3"/>
    <n v="148"/>
  </r>
  <r>
    <s v="GBT-EH14754"/>
    <n v="12"/>
    <n v="5"/>
    <n v="1977"/>
    <d v="1917-09-28T00:00:00"/>
    <n v="51.77"/>
    <n v="-0.65"/>
    <x v="4"/>
    <n v="26"/>
    <n v="4"/>
    <n v="1983"/>
    <d v="1931-09-04T00:00:00"/>
    <n v="51.77"/>
    <n v="-0.65"/>
    <s v="UK"/>
    <s v="UU"/>
    <s v="Dead"/>
    <n v="2175"/>
    <n v="0"/>
    <n v="0"/>
  </r>
  <r>
    <s v="GBT-EH14780"/>
    <n v="19"/>
    <n v="5"/>
    <n v="1977"/>
    <d v="1924-09-27T00:00:00"/>
    <n v="51.78"/>
    <n v="-0.67"/>
    <x v="4"/>
    <n v="27"/>
    <n v="8"/>
    <n v="1977"/>
    <d v="1932-12-28T00:00:00"/>
    <n v="51.8"/>
    <n v="-0.7"/>
    <s v="UK"/>
    <s v="DH"/>
    <s v="Dead"/>
    <n v="100"/>
    <n v="3"/>
    <n v="309"/>
  </r>
  <r>
    <s v="NLA-3066199"/>
    <n v="28"/>
    <n v="5"/>
    <n v="1977"/>
    <d v="1933-09-28T00:00:00"/>
    <n v="52.38"/>
    <n v="4.7300000000000004"/>
    <x v="16"/>
    <n v="25"/>
    <n v="6"/>
    <n v="1977"/>
    <d v="1930-10-29T00:00:00"/>
    <n v="52.4"/>
    <n v="4.8"/>
    <s v="Netherlands"/>
    <s v="AH"/>
    <s v="Dead"/>
    <n v="28"/>
    <n v="4"/>
    <n v="91"/>
  </r>
  <r>
    <s v="NLA-3078724"/>
    <n v="8"/>
    <n v="6"/>
    <n v="1977"/>
    <d v="1913-10-29T00:00:00"/>
    <n v="52.35"/>
    <n v="4.75"/>
    <x v="16"/>
    <n v="9"/>
    <n v="7"/>
    <n v="1977"/>
    <d v="1914-11-28T00:00:00"/>
    <n v="52.4"/>
    <n v="4.8"/>
    <s v="Netherlands"/>
    <s v="UU"/>
    <s v="Unknown"/>
    <n v="31"/>
    <n v="5"/>
    <n v="32"/>
  </r>
  <r>
    <s v="NLA-3206070"/>
    <n v="21"/>
    <n v="5"/>
    <n v="1977"/>
    <d v="1926-09-28T00:00:00"/>
    <n v="52.8"/>
    <n v="4.7"/>
    <x v="16"/>
    <n v="25"/>
    <n v="7"/>
    <n v="1977"/>
    <d v="1930-11-28T00:00:00"/>
    <n v="52.8"/>
    <n v="4.7"/>
    <s v="Netherlands"/>
    <s v="AH"/>
    <s v="Dead"/>
    <n v="65"/>
    <n v="0"/>
    <n v="0"/>
  </r>
  <r>
    <s v="NLA-3206084"/>
    <n v="23"/>
    <n v="5"/>
    <n v="1977"/>
    <d v="1928-09-27T00:00:00"/>
    <n v="52.77"/>
    <n v="4.67"/>
    <x v="16"/>
    <n v="25"/>
    <n v="7"/>
    <n v="1978"/>
    <d v="1930-11-29T00:00:00"/>
    <n v="52.77"/>
    <n v="4.67"/>
    <s v="Netherlands"/>
    <s v="UU"/>
    <s v="Dead"/>
    <n v="428"/>
    <n v="0"/>
    <n v="0"/>
  </r>
  <r>
    <s v="NLA-3206184"/>
    <n v="19"/>
    <n v="5"/>
    <n v="1977"/>
    <d v="1924-09-27T00:00:00"/>
    <n v="52.4"/>
    <n v="4.5"/>
    <x v="16"/>
    <n v="9"/>
    <n v="7"/>
    <n v="1977"/>
    <d v="1914-11-28T00:00:00"/>
    <n v="52.4"/>
    <n v="4.5"/>
    <s v="Netherlands"/>
    <s v="UU"/>
    <s v="Dead"/>
    <n v="51"/>
    <n v="0"/>
    <n v="0"/>
  </r>
  <r>
    <s v="NLA-3206189"/>
    <n v="30"/>
    <n v="5"/>
    <n v="1977"/>
    <d v="1935-09-28T00:00:00"/>
    <n v="52.4"/>
    <n v="4.5"/>
    <x v="16"/>
    <n v="6"/>
    <n v="8"/>
    <n v="1977"/>
    <d v="1911-12-29T00:00:00"/>
    <n v="52.4"/>
    <n v="4.5"/>
    <s v="Netherlands"/>
    <s v="UU"/>
    <s v="Unknown"/>
    <n v="68"/>
    <n v="0"/>
    <n v="0"/>
  </r>
  <r>
    <s v="NLA-3232665"/>
    <n v="16"/>
    <n v="5"/>
    <n v="1977"/>
    <d v="1921-09-28T00:00:00"/>
    <n v="52.05"/>
    <n v="4.22"/>
    <x v="16"/>
    <n v="22"/>
    <n v="1"/>
    <n v="1980"/>
    <d v="1927-06-03T00:00:00"/>
    <n v="52.05"/>
    <n v="4.22"/>
    <s v="Netherlands"/>
    <s v="UU"/>
    <s v="Dead"/>
    <n v="981"/>
    <n v="0"/>
    <n v="0"/>
  </r>
  <r>
    <s v="NLA-3232666"/>
    <n v="16"/>
    <n v="5"/>
    <n v="1977"/>
    <d v="1921-09-28T00:00:00"/>
    <n v="52.05"/>
    <n v="4.22"/>
    <x v="16"/>
    <n v="5"/>
    <n v="9"/>
    <n v="1978"/>
    <d v="1911-01-30T00:00:00"/>
    <n v="52.05"/>
    <n v="4.2"/>
    <s v="Netherlands"/>
    <s v="DH"/>
    <s v="Dead"/>
    <n v="477"/>
    <n v="2"/>
    <n v="270"/>
  </r>
  <r>
    <s v="NLA-3232673"/>
    <n v="22"/>
    <n v="5"/>
    <n v="1977"/>
    <d v="1927-09-28T00:00:00"/>
    <n v="52.05"/>
    <n v="4.22"/>
    <x v="21"/>
    <n v="14"/>
    <n v="3"/>
    <n v="1981"/>
    <d v="1919-08-02T00:00:00"/>
    <n v="51.98"/>
    <n v="4.12"/>
    <s v="Netherlands"/>
    <s v="ND"/>
    <s v="Dead"/>
    <n v="1392"/>
    <n v="11"/>
    <n v="223"/>
  </r>
  <r>
    <s v="NLA-3234461"/>
    <n v="3"/>
    <n v="6"/>
    <n v="1977"/>
    <d v="1908-10-28T00:00:00"/>
    <n v="52.4"/>
    <n v="5.8"/>
    <x v="21"/>
    <n v="27"/>
    <n v="4"/>
    <n v="1978"/>
    <d v="1932-08-29T00:00:00"/>
    <n v="51.9"/>
    <n v="5.7"/>
    <s v="Netherlands"/>
    <s v="DH"/>
    <s v="Dead"/>
    <n v="328"/>
    <n v="56"/>
    <n v="187"/>
  </r>
  <r>
    <s v="NLA-3239376"/>
    <n v="24"/>
    <n v="5"/>
    <n v="1977"/>
    <d v="1929-09-28T00:00:00"/>
    <n v="53.12"/>
    <n v="4.8"/>
    <x v="21"/>
    <n v="10"/>
    <n v="6"/>
    <n v="1979"/>
    <d v="1915-10-31T00:00:00"/>
    <n v="53.12"/>
    <n v="4.8"/>
    <s v="Netherlands"/>
    <s v="UU"/>
    <s v="Dead"/>
    <n v="747"/>
    <n v="0"/>
    <n v="0"/>
  </r>
  <r>
    <s v="NLA-3250812"/>
    <n v="7"/>
    <n v="5"/>
    <n v="1977"/>
    <d v="1912-09-27T00:00:00"/>
    <n v="51.35"/>
    <n v="6.05"/>
    <x v="21"/>
    <n v="10"/>
    <n v="7"/>
    <n v="1979"/>
    <d v="1915-11-30T00:00:00"/>
    <n v="51.37"/>
    <n v="6.08"/>
    <s v="Netherlands"/>
    <s v="UU"/>
    <s v="Dead"/>
    <n v="794"/>
    <n v="3"/>
    <n v="52"/>
  </r>
  <r>
    <s v="NLA-3252638"/>
    <n v="11"/>
    <n v="6"/>
    <n v="1977"/>
    <d v="1916-10-28T00:00:00"/>
    <n v="53.03"/>
    <n v="4.72"/>
    <x v="21"/>
    <n v="23"/>
    <n v="4"/>
    <n v="1981"/>
    <d v="1928-09-01T00:00:00"/>
    <n v="53.1"/>
    <n v="4.8"/>
    <s v="Netherlands"/>
    <s v="UU"/>
    <s v="Dead"/>
    <n v="1412"/>
    <n v="8"/>
    <n v="46"/>
  </r>
  <r>
    <s v="NLA-3259009"/>
    <n v="9"/>
    <n v="5"/>
    <n v="1977"/>
    <d v="1914-09-28T00:00:00"/>
    <n v="53.17"/>
    <n v="6.62"/>
    <x v="21"/>
    <n v="20"/>
    <n v="2"/>
    <n v="1978"/>
    <d v="1925-07-01T00:00:00"/>
    <n v="53.2"/>
    <n v="6.6"/>
    <s v="Netherlands"/>
    <s v="UU"/>
    <s v="Dead"/>
    <n v="287"/>
    <n v="3"/>
    <n v="330"/>
  </r>
  <r>
    <s v="NLA-3259014"/>
    <n v="31"/>
    <n v="5"/>
    <n v="1977"/>
    <d v="1936-09-27T00:00:00"/>
    <n v="53.17"/>
    <n v="6.62"/>
    <x v="21"/>
    <n v="21"/>
    <n v="7"/>
    <n v="1977"/>
    <d v="1926-11-28T00:00:00"/>
    <n v="53.2"/>
    <n v="6.6"/>
    <s v="Netherlands"/>
    <s v="UU"/>
    <s v="Dead"/>
    <n v="51"/>
    <n v="3"/>
    <n v="330"/>
  </r>
  <r>
    <s v="NLA-3259015"/>
    <n v="31"/>
    <n v="5"/>
    <n v="1977"/>
    <d v="1936-09-27T00:00:00"/>
    <n v="53.17"/>
    <n v="6.62"/>
    <x v="21"/>
    <n v="1"/>
    <n v="5"/>
    <n v="1978"/>
    <d v="1906-09-29T00:00:00"/>
    <n v="53.2"/>
    <n v="6.6"/>
    <s v="Netherlands"/>
    <s v="HH"/>
    <s v="Dead"/>
    <n v="335"/>
    <n v="3"/>
    <n v="330"/>
  </r>
  <r>
    <s v="NLA-3259019"/>
    <n v="2"/>
    <n v="6"/>
    <n v="1977"/>
    <d v="1907-10-29T00:00:00"/>
    <n v="53.17"/>
    <n v="6.62"/>
    <x v="16"/>
    <n v="20"/>
    <n v="7"/>
    <n v="1977"/>
    <d v="1925-11-28T00:00:00"/>
    <n v="53.2"/>
    <n v="6.6"/>
    <s v="Netherlands"/>
    <s v="PD"/>
    <s v="Dead"/>
    <n v="48"/>
    <n v="3"/>
    <n v="330"/>
  </r>
  <r>
    <s v="NLA-3272611"/>
    <n v="18"/>
    <n v="6"/>
    <n v="1977"/>
    <d v="1923-10-29T00:00:00"/>
    <n v="53.17"/>
    <n v="5.78"/>
    <x v="16"/>
    <n v="15"/>
    <n v="5"/>
    <n v="1989"/>
    <d v="1920-10-09T00:00:00"/>
    <n v="53.23"/>
    <n v="5.77"/>
    <s v="Netherlands"/>
    <s v="DH"/>
    <s v="Dead"/>
    <n v="4349"/>
    <n v="8"/>
    <n v="344"/>
  </r>
  <r>
    <s v="NOA-501843"/>
    <n v="4"/>
    <n v="6"/>
    <n v="1977"/>
    <d v="1909-10-29T00:00:00"/>
    <n v="60.45"/>
    <n v="11.5"/>
    <x v="7"/>
    <n v="15"/>
    <n v="4"/>
    <n v="1978"/>
    <d v="1920-08-29T00:00:00"/>
    <n v="60.47"/>
    <n v="11.48"/>
    <s v="Norway"/>
    <s v="DH"/>
    <s v="Dead"/>
    <n v="315"/>
    <n v="3"/>
    <n v="334"/>
  </r>
  <r>
    <s v="NOA-501846"/>
    <n v="4"/>
    <n v="6"/>
    <n v="1977"/>
    <d v="1909-10-29T00:00:00"/>
    <n v="60.45"/>
    <n v="11.5"/>
    <x v="7"/>
    <n v="10"/>
    <n v="6"/>
    <n v="1977"/>
    <d v="1915-10-29T00:00:00"/>
    <n v="60.45"/>
    <n v="11.5"/>
    <s v="Norway"/>
    <s v="UU"/>
    <s v="Dead"/>
    <n v="6"/>
    <n v="0"/>
    <n v="0"/>
  </r>
  <r>
    <s v="NOA-501847"/>
    <n v="4"/>
    <n v="6"/>
    <n v="1977"/>
    <d v="1909-10-29T00:00:00"/>
    <n v="60.45"/>
    <n v="11.5"/>
    <x v="7"/>
    <n v="15"/>
    <n v="11"/>
    <n v="1978"/>
    <d v="1921-03-31T00:00:00"/>
    <n v="60.47"/>
    <n v="11.48"/>
    <s v="Norway"/>
    <s v="DH"/>
    <s v="Dead"/>
    <n v="529"/>
    <n v="3"/>
    <n v="334"/>
  </r>
  <r>
    <s v="NOA-502244"/>
    <n v="13"/>
    <n v="6"/>
    <n v="1977"/>
    <d v="1918-10-29T00:00:00"/>
    <n v="59.75"/>
    <n v="10.27"/>
    <x v="7"/>
    <n v="12"/>
    <n v="1"/>
    <n v="1980"/>
    <d v="1917-06-02T00:00:00"/>
    <n v="59.97"/>
    <n v="9.98"/>
    <s v="Norway"/>
    <s v="DH"/>
    <s v="Dead"/>
    <n v="943"/>
    <n v="29"/>
    <n v="327"/>
  </r>
  <r>
    <s v="NOA-50654"/>
    <n v="1"/>
    <n v="6"/>
    <n v="1977"/>
    <d v="1906-10-29T00:00:00"/>
    <n v="59.15"/>
    <n v="10.18"/>
    <x v="7"/>
    <n v="5"/>
    <n v="6"/>
    <n v="1977"/>
    <d v="1910-10-29T00:00:00"/>
    <n v="59.15"/>
    <n v="10.18"/>
    <s v="Norway"/>
    <s v="UU"/>
    <s v="Dead"/>
    <n v="4"/>
    <n v="0"/>
    <n v="0"/>
  </r>
  <r>
    <s v="NOA-506551"/>
    <n v="1"/>
    <n v="6"/>
    <n v="1977"/>
    <d v="1906-10-29T00:00:00"/>
    <n v="59.15"/>
    <n v="10.18"/>
    <x v="7"/>
    <n v="3"/>
    <n v="6"/>
    <n v="1977"/>
    <d v="1908-10-28T00:00:00"/>
    <n v="59.15"/>
    <n v="10.18"/>
    <s v="Norway"/>
    <s v="UU"/>
    <s v="Dead"/>
    <n v="2"/>
    <n v="0"/>
    <n v="0"/>
  </r>
  <r>
    <s v="NOA-506552"/>
    <n v="1"/>
    <n v="6"/>
    <n v="1977"/>
    <d v="1906-10-29T00:00:00"/>
    <n v="59.15"/>
    <n v="10.18"/>
    <x v="7"/>
    <n v="5"/>
    <n v="6"/>
    <n v="1977"/>
    <d v="1910-10-29T00:00:00"/>
    <n v="59.15"/>
    <n v="10.18"/>
    <s v="Norway"/>
    <s v="UU"/>
    <s v="Dead"/>
    <n v="4"/>
    <n v="0"/>
    <n v="0"/>
  </r>
  <r>
    <s v="NOA-506553"/>
    <n v="1"/>
    <n v="6"/>
    <n v="1977"/>
    <d v="1906-10-29T00:00:00"/>
    <n v="59.15"/>
    <n v="10.18"/>
    <x v="7"/>
    <n v="5"/>
    <n v="6"/>
    <n v="1977"/>
    <d v="1910-10-29T00:00:00"/>
    <n v="59.15"/>
    <n v="10.18"/>
    <s v="Norway"/>
    <s v="UU"/>
    <s v="Dead"/>
    <n v="4"/>
    <n v="0"/>
    <n v="0"/>
  </r>
  <r>
    <s v="NOA-59826"/>
    <n v="8"/>
    <n v="6"/>
    <n v="1977"/>
    <d v="1913-10-29T00:00:00"/>
    <n v="59.87"/>
    <n v="10.47"/>
    <x v="7"/>
    <n v="15"/>
    <n v="2"/>
    <n v="1978"/>
    <d v="1920-07-01T00:00:00"/>
    <n v="59.83"/>
    <n v="10.43"/>
    <s v="Norway"/>
    <s v="ND"/>
    <s v="Dead"/>
    <n v="252"/>
    <n v="5"/>
    <n v="207"/>
  </r>
  <r>
    <s v="SFH-S003482"/>
    <n v="29"/>
    <n v="5"/>
    <n v="1977"/>
    <d v="1934-09-28T00:00:00"/>
    <n v="62.55"/>
    <n v="29.82"/>
    <x v="1"/>
    <n v="10"/>
    <n v="9"/>
    <n v="1979"/>
    <d v="1916-01-31T00:00:00"/>
    <n v="62.55"/>
    <n v="29.78"/>
    <s v="Finland"/>
    <s v="DH"/>
    <s v="Dead"/>
    <n v="834"/>
    <n v="2"/>
    <n v="270"/>
  </r>
  <r>
    <s v="SFH-S028930"/>
    <n v="16"/>
    <n v="6"/>
    <n v="1977"/>
    <d v="1921-10-29T00:00:00"/>
    <n v="63.23"/>
    <n v="23.95"/>
    <x v="1"/>
    <n v="8"/>
    <n v="11"/>
    <n v="1977"/>
    <d v="1914-03-31T00:00:00"/>
    <n v="63.23"/>
    <n v="23.93"/>
    <s v="Finland"/>
    <s v="DH"/>
    <s v="Dead"/>
    <n v="145"/>
    <n v="1"/>
    <n v="270"/>
  </r>
  <r>
    <s v="SFH-S044096"/>
    <n v="27"/>
    <n v="6"/>
    <n v="1977"/>
    <d v="1932-10-28T00:00:00"/>
    <n v="64.13"/>
    <n v="28.02"/>
    <x v="1"/>
    <n v="20"/>
    <n v="8"/>
    <n v="1978"/>
    <d v="1925-12-30T00:00:00"/>
    <n v="64.430000000000007"/>
    <n v="29.53"/>
    <s v="Finland"/>
    <s v="DH"/>
    <s v="Dead"/>
    <n v="419"/>
    <n v="81"/>
    <n v="66"/>
  </r>
  <r>
    <s v="SFH-S061901"/>
    <n v="12"/>
    <n v="6"/>
    <n v="1977"/>
    <d v="1917-10-29T00:00:00"/>
    <n v="60.4"/>
    <n v="25.12"/>
    <x v="1"/>
    <n v="16"/>
    <n v="6"/>
    <n v="1977"/>
    <d v="1921-10-29T00:00:00"/>
    <n v="60.47"/>
    <n v="25.03"/>
    <s v="Finland"/>
    <s v="PD"/>
    <s v="Dead"/>
    <n v="4"/>
    <n v="9"/>
    <n v="329"/>
  </r>
  <r>
    <s v="SFH-S062181"/>
    <n v="4"/>
    <n v="6"/>
    <n v="1977"/>
    <d v="1909-10-29T00:00:00"/>
    <n v="60.62"/>
    <n v="24.08"/>
    <x v="1"/>
    <n v="27"/>
    <n v="7"/>
    <n v="1977"/>
    <d v="1932-11-27T00:00:00"/>
    <n v="60.58"/>
    <n v="24.22"/>
    <s v="Finland"/>
    <s v="PD"/>
    <s v="Dead"/>
    <n v="53"/>
    <n v="9"/>
    <n v="117"/>
  </r>
  <r>
    <s v="SFH-S067273"/>
    <n v="5"/>
    <n v="6"/>
    <n v="1977"/>
    <d v="1910-10-29T00:00:00"/>
    <n v="60.53"/>
    <n v="24.98"/>
    <x v="1"/>
    <n v="1"/>
    <n v="10"/>
    <n v="1978"/>
    <d v="1907-03-01T00:00:00"/>
    <n v="60.72"/>
    <n v="24.75"/>
    <s v="Finland"/>
    <s v="UU"/>
    <s v="Unknown"/>
    <n v="483"/>
    <n v="25"/>
    <n v="329"/>
  </r>
  <r>
    <s v="SFH-S069257"/>
    <n v="9"/>
    <n v="6"/>
    <n v="1977"/>
    <d v="1914-10-29T00:00:00"/>
    <n v="60.97"/>
    <n v="25.55"/>
    <x v="1"/>
    <n v="1"/>
    <n v="5"/>
    <n v="1978"/>
    <d v="1906-09-29T00:00:00"/>
    <n v="60.98"/>
    <n v="25.57"/>
    <s v="Finland"/>
    <s v="UU"/>
    <s v="Dead"/>
    <n v="326"/>
    <n v="3"/>
    <n v="26"/>
  </r>
  <r>
    <s v="SFH-S069915"/>
    <n v="9"/>
    <n v="6"/>
    <n v="1977"/>
    <d v="1914-10-29T00:00:00"/>
    <n v="64.97"/>
    <n v="25.67"/>
    <x v="1"/>
    <n v="15"/>
    <n v="9"/>
    <n v="1977"/>
    <d v="1921-01-28T00:00:00"/>
    <n v="64.97"/>
    <n v="25.67"/>
    <s v="Finland"/>
    <s v="DH"/>
    <s v="Dead"/>
    <n v="98"/>
    <n v="0"/>
    <n v="0"/>
  </r>
  <r>
    <s v="SFH-S069917"/>
    <n v="9"/>
    <n v="6"/>
    <n v="1977"/>
    <d v="1914-10-29T00:00:00"/>
    <n v="64.97"/>
    <n v="25.67"/>
    <x v="1"/>
    <n v="15"/>
    <n v="11"/>
    <n v="1977"/>
    <d v="1921-03-30T00:00:00"/>
    <n v="64.95"/>
    <n v="25.67"/>
    <s v="Finland"/>
    <s v="UU"/>
    <s v="Dead"/>
    <n v="159"/>
    <n v="2"/>
    <n v="181"/>
  </r>
  <r>
    <s v="SFH-S071563"/>
    <n v="9"/>
    <n v="6"/>
    <n v="1977"/>
    <d v="1914-10-29T00:00:00"/>
    <n v="61.2"/>
    <n v="23.82"/>
    <x v="1"/>
    <n v="8"/>
    <n v="9"/>
    <n v="1978"/>
    <d v="1914-01-30T00:00:00"/>
    <n v="61.25"/>
    <n v="23.73"/>
    <s v="Finland"/>
    <s v="DH"/>
    <s v="Dead"/>
    <n v="456"/>
    <n v="8"/>
    <n v="322"/>
  </r>
  <r>
    <s v="SFH-S071566"/>
    <n v="16"/>
    <n v="6"/>
    <n v="1977"/>
    <d v="1921-10-29T00:00:00"/>
    <n v="61.2"/>
    <n v="23.82"/>
    <x v="1"/>
    <n v="3"/>
    <n v="6"/>
    <n v="1978"/>
    <d v="1908-10-29T00:00:00"/>
    <n v="61.22"/>
    <n v="23.78"/>
    <s v="Finland"/>
    <s v="DH"/>
    <s v="Dead"/>
    <n v="352"/>
    <n v="3"/>
    <n v="317"/>
  </r>
  <r>
    <s v="SFH-S072616"/>
    <n v="23"/>
    <n v="6"/>
    <n v="1977"/>
    <d v="1928-10-28T00:00:00"/>
    <n v="62.63"/>
    <n v="29.7"/>
    <x v="1"/>
    <n v="20"/>
    <n v="5"/>
    <n v="1978"/>
    <d v="1925-09-29T00:00:00"/>
    <n v="62.63"/>
    <n v="29.7"/>
    <s v="Finland"/>
    <s v="UU"/>
    <s v="Dead"/>
    <n v="331"/>
    <n v="0"/>
    <n v="0"/>
  </r>
  <r>
    <s v="SFH-S073466"/>
    <n v="6"/>
    <n v="6"/>
    <n v="1977"/>
    <d v="1911-10-29T00:00:00"/>
    <n v="62.22"/>
    <n v="25.82"/>
    <x v="1"/>
    <n v="20"/>
    <n v="8"/>
    <n v="1977"/>
    <d v="1925-12-29T00:00:00"/>
    <n v="62.17"/>
    <n v="25.67"/>
    <s v="Finland"/>
    <s v="DH"/>
    <s v="Dead"/>
    <n v="75"/>
    <n v="10"/>
    <n v="235"/>
  </r>
  <r>
    <s v="SFH-S073475"/>
    <n v="6"/>
    <n v="6"/>
    <n v="1977"/>
    <d v="1911-10-29T00:00:00"/>
    <n v="62.22"/>
    <n v="25.82"/>
    <x v="1"/>
    <n v="24"/>
    <n v="4"/>
    <n v="1980"/>
    <d v="1929-09-01T00:00:00"/>
    <n v="63.32"/>
    <n v="25.57"/>
    <s v="Finland"/>
    <s v="DH"/>
    <s v="Dead"/>
    <n v="1053"/>
    <n v="123"/>
    <n v="355"/>
  </r>
  <r>
    <s v="SFH-S073479"/>
    <n v="6"/>
    <n v="6"/>
    <n v="1977"/>
    <d v="1911-10-29T00:00:00"/>
    <n v="62.22"/>
    <n v="25.82"/>
    <x v="1"/>
    <n v="19"/>
    <n v="7"/>
    <n v="1977"/>
    <d v="1924-11-27T00:00:00"/>
    <n v="62.22"/>
    <n v="25.75"/>
    <s v="Finland"/>
    <s v="UU"/>
    <s v="Dead"/>
    <n v="43"/>
    <n v="4"/>
    <n v="270"/>
  </r>
  <r>
    <s v="SFH-S073506"/>
    <n v="13"/>
    <n v="6"/>
    <n v="1977"/>
    <d v="1918-10-29T00:00:00"/>
    <n v="62.22"/>
    <n v="25.82"/>
    <x v="1"/>
    <n v="20"/>
    <n v="6"/>
    <n v="1977"/>
    <d v="1925-10-29T00:00:00"/>
    <n v="62.22"/>
    <n v="25.82"/>
    <s v="Finland"/>
    <s v="UU"/>
    <s v="Dead"/>
    <n v="7"/>
    <n v="0"/>
    <n v="0"/>
  </r>
  <r>
    <s v="SUM-M469901"/>
    <n v="28"/>
    <n v="5"/>
    <n v="1977"/>
    <d v="1933-09-28T00:00:00"/>
    <n v="54.68"/>
    <n v="25.2"/>
    <x v="22"/>
    <n v="26"/>
    <n v="11"/>
    <n v="1978"/>
    <d v="1932-03-31T00:00:00"/>
    <n v="54.58"/>
    <n v="26.12"/>
    <s v="Russia"/>
    <s v="DH"/>
    <s v="Dead"/>
    <n v="547"/>
    <n v="60"/>
    <n v="101"/>
  </r>
  <r>
    <s v="SVS-6054508"/>
    <n v="30"/>
    <n v="5"/>
    <n v="1977"/>
    <d v="1935-09-28T00:00:00"/>
    <n v="56.25"/>
    <n v="12.87"/>
    <x v="9"/>
    <n v="15"/>
    <n v="10"/>
    <n v="1977"/>
    <d v="1921-02-27T00:00:00"/>
    <n v="56.25"/>
    <n v="12.87"/>
    <s v="Sweden"/>
    <s v="AH"/>
    <s v="Dead"/>
    <n v="138"/>
    <n v="0"/>
    <n v="0"/>
  </r>
  <r>
    <s v="SVS-6054512"/>
    <n v="30"/>
    <n v="5"/>
    <n v="1977"/>
    <d v="1935-09-28T00:00:00"/>
    <n v="56.25"/>
    <n v="12.87"/>
    <x v="9"/>
    <n v="25"/>
    <n v="11"/>
    <n v="1984"/>
    <d v="1931-04-07T00:00:00"/>
    <n v="56.13"/>
    <n v="12.95"/>
    <s v="Sweden"/>
    <s v="UU"/>
    <s v="Dead"/>
    <n v="2736"/>
    <n v="14"/>
    <n v="159"/>
  </r>
  <r>
    <s v="SVS-6064959"/>
    <n v="18"/>
    <n v="5"/>
    <n v="1977"/>
    <d v="1923-09-28T00:00:00"/>
    <n v="58.95"/>
    <n v="17.920000000000002"/>
    <x v="9"/>
    <n v="12"/>
    <n v="8"/>
    <n v="1977"/>
    <d v="1917-12-29T00:00:00"/>
    <n v="58.95"/>
    <n v="17.920000000000002"/>
    <s v="Sweden"/>
    <s v="RH"/>
    <s v="Alive"/>
    <n v="86"/>
    <n v="0"/>
    <n v="0"/>
  </r>
  <r>
    <s v="SVS-6065163"/>
    <n v="31"/>
    <n v="5"/>
    <n v="1977"/>
    <d v="1936-09-27T00:00:00"/>
    <n v="55.42"/>
    <n v="12.83"/>
    <x v="9"/>
    <n v="18"/>
    <n v="10"/>
    <n v="1977"/>
    <d v="1924-02-28T00:00:00"/>
    <n v="55.47"/>
    <n v="12.97"/>
    <s v="Sweden"/>
    <s v="DH"/>
    <s v="Dead"/>
    <n v="140"/>
    <n v="11"/>
    <n v="57"/>
  </r>
  <r>
    <s v="SVS-6065171"/>
    <n v="3"/>
    <n v="6"/>
    <n v="1977"/>
    <d v="1908-10-28T00:00:00"/>
    <n v="55.4"/>
    <n v="12.85"/>
    <x v="9"/>
    <n v="3"/>
    <n v="2"/>
    <n v="1991"/>
    <d v="1908-07-14T00:00:00"/>
    <n v="55.42"/>
    <n v="12.83"/>
    <s v="Sweden"/>
    <s v="DH"/>
    <s v="Dead"/>
    <n v="4993"/>
    <n v="3"/>
    <n v="331"/>
  </r>
  <r>
    <s v="SVS-6068491"/>
    <n v="2"/>
    <n v="6"/>
    <n v="1977"/>
    <d v="1907-10-29T00:00:00"/>
    <n v="57.43"/>
    <n v="18.48"/>
    <x v="9"/>
    <n v="29"/>
    <n v="7"/>
    <n v="1977"/>
    <d v="1934-11-28T00:00:00"/>
    <n v="57.43"/>
    <n v="18.48"/>
    <s v="Sweden"/>
    <s v="UU"/>
    <s v="Dead"/>
    <n v="57"/>
    <n v="0"/>
    <n v="0"/>
  </r>
  <r>
    <s v="SVS-6075390"/>
    <n v="9"/>
    <n v="6"/>
    <n v="1977"/>
    <d v="1914-10-29T00:00:00"/>
    <n v="58.88"/>
    <n v="17.829999999999998"/>
    <x v="9"/>
    <n v="20"/>
    <n v="6"/>
    <n v="1977"/>
    <d v="1925-10-29T00:00:00"/>
    <n v="58.88"/>
    <n v="17.829999999999998"/>
    <s v="Sweden"/>
    <s v="AH"/>
    <s v="Dead"/>
    <n v="11"/>
    <n v="0"/>
    <n v="0"/>
  </r>
  <r>
    <s v="BLB-2T76615"/>
    <n v="15"/>
    <n v="5"/>
    <n v="1978"/>
    <d v="1920-09-28T00:00:00"/>
    <n v="51.1"/>
    <n v="4.5"/>
    <x v="10"/>
    <n v="28"/>
    <n v="1"/>
    <n v="1979"/>
    <d v="1933-06-01T00:00:00"/>
    <n v="51.1"/>
    <n v="4.5"/>
    <s v="Belgium"/>
    <s v="UU"/>
    <s v="Dead"/>
    <n v="258"/>
    <n v="0"/>
    <n v="0"/>
  </r>
  <r>
    <s v="CZP-E225926"/>
    <n v="13"/>
    <n v="5"/>
    <n v="1978"/>
    <d v="1918-09-29T00:00:00"/>
    <n v="50.05"/>
    <n v="14.38"/>
    <x v="12"/>
    <n v="2"/>
    <n v="12"/>
    <n v="1978"/>
    <d v="1908-04-30T00:00:00"/>
    <n v="50.07"/>
    <n v="14.3"/>
    <s v="Czech Republic"/>
    <s v="DH"/>
    <s v="Dead"/>
    <n v="203"/>
    <n v="7"/>
    <n v="288"/>
  </r>
  <r>
    <s v="CZP-E244408"/>
    <n v="5"/>
    <n v="6"/>
    <n v="1978"/>
    <d v="1910-10-30T00:00:00"/>
    <n v="49.93"/>
    <n v="16.23"/>
    <x v="12"/>
    <n v="29"/>
    <n v="11"/>
    <n v="1978"/>
    <d v="1935-04-01T00:00:00"/>
    <n v="49.93"/>
    <n v="16.23"/>
    <s v="Czech Republic"/>
    <s v="DH"/>
    <s v="Dead"/>
    <n v="177"/>
    <n v="0"/>
    <n v="0"/>
  </r>
  <r>
    <s v="CZP-E244409"/>
    <n v="5"/>
    <n v="6"/>
    <n v="1978"/>
    <d v="1910-10-30T00:00:00"/>
    <n v="49.93"/>
    <n v="16.23"/>
    <x v="12"/>
    <n v="2"/>
    <n v="12"/>
    <n v="1978"/>
    <d v="1908-04-30T00:00:00"/>
    <n v="49.93"/>
    <n v="16.23"/>
    <s v="Czech Republic"/>
    <s v="DH"/>
    <s v="Dead"/>
    <n v="180"/>
    <n v="0"/>
    <n v="0"/>
  </r>
  <r>
    <s v="DEH-5035441"/>
    <n v="6"/>
    <n v="6"/>
    <n v="1978"/>
    <d v="1911-10-30T00:00:00"/>
    <n v="50.88"/>
    <n v="10.52"/>
    <x v="5"/>
    <n v="17"/>
    <n v="7"/>
    <n v="1978"/>
    <d v="1922-11-29T00:00:00"/>
    <n v="50.88"/>
    <n v="10.52"/>
    <s v="Germany"/>
    <s v="ND"/>
    <s v="Dead"/>
    <n v="41"/>
    <n v="0"/>
    <n v="0"/>
  </r>
  <r>
    <s v="DEH-5043499"/>
    <n v="10"/>
    <n v="6"/>
    <n v="1978"/>
    <d v="1915-10-30T00:00:00"/>
    <n v="50.6"/>
    <n v="13.07"/>
    <x v="5"/>
    <n v="26"/>
    <n v="2"/>
    <n v="1979"/>
    <d v="1931-07-03T00:00:00"/>
    <n v="50.57"/>
    <n v="13.13"/>
    <s v="Germany"/>
    <s v="AH"/>
    <s v="Dead"/>
    <n v="261"/>
    <n v="6"/>
    <n v="129"/>
  </r>
  <r>
    <s v="DEH-5044429"/>
    <n v="28"/>
    <n v="6"/>
    <n v="1978"/>
    <d v="1933-10-30T00:00:00"/>
    <n v="53.7"/>
    <n v="11.12"/>
    <x v="5"/>
    <n v="25"/>
    <n v="2"/>
    <n v="1979"/>
    <d v="1930-07-03T00:00:00"/>
    <n v="53.77"/>
    <n v="10.93"/>
    <s v="Germany"/>
    <s v="RH"/>
    <s v="Alive"/>
    <n v="242"/>
    <n v="15"/>
    <n v="302"/>
  </r>
  <r>
    <s v="DEH-5046737"/>
    <n v="17"/>
    <n v="5"/>
    <n v="1978"/>
    <d v="1922-09-29T00:00:00"/>
    <n v="51.75"/>
    <n v="11.47"/>
    <x v="5"/>
    <n v="27"/>
    <n v="6"/>
    <n v="1978"/>
    <d v="1932-10-29T00:00:00"/>
    <n v="51.75"/>
    <n v="11.47"/>
    <s v="Germany"/>
    <s v="UU"/>
    <s v="Dead"/>
    <n v="41"/>
    <n v="0"/>
    <n v="0"/>
  </r>
  <r>
    <s v="DEH-5046743"/>
    <n v="17"/>
    <n v="5"/>
    <n v="1978"/>
    <d v="1922-09-29T00:00:00"/>
    <n v="51.75"/>
    <n v="11.47"/>
    <x v="5"/>
    <n v="4"/>
    <n v="2"/>
    <n v="1980"/>
    <d v="1909-07-03T00:00:00"/>
    <n v="51.72"/>
    <n v="11.5"/>
    <s v="Germany"/>
    <s v="DH"/>
    <s v="Dead"/>
    <n v="628"/>
    <n v="5"/>
    <n v="149"/>
  </r>
  <r>
    <s v="DEH-5046745"/>
    <n v="17"/>
    <n v="5"/>
    <n v="1978"/>
    <d v="1922-09-29T00:00:00"/>
    <n v="51.75"/>
    <n v="11.47"/>
    <x v="5"/>
    <n v="4"/>
    <n v="2"/>
    <n v="1979"/>
    <d v="1909-07-02T00:00:00"/>
    <n v="51.8"/>
    <n v="11.38"/>
    <s v="Germany"/>
    <s v="DH"/>
    <s v="Dead"/>
    <n v="263"/>
    <n v="8"/>
    <n v="315"/>
  </r>
  <r>
    <s v="DEH-5050526"/>
    <n v="14"/>
    <n v="5"/>
    <n v="1978"/>
    <d v="1919-09-29T00:00:00"/>
    <n v="52.75"/>
    <n v="13.25"/>
    <x v="5"/>
    <n v="12"/>
    <n v="11"/>
    <n v="1979"/>
    <d v="1918-04-02T00:00:00"/>
    <n v="52.75"/>
    <n v="13.25"/>
    <s v="Germany"/>
    <s v="UU"/>
    <s v="Dead"/>
    <n v="547"/>
    <n v="0"/>
    <n v="0"/>
  </r>
  <r>
    <s v="DEH-5052853"/>
    <n v="6"/>
    <n v="7"/>
    <n v="1978"/>
    <d v="1911-11-29T00:00:00"/>
    <n v="51.58"/>
    <n v="11.75"/>
    <x v="5"/>
    <n v="26"/>
    <n v="7"/>
    <n v="1978"/>
    <d v="1931-11-29T00:00:00"/>
    <n v="51.6"/>
    <n v="11.75"/>
    <s v="Germany"/>
    <s v="UU"/>
    <s v="Dead"/>
    <n v="20"/>
    <n v="3"/>
    <n v="32"/>
  </r>
  <r>
    <s v="GBT-EB62803"/>
    <n v="4"/>
    <n v="6"/>
    <n v="1978"/>
    <d v="1909-10-30T00:00:00"/>
    <n v="53.37"/>
    <n v="-2.63"/>
    <x v="4"/>
    <n v="26"/>
    <n v="5"/>
    <n v="1979"/>
    <d v="1931-09-30T00:00:00"/>
    <n v="53.37"/>
    <n v="-2.63"/>
    <s v="UK"/>
    <s v="DH"/>
    <s v="Dead"/>
    <n v="356"/>
    <n v="0"/>
    <n v="0"/>
  </r>
  <r>
    <s v="GBT-EB96458"/>
    <n v="21"/>
    <n v="5"/>
    <n v="1978"/>
    <d v="1926-09-29T00:00:00"/>
    <n v="50.9"/>
    <n v="-1.3"/>
    <x v="4"/>
    <n v="5"/>
    <n v="11"/>
    <n v="1978"/>
    <d v="1911-04-01T00:00:00"/>
    <n v="50.9"/>
    <n v="-1.3"/>
    <s v="UK"/>
    <s v="DH"/>
    <s v="Dead"/>
    <n v="168"/>
    <n v="0"/>
    <n v="0"/>
  </r>
  <r>
    <s v="GBT-EB96466"/>
    <n v="3"/>
    <n v="6"/>
    <n v="1978"/>
    <d v="1908-10-29T00:00:00"/>
    <n v="50.88"/>
    <n v="-1.35"/>
    <x v="4"/>
    <n v="19"/>
    <n v="4"/>
    <n v="1989"/>
    <d v="1924-09-09T00:00:00"/>
    <n v="50.92"/>
    <n v="-1.35"/>
    <s v="UK"/>
    <s v="UU"/>
    <s v="Dead"/>
    <n v="3973"/>
    <n v="4"/>
    <n v="0"/>
  </r>
  <r>
    <s v="GBT-EB97112"/>
    <n v="27"/>
    <n v="5"/>
    <n v="1978"/>
    <d v="1932-09-28T00:00:00"/>
    <n v="51.8"/>
    <n v="0.1"/>
    <x v="4"/>
    <n v="25"/>
    <n v="11"/>
    <n v="1978"/>
    <d v="1931-04-01T00:00:00"/>
    <n v="51.8"/>
    <n v="0.1"/>
    <s v="UK"/>
    <s v="PD"/>
    <s v="Dead"/>
    <n v="182"/>
    <n v="0"/>
    <n v="0"/>
  </r>
  <r>
    <s v="GBT-ED83977"/>
    <n v="14"/>
    <n v="5"/>
    <n v="1978"/>
    <d v="1919-09-29T00:00:00"/>
    <n v="54.02"/>
    <n v="-1.47"/>
    <x v="4"/>
    <n v="5"/>
    <n v="8"/>
    <n v="1981"/>
    <d v="1911-01-02T00:00:00"/>
    <n v="53.92"/>
    <n v="-1.38"/>
    <s v="UK"/>
    <s v="UU"/>
    <s v="Dead"/>
    <n v="1179"/>
    <n v="13"/>
    <n v="154"/>
  </r>
  <r>
    <s v="GBT-EF90929"/>
    <n v="28"/>
    <n v="5"/>
    <n v="1978"/>
    <d v="1933-09-29T00:00:00"/>
    <n v="51.8"/>
    <n v="-0.60000000000000009"/>
    <x v="4"/>
    <n v="7"/>
    <n v="10"/>
    <n v="1978"/>
    <d v="1913-02-28T00:00:00"/>
    <n v="51.8"/>
    <n v="-0.60000000000000009"/>
    <s v="UK"/>
    <s v="DH"/>
    <s v="Dead"/>
    <n v="132"/>
    <n v="0"/>
    <n v="0"/>
  </r>
  <r>
    <s v="GBT-EH18053"/>
    <n v="9"/>
    <n v="5"/>
    <n v="1978"/>
    <d v="1914-09-29T00:00:00"/>
    <n v="53.43"/>
    <n v="-2.2000000000000002"/>
    <x v="4"/>
    <n v="4"/>
    <n v="3"/>
    <n v="1984"/>
    <d v="1909-08-05T00:00:00"/>
    <n v="53.42"/>
    <n v="-2.12"/>
    <s v="UK"/>
    <s v="UU"/>
    <s v="Dead"/>
    <n v="2126"/>
    <n v="6"/>
    <n v="109"/>
  </r>
  <r>
    <s v="GBT-EH18055"/>
    <n v="9"/>
    <n v="5"/>
    <n v="1978"/>
    <d v="1914-09-29T00:00:00"/>
    <n v="53.43"/>
    <n v="-2.25"/>
    <x v="4"/>
    <n v="30"/>
    <n v="5"/>
    <n v="1979"/>
    <d v="1935-09-30T00:00:00"/>
    <n v="53.43"/>
    <n v="-2.25"/>
    <s v="UK"/>
    <s v="UU"/>
    <s v="Dead"/>
    <n v="386"/>
    <n v="0"/>
    <n v="0"/>
  </r>
  <r>
    <s v="GBT-EH18072"/>
    <n v="10"/>
    <n v="5"/>
    <n v="1978"/>
    <d v="1915-09-29T00:00:00"/>
    <n v="53.42"/>
    <n v="-2.23"/>
    <x v="4"/>
    <n v="8"/>
    <n v="6"/>
    <n v="1979"/>
    <d v="1913-10-31T00:00:00"/>
    <n v="53.43"/>
    <n v="-2.2800000000000002"/>
    <s v="UK"/>
    <s v="UU"/>
    <s v="Dead"/>
    <n v="394"/>
    <n v="4"/>
    <n v="300"/>
  </r>
  <r>
    <s v="GBT-EH18081"/>
    <n v="15"/>
    <n v="5"/>
    <n v="1978"/>
    <d v="1920-09-28T00:00:00"/>
    <n v="53.42"/>
    <n v="-2.23"/>
    <x v="4"/>
    <n v="24"/>
    <n v="5"/>
    <n v="1982"/>
    <d v="1929-10-03T00:00:00"/>
    <n v="53.42"/>
    <n v="-2.23"/>
    <s v="UK"/>
    <s v="UU"/>
    <s v="Dead"/>
    <n v="1470"/>
    <n v="0"/>
    <n v="0"/>
  </r>
  <r>
    <s v="GBT-EH18088"/>
    <n v="16"/>
    <n v="5"/>
    <n v="1978"/>
    <d v="1921-09-29T00:00:00"/>
    <n v="53.42"/>
    <n v="-2.1800000000000002"/>
    <x v="4"/>
    <n v="10"/>
    <n v="11"/>
    <n v="1979"/>
    <d v="1916-04-01T00:00:00"/>
    <n v="53.42"/>
    <n v="-2.1800000000000002"/>
    <s v="UK"/>
    <s v="AH"/>
    <s v="Dead"/>
    <n v="543"/>
    <n v="0"/>
    <n v="0"/>
  </r>
  <r>
    <s v="GBT-EH18094"/>
    <n v="17"/>
    <n v="5"/>
    <n v="1978"/>
    <d v="1922-09-29T00:00:00"/>
    <n v="53.42"/>
    <n v="-2.27"/>
    <x v="4"/>
    <n v="14"/>
    <n v="1"/>
    <n v="1979"/>
    <d v="1919-06-02T00:00:00"/>
    <n v="53.43"/>
    <n v="-2.3199999999999998"/>
    <s v="UK"/>
    <s v="DH"/>
    <s v="Dead"/>
    <n v="242"/>
    <n v="4"/>
    <n v="300"/>
  </r>
  <r>
    <s v="GBT-EH18101"/>
    <n v="30"/>
    <n v="5"/>
    <n v="1978"/>
    <d v="1935-09-29T00:00:00"/>
    <n v="53.4"/>
    <n v="-2.2000000000000002"/>
    <x v="4"/>
    <n v="25"/>
    <n v="6"/>
    <n v="1978"/>
    <d v="1930-10-30T00:00:00"/>
    <n v="53.4"/>
    <n v="-2.2000000000000002"/>
    <s v="UK"/>
    <s v="AH"/>
    <s v="Dead"/>
    <n v="26"/>
    <n v="0"/>
    <n v="0"/>
  </r>
  <r>
    <s v="GBT-EH19959"/>
    <n v="6"/>
    <n v="7"/>
    <n v="1978"/>
    <d v="1911-11-29T00:00:00"/>
    <n v="51.55"/>
    <n v="0.5"/>
    <x v="4"/>
    <n v="12"/>
    <n v="1"/>
    <n v="1980"/>
    <d v="1917-06-02T00:00:00"/>
    <n v="51.55"/>
    <n v="0.48"/>
    <s v="UK"/>
    <s v="DH"/>
    <s v="Dead"/>
    <n v="555"/>
    <n v="2"/>
    <n v="270"/>
  </r>
  <r>
    <s v="GBT-EH39908"/>
    <n v="13"/>
    <n v="5"/>
    <n v="1978"/>
    <d v="1918-09-29T00:00:00"/>
    <n v="53.4"/>
    <n v="-1.6"/>
    <x v="4"/>
    <n v="16"/>
    <n v="7"/>
    <n v="1978"/>
    <d v="1921-11-29T00:00:00"/>
    <n v="53.4"/>
    <n v="-1.6"/>
    <s v="UK"/>
    <s v="AH"/>
    <s v="Dead"/>
    <n v="64"/>
    <n v="0"/>
    <n v="0"/>
  </r>
  <r>
    <s v="GBT-EH39917"/>
    <n v="20"/>
    <n v="5"/>
    <n v="1978"/>
    <d v="1925-09-29T00:00:00"/>
    <n v="53.38"/>
    <n v="-1.53"/>
    <x v="4"/>
    <n v="15"/>
    <n v="2"/>
    <n v="1980"/>
    <d v="1920-07-03T00:00:00"/>
    <n v="53.38"/>
    <n v="-1.53"/>
    <s v="UK"/>
    <s v="UU"/>
    <s v="Dead"/>
    <n v="636"/>
    <n v="0"/>
    <n v="0"/>
  </r>
  <r>
    <s v="GBT-EH39929"/>
    <n v="26"/>
    <n v="5"/>
    <n v="1978"/>
    <d v="1931-09-29T00:00:00"/>
    <n v="53.4"/>
    <n v="-1.6"/>
    <x v="4"/>
    <n v="12"/>
    <n v="8"/>
    <n v="1978"/>
    <d v="1917-12-30T00:00:00"/>
    <n v="53.4"/>
    <n v="-1.6"/>
    <s v="UK"/>
    <s v="DH"/>
    <s v="Dead"/>
    <n v="78"/>
    <n v="0"/>
    <n v="0"/>
  </r>
  <r>
    <s v="GBT-EH39936"/>
    <n v="26"/>
    <n v="5"/>
    <n v="1978"/>
    <d v="1931-09-29T00:00:00"/>
    <n v="53.4"/>
    <n v="-1.6"/>
    <x v="4"/>
    <n v="12"/>
    <n v="8"/>
    <n v="1978"/>
    <d v="1917-12-30T00:00:00"/>
    <n v="53.4"/>
    <n v="-1.6"/>
    <s v="UK"/>
    <s v="DH"/>
    <s v="Dead"/>
    <n v="78"/>
    <n v="0"/>
    <n v="0"/>
  </r>
  <r>
    <s v="GBT-EH51455"/>
    <n v="16"/>
    <n v="5"/>
    <n v="1978"/>
    <d v="1921-09-29T00:00:00"/>
    <n v="54.13"/>
    <n v="-2.77"/>
    <x v="4"/>
    <n v="17"/>
    <n v="2"/>
    <n v="1979"/>
    <d v="1922-07-03T00:00:00"/>
    <n v="54.13"/>
    <n v="-2.77"/>
    <s v="UK"/>
    <s v="DH"/>
    <s v="Dead"/>
    <n v="277"/>
    <n v="0"/>
    <n v="0"/>
  </r>
  <r>
    <s v="NLA-3239489"/>
    <n v="30"/>
    <n v="5"/>
    <n v="1978"/>
    <d v="1935-09-29T00:00:00"/>
    <n v="53.12"/>
    <n v="4.87"/>
    <x v="16"/>
    <n v="15"/>
    <n v="6"/>
    <n v="1978"/>
    <d v="1920-10-29T00:00:00"/>
    <n v="53.13"/>
    <n v="4.88"/>
    <s v="Netherlands"/>
    <s v="AH"/>
    <s v="Dead"/>
    <n v="16"/>
    <n v="3"/>
    <n v="31"/>
  </r>
  <r>
    <s v="NLA-3252265"/>
    <n v="27"/>
    <n v="5"/>
    <n v="1978"/>
    <d v="1932-09-28T00:00:00"/>
    <n v="51.97"/>
    <n v="4.32"/>
    <x v="16"/>
    <n v="2"/>
    <n v="1"/>
    <n v="1979"/>
    <d v="1907-06-02T00:00:00"/>
    <n v="51.98"/>
    <n v="4.32"/>
    <s v="Netherlands"/>
    <s v="DH"/>
    <s v="Dead"/>
    <n v="220"/>
    <n v="0"/>
    <n v="0"/>
  </r>
  <r>
    <s v="NLA-3259029"/>
    <n v="9"/>
    <n v="5"/>
    <n v="1978"/>
    <d v="1914-09-29T00:00:00"/>
    <n v="53.17"/>
    <n v="6.62"/>
    <x v="16"/>
    <n v="10"/>
    <n v="6"/>
    <n v="1978"/>
    <d v="1915-10-30T00:00:00"/>
    <n v="53.18"/>
    <n v="6.62"/>
    <s v="Netherlands"/>
    <s v="UU"/>
    <s v="Dead"/>
    <n v="32"/>
    <n v="0"/>
    <n v="0"/>
  </r>
  <r>
    <s v="NLA-3259976"/>
    <n v="20"/>
    <n v="5"/>
    <n v="1978"/>
    <d v="1925-09-29T00:00:00"/>
    <n v="53.23"/>
    <n v="5.88"/>
    <x v="16"/>
    <n v="3"/>
    <n v="1"/>
    <n v="1979"/>
    <d v="1908-06-01T00:00:00"/>
    <n v="53.22"/>
    <n v="5.82"/>
    <s v="Netherlands"/>
    <s v="UU"/>
    <s v="Dead"/>
    <n v="228"/>
    <n v="6"/>
    <n v="231"/>
  </r>
  <r>
    <s v="NLA-3267232"/>
    <n v="24"/>
    <n v="5"/>
    <n v="1978"/>
    <d v="1929-09-29T00:00:00"/>
    <n v="52.03"/>
    <n v="4.2"/>
    <x v="16"/>
    <n v="20"/>
    <n v="7"/>
    <n v="1978"/>
    <d v="1925-11-29T00:00:00"/>
    <n v="52.05"/>
    <n v="4.2"/>
    <s v="Netherlands"/>
    <s v="UU"/>
    <s v="Dead"/>
    <n v="57"/>
    <n v="2"/>
    <n v="270"/>
  </r>
  <r>
    <s v="NLA-3267250"/>
    <n v="24"/>
    <n v="5"/>
    <n v="1978"/>
    <d v="1929-09-29T00:00:00"/>
    <n v="52.03"/>
    <n v="4.2"/>
    <x v="16"/>
    <n v="10"/>
    <n v="10"/>
    <n v="1978"/>
    <d v="1916-02-29T00:00:00"/>
    <n v="52.05"/>
    <n v="4.22"/>
    <s v="Netherlands"/>
    <s v="UU"/>
    <s v="Dead"/>
    <n v="139"/>
    <n v="0"/>
    <n v="0"/>
  </r>
  <r>
    <s v="NLA-3267255"/>
    <n v="2"/>
    <n v="6"/>
    <n v="1978"/>
    <d v="1907-10-30T00:00:00"/>
    <n v="52.03"/>
    <n v="4.2"/>
    <x v="16"/>
    <n v="11"/>
    <n v="2"/>
    <n v="1979"/>
    <d v="1916-07-02T00:00:00"/>
    <n v="52.05"/>
    <n v="4.22"/>
    <s v="Netherlands"/>
    <s v="UU"/>
    <s v="Dead"/>
    <n v="254"/>
    <n v="0"/>
    <n v="0"/>
  </r>
  <r>
    <s v="NLA-3267263"/>
    <n v="2"/>
    <n v="6"/>
    <n v="1978"/>
    <d v="1907-10-30T00:00:00"/>
    <n v="52.03"/>
    <n v="4.2"/>
    <x v="16"/>
    <n v="15"/>
    <n v="7"/>
    <n v="1978"/>
    <d v="1920-11-28T00:00:00"/>
    <n v="52.05"/>
    <n v="4.2"/>
    <s v="Netherlands"/>
    <s v="UU"/>
    <s v="Dead"/>
    <n v="43"/>
    <n v="2"/>
    <n v="270"/>
  </r>
  <r>
    <s v="NLA-3267267"/>
    <n v="2"/>
    <n v="6"/>
    <n v="1978"/>
    <d v="1907-10-30T00:00:00"/>
    <n v="52.03"/>
    <n v="4.2"/>
    <x v="16"/>
    <n v="23"/>
    <n v="3"/>
    <n v="1985"/>
    <d v="1928-08-05T00:00:00"/>
    <n v="52.05"/>
    <n v="4.22"/>
    <s v="Netherlands"/>
    <s v="UU"/>
    <s v="Dead"/>
    <n v="2486"/>
    <n v="0"/>
    <n v="0"/>
  </r>
  <r>
    <s v="NLA-3269581"/>
    <n v="28"/>
    <n v="5"/>
    <n v="1978"/>
    <d v="1933-09-29T00:00:00"/>
    <n v="53.05"/>
    <n v="4.7300000000000004"/>
    <x v="16"/>
    <n v="12"/>
    <n v="8"/>
    <n v="1978"/>
    <d v="1917-12-30T00:00:00"/>
    <n v="53.07"/>
    <n v="4.7300000000000004"/>
    <s v="Netherlands"/>
    <s v="UU"/>
    <s v="Dead"/>
    <n v="76"/>
    <n v="0"/>
    <n v="0"/>
  </r>
  <r>
    <s v="NLA-3269583"/>
    <n v="28"/>
    <n v="5"/>
    <n v="1978"/>
    <d v="1933-09-29T00:00:00"/>
    <n v="53.05"/>
    <n v="4.7300000000000004"/>
    <x v="16"/>
    <n v="2"/>
    <n v="12"/>
    <n v="1989"/>
    <d v="1908-05-11T00:00:00"/>
    <n v="53.05"/>
    <n v="4.72"/>
    <s v="Netherlands"/>
    <s v="DH"/>
    <s v="Dead"/>
    <n v="4206"/>
    <n v="3"/>
    <n v="212"/>
  </r>
  <r>
    <s v="NLA-3275106"/>
    <n v="24"/>
    <n v="5"/>
    <n v="1978"/>
    <d v="1929-09-29T00:00:00"/>
    <n v="52.35"/>
    <n v="4.5199999999999996"/>
    <x v="16"/>
    <n v="26"/>
    <n v="2"/>
    <n v="1985"/>
    <d v="1931-07-09T00:00:00"/>
    <n v="52.35"/>
    <n v="4.53"/>
    <s v="Netherlands"/>
    <s v="PD"/>
    <s v="Dead"/>
    <n v="2470"/>
    <n v="0"/>
    <n v="0"/>
  </r>
  <r>
    <s v="NLA-3275152"/>
    <n v="27"/>
    <n v="5"/>
    <n v="1978"/>
    <d v="1932-09-28T00:00:00"/>
    <n v="52.77"/>
    <n v="4.67"/>
    <x v="16"/>
    <n v="15"/>
    <n v="2"/>
    <n v="1979"/>
    <d v="1920-07-02T00:00:00"/>
    <n v="52.85"/>
    <n v="4.97"/>
    <s v="Netherlands"/>
    <s v="ND"/>
    <s v="Dead"/>
    <n v="264"/>
    <n v="23"/>
    <n v="66"/>
  </r>
  <r>
    <s v="NLA-3275155"/>
    <n v="28"/>
    <n v="5"/>
    <n v="1978"/>
    <d v="1933-09-29T00:00:00"/>
    <n v="52.35"/>
    <n v="4.5199999999999996"/>
    <x v="16"/>
    <n v="11"/>
    <n v="7"/>
    <n v="1978"/>
    <d v="1916-11-28T00:00:00"/>
    <n v="52.35"/>
    <n v="4.53"/>
    <s v="Netherlands"/>
    <s v="UU"/>
    <s v="Dead"/>
    <n v="44"/>
    <n v="0"/>
    <n v="0"/>
  </r>
  <r>
    <s v="NLA-3275162"/>
    <n v="28"/>
    <n v="5"/>
    <n v="1978"/>
    <d v="1933-09-29T00:00:00"/>
    <n v="52.35"/>
    <n v="4.5199999999999996"/>
    <x v="16"/>
    <n v="9"/>
    <n v="7"/>
    <n v="1978"/>
    <d v="1914-11-29T00:00:00"/>
    <n v="52.35"/>
    <n v="4.53"/>
    <s v="Netherlands"/>
    <s v="UU"/>
    <s v="Dead"/>
    <n v="42"/>
    <n v="0"/>
    <n v="0"/>
  </r>
  <r>
    <s v="NLA-3275172"/>
    <n v="30"/>
    <n v="5"/>
    <n v="1978"/>
    <d v="1935-09-29T00:00:00"/>
    <n v="52.78"/>
    <n v="4.68"/>
    <x v="16"/>
    <n v="7"/>
    <n v="10"/>
    <n v="1987"/>
    <d v="1913-03-09T00:00:00"/>
    <n v="52.82"/>
    <n v="4.68"/>
    <s v="Netherlands"/>
    <s v="UU"/>
    <s v="Unknown"/>
    <n v="3417"/>
    <n v="4"/>
    <n v="344"/>
  </r>
  <r>
    <s v="NLA-3275173"/>
    <n v="30"/>
    <n v="5"/>
    <n v="1978"/>
    <d v="1935-09-29T00:00:00"/>
    <n v="52.78"/>
    <n v="4.68"/>
    <x v="16"/>
    <n v="6"/>
    <n v="6"/>
    <n v="1978"/>
    <d v="1911-10-30T00:00:00"/>
    <n v="52.83"/>
    <n v="4.68"/>
    <s v="Netherlands"/>
    <s v="ND"/>
    <s v="Dead"/>
    <n v="7"/>
    <n v="6"/>
    <n v="349"/>
  </r>
  <r>
    <s v="NLA-3275187"/>
    <n v="4"/>
    <n v="6"/>
    <n v="1978"/>
    <d v="1909-10-30T00:00:00"/>
    <n v="52.35"/>
    <n v="4.5199999999999996"/>
    <x v="16"/>
    <n v="7"/>
    <n v="10"/>
    <n v="1978"/>
    <d v="1913-02-28T00:00:00"/>
    <n v="52.33"/>
    <n v="4.53"/>
    <s v="Netherlands"/>
    <s v="UU"/>
    <s v="Dead"/>
    <n v="125"/>
    <n v="2"/>
    <n v="181"/>
  </r>
  <r>
    <s v="NLA-3275190"/>
    <n v="4"/>
    <n v="6"/>
    <n v="1978"/>
    <d v="1909-10-30T00:00:00"/>
    <n v="52.35"/>
    <n v="4.5199999999999996"/>
    <x v="16"/>
    <n v="15"/>
    <n v="2"/>
    <n v="1979"/>
    <d v="1920-07-02T00:00:00"/>
    <n v="52.33"/>
    <n v="4.53"/>
    <s v="Netherlands"/>
    <s v="UU"/>
    <s v="Dead"/>
    <n v="256"/>
    <n v="2"/>
    <n v="181"/>
  </r>
  <r>
    <s v="NLA-3275194"/>
    <n v="4"/>
    <n v="6"/>
    <n v="1978"/>
    <d v="1909-10-30T00:00:00"/>
    <n v="52.35"/>
    <n v="4.5199999999999996"/>
    <x v="16"/>
    <n v="16"/>
    <n v="8"/>
    <n v="1978"/>
    <d v="1921-12-30T00:00:00"/>
    <n v="52.35"/>
    <n v="4.58"/>
    <s v="Netherlands"/>
    <s v="UU"/>
    <s v="Dead"/>
    <n v="73"/>
    <n v="4"/>
    <n v="91"/>
  </r>
  <r>
    <s v="NLA-3275217"/>
    <n v="7"/>
    <n v="6"/>
    <n v="1978"/>
    <d v="1912-10-29T00:00:00"/>
    <n v="52.82"/>
    <n v="4.68"/>
    <x v="16"/>
    <n v="3"/>
    <n v="7"/>
    <n v="1978"/>
    <d v="1908-11-28T00:00:00"/>
    <n v="52.8"/>
    <n v="4.68"/>
    <s v="Netherlands"/>
    <s v="UU"/>
    <s v="Dead"/>
    <n v="26"/>
    <n v="4"/>
    <n v="197"/>
  </r>
  <r>
    <s v="NLA-3275263"/>
    <n v="17"/>
    <n v="5"/>
    <n v="1978"/>
    <d v="1922-09-29T00:00:00"/>
    <n v="52.75"/>
    <n v="4.68"/>
    <x v="16"/>
    <n v="16"/>
    <n v="1"/>
    <n v="1979"/>
    <d v="1921-06-01T00:00:00"/>
    <n v="52.75"/>
    <n v="4.68"/>
    <s v="Netherlands"/>
    <s v="UU"/>
    <s v="Unknown"/>
    <n v="244"/>
    <n v="0"/>
    <n v="0"/>
  </r>
  <r>
    <s v="NLA-3275274"/>
    <n v="21"/>
    <n v="5"/>
    <n v="1978"/>
    <d v="1926-09-29T00:00:00"/>
    <n v="52.35"/>
    <n v="4.5199999999999996"/>
    <x v="16"/>
    <n v="6"/>
    <n v="10"/>
    <n v="1978"/>
    <d v="1912-02-29T00:00:00"/>
    <n v="52.38"/>
    <n v="4.57"/>
    <s v="Netherlands"/>
    <s v="DH"/>
    <s v="Dead"/>
    <n v="138"/>
    <n v="5"/>
    <n v="32"/>
  </r>
  <r>
    <s v="NLA-3277723"/>
    <n v="21"/>
    <n v="5"/>
    <n v="1978"/>
    <d v="1926-09-29T00:00:00"/>
    <n v="52.35"/>
    <n v="4.75"/>
    <x v="16"/>
    <n v="18"/>
    <n v="7"/>
    <n v="1978"/>
    <d v="1923-11-29T00:00:00"/>
    <n v="52.37"/>
    <n v="4.7699999999999996"/>
    <s v="Netherlands"/>
    <s v="AH"/>
    <s v="Dead"/>
    <n v="58"/>
    <n v="0"/>
    <n v="0"/>
  </r>
  <r>
    <s v="NLA-3281873"/>
    <n v="30"/>
    <n v="5"/>
    <n v="1978"/>
    <d v="1935-09-29T00:00:00"/>
    <n v="53.17"/>
    <n v="6.17"/>
    <x v="16"/>
    <n v="15"/>
    <n v="2"/>
    <n v="1979"/>
    <d v="1920-07-02T00:00:00"/>
    <n v="53.18"/>
    <n v="6.17"/>
    <s v="Netherlands"/>
    <s v="UU"/>
    <s v="Dead"/>
    <n v="261"/>
    <n v="0"/>
    <n v="0"/>
  </r>
  <r>
    <s v="NLA-3285051"/>
    <n v="22"/>
    <n v="5"/>
    <n v="1978"/>
    <d v="1927-09-29T00:00:00"/>
    <n v="51.93"/>
    <n v="5.55"/>
    <x v="16"/>
    <n v="24"/>
    <n v="4"/>
    <n v="1980"/>
    <d v="1929-09-01T00:00:00"/>
    <n v="51.95"/>
    <n v="5.55"/>
    <s v="Netherlands"/>
    <s v="DH"/>
    <s v="Dead"/>
    <n v="703"/>
    <n v="2"/>
    <n v="0"/>
  </r>
  <r>
    <s v="NLA-3285053"/>
    <n v="22"/>
    <n v="5"/>
    <n v="1978"/>
    <d v="1927-09-29T00:00:00"/>
    <n v="51.93"/>
    <n v="5.55"/>
    <x v="16"/>
    <n v="1"/>
    <n v="5"/>
    <n v="1980"/>
    <d v="1906-10-01T00:00:00"/>
    <n v="51.95"/>
    <n v="5.58"/>
    <s v="Netherlands"/>
    <s v="DH"/>
    <s v="Dead"/>
    <n v="710"/>
    <n v="3"/>
    <n v="51"/>
  </r>
  <r>
    <s v="NLA-3285054"/>
    <n v="22"/>
    <n v="5"/>
    <n v="1978"/>
    <d v="1927-09-29T00:00:00"/>
    <n v="51.93"/>
    <n v="5.55"/>
    <x v="16"/>
    <n v="30"/>
    <n v="9"/>
    <n v="1978"/>
    <d v="1936-01-30T00:00:00"/>
    <n v="51.92"/>
    <n v="5.55"/>
    <s v="Netherlands"/>
    <s v="UU"/>
    <s v="Dead"/>
    <n v="131"/>
    <n v="0"/>
    <n v="0"/>
  </r>
  <r>
    <s v="NLA-3285056"/>
    <n v="22"/>
    <n v="5"/>
    <n v="1978"/>
    <d v="1927-09-29T00:00:00"/>
    <n v="51.93"/>
    <n v="5.55"/>
    <x v="16"/>
    <n v="3"/>
    <n v="4"/>
    <n v="1981"/>
    <d v="1908-09-01T00:00:00"/>
    <n v="51.97"/>
    <n v="5.48"/>
    <s v="Netherlands"/>
    <s v="DH"/>
    <s v="Dead"/>
    <n v="1047"/>
    <n v="6"/>
    <n v="310"/>
  </r>
  <r>
    <s v="NLA-3285061"/>
    <n v="29"/>
    <n v="5"/>
    <n v="1978"/>
    <d v="1934-09-29T00:00:00"/>
    <n v="51.92"/>
    <n v="5.58"/>
    <x v="16"/>
    <n v="10"/>
    <n v="4"/>
    <n v="1980"/>
    <d v="1915-09-01T00:00:00"/>
    <n v="51.95"/>
    <n v="5.6"/>
    <s v="Netherlands"/>
    <s v="DH"/>
    <s v="Dead"/>
    <n v="682"/>
    <n v="3"/>
    <n v="32"/>
  </r>
  <r>
    <s v="NLA-3285064"/>
    <n v="29"/>
    <n v="5"/>
    <n v="1978"/>
    <d v="1934-09-29T00:00:00"/>
    <n v="51.95"/>
    <n v="6.03"/>
    <x v="16"/>
    <n v="23"/>
    <n v="2"/>
    <n v="1980"/>
    <d v="1928-07-03T00:00:00"/>
    <n v="51.97"/>
    <n v="6.13"/>
    <s v="Netherlands"/>
    <s v="DH"/>
    <s v="Dead"/>
    <n v="635"/>
    <n v="8"/>
    <n v="75"/>
  </r>
  <r>
    <s v="NLA-3285075"/>
    <n v="2"/>
    <n v="6"/>
    <n v="1978"/>
    <d v="1907-10-30T00:00:00"/>
    <n v="53"/>
    <n v="4.75"/>
    <x v="16"/>
    <n v="4"/>
    <n v="11"/>
    <n v="1978"/>
    <d v="1910-04-01T00:00:00"/>
    <n v="53.03"/>
    <n v="4.7300000000000004"/>
    <s v="Netherlands"/>
    <s v="DH"/>
    <s v="Dead"/>
    <n v="155"/>
    <n v="3"/>
    <n v="329"/>
  </r>
  <r>
    <s v="NLA-3285086"/>
    <n v="2"/>
    <n v="6"/>
    <n v="1978"/>
    <d v="1907-10-30T00:00:00"/>
    <n v="53"/>
    <n v="4.75"/>
    <x v="16"/>
    <n v="15"/>
    <n v="3"/>
    <n v="1980"/>
    <d v="1920-07-31T00:00:00"/>
    <n v="53.02"/>
    <n v="4.7300000000000004"/>
    <s v="Netherlands"/>
    <s v="UU"/>
    <s v="Unknown"/>
    <n v="652"/>
    <n v="2"/>
    <n v="270"/>
  </r>
  <r>
    <s v="NLA-3285095"/>
    <n v="6"/>
    <n v="6"/>
    <n v="1978"/>
    <d v="1911-10-30T00:00:00"/>
    <n v="51.93"/>
    <n v="5.55"/>
    <x v="16"/>
    <n v="24"/>
    <n v="4"/>
    <n v="1980"/>
    <d v="1929-09-01T00:00:00"/>
    <n v="51.95"/>
    <n v="5.55"/>
    <s v="Netherlands"/>
    <s v="DH"/>
    <s v="Dead"/>
    <n v="688"/>
    <n v="2"/>
    <n v="0"/>
  </r>
  <r>
    <s v="NLA-3285096"/>
    <n v="6"/>
    <n v="6"/>
    <n v="1978"/>
    <d v="1911-10-30T00:00:00"/>
    <n v="51.93"/>
    <n v="5.55"/>
    <x v="16"/>
    <n v="12"/>
    <n v="4"/>
    <n v="1979"/>
    <d v="1917-08-31T00:00:00"/>
    <n v="51.93"/>
    <n v="5.57"/>
    <s v="Netherlands"/>
    <s v="UU"/>
    <s v="Dead"/>
    <n v="310"/>
    <n v="2"/>
    <n v="91"/>
  </r>
  <r>
    <s v="SFH-S003457"/>
    <n v="27"/>
    <n v="5"/>
    <n v="1978"/>
    <d v="1932-09-28T00:00:00"/>
    <n v="61.17"/>
    <n v="24.32"/>
    <x v="1"/>
    <n v="5"/>
    <n v="12"/>
    <n v="1981"/>
    <d v="1911-05-04T00:00:00"/>
    <n v="61.48"/>
    <n v="25.17"/>
    <s v="Finland"/>
    <s v="DH"/>
    <s v="Dead"/>
    <n v="1288"/>
    <n v="58"/>
    <n v="53"/>
  </r>
  <r>
    <s v="SFH-S018783"/>
    <n v="11"/>
    <n v="6"/>
    <n v="1978"/>
    <d v="1916-10-29T00:00:00"/>
    <n v="64.819999999999993"/>
    <n v="25.33"/>
    <x v="1"/>
    <n v="24"/>
    <n v="5"/>
    <n v="1982"/>
    <d v="1929-10-03T00:00:00"/>
    <n v="64.819999999999993"/>
    <n v="25.25"/>
    <s v="Finland"/>
    <s v="AH"/>
    <s v="Unknown"/>
    <n v="1443"/>
    <n v="4"/>
    <n v="270"/>
  </r>
  <r>
    <s v="SFH-S060990"/>
    <n v="2"/>
    <n v="6"/>
    <n v="1978"/>
    <d v="1907-10-30T00:00:00"/>
    <n v="62.23"/>
    <n v="23.83"/>
    <x v="1"/>
    <n v="7"/>
    <n v="8"/>
    <n v="1978"/>
    <d v="1912-12-29T00:00:00"/>
    <n v="62.23"/>
    <n v="23.83"/>
    <s v="Finland"/>
    <s v="DH"/>
    <s v="Dead"/>
    <n v="66"/>
    <n v="0"/>
    <n v="0"/>
  </r>
  <r>
    <s v="SFH-S064514"/>
    <n v="31"/>
    <n v="5"/>
    <n v="1978"/>
    <d v="1936-09-28T00:00:00"/>
    <n v="60.17"/>
    <n v="24.78"/>
    <x v="1"/>
    <n v="14"/>
    <n v="8"/>
    <n v="1978"/>
    <d v="1919-12-30T00:00:00"/>
    <n v="60.18"/>
    <n v="24.8"/>
    <s v="Finland"/>
    <s v="AH"/>
    <s v="Dead"/>
    <n v="75"/>
    <n v="3"/>
    <n v="27"/>
  </r>
  <r>
    <s v="SFH-S067289"/>
    <n v="25"/>
    <n v="6"/>
    <n v="1978"/>
    <d v="1930-10-30T00:00:00"/>
    <n v="61.02"/>
    <n v="27.47"/>
    <x v="1"/>
    <n v="2"/>
    <n v="7"/>
    <n v="1978"/>
    <d v="1907-11-29T00:00:00"/>
    <n v="61.02"/>
    <n v="27.47"/>
    <s v="Finland"/>
    <s v="UU"/>
    <s v="Alive"/>
    <n v="7"/>
    <n v="0"/>
    <n v="0"/>
  </r>
  <r>
    <s v="SFH-S071640"/>
    <n v="6"/>
    <n v="6"/>
    <n v="1978"/>
    <d v="1911-10-30T00:00:00"/>
    <n v="63.83"/>
    <n v="23.12"/>
    <x v="1"/>
    <n v="15"/>
    <n v="10"/>
    <n v="1979"/>
    <d v="1921-03-01T00:00:00"/>
    <n v="63.83"/>
    <n v="23"/>
    <s v="Finland"/>
    <s v="DH"/>
    <s v="Dead"/>
    <n v="496"/>
    <n v="6"/>
    <n v="270"/>
  </r>
  <r>
    <s v="SFH-S071851"/>
    <n v="5"/>
    <n v="6"/>
    <n v="1978"/>
    <d v="1910-10-30T00:00:00"/>
    <n v="60.53"/>
    <n v="25"/>
    <x v="1"/>
    <n v="10"/>
    <n v="11"/>
    <n v="1979"/>
    <d v="1916-04-01T00:00:00"/>
    <n v="60.53"/>
    <n v="25.02"/>
    <s v="Finland"/>
    <s v="DH"/>
    <s v="Dead"/>
    <n v="523"/>
    <n v="1"/>
    <n v="91"/>
  </r>
  <r>
    <s v="SFH-S073489"/>
    <n v="31"/>
    <n v="5"/>
    <n v="1978"/>
    <d v="1936-09-28T00:00:00"/>
    <n v="62.22"/>
    <n v="25.82"/>
    <x v="1"/>
    <n v="9"/>
    <n v="4"/>
    <n v="1979"/>
    <d v="1914-08-31T00:00:00"/>
    <n v="62.23"/>
    <n v="25.9"/>
    <s v="Finland"/>
    <s v="DH"/>
    <s v="Dead"/>
    <n v="313"/>
    <n v="5"/>
    <n v="67"/>
  </r>
  <r>
    <s v="SFH-S073768"/>
    <n v="16"/>
    <n v="6"/>
    <n v="1978"/>
    <d v="1921-10-30T00:00:00"/>
    <n v="61.37"/>
    <n v="23.58"/>
    <x v="1"/>
    <n v="16"/>
    <n v="8"/>
    <n v="1978"/>
    <d v="1921-12-30T00:00:00"/>
    <n v="61.37"/>
    <n v="23.58"/>
    <s v="Finland"/>
    <s v="DH"/>
    <s v="Dead"/>
    <n v="61"/>
    <n v="0"/>
    <n v="0"/>
  </r>
  <r>
    <s v="SFH-S074209"/>
    <n v="2"/>
    <n v="6"/>
    <n v="1978"/>
    <d v="1907-10-30T00:00:00"/>
    <n v="63.57"/>
    <n v="26.6"/>
    <x v="1"/>
    <n v="8"/>
    <n v="5"/>
    <n v="1979"/>
    <d v="1913-09-30T00:00:00"/>
    <n v="63.57"/>
    <n v="26.6"/>
    <s v="Finland"/>
    <s v="AH"/>
    <s v="Dead"/>
    <n v="340"/>
    <n v="0"/>
    <n v="0"/>
  </r>
  <r>
    <s v="SFH-S074212"/>
    <n v="3"/>
    <n v="6"/>
    <n v="1978"/>
    <d v="1908-10-29T00:00:00"/>
    <n v="63.57"/>
    <n v="26.6"/>
    <x v="1"/>
    <n v="2"/>
    <n v="9"/>
    <n v="1978"/>
    <d v="1908-01-30T00:00:00"/>
    <n v="63.57"/>
    <n v="26.58"/>
    <s v="Finland"/>
    <s v="AH"/>
    <s v="Alive"/>
    <n v="91"/>
    <n v="1"/>
    <n v="270"/>
  </r>
  <r>
    <s v="SFH-S076205"/>
    <n v="31"/>
    <n v="5"/>
    <n v="1978"/>
    <d v="1936-09-28T00:00:00"/>
    <n v="61.68"/>
    <n v="27.25"/>
    <x v="1"/>
    <n v="2"/>
    <n v="9"/>
    <n v="1980"/>
    <d v="1908-02-01T00:00:00"/>
    <n v="61.68"/>
    <n v="27.25"/>
    <s v="Finland"/>
    <s v="UU"/>
    <s v="Dead"/>
    <n v="825"/>
    <n v="0"/>
    <n v="0"/>
  </r>
  <r>
    <s v="SFH-S076655"/>
    <n v="1"/>
    <n v="7"/>
    <n v="1978"/>
    <d v="1906-11-29T00:00:00"/>
    <n v="60.5"/>
    <n v="24.22"/>
    <x v="1"/>
    <n v="1"/>
    <n v="4"/>
    <n v="1979"/>
    <d v="1906-08-31T00:00:00"/>
    <n v="60.5"/>
    <n v="24.22"/>
    <s v="Finland"/>
    <s v="AH"/>
    <s v="Dead"/>
    <n v="274"/>
    <n v="0"/>
    <n v="0"/>
  </r>
  <r>
    <s v="SFH-S077452"/>
    <n v="1"/>
    <n v="6"/>
    <n v="1978"/>
    <d v="1906-10-30T00:00:00"/>
    <n v="60.43"/>
    <n v="25.03"/>
    <x v="1"/>
    <n v="30"/>
    <n v="7"/>
    <n v="1978"/>
    <d v="1935-11-29T00:00:00"/>
    <n v="60.43"/>
    <n v="25.03"/>
    <s v="Finland"/>
    <s v="RH"/>
    <s v="Alive"/>
    <n v="59"/>
    <n v="0"/>
    <n v="0"/>
  </r>
  <r>
    <s v="SFH-S078006"/>
    <n v="26"/>
    <n v="5"/>
    <n v="1978"/>
    <d v="1931-09-29T00:00:00"/>
    <n v="62.53"/>
    <n v="29.87"/>
    <x v="1"/>
    <n v="17"/>
    <n v="7"/>
    <n v="1978"/>
    <d v="1922-11-29T00:00:00"/>
    <n v="62.53"/>
    <n v="29.83"/>
    <s v="Finland"/>
    <s v="AH"/>
    <s v="Dead"/>
    <n v="52"/>
    <n v="2"/>
    <n v="270"/>
  </r>
  <r>
    <s v="SFH-S078010"/>
    <n v="26"/>
    <n v="5"/>
    <n v="1978"/>
    <d v="1931-09-29T00:00:00"/>
    <n v="62.53"/>
    <n v="29.87"/>
    <x v="1"/>
    <n v="15"/>
    <n v="8"/>
    <n v="1978"/>
    <d v="1920-12-29T00:00:00"/>
    <n v="62.53"/>
    <n v="29.88"/>
    <s v="Finland"/>
    <s v="AH"/>
    <s v="Dead"/>
    <n v="81"/>
    <n v="1"/>
    <n v="91"/>
  </r>
  <r>
    <s v="SFH-S078016"/>
    <n v="26"/>
    <n v="5"/>
    <n v="1978"/>
    <d v="1931-09-29T00:00:00"/>
    <n v="62.53"/>
    <n v="29.83"/>
    <x v="1"/>
    <n v="18"/>
    <n v="7"/>
    <n v="1978"/>
    <d v="1923-11-29T00:00:00"/>
    <n v="62.53"/>
    <n v="29.83"/>
    <s v="Finland"/>
    <s v="DH"/>
    <s v="Dead"/>
    <n v="53"/>
    <n v="0"/>
    <n v="0"/>
  </r>
  <r>
    <s v="SFH-S078021"/>
    <n v="26"/>
    <n v="5"/>
    <n v="1978"/>
    <d v="1931-09-29T00:00:00"/>
    <n v="62.52"/>
    <n v="29.85"/>
    <x v="1"/>
    <n v="8"/>
    <n v="5"/>
    <n v="1979"/>
    <d v="1913-09-30T00:00:00"/>
    <n v="62.5"/>
    <n v="29.83"/>
    <s v="Finland"/>
    <s v="DH"/>
    <s v="Dead"/>
    <n v="347"/>
    <n v="3"/>
    <n v="205"/>
  </r>
  <r>
    <s v="SFH-S079005"/>
    <n v="5"/>
    <n v="6"/>
    <n v="1978"/>
    <d v="1910-10-30T00:00:00"/>
    <n v="65.83"/>
    <n v="24.18"/>
    <x v="1"/>
    <n v="15"/>
    <n v="10"/>
    <n v="1979"/>
    <d v="1921-03-01T00:00:00"/>
    <n v="65.819999999999993"/>
    <n v="24.23"/>
    <s v="Finland"/>
    <s v="DH"/>
    <s v="Dead"/>
    <n v="497"/>
    <n v="3"/>
    <n v="130"/>
  </r>
  <r>
    <s v="SUM-M181167"/>
    <n v="25"/>
    <n v="5"/>
    <n v="1978"/>
    <d v="1930-09-29T00:00:00"/>
    <n v="51.68"/>
    <n v="41.37"/>
    <x v="19"/>
    <n v="1"/>
    <n v="4"/>
    <n v="1980"/>
    <d v="1906-09-01T00:00:00"/>
    <n v="52.33"/>
    <n v="41.37"/>
    <s v="Russia"/>
    <s v="DH"/>
    <s v="Dead"/>
    <n v="677"/>
    <n v="73"/>
    <n v="0"/>
  </r>
  <r>
    <s v="SVS-6054531"/>
    <n v="28"/>
    <n v="5"/>
    <n v="1978"/>
    <d v="1933-09-29T00:00:00"/>
    <n v="56.25"/>
    <n v="12.87"/>
    <x v="9"/>
    <n v="30"/>
    <n v="6"/>
    <n v="1978"/>
    <d v="1935-10-30T00:00:00"/>
    <n v="56.25"/>
    <n v="12.87"/>
    <s v="Sweden"/>
    <s v="UU"/>
    <s v="Dead"/>
    <n v="33"/>
    <n v="0"/>
    <n v="0"/>
  </r>
  <r>
    <s v="SVS-6054544"/>
    <n v="17"/>
    <n v="6"/>
    <n v="1978"/>
    <d v="1922-10-30T00:00:00"/>
    <n v="56.25"/>
    <n v="12.87"/>
    <x v="9"/>
    <n v="17"/>
    <n v="4"/>
    <n v="1979"/>
    <d v="1922-08-31T00:00:00"/>
    <n v="56.25"/>
    <n v="12.87"/>
    <s v="Sweden"/>
    <s v="UU"/>
    <s v="Dead"/>
    <n v="304"/>
    <n v="0"/>
    <n v="0"/>
  </r>
  <r>
    <s v="SVS-6068302"/>
    <n v="29"/>
    <n v="6"/>
    <n v="1978"/>
    <d v="1934-10-30T00:00:00"/>
    <n v="67.95"/>
    <n v="23.63"/>
    <x v="9"/>
    <n v="21"/>
    <n v="6"/>
    <n v="1980"/>
    <d v="1926-11-01T00:00:00"/>
    <n v="67.95"/>
    <n v="23.63"/>
    <s v="Sweden"/>
    <s v="UU"/>
    <s v="Dead"/>
    <n v="723"/>
    <n v="0"/>
    <n v="0"/>
  </r>
  <r>
    <s v="SVS-6069470"/>
    <n v="28"/>
    <n v="5"/>
    <n v="1978"/>
    <d v="1933-09-29T00:00:00"/>
    <n v="60.17"/>
    <n v="17.28"/>
    <x v="9"/>
    <n v="16"/>
    <n v="5"/>
    <n v="1982"/>
    <d v="1921-10-03T00:00:00"/>
    <n v="60.33"/>
    <n v="17.52"/>
    <s v="Sweden"/>
    <s v="AH"/>
    <s v="Dead"/>
    <n v="1449"/>
    <n v="23"/>
    <n v="35"/>
  </r>
  <r>
    <s v="SVS-6075721"/>
    <n v="11"/>
    <n v="6"/>
    <n v="1978"/>
    <d v="1916-10-29T00:00:00"/>
    <n v="59.07"/>
    <n v="15.55"/>
    <x v="9"/>
    <n v="30"/>
    <n v="6"/>
    <n v="1983"/>
    <d v="1935-11-04T00:00:00"/>
    <n v="59.07"/>
    <n v="15.55"/>
    <s v="Sweden"/>
    <s v="UU"/>
    <s v="Dead"/>
    <n v="1845"/>
    <n v="0"/>
    <n v="0"/>
  </r>
  <r>
    <s v="BLB-2T81290"/>
    <n v="13"/>
    <n v="5"/>
    <n v="1979"/>
    <d v="1918-09-30T00:00:00"/>
    <n v="51.1"/>
    <n v="4.5999999999999996"/>
    <x v="10"/>
    <n v="15"/>
    <n v="3"/>
    <n v="1982"/>
    <d v="1920-08-02T00:00:00"/>
    <n v="51.1"/>
    <n v="4.5999999999999996"/>
    <s v="Belgium"/>
    <s v="DH"/>
    <s v="Dead"/>
    <n v="1037"/>
    <n v="0"/>
    <n v="0"/>
  </r>
  <r>
    <s v="CZP-E241494"/>
    <n v="20"/>
    <n v="5"/>
    <n v="1979"/>
    <d v="1925-09-30T00:00:00"/>
    <n v="49.15"/>
    <n v="14.3"/>
    <x v="12"/>
    <n v="27"/>
    <n v="11"/>
    <n v="1979"/>
    <d v="1933-04-01T00:00:00"/>
    <n v="49.37"/>
    <n v="14.63"/>
    <s v="Czech Republic"/>
    <s v="DH"/>
    <s v="Dead"/>
    <n v="191"/>
    <n v="35"/>
    <n v="46"/>
  </r>
  <r>
    <s v="CZP-E244413"/>
    <n v="26"/>
    <n v="5"/>
    <n v="1979"/>
    <d v="1931-09-30T00:00:00"/>
    <n v="49.93"/>
    <n v="16.23"/>
    <x v="12"/>
    <n v="10"/>
    <n v="8"/>
    <n v="1979"/>
    <d v="1915-12-31T00:00:00"/>
    <n v="49.93"/>
    <n v="16.23"/>
    <s v="Czech Republic"/>
    <s v="DH"/>
    <s v="Dead"/>
    <n v="76"/>
    <n v="0"/>
    <n v="0"/>
  </r>
  <r>
    <s v="CZP-E244420"/>
    <n v="26"/>
    <n v="5"/>
    <n v="1979"/>
    <d v="1931-09-30T00:00:00"/>
    <n v="49.93"/>
    <n v="16.23"/>
    <x v="12"/>
    <n v="21"/>
    <n v="9"/>
    <n v="1979"/>
    <d v="1927-01-31T00:00:00"/>
    <n v="49.93"/>
    <n v="16.23"/>
    <s v="Czech Republic"/>
    <s v="DH"/>
    <s v="Dead"/>
    <n v="118"/>
    <n v="0"/>
    <n v="0"/>
  </r>
  <r>
    <s v="CZP-E245982"/>
    <n v="3"/>
    <n v="6"/>
    <n v="1979"/>
    <d v="1908-10-30T00:00:00"/>
    <n v="49.03"/>
    <n v="17.170000000000002"/>
    <x v="12"/>
    <n v="15"/>
    <n v="4"/>
    <n v="1980"/>
    <d v="1920-08-31T00:00:00"/>
    <n v="49.05"/>
    <n v="17.12"/>
    <s v="Czech Republic"/>
    <s v="DH"/>
    <s v="Dead"/>
    <n v="317"/>
    <n v="5"/>
    <n v="297"/>
  </r>
  <r>
    <s v="CZP-E87180"/>
    <n v="27"/>
    <n v="5"/>
    <n v="1979"/>
    <d v="1932-09-29T00:00:00"/>
    <n v="50.62"/>
    <n v="15.62"/>
    <x v="12"/>
    <n v="22"/>
    <n v="9"/>
    <n v="1979"/>
    <d v="1928-01-31T00:00:00"/>
    <n v="50.57"/>
    <n v="15.62"/>
    <s v="Czech Republic"/>
    <s v="UU"/>
    <s v="Dead"/>
    <n v="118"/>
    <n v="6"/>
    <n v="181"/>
  </r>
  <r>
    <s v="DEH-5051103"/>
    <n v="12"/>
    <n v="5"/>
    <n v="1979"/>
    <d v="1917-09-30T00:00:00"/>
    <n v="51.98"/>
    <n v="12.08"/>
    <x v="5"/>
    <n v="5"/>
    <n v="3"/>
    <n v="1982"/>
    <d v="1910-08-03T00:00:00"/>
    <n v="51.98"/>
    <n v="12"/>
    <s v="Germany"/>
    <s v="AH"/>
    <s v="Dead"/>
    <n v="1028"/>
    <n v="6"/>
    <n v="270"/>
  </r>
  <r>
    <s v="DEH-5053051"/>
    <n v="15"/>
    <n v="7"/>
    <n v="1979"/>
    <d v="1920-11-29T00:00:00"/>
    <n v="50.85"/>
    <n v="10.57"/>
    <x v="5"/>
    <n v="19"/>
    <n v="8"/>
    <n v="1979"/>
    <d v="1924-12-30T00:00:00"/>
    <n v="50.85"/>
    <n v="10.57"/>
    <s v="Germany"/>
    <s v="PD"/>
    <s v="Dead"/>
    <n v="35"/>
    <n v="0"/>
    <n v="0"/>
  </r>
  <r>
    <s v="DEH-5054928"/>
    <n v="15"/>
    <n v="6"/>
    <n v="1979"/>
    <d v="1920-10-30T00:00:00"/>
    <n v="50.35"/>
    <n v="11.13"/>
    <x v="5"/>
    <n v="11"/>
    <n v="1"/>
    <n v="1981"/>
    <d v="1916-06-03T00:00:00"/>
    <n v="50.35"/>
    <n v="11.18"/>
    <s v="Germany"/>
    <s v="UU"/>
    <s v="Dead"/>
    <n v="576"/>
    <n v="4"/>
    <n v="91"/>
  </r>
  <r>
    <s v="ETM-U200838"/>
    <n v="27"/>
    <n v="5"/>
    <n v="1979"/>
    <d v="1932-09-29T00:00:00"/>
    <n v="58.6"/>
    <n v="24.3"/>
    <x v="18"/>
    <n v="19"/>
    <n v="11"/>
    <n v="1979"/>
    <d v="1925-04-01T00:00:00"/>
    <n v="58.58"/>
    <n v="24.4"/>
    <s v="Estonia"/>
    <s v="UU"/>
    <s v="Dead"/>
    <n v="176"/>
    <n v="7"/>
    <n v="108"/>
  </r>
  <r>
    <s v="GBT-EB06154"/>
    <n v="23"/>
    <n v="5"/>
    <n v="1979"/>
    <d v="1928-09-29T00:00:00"/>
    <n v="53.53"/>
    <n v="-1.1200000000000001"/>
    <x v="4"/>
    <n v="20"/>
    <n v="7"/>
    <n v="1979"/>
    <d v="1925-11-30T00:00:00"/>
    <n v="53.53"/>
    <n v="-1.1200000000000001"/>
    <s v="UK"/>
    <s v="UU"/>
    <s v="Dead"/>
    <n v="58"/>
    <n v="0"/>
    <n v="0"/>
  </r>
  <r>
    <s v="GBT-EB50549"/>
    <n v="11"/>
    <n v="5"/>
    <n v="1979"/>
    <d v="1916-09-29T00:00:00"/>
    <n v="50.98"/>
    <n v="-3.22"/>
    <x v="4"/>
    <n v="28"/>
    <n v="6"/>
    <n v="1979"/>
    <d v="1933-10-31T00:00:00"/>
    <n v="50.98"/>
    <n v="-3.23"/>
    <s v="UK"/>
    <s v="UU"/>
    <s v="Dead"/>
    <n v="48"/>
    <n v="2"/>
    <n v="270"/>
  </r>
  <r>
    <s v="GBT-EB96483"/>
    <n v="8"/>
    <n v="5"/>
    <n v="1979"/>
    <d v="1913-09-30T00:00:00"/>
    <n v="50.88"/>
    <n v="-1.32"/>
    <x v="4"/>
    <n v="11"/>
    <n v="1"/>
    <n v="1980"/>
    <d v="1916-06-02T00:00:00"/>
    <n v="50.95"/>
    <n v="-1.27"/>
    <s v="UK"/>
    <s v="DH"/>
    <s v="Dead"/>
    <n v="248"/>
    <n v="9"/>
    <n v="26"/>
  </r>
  <r>
    <s v="GBT-EF36306"/>
    <n v="10"/>
    <n v="6"/>
    <n v="1979"/>
    <d v="1915-10-31T00:00:00"/>
    <n v="53.27"/>
    <n v="-1.57"/>
    <x v="4"/>
    <n v="2"/>
    <n v="4"/>
    <n v="1980"/>
    <d v="1907-09-01T00:00:00"/>
    <n v="53.4"/>
    <n v="-1.73"/>
    <s v="UK"/>
    <s v="UU"/>
    <s v="Dead"/>
    <n v="297"/>
    <n v="19"/>
    <n v="324"/>
  </r>
  <r>
    <s v="GBT-EF56091"/>
    <n v="3"/>
    <n v="6"/>
    <n v="1979"/>
    <d v="1908-10-30T00:00:00"/>
    <n v="50.83"/>
    <n v="-1.03"/>
    <x v="4"/>
    <n v="27"/>
    <n v="1"/>
    <n v="1982"/>
    <d v="1932-06-04T00:00:00"/>
    <n v="50.83"/>
    <n v="-1.03"/>
    <s v="UK"/>
    <s v="UU"/>
    <s v="Dead"/>
    <n v="969"/>
    <n v="0"/>
    <n v="0"/>
  </r>
  <r>
    <s v="GBT-EF98965"/>
    <n v="12"/>
    <n v="6"/>
    <n v="1979"/>
    <d v="1917-10-31T00:00:00"/>
    <n v="53.38"/>
    <n v="-1.53"/>
    <x v="4"/>
    <n v="25"/>
    <n v="4"/>
    <n v="1980"/>
    <d v="1930-09-01T00:00:00"/>
    <n v="53.38"/>
    <n v="-1.53"/>
    <s v="UK"/>
    <s v="UU"/>
    <s v="Dead"/>
    <n v="318"/>
    <n v="0"/>
    <n v="0"/>
  </r>
  <r>
    <s v="GBT-EH14269"/>
    <n v="20"/>
    <n v="5"/>
    <n v="1979"/>
    <d v="1925-09-30T00:00:00"/>
    <n v="53.28"/>
    <n v="6.2"/>
    <x v="6"/>
    <n v="13"/>
    <n v="4"/>
    <n v="1980"/>
    <d v="1918-09-01T00:00:00"/>
    <n v="53.3"/>
    <n v="6.18"/>
    <s v="Eire"/>
    <s v="ND"/>
    <s v="Dead"/>
    <n v="329"/>
    <n v="3"/>
    <n v="31"/>
  </r>
  <r>
    <s v="GBT-EH18136"/>
    <n v="8"/>
    <n v="5"/>
    <n v="1979"/>
    <d v="1913-09-30T00:00:00"/>
    <n v="53.42"/>
    <n v="-2.27"/>
    <x v="4"/>
    <n v="28"/>
    <n v="4"/>
    <n v="1984"/>
    <d v="1933-09-05T00:00:00"/>
    <n v="53.42"/>
    <n v="-2.27"/>
    <s v="UK"/>
    <s v="PD"/>
    <s v="Dead"/>
    <n v="1817"/>
    <n v="0"/>
    <n v="0"/>
  </r>
  <r>
    <s v="GBT-EH18142"/>
    <n v="9"/>
    <n v="5"/>
    <n v="1979"/>
    <d v="1914-09-30T00:00:00"/>
    <n v="53.45"/>
    <n v="-2.23"/>
    <x v="4"/>
    <n v="1"/>
    <n v="5"/>
    <n v="1984"/>
    <d v="1906-10-05T00:00:00"/>
    <n v="53.45"/>
    <n v="-2.23"/>
    <s v="UK"/>
    <s v="AH"/>
    <s v="Dead"/>
    <n v="1819"/>
    <n v="0"/>
    <n v="0"/>
  </r>
  <r>
    <s v="GBT-EH18150"/>
    <n v="15"/>
    <n v="5"/>
    <n v="1979"/>
    <d v="1920-09-29T00:00:00"/>
    <n v="53.43"/>
    <n v="-2.2000000000000002"/>
    <x v="4"/>
    <n v="5"/>
    <n v="6"/>
    <n v="1979"/>
    <d v="1910-10-31T00:00:00"/>
    <n v="53.45"/>
    <n v="-2.2200000000000002"/>
    <s v="UK"/>
    <s v="UU"/>
    <s v="Dead"/>
    <n v="21"/>
    <n v="3"/>
    <n v="330"/>
  </r>
  <r>
    <s v="GBT-EH18156"/>
    <n v="15"/>
    <n v="5"/>
    <n v="1979"/>
    <d v="1920-09-29T00:00:00"/>
    <n v="53.45"/>
    <n v="-2.2000000000000002"/>
    <x v="4"/>
    <n v="30"/>
    <n v="5"/>
    <n v="1979"/>
    <d v="1935-09-30T00:00:00"/>
    <n v="53.45"/>
    <n v="-2.2000000000000002"/>
    <s v="UK"/>
    <s v="ND"/>
    <s v="Alive"/>
    <n v="15"/>
    <n v="0"/>
    <n v="0"/>
  </r>
  <r>
    <s v="GBT-EH18161"/>
    <n v="21"/>
    <n v="5"/>
    <n v="1979"/>
    <d v="1926-09-30T00:00:00"/>
    <n v="53.4"/>
    <n v="-2.25"/>
    <x v="4"/>
    <n v="22"/>
    <n v="6"/>
    <n v="1987"/>
    <d v="1927-11-08T00:00:00"/>
    <n v="53.42"/>
    <n v="-2.17"/>
    <s v="UK"/>
    <s v="UU"/>
    <s v="Dead"/>
    <n v="2954"/>
    <n v="6"/>
    <n v="72"/>
  </r>
  <r>
    <s v="GBT-EH18174"/>
    <n v="22"/>
    <n v="5"/>
    <n v="1979"/>
    <d v="1927-09-30T00:00:00"/>
    <n v="53.4"/>
    <n v="-2.23"/>
    <x v="4"/>
    <n v="6"/>
    <n v="8"/>
    <n v="1979"/>
    <d v="1911-12-31T00:00:00"/>
    <n v="53.4"/>
    <n v="-2.23"/>
    <s v="UK"/>
    <s v="UU"/>
    <s v="Dead"/>
    <n v="76"/>
    <n v="0"/>
    <n v="0"/>
  </r>
  <r>
    <s v="GBT-EH18189"/>
    <n v="24"/>
    <n v="5"/>
    <n v="1979"/>
    <d v="1929-09-30T00:00:00"/>
    <n v="53.4"/>
    <n v="-2.23"/>
    <x v="4"/>
    <n v="13"/>
    <n v="8"/>
    <n v="1982"/>
    <d v="1919-01-03T00:00:00"/>
    <n v="53.4"/>
    <n v="-2.23"/>
    <s v="UK"/>
    <s v="UU"/>
    <s v="Dead"/>
    <n v="1177"/>
    <n v="0"/>
    <n v="0"/>
  </r>
  <r>
    <s v="GBT-EH18200"/>
    <n v="30"/>
    <n v="5"/>
    <n v="1979"/>
    <d v="1935-09-30T00:00:00"/>
    <n v="53.43"/>
    <n v="-2.1800000000000002"/>
    <x v="4"/>
    <n v="24"/>
    <n v="5"/>
    <n v="1990"/>
    <d v="1929-10-11T00:00:00"/>
    <n v="53.43"/>
    <n v="-2.1800000000000002"/>
    <s v="UK"/>
    <s v="PD"/>
    <s v="Dead"/>
    <n v="4012"/>
    <n v="0"/>
    <n v="0"/>
  </r>
  <r>
    <s v="GBT-EH18204"/>
    <n v="1"/>
    <n v="6"/>
    <n v="1979"/>
    <d v="1906-10-31T00:00:00"/>
    <n v="53.4"/>
    <n v="-2.25"/>
    <x v="4"/>
    <n v="8"/>
    <n v="5"/>
    <n v="1980"/>
    <d v="1913-10-01T00:00:00"/>
    <n v="53.4"/>
    <n v="-2.25"/>
    <s v="UK"/>
    <s v="UU"/>
    <s v="Dead"/>
    <n v="342"/>
    <n v="0"/>
    <n v="0"/>
  </r>
  <r>
    <s v="GBT-EH18213"/>
    <n v="8"/>
    <n v="6"/>
    <n v="1979"/>
    <d v="1913-10-31T00:00:00"/>
    <n v="53.45"/>
    <n v="-2.2200000000000002"/>
    <x v="4"/>
    <n v="7"/>
    <n v="1"/>
    <n v="1980"/>
    <d v="1912-06-02T00:00:00"/>
    <n v="53.45"/>
    <n v="-2.2200000000000002"/>
    <s v="UK"/>
    <s v="UU"/>
    <s v="Dead"/>
    <n v="213"/>
    <n v="0"/>
    <n v="0"/>
  </r>
  <r>
    <s v="GBT-EH30836"/>
    <n v="27"/>
    <n v="5"/>
    <n v="1979"/>
    <d v="1932-09-29T00:00:00"/>
    <n v="51.27"/>
    <n v="1.38"/>
    <x v="4"/>
    <n v="2"/>
    <n v="3"/>
    <n v="1983"/>
    <d v="1907-08-04T00:00:00"/>
    <n v="51.23"/>
    <n v="1.4"/>
    <s v="UK"/>
    <s v="UU"/>
    <s v="Dead"/>
    <n v="1375"/>
    <n v="4"/>
    <n v="163"/>
  </r>
  <r>
    <s v="GBT-EH36414"/>
    <n v="30"/>
    <n v="5"/>
    <n v="1979"/>
    <d v="1935-09-30T00:00:00"/>
    <n v="50.47"/>
    <n v="-4.38"/>
    <x v="4"/>
    <n v="15"/>
    <n v="3"/>
    <n v="1980"/>
    <d v="1920-07-31T00:00:00"/>
    <n v="50.47"/>
    <n v="-4.37"/>
    <s v="UK"/>
    <s v="DH"/>
    <s v="Dead"/>
    <n v="290"/>
    <n v="2"/>
    <n v="91"/>
  </r>
  <r>
    <s v="GBT-EH39958"/>
    <n v="21"/>
    <n v="5"/>
    <n v="1979"/>
    <d v="1926-09-30T00:00:00"/>
    <n v="53.38"/>
    <n v="-1.53"/>
    <x v="4"/>
    <n v="14"/>
    <n v="7"/>
    <n v="1979"/>
    <d v="1919-11-30T00:00:00"/>
    <n v="53.38"/>
    <n v="-1.53"/>
    <s v="UK"/>
    <s v="UU"/>
    <s v="Dead"/>
    <n v="54"/>
    <n v="0"/>
    <n v="0"/>
  </r>
  <r>
    <s v="GBT-EH39970"/>
    <n v="29"/>
    <n v="5"/>
    <n v="1979"/>
    <d v="1934-09-30T00:00:00"/>
    <n v="53.38"/>
    <n v="-1.53"/>
    <x v="4"/>
    <n v="18"/>
    <n v="8"/>
    <n v="1981"/>
    <d v="1924-01-02T00:00:00"/>
    <n v="53.42"/>
    <n v="-1.58"/>
    <s v="UK"/>
    <s v="PD"/>
    <s v="Dead"/>
    <n v="812"/>
    <n v="5"/>
    <n v="319"/>
  </r>
  <r>
    <s v="GBT-EH49766"/>
    <n v="10"/>
    <n v="6"/>
    <n v="1979"/>
    <d v="1915-10-31T00:00:00"/>
    <n v="53.48"/>
    <n v="-1.87"/>
    <x v="4"/>
    <n v="8"/>
    <n v="9"/>
    <n v="1979"/>
    <d v="1914-01-31T00:00:00"/>
    <n v="53.48"/>
    <n v="-1.87"/>
    <s v="UK"/>
    <s v="DH"/>
    <s v="Dead"/>
    <n v="90"/>
    <n v="0"/>
    <n v="0"/>
  </r>
  <r>
    <s v="GBT-EH51680"/>
    <n v="25"/>
    <n v="5"/>
    <n v="1979"/>
    <d v="1930-09-30T00:00:00"/>
    <n v="54.55"/>
    <n v="-5.97"/>
    <x v="4"/>
    <n v="12"/>
    <n v="7"/>
    <n v="1979"/>
    <d v="1917-11-30T00:00:00"/>
    <n v="54.55"/>
    <n v="-5.97"/>
    <s v="UK"/>
    <s v="UU"/>
    <s v="Dead"/>
    <n v="48"/>
    <n v="0"/>
    <n v="0"/>
  </r>
  <r>
    <s v="GBT-EH68613"/>
    <n v="30"/>
    <n v="5"/>
    <n v="1979"/>
    <d v="1935-09-30T00:00:00"/>
    <n v="53.38"/>
    <n v="-1.53"/>
    <x v="4"/>
    <n v="17"/>
    <n v="7"/>
    <n v="1979"/>
    <d v="1922-11-30T00:00:00"/>
    <n v="53.38"/>
    <n v="-1.53"/>
    <s v="UK"/>
    <s v="AH"/>
    <s v="Dead"/>
    <n v="48"/>
    <n v="0"/>
    <n v="0"/>
  </r>
  <r>
    <s v="GBT-EH76021"/>
    <n v="11"/>
    <n v="5"/>
    <n v="1979"/>
    <d v="1916-09-29T00:00:00"/>
    <n v="50.98"/>
    <n v="-3.22"/>
    <x v="4"/>
    <n v="28"/>
    <n v="6"/>
    <n v="1979"/>
    <d v="1933-10-31T00:00:00"/>
    <n v="50.98"/>
    <n v="-3.23"/>
    <s v="UK"/>
    <s v="UU"/>
    <s v="Dead"/>
    <n v="48"/>
    <n v="2"/>
    <n v="270"/>
  </r>
  <r>
    <s v="GBT-EH76025"/>
    <n v="25"/>
    <n v="5"/>
    <n v="1979"/>
    <d v="1930-09-30T00:00:00"/>
    <n v="50.98"/>
    <n v="-3.22"/>
    <x v="4"/>
    <n v="17"/>
    <n v="12"/>
    <n v="1979"/>
    <d v="1923-05-02T00:00:00"/>
    <n v="50.98"/>
    <n v="-3.2"/>
    <s v="UK"/>
    <s v="AH"/>
    <s v="Dead"/>
    <n v="206"/>
    <n v="2"/>
    <n v="91"/>
  </r>
  <r>
    <s v="GBT-EH76026"/>
    <n v="25"/>
    <n v="5"/>
    <n v="1979"/>
    <d v="1930-09-30T00:00:00"/>
    <n v="50.98"/>
    <n v="-3.22"/>
    <x v="4"/>
    <n v="21"/>
    <n v="6"/>
    <n v="1983"/>
    <d v="1926-11-04T00:00:00"/>
    <n v="50.98"/>
    <n v="-3.2"/>
    <s v="UK"/>
    <s v="ND"/>
    <s v="Dead"/>
    <n v="1488"/>
    <n v="2"/>
    <n v="91"/>
  </r>
  <r>
    <s v="GBT-EJ07112"/>
    <n v="11"/>
    <n v="6"/>
    <n v="1979"/>
    <d v="1916-10-30T00:00:00"/>
    <n v="50.87"/>
    <n v="-0.05"/>
    <x v="4"/>
    <n v="15"/>
    <n v="7"/>
    <n v="1979"/>
    <d v="1920-11-29T00:00:00"/>
    <n v="50.87"/>
    <n v="-0.05"/>
    <s v="UK"/>
    <s v="UU"/>
    <s v="Dead"/>
    <n v="34"/>
    <n v="0"/>
    <n v="0"/>
  </r>
  <r>
    <s v="GBT-EJ25756"/>
    <n v="19"/>
    <n v="5"/>
    <n v="1979"/>
    <d v="1924-09-29T00:00:00"/>
    <n v="50.97"/>
    <n v="-1.33"/>
    <x v="4"/>
    <n v="17"/>
    <n v="4"/>
    <n v="1982"/>
    <d v="1922-09-03T00:00:00"/>
    <n v="50.97"/>
    <n v="-1.3"/>
    <s v="UK"/>
    <s v="AH"/>
    <s v="Dead"/>
    <n v="1064"/>
    <n v="3"/>
    <n v="91"/>
  </r>
  <r>
    <s v="GBT-EJ25764"/>
    <n v="19"/>
    <n v="5"/>
    <n v="1979"/>
    <d v="1924-09-29T00:00:00"/>
    <n v="50.88"/>
    <n v="-1.32"/>
    <x v="4"/>
    <n v="3"/>
    <n v="8"/>
    <n v="1979"/>
    <d v="1908-12-30T00:00:00"/>
    <n v="50.9"/>
    <n v="-1.33"/>
    <s v="UK"/>
    <s v="PD"/>
    <s v="Dead"/>
    <n v="76"/>
    <n v="3"/>
    <n v="328"/>
  </r>
  <r>
    <s v="GBT-EJ25774"/>
    <n v="21"/>
    <n v="5"/>
    <n v="1979"/>
    <d v="1926-09-30T00:00:00"/>
    <n v="50.85"/>
    <n v="-1.3"/>
    <x v="4"/>
    <n v="10"/>
    <n v="2"/>
    <n v="1983"/>
    <d v="1915-07-07T00:00:00"/>
    <n v="50.95"/>
    <n v="-1.18"/>
    <s v="UK"/>
    <s v="UU"/>
    <s v="Dead"/>
    <n v="1361"/>
    <n v="14"/>
    <n v="37"/>
  </r>
  <r>
    <s v="GBT-EJ25781"/>
    <n v="1"/>
    <n v="6"/>
    <n v="1979"/>
    <d v="1906-10-31T00:00:00"/>
    <n v="50.88"/>
    <n v="-1.32"/>
    <x v="4"/>
    <n v="3"/>
    <n v="10"/>
    <n v="1979"/>
    <d v="1909-03-01T00:00:00"/>
    <n v="50.87"/>
    <n v="-1.28"/>
    <s v="UK"/>
    <s v="AH"/>
    <s v="Alive"/>
    <n v="124"/>
    <n v="3"/>
    <n v="129"/>
  </r>
  <r>
    <s v="LIK-156746"/>
    <n v="25"/>
    <n v="6"/>
    <n v="1979"/>
    <d v="1930-10-31T00:00:00"/>
    <n v="55.88"/>
    <n v="25.75"/>
    <x v="22"/>
    <n v="10"/>
    <n v="10"/>
    <n v="1980"/>
    <d v="1916-03-02T00:00:00"/>
    <n v="55.9"/>
    <n v="27.18"/>
    <s v="Latvia"/>
    <s v="DH"/>
    <s v="Dead"/>
    <n v="473"/>
    <n v="90"/>
    <n v="89"/>
  </r>
  <r>
    <s v="NLA-3252297"/>
    <n v="12"/>
    <n v="5"/>
    <n v="1979"/>
    <d v="1917-09-30T00:00:00"/>
    <n v="51.97"/>
    <n v="4.32"/>
    <x v="16"/>
    <n v="25"/>
    <n v="6"/>
    <n v="1979"/>
    <d v="1930-10-31T00:00:00"/>
    <n v="51.98"/>
    <n v="4.32"/>
    <s v="Netherlands"/>
    <s v="AH"/>
    <s v="Dead"/>
    <n v="44"/>
    <n v="0"/>
    <n v="0"/>
  </r>
  <r>
    <s v="NLA-3252299"/>
    <n v="12"/>
    <n v="5"/>
    <n v="1979"/>
    <d v="1917-09-30T00:00:00"/>
    <n v="51.97"/>
    <n v="4.32"/>
    <x v="16"/>
    <n v="16"/>
    <n v="7"/>
    <n v="1979"/>
    <d v="1921-11-30T00:00:00"/>
    <n v="51.98"/>
    <n v="4.32"/>
    <s v="Netherlands"/>
    <s v="ND"/>
    <s v="Dead"/>
    <n v="65"/>
    <n v="0"/>
    <n v="0"/>
  </r>
  <r>
    <s v="NLA-3275428"/>
    <n v="20"/>
    <n v="5"/>
    <n v="1979"/>
    <d v="1925-09-30T00:00:00"/>
    <n v="52.35"/>
    <n v="4.5199999999999996"/>
    <x v="16"/>
    <n v="25"/>
    <n v="4"/>
    <n v="1983"/>
    <d v="1930-09-04T00:00:00"/>
    <n v="52.35"/>
    <n v="4.53"/>
    <s v="Netherlands"/>
    <s v="UU"/>
    <s v="Dead"/>
    <n v="1436"/>
    <n v="0"/>
    <n v="0"/>
  </r>
  <r>
    <s v="NLA-3275432"/>
    <n v="20"/>
    <n v="5"/>
    <n v="1979"/>
    <d v="1925-09-30T00:00:00"/>
    <n v="52.35"/>
    <n v="4.5199999999999996"/>
    <x v="16"/>
    <n v="4"/>
    <n v="5"/>
    <n v="1980"/>
    <d v="1909-10-01T00:00:00"/>
    <n v="52.35"/>
    <n v="4.53"/>
    <s v="Netherlands"/>
    <s v="UU"/>
    <s v="Dead"/>
    <n v="350"/>
    <n v="0"/>
    <n v="0"/>
  </r>
  <r>
    <s v="NLA-3275438"/>
    <n v="24"/>
    <n v="5"/>
    <n v="1979"/>
    <d v="1929-09-30T00:00:00"/>
    <n v="52.75"/>
    <n v="4.68"/>
    <x v="16"/>
    <n v="1"/>
    <n v="2"/>
    <n v="1981"/>
    <d v="1906-07-05T00:00:00"/>
    <n v="52.83"/>
    <n v="4.78"/>
    <s v="Netherlands"/>
    <s v="UU"/>
    <s v="Dead"/>
    <n v="619"/>
    <n v="12"/>
    <n v="36"/>
  </r>
  <r>
    <s v="NLA-3275440"/>
    <n v="24"/>
    <n v="5"/>
    <n v="1979"/>
    <d v="1929-09-30T00:00:00"/>
    <n v="52.75"/>
    <n v="4.68"/>
    <x v="16"/>
    <n v="15"/>
    <n v="6"/>
    <n v="1982"/>
    <d v="1920-11-02T00:00:00"/>
    <n v="52.75"/>
    <n v="4.7"/>
    <s v="Netherlands"/>
    <s v="DH"/>
    <s v="Dead"/>
    <n v="1118"/>
    <n v="2"/>
    <n v="91"/>
  </r>
  <r>
    <s v="NLA-3275447"/>
    <n v="24"/>
    <n v="5"/>
    <n v="1979"/>
    <d v="1929-09-30T00:00:00"/>
    <n v="52.77"/>
    <n v="4.67"/>
    <x v="16"/>
    <n v="25"/>
    <n v="2"/>
    <n v="1992"/>
    <d v="1930-07-16T00:00:00"/>
    <n v="52.77"/>
    <n v="4.67"/>
    <s v="Netherlands"/>
    <s v="UU"/>
    <s v="Dead"/>
    <n v="4660"/>
    <n v="0"/>
    <n v="0"/>
  </r>
  <r>
    <s v="NLA-3275455"/>
    <n v="1"/>
    <n v="6"/>
    <n v="1979"/>
    <d v="1906-10-31T00:00:00"/>
    <n v="52.35"/>
    <n v="4.5199999999999996"/>
    <x v="16"/>
    <n v="18"/>
    <n v="8"/>
    <n v="1979"/>
    <d v="1923-12-31T00:00:00"/>
    <n v="52.35"/>
    <n v="4.53"/>
    <s v="Netherlands"/>
    <s v="UU"/>
    <s v="Dead"/>
    <n v="78"/>
    <n v="0"/>
    <n v="0"/>
  </r>
  <r>
    <s v="NLA-3275456"/>
    <n v="1"/>
    <n v="6"/>
    <n v="1979"/>
    <d v="1906-10-31T00:00:00"/>
    <n v="52.35"/>
    <n v="4.5199999999999996"/>
    <x v="16"/>
    <n v="24"/>
    <n v="7"/>
    <n v="1979"/>
    <d v="1929-11-30T00:00:00"/>
    <n v="52.33"/>
    <n v="4.5199999999999996"/>
    <s v="Netherlands"/>
    <s v="UU"/>
    <s v="Dead"/>
    <n v="53"/>
    <n v="3"/>
    <n v="212"/>
  </r>
  <r>
    <s v="NLA-3275481"/>
    <n v="9"/>
    <n v="6"/>
    <n v="1979"/>
    <d v="1914-10-31T00:00:00"/>
    <n v="52.35"/>
    <n v="4.5199999999999996"/>
    <x v="16"/>
    <n v="15"/>
    <n v="10"/>
    <n v="1979"/>
    <d v="1921-03-01T00:00:00"/>
    <n v="52.35"/>
    <n v="4.53"/>
    <s v="Netherlands"/>
    <s v="UU"/>
    <s v="Dead"/>
    <n v="128"/>
    <n v="0"/>
    <n v="0"/>
  </r>
  <r>
    <s v="NLA-3275509"/>
    <n v="20"/>
    <n v="5"/>
    <n v="1979"/>
    <d v="1925-09-30T00:00:00"/>
    <n v="52.35"/>
    <n v="4.5199999999999996"/>
    <x v="16"/>
    <n v="4"/>
    <n v="7"/>
    <n v="1979"/>
    <d v="1909-11-30T00:00:00"/>
    <n v="52.35"/>
    <n v="4.57"/>
    <s v="Netherlands"/>
    <s v="UU"/>
    <s v="Unknown"/>
    <n v="45"/>
    <n v="3"/>
    <n v="91"/>
  </r>
  <r>
    <s v="NLA-3275530"/>
    <n v="30"/>
    <n v="5"/>
    <n v="1979"/>
    <d v="1935-09-30T00:00:00"/>
    <n v="52.35"/>
    <n v="4.5199999999999996"/>
    <x v="16"/>
    <n v="20"/>
    <n v="7"/>
    <n v="1979"/>
    <d v="1925-11-30T00:00:00"/>
    <n v="52.35"/>
    <n v="4.53"/>
    <s v="Netherlands"/>
    <s v="UU"/>
    <s v="Dead"/>
    <n v="51"/>
    <n v="0"/>
    <n v="0"/>
  </r>
  <r>
    <s v="NLA-3275545"/>
    <n v="30"/>
    <n v="5"/>
    <n v="1979"/>
    <d v="1935-09-30T00:00:00"/>
    <n v="52.35"/>
    <n v="4.5199999999999996"/>
    <x v="16"/>
    <n v="15"/>
    <n v="2"/>
    <n v="1984"/>
    <d v="1920-07-07T00:00:00"/>
    <n v="52.27"/>
    <n v="4.55"/>
    <s v="Netherlands"/>
    <s v="DH"/>
    <s v="Dead"/>
    <n v="1722"/>
    <n v="10"/>
    <n v="174"/>
  </r>
  <r>
    <s v="NLA-3285111"/>
    <n v="9"/>
    <n v="5"/>
    <n v="1979"/>
    <d v="1914-09-30T00:00:00"/>
    <n v="51.95"/>
    <n v="5.55"/>
    <x v="16"/>
    <n v="3"/>
    <n v="6"/>
    <n v="1980"/>
    <d v="1908-10-31T00:00:00"/>
    <n v="51.93"/>
    <n v="5.57"/>
    <s v="Netherlands"/>
    <s v="UU"/>
    <s v="Dead"/>
    <n v="391"/>
    <n v="3"/>
    <n v="149"/>
  </r>
  <r>
    <s v="NLA-3285112"/>
    <n v="9"/>
    <n v="5"/>
    <n v="1979"/>
    <d v="1914-09-30T00:00:00"/>
    <n v="51.95"/>
    <n v="5.55"/>
    <x v="16"/>
    <n v="24"/>
    <n v="6"/>
    <n v="1979"/>
    <d v="1929-10-31T00:00:00"/>
    <n v="51.95"/>
    <n v="5.52"/>
    <s v="Netherlands"/>
    <s v="UU"/>
    <s v="Dead"/>
    <n v="46"/>
    <n v="3"/>
    <n v="270"/>
  </r>
  <r>
    <s v="NLA-3285115"/>
    <n v="9"/>
    <n v="5"/>
    <n v="1979"/>
    <d v="1914-09-30T00:00:00"/>
    <n v="51.95"/>
    <n v="5.55"/>
    <x v="16"/>
    <n v="1"/>
    <n v="7"/>
    <n v="1979"/>
    <d v="1906-11-30T00:00:00"/>
    <n v="51.92"/>
    <n v="5.55"/>
    <s v="Netherlands"/>
    <s v="AH"/>
    <s v="Dead"/>
    <n v="53"/>
    <n v="2"/>
    <n v="181"/>
  </r>
  <r>
    <s v="NLA-3285117"/>
    <n v="15"/>
    <n v="5"/>
    <n v="1979"/>
    <d v="1920-09-29T00:00:00"/>
    <n v="51.93"/>
    <n v="5.55"/>
    <x v="16"/>
    <n v="11"/>
    <n v="2"/>
    <n v="1980"/>
    <d v="1916-07-03T00:00:00"/>
    <n v="51.92"/>
    <n v="5.55"/>
    <s v="Netherlands"/>
    <s v="DH"/>
    <s v="Dead"/>
    <n v="272"/>
    <n v="0"/>
    <n v="0"/>
  </r>
  <r>
    <s v="NLA-3285123"/>
    <n v="15"/>
    <n v="5"/>
    <n v="1979"/>
    <d v="1920-09-29T00:00:00"/>
    <n v="51.93"/>
    <n v="5.57"/>
    <x v="16"/>
    <n v="26"/>
    <n v="2"/>
    <n v="1980"/>
    <d v="1931-07-04T00:00:00"/>
    <n v="51.92"/>
    <n v="5.55"/>
    <s v="Netherlands"/>
    <s v="DH"/>
    <s v="Dead"/>
    <n v="287"/>
    <n v="2"/>
    <n v="270"/>
  </r>
  <r>
    <s v="NLA-3285125"/>
    <n v="15"/>
    <n v="5"/>
    <n v="1979"/>
    <d v="1920-09-29T00:00:00"/>
    <n v="51.93"/>
    <n v="5.57"/>
    <x v="16"/>
    <n v="23"/>
    <n v="2"/>
    <n v="1980"/>
    <d v="1928-07-03T00:00:00"/>
    <n v="51.92"/>
    <n v="5.55"/>
    <s v="Netherlands"/>
    <s v="DH"/>
    <s v="Dead"/>
    <n v="284"/>
    <n v="2"/>
    <n v="270"/>
  </r>
  <r>
    <s v="NLA-3285127"/>
    <n v="15"/>
    <n v="5"/>
    <n v="1979"/>
    <d v="1920-09-29T00:00:00"/>
    <n v="51.93"/>
    <n v="5.57"/>
    <x v="16"/>
    <n v="1"/>
    <n v="7"/>
    <n v="1979"/>
    <d v="1906-11-30T00:00:00"/>
    <n v="51.92"/>
    <n v="5.55"/>
    <s v="Netherlands"/>
    <s v="AH"/>
    <s v="Dead"/>
    <n v="47"/>
    <n v="2"/>
    <n v="270"/>
  </r>
  <r>
    <s v="NLA-3285128"/>
    <n v="15"/>
    <n v="5"/>
    <n v="1979"/>
    <d v="1920-09-29T00:00:00"/>
    <n v="51.93"/>
    <n v="5.57"/>
    <x v="16"/>
    <n v="26"/>
    <n v="2"/>
    <n v="1980"/>
    <d v="1931-07-04T00:00:00"/>
    <n v="51.92"/>
    <n v="5.55"/>
    <s v="Netherlands"/>
    <s v="DH"/>
    <s v="Dead"/>
    <n v="287"/>
    <n v="2"/>
    <n v="270"/>
  </r>
  <r>
    <s v="NLA-3285132"/>
    <n v="15"/>
    <n v="5"/>
    <n v="1979"/>
    <d v="1920-09-29T00:00:00"/>
    <n v="51.93"/>
    <n v="5.55"/>
    <x v="16"/>
    <n v="21"/>
    <n v="4"/>
    <n v="1981"/>
    <d v="1926-09-02T00:00:00"/>
    <n v="51.95"/>
    <n v="5.55"/>
    <s v="Netherlands"/>
    <s v="DH"/>
    <s v="Dead"/>
    <n v="707"/>
    <n v="0"/>
    <n v="0"/>
  </r>
  <r>
    <s v="NLA-3285139"/>
    <n v="15"/>
    <n v="5"/>
    <n v="1979"/>
    <d v="1920-09-29T00:00:00"/>
    <n v="51.93"/>
    <n v="5.55"/>
    <x v="16"/>
    <n v="1"/>
    <n v="9"/>
    <n v="1979"/>
    <d v="1907-01-31T00:00:00"/>
    <n v="51.95"/>
    <n v="5.55"/>
    <s v="Netherlands"/>
    <s v="UU"/>
    <s v="Dead"/>
    <n v="109"/>
    <n v="0"/>
    <n v="0"/>
  </r>
  <r>
    <s v="NLA-3285146"/>
    <n v="16"/>
    <n v="5"/>
    <n v="1979"/>
    <d v="1921-09-30T00:00:00"/>
    <n v="51.95"/>
    <n v="6.03"/>
    <x v="16"/>
    <n v="15"/>
    <n v="7"/>
    <n v="1980"/>
    <d v="1920-11-30T00:00:00"/>
    <n v="51.97"/>
    <n v="6.1"/>
    <s v="Netherlands"/>
    <s v="DH"/>
    <s v="Dead"/>
    <n v="426"/>
    <n v="5"/>
    <n v="68"/>
  </r>
  <r>
    <s v="NLA-3285157"/>
    <n v="21"/>
    <n v="5"/>
    <n v="1979"/>
    <d v="1926-09-30T00:00:00"/>
    <n v="51.93"/>
    <n v="5.53"/>
    <x v="16"/>
    <n v="8"/>
    <n v="5"/>
    <n v="1980"/>
    <d v="1913-10-01T00:00:00"/>
    <n v="51.95"/>
    <n v="5.55"/>
    <s v="Netherlands"/>
    <s v="DH"/>
    <s v="Dead"/>
    <n v="353"/>
    <n v="3"/>
    <n v="32"/>
  </r>
  <r>
    <s v="NLA-3285161"/>
    <n v="21"/>
    <n v="5"/>
    <n v="1979"/>
    <d v="1926-09-30T00:00:00"/>
    <n v="51.93"/>
    <n v="5.57"/>
    <x v="16"/>
    <n v="22"/>
    <n v="6"/>
    <n v="1979"/>
    <d v="1927-10-31T00:00:00"/>
    <n v="51.97"/>
    <n v="5.58"/>
    <s v="Netherlands"/>
    <s v="RH"/>
    <s v="Alive"/>
    <n v="32"/>
    <n v="4"/>
    <n v="18"/>
  </r>
  <r>
    <s v="NLA-3285164"/>
    <n v="21"/>
    <n v="5"/>
    <n v="1979"/>
    <d v="1926-09-30T00:00:00"/>
    <n v="51.93"/>
    <n v="5.57"/>
    <x v="16"/>
    <n v="30"/>
    <n v="6"/>
    <n v="1979"/>
    <d v="1935-10-31T00:00:00"/>
    <n v="51.92"/>
    <n v="5.55"/>
    <s v="Netherlands"/>
    <s v="DH"/>
    <s v="Dead"/>
    <n v="40"/>
    <n v="2"/>
    <n v="270"/>
  </r>
  <r>
    <s v="NLA-3285168"/>
    <n v="21"/>
    <n v="5"/>
    <n v="1979"/>
    <d v="1926-09-30T00:00:00"/>
    <n v="51.92"/>
    <n v="5.58"/>
    <x v="16"/>
    <n v="21"/>
    <n v="2"/>
    <n v="1980"/>
    <d v="1926-07-04T00:00:00"/>
    <n v="51.92"/>
    <n v="5.55"/>
    <s v="Netherlands"/>
    <s v="DH"/>
    <s v="Dead"/>
    <n v="276"/>
    <n v="3"/>
    <n v="270"/>
  </r>
  <r>
    <s v="NLA-3285169"/>
    <n v="21"/>
    <n v="5"/>
    <n v="1979"/>
    <d v="1926-09-30T00:00:00"/>
    <n v="51.92"/>
    <n v="5.58"/>
    <x v="16"/>
    <n v="21"/>
    <n v="2"/>
    <n v="1980"/>
    <d v="1926-07-04T00:00:00"/>
    <n v="51.92"/>
    <n v="5.55"/>
    <s v="Netherlands"/>
    <s v="DH"/>
    <s v="Dead"/>
    <n v="276"/>
    <n v="3"/>
    <n v="270"/>
  </r>
  <r>
    <s v="NLA-3285174"/>
    <n v="25"/>
    <n v="5"/>
    <n v="1979"/>
    <d v="1930-09-30T00:00:00"/>
    <n v="51.97"/>
    <n v="6.02"/>
    <x v="16"/>
    <n v="7"/>
    <n v="9"/>
    <n v="1979"/>
    <d v="1913-01-30T00:00:00"/>
    <n v="51.97"/>
    <n v="6.02"/>
    <s v="Netherlands"/>
    <s v="UU"/>
    <s v="Dead"/>
    <n v="105"/>
    <n v="0"/>
    <n v="0"/>
  </r>
  <r>
    <s v="NLA-3285191"/>
    <n v="28"/>
    <n v="5"/>
    <n v="1979"/>
    <d v="1933-09-30T00:00:00"/>
    <n v="51.98"/>
    <n v="6.03"/>
    <x v="16"/>
    <n v="20"/>
    <n v="6"/>
    <n v="1979"/>
    <d v="1925-10-31T00:00:00"/>
    <n v="51.97"/>
    <n v="6.05"/>
    <s v="Netherlands"/>
    <s v="DH"/>
    <s v="Dead"/>
    <n v="23"/>
    <n v="2"/>
    <n v="91"/>
  </r>
  <r>
    <s v="NLA-3285193"/>
    <n v="28"/>
    <n v="5"/>
    <n v="1979"/>
    <d v="1933-09-30T00:00:00"/>
    <n v="51.98"/>
    <n v="6.03"/>
    <x v="16"/>
    <n v="27"/>
    <n v="12"/>
    <n v="1979"/>
    <d v="1933-05-01T00:00:00"/>
    <n v="51.98"/>
    <n v="6.02"/>
    <s v="Netherlands"/>
    <s v="UU"/>
    <s v="Alive"/>
    <n v="213"/>
    <n v="2"/>
    <n v="270"/>
  </r>
  <r>
    <s v="NLA-3285195"/>
    <n v="7"/>
    <n v="6"/>
    <n v="1979"/>
    <d v="1912-10-30T00:00:00"/>
    <n v="51.93"/>
    <n v="5.55"/>
    <x v="16"/>
    <n v="11"/>
    <n v="2"/>
    <n v="1980"/>
    <d v="1916-07-03T00:00:00"/>
    <n v="51.92"/>
    <n v="5.55"/>
    <s v="Netherlands"/>
    <s v="DH"/>
    <s v="Dead"/>
    <n v="249"/>
    <n v="0"/>
    <n v="0"/>
  </r>
  <r>
    <s v="NLA-3285196"/>
    <n v="7"/>
    <n v="6"/>
    <n v="1979"/>
    <d v="1912-10-30T00:00:00"/>
    <n v="51.93"/>
    <n v="5.55"/>
    <x v="16"/>
    <n v="13"/>
    <n v="3"/>
    <n v="1980"/>
    <d v="1918-08-01T00:00:00"/>
    <n v="51.92"/>
    <n v="5.55"/>
    <s v="Netherlands"/>
    <s v="DH"/>
    <s v="Dead"/>
    <n v="280"/>
    <n v="0"/>
    <n v="0"/>
  </r>
  <r>
    <s v="NLA-3285252"/>
    <n v="21"/>
    <n v="6"/>
    <n v="1979"/>
    <d v="1926-10-31T00:00:00"/>
    <n v="51.93"/>
    <n v="5.55"/>
    <x v="16"/>
    <n v="20"/>
    <n v="2"/>
    <n v="1980"/>
    <d v="1925-07-03T00:00:00"/>
    <n v="51.95"/>
    <n v="5.55"/>
    <s v="Netherlands"/>
    <s v="DH"/>
    <s v="Dead"/>
    <n v="244"/>
    <n v="0"/>
    <n v="0"/>
  </r>
  <r>
    <s v="NLA-3288458"/>
    <n v="27"/>
    <n v="5"/>
    <n v="1979"/>
    <d v="1932-09-29T00:00:00"/>
    <n v="53.03"/>
    <n v="4.72"/>
    <x v="16"/>
    <n v="8"/>
    <n v="12"/>
    <n v="1980"/>
    <d v="1914-05-03T00:00:00"/>
    <n v="53.17"/>
    <n v="4.88"/>
    <s v="Netherlands"/>
    <s v="DH"/>
    <s v="Dead"/>
    <n v="561"/>
    <n v="18"/>
    <n v="41"/>
  </r>
  <r>
    <s v="NLA-3288463"/>
    <n v="28"/>
    <n v="5"/>
    <n v="1979"/>
    <d v="1933-09-30T00:00:00"/>
    <n v="53.05"/>
    <n v="4.7300000000000004"/>
    <x v="16"/>
    <n v="22"/>
    <n v="5"/>
    <n v="1982"/>
    <d v="1927-10-03T00:00:00"/>
    <n v="53.05"/>
    <n v="4.7300000000000004"/>
    <s v="Netherlands"/>
    <s v="UU"/>
    <s v="Dead"/>
    <n v="1090"/>
    <n v="2"/>
    <n v="181"/>
  </r>
  <r>
    <s v="NLA-3288466"/>
    <n v="30"/>
    <n v="5"/>
    <n v="1979"/>
    <d v="1935-09-30T00:00:00"/>
    <n v="53.03"/>
    <n v="4.72"/>
    <x v="16"/>
    <n v="13"/>
    <n v="5"/>
    <n v="1980"/>
    <d v="1918-10-01T00:00:00"/>
    <n v="53.17"/>
    <n v="4.8499999999999996"/>
    <s v="Netherlands"/>
    <s v="DH"/>
    <s v="Dead"/>
    <n v="349"/>
    <n v="18"/>
    <n v="31"/>
  </r>
  <r>
    <s v="NLA-3289628"/>
    <n v="27"/>
    <n v="5"/>
    <n v="1979"/>
    <d v="1932-09-29T00:00:00"/>
    <n v="52.42"/>
    <n v="5.78"/>
    <x v="16"/>
    <n v="25"/>
    <n v="10"/>
    <n v="1982"/>
    <d v="1931-03-05T00:00:00"/>
    <n v="52.42"/>
    <n v="5.82"/>
    <s v="Netherlands"/>
    <s v="AH"/>
    <s v="Dead"/>
    <n v="1247"/>
    <n v="3"/>
    <n v="91"/>
  </r>
  <r>
    <s v="NOA-506766"/>
    <n v="3"/>
    <n v="6"/>
    <n v="1979"/>
    <d v="1908-10-30T00:00:00"/>
    <n v="60.28"/>
    <n v="11.18"/>
    <x v="7"/>
    <n v="1"/>
    <n v="11"/>
    <n v="1980"/>
    <d v="1907-04-03T00:00:00"/>
    <n v="60.48"/>
    <n v="11.02"/>
    <s v="Norway"/>
    <s v="UU"/>
    <s v="Unknown"/>
    <n v="517"/>
    <n v="25"/>
    <n v="338"/>
  </r>
  <r>
    <s v="NOS-531501"/>
    <n v="6"/>
    <n v="6"/>
    <n v="1979"/>
    <d v="1911-10-31T00:00:00"/>
    <n v="60.2"/>
    <n v="5.45"/>
    <x v="7"/>
    <n v="13"/>
    <n v="10"/>
    <n v="1979"/>
    <d v="1919-03-02T00:00:00"/>
    <n v="60.2"/>
    <n v="5.47"/>
    <s v="Norway"/>
    <s v="UU"/>
    <s v="Unknown"/>
    <n v="129"/>
    <n v="1"/>
    <n v="91"/>
  </r>
  <r>
    <s v="NOS-531509"/>
    <n v="7"/>
    <n v="6"/>
    <n v="1979"/>
    <d v="1912-10-30T00:00:00"/>
    <n v="60.18"/>
    <n v="5.48"/>
    <x v="7"/>
    <n v="28"/>
    <n v="3"/>
    <n v="1980"/>
    <d v="1933-08-01T00:00:00"/>
    <n v="60.18"/>
    <n v="5.45"/>
    <s v="Norway"/>
    <s v="UU"/>
    <s v="Dead"/>
    <n v="295"/>
    <n v="2"/>
    <n v="270"/>
  </r>
  <r>
    <s v="NOS-555440"/>
    <n v="9"/>
    <n v="6"/>
    <n v="1979"/>
    <d v="1914-10-31T00:00:00"/>
    <n v="60.17"/>
    <n v="5.43"/>
    <x v="7"/>
    <n v="7"/>
    <n v="5"/>
    <n v="1983"/>
    <d v="1912-10-03T00:00:00"/>
    <n v="60.15"/>
    <n v="5.45"/>
    <s v="Norway"/>
    <s v="UU"/>
    <s v="Unknown"/>
    <n v="1428"/>
    <n v="3"/>
    <n v="154"/>
  </r>
  <r>
    <s v="PLG-FA27657"/>
    <n v="18"/>
    <n v="5"/>
    <n v="1979"/>
    <d v="1923-09-30T00:00:00"/>
    <n v="50.3"/>
    <n v="19.03"/>
    <x v="11"/>
    <n v="25"/>
    <n v="3"/>
    <n v="1980"/>
    <d v="1930-08-01T00:00:00"/>
    <n v="50.3"/>
    <n v="19.03"/>
    <s v="Poland"/>
    <s v="DH"/>
    <s v="Dead"/>
    <n v="312"/>
    <n v="0"/>
    <n v="0"/>
  </r>
  <r>
    <s v="SFH-C252665"/>
    <n v="27"/>
    <n v="5"/>
    <n v="1979"/>
    <d v="1932-09-29T00:00:00"/>
    <n v="62.6"/>
    <n v="23.68"/>
    <x v="1"/>
    <n v="15"/>
    <n v="4"/>
    <n v="1981"/>
    <d v="1920-09-01T00:00:00"/>
    <n v="62.92"/>
    <n v="23.37"/>
    <s v="Finland"/>
    <s v="DH"/>
    <s v="Dead"/>
    <n v="689"/>
    <n v="39"/>
    <n v="336"/>
  </r>
  <r>
    <s v="SFH-S034196"/>
    <n v="28"/>
    <n v="5"/>
    <n v="1979"/>
    <d v="1933-09-30T00:00:00"/>
    <n v="61.57"/>
    <n v="21.5"/>
    <x v="1"/>
    <n v="15"/>
    <n v="5"/>
    <n v="1980"/>
    <d v="1920-09-30T00:00:00"/>
    <n v="61.78"/>
    <n v="21.82"/>
    <s v="Finland"/>
    <s v="AH"/>
    <s v="Dead"/>
    <n v="353"/>
    <n v="30"/>
    <n v="35"/>
  </r>
  <r>
    <s v="SFH-S036739"/>
    <n v="3"/>
    <n v="6"/>
    <n v="1979"/>
    <d v="1908-10-30T00:00:00"/>
    <n v="61.75"/>
    <n v="24.48"/>
    <x v="1"/>
    <n v="7"/>
    <n v="11"/>
    <n v="1980"/>
    <d v="1913-04-02T00:00:00"/>
    <n v="61.87"/>
    <n v="24.83"/>
    <s v="Finland"/>
    <s v="DH"/>
    <s v="Dead"/>
    <n v="523"/>
    <n v="23"/>
    <n v="55"/>
  </r>
  <r>
    <s v="SFH-S036742"/>
    <n v="3"/>
    <n v="6"/>
    <n v="1979"/>
    <d v="1908-10-30T00:00:00"/>
    <n v="61.62"/>
    <n v="24.53"/>
    <x v="1"/>
    <n v="18"/>
    <n v="8"/>
    <n v="1979"/>
    <d v="1923-12-31T00:00:00"/>
    <n v="61.6"/>
    <n v="24.55"/>
    <s v="Finland"/>
    <s v="DH"/>
    <s v="Dead"/>
    <n v="76"/>
    <n v="3"/>
    <n v="155"/>
  </r>
  <r>
    <s v="SFH-S041575"/>
    <n v="9"/>
    <n v="6"/>
    <n v="1979"/>
    <d v="1914-10-31T00:00:00"/>
    <n v="62.6"/>
    <n v="29.72"/>
    <x v="1"/>
    <n v="17"/>
    <n v="7"/>
    <n v="1979"/>
    <d v="1922-11-30T00:00:00"/>
    <n v="62.6"/>
    <n v="29.75"/>
    <s v="Finland"/>
    <s v="UU"/>
    <s v="Dead"/>
    <n v="38"/>
    <n v="2"/>
    <n v="91"/>
  </r>
  <r>
    <s v="SFH-S044157"/>
    <n v="3"/>
    <n v="6"/>
    <n v="1979"/>
    <d v="1908-10-30T00:00:00"/>
    <n v="63.15"/>
    <n v="23.83"/>
    <x v="1"/>
    <n v="26"/>
    <n v="5"/>
    <n v="1982"/>
    <d v="1931-10-03T00:00:00"/>
    <n v="62.47"/>
    <n v="22.98"/>
    <s v="Finland"/>
    <s v="UU"/>
    <s v="Dead"/>
    <n v="1088"/>
    <n v="88"/>
    <n v="210"/>
  </r>
  <r>
    <s v="SFH-S054692"/>
    <n v="16"/>
    <n v="6"/>
    <n v="1979"/>
    <d v="1921-10-31T00:00:00"/>
    <n v="62.62"/>
    <n v="29.92"/>
    <x v="1"/>
    <n v="15"/>
    <n v="8"/>
    <n v="1982"/>
    <d v="1921-01-02T00:00:00"/>
    <n v="62.65"/>
    <n v="29.95"/>
    <s v="Finland"/>
    <s v="DH"/>
    <s v="Dead"/>
    <n v="1156"/>
    <n v="5"/>
    <n v="25"/>
  </r>
  <r>
    <s v="SFH-S070373"/>
    <n v="14"/>
    <n v="6"/>
    <n v="1979"/>
    <d v="1919-10-31T00:00:00"/>
    <n v="62.5"/>
    <n v="24"/>
    <x v="1"/>
    <n v="20"/>
    <n v="8"/>
    <n v="1979"/>
    <d v="1925-12-31T00:00:00"/>
    <n v="62.47"/>
    <n v="23.98"/>
    <s v="Finland"/>
    <s v="UU"/>
    <s v="Dead"/>
    <n v="67"/>
    <n v="4"/>
    <n v="194"/>
  </r>
  <r>
    <s v="SFH-S070374"/>
    <n v="14"/>
    <n v="6"/>
    <n v="1979"/>
    <d v="1919-10-31T00:00:00"/>
    <n v="62.5"/>
    <n v="24"/>
    <x v="1"/>
    <n v="1"/>
    <n v="9"/>
    <n v="1979"/>
    <d v="1907-01-31T00:00:00"/>
    <n v="62.47"/>
    <n v="23.98"/>
    <s v="Finland"/>
    <s v="UU"/>
    <s v="Dead"/>
    <n v="79"/>
    <n v="4"/>
    <n v="194"/>
  </r>
  <r>
    <s v="SFH-S071853"/>
    <n v="3"/>
    <n v="6"/>
    <n v="1979"/>
    <d v="1908-10-30T00:00:00"/>
    <n v="60.53"/>
    <n v="25"/>
    <x v="1"/>
    <n v="25"/>
    <n v="1"/>
    <n v="1980"/>
    <d v="1930-06-03T00:00:00"/>
    <n v="60.5"/>
    <n v="24.83"/>
    <s v="Finland"/>
    <s v="DH"/>
    <s v="Dead"/>
    <n v="236"/>
    <n v="10"/>
    <n v="248"/>
  </r>
  <r>
    <s v="SFH-S074216"/>
    <n v="3"/>
    <n v="6"/>
    <n v="1979"/>
    <d v="1908-10-30T00:00:00"/>
    <n v="63.57"/>
    <n v="26.6"/>
    <x v="1"/>
    <n v="15"/>
    <n v="7"/>
    <n v="1979"/>
    <d v="1920-11-29T00:00:00"/>
    <n v="63.57"/>
    <n v="26.6"/>
    <s v="Finland"/>
    <s v="AH"/>
    <s v="Alive"/>
    <n v="42"/>
    <n v="0"/>
    <n v="0"/>
  </r>
  <r>
    <s v="SFH-S075045"/>
    <n v="9"/>
    <n v="6"/>
    <n v="1979"/>
    <d v="1914-10-31T00:00:00"/>
    <n v="61.2"/>
    <n v="28.85"/>
    <x v="1"/>
    <n v="23"/>
    <n v="4"/>
    <n v="1986"/>
    <d v="1928-09-06T00:00:00"/>
    <n v="61.23"/>
    <n v="28.83"/>
    <s v="Finland"/>
    <s v="UU"/>
    <s v="Dead"/>
    <n v="2510"/>
    <n v="4"/>
    <n v="347"/>
  </r>
  <r>
    <s v="SFH-S076326"/>
    <n v="6"/>
    <n v="6"/>
    <n v="1979"/>
    <d v="1911-10-31T00:00:00"/>
    <n v="65.819999999999993"/>
    <n v="24.2"/>
    <x v="1"/>
    <n v="15"/>
    <n v="8"/>
    <n v="1979"/>
    <d v="1920-12-30T00:00:00"/>
    <n v="65.819999999999993"/>
    <n v="24.23"/>
    <s v="Finland"/>
    <s v="DH"/>
    <s v="Dead"/>
    <n v="70"/>
    <n v="2"/>
    <n v="91"/>
  </r>
  <r>
    <s v="SFH-S076665"/>
    <n v="28"/>
    <n v="5"/>
    <n v="1979"/>
    <d v="1933-09-30T00:00:00"/>
    <n v="60.5"/>
    <n v="24.22"/>
    <x v="1"/>
    <n v="24"/>
    <n v="7"/>
    <n v="1979"/>
    <d v="1929-11-30T00:00:00"/>
    <n v="60.53"/>
    <n v="24.22"/>
    <s v="Finland"/>
    <s v="RH"/>
    <s v="Alive"/>
    <n v="57"/>
    <n v="4"/>
    <n v="0"/>
  </r>
  <r>
    <s v="SFH-S076671"/>
    <n v="13"/>
    <n v="6"/>
    <n v="1979"/>
    <d v="1918-10-31T00:00:00"/>
    <n v="60.48"/>
    <n v="24.22"/>
    <x v="1"/>
    <n v="10"/>
    <n v="10"/>
    <n v="1979"/>
    <d v="1916-03-01T00:00:00"/>
    <n v="60.5"/>
    <n v="24.22"/>
    <s v="Finland"/>
    <s v="DH"/>
    <s v="Dead"/>
    <n v="119"/>
    <n v="2"/>
    <n v="0"/>
  </r>
  <r>
    <s v="SFH-S077478"/>
    <n v="31"/>
    <n v="5"/>
    <n v="1979"/>
    <d v="1936-09-29T00:00:00"/>
    <n v="60.43"/>
    <n v="25.03"/>
    <x v="1"/>
    <n v="17"/>
    <n v="6"/>
    <n v="1980"/>
    <d v="1922-11-01T00:00:00"/>
    <n v="60.45"/>
    <n v="25.07"/>
    <s v="Finland"/>
    <s v="UU"/>
    <s v="Dead"/>
    <n v="383"/>
    <n v="3"/>
    <n v="45"/>
  </r>
  <r>
    <s v="SFH-S077515"/>
    <n v="28"/>
    <n v="5"/>
    <n v="1979"/>
    <d v="1933-09-30T00:00:00"/>
    <n v="60.23"/>
    <n v="25.02"/>
    <x v="1"/>
    <n v="12"/>
    <n v="4"/>
    <n v="1980"/>
    <d v="1917-09-01T00:00:00"/>
    <n v="60.2"/>
    <n v="25"/>
    <s v="Finland"/>
    <s v="UU"/>
    <s v="Dead"/>
    <n v="320"/>
    <n v="4"/>
    <n v="194"/>
  </r>
  <r>
    <s v="SFH-S078100"/>
    <n v="24"/>
    <n v="5"/>
    <n v="1979"/>
    <d v="1929-09-30T00:00:00"/>
    <n v="62.58"/>
    <n v="29.78"/>
    <x v="1"/>
    <n v="30"/>
    <n v="7"/>
    <n v="1984"/>
    <d v="1935-12-05T00:00:00"/>
    <n v="62.6"/>
    <n v="29.78"/>
    <s v="Finland"/>
    <s v="UU"/>
    <s v="Dead"/>
    <n v="1894"/>
    <n v="2"/>
    <n v="0"/>
  </r>
  <r>
    <s v="SFH-S079053"/>
    <n v="24"/>
    <n v="5"/>
    <n v="1979"/>
    <d v="1929-09-30T00:00:00"/>
    <n v="62.58"/>
    <n v="29.78"/>
    <x v="1"/>
    <n v="7"/>
    <n v="12"/>
    <n v="1990"/>
    <d v="1913-05-12T00:00:00"/>
    <n v="62.6"/>
    <n v="29.82"/>
    <s v="Finland"/>
    <s v="UU"/>
    <s v="Dead"/>
    <n v="4215"/>
    <n v="3"/>
    <n v="43"/>
  </r>
  <r>
    <s v="SFH-S079054"/>
    <n v="24"/>
    <n v="5"/>
    <n v="1979"/>
    <d v="1929-09-30T00:00:00"/>
    <n v="62.58"/>
    <n v="29.78"/>
    <x v="1"/>
    <n v="13"/>
    <n v="6"/>
    <n v="1979"/>
    <d v="1918-10-31T00:00:00"/>
    <n v="62.6"/>
    <n v="29.8"/>
    <s v="Finland"/>
    <s v="HH"/>
    <s v="Dead"/>
    <n v="20"/>
    <n v="3"/>
    <n v="25"/>
  </r>
  <r>
    <s v="SFH-S079060"/>
    <n v="25"/>
    <n v="5"/>
    <n v="1979"/>
    <d v="1930-09-30T00:00:00"/>
    <n v="62.53"/>
    <n v="29.83"/>
    <x v="1"/>
    <n v="31"/>
    <n v="7"/>
    <n v="1979"/>
    <d v="1936-11-29T00:00:00"/>
    <n v="62.53"/>
    <n v="29.83"/>
    <s v="Finland"/>
    <s v="AH"/>
    <s v="Dead"/>
    <n v="67"/>
    <n v="0"/>
    <n v="0"/>
  </r>
  <r>
    <s v="SFH-S079071"/>
    <n v="27"/>
    <n v="5"/>
    <n v="1979"/>
    <d v="1932-09-29T00:00:00"/>
    <n v="62.52"/>
    <n v="29.87"/>
    <x v="1"/>
    <n v="18"/>
    <n v="5"/>
    <n v="1980"/>
    <d v="1923-10-01T00:00:00"/>
    <n v="62.52"/>
    <n v="29.87"/>
    <s v="Finland"/>
    <s v="UU"/>
    <s v="Dead"/>
    <n v="357"/>
    <n v="0"/>
    <n v="0"/>
  </r>
  <r>
    <s v="SFH-S079086"/>
    <n v="4"/>
    <n v="6"/>
    <n v="1979"/>
    <d v="1909-10-31T00:00:00"/>
    <n v="62.52"/>
    <n v="29.83"/>
    <x v="1"/>
    <n v="15"/>
    <n v="10"/>
    <n v="1979"/>
    <d v="1921-03-01T00:00:00"/>
    <n v="62.6"/>
    <n v="29.92"/>
    <s v="Finland"/>
    <s v="DH"/>
    <s v="Dead"/>
    <n v="133"/>
    <n v="11"/>
    <n v="25"/>
  </r>
  <r>
    <s v="SFH-S079087"/>
    <n v="4"/>
    <n v="6"/>
    <n v="1979"/>
    <d v="1909-10-31T00:00:00"/>
    <n v="62.52"/>
    <n v="29.83"/>
    <x v="1"/>
    <n v="12"/>
    <n v="11"/>
    <n v="1980"/>
    <d v="1918-04-03T00:00:00"/>
    <n v="62.62"/>
    <n v="29.93"/>
    <s v="Finland"/>
    <s v="DH"/>
    <s v="Dead"/>
    <n v="527"/>
    <n v="13"/>
    <n v="25"/>
  </r>
  <r>
    <s v="SFH-S079105"/>
    <n v="6"/>
    <n v="6"/>
    <n v="1979"/>
    <d v="1911-10-31T00:00:00"/>
    <n v="62.58"/>
    <n v="29.8"/>
    <x v="1"/>
    <n v="15"/>
    <n v="9"/>
    <n v="1982"/>
    <d v="1921-02-02T00:00:00"/>
    <n v="62.67"/>
    <n v="29.52"/>
    <s v="Finland"/>
    <s v="UU"/>
    <s v="Unknown"/>
    <n v="1197"/>
    <n v="18"/>
    <n v="303"/>
  </r>
  <r>
    <s v="SFH-S079106"/>
    <n v="6"/>
    <n v="6"/>
    <n v="1979"/>
    <d v="1911-10-31T00:00:00"/>
    <n v="62.58"/>
    <n v="29.8"/>
    <x v="1"/>
    <n v="13"/>
    <n v="8"/>
    <n v="1982"/>
    <d v="1919-01-03T00:00:00"/>
    <n v="62.85"/>
    <n v="29.4"/>
    <s v="Finland"/>
    <s v="DH"/>
    <s v="Dead"/>
    <n v="1164"/>
    <n v="36"/>
    <n v="326"/>
  </r>
  <r>
    <s v="SFH-S079137"/>
    <n v="23"/>
    <n v="6"/>
    <n v="1979"/>
    <d v="1928-10-30T00:00:00"/>
    <n v="62.55"/>
    <n v="29.83"/>
    <x v="1"/>
    <n v="1"/>
    <n v="7"/>
    <n v="1982"/>
    <d v="1906-12-03T00:00:00"/>
    <n v="62.55"/>
    <n v="29.82"/>
    <s v="Finland"/>
    <s v="DH"/>
    <s v="Dead"/>
    <n v="1104"/>
    <n v="1"/>
    <n v="270"/>
  </r>
  <r>
    <s v="SFH-S079143"/>
    <n v="23"/>
    <n v="6"/>
    <n v="1979"/>
    <d v="1928-10-30T00:00:00"/>
    <n v="62.6"/>
    <n v="29.78"/>
    <x v="1"/>
    <n v="16"/>
    <n v="8"/>
    <n v="1980"/>
    <d v="1922-01-01T00:00:00"/>
    <n v="63.13"/>
    <n v="29.57"/>
    <s v="Finland"/>
    <s v="HH"/>
    <s v="Dead"/>
    <n v="420"/>
    <n v="61"/>
    <n v="350"/>
  </r>
  <r>
    <s v="SFH-S079144"/>
    <n v="23"/>
    <n v="6"/>
    <n v="1979"/>
    <d v="1928-10-30T00:00:00"/>
    <n v="62.6"/>
    <n v="29.78"/>
    <x v="1"/>
    <n v="12"/>
    <n v="8"/>
    <n v="1979"/>
    <d v="1917-12-31T00:00:00"/>
    <n v="62.62"/>
    <n v="29.83"/>
    <s v="Finland"/>
    <s v="AH"/>
    <s v="Dead"/>
    <n v="50"/>
    <n v="4"/>
    <n v="55"/>
  </r>
  <r>
    <s v="SFH-S079146"/>
    <n v="23"/>
    <n v="6"/>
    <n v="1979"/>
    <d v="1928-10-30T00:00:00"/>
    <n v="62.6"/>
    <n v="29.78"/>
    <x v="1"/>
    <n v="28"/>
    <n v="9"/>
    <n v="1979"/>
    <d v="1934-01-31T00:00:00"/>
    <n v="62.5"/>
    <n v="29.67"/>
    <s v="Finland"/>
    <s v="UU"/>
    <s v="Dead"/>
    <n v="97"/>
    <n v="13"/>
    <n v="209"/>
  </r>
  <r>
    <s v="SFH-S079150"/>
    <n v="23"/>
    <n v="6"/>
    <n v="1979"/>
    <d v="1928-10-30T00:00:00"/>
    <n v="62.6"/>
    <n v="29.78"/>
    <x v="1"/>
    <n v="29"/>
    <n v="10"/>
    <n v="1979"/>
    <d v="1935-03-02T00:00:00"/>
    <n v="62.48"/>
    <n v="30.78"/>
    <s v="Finland"/>
    <s v="DH"/>
    <s v="Dead"/>
    <n v="128"/>
    <n v="53"/>
    <n v="105"/>
  </r>
  <r>
    <s v="SFH-S079153"/>
    <n v="24"/>
    <n v="6"/>
    <n v="1979"/>
    <d v="1929-10-31T00:00:00"/>
    <n v="62.53"/>
    <n v="29.83"/>
    <x v="1"/>
    <n v="14"/>
    <n v="8"/>
    <n v="1979"/>
    <d v="1919-12-31T00:00:00"/>
    <n v="62.55"/>
    <n v="29.78"/>
    <s v="Finland"/>
    <s v="DH"/>
    <s v="Dead"/>
    <n v="1"/>
    <n v="4"/>
    <n v="306"/>
  </r>
  <r>
    <s v="SFH-S079155"/>
    <n v="24"/>
    <n v="6"/>
    <n v="1979"/>
    <d v="1929-10-31T00:00:00"/>
    <n v="62.53"/>
    <n v="29.83"/>
    <x v="1"/>
    <n v="22"/>
    <n v="5"/>
    <n v="1980"/>
    <d v="1927-10-01T00:00:00"/>
    <n v="62.53"/>
    <n v="29.85"/>
    <s v="Finland"/>
    <s v="UU"/>
    <s v="Dead"/>
    <n v="1"/>
    <n v="1"/>
    <n v="91"/>
  </r>
  <r>
    <s v="SFH-S080170"/>
    <n v="25"/>
    <n v="5"/>
    <n v="1979"/>
    <d v="1930-09-30T00:00:00"/>
    <n v="60.98"/>
    <n v="24.5"/>
    <x v="1"/>
    <n v="22"/>
    <n v="10"/>
    <n v="1979"/>
    <d v="1928-03-01T00:00:00"/>
    <n v="60.98"/>
    <n v="24.5"/>
    <s v="Finland"/>
    <s v="RH"/>
    <s v="Alive"/>
    <n v="1"/>
    <n v="0"/>
    <n v="0"/>
  </r>
  <r>
    <s v="SFH-S080171"/>
    <n v="25"/>
    <n v="5"/>
    <n v="1979"/>
    <d v="1930-09-30T00:00:00"/>
    <n v="60.98"/>
    <n v="24.5"/>
    <x v="1"/>
    <n v="17"/>
    <n v="10"/>
    <n v="1979"/>
    <d v="1923-03-02T00:00:00"/>
    <n v="60.98"/>
    <n v="24.5"/>
    <s v="Finland"/>
    <s v="RH"/>
    <s v="Alive"/>
    <n v="1"/>
    <n v="0"/>
    <n v="0"/>
  </r>
  <r>
    <s v="SFH-S080190"/>
    <n v="29"/>
    <n v="5"/>
    <n v="1979"/>
    <d v="1934-09-30T00:00:00"/>
    <n v="60.97"/>
    <n v="24.5"/>
    <x v="1"/>
    <n v="16"/>
    <n v="8"/>
    <n v="1979"/>
    <d v="1921-12-31T00:00:00"/>
    <n v="60.97"/>
    <n v="24.53"/>
    <s v="Finland"/>
    <s v="UU"/>
    <s v="Dead"/>
    <n v="1"/>
    <n v="2"/>
    <n v="91"/>
  </r>
  <r>
    <s v="SUM-M366625"/>
    <n v="18"/>
    <n v="5"/>
    <n v="1979"/>
    <d v="1923-09-30T00:00:00"/>
    <n v="54.53"/>
    <n v="36.1"/>
    <x v="19"/>
    <n v="26"/>
    <n v="6"/>
    <n v="1980"/>
    <d v="1931-11-01T00:00:00"/>
    <n v="54.53"/>
    <n v="36.1"/>
    <s v="Russia"/>
    <s v="UU"/>
    <s v="Unknown"/>
    <n v="1"/>
    <n v="0"/>
    <n v="0"/>
  </r>
  <r>
    <s v="SUM-M366756"/>
    <n v="12"/>
    <n v="6"/>
    <n v="1979"/>
    <d v="1917-10-31T00:00:00"/>
    <n v="54.53"/>
    <n v="36.1"/>
    <x v="19"/>
    <n v="1"/>
    <n v="4"/>
    <n v="1983"/>
    <d v="1906-09-04T00:00:00"/>
    <n v="54.8"/>
    <n v="35.97"/>
    <s v="Russia"/>
    <s v="UU"/>
    <s v="Dead"/>
    <n v="1"/>
    <n v="31"/>
    <n v="344"/>
  </r>
  <r>
    <s v="SUM-M366871"/>
    <n v="29"/>
    <n v="5"/>
    <n v="1979"/>
    <d v="1934-09-30T00:00:00"/>
    <n v="54.53"/>
    <n v="36.1"/>
    <x v="19"/>
    <n v="29"/>
    <n v="5"/>
    <n v="1979"/>
    <d v="1934-09-30T00:00:00"/>
    <n v="54.53"/>
    <n v="36.1"/>
    <s v="Russia"/>
    <s v="UU"/>
    <s v="Unknown"/>
    <n v="1"/>
    <n v="0"/>
    <n v="0"/>
  </r>
  <r>
    <s v="SUM-M366897"/>
    <n v="29"/>
    <n v="5"/>
    <n v="1979"/>
    <d v="1934-09-30T00:00:00"/>
    <n v="54.53"/>
    <n v="36.1"/>
    <x v="19"/>
    <n v="1"/>
    <n v="6"/>
    <n v="1981"/>
    <d v="1906-11-02T00:00:00"/>
    <n v="54.53"/>
    <n v="36.1"/>
    <s v="Russia"/>
    <s v="UU"/>
    <s v="Dead"/>
    <n v="734"/>
    <n v="0"/>
    <n v="0"/>
  </r>
  <r>
    <s v="SVS-6022028"/>
    <n v="1"/>
    <n v="6"/>
    <n v="1979"/>
    <d v="1906-10-31T00:00:00"/>
    <n v="58.65"/>
    <n v="14.08"/>
    <x v="9"/>
    <n v="2"/>
    <n v="9"/>
    <n v="1979"/>
    <d v="1908-01-31T00:00:00"/>
    <n v="58.65"/>
    <n v="14.2"/>
    <s v="Sweden"/>
    <s v="AH"/>
    <s v="Dead"/>
    <n v="93"/>
    <n v="7"/>
    <n v="91"/>
  </r>
  <r>
    <s v="SVS-6077265"/>
    <n v="30"/>
    <n v="5"/>
    <n v="1979"/>
    <d v="1935-09-30T00:00:00"/>
    <n v="55.65"/>
    <n v="13.5"/>
    <x v="9"/>
    <n v="5"/>
    <n v="1"/>
    <n v="1984"/>
    <d v="1910-06-07T00:00:00"/>
    <n v="55.67"/>
    <n v="13.52"/>
    <s v="Sweden"/>
    <s v="PD"/>
    <s v="Dead"/>
    <n v="1681"/>
    <n v="3"/>
    <n v="30"/>
  </r>
  <r>
    <s v="BLB-2T81369"/>
    <n v="1"/>
    <n v="5"/>
    <n v="1980"/>
    <d v="1906-10-01T00:00:00"/>
    <n v="51.1"/>
    <n v="4.5"/>
    <x v="10"/>
    <n v="10"/>
    <n v="6"/>
    <n v="1980"/>
    <d v="1915-11-01T00:00:00"/>
    <n v="51"/>
    <n v="4.5"/>
    <s v="Belgium"/>
    <s v="AH"/>
    <s v="Dead"/>
    <n v="40"/>
    <n v="12"/>
    <n v="181"/>
  </r>
  <r>
    <s v="BLB-E92015"/>
    <n v="10"/>
    <n v="5"/>
    <n v="1980"/>
    <d v="1915-10-01T00:00:00"/>
    <n v="50.9"/>
    <n v="4.3"/>
    <x v="10"/>
    <n v="5"/>
    <n v="4"/>
    <n v="1981"/>
    <d v="1910-09-02T00:00:00"/>
    <n v="50.9"/>
    <n v="4.3"/>
    <s v="Belgium"/>
    <s v="UU"/>
    <s v="Dead"/>
    <n v="330"/>
    <n v="0"/>
    <n v="0"/>
  </r>
  <r>
    <s v="CZP-E244715"/>
    <n v="18"/>
    <n v="5"/>
    <n v="1980"/>
    <d v="1923-10-01T00:00:00"/>
    <n v="49.87"/>
    <n v="14.32"/>
    <x v="12"/>
    <n v="3"/>
    <n v="8"/>
    <n v="1980"/>
    <d v="1908-12-31T00:00:00"/>
    <n v="49.88"/>
    <n v="14.32"/>
    <s v="Czech Republic"/>
    <s v="DH"/>
    <s v="Dead"/>
    <n v="77"/>
    <n v="2"/>
    <n v="0"/>
  </r>
  <r>
    <s v="CZP-E249642"/>
    <n v="19"/>
    <n v="5"/>
    <n v="1980"/>
    <d v="1924-09-30T00:00:00"/>
    <n v="49.02"/>
    <n v="17.12"/>
    <x v="12"/>
    <n v="12"/>
    <n v="3"/>
    <n v="1981"/>
    <d v="1917-08-02T00:00:00"/>
    <n v="49.05"/>
    <n v="17.12"/>
    <s v="Czech Republic"/>
    <s v="PD"/>
    <s v="Dead"/>
    <n v="297"/>
    <n v="4"/>
    <n v="0"/>
  </r>
  <r>
    <s v="CZP-E253846"/>
    <n v="10"/>
    <n v="6"/>
    <n v="1980"/>
    <d v="1915-11-01T00:00:00"/>
    <n v="49.03"/>
    <n v="17.170000000000002"/>
    <x v="12"/>
    <n v="4"/>
    <n v="7"/>
    <n v="1980"/>
    <d v="1909-12-01T00:00:00"/>
    <n v="49.05"/>
    <n v="17.170000000000002"/>
    <s v="Czech Republic"/>
    <s v="DH"/>
    <s v="Dead"/>
    <n v="24"/>
    <n v="2"/>
    <n v="0"/>
  </r>
  <r>
    <s v="CZP-E253850"/>
    <n v="10"/>
    <n v="6"/>
    <n v="1980"/>
    <d v="1915-11-01T00:00:00"/>
    <n v="49.03"/>
    <n v="17.170000000000002"/>
    <x v="12"/>
    <n v="4"/>
    <n v="7"/>
    <n v="1980"/>
    <d v="1909-12-01T00:00:00"/>
    <n v="49.05"/>
    <n v="17.170000000000002"/>
    <s v="Czech Republic"/>
    <s v="DH"/>
    <s v="Dead"/>
    <n v="24"/>
    <n v="2"/>
    <n v="0"/>
  </r>
  <r>
    <s v="CZP-E253851"/>
    <n v="10"/>
    <n v="6"/>
    <n v="1980"/>
    <d v="1915-11-01T00:00:00"/>
    <n v="49.05"/>
    <n v="17.170000000000002"/>
    <x v="12"/>
    <n v="31"/>
    <n v="7"/>
    <n v="1980"/>
    <d v="1936-11-30T00:00:00"/>
    <n v="49.05"/>
    <n v="17.12"/>
    <s v="Czech Republic"/>
    <s v="DH"/>
    <s v="Dead"/>
    <n v="51"/>
    <n v="4"/>
    <n v="270"/>
  </r>
  <r>
    <s v="DEH-5051119"/>
    <n v="2"/>
    <n v="7"/>
    <n v="1980"/>
    <d v="1907-12-01T00:00:00"/>
    <n v="51.9"/>
    <n v="11.72"/>
    <x v="5"/>
    <n v="16"/>
    <n v="10"/>
    <n v="1980"/>
    <d v="1922-03-03T00:00:00"/>
    <n v="51.88"/>
    <n v="11.8"/>
    <s v="Germany"/>
    <s v="DH"/>
    <s v="Dead"/>
    <n v="106"/>
    <n v="7"/>
    <n v="108"/>
  </r>
  <r>
    <s v="DEH-5053227"/>
    <n v="19"/>
    <n v="5"/>
    <n v="1980"/>
    <d v="1924-09-30T00:00:00"/>
    <n v="50.88"/>
    <n v="10.52"/>
    <x v="5"/>
    <n v="31"/>
    <n v="8"/>
    <n v="1980"/>
    <d v="1936-12-31T00:00:00"/>
    <n v="50.88"/>
    <n v="10.52"/>
    <s v="Germany"/>
    <s v="UU"/>
    <s v="Dead"/>
    <n v="104"/>
    <n v="0"/>
    <n v="0"/>
  </r>
  <r>
    <s v="DEH-5053251"/>
    <n v="14"/>
    <n v="6"/>
    <n v="1980"/>
    <d v="1919-11-01T00:00:00"/>
    <n v="50.83"/>
    <n v="10.68"/>
    <x v="5"/>
    <n v="26"/>
    <n v="7"/>
    <n v="1980"/>
    <d v="1931-12-01T00:00:00"/>
    <n v="51.08"/>
    <n v="10.93"/>
    <s v="Germany"/>
    <s v="UU"/>
    <s v="Dead"/>
    <n v="42"/>
    <n v="33"/>
    <n v="33"/>
  </r>
  <r>
    <s v="ETM-U178241"/>
    <n v="7"/>
    <n v="6"/>
    <n v="1980"/>
    <d v="1912-10-31T00:00:00"/>
    <n v="58.03"/>
    <n v="24.47"/>
    <x v="18"/>
    <n v="1"/>
    <n v="7"/>
    <n v="1987"/>
    <d v="1906-12-08T00:00:00"/>
    <n v="58.03"/>
    <n v="24.47"/>
    <s v="Estonia"/>
    <s v="UU"/>
    <s v="Dead"/>
    <n v="2580"/>
    <n v="0"/>
    <n v="0"/>
  </r>
  <r>
    <s v="ETM-U214702"/>
    <n v="4"/>
    <n v="6"/>
    <n v="1980"/>
    <d v="1909-11-01T00:00:00"/>
    <n v="58.4"/>
    <n v="24.55"/>
    <x v="18"/>
    <n v="1"/>
    <n v="11"/>
    <n v="1980"/>
    <d v="1907-04-03T00:00:00"/>
    <n v="58.38"/>
    <n v="24.5"/>
    <s v="Estonia"/>
    <s v="PD"/>
    <s v="Dead"/>
    <n v="150"/>
    <n v="5"/>
    <n v="219"/>
  </r>
  <r>
    <s v="ETM-U309583"/>
    <n v="4"/>
    <n v="6"/>
    <n v="1980"/>
    <d v="1909-11-01T00:00:00"/>
    <n v="59.07"/>
    <n v="24.82"/>
    <x v="18"/>
    <n v="14"/>
    <n v="11"/>
    <n v="1987"/>
    <d v="1920-04-09T00:00:00"/>
    <n v="58.52"/>
    <n v="24.9"/>
    <s v="Estonia"/>
    <s v="AH"/>
    <s v="Dead"/>
    <n v="2719"/>
    <n v="62"/>
    <n v="175"/>
  </r>
  <r>
    <s v="ETM-U348010"/>
    <n v="28"/>
    <n v="5"/>
    <n v="1980"/>
    <d v="1933-10-01T00:00:00"/>
    <n v="58.45"/>
    <n v="24.5"/>
    <x v="18"/>
    <n v="11"/>
    <n v="2"/>
    <n v="1983"/>
    <d v="1916-07-06T00:00:00"/>
    <n v="58.82"/>
    <n v="25.13"/>
    <s v="Estonia"/>
    <s v="DH"/>
    <s v="Dead"/>
    <n v="989"/>
    <n v="57"/>
    <n v="42"/>
  </r>
  <r>
    <s v="ETM-U348014"/>
    <n v="28"/>
    <n v="5"/>
    <n v="1980"/>
    <d v="1933-10-01T00:00:00"/>
    <n v="58.52"/>
    <n v="24.55"/>
    <x v="18"/>
    <n v="24"/>
    <n v="8"/>
    <n v="1980"/>
    <d v="1930-01-01T00:00:00"/>
    <n v="58.4"/>
    <n v="24.47"/>
    <s v="Estonia"/>
    <s v="DH"/>
    <s v="Dead"/>
    <n v="88"/>
    <n v="16"/>
    <n v="195"/>
  </r>
  <r>
    <s v="ETM-U348028"/>
    <n v="30"/>
    <n v="5"/>
    <n v="1980"/>
    <d v="1935-10-01T00:00:00"/>
    <n v="58.47"/>
    <n v="24.82"/>
    <x v="18"/>
    <n v="20"/>
    <n v="11"/>
    <n v="1980"/>
    <d v="1926-04-03T00:00:00"/>
    <n v="58.52"/>
    <n v="24.82"/>
    <s v="Estonia"/>
    <s v="DH"/>
    <s v="Dead"/>
    <n v="174"/>
    <n v="4"/>
    <n v="0"/>
  </r>
  <r>
    <s v="GBT-EB30554"/>
    <n v="30"/>
    <n v="5"/>
    <n v="1980"/>
    <d v="1935-10-01T00:00:00"/>
    <n v="53.32"/>
    <n v="-4.57"/>
    <x v="4"/>
    <n v="16"/>
    <n v="1"/>
    <n v="1981"/>
    <d v="1921-06-03T00:00:00"/>
    <n v="53.3"/>
    <n v="-4.4800000000000004"/>
    <s v="UK"/>
    <s v="DH"/>
    <s v="Dead"/>
    <n v="231"/>
    <n v="6"/>
    <n v="109"/>
  </r>
  <r>
    <s v="GBT-EB37184"/>
    <n v="23"/>
    <n v="5"/>
    <n v="1980"/>
    <d v="1928-09-30T00:00:00"/>
    <n v="53.47"/>
    <n v="0.15"/>
    <x v="4"/>
    <n v="24"/>
    <n v="4"/>
    <n v="1981"/>
    <d v="1929-09-02T00:00:00"/>
    <n v="53.47"/>
    <n v="0.05"/>
    <s v="UK"/>
    <s v="UU"/>
    <s v="Dead"/>
    <n v="336"/>
    <n v="7"/>
    <n v="270"/>
  </r>
  <r>
    <s v="GBT-EF27365"/>
    <n v="5"/>
    <n v="6"/>
    <n v="1980"/>
    <d v="1910-11-01T00:00:00"/>
    <n v="53.4"/>
    <n v="-3.07"/>
    <x v="4"/>
    <n v="11"/>
    <n v="3"/>
    <n v="1982"/>
    <d v="1916-08-02T00:00:00"/>
    <n v="53.43"/>
    <n v="-2.3199999999999998"/>
    <s v="UK"/>
    <s v="AH"/>
    <s v="Dead"/>
    <n v="644"/>
    <n v="50"/>
    <n v="86"/>
  </r>
  <r>
    <s v="GBT-EH18227"/>
    <n v="29"/>
    <n v="5"/>
    <n v="1980"/>
    <d v="1934-10-01T00:00:00"/>
    <n v="53.4"/>
    <n v="-2.25"/>
    <x v="4"/>
    <n v="26"/>
    <n v="6"/>
    <n v="1980"/>
    <d v="1931-11-01T00:00:00"/>
    <n v="53.42"/>
    <n v="-2.3199999999999998"/>
    <s v="UK"/>
    <s v="UU"/>
    <s v="Dead"/>
    <n v="28"/>
    <n v="5"/>
    <n v="293"/>
  </r>
  <r>
    <s v="GBT-EH57344"/>
    <n v="2"/>
    <n v="7"/>
    <n v="1980"/>
    <d v="1907-12-01T00:00:00"/>
    <n v="53.35"/>
    <n v="-3.03"/>
    <x v="4"/>
    <n v="12"/>
    <n v="12"/>
    <n v="1980"/>
    <d v="1918-05-03T00:00:00"/>
    <n v="53.35"/>
    <n v="-3.03"/>
    <s v="UK"/>
    <s v="ND"/>
    <s v="Alive"/>
    <n v="163"/>
    <n v="0"/>
    <n v="0"/>
  </r>
  <r>
    <s v="GBT-EH59805"/>
    <n v="21"/>
    <n v="5"/>
    <n v="1980"/>
    <d v="1926-10-01T00:00:00"/>
    <n v="53.38"/>
    <n v="-1.57"/>
    <x v="4"/>
    <n v="2"/>
    <n v="5"/>
    <n v="1981"/>
    <d v="1907-10-02T00:00:00"/>
    <n v="53.37"/>
    <n v="-1.58"/>
    <s v="UK"/>
    <s v="UU"/>
    <s v="Dead"/>
    <n v="346"/>
    <n v="3"/>
    <n v="211"/>
  </r>
  <r>
    <s v="GBT-EH59815"/>
    <n v="21"/>
    <n v="5"/>
    <n v="1980"/>
    <d v="1926-10-01T00:00:00"/>
    <n v="53.38"/>
    <n v="-1.53"/>
    <x v="4"/>
    <n v="24"/>
    <n v="1"/>
    <n v="1981"/>
    <d v="1929-06-03T00:00:00"/>
    <n v="53.38"/>
    <n v="-1.53"/>
    <s v="UK"/>
    <s v="UU"/>
    <s v="Dead"/>
    <n v="248"/>
    <n v="0"/>
    <n v="0"/>
  </r>
  <r>
    <s v="GBT-EH59827"/>
    <n v="24"/>
    <n v="5"/>
    <n v="1980"/>
    <d v="1929-10-01T00:00:00"/>
    <n v="53.38"/>
    <n v="-1.57"/>
    <x v="4"/>
    <n v="17"/>
    <n v="7"/>
    <n v="1980"/>
    <d v="1922-12-01T00:00:00"/>
    <n v="53.38"/>
    <n v="-1.57"/>
    <s v="UK"/>
    <s v="AH"/>
    <s v="Dead"/>
    <n v="54"/>
    <n v="0"/>
    <n v="0"/>
  </r>
  <r>
    <s v="GBT-EH59849"/>
    <n v="29"/>
    <n v="5"/>
    <n v="1980"/>
    <d v="1934-10-01T00:00:00"/>
    <n v="53.38"/>
    <n v="-1.53"/>
    <x v="4"/>
    <n v="23"/>
    <n v="6"/>
    <n v="1983"/>
    <d v="1928-11-03T00:00:00"/>
    <n v="53.38"/>
    <n v="-1.53"/>
    <s v="UK"/>
    <s v="ND"/>
    <s v="Alive"/>
    <n v="1120"/>
    <n v="0"/>
    <n v="0"/>
  </r>
  <r>
    <s v="GBT-EJ05834"/>
    <n v="16"/>
    <n v="5"/>
    <n v="1980"/>
    <d v="1921-10-01T00:00:00"/>
    <n v="52.75"/>
    <n v="-4.8"/>
    <x v="4"/>
    <n v="18"/>
    <n v="7"/>
    <n v="1980"/>
    <d v="1923-12-01T00:00:00"/>
    <n v="52.75"/>
    <n v="-4.8"/>
    <s v="UK"/>
    <s v="UU"/>
    <s v="Dead"/>
    <n v="63"/>
    <n v="0"/>
    <n v="0"/>
  </r>
  <r>
    <s v="GBT-EJ05841"/>
    <n v="22"/>
    <n v="5"/>
    <n v="1980"/>
    <d v="1927-10-01T00:00:00"/>
    <n v="52.75"/>
    <n v="-4.8"/>
    <x v="4"/>
    <n v="23"/>
    <n v="10"/>
    <n v="1980"/>
    <d v="1929-03-02T00:00:00"/>
    <n v="52.75"/>
    <n v="-4.8"/>
    <s v="UK"/>
    <s v="UU"/>
    <s v="Dead"/>
    <n v="154"/>
    <n v="0"/>
    <n v="0"/>
  </r>
  <r>
    <s v="GBT-EJ05863"/>
    <n v="25"/>
    <n v="5"/>
    <n v="1980"/>
    <d v="1930-10-01T00:00:00"/>
    <n v="52.75"/>
    <n v="-4.8"/>
    <x v="4"/>
    <n v="5"/>
    <n v="8"/>
    <n v="1980"/>
    <d v="1911-01-01T00:00:00"/>
    <n v="52.75"/>
    <n v="-4.8"/>
    <s v="UK"/>
    <s v="UU"/>
    <s v="Dead"/>
    <n v="72"/>
    <n v="0"/>
    <n v="0"/>
  </r>
  <r>
    <s v="GBT-EJ37349"/>
    <n v="27"/>
    <n v="5"/>
    <n v="1980"/>
    <d v="1932-09-30T00:00:00"/>
    <n v="50.97"/>
    <n v="-1.33"/>
    <x v="4"/>
    <n v="25"/>
    <n v="11"/>
    <n v="1980"/>
    <d v="1931-04-03T00:00:00"/>
    <n v="50.97"/>
    <n v="-1.3"/>
    <s v="UK"/>
    <s v="UU"/>
    <s v="Dead"/>
    <n v="182"/>
    <n v="3"/>
    <n v="91"/>
  </r>
  <r>
    <s v="GBT-EJ40976"/>
    <n v="14"/>
    <n v="5"/>
    <n v="1980"/>
    <d v="1919-10-01T00:00:00"/>
    <n v="52.57"/>
    <n v="-1.83"/>
    <x v="4"/>
    <n v="9"/>
    <n v="7"/>
    <n v="1985"/>
    <d v="1914-12-06T00:00:00"/>
    <n v="52.57"/>
    <n v="-1.83"/>
    <s v="UK"/>
    <s v="UU"/>
    <s v="Dead"/>
    <n v="1882"/>
    <n v="0"/>
    <n v="0"/>
  </r>
  <r>
    <s v="NLA-3187986"/>
    <n v="20"/>
    <n v="5"/>
    <n v="1980"/>
    <d v="1925-10-01T00:00:00"/>
    <n v="52.53"/>
    <n v="4.67"/>
    <x v="16"/>
    <n v="3"/>
    <n v="4"/>
    <n v="1982"/>
    <d v="1908-09-02T00:00:00"/>
    <n v="52.57"/>
    <n v="4.63"/>
    <s v="Netherlands"/>
    <s v="UU"/>
    <s v="Dead"/>
    <n v="683"/>
    <n v="5"/>
    <n v="329"/>
  </r>
  <r>
    <s v="NLA-3243349"/>
    <n v="29"/>
    <n v="5"/>
    <n v="1980"/>
    <d v="1934-10-01T00:00:00"/>
    <n v="52.15"/>
    <n v="4.3499999999999996"/>
    <x v="16"/>
    <n v="15"/>
    <n v="5"/>
    <n v="1982"/>
    <d v="1920-10-02T00:00:00"/>
    <n v="52.17"/>
    <n v="4.37"/>
    <s v="Netherlands"/>
    <s v="UU"/>
    <s v="Dead"/>
    <n v="716"/>
    <n v="2"/>
    <n v="91"/>
  </r>
  <r>
    <s v="NLA-3247775"/>
    <n v="24"/>
    <n v="5"/>
    <n v="1980"/>
    <d v="1929-10-01T00:00:00"/>
    <n v="52.4"/>
    <n v="4.75"/>
    <x v="16"/>
    <n v="7"/>
    <n v="8"/>
    <n v="1980"/>
    <d v="1912-12-31T00:00:00"/>
    <n v="52.37"/>
    <n v="4.8"/>
    <s v="Netherlands"/>
    <s v="UU"/>
    <s v="Alive"/>
    <n v="75"/>
    <n v="5"/>
    <n v="149"/>
  </r>
  <r>
    <s v="NLA-3285224"/>
    <n v="5"/>
    <n v="6"/>
    <n v="1980"/>
    <d v="1910-11-01T00:00:00"/>
    <n v="51.97"/>
    <n v="6.03"/>
    <x v="16"/>
    <n v="1"/>
    <n v="5"/>
    <n v="1983"/>
    <d v="1906-10-04T00:00:00"/>
    <n v="51.97"/>
    <n v="6.02"/>
    <s v="Netherlands"/>
    <s v="ND"/>
    <s v="Dead"/>
    <n v="1060"/>
    <n v="3"/>
    <n v="212"/>
  </r>
  <r>
    <s v="NLA-3285240"/>
    <n v="19"/>
    <n v="6"/>
    <n v="1980"/>
    <d v="1924-10-31T00:00:00"/>
    <n v="51.93"/>
    <n v="5.55"/>
    <x v="16"/>
    <n v="16"/>
    <n v="9"/>
    <n v="1980"/>
    <d v="1922-02-01T00:00:00"/>
    <n v="51.95"/>
    <n v="5.55"/>
    <s v="Netherlands"/>
    <s v="UU"/>
    <s v="Dead"/>
    <n v="89"/>
    <n v="0"/>
    <n v="0"/>
  </r>
  <r>
    <s v="NLA-3285242"/>
    <n v="20"/>
    <n v="6"/>
    <n v="1980"/>
    <d v="1925-11-01T00:00:00"/>
    <n v="51.97"/>
    <n v="6.02"/>
    <x v="16"/>
    <n v="10"/>
    <n v="5"/>
    <n v="1984"/>
    <d v="1915-10-05T00:00:00"/>
    <n v="51.97"/>
    <n v="6.02"/>
    <s v="Netherlands"/>
    <s v="DH"/>
    <s v="Dead"/>
    <n v="1420"/>
    <n v="0"/>
    <n v="0"/>
  </r>
  <r>
    <s v="NLA-3285243"/>
    <n v="20"/>
    <n v="6"/>
    <n v="1980"/>
    <d v="1925-11-01T00:00:00"/>
    <n v="51.97"/>
    <n v="6.02"/>
    <x v="16"/>
    <n v="7"/>
    <n v="3"/>
    <n v="1981"/>
    <d v="1912-08-01T00:00:00"/>
    <n v="51.97"/>
    <n v="6.13"/>
    <s v="Netherlands"/>
    <s v="DH"/>
    <s v="Dead"/>
    <n v="260"/>
    <n v="8"/>
    <n v="91"/>
  </r>
  <r>
    <s v="NLA-3285246"/>
    <n v="24"/>
    <n v="6"/>
    <n v="1980"/>
    <d v="1929-11-01T00:00:00"/>
    <n v="51.97"/>
    <n v="6.03"/>
    <x v="16"/>
    <n v="2"/>
    <n v="5"/>
    <n v="1984"/>
    <d v="1907-10-05T00:00:00"/>
    <n v="51.98"/>
    <n v="6.07"/>
    <s v="Netherlands"/>
    <s v="DH"/>
    <s v="Dead"/>
    <n v="1408"/>
    <n v="3"/>
    <n v="51"/>
  </r>
  <r>
    <s v="NLA-3285248"/>
    <n v="24"/>
    <n v="6"/>
    <n v="1980"/>
    <d v="1929-11-01T00:00:00"/>
    <n v="51.97"/>
    <n v="6.03"/>
    <x v="16"/>
    <n v="4"/>
    <n v="5"/>
    <n v="1983"/>
    <d v="1909-10-04T00:00:00"/>
    <n v="51.8"/>
    <n v="6.37"/>
    <s v="Germany"/>
    <s v="UU"/>
    <s v="Alive"/>
    <n v="1044"/>
    <n v="30"/>
    <n v="130"/>
  </r>
  <r>
    <s v="NLA-3285305"/>
    <n v="8"/>
    <n v="5"/>
    <n v="1980"/>
    <d v="1913-10-01T00:00:00"/>
    <n v="51.92"/>
    <n v="5.53"/>
    <x v="16"/>
    <n v="9"/>
    <n v="10"/>
    <n v="1980"/>
    <d v="1915-03-03T00:00:00"/>
    <n v="51.95"/>
    <n v="5.57"/>
    <s v="Netherlands"/>
    <s v="DH"/>
    <s v="Dead"/>
    <n v="154"/>
    <n v="5"/>
    <n v="32"/>
  </r>
  <r>
    <s v="NLA-3285306"/>
    <n v="8"/>
    <n v="5"/>
    <n v="1980"/>
    <d v="1913-10-01T00:00:00"/>
    <n v="51.92"/>
    <n v="5.53"/>
    <x v="16"/>
    <n v="15"/>
    <n v="4"/>
    <n v="1982"/>
    <d v="1920-09-02T00:00:00"/>
    <n v="51.92"/>
    <n v="5.53"/>
    <s v="Netherlands"/>
    <s v="AH"/>
    <s v="Dead"/>
    <n v="707"/>
    <n v="0"/>
    <n v="0"/>
  </r>
  <r>
    <s v="NLA-3285307"/>
    <n v="9"/>
    <n v="5"/>
    <n v="1980"/>
    <d v="1914-10-01T00:00:00"/>
    <n v="51.97"/>
    <n v="6"/>
    <x v="16"/>
    <n v="18"/>
    <n v="5"/>
    <n v="1980"/>
    <d v="1923-10-01T00:00:00"/>
    <n v="51.97"/>
    <n v="6"/>
    <s v="Netherlands"/>
    <s v="ND"/>
    <s v="Dead"/>
    <n v="9"/>
    <n v="0"/>
    <n v="0"/>
  </r>
  <r>
    <s v="NLA-3285308"/>
    <n v="9"/>
    <n v="5"/>
    <n v="1980"/>
    <d v="1914-10-01T00:00:00"/>
    <n v="51.97"/>
    <n v="6"/>
    <x v="16"/>
    <n v="18"/>
    <n v="5"/>
    <n v="1980"/>
    <d v="1923-10-01T00:00:00"/>
    <n v="51.97"/>
    <n v="6"/>
    <s v="Netherlands"/>
    <s v="ND"/>
    <s v="Dead"/>
    <n v="9"/>
    <n v="0"/>
    <n v="0"/>
  </r>
  <r>
    <s v="NLA-3285309"/>
    <n v="9"/>
    <n v="5"/>
    <n v="1980"/>
    <d v="1914-10-01T00:00:00"/>
    <n v="51.97"/>
    <n v="6"/>
    <x v="16"/>
    <n v="18"/>
    <n v="5"/>
    <n v="1980"/>
    <d v="1923-10-01T00:00:00"/>
    <n v="51.97"/>
    <n v="6"/>
    <s v="Netherlands"/>
    <s v="ND"/>
    <s v="Dead"/>
    <n v="9"/>
    <n v="0"/>
    <n v="0"/>
  </r>
  <r>
    <s v="NLA-3285310"/>
    <n v="9"/>
    <n v="5"/>
    <n v="1980"/>
    <d v="1914-10-01T00:00:00"/>
    <n v="51.97"/>
    <n v="6"/>
    <x v="16"/>
    <n v="18"/>
    <n v="5"/>
    <n v="1980"/>
    <d v="1923-10-01T00:00:00"/>
    <n v="51.97"/>
    <n v="6"/>
    <s v="Netherlands"/>
    <s v="ND"/>
    <s v="Dead"/>
    <n v="9"/>
    <n v="0"/>
    <n v="0"/>
  </r>
  <r>
    <s v="NLA-3285311"/>
    <n v="9"/>
    <n v="5"/>
    <n v="1980"/>
    <d v="1914-10-01T00:00:00"/>
    <n v="51.97"/>
    <n v="6"/>
    <x v="16"/>
    <n v="18"/>
    <n v="5"/>
    <n v="1980"/>
    <d v="1923-10-01T00:00:00"/>
    <n v="51.97"/>
    <n v="6"/>
    <s v="Netherlands"/>
    <s v="ND"/>
    <s v="Dead"/>
    <n v="9"/>
    <n v="0"/>
    <n v="0"/>
  </r>
  <r>
    <s v="NLA-3285312"/>
    <n v="9"/>
    <n v="5"/>
    <n v="1980"/>
    <d v="1914-10-01T00:00:00"/>
    <n v="51.97"/>
    <n v="6"/>
    <x v="16"/>
    <n v="18"/>
    <n v="5"/>
    <n v="1980"/>
    <d v="1923-10-01T00:00:00"/>
    <n v="51.97"/>
    <n v="6"/>
    <s v="Netherlands"/>
    <s v="ND"/>
    <s v="Dead"/>
    <n v="9"/>
    <n v="0"/>
    <n v="0"/>
  </r>
  <r>
    <s v="NLA-3285315"/>
    <n v="13"/>
    <n v="5"/>
    <n v="1980"/>
    <d v="1918-10-01T00:00:00"/>
    <n v="51.92"/>
    <n v="5.58"/>
    <x v="16"/>
    <n v="15"/>
    <n v="5"/>
    <n v="1981"/>
    <d v="1920-10-01T00:00:00"/>
    <n v="51.92"/>
    <n v="5.6"/>
    <s v="Netherlands"/>
    <s v="DH"/>
    <s v="Dead"/>
    <n v="367"/>
    <n v="2"/>
    <n v="91"/>
  </r>
  <r>
    <s v="NLA-3285316"/>
    <n v="13"/>
    <n v="5"/>
    <n v="1980"/>
    <d v="1918-10-01T00:00:00"/>
    <n v="51.92"/>
    <n v="5.58"/>
    <x v="16"/>
    <n v="26"/>
    <n v="5"/>
    <n v="1981"/>
    <d v="1931-10-02T00:00:00"/>
    <n v="51.92"/>
    <n v="5.6"/>
    <s v="Netherlands"/>
    <s v="UU"/>
    <s v="Dead"/>
    <n v="378"/>
    <n v="2"/>
    <n v="91"/>
  </r>
  <r>
    <s v="NLA-3285323"/>
    <n v="16"/>
    <n v="5"/>
    <n v="1980"/>
    <d v="1921-10-01T00:00:00"/>
    <n v="51.93"/>
    <n v="5.55"/>
    <x v="16"/>
    <n v="29"/>
    <n v="5"/>
    <n v="1980"/>
    <d v="1934-10-01T00:00:00"/>
    <n v="51.95"/>
    <n v="5.55"/>
    <s v="Netherlands"/>
    <s v="ND"/>
    <s v="Dead"/>
    <n v="13"/>
    <n v="0"/>
    <n v="0"/>
  </r>
  <r>
    <s v="NLA-3285345"/>
    <n v="30"/>
    <n v="5"/>
    <n v="1980"/>
    <d v="1935-10-01T00:00:00"/>
    <n v="51.93"/>
    <n v="5.55"/>
    <x v="16"/>
    <n v="23"/>
    <n v="6"/>
    <n v="1980"/>
    <d v="1928-10-31T00:00:00"/>
    <n v="51.92"/>
    <n v="5.55"/>
    <s v="Netherlands"/>
    <s v="DH"/>
    <s v="Dead"/>
    <n v="24"/>
    <n v="0"/>
    <n v="0"/>
  </r>
  <r>
    <s v="NLA-3285346"/>
    <n v="30"/>
    <n v="5"/>
    <n v="1980"/>
    <d v="1935-10-01T00:00:00"/>
    <n v="51.93"/>
    <n v="5.55"/>
    <x v="16"/>
    <n v="23"/>
    <n v="6"/>
    <n v="1980"/>
    <d v="1928-10-31T00:00:00"/>
    <n v="51.92"/>
    <n v="5.55"/>
    <s v="Netherlands"/>
    <s v="DH"/>
    <s v="Dead"/>
    <n v="24"/>
    <n v="0"/>
    <n v="0"/>
  </r>
  <r>
    <s v="NLA-3294409"/>
    <n v="24"/>
    <n v="5"/>
    <n v="1980"/>
    <d v="1929-10-01T00:00:00"/>
    <n v="52.35"/>
    <n v="4.5199999999999996"/>
    <x v="16"/>
    <n v="26"/>
    <n v="6"/>
    <n v="1980"/>
    <d v="1931-11-01T00:00:00"/>
    <n v="52.27"/>
    <n v="4.5"/>
    <s v="Netherlands"/>
    <s v="AH"/>
    <s v="Dead"/>
    <n v="33"/>
    <n v="10"/>
    <n v="194"/>
  </r>
  <r>
    <s v="NLA-3294425"/>
    <n v="25"/>
    <n v="5"/>
    <n v="1980"/>
    <d v="1930-10-01T00:00:00"/>
    <n v="52.35"/>
    <n v="4.5199999999999996"/>
    <x v="16"/>
    <n v="4"/>
    <n v="7"/>
    <n v="1981"/>
    <d v="1909-12-02T00:00:00"/>
    <n v="52.32"/>
    <n v="4.53"/>
    <s v="Netherlands"/>
    <s v="UU"/>
    <s v="Dead"/>
    <n v="405"/>
    <n v="4"/>
    <n v="181"/>
  </r>
  <r>
    <s v="NLA-3294448"/>
    <n v="27"/>
    <n v="5"/>
    <n v="1980"/>
    <d v="1932-09-30T00:00:00"/>
    <n v="52.78"/>
    <n v="4.68"/>
    <x v="16"/>
    <n v="1"/>
    <n v="6"/>
    <n v="1980"/>
    <d v="1906-11-01T00:00:00"/>
    <n v="52.82"/>
    <n v="4.68"/>
    <s v="Netherlands"/>
    <s v="UU"/>
    <s v="Dead"/>
    <n v="5"/>
    <n v="4"/>
    <n v="344"/>
  </r>
  <r>
    <s v="NLA-3294479"/>
    <n v="1"/>
    <n v="6"/>
    <n v="1980"/>
    <d v="1906-11-01T00:00:00"/>
    <n v="52.35"/>
    <n v="4.5199999999999996"/>
    <x v="16"/>
    <n v="4"/>
    <n v="9"/>
    <n v="1980"/>
    <d v="1910-02-01T00:00:00"/>
    <n v="52.3"/>
    <n v="4.53"/>
    <s v="Netherlands"/>
    <s v="UU"/>
    <s v="Dead"/>
    <n v="95"/>
    <n v="6"/>
    <n v="181"/>
  </r>
  <r>
    <s v="NLA-3294482"/>
    <n v="1"/>
    <n v="6"/>
    <n v="1980"/>
    <d v="1906-11-01T00:00:00"/>
    <n v="52.35"/>
    <n v="4.5199999999999996"/>
    <x v="16"/>
    <n v="12"/>
    <n v="7"/>
    <n v="1980"/>
    <d v="1917-12-01T00:00:00"/>
    <n v="52.35"/>
    <n v="4.53"/>
    <s v="Netherlands"/>
    <s v="UU"/>
    <s v="Dead"/>
    <n v="41"/>
    <n v="0"/>
    <n v="0"/>
  </r>
  <r>
    <s v="NLA-3294484"/>
    <n v="1"/>
    <n v="6"/>
    <n v="1980"/>
    <d v="1906-11-01T00:00:00"/>
    <n v="52.35"/>
    <n v="4.5199999999999996"/>
    <x v="16"/>
    <n v="8"/>
    <n v="4"/>
    <n v="1981"/>
    <d v="1913-09-02T00:00:00"/>
    <n v="52.33"/>
    <n v="4.53"/>
    <s v="Netherlands"/>
    <s v="UU"/>
    <s v="Dead"/>
    <n v="311"/>
    <n v="2"/>
    <n v="181"/>
  </r>
  <r>
    <s v="NLA-3294497"/>
    <n v="3"/>
    <n v="6"/>
    <n v="1980"/>
    <d v="1908-10-31T00:00:00"/>
    <n v="52.35"/>
    <n v="4.5199999999999996"/>
    <x v="16"/>
    <n v="26"/>
    <n v="4"/>
    <n v="1986"/>
    <d v="1931-09-07T00:00:00"/>
    <n v="52.87"/>
    <n v="4.93"/>
    <s v="Netherlands"/>
    <s v="DH"/>
    <s v="Dead"/>
    <n v="2153"/>
    <n v="64"/>
    <n v="26"/>
  </r>
  <r>
    <s v="NLA-3294498"/>
    <n v="3"/>
    <n v="6"/>
    <n v="1980"/>
    <d v="1908-10-31T00:00:00"/>
    <n v="52.35"/>
    <n v="4.5199999999999996"/>
    <x v="16"/>
    <n v="20"/>
    <n v="9"/>
    <n v="1980"/>
    <d v="1926-02-01T00:00:00"/>
    <n v="52.83"/>
    <n v="4.72"/>
    <s v="Netherlands"/>
    <s v="UU"/>
    <s v="Dead"/>
    <n v="109"/>
    <n v="56"/>
    <n v="13"/>
  </r>
  <r>
    <s v="NLA-3312430"/>
    <n v="3"/>
    <n v="6"/>
    <n v="1980"/>
    <d v="1908-10-31T00:00:00"/>
    <n v="53.05"/>
    <n v="4.7300000000000004"/>
    <x v="16"/>
    <n v="15"/>
    <n v="1"/>
    <n v="1985"/>
    <d v="1920-06-07T00:00:00"/>
    <n v="53.47"/>
    <n v="5.87"/>
    <s v="Netherlands"/>
    <s v="DH"/>
    <s v="Dead"/>
    <n v="1687"/>
    <n v="88"/>
    <n v="60"/>
  </r>
  <r>
    <s v="NLA-3312431"/>
    <n v="3"/>
    <n v="6"/>
    <n v="1980"/>
    <d v="1908-10-31T00:00:00"/>
    <n v="53.05"/>
    <n v="4.7300000000000004"/>
    <x v="16"/>
    <n v="12"/>
    <n v="12"/>
    <n v="1984"/>
    <d v="1918-05-07T00:00:00"/>
    <n v="53.1"/>
    <n v="4.7699999999999996"/>
    <s v="Netherlands"/>
    <s v="DH"/>
    <s v="Dead"/>
    <n v="1653"/>
    <n v="5"/>
    <n v="31"/>
  </r>
  <r>
    <s v="NLA-3312439"/>
    <n v="6"/>
    <n v="6"/>
    <n v="1980"/>
    <d v="1911-11-01T00:00:00"/>
    <n v="53.05"/>
    <n v="4.72"/>
    <x v="16"/>
    <n v="19"/>
    <n v="4"/>
    <n v="1982"/>
    <d v="1924-09-02T00:00:00"/>
    <n v="53.02"/>
    <n v="4.75"/>
    <s v="Netherlands"/>
    <s v="DH"/>
    <s v="Dead"/>
    <n v="682"/>
    <n v="5"/>
    <n v="149"/>
  </r>
  <r>
    <s v="NLA-3312440"/>
    <n v="6"/>
    <n v="6"/>
    <n v="1980"/>
    <d v="1911-11-01T00:00:00"/>
    <n v="53.05"/>
    <n v="4.72"/>
    <x v="16"/>
    <n v="17"/>
    <n v="5"/>
    <n v="1983"/>
    <d v="1922-10-04T00:00:00"/>
    <n v="53.03"/>
    <n v="4.7300000000000004"/>
    <s v="Netherlands"/>
    <s v="DH"/>
    <s v="Dead"/>
    <n v="1075"/>
    <n v="4"/>
    <n v="164"/>
  </r>
  <r>
    <s v="NOS-551504"/>
    <n v="10"/>
    <n v="6"/>
    <n v="1980"/>
    <d v="1915-11-01T00:00:00"/>
    <n v="60.07"/>
    <n v="6.55"/>
    <x v="7"/>
    <n v="18"/>
    <n v="7"/>
    <n v="1980"/>
    <d v="1923-12-01T00:00:00"/>
    <n v="60.07"/>
    <n v="6.55"/>
    <s v="Norway"/>
    <s v="AH"/>
    <s v="Dead"/>
    <n v="38"/>
    <n v="0"/>
    <n v="0"/>
  </r>
  <r>
    <s v="SFH-S035229"/>
    <n v="3"/>
    <n v="6"/>
    <n v="1980"/>
    <d v="1908-10-31T00:00:00"/>
    <n v="60.17"/>
    <n v="24.63"/>
    <x v="1"/>
    <n v="28"/>
    <n v="10"/>
    <n v="1984"/>
    <d v="1934-03-07T00:00:00"/>
    <n v="60.15"/>
    <n v="24.58"/>
    <s v="Finland"/>
    <s v="UU"/>
    <s v="Dead"/>
    <n v="1608"/>
    <n v="4"/>
    <n v="237"/>
  </r>
  <r>
    <s v="SFH-S066810"/>
    <n v="2"/>
    <n v="6"/>
    <n v="1980"/>
    <d v="1907-11-01T00:00:00"/>
    <n v="62.6"/>
    <n v="29.8"/>
    <x v="1"/>
    <n v="9"/>
    <n v="11"/>
    <n v="1980"/>
    <d v="1915-04-03T00:00:00"/>
    <n v="62.6"/>
    <n v="29.8"/>
    <s v="Finland"/>
    <s v="RH"/>
    <s v="Alive"/>
    <n v="160"/>
    <n v="0"/>
    <n v="0"/>
  </r>
  <r>
    <s v="SFH-S074231"/>
    <n v="2"/>
    <n v="6"/>
    <n v="1980"/>
    <d v="1907-11-01T00:00:00"/>
    <n v="63.6"/>
    <n v="26.58"/>
    <x v="1"/>
    <n v="1"/>
    <n v="8"/>
    <n v="1981"/>
    <d v="1907-01-02T00:00:00"/>
    <n v="63.58"/>
    <n v="26.63"/>
    <s v="Finland"/>
    <s v="UU"/>
    <s v="Dead"/>
    <n v="425"/>
    <n v="4"/>
    <n v="127"/>
  </r>
  <r>
    <s v="SFH-S074239"/>
    <n v="3"/>
    <n v="6"/>
    <n v="1980"/>
    <d v="1908-10-31T00:00:00"/>
    <n v="63.58"/>
    <n v="26.67"/>
    <x v="1"/>
    <n v="17"/>
    <n v="1"/>
    <n v="1984"/>
    <d v="1922-06-07T00:00:00"/>
    <n v="63.58"/>
    <n v="26.72"/>
    <s v="Finland"/>
    <s v="DH"/>
    <s v="Dead"/>
    <n v="1323"/>
    <n v="3"/>
    <n v="91"/>
  </r>
  <r>
    <s v="SFH-S074241"/>
    <n v="3"/>
    <n v="6"/>
    <n v="1980"/>
    <d v="1908-10-31T00:00:00"/>
    <n v="63.58"/>
    <n v="26.67"/>
    <x v="1"/>
    <n v="18"/>
    <n v="10"/>
    <n v="1980"/>
    <d v="1924-03-02T00:00:00"/>
    <n v="63.58"/>
    <n v="26.6"/>
    <s v="Finland"/>
    <s v="AH"/>
    <s v="Dead"/>
    <n v="137"/>
    <n v="4"/>
    <n v="270"/>
  </r>
  <r>
    <s v="SFH-S074242"/>
    <n v="3"/>
    <n v="6"/>
    <n v="1980"/>
    <d v="1908-10-31T00:00:00"/>
    <n v="63.58"/>
    <n v="26.67"/>
    <x v="1"/>
    <n v="1"/>
    <n v="10"/>
    <n v="1981"/>
    <d v="1907-03-04T00:00:00"/>
    <n v="63.58"/>
    <n v="26.67"/>
    <s v="Finland"/>
    <s v="DH"/>
    <s v="Dead"/>
    <n v="485"/>
    <n v="0"/>
    <n v="0"/>
  </r>
  <r>
    <s v="SFH-S074243"/>
    <n v="3"/>
    <n v="6"/>
    <n v="1980"/>
    <d v="1908-10-31T00:00:00"/>
    <n v="63.58"/>
    <n v="26.67"/>
    <x v="1"/>
    <n v="30"/>
    <n v="8"/>
    <n v="1980"/>
    <d v="1936-01-01T00:00:00"/>
    <n v="63.58"/>
    <n v="26.67"/>
    <s v="Finland"/>
    <s v="DH"/>
    <s v="Dead"/>
    <n v="88"/>
    <n v="0"/>
    <n v="0"/>
  </r>
  <r>
    <s v="SFH-S074244"/>
    <n v="18"/>
    <n v="6"/>
    <n v="1980"/>
    <d v="1923-11-01T00:00:00"/>
    <n v="63.6"/>
    <n v="26.6"/>
    <x v="1"/>
    <n v="15"/>
    <n v="7"/>
    <n v="1980"/>
    <d v="1920-11-30T00:00:00"/>
    <n v="63.6"/>
    <n v="26.6"/>
    <s v="Finland"/>
    <s v="DH"/>
    <s v="Dead"/>
    <n v="27"/>
    <n v="0"/>
    <n v="0"/>
  </r>
  <r>
    <s v="SFH-S074246"/>
    <n v="18"/>
    <n v="6"/>
    <n v="1980"/>
    <d v="1923-11-01T00:00:00"/>
    <n v="63.6"/>
    <n v="26.6"/>
    <x v="1"/>
    <n v="15"/>
    <n v="7"/>
    <n v="1980"/>
    <d v="1920-11-30T00:00:00"/>
    <n v="63.6"/>
    <n v="26.6"/>
    <s v="Finland"/>
    <s v="DH"/>
    <s v="Dead"/>
    <n v="27"/>
    <n v="0"/>
    <n v="0"/>
  </r>
  <r>
    <s v="SFH-S076692"/>
    <n v="3"/>
    <n v="6"/>
    <n v="1980"/>
    <d v="1908-10-31T00:00:00"/>
    <n v="60.53"/>
    <n v="24.22"/>
    <x v="1"/>
    <n v="30"/>
    <n v="7"/>
    <n v="1980"/>
    <d v="1935-12-01T00:00:00"/>
    <n v="60.53"/>
    <n v="24.22"/>
    <s v="Finland"/>
    <s v="RH"/>
    <s v="Alive"/>
    <n v="57"/>
    <n v="0"/>
    <n v="0"/>
  </r>
  <r>
    <s v="SFH-S079019"/>
    <n v="29"/>
    <n v="5"/>
    <n v="1980"/>
    <d v="1934-10-01T00:00:00"/>
    <n v="65.83"/>
    <n v="24.25"/>
    <x v="1"/>
    <n v="20"/>
    <n v="5"/>
    <n v="1983"/>
    <d v="1925-10-04T00:00:00"/>
    <n v="66.930000000000007"/>
    <n v="23.03"/>
    <s v="Sweden"/>
    <s v="UU"/>
    <s v="Dead"/>
    <n v="1086"/>
    <n v="134"/>
    <n v="337"/>
  </r>
  <r>
    <s v="SFH-S079353"/>
    <n v="11"/>
    <n v="6"/>
    <n v="1980"/>
    <d v="1916-10-31T00:00:00"/>
    <n v="63.88"/>
    <n v="23.42"/>
    <x v="1"/>
    <n v="29"/>
    <n v="5"/>
    <n v="1981"/>
    <d v="1934-10-02T00:00:00"/>
    <n v="64.23"/>
    <n v="24.38"/>
    <s v="Finland"/>
    <s v="DH"/>
    <s v="Dead"/>
    <n v="352"/>
    <n v="61"/>
    <n v="51"/>
  </r>
  <r>
    <s v="SFH-S081951"/>
    <n v="3"/>
    <n v="6"/>
    <n v="1980"/>
    <d v="1908-10-31T00:00:00"/>
    <n v="60.47"/>
    <n v="25.13"/>
    <x v="1"/>
    <n v="5"/>
    <n v="11"/>
    <n v="1980"/>
    <d v="1911-04-03T00:00:00"/>
    <n v="60.47"/>
    <n v="25.12"/>
    <s v="Finland"/>
    <s v="AH"/>
    <s v="Dead"/>
    <n v="155"/>
    <n v="1"/>
    <n v="270"/>
  </r>
  <r>
    <s v="SFH-S081961"/>
    <n v="5"/>
    <n v="6"/>
    <n v="1980"/>
    <d v="1910-11-01T00:00:00"/>
    <n v="60.43"/>
    <n v="25.03"/>
    <x v="1"/>
    <n v="24"/>
    <n v="8"/>
    <n v="1980"/>
    <d v="1930-01-01T00:00:00"/>
    <n v="60.43"/>
    <n v="25.03"/>
    <s v="Finland"/>
    <s v="RH"/>
    <s v="Alive"/>
    <n v="80"/>
    <n v="0"/>
    <n v="0"/>
  </r>
  <r>
    <s v="SFH-S083151"/>
    <n v="22"/>
    <n v="5"/>
    <n v="1980"/>
    <d v="1927-10-01T00:00:00"/>
    <n v="62.52"/>
    <n v="29.87"/>
    <x v="1"/>
    <n v="7"/>
    <n v="6"/>
    <n v="1980"/>
    <d v="1912-10-31T00:00:00"/>
    <n v="62.52"/>
    <n v="29.87"/>
    <s v="Finland"/>
    <s v="UU"/>
    <s v="Dead"/>
    <n v="16"/>
    <n v="0"/>
    <n v="0"/>
  </r>
  <r>
    <s v="SFH-S083157"/>
    <n v="24"/>
    <n v="5"/>
    <n v="1980"/>
    <d v="1929-10-01T00:00:00"/>
    <n v="62.57"/>
    <n v="29.82"/>
    <x v="1"/>
    <n v="7"/>
    <n v="4"/>
    <n v="1981"/>
    <d v="1912-09-01T00:00:00"/>
    <n v="62.83"/>
    <n v="31.37"/>
    <s v="Finland"/>
    <s v="DH"/>
    <s v="Dead"/>
    <n v="318"/>
    <n v="85"/>
    <n v="70"/>
  </r>
  <r>
    <s v="SFH-S083158"/>
    <n v="24"/>
    <n v="5"/>
    <n v="1980"/>
    <d v="1929-10-01T00:00:00"/>
    <n v="62.57"/>
    <n v="29.82"/>
    <x v="1"/>
    <n v="27"/>
    <n v="10"/>
    <n v="1988"/>
    <d v="1933-03-10T00:00:00"/>
    <n v="62.33"/>
    <n v="29.5"/>
    <s v="Finland"/>
    <s v="UU"/>
    <s v="Dead"/>
    <n v="3078"/>
    <n v="31"/>
    <n v="213"/>
  </r>
  <r>
    <s v="SFH-S083160"/>
    <n v="24"/>
    <n v="5"/>
    <n v="1980"/>
    <d v="1929-10-01T00:00:00"/>
    <n v="62.55"/>
    <n v="29.82"/>
    <x v="1"/>
    <n v="1"/>
    <n v="7"/>
    <n v="1982"/>
    <d v="1906-12-03T00:00:00"/>
    <n v="62.55"/>
    <n v="29.82"/>
    <s v="Finland"/>
    <s v="DH"/>
    <s v="Dead"/>
    <n v="768"/>
    <n v="0"/>
    <n v="0"/>
  </r>
  <r>
    <s v="SFH-S083161"/>
    <n v="24"/>
    <n v="5"/>
    <n v="1980"/>
    <d v="1929-10-01T00:00:00"/>
    <n v="62.55"/>
    <n v="29.82"/>
    <x v="1"/>
    <n v="2"/>
    <n v="5"/>
    <n v="1983"/>
    <d v="1907-10-04T00:00:00"/>
    <n v="62.55"/>
    <n v="29.82"/>
    <s v="Finland"/>
    <s v="DH"/>
    <s v="Dead"/>
    <n v="1073"/>
    <n v="0"/>
    <n v="0"/>
  </r>
  <r>
    <s v="SFH-S083162"/>
    <n v="24"/>
    <n v="5"/>
    <n v="1980"/>
    <d v="1929-10-01T00:00:00"/>
    <n v="62.55"/>
    <n v="29.82"/>
    <x v="1"/>
    <n v="1"/>
    <n v="7"/>
    <n v="1982"/>
    <d v="1906-12-03T00:00:00"/>
    <n v="62.55"/>
    <n v="29.82"/>
    <s v="Finland"/>
    <s v="DH"/>
    <s v="Dead"/>
    <n v="768"/>
    <n v="0"/>
    <n v="0"/>
  </r>
  <r>
    <s v="SFH-S083163"/>
    <n v="24"/>
    <n v="5"/>
    <n v="1980"/>
    <d v="1929-10-01T00:00:00"/>
    <n v="62.55"/>
    <n v="29.82"/>
    <x v="1"/>
    <n v="1"/>
    <n v="7"/>
    <n v="1982"/>
    <d v="1906-12-03T00:00:00"/>
    <n v="62.55"/>
    <n v="29.82"/>
    <s v="Finland"/>
    <s v="DH"/>
    <s v="Dead"/>
    <n v="768"/>
    <n v="0"/>
    <n v="0"/>
  </r>
  <r>
    <s v="SFH-S083164"/>
    <n v="24"/>
    <n v="5"/>
    <n v="1980"/>
    <d v="1929-10-01T00:00:00"/>
    <n v="62.55"/>
    <n v="29.82"/>
    <x v="1"/>
    <n v="1"/>
    <n v="7"/>
    <n v="1982"/>
    <d v="1906-12-03T00:00:00"/>
    <n v="62.55"/>
    <n v="29.82"/>
    <s v="Finland"/>
    <s v="DH"/>
    <s v="Dead"/>
    <n v="768"/>
    <n v="0"/>
    <n v="0"/>
  </r>
  <r>
    <s v="SFH-S083167"/>
    <n v="24"/>
    <n v="5"/>
    <n v="1980"/>
    <d v="1929-10-01T00:00:00"/>
    <n v="62.55"/>
    <n v="29.82"/>
    <x v="1"/>
    <n v="1"/>
    <n v="7"/>
    <n v="1982"/>
    <d v="1906-12-03T00:00:00"/>
    <n v="62.55"/>
    <n v="29.82"/>
    <s v="Finland"/>
    <s v="DH"/>
    <s v="Dead"/>
    <n v="768"/>
    <n v="0"/>
    <n v="0"/>
  </r>
  <r>
    <s v="SFH-S083191"/>
    <n v="5"/>
    <n v="6"/>
    <n v="1980"/>
    <d v="1910-11-01T00:00:00"/>
    <n v="62.52"/>
    <n v="29.83"/>
    <x v="1"/>
    <n v="15"/>
    <n v="9"/>
    <n v="1982"/>
    <d v="1921-02-02T00:00:00"/>
    <n v="62.67"/>
    <n v="29.52"/>
    <s v="Finland"/>
    <s v="UU"/>
    <s v="Unknown"/>
    <n v="832"/>
    <n v="24"/>
    <n v="316"/>
  </r>
  <r>
    <s v="SFH-S083200"/>
    <n v="6"/>
    <n v="6"/>
    <n v="1980"/>
    <d v="1911-11-01T00:00:00"/>
    <n v="62.53"/>
    <n v="29.83"/>
    <x v="1"/>
    <n v="20"/>
    <n v="11"/>
    <n v="1983"/>
    <d v="1926-04-06T00:00:00"/>
    <n v="62.67"/>
    <n v="29.83"/>
    <s v="Finland"/>
    <s v="DH"/>
    <s v="Dead"/>
    <n v="1262"/>
    <n v="15"/>
    <n v="0"/>
  </r>
  <r>
    <s v="SFH-S083209"/>
    <n v="7"/>
    <n v="6"/>
    <n v="1980"/>
    <d v="1912-10-31T00:00:00"/>
    <n v="62.55"/>
    <n v="29.85"/>
    <x v="1"/>
    <n v="30"/>
    <n v="11"/>
    <n v="1981"/>
    <d v="1936-04-03T00:00:00"/>
    <n v="62.92"/>
    <n v="34.450000000000003"/>
    <s v="Russia"/>
    <s v="DH"/>
    <s v="Dead"/>
    <n v="541"/>
    <n v="238"/>
    <n v="81"/>
  </r>
  <r>
    <s v="SFH-S083211"/>
    <n v="12"/>
    <n v="6"/>
    <n v="1980"/>
    <d v="1917-11-01T00:00:00"/>
    <n v="62.55"/>
    <n v="29.82"/>
    <x v="1"/>
    <n v="1"/>
    <n v="7"/>
    <n v="1982"/>
    <d v="1906-12-03T00:00:00"/>
    <n v="62.55"/>
    <n v="29.82"/>
    <s v="Finland"/>
    <s v="DH"/>
    <s v="Dead"/>
    <n v="749"/>
    <n v="0"/>
    <n v="0"/>
  </r>
  <r>
    <s v="SFH-S083212"/>
    <n v="12"/>
    <n v="6"/>
    <n v="1980"/>
    <d v="1917-11-01T00:00:00"/>
    <n v="62.55"/>
    <n v="29.82"/>
    <x v="1"/>
    <n v="1"/>
    <n v="7"/>
    <n v="1982"/>
    <d v="1906-12-03T00:00:00"/>
    <n v="62.55"/>
    <n v="29.82"/>
    <s v="Finland"/>
    <s v="DH"/>
    <s v="Dead"/>
    <n v="749"/>
    <n v="0"/>
    <n v="0"/>
  </r>
  <r>
    <s v="SFH-S083957"/>
    <n v="26"/>
    <n v="5"/>
    <n v="1980"/>
    <d v="1931-10-01T00:00:00"/>
    <n v="62.6"/>
    <n v="29.8"/>
    <x v="1"/>
    <n v="1"/>
    <n v="5"/>
    <n v="1981"/>
    <d v="1906-10-02T00:00:00"/>
    <n v="62.58"/>
    <n v="29.83"/>
    <s v="Finland"/>
    <s v="UU"/>
    <s v="Dead"/>
    <n v="340"/>
    <n v="3"/>
    <n v="138"/>
  </r>
  <r>
    <s v="SFH-S083967"/>
    <n v="26"/>
    <n v="5"/>
    <n v="1980"/>
    <d v="1931-10-01T00:00:00"/>
    <n v="62.6"/>
    <n v="29.78"/>
    <x v="1"/>
    <n v="14"/>
    <n v="4"/>
    <n v="1981"/>
    <d v="1919-09-02T00:00:00"/>
    <n v="62.5"/>
    <n v="29.67"/>
    <s v="Finland"/>
    <s v="DH"/>
    <s v="Dead"/>
    <n v="323"/>
    <n v="13"/>
    <n v="209"/>
  </r>
  <r>
    <s v="SFH-S084166"/>
    <n v="4"/>
    <n v="6"/>
    <n v="1980"/>
    <d v="1909-11-01T00:00:00"/>
    <n v="65.819999999999993"/>
    <n v="24.2"/>
    <x v="1"/>
    <n v="12"/>
    <n v="8"/>
    <n v="1980"/>
    <d v="1918-01-01T00:00:00"/>
    <n v="65.819999999999993"/>
    <n v="24.2"/>
    <s v="Finland"/>
    <s v="DH"/>
    <s v="Dead"/>
    <n v="69"/>
    <n v="0"/>
    <n v="0"/>
  </r>
  <r>
    <s v="SFH-S084750"/>
    <n v="10"/>
    <n v="6"/>
    <n v="1980"/>
    <d v="1915-11-01T00:00:00"/>
    <n v="61.03"/>
    <n v="24.4"/>
    <x v="1"/>
    <n v="22"/>
    <n v="7"/>
    <n v="1980"/>
    <d v="1927-12-01T00:00:00"/>
    <n v="61.03"/>
    <n v="24.4"/>
    <s v="Finland"/>
    <s v="UU"/>
    <s v="Dead"/>
    <n v="42"/>
    <n v="0"/>
    <n v="0"/>
  </r>
  <r>
    <s v="SFH-S085251"/>
    <n v="15"/>
    <n v="6"/>
    <n v="1980"/>
    <d v="1920-10-31T00:00:00"/>
    <n v="62.57"/>
    <n v="27.17"/>
    <x v="1"/>
    <n v="17"/>
    <n v="7"/>
    <n v="1980"/>
    <d v="1922-12-01T00:00:00"/>
    <n v="62.57"/>
    <n v="27.18"/>
    <s v="Finland"/>
    <s v="AH"/>
    <s v="Dead"/>
    <n v="32"/>
    <n v="1"/>
    <n v="91"/>
  </r>
  <r>
    <s v="SFH-S085253"/>
    <n v="15"/>
    <n v="6"/>
    <n v="1980"/>
    <d v="1920-10-31T00:00:00"/>
    <n v="62.57"/>
    <n v="27.17"/>
    <x v="1"/>
    <n v="28"/>
    <n v="8"/>
    <n v="1980"/>
    <d v="1934-01-01T00:00:00"/>
    <n v="62.57"/>
    <n v="27.18"/>
    <s v="Finland"/>
    <s v="RH"/>
    <s v="Alive"/>
    <n v="74"/>
    <n v="1"/>
    <n v="91"/>
  </r>
  <r>
    <s v="SFH-S085254"/>
    <n v="15"/>
    <n v="6"/>
    <n v="1980"/>
    <d v="1920-10-31T00:00:00"/>
    <n v="62.57"/>
    <n v="27.17"/>
    <x v="1"/>
    <n v="12"/>
    <n v="7"/>
    <n v="1980"/>
    <d v="1917-12-01T00:00:00"/>
    <n v="62.57"/>
    <n v="27.17"/>
    <s v="Finland"/>
    <s v="DH"/>
    <s v="Dead"/>
    <n v="27"/>
    <n v="0"/>
    <n v="0"/>
  </r>
  <r>
    <s v="SFH-S085754"/>
    <n v="29"/>
    <n v="5"/>
    <n v="1980"/>
    <d v="1934-10-01T00:00:00"/>
    <n v="63.13"/>
    <n v="27.4"/>
    <x v="1"/>
    <n v="27"/>
    <n v="8"/>
    <n v="1980"/>
    <d v="1932-12-31T00:00:00"/>
    <n v="63.12"/>
    <n v="27.42"/>
    <s v="Finland"/>
    <s v="UU"/>
    <s v="Dead"/>
    <n v="90"/>
    <n v="3"/>
    <n v="156"/>
  </r>
  <r>
    <s v="SFH-S085813"/>
    <n v="13"/>
    <n v="6"/>
    <n v="1980"/>
    <d v="1918-11-01T00:00:00"/>
    <n v="62.9"/>
    <n v="28.18"/>
    <x v="1"/>
    <n v="21"/>
    <n v="10"/>
    <n v="1990"/>
    <d v="1927-03-13T00:00:00"/>
    <n v="63.22"/>
    <n v="27.8"/>
    <s v="Finland"/>
    <s v="DH"/>
    <s v="Dead"/>
    <n v="3782"/>
    <n v="41"/>
    <n v="332"/>
  </r>
  <r>
    <s v="SFH-S086141"/>
    <n v="17"/>
    <n v="6"/>
    <n v="1980"/>
    <d v="1922-11-01T00:00:00"/>
    <n v="61"/>
    <n v="24.48"/>
    <x v="1"/>
    <n v="17"/>
    <n v="7"/>
    <n v="1980"/>
    <d v="1922-12-01T00:00:00"/>
    <n v="61"/>
    <n v="24.48"/>
    <s v="Finland"/>
    <s v="UU"/>
    <s v="Dead"/>
    <n v="30"/>
    <n v="0"/>
    <n v="0"/>
  </r>
  <r>
    <s v="SFH-S086142"/>
    <n v="17"/>
    <n v="6"/>
    <n v="1980"/>
    <d v="1922-11-01T00:00:00"/>
    <n v="61"/>
    <n v="24.48"/>
    <x v="1"/>
    <n v="17"/>
    <n v="7"/>
    <n v="1980"/>
    <d v="1922-12-01T00:00:00"/>
    <n v="61"/>
    <n v="24.48"/>
    <s v="Finland"/>
    <s v="UU"/>
    <s v="Dead"/>
    <n v="30"/>
    <n v="0"/>
    <n v="0"/>
  </r>
  <r>
    <s v="SVS-6020895"/>
    <n v="26"/>
    <n v="5"/>
    <n v="1980"/>
    <d v="1931-10-01T00:00:00"/>
    <n v="56.17"/>
    <n v="14.9"/>
    <x v="9"/>
    <n v="19"/>
    <n v="3"/>
    <n v="1981"/>
    <d v="1924-08-01T00:00:00"/>
    <n v="56.17"/>
    <n v="14.88"/>
    <s v="Sweden"/>
    <s v="UU"/>
    <s v="Unknown"/>
    <n v="297"/>
    <n v="2"/>
    <n v="270"/>
  </r>
  <r>
    <s v="SVS-6079020"/>
    <n v="10"/>
    <n v="6"/>
    <n v="1980"/>
    <d v="1915-11-01T00:00:00"/>
    <n v="57.85"/>
    <n v="11.9"/>
    <x v="9"/>
    <n v="15"/>
    <n v="6"/>
    <n v="1980"/>
    <d v="1920-10-31T00:00:00"/>
    <n v="57.85"/>
    <n v="11.9"/>
    <s v="Sweden"/>
    <s v="UU"/>
    <s v="Dead"/>
    <n v="5"/>
    <n v="0"/>
    <n v="0"/>
  </r>
  <r>
    <s v="CZP-E251427"/>
    <n v="3"/>
    <n v="5"/>
    <n v="1981"/>
    <d v="1908-10-01T00:00:00"/>
    <n v="49.05"/>
    <n v="17.12"/>
    <x v="12"/>
    <n v="26"/>
    <n v="12"/>
    <n v="1981"/>
    <d v="1932-05-03T00:00:00"/>
    <n v="48.98"/>
    <n v="17.100000000000001"/>
    <s v="Czech Republic"/>
    <s v="HH"/>
    <s v="Dead"/>
    <n v="237"/>
    <n v="8"/>
    <n v="190"/>
  </r>
  <r>
    <s v="CZP-E253250"/>
    <n v="12"/>
    <n v="5"/>
    <n v="1981"/>
    <d v="1917-10-02T00:00:00"/>
    <n v="50.15"/>
    <n v="14.6"/>
    <x v="12"/>
    <n v="21"/>
    <n v="6"/>
    <n v="1981"/>
    <d v="1926-11-02T00:00:00"/>
    <n v="50.15"/>
    <n v="14.6"/>
    <s v="Czech Republic"/>
    <s v="DH"/>
    <s v="Dead"/>
    <n v="40"/>
    <n v="0"/>
    <n v="0"/>
  </r>
  <r>
    <s v="CZP-E254555"/>
    <n v="12"/>
    <n v="5"/>
    <n v="1981"/>
    <d v="1917-10-02T00:00:00"/>
    <n v="50.17"/>
    <n v="14.55"/>
    <x v="12"/>
    <n v="12"/>
    <n v="3"/>
    <n v="1983"/>
    <d v="1917-08-04T00:00:00"/>
    <n v="50.17"/>
    <n v="14.55"/>
    <s v="Czech Republic"/>
    <s v="DH"/>
    <s v="Dead"/>
    <n v="669"/>
    <n v="0"/>
    <n v="0"/>
  </r>
  <r>
    <s v="CZP-E255238"/>
    <n v="18"/>
    <n v="5"/>
    <n v="1981"/>
    <d v="1923-10-02T00:00:00"/>
    <n v="49.05"/>
    <n v="17.12"/>
    <x v="12"/>
    <n v="13"/>
    <n v="4"/>
    <n v="1984"/>
    <d v="1918-09-05T00:00:00"/>
    <n v="49.05"/>
    <n v="17.100000000000001"/>
    <s v="Czech Republic"/>
    <s v="UU"/>
    <s v="Dead"/>
    <n v="1061"/>
    <n v="2"/>
    <n v="270"/>
  </r>
  <r>
    <s v="ESM-G12487"/>
    <n v="1"/>
    <n v="5"/>
    <n v="1981"/>
    <d v="1906-10-02T00:00:00"/>
    <n v="41.63"/>
    <n v="-1.85"/>
    <x v="20"/>
    <n v="12"/>
    <n v="7"/>
    <n v="1981"/>
    <d v="1917-12-02T00:00:00"/>
    <n v="41.63"/>
    <n v="1.85"/>
    <s v="Spain"/>
    <s v="ND"/>
    <s v="Alive"/>
    <n v="72"/>
    <n v="0"/>
    <n v="0"/>
  </r>
  <r>
    <s v="ETM-U131412"/>
    <n v="8"/>
    <n v="6"/>
    <n v="1981"/>
    <d v="1913-11-02T00:00:00"/>
    <n v="58.65"/>
    <n v="25.97"/>
    <x v="18"/>
    <n v="6"/>
    <n v="2"/>
    <n v="1982"/>
    <d v="1911-07-06T00:00:00"/>
    <n v="58.65"/>
    <n v="26"/>
    <s v="Estonia"/>
    <s v="DH"/>
    <s v="Dead"/>
    <n v="243"/>
    <n v="3"/>
    <n v="91"/>
  </r>
  <r>
    <s v="ETM-U207712"/>
    <n v="24"/>
    <n v="5"/>
    <n v="1981"/>
    <d v="1929-10-02T00:00:00"/>
    <n v="58.77"/>
    <n v="24.8"/>
    <x v="18"/>
    <n v="17"/>
    <n v="10"/>
    <n v="1982"/>
    <d v="1923-03-05T00:00:00"/>
    <n v="58.77"/>
    <n v="24.8"/>
    <s v="Estonia"/>
    <s v="DH"/>
    <s v="Dead"/>
    <n v="511"/>
    <n v="0"/>
    <n v="0"/>
  </r>
  <r>
    <s v="ETM-U337100"/>
    <n v="30"/>
    <n v="5"/>
    <n v="1981"/>
    <d v="1935-10-02T00:00:00"/>
    <n v="58.38"/>
    <n v="24.5"/>
    <x v="18"/>
    <n v="7"/>
    <n v="10"/>
    <n v="1981"/>
    <d v="1913-03-03T00:00:00"/>
    <n v="58.72"/>
    <n v="23.68"/>
    <s v="Estonia"/>
    <s v="RH"/>
    <s v="Alive"/>
    <n v="130"/>
    <n v="61"/>
    <n v="310"/>
  </r>
  <r>
    <s v="ETM-U337111"/>
    <n v="1"/>
    <n v="6"/>
    <n v="1981"/>
    <d v="1906-11-02T00:00:00"/>
    <n v="58.38"/>
    <n v="24.5"/>
    <x v="18"/>
    <n v="30"/>
    <n v="5"/>
    <n v="1984"/>
    <d v="1935-10-05T00:00:00"/>
    <n v="58.38"/>
    <n v="24.57"/>
    <s v="Estonia"/>
    <s v="UU"/>
    <s v="Dead"/>
    <n v="1094"/>
    <n v="4"/>
    <n v="91"/>
  </r>
  <r>
    <s v="ETM-U362354"/>
    <n v="9"/>
    <n v="6"/>
    <n v="1981"/>
    <d v="1914-11-02T00:00:00"/>
    <n v="58.27"/>
    <n v="27.28"/>
    <x v="18"/>
    <n v="1"/>
    <n v="11"/>
    <n v="1984"/>
    <d v="1907-04-07T00:00:00"/>
    <n v="58.27"/>
    <n v="27.18"/>
    <s v="Estonia"/>
    <s v="AH"/>
    <s v="Dead"/>
    <n v="1241"/>
    <n v="6"/>
    <n v="250"/>
  </r>
  <r>
    <s v="GBT-EB01066"/>
    <n v="11"/>
    <n v="5"/>
    <n v="1981"/>
    <d v="1916-10-01T00:00:00"/>
    <n v="51.28"/>
    <n v="-0.65"/>
    <x v="4"/>
    <n v="26"/>
    <n v="8"/>
    <n v="1982"/>
    <d v="1932-01-03T00:00:00"/>
    <n v="51.35"/>
    <n v="-0.62"/>
    <s v="UK"/>
    <s v="AH"/>
    <s v="Dead"/>
    <n v="472"/>
    <n v="8"/>
    <n v="18"/>
  </r>
  <r>
    <s v="GBT-EB04902"/>
    <n v="31"/>
    <n v="5"/>
    <n v="1981"/>
    <d v="1936-10-01T00:00:00"/>
    <n v="52.85"/>
    <n v="-1.57"/>
    <x v="4"/>
    <n v="23"/>
    <n v="12"/>
    <n v="1983"/>
    <d v="1929-05-05T00:00:00"/>
    <n v="52.85"/>
    <n v="-1.57"/>
    <s v="UK"/>
    <s v="UU"/>
    <s v="Unknown"/>
    <n v="936"/>
    <n v="0"/>
    <n v="0"/>
  </r>
  <r>
    <s v="GBT-EH51889"/>
    <n v="2"/>
    <n v="5"/>
    <n v="1981"/>
    <d v="1907-10-02T00:00:00"/>
    <n v="54.4"/>
    <n v="-6.15"/>
    <x v="4"/>
    <n v="16"/>
    <n v="6"/>
    <n v="1981"/>
    <d v="1921-11-02T00:00:00"/>
    <n v="54.42"/>
    <n v="-6.15"/>
    <s v="UK"/>
    <s v="UU"/>
    <s v="Dead"/>
    <n v="45"/>
    <n v="2"/>
    <n v="0"/>
  </r>
  <r>
    <s v="GBT-EH51938"/>
    <n v="11"/>
    <n v="5"/>
    <n v="1981"/>
    <d v="1916-10-01T00:00:00"/>
    <n v="54.57"/>
    <n v="-5.85"/>
    <x v="4"/>
    <n v="30"/>
    <n v="8"/>
    <n v="1982"/>
    <d v="1936-01-03T00:00:00"/>
    <n v="54.57"/>
    <n v="-5.85"/>
    <s v="UK"/>
    <s v="UU"/>
    <s v="Dead"/>
    <n v="476"/>
    <n v="0"/>
    <n v="0"/>
  </r>
  <r>
    <s v="GBT-EH54191"/>
    <n v="25"/>
    <n v="5"/>
    <n v="1981"/>
    <d v="1930-10-02T00:00:00"/>
    <n v="53.85"/>
    <n v="-1.72"/>
    <x v="4"/>
    <n v="5"/>
    <n v="6"/>
    <n v="1981"/>
    <d v="1910-11-02T00:00:00"/>
    <n v="53.85"/>
    <n v="-1.72"/>
    <s v="UK"/>
    <s v="UU"/>
    <s v="Dead"/>
    <n v="11"/>
    <n v="0"/>
    <n v="0"/>
  </r>
  <r>
    <s v="GBT-EH85437"/>
    <n v="21"/>
    <n v="5"/>
    <n v="1981"/>
    <d v="1926-10-02T00:00:00"/>
    <n v="53.38"/>
    <n v="-1.53"/>
    <x v="4"/>
    <n v="26"/>
    <n v="2"/>
    <n v="1982"/>
    <d v="1931-07-06T00:00:00"/>
    <n v="53.38"/>
    <n v="-1.53"/>
    <s v="UK"/>
    <s v="UU"/>
    <s v="Dead"/>
    <n v="281"/>
    <n v="0"/>
    <n v="0"/>
  </r>
  <r>
    <s v="GBT-EH85476"/>
    <n v="11"/>
    <n v="6"/>
    <n v="1981"/>
    <d v="1916-11-01T00:00:00"/>
    <n v="53.38"/>
    <n v="-1.53"/>
    <x v="4"/>
    <n v="2"/>
    <n v="8"/>
    <n v="1981"/>
    <d v="1908-01-02T00:00:00"/>
    <n v="53.38"/>
    <n v="-1.53"/>
    <s v="UK"/>
    <s v="AH"/>
    <s v="Dead"/>
    <n v="52"/>
    <n v="0"/>
    <n v="0"/>
  </r>
  <r>
    <s v="GBT-EH85495"/>
    <n v="13"/>
    <n v="6"/>
    <n v="1981"/>
    <d v="1918-11-02T00:00:00"/>
    <n v="53.38"/>
    <n v="-1.53"/>
    <x v="4"/>
    <n v="6"/>
    <n v="2"/>
    <n v="1982"/>
    <d v="1911-07-06T00:00:00"/>
    <n v="53.43"/>
    <n v="-1.6"/>
    <s v="UK"/>
    <s v="UU"/>
    <s v="Dead"/>
    <n v="238"/>
    <n v="8"/>
    <n v="322"/>
  </r>
  <r>
    <s v="GBT-EH85499"/>
    <n v="13"/>
    <n v="6"/>
    <n v="1981"/>
    <d v="1918-11-02T00:00:00"/>
    <n v="53.38"/>
    <n v="-1.57"/>
    <x v="4"/>
    <n v="15"/>
    <n v="5"/>
    <n v="1985"/>
    <d v="1920-10-05T00:00:00"/>
    <n v="53.4"/>
    <n v="-1.57"/>
    <s v="UK"/>
    <s v="AH"/>
    <s v="Dead"/>
    <n v="1432"/>
    <n v="2"/>
    <n v="0"/>
  </r>
  <r>
    <s v="GBT-EH93026"/>
    <n v="14"/>
    <n v="5"/>
    <n v="1981"/>
    <d v="1919-10-02T00:00:00"/>
    <n v="54.57"/>
    <n v="-5.85"/>
    <x v="4"/>
    <n v="7"/>
    <n v="3"/>
    <n v="1984"/>
    <d v="1912-08-04T00:00:00"/>
    <n v="54.52"/>
    <n v="-5.65"/>
    <s v="UK"/>
    <s v="DH"/>
    <s v="Dead"/>
    <n v="1028"/>
    <n v="15"/>
    <n v="114"/>
  </r>
  <r>
    <s v="GBT-EH93131"/>
    <n v="25"/>
    <n v="5"/>
    <n v="1981"/>
    <d v="1930-10-02T00:00:00"/>
    <n v="54.52"/>
    <n v="-5.53"/>
    <x v="4"/>
    <n v="4"/>
    <n v="7"/>
    <n v="1981"/>
    <d v="1909-12-02T00:00:00"/>
    <n v="54.55"/>
    <n v="-5.6"/>
    <s v="UK"/>
    <s v="AH"/>
    <s v="Dead"/>
    <n v="40"/>
    <n v="6"/>
    <n v="311"/>
  </r>
  <r>
    <s v="GBT-EJ45151"/>
    <n v="15"/>
    <n v="5"/>
    <n v="1981"/>
    <d v="1920-10-01T00:00:00"/>
    <n v="52.53"/>
    <n v="-1.52"/>
    <x v="4"/>
    <n v="19"/>
    <n v="8"/>
    <n v="1981"/>
    <d v="1925-01-01T00:00:00"/>
    <n v="52.53"/>
    <n v="-1.52"/>
    <s v="UK"/>
    <s v="AH"/>
    <s v="Dead"/>
    <n v="96"/>
    <n v="0"/>
    <n v="0"/>
  </r>
  <r>
    <s v="GBT-EJ45154"/>
    <n v="15"/>
    <n v="5"/>
    <n v="1981"/>
    <d v="1920-10-01T00:00:00"/>
    <n v="52.53"/>
    <n v="-1.52"/>
    <x v="4"/>
    <n v="19"/>
    <n v="8"/>
    <n v="1981"/>
    <d v="1925-01-01T00:00:00"/>
    <n v="52.53"/>
    <n v="-1.52"/>
    <s v="UK"/>
    <s v="AH"/>
    <s v="Dead"/>
    <n v="96"/>
    <n v="0"/>
    <n v="0"/>
  </r>
  <r>
    <s v="GBT-EJ45155"/>
    <n v="22"/>
    <n v="5"/>
    <n v="1981"/>
    <d v="1927-10-02T00:00:00"/>
    <n v="52.53"/>
    <n v="-1.48"/>
    <x v="4"/>
    <n v="9"/>
    <n v="6"/>
    <n v="1981"/>
    <d v="1914-11-02T00:00:00"/>
    <n v="52.53"/>
    <n v="-1.48"/>
    <s v="UK"/>
    <s v="UU"/>
    <s v="Dead"/>
    <n v="18"/>
    <n v="0"/>
    <n v="0"/>
  </r>
  <r>
    <s v="GBT-EJ75216"/>
    <n v="1"/>
    <n v="6"/>
    <n v="1981"/>
    <d v="1906-11-02T00:00:00"/>
    <n v="50.85"/>
    <n v="-7.0000000000000007E-2"/>
    <x v="4"/>
    <n v="16"/>
    <n v="6"/>
    <n v="1981"/>
    <d v="1921-11-02T00:00:00"/>
    <n v="50.85"/>
    <n v="-7.0000000000000007E-2"/>
    <s v="UK"/>
    <s v="AH"/>
    <s v="Dead"/>
    <n v="15"/>
    <n v="0"/>
    <n v="0"/>
  </r>
  <r>
    <s v="GBT-EK00313"/>
    <n v="22"/>
    <n v="5"/>
    <n v="1981"/>
    <d v="1927-10-02T00:00:00"/>
    <n v="57.18"/>
    <n v="-2.1"/>
    <x v="4"/>
    <n v="2"/>
    <n v="7"/>
    <n v="1981"/>
    <d v="1907-12-02T00:00:00"/>
    <n v="57.18"/>
    <n v="-2.1"/>
    <s v="UK"/>
    <s v="UU"/>
    <s v="Dead"/>
    <n v="41"/>
    <n v="0"/>
    <n v="0"/>
  </r>
  <r>
    <s v="GBT-EK04356"/>
    <n v="16"/>
    <n v="5"/>
    <n v="1981"/>
    <d v="1921-10-02T00:00:00"/>
    <n v="54.02"/>
    <n v="-1.47"/>
    <x v="4"/>
    <n v="21"/>
    <n v="10"/>
    <n v="1981"/>
    <d v="1927-03-04T00:00:00"/>
    <n v="54.02"/>
    <n v="-1.47"/>
    <s v="UK"/>
    <s v="UU"/>
    <s v="Dead"/>
    <n v="158"/>
    <n v="0"/>
    <n v="0"/>
  </r>
  <r>
    <s v="GBT-EK05078"/>
    <n v="15"/>
    <n v="6"/>
    <n v="1981"/>
    <d v="1920-11-01T00:00:00"/>
    <n v="53.38"/>
    <n v="-1.53"/>
    <x v="4"/>
    <n v="10"/>
    <n v="8"/>
    <n v="1981"/>
    <d v="1916-01-02T00:00:00"/>
    <n v="53.4"/>
    <n v="-1.53"/>
    <s v="UK"/>
    <s v="UU"/>
    <s v="Dead"/>
    <n v="56"/>
    <n v="2"/>
    <n v="0"/>
  </r>
  <r>
    <s v="GBT-EK05108"/>
    <n v="20"/>
    <n v="6"/>
    <n v="1981"/>
    <d v="1925-11-02T00:00:00"/>
    <n v="53.38"/>
    <n v="-1.53"/>
    <x v="4"/>
    <n v="5"/>
    <n v="7"/>
    <n v="1981"/>
    <d v="1910-12-02T00:00:00"/>
    <n v="53.38"/>
    <n v="-1.53"/>
    <s v="UK"/>
    <s v="AH"/>
    <s v="Dead"/>
    <n v="15"/>
    <n v="0"/>
    <n v="0"/>
  </r>
  <r>
    <s v="GBT-EK05534"/>
    <n v="19"/>
    <n v="5"/>
    <n v="1981"/>
    <d v="1924-10-01T00:00:00"/>
    <n v="53.37"/>
    <n v="6.17"/>
    <x v="6"/>
    <n v="17"/>
    <n v="3"/>
    <n v="1986"/>
    <d v="1922-08-07T00:00:00"/>
    <n v="53.37"/>
    <n v="6.17"/>
    <s v="Eire"/>
    <s v="UU"/>
    <s v="Dead"/>
    <n v="1763"/>
    <n v="0"/>
    <n v="0"/>
  </r>
  <r>
    <s v="HGB-302996"/>
    <n v="24"/>
    <n v="5"/>
    <n v="1981"/>
    <d v="1929-10-02T00:00:00"/>
    <n v="46.27"/>
    <n v="20.329999999999998"/>
    <x v="2"/>
    <n v="21"/>
    <n v="6"/>
    <n v="1981"/>
    <d v="1926-11-02T00:00:00"/>
    <n v="46.42"/>
    <n v="20.329999999999998"/>
    <s v="Hungary"/>
    <s v="DH"/>
    <s v="Dead"/>
    <n v="28"/>
    <n v="17"/>
    <n v="0"/>
  </r>
  <r>
    <s v="NLA-3275562"/>
    <n v="17"/>
    <n v="5"/>
    <n v="1981"/>
    <d v="1922-10-02T00:00:00"/>
    <n v="52.82"/>
    <n v="4.68"/>
    <x v="16"/>
    <n v="11"/>
    <n v="1"/>
    <n v="1982"/>
    <d v="1916-06-04T00:00:00"/>
    <n v="52.82"/>
    <n v="4.72"/>
    <s v="Netherlands"/>
    <s v="PD"/>
    <s v="Dead"/>
    <n v="239"/>
    <n v="3"/>
    <n v="149"/>
  </r>
  <r>
    <s v="NLA-3275585"/>
    <n v="28"/>
    <n v="5"/>
    <n v="1981"/>
    <d v="1933-10-02T00:00:00"/>
    <n v="52.35"/>
    <n v="4.5199999999999996"/>
    <x v="16"/>
    <n v="17"/>
    <n v="7"/>
    <n v="1981"/>
    <d v="1922-12-02T00:00:00"/>
    <n v="52.35"/>
    <n v="4.53"/>
    <s v="Netherlands"/>
    <s v="UU"/>
    <s v="Dead"/>
    <n v="50"/>
    <n v="0"/>
    <n v="0"/>
  </r>
  <r>
    <s v="NLA-3275592"/>
    <n v="28"/>
    <n v="5"/>
    <n v="1981"/>
    <d v="1933-10-02T00:00:00"/>
    <n v="52.35"/>
    <n v="4.5199999999999996"/>
    <x v="16"/>
    <n v="14"/>
    <n v="6"/>
    <n v="1981"/>
    <d v="1919-11-02T00:00:00"/>
    <n v="52.35"/>
    <n v="4.53"/>
    <s v="Netherlands"/>
    <s v="UU"/>
    <s v="Dead"/>
    <n v="17"/>
    <n v="0"/>
    <n v="0"/>
  </r>
  <r>
    <s v="NLA-3275593"/>
    <n v="28"/>
    <n v="5"/>
    <n v="1981"/>
    <d v="1933-10-02T00:00:00"/>
    <n v="52.35"/>
    <n v="4.5199999999999996"/>
    <x v="16"/>
    <n v="23"/>
    <n v="6"/>
    <n v="1981"/>
    <d v="1928-11-01T00:00:00"/>
    <n v="52.35"/>
    <n v="4.53"/>
    <s v="Netherlands"/>
    <s v="UU"/>
    <s v="Dead"/>
    <n v="26"/>
    <n v="0"/>
    <n v="0"/>
  </r>
  <r>
    <s v="NLA-3275594"/>
    <n v="28"/>
    <n v="5"/>
    <n v="1981"/>
    <d v="1933-10-02T00:00:00"/>
    <n v="52.35"/>
    <n v="4.5199999999999996"/>
    <x v="16"/>
    <n v="11"/>
    <n v="7"/>
    <n v="1981"/>
    <d v="1916-12-01T00:00:00"/>
    <n v="52.35"/>
    <n v="4.53"/>
    <s v="Netherlands"/>
    <s v="UU"/>
    <s v="Dead"/>
    <n v="44"/>
    <n v="0"/>
    <n v="0"/>
  </r>
  <r>
    <s v="NLA-3285379"/>
    <n v="18"/>
    <n v="5"/>
    <n v="1981"/>
    <d v="1923-10-02T00:00:00"/>
    <n v="51.97"/>
    <n v="6.03"/>
    <x v="16"/>
    <n v="16"/>
    <n v="7"/>
    <n v="1981"/>
    <d v="1921-12-02T00:00:00"/>
    <n v="51.95"/>
    <n v="6.02"/>
    <s v="Netherlands"/>
    <s v="UU"/>
    <s v="Alive"/>
    <n v="59"/>
    <n v="3"/>
    <n v="212"/>
  </r>
  <r>
    <s v="NLA-3285386"/>
    <n v="19"/>
    <n v="5"/>
    <n v="1981"/>
    <d v="1924-10-01T00:00:00"/>
    <n v="51.97"/>
    <n v="6.03"/>
    <x v="16"/>
    <n v="16"/>
    <n v="5"/>
    <n v="1983"/>
    <d v="1921-10-04T00:00:00"/>
    <n v="51.98"/>
    <n v="6.07"/>
    <s v="Netherlands"/>
    <s v="DH"/>
    <s v="Dead"/>
    <n v="727"/>
    <n v="2"/>
    <n v="91"/>
  </r>
  <r>
    <s v="NLA-3285392"/>
    <n v="22"/>
    <n v="5"/>
    <n v="1981"/>
    <d v="1927-10-02T00:00:00"/>
    <n v="51.92"/>
    <n v="5.58"/>
    <x v="16"/>
    <n v="24"/>
    <n v="7"/>
    <n v="1984"/>
    <d v="1929-12-05T00:00:00"/>
    <n v="51.92"/>
    <n v="5.6"/>
    <s v="Netherlands"/>
    <s v="AH"/>
    <s v="Dead"/>
    <n v="1159"/>
    <n v="2"/>
    <n v="181"/>
  </r>
  <r>
    <s v="NLA-3285411"/>
    <n v="25"/>
    <n v="5"/>
    <n v="1981"/>
    <d v="1930-10-02T00:00:00"/>
    <n v="51.97"/>
    <n v="6"/>
    <x v="16"/>
    <n v="7"/>
    <n v="11"/>
    <n v="1981"/>
    <d v="1913-04-03T00:00:00"/>
    <n v="51.98"/>
    <n v="5.98"/>
    <s v="Netherlands"/>
    <s v="DH"/>
    <s v="Dead"/>
    <n v="166"/>
    <n v="3"/>
    <n v="329"/>
  </r>
  <r>
    <s v="NLA-3285416"/>
    <n v="25"/>
    <n v="5"/>
    <n v="1981"/>
    <d v="1930-10-02T00:00:00"/>
    <n v="51.98"/>
    <n v="6.05"/>
    <x v="16"/>
    <n v="10"/>
    <n v="5"/>
    <n v="1984"/>
    <d v="1915-10-05T00:00:00"/>
    <n v="51.98"/>
    <n v="6.07"/>
    <s v="Netherlands"/>
    <s v="DH"/>
    <s v="Dead"/>
    <n v="1081"/>
    <n v="0"/>
    <n v="0"/>
  </r>
  <r>
    <s v="NLA-3293330"/>
    <n v="27"/>
    <n v="5"/>
    <n v="1981"/>
    <d v="1932-10-01T00:00:00"/>
    <n v="52.52"/>
    <n v="4.6500000000000004"/>
    <x v="16"/>
    <n v="16"/>
    <n v="5"/>
    <n v="1984"/>
    <d v="1921-10-05T00:00:00"/>
    <n v="52.58"/>
    <n v="4.67"/>
    <s v="Netherlands"/>
    <s v="UU"/>
    <s v="Dead"/>
    <n v="1085"/>
    <n v="8"/>
    <n v="9"/>
  </r>
  <r>
    <s v="NLA-3294504"/>
    <n v="16"/>
    <n v="5"/>
    <n v="1981"/>
    <d v="1921-10-02T00:00:00"/>
    <n v="52.35"/>
    <n v="4.5199999999999996"/>
    <x v="16"/>
    <n v="7"/>
    <n v="8"/>
    <n v="1981"/>
    <d v="1913-01-01T00:00:00"/>
    <n v="52.35"/>
    <n v="4.53"/>
    <s v="Netherlands"/>
    <s v="UU"/>
    <s v="Dead"/>
    <n v="83"/>
    <n v="0"/>
    <n v="0"/>
  </r>
  <r>
    <s v="NLA-3294520"/>
    <n v="23"/>
    <n v="5"/>
    <n v="1981"/>
    <d v="1928-10-01T00:00:00"/>
    <n v="52.35"/>
    <n v="4.5199999999999996"/>
    <x v="16"/>
    <n v="19"/>
    <n v="6"/>
    <n v="1981"/>
    <d v="1924-11-01T00:00:00"/>
    <n v="52.35"/>
    <n v="4.53"/>
    <s v="Netherlands"/>
    <s v="UU"/>
    <s v="Dead"/>
    <n v="27"/>
    <n v="0"/>
    <n v="0"/>
  </r>
  <r>
    <s v="NLA-3294540"/>
    <n v="23"/>
    <n v="5"/>
    <n v="1981"/>
    <d v="1928-10-01T00:00:00"/>
    <n v="52.35"/>
    <n v="4.5199999999999996"/>
    <x v="16"/>
    <n v="20"/>
    <n v="12"/>
    <n v="1981"/>
    <d v="1926-05-04T00:00:00"/>
    <n v="52.32"/>
    <n v="4.53"/>
    <s v="Netherlands"/>
    <s v="UU"/>
    <s v="Dead"/>
    <n v="211"/>
    <n v="4"/>
    <n v="181"/>
  </r>
  <r>
    <s v="NLA-3294558"/>
    <n v="19"/>
    <n v="5"/>
    <n v="1981"/>
    <d v="1924-10-01T00:00:00"/>
    <n v="52.35"/>
    <n v="4.5199999999999996"/>
    <x v="16"/>
    <n v="1"/>
    <n v="4"/>
    <n v="1982"/>
    <d v="1906-09-03T00:00:00"/>
    <n v="52.32"/>
    <n v="4.57"/>
    <s v="Netherlands"/>
    <s v="DH"/>
    <s v="Dead"/>
    <n v="317"/>
    <n v="5"/>
    <n v="149"/>
  </r>
  <r>
    <s v="NLA-3294561"/>
    <n v="19"/>
    <n v="5"/>
    <n v="1981"/>
    <d v="1924-10-01T00:00:00"/>
    <n v="52.35"/>
    <n v="4.5199999999999996"/>
    <x v="16"/>
    <n v="8"/>
    <n v="6"/>
    <n v="1982"/>
    <d v="1913-11-03T00:00:00"/>
    <n v="52.57"/>
    <n v="4.62"/>
    <s v="Netherlands"/>
    <s v="UU"/>
    <s v="Dead"/>
    <n v="385"/>
    <n v="25"/>
    <n v="14"/>
  </r>
  <r>
    <s v="NLA-3294580"/>
    <n v="23"/>
    <n v="5"/>
    <n v="1981"/>
    <d v="1928-10-01T00:00:00"/>
    <n v="52.35"/>
    <n v="4.5199999999999996"/>
    <x v="16"/>
    <n v="22"/>
    <n v="6"/>
    <n v="1981"/>
    <d v="1927-11-02T00:00:00"/>
    <n v="52.35"/>
    <n v="4.53"/>
    <s v="Netherlands"/>
    <s v="UU"/>
    <s v="Dead"/>
    <n v="30"/>
    <n v="0"/>
    <n v="0"/>
  </r>
  <r>
    <s v="NLA-3294582"/>
    <n v="23"/>
    <n v="5"/>
    <n v="1981"/>
    <d v="1928-10-01T00:00:00"/>
    <n v="52.35"/>
    <n v="4.5199999999999996"/>
    <x v="16"/>
    <n v="14"/>
    <n v="6"/>
    <n v="1981"/>
    <d v="1919-11-02T00:00:00"/>
    <n v="52.35"/>
    <n v="4.53"/>
    <s v="Netherlands"/>
    <s v="UU"/>
    <s v="Dead"/>
    <n v="22"/>
    <n v="0"/>
    <n v="0"/>
  </r>
  <r>
    <s v="NLA-3294586"/>
    <n v="23"/>
    <n v="5"/>
    <n v="1981"/>
    <d v="1928-10-01T00:00:00"/>
    <n v="52.35"/>
    <n v="4.5199999999999996"/>
    <x v="16"/>
    <n v="11"/>
    <n v="8"/>
    <n v="1981"/>
    <d v="1917-01-01T00:00:00"/>
    <n v="52.35"/>
    <n v="4.53"/>
    <s v="Netherlands"/>
    <s v="UU"/>
    <s v="Dead"/>
    <n v="80"/>
    <n v="0"/>
    <n v="0"/>
  </r>
  <r>
    <s v="NLA-3294587"/>
    <n v="23"/>
    <n v="5"/>
    <n v="1981"/>
    <d v="1928-10-01T00:00:00"/>
    <n v="52.35"/>
    <n v="4.5199999999999996"/>
    <x v="16"/>
    <n v="12"/>
    <n v="8"/>
    <n v="1981"/>
    <d v="1918-01-02T00:00:00"/>
    <n v="52.35"/>
    <n v="4.53"/>
    <s v="Netherlands"/>
    <s v="UU"/>
    <s v="Dead"/>
    <n v="81"/>
    <n v="0"/>
    <n v="0"/>
  </r>
  <r>
    <s v="NLA-3294592"/>
    <n v="23"/>
    <n v="5"/>
    <n v="1981"/>
    <d v="1928-10-01T00:00:00"/>
    <n v="52.35"/>
    <n v="4.5199999999999996"/>
    <x v="16"/>
    <n v="6"/>
    <n v="7"/>
    <n v="1981"/>
    <d v="1911-12-02T00:00:00"/>
    <n v="52.35"/>
    <n v="4.53"/>
    <s v="Netherlands"/>
    <s v="PD"/>
    <s v="Dead"/>
    <n v="44"/>
    <n v="0"/>
    <n v="0"/>
  </r>
  <r>
    <s v="NLA-3294612"/>
    <n v="30"/>
    <n v="5"/>
    <n v="1981"/>
    <d v="1935-10-02T00:00:00"/>
    <n v="52.35"/>
    <n v="4.5199999999999996"/>
    <x v="16"/>
    <n v="12"/>
    <n v="7"/>
    <n v="1981"/>
    <d v="1917-12-02T00:00:00"/>
    <n v="52.35"/>
    <n v="4.53"/>
    <s v="Netherlands"/>
    <s v="UU"/>
    <s v="Dead"/>
    <n v="43"/>
    <n v="0"/>
    <n v="0"/>
  </r>
  <r>
    <s v="NLA-3294615"/>
    <n v="30"/>
    <n v="5"/>
    <n v="1981"/>
    <d v="1935-10-02T00:00:00"/>
    <n v="52.35"/>
    <n v="4.5199999999999996"/>
    <x v="16"/>
    <n v="5"/>
    <n v="11"/>
    <n v="1981"/>
    <d v="1911-04-04T00:00:00"/>
    <n v="52.35"/>
    <n v="4.53"/>
    <s v="Netherlands"/>
    <s v="UU"/>
    <s v="Unknown"/>
    <n v="159"/>
    <n v="0"/>
    <n v="0"/>
  </r>
  <r>
    <s v="NLA-3294617"/>
    <n v="30"/>
    <n v="5"/>
    <n v="1981"/>
    <d v="1935-10-02T00:00:00"/>
    <n v="52.35"/>
    <n v="4.5199999999999996"/>
    <x v="16"/>
    <n v="20"/>
    <n v="6"/>
    <n v="1981"/>
    <d v="1925-11-02T00:00:00"/>
    <n v="52.35"/>
    <n v="4.53"/>
    <s v="Netherlands"/>
    <s v="UU"/>
    <s v="Dead"/>
    <n v="21"/>
    <n v="0"/>
    <n v="0"/>
  </r>
  <r>
    <s v="NLA-3294627"/>
    <n v="1"/>
    <n v="6"/>
    <n v="1981"/>
    <d v="1906-11-02T00:00:00"/>
    <n v="52.78"/>
    <n v="4.68"/>
    <x v="16"/>
    <n v="21"/>
    <n v="7"/>
    <n v="1981"/>
    <d v="1926-12-02T00:00:00"/>
    <n v="52.8"/>
    <n v="4.68"/>
    <s v="Netherlands"/>
    <s v="UU"/>
    <s v="Dead"/>
    <n v="50"/>
    <n v="3"/>
    <n v="329"/>
  </r>
  <r>
    <s v="NLA-3294661"/>
    <n v="27"/>
    <n v="5"/>
    <n v="1981"/>
    <d v="1932-10-01T00:00:00"/>
    <n v="52.35"/>
    <n v="4.5199999999999996"/>
    <x v="16"/>
    <n v="27"/>
    <n v="1"/>
    <n v="1982"/>
    <d v="1932-06-04T00:00:00"/>
    <n v="52.35"/>
    <n v="4.53"/>
    <s v="Netherlands"/>
    <s v="UU"/>
    <s v="Dead"/>
    <n v="245"/>
    <n v="0"/>
    <n v="0"/>
  </r>
  <r>
    <s v="NLA-3294687"/>
    <n v="27"/>
    <n v="5"/>
    <n v="1981"/>
    <d v="1932-10-01T00:00:00"/>
    <n v="52.35"/>
    <n v="4.5199999999999996"/>
    <x v="16"/>
    <n v="3"/>
    <n v="7"/>
    <n v="1981"/>
    <d v="1908-12-01T00:00:00"/>
    <n v="52.35"/>
    <n v="4.53"/>
    <s v="Netherlands"/>
    <s v="UU"/>
    <s v="Dead"/>
    <n v="37"/>
    <n v="0"/>
    <n v="0"/>
  </r>
  <r>
    <s v="NLA-3294688"/>
    <n v="27"/>
    <n v="5"/>
    <n v="1981"/>
    <d v="1932-10-01T00:00:00"/>
    <n v="52.35"/>
    <n v="4.5199999999999996"/>
    <x v="16"/>
    <n v="3"/>
    <n v="7"/>
    <n v="1981"/>
    <d v="1908-12-01T00:00:00"/>
    <n v="52.32"/>
    <n v="4.53"/>
    <s v="Netherlands"/>
    <s v="UU"/>
    <s v="Dead"/>
    <n v="37"/>
    <n v="4"/>
    <n v="181"/>
  </r>
  <r>
    <s v="NLA-3294717"/>
    <n v="28"/>
    <n v="5"/>
    <n v="1981"/>
    <d v="1933-10-02T00:00:00"/>
    <n v="52.35"/>
    <n v="4.5199999999999996"/>
    <x v="16"/>
    <n v="4"/>
    <n v="3"/>
    <n v="1984"/>
    <d v="1909-08-05T00:00:00"/>
    <n v="52.33"/>
    <n v="4.53"/>
    <s v="Netherlands"/>
    <s v="UU"/>
    <s v="Unknown"/>
    <n v="1011"/>
    <n v="2"/>
    <n v="181"/>
  </r>
  <r>
    <s v="NLA-3294724"/>
    <n v="28"/>
    <n v="5"/>
    <n v="1981"/>
    <d v="1933-10-02T00:00:00"/>
    <n v="52.35"/>
    <n v="4.5199999999999996"/>
    <x v="16"/>
    <n v="4"/>
    <n v="7"/>
    <n v="1981"/>
    <d v="1909-12-02T00:00:00"/>
    <n v="52.33"/>
    <n v="4.53"/>
    <s v="Netherlands"/>
    <s v="UU"/>
    <s v="Dead"/>
    <n v="37"/>
    <n v="2"/>
    <n v="181"/>
  </r>
  <r>
    <s v="NLA-3294734"/>
    <n v="5"/>
    <n v="6"/>
    <n v="1981"/>
    <d v="1910-11-02T00:00:00"/>
    <n v="52.35"/>
    <n v="4.5199999999999996"/>
    <x v="16"/>
    <n v="13"/>
    <n v="8"/>
    <n v="1981"/>
    <d v="1919-01-02T00:00:00"/>
    <n v="52.3"/>
    <n v="4.53"/>
    <s v="Netherlands"/>
    <s v="UU"/>
    <s v="Dead"/>
    <n v="69"/>
    <n v="6"/>
    <n v="181"/>
  </r>
  <r>
    <s v="NLA-3319474"/>
    <n v="14"/>
    <n v="6"/>
    <n v="1981"/>
    <d v="1919-11-02T00:00:00"/>
    <n v="52.35"/>
    <n v="4.53"/>
    <x v="16"/>
    <n v="4"/>
    <n v="5"/>
    <n v="1982"/>
    <d v="1909-10-03T00:00:00"/>
    <n v="51.9"/>
    <n v="4.05"/>
    <s v="Netherlands"/>
    <s v="DH"/>
    <s v="Dead"/>
    <n v="324"/>
    <n v="61"/>
    <n v="215"/>
  </r>
  <r>
    <s v="NLA-3319479"/>
    <n v="14"/>
    <n v="6"/>
    <n v="1981"/>
    <d v="1919-11-02T00:00:00"/>
    <n v="52.35"/>
    <n v="4.53"/>
    <x v="16"/>
    <n v="23"/>
    <n v="6"/>
    <n v="1981"/>
    <d v="1928-11-01T00:00:00"/>
    <n v="52.35"/>
    <n v="4.53"/>
    <s v="Netherlands"/>
    <s v="UU"/>
    <s v="Dead"/>
    <n v="9"/>
    <n v="2"/>
    <n v="270"/>
  </r>
  <r>
    <s v="NLA-3319481"/>
    <n v="14"/>
    <n v="6"/>
    <n v="1981"/>
    <d v="1919-11-02T00:00:00"/>
    <n v="52.35"/>
    <n v="4.53"/>
    <x v="16"/>
    <n v="23"/>
    <n v="6"/>
    <n v="1981"/>
    <d v="1928-11-01T00:00:00"/>
    <n v="52.35"/>
    <n v="4.53"/>
    <s v="Netherlands"/>
    <s v="UU"/>
    <s v="Dead"/>
    <n v="9"/>
    <n v="2"/>
    <n v="270"/>
  </r>
  <r>
    <s v="NLA-3334212"/>
    <n v="26"/>
    <n v="5"/>
    <n v="1981"/>
    <d v="1931-10-02T00:00:00"/>
    <n v="52.15"/>
    <n v="4.3499999999999996"/>
    <x v="16"/>
    <n v="10"/>
    <n v="5"/>
    <n v="1984"/>
    <d v="1915-10-05T00:00:00"/>
    <n v="52.18"/>
    <n v="4.38"/>
    <s v="Netherlands"/>
    <s v="UU"/>
    <s v="Dead"/>
    <n v="1080"/>
    <n v="3"/>
    <n v="51"/>
  </r>
  <r>
    <s v="NLA-3334272"/>
    <n v="29"/>
    <n v="5"/>
    <n v="1981"/>
    <d v="1934-10-02T00:00:00"/>
    <n v="53.05"/>
    <n v="4.72"/>
    <x v="16"/>
    <n v="10"/>
    <n v="4"/>
    <n v="1983"/>
    <d v="1915-09-04T00:00:00"/>
    <n v="53"/>
    <n v="4.72"/>
    <s v="Netherlands"/>
    <s v="UU"/>
    <s v="Dead"/>
    <n v="681"/>
    <n v="6"/>
    <n v="181"/>
  </r>
  <r>
    <s v="NLA-3334275"/>
    <n v="29"/>
    <n v="5"/>
    <n v="1981"/>
    <d v="1934-10-02T00:00:00"/>
    <n v="53.05"/>
    <n v="4.72"/>
    <x v="16"/>
    <n v="27"/>
    <n v="5"/>
    <n v="1983"/>
    <d v="1932-10-03T00:00:00"/>
    <n v="53.03"/>
    <n v="4.7300000000000004"/>
    <s v="Netherlands"/>
    <s v="DH"/>
    <s v="Dead"/>
    <n v="728"/>
    <n v="3"/>
    <n v="149"/>
  </r>
  <r>
    <s v="NOA-57972"/>
    <n v="28"/>
    <n v="5"/>
    <n v="1981"/>
    <d v="1933-10-02T00:00:00"/>
    <n v="63.43"/>
    <n v="10.42"/>
    <x v="7"/>
    <n v="6"/>
    <n v="5"/>
    <n v="1984"/>
    <d v="1911-10-05T00:00:00"/>
    <n v="63.42"/>
    <n v="10.43"/>
    <s v="Norway"/>
    <s v="PD"/>
    <s v="Dead"/>
    <n v="1074"/>
    <n v="3"/>
    <n v="156"/>
  </r>
  <r>
    <s v="NOA-57974"/>
    <n v="25"/>
    <n v="5"/>
    <n v="1981"/>
    <d v="1930-10-02T00:00:00"/>
    <n v="63.43"/>
    <n v="10.38"/>
    <x v="7"/>
    <n v="29"/>
    <n v="11"/>
    <n v="1982"/>
    <d v="1935-04-05T00:00:00"/>
    <n v="63.43"/>
    <n v="10.38"/>
    <s v="Norway"/>
    <s v="UU"/>
    <s v="Unknown"/>
    <n v="553"/>
    <n v="0"/>
    <n v="0"/>
  </r>
  <r>
    <s v="NOA-58767"/>
    <n v="5"/>
    <n v="6"/>
    <n v="1981"/>
    <d v="1910-11-02T00:00:00"/>
    <n v="63.43"/>
    <n v="10.42"/>
    <x v="7"/>
    <n v="28"/>
    <n v="6"/>
    <n v="1981"/>
    <d v="1933-11-02T00:00:00"/>
    <n v="63.43"/>
    <n v="10.38"/>
    <s v="Norway"/>
    <s v="UU"/>
    <s v="Unknown"/>
    <n v="23"/>
    <n v="2"/>
    <n v="270"/>
  </r>
  <r>
    <s v="NOA-58773"/>
    <n v="22"/>
    <n v="6"/>
    <n v="1981"/>
    <d v="1927-11-02T00:00:00"/>
    <n v="63.43"/>
    <n v="10.42"/>
    <x v="7"/>
    <n v="21"/>
    <n v="7"/>
    <n v="1981"/>
    <d v="1926-12-02T00:00:00"/>
    <n v="63.43"/>
    <n v="10.42"/>
    <s v="Norway"/>
    <s v="UU"/>
    <s v="Dead"/>
    <n v="29"/>
    <n v="0"/>
    <n v="0"/>
  </r>
  <r>
    <s v="NOA-59750"/>
    <n v="9"/>
    <n v="6"/>
    <n v="1981"/>
    <d v="1914-11-02T00:00:00"/>
    <n v="63.43"/>
    <n v="10.42"/>
    <x v="7"/>
    <n v="23"/>
    <n v="6"/>
    <n v="1981"/>
    <d v="1928-11-01T00:00:00"/>
    <n v="63.43"/>
    <n v="10.42"/>
    <s v="Norway"/>
    <s v="UU"/>
    <s v="Dead"/>
    <n v="14"/>
    <n v="0"/>
    <n v="0"/>
  </r>
  <r>
    <s v="NOS-531565"/>
    <n v="28"/>
    <n v="5"/>
    <n v="1981"/>
    <d v="1933-10-02T00:00:00"/>
    <n v="60.2"/>
    <n v="5.48"/>
    <x v="7"/>
    <n v="11"/>
    <n v="3"/>
    <n v="1982"/>
    <d v="1916-08-02T00:00:00"/>
    <n v="60.47"/>
    <n v="5.45"/>
    <s v="Norway"/>
    <s v="UU"/>
    <s v="Dead"/>
    <n v="287"/>
    <n v="30"/>
    <n v="357"/>
  </r>
  <r>
    <s v="NOS-551119"/>
    <n v="18"/>
    <n v="6"/>
    <n v="1981"/>
    <d v="1923-11-02T00:00:00"/>
    <n v="64.73"/>
    <n v="12.33"/>
    <x v="7"/>
    <n v="16"/>
    <n v="8"/>
    <n v="1981"/>
    <d v="1922-01-02T00:00:00"/>
    <n v="64.650000000000006"/>
    <n v="12.32"/>
    <s v="Norway"/>
    <s v="AH"/>
    <s v="Dead"/>
    <n v="59"/>
    <n v="10"/>
    <n v="185"/>
  </r>
  <r>
    <s v="NOS-559736"/>
    <n v="28"/>
    <n v="5"/>
    <n v="1981"/>
    <d v="1933-10-02T00:00:00"/>
    <n v="59.43"/>
    <n v="5.25"/>
    <x v="7"/>
    <n v="30"/>
    <n v="5"/>
    <n v="1982"/>
    <d v="1935-10-03T00:00:00"/>
    <n v="59.42"/>
    <n v="5.27"/>
    <s v="Norway"/>
    <s v="UU"/>
    <s v="Dead"/>
    <n v="367"/>
    <n v="3"/>
    <n v="154"/>
  </r>
  <r>
    <s v="NOS-559738"/>
    <n v="1"/>
    <n v="6"/>
    <n v="1981"/>
    <d v="1906-11-02T00:00:00"/>
    <n v="59.42"/>
    <n v="5.28"/>
    <x v="7"/>
    <n v="31"/>
    <n v="8"/>
    <n v="1981"/>
    <d v="1937-01-01T00:00:00"/>
    <n v="59.42"/>
    <n v="5.28"/>
    <s v="Norway"/>
    <s v="UU"/>
    <s v="Dead"/>
    <n v="91"/>
    <n v="0"/>
    <n v="0"/>
  </r>
  <r>
    <s v="NOS-559740"/>
    <n v="1"/>
    <n v="6"/>
    <n v="1981"/>
    <d v="1906-11-02T00:00:00"/>
    <n v="59.42"/>
    <n v="5.28"/>
    <x v="7"/>
    <n v="28"/>
    <n v="7"/>
    <n v="1981"/>
    <d v="1933-12-02T00:00:00"/>
    <n v="59.42"/>
    <n v="5.28"/>
    <s v="Norway"/>
    <s v="UU"/>
    <s v="Dead"/>
    <n v="57"/>
    <n v="0"/>
    <n v="0"/>
  </r>
  <r>
    <s v="NOS-559954"/>
    <n v="13"/>
    <n v="6"/>
    <n v="1981"/>
    <d v="1918-11-02T00:00:00"/>
    <n v="59.35"/>
    <n v="5.37"/>
    <x v="7"/>
    <n v="15"/>
    <n v="8"/>
    <n v="1981"/>
    <d v="1921-01-01T00:00:00"/>
    <n v="59.35"/>
    <n v="5.35"/>
    <s v="Norway"/>
    <s v="PD"/>
    <s v="Dead"/>
    <n v="63"/>
    <n v="1"/>
    <n v="270"/>
  </r>
  <r>
    <s v="NOS-563254"/>
    <n v="2"/>
    <n v="6"/>
    <n v="1981"/>
    <d v="1907-11-02T00:00:00"/>
    <n v="63.13"/>
    <n v="7.72"/>
    <x v="7"/>
    <n v="15"/>
    <n v="8"/>
    <n v="1981"/>
    <d v="1921-01-01T00:00:00"/>
    <n v="63.12"/>
    <n v="7.75"/>
    <s v="Norway"/>
    <s v="UU"/>
    <s v="Unknown"/>
    <n v="74"/>
    <n v="3"/>
    <n v="138"/>
  </r>
  <r>
    <s v="NOS-662476"/>
    <n v="24"/>
    <n v="5"/>
    <n v="1981"/>
    <d v="1929-10-02T00:00:00"/>
    <n v="63.12"/>
    <n v="9.1199999999999992"/>
    <x v="7"/>
    <n v="21"/>
    <n v="8"/>
    <n v="1981"/>
    <d v="1927-01-02T00:00:00"/>
    <n v="63.12"/>
    <n v="9.1199999999999992"/>
    <s v="Norway"/>
    <s v="RH"/>
    <s v="Alive"/>
    <n v="89"/>
    <n v="0"/>
    <n v="0"/>
  </r>
  <r>
    <s v="NOS-662477"/>
    <n v="24"/>
    <n v="5"/>
    <n v="1981"/>
    <d v="1929-10-02T00:00:00"/>
    <n v="63.12"/>
    <n v="9.1199999999999992"/>
    <x v="7"/>
    <n v="20"/>
    <n v="8"/>
    <n v="1981"/>
    <d v="1926-01-02T00:00:00"/>
    <n v="63.12"/>
    <n v="9.1199999999999992"/>
    <s v="Norway"/>
    <s v="RH"/>
    <s v="Alive"/>
    <n v="88"/>
    <n v="0"/>
    <n v="0"/>
  </r>
  <r>
    <s v="NOS-666819"/>
    <n v="10"/>
    <n v="6"/>
    <n v="1981"/>
    <d v="1915-11-02T00:00:00"/>
    <n v="63.1"/>
    <n v="9.32"/>
    <x v="7"/>
    <n v="11"/>
    <n v="7"/>
    <n v="1981"/>
    <d v="1916-12-01T00:00:00"/>
    <n v="63.1"/>
    <n v="9.2799999999999994"/>
    <s v="Norway"/>
    <s v="AH"/>
    <s v="Dead"/>
    <n v="31"/>
    <n v="2"/>
    <n v="270"/>
  </r>
  <r>
    <s v="SFH-S001994"/>
    <n v="3"/>
    <n v="7"/>
    <n v="1981"/>
    <d v="1908-12-01T00:00:00"/>
    <n v="61.47"/>
    <n v="23.38"/>
    <x v="1"/>
    <n v="4"/>
    <n v="4"/>
    <n v="1983"/>
    <d v="1909-09-04T00:00:00"/>
    <n v="61.47"/>
    <n v="23.38"/>
    <s v="Finland"/>
    <s v="UU"/>
    <s v="Dead"/>
    <n v="640"/>
    <n v="0"/>
    <n v="0"/>
  </r>
  <r>
    <s v="SFH-S034199"/>
    <n v="25"/>
    <n v="6"/>
    <n v="1981"/>
    <d v="1930-11-02T00:00:00"/>
    <n v="61.57"/>
    <n v="21.55"/>
    <x v="1"/>
    <n v="13"/>
    <n v="7"/>
    <n v="1981"/>
    <d v="1918-12-02T00:00:00"/>
    <n v="61.57"/>
    <n v="21.55"/>
    <s v="Finland"/>
    <s v="AH"/>
    <s v="Dead"/>
    <n v="18"/>
    <n v="0"/>
    <n v="0"/>
  </r>
  <r>
    <s v="SFH-S041592"/>
    <n v="3"/>
    <n v="6"/>
    <n v="1981"/>
    <d v="1908-11-01T00:00:00"/>
    <n v="62.6"/>
    <n v="29.72"/>
    <x v="1"/>
    <n v="1"/>
    <n v="7"/>
    <n v="1981"/>
    <d v="1906-12-02T00:00:00"/>
    <n v="62.6"/>
    <n v="29.72"/>
    <s v="Finland"/>
    <s v="HH"/>
    <s v="Dead"/>
    <n v="28"/>
    <n v="0"/>
    <n v="0"/>
  </r>
  <r>
    <s v="SFH-S041593"/>
    <n v="3"/>
    <n v="6"/>
    <n v="1981"/>
    <d v="1908-11-01T00:00:00"/>
    <n v="62.6"/>
    <n v="29.72"/>
    <x v="1"/>
    <n v="1"/>
    <n v="7"/>
    <n v="1981"/>
    <d v="1906-12-02T00:00:00"/>
    <n v="62.6"/>
    <n v="29.72"/>
    <s v="Finland"/>
    <s v="HH"/>
    <s v="Dead"/>
    <n v="28"/>
    <n v="0"/>
    <n v="0"/>
  </r>
  <r>
    <s v="SFH-S044173"/>
    <n v="10"/>
    <n v="6"/>
    <n v="1981"/>
    <d v="1915-11-02T00:00:00"/>
    <n v="63.17"/>
    <n v="23.8"/>
    <x v="1"/>
    <n v="13"/>
    <n v="9"/>
    <n v="1981"/>
    <d v="1919-02-02T00:00:00"/>
    <n v="63.17"/>
    <n v="23.78"/>
    <s v="Finland"/>
    <s v="DH"/>
    <s v="Dead"/>
    <n v="95"/>
    <n v="1"/>
    <n v="270"/>
  </r>
  <r>
    <s v="SFH-S044687"/>
    <n v="7"/>
    <n v="6"/>
    <n v="1981"/>
    <d v="1912-11-01T00:00:00"/>
    <n v="63.32"/>
    <n v="28.17"/>
    <x v="1"/>
    <n v="21"/>
    <n v="6"/>
    <n v="1985"/>
    <d v="1926-11-06T00:00:00"/>
    <n v="63.28"/>
    <n v="28.2"/>
    <s v="Finland"/>
    <s v="DH"/>
    <s v="Dead"/>
    <n v="1475"/>
    <n v="5"/>
    <n v="156"/>
  </r>
  <r>
    <s v="SFH-S044690"/>
    <n v="7"/>
    <n v="6"/>
    <n v="1981"/>
    <d v="1912-11-01T00:00:00"/>
    <n v="63.32"/>
    <n v="28.17"/>
    <x v="1"/>
    <n v="5"/>
    <n v="3"/>
    <n v="1982"/>
    <d v="1910-08-03T00:00:00"/>
    <n v="63.33"/>
    <n v="28.17"/>
    <s v="Finland"/>
    <s v="DH"/>
    <s v="Dead"/>
    <n v="271"/>
    <n v="2"/>
    <n v="0"/>
  </r>
  <r>
    <s v="SFH-S082265"/>
    <n v="9"/>
    <n v="6"/>
    <n v="1981"/>
    <d v="1914-11-02T00:00:00"/>
    <n v="61.47"/>
    <n v="24.3"/>
    <x v="1"/>
    <n v="12"/>
    <n v="8"/>
    <n v="1981"/>
    <d v="1918-01-02T00:00:00"/>
    <n v="61.5"/>
    <n v="24.43"/>
    <s v="Finland"/>
    <s v="DH"/>
    <s v="Dead"/>
    <n v="64"/>
    <n v="8"/>
    <n v="63"/>
  </r>
  <r>
    <s v="SFH-S083988"/>
    <n v="29"/>
    <n v="5"/>
    <n v="1981"/>
    <d v="1934-10-02T00:00:00"/>
    <n v="62.6"/>
    <n v="29.8"/>
    <x v="1"/>
    <n v="5"/>
    <n v="8"/>
    <n v="1982"/>
    <d v="1911-01-03T00:00:00"/>
    <n v="62.6"/>
    <n v="29.78"/>
    <s v="Finland"/>
    <s v="AH"/>
    <s v="Dead"/>
    <n v="433"/>
    <n v="1"/>
    <n v="270"/>
  </r>
  <r>
    <s v="SFH-S083990"/>
    <n v="29"/>
    <n v="5"/>
    <n v="1981"/>
    <d v="1934-10-02T00:00:00"/>
    <n v="62.6"/>
    <n v="29.83"/>
    <x v="1"/>
    <n v="30"/>
    <n v="8"/>
    <n v="1981"/>
    <d v="1936-01-02T00:00:00"/>
    <n v="62.6"/>
    <n v="29.8"/>
    <s v="Finland"/>
    <s v="UU"/>
    <s v="Dead"/>
    <n v="93"/>
    <n v="2"/>
    <n v="270"/>
  </r>
  <r>
    <s v="SFH-S083997"/>
    <n v="10"/>
    <n v="6"/>
    <n v="1981"/>
    <d v="1915-11-02T00:00:00"/>
    <n v="62.62"/>
    <n v="29.73"/>
    <x v="1"/>
    <n v="23"/>
    <n v="8"/>
    <n v="1981"/>
    <d v="1929-01-01T00:00:00"/>
    <n v="62.63"/>
    <n v="29.68"/>
    <s v="Finland"/>
    <s v="AH"/>
    <s v="Dead"/>
    <n v="74"/>
    <n v="4"/>
    <n v="306"/>
  </r>
  <r>
    <s v="SFH-S084046"/>
    <n v="9"/>
    <n v="6"/>
    <n v="1981"/>
    <d v="1914-11-02T00:00:00"/>
    <n v="60.57"/>
    <n v="26.5"/>
    <x v="1"/>
    <n v="1"/>
    <n v="11"/>
    <n v="1982"/>
    <d v="1907-04-05T00:00:00"/>
    <n v="61.57"/>
    <n v="24.55"/>
    <s v="Finland"/>
    <s v="DH"/>
    <s v="Dead"/>
    <n v="510"/>
    <n v="153"/>
    <n v="317"/>
  </r>
  <r>
    <s v="SFH-S084310"/>
    <n v="29"/>
    <n v="5"/>
    <n v="1981"/>
    <d v="1934-10-02T00:00:00"/>
    <n v="60.77"/>
    <n v="24.78"/>
    <x v="1"/>
    <n v="11"/>
    <n v="4"/>
    <n v="1982"/>
    <d v="1916-09-02T00:00:00"/>
    <n v="61.2"/>
    <n v="24.5"/>
    <s v="Finland"/>
    <s v="DH"/>
    <s v="Dead"/>
    <n v="317"/>
    <n v="51"/>
    <n v="343"/>
  </r>
  <r>
    <s v="SFH-S085258"/>
    <n v="3"/>
    <n v="6"/>
    <n v="1981"/>
    <d v="1908-11-01T00:00:00"/>
    <n v="62.62"/>
    <n v="27.13"/>
    <x v="1"/>
    <n v="3"/>
    <n v="6"/>
    <n v="1982"/>
    <d v="1908-11-02T00:00:00"/>
    <n v="62.63"/>
    <n v="27.13"/>
    <s v="Finland"/>
    <s v="AH"/>
    <s v="Dead"/>
    <n v="365"/>
    <n v="2"/>
    <n v="0"/>
  </r>
  <r>
    <s v="SFH-S085273"/>
    <n v="9"/>
    <n v="6"/>
    <n v="1981"/>
    <d v="1914-11-02T00:00:00"/>
    <n v="62.53"/>
    <n v="27.23"/>
    <x v="1"/>
    <n v="15"/>
    <n v="9"/>
    <n v="1981"/>
    <d v="1921-02-01T00:00:00"/>
    <n v="62.53"/>
    <n v="27.2"/>
    <s v="Finland"/>
    <s v="DH"/>
    <s v="Dead"/>
    <n v="98"/>
    <n v="2"/>
    <n v="270"/>
  </r>
  <r>
    <s v="SFH-S085274"/>
    <n v="9"/>
    <n v="6"/>
    <n v="1981"/>
    <d v="1914-11-02T00:00:00"/>
    <n v="62.53"/>
    <n v="27.23"/>
    <x v="1"/>
    <n v="15"/>
    <n v="3"/>
    <n v="1983"/>
    <d v="1920-08-03T00:00:00"/>
    <n v="62.55"/>
    <n v="27.15"/>
    <s v="Finland"/>
    <s v="DH"/>
    <s v="Dead"/>
    <n v="644"/>
    <n v="5"/>
    <n v="294"/>
  </r>
  <r>
    <s v="SFH-S085288"/>
    <n v="20"/>
    <n v="6"/>
    <n v="1981"/>
    <d v="1925-11-02T00:00:00"/>
    <n v="62.58"/>
    <n v="27.15"/>
    <x v="1"/>
    <n v="15"/>
    <n v="8"/>
    <n v="1981"/>
    <d v="1921-01-01T00:00:00"/>
    <n v="62.58"/>
    <n v="27.17"/>
    <s v="Finland"/>
    <s v="AH"/>
    <s v="Dead"/>
    <n v="56"/>
    <n v="1"/>
    <n v="91"/>
  </r>
  <r>
    <s v="SFH-S086556"/>
    <n v="11"/>
    <n v="6"/>
    <n v="1981"/>
    <d v="1916-11-01T00:00:00"/>
    <n v="63.58"/>
    <n v="26.67"/>
    <x v="1"/>
    <n v="1"/>
    <n v="9"/>
    <n v="1981"/>
    <d v="1907-02-02T00:00:00"/>
    <n v="63.58"/>
    <n v="26.67"/>
    <s v="Finland"/>
    <s v="DH"/>
    <s v="Dead"/>
    <n v="82"/>
    <n v="0"/>
    <n v="0"/>
  </r>
  <r>
    <s v="SFH-S086559"/>
    <n v="11"/>
    <n v="6"/>
    <n v="1981"/>
    <d v="1916-11-01T00:00:00"/>
    <n v="63.58"/>
    <n v="26.67"/>
    <x v="1"/>
    <n v="15"/>
    <n v="9"/>
    <n v="1981"/>
    <d v="1921-02-01T00:00:00"/>
    <n v="63.58"/>
    <n v="26.67"/>
    <s v="Finland"/>
    <s v="UU"/>
    <s v="Dead"/>
    <n v="96"/>
    <n v="0"/>
    <n v="0"/>
  </r>
  <r>
    <s v="SFH-S086561"/>
    <n v="11"/>
    <n v="6"/>
    <n v="1981"/>
    <d v="1916-11-01T00:00:00"/>
    <n v="63.58"/>
    <n v="26.67"/>
    <x v="1"/>
    <n v="15"/>
    <n v="7"/>
    <n v="1981"/>
    <d v="1920-12-01T00:00:00"/>
    <n v="63.58"/>
    <n v="26.67"/>
    <s v="Finland"/>
    <s v="DH"/>
    <s v="Dead"/>
    <n v="34"/>
    <n v="0"/>
    <n v="0"/>
  </r>
  <r>
    <s v="SFH-S086563"/>
    <n v="19"/>
    <n v="6"/>
    <n v="1981"/>
    <d v="1924-11-01T00:00:00"/>
    <n v="63.58"/>
    <n v="26.65"/>
    <x v="1"/>
    <n v="13"/>
    <n v="4"/>
    <n v="1982"/>
    <d v="1918-09-03T00:00:00"/>
    <n v="63.57"/>
    <n v="26.58"/>
    <s v="Finland"/>
    <s v="AH"/>
    <s v="Dead"/>
    <n v="298"/>
    <n v="4"/>
    <n v="241"/>
  </r>
  <r>
    <s v="SFH-S086564"/>
    <n v="19"/>
    <n v="6"/>
    <n v="1981"/>
    <d v="1924-11-01T00:00:00"/>
    <n v="63.58"/>
    <n v="26.65"/>
    <x v="1"/>
    <n v="27"/>
    <n v="8"/>
    <n v="1981"/>
    <d v="1933-01-01T00:00:00"/>
    <n v="63.58"/>
    <n v="26.67"/>
    <s v="Finland"/>
    <s v="DH"/>
    <s v="Dead"/>
    <n v="69"/>
    <n v="1"/>
    <n v="91"/>
  </r>
  <r>
    <s v="SFH-S087954"/>
    <n v="31"/>
    <n v="5"/>
    <n v="1981"/>
    <d v="1936-10-01T00:00:00"/>
    <n v="60.48"/>
    <n v="22.3"/>
    <x v="1"/>
    <n v="10"/>
    <n v="6"/>
    <n v="1986"/>
    <d v="1915-11-07T00:00:00"/>
    <n v="60.47"/>
    <n v="25.55"/>
    <s v="Finland"/>
    <s v="DH"/>
    <s v="Dead"/>
    <n v="1836"/>
    <n v="178"/>
    <n v="91"/>
  </r>
  <r>
    <s v="SFH-S088056"/>
    <n v="5"/>
    <n v="6"/>
    <n v="1981"/>
    <d v="1910-11-02T00:00:00"/>
    <n v="61.02"/>
    <n v="24.52"/>
    <x v="1"/>
    <n v="11"/>
    <n v="7"/>
    <n v="1981"/>
    <d v="1916-12-01T00:00:00"/>
    <n v="61"/>
    <n v="24.5"/>
    <s v="Finland"/>
    <s v="AH"/>
    <s v="Dead"/>
    <n v="36"/>
    <n v="3"/>
    <n v="206"/>
  </r>
  <r>
    <s v="SFH-S088059"/>
    <n v="5"/>
    <n v="6"/>
    <n v="1981"/>
    <d v="1910-11-02T00:00:00"/>
    <n v="61.02"/>
    <n v="24.52"/>
    <x v="1"/>
    <n v="13"/>
    <n v="6"/>
    <n v="1981"/>
    <d v="1918-11-02T00:00:00"/>
    <n v="61"/>
    <n v="24.5"/>
    <s v="Finland"/>
    <s v="UU"/>
    <s v="Dead"/>
    <n v="8"/>
    <n v="3"/>
    <n v="206"/>
  </r>
  <r>
    <s v="SFH-S088063"/>
    <n v="5"/>
    <n v="6"/>
    <n v="1981"/>
    <d v="1910-11-02T00:00:00"/>
    <n v="61.02"/>
    <n v="24.52"/>
    <x v="1"/>
    <n v="30"/>
    <n v="5"/>
    <n v="1982"/>
    <d v="1935-10-03T00:00:00"/>
    <n v="61"/>
    <n v="24.33"/>
    <s v="Finland"/>
    <s v="UU"/>
    <s v="Dead"/>
    <n v="359"/>
    <n v="11"/>
    <n v="260"/>
  </r>
  <r>
    <s v="SFH-S088081"/>
    <n v="7"/>
    <n v="6"/>
    <n v="1981"/>
    <d v="1912-11-01T00:00:00"/>
    <n v="61"/>
    <n v="24.5"/>
    <x v="1"/>
    <n v="9"/>
    <n v="6"/>
    <n v="1981"/>
    <d v="1914-11-02T00:00:00"/>
    <n v="61"/>
    <n v="24.5"/>
    <s v="Finland"/>
    <s v="UU"/>
    <s v="Dead"/>
    <n v="2"/>
    <n v="0"/>
    <n v="0"/>
  </r>
  <r>
    <s v="SFH-S088082"/>
    <n v="7"/>
    <n v="6"/>
    <n v="1981"/>
    <d v="1912-11-01T00:00:00"/>
    <n v="61"/>
    <n v="24.5"/>
    <x v="1"/>
    <n v="9"/>
    <n v="6"/>
    <n v="1981"/>
    <d v="1914-11-02T00:00:00"/>
    <n v="61"/>
    <n v="24.5"/>
    <s v="Finland"/>
    <s v="UU"/>
    <s v="Dead"/>
    <n v="2"/>
    <n v="0"/>
    <n v="0"/>
  </r>
  <r>
    <s v="SFH-S088083"/>
    <n v="7"/>
    <n v="6"/>
    <n v="1981"/>
    <d v="1912-11-01T00:00:00"/>
    <n v="61"/>
    <n v="24.5"/>
    <x v="1"/>
    <n v="9"/>
    <n v="6"/>
    <n v="1981"/>
    <d v="1914-11-02T00:00:00"/>
    <n v="61"/>
    <n v="24.5"/>
    <s v="Finland"/>
    <s v="UU"/>
    <s v="Dead"/>
    <n v="2"/>
    <n v="0"/>
    <n v="0"/>
  </r>
  <r>
    <s v="SFH-S088088"/>
    <n v="7"/>
    <n v="6"/>
    <n v="1981"/>
    <d v="1912-11-01T00:00:00"/>
    <n v="60.98"/>
    <n v="24.5"/>
    <x v="1"/>
    <n v="28"/>
    <n v="7"/>
    <n v="1981"/>
    <d v="1933-12-02T00:00:00"/>
    <n v="60.98"/>
    <n v="24.5"/>
    <s v="Finland"/>
    <s v="RH"/>
    <s v="Alive"/>
    <n v="51"/>
    <n v="0"/>
    <n v="0"/>
  </r>
  <r>
    <s v="SFH-S088094"/>
    <n v="8"/>
    <n v="6"/>
    <n v="1981"/>
    <d v="1913-11-02T00:00:00"/>
    <n v="60.98"/>
    <n v="24.5"/>
    <x v="1"/>
    <n v="10"/>
    <n v="9"/>
    <n v="1981"/>
    <d v="1916-02-02T00:00:00"/>
    <n v="60.97"/>
    <n v="24.5"/>
    <s v="Finland"/>
    <s v="RH"/>
    <s v="Alive"/>
    <n v="94"/>
    <n v="2"/>
    <n v="181"/>
  </r>
  <r>
    <s v="SFH-S088098"/>
    <n v="8"/>
    <n v="6"/>
    <n v="1981"/>
    <d v="1913-11-02T00:00:00"/>
    <n v="60.97"/>
    <n v="24.5"/>
    <x v="1"/>
    <n v="27"/>
    <n v="7"/>
    <n v="1981"/>
    <d v="1932-12-01T00:00:00"/>
    <n v="60.98"/>
    <n v="24.5"/>
    <s v="Finland"/>
    <s v="RH"/>
    <s v="Alive"/>
    <n v="49"/>
    <n v="2"/>
    <n v="0"/>
  </r>
  <r>
    <s v="SFH-S088100"/>
    <n v="8"/>
    <n v="6"/>
    <n v="1981"/>
    <d v="1913-11-02T00:00:00"/>
    <n v="60.97"/>
    <n v="24.5"/>
    <x v="1"/>
    <n v="27"/>
    <n v="7"/>
    <n v="1981"/>
    <d v="1932-12-01T00:00:00"/>
    <n v="60.98"/>
    <n v="24.5"/>
    <s v="Finland"/>
    <s v="RH"/>
    <s v="Alive"/>
    <n v="49"/>
    <n v="2"/>
    <n v="0"/>
  </r>
  <r>
    <s v="SFH-S088102"/>
    <n v="8"/>
    <n v="6"/>
    <n v="1981"/>
    <d v="1913-11-02T00:00:00"/>
    <n v="60.97"/>
    <n v="24.5"/>
    <x v="1"/>
    <n v="15"/>
    <n v="7"/>
    <n v="1981"/>
    <d v="1920-12-01T00:00:00"/>
    <n v="60.97"/>
    <n v="24.53"/>
    <s v="Finland"/>
    <s v="UU"/>
    <s v="Dead"/>
    <n v="37"/>
    <n v="2"/>
    <n v="91"/>
  </r>
  <r>
    <s v="SFH-S088106"/>
    <n v="8"/>
    <n v="6"/>
    <n v="1981"/>
    <d v="1913-11-02T00:00:00"/>
    <n v="60.97"/>
    <n v="24.5"/>
    <x v="1"/>
    <n v="28"/>
    <n v="6"/>
    <n v="1981"/>
    <d v="1933-11-02T00:00:00"/>
    <n v="60.97"/>
    <n v="24.5"/>
    <s v="Finland"/>
    <s v="UU"/>
    <s v="Dead"/>
    <n v="20"/>
    <n v="0"/>
    <n v="0"/>
  </r>
  <r>
    <s v="SFH-S088115"/>
    <n v="8"/>
    <n v="6"/>
    <n v="1981"/>
    <d v="1913-11-02T00:00:00"/>
    <n v="60.97"/>
    <n v="24.5"/>
    <x v="1"/>
    <n v="29"/>
    <n v="9"/>
    <n v="1981"/>
    <d v="1935-02-02T00:00:00"/>
    <n v="60.97"/>
    <n v="24.5"/>
    <s v="Finland"/>
    <s v="RH"/>
    <s v="Alive"/>
    <n v="113"/>
    <n v="0"/>
    <n v="0"/>
  </r>
  <r>
    <s v="SFH-S088132"/>
    <n v="9"/>
    <n v="6"/>
    <n v="1981"/>
    <d v="1914-11-02T00:00:00"/>
    <n v="60.98"/>
    <n v="24.52"/>
    <x v="1"/>
    <n v="21"/>
    <n v="10"/>
    <n v="1981"/>
    <d v="1927-03-04T00:00:00"/>
    <n v="60.97"/>
    <n v="24.5"/>
    <s v="Finland"/>
    <s v="RH"/>
    <s v="Alive"/>
    <n v="134"/>
    <n v="3"/>
    <n v="206"/>
  </r>
  <r>
    <s v="SFH-S088134"/>
    <n v="9"/>
    <n v="6"/>
    <n v="1981"/>
    <d v="1914-11-02T00:00:00"/>
    <n v="60.98"/>
    <n v="24.5"/>
    <x v="1"/>
    <n v="27"/>
    <n v="7"/>
    <n v="1981"/>
    <d v="1932-12-01T00:00:00"/>
    <n v="60.98"/>
    <n v="24.5"/>
    <s v="Finland"/>
    <s v="RH"/>
    <s v="Alive"/>
    <n v="48"/>
    <n v="0"/>
    <n v="0"/>
  </r>
  <r>
    <s v="SFH-S088167"/>
    <n v="14"/>
    <n v="7"/>
    <n v="1981"/>
    <d v="1919-12-02T00:00:00"/>
    <n v="60.97"/>
    <n v="24.52"/>
    <x v="1"/>
    <n v="31"/>
    <n v="8"/>
    <n v="1981"/>
    <d v="1937-01-01T00:00:00"/>
    <n v="60.97"/>
    <n v="24.5"/>
    <s v="Finland"/>
    <s v="UU"/>
    <s v="Dead"/>
    <n v="48"/>
    <n v="1"/>
    <n v="270"/>
  </r>
  <r>
    <s v="SUM-M908759"/>
    <n v="11"/>
    <n v="5"/>
    <n v="1981"/>
    <d v="1916-10-01T00:00:00"/>
    <n v="54.53"/>
    <n v="36.1"/>
    <x v="19"/>
    <n v="3"/>
    <n v="8"/>
    <n v="1981"/>
    <d v="1909-01-01T00:00:00"/>
    <n v="54.53"/>
    <n v="36.1"/>
    <s v="Russia"/>
    <s v="UU"/>
    <s v="Dead"/>
    <n v="84"/>
    <n v="0"/>
    <n v="0"/>
  </r>
  <r>
    <s v="SVS-6015723"/>
    <n v="26"/>
    <n v="5"/>
    <n v="1981"/>
    <d v="1931-10-02T00:00:00"/>
    <n v="57.67"/>
    <n v="15.85"/>
    <x v="9"/>
    <n v="16"/>
    <n v="6"/>
    <n v="1981"/>
    <d v="1921-11-02T00:00:00"/>
    <n v="57.68"/>
    <n v="15.88"/>
    <s v="Sweden"/>
    <s v="UU"/>
    <s v="Dead"/>
    <n v="21"/>
    <n v="3"/>
    <n v="47"/>
  </r>
  <r>
    <s v="SVS-6082016"/>
    <n v="23"/>
    <n v="5"/>
    <n v="1981"/>
    <d v="1928-10-01T00:00:00"/>
    <n v="56.17"/>
    <n v="14.9"/>
    <x v="9"/>
    <n v="27"/>
    <n v="3"/>
    <n v="1982"/>
    <d v="1932-08-02T00:00:00"/>
    <n v="56.2"/>
    <n v="14.93"/>
    <s v="Sweden"/>
    <s v="DH"/>
    <s v="Dead"/>
    <n v="308"/>
    <n v="5"/>
    <n v="30"/>
  </r>
  <r>
    <s v="SVS-6082023"/>
    <n v="23"/>
    <n v="5"/>
    <n v="1981"/>
    <d v="1928-10-01T00:00:00"/>
    <n v="56.17"/>
    <n v="14.9"/>
    <x v="9"/>
    <n v="15"/>
    <n v="4"/>
    <n v="1985"/>
    <d v="1920-09-05T00:00:00"/>
    <n v="56.17"/>
    <n v="14.85"/>
    <s v="Sweden"/>
    <s v="UU"/>
    <s v="Dead"/>
    <n v="1423"/>
    <n v="4"/>
    <n v="270"/>
  </r>
  <r>
    <s v="SVS-6082025"/>
    <n v="23"/>
    <n v="5"/>
    <n v="1981"/>
    <d v="1928-10-01T00:00:00"/>
    <n v="56.17"/>
    <n v="14.88"/>
    <x v="9"/>
    <n v="31"/>
    <n v="5"/>
    <n v="1981"/>
    <d v="1936-10-01T00:00:00"/>
    <n v="56.17"/>
    <n v="14.87"/>
    <s v="Sweden"/>
    <s v="UU"/>
    <s v="Dead"/>
    <n v="8"/>
    <n v="2"/>
    <n v="270"/>
  </r>
  <r>
    <s v="SVS-6084130"/>
    <n v="24"/>
    <n v="5"/>
    <n v="1981"/>
    <d v="1929-10-02T00:00:00"/>
    <n v="60.15"/>
    <n v="17.2"/>
    <x v="9"/>
    <n v="28"/>
    <n v="7"/>
    <n v="1986"/>
    <d v="1933-12-07T00:00:00"/>
    <n v="60.18"/>
    <n v="17.18"/>
    <s v="Sweden"/>
    <s v="UU"/>
    <s v="Dead"/>
    <n v="1891"/>
    <n v="4"/>
    <n v="347"/>
  </r>
  <r>
    <s v="CZP-E257443"/>
    <n v="22"/>
    <n v="5"/>
    <n v="1982"/>
    <d v="1927-10-03T00:00:00"/>
    <n v="49.05"/>
    <n v="17.170000000000002"/>
    <x v="12"/>
    <n v="1"/>
    <n v="5"/>
    <n v="1983"/>
    <d v="1906-10-04T00:00:00"/>
    <n v="48.9"/>
    <n v="16.82"/>
    <s v="Czech Republic"/>
    <s v="DH"/>
    <s v="Dead"/>
    <n v="344"/>
    <n v="31"/>
    <n v="237"/>
  </r>
  <r>
    <s v="ETM-U102945"/>
    <n v="27"/>
    <n v="5"/>
    <n v="1982"/>
    <d v="1932-10-02T00:00:00"/>
    <n v="58.47"/>
    <n v="24.73"/>
    <x v="18"/>
    <n v="28"/>
    <n v="10"/>
    <n v="1983"/>
    <d v="1934-03-06T00:00:00"/>
    <n v="58.47"/>
    <n v="24.73"/>
    <s v="Estonia"/>
    <s v="UU"/>
    <s v="Dead"/>
    <n v="519"/>
    <n v="0"/>
    <n v="0"/>
  </r>
  <r>
    <s v="ETM-U226119"/>
    <n v="28"/>
    <n v="5"/>
    <n v="1982"/>
    <d v="1933-10-03T00:00:00"/>
    <n v="58.47"/>
    <n v="24.82"/>
    <x v="18"/>
    <n v="20"/>
    <n v="10"/>
    <n v="1984"/>
    <d v="1926-03-07T00:00:00"/>
    <n v="58.48"/>
    <n v="24.75"/>
    <s v="Estonia"/>
    <s v="UU"/>
    <s v="Unknown"/>
    <n v="876"/>
    <n v="3"/>
    <n v="270"/>
  </r>
  <r>
    <s v="ETM-U226121"/>
    <n v="28"/>
    <n v="5"/>
    <n v="1982"/>
    <d v="1933-10-03T00:00:00"/>
    <n v="58.47"/>
    <n v="24.82"/>
    <x v="18"/>
    <n v="22"/>
    <n v="10"/>
    <n v="1982"/>
    <d v="1928-03-04T00:00:00"/>
    <n v="58.78"/>
    <n v="24.92"/>
    <s v="Estonia"/>
    <s v="DH"/>
    <s v="Dead"/>
    <n v="147"/>
    <n v="36"/>
    <n v="11"/>
  </r>
  <r>
    <s v="ETM-U226128"/>
    <n v="28"/>
    <n v="5"/>
    <n v="1982"/>
    <d v="1933-10-03T00:00:00"/>
    <n v="58.42"/>
    <n v="24.63"/>
    <x v="18"/>
    <n v="15"/>
    <n v="5"/>
    <n v="1983"/>
    <d v="1920-10-03T00:00:00"/>
    <n v="58.4"/>
    <n v="24.47"/>
    <s v="Estonia"/>
    <s v="UU"/>
    <s v="Dead"/>
    <n v="352"/>
    <n v="10"/>
    <n v="260"/>
  </r>
  <r>
    <s v="ETM-U226142"/>
    <n v="11"/>
    <n v="6"/>
    <n v="1982"/>
    <d v="1916-11-02T00:00:00"/>
    <n v="58.4"/>
    <n v="24.35"/>
    <x v="18"/>
    <n v="15"/>
    <n v="10"/>
    <n v="1982"/>
    <d v="1921-03-04T00:00:00"/>
    <n v="58.4"/>
    <n v="24.35"/>
    <s v="Estonia"/>
    <s v="UU"/>
    <s v="Dead"/>
    <n v="126"/>
    <n v="0"/>
    <n v="0"/>
  </r>
  <r>
    <s v="GBT-ED29747"/>
    <n v="21"/>
    <n v="5"/>
    <n v="1982"/>
    <d v="1926-10-03T00:00:00"/>
    <n v="54.05"/>
    <n v="-4.82"/>
    <x v="4"/>
    <n v="8"/>
    <n v="10"/>
    <n v="1982"/>
    <d v="1914-03-05T00:00:00"/>
    <n v="54.05"/>
    <n v="-4.82"/>
    <s v="UK"/>
    <s v="UU"/>
    <s v="Dead"/>
    <n v="140"/>
    <n v="0"/>
    <n v="0"/>
  </r>
  <r>
    <s v="GBT-ED29748"/>
    <n v="21"/>
    <n v="5"/>
    <n v="1982"/>
    <d v="1926-10-03T00:00:00"/>
    <n v="54.05"/>
    <n v="-4.82"/>
    <x v="4"/>
    <n v="5"/>
    <n v="11"/>
    <n v="1982"/>
    <d v="1911-04-05T00:00:00"/>
    <n v="54.4"/>
    <n v="-4.42"/>
    <s v="UK"/>
    <s v="DH"/>
    <s v="Dead"/>
    <n v="168"/>
    <n v="47"/>
    <n v="34"/>
  </r>
  <r>
    <s v="GBT-EF13894"/>
    <n v="26"/>
    <n v="5"/>
    <n v="1982"/>
    <d v="1931-10-03T00:00:00"/>
    <n v="51.78"/>
    <n v="0"/>
    <x v="4"/>
    <n v="4"/>
    <n v="1"/>
    <n v="1983"/>
    <d v="1909-06-05T00:00:00"/>
    <n v="52.02"/>
    <n v="0.22"/>
    <s v="UK"/>
    <s v="DH"/>
    <s v="Dead"/>
    <n v="223"/>
    <n v="30"/>
    <n v="30"/>
  </r>
  <r>
    <s v="GBT-EF71087"/>
    <n v="14"/>
    <n v="5"/>
    <n v="1982"/>
    <d v="1919-10-03T00:00:00"/>
    <n v="52.92"/>
    <n v="-1.17"/>
    <x v="4"/>
    <n v="16"/>
    <n v="5"/>
    <n v="1982"/>
    <d v="1921-10-03T00:00:00"/>
    <n v="52.9"/>
    <n v="-1.17"/>
    <s v="UK"/>
    <s v="UU"/>
    <s v="Dead"/>
    <n v="2"/>
    <n v="2"/>
    <n v="181"/>
  </r>
  <r>
    <s v="GBT-EF72851"/>
    <n v="26"/>
    <n v="5"/>
    <n v="1982"/>
    <d v="1931-10-03T00:00:00"/>
    <n v="54.05"/>
    <n v="-3.2"/>
    <x v="4"/>
    <n v="31"/>
    <n v="7"/>
    <n v="1983"/>
    <d v="1936-12-03T00:00:00"/>
    <n v="53.87"/>
    <n v="-3.05"/>
    <s v="UK"/>
    <s v="UU"/>
    <s v="Dead"/>
    <n v="431"/>
    <n v="23"/>
    <n v="155"/>
  </r>
  <r>
    <s v="GBT-EF72852"/>
    <n v="26"/>
    <n v="5"/>
    <n v="1982"/>
    <d v="1931-10-03T00:00:00"/>
    <n v="54.05"/>
    <n v="-3.2"/>
    <x v="4"/>
    <n v="25"/>
    <n v="9"/>
    <n v="1983"/>
    <d v="1931-02-04T00:00:00"/>
    <n v="54.05"/>
    <n v="-3.17"/>
    <s v="UK"/>
    <s v="UU"/>
    <s v="Dead"/>
    <n v="487"/>
    <n v="3"/>
    <n v="91"/>
  </r>
  <r>
    <s v="GBT-EH02339"/>
    <n v="13"/>
    <n v="5"/>
    <n v="1982"/>
    <d v="1918-10-03T00:00:00"/>
    <n v="50.92"/>
    <n v="0.98"/>
    <x v="4"/>
    <n v="28"/>
    <n v="10"/>
    <n v="1994"/>
    <d v="1934-03-17T00:00:00"/>
    <n v="50.92"/>
    <n v="0.98"/>
    <s v="UK"/>
    <s v="RH"/>
    <s v="Alive"/>
    <n v="4551"/>
    <n v="0"/>
    <n v="0"/>
  </r>
  <r>
    <s v="GBT-EH99015"/>
    <n v="7"/>
    <n v="5"/>
    <n v="1982"/>
    <d v="1912-10-02T00:00:00"/>
    <n v="53.17"/>
    <n v="-4.3499999999999996"/>
    <x v="4"/>
    <n v="4"/>
    <n v="9"/>
    <n v="1982"/>
    <d v="1910-02-03T00:00:00"/>
    <n v="53.17"/>
    <n v="-4.3499999999999996"/>
    <s v="UK"/>
    <s v="UU"/>
    <s v="Dead"/>
    <n v="120"/>
    <n v="0"/>
    <n v="0"/>
  </r>
  <r>
    <s v="GBT-EH99102"/>
    <n v="17"/>
    <n v="5"/>
    <n v="1982"/>
    <d v="1922-10-03T00:00:00"/>
    <n v="53.17"/>
    <n v="-4.3499999999999996"/>
    <x v="4"/>
    <n v="25"/>
    <n v="9"/>
    <n v="1982"/>
    <d v="1931-02-03T00:00:00"/>
    <n v="53.2"/>
    <n v="-4.33"/>
    <s v="UK"/>
    <s v="DH"/>
    <s v="Dead"/>
    <n v="131"/>
    <n v="4"/>
    <n v="17"/>
  </r>
  <r>
    <s v="GBT-EH99195"/>
    <n v="24"/>
    <n v="5"/>
    <n v="1982"/>
    <d v="1929-10-03T00:00:00"/>
    <n v="53.17"/>
    <n v="-4.3499999999999996"/>
    <x v="4"/>
    <n v="30"/>
    <n v="5"/>
    <n v="1987"/>
    <d v="1935-10-08T00:00:00"/>
    <n v="53.22"/>
    <n v="-4.25"/>
    <s v="UK"/>
    <s v="UU"/>
    <s v="Dead"/>
    <n v="1832"/>
    <n v="9"/>
    <n v="51"/>
  </r>
  <r>
    <s v="GBT-EH99218"/>
    <n v="1"/>
    <n v="6"/>
    <n v="1982"/>
    <d v="1906-11-03T00:00:00"/>
    <n v="53.32"/>
    <n v="-4.55"/>
    <x v="4"/>
    <n v="12"/>
    <n v="12"/>
    <n v="1982"/>
    <d v="1918-05-05T00:00:00"/>
    <n v="53.28"/>
    <n v="-4.57"/>
    <s v="UK"/>
    <s v="UU"/>
    <s v="Dead"/>
    <n v="194"/>
    <n v="4"/>
    <n v="197"/>
  </r>
  <r>
    <s v="GBT-EH99225"/>
    <n v="7"/>
    <n v="6"/>
    <n v="1982"/>
    <d v="1912-11-02T00:00:00"/>
    <n v="53.32"/>
    <n v="-4.53"/>
    <x v="4"/>
    <n v="30"/>
    <n v="7"/>
    <n v="1982"/>
    <d v="1935-12-03T00:00:00"/>
    <n v="53.32"/>
    <n v="-4.53"/>
    <s v="UK"/>
    <s v="DH"/>
    <s v="Dead"/>
    <n v="53"/>
    <n v="0"/>
    <n v="0"/>
  </r>
  <r>
    <s v="GBT-EJ18550"/>
    <n v="9"/>
    <n v="5"/>
    <n v="1982"/>
    <d v="1914-10-03T00:00:00"/>
    <n v="51.37"/>
    <n v="-2.63"/>
    <x v="4"/>
    <n v="19"/>
    <n v="6"/>
    <n v="1984"/>
    <d v="1924-11-04T00:00:00"/>
    <n v="51.38"/>
    <n v="-2.65"/>
    <s v="UK"/>
    <s v="AH"/>
    <s v="Dead"/>
    <n v="772"/>
    <n v="3"/>
    <n v="329"/>
  </r>
  <r>
    <s v="GBT-EJ25833"/>
    <n v="24"/>
    <n v="5"/>
    <n v="1982"/>
    <d v="1929-10-03T00:00:00"/>
    <n v="51.38"/>
    <n v="-0.62"/>
    <x v="4"/>
    <n v="3"/>
    <n v="7"/>
    <n v="1982"/>
    <d v="1908-12-02T00:00:00"/>
    <n v="51.38"/>
    <n v="-0.62"/>
    <s v="UK"/>
    <s v="UU"/>
    <s v="Dead"/>
    <n v="40"/>
    <n v="0"/>
    <n v="0"/>
  </r>
  <r>
    <s v="GBT-EK05038"/>
    <n v="25"/>
    <n v="5"/>
    <n v="1982"/>
    <d v="1930-10-03T00:00:00"/>
    <n v="53.38"/>
    <n v="-1.53"/>
    <x v="4"/>
    <n v="15"/>
    <n v="7"/>
    <n v="1982"/>
    <d v="1920-12-02T00:00:00"/>
    <n v="53.4"/>
    <n v="-1.55"/>
    <s v="UK"/>
    <s v="DH"/>
    <s v="Dead"/>
    <n v="51"/>
    <n v="3"/>
    <n v="330"/>
  </r>
  <r>
    <s v="GBT-EK05040"/>
    <n v="25"/>
    <n v="5"/>
    <n v="1982"/>
    <d v="1930-10-03T00:00:00"/>
    <n v="53.38"/>
    <n v="-1.53"/>
    <x v="4"/>
    <n v="15"/>
    <n v="7"/>
    <n v="1982"/>
    <d v="1920-12-02T00:00:00"/>
    <n v="53.4"/>
    <n v="-1.55"/>
    <s v="UK"/>
    <s v="DH"/>
    <s v="Dead"/>
    <n v="51"/>
    <n v="3"/>
    <n v="330"/>
  </r>
  <r>
    <s v="GBT-EK05041"/>
    <n v="25"/>
    <n v="5"/>
    <n v="1982"/>
    <d v="1930-10-03T00:00:00"/>
    <n v="53.38"/>
    <n v="-1.53"/>
    <x v="4"/>
    <n v="15"/>
    <n v="7"/>
    <n v="1982"/>
    <d v="1920-12-02T00:00:00"/>
    <n v="53.4"/>
    <n v="-1.55"/>
    <s v="UK"/>
    <s v="DH"/>
    <s v="Dead"/>
    <n v="51"/>
    <n v="3"/>
    <n v="330"/>
  </r>
  <r>
    <s v="GBT-EK05049"/>
    <n v="4"/>
    <n v="6"/>
    <n v="1982"/>
    <d v="1909-11-03T00:00:00"/>
    <n v="53.38"/>
    <n v="-1.53"/>
    <x v="4"/>
    <n v="5"/>
    <n v="9"/>
    <n v="1982"/>
    <d v="1911-02-03T00:00:00"/>
    <n v="53.38"/>
    <n v="-1.53"/>
    <s v="UK"/>
    <s v="UU"/>
    <s v="Dead"/>
    <n v="93"/>
    <n v="0"/>
    <n v="0"/>
  </r>
  <r>
    <s v="GBT-EK05050"/>
    <n v="4"/>
    <n v="6"/>
    <n v="1982"/>
    <d v="1909-11-03T00:00:00"/>
    <n v="53.38"/>
    <n v="-1.53"/>
    <x v="4"/>
    <n v="15"/>
    <n v="7"/>
    <n v="1982"/>
    <d v="1920-12-02T00:00:00"/>
    <n v="53.4"/>
    <n v="-1.55"/>
    <s v="UK"/>
    <s v="DH"/>
    <s v="Dead"/>
    <n v="41"/>
    <n v="3"/>
    <n v="330"/>
  </r>
  <r>
    <s v="GBT-EK05059"/>
    <n v="6"/>
    <n v="6"/>
    <n v="1982"/>
    <d v="1911-11-03T00:00:00"/>
    <n v="53.38"/>
    <n v="-1.53"/>
    <x v="4"/>
    <n v="14"/>
    <n v="8"/>
    <n v="1982"/>
    <d v="1920-01-03T00:00:00"/>
    <n v="53.38"/>
    <n v="-1.53"/>
    <s v="UK"/>
    <s v="UU"/>
    <s v="Dead"/>
    <n v="69"/>
    <n v="0"/>
    <n v="0"/>
  </r>
  <r>
    <s v="GBT-EK05656"/>
    <n v="30"/>
    <n v="4"/>
    <n v="1982"/>
    <d v="1935-09-03T00:00:00"/>
    <n v="53.28"/>
    <n v="6.22"/>
    <x v="6"/>
    <n v="11"/>
    <n v="5"/>
    <n v="1983"/>
    <d v="1916-10-03T00:00:00"/>
    <n v="53.28"/>
    <n v="6.22"/>
    <s v="Eire"/>
    <s v="UU"/>
    <s v="Dead"/>
    <n v="376"/>
    <n v="0"/>
    <n v="0"/>
  </r>
  <r>
    <s v="GBT-EK05678"/>
    <n v="18"/>
    <n v="5"/>
    <n v="1982"/>
    <d v="1923-10-03T00:00:00"/>
    <n v="53.3"/>
    <n v="6.25"/>
    <x v="6"/>
    <n v="2"/>
    <n v="6"/>
    <n v="1982"/>
    <d v="1907-11-03T00:00:00"/>
    <n v="53.32"/>
    <n v="6.23"/>
    <s v="Eire"/>
    <s v="PD"/>
    <s v="Dead"/>
    <n v="15"/>
    <n v="3"/>
    <n v="31"/>
  </r>
  <r>
    <s v="GBT-EK05693"/>
    <n v="28"/>
    <n v="5"/>
    <n v="1982"/>
    <d v="1933-10-03T00:00:00"/>
    <n v="53.33"/>
    <n v="6.23"/>
    <x v="6"/>
    <n v="12"/>
    <n v="5"/>
    <n v="1983"/>
    <d v="1917-10-04T00:00:00"/>
    <n v="53.33"/>
    <n v="6.23"/>
    <s v="Eire"/>
    <s v="DH"/>
    <s v="Dead"/>
    <n v="349"/>
    <n v="0"/>
    <n v="0"/>
  </r>
  <r>
    <s v="GBT-EK18179"/>
    <n v="23"/>
    <n v="5"/>
    <n v="1982"/>
    <d v="1928-10-02T00:00:00"/>
    <n v="51.77"/>
    <n v="-0.77"/>
    <x v="4"/>
    <n v="7"/>
    <n v="3"/>
    <n v="1983"/>
    <d v="1912-08-03T00:00:00"/>
    <n v="52.4"/>
    <n v="-0.48"/>
    <s v="UK"/>
    <s v="AH"/>
    <s v="Dead"/>
    <n v="288"/>
    <n v="73"/>
    <n v="16"/>
  </r>
  <r>
    <s v="NLA-3140516"/>
    <n v="12"/>
    <n v="6"/>
    <n v="1982"/>
    <d v="1917-11-03T00:00:00"/>
    <n v="51.97"/>
    <n v="5.67"/>
    <x v="16"/>
    <n v="4"/>
    <n v="2"/>
    <n v="1983"/>
    <d v="1909-07-06T00:00:00"/>
    <n v="52"/>
    <n v="5.65"/>
    <s v="Netherlands"/>
    <s v="DH"/>
    <s v="Dead"/>
    <n v="237"/>
    <n v="4"/>
    <n v="343"/>
  </r>
  <r>
    <s v="NLA-3140517"/>
    <n v="12"/>
    <n v="6"/>
    <n v="1982"/>
    <d v="1917-11-03T00:00:00"/>
    <n v="51.97"/>
    <n v="5.67"/>
    <x v="16"/>
    <n v="19"/>
    <n v="6"/>
    <n v="1982"/>
    <d v="1924-11-02T00:00:00"/>
    <n v="51.97"/>
    <n v="5.67"/>
    <s v="Netherlands"/>
    <s v="UU"/>
    <s v="Alive"/>
    <n v="7"/>
    <n v="0"/>
    <n v="0"/>
  </r>
  <r>
    <s v="NLA-3262919"/>
    <n v="29"/>
    <n v="5"/>
    <n v="1982"/>
    <d v="1934-10-03T00:00:00"/>
    <n v="52.03"/>
    <n v="4.2"/>
    <x v="16"/>
    <n v="24"/>
    <n v="7"/>
    <n v="1982"/>
    <d v="1929-12-03T00:00:00"/>
    <n v="52.03"/>
    <n v="4.17"/>
    <s v="Netherlands"/>
    <s v="UU"/>
    <s v="Dead"/>
    <n v="56"/>
    <n v="4"/>
    <n v="242"/>
  </r>
  <r>
    <s v="NLA-3285461"/>
    <n v="27"/>
    <n v="5"/>
    <n v="1982"/>
    <d v="1932-10-02T00:00:00"/>
    <n v="51.93"/>
    <n v="5.53"/>
    <x v="16"/>
    <n v="11"/>
    <n v="6"/>
    <n v="1982"/>
    <d v="1916-11-02T00:00:00"/>
    <n v="51.92"/>
    <n v="5.55"/>
    <s v="Netherlands"/>
    <s v="UU"/>
    <s v="Dead"/>
    <n v="15"/>
    <n v="2"/>
    <n v="91"/>
  </r>
  <r>
    <s v="NLA-3285471"/>
    <n v="28"/>
    <n v="5"/>
    <n v="1982"/>
    <d v="1933-10-03T00:00:00"/>
    <n v="51.97"/>
    <n v="6"/>
    <x v="16"/>
    <n v="15"/>
    <n v="6"/>
    <n v="1982"/>
    <d v="1920-11-02T00:00:00"/>
    <n v="51.97"/>
    <n v="6"/>
    <s v="Netherlands"/>
    <s v="UU"/>
    <s v="Dead"/>
    <n v="18"/>
    <n v="2"/>
    <n v="0"/>
  </r>
  <r>
    <s v="NLA-3285497"/>
    <n v="11"/>
    <n v="6"/>
    <n v="1982"/>
    <d v="1916-11-02T00:00:00"/>
    <n v="51.97"/>
    <n v="6.03"/>
    <x v="16"/>
    <n v="12"/>
    <n v="7"/>
    <n v="1982"/>
    <d v="1917-12-03T00:00:00"/>
    <n v="51.97"/>
    <n v="6.05"/>
    <s v="Netherlands"/>
    <s v="AH"/>
    <s v="Dead"/>
    <n v="31"/>
    <n v="0"/>
    <n v="0"/>
  </r>
  <r>
    <s v="NLA-3285499"/>
    <n v="17"/>
    <n v="6"/>
    <n v="1982"/>
    <d v="1922-11-03T00:00:00"/>
    <n v="51.98"/>
    <n v="6.02"/>
    <x v="16"/>
    <n v="19"/>
    <n v="7"/>
    <n v="1982"/>
    <d v="1924-12-02T00:00:00"/>
    <n v="51.98"/>
    <n v="6.02"/>
    <s v="Netherlands"/>
    <s v="UU"/>
    <s v="Dead"/>
    <n v="32"/>
    <n v="0"/>
    <n v="0"/>
  </r>
  <r>
    <s v="NLA-3285528"/>
    <n v="18"/>
    <n v="5"/>
    <n v="1982"/>
    <d v="1923-10-03T00:00:00"/>
    <n v="51.93"/>
    <n v="5.57"/>
    <x v="16"/>
    <n v="2"/>
    <n v="6"/>
    <n v="1982"/>
    <d v="1907-11-03T00:00:00"/>
    <n v="51.93"/>
    <n v="5.57"/>
    <s v="Netherlands"/>
    <s v="UU"/>
    <s v="Dead"/>
    <n v="15"/>
    <n v="0"/>
    <n v="0"/>
  </r>
  <r>
    <s v="NLA-3285548"/>
    <n v="21"/>
    <n v="5"/>
    <n v="1982"/>
    <d v="1926-10-03T00:00:00"/>
    <n v="51.93"/>
    <n v="5.55"/>
    <x v="16"/>
    <n v="10"/>
    <n v="5"/>
    <n v="1984"/>
    <d v="1915-10-05T00:00:00"/>
    <n v="51.95"/>
    <n v="5.52"/>
    <s v="Netherlands"/>
    <s v="DH"/>
    <s v="Dead"/>
    <n v="720"/>
    <n v="3"/>
    <n v="270"/>
  </r>
  <r>
    <s v="NLA-3294790"/>
    <n v="22"/>
    <n v="5"/>
    <n v="1982"/>
    <d v="1927-10-03T00:00:00"/>
    <n v="52.35"/>
    <n v="4.5199999999999996"/>
    <x v="16"/>
    <n v="18"/>
    <n v="5"/>
    <n v="1985"/>
    <d v="1923-10-06T00:00:00"/>
    <n v="52.87"/>
    <n v="4.72"/>
    <s v="Netherlands"/>
    <s v="DH"/>
    <s v="Dead"/>
    <n v="1092"/>
    <n v="59"/>
    <n v="13"/>
  </r>
  <r>
    <s v="NLA-3294837"/>
    <n v="2"/>
    <n v="6"/>
    <n v="1982"/>
    <d v="1907-11-03T00:00:00"/>
    <n v="52.35"/>
    <n v="4.5199999999999996"/>
    <x v="16"/>
    <n v="19"/>
    <n v="9"/>
    <n v="1983"/>
    <d v="1925-02-03T00:00:00"/>
    <n v="52.35"/>
    <n v="4.53"/>
    <s v="Netherlands"/>
    <s v="UU"/>
    <s v="Unknown"/>
    <n v="474"/>
    <n v="0"/>
    <n v="0"/>
  </r>
  <r>
    <s v="NLA-3296909"/>
    <n v="21"/>
    <n v="5"/>
    <n v="1982"/>
    <d v="1926-10-03T00:00:00"/>
    <n v="52.42"/>
    <n v="4.78"/>
    <x v="16"/>
    <n v="16"/>
    <n v="7"/>
    <n v="1982"/>
    <d v="1921-12-03T00:00:00"/>
    <n v="52.42"/>
    <n v="4.78"/>
    <s v="Netherlands"/>
    <s v="UU"/>
    <s v="Dead"/>
    <n v="56"/>
    <n v="2"/>
    <n v="270"/>
  </r>
  <r>
    <s v="NLA-3296911"/>
    <n v="21"/>
    <n v="5"/>
    <n v="1982"/>
    <d v="1926-10-03T00:00:00"/>
    <n v="52.42"/>
    <n v="4.78"/>
    <x v="16"/>
    <n v="24"/>
    <n v="6"/>
    <n v="1985"/>
    <d v="1929-11-06T00:00:00"/>
    <n v="52.42"/>
    <n v="4.7699999999999996"/>
    <s v="Netherlands"/>
    <s v="UU"/>
    <s v="Dead"/>
    <n v="1130"/>
    <n v="3"/>
    <n v="270"/>
  </r>
  <r>
    <s v="NLA-3319710"/>
    <n v="16"/>
    <n v="5"/>
    <n v="1982"/>
    <d v="1921-10-03T00:00:00"/>
    <n v="52.35"/>
    <n v="4.53"/>
    <x v="16"/>
    <n v="20"/>
    <n v="6"/>
    <n v="1982"/>
    <d v="1925-11-03T00:00:00"/>
    <n v="52.35"/>
    <n v="4.53"/>
    <s v="Netherlands"/>
    <s v="UU"/>
    <s v="Dead"/>
    <n v="35"/>
    <n v="2"/>
    <n v="270"/>
  </r>
  <r>
    <s v="NLA-3319713"/>
    <n v="28"/>
    <n v="5"/>
    <n v="1982"/>
    <d v="1933-10-03T00:00:00"/>
    <n v="52.35"/>
    <n v="4.53"/>
    <x v="16"/>
    <n v="24"/>
    <n v="8"/>
    <n v="1983"/>
    <d v="1930-01-04T00:00:00"/>
    <n v="52.35"/>
    <n v="4.53"/>
    <s v="Netherlands"/>
    <s v="UU"/>
    <s v="Unknown"/>
    <n v="453"/>
    <n v="2"/>
    <n v="270"/>
  </r>
  <r>
    <s v="NLA-3319716"/>
    <n v="28"/>
    <n v="5"/>
    <n v="1982"/>
    <d v="1933-10-03T00:00:00"/>
    <n v="52.35"/>
    <n v="4.53"/>
    <x v="16"/>
    <n v="13"/>
    <n v="5"/>
    <n v="1983"/>
    <d v="1918-10-04T00:00:00"/>
    <n v="52.42"/>
    <n v="5.0199999999999996"/>
    <s v="Netherlands"/>
    <s v="DH"/>
    <s v="Dead"/>
    <n v="350"/>
    <n v="33"/>
    <n v="77"/>
  </r>
  <r>
    <s v="NLA-3334223"/>
    <n v="22"/>
    <n v="5"/>
    <n v="1982"/>
    <d v="1927-10-03T00:00:00"/>
    <n v="52.15"/>
    <n v="4.3499999999999996"/>
    <x v="16"/>
    <n v="4"/>
    <n v="5"/>
    <n v="1983"/>
    <d v="1909-10-04T00:00:00"/>
    <n v="52.2"/>
    <n v="4.37"/>
    <s v="Netherlands"/>
    <s v="UU"/>
    <s v="Dead"/>
    <n v="347"/>
    <n v="4"/>
    <n v="18"/>
  </r>
  <r>
    <s v="NLA-3334225"/>
    <n v="22"/>
    <n v="5"/>
    <n v="1982"/>
    <d v="1927-10-03T00:00:00"/>
    <n v="52.15"/>
    <n v="4.3499999999999996"/>
    <x v="16"/>
    <n v="2"/>
    <n v="9"/>
    <n v="1982"/>
    <d v="1908-02-03T00:00:00"/>
    <n v="52.17"/>
    <n v="4.37"/>
    <s v="Netherlands"/>
    <s v="DH"/>
    <s v="Dead"/>
    <n v="103"/>
    <n v="2"/>
    <n v="91"/>
  </r>
  <r>
    <s v="NLA-3334235"/>
    <n v="26"/>
    <n v="5"/>
    <n v="1982"/>
    <d v="1931-10-03T00:00:00"/>
    <n v="52.15"/>
    <n v="4.3499999999999996"/>
    <x v="16"/>
    <n v="21"/>
    <n v="1"/>
    <n v="1984"/>
    <d v="1926-06-07T00:00:00"/>
    <n v="52.18"/>
    <n v="4.38"/>
    <s v="Netherlands"/>
    <s v="UU"/>
    <s v="Dead"/>
    <n v="605"/>
    <n v="3"/>
    <n v="51"/>
  </r>
  <r>
    <s v="NLA-3334237"/>
    <n v="26"/>
    <n v="5"/>
    <n v="1982"/>
    <d v="1931-10-03T00:00:00"/>
    <n v="52.15"/>
    <n v="4.3499999999999996"/>
    <x v="16"/>
    <n v="2"/>
    <n v="9"/>
    <n v="1982"/>
    <d v="1908-02-03T00:00:00"/>
    <n v="52.17"/>
    <n v="4.37"/>
    <s v="Netherlands"/>
    <s v="DH"/>
    <s v="Dead"/>
    <n v="99"/>
    <n v="2"/>
    <n v="91"/>
  </r>
  <r>
    <s v="NLA-3334239"/>
    <n v="26"/>
    <n v="5"/>
    <n v="1982"/>
    <d v="1931-10-03T00:00:00"/>
    <n v="52.17"/>
    <n v="4.3499999999999996"/>
    <x v="16"/>
    <n v="25"/>
    <n v="5"/>
    <n v="1988"/>
    <d v="1930-10-09T00:00:00"/>
    <n v="52.18"/>
    <n v="4.38"/>
    <s v="Netherlands"/>
    <s v="UU"/>
    <s v="Dead"/>
    <n v="2191"/>
    <n v="3"/>
    <n v="51"/>
  </r>
  <r>
    <s v="NLA-3334242"/>
    <n v="3"/>
    <n v="6"/>
    <n v="1982"/>
    <d v="1908-11-02T00:00:00"/>
    <n v="52.15"/>
    <n v="4.3499999999999996"/>
    <x v="16"/>
    <n v="5"/>
    <n v="10"/>
    <n v="1982"/>
    <d v="1911-03-05T00:00:00"/>
    <n v="52.18"/>
    <n v="4.37"/>
    <s v="Netherlands"/>
    <s v="AH"/>
    <s v="Alive"/>
    <n v="124"/>
    <n v="3"/>
    <n v="32"/>
  </r>
  <r>
    <s v="NLA-3334243"/>
    <n v="3"/>
    <n v="6"/>
    <n v="1982"/>
    <d v="1908-11-02T00:00:00"/>
    <n v="52.15"/>
    <n v="4.3499999999999996"/>
    <x v="16"/>
    <n v="15"/>
    <n v="5"/>
    <n v="1983"/>
    <d v="1920-10-03T00:00:00"/>
    <n v="52.22"/>
    <n v="4.4000000000000004"/>
    <s v="Netherlands"/>
    <s v="UU"/>
    <s v="Dead"/>
    <n v="346"/>
    <n v="7"/>
    <n v="32"/>
  </r>
  <r>
    <s v="NLA-3342478"/>
    <n v="24"/>
    <n v="5"/>
    <n v="1982"/>
    <d v="1929-10-03T00:00:00"/>
    <n v="53.05"/>
    <n v="4.72"/>
    <x v="16"/>
    <n v="10"/>
    <n v="5"/>
    <n v="1985"/>
    <d v="1915-10-06T00:00:00"/>
    <n v="53.12"/>
    <n v="4.7699999999999996"/>
    <s v="Netherlands"/>
    <s v="UU"/>
    <s v="Dead"/>
    <n v="1082"/>
    <n v="9"/>
    <n v="25"/>
  </r>
  <r>
    <s v="NLA-3364054"/>
    <n v="5"/>
    <n v="6"/>
    <n v="1982"/>
    <d v="1910-11-03T00:00:00"/>
    <n v="52.15"/>
    <n v="4.3499999999999996"/>
    <x v="16"/>
    <n v="16"/>
    <n v="7"/>
    <n v="1982"/>
    <d v="1921-12-03T00:00:00"/>
    <n v="52.25"/>
    <n v="4.43"/>
    <s v="Netherlands"/>
    <s v="UU"/>
    <s v="Dead"/>
    <n v="41"/>
    <n v="11"/>
    <n v="32"/>
  </r>
  <r>
    <s v="NLA-3366751"/>
    <n v="18"/>
    <n v="6"/>
    <n v="1982"/>
    <d v="1923-11-03T00:00:00"/>
    <n v="51.93"/>
    <n v="5.53"/>
    <x v="16"/>
    <n v="25"/>
    <n v="8"/>
    <n v="1982"/>
    <d v="1931-01-03T00:00:00"/>
    <n v="51.95"/>
    <n v="5.6"/>
    <s v="Netherlands"/>
    <s v="DH"/>
    <s v="Dead"/>
    <n v="68"/>
    <n v="5"/>
    <n v="68"/>
  </r>
  <r>
    <s v="NLA-3366761"/>
    <n v="24"/>
    <n v="6"/>
    <n v="1982"/>
    <d v="1929-11-03T00:00:00"/>
    <n v="51.93"/>
    <n v="5.53"/>
    <x v="16"/>
    <n v="6"/>
    <n v="7"/>
    <n v="1982"/>
    <d v="1911-12-03T00:00:00"/>
    <n v="51.92"/>
    <n v="5.55"/>
    <s v="Netherlands"/>
    <s v="UU"/>
    <s v="Dead"/>
    <n v="12"/>
    <n v="3"/>
    <n v="149"/>
  </r>
  <r>
    <s v="NLA-3366763"/>
    <n v="24"/>
    <n v="6"/>
    <n v="1982"/>
    <d v="1929-11-03T00:00:00"/>
    <n v="51.93"/>
    <n v="5.53"/>
    <x v="16"/>
    <n v="6"/>
    <n v="7"/>
    <n v="1982"/>
    <d v="1911-12-03T00:00:00"/>
    <n v="51.92"/>
    <n v="5.55"/>
    <s v="Netherlands"/>
    <s v="UU"/>
    <s v="Dead"/>
    <n v="12"/>
    <n v="3"/>
    <n v="149"/>
  </r>
  <r>
    <s v="NOA-510032"/>
    <n v="6"/>
    <n v="6"/>
    <n v="1982"/>
    <d v="1911-11-03T00:00:00"/>
    <n v="60.45"/>
    <n v="12.05"/>
    <x v="7"/>
    <n v="30"/>
    <n v="6"/>
    <n v="1982"/>
    <d v="1935-11-03T00:00:00"/>
    <n v="60.45"/>
    <n v="12.05"/>
    <s v="Norway"/>
    <s v="UU"/>
    <s v="Dead"/>
    <n v="24"/>
    <n v="0"/>
    <n v="0"/>
  </r>
  <r>
    <s v="NOS-567653"/>
    <n v="11"/>
    <n v="6"/>
    <n v="1982"/>
    <d v="1916-11-02T00:00:00"/>
    <n v="62.48"/>
    <n v="6"/>
    <x v="7"/>
    <n v="20"/>
    <n v="6"/>
    <n v="1982"/>
    <d v="1925-11-03T00:00:00"/>
    <n v="62.48"/>
    <n v="6"/>
    <s v="Norway"/>
    <s v="AH"/>
    <s v="Dead"/>
    <n v="9"/>
    <n v="0"/>
    <n v="0"/>
  </r>
  <r>
    <s v="NOS-570251"/>
    <n v="23"/>
    <n v="6"/>
    <n v="1982"/>
    <d v="1928-11-02T00:00:00"/>
    <n v="69.58"/>
    <n v="22.58"/>
    <x v="7"/>
    <n v="31"/>
    <n v="10"/>
    <n v="1982"/>
    <d v="1937-03-04T00:00:00"/>
    <n v="69.38"/>
    <n v="24.25"/>
    <s v="Norway"/>
    <s v="AH"/>
    <s v="Dead"/>
    <n v="130"/>
    <n v="69"/>
    <n v="109"/>
  </r>
  <r>
    <s v="NOS-571163"/>
    <n v="1"/>
    <n v="6"/>
    <n v="1982"/>
    <d v="1906-11-03T00:00:00"/>
    <n v="59.28"/>
    <n v="5.25"/>
    <x v="7"/>
    <n v="20"/>
    <n v="5"/>
    <n v="1983"/>
    <d v="1925-10-04T00:00:00"/>
    <n v="59.28"/>
    <n v="5.25"/>
    <s v="Norway"/>
    <s v="UU"/>
    <s v="Dead"/>
    <n v="353"/>
    <n v="0"/>
    <n v="0"/>
  </r>
  <r>
    <s v="NOS-689416"/>
    <n v="29"/>
    <n v="5"/>
    <n v="1982"/>
    <d v="1934-10-03T00:00:00"/>
    <n v="63.12"/>
    <n v="7.75"/>
    <x v="7"/>
    <n v="14"/>
    <n v="6"/>
    <n v="1983"/>
    <d v="1919-11-04T00:00:00"/>
    <n v="63.1"/>
    <n v="7.77"/>
    <s v="Norway"/>
    <s v="AH"/>
    <s v="Dead"/>
    <n v="381"/>
    <n v="3"/>
    <n v="156"/>
  </r>
  <r>
    <s v="NOS-689431"/>
    <n v="1"/>
    <n v="6"/>
    <n v="1982"/>
    <d v="1906-11-03T00:00:00"/>
    <n v="63.12"/>
    <n v="7.75"/>
    <x v="7"/>
    <n v="14"/>
    <n v="8"/>
    <n v="1982"/>
    <d v="1920-01-03T00:00:00"/>
    <n v="63.12"/>
    <n v="7.75"/>
    <s v="Norway"/>
    <s v="UU"/>
    <s v="Dead"/>
    <n v="74"/>
    <n v="0"/>
    <n v="0"/>
  </r>
  <r>
    <s v="PLG-FA55872"/>
    <n v="29"/>
    <n v="5"/>
    <n v="1982"/>
    <d v="1934-10-03T00:00:00"/>
    <n v="49.88"/>
    <n v="19.48"/>
    <x v="11"/>
    <n v="1"/>
    <n v="6"/>
    <n v="1983"/>
    <d v="1906-11-04T00:00:00"/>
    <n v="49.83"/>
    <n v="19.47"/>
    <s v="Poland"/>
    <s v="AH"/>
    <s v="Dead"/>
    <n v="368"/>
    <n v="6"/>
    <n v="193"/>
  </r>
  <r>
    <s v="PLG-FA55881"/>
    <n v="29"/>
    <n v="5"/>
    <n v="1982"/>
    <d v="1934-10-03T00:00:00"/>
    <n v="49.88"/>
    <n v="19.48"/>
    <x v="11"/>
    <n v="15"/>
    <n v="12"/>
    <n v="1982"/>
    <d v="1921-05-04T00:00:00"/>
    <n v="49.88"/>
    <n v="19.48"/>
    <s v="Poland"/>
    <s v="DH"/>
    <s v="Dead"/>
    <n v="200"/>
    <n v="0"/>
    <n v="0"/>
  </r>
  <r>
    <s v="PLG-FA55886"/>
    <n v="29"/>
    <n v="5"/>
    <n v="1982"/>
    <d v="1934-10-03T00:00:00"/>
    <n v="49.88"/>
    <n v="19.48"/>
    <x v="11"/>
    <n v="12"/>
    <n v="2"/>
    <n v="1983"/>
    <d v="1917-07-06T00:00:00"/>
    <n v="49.9"/>
    <n v="19.48"/>
    <s v="Poland"/>
    <s v="DH"/>
    <s v="Dead"/>
    <n v="259"/>
    <n v="2"/>
    <n v="0"/>
  </r>
  <r>
    <s v="PLG-FA55892"/>
    <n v="29"/>
    <n v="5"/>
    <n v="1982"/>
    <d v="1934-10-03T00:00:00"/>
    <n v="49.88"/>
    <n v="19.48"/>
    <x v="11"/>
    <n v="22"/>
    <n v="3"/>
    <n v="1983"/>
    <d v="1927-08-04T00:00:00"/>
    <n v="49.87"/>
    <n v="19.53"/>
    <s v="Poland"/>
    <s v="DH"/>
    <s v="Dead"/>
    <n v="297"/>
    <n v="5"/>
    <n v="118"/>
  </r>
  <r>
    <s v="SFH-S001237"/>
    <n v="7"/>
    <n v="6"/>
    <n v="1982"/>
    <d v="1912-11-02T00:00:00"/>
    <n v="63.12"/>
    <n v="23.1"/>
    <x v="1"/>
    <n v="3"/>
    <n v="12"/>
    <n v="1983"/>
    <d v="1909-05-05T00:00:00"/>
    <n v="63.12"/>
    <n v="23.1"/>
    <s v="Finland"/>
    <s v="DH"/>
    <s v="Dead"/>
    <n v="544"/>
    <n v="0"/>
    <n v="0"/>
  </r>
  <r>
    <s v="SFH-S001245"/>
    <n v="7"/>
    <n v="6"/>
    <n v="1982"/>
    <d v="1912-11-02T00:00:00"/>
    <n v="63.13"/>
    <n v="23.08"/>
    <x v="1"/>
    <n v="22"/>
    <n v="10"/>
    <n v="1983"/>
    <d v="1928-03-05T00:00:00"/>
    <n v="63.13"/>
    <n v="23.08"/>
    <s v="Finland"/>
    <s v="DH"/>
    <s v="Dead"/>
    <n v="502"/>
    <n v="0"/>
    <n v="0"/>
  </r>
  <r>
    <s v="SFH-S044194"/>
    <n v="3"/>
    <n v="6"/>
    <n v="1982"/>
    <d v="1908-11-02T00:00:00"/>
    <n v="63.48"/>
    <n v="23.8"/>
    <x v="1"/>
    <n v="30"/>
    <n v="4"/>
    <n v="1987"/>
    <d v="1935-09-08T00:00:00"/>
    <n v="63.47"/>
    <n v="23.78"/>
    <s v="Finland"/>
    <s v="UU"/>
    <s v="Dead"/>
    <n v="1792"/>
    <n v="3"/>
    <n v="205"/>
  </r>
  <r>
    <s v="SFH-S058020"/>
    <n v="25"/>
    <n v="6"/>
    <n v="1982"/>
    <d v="1930-11-03T00:00:00"/>
    <n v="69.900000000000006"/>
    <n v="27.02"/>
    <x v="1"/>
    <n v="29"/>
    <n v="8"/>
    <n v="1982"/>
    <d v="1935-01-03T00:00:00"/>
    <n v="69.92"/>
    <n v="27.03"/>
    <s v="Finland"/>
    <s v="DH"/>
    <s v="Dead"/>
    <n v="65"/>
    <n v="2"/>
    <n v="19"/>
  </r>
  <r>
    <s v="SFH-S058547"/>
    <n v="10"/>
    <n v="6"/>
    <n v="1982"/>
    <d v="1915-11-03T00:00:00"/>
    <n v="66.77"/>
    <n v="23.97"/>
    <x v="1"/>
    <n v="4"/>
    <n v="8"/>
    <n v="1982"/>
    <d v="1910-01-03T00:00:00"/>
    <n v="66.77"/>
    <n v="23.97"/>
    <s v="Finland"/>
    <s v="UU"/>
    <s v="Alive"/>
    <n v="55"/>
    <n v="0"/>
    <n v="0"/>
  </r>
  <r>
    <s v="SFH-S063683"/>
    <n v="9"/>
    <n v="6"/>
    <n v="1982"/>
    <d v="1914-11-03T00:00:00"/>
    <n v="60.18"/>
    <n v="24.98"/>
    <x v="1"/>
    <n v="19"/>
    <n v="7"/>
    <n v="1982"/>
    <d v="1924-12-02T00:00:00"/>
    <n v="60.18"/>
    <n v="24.98"/>
    <s v="Finland"/>
    <s v="AH"/>
    <s v="Alive"/>
    <n v="40"/>
    <n v="0"/>
    <n v="0"/>
  </r>
  <r>
    <s v="SFH-S063686"/>
    <n v="9"/>
    <n v="6"/>
    <n v="1982"/>
    <d v="1914-11-03T00:00:00"/>
    <n v="60.18"/>
    <n v="24.98"/>
    <x v="1"/>
    <n v="20"/>
    <n v="11"/>
    <n v="1982"/>
    <d v="1926-04-05T00:00:00"/>
    <n v="60.18"/>
    <n v="24.98"/>
    <s v="Finland"/>
    <s v="UU"/>
    <s v="Dead"/>
    <n v="164"/>
    <n v="0"/>
    <n v="0"/>
  </r>
  <r>
    <s v="SFH-S076719"/>
    <n v="3"/>
    <n v="6"/>
    <n v="1982"/>
    <d v="1908-11-02T00:00:00"/>
    <n v="60.52"/>
    <n v="24.25"/>
    <x v="1"/>
    <n v="14"/>
    <n v="7"/>
    <n v="1993"/>
    <d v="1919-12-14T00:00:00"/>
    <n v="60.53"/>
    <n v="24.17"/>
    <s v="Finland"/>
    <s v="UU"/>
    <s v="Dead"/>
    <n v="4059"/>
    <n v="5"/>
    <n v="293"/>
  </r>
  <r>
    <s v="SFH-S082391"/>
    <n v="7"/>
    <n v="6"/>
    <n v="1982"/>
    <d v="1912-11-02T00:00:00"/>
    <n v="64.88"/>
    <n v="25.2"/>
    <x v="1"/>
    <n v="14"/>
    <n v="11"/>
    <n v="1985"/>
    <d v="1920-04-07T00:00:00"/>
    <n v="64.83"/>
    <n v="25.18"/>
    <s v="Finland"/>
    <s v="UU"/>
    <s v="Dead"/>
    <n v="1256"/>
    <n v="6"/>
    <n v="189"/>
  </r>
  <r>
    <s v="SFH-S082905"/>
    <n v="2"/>
    <n v="6"/>
    <n v="1982"/>
    <d v="1907-11-03T00:00:00"/>
    <n v="62.57"/>
    <n v="29.8"/>
    <x v="1"/>
    <n v="7"/>
    <n v="9"/>
    <n v="1988"/>
    <d v="1913-02-08T00:00:00"/>
    <n v="62.5"/>
    <n v="29.67"/>
    <s v="Finland"/>
    <s v="UU"/>
    <s v="Unknown"/>
    <n v="2289"/>
    <n v="11"/>
    <n v="223"/>
  </r>
  <r>
    <s v="SFH-S082910"/>
    <n v="2"/>
    <n v="6"/>
    <n v="1982"/>
    <d v="1907-11-03T00:00:00"/>
    <n v="62.57"/>
    <n v="29.82"/>
    <x v="1"/>
    <n v="20"/>
    <n v="3"/>
    <n v="1984"/>
    <d v="1925-08-05T00:00:00"/>
    <n v="62.58"/>
    <n v="29.77"/>
    <s v="Finland"/>
    <s v="AH"/>
    <s v="Alive"/>
    <n v="657"/>
    <n v="4"/>
    <n v="306"/>
  </r>
  <r>
    <s v="SFH-S082918"/>
    <n v="5"/>
    <n v="6"/>
    <n v="1982"/>
    <d v="1910-11-03T00:00:00"/>
    <n v="62.55"/>
    <n v="29.82"/>
    <x v="1"/>
    <n v="18"/>
    <n v="9"/>
    <n v="1982"/>
    <d v="1924-02-03T00:00:00"/>
    <n v="62.55"/>
    <n v="29.83"/>
    <s v="Finland"/>
    <s v="UU"/>
    <s v="Dead"/>
    <n v="105"/>
    <n v="1"/>
    <n v="91"/>
  </r>
  <r>
    <s v="SFH-S083226"/>
    <n v="26"/>
    <n v="5"/>
    <n v="1982"/>
    <d v="1931-10-03T00:00:00"/>
    <n v="62.53"/>
    <n v="29.83"/>
    <x v="1"/>
    <n v="23"/>
    <n v="11"/>
    <n v="1986"/>
    <d v="1929-04-08T00:00:00"/>
    <n v="62.55"/>
    <n v="29.85"/>
    <s v="Finland"/>
    <s v="AH"/>
    <s v="Dead"/>
    <n v="1642"/>
    <n v="3"/>
    <n v="25"/>
  </r>
  <r>
    <s v="SFH-S083230"/>
    <n v="26"/>
    <n v="5"/>
    <n v="1982"/>
    <d v="1931-10-03T00:00:00"/>
    <n v="62.53"/>
    <n v="29.83"/>
    <x v="1"/>
    <n v="17"/>
    <n v="10"/>
    <n v="1984"/>
    <d v="1923-03-07T00:00:00"/>
    <n v="62.77"/>
    <n v="29.85"/>
    <s v="Finland"/>
    <s v="DH"/>
    <s v="Dead"/>
    <n v="875"/>
    <n v="26"/>
    <n v="2"/>
  </r>
  <r>
    <s v="SFH-S083744"/>
    <n v="6"/>
    <n v="6"/>
    <n v="1982"/>
    <d v="1911-11-03T00:00:00"/>
    <n v="61.15"/>
    <n v="27.5"/>
    <x v="1"/>
    <n v="15"/>
    <n v="7"/>
    <n v="1982"/>
    <d v="1920-12-02T00:00:00"/>
    <n v="61.15"/>
    <n v="27.5"/>
    <s v="Finland"/>
    <s v="ND"/>
    <s v="Dead"/>
    <n v="39"/>
    <n v="0"/>
    <n v="0"/>
  </r>
  <r>
    <s v="SFH-S083745"/>
    <n v="6"/>
    <n v="6"/>
    <n v="1982"/>
    <d v="1911-11-03T00:00:00"/>
    <n v="61.15"/>
    <n v="27.5"/>
    <x v="1"/>
    <n v="21"/>
    <n v="7"/>
    <n v="1982"/>
    <d v="1926-12-03T00:00:00"/>
    <n v="61.15"/>
    <n v="27.5"/>
    <s v="Finland"/>
    <s v="RH"/>
    <s v="Alive"/>
    <n v="45"/>
    <n v="0"/>
    <n v="0"/>
  </r>
  <r>
    <s v="SFH-S085303"/>
    <n v="6"/>
    <n v="6"/>
    <n v="1982"/>
    <d v="1911-11-03T00:00:00"/>
    <n v="62.48"/>
    <n v="27.2"/>
    <x v="1"/>
    <n v="2"/>
    <n v="4"/>
    <n v="1983"/>
    <d v="1907-09-04T00:00:00"/>
    <n v="62.45"/>
    <n v="27.17"/>
    <s v="Finland"/>
    <s v="DH"/>
    <s v="Dead"/>
    <n v="300"/>
    <n v="5"/>
    <n v="205"/>
  </r>
  <r>
    <s v="SFH-S085308"/>
    <n v="6"/>
    <n v="6"/>
    <n v="1982"/>
    <d v="1911-11-03T00:00:00"/>
    <n v="62.53"/>
    <n v="27.23"/>
    <x v="1"/>
    <n v="21"/>
    <n v="8"/>
    <n v="1982"/>
    <d v="1927-01-03T00:00:00"/>
    <n v="62.55"/>
    <n v="27.22"/>
    <s v="Finland"/>
    <s v="DH"/>
    <s v="Dead"/>
    <n v="76"/>
    <n v="3"/>
    <n v="336"/>
  </r>
  <r>
    <s v="SFH-S085322"/>
    <n v="6"/>
    <n v="6"/>
    <n v="1982"/>
    <d v="1911-11-03T00:00:00"/>
    <n v="62.57"/>
    <n v="27.17"/>
    <x v="1"/>
    <n v="12"/>
    <n v="11"/>
    <n v="1982"/>
    <d v="1918-04-05T00:00:00"/>
    <n v="62.55"/>
    <n v="27.17"/>
    <s v="Finland"/>
    <s v="DH"/>
    <s v="Dead"/>
    <n v="159"/>
    <n v="2"/>
    <n v="181"/>
  </r>
  <r>
    <s v="SFH-S085341"/>
    <n v="9"/>
    <n v="6"/>
    <n v="1982"/>
    <d v="1914-11-03T00:00:00"/>
    <n v="62.57"/>
    <n v="27.17"/>
    <x v="1"/>
    <n v="1"/>
    <n v="8"/>
    <n v="1982"/>
    <d v="1907-01-03T00:00:00"/>
    <n v="62.57"/>
    <n v="27.17"/>
    <s v="Finland"/>
    <s v="RH"/>
    <s v="Alive"/>
    <n v="53"/>
    <n v="0"/>
    <n v="0"/>
  </r>
  <r>
    <s v="SFH-S085343"/>
    <n v="9"/>
    <n v="6"/>
    <n v="1982"/>
    <d v="1914-11-03T00:00:00"/>
    <n v="62.57"/>
    <n v="27.17"/>
    <x v="1"/>
    <n v="11"/>
    <n v="7"/>
    <n v="1982"/>
    <d v="1916-12-02T00:00:00"/>
    <n v="62.57"/>
    <n v="27.17"/>
    <s v="Finland"/>
    <s v="DH"/>
    <s v="Dead"/>
    <n v="32"/>
    <n v="0"/>
    <n v="0"/>
  </r>
  <r>
    <s v="SFH-S085344"/>
    <n v="9"/>
    <n v="6"/>
    <n v="1982"/>
    <d v="1914-11-03T00:00:00"/>
    <n v="62.57"/>
    <n v="27.17"/>
    <x v="1"/>
    <n v="12"/>
    <n v="7"/>
    <n v="1982"/>
    <d v="1917-12-03T00:00:00"/>
    <n v="62.57"/>
    <n v="27.17"/>
    <s v="Finland"/>
    <s v="AH"/>
    <s v="Dead"/>
    <n v="33"/>
    <n v="0"/>
    <n v="0"/>
  </r>
  <r>
    <s v="SFH-S085350"/>
    <n v="11"/>
    <n v="6"/>
    <n v="1982"/>
    <d v="1916-11-02T00:00:00"/>
    <n v="62.6"/>
    <n v="27.15"/>
    <x v="1"/>
    <n v="15"/>
    <n v="8"/>
    <n v="1982"/>
    <d v="1921-01-02T00:00:00"/>
    <n v="62.62"/>
    <n v="27.13"/>
    <s v="Finland"/>
    <s v="DH"/>
    <s v="Dead"/>
    <n v="65"/>
    <n v="3"/>
    <n v="336"/>
  </r>
  <r>
    <s v="SFH-S088010"/>
    <n v="2"/>
    <n v="6"/>
    <n v="1982"/>
    <d v="1907-11-03T00:00:00"/>
    <n v="61.35"/>
    <n v="24.4"/>
    <x v="1"/>
    <n v="20"/>
    <n v="4"/>
    <n v="1983"/>
    <d v="1925-09-04T00:00:00"/>
    <n v="61.35"/>
    <n v="24.4"/>
    <s v="Finland"/>
    <s v="DH"/>
    <s v="Dead"/>
    <n v="322"/>
    <n v="0"/>
    <n v="0"/>
  </r>
  <r>
    <s v="SFH-S089104"/>
    <n v="28"/>
    <n v="5"/>
    <n v="1982"/>
    <d v="1933-10-03T00:00:00"/>
    <n v="63.17"/>
    <n v="27.3"/>
    <x v="1"/>
    <n v="30"/>
    <n v="8"/>
    <n v="1982"/>
    <d v="1936-01-03T00:00:00"/>
    <n v="63.17"/>
    <n v="27.3"/>
    <s v="Finland"/>
    <s v="DH"/>
    <s v="Dead"/>
    <n v="94"/>
    <n v="0"/>
    <n v="0"/>
  </r>
  <r>
    <s v="SFH-S089105"/>
    <n v="28"/>
    <n v="5"/>
    <n v="1982"/>
    <d v="1933-10-03T00:00:00"/>
    <n v="63.17"/>
    <n v="27.3"/>
    <x v="1"/>
    <n v="20"/>
    <n v="8"/>
    <n v="1982"/>
    <d v="1926-01-03T00:00:00"/>
    <n v="63.17"/>
    <n v="27.3"/>
    <s v="Finland"/>
    <s v="DH"/>
    <s v="Dead"/>
    <n v="84"/>
    <n v="0"/>
    <n v="0"/>
  </r>
  <r>
    <s v="SFH-S089108"/>
    <n v="29"/>
    <n v="5"/>
    <n v="1982"/>
    <d v="1934-10-03T00:00:00"/>
    <n v="63.12"/>
    <n v="27.4"/>
    <x v="1"/>
    <n v="10"/>
    <n v="3"/>
    <n v="1983"/>
    <d v="1915-08-04T00:00:00"/>
    <n v="63.12"/>
    <n v="27.4"/>
    <s v="Finland"/>
    <s v="AH"/>
    <s v="Dead"/>
    <n v="285"/>
    <n v="0"/>
    <n v="0"/>
  </r>
  <r>
    <s v="SFH-S089659"/>
    <n v="2"/>
    <n v="6"/>
    <n v="1982"/>
    <d v="1907-11-03T00:00:00"/>
    <n v="60.98"/>
    <n v="24.5"/>
    <x v="1"/>
    <n v="7"/>
    <n v="7"/>
    <n v="1982"/>
    <d v="1912-12-02T00:00:00"/>
    <n v="60.97"/>
    <n v="24.5"/>
    <s v="Finland"/>
    <s v="RH"/>
    <s v="Alive"/>
    <n v="35"/>
    <n v="2"/>
    <n v="181"/>
  </r>
  <r>
    <s v="SFH-S089660"/>
    <n v="2"/>
    <n v="6"/>
    <n v="1982"/>
    <d v="1907-11-03T00:00:00"/>
    <n v="60.98"/>
    <n v="24.5"/>
    <x v="1"/>
    <n v="11"/>
    <n v="7"/>
    <n v="1982"/>
    <d v="1916-12-02T00:00:00"/>
    <n v="60.97"/>
    <n v="24.5"/>
    <s v="Finland"/>
    <s v="RH"/>
    <s v="Alive"/>
    <n v="39"/>
    <n v="2"/>
    <n v="181"/>
  </r>
  <r>
    <s v="SFH-S089662"/>
    <n v="2"/>
    <n v="6"/>
    <n v="1982"/>
    <d v="1907-11-03T00:00:00"/>
    <n v="60.98"/>
    <n v="24.5"/>
    <x v="1"/>
    <n v="8"/>
    <n v="7"/>
    <n v="1982"/>
    <d v="1913-12-03T00:00:00"/>
    <n v="60.97"/>
    <n v="24.5"/>
    <s v="Finland"/>
    <s v="RH"/>
    <s v="Alive"/>
    <n v="36"/>
    <n v="2"/>
    <n v="181"/>
  </r>
  <r>
    <s v="SFH-S089772"/>
    <n v="29"/>
    <n v="5"/>
    <n v="1982"/>
    <d v="1934-10-03T00:00:00"/>
    <n v="61"/>
    <n v="24.47"/>
    <x v="1"/>
    <n v="28"/>
    <n v="5"/>
    <n v="1986"/>
    <d v="1933-10-07T00:00:00"/>
    <n v="60.98"/>
    <n v="24.45"/>
    <s v="Finland"/>
    <s v="UU"/>
    <s v="Dead"/>
    <n v="1460"/>
    <n v="3"/>
    <n v="206"/>
  </r>
  <r>
    <s v="SFH-S091004"/>
    <n v="7"/>
    <n v="6"/>
    <n v="1982"/>
    <d v="1912-11-02T00:00:00"/>
    <n v="62.73"/>
    <n v="22.7"/>
    <x v="1"/>
    <n v="4"/>
    <n v="9"/>
    <n v="1982"/>
    <d v="1910-02-03T00:00:00"/>
    <n v="62.73"/>
    <n v="22.72"/>
    <s v="Finland"/>
    <s v="DH"/>
    <s v="Dead"/>
    <n v="89"/>
    <n v="1"/>
    <n v="91"/>
  </r>
  <r>
    <s v="SFH-S091501"/>
    <n v="11"/>
    <n v="6"/>
    <n v="1982"/>
    <d v="1916-11-02T00:00:00"/>
    <n v="62.58"/>
    <n v="27.13"/>
    <x v="1"/>
    <n v="29"/>
    <n v="8"/>
    <n v="1982"/>
    <d v="1935-01-03T00:00:00"/>
    <n v="62.6"/>
    <n v="27.13"/>
    <s v="Finland"/>
    <s v="DH"/>
    <s v="Dead"/>
    <n v="79"/>
    <n v="2"/>
    <n v="0"/>
  </r>
  <r>
    <s v="SFH-S091512"/>
    <n v="13"/>
    <n v="6"/>
    <n v="1982"/>
    <d v="1918-11-03T00:00:00"/>
    <n v="62.6"/>
    <n v="27.15"/>
    <x v="1"/>
    <n v="29"/>
    <n v="9"/>
    <n v="1984"/>
    <d v="1935-02-05T00:00:00"/>
    <n v="62.85"/>
    <n v="29.3"/>
    <s v="Finland"/>
    <s v="AH"/>
    <s v="Dead"/>
    <n v="839"/>
    <n v="113"/>
    <n v="76"/>
  </r>
  <r>
    <s v="SUM-D971934"/>
    <n v="14"/>
    <n v="6"/>
    <n v="1982"/>
    <d v="1919-11-03T00:00:00"/>
    <n v="54.53"/>
    <n v="36.1"/>
    <x v="19"/>
    <n v="12"/>
    <n v="10"/>
    <n v="1986"/>
    <d v="1918-03-09T00:00:00"/>
    <n v="55.05"/>
    <n v="36.32"/>
    <s v="Russia"/>
    <s v="DH"/>
    <s v="Dead"/>
    <n v="1581"/>
    <n v="60"/>
    <n v="14"/>
  </r>
  <r>
    <s v="SUM-M902400"/>
    <n v="24"/>
    <n v="5"/>
    <n v="1982"/>
    <d v="1929-10-03T00:00:00"/>
    <n v="54.53"/>
    <n v="36.1"/>
    <x v="19"/>
    <n v="25"/>
    <n v="9"/>
    <n v="1986"/>
    <d v="1931-02-07T00:00:00"/>
    <n v="54.4"/>
    <n v="35.57"/>
    <s v="Russia"/>
    <s v="PD"/>
    <s v="Dead"/>
    <n v="1585"/>
    <n v="38"/>
    <n v="247"/>
  </r>
  <r>
    <s v="SVS-6083019"/>
    <n v="24"/>
    <n v="5"/>
    <n v="1982"/>
    <d v="1929-10-03T00:00:00"/>
    <n v="60.62"/>
    <n v="16.77"/>
    <x v="9"/>
    <n v="5"/>
    <n v="6"/>
    <n v="1982"/>
    <d v="1910-11-03T00:00:00"/>
    <n v="60.62"/>
    <n v="16.77"/>
    <s v="Sweden"/>
    <s v="UU"/>
    <s v="Dead"/>
    <n v="12"/>
    <n v="0"/>
    <n v="0"/>
  </r>
  <r>
    <s v="SVS-6085268"/>
    <n v="30"/>
    <n v="5"/>
    <n v="1982"/>
    <d v="1935-10-03T00:00:00"/>
    <n v="57.48"/>
    <n v="18.38"/>
    <x v="9"/>
    <n v="26"/>
    <n v="3"/>
    <n v="1983"/>
    <d v="1931-08-04T00:00:00"/>
    <n v="57.52"/>
    <n v="18.57"/>
    <s v="Sweden"/>
    <s v="PD"/>
    <s v="Dead"/>
    <n v="300"/>
    <n v="12"/>
    <n v="72"/>
  </r>
  <r>
    <s v="SVS-6086006"/>
    <n v="5"/>
    <n v="6"/>
    <n v="1982"/>
    <d v="1910-11-03T00:00:00"/>
    <n v="58.62"/>
    <n v="13.38"/>
    <x v="9"/>
    <n v="10"/>
    <n v="6"/>
    <n v="1982"/>
    <d v="1915-11-03T00:00:00"/>
    <n v="58.62"/>
    <n v="13.38"/>
    <s v="Sweden"/>
    <s v="PD"/>
    <s v="Dead"/>
    <n v="5"/>
    <n v="0"/>
    <n v="0"/>
  </r>
  <r>
    <s v="BLB-3T60280"/>
    <n v="14"/>
    <n v="5"/>
    <n v="1983"/>
    <d v="1919-10-04T00:00:00"/>
    <n v="51.22"/>
    <n v="4.37"/>
    <x v="10"/>
    <n v="18"/>
    <n v="6"/>
    <n v="1983"/>
    <d v="1923-11-04T00:00:00"/>
    <n v="51.23"/>
    <n v="4.33"/>
    <s v="Belgium"/>
    <s v="UU"/>
    <s v="Dead"/>
    <n v="35"/>
    <n v="3"/>
    <n v="309"/>
  </r>
  <r>
    <s v="BLB-3T74001"/>
    <n v="22"/>
    <n v="5"/>
    <n v="1983"/>
    <d v="1927-10-04T00:00:00"/>
    <n v="51.15"/>
    <n v="4.7699999999999996"/>
    <x v="10"/>
    <n v="4"/>
    <n v="7"/>
    <n v="1986"/>
    <d v="1909-12-07T00:00:00"/>
    <n v="51.15"/>
    <n v="4.7699999999999996"/>
    <s v="Belgium"/>
    <s v="AH"/>
    <s v="Dead"/>
    <n v="1139"/>
    <n v="0"/>
    <n v="0"/>
  </r>
  <r>
    <s v="BLB-E108255"/>
    <n v="23"/>
    <n v="5"/>
    <n v="1983"/>
    <d v="1928-10-03T00:00:00"/>
    <n v="51.37"/>
    <n v="4.87"/>
    <x v="10"/>
    <n v="17"/>
    <n v="4"/>
    <n v="1985"/>
    <d v="1922-09-06T00:00:00"/>
    <n v="51.37"/>
    <n v="4.87"/>
    <s v="Belgium"/>
    <s v="UU"/>
    <s v="Dead"/>
    <n v="695"/>
    <n v="0"/>
    <n v="0"/>
  </r>
  <r>
    <s v="CZP-E243277"/>
    <n v="4"/>
    <n v="7"/>
    <n v="1983"/>
    <d v="1909-12-04T00:00:00"/>
    <n v="50.48"/>
    <n v="15.52"/>
    <x v="12"/>
    <n v="7"/>
    <n v="8"/>
    <n v="1983"/>
    <d v="1913-01-03T00:00:00"/>
    <n v="50.48"/>
    <n v="15.52"/>
    <s v="Czech Republic"/>
    <s v="UU"/>
    <s v="Dead"/>
    <n v="34"/>
    <n v="0"/>
    <n v="0"/>
  </r>
  <r>
    <s v="CZP-E252553"/>
    <n v="16"/>
    <n v="5"/>
    <n v="1983"/>
    <d v="1921-10-04T00:00:00"/>
    <n v="49.05"/>
    <n v="17.170000000000002"/>
    <x v="12"/>
    <n v="7"/>
    <n v="7"/>
    <n v="1983"/>
    <d v="1912-12-03T00:00:00"/>
    <n v="49.47"/>
    <n v="18.149999999999999"/>
    <s v="Czech Republic"/>
    <s v="RH"/>
    <s v="Alive"/>
    <n v="52"/>
    <n v="86"/>
    <n v="58"/>
  </r>
  <r>
    <s v="CZP-E254711"/>
    <n v="17"/>
    <n v="5"/>
    <n v="1983"/>
    <d v="1922-10-04T00:00:00"/>
    <n v="50.02"/>
    <n v="14.5"/>
    <x v="12"/>
    <n v="17"/>
    <n v="8"/>
    <n v="1983"/>
    <d v="1923-01-04T00:00:00"/>
    <n v="50.02"/>
    <n v="14.5"/>
    <s v="Czech Republic"/>
    <s v="UU"/>
    <s v="Dead"/>
    <n v="92"/>
    <n v="0"/>
    <n v="0"/>
  </r>
  <r>
    <s v="CZP-E256389"/>
    <n v="23"/>
    <n v="5"/>
    <n v="1983"/>
    <d v="1928-10-03T00:00:00"/>
    <n v="49.05"/>
    <n v="17.25"/>
    <x v="12"/>
    <n v="28"/>
    <n v="6"/>
    <n v="1983"/>
    <d v="1933-11-04T00:00:00"/>
    <n v="49.05"/>
    <n v="17.25"/>
    <s v="Czech Republic"/>
    <s v="DH"/>
    <s v="Dead"/>
    <n v="36"/>
    <n v="0"/>
    <n v="0"/>
  </r>
  <r>
    <s v="CZP-E264727"/>
    <n v="10"/>
    <n v="6"/>
    <n v="1983"/>
    <d v="1915-11-04T00:00:00"/>
    <n v="49.03"/>
    <n v="17.12"/>
    <x v="12"/>
    <n v="15"/>
    <n v="1"/>
    <n v="1984"/>
    <d v="1920-06-06T00:00:00"/>
    <n v="49.03"/>
    <n v="17.12"/>
    <s v="Czech Republic"/>
    <s v="UU"/>
    <s v="Dead"/>
    <n v="219"/>
    <n v="0"/>
    <n v="0"/>
  </r>
  <r>
    <s v="ETM-U220910"/>
    <n v="22"/>
    <n v="5"/>
    <n v="1983"/>
    <d v="1927-10-04T00:00:00"/>
    <n v="59.43"/>
    <n v="24.72"/>
    <x v="18"/>
    <n v="15"/>
    <n v="5"/>
    <n v="1984"/>
    <d v="1920-10-04T00:00:00"/>
    <n v="59.43"/>
    <n v="24.72"/>
    <s v="Estonia"/>
    <s v="UU"/>
    <s v="Dead"/>
    <n v="359"/>
    <n v="0"/>
    <n v="0"/>
  </r>
  <r>
    <s v="ETM-U220916"/>
    <n v="22"/>
    <n v="5"/>
    <n v="1983"/>
    <d v="1927-10-04T00:00:00"/>
    <n v="59.43"/>
    <n v="24.72"/>
    <x v="18"/>
    <n v="2"/>
    <n v="6"/>
    <n v="1983"/>
    <d v="1907-11-04T00:00:00"/>
    <n v="59.43"/>
    <n v="24.72"/>
    <s v="Estonia"/>
    <s v="PD"/>
    <s v="Dead"/>
    <n v="11"/>
    <n v="0"/>
    <n v="0"/>
  </r>
  <r>
    <s v="ETM-U220982"/>
    <n v="14"/>
    <n v="6"/>
    <n v="1983"/>
    <d v="1919-11-04T00:00:00"/>
    <n v="59.38"/>
    <n v="24.4"/>
    <x v="18"/>
    <n v="6"/>
    <n v="11"/>
    <n v="1983"/>
    <d v="1912-04-05T00:00:00"/>
    <n v="59.38"/>
    <n v="24.4"/>
    <s v="Estonia"/>
    <s v="PD"/>
    <s v="Dead"/>
    <n v="145"/>
    <n v="0"/>
    <n v="0"/>
  </r>
  <r>
    <s v="ETM-U337251"/>
    <n v="5"/>
    <n v="6"/>
    <n v="1983"/>
    <d v="1910-11-04T00:00:00"/>
    <n v="57.9"/>
    <n v="24.42"/>
    <x v="18"/>
    <n v="5"/>
    <n v="6"/>
    <n v="1986"/>
    <d v="1910-11-07T00:00:00"/>
    <n v="57.92"/>
    <n v="24.38"/>
    <s v="Estonia"/>
    <s v="UU"/>
    <s v="Dead"/>
    <n v="1096"/>
    <n v="3"/>
    <n v="333"/>
  </r>
  <r>
    <s v="GBT-EB15765"/>
    <n v="5"/>
    <n v="6"/>
    <n v="1983"/>
    <d v="1910-11-04T00:00:00"/>
    <n v="54.68"/>
    <n v="-5.52"/>
    <x v="4"/>
    <n v="30"/>
    <n v="6"/>
    <n v="1983"/>
    <d v="1935-11-04T00:00:00"/>
    <n v="54.68"/>
    <n v="-5.52"/>
    <s v="UK"/>
    <s v="UU"/>
    <s v="Dead"/>
    <n v="25"/>
    <n v="0"/>
    <n v="0"/>
  </r>
  <r>
    <s v="GBT-EB17620"/>
    <n v="23"/>
    <n v="5"/>
    <n v="1983"/>
    <d v="1928-10-03T00:00:00"/>
    <n v="54.9"/>
    <n v="-6.3"/>
    <x v="4"/>
    <n v="8"/>
    <n v="5"/>
    <n v="1985"/>
    <d v="1913-10-06T00:00:00"/>
    <n v="54.9"/>
    <n v="-6.3"/>
    <s v="UK"/>
    <s v="DH"/>
    <s v="Dead"/>
    <n v="716"/>
    <n v="0"/>
    <n v="0"/>
  </r>
  <r>
    <s v="GBT-EB17668"/>
    <n v="31"/>
    <n v="5"/>
    <n v="1983"/>
    <d v="1936-10-03T00:00:00"/>
    <n v="54.87"/>
    <n v="-6.18"/>
    <x v="4"/>
    <n v="30"/>
    <n v="7"/>
    <n v="1983"/>
    <d v="1935-12-04T00:00:00"/>
    <n v="54.87"/>
    <n v="-6.18"/>
    <s v="UK"/>
    <s v="AH"/>
    <s v="Dead"/>
    <n v="60"/>
    <n v="0"/>
    <n v="0"/>
  </r>
  <r>
    <s v="GBT-EB17853"/>
    <n v="23"/>
    <n v="5"/>
    <n v="1983"/>
    <d v="1928-10-03T00:00:00"/>
    <n v="54.9"/>
    <n v="-6.32"/>
    <x v="4"/>
    <n v="21"/>
    <n v="10"/>
    <n v="1986"/>
    <d v="1927-03-09T00:00:00"/>
    <n v="54.9"/>
    <n v="-6.32"/>
    <s v="UK"/>
    <s v="UU"/>
    <s v="Alive"/>
    <n v="1247"/>
    <n v="0"/>
    <n v="0"/>
  </r>
  <r>
    <s v="GBT-EB51993"/>
    <n v="22"/>
    <n v="5"/>
    <n v="1983"/>
    <d v="1927-10-04T00:00:00"/>
    <n v="53.37"/>
    <n v="-0.8"/>
    <x v="4"/>
    <n v="20"/>
    <n v="4"/>
    <n v="1984"/>
    <d v="1925-09-05T00:00:00"/>
    <n v="53.38"/>
    <n v="-0.77"/>
    <s v="UK"/>
    <s v="UU"/>
    <s v="Dead"/>
    <n v="334"/>
    <n v="3"/>
    <n v="51"/>
  </r>
  <r>
    <s v="GBT-EH02345"/>
    <n v="17"/>
    <n v="5"/>
    <n v="1983"/>
    <d v="1922-10-04T00:00:00"/>
    <n v="50.92"/>
    <n v="0.95"/>
    <x v="4"/>
    <n v="10"/>
    <n v="1"/>
    <n v="1997"/>
    <d v="1915-06-20T00:00:00"/>
    <n v="50.92"/>
    <n v="0.95"/>
    <s v="UK"/>
    <s v="ND"/>
    <s v="Dead"/>
    <n v="4987"/>
    <n v="0"/>
    <n v="0"/>
  </r>
  <r>
    <s v="GBT-EH36423"/>
    <n v="16"/>
    <n v="5"/>
    <n v="1983"/>
    <d v="1921-10-04T00:00:00"/>
    <n v="54.88"/>
    <n v="-6.23"/>
    <x v="4"/>
    <n v="11"/>
    <n v="6"/>
    <n v="1983"/>
    <d v="1916-11-03T00:00:00"/>
    <n v="54.88"/>
    <n v="-6.23"/>
    <s v="UK"/>
    <s v="DH"/>
    <s v="Dead"/>
    <n v="26"/>
    <n v="0"/>
    <n v="0"/>
  </r>
  <r>
    <s v="GBT-EH36439"/>
    <n v="22"/>
    <n v="5"/>
    <n v="1983"/>
    <d v="1927-10-04T00:00:00"/>
    <n v="54.83"/>
    <n v="-6.12"/>
    <x v="4"/>
    <n v="16"/>
    <n v="7"/>
    <n v="1983"/>
    <d v="1921-12-04T00:00:00"/>
    <n v="54.83"/>
    <n v="-6.12"/>
    <s v="UK"/>
    <s v="AH"/>
    <s v="Dead"/>
    <n v="55"/>
    <n v="0"/>
    <n v="0"/>
  </r>
  <r>
    <s v="GBT-EH53374"/>
    <n v="17"/>
    <n v="5"/>
    <n v="1983"/>
    <d v="1922-10-04T00:00:00"/>
    <n v="53.72"/>
    <n v="-0.12"/>
    <x v="4"/>
    <n v="22"/>
    <n v="6"/>
    <n v="1991"/>
    <d v="1927-11-12T00:00:00"/>
    <n v="53.73"/>
    <n v="-0.1"/>
    <s v="UK"/>
    <s v="DH"/>
    <s v="Dead"/>
    <n v="2958"/>
    <n v="3"/>
    <n v="31"/>
  </r>
  <r>
    <s v="GBT-EH83314"/>
    <n v="12"/>
    <n v="5"/>
    <n v="1983"/>
    <d v="1917-10-04T00:00:00"/>
    <n v="53.3"/>
    <n v="-4.53"/>
    <x v="4"/>
    <n v="15"/>
    <n v="8"/>
    <n v="1983"/>
    <d v="1921-01-03T00:00:00"/>
    <n v="53.32"/>
    <n v="-4.63"/>
    <s v="UK"/>
    <s v="AH"/>
    <s v="Dead"/>
    <n v="95"/>
    <n v="7"/>
    <n v="286"/>
  </r>
  <r>
    <s v="GBT-EH93172"/>
    <n v="14"/>
    <n v="5"/>
    <n v="1983"/>
    <d v="1919-10-04T00:00:00"/>
    <n v="54.32"/>
    <n v="-5.57"/>
    <x v="4"/>
    <n v="29"/>
    <n v="12"/>
    <n v="1984"/>
    <d v="1935-05-07T00:00:00"/>
    <n v="54.33"/>
    <n v="-5.58"/>
    <s v="UK"/>
    <s v="DH"/>
    <s v="Dead"/>
    <n v="595"/>
    <n v="3"/>
    <n v="330"/>
  </r>
  <r>
    <s v="GBT-EH93219"/>
    <n v="15"/>
    <n v="5"/>
    <n v="1983"/>
    <d v="1920-10-03T00:00:00"/>
    <n v="54.4"/>
    <n v="-5.55"/>
    <x v="4"/>
    <n v="10"/>
    <n v="7"/>
    <n v="1985"/>
    <d v="1915-12-06T00:00:00"/>
    <n v="54.25"/>
    <n v="-5.75"/>
    <s v="UK"/>
    <s v="UU"/>
    <s v="Dead"/>
    <n v="787"/>
    <n v="22"/>
    <n v="218"/>
  </r>
  <r>
    <s v="GBT-EH93257"/>
    <n v="18"/>
    <n v="5"/>
    <n v="1983"/>
    <d v="1923-10-04T00:00:00"/>
    <n v="54.57"/>
    <n v="-5.78"/>
    <x v="4"/>
    <n v="21"/>
    <n v="1"/>
    <n v="1984"/>
    <d v="1926-06-07T00:00:00"/>
    <n v="54.57"/>
    <n v="-5.78"/>
    <s v="UK"/>
    <s v="DH"/>
    <s v="Dead"/>
    <n v="248"/>
    <n v="0"/>
    <n v="0"/>
  </r>
  <r>
    <s v="GBT-EH93267"/>
    <n v="20"/>
    <n v="5"/>
    <n v="1983"/>
    <d v="1925-10-04T00:00:00"/>
    <n v="54.53"/>
    <n v="-5.83"/>
    <x v="4"/>
    <n v="27"/>
    <n v="12"/>
    <n v="1983"/>
    <d v="1933-05-05T00:00:00"/>
    <n v="54.53"/>
    <n v="-5.83"/>
    <s v="UK"/>
    <s v="UU"/>
    <s v="Dead"/>
    <n v="221"/>
    <n v="0"/>
    <n v="0"/>
  </r>
  <r>
    <s v="GBT-EH93535"/>
    <n v="28"/>
    <n v="5"/>
    <n v="1983"/>
    <d v="1933-10-04T00:00:00"/>
    <n v="53.25"/>
    <n v="-0.8"/>
    <x v="4"/>
    <n v="19"/>
    <n v="11"/>
    <n v="1983"/>
    <d v="1925-04-05T00:00:00"/>
    <n v="53.42"/>
    <n v="-1"/>
    <s v="UK"/>
    <s v="DH"/>
    <s v="Dead"/>
    <n v="175"/>
    <n v="23"/>
    <n v="325"/>
  </r>
  <r>
    <s v="GBT-EH99449"/>
    <n v="18"/>
    <n v="5"/>
    <n v="1983"/>
    <d v="1923-10-04T00:00:00"/>
    <n v="53.32"/>
    <n v="-4.55"/>
    <x v="4"/>
    <n v="10"/>
    <n v="10"/>
    <n v="1983"/>
    <d v="1916-03-05T00:00:00"/>
    <n v="53.35"/>
    <n v="-4.55"/>
    <s v="UK"/>
    <s v="UU"/>
    <s v="Dead"/>
    <n v="145"/>
    <n v="4"/>
    <n v="0"/>
  </r>
  <r>
    <s v="GBT-EH99454"/>
    <n v="19"/>
    <n v="5"/>
    <n v="1983"/>
    <d v="1924-10-03T00:00:00"/>
    <n v="53.32"/>
    <n v="-4.55"/>
    <x v="4"/>
    <n v="5"/>
    <n v="6"/>
    <n v="1984"/>
    <d v="1910-11-05T00:00:00"/>
    <n v="53.35"/>
    <n v="-4.53"/>
    <s v="UK"/>
    <s v="UU"/>
    <s v="Dead"/>
    <n v="383"/>
    <n v="4"/>
    <n v="17"/>
  </r>
  <r>
    <s v="GBT-EJ04252"/>
    <n v="24"/>
    <n v="5"/>
    <n v="1983"/>
    <d v="1929-10-04T00:00:00"/>
    <n v="52.95"/>
    <n v="-1.07"/>
    <x v="4"/>
    <n v="1"/>
    <n v="8"/>
    <n v="1983"/>
    <d v="1907-01-04T00:00:00"/>
    <n v="52.95"/>
    <n v="-1.07"/>
    <s v="UK"/>
    <s v="UU"/>
    <s v="Dead"/>
    <n v="69"/>
    <n v="0"/>
    <n v="0"/>
  </r>
  <r>
    <s v="GBT-EJ46655"/>
    <n v="26"/>
    <n v="5"/>
    <n v="1983"/>
    <d v="1931-10-04T00:00:00"/>
    <n v="54.58"/>
    <n v="-6.08"/>
    <x v="4"/>
    <n v="27"/>
    <n v="7"/>
    <n v="1983"/>
    <d v="1932-12-03T00:00:00"/>
    <n v="54.58"/>
    <n v="-5.92"/>
    <s v="UK"/>
    <s v="AH"/>
    <s v="Dead"/>
    <n v="62"/>
    <n v="11"/>
    <n v="91"/>
  </r>
  <r>
    <s v="GBT-EJ48940"/>
    <n v="14"/>
    <n v="5"/>
    <n v="1983"/>
    <d v="1919-10-04T00:00:00"/>
    <n v="52.38"/>
    <n v="-0.65"/>
    <x v="4"/>
    <n v="23"/>
    <n v="4"/>
    <n v="1988"/>
    <d v="1928-09-08T00:00:00"/>
    <n v="52.58"/>
    <n v="-0.25"/>
    <s v="UK"/>
    <s v="UU"/>
    <s v="Dead"/>
    <n v="1806"/>
    <n v="36"/>
    <n v="51"/>
  </r>
  <r>
    <s v="GBT-EJ94523"/>
    <n v="26"/>
    <n v="5"/>
    <n v="1983"/>
    <d v="1931-10-04T00:00:00"/>
    <n v="53.38"/>
    <n v="-1.53"/>
    <x v="4"/>
    <n v="22"/>
    <n v="6"/>
    <n v="1983"/>
    <d v="1927-11-04T00:00:00"/>
    <n v="53.38"/>
    <n v="-1.53"/>
    <s v="UK"/>
    <s v="UU"/>
    <s v="Dead"/>
    <n v="27"/>
    <n v="0"/>
    <n v="0"/>
  </r>
  <r>
    <s v="GBT-EJ94541"/>
    <n v="30"/>
    <n v="5"/>
    <n v="1983"/>
    <d v="1935-10-04T00:00:00"/>
    <n v="53.38"/>
    <n v="-1.53"/>
    <x v="4"/>
    <n v="18"/>
    <n v="7"/>
    <n v="1983"/>
    <d v="1923-12-04T00:00:00"/>
    <n v="53.4"/>
    <n v="-1.53"/>
    <s v="UK"/>
    <s v="DH"/>
    <s v="Dead"/>
    <n v="49"/>
    <n v="2"/>
    <n v="0"/>
  </r>
  <r>
    <s v="GBT-EJ94553"/>
    <n v="29"/>
    <n v="4"/>
    <n v="1983"/>
    <d v="1934-09-04T00:00:00"/>
    <n v="53.38"/>
    <n v="-1.53"/>
    <x v="4"/>
    <n v="2"/>
    <n v="6"/>
    <n v="1995"/>
    <d v="1907-11-16T00:00:00"/>
    <n v="53.4"/>
    <n v="-1.47"/>
    <s v="UK"/>
    <s v="UU"/>
    <s v="Dead"/>
    <n v="4417"/>
    <n v="5"/>
    <n v="68"/>
  </r>
  <r>
    <s v="GBT-EJ94562"/>
    <n v="4"/>
    <n v="5"/>
    <n v="1983"/>
    <d v="1909-10-04T00:00:00"/>
    <n v="53.38"/>
    <n v="-1.53"/>
    <x v="4"/>
    <n v="18"/>
    <n v="6"/>
    <n v="1984"/>
    <d v="1923-11-05T00:00:00"/>
    <n v="53.37"/>
    <n v="-1.57"/>
    <s v="UK"/>
    <s v="AH"/>
    <s v="Dead"/>
    <n v="411"/>
    <n v="3"/>
    <n v="231"/>
  </r>
  <r>
    <s v="GBT-EJ94568"/>
    <n v="6"/>
    <n v="5"/>
    <n v="1983"/>
    <d v="1911-10-04T00:00:00"/>
    <n v="53.38"/>
    <n v="-1.53"/>
    <x v="4"/>
    <n v="26"/>
    <n v="5"/>
    <n v="1993"/>
    <d v="1931-10-14T00:00:00"/>
    <n v="53.38"/>
    <n v="-1.53"/>
    <s v="UK"/>
    <s v="PD"/>
    <s v="Dead"/>
    <n v="3673"/>
    <n v="0"/>
    <n v="0"/>
  </r>
  <r>
    <s v="GBT-EJ94570"/>
    <n v="7"/>
    <n v="5"/>
    <n v="1983"/>
    <d v="1912-10-03T00:00:00"/>
    <n v="53.38"/>
    <n v="-1.53"/>
    <x v="4"/>
    <n v="12"/>
    <n v="9"/>
    <n v="1995"/>
    <d v="1918-02-16T00:00:00"/>
    <n v="53.35"/>
    <n v="-1.32"/>
    <s v="UK"/>
    <s v="ND"/>
    <s v="Dead"/>
    <n v="4511"/>
    <n v="15"/>
    <n v="105"/>
  </r>
  <r>
    <s v="GBT-EJ94596"/>
    <n v="18"/>
    <n v="5"/>
    <n v="1983"/>
    <d v="1923-10-04T00:00:00"/>
    <n v="53.38"/>
    <n v="-1.53"/>
    <x v="4"/>
    <n v="27"/>
    <n v="2"/>
    <n v="1987"/>
    <d v="1932-07-10T00:00:00"/>
    <n v="53.38"/>
    <n v="-1.53"/>
    <s v="UK"/>
    <s v="UU"/>
    <s v="Dead"/>
    <n v="1381"/>
    <n v="0"/>
    <n v="0"/>
  </r>
  <r>
    <s v="GBT-EJ94598"/>
    <n v="18"/>
    <n v="5"/>
    <n v="1983"/>
    <d v="1923-10-04T00:00:00"/>
    <n v="53.38"/>
    <n v="-1.53"/>
    <x v="4"/>
    <n v="13"/>
    <n v="7"/>
    <n v="1983"/>
    <d v="1918-12-04T00:00:00"/>
    <n v="53.38"/>
    <n v="-1.53"/>
    <s v="UK"/>
    <s v="AH"/>
    <s v="Dead"/>
    <n v="56"/>
    <n v="0"/>
    <n v="0"/>
  </r>
  <r>
    <s v="GBT-EJ94773"/>
    <n v="14"/>
    <n v="7"/>
    <n v="1983"/>
    <d v="1919-12-04T00:00:00"/>
    <n v="51.8"/>
    <n v="-2.12"/>
    <x v="4"/>
    <n v="23"/>
    <n v="4"/>
    <n v="1990"/>
    <d v="1928-09-10T00:00:00"/>
    <n v="51.75"/>
    <n v="-2.17"/>
    <s v="UK"/>
    <s v="UU"/>
    <s v="Dead"/>
    <n v="2475"/>
    <n v="7"/>
    <n v="212"/>
  </r>
  <r>
    <s v="GBT-EK08255"/>
    <n v="18"/>
    <n v="5"/>
    <n v="1983"/>
    <d v="1923-10-04T00:00:00"/>
    <n v="53.4"/>
    <n v="-1.53"/>
    <x v="4"/>
    <n v="18"/>
    <n v="6"/>
    <n v="1983"/>
    <d v="1923-11-04T00:00:00"/>
    <n v="53.4"/>
    <n v="-1.53"/>
    <s v="UK"/>
    <s v="ND"/>
    <s v="Dead"/>
    <n v="31"/>
    <n v="0"/>
    <n v="0"/>
  </r>
  <r>
    <s v="GBT-EK08265"/>
    <n v="19"/>
    <n v="5"/>
    <n v="1983"/>
    <d v="1924-10-03T00:00:00"/>
    <n v="53.4"/>
    <n v="-1.53"/>
    <x v="4"/>
    <n v="22"/>
    <n v="6"/>
    <n v="1983"/>
    <d v="1927-11-04T00:00:00"/>
    <n v="53.4"/>
    <n v="-1.53"/>
    <s v="UK"/>
    <s v="AH"/>
    <s v="Dead"/>
    <n v="34"/>
    <n v="0"/>
    <n v="0"/>
  </r>
  <r>
    <s v="GBT-EK08282"/>
    <n v="20"/>
    <n v="5"/>
    <n v="1983"/>
    <d v="1925-10-04T00:00:00"/>
    <n v="53.42"/>
    <n v="-1.47"/>
    <x v="4"/>
    <n v="28"/>
    <n v="5"/>
    <n v="1983"/>
    <d v="1933-10-04T00:00:00"/>
    <n v="53.42"/>
    <n v="-1.47"/>
    <s v="UK"/>
    <s v="AH"/>
    <s v="Alive"/>
    <n v="8"/>
    <n v="0"/>
    <n v="0"/>
  </r>
  <r>
    <s v="GBT-EK08283"/>
    <n v="20"/>
    <n v="5"/>
    <n v="1983"/>
    <d v="1925-10-04T00:00:00"/>
    <n v="53.4"/>
    <n v="-1.53"/>
    <x v="4"/>
    <n v="2"/>
    <n v="6"/>
    <n v="1983"/>
    <d v="1907-11-04T00:00:00"/>
    <n v="53.4"/>
    <n v="-1.53"/>
    <s v="UK"/>
    <s v="UU"/>
    <s v="Dead"/>
    <n v="13"/>
    <n v="0"/>
    <n v="0"/>
  </r>
  <r>
    <s v="GBT-EK08295"/>
    <n v="23"/>
    <n v="5"/>
    <n v="1983"/>
    <d v="1928-10-03T00:00:00"/>
    <n v="53.38"/>
    <n v="-1.53"/>
    <x v="4"/>
    <n v="27"/>
    <n v="6"/>
    <n v="1983"/>
    <d v="1932-11-03T00:00:00"/>
    <n v="53.38"/>
    <n v="-1.53"/>
    <s v="UK"/>
    <s v="AH"/>
    <s v="Dead"/>
    <n v="35"/>
    <n v="0"/>
    <n v="0"/>
  </r>
  <r>
    <s v="GBT-EK08296"/>
    <n v="23"/>
    <n v="5"/>
    <n v="1983"/>
    <d v="1928-10-03T00:00:00"/>
    <n v="53.38"/>
    <n v="-1.53"/>
    <x v="4"/>
    <n v="17"/>
    <n v="6"/>
    <n v="1988"/>
    <d v="1922-11-09T00:00:00"/>
    <n v="53.38"/>
    <n v="-1.5"/>
    <s v="UK"/>
    <s v="UU"/>
    <s v="Dead"/>
    <n v="1852"/>
    <n v="3"/>
    <n v="91"/>
  </r>
  <r>
    <s v="GBT-EK08297"/>
    <n v="23"/>
    <n v="5"/>
    <n v="1983"/>
    <d v="1928-10-03T00:00:00"/>
    <n v="52.38"/>
    <n v="-1.53"/>
    <x v="4"/>
    <n v="5"/>
    <n v="5"/>
    <n v="1986"/>
    <d v="1910-10-07T00:00:00"/>
    <n v="52.38"/>
    <n v="-1.53"/>
    <s v="UK"/>
    <s v="UU"/>
    <s v="Dead"/>
    <n v="1078"/>
    <n v="0"/>
    <n v="0"/>
  </r>
  <r>
    <s v="GBT-EK10941"/>
    <n v="21"/>
    <n v="5"/>
    <n v="1983"/>
    <d v="1926-10-04T00:00:00"/>
    <n v="55.97"/>
    <n v="-4.07"/>
    <x v="4"/>
    <n v="15"/>
    <n v="8"/>
    <n v="1983"/>
    <d v="1921-01-03T00:00:00"/>
    <n v="55.97"/>
    <n v="-4.07"/>
    <s v="UK"/>
    <s v="UU"/>
    <s v="Dead"/>
    <n v="86"/>
    <n v="0"/>
    <n v="0"/>
  </r>
  <r>
    <s v="GBT-EK12703"/>
    <n v="13"/>
    <n v="5"/>
    <n v="1983"/>
    <d v="1918-10-04T00:00:00"/>
    <n v="52.75"/>
    <n v="-4.8"/>
    <x v="4"/>
    <n v="18"/>
    <n v="6"/>
    <n v="1984"/>
    <d v="1923-11-05T00:00:00"/>
    <n v="52.75"/>
    <n v="-4.8"/>
    <s v="UK"/>
    <s v="UU"/>
    <s v="Dead"/>
    <n v="402"/>
    <n v="0"/>
    <n v="0"/>
  </r>
  <r>
    <s v="GBT-EK12717"/>
    <n v="20"/>
    <n v="5"/>
    <n v="1983"/>
    <d v="1925-10-04T00:00:00"/>
    <n v="52.75"/>
    <n v="-4.8"/>
    <x v="4"/>
    <n v="1"/>
    <n v="5"/>
    <n v="1989"/>
    <d v="1906-10-10T00:00:00"/>
    <n v="52.75"/>
    <n v="-4.8"/>
    <s v="UK"/>
    <s v="UU"/>
    <s v="Dead"/>
    <n v="2173"/>
    <n v="0"/>
    <n v="0"/>
  </r>
  <r>
    <s v="GBT-EK12719"/>
    <n v="22"/>
    <n v="5"/>
    <n v="1983"/>
    <d v="1927-10-04T00:00:00"/>
    <n v="52.75"/>
    <n v="-4.8"/>
    <x v="4"/>
    <n v="28"/>
    <n v="7"/>
    <n v="1984"/>
    <d v="1933-12-05T00:00:00"/>
    <n v="52.75"/>
    <n v="-4.8"/>
    <s v="UK"/>
    <s v="UU"/>
    <s v="Dead"/>
    <n v="433"/>
    <n v="0"/>
    <n v="0"/>
  </r>
  <r>
    <s v="GBT-EK13447"/>
    <n v="2"/>
    <n v="5"/>
    <n v="1983"/>
    <d v="1907-10-04T00:00:00"/>
    <n v="52.45"/>
    <n v="-2.38"/>
    <x v="4"/>
    <n v="11"/>
    <n v="5"/>
    <n v="1989"/>
    <d v="1916-10-09T00:00:00"/>
    <n v="52.42"/>
    <n v="-2.35"/>
    <s v="UK"/>
    <s v="DH"/>
    <s v="Dead"/>
    <n v="2201"/>
    <n v="5"/>
    <n v="149"/>
  </r>
  <r>
    <s v="GBT-EK16878"/>
    <n v="3"/>
    <n v="6"/>
    <n v="1983"/>
    <d v="1908-11-03T00:00:00"/>
    <n v="51.77"/>
    <n v="-0.75"/>
    <x v="4"/>
    <n v="11"/>
    <n v="6"/>
    <n v="1989"/>
    <d v="1916-11-09T00:00:00"/>
    <n v="51.78"/>
    <n v="-0.73"/>
    <s v="UK"/>
    <s v="DH"/>
    <s v="Dead"/>
    <n v="2200"/>
    <n v="3"/>
    <n v="32"/>
  </r>
  <r>
    <s v="GBT-EK22082"/>
    <n v="25"/>
    <n v="5"/>
    <n v="1983"/>
    <d v="1930-10-04T00:00:00"/>
    <n v="57.18"/>
    <n v="-2.1"/>
    <x v="4"/>
    <n v="1"/>
    <n v="7"/>
    <n v="1986"/>
    <d v="1906-12-07T00:00:00"/>
    <n v="57.17"/>
    <n v="-2.08"/>
    <s v="UK"/>
    <s v="UU"/>
    <s v="Unknown"/>
    <n v="1133"/>
    <n v="3"/>
    <n v="152"/>
  </r>
  <r>
    <s v="GBT-EK44413"/>
    <n v="1"/>
    <n v="6"/>
    <n v="1983"/>
    <d v="1906-11-04T00:00:00"/>
    <n v="53.38"/>
    <n v="-1.53"/>
    <x v="4"/>
    <n v="2"/>
    <n v="7"/>
    <n v="1983"/>
    <d v="1907-12-04T00:00:00"/>
    <n v="53.4"/>
    <n v="-1.53"/>
    <s v="UK"/>
    <s v="UU"/>
    <s v="Dead"/>
    <n v="31"/>
    <n v="2"/>
    <n v="0"/>
  </r>
  <r>
    <s v="GBT-EK44426"/>
    <n v="3"/>
    <n v="6"/>
    <n v="1983"/>
    <d v="1908-11-03T00:00:00"/>
    <n v="53.38"/>
    <n v="-1.53"/>
    <x v="4"/>
    <n v="5"/>
    <n v="9"/>
    <n v="1983"/>
    <d v="1911-02-04T00:00:00"/>
    <n v="53.38"/>
    <n v="-1.53"/>
    <s v="UK"/>
    <s v="UU"/>
    <s v="Dead"/>
    <n v="94"/>
    <n v="0"/>
    <n v="0"/>
  </r>
  <r>
    <s v="GBT-EK44438"/>
    <n v="5"/>
    <n v="6"/>
    <n v="1983"/>
    <d v="1910-11-04T00:00:00"/>
    <n v="52.38"/>
    <n v="-1.53"/>
    <x v="4"/>
    <n v="11"/>
    <n v="3"/>
    <n v="1985"/>
    <d v="1916-08-05T00:00:00"/>
    <n v="52.38"/>
    <n v="-1.53"/>
    <s v="UK"/>
    <s v="DH"/>
    <s v="Dead"/>
    <n v="645"/>
    <n v="0"/>
    <n v="0"/>
  </r>
  <r>
    <s v="GBT-EK44441"/>
    <n v="6"/>
    <n v="6"/>
    <n v="1983"/>
    <d v="1911-11-04T00:00:00"/>
    <n v="53.38"/>
    <n v="-1.53"/>
    <x v="4"/>
    <n v="3"/>
    <n v="8"/>
    <n v="1983"/>
    <d v="1909-01-03T00:00:00"/>
    <n v="53.38"/>
    <n v="-1.53"/>
    <s v="UK"/>
    <s v="AH"/>
    <s v="Dead"/>
    <n v="58"/>
    <n v="0"/>
    <n v="0"/>
  </r>
  <r>
    <s v="GBT-EK64701"/>
    <n v="6"/>
    <n v="5"/>
    <n v="1983"/>
    <d v="1911-10-04T00:00:00"/>
    <n v="52.5"/>
    <n v="-1.52"/>
    <x v="4"/>
    <n v="23"/>
    <n v="5"/>
    <n v="1983"/>
    <d v="1928-10-03T00:00:00"/>
    <n v="52.5"/>
    <n v="-1.52"/>
    <s v="UK"/>
    <s v="ND"/>
    <s v="Alive"/>
    <n v="17"/>
    <n v="0"/>
    <n v="0"/>
  </r>
  <r>
    <s v="LIK-190147"/>
    <n v="12"/>
    <n v="5"/>
    <n v="1983"/>
    <d v="1917-10-04T00:00:00"/>
    <n v="55.88"/>
    <n v="22"/>
    <x v="22"/>
    <n v="23"/>
    <n v="12"/>
    <n v="1984"/>
    <d v="1929-05-06T00:00:00"/>
    <n v="55.88"/>
    <n v="22"/>
    <s v="Lithuania"/>
    <s v="DH"/>
    <s v="Dead"/>
    <n v="591"/>
    <n v="0"/>
    <n v="0"/>
  </r>
  <r>
    <s v="NLA-3319577"/>
    <n v="21"/>
    <n v="5"/>
    <n v="1983"/>
    <d v="1926-10-04T00:00:00"/>
    <n v="52.35"/>
    <n v="4.53"/>
    <x v="16"/>
    <n v="15"/>
    <n v="7"/>
    <n v="1983"/>
    <d v="1920-12-03T00:00:00"/>
    <n v="52.35"/>
    <n v="4.53"/>
    <s v="Netherlands"/>
    <s v="UU"/>
    <s v="Dead"/>
    <n v="55"/>
    <n v="2"/>
    <n v="270"/>
  </r>
  <r>
    <s v="NLA-3319598"/>
    <n v="23"/>
    <n v="5"/>
    <n v="1983"/>
    <d v="1928-10-03T00:00:00"/>
    <n v="52.35"/>
    <n v="4.53"/>
    <x v="16"/>
    <n v="13"/>
    <n v="3"/>
    <n v="1984"/>
    <d v="1918-08-05T00:00:00"/>
    <n v="52.47"/>
    <n v="4.62"/>
    <s v="Netherlands"/>
    <s v="AH"/>
    <s v="Dead"/>
    <n v="295"/>
    <n v="14"/>
    <n v="20"/>
  </r>
  <r>
    <s v="NLA-3319613"/>
    <n v="25"/>
    <n v="5"/>
    <n v="1983"/>
    <d v="1930-10-04T00:00:00"/>
    <n v="52.82"/>
    <n v="4.68"/>
    <x v="16"/>
    <n v="4"/>
    <n v="5"/>
    <n v="1985"/>
    <d v="1909-10-06T00:00:00"/>
    <n v="52.87"/>
    <n v="4.72"/>
    <s v="Netherlands"/>
    <s v="DH"/>
    <s v="Dead"/>
    <n v="710"/>
    <n v="4"/>
    <n v="17"/>
  </r>
  <r>
    <s v="NLA-3319617"/>
    <n v="26"/>
    <n v="5"/>
    <n v="1983"/>
    <d v="1931-10-04T00:00:00"/>
    <n v="52.35"/>
    <n v="4.53"/>
    <x v="16"/>
    <n v="30"/>
    <n v="4"/>
    <n v="1988"/>
    <d v="1935-09-09T00:00:00"/>
    <n v="52.27"/>
    <n v="4.5199999999999996"/>
    <s v="Netherlands"/>
    <s v="DH"/>
    <s v="Dead"/>
    <n v="1801"/>
    <n v="10"/>
    <n v="194"/>
  </r>
  <r>
    <s v="NLA-3319649"/>
    <n v="28"/>
    <n v="5"/>
    <n v="1983"/>
    <d v="1933-10-04T00:00:00"/>
    <n v="52.35"/>
    <n v="4.53"/>
    <x v="16"/>
    <n v="23"/>
    <n v="10"/>
    <n v="1983"/>
    <d v="1929-03-05T00:00:00"/>
    <n v="52.32"/>
    <n v="4.5199999999999996"/>
    <s v="Netherlands"/>
    <s v="UU"/>
    <s v="Unknown"/>
    <n v="148"/>
    <n v="5"/>
    <n v="212"/>
  </r>
  <r>
    <s v="NLA-3369214"/>
    <n v="26"/>
    <n v="5"/>
    <n v="1983"/>
    <d v="1931-10-04T00:00:00"/>
    <n v="52.15"/>
    <n v="4.3499999999999996"/>
    <x v="16"/>
    <n v="22"/>
    <n v="8"/>
    <n v="1983"/>
    <d v="1928-01-04T00:00:00"/>
    <n v="52.2"/>
    <n v="4.37"/>
    <s v="Netherlands"/>
    <s v="UU"/>
    <s v="Unknown"/>
    <n v="88"/>
    <n v="4"/>
    <n v="18"/>
  </r>
  <r>
    <s v="NLA-3369369"/>
    <n v="22"/>
    <n v="5"/>
    <n v="1983"/>
    <d v="1927-10-04T00:00:00"/>
    <n v="53.05"/>
    <n v="4.72"/>
    <x v="16"/>
    <n v="30"/>
    <n v="6"/>
    <n v="1984"/>
    <d v="1935-11-05T00:00:00"/>
    <n v="53.05"/>
    <n v="4.75"/>
    <s v="Netherlands"/>
    <s v="UU"/>
    <s v="Unknown"/>
    <n v="405"/>
    <n v="3"/>
    <n v="91"/>
  </r>
  <r>
    <s v="NLA-3369401"/>
    <n v="9"/>
    <n v="6"/>
    <n v="1983"/>
    <d v="1914-11-04T00:00:00"/>
    <n v="53.05"/>
    <n v="4.72"/>
    <x v="16"/>
    <n v="24"/>
    <n v="5"/>
    <n v="1985"/>
    <d v="1929-10-06T00:00:00"/>
    <n v="53.05"/>
    <n v="4.72"/>
    <s v="Netherlands"/>
    <s v="UU"/>
    <s v="Dead"/>
    <n v="715"/>
    <n v="0"/>
    <n v="0"/>
  </r>
  <r>
    <s v="NLA-3370718"/>
    <n v="31"/>
    <n v="5"/>
    <n v="1983"/>
    <d v="1936-10-03T00:00:00"/>
    <n v="51.98"/>
    <n v="6.02"/>
    <x v="16"/>
    <n v="15"/>
    <n v="8"/>
    <n v="1990"/>
    <d v="1921-01-10T00:00:00"/>
    <n v="52.53"/>
    <n v="5.43"/>
    <s v="Netherlands"/>
    <s v="UU"/>
    <s v="Dead"/>
    <n v="2633"/>
    <n v="73"/>
    <n v="328"/>
  </r>
  <r>
    <s v="NOA-508945"/>
    <n v="7"/>
    <n v="6"/>
    <n v="1983"/>
    <d v="1912-11-03T00:00:00"/>
    <n v="63.42"/>
    <n v="10.45"/>
    <x v="7"/>
    <n v="18"/>
    <n v="7"/>
    <n v="1983"/>
    <d v="1923-12-04T00:00:00"/>
    <n v="63.42"/>
    <n v="10.45"/>
    <s v="Norway"/>
    <s v="UU"/>
    <s v="Dead"/>
    <n v="41"/>
    <n v="0"/>
    <n v="0"/>
  </r>
  <r>
    <s v="NOA-510037"/>
    <n v="27"/>
    <n v="5"/>
    <n v="1983"/>
    <d v="1932-10-03T00:00:00"/>
    <n v="60.47"/>
    <n v="12.07"/>
    <x v="7"/>
    <n v="2"/>
    <n v="7"/>
    <n v="1983"/>
    <d v="1907-12-04T00:00:00"/>
    <n v="60.47"/>
    <n v="12.07"/>
    <s v="Norway"/>
    <s v="UU"/>
    <s v="Dead"/>
    <n v="36"/>
    <n v="0"/>
    <n v="0"/>
  </r>
  <r>
    <s v="NOA-510911"/>
    <n v="17"/>
    <n v="6"/>
    <n v="1983"/>
    <d v="1922-11-04T00:00:00"/>
    <n v="63.42"/>
    <n v="10.45"/>
    <x v="7"/>
    <n v="19"/>
    <n v="2"/>
    <n v="1985"/>
    <d v="1924-07-08T00:00:00"/>
    <n v="63.42"/>
    <n v="10.38"/>
    <s v="Norway"/>
    <s v="UU"/>
    <s v="Dead"/>
    <n v="613"/>
    <n v="4"/>
    <n v="270"/>
  </r>
  <r>
    <s v="NOA-58777"/>
    <n v="30"/>
    <n v="5"/>
    <n v="1983"/>
    <d v="1935-10-04T00:00:00"/>
    <n v="63.42"/>
    <n v="10.45"/>
    <x v="7"/>
    <n v="19"/>
    <n v="6"/>
    <n v="1983"/>
    <d v="1924-11-03T00:00:00"/>
    <n v="63.42"/>
    <n v="10.45"/>
    <s v="Norway"/>
    <s v="UU"/>
    <s v="Dead"/>
    <n v="20"/>
    <n v="0"/>
    <n v="0"/>
  </r>
  <r>
    <s v="NOA-58784"/>
    <n v="30"/>
    <n v="5"/>
    <n v="1983"/>
    <d v="1935-10-04T00:00:00"/>
    <n v="63.42"/>
    <n v="10.45"/>
    <x v="7"/>
    <n v="12"/>
    <n v="6"/>
    <n v="1983"/>
    <d v="1917-11-04T00:00:00"/>
    <n v="63.43"/>
    <n v="10.38"/>
    <s v="Norway"/>
    <s v="UU"/>
    <s v="Dead"/>
    <n v="13"/>
    <n v="4"/>
    <n v="300"/>
  </r>
  <r>
    <s v="NOA-59809"/>
    <n v="31"/>
    <n v="5"/>
    <n v="1983"/>
    <d v="1936-10-03T00:00:00"/>
    <n v="63.42"/>
    <n v="10.45"/>
    <x v="7"/>
    <n v="4"/>
    <n v="4"/>
    <n v="1984"/>
    <d v="1909-09-05T00:00:00"/>
    <n v="63.47"/>
    <n v="11.12"/>
    <s v="Norway"/>
    <s v="UU"/>
    <s v="Dead"/>
    <n v="309"/>
    <n v="34"/>
    <n v="81"/>
  </r>
  <r>
    <s v="NOA-59811"/>
    <n v="31"/>
    <n v="5"/>
    <n v="1983"/>
    <d v="1936-10-03T00:00:00"/>
    <n v="63.42"/>
    <n v="10.45"/>
    <x v="7"/>
    <n v="13"/>
    <n v="7"/>
    <n v="1983"/>
    <d v="1918-12-04T00:00:00"/>
    <n v="63.43"/>
    <n v="10.38"/>
    <s v="Norway"/>
    <s v="AH"/>
    <s v="Dead"/>
    <n v="43"/>
    <n v="4"/>
    <n v="300"/>
  </r>
  <r>
    <s v="NOA-59818"/>
    <n v="1"/>
    <n v="6"/>
    <n v="1983"/>
    <d v="1906-11-04T00:00:00"/>
    <n v="63.42"/>
    <n v="10.42"/>
    <x v="7"/>
    <n v="24"/>
    <n v="2"/>
    <n v="1984"/>
    <d v="1929-07-07T00:00:00"/>
    <n v="63.42"/>
    <n v="10.42"/>
    <s v="Norway"/>
    <s v="PD"/>
    <s v="Dead"/>
    <n v="268"/>
    <n v="0"/>
    <n v="0"/>
  </r>
  <r>
    <s v="NOS-529525"/>
    <n v="28"/>
    <n v="5"/>
    <n v="1983"/>
    <d v="1933-10-04T00:00:00"/>
    <n v="63.47"/>
    <n v="10.92"/>
    <x v="7"/>
    <n v="20"/>
    <n v="5"/>
    <n v="1986"/>
    <d v="1925-10-07T00:00:00"/>
    <n v="63.47"/>
    <n v="10.95"/>
    <s v="Norway"/>
    <s v="UU"/>
    <s v="Dead"/>
    <n v="1088"/>
    <n v="2"/>
    <n v="91"/>
  </r>
  <r>
    <s v="NOS-557538"/>
    <n v="1"/>
    <n v="6"/>
    <n v="1983"/>
    <d v="1906-11-04T00:00:00"/>
    <n v="58.08"/>
    <n v="6.7"/>
    <x v="7"/>
    <n v="16"/>
    <n v="6"/>
    <n v="1983"/>
    <d v="1921-11-04T00:00:00"/>
    <n v="58.1"/>
    <n v="6.72"/>
    <s v="Norway"/>
    <s v="UU"/>
    <s v="Dead"/>
    <n v="15"/>
    <n v="1"/>
    <n v="91"/>
  </r>
  <r>
    <s v="NOS-571182"/>
    <n v="18"/>
    <n v="5"/>
    <n v="1983"/>
    <d v="1923-10-04T00:00:00"/>
    <n v="59.28"/>
    <n v="5.25"/>
    <x v="7"/>
    <n v="5"/>
    <n v="3"/>
    <n v="1984"/>
    <d v="1910-08-05T00:00:00"/>
    <n v="59.28"/>
    <n v="5.25"/>
    <s v="Norway"/>
    <s v="UU"/>
    <s v="Unknown"/>
    <n v="292"/>
    <n v="0"/>
    <n v="0"/>
  </r>
  <r>
    <s v="NOS-571500"/>
    <n v="29"/>
    <n v="5"/>
    <n v="1983"/>
    <d v="1934-10-04T00:00:00"/>
    <n v="63.43"/>
    <n v="10.48"/>
    <x v="7"/>
    <n v="25"/>
    <n v="7"/>
    <n v="1983"/>
    <d v="1930-12-04T00:00:00"/>
    <n v="63.43"/>
    <n v="10.38"/>
    <s v="Norway"/>
    <s v="UU"/>
    <s v="Dead"/>
    <n v="57"/>
    <n v="5"/>
    <n v="270"/>
  </r>
  <r>
    <s v="NOS-575514"/>
    <n v="29"/>
    <n v="5"/>
    <n v="1983"/>
    <d v="1934-10-04T00:00:00"/>
    <n v="63.43"/>
    <n v="10.48"/>
    <x v="7"/>
    <n v="18"/>
    <n v="7"/>
    <n v="1983"/>
    <d v="1923-12-04T00:00:00"/>
    <n v="63.43"/>
    <n v="10.38"/>
    <s v="Norway"/>
    <s v="AH"/>
    <s v="Dead"/>
    <n v="50"/>
    <n v="5"/>
    <n v="270"/>
  </r>
  <r>
    <s v="NOS-575812"/>
    <n v="26"/>
    <n v="5"/>
    <n v="1983"/>
    <d v="1931-10-04T00:00:00"/>
    <n v="59.43"/>
    <n v="5.28"/>
    <x v="7"/>
    <n v="15"/>
    <n v="10"/>
    <n v="1983"/>
    <d v="1921-03-05T00:00:00"/>
    <n v="59.43"/>
    <n v="5.25"/>
    <s v="Norway"/>
    <s v="UU"/>
    <s v="Unknown"/>
    <n v="142"/>
    <n v="2"/>
    <n v="270"/>
  </r>
  <r>
    <s v="NOS-576003"/>
    <n v="26"/>
    <n v="5"/>
    <n v="1983"/>
    <d v="1931-10-04T00:00:00"/>
    <n v="59.43"/>
    <n v="5.27"/>
    <x v="7"/>
    <n v="9"/>
    <n v="7"/>
    <n v="1986"/>
    <d v="1914-12-07T00:00:00"/>
    <n v="59.42"/>
    <n v="5.27"/>
    <s v="Norway"/>
    <s v="AH"/>
    <s v="Dead"/>
    <n v="1140"/>
    <n v="2"/>
    <n v="181"/>
  </r>
  <r>
    <s v="NOS-576260"/>
    <n v="29"/>
    <n v="5"/>
    <n v="1983"/>
    <d v="1934-10-04T00:00:00"/>
    <n v="59.43"/>
    <n v="5.28"/>
    <x v="7"/>
    <n v="1"/>
    <n v="9"/>
    <n v="1987"/>
    <d v="1907-02-08T00:00:00"/>
    <n v="59.47"/>
    <n v="5.25"/>
    <s v="Norway"/>
    <s v="UU"/>
    <s v="Dead"/>
    <n v="1556"/>
    <n v="5"/>
    <n v="334"/>
  </r>
  <r>
    <s v="NOS-576264"/>
    <n v="1"/>
    <n v="6"/>
    <n v="1983"/>
    <d v="1906-11-04T00:00:00"/>
    <n v="59.43"/>
    <n v="5.25"/>
    <x v="7"/>
    <n v="12"/>
    <n v="10"/>
    <n v="1983"/>
    <d v="1918-03-06T00:00:00"/>
    <n v="59.45"/>
    <n v="5.25"/>
    <s v="Norway"/>
    <s v="DH"/>
    <s v="Dead"/>
    <n v="133"/>
    <n v="2"/>
    <n v="0"/>
  </r>
  <r>
    <s v="NOS-6104002"/>
    <n v="24"/>
    <n v="5"/>
    <n v="1983"/>
    <d v="1929-10-04T00:00:00"/>
    <n v="62.75"/>
    <n v="7.22"/>
    <x v="7"/>
    <n v="12"/>
    <n v="6"/>
    <n v="1983"/>
    <d v="1917-11-04T00:00:00"/>
    <n v="62.75"/>
    <n v="7.23"/>
    <s v="Norway"/>
    <s v="ND"/>
    <s v="Dead"/>
    <n v="19"/>
    <n v="1"/>
    <n v="91"/>
  </r>
  <r>
    <s v="NOS-6104010"/>
    <n v="24"/>
    <n v="5"/>
    <n v="1983"/>
    <d v="1929-10-04T00:00:00"/>
    <n v="62.75"/>
    <n v="7.22"/>
    <x v="7"/>
    <n v="15"/>
    <n v="7"/>
    <n v="1983"/>
    <d v="1920-12-03T00:00:00"/>
    <n v="62.75"/>
    <n v="7.22"/>
    <s v="Norway"/>
    <s v="UU"/>
    <s v="Dead"/>
    <n v="52"/>
    <n v="0"/>
    <n v="0"/>
  </r>
  <r>
    <s v="NOS-6104013"/>
    <n v="24"/>
    <n v="5"/>
    <n v="1983"/>
    <d v="1929-10-04T00:00:00"/>
    <n v="62.75"/>
    <n v="7.23"/>
    <x v="7"/>
    <n v="25"/>
    <n v="6"/>
    <n v="1983"/>
    <d v="1930-11-04T00:00:00"/>
    <n v="62.75"/>
    <n v="7.23"/>
    <s v="Norway"/>
    <s v="UU"/>
    <s v="Dead"/>
    <n v="32"/>
    <n v="0"/>
    <n v="0"/>
  </r>
  <r>
    <s v="NOS-6104018"/>
    <n v="24"/>
    <n v="5"/>
    <n v="1983"/>
    <d v="1929-10-04T00:00:00"/>
    <n v="62.75"/>
    <n v="7.23"/>
    <x v="7"/>
    <n v="11"/>
    <n v="6"/>
    <n v="1983"/>
    <d v="1916-11-03T00:00:00"/>
    <n v="62.75"/>
    <n v="7.23"/>
    <s v="Norway"/>
    <s v="UU"/>
    <s v="Dead"/>
    <n v="18"/>
    <n v="0"/>
    <n v="0"/>
  </r>
  <r>
    <s v="NOS-6104023"/>
    <n v="24"/>
    <n v="5"/>
    <n v="1983"/>
    <d v="1929-10-04T00:00:00"/>
    <n v="62.75"/>
    <n v="7.23"/>
    <x v="7"/>
    <n v="11"/>
    <n v="10"/>
    <n v="1983"/>
    <d v="1917-03-05T00:00:00"/>
    <n v="62.75"/>
    <n v="7.23"/>
    <s v="Norway"/>
    <s v="UU"/>
    <s v="Dead"/>
    <n v="140"/>
    <n v="0"/>
    <n v="0"/>
  </r>
  <r>
    <s v="NOS-6104026"/>
    <n v="24"/>
    <n v="5"/>
    <n v="1983"/>
    <d v="1929-10-04T00:00:00"/>
    <n v="62.75"/>
    <n v="7.23"/>
    <x v="7"/>
    <n v="2"/>
    <n v="7"/>
    <n v="1984"/>
    <d v="1907-12-05T00:00:00"/>
    <n v="62.75"/>
    <n v="7.23"/>
    <s v="Norway"/>
    <s v="UU"/>
    <s v="Unknown"/>
    <n v="405"/>
    <n v="0"/>
    <n v="0"/>
  </r>
  <r>
    <s v="NOS-6104027"/>
    <n v="24"/>
    <n v="5"/>
    <n v="1983"/>
    <d v="1929-10-04T00:00:00"/>
    <n v="62.75"/>
    <n v="7.23"/>
    <x v="7"/>
    <n v="22"/>
    <n v="4"/>
    <n v="1984"/>
    <d v="1927-09-05T00:00:00"/>
    <n v="62.75"/>
    <n v="7.23"/>
    <s v="Norway"/>
    <s v="UU"/>
    <s v="Dead"/>
    <n v="334"/>
    <n v="0"/>
    <n v="0"/>
  </r>
  <r>
    <s v="NOS-6104028"/>
    <n v="24"/>
    <n v="5"/>
    <n v="1983"/>
    <d v="1929-10-04T00:00:00"/>
    <n v="62.75"/>
    <n v="7.23"/>
    <x v="7"/>
    <n v="15"/>
    <n v="6"/>
    <n v="1983"/>
    <d v="1920-11-03T00:00:00"/>
    <n v="62.75"/>
    <n v="7.23"/>
    <s v="Norway"/>
    <s v="UU"/>
    <s v="Dead"/>
    <n v="22"/>
    <n v="0"/>
    <n v="0"/>
  </r>
  <r>
    <s v="NOS-690164"/>
    <n v="29"/>
    <n v="5"/>
    <n v="1983"/>
    <d v="1934-10-04T00:00:00"/>
    <n v="63.12"/>
    <n v="7.75"/>
    <x v="7"/>
    <n v="25"/>
    <n v="7"/>
    <n v="1983"/>
    <d v="1930-12-04T00:00:00"/>
    <n v="63.12"/>
    <n v="7.75"/>
    <s v="Norway"/>
    <s v="PD"/>
    <s v="Dead"/>
    <n v="57"/>
    <n v="0"/>
    <n v="0"/>
  </r>
  <r>
    <s v="NOS-690167"/>
    <n v="29"/>
    <n v="5"/>
    <n v="1983"/>
    <d v="1934-10-04T00:00:00"/>
    <n v="63.12"/>
    <n v="7.75"/>
    <x v="7"/>
    <n v="15"/>
    <n v="7"/>
    <n v="1983"/>
    <d v="1920-12-03T00:00:00"/>
    <n v="63.12"/>
    <n v="7.75"/>
    <s v="Norway"/>
    <s v="UU"/>
    <s v="Dead"/>
    <n v="47"/>
    <n v="0"/>
    <n v="0"/>
  </r>
  <r>
    <s v="NOS-690249"/>
    <n v="31"/>
    <n v="5"/>
    <n v="1983"/>
    <d v="1936-10-03T00:00:00"/>
    <n v="63.13"/>
    <n v="7.75"/>
    <x v="7"/>
    <n v="10"/>
    <n v="7"/>
    <n v="1983"/>
    <d v="1915-12-04T00:00:00"/>
    <n v="63.12"/>
    <n v="7.75"/>
    <s v="Norway"/>
    <s v="PD"/>
    <s v="Dead"/>
    <n v="40"/>
    <n v="2"/>
    <n v="181"/>
  </r>
  <r>
    <s v="PLG-FA56371"/>
    <n v="28"/>
    <n v="5"/>
    <n v="1983"/>
    <d v="1933-10-04T00:00:00"/>
    <n v="54.4"/>
    <n v="18.63"/>
    <x v="11"/>
    <n v="23"/>
    <n v="7"/>
    <n v="1983"/>
    <d v="1928-12-03T00:00:00"/>
    <n v="54.4"/>
    <n v="18.63"/>
    <s v="Poland"/>
    <s v="UU"/>
    <s v="Dead"/>
    <n v="56"/>
    <n v="0"/>
    <n v="0"/>
  </r>
  <r>
    <s v="SFH-S023194"/>
    <n v="7"/>
    <n v="6"/>
    <n v="1983"/>
    <d v="1912-11-03T00:00:00"/>
    <n v="61.53"/>
    <n v="21.68"/>
    <x v="1"/>
    <n v="10"/>
    <n v="7"/>
    <n v="1983"/>
    <d v="1915-12-04T00:00:00"/>
    <n v="61.53"/>
    <n v="21.68"/>
    <s v="Finland"/>
    <s v="PD"/>
    <s v="Dead"/>
    <n v="33"/>
    <n v="0"/>
    <n v="0"/>
  </r>
  <r>
    <s v="SFH-S026450"/>
    <n v="22"/>
    <n v="5"/>
    <n v="1983"/>
    <d v="1927-10-04T00:00:00"/>
    <n v="60.63"/>
    <n v="25.48"/>
    <x v="1"/>
    <n v="11"/>
    <n v="2"/>
    <n v="1984"/>
    <d v="1916-07-07T00:00:00"/>
    <n v="60.63"/>
    <n v="25.33"/>
    <s v="Finland"/>
    <s v="DH"/>
    <s v="Dead"/>
    <n v="265"/>
    <n v="9"/>
    <n v="270"/>
  </r>
  <r>
    <s v="SFH-S031514"/>
    <n v="5"/>
    <n v="6"/>
    <n v="1983"/>
    <d v="1910-11-04T00:00:00"/>
    <n v="61.75"/>
    <n v="23.42"/>
    <x v="1"/>
    <n v="22"/>
    <n v="4"/>
    <n v="1984"/>
    <d v="1927-09-05T00:00:00"/>
    <n v="61.73"/>
    <n v="23.35"/>
    <s v="Finland"/>
    <s v="UU"/>
    <s v="Dead"/>
    <n v="322"/>
    <n v="4"/>
    <n v="243"/>
  </r>
  <r>
    <s v="SFH-S034431"/>
    <n v="28"/>
    <n v="5"/>
    <n v="1983"/>
    <d v="1933-10-04T00:00:00"/>
    <n v="60.82"/>
    <n v="23.65"/>
    <x v="1"/>
    <n v="24"/>
    <n v="6"/>
    <n v="1983"/>
    <d v="1929-11-04T00:00:00"/>
    <n v="60.82"/>
    <n v="23.65"/>
    <s v="Finland"/>
    <s v="UU"/>
    <s v="Dead"/>
    <n v="27"/>
    <n v="0"/>
    <n v="0"/>
  </r>
  <r>
    <s v="SFH-S058549"/>
    <n v="7"/>
    <n v="6"/>
    <n v="1983"/>
    <d v="1912-11-03T00:00:00"/>
    <n v="66.8"/>
    <n v="24"/>
    <x v="1"/>
    <n v="13"/>
    <n v="10"/>
    <n v="1983"/>
    <d v="1919-03-06T00:00:00"/>
    <n v="66.78"/>
    <n v="24"/>
    <s v="Finland"/>
    <s v="AH"/>
    <s v="Dead"/>
    <n v="128"/>
    <n v="2"/>
    <n v="181"/>
  </r>
  <r>
    <s v="SFH-S058550"/>
    <n v="7"/>
    <n v="6"/>
    <n v="1983"/>
    <d v="1912-11-03T00:00:00"/>
    <n v="66.8"/>
    <n v="24"/>
    <x v="1"/>
    <n v="31"/>
    <n v="8"/>
    <n v="1983"/>
    <d v="1937-01-03T00:00:00"/>
    <n v="66.8"/>
    <n v="24"/>
    <s v="Finland"/>
    <s v="UU"/>
    <s v="Dead"/>
    <n v="85"/>
    <n v="0"/>
    <n v="0"/>
  </r>
  <r>
    <s v="SFH-S058553"/>
    <n v="7"/>
    <n v="6"/>
    <n v="1983"/>
    <d v="1912-11-03T00:00:00"/>
    <n v="66.8"/>
    <n v="24"/>
    <x v="1"/>
    <n v="5"/>
    <n v="5"/>
    <n v="2002"/>
    <d v="1910-10-23T00:00:00"/>
    <n v="66.819999999999993"/>
    <n v="23"/>
    <s v="Finland"/>
    <s v="UU"/>
    <s v="Dead"/>
    <n v="6907"/>
    <n v="44"/>
    <n v="273"/>
  </r>
  <r>
    <s v="SFH-S083591"/>
    <n v="31"/>
    <n v="5"/>
    <n v="1983"/>
    <d v="1936-10-03T00:00:00"/>
    <n v="63.13"/>
    <n v="23.1"/>
    <x v="1"/>
    <n v="25"/>
    <n v="9"/>
    <n v="1983"/>
    <d v="1931-02-04T00:00:00"/>
    <n v="63.13"/>
    <n v="23.1"/>
    <s v="Finland"/>
    <s v="AH"/>
    <s v="Dead"/>
    <n v="117"/>
    <n v="0"/>
    <n v="0"/>
  </r>
  <r>
    <s v="SFH-S083594"/>
    <n v="31"/>
    <n v="5"/>
    <n v="1983"/>
    <d v="1936-10-03T00:00:00"/>
    <n v="63.13"/>
    <n v="23.1"/>
    <x v="1"/>
    <n v="12"/>
    <n v="4"/>
    <n v="1984"/>
    <d v="1917-09-05T00:00:00"/>
    <n v="63.48"/>
    <n v="24.77"/>
    <s v="Finland"/>
    <s v="DH"/>
    <s v="Dead"/>
    <n v="317"/>
    <n v="92"/>
    <n v="65"/>
  </r>
  <r>
    <s v="SFH-S084917"/>
    <n v="5"/>
    <n v="6"/>
    <n v="1983"/>
    <d v="1910-11-04T00:00:00"/>
    <n v="62.28"/>
    <n v="29.63"/>
    <x v="1"/>
    <n v="15"/>
    <n v="7"/>
    <n v="1983"/>
    <d v="1920-12-03T00:00:00"/>
    <n v="62.33"/>
    <n v="29.55"/>
    <s v="Finland"/>
    <s v="UU"/>
    <s v="Dead"/>
    <n v="40"/>
    <n v="8"/>
    <n v="323"/>
  </r>
  <r>
    <s v="SFH-S086252"/>
    <n v="30"/>
    <n v="5"/>
    <n v="1983"/>
    <d v="1935-10-04T00:00:00"/>
    <n v="61.53"/>
    <n v="21.68"/>
    <x v="1"/>
    <n v="25"/>
    <n v="9"/>
    <n v="1983"/>
    <d v="1931-02-04T00:00:00"/>
    <n v="61.53"/>
    <n v="21.67"/>
    <s v="Finland"/>
    <s v="UU"/>
    <s v="Dead"/>
    <n v="118"/>
    <n v="1"/>
    <n v="270"/>
  </r>
  <r>
    <s v="SFH-S086254"/>
    <n v="30"/>
    <n v="5"/>
    <n v="1983"/>
    <d v="1935-10-04T00:00:00"/>
    <n v="61.53"/>
    <n v="21.68"/>
    <x v="1"/>
    <n v="14"/>
    <n v="7"/>
    <n v="1983"/>
    <d v="1919-12-04T00:00:00"/>
    <n v="61.52"/>
    <n v="21.67"/>
    <s v="Finland"/>
    <s v="UU"/>
    <s v="Dead"/>
    <n v="45"/>
    <n v="3"/>
    <n v="206"/>
  </r>
  <r>
    <s v="SFH-S091027"/>
    <n v="6"/>
    <n v="6"/>
    <n v="1983"/>
    <d v="1911-11-04T00:00:00"/>
    <n v="62.55"/>
    <n v="24.1"/>
    <x v="1"/>
    <n v="8"/>
    <n v="10"/>
    <n v="1983"/>
    <d v="1914-03-06T00:00:00"/>
    <n v="62"/>
    <n v="24"/>
    <s v="Finland"/>
    <s v="DH"/>
    <s v="Dead"/>
    <n v="124"/>
    <n v="62"/>
    <n v="185"/>
  </r>
  <r>
    <s v="SFH-S091535"/>
    <n v="21"/>
    <n v="5"/>
    <n v="1983"/>
    <d v="1926-10-04T00:00:00"/>
    <n v="62.63"/>
    <n v="26.83"/>
    <x v="1"/>
    <n v="13"/>
    <n v="4"/>
    <n v="1984"/>
    <d v="1918-09-05T00:00:00"/>
    <n v="62.67"/>
    <n v="26.83"/>
    <s v="Finland"/>
    <s v="ND"/>
    <s v="Dead"/>
    <n v="328"/>
    <n v="4"/>
    <n v="0"/>
  </r>
  <r>
    <s v="SFH-S091547"/>
    <n v="22"/>
    <n v="5"/>
    <n v="1983"/>
    <d v="1927-10-04T00:00:00"/>
    <n v="62.62"/>
    <n v="26.88"/>
    <x v="1"/>
    <n v="21"/>
    <n v="9"/>
    <n v="1983"/>
    <d v="1927-02-04T00:00:00"/>
    <n v="62.67"/>
    <n v="26.83"/>
    <s v="Finland"/>
    <s v="DH"/>
    <s v="Dead"/>
    <n v="122"/>
    <n v="7"/>
    <n v="336"/>
  </r>
  <r>
    <s v="SFH-S091591"/>
    <n v="31"/>
    <n v="5"/>
    <n v="1983"/>
    <d v="1936-10-03T00:00:00"/>
    <n v="62.55"/>
    <n v="27.17"/>
    <x v="1"/>
    <n v="27"/>
    <n v="8"/>
    <n v="1984"/>
    <d v="1933-01-04T00:00:00"/>
    <n v="62.83"/>
    <n v="27.67"/>
    <s v="Finland"/>
    <s v="DH"/>
    <s v="Dead"/>
    <n v="454"/>
    <n v="41"/>
    <n v="39"/>
  </r>
  <r>
    <s v="SFH-S091599"/>
    <n v="2"/>
    <n v="6"/>
    <n v="1983"/>
    <d v="1907-11-04T00:00:00"/>
    <n v="62.57"/>
    <n v="27.18"/>
    <x v="1"/>
    <n v="23"/>
    <n v="8"/>
    <n v="1983"/>
    <d v="1929-01-03T00:00:00"/>
    <n v="62.57"/>
    <n v="27.18"/>
    <s v="Finland"/>
    <s v="UU"/>
    <s v="Dead"/>
    <n v="82"/>
    <n v="0"/>
    <n v="0"/>
  </r>
  <r>
    <s v="SFH-S093204"/>
    <n v="5"/>
    <n v="6"/>
    <n v="1983"/>
    <d v="1910-11-04T00:00:00"/>
    <n v="63.1"/>
    <n v="22.93"/>
    <x v="1"/>
    <n v="5"/>
    <n v="6"/>
    <n v="1984"/>
    <d v="1910-11-05T00:00:00"/>
    <n v="63.1"/>
    <n v="22.93"/>
    <s v="Finland"/>
    <s v="DH"/>
    <s v="Dead"/>
    <n v="366"/>
    <n v="0"/>
    <n v="0"/>
  </r>
  <r>
    <s v="SFH-S095014"/>
    <n v="3"/>
    <n v="6"/>
    <n v="1983"/>
    <d v="1908-11-03T00:00:00"/>
    <n v="62.63"/>
    <n v="27.17"/>
    <x v="1"/>
    <n v="16"/>
    <n v="8"/>
    <n v="1983"/>
    <d v="1922-01-04T00:00:00"/>
    <n v="62.63"/>
    <n v="27.17"/>
    <s v="Finland"/>
    <s v="UU"/>
    <s v="Dead"/>
    <n v="74"/>
    <n v="0"/>
    <n v="0"/>
  </r>
  <r>
    <s v="SFH-S095019"/>
    <n v="3"/>
    <n v="6"/>
    <n v="1983"/>
    <d v="1908-11-03T00:00:00"/>
    <n v="62.62"/>
    <n v="27.12"/>
    <x v="1"/>
    <n v="4"/>
    <n v="4"/>
    <n v="1986"/>
    <d v="1909-09-07T00:00:00"/>
    <n v="62.55"/>
    <n v="27.13"/>
    <s v="Finland"/>
    <s v="AH"/>
    <s v="Dead"/>
    <n v="1036"/>
    <n v="8"/>
    <n v="174"/>
  </r>
  <r>
    <s v="SFH-S095029"/>
    <n v="3"/>
    <n v="6"/>
    <n v="1983"/>
    <d v="1908-11-03T00:00:00"/>
    <n v="62.6"/>
    <n v="27.15"/>
    <x v="1"/>
    <n v="15"/>
    <n v="8"/>
    <n v="1983"/>
    <d v="1921-01-03T00:00:00"/>
    <n v="62.5"/>
    <n v="27"/>
    <s v="Finland"/>
    <s v="UU"/>
    <s v="Dead"/>
    <n v="73"/>
    <n v="14"/>
    <n v="215"/>
  </r>
  <r>
    <s v="SFH-S095042"/>
    <n v="5"/>
    <n v="6"/>
    <n v="1983"/>
    <d v="1910-11-04T00:00:00"/>
    <n v="62.53"/>
    <n v="27.17"/>
    <x v="1"/>
    <n v="10"/>
    <n v="8"/>
    <n v="1983"/>
    <d v="1916-01-04T00:00:00"/>
    <n v="62.53"/>
    <n v="27.17"/>
    <s v="Finland"/>
    <s v="UU"/>
    <s v="Dead"/>
    <n v="66"/>
    <n v="0"/>
    <n v="0"/>
  </r>
  <r>
    <s v="SFH-S095053"/>
    <n v="7"/>
    <n v="6"/>
    <n v="1983"/>
    <d v="1912-11-03T00:00:00"/>
    <n v="62.53"/>
    <n v="27.23"/>
    <x v="1"/>
    <n v="20"/>
    <n v="6"/>
    <n v="1983"/>
    <d v="1925-11-04T00:00:00"/>
    <n v="62.53"/>
    <n v="27.23"/>
    <s v="Finland"/>
    <s v="UU"/>
    <s v="Dead"/>
    <n v="13"/>
    <n v="0"/>
    <n v="0"/>
  </r>
  <r>
    <s v="SFH-S095094"/>
    <n v="14"/>
    <n v="6"/>
    <n v="1983"/>
    <d v="1919-11-04T00:00:00"/>
    <n v="62.6"/>
    <n v="27.15"/>
    <x v="1"/>
    <n v="1"/>
    <n v="9"/>
    <n v="1983"/>
    <d v="1907-02-04T00:00:00"/>
    <n v="62.6"/>
    <n v="27.17"/>
    <s v="Finland"/>
    <s v="UU"/>
    <s v="Dead"/>
    <n v="79"/>
    <n v="1"/>
    <n v="91"/>
  </r>
  <r>
    <s v="SVS-6012559"/>
    <n v="6"/>
    <n v="5"/>
    <n v="1983"/>
    <d v="1911-10-04T00:00:00"/>
    <n v="55.67"/>
    <n v="13.5"/>
    <x v="9"/>
    <n v="5"/>
    <n v="3"/>
    <n v="1984"/>
    <d v="1910-08-05T00:00:00"/>
    <n v="55.63"/>
    <n v="13.48"/>
    <s v="Sweden"/>
    <s v="DH"/>
    <s v="Dead"/>
    <n v="304"/>
    <n v="4"/>
    <n v="196"/>
  </r>
  <r>
    <s v="SVS-6027955"/>
    <n v="6"/>
    <n v="6"/>
    <n v="1983"/>
    <d v="1911-11-04T00:00:00"/>
    <n v="63.37"/>
    <n v="14.5"/>
    <x v="9"/>
    <n v="15"/>
    <n v="7"/>
    <n v="1983"/>
    <d v="1920-12-03T00:00:00"/>
    <n v="63.37"/>
    <n v="14.5"/>
    <s v="Sweden"/>
    <s v="UU"/>
    <s v="Dead"/>
    <n v="39"/>
    <n v="0"/>
    <n v="0"/>
  </r>
  <r>
    <s v="SVS-6027960"/>
    <n v="6"/>
    <n v="6"/>
    <n v="1983"/>
    <d v="1911-11-04T00:00:00"/>
    <n v="63.37"/>
    <n v="14.48"/>
    <x v="9"/>
    <n v="24"/>
    <n v="4"/>
    <n v="1994"/>
    <d v="1929-09-15T00:00:00"/>
    <n v="63.32"/>
    <n v="14.4"/>
    <s v="Sweden"/>
    <s v="DH"/>
    <s v="Dead"/>
    <n v="3975"/>
    <n v="7"/>
    <n v="217"/>
  </r>
  <r>
    <s v="SVS-6050903"/>
    <n v="4"/>
    <n v="6"/>
    <n v="1983"/>
    <d v="1909-11-04T00:00:00"/>
    <n v="57.9"/>
    <n v="12.07"/>
    <x v="9"/>
    <n v="14"/>
    <n v="9"/>
    <n v="1983"/>
    <d v="1920-02-04T00:00:00"/>
    <n v="57.9"/>
    <n v="12.05"/>
    <s v="Sweden"/>
    <s v="UU"/>
    <s v="Dead"/>
    <n v="102"/>
    <n v="1"/>
    <n v="270"/>
  </r>
  <r>
    <s v="SVS-6050906"/>
    <n v="4"/>
    <n v="6"/>
    <n v="1983"/>
    <d v="1909-11-04T00:00:00"/>
    <n v="57.9"/>
    <n v="12.07"/>
    <x v="9"/>
    <n v="29"/>
    <n v="7"/>
    <n v="1983"/>
    <d v="1934-12-04T00:00:00"/>
    <n v="57.92"/>
    <n v="12.07"/>
    <s v="Sweden"/>
    <s v="UU"/>
    <s v="Dead"/>
    <n v="55"/>
    <n v="2"/>
    <n v="0"/>
  </r>
  <r>
    <s v="SVS-6068578"/>
    <n v="7"/>
    <n v="6"/>
    <n v="1983"/>
    <d v="1912-11-03T00:00:00"/>
    <n v="60.7"/>
    <n v="15.03"/>
    <x v="9"/>
    <n v="9"/>
    <n v="1"/>
    <n v="1985"/>
    <d v="1914-06-08T00:00:00"/>
    <n v="60.7"/>
    <n v="15.03"/>
    <s v="Sweden"/>
    <s v="UU"/>
    <s v="Unknown"/>
    <n v="582"/>
    <n v="0"/>
    <n v="0"/>
  </r>
  <r>
    <s v="SVS-6078719"/>
    <n v="20"/>
    <n v="5"/>
    <n v="1983"/>
    <d v="1925-10-04T00:00:00"/>
    <n v="55.67"/>
    <n v="13.48"/>
    <x v="9"/>
    <n v="24"/>
    <n v="6"/>
    <n v="1983"/>
    <d v="1929-11-04T00:00:00"/>
    <n v="55.72"/>
    <n v="13.48"/>
    <s v="Sweden"/>
    <s v="UU"/>
    <s v="Dead"/>
    <n v="35"/>
    <n v="6"/>
    <n v="0"/>
  </r>
  <r>
    <s v="SVS-6078761"/>
    <n v="27"/>
    <n v="5"/>
    <n v="1983"/>
    <d v="1932-10-03T00:00:00"/>
    <n v="55.68"/>
    <n v="13.47"/>
    <x v="9"/>
    <n v="27"/>
    <n v="12"/>
    <n v="1987"/>
    <d v="1933-05-09T00:00:00"/>
    <n v="55.67"/>
    <n v="13.48"/>
    <s v="Sweden"/>
    <s v="DH"/>
    <s v="Dead"/>
    <n v="1675"/>
    <n v="3"/>
    <n v="151"/>
  </r>
  <r>
    <s v="SVS-6078784"/>
    <n v="1"/>
    <n v="6"/>
    <n v="1983"/>
    <d v="1906-11-04T00:00:00"/>
    <n v="55.75"/>
    <n v="13.22"/>
    <x v="9"/>
    <n v="19"/>
    <n v="11"/>
    <n v="1983"/>
    <d v="1925-04-05T00:00:00"/>
    <n v="55.63"/>
    <n v="13.48"/>
    <s v="Sweden"/>
    <s v="UU"/>
    <s v="Dead"/>
    <n v="171"/>
    <n v="22"/>
    <n v="128"/>
  </r>
  <r>
    <s v="SVS-6085765"/>
    <n v="27"/>
    <n v="5"/>
    <n v="1983"/>
    <d v="1932-10-03T00:00:00"/>
    <n v="59.6"/>
    <n v="15.23"/>
    <x v="9"/>
    <n v="29"/>
    <n v="6"/>
    <n v="1983"/>
    <d v="1934-11-04T00:00:00"/>
    <n v="59.6"/>
    <n v="15.23"/>
    <s v="Sweden"/>
    <s v="UU"/>
    <s v="Dead"/>
    <n v="33"/>
    <n v="0"/>
    <n v="0"/>
  </r>
  <r>
    <s v="CZP-E261921"/>
    <n v="9"/>
    <n v="6"/>
    <n v="1984"/>
    <d v="1914-11-05T00:00:00"/>
    <n v="49.67"/>
    <n v="17.28"/>
    <x v="12"/>
    <n v="15"/>
    <n v="3"/>
    <n v="1989"/>
    <d v="1920-08-09T00:00:00"/>
    <n v="49.63"/>
    <n v="17.28"/>
    <s v="Czech Republic"/>
    <s v="DH"/>
    <s v="Dead"/>
    <n v="1740"/>
    <n v="4"/>
    <n v="181"/>
  </r>
  <r>
    <s v="CZP-E263775"/>
    <n v="31"/>
    <n v="5"/>
    <n v="1984"/>
    <d v="1936-10-04T00:00:00"/>
    <n v="49.18"/>
    <n v="15.07"/>
    <x v="12"/>
    <n v="4"/>
    <n v="10"/>
    <n v="1984"/>
    <d v="1910-03-07T00:00:00"/>
    <n v="49.18"/>
    <n v="15.08"/>
    <s v="Czech Republic"/>
    <s v="RH"/>
    <s v="Alive"/>
    <n v="126"/>
    <n v="2"/>
    <n v="91"/>
  </r>
  <r>
    <s v="CZP-E272010"/>
    <n v="17"/>
    <n v="6"/>
    <n v="1984"/>
    <d v="1922-11-05T00:00:00"/>
    <n v="50.43"/>
    <n v="15.13"/>
    <x v="12"/>
    <n v="27"/>
    <n v="6"/>
    <n v="1984"/>
    <d v="1932-11-04T00:00:00"/>
    <n v="50.43"/>
    <n v="15.13"/>
    <s v="Czech Republic"/>
    <s v="UU"/>
    <s v="Dead"/>
    <n v="10"/>
    <n v="0"/>
    <n v="0"/>
  </r>
  <r>
    <s v="DEH-5063053"/>
    <n v="19"/>
    <n v="5"/>
    <n v="1984"/>
    <d v="1924-10-04T00:00:00"/>
    <n v="50.35"/>
    <n v="11.13"/>
    <x v="5"/>
    <n v="7"/>
    <n v="11"/>
    <n v="1985"/>
    <d v="1913-04-07T00:00:00"/>
    <n v="50.38"/>
    <n v="11.17"/>
    <s v="Germany"/>
    <s v="AH"/>
    <s v="Dead"/>
    <n v="537"/>
    <n v="7"/>
    <n v="33"/>
  </r>
  <r>
    <s v="DEH-5090041"/>
    <n v="27"/>
    <n v="5"/>
    <n v="1984"/>
    <d v="1932-10-04T00:00:00"/>
    <n v="51.85"/>
    <n v="12.05"/>
    <x v="5"/>
    <n v="24"/>
    <n v="6"/>
    <n v="1984"/>
    <d v="1929-11-05T00:00:00"/>
    <n v="51.85"/>
    <n v="12.05"/>
    <s v="Germany"/>
    <s v="UU"/>
    <s v="Dead"/>
    <n v="28"/>
    <n v="0"/>
    <n v="0"/>
  </r>
  <r>
    <s v="DEH-5090042"/>
    <n v="27"/>
    <n v="5"/>
    <n v="1984"/>
    <d v="1932-10-04T00:00:00"/>
    <n v="51.85"/>
    <n v="12.05"/>
    <x v="5"/>
    <n v="24"/>
    <n v="6"/>
    <n v="1984"/>
    <d v="1929-11-05T00:00:00"/>
    <n v="51.85"/>
    <n v="12.05"/>
    <s v="Germany"/>
    <s v="UU"/>
    <s v="Dead"/>
    <n v="28"/>
    <n v="0"/>
    <n v="0"/>
  </r>
  <r>
    <s v="DKC-5048859"/>
    <n v="19"/>
    <n v="5"/>
    <n v="1984"/>
    <d v="1924-10-04T00:00:00"/>
    <n v="56.7"/>
    <n v="11.57"/>
    <x v="3"/>
    <n v="12"/>
    <n v="9"/>
    <n v="1985"/>
    <d v="1918-02-06T00:00:00"/>
    <n v="56.15"/>
    <n v="10.220000000000001"/>
    <s v="Denmark"/>
    <s v="UU"/>
    <s v="Dead"/>
    <n v="481"/>
    <n v="104"/>
    <n v="234"/>
  </r>
  <r>
    <s v="ETM-U222746"/>
    <n v="18"/>
    <n v="5"/>
    <n v="1984"/>
    <d v="1923-10-05T00:00:00"/>
    <n v="58.47"/>
    <n v="24.82"/>
    <x v="18"/>
    <n v="5"/>
    <n v="6"/>
    <n v="1985"/>
    <d v="1910-11-06T00:00:00"/>
    <n v="58.47"/>
    <n v="24.82"/>
    <s v="Estonia"/>
    <s v="DH"/>
    <s v="Dead"/>
    <n v="383"/>
    <n v="0"/>
    <n v="0"/>
  </r>
  <r>
    <s v="ETM-U401104"/>
    <n v="26"/>
    <n v="5"/>
    <n v="1984"/>
    <d v="1931-10-05T00:00:00"/>
    <n v="59.42"/>
    <n v="24.65"/>
    <x v="18"/>
    <n v="27"/>
    <n v="4"/>
    <n v="1986"/>
    <d v="1932-09-06T00:00:00"/>
    <n v="59.43"/>
    <n v="24.72"/>
    <s v="Estonia"/>
    <s v="UU"/>
    <s v="Dead"/>
    <n v="701"/>
    <n v="5"/>
    <n v="64"/>
  </r>
  <r>
    <s v="ETM-U401801"/>
    <n v="23"/>
    <n v="5"/>
    <n v="1984"/>
    <d v="1928-10-04T00:00:00"/>
    <n v="59.25"/>
    <n v="25.83"/>
    <x v="18"/>
    <n v="10"/>
    <n v="7"/>
    <n v="1984"/>
    <d v="1915-12-05T00:00:00"/>
    <n v="59.25"/>
    <n v="25.83"/>
    <s v="Estonia"/>
    <s v="RH"/>
    <s v="Dead"/>
    <n v="48"/>
    <n v="0"/>
    <n v="0"/>
  </r>
  <r>
    <s v="ETM-U401810"/>
    <n v="24"/>
    <n v="5"/>
    <n v="1984"/>
    <d v="1929-10-05T00:00:00"/>
    <n v="59.25"/>
    <n v="25.83"/>
    <x v="18"/>
    <n v="12"/>
    <n v="9"/>
    <n v="1984"/>
    <d v="1918-02-05T00:00:00"/>
    <n v="59.25"/>
    <n v="25.83"/>
    <s v="Estonia"/>
    <s v="UU"/>
    <s v="Dead"/>
    <n v="111"/>
    <n v="0"/>
    <n v="0"/>
  </r>
  <r>
    <s v="GBT-EB44554"/>
    <n v="28"/>
    <n v="5"/>
    <n v="1984"/>
    <d v="1933-10-05T00:00:00"/>
    <n v="52.33"/>
    <n v="-0.73"/>
    <x v="4"/>
    <n v="23"/>
    <n v="10"/>
    <n v="1984"/>
    <d v="1929-03-06T00:00:00"/>
    <n v="52.37"/>
    <n v="-0.73"/>
    <s v="UK"/>
    <s v="UU"/>
    <s v="Dead"/>
    <n v="148"/>
    <n v="4"/>
    <n v="0"/>
  </r>
  <r>
    <s v="GBT-EH93421"/>
    <n v="12"/>
    <n v="5"/>
    <n v="1984"/>
    <d v="1917-10-05T00:00:00"/>
    <n v="54.33"/>
    <n v="-6.35"/>
    <x v="4"/>
    <n v="24"/>
    <n v="11"/>
    <n v="1985"/>
    <d v="1930-04-08T00:00:00"/>
    <n v="54.33"/>
    <n v="-6.35"/>
    <s v="UK"/>
    <s v="DH"/>
    <s v="Dead"/>
    <n v="561"/>
    <n v="0"/>
    <n v="0"/>
  </r>
  <r>
    <s v="GBT-EH93443"/>
    <n v="15"/>
    <n v="5"/>
    <n v="1984"/>
    <d v="1920-10-04T00:00:00"/>
    <n v="54.63"/>
    <n v="-5.6"/>
    <x v="4"/>
    <n v="27"/>
    <n v="6"/>
    <n v="1984"/>
    <d v="1932-11-04T00:00:00"/>
    <n v="54.63"/>
    <n v="-5.6"/>
    <s v="UK"/>
    <s v="UU"/>
    <s v="Dead"/>
    <n v="43"/>
    <n v="0"/>
    <n v="0"/>
  </r>
  <r>
    <s v="GBT-EH99329"/>
    <n v="9"/>
    <n v="5"/>
    <n v="1984"/>
    <d v="1914-10-05T00:00:00"/>
    <n v="53.17"/>
    <n v="-4.3499999999999996"/>
    <x v="4"/>
    <n v="11"/>
    <n v="7"/>
    <n v="1984"/>
    <d v="1916-12-04T00:00:00"/>
    <n v="53.17"/>
    <n v="-4.3499999999999996"/>
    <s v="UK"/>
    <s v="AH"/>
    <s v="Dead"/>
    <n v="63"/>
    <n v="0"/>
    <n v="0"/>
  </r>
  <r>
    <s v="GBT-EH99350"/>
    <n v="15"/>
    <n v="5"/>
    <n v="1984"/>
    <d v="1920-10-04T00:00:00"/>
    <n v="53.17"/>
    <n v="-4.3499999999999996"/>
    <x v="4"/>
    <n v="11"/>
    <n v="3"/>
    <n v="1985"/>
    <d v="1916-08-05T00:00:00"/>
    <n v="53.25"/>
    <n v="-4.18"/>
    <s v="UK"/>
    <s v="DH"/>
    <s v="Dead"/>
    <n v="300"/>
    <n v="15"/>
    <n v="51"/>
  </r>
  <r>
    <s v="GBT-EH99355"/>
    <n v="15"/>
    <n v="5"/>
    <n v="1984"/>
    <d v="1920-10-04T00:00:00"/>
    <n v="53.17"/>
    <n v="-4.3499999999999996"/>
    <x v="4"/>
    <n v="8"/>
    <n v="6"/>
    <n v="1990"/>
    <d v="1913-11-11T00:00:00"/>
    <n v="53.18"/>
    <n v="-3.42"/>
    <s v="UK"/>
    <s v="UU"/>
    <s v="Unknown"/>
    <n v="2215"/>
    <n v="63"/>
    <n v="89"/>
  </r>
  <r>
    <s v="GBT-EH99359"/>
    <n v="21"/>
    <n v="5"/>
    <n v="1984"/>
    <d v="1926-10-05T00:00:00"/>
    <n v="53.17"/>
    <n v="-4.3499999999999996"/>
    <x v="4"/>
    <n v="21"/>
    <n v="4"/>
    <n v="1985"/>
    <d v="1926-09-06T00:00:00"/>
    <n v="53.05"/>
    <n v="-4.25"/>
    <s v="UK"/>
    <s v="DH"/>
    <s v="Dead"/>
    <n v="335"/>
    <n v="15"/>
    <n v="153"/>
  </r>
  <r>
    <s v="GBT-EK10983"/>
    <n v="18"/>
    <n v="5"/>
    <n v="1984"/>
    <d v="1923-10-05T00:00:00"/>
    <n v="55.9"/>
    <n v="-4.33"/>
    <x v="4"/>
    <n v="27"/>
    <n v="12"/>
    <n v="1986"/>
    <d v="1933-05-08T00:00:00"/>
    <n v="55.93"/>
    <n v="-4.33"/>
    <s v="UK"/>
    <s v="UU"/>
    <s v="Dead"/>
    <n v="953"/>
    <n v="4"/>
    <n v="0"/>
  </r>
  <r>
    <s v="GBT-EK12793"/>
    <n v="30"/>
    <n v="5"/>
    <n v="1984"/>
    <d v="1935-10-05T00:00:00"/>
    <n v="52.75"/>
    <n v="-4.8"/>
    <x v="4"/>
    <n v="3"/>
    <n v="7"/>
    <n v="1984"/>
    <d v="1908-12-04T00:00:00"/>
    <n v="52.75"/>
    <n v="-4.8"/>
    <s v="UK"/>
    <s v="UU"/>
    <s v="Dead"/>
    <n v="34"/>
    <n v="0"/>
    <n v="0"/>
  </r>
  <r>
    <s v="GBT-EK18104"/>
    <n v="16"/>
    <n v="5"/>
    <n v="1984"/>
    <d v="1921-10-05T00:00:00"/>
    <n v="51.77"/>
    <n v="-0.77"/>
    <x v="4"/>
    <n v="21"/>
    <n v="12"/>
    <n v="1984"/>
    <d v="1927-05-07T00:00:00"/>
    <n v="51.77"/>
    <n v="-0.77"/>
    <s v="UK"/>
    <s v="ND"/>
    <s v="Dead"/>
    <n v="219"/>
    <n v="0"/>
    <n v="0"/>
  </r>
  <r>
    <s v="GBT-EK18120"/>
    <n v="21"/>
    <n v="5"/>
    <n v="1984"/>
    <d v="1926-10-05T00:00:00"/>
    <n v="51.77"/>
    <n v="-0.75"/>
    <x v="4"/>
    <n v="10"/>
    <n v="6"/>
    <n v="1986"/>
    <d v="1915-11-07T00:00:00"/>
    <n v="51.77"/>
    <n v="-0.75"/>
    <s v="UK"/>
    <s v="DH"/>
    <s v="Dead"/>
    <n v="750"/>
    <n v="0"/>
    <n v="0"/>
  </r>
  <r>
    <s v="GBT-EK37792"/>
    <n v="22"/>
    <n v="5"/>
    <n v="1984"/>
    <d v="1927-10-05T00:00:00"/>
    <n v="52.8"/>
    <n v="-1.53"/>
    <x v="4"/>
    <n v="15"/>
    <n v="5"/>
    <n v="1985"/>
    <d v="1920-10-05T00:00:00"/>
    <n v="52.8"/>
    <n v="-1.55"/>
    <s v="UK"/>
    <s v="DH"/>
    <s v="Dead"/>
    <n v="358"/>
    <n v="2"/>
    <n v="270"/>
  </r>
  <r>
    <s v="GBT-EK47712"/>
    <n v="23"/>
    <n v="5"/>
    <n v="1984"/>
    <d v="1928-10-04T00:00:00"/>
    <n v="53.38"/>
    <n v="-1.53"/>
    <x v="4"/>
    <n v="14"/>
    <n v="4"/>
    <n v="1985"/>
    <d v="1919-09-06T00:00:00"/>
    <n v="53.38"/>
    <n v="-1.53"/>
    <s v="UK"/>
    <s v="UU"/>
    <s v="Dead"/>
    <n v="326"/>
    <n v="0"/>
    <n v="0"/>
  </r>
  <r>
    <s v="GBT-EK47720"/>
    <n v="24"/>
    <n v="5"/>
    <n v="1984"/>
    <d v="1929-10-05T00:00:00"/>
    <n v="53.38"/>
    <n v="-1.53"/>
    <x v="4"/>
    <n v="3"/>
    <n v="9"/>
    <n v="1984"/>
    <d v="1909-02-04T00:00:00"/>
    <n v="53.38"/>
    <n v="-1.53"/>
    <s v="UK"/>
    <s v="UU"/>
    <s v="Dead"/>
    <n v="102"/>
    <n v="0"/>
    <n v="0"/>
  </r>
  <r>
    <s v="GBT-EK47724"/>
    <n v="25"/>
    <n v="5"/>
    <n v="1984"/>
    <d v="1930-10-05T00:00:00"/>
    <n v="53.38"/>
    <n v="-1.53"/>
    <x v="4"/>
    <n v="9"/>
    <n v="11"/>
    <n v="1985"/>
    <d v="1915-04-08T00:00:00"/>
    <n v="53.38"/>
    <n v="-1.53"/>
    <s v="UK"/>
    <s v="AH"/>
    <s v="Dead"/>
    <n v="533"/>
    <n v="0"/>
    <n v="0"/>
  </r>
  <r>
    <s v="GBT-EK47778"/>
    <n v="2"/>
    <n v="6"/>
    <n v="1984"/>
    <d v="1907-11-05T00:00:00"/>
    <n v="53.38"/>
    <n v="-1.53"/>
    <x v="4"/>
    <n v="4"/>
    <n v="7"/>
    <n v="1984"/>
    <d v="1909-12-05T00:00:00"/>
    <n v="53.38"/>
    <n v="-1.53"/>
    <s v="UK"/>
    <s v="AH"/>
    <s v="Dead"/>
    <n v="32"/>
    <n v="0"/>
    <n v="0"/>
  </r>
  <r>
    <s v="GBT-EK47782"/>
    <n v="2"/>
    <n v="6"/>
    <n v="1984"/>
    <d v="1907-11-05T00:00:00"/>
    <n v="53.38"/>
    <n v="-1.53"/>
    <x v="4"/>
    <n v="21"/>
    <n v="5"/>
    <n v="1986"/>
    <d v="1926-10-07T00:00:00"/>
    <n v="53.38"/>
    <n v="-1.53"/>
    <s v="UK"/>
    <s v="UU"/>
    <s v="Dead"/>
    <n v="718"/>
    <n v="0"/>
    <n v="0"/>
  </r>
  <r>
    <s v="GBT-EK47783"/>
    <n v="2"/>
    <n v="6"/>
    <n v="1984"/>
    <d v="1907-11-05T00:00:00"/>
    <n v="53.38"/>
    <n v="-1.53"/>
    <x v="4"/>
    <n v="3"/>
    <n v="7"/>
    <n v="1985"/>
    <d v="1908-12-05T00:00:00"/>
    <n v="53.38"/>
    <n v="-1.53"/>
    <s v="UK"/>
    <s v="AH"/>
    <s v="Dead"/>
    <n v="396"/>
    <n v="0"/>
    <n v="0"/>
  </r>
  <r>
    <s v="GBT-EK47791"/>
    <n v="4"/>
    <n v="6"/>
    <n v="1984"/>
    <d v="1909-11-05T00:00:00"/>
    <n v="53.38"/>
    <n v="-1.53"/>
    <x v="4"/>
    <n v="23"/>
    <n v="5"/>
    <n v="1985"/>
    <d v="1928-10-05T00:00:00"/>
    <n v="53.38"/>
    <n v="-1.53"/>
    <s v="UK"/>
    <s v="DH"/>
    <s v="Dead"/>
    <n v="353"/>
    <n v="0"/>
    <n v="0"/>
  </r>
  <r>
    <s v="GBT-EK47827"/>
    <n v="8"/>
    <n v="6"/>
    <n v="1984"/>
    <d v="1913-11-05T00:00:00"/>
    <n v="53.38"/>
    <n v="-1.53"/>
    <x v="4"/>
    <n v="12"/>
    <n v="12"/>
    <n v="1985"/>
    <d v="1918-05-08T00:00:00"/>
    <n v="53.38"/>
    <n v="-1.53"/>
    <s v="UK"/>
    <s v="DH"/>
    <s v="Dead"/>
    <n v="552"/>
    <n v="0"/>
    <n v="0"/>
  </r>
  <r>
    <s v="GBT-EK47829"/>
    <n v="8"/>
    <n v="6"/>
    <n v="1984"/>
    <d v="1913-11-05T00:00:00"/>
    <n v="53.38"/>
    <n v="-1.53"/>
    <x v="4"/>
    <n v="3"/>
    <n v="7"/>
    <n v="1985"/>
    <d v="1908-12-05T00:00:00"/>
    <n v="53.38"/>
    <n v="-1.53"/>
    <s v="UK"/>
    <s v="UU"/>
    <s v="Dead"/>
    <n v="390"/>
    <n v="0"/>
    <n v="0"/>
  </r>
  <r>
    <s v="GBT-EK47843"/>
    <n v="9"/>
    <n v="6"/>
    <n v="1984"/>
    <d v="1914-11-05T00:00:00"/>
    <n v="53.38"/>
    <n v="-1.53"/>
    <x v="4"/>
    <n v="23"/>
    <n v="5"/>
    <n v="1985"/>
    <d v="1928-10-05T00:00:00"/>
    <n v="53.38"/>
    <n v="-1.53"/>
    <s v="UK"/>
    <s v="DH"/>
    <s v="Dead"/>
    <n v="348"/>
    <n v="0"/>
    <n v="0"/>
  </r>
  <r>
    <s v="GBT-EK58704"/>
    <n v="8"/>
    <n v="5"/>
    <n v="1984"/>
    <d v="1913-10-05T00:00:00"/>
    <n v="53.38"/>
    <n v="-1.53"/>
    <x v="4"/>
    <n v="1"/>
    <n v="6"/>
    <n v="1989"/>
    <d v="1906-11-10T00:00:00"/>
    <n v="53.4"/>
    <n v="-1.53"/>
    <s v="UK"/>
    <s v="DH"/>
    <s v="Dead"/>
    <n v="1850"/>
    <n v="2"/>
    <n v="0"/>
  </r>
  <r>
    <s v="GBT-EK58711"/>
    <n v="14"/>
    <n v="5"/>
    <n v="1984"/>
    <d v="1919-10-05T00:00:00"/>
    <n v="53.38"/>
    <n v="-1.53"/>
    <x v="4"/>
    <n v="22"/>
    <n v="10"/>
    <n v="1995"/>
    <d v="1928-03-17T00:00:00"/>
    <n v="53.45"/>
    <n v="-1.3"/>
    <s v="UK"/>
    <s v="UU"/>
    <s v="Dead"/>
    <n v="4178"/>
    <n v="18"/>
    <n v="65"/>
  </r>
  <r>
    <s v="GBT-EK58740"/>
    <n v="21"/>
    <n v="5"/>
    <n v="1984"/>
    <d v="1926-10-05T00:00:00"/>
    <n v="53.38"/>
    <n v="-1.53"/>
    <x v="4"/>
    <n v="10"/>
    <n v="6"/>
    <n v="1984"/>
    <d v="1915-11-05T00:00:00"/>
    <n v="53.38"/>
    <n v="-1.53"/>
    <s v="UK"/>
    <s v="UU"/>
    <s v="Dead"/>
    <n v="20"/>
    <n v="0"/>
    <n v="0"/>
  </r>
  <r>
    <s v="GBT-EK58748"/>
    <n v="21"/>
    <n v="5"/>
    <n v="1984"/>
    <d v="1926-10-05T00:00:00"/>
    <n v="53.38"/>
    <n v="-1.58"/>
    <x v="4"/>
    <n v="15"/>
    <n v="8"/>
    <n v="1989"/>
    <d v="1921-01-09T00:00:00"/>
    <n v="53.38"/>
    <n v="-1.58"/>
    <s v="UK"/>
    <s v="UU"/>
    <s v="Dead"/>
    <n v="1912"/>
    <n v="0"/>
    <n v="0"/>
  </r>
  <r>
    <s v="GBT-EK60032"/>
    <n v="20"/>
    <n v="5"/>
    <n v="1984"/>
    <d v="1925-10-05T00:00:00"/>
    <n v="51.37"/>
    <n v="-0.47"/>
    <x v="4"/>
    <n v="12"/>
    <n v="7"/>
    <n v="1984"/>
    <d v="1917-12-05T00:00:00"/>
    <n v="51.37"/>
    <n v="-0.47"/>
    <s v="UK"/>
    <s v="UU"/>
    <s v="Dead"/>
    <n v="53"/>
    <n v="0"/>
    <n v="0"/>
  </r>
  <r>
    <s v="GBT-EK62006"/>
    <n v="12"/>
    <n v="5"/>
    <n v="1984"/>
    <d v="1917-10-05T00:00:00"/>
    <n v="53.32"/>
    <n v="-4.55"/>
    <x v="4"/>
    <n v="27"/>
    <n v="3"/>
    <n v="1987"/>
    <d v="1932-08-07T00:00:00"/>
    <n v="53.25"/>
    <n v="-4.5199999999999996"/>
    <s v="UK"/>
    <s v="DH"/>
    <s v="Dead"/>
    <n v="1049"/>
    <n v="8"/>
    <n v="164"/>
  </r>
  <r>
    <s v="GBT-EK62014"/>
    <n v="2"/>
    <n v="5"/>
    <n v="1984"/>
    <d v="1907-10-05T00:00:00"/>
    <n v="53.32"/>
    <n v="-4.55"/>
    <x v="4"/>
    <n v="4"/>
    <n v="4"/>
    <n v="1985"/>
    <d v="1909-09-06T00:00:00"/>
    <n v="53.2"/>
    <n v="-4.4000000000000004"/>
    <s v="UK"/>
    <s v="UU"/>
    <s v="Dead"/>
    <n v="337"/>
    <n v="17"/>
    <n v="143"/>
  </r>
  <r>
    <s v="GBT-EK62068"/>
    <n v="1"/>
    <n v="6"/>
    <n v="1984"/>
    <d v="1906-11-05T00:00:00"/>
    <n v="53.32"/>
    <n v="-4.55"/>
    <x v="4"/>
    <n v="18"/>
    <n v="5"/>
    <n v="1985"/>
    <d v="1923-10-06T00:00:00"/>
    <n v="53.38"/>
    <n v="-4.55"/>
    <s v="UK"/>
    <s v="UU"/>
    <s v="Dead"/>
    <n v="351"/>
    <n v="8"/>
    <n v="0"/>
  </r>
  <r>
    <s v="GBT-EK63631"/>
    <n v="26"/>
    <n v="5"/>
    <n v="1984"/>
    <d v="1931-10-05T00:00:00"/>
    <n v="52.2"/>
    <n v="-2.4300000000000002"/>
    <x v="4"/>
    <n v="10"/>
    <n v="5"/>
    <n v="1986"/>
    <d v="1915-10-07T00:00:00"/>
    <n v="52.27"/>
    <n v="-2.52"/>
    <s v="UK"/>
    <s v="DH"/>
    <s v="Dead"/>
    <n v="714"/>
    <n v="10"/>
    <n v="323"/>
  </r>
  <r>
    <s v="GBT-EK63927"/>
    <n v="18"/>
    <n v="5"/>
    <n v="1984"/>
    <d v="1923-10-05T00:00:00"/>
    <n v="51.85"/>
    <n v="-2.4500000000000002"/>
    <x v="4"/>
    <n v="7"/>
    <n v="6"/>
    <n v="1989"/>
    <d v="1912-11-09T00:00:00"/>
    <n v="51.88"/>
    <n v="-2.4300000000000002"/>
    <s v="UK"/>
    <s v="UU"/>
    <s v="Dead"/>
    <n v="1846"/>
    <n v="4"/>
    <n v="18"/>
  </r>
  <r>
    <s v="GBT-EK67525"/>
    <n v="22"/>
    <n v="5"/>
    <n v="1984"/>
    <d v="1927-10-05T00:00:00"/>
    <n v="54.87"/>
    <n v="-6.23"/>
    <x v="4"/>
    <n v="1"/>
    <n v="6"/>
    <n v="1984"/>
    <d v="1906-11-05T00:00:00"/>
    <n v="54.87"/>
    <n v="-6.23"/>
    <s v="UK"/>
    <s v="RH"/>
    <s v="Dead"/>
    <n v="10"/>
    <n v="0"/>
    <n v="0"/>
  </r>
  <r>
    <s v="GBT-EK67526"/>
    <n v="22"/>
    <n v="5"/>
    <n v="1984"/>
    <d v="1927-10-05T00:00:00"/>
    <n v="54.87"/>
    <n v="-6.23"/>
    <x v="4"/>
    <n v="2"/>
    <n v="6"/>
    <n v="1984"/>
    <d v="1907-11-05T00:00:00"/>
    <n v="54.87"/>
    <n v="-6.23"/>
    <s v="UK"/>
    <s v="RH"/>
    <s v="Dead"/>
    <n v="11"/>
    <n v="0"/>
    <n v="0"/>
  </r>
  <r>
    <s v="GBT-EK67527"/>
    <n v="22"/>
    <n v="5"/>
    <n v="1984"/>
    <d v="1927-10-05T00:00:00"/>
    <n v="54.87"/>
    <n v="-6.23"/>
    <x v="4"/>
    <n v="2"/>
    <n v="6"/>
    <n v="1984"/>
    <d v="1907-11-05T00:00:00"/>
    <n v="54.87"/>
    <n v="-6.23"/>
    <s v="UK"/>
    <s v="RH"/>
    <s v="Dead"/>
    <n v="11"/>
    <n v="0"/>
    <n v="0"/>
  </r>
  <r>
    <s v="GBT-EK67529"/>
    <n v="22"/>
    <n v="5"/>
    <n v="1984"/>
    <d v="1927-10-05T00:00:00"/>
    <n v="54.87"/>
    <n v="-6.23"/>
    <x v="4"/>
    <n v="1"/>
    <n v="6"/>
    <n v="1984"/>
    <d v="1906-11-05T00:00:00"/>
    <n v="54.87"/>
    <n v="-6.23"/>
    <s v="UK"/>
    <s v="RH"/>
    <s v="Dead"/>
    <n v="10"/>
    <n v="0"/>
    <n v="0"/>
  </r>
  <r>
    <s v="GBT-EK88308"/>
    <n v="22"/>
    <n v="5"/>
    <n v="1984"/>
    <d v="1927-10-05T00:00:00"/>
    <n v="54.23"/>
    <n v="-5.62"/>
    <x v="4"/>
    <n v="14"/>
    <n v="1"/>
    <n v="1985"/>
    <d v="1919-06-08T00:00:00"/>
    <n v="54.53"/>
    <n v="-5.83"/>
    <s v="UK"/>
    <s v="DH"/>
    <s v="Dead"/>
    <n v="237"/>
    <n v="37"/>
    <n v="338"/>
  </r>
  <r>
    <s v="GBT-EK88321"/>
    <n v="16"/>
    <n v="5"/>
    <n v="1984"/>
    <d v="1921-10-05T00:00:00"/>
    <n v="54.57"/>
    <n v="-5.62"/>
    <x v="4"/>
    <n v="9"/>
    <n v="6"/>
    <n v="1985"/>
    <d v="1914-11-06T00:00:00"/>
    <n v="54.57"/>
    <n v="-5.62"/>
    <s v="UK"/>
    <s v="UU"/>
    <s v="Dead"/>
    <n v="389"/>
    <n v="0"/>
    <n v="0"/>
  </r>
  <r>
    <s v="GBT-EK88325"/>
    <n v="16"/>
    <n v="5"/>
    <n v="1984"/>
    <d v="1921-10-05T00:00:00"/>
    <n v="54.58"/>
    <n v="-5.8"/>
    <x v="4"/>
    <n v="4"/>
    <n v="7"/>
    <n v="1987"/>
    <d v="1909-12-08T00:00:00"/>
    <n v="54.58"/>
    <n v="-5.8"/>
    <s v="UK"/>
    <s v="UU"/>
    <s v="Dead"/>
    <n v="1144"/>
    <n v="0"/>
    <n v="0"/>
  </r>
  <r>
    <s v="GBT-EK88328"/>
    <n v="16"/>
    <n v="5"/>
    <n v="1984"/>
    <d v="1921-10-05T00:00:00"/>
    <n v="54.58"/>
    <n v="-5.8"/>
    <x v="4"/>
    <n v="15"/>
    <n v="5"/>
    <n v="1990"/>
    <d v="1920-10-10T00:00:00"/>
    <n v="54.63"/>
    <n v="-5.83"/>
    <s v="UK"/>
    <s v="DH"/>
    <s v="Dead"/>
    <n v="2190"/>
    <n v="6"/>
    <n v="339"/>
  </r>
  <r>
    <s v="GBT-EK88356"/>
    <n v="19"/>
    <n v="5"/>
    <n v="1984"/>
    <d v="1924-10-04T00:00:00"/>
    <n v="54.45"/>
    <n v="-5.83"/>
    <x v="4"/>
    <n v="23"/>
    <n v="2"/>
    <n v="1985"/>
    <d v="1928-07-08T00:00:00"/>
    <n v="54.45"/>
    <n v="-5.83"/>
    <s v="UK"/>
    <s v="DH"/>
    <s v="Dead"/>
    <n v="280"/>
    <n v="0"/>
    <n v="0"/>
  </r>
  <r>
    <s v="GBT-EK88361"/>
    <n v="19"/>
    <n v="5"/>
    <n v="1984"/>
    <d v="1924-10-04T00:00:00"/>
    <n v="54.48"/>
    <n v="-5.52"/>
    <x v="4"/>
    <n v="7"/>
    <n v="7"/>
    <n v="1984"/>
    <d v="1912-12-04T00:00:00"/>
    <n v="54.48"/>
    <n v="-5.52"/>
    <s v="UK"/>
    <s v="DH"/>
    <s v="Dead"/>
    <n v="49"/>
    <n v="0"/>
    <n v="0"/>
  </r>
  <r>
    <s v="GBT-EK88363"/>
    <n v="19"/>
    <n v="5"/>
    <n v="1984"/>
    <d v="1924-10-04T00:00:00"/>
    <n v="54.48"/>
    <n v="-5.52"/>
    <x v="4"/>
    <n v="7"/>
    <n v="7"/>
    <n v="1984"/>
    <d v="1912-12-04T00:00:00"/>
    <n v="54.48"/>
    <n v="-5.52"/>
    <s v="UK"/>
    <s v="DH"/>
    <s v="Dead"/>
    <n v="49"/>
    <n v="0"/>
    <n v="0"/>
  </r>
  <r>
    <s v="GBT-EK88380"/>
    <n v="21"/>
    <n v="5"/>
    <n v="1984"/>
    <d v="1926-10-05T00:00:00"/>
    <n v="54.58"/>
    <n v="-5.8"/>
    <x v="4"/>
    <n v="20"/>
    <n v="11"/>
    <n v="1984"/>
    <d v="1926-04-07T00:00:00"/>
    <n v="54.33"/>
    <n v="-5.72"/>
    <s v="UK"/>
    <s v="DH"/>
    <s v="Dead"/>
    <n v="183"/>
    <n v="29"/>
    <n v="170"/>
  </r>
  <r>
    <s v="GBT-EK88388"/>
    <n v="22"/>
    <n v="5"/>
    <n v="1984"/>
    <d v="1927-10-05T00:00:00"/>
    <n v="54.35"/>
    <n v="-5.75"/>
    <x v="4"/>
    <n v="29"/>
    <n v="3"/>
    <n v="1986"/>
    <d v="1934-08-07T00:00:00"/>
    <n v="54.53"/>
    <n v="-5.55"/>
    <s v="UK"/>
    <s v="DH"/>
    <s v="Dead"/>
    <n v="676"/>
    <n v="25"/>
    <n v="33"/>
  </r>
  <r>
    <s v="GBT-EK88398"/>
    <n v="22"/>
    <n v="5"/>
    <n v="1984"/>
    <d v="1927-10-05T00:00:00"/>
    <n v="54.25"/>
    <n v="-5.68"/>
    <x v="4"/>
    <n v="1"/>
    <n v="7"/>
    <n v="1985"/>
    <d v="1906-12-06T00:00:00"/>
    <n v="54.32"/>
    <n v="-5.68"/>
    <s v="UK"/>
    <s v="DH"/>
    <s v="Dead"/>
    <n v="405"/>
    <n v="8"/>
    <n v="0"/>
  </r>
  <r>
    <s v="GBT-EN17301"/>
    <n v="15"/>
    <n v="6"/>
    <n v="1984"/>
    <d v="1920-11-04T00:00:00"/>
    <n v="53.62"/>
    <n v="-1.87"/>
    <x v="4"/>
    <n v="21"/>
    <n v="6"/>
    <n v="1984"/>
    <d v="1926-11-05T00:00:00"/>
    <n v="53.62"/>
    <n v="-1.87"/>
    <s v="UK"/>
    <s v="AH"/>
    <s v="Dead"/>
    <n v="6"/>
    <n v="0"/>
    <n v="0"/>
  </r>
  <r>
    <s v="HES-K35010"/>
    <n v="7"/>
    <n v="11"/>
    <n v="1984"/>
    <d v="1913-04-06T00:00:00"/>
    <n v="46.97"/>
    <n v="7.37"/>
    <x v="8"/>
    <n v="4"/>
    <n v="12"/>
    <n v="1984"/>
    <d v="1910-05-07T00:00:00"/>
    <n v="46.98"/>
    <n v="7.42"/>
    <s v="Switzerland"/>
    <s v="UU"/>
    <s v="Dead"/>
    <n v="27"/>
    <n v="5"/>
    <n v="64"/>
  </r>
  <r>
    <s v="NLA-3319689"/>
    <n v="22"/>
    <n v="5"/>
    <n v="1984"/>
    <d v="1927-10-05T00:00:00"/>
    <n v="52.82"/>
    <n v="4.68"/>
    <x v="16"/>
    <n v="11"/>
    <n v="6"/>
    <n v="1987"/>
    <d v="1916-11-07T00:00:00"/>
    <n v="52.82"/>
    <n v="4.7"/>
    <s v="Netherlands"/>
    <s v="UU"/>
    <s v="Dead"/>
    <n v="1115"/>
    <n v="2"/>
    <n v="0"/>
  </r>
  <r>
    <s v="NLA-3374548"/>
    <n v="27"/>
    <n v="5"/>
    <n v="1984"/>
    <d v="1932-10-04T00:00:00"/>
    <n v="53.23"/>
    <n v="6.12"/>
    <x v="16"/>
    <n v="27"/>
    <n v="12"/>
    <n v="1984"/>
    <d v="1933-05-06T00:00:00"/>
    <n v="53.22"/>
    <n v="6.07"/>
    <s v="Netherlands"/>
    <s v="DH"/>
    <s v="Dead"/>
    <n v="214"/>
    <n v="4"/>
    <n v="241"/>
  </r>
  <r>
    <s v="NLA-3374893"/>
    <n v="28"/>
    <n v="5"/>
    <n v="1984"/>
    <d v="1933-10-05T00:00:00"/>
    <n v="53.05"/>
    <n v="4.72"/>
    <x v="16"/>
    <n v="27"/>
    <n v="10"/>
    <n v="1994"/>
    <d v="1933-03-16T00:00:00"/>
    <n v="53.3"/>
    <n v="5.05"/>
    <s v="Netherlands"/>
    <s v="ND"/>
    <s v="Dead"/>
    <n v="3804"/>
    <n v="37"/>
    <n v="41"/>
  </r>
  <r>
    <s v="NLA-3374894"/>
    <n v="28"/>
    <n v="5"/>
    <n v="1984"/>
    <d v="1933-10-05T00:00:00"/>
    <n v="53.05"/>
    <n v="4.72"/>
    <x v="16"/>
    <n v="3"/>
    <n v="5"/>
    <n v="1987"/>
    <d v="1908-10-07T00:00:00"/>
    <n v="53.05"/>
    <n v="4.72"/>
    <s v="Netherlands"/>
    <s v="UU"/>
    <s v="Dead"/>
    <n v="1070"/>
    <n v="0"/>
    <n v="0"/>
  </r>
  <r>
    <s v="NLA-3374896"/>
    <n v="2"/>
    <n v="6"/>
    <n v="1984"/>
    <d v="1907-11-05T00:00:00"/>
    <n v="53.05"/>
    <n v="4.72"/>
    <x v="16"/>
    <n v="8"/>
    <n v="4"/>
    <n v="1986"/>
    <d v="1913-09-07T00:00:00"/>
    <n v="53.05"/>
    <n v="4.8"/>
    <s v="Netherlands"/>
    <s v="DH"/>
    <s v="Dead"/>
    <n v="675"/>
    <n v="6"/>
    <n v="91"/>
  </r>
  <r>
    <s v="NLA-3374897"/>
    <n v="2"/>
    <n v="6"/>
    <n v="1984"/>
    <d v="1907-11-05T00:00:00"/>
    <n v="53.05"/>
    <n v="4.72"/>
    <x v="16"/>
    <n v="15"/>
    <n v="4"/>
    <n v="1986"/>
    <d v="1920-09-06T00:00:00"/>
    <n v="53.03"/>
    <n v="4.7300000000000004"/>
    <s v="Netherlands"/>
    <s v="DH"/>
    <s v="Dead"/>
    <n v="682"/>
    <n v="3"/>
    <n v="149"/>
  </r>
  <r>
    <s v="NLA-3376908"/>
    <n v="26"/>
    <n v="5"/>
    <n v="1984"/>
    <d v="1931-10-05T00:00:00"/>
    <n v="52.17"/>
    <n v="4.3499999999999996"/>
    <x v="16"/>
    <n v="6"/>
    <n v="8"/>
    <n v="1984"/>
    <d v="1912-01-05T00:00:00"/>
    <n v="52.18"/>
    <n v="4.38"/>
    <s v="Netherlands"/>
    <s v="UU"/>
    <s v="Dead"/>
    <n v="72"/>
    <n v="3"/>
    <n v="51"/>
  </r>
  <r>
    <s v="NOA-506708"/>
    <n v="29"/>
    <n v="5"/>
    <n v="1984"/>
    <d v="1934-10-05T00:00:00"/>
    <n v="59.02"/>
    <n v="8.5299999999999994"/>
    <x v="7"/>
    <n v="23"/>
    <n v="7"/>
    <n v="1984"/>
    <d v="1928-12-04T00:00:00"/>
    <n v="59.02"/>
    <n v="8.5299999999999994"/>
    <s v="Norway"/>
    <s v="DH"/>
    <s v="Dead"/>
    <n v="55"/>
    <n v="0"/>
    <n v="0"/>
  </r>
  <r>
    <s v="NOS-566254"/>
    <n v="26"/>
    <n v="5"/>
    <n v="1984"/>
    <d v="1931-10-05T00:00:00"/>
    <n v="64.02"/>
    <n v="9.93"/>
    <x v="7"/>
    <n v="30"/>
    <n v="5"/>
    <n v="1986"/>
    <d v="1935-10-07T00:00:00"/>
    <n v="64.03"/>
    <n v="9.8800000000000008"/>
    <s v="Norway"/>
    <s v="AH"/>
    <s v="Dead"/>
    <n v="734"/>
    <n v="4"/>
    <n v="308"/>
  </r>
  <r>
    <s v="NOS-571505"/>
    <n v="4"/>
    <n v="6"/>
    <n v="1984"/>
    <d v="1909-11-05T00:00:00"/>
    <n v="60.25"/>
    <n v="6.58"/>
    <x v="7"/>
    <n v="30"/>
    <n v="3"/>
    <n v="1985"/>
    <d v="1935-08-06T00:00:00"/>
    <n v="60.2"/>
    <n v="6.58"/>
    <s v="Norway"/>
    <s v="AH"/>
    <s v="Dead"/>
    <n v="299"/>
    <n v="6"/>
    <n v="181"/>
  </r>
  <r>
    <s v="NOS-575254"/>
    <n v="3"/>
    <n v="6"/>
    <n v="1984"/>
    <d v="1908-11-04T00:00:00"/>
    <n v="60.2"/>
    <n v="5.5"/>
    <x v="7"/>
    <n v="3"/>
    <n v="8"/>
    <n v="1984"/>
    <d v="1909-01-04T00:00:00"/>
    <n v="60.18"/>
    <n v="5.47"/>
    <s v="Norway"/>
    <s v="PD"/>
    <s v="Dead"/>
    <n v="61"/>
    <n v="3"/>
    <n v="225"/>
  </r>
  <r>
    <s v="PLG-E1037001"/>
    <n v="19"/>
    <n v="5"/>
    <n v="1984"/>
    <d v="1924-10-04T00:00:00"/>
    <n v="51.93"/>
    <n v="15.5"/>
    <x v="11"/>
    <n v="25"/>
    <n v="5"/>
    <n v="1984"/>
    <d v="1930-10-05T00:00:00"/>
    <n v="51.93"/>
    <n v="15.5"/>
    <s v="Poland"/>
    <s v="UU"/>
    <s v="Dead"/>
    <n v="6"/>
    <n v="0"/>
    <n v="0"/>
  </r>
  <r>
    <s v="SFH-S071313"/>
    <n v="6"/>
    <n v="6"/>
    <n v="1984"/>
    <d v="1911-11-05T00:00:00"/>
    <n v="60.18"/>
    <n v="24.95"/>
    <x v="1"/>
    <n v="10"/>
    <n v="6"/>
    <n v="1984"/>
    <d v="1915-11-05T00:00:00"/>
    <n v="60.17"/>
    <n v="24.95"/>
    <s v="Finland"/>
    <s v="PD"/>
    <s v="Dead"/>
    <n v="4"/>
    <n v="2"/>
    <n v="181"/>
  </r>
  <r>
    <s v="SFH-S071431"/>
    <n v="1"/>
    <n v="6"/>
    <n v="1984"/>
    <d v="1906-11-05T00:00:00"/>
    <n v="61.07"/>
    <n v="28.28"/>
    <x v="1"/>
    <n v="19"/>
    <n v="4"/>
    <n v="1990"/>
    <d v="1924-09-10T00:00:00"/>
    <n v="61.07"/>
    <n v="28.2"/>
    <s v="Finland"/>
    <s v="DH"/>
    <s v="Dead"/>
    <n v="2148"/>
    <n v="5"/>
    <n v="270"/>
  </r>
  <r>
    <s v="SFH-S085738"/>
    <n v="27"/>
    <n v="5"/>
    <n v="1984"/>
    <d v="1932-10-04T00:00:00"/>
    <n v="60.87"/>
    <n v="23.52"/>
    <x v="1"/>
    <n v="5"/>
    <n v="7"/>
    <n v="1984"/>
    <d v="1910-12-05T00:00:00"/>
    <n v="60.87"/>
    <n v="23.52"/>
    <s v="Finland"/>
    <s v="AH"/>
    <s v="Dead"/>
    <n v="39"/>
    <n v="0"/>
    <n v="0"/>
  </r>
  <r>
    <s v="SFH-S086160"/>
    <n v="10"/>
    <n v="6"/>
    <n v="1984"/>
    <d v="1915-11-05T00:00:00"/>
    <n v="60.5"/>
    <n v="24.2"/>
    <x v="1"/>
    <n v="1"/>
    <n v="8"/>
    <n v="1984"/>
    <d v="1907-01-05T00:00:00"/>
    <n v="60.53"/>
    <n v="24.17"/>
    <s v="Finland"/>
    <s v="UU"/>
    <s v="Dead"/>
    <n v="52"/>
    <n v="5"/>
    <n v="334"/>
  </r>
  <r>
    <s v="SFH-S088675"/>
    <n v="2"/>
    <n v="6"/>
    <n v="1984"/>
    <d v="1907-11-05T00:00:00"/>
    <n v="62.62"/>
    <n v="29.92"/>
    <x v="1"/>
    <n v="4"/>
    <n v="9"/>
    <n v="1984"/>
    <d v="1910-02-05T00:00:00"/>
    <n v="62.6"/>
    <n v="29.82"/>
    <s v="Finland"/>
    <s v="ND"/>
    <s v="Dead"/>
    <n v="94"/>
    <n v="6"/>
    <n v="251"/>
  </r>
  <r>
    <s v="SFH-S088676"/>
    <n v="2"/>
    <n v="6"/>
    <n v="1984"/>
    <d v="1907-11-05T00:00:00"/>
    <n v="62.62"/>
    <n v="29.92"/>
    <x v="1"/>
    <n v="10"/>
    <n v="8"/>
    <n v="1984"/>
    <d v="1916-01-05T00:00:00"/>
    <n v="62.62"/>
    <n v="29.87"/>
    <s v="Finland"/>
    <s v="DH"/>
    <s v="Dead"/>
    <n v="69"/>
    <n v="3"/>
    <n v="270"/>
  </r>
  <r>
    <s v="SFH-S091415"/>
    <n v="29"/>
    <n v="5"/>
    <n v="1984"/>
    <d v="1934-10-05T00:00:00"/>
    <n v="63.17"/>
    <n v="27.3"/>
    <x v="1"/>
    <n v="15"/>
    <n v="5"/>
    <n v="1985"/>
    <d v="1920-10-05T00:00:00"/>
    <n v="63.15"/>
    <n v="27.3"/>
    <s v="Finland"/>
    <s v="UU"/>
    <s v="Dead"/>
    <n v="351"/>
    <n v="2"/>
    <n v="181"/>
  </r>
  <r>
    <s v="SFH-S091421"/>
    <n v="31"/>
    <n v="5"/>
    <n v="1984"/>
    <d v="1936-10-04T00:00:00"/>
    <n v="63.15"/>
    <n v="27.08"/>
    <x v="1"/>
    <n v="20"/>
    <n v="7"/>
    <n v="1984"/>
    <d v="1925-12-05T00:00:00"/>
    <n v="63.15"/>
    <n v="27.08"/>
    <s v="Finland"/>
    <s v="PD"/>
    <s v="Dead"/>
    <n v="50"/>
    <n v="0"/>
    <n v="0"/>
  </r>
  <r>
    <s v="SFH-S092086"/>
    <n v="16"/>
    <n v="6"/>
    <n v="1984"/>
    <d v="1921-11-05T00:00:00"/>
    <n v="69.599999999999994"/>
    <n v="27.22"/>
    <x v="1"/>
    <n v="28"/>
    <n v="11"/>
    <n v="1984"/>
    <d v="1934-04-07T00:00:00"/>
    <n v="69.63"/>
    <n v="27.08"/>
    <s v="Finland"/>
    <s v="DH"/>
    <s v="Dead"/>
    <n v="165"/>
    <n v="7"/>
    <n v="306"/>
  </r>
  <r>
    <s v="SFH-S096056"/>
    <n v="2"/>
    <n v="6"/>
    <n v="1984"/>
    <d v="1907-11-05T00:00:00"/>
    <n v="62.52"/>
    <n v="27.12"/>
    <x v="1"/>
    <n v="31"/>
    <n v="8"/>
    <n v="1984"/>
    <d v="1937-01-04T00:00:00"/>
    <n v="62.53"/>
    <n v="27.08"/>
    <s v="Finland"/>
    <s v="AH"/>
    <s v="Dead"/>
    <n v="90"/>
    <n v="3"/>
    <n v="318"/>
  </r>
  <r>
    <s v="SFH-S096065"/>
    <n v="2"/>
    <n v="6"/>
    <n v="1984"/>
    <d v="1907-11-05T00:00:00"/>
    <n v="62.62"/>
    <n v="27.1"/>
    <x v="1"/>
    <n v="15"/>
    <n v="8"/>
    <n v="1987"/>
    <d v="1921-01-07T00:00:00"/>
    <n v="62.5"/>
    <n v="27"/>
    <s v="Finland"/>
    <s v="UU"/>
    <s v="Dead"/>
    <n v="1169"/>
    <n v="14"/>
    <n v="202"/>
  </r>
  <r>
    <s v="SFH-S096075"/>
    <n v="3"/>
    <n v="6"/>
    <n v="1984"/>
    <d v="1908-11-04T00:00:00"/>
    <n v="62.53"/>
    <n v="27.17"/>
    <x v="1"/>
    <n v="28"/>
    <n v="3"/>
    <n v="1986"/>
    <d v="1933-08-07T00:00:00"/>
    <n v="63.45"/>
    <n v="26.73"/>
    <s v="Finland"/>
    <s v="DH"/>
    <s v="Dead"/>
    <n v="663"/>
    <n v="105"/>
    <n v="348"/>
  </r>
  <r>
    <s v="SFH-S096076"/>
    <n v="3"/>
    <n v="6"/>
    <n v="1984"/>
    <d v="1908-11-04T00:00:00"/>
    <n v="62.53"/>
    <n v="27.17"/>
    <x v="1"/>
    <n v="30"/>
    <n v="6"/>
    <n v="1985"/>
    <d v="1935-11-06T00:00:00"/>
    <n v="62.53"/>
    <n v="27.12"/>
    <s v="Finland"/>
    <s v="DH"/>
    <s v="Dead"/>
    <n v="1"/>
    <n v="3"/>
    <n v="270"/>
  </r>
  <r>
    <s v="SFH-S096087"/>
    <n v="3"/>
    <n v="6"/>
    <n v="1984"/>
    <d v="1908-11-04T00:00:00"/>
    <n v="62.53"/>
    <n v="27.17"/>
    <x v="1"/>
    <n v="14"/>
    <n v="7"/>
    <n v="1984"/>
    <d v="1919-12-05T00:00:00"/>
    <n v="62.53"/>
    <n v="27.17"/>
    <s v="Finland"/>
    <s v="UU"/>
    <s v="Dead"/>
    <n v="1"/>
    <n v="0"/>
    <n v="0"/>
  </r>
  <r>
    <s v="SFH-S096097"/>
    <n v="3"/>
    <n v="6"/>
    <n v="1984"/>
    <d v="1908-11-04T00:00:00"/>
    <n v="62.77"/>
    <n v="26.7"/>
    <x v="1"/>
    <n v="23"/>
    <n v="12"/>
    <n v="1985"/>
    <d v="1929-05-07T00:00:00"/>
    <n v="62.73"/>
    <n v="26.73"/>
    <s v="Finland"/>
    <s v="DH"/>
    <s v="Dead"/>
    <n v="1"/>
    <n v="5"/>
    <n v="156"/>
  </r>
  <r>
    <s v="SFH-S096119"/>
    <n v="28"/>
    <n v="5"/>
    <n v="1984"/>
    <d v="1933-10-05T00:00:00"/>
    <n v="62.62"/>
    <n v="27.1"/>
    <x v="1"/>
    <n v="13"/>
    <n v="6"/>
    <n v="1984"/>
    <d v="1918-11-05T00:00:00"/>
    <n v="62.62"/>
    <n v="27.1"/>
    <s v="Finland"/>
    <s v="UU"/>
    <s v="Dead"/>
    <n v="1"/>
    <n v="0"/>
    <n v="0"/>
  </r>
  <r>
    <s v="SFH-S096120"/>
    <n v="28"/>
    <n v="5"/>
    <n v="1984"/>
    <d v="1933-10-05T00:00:00"/>
    <n v="62.62"/>
    <n v="27.1"/>
    <x v="1"/>
    <n v="13"/>
    <n v="6"/>
    <n v="1984"/>
    <d v="1918-11-05T00:00:00"/>
    <n v="62.62"/>
    <n v="27.1"/>
    <s v="Finland"/>
    <s v="UU"/>
    <s v="Dead"/>
    <n v="1"/>
    <n v="0"/>
    <n v="0"/>
  </r>
  <r>
    <s v="SFH-S096122"/>
    <n v="28"/>
    <n v="5"/>
    <n v="1984"/>
    <d v="1933-10-05T00:00:00"/>
    <n v="62.62"/>
    <n v="27.1"/>
    <x v="1"/>
    <n v="13"/>
    <n v="6"/>
    <n v="1984"/>
    <d v="1918-11-05T00:00:00"/>
    <n v="62.62"/>
    <n v="27.1"/>
    <s v="Finland"/>
    <s v="UU"/>
    <s v="Dead"/>
    <n v="16"/>
    <n v="0"/>
    <n v="0"/>
  </r>
  <r>
    <s v="SFH-S096453"/>
    <n v="28"/>
    <n v="5"/>
    <n v="1984"/>
    <d v="1933-10-05T00:00:00"/>
    <n v="60.98"/>
    <n v="24.5"/>
    <x v="1"/>
    <n v="15"/>
    <n v="9"/>
    <n v="1984"/>
    <d v="1921-02-04T00:00:00"/>
    <n v="60.98"/>
    <n v="24.48"/>
    <s v="Finland"/>
    <s v="UU"/>
    <s v="Dead"/>
    <n v="110"/>
    <n v="1"/>
    <n v="270"/>
  </r>
  <r>
    <s v="SFH-S096456"/>
    <n v="1"/>
    <n v="6"/>
    <n v="1984"/>
    <d v="1906-11-05T00:00:00"/>
    <n v="60.97"/>
    <n v="24.43"/>
    <x v="1"/>
    <n v="15"/>
    <n v="2"/>
    <n v="1985"/>
    <d v="1920-07-08T00:00:00"/>
    <n v="61"/>
    <n v="24.47"/>
    <s v="Finland"/>
    <s v="DH"/>
    <s v="Dead"/>
    <n v="259"/>
    <n v="5"/>
    <n v="26"/>
  </r>
  <r>
    <s v="SFH-S098057"/>
    <n v="3"/>
    <n v="6"/>
    <n v="1984"/>
    <d v="1908-11-04T00:00:00"/>
    <n v="62.67"/>
    <n v="26.83"/>
    <x v="1"/>
    <n v="1"/>
    <n v="10"/>
    <n v="1986"/>
    <d v="1907-03-09T00:00:00"/>
    <n v="62.58"/>
    <n v="27.05"/>
    <s v="Finland"/>
    <s v="DH"/>
    <s v="Dead"/>
    <n v="850"/>
    <n v="15"/>
    <n v="130"/>
  </r>
  <r>
    <s v="SFH-S098085"/>
    <n v="6"/>
    <n v="6"/>
    <n v="1984"/>
    <d v="1911-11-05T00:00:00"/>
    <n v="62.6"/>
    <n v="27.15"/>
    <x v="1"/>
    <n v="21"/>
    <n v="12"/>
    <n v="1987"/>
    <d v="1927-05-10T00:00:00"/>
    <n v="62.33"/>
    <n v="26.47"/>
    <s v="Finland"/>
    <s v="PD"/>
    <s v="Dead"/>
    <n v="1293"/>
    <n v="46"/>
    <n v="230"/>
  </r>
  <r>
    <s v="SFH-S098097"/>
    <n v="7"/>
    <n v="6"/>
    <n v="1984"/>
    <d v="1912-11-04T00:00:00"/>
    <n v="62.53"/>
    <n v="27.23"/>
    <x v="1"/>
    <n v="22"/>
    <n v="10"/>
    <n v="1984"/>
    <d v="1928-03-06T00:00:00"/>
    <n v="62.53"/>
    <n v="27.23"/>
    <s v="Finland"/>
    <s v="DH"/>
    <s v="Dead"/>
    <n v="137"/>
    <n v="0"/>
    <n v="0"/>
  </r>
  <r>
    <s v="SFH-S098101"/>
    <n v="7"/>
    <n v="6"/>
    <n v="1984"/>
    <d v="1912-11-04T00:00:00"/>
    <n v="62.53"/>
    <n v="27.23"/>
    <x v="1"/>
    <n v="15"/>
    <n v="11"/>
    <n v="1984"/>
    <d v="1921-04-06T00:00:00"/>
    <n v="62.53"/>
    <n v="27.23"/>
    <s v="Finland"/>
    <s v="DH"/>
    <s v="Dead"/>
    <n v="161"/>
    <n v="0"/>
    <n v="0"/>
  </r>
  <r>
    <s v="SFH-S098102"/>
    <n v="7"/>
    <n v="6"/>
    <n v="1984"/>
    <d v="1912-11-04T00:00:00"/>
    <n v="62.53"/>
    <n v="27.23"/>
    <x v="1"/>
    <n v="22"/>
    <n v="10"/>
    <n v="1984"/>
    <d v="1928-03-06T00:00:00"/>
    <n v="62.53"/>
    <n v="27.23"/>
    <s v="Finland"/>
    <s v="DH"/>
    <s v="Dead"/>
    <n v="137"/>
    <n v="0"/>
    <n v="0"/>
  </r>
  <r>
    <s v="SFH-S098135"/>
    <n v="9"/>
    <n v="6"/>
    <n v="1984"/>
    <d v="1914-11-05T00:00:00"/>
    <n v="62.63"/>
    <n v="26.85"/>
    <x v="1"/>
    <n v="5"/>
    <n v="10"/>
    <n v="1988"/>
    <d v="1911-03-11T00:00:00"/>
    <n v="62.7"/>
    <n v="25.27"/>
    <s v="Finland"/>
    <s v="UU"/>
    <s v="Dead"/>
    <n v="1579"/>
    <n v="82"/>
    <n v="276"/>
  </r>
  <r>
    <s v="SVS-6012660"/>
    <n v="10"/>
    <n v="5"/>
    <n v="1984"/>
    <d v="1915-10-05T00:00:00"/>
    <n v="55.67"/>
    <n v="13.48"/>
    <x v="9"/>
    <n v="9"/>
    <n v="2"/>
    <n v="1987"/>
    <d v="1914-07-11T00:00:00"/>
    <n v="55.68"/>
    <n v="13.42"/>
    <s v="Sweden"/>
    <s v="UU"/>
    <s v="Dead"/>
    <n v="1005"/>
    <n v="5"/>
    <n v="294"/>
  </r>
  <r>
    <s v="SVS-6056314"/>
    <n v="1"/>
    <n v="6"/>
    <n v="1984"/>
    <d v="1906-11-05T00:00:00"/>
    <n v="55.73"/>
    <n v="13.47"/>
    <x v="9"/>
    <n v="10"/>
    <n v="2"/>
    <n v="1985"/>
    <d v="1915-07-09T00:00:00"/>
    <n v="55.72"/>
    <n v="13.45"/>
    <s v="Sweden"/>
    <s v="RH"/>
    <s v="Unknown"/>
    <n v="254"/>
    <n v="3"/>
    <n v="210"/>
  </r>
  <r>
    <s v="BLB-E102841"/>
    <n v="17"/>
    <n v="6"/>
    <n v="1985"/>
    <d v="1922-11-06T00:00:00"/>
    <n v="51.28"/>
    <n v="3.28"/>
    <x v="10"/>
    <n v="24"/>
    <n v="7"/>
    <n v="1986"/>
    <d v="1929-12-07T00:00:00"/>
    <n v="51.28"/>
    <n v="3.23"/>
    <s v="Belgium"/>
    <s v="DH"/>
    <s v="Dead"/>
    <n v="402"/>
    <n v="4"/>
    <n v="270"/>
  </r>
  <r>
    <s v="CZP-E274184"/>
    <n v="3"/>
    <n v="6"/>
    <n v="1985"/>
    <d v="1908-11-05T00:00:00"/>
    <n v="50.15"/>
    <n v="15.8"/>
    <x v="12"/>
    <n v="15"/>
    <n v="5"/>
    <n v="1988"/>
    <d v="1920-10-08T00:00:00"/>
    <n v="50.2"/>
    <n v="15.77"/>
    <s v="Czech Republic"/>
    <s v="DH"/>
    <s v="Dead"/>
    <n v="1077"/>
    <n v="7"/>
    <n v="337"/>
  </r>
  <r>
    <s v="CZP-E274717"/>
    <n v="26"/>
    <n v="6"/>
    <n v="1985"/>
    <d v="1931-11-06T00:00:00"/>
    <n v="49.98"/>
    <n v="16.170000000000002"/>
    <x v="12"/>
    <n v="26"/>
    <n v="6"/>
    <n v="1988"/>
    <d v="1931-11-09T00:00:00"/>
    <n v="49.98"/>
    <n v="16.170000000000002"/>
    <s v="Czech Republic"/>
    <s v="DH"/>
    <s v="Dead"/>
    <n v="1096"/>
    <n v="0"/>
    <n v="0"/>
  </r>
  <r>
    <s v="DEH-5090063"/>
    <n v="30"/>
    <n v="5"/>
    <n v="1985"/>
    <d v="1935-10-06T00:00:00"/>
    <n v="51.85"/>
    <n v="12.05"/>
    <x v="5"/>
    <n v="18"/>
    <n v="7"/>
    <n v="1985"/>
    <d v="1923-12-06T00:00:00"/>
    <n v="51.85"/>
    <n v="12.05"/>
    <s v="Germany"/>
    <s v="UU"/>
    <s v="Dead"/>
    <n v="49"/>
    <n v="0"/>
    <n v="0"/>
  </r>
  <r>
    <s v="DKC-6077454"/>
    <n v="19"/>
    <n v="5"/>
    <n v="1985"/>
    <d v="1924-10-05T00:00:00"/>
    <n v="56.37"/>
    <n v="8.6199999999999992"/>
    <x v="3"/>
    <n v="5"/>
    <n v="11"/>
    <n v="1992"/>
    <d v="1911-04-15T00:00:00"/>
    <n v="56.37"/>
    <n v="8.6199999999999992"/>
    <s v="Denmark"/>
    <s v="UU"/>
    <s v="Dead"/>
    <n v="2727"/>
    <n v="0"/>
    <n v="0"/>
  </r>
  <r>
    <s v="ESI-F34907"/>
    <n v="15"/>
    <n v="5"/>
    <n v="1985"/>
    <d v="1920-10-05T00:00:00"/>
    <n v="41.28"/>
    <n v="0.67"/>
    <x v="20"/>
    <n v="21"/>
    <n v="10"/>
    <n v="1985"/>
    <d v="1927-03-08T00:00:00"/>
    <n v="41.28"/>
    <n v="0.67"/>
    <s v="Spain"/>
    <s v="RH"/>
    <s v="Dead"/>
    <n v="159"/>
    <n v="0"/>
    <n v="0"/>
  </r>
  <r>
    <s v="ETM-U207726"/>
    <n v="5"/>
    <n v="6"/>
    <n v="1985"/>
    <d v="1910-11-06T00:00:00"/>
    <n v="58.77"/>
    <n v="24.8"/>
    <x v="18"/>
    <n v="21"/>
    <n v="3"/>
    <n v="1986"/>
    <d v="1926-08-07T00:00:00"/>
    <n v="58.77"/>
    <n v="24.8"/>
    <s v="Estonia"/>
    <s v="DH"/>
    <s v="Dead"/>
    <n v="289"/>
    <n v="0"/>
    <n v="0"/>
  </r>
  <r>
    <s v="ETM-U222452"/>
    <n v="20"/>
    <n v="5"/>
    <n v="1985"/>
    <d v="1925-10-06T00:00:00"/>
    <n v="58.38"/>
    <n v="24.57"/>
    <x v="18"/>
    <n v="12"/>
    <n v="2"/>
    <n v="1987"/>
    <d v="1917-07-10T00:00:00"/>
    <n v="58.4"/>
    <n v="24.62"/>
    <s v="Estonia"/>
    <s v="AH"/>
    <s v="Dead"/>
    <n v="633"/>
    <n v="4"/>
    <n v="58"/>
  </r>
  <r>
    <s v="ETM-U222652"/>
    <n v="26"/>
    <n v="5"/>
    <n v="1985"/>
    <d v="1931-10-06T00:00:00"/>
    <n v="58"/>
    <n v="25.92"/>
    <x v="18"/>
    <n v="24"/>
    <n v="8"/>
    <n v="1988"/>
    <d v="1930-01-09T00:00:00"/>
    <n v="58"/>
    <n v="25.92"/>
    <s v="Estonia"/>
    <s v="UU"/>
    <s v="Dead"/>
    <n v="1186"/>
    <n v="0"/>
    <n v="0"/>
  </r>
  <r>
    <s v="ETM-U222696"/>
    <n v="27"/>
    <n v="5"/>
    <n v="1985"/>
    <d v="1932-10-05T00:00:00"/>
    <n v="58.4"/>
    <n v="24.65"/>
    <x v="18"/>
    <n v="29"/>
    <n v="8"/>
    <n v="1985"/>
    <d v="1935-01-06T00:00:00"/>
    <n v="58.38"/>
    <n v="24.5"/>
    <s v="Estonia"/>
    <s v="UU"/>
    <s v="Alive"/>
    <n v="94"/>
    <n v="10"/>
    <n v="260"/>
  </r>
  <r>
    <s v="ETM-U222954"/>
    <n v="18"/>
    <n v="5"/>
    <n v="1985"/>
    <d v="1923-10-06T00:00:00"/>
    <n v="58.38"/>
    <n v="24.45"/>
    <x v="18"/>
    <n v="9"/>
    <n v="6"/>
    <n v="1986"/>
    <d v="1914-11-07T00:00:00"/>
    <n v="58.38"/>
    <n v="24.45"/>
    <s v="Estonia"/>
    <s v="UU"/>
    <s v="Dead"/>
    <n v="387"/>
    <n v="0"/>
    <n v="0"/>
  </r>
  <r>
    <s v="GBT-ED80473"/>
    <n v="12"/>
    <n v="5"/>
    <n v="1985"/>
    <d v="1917-10-06T00:00:00"/>
    <n v="53.93"/>
    <n v="-2.9"/>
    <x v="4"/>
    <n v="1"/>
    <n v="9"/>
    <n v="1985"/>
    <d v="1907-02-06T00:00:00"/>
    <n v="53.93"/>
    <n v="-2.9"/>
    <s v="UK"/>
    <s v="DH"/>
    <s v="Dead"/>
    <n v="112"/>
    <n v="0"/>
    <n v="0"/>
  </r>
  <r>
    <s v="GBT-ED80498"/>
    <n v="25"/>
    <n v="5"/>
    <n v="1985"/>
    <d v="1930-10-06T00:00:00"/>
    <n v="53.92"/>
    <n v="-2.97"/>
    <x v="4"/>
    <n v="26"/>
    <n v="6"/>
    <n v="1985"/>
    <d v="1931-11-06T00:00:00"/>
    <n v="53.92"/>
    <n v="-2.97"/>
    <s v="UK"/>
    <s v="UU"/>
    <s v="Dead"/>
    <n v="32"/>
    <n v="0"/>
    <n v="0"/>
  </r>
  <r>
    <s v="GBT-EF25766"/>
    <n v="20"/>
    <n v="5"/>
    <n v="1985"/>
    <d v="1925-10-06T00:00:00"/>
    <n v="50.92"/>
    <n v="0.98"/>
    <x v="4"/>
    <n v="11"/>
    <n v="7"/>
    <n v="1985"/>
    <d v="1916-12-05T00:00:00"/>
    <n v="50.92"/>
    <n v="0.98"/>
    <s v="UK"/>
    <s v="AH"/>
    <s v="Dead"/>
    <n v="52"/>
    <n v="0"/>
    <n v="0"/>
  </r>
  <r>
    <s v="GBT-EF25773"/>
    <n v="22"/>
    <n v="5"/>
    <n v="1985"/>
    <d v="1927-10-06T00:00:00"/>
    <n v="50.92"/>
    <n v="0.98"/>
    <x v="4"/>
    <n v="21"/>
    <n v="4"/>
    <n v="1993"/>
    <d v="1926-09-14T00:00:00"/>
    <n v="50.92"/>
    <n v="0.98"/>
    <s v="UK"/>
    <s v="UU"/>
    <s v="Dead"/>
    <n v="2891"/>
    <n v="0"/>
    <n v="0"/>
  </r>
  <r>
    <s v="GBT-EJ80558"/>
    <n v="14"/>
    <n v="5"/>
    <n v="1985"/>
    <d v="1919-10-06T00:00:00"/>
    <n v="53.37"/>
    <n v="-0.97"/>
    <x v="4"/>
    <n v="4"/>
    <n v="5"/>
    <n v="1993"/>
    <d v="1909-10-14T00:00:00"/>
    <n v="53.37"/>
    <n v="-0.97"/>
    <s v="UK"/>
    <s v="RH"/>
    <s v="Dead"/>
    <n v="2912"/>
    <n v="0"/>
    <n v="0"/>
  </r>
  <r>
    <s v="GBT-EK44493"/>
    <n v="9"/>
    <n v="6"/>
    <n v="1985"/>
    <d v="1914-11-06T00:00:00"/>
    <n v="53.38"/>
    <n v="-1.38"/>
    <x v="4"/>
    <n v="7"/>
    <n v="3"/>
    <n v="1986"/>
    <d v="1912-08-06T00:00:00"/>
    <n v="53.43"/>
    <n v="-1.33"/>
    <s v="UK"/>
    <s v="UU"/>
    <s v="Dead"/>
    <n v="271"/>
    <n v="7"/>
    <n v="31"/>
  </r>
  <r>
    <s v="GBT-EK47616"/>
    <n v="5"/>
    <n v="6"/>
    <n v="1985"/>
    <d v="1910-11-06T00:00:00"/>
    <n v="53.38"/>
    <n v="-1.57"/>
    <x v="4"/>
    <n v="9"/>
    <n v="12"/>
    <n v="1985"/>
    <d v="1915-05-08T00:00:00"/>
    <n v="53.38"/>
    <n v="-1.53"/>
    <s v="UK"/>
    <s v="UU"/>
    <s v="Dead"/>
    <n v="187"/>
    <n v="3"/>
    <n v="91"/>
  </r>
  <r>
    <s v="GBT-EK47624"/>
    <n v="7"/>
    <n v="5"/>
    <n v="1985"/>
    <d v="1912-10-05T00:00:00"/>
    <n v="53.38"/>
    <n v="-1.57"/>
    <x v="4"/>
    <n v="17"/>
    <n v="11"/>
    <n v="1985"/>
    <d v="1923-04-08T00:00:00"/>
    <n v="53.38"/>
    <n v="-1.57"/>
    <s v="UK"/>
    <s v="PD"/>
    <s v="Dead"/>
    <n v="194"/>
    <n v="0"/>
    <n v="0"/>
  </r>
  <r>
    <s v="GBT-EK47642"/>
    <n v="5"/>
    <n v="6"/>
    <n v="1985"/>
    <d v="1910-11-06T00:00:00"/>
    <n v="53.38"/>
    <n v="-1.53"/>
    <x v="4"/>
    <n v="3"/>
    <n v="7"/>
    <n v="1985"/>
    <d v="1908-12-05T00:00:00"/>
    <n v="53.38"/>
    <n v="-1.53"/>
    <s v="UK"/>
    <s v="AH"/>
    <s v="Dead"/>
    <n v="28"/>
    <n v="0"/>
    <n v="0"/>
  </r>
  <r>
    <s v="GBT-EK62267"/>
    <n v="28"/>
    <n v="5"/>
    <n v="1985"/>
    <d v="1933-10-06T00:00:00"/>
    <n v="53.17"/>
    <n v="-4.3499999999999996"/>
    <x v="4"/>
    <n v="28"/>
    <n v="2"/>
    <n v="1986"/>
    <d v="1933-07-09T00:00:00"/>
    <n v="53.32"/>
    <n v="-4.63"/>
    <s v="UK"/>
    <s v="UU"/>
    <s v="Dead"/>
    <n v="276"/>
    <n v="26"/>
    <n v="312"/>
  </r>
  <r>
    <s v="GBT-EK64737"/>
    <n v="4"/>
    <n v="5"/>
    <n v="1985"/>
    <d v="1909-10-06T00:00:00"/>
    <n v="52.52"/>
    <n v="-1.48"/>
    <x v="4"/>
    <n v="6"/>
    <n v="6"/>
    <n v="1990"/>
    <d v="1911-11-11T00:00:00"/>
    <n v="52.52"/>
    <n v="-1.48"/>
    <s v="UK"/>
    <s v="UU"/>
    <s v="Dead"/>
    <n v="1859"/>
    <n v="0"/>
    <n v="0"/>
  </r>
  <r>
    <s v="GBT-EK64743"/>
    <n v="18"/>
    <n v="5"/>
    <n v="1985"/>
    <d v="1923-10-06T00:00:00"/>
    <n v="52.53"/>
    <n v="-1.47"/>
    <x v="4"/>
    <n v="30"/>
    <n v="5"/>
    <n v="1989"/>
    <d v="1935-10-10T00:00:00"/>
    <n v="52.53"/>
    <n v="-1.45"/>
    <s v="UK"/>
    <s v="UU"/>
    <s v="Dead"/>
    <n v="1473"/>
    <n v="2"/>
    <n v="91"/>
  </r>
  <r>
    <s v="GBT-EN12211"/>
    <n v="5"/>
    <n v="5"/>
    <n v="1985"/>
    <d v="1910-10-06T00:00:00"/>
    <n v="50.77"/>
    <n v="-2"/>
    <x v="4"/>
    <n v="28"/>
    <n v="5"/>
    <n v="1985"/>
    <d v="1933-10-06T00:00:00"/>
    <n v="50.77"/>
    <n v="-2"/>
    <s v="UK"/>
    <s v="AH"/>
    <s v="Dead"/>
    <n v="23"/>
    <n v="0"/>
    <n v="0"/>
  </r>
  <r>
    <s v="GBT-EN16709"/>
    <n v="11"/>
    <n v="5"/>
    <n v="1985"/>
    <d v="1916-10-05T00:00:00"/>
    <n v="51.72"/>
    <n v="-0.02"/>
    <x v="4"/>
    <n v="9"/>
    <n v="5"/>
    <n v="1986"/>
    <d v="1914-10-07T00:00:00"/>
    <n v="51.73"/>
    <n v="7.0000000000000007E-2"/>
    <s v="UK"/>
    <s v="UU"/>
    <s v="Dead"/>
    <n v="363"/>
    <n v="7"/>
    <n v="73"/>
  </r>
  <r>
    <s v="GBT-EN17841"/>
    <n v="11"/>
    <n v="5"/>
    <n v="1985"/>
    <d v="1916-10-05T00:00:00"/>
    <n v="51.78"/>
    <n v="-0.75"/>
    <x v="4"/>
    <n v="17"/>
    <n v="11"/>
    <n v="1985"/>
    <d v="1923-04-08T00:00:00"/>
    <n v="51.77"/>
    <n v="-0.78"/>
    <s v="UK"/>
    <s v="DH"/>
    <s v="Dead"/>
    <n v="190"/>
    <n v="3"/>
    <n v="232"/>
  </r>
  <r>
    <s v="GBT-EN17896"/>
    <n v="24"/>
    <n v="5"/>
    <n v="1985"/>
    <d v="1929-10-06T00:00:00"/>
    <n v="51.77"/>
    <n v="-0.75"/>
    <x v="4"/>
    <n v="31"/>
    <n v="10"/>
    <n v="1992"/>
    <d v="1937-03-14T00:00:00"/>
    <n v="51.77"/>
    <n v="-0.75"/>
    <s v="UK"/>
    <s v="DH"/>
    <s v="Dead"/>
    <n v="2717"/>
    <n v="0"/>
    <n v="0"/>
  </r>
  <r>
    <s v="GBT-EN20953"/>
    <n v="1"/>
    <n v="6"/>
    <n v="1985"/>
    <d v="1906-11-06T00:00:00"/>
    <n v="57.13"/>
    <n v="-2.2800000000000002"/>
    <x v="4"/>
    <n v="5"/>
    <n v="4"/>
    <n v="1991"/>
    <d v="1910-09-12T00:00:00"/>
    <n v="57.17"/>
    <n v="-2.42"/>
    <s v="UK"/>
    <s v="UU"/>
    <s v="Dead"/>
    <n v="2134"/>
    <n v="9"/>
    <n v="295"/>
  </r>
  <r>
    <s v="GBT-EN20958"/>
    <n v="1"/>
    <n v="6"/>
    <n v="1985"/>
    <d v="1906-11-06T00:00:00"/>
    <n v="57.15"/>
    <n v="-2.2800000000000002"/>
    <x v="4"/>
    <n v="5"/>
    <n v="4"/>
    <n v="1992"/>
    <d v="1910-09-13T00:00:00"/>
    <n v="57.15"/>
    <n v="-2.2800000000000002"/>
    <s v="UK"/>
    <s v="UU"/>
    <s v="Dead"/>
    <n v="2500"/>
    <n v="0"/>
    <n v="0"/>
  </r>
  <r>
    <s v="GBT-EN54504"/>
    <n v="6"/>
    <n v="5"/>
    <n v="1985"/>
    <d v="1911-10-06T00:00:00"/>
    <n v="51.63"/>
    <n v="-0.77"/>
    <x v="4"/>
    <n v="27"/>
    <n v="3"/>
    <n v="1987"/>
    <d v="1932-08-07T00:00:00"/>
    <n v="51.58"/>
    <n v="-0.8"/>
    <s v="UK"/>
    <s v="DH"/>
    <s v="Dead"/>
    <n v="690"/>
    <n v="7"/>
    <n v="203"/>
  </r>
  <r>
    <s v="GBT-EN54528"/>
    <n v="15"/>
    <n v="5"/>
    <n v="1985"/>
    <d v="1920-10-05T00:00:00"/>
    <n v="51.65"/>
    <n v="-0.7"/>
    <x v="4"/>
    <n v="25"/>
    <n v="6"/>
    <n v="1994"/>
    <d v="1930-11-15T00:00:00"/>
    <n v="51.65"/>
    <n v="-0.7"/>
    <s v="UK"/>
    <s v="UU"/>
    <s v="Dead"/>
    <n v="3328"/>
    <n v="0"/>
    <n v="0"/>
  </r>
  <r>
    <s v="GBT-EN54539"/>
    <n v="16"/>
    <n v="5"/>
    <n v="1985"/>
    <d v="1921-10-06T00:00:00"/>
    <n v="51.6"/>
    <n v="-0.67"/>
    <x v="4"/>
    <n v="13"/>
    <n v="9"/>
    <n v="1985"/>
    <d v="1919-02-06T00:00:00"/>
    <n v="51.6"/>
    <n v="-0.67"/>
    <s v="UK"/>
    <s v="DH"/>
    <s v="Dead"/>
    <n v="120"/>
    <n v="0"/>
    <n v="0"/>
  </r>
  <r>
    <s v="GBT-EN54575"/>
    <n v="24"/>
    <n v="5"/>
    <n v="1985"/>
    <d v="1929-10-06T00:00:00"/>
    <n v="51.6"/>
    <n v="-0.65"/>
    <x v="4"/>
    <n v="26"/>
    <n v="6"/>
    <n v="1987"/>
    <d v="1931-11-08T00:00:00"/>
    <n v="51.98"/>
    <n v="0.03"/>
    <s v="UK"/>
    <s v="AH"/>
    <s v="Dead"/>
    <n v="763"/>
    <n v="64"/>
    <n v="48"/>
  </r>
  <r>
    <s v="GBT-EN59625"/>
    <n v="8"/>
    <n v="6"/>
    <n v="1985"/>
    <d v="1913-11-06T00:00:00"/>
    <n v="53.37"/>
    <n v="6.43"/>
    <x v="6"/>
    <n v="17"/>
    <n v="11"/>
    <n v="1985"/>
    <d v="1923-04-08T00:00:00"/>
    <n v="53.38"/>
    <n v="6.4"/>
    <s v="Eire"/>
    <s v="DH"/>
    <s v="Dead"/>
    <n v="162"/>
    <n v="3"/>
    <n v="51"/>
  </r>
  <r>
    <s v="HRZ-A396387"/>
    <n v="23"/>
    <n v="5"/>
    <n v="1985"/>
    <d v="1928-10-05T00:00:00"/>
    <n v="45.13"/>
    <n v="18.02"/>
    <x v="15"/>
    <n v="6"/>
    <n v="7"/>
    <n v="1986"/>
    <d v="1911-12-07T00:00:00"/>
    <n v="45.13"/>
    <n v="18.02"/>
    <s v="Croatia"/>
    <s v="UU"/>
    <s v="Dead"/>
    <n v="409"/>
    <n v="0"/>
    <n v="0"/>
  </r>
  <r>
    <s v="LIK-234001"/>
    <n v="13"/>
    <n v="6"/>
    <n v="1985"/>
    <d v="1918-11-06T00:00:00"/>
    <n v="56.23"/>
    <n v="22.52"/>
    <x v="22"/>
    <n v="16"/>
    <n v="3"/>
    <n v="1986"/>
    <d v="1921-08-07T00:00:00"/>
    <n v="56.53"/>
    <n v="23.7"/>
    <s v="Latvia"/>
    <s v="UU"/>
    <s v="Unknown"/>
    <n v="276"/>
    <n v="81"/>
    <n v="66"/>
  </r>
  <r>
    <s v="LIK-237209"/>
    <n v="25"/>
    <n v="5"/>
    <n v="1985"/>
    <d v="1930-10-06T00:00:00"/>
    <n v="55.33"/>
    <n v="22.3"/>
    <x v="22"/>
    <n v="15"/>
    <n v="6"/>
    <n v="1987"/>
    <d v="1920-11-07T00:00:00"/>
    <n v="55.28"/>
    <n v="22.28"/>
    <s v="Lithuania"/>
    <s v="UU"/>
    <s v="Dead"/>
    <n v="751"/>
    <n v="6"/>
    <n v="191"/>
  </r>
  <r>
    <s v="NLA-3379415"/>
    <n v="17"/>
    <n v="5"/>
    <n v="1985"/>
    <d v="1922-10-06T00:00:00"/>
    <n v="53.05"/>
    <n v="4.7300000000000004"/>
    <x v="16"/>
    <n v="12"/>
    <n v="4"/>
    <n v="1986"/>
    <d v="1917-09-07T00:00:00"/>
    <n v="53.02"/>
    <n v="4.75"/>
    <s v="Netherlands"/>
    <s v="DH"/>
    <s v="Dead"/>
    <n v="330"/>
    <n v="3"/>
    <n v="149"/>
  </r>
  <r>
    <s v="NLA-3379419"/>
    <n v="20"/>
    <n v="5"/>
    <n v="1985"/>
    <d v="1925-10-06T00:00:00"/>
    <n v="53.05"/>
    <n v="4.72"/>
    <x v="16"/>
    <n v="27"/>
    <n v="9"/>
    <n v="1986"/>
    <d v="1933-02-06T00:00:00"/>
    <n v="53.02"/>
    <n v="4.7300000000000004"/>
    <s v="Netherlands"/>
    <s v="UU"/>
    <s v="Dead"/>
    <n v="495"/>
    <n v="4"/>
    <n v="164"/>
  </r>
  <r>
    <s v="NLA-3379420"/>
    <n v="20"/>
    <n v="5"/>
    <n v="1985"/>
    <d v="1925-10-06T00:00:00"/>
    <n v="53.05"/>
    <n v="4.72"/>
    <x v="16"/>
    <n v="15"/>
    <n v="11"/>
    <n v="1988"/>
    <d v="1921-04-10T00:00:00"/>
    <n v="53.07"/>
    <n v="4.75"/>
    <s v="Netherlands"/>
    <s v="DH"/>
    <s v="Dead"/>
    <n v="1275"/>
    <n v="5"/>
    <n v="32"/>
  </r>
  <r>
    <s v="NLA-3401831"/>
    <n v="16"/>
    <n v="6"/>
    <n v="1985"/>
    <d v="1921-11-06T00:00:00"/>
    <n v="53.05"/>
    <n v="4.7300000000000004"/>
    <x v="16"/>
    <n v="10"/>
    <n v="7"/>
    <n v="1985"/>
    <d v="1915-12-06T00:00:00"/>
    <n v="53.05"/>
    <n v="4.72"/>
    <s v="Netherlands"/>
    <s v="PD"/>
    <s v="Dead"/>
    <n v="24"/>
    <n v="2"/>
    <n v="270"/>
  </r>
  <r>
    <s v="NLA-3402955"/>
    <n v="27"/>
    <n v="5"/>
    <n v="1985"/>
    <d v="1932-10-05T00:00:00"/>
    <n v="52.33"/>
    <n v="4.5199999999999996"/>
    <x v="16"/>
    <n v="30"/>
    <n v="5"/>
    <n v="1985"/>
    <d v="1935-10-06T00:00:00"/>
    <n v="52.33"/>
    <n v="4.53"/>
    <s v="Netherlands"/>
    <s v="UU"/>
    <s v="Dead"/>
    <n v="3"/>
    <n v="2"/>
    <n v="181"/>
  </r>
  <r>
    <s v="NLA-3402992"/>
    <n v="15"/>
    <n v="6"/>
    <n v="1985"/>
    <d v="1920-11-05T00:00:00"/>
    <n v="52.35"/>
    <n v="4.53"/>
    <x v="16"/>
    <n v="10"/>
    <n v="7"/>
    <n v="1985"/>
    <d v="1915-12-06T00:00:00"/>
    <n v="52.35"/>
    <n v="4.53"/>
    <s v="Netherlands"/>
    <s v="UU"/>
    <s v="Dead"/>
    <n v="25"/>
    <n v="0"/>
    <n v="0"/>
  </r>
  <r>
    <s v="NLA-3402996"/>
    <n v="15"/>
    <n v="6"/>
    <n v="1985"/>
    <d v="1920-11-05T00:00:00"/>
    <n v="52.33"/>
    <n v="4.5199999999999996"/>
    <x v="16"/>
    <n v="10"/>
    <n v="7"/>
    <n v="1985"/>
    <d v="1915-12-06T00:00:00"/>
    <n v="52.33"/>
    <n v="4.53"/>
    <s v="Netherlands"/>
    <s v="UU"/>
    <s v="Dead"/>
    <n v="25"/>
    <n v="2"/>
    <n v="181"/>
  </r>
  <r>
    <s v="NOS-566459"/>
    <n v="29"/>
    <n v="5"/>
    <n v="1985"/>
    <d v="1934-10-06T00:00:00"/>
    <n v="63"/>
    <n v="8.02"/>
    <x v="7"/>
    <n v="19"/>
    <n v="9"/>
    <n v="1985"/>
    <d v="1925-02-05T00:00:00"/>
    <n v="63.05"/>
    <n v="8.0299999999999994"/>
    <s v="Norway"/>
    <s v="AH"/>
    <s v="Alive"/>
    <n v="113"/>
    <n v="6"/>
    <n v="9"/>
  </r>
  <r>
    <s v="NOS-571031"/>
    <n v="4"/>
    <n v="6"/>
    <n v="1985"/>
    <d v="1909-11-06T00:00:00"/>
    <n v="58.88"/>
    <n v="5.7"/>
    <x v="7"/>
    <n v="14"/>
    <n v="8"/>
    <n v="1985"/>
    <d v="1920-01-06T00:00:00"/>
    <n v="58.47"/>
    <n v="5.92"/>
    <s v="Norway"/>
    <s v="ND"/>
    <s v="Dead"/>
    <n v="71"/>
    <n v="48"/>
    <n v="165"/>
  </r>
  <r>
    <s v="NOS-571032"/>
    <n v="4"/>
    <n v="6"/>
    <n v="1985"/>
    <d v="1909-11-06T00:00:00"/>
    <n v="58.88"/>
    <n v="5.7"/>
    <x v="7"/>
    <n v="15"/>
    <n v="1"/>
    <n v="1986"/>
    <d v="1920-06-08T00:00:00"/>
    <n v="58.57"/>
    <n v="5.72"/>
    <s v="Norway"/>
    <s v="AH"/>
    <s v="Dead"/>
    <n v="225"/>
    <n v="36"/>
    <n v="179"/>
  </r>
  <r>
    <s v="NOS-571040"/>
    <n v="4"/>
    <n v="6"/>
    <n v="1985"/>
    <d v="1909-11-06T00:00:00"/>
    <n v="58.43"/>
    <n v="6.1"/>
    <x v="7"/>
    <n v="4"/>
    <n v="8"/>
    <n v="1985"/>
    <d v="1910-01-06T00:00:00"/>
    <n v="58.43"/>
    <n v="6.1"/>
    <s v="Norway"/>
    <s v="DH"/>
    <s v="Dead"/>
    <n v="61"/>
    <n v="0"/>
    <n v="0"/>
  </r>
  <r>
    <s v="NOS-589787"/>
    <n v="5"/>
    <n v="6"/>
    <n v="1985"/>
    <d v="1910-11-06T00:00:00"/>
    <n v="63.47"/>
    <n v="10.92"/>
    <x v="7"/>
    <n v="15"/>
    <n v="10"/>
    <n v="1992"/>
    <d v="1921-03-14T00:00:00"/>
    <n v="63.47"/>
    <n v="10.92"/>
    <s v="Norway"/>
    <s v="UU"/>
    <s v="Unknown"/>
    <n v="2689"/>
    <n v="0"/>
    <n v="0"/>
  </r>
  <r>
    <s v="NOS-589798"/>
    <n v="5"/>
    <n v="6"/>
    <n v="1985"/>
    <d v="1910-11-06T00:00:00"/>
    <n v="63.47"/>
    <n v="10.92"/>
    <x v="7"/>
    <n v="7"/>
    <n v="10"/>
    <n v="1985"/>
    <d v="1913-03-07T00:00:00"/>
    <n v="63.45"/>
    <n v="10.95"/>
    <s v="Norway"/>
    <s v="UU"/>
    <s v="Dead"/>
    <n v="124"/>
    <n v="3"/>
    <n v="139"/>
  </r>
  <r>
    <s v="SFH-S037851"/>
    <n v="26"/>
    <n v="6"/>
    <n v="1985"/>
    <d v="1931-11-06T00:00:00"/>
    <n v="64.23"/>
    <n v="28.3"/>
    <x v="1"/>
    <n v="15"/>
    <n v="1"/>
    <n v="1986"/>
    <d v="1920-06-08T00:00:00"/>
    <n v="64.23"/>
    <n v="28.3"/>
    <s v="Finland"/>
    <s v="UU"/>
    <s v="Dead"/>
    <n v="203"/>
    <n v="0"/>
    <n v="0"/>
  </r>
  <r>
    <s v="SFH-S066675"/>
    <n v="14"/>
    <n v="6"/>
    <n v="1985"/>
    <d v="1919-11-06T00:00:00"/>
    <n v="62.97"/>
    <n v="28"/>
    <x v="1"/>
    <n v="24"/>
    <n v="3"/>
    <n v="1986"/>
    <d v="1929-08-07T00:00:00"/>
    <n v="62.95"/>
    <n v="27.95"/>
    <s v="Finland"/>
    <s v="DH"/>
    <s v="Dead"/>
    <n v="283"/>
    <n v="4"/>
    <n v="234"/>
  </r>
  <r>
    <s v="SFH-S075714"/>
    <n v="20"/>
    <n v="7"/>
    <n v="1985"/>
    <d v="1925-12-06T00:00:00"/>
    <n v="60.7"/>
    <n v="24.42"/>
    <x v="1"/>
    <n v="6"/>
    <n v="9"/>
    <n v="1986"/>
    <d v="1912-02-07T00:00:00"/>
    <n v="60.72"/>
    <n v="24.45"/>
    <s v="Finland"/>
    <s v="DH"/>
    <s v="Dead"/>
    <n v="413"/>
    <n v="3"/>
    <n v="45"/>
  </r>
  <r>
    <s v="SFH-S081981"/>
    <n v="6"/>
    <n v="6"/>
    <n v="1985"/>
    <d v="1911-11-06T00:00:00"/>
    <n v="60.47"/>
    <n v="25.15"/>
    <x v="1"/>
    <n v="30"/>
    <n v="6"/>
    <n v="1985"/>
    <d v="1935-11-06T00:00:00"/>
    <n v="60.45"/>
    <n v="25.18"/>
    <s v="Finland"/>
    <s v="UU"/>
    <s v="Dead"/>
    <n v="24"/>
    <n v="3"/>
    <n v="136"/>
  </r>
  <r>
    <s v="SFH-S098037"/>
    <n v="6"/>
    <n v="6"/>
    <n v="1985"/>
    <d v="1911-11-06T00:00:00"/>
    <n v="60.83"/>
    <n v="26.72"/>
    <x v="1"/>
    <n v="2"/>
    <n v="8"/>
    <n v="1985"/>
    <d v="1908-01-06T00:00:00"/>
    <n v="60.82"/>
    <n v="26.7"/>
    <s v="Finland"/>
    <s v="DH"/>
    <s v="Dead"/>
    <n v="57"/>
    <n v="3"/>
    <n v="206"/>
  </r>
  <r>
    <s v="SFH-S098038"/>
    <n v="6"/>
    <n v="6"/>
    <n v="1985"/>
    <d v="1911-11-06T00:00:00"/>
    <n v="60.83"/>
    <n v="26.72"/>
    <x v="1"/>
    <n v="2"/>
    <n v="8"/>
    <n v="1985"/>
    <d v="1908-01-06T00:00:00"/>
    <n v="60.82"/>
    <n v="26.7"/>
    <s v="Finland"/>
    <s v="DH"/>
    <s v="Dead"/>
    <n v="57"/>
    <n v="3"/>
    <n v="206"/>
  </r>
  <r>
    <s v="SFH-S098040"/>
    <n v="6"/>
    <n v="6"/>
    <n v="1985"/>
    <d v="1911-11-06T00:00:00"/>
    <n v="60.83"/>
    <n v="26.72"/>
    <x v="1"/>
    <n v="2"/>
    <n v="8"/>
    <n v="1985"/>
    <d v="1908-01-06T00:00:00"/>
    <n v="60.82"/>
    <n v="26.7"/>
    <s v="Finland"/>
    <s v="DH"/>
    <s v="Dead"/>
    <n v="57"/>
    <n v="3"/>
    <n v="206"/>
  </r>
  <r>
    <s v="SFH-S098043"/>
    <n v="6"/>
    <n v="6"/>
    <n v="1985"/>
    <d v="1911-11-06T00:00:00"/>
    <n v="60.83"/>
    <n v="26.72"/>
    <x v="1"/>
    <n v="2"/>
    <n v="8"/>
    <n v="1985"/>
    <d v="1908-01-06T00:00:00"/>
    <n v="60.82"/>
    <n v="26.7"/>
    <s v="Finland"/>
    <s v="DH"/>
    <s v="Dead"/>
    <n v="57"/>
    <n v="3"/>
    <n v="206"/>
  </r>
  <r>
    <s v="SFH-S098164"/>
    <n v="29"/>
    <n v="5"/>
    <n v="1985"/>
    <d v="1934-10-06T00:00:00"/>
    <n v="62.63"/>
    <n v="26.83"/>
    <x v="1"/>
    <n v="18"/>
    <n v="9"/>
    <n v="1985"/>
    <d v="1924-02-06T00:00:00"/>
    <n v="62.62"/>
    <n v="26.78"/>
    <s v="Finland"/>
    <s v="AH"/>
    <s v="Dead"/>
    <n v="112"/>
    <n v="4"/>
    <n v="235"/>
  </r>
  <r>
    <s v="SFH-S098168"/>
    <n v="29"/>
    <n v="5"/>
    <n v="1985"/>
    <d v="1934-10-06T00:00:00"/>
    <n v="62.63"/>
    <n v="26.83"/>
    <x v="1"/>
    <n v="1"/>
    <n v="5"/>
    <n v="1987"/>
    <d v="1906-10-08T00:00:00"/>
    <n v="62.5"/>
    <n v="26.67"/>
    <s v="Finland"/>
    <s v="UU"/>
    <s v="Dead"/>
    <n v="702"/>
    <n v="18"/>
    <n v="210"/>
  </r>
  <r>
    <s v="SFH-S098173"/>
    <n v="29"/>
    <n v="5"/>
    <n v="1985"/>
    <d v="1934-10-06T00:00:00"/>
    <n v="62.62"/>
    <n v="26.9"/>
    <x v="1"/>
    <n v="31"/>
    <n v="8"/>
    <n v="1988"/>
    <d v="1937-01-08T00:00:00"/>
    <n v="62.95"/>
    <n v="27.78"/>
    <s v="Finland"/>
    <s v="DH"/>
    <s v="Dead"/>
    <n v="1190"/>
    <n v="59"/>
    <n v="51"/>
  </r>
  <r>
    <s v="SFH-S098197"/>
    <n v="30"/>
    <n v="5"/>
    <n v="1985"/>
    <d v="1935-10-06T00:00:00"/>
    <n v="62.63"/>
    <n v="27.13"/>
    <x v="1"/>
    <n v="6"/>
    <n v="5"/>
    <n v="1986"/>
    <d v="1911-10-07T00:00:00"/>
    <n v="62.63"/>
    <n v="27.17"/>
    <s v="Finland"/>
    <s v="DH"/>
    <s v="Dead"/>
    <n v="341"/>
    <n v="2"/>
    <n v="91"/>
  </r>
  <r>
    <s v="SFH-S098514"/>
    <n v="1"/>
    <n v="6"/>
    <n v="1985"/>
    <d v="1906-11-06T00:00:00"/>
    <n v="61.02"/>
    <n v="24.53"/>
    <x v="1"/>
    <n v="19"/>
    <n v="1"/>
    <n v="1987"/>
    <d v="1924-06-09T00:00:00"/>
    <n v="61.15"/>
    <n v="23.75"/>
    <s v="Finland"/>
    <s v="DH"/>
    <s v="Dead"/>
    <n v="597"/>
    <n v="45"/>
    <n v="290"/>
  </r>
  <r>
    <s v="SFH-S098520"/>
    <n v="1"/>
    <n v="6"/>
    <n v="1985"/>
    <d v="1906-11-06T00:00:00"/>
    <n v="61.02"/>
    <n v="24.53"/>
    <x v="1"/>
    <n v="7"/>
    <n v="8"/>
    <n v="1989"/>
    <d v="1913-01-09T00:00:00"/>
    <n v="61.85"/>
    <n v="25.18"/>
    <s v="Finland"/>
    <s v="AH"/>
    <s v="Dead"/>
    <n v="1528"/>
    <n v="99"/>
    <n v="21"/>
  </r>
  <r>
    <s v="SFH-S099458"/>
    <n v="4"/>
    <n v="6"/>
    <n v="1985"/>
    <d v="1909-11-06T00:00:00"/>
    <n v="62.8"/>
    <n v="22.88"/>
    <x v="1"/>
    <n v="19"/>
    <n v="5"/>
    <n v="1986"/>
    <d v="1924-10-06T00:00:00"/>
    <n v="62.78"/>
    <n v="22.88"/>
    <s v="Finland"/>
    <s v="HH"/>
    <s v="Dead"/>
    <n v="349"/>
    <n v="2"/>
    <n v="181"/>
  </r>
  <r>
    <s v="SFH-S099459"/>
    <n v="4"/>
    <n v="6"/>
    <n v="1985"/>
    <d v="1909-11-06T00:00:00"/>
    <n v="62.8"/>
    <n v="22.87"/>
    <x v="1"/>
    <n v="26"/>
    <n v="5"/>
    <n v="1987"/>
    <d v="1931-10-08T00:00:00"/>
    <n v="63"/>
    <n v="21.87"/>
    <s v="Finland"/>
    <s v="DH"/>
    <s v="Dead"/>
    <n v="721"/>
    <n v="56"/>
    <n v="294"/>
  </r>
  <r>
    <s v="SFH-S099464"/>
    <n v="4"/>
    <n v="6"/>
    <n v="1985"/>
    <d v="1909-11-06T00:00:00"/>
    <n v="62.77"/>
    <n v="22.85"/>
    <x v="1"/>
    <n v="24"/>
    <n v="6"/>
    <n v="1985"/>
    <d v="1929-11-06T00:00:00"/>
    <n v="62.77"/>
    <n v="22.83"/>
    <s v="Finland"/>
    <s v="ND"/>
    <s v="Dead"/>
    <n v="20"/>
    <n v="1"/>
    <n v="270"/>
  </r>
  <r>
    <s v="SFH-S099468"/>
    <n v="5"/>
    <n v="6"/>
    <n v="1985"/>
    <d v="1910-11-06T00:00:00"/>
    <n v="62.77"/>
    <n v="22.83"/>
    <x v="1"/>
    <n v="14"/>
    <n v="6"/>
    <n v="1990"/>
    <d v="1919-11-11T00:00:00"/>
    <n v="62.77"/>
    <n v="22.83"/>
    <s v="Finland"/>
    <s v="PD"/>
    <s v="Dead"/>
    <n v="1835"/>
    <n v="0"/>
    <n v="0"/>
  </r>
  <r>
    <s v="SFH-S099904"/>
    <n v="3"/>
    <n v="6"/>
    <n v="1985"/>
    <d v="1908-11-05T00:00:00"/>
    <n v="62.57"/>
    <n v="27.13"/>
    <x v="1"/>
    <n v="22"/>
    <n v="8"/>
    <n v="1985"/>
    <d v="1928-01-06T00:00:00"/>
    <n v="62.57"/>
    <n v="27.17"/>
    <s v="Finland"/>
    <s v="RH"/>
    <s v="Alive"/>
    <n v="80"/>
    <n v="2"/>
    <n v="91"/>
  </r>
  <r>
    <s v="SFH-S099912"/>
    <n v="4"/>
    <n v="6"/>
    <n v="1985"/>
    <d v="1909-11-06T00:00:00"/>
    <n v="62.63"/>
    <n v="27.13"/>
    <x v="1"/>
    <n v="9"/>
    <n v="1"/>
    <n v="1987"/>
    <d v="1914-06-10T00:00:00"/>
    <n v="62.62"/>
    <n v="27.12"/>
    <s v="Finland"/>
    <s v="UU"/>
    <s v="Dead"/>
    <n v="584"/>
    <n v="3"/>
    <n v="205"/>
  </r>
  <r>
    <s v="SFH-S099959"/>
    <n v="9"/>
    <n v="6"/>
    <n v="1985"/>
    <d v="1914-11-06T00:00:00"/>
    <n v="62.63"/>
    <n v="27.12"/>
    <x v="1"/>
    <n v="27"/>
    <n v="6"/>
    <n v="1985"/>
    <d v="1932-11-05T00:00:00"/>
    <n v="62.63"/>
    <n v="27.12"/>
    <s v="Finland"/>
    <s v="UU"/>
    <s v="Dead"/>
    <n v="18"/>
    <n v="0"/>
    <n v="0"/>
  </r>
  <r>
    <s v="SFH-S099964"/>
    <n v="9"/>
    <n v="6"/>
    <n v="1985"/>
    <d v="1914-11-06T00:00:00"/>
    <n v="62.62"/>
    <n v="27.12"/>
    <x v="1"/>
    <n v="20"/>
    <n v="10"/>
    <n v="1986"/>
    <d v="1926-03-09T00:00:00"/>
    <n v="62.62"/>
    <n v="27.12"/>
    <s v="Finland"/>
    <s v="UU"/>
    <s v="Dead"/>
    <n v="498"/>
    <n v="0"/>
    <n v="0"/>
  </r>
  <r>
    <s v="SFH-S099974"/>
    <n v="9"/>
    <n v="6"/>
    <n v="1985"/>
    <d v="1914-11-06T00:00:00"/>
    <n v="62.6"/>
    <n v="27.15"/>
    <x v="1"/>
    <n v="1"/>
    <n v="5"/>
    <n v="1988"/>
    <d v="1906-10-09T00:00:00"/>
    <n v="62.58"/>
    <n v="27.05"/>
    <s v="Finland"/>
    <s v="DH"/>
    <s v="Dead"/>
    <n v="1057"/>
    <n v="6"/>
    <n v="251"/>
  </r>
  <r>
    <s v="SFH-S101005"/>
    <n v="1"/>
    <n v="6"/>
    <n v="1985"/>
    <d v="1906-11-06T00:00:00"/>
    <n v="64.28"/>
    <n v="27.65"/>
    <x v="1"/>
    <n v="5"/>
    <n v="8"/>
    <n v="1986"/>
    <d v="1911-01-07T00:00:00"/>
    <n v="64.150000000000006"/>
    <n v="26.98"/>
    <s v="Finland"/>
    <s v="DH"/>
    <s v="Dead"/>
    <n v="430"/>
    <n v="36"/>
    <n v="246"/>
  </r>
  <r>
    <s v="SFH-S102152"/>
    <n v="14"/>
    <n v="6"/>
    <n v="1985"/>
    <d v="1919-11-06T00:00:00"/>
    <n v="61.63"/>
    <n v="23.22"/>
    <x v="1"/>
    <n v="22"/>
    <n v="6"/>
    <n v="1990"/>
    <d v="1927-11-11T00:00:00"/>
    <n v="61.62"/>
    <n v="23.17"/>
    <s v="Finland"/>
    <s v="AH"/>
    <s v="Alive"/>
    <n v="1834"/>
    <n v="4"/>
    <n v="235"/>
  </r>
  <r>
    <s v="SFH-ST060256"/>
    <n v="11"/>
    <n v="6"/>
    <n v="1985"/>
    <d v="1916-11-05T00:00:00"/>
    <n v="62.53"/>
    <n v="27.17"/>
    <x v="1"/>
    <n v="30"/>
    <n v="6"/>
    <n v="1985"/>
    <d v="1935-11-06T00:00:00"/>
    <n v="62.53"/>
    <n v="27.12"/>
    <s v="Finland"/>
    <s v="DH"/>
    <s v="Dead"/>
    <n v="19"/>
    <n v="3"/>
    <n v="270"/>
  </r>
  <r>
    <s v="SFH-ST060258"/>
    <n v="11"/>
    <n v="6"/>
    <n v="1985"/>
    <d v="1916-11-05T00:00:00"/>
    <n v="62.53"/>
    <n v="27.17"/>
    <x v="1"/>
    <n v="30"/>
    <n v="6"/>
    <n v="1985"/>
    <d v="1935-11-06T00:00:00"/>
    <n v="62.53"/>
    <n v="27.12"/>
    <s v="Finland"/>
    <s v="DH"/>
    <s v="Dead"/>
    <n v="19"/>
    <n v="3"/>
    <n v="270"/>
  </r>
  <r>
    <s v="SFH-ST060259"/>
    <n v="11"/>
    <n v="6"/>
    <n v="1985"/>
    <d v="1916-11-05T00:00:00"/>
    <n v="62.53"/>
    <n v="27.17"/>
    <x v="1"/>
    <n v="30"/>
    <n v="6"/>
    <n v="1985"/>
    <d v="1935-11-06T00:00:00"/>
    <n v="62.53"/>
    <n v="27.12"/>
    <s v="Finland"/>
    <s v="DH"/>
    <s v="Dead"/>
    <n v="19"/>
    <n v="3"/>
    <n v="270"/>
  </r>
  <r>
    <s v="SVS-6045373"/>
    <n v="3"/>
    <n v="6"/>
    <n v="1985"/>
    <d v="1908-11-05T00:00:00"/>
    <n v="57.67"/>
    <n v="12.02"/>
    <x v="9"/>
    <n v="15"/>
    <n v="11"/>
    <n v="1985"/>
    <d v="1921-04-07T00:00:00"/>
    <n v="57.65"/>
    <n v="11.97"/>
    <s v="Sweden"/>
    <s v="DH"/>
    <s v="Dead"/>
    <n v="165"/>
    <n v="4"/>
    <n v="239"/>
  </r>
  <r>
    <s v="SVS-6102413"/>
    <n v="1"/>
    <n v="6"/>
    <n v="1985"/>
    <d v="1906-11-06T00:00:00"/>
    <n v="56.02"/>
    <n v="14.83"/>
    <x v="9"/>
    <n v="3"/>
    <n v="1"/>
    <n v="1986"/>
    <d v="1908-06-08T00:00:00"/>
    <n v="56.1"/>
    <n v="14.62"/>
    <s v="Sweden"/>
    <s v="DH"/>
    <s v="Dead"/>
    <n v="216"/>
    <n v="17"/>
    <n v="305"/>
  </r>
  <r>
    <s v="SVS-6102415"/>
    <n v="1"/>
    <n v="6"/>
    <n v="1985"/>
    <d v="1906-11-06T00:00:00"/>
    <n v="56.02"/>
    <n v="14.83"/>
    <x v="9"/>
    <n v="17"/>
    <n v="7"/>
    <n v="1985"/>
    <d v="1922-12-06T00:00:00"/>
    <n v="56.02"/>
    <n v="14.83"/>
    <s v="Sweden"/>
    <s v="UU"/>
    <s v="Dead"/>
    <n v="46"/>
    <n v="0"/>
    <n v="0"/>
  </r>
  <r>
    <s v="SVS-6102423"/>
    <n v="1"/>
    <n v="6"/>
    <n v="1985"/>
    <d v="1906-11-06T00:00:00"/>
    <n v="56.02"/>
    <n v="14.83"/>
    <x v="9"/>
    <n v="28"/>
    <n v="3"/>
    <n v="1986"/>
    <d v="1933-08-07T00:00:00"/>
    <n v="56.02"/>
    <n v="14.58"/>
    <s v="Sweden"/>
    <s v="DH"/>
    <s v="Dead"/>
    <n v="300"/>
    <n v="16"/>
    <n v="270"/>
  </r>
  <r>
    <s v="DEH-5100903"/>
    <n v="22"/>
    <n v="5"/>
    <n v="1986"/>
    <d v="1927-10-07T00:00:00"/>
    <n v="54.08"/>
    <n v="12.12"/>
    <x v="5"/>
    <n v="1"/>
    <n v="6"/>
    <n v="1986"/>
    <d v="1906-11-07T00:00:00"/>
    <n v="54.1"/>
    <n v="12.08"/>
    <s v="Germany"/>
    <s v="PD"/>
    <s v="Dead"/>
    <n v="10"/>
    <n v="3"/>
    <n v="311"/>
  </r>
  <r>
    <s v="DEH-5100925"/>
    <n v="23"/>
    <n v="5"/>
    <n v="1986"/>
    <d v="1928-10-06T00:00:00"/>
    <n v="54.08"/>
    <n v="12.12"/>
    <x v="5"/>
    <n v="18"/>
    <n v="3"/>
    <n v="1987"/>
    <d v="1923-08-08T00:00:00"/>
    <n v="54.08"/>
    <n v="12.1"/>
    <s v="Germany"/>
    <s v="UU"/>
    <s v="Dead"/>
    <n v="299"/>
    <n v="2"/>
    <n v="270"/>
  </r>
  <r>
    <s v="DEH-5100927"/>
    <n v="23"/>
    <n v="5"/>
    <n v="1986"/>
    <d v="1928-10-06T00:00:00"/>
    <n v="54.15"/>
    <n v="12.1"/>
    <x v="5"/>
    <n v="30"/>
    <n v="11"/>
    <n v="1988"/>
    <d v="1936-04-10T00:00:00"/>
    <n v="54.12"/>
    <n v="12.08"/>
    <s v="Germany"/>
    <s v="UU"/>
    <s v="Dead"/>
    <n v="922"/>
    <n v="4"/>
    <n v="197"/>
  </r>
  <r>
    <s v="DKC-5015492"/>
    <n v="24"/>
    <n v="6"/>
    <n v="1986"/>
    <d v="1929-11-07T00:00:00"/>
    <n v="56.57"/>
    <n v="9.02"/>
    <x v="3"/>
    <n v="4"/>
    <n v="4"/>
    <n v="1988"/>
    <d v="1909-09-09T00:00:00"/>
    <n v="56.57"/>
    <n v="9.02"/>
    <s v="Denmark"/>
    <s v="DH"/>
    <s v="Dead"/>
    <n v="650"/>
    <n v="0"/>
    <n v="0"/>
  </r>
  <r>
    <s v="DKC-5051519"/>
    <n v="20"/>
    <n v="5"/>
    <n v="1986"/>
    <d v="1925-10-07T00:00:00"/>
    <n v="55.97"/>
    <n v="12.3"/>
    <x v="3"/>
    <n v="1"/>
    <n v="6"/>
    <n v="1986"/>
    <d v="1906-11-07T00:00:00"/>
    <n v="55.97"/>
    <n v="12.3"/>
    <s v="Denmark"/>
    <s v="UU"/>
    <s v="Dead"/>
    <n v="12"/>
    <n v="0"/>
    <n v="0"/>
  </r>
  <r>
    <s v="ESI-F04220"/>
    <n v="12"/>
    <n v="6"/>
    <n v="1986"/>
    <d v="1917-11-07T00:00:00"/>
    <n v="41.5"/>
    <n v="2.3199999999999998"/>
    <x v="20"/>
    <n v="7"/>
    <n v="3"/>
    <n v="1988"/>
    <d v="1912-08-08T00:00:00"/>
    <n v="41.6"/>
    <n v="2.4300000000000002"/>
    <s v="Spain"/>
    <s v="UU"/>
    <s v="Dead"/>
    <n v="634"/>
    <n v="15"/>
    <n v="42"/>
  </r>
  <r>
    <s v="ESI-F47273"/>
    <n v="24"/>
    <n v="5"/>
    <n v="1986"/>
    <d v="1929-10-07T00:00:00"/>
    <n v="39.979999999999997"/>
    <n v="-5.28"/>
    <x v="20"/>
    <n v="3"/>
    <n v="12"/>
    <n v="1986"/>
    <d v="1909-05-08T00:00:00"/>
    <n v="39.92"/>
    <n v="-5.55"/>
    <s v="Spain"/>
    <s v="UU"/>
    <s v="Unknown"/>
    <n v="193"/>
    <n v="24"/>
    <n v="252"/>
  </r>
  <r>
    <s v="ETM-U162659"/>
    <n v="31"/>
    <n v="5"/>
    <n v="1986"/>
    <d v="1936-10-06T00:00:00"/>
    <n v="58.38"/>
    <n v="26.53"/>
    <x v="18"/>
    <n v="25"/>
    <n v="11"/>
    <n v="1989"/>
    <d v="1931-04-12T00:00:00"/>
    <n v="58.67"/>
    <n v="29.97"/>
    <s v="Russia"/>
    <s v="RH"/>
    <s v="Unknown"/>
    <n v="1274"/>
    <n v="201"/>
    <n v="82"/>
  </r>
  <r>
    <s v="ETM-U233119"/>
    <n v="18"/>
    <n v="5"/>
    <n v="1986"/>
    <d v="1923-10-07T00:00:00"/>
    <n v="58.4"/>
    <n v="24.65"/>
    <x v="18"/>
    <n v="1"/>
    <n v="11"/>
    <n v="1988"/>
    <d v="1907-04-11T00:00:00"/>
    <n v="58.4"/>
    <n v="24.63"/>
    <s v="Estonia"/>
    <s v="AH"/>
    <s v="Dead"/>
    <n v="898"/>
    <n v="3"/>
    <n v="333"/>
  </r>
  <r>
    <s v="ETM-U333816"/>
    <n v="19"/>
    <n v="5"/>
    <n v="1986"/>
    <d v="1924-10-06T00:00:00"/>
    <n v="58.2"/>
    <n v="24.47"/>
    <x v="18"/>
    <n v="8"/>
    <n v="2"/>
    <n v="1988"/>
    <d v="1913-07-11T00:00:00"/>
    <n v="58.82"/>
    <n v="26.65"/>
    <s v="Estonia"/>
    <s v="UU"/>
    <s v="Dead"/>
    <n v="630"/>
    <n v="144"/>
    <n v="62"/>
  </r>
  <r>
    <s v="ETM-U435221"/>
    <n v="23"/>
    <n v="5"/>
    <n v="1986"/>
    <d v="1928-10-06T00:00:00"/>
    <n v="58.4"/>
    <n v="24.65"/>
    <x v="18"/>
    <n v="27"/>
    <n v="7"/>
    <n v="1988"/>
    <d v="1932-12-08T00:00:00"/>
    <n v="58.35"/>
    <n v="25.07"/>
    <s v="Estonia"/>
    <s v="AH"/>
    <s v="Dead"/>
    <n v="796"/>
    <n v="25"/>
    <n v="99"/>
  </r>
  <r>
    <s v="ETM-U435226"/>
    <n v="23"/>
    <n v="5"/>
    <n v="1986"/>
    <d v="1928-10-06T00:00:00"/>
    <n v="58.4"/>
    <n v="24.65"/>
    <x v="18"/>
    <n v="17"/>
    <n v="9"/>
    <n v="1986"/>
    <d v="1923-02-07T00:00:00"/>
    <n v="58.38"/>
    <n v="24.57"/>
    <s v="Estonia"/>
    <s v="RH"/>
    <s v="Alive"/>
    <n v="117"/>
    <n v="7"/>
    <n v="253"/>
  </r>
  <r>
    <s v="ETM-U435257"/>
    <n v="25"/>
    <n v="5"/>
    <n v="1986"/>
    <d v="1930-10-07T00:00:00"/>
    <n v="58.53"/>
    <n v="24.82"/>
    <x v="18"/>
    <n v="29"/>
    <n v="9"/>
    <n v="1986"/>
    <d v="1935-02-07T00:00:00"/>
    <n v="58.53"/>
    <n v="24.82"/>
    <s v="Estonia"/>
    <s v="UU"/>
    <s v="Dead"/>
    <n v="127"/>
    <n v="0"/>
    <n v="0"/>
  </r>
  <r>
    <s v="GBT-EB28580"/>
    <n v="20"/>
    <n v="5"/>
    <n v="1986"/>
    <d v="1925-10-07T00:00:00"/>
    <n v="53.92"/>
    <n v="-2.97"/>
    <x v="4"/>
    <n v="20"/>
    <n v="3"/>
    <n v="1987"/>
    <d v="1925-08-08T00:00:00"/>
    <n v="53.92"/>
    <n v="-2.97"/>
    <s v="UK"/>
    <s v="DH"/>
    <s v="Dead"/>
    <n v="304"/>
    <n v="0"/>
    <n v="0"/>
  </r>
  <r>
    <s v="GBT-EB33466"/>
    <n v="8"/>
    <n v="6"/>
    <n v="1986"/>
    <d v="1913-11-07T00:00:00"/>
    <n v="51.38"/>
    <n v="0.72"/>
    <x v="4"/>
    <n v="30"/>
    <n v="7"/>
    <n v="1986"/>
    <d v="1935-12-07T00:00:00"/>
    <n v="51.35"/>
    <n v="0.73"/>
    <s v="UK"/>
    <s v="DH"/>
    <s v="Alive"/>
    <n v="52"/>
    <n v="4"/>
    <n v="163"/>
  </r>
  <r>
    <s v="GBT-ED29791"/>
    <n v="11"/>
    <n v="5"/>
    <n v="1986"/>
    <d v="1916-10-06T00:00:00"/>
    <n v="54.05"/>
    <n v="-4.82"/>
    <x v="4"/>
    <n v="30"/>
    <n v="3"/>
    <n v="1992"/>
    <d v="1935-08-13T00:00:00"/>
    <n v="54.05"/>
    <n v="-4.82"/>
    <s v="UK"/>
    <s v="ND"/>
    <s v="Dead"/>
    <n v="2150"/>
    <n v="0"/>
    <n v="0"/>
  </r>
  <r>
    <s v="GBT-ED29792"/>
    <n v="11"/>
    <n v="5"/>
    <n v="1986"/>
    <d v="1916-10-06T00:00:00"/>
    <n v="54.05"/>
    <n v="-4.82"/>
    <x v="4"/>
    <n v="11"/>
    <n v="6"/>
    <n v="1986"/>
    <d v="1916-11-06T00:00:00"/>
    <n v="54.05"/>
    <n v="-4.82"/>
    <s v="UK"/>
    <s v="UU"/>
    <s v="Dead"/>
    <n v="31"/>
    <n v="0"/>
    <n v="0"/>
  </r>
  <r>
    <s v="GBT-ED29800"/>
    <n v="18"/>
    <n v="5"/>
    <n v="1986"/>
    <d v="1923-10-07T00:00:00"/>
    <n v="54.05"/>
    <n v="-4.82"/>
    <x v="4"/>
    <n v="14"/>
    <n v="6"/>
    <n v="1986"/>
    <d v="1919-11-07T00:00:00"/>
    <n v="54.05"/>
    <n v="-4.82"/>
    <s v="UK"/>
    <s v="UU"/>
    <s v="Dead"/>
    <n v="27"/>
    <n v="0"/>
    <n v="0"/>
  </r>
  <r>
    <s v="GBT-EJ41221"/>
    <n v="2"/>
    <n v="5"/>
    <n v="1986"/>
    <d v="1907-10-07T00:00:00"/>
    <n v="51.77"/>
    <n v="-0.75"/>
    <x v="4"/>
    <n v="10"/>
    <n v="7"/>
    <n v="1987"/>
    <d v="1915-12-08T00:00:00"/>
    <n v="51.77"/>
    <n v="-0.77"/>
    <s v="UK"/>
    <s v="AH"/>
    <s v="Dead"/>
    <n v="434"/>
    <n v="2"/>
    <n v="270"/>
  </r>
  <r>
    <s v="GBT-EJ43710"/>
    <n v="11"/>
    <n v="5"/>
    <n v="1986"/>
    <d v="1916-10-06T00:00:00"/>
    <n v="50.88"/>
    <n v="-1.32"/>
    <x v="4"/>
    <n v="20"/>
    <n v="7"/>
    <n v="1986"/>
    <d v="1925-12-07T00:00:00"/>
    <n v="50.88"/>
    <n v="-1.32"/>
    <s v="UK"/>
    <s v="UU"/>
    <s v="Dead"/>
    <n v="70"/>
    <n v="0"/>
    <n v="0"/>
  </r>
  <r>
    <s v="GBT-EJ68560"/>
    <n v="29"/>
    <n v="5"/>
    <n v="1986"/>
    <d v="1934-10-07T00:00:00"/>
    <n v="51.72"/>
    <n v="-5.32"/>
    <x v="4"/>
    <n v="1"/>
    <n v="6"/>
    <n v="1987"/>
    <d v="1906-11-08T00:00:00"/>
    <n v="51.72"/>
    <n v="-5.32"/>
    <s v="UK"/>
    <s v="UU"/>
    <s v="Dead"/>
    <n v="368"/>
    <n v="0"/>
    <n v="0"/>
  </r>
  <r>
    <s v="GBT-EK20430"/>
    <n v="26"/>
    <n v="5"/>
    <n v="1986"/>
    <d v="1931-10-07T00:00:00"/>
    <n v="54.02"/>
    <n v="-2.78"/>
    <x v="4"/>
    <n v="22"/>
    <n v="7"/>
    <n v="1986"/>
    <d v="1927-12-07T00:00:00"/>
    <n v="54.02"/>
    <n v="-2.78"/>
    <s v="UK"/>
    <s v="AH"/>
    <s v="Dead"/>
    <n v="57"/>
    <n v="0"/>
    <n v="0"/>
  </r>
  <r>
    <s v="GBT-EK58906"/>
    <n v="4"/>
    <n v="6"/>
    <n v="1986"/>
    <d v="1909-11-07T00:00:00"/>
    <n v="52.38"/>
    <n v="-1.53"/>
    <x v="4"/>
    <n v="15"/>
    <n v="7"/>
    <n v="1986"/>
    <d v="1920-12-06T00:00:00"/>
    <n v="52.38"/>
    <n v="-1.53"/>
    <s v="UK"/>
    <s v="UU"/>
    <s v="Dead"/>
    <n v="41"/>
    <n v="0"/>
    <n v="0"/>
  </r>
  <r>
    <s v="GBT-EK86616"/>
    <n v="18"/>
    <n v="5"/>
    <n v="1986"/>
    <d v="1923-10-07T00:00:00"/>
    <n v="51.43"/>
    <n v="-0.5"/>
    <x v="4"/>
    <n v="21"/>
    <n v="1"/>
    <n v="1991"/>
    <d v="1926-06-14T00:00:00"/>
    <n v="51.43"/>
    <n v="-0.5"/>
    <s v="UK"/>
    <s v="RH"/>
    <s v="Dead"/>
    <n v="1709"/>
    <n v="0"/>
    <n v="0"/>
  </r>
  <r>
    <s v="GBT-EN14773"/>
    <n v="14"/>
    <n v="5"/>
    <n v="1986"/>
    <d v="1919-10-07T00:00:00"/>
    <n v="52.52"/>
    <n v="-1.45"/>
    <x v="4"/>
    <n v="4"/>
    <n v="6"/>
    <n v="1989"/>
    <d v="1909-11-10T00:00:00"/>
    <n v="52.52"/>
    <n v="-1.45"/>
    <s v="UK"/>
    <s v="UU"/>
    <s v="Dead"/>
    <n v="1117"/>
    <n v="0"/>
    <n v="0"/>
  </r>
  <r>
    <s v="GBT-EN14786"/>
    <n v="19"/>
    <n v="5"/>
    <n v="1986"/>
    <d v="1924-10-06T00:00:00"/>
    <n v="52.53"/>
    <n v="-1.47"/>
    <x v="4"/>
    <n v="27"/>
    <n v="5"/>
    <n v="1988"/>
    <d v="1932-10-08T00:00:00"/>
    <n v="52.57"/>
    <n v="-1.48"/>
    <s v="UK"/>
    <s v="UU"/>
    <s v="Dead"/>
    <n v="739"/>
    <n v="4"/>
    <n v="344"/>
  </r>
  <r>
    <s v="GBT-EN16504"/>
    <n v="24"/>
    <n v="5"/>
    <n v="1986"/>
    <d v="1929-10-07T00:00:00"/>
    <n v="52.75"/>
    <n v="-4.8"/>
    <x v="4"/>
    <n v="25"/>
    <n v="7"/>
    <n v="1987"/>
    <d v="1930-12-08T00:00:00"/>
    <n v="52.75"/>
    <n v="-4.8"/>
    <s v="UK"/>
    <s v="UU"/>
    <s v="Dead"/>
    <n v="427"/>
    <n v="0"/>
    <n v="0"/>
  </r>
  <r>
    <s v="GBT-EN16509"/>
    <n v="25"/>
    <n v="5"/>
    <n v="1986"/>
    <d v="1930-10-07T00:00:00"/>
    <n v="52.75"/>
    <n v="-4.8"/>
    <x v="4"/>
    <n v="12"/>
    <n v="6"/>
    <n v="1986"/>
    <d v="1917-11-07T00:00:00"/>
    <n v="52.75"/>
    <n v="-4.8"/>
    <s v="UK"/>
    <s v="ND"/>
    <s v="Dead"/>
    <n v="18"/>
    <n v="0"/>
    <n v="0"/>
  </r>
  <r>
    <s v="GBT-EN16518"/>
    <n v="8"/>
    <n v="6"/>
    <n v="1986"/>
    <d v="1913-11-07T00:00:00"/>
    <n v="52.75"/>
    <n v="-4.8"/>
    <x v="4"/>
    <n v="10"/>
    <n v="8"/>
    <n v="1986"/>
    <d v="1916-01-07T00:00:00"/>
    <n v="52.75"/>
    <n v="-4.8"/>
    <s v="UK"/>
    <s v="UU"/>
    <s v="Dead"/>
    <n v="63"/>
    <n v="0"/>
    <n v="0"/>
  </r>
  <r>
    <s v="GBT-EN16520"/>
    <n v="8"/>
    <n v="6"/>
    <n v="1986"/>
    <d v="1913-11-07T00:00:00"/>
    <n v="52.75"/>
    <n v="-4.8"/>
    <x v="4"/>
    <n v="8"/>
    <n v="3"/>
    <n v="2000"/>
    <d v="1913-08-21T00:00:00"/>
    <n v="52.75"/>
    <n v="-4.8"/>
    <s v="UK"/>
    <s v="UU"/>
    <s v="Dead"/>
    <n v="5022"/>
    <n v="0"/>
    <n v="0"/>
  </r>
  <r>
    <s v="GBT-EN16594"/>
    <n v="17"/>
    <n v="5"/>
    <n v="1986"/>
    <d v="1922-10-07T00:00:00"/>
    <n v="52.75"/>
    <n v="-4.8"/>
    <x v="4"/>
    <n v="8"/>
    <n v="7"/>
    <n v="1986"/>
    <d v="1913-12-07T00:00:00"/>
    <n v="52.75"/>
    <n v="-4.8"/>
    <s v="UK"/>
    <s v="UU"/>
    <s v="Dead"/>
    <n v="52"/>
    <n v="0"/>
    <n v="0"/>
  </r>
  <r>
    <s v="GBT-EN59958"/>
    <n v="21"/>
    <n v="5"/>
    <n v="1986"/>
    <d v="1926-10-07T00:00:00"/>
    <n v="51.77"/>
    <n v="-0.75"/>
    <x v="4"/>
    <n v="6"/>
    <n v="5"/>
    <n v="1988"/>
    <d v="1911-10-09T00:00:00"/>
    <n v="51.78"/>
    <n v="-0.73"/>
    <s v="UK"/>
    <s v="RH"/>
    <s v="Dead"/>
    <n v="716"/>
    <n v="3"/>
    <n v="32"/>
  </r>
  <r>
    <s v="GBT-EN97305"/>
    <n v="23"/>
    <n v="5"/>
    <n v="1986"/>
    <d v="1928-10-06T00:00:00"/>
    <n v="52.93"/>
    <n v="-1.23"/>
    <x v="4"/>
    <n v="17"/>
    <n v="3"/>
    <n v="1987"/>
    <d v="1922-08-08T00:00:00"/>
    <n v="52.93"/>
    <n v="-1.23"/>
    <s v="UK"/>
    <s v="UU"/>
    <s v="Unknown"/>
    <n v="298"/>
    <n v="0"/>
    <n v="0"/>
  </r>
  <r>
    <s v="LIK-261403"/>
    <n v="1"/>
    <n v="6"/>
    <n v="1986"/>
    <d v="1906-11-07T00:00:00"/>
    <n v="55.23"/>
    <n v="24.67"/>
    <x v="22"/>
    <n v="4"/>
    <n v="7"/>
    <n v="1987"/>
    <d v="1909-12-08T00:00:00"/>
    <n v="55.25"/>
    <n v="24.77"/>
    <s v="Lithuania"/>
    <s v="DH"/>
    <s v="Dead"/>
    <n v="398"/>
    <n v="7"/>
    <n v="74"/>
  </r>
  <r>
    <s v="NLA-3106712"/>
    <n v="7"/>
    <n v="6"/>
    <n v="1986"/>
    <d v="1912-11-06T00:00:00"/>
    <n v="53.05"/>
    <n v="4.72"/>
    <x v="16"/>
    <n v="11"/>
    <n v="7"/>
    <n v="1986"/>
    <d v="1916-12-06T00:00:00"/>
    <n v="53.05"/>
    <n v="4.72"/>
    <s v="Netherlands"/>
    <s v="UU"/>
    <s v="Dead"/>
    <n v="34"/>
    <n v="0"/>
    <n v="0"/>
  </r>
  <r>
    <s v="NLA-3393007"/>
    <n v="8"/>
    <n v="6"/>
    <n v="1986"/>
    <d v="1913-11-07T00:00:00"/>
    <n v="52.33"/>
    <n v="4.53"/>
    <x v="16"/>
    <n v="1"/>
    <n v="7"/>
    <n v="1990"/>
    <d v="1906-12-11T00:00:00"/>
    <n v="52.35"/>
    <n v="4.57"/>
    <s v="Netherlands"/>
    <s v="UU"/>
    <s v="Dead"/>
    <n v="1484"/>
    <n v="2"/>
    <n v="91"/>
  </r>
  <r>
    <s v="NOS-663893"/>
    <n v="1"/>
    <n v="6"/>
    <n v="1986"/>
    <d v="1906-11-07T00:00:00"/>
    <n v="59.32"/>
    <n v="5.37"/>
    <x v="7"/>
    <n v="27"/>
    <n v="7"/>
    <n v="1987"/>
    <d v="1932-12-07T00:00:00"/>
    <n v="59.37"/>
    <n v="5.33"/>
    <s v="Norway"/>
    <s v="UU"/>
    <s v="Dead"/>
    <n v="421"/>
    <n v="6"/>
    <n v="342"/>
  </r>
  <r>
    <s v="PLG-FA60992"/>
    <n v="25"/>
    <n v="6"/>
    <n v="1986"/>
    <d v="1930-11-07T00:00:00"/>
    <n v="49.75"/>
    <n v="21.47"/>
    <x v="11"/>
    <n v="15"/>
    <n v="11"/>
    <n v="1986"/>
    <d v="1921-04-08T00:00:00"/>
    <n v="49.75"/>
    <n v="21.47"/>
    <s v="Poland"/>
    <s v="UU"/>
    <s v="Dead"/>
    <n v="143"/>
    <n v="0"/>
    <n v="0"/>
  </r>
  <r>
    <s v="SFH-S026061"/>
    <n v="12"/>
    <n v="6"/>
    <n v="1986"/>
    <d v="1917-11-07T00:00:00"/>
    <n v="61.05"/>
    <n v="24.35"/>
    <x v="1"/>
    <n v="1"/>
    <n v="1"/>
    <n v="1987"/>
    <d v="1906-06-10T00:00:00"/>
    <n v="61"/>
    <n v="24.33"/>
    <s v="Finland"/>
    <s v="UU"/>
    <s v="Unknown"/>
    <n v="203"/>
    <n v="6"/>
    <n v="190"/>
  </r>
  <r>
    <s v="SFH-S096178"/>
    <n v="6"/>
    <n v="6"/>
    <n v="1986"/>
    <d v="1911-11-07T00:00:00"/>
    <n v="60.15"/>
    <n v="23.77"/>
    <x v="1"/>
    <n v="5"/>
    <n v="7"/>
    <n v="1986"/>
    <d v="1910-12-07T00:00:00"/>
    <n v="60.15"/>
    <n v="23.77"/>
    <s v="Finland"/>
    <s v="AH"/>
    <s v="Dead"/>
    <n v="29"/>
    <n v="0"/>
    <n v="0"/>
  </r>
  <r>
    <s v="SFH-S096184"/>
    <n v="6"/>
    <n v="6"/>
    <n v="1986"/>
    <d v="1911-11-07T00:00:00"/>
    <n v="60.15"/>
    <n v="23.78"/>
    <x v="1"/>
    <n v="23"/>
    <n v="7"/>
    <n v="1986"/>
    <d v="1928-12-06T00:00:00"/>
    <n v="60.15"/>
    <n v="23.77"/>
    <s v="Finland"/>
    <s v="ND"/>
    <s v="Dead"/>
    <n v="47"/>
    <n v="1"/>
    <n v="270"/>
  </r>
  <r>
    <s v="SFH-S096187"/>
    <n v="6"/>
    <n v="6"/>
    <n v="1986"/>
    <d v="1911-11-07T00:00:00"/>
    <n v="60.15"/>
    <n v="23.78"/>
    <x v="1"/>
    <n v="23"/>
    <n v="7"/>
    <n v="1986"/>
    <d v="1928-12-06T00:00:00"/>
    <n v="60.15"/>
    <n v="23.77"/>
    <s v="Finland"/>
    <s v="AH"/>
    <s v="Dead"/>
    <n v="47"/>
    <n v="1"/>
    <n v="270"/>
  </r>
  <r>
    <s v="SFH-S096267"/>
    <n v="8"/>
    <n v="6"/>
    <n v="1986"/>
    <d v="1913-11-07T00:00:00"/>
    <n v="60.15"/>
    <n v="24.72"/>
    <x v="1"/>
    <n v="1"/>
    <n v="7"/>
    <n v="1986"/>
    <d v="1906-12-07T00:00:00"/>
    <n v="60.15"/>
    <n v="24.72"/>
    <s v="Finland"/>
    <s v="UU"/>
    <s v="Dead"/>
    <n v="23"/>
    <n v="0"/>
    <n v="0"/>
  </r>
  <r>
    <s v="SFH-S098580"/>
    <n v="1"/>
    <n v="6"/>
    <n v="1986"/>
    <d v="1906-11-07T00:00:00"/>
    <n v="61.15"/>
    <n v="24.8"/>
    <x v="1"/>
    <n v="28"/>
    <n v="7"/>
    <n v="1991"/>
    <d v="1933-12-12T00:00:00"/>
    <n v="61.15"/>
    <n v="24.77"/>
    <s v="Finland"/>
    <s v="DH"/>
    <s v="Dead"/>
    <n v="1883"/>
    <n v="2"/>
    <n v="270"/>
  </r>
  <r>
    <s v="SFH-S099491"/>
    <n v="25"/>
    <n v="5"/>
    <n v="1986"/>
    <d v="1930-10-07T00:00:00"/>
    <n v="62.85"/>
    <n v="22.83"/>
    <x v="1"/>
    <n v="17"/>
    <n v="9"/>
    <n v="1986"/>
    <d v="1923-02-07T00:00:00"/>
    <n v="62.85"/>
    <n v="22.83"/>
    <s v="Finland"/>
    <s v="UU"/>
    <s v="Dead"/>
    <n v="115"/>
    <n v="0"/>
    <n v="0"/>
  </r>
  <r>
    <s v="SFH-S099497"/>
    <n v="25"/>
    <n v="5"/>
    <n v="1986"/>
    <d v="1930-10-07T00:00:00"/>
    <n v="62.85"/>
    <n v="22.83"/>
    <x v="1"/>
    <n v="9"/>
    <n v="6"/>
    <n v="1986"/>
    <d v="1914-11-07T00:00:00"/>
    <n v="62.85"/>
    <n v="22.83"/>
    <s v="Finland"/>
    <s v="RH"/>
    <s v="Dead"/>
    <n v="15"/>
    <n v="0"/>
    <n v="0"/>
  </r>
  <r>
    <s v="SFH-S100154"/>
    <n v="13"/>
    <n v="6"/>
    <n v="1986"/>
    <d v="1918-11-07T00:00:00"/>
    <n v="62.62"/>
    <n v="29.68"/>
    <x v="1"/>
    <n v="1"/>
    <n v="6"/>
    <n v="1987"/>
    <d v="1906-11-08T00:00:00"/>
    <n v="62.62"/>
    <n v="29.7"/>
    <s v="Finland"/>
    <s v="AH"/>
    <s v="Dead"/>
    <n v="353"/>
    <n v="1"/>
    <n v="91"/>
  </r>
  <r>
    <s v="SFH-S100918"/>
    <n v="2"/>
    <n v="6"/>
    <n v="1986"/>
    <d v="1907-11-07T00:00:00"/>
    <n v="63.08"/>
    <n v="27.2"/>
    <x v="1"/>
    <n v="20"/>
    <n v="11"/>
    <n v="1989"/>
    <d v="1926-04-12T00:00:00"/>
    <n v="61.62"/>
    <n v="29.6"/>
    <s v="Finland"/>
    <s v="DH"/>
    <s v="Dead"/>
    <n v="1267"/>
    <n v="205"/>
    <n v="143"/>
  </r>
  <r>
    <s v="SFH-S100924"/>
    <n v="4"/>
    <n v="6"/>
    <n v="1986"/>
    <d v="1909-11-07T00:00:00"/>
    <n v="63.3"/>
    <n v="28.17"/>
    <x v="1"/>
    <n v="12"/>
    <n v="8"/>
    <n v="1992"/>
    <d v="1918-01-13T00:00:00"/>
    <n v="63.28"/>
    <n v="28.2"/>
    <s v="Finland"/>
    <s v="UU"/>
    <s v="Dead"/>
    <n v="2261"/>
    <n v="3"/>
    <n v="139"/>
  </r>
  <r>
    <s v="SFH-S100925"/>
    <n v="4"/>
    <n v="6"/>
    <n v="1986"/>
    <d v="1909-11-07T00:00:00"/>
    <n v="63.3"/>
    <n v="28.17"/>
    <x v="1"/>
    <n v="24"/>
    <n v="7"/>
    <n v="1986"/>
    <d v="1929-12-07T00:00:00"/>
    <n v="63.32"/>
    <n v="28.17"/>
    <s v="Finland"/>
    <s v="DH"/>
    <s v="Dead"/>
    <n v="50"/>
    <n v="2"/>
    <n v="0"/>
  </r>
  <r>
    <s v="SFH-S100926"/>
    <n v="4"/>
    <n v="6"/>
    <n v="1986"/>
    <d v="1909-11-07T00:00:00"/>
    <n v="63.3"/>
    <n v="28.17"/>
    <x v="1"/>
    <n v="24"/>
    <n v="7"/>
    <n v="1986"/>
    <d v="1929-12-07T00:00:00"/>
    <n v="63.32"/>
    <n v="28.17"/>
    <s v="Finland"/>
    <s v="DH"/>
    <s v="Dead"/>
    <n v="50"/>
    <n v="2"/>
    <n v="0"/>
  </r>
  <r>
    <s v="SFH-S100927"/>
    <n v="4"/>
    <n v="6"/>
    <n v="1986"/>
    <d v="1909-11-07T00:00:00"/>
    <n v="63.3"/>
    <n v="28.17"/>
    <x v="1"/>
    <n v="3"/>
    <n v="9"/>
    <n v="1986"/>
    <d v="1909-02-06T00:00:00"/>
    <n v="63.32"/>
    <n v="28.17"/>
    <s v="Finland"/>
    <s v="DH"/>
    <s v="Dead"/>
    <n v="91"/>
    <n v="2"/>
    <n v="0"/>
  </r>
  <r>
    <s v="SFH-S101192"/>
    <n v="7"/>
    <n v="6"/>
    <n v="1986"/>
    <d v="1912-11-06T00:00:00"/>
    <n v="62.72"/>
    <n v="22.53"/>
    <x v="1"/>
    <n v="12"/>
    <n v="11"/>
    <n v="1986"/>
    <d v="1918-04-09T00:00:00"/>
    <n v="62.72"/>
    <n v="22.62"/>
    <s v="Finland"/>
    <s v="UU"/>
    <s v="Dead"/>
    <n v="158"/>
    <n v="5"/>
    <n v="91"/>
  </r>
  <r>
    <s v="SFH-S101198"/>
    <n v="8"/>
    <n v="6"/>
    <n v="1986"/>
    <d v="1913-11-07T00:00:00"/>
    <n v="62.72"/>
    <n v="22.53"/>
    <x v="1"/>
    <n v="8"/>
    <n v="7"/>
    <n v="1986"/>
    <d v="1913-12-07T00:00:00"/>
    <n v="62.72"/>
    <n v="22.55"/>
    <s v="Finland"/>
    <s v="UU"/>
    <s v="Dead"/>
    <n v="30"/>
    <n v="1"/>
    <n v="91"/>
  </r>
  <r>
    <s v="SFH-S101199"/>
    <n v="8"/>
    <n v="6"/>
    <n v="1986"/>
    <d v="1913-11-07T00:00:00"/>
    <n v="62.72"/>
    <n v="22.53"/>
    <x v="1"/>
    <n v="14"/>
    <n v="7"/>
    <n v="1986"/>
    <d v="1919-12-07T00:00:00"/>
    <n v="62.72"/>
    <n v="22.53"/>
    <s v="Finland"/>
    <s v="AH"/>
    <s v="Dead"/>
    <n v="36"/>
    <n v="0"/>
    <n v="0"/>
  </r>
  <r>
    <s v="SFH-S101200"/>
    <n v="8"/>
    <n v="6"/>
    <n v="1986"/>
    <d v="1913-11-07T00:00:00"/>
    <n v="62.72"/>
    <n v="22.53"/>
    <x v="1"/>
    <n v="1"/>
    <n v="7"/>
    <n v="1986"/>
    <d v="1906-12-07T00:00:00"/>
    <n v="62.72"/>
    <n v="22.53"/>
    <s v="Finland"/>
    <s v="ND"/>
    <s v="Dead"/>
    <n v="23"/>
    <n v="0"/>
    <n v="0"/>
  </r>
  <r>
    <s v="SFH-S101409"/>
    <n v="10"/>
    <n v="6"/>
    <n v="1986"/>
    <d v="1915-11-07T00:00:00"/>
    <n v="65.48"/>
    <n v="25.95"/>
    <x v="1"/>
    <n v="21"/>
    <n v="3"/>
    <n v="1987"/>
    <d v="1926-08-08T00:00:00"/>
    <n v="65.62"/>
    <n v="25.98"/>
    <s v="Finland"/>
    <s v="DH"/>
    <s v="Dead"/>
    <n v="284"/>
    <n v="15"/>
    <n v="6"/>
  </r>
  <r>
    <s v="SFH-S104698"/>
    <n v="8"/>
    <n v="6"/>
    <n v="1986"/>
    <d v="1913-11-07T00:00:00"/>
    <n v="62.65"/>
    <n v="26.65"/>
    <x v="1"/>
    <n v="1"/>
    <n v="7"/>
    <n v="1986"/>
    <d v="1906-12-07T00:00:00"/>
    <n v="62.65"/>
    <n v="26.67"/>
    <s v="Finland"/>
    <s v="AH"/>
    <s v="Dead"/>
    <n v="23"/>
    <n v="1"/>
    <n v="91"/>
  </r>
  <r>
    <s v="SFH-S106006"/>
    <n v="31"/>
    <n v="5"/>
    <n v="1986"/>
    <d v="1936-10-06T00:00:00"/>
    <n v="63.13"/>
    <n v="23.08"/>
    <x v="1"/>
    <n v="15"/>
    <n v="7"/>
    <n v="1987"/>
    <d v="1920-12-07T00:00:00"/>
    <n v="63.12"/>
    <n v="23.07"/>
    <s v="Finland"/>
    <s v="AH"/>
    <s v="Dead"/>
    <n v="410"/>
    <n v="3"/>
    <n v="205"/>
  </r>
  <r>
    <s v="SFH-S106011"/>
    <n v="31"/>
    <n v="5"/>
    <n v="1986"/>
    <d v="1936-10-06T00:00:00"/>
    <n v="63.13"/>
    <n v="23.08"/>
    <x v="1"/>
    <n v="13"/>
    <n v="9"/>
    <n v="1986"/>
    <d v="1919-02-07T00:00:00"/>
    <n v="63.13"/>
    <n v="23.08"/>
    <s v="Finland"/>
    <s v="DH"/>
    <s v="Dead"/>
    <n v="105"/>
    <n v="0"/>
    <n v="0"/>
  </r>
  <r>
    <s v="SFH-S106016"/>
    <n v="4"/>
    <n v="6"/>
    <n v="1986"/>
    <d v="1909-11-07T00:00:00"/>
    <n v="63.1"/>
    <n v="22.92"/>
    <x v="1"/>
    <n v="3"/>
    <n v="11"/>
    <n v="1988"/>
    <d v="1909-04-10T00:00:00"/>
    <n v="62.57"/>
    <n v="22.3"/>
    <s v="Finland"/>
    <s v="UU"/>
    <s v="Dead"/>
    <n v="883"/>
    <n v="68"/>
    <n v="208"/>
  </r>
  <r>
    <s v="SVS-6038101"/>
    <n v="3"/>
    <n v="6"/>
    <n v="1986"/>
    <d v="1908-11-06T00:00:00"/>
    <n v="58.72"/>
    <n v="16.93"/>
    <x v="9"/>
    <n v="27"/>
    <n v="8"/>
    <n v="1986"/>
    <d v="1933-01-06T00:00:00"/>
    <n v="58.7"/>
    <n v="16.97"/>
    <s v="Sweden"/>
    <s v="RH"/>
    <s v="Dead"/>
    <n v="85"/>
    <n v="3"/>
    <n v="134"/>
  </r>
  <r>
    <s v="SVS-6038105"/>
    <n v="3"/>
    <n v="6"/>
    <n v="1986"/>
    <d v="1908-11-06T00:00:00"/>
    <n v="58.72"/>
    <n v="16.93"/>
    <x v="9"/>
    <n v="27"/>
    <n v="8"/>
    <n v="1986"/>
    <d v="1933-01-06T00:00:00"/>
    <n v="58.7"/>
    <n v="16.97"/>
    <s v="Sweden"/>
    <s v="RH"/>
    <s v="Dead"/>
    <n v="85"/>
    <n v="3"/>
    <n v="134"/>
  </r>
  <r>
    <s v="SVS-6085792"/>
    <n v="11"/>
    <n v="6"/>
    <n v="1986"/>
    <d v="1916-11-06T00:00:00"/>
    <n v="59.07"/>
    <n v="15.53"/>
    <x v="9"/>
    <n v="18"/>
    <n v="3"/>
    <n v="1987"/>
    <d v="1923-08-08T00:00:00"/>
    <n v="59.05"/>
    <n v="15.57"/>
    <s v="Sweden"/>
    <s v="PD"/>
    <s v="Dead"/>
    <n v="280"/>
    <n v="3"/>
    <n v="135"/>
  </r>
  <r>
    <s v="SVS-6103513"/>
    <n v="26"/>
    <n v="5"/>
    <n v="1986"/>
    <d v="1931-10-07T00:00:00"/>
    <n v="57.7"/>
    <n v="11.93"/>
    <x v="9"/>
    <n v="28"/>
    <n v="8"/>
    <n v="1986"/>
    <d v="1934-01-07T00:00:00"/>
    <n v="57.7"/>
    <n v="11.93"/>
    <s v="Sweden"/>
    <s v="UU"/>
    <s v="Dead"/>
    <n v="94"/>
    <n v="0"/>
    <n v="0"/>
  </r>
  <r>
    <s v="SVS-6103523"/>
    <n v="27"/>
    <n v="5"/>
    <n v="1986"/>
    <d v="1932-10-06T00:00:00"/>
    <n v="57.7"/>
    <n v="11.92"/>
    <x v="9"/>
    <n v="6"/>
    <n v="5"/>
    <n v="1987"/>
    <d v="1911-10-08T00:00:00"/>
    <n v="57.7"/>
    <n v="11.93"/>
    <s v="Sweden"/>
    <s v="UU"/>
    <s v="Dead"/>
    <n v="344"/>
    <n v="1"/>
    <n v="91"/>
  </r>
  <r>
    <s v="SVS-6103535"/>
    <n v="28"/>
    <n v="5"/>
    <n v="1986"/>
    <d v="1933-10-07T00:00:00"/>
    <n v="57.68"/>
    <n v="11.95"/>
    <x v="9"/>
    <n v="18"/>
    <n v="8"/>
    <n v="1986"/>
    <d v="1924-01-07T00:00:00"/>
    <n v="57.7"/>
    <n v="11.95"/>
    <s v="Sweden"/>
    <s v="UU"/>
    <s v="Dead"/>
    <n v="82"/>
    <n v="2"/>
    <n v="0"/>
  </r>
  <r>
    <s v="CZP-E242334"/>
    <n v="26"/>
    <n v="5"/>
    <n v="1987"/>
    <d v="1931-10-08T00:00:00"/>
    <n v="50.1"/>
    <n v="14.28"/>
    <x v="12"/>
    <n v="1"/>
    <n v="4"/>
    <n v="1989"/>
    <d v="1906-09-10T00:00:00"/>
    <n v="50.1"/>
    <n v="14.32"/>
    <s v="Czech Republic"/>
    <s v="HH"/>
    <s v="Dead"/>
    <n v="676"/>
    <n v="3"/>
    <n v="91"/>
  </r>
  <r>
    <s v="ETM-U102986"/>
    <n v="10"/>
    <n v="6"/>
    <n v="1987"/>
    <d v="1915-11-08T00:00:00"/>
    <n v="58.48"/>
    <n v="24.75"/>
    <x v="18"/>
    <n v="24"/>
    <n v="5"/>
    <n v="1988"/>
    <d v="1929-10-09T00:00:00"/>
    <n v="58.52"/>
    <n v="24.82"/>
    <s v="Estonia"/>
    <s v="UU"/>
    <s v="Dead"/>
    <n v="349"/>
    <n v="5"/>
    <n v="39"/>
  </r>
  <r>
    <s v="ETM-U399869"/>
    <n v="27"/>
    <n v="5"/>
    <n v="1987"/>
    <d v="1932-10-07T00:00:00"/>
    <n v="58.37"/>
    <n v="25.58"/>
    <x v="18"/>
    <n v="21"/>
    <n v="8"/>
    <n v="1988"/>
    <d v="1927-01-09T00:00:00"/>
    <n v="58.15"/>
    <n v="25.53"/>
    <s v="Estonia"/>
    <s v="AH"/>
    <s v="Dead"/>
    <n v="452"/>
    <n v="25"/>
    <n v="187"/>
  </r>
  <r>
    <s v="ETM-U452310"/>
    <n v="1"/>
    <n v="6"/>
    <n v="1987"/>
    <d v="1906-11-08T00:00:00"/>
    <n v="58.4"/>
    <n v="24.65"/>
    <x v="18"/>
    <n v="15"/>
    <n v="6"/>
    <n v="1989"/>
    <d v="1920-11-09T00:00:00"/>
    <n v="58.52"/>
    <n v="24.68"/>
    <s v="Estonia"/>
    <s v="DH"/>
    <s v="Dead"/>
    <n v="745"/>
    <n v="15"/>
    <n v="8"/>
  </r>
  <r>
    <s v="ETM-U82889"/>
    <n v="7"/>
    <n v="6"/>
    <n v="1987"/>
    <d v="1912-11-07T00:00:00"/>
    <n v="58.92"/>
    <n v="23.9"/>
    <x v="18"/>
    <n v="19"/>
    <n v="11"/>
    <n v="1990"/>
    <d v="1925-04-12T00:00:00"/>
    <n v="58.75"/>
    <n v="25.37"/>
    <s v="Estonia"/>
    <s v="AH"/>
    <s v="Dead"/>
    <n v="1261"/>
    <n v="86"/>
    <n v="103"/>
  </r>
  <r>
    <s v="GBT-ED29822"/>
    <n v="18"/>
    <n v="5"/>
    <n v="1987"/>
    <d v="1923-10-08T00:00:00"/>
    <n v="54.05"/>
    <n v="-4.82"/>
    <x v="4"/>
    <n v="5"/>
    <n v="5"/>
    <n v="1989"/>
    <d v="1910-10-10T00:00:00"/>
    <n v="54.05"/>
    <n v="-4.82"/>
    <s v="UK"/>
    <s v="UU"/>
    <s v="Dead"/>
    <n v="718"/>
    <n v="0"/>
    <n v="0"/>
  </r>
  <r>
    <s v="GBT-ED29831"/>
    <n v="28"/>
    <n v="5"/>
    <n v="1987"/>
    <d v="1933-10-08T00:00:00"/>
    <n v="54.05"/>
    <n v="-4.82"/>
    <x v="4"/>
    <n v="20"/>
    <n v="4"/>
    <n v="1992"/>
    <d v="1925-09-13T00:00:00"/>
    <n v="54.05"/>
    <n v="-4.82"/>
    <s v="UK"/>
    <s v="DH"/>
    <s v="Dead"/>
    <n v="1789"/>
    <n v="0"/>
    <n v="0"/>
  </r>
  <r>
    <s v="GBT-EH02187"/>
    <n v="19"/>
    <n v="5"/>
    <n v="1987"/>
    <d v="1924-10-07T00:00:00"/>
    <n v="50.92"/>
    <n v="0.98"/>
    <x v="4"/>
    <n v="24"/>
    <n v="9"/>
    <n v="1988"/>
    <d v="1930-02-09T00:00:00"/>
    <n v="50.93"/>
    <n v="0.87"/>
    <s v="UK"/>
    <s v="DH"/>
    <s v="Dead"/>
    <n v="494"/>
    <n v="9"/>
    <n v="283"/>
  </r>
  <r>
    <s v="GBT-EH02236"/>
    <n v="6"/>
    <n v="6"/>
    <n v="1987"/>
    <d v="1911-11-08T00:00:00"/>
    <n v="50.92"/>
    <n v="0.98"/>
    <x v="4"/>
    <n v="2"/>
    <n v="9"/>
    <n v="1987"/>
    <d v="1908-02-08T00:00:00"/>
    <n v="50.92"/>
    <n v="0.98"/>
    <s v="UK"/>
    <s v="UU"/>
    <s v="Dead"/>
    <n v="88"/>
    <n v="0"/>
    <n v="0"/>
  </r>
  <r>
    <s v="GBT-EH93550"/>
    <n v="23"/>
    <n v="5"/>
    <n v="1987"/>
    <d v="1928-10-07T00:00:00"/>
    <n v="53.37"/>
    <n v="-0.8"/>
    <x v="4"/>
    <n v="31"/>
    <n v="7"/>
    <n v="1987"/>
    <d v="1936-12-07T00:00:00"/>
    <n v="53.37"/>
    <n v="-0.8"/>
    <s v="UK"/>
    <s v="AH"/>
    <s v="Dead"/>
    <n v="69"/>
    <n v="0"/>
    <n v="0"/>
  </r>
  <r>
    <s v="GBT-EJ46808"/>
    <n v="24"/>
    <n v="5"/>
    <n v="1987"/>
    <d v="1929-10-08T00:00:00"/>
    <n v="51.42"/>
    <n v="-0.52"/>
    <x v="4"/>
    <n v="21"/>
    <n v="12"/>
    <n v="1989"/>
    <d v="1927-05-12T00:00:00"/>
    <n v="51.42"/>
    <n v="-0.52"/>
    <s v="UK"/>
    <s v="DH"/>
    <s v="Dead"/>
    <n v="942"/>
    <n v="0"/>
    <n v="0"/>
  </r>
  <r>
    <s v="GBT-EJ46809"/>
    <n v="24"/>
    <n v="5"/>
    <n v="1987"/>
    <d v="1929-10-08T00:00:00"/>
    <n v="51.42"/>
    <n v="-0.52"/>
    <x v="4"/>
    <n v="11"/>
    <n v="11"/>
    <n v="1987"/>
    <d v="1917-04-09T00:00:00"/>
    <n v="51.42"/>
    <n v="-0.52"/>
    <s v="UK"/>
    <s v="UU"/>
    <s v="Dead"/>
    <n v="171"/>
    <n v="0"/>
    <n v="0"/>
  </r>
  <r>
    <s v="GBT-EK62360"/>
    <n v="12"/>
    <n v="5"/>
    <n v="1987"/>
    <d v="1917-10-08T00:00:00"/>
    <n v="53.17"/>
    <n v="-4.3499999999999996"/>
    <x v="4"/>
    <n v="11"/>
    <n v="6"/>
    <n v="1989"/>
    <d v="1916-11-09T00:00:00"/>
    <n v="53.13"/>
    <n v="-4.3499999999999996"/>
    <s v="UK"/>
    <s v="UU"/>
    <s v="Dead"/>
    <n v="761"/>
    <n v="4"/>
    <n v="181"/>
  </r>
  <r>
    <s v="GBT-EK62414"/>
    <n v="26"/>
    <n v="5"/>
    <n v="1987"/>
    <d v="1931-10-08T00:00:00"/>
    <n v="53.17"/>
    <n v="-4.3499999999999996"/>
    <x v="4"/>
    <n v="14"/>
    <n v="3"/>
    <n v="1988"/>
    <d v="1919-08-09T00:00:00"/>
    <n v="53.4"/>
    <n v="-4.55"/>
    <s v="UK"/>
    <s v="DH"/>
    <s v="Dead"/>
    <n v="293"/>
    <n v="30"/>
    <n v="333"/>
  </r>
  <r>
    <s v="GBT-EK84643"/>
    <n v="12"/>
    <n v="5"/>
    <n v="1987"/>
    <d v="1917-10-08T00:00:00"/>
    <n v="51.52"/>
    <n v="-0.22"/>
    <x v="4"/>
    <n v="25"/>
    <n v="5"/>
    <n v="1987"/>
    <d v="1930-10-08T00:00:00"/>
    <n v="51.52"/>
    <n v="-0.22"/>
    <s v="UK"/>
    <s v="UU"/>
    <s v="Alive"/>
    <n v="13"/>
    <n v="0"/>
    <n v="0"/>
  </r>
  <r>
    <s v="GBT-EN16604"/>
    <n v="18"/>
    <n v="5"/>
    <n v="1987"/>
    <d v="1923-10-08T00:00:00"/>
    <n v="52.75"/>
    <n v="-4.8"/>
    <x v="4"/>
    <n v="24"/>
    <n v="8"/>
    <n v="1987"/>
    <d v="1930-01-08T00:00:00"/>
    <n v="52.75"/>
    <n v="-4.8"/>
    <s v="UK"/>
    <s v="DH"/>
    <s v="Dead"/>
    <n v="98"/>
    <n v="0"/>
    <n v="0"/>
  </r>
  <r>
    <s v="GBT-EN16608"/>
    <n v="18"/>
    <n v="5"/>
    <n v="1987"/>
    <d v="1923-10-08T00:00:00"/>
    <n v="52.75"/>
    <n v="-4.8"/>
    <x v="4"/>
    <n v="29"/>
    <n v="7"/>
    <n v="1987"/>
    <d v="1934-12-08T00:00:00"/>
    <n v="52.75"/>
    <n v="-4.8"/>
    <s v="UK"/>
    <s v="UU"/>
    <s v="Dead"/>
    <n v="72"/>
    <n v="0"/>
    <n v="0"/>
  </r>
  <r>
    <s v="GBT-EN16609"/>
    <n v="18"/>
    <n v="5"/>
    <n v="1987"/>
    <d v="1923-10-08T00:00:00"/>
    <n v="52.75"/>
    <n v="-4.8"/>
    <x v="4"/>
    <n v="4"/>
    <n v="5"/>
    <n v="2000"/>
    <d v="1909-10-21T00:00:00"/>
    <n v="52.75"/>
    <n v="-4.8"/>
    <s v="UK"/>
    <s v="PD"/>
    <s v="Dead"/>
    <n v="4735"/>
    <n v="0"/>
    <n v="0"/>
  </r>
  <r>
    <s v="GBT-EN16610"/>
    <n v="18"/>
    <n v="5"/>
    <n v="1987"/>
    <d v="1923-10-08T00:00:00"/>
    <n v="52.75"/>
    <n v="-4.8"/>
    <x v="4"/>
    <n v="21"/>
    <n v="2"/>
    <n v="1998"/>
    <d v="1926-07-22T00:00:00"/>
    <n v="52.75"/>
    <n v="-4.8"/>
    <s v="UK"/>
    <s v="AH"/>
    <s v="Dead"/>
    <n v="3932"/>
    <n v="0"/>
    <n v="0"/>
  </r>
  <r>
    <s v="GBT-EN16626"/>
    <n v="28"/>
    <n v="5"/>
    <n v="1987"/>
    <d v="1933-10-08T00:00:00"/>
    <n v="52.75"/>
    <n v="-4.8"/>
    <x v="4"/>
    <n v="1"/>
    <n v="6"/>
    <n v="1989"/>
    <d v="1906-11-10T00:00:00"/>
    <n v="52.75"/>
    <n v="-4.8"/>
    <s v="UK"/>
    <s v="UU"/>
    <s v="Dead"/>
    <n v="735"/>
    <n v="0"/>
    <n v="0"/>
  </r>
  <r>
    <s v="GBT-EP14558"/>
    <n v="9"/>
    <n v="5"/>
    <n v="1987"/>
    <d v="1914-10-08T00:00:00"/>
    <n v="52.53"/>
    <n v="-1.47"/>
    <x v="4"/>
    <n v="29"/>
    <n v="4"/>
    <n v="1992"/>
    <d v="1934-09-13T00:00:00"/>
    <n v="52.53"/>
    <n v="-1.47"/>
    <s v="UK"/>
    <s v="RH"/>
    <s v="Dead"/>
    <n v="1817"/>
    <n v="0"/>
    <n v="0"/>
  </r>
  <r>
    <s v="GBT-EP17198"/>
    <n v="27"/>
    <n v="5"/>
    <n v="1987"/>
    <d v="1932-10-07T00:00:00"/>
    <n v="53.2"/>
    <n v="-1.17"/>
    <x v="4"/>
    <n v="12"/>
    <n v="5"/>
    <n v="1992"/>
    <d v="1917-10-13T00:00:00"/>
    <n v="53.17"/>
    <n v="-1.1000000000000001"/>
    <s v="UK"/>
    <s v="UU"/>
    <s v="Dead"/>
    <n v="1812"/>
    <n v="6"/>
    <n v="130"/>
  </r>
  <r>
    <s v="GBT-EP17395"/>
    <n v="31"/>
    <n v="5"/>
    <n v="1987"/>
    <d v="1936-10-07T00:00:00"/>
    <n v="51.08"/>
    <n v="-0.43"/>
    <x v="4"/>
    <n v="18"/>
    <n v="6"/>
    <n v="1987"/>
    <d v="1923-11-08T00:00:00"/>
    <n v="51.08"/>
    <n v="-0.43"/>
    <s v="UK"/>
    <s v="UU"/>
    <s v="Dead"/>
    <n v="18"/>
    <n v="0"/>
    <n v="0"/>
  </r>
  <r>
    <s v="GBT-EP45901"/>
    <n v="14"/>
    <n v="5"/>
    <n v="1987"/>
    <d v="1919-10-08T00:00:00"/>
    <n v="51.77"/>
    <n v="-0.77"/>
    <x v="4"/>
    <n v="13"/>
    <n v="7"/>
    <n v="1987"/>
    <d v="1918-12-08T00:00:00"/>
    <n v="51.77"/>
    <n v="-0.77"/>
    <s v="UK"/>
    <s v="AH"/>
    <s v="Dead"/>
    <n v="60"/>
    <n v="0"/>
    <n v="0"/>
  </r>
  <r>
    <s v="LIK-288028"/>
    <n v="3"/>
    <n v="6"/>
    <n v="1987"/>
    <d v="1908-11-07T00:00:00"/>
    <n v="55.35"/>
    <n v="21.48"/>
    <x v="22"/>
    <n v="25"/>
    <n v="11"/>
    <n v="1988"/>
    <d v="1931-04-11T00:00:00"/>
    <n v="55.35"/>
    <n v="21.48"/>
    <s v="Lithuania"/>
    <s v="UU"/>
    <s v="Dead"/>
    <n v="541"/>
    <n v="0"/>
    <n v="0"/>
  </r>
  <r>
    <s v="NLA-3106906"/>
    <n v="23"/>
    <n v="5"/>
    <n v="1987"/>
    <d v="1928-10-07T00:00:00"/>
    <n v="53.05"/>
    <n v="4.72"/>
    <x v="16"/>
    <n v="7"/>
    <n v="4"/>
    <n v="1993"/>
    <d v="1912-09-13T00:00:00"/>
    <n v="53.05"/>
    <n v="4.72"/>
    <s v="Netherlands"/>
    <s v="DH"/>
    <s v="Dead"/>
    <n v="2146"/>
    <n v="0"/>
    <n v="0"/>
  </r>
  <r>
    <s v="NLA-3106909"/>
    <n v="23"/>
    <n v="5"/>
    <n v="1987"/>
    <d v="1928-10-07T00:00:00"/>
    <n v="53.05"/>
    <n v="4.72"/>
    <x v="16"/>
    <n v="12"/>
    <n v="2"/>
    <n v="1988"/>
    <d v="1917-07-11T00:00:00"/>
    <n v="53.1"/>
    <n v="4.7699999999999996"/>
    <s v="Netherlands"/>
    <s v="AH"/>
    <s v="Dead"/>
    <n v="265"/>
    <n v="7"/>
    <n v="31"/>
  </r>
  <r>
    <s v="NLA-3106912"/>
    <n v="23"/>
    <n v="5"/>
    <n v="1987"/>
    <d v="1928-10-07T00:00:00"/>
    <n v="53.05"/>
    <n v="4.72"/>
    <x v="16"/>
    <n v="14"/>
    <n v="4"/>
    <n v="1991"/>
    <d v="1919-09-12T00:00:00"/>
    <n v="53.07"/>
    <n v="4.7300000000000004"/>
    <s v="Netherlands"/>
    <s v="UU"/>
    <s v="Dead"/>
    <n v="1422"/>
    <n v="3"/>
    <n v="32"/>
  </r>
  <r>
    <s v="NLA-3106914"/>
    <n v="23"/>
    <n v="5"/>
    <n v="1987"/>
    <d v="1928-10-07T00:00:00"/>
    <n v="53.05"/>
    <n v="4.7300000000000004"/>
    <x v="16"/>
    <n v="16"/>
    <n v="7"/>
    <n v="1987"/>
    <d v="1921-12-08T00:00:00"/>
    <n v="53.05"/>
    <n v="4.7300000000000004"/>
    <s v="Netherlands"/>
    <s v="UU"/>
    <s v="Dead"/>
    <n v="54"/>
    <n v="0"/>
    <n v="0"/>
  </r>
  <r>
    <s v="NLA-3106916"/>
    <n v="23"/>
    <n v="5"/>
    <n v="1987"/>
    <d v="1928-10-07T00:00:00"/>
    <n v="53.05"/>
    <n v="4.7300000000000004"/>
    <x v="16"/>
    <n v="1"/>
    <n v="7"/>
    <n v="1987"/>
    <d v="1906-12-08T00:00:00"/>
    <n v="53.05"/>
    <n v="4.7300000000000004"/>
    <s v="Netherlands"/>
    <s v="UU"/>
    <s v="Dead"/>
    <n v="39"/>
    <n v="0"/>
    <n v="0"/>
  </r>
  <r>
    <s v="NLA-3106917"/>
    <n v="23"/>
    <n v="5"/>
    <n v="1987"/>
    <d v="1928-10-07T00:00:00"/>
    <n v="53.05"/>
    <n v="4.7300000000000004"/>
    <x v="16"/>
    <n v="16"/>
    <n v="6"/>
    <n v="1988"/>
    <d v="1921-11-09T00:00:00"/>
    <n v="53.05"/>
    <n v="4.7300000000000004"/>
    <s v="Netherlands"/>
    <s v="UU"/>
    <s v="Dead"/>
    <n v="390"/>
    <n v="0"/>
    <n v="0"/>
  </r>
  <r>
    <s v="NLA-3106927"/>
    <n v="6"/>
    <n v="6"/>
    <n v="1987"/>
    <d v="1911-11-08T00:00:00"/>
    <n v="53.05"/>
    <n v="4.7300000000000004"/>
    <x v="16"/>
    <n v="29"/>
    <n v="5"/>
    <n v="1989"/>
    <d v="1934-10-10T00:00:00"/>
    <n v="53.03"/>
    <n v="4.7300000000000004"/>
    <s v="Netherlands"/>
    <s v="UU"/>
    <s v="Dead"/>
    <n v="723"/>
    <n v="2"/>
    <n v="181"/>
  </r>
  <r>
    <s v="NLA-3106928"/>
    <n v="6"/>
    <n v="6"/>
    <n v="1987"/>
    <d v="1911-11-08T00:00:00"/>
    <n v="53.05"/>
    <n v="4.7300000000000004"/>
    <x v="16"/>
    <n v="31"/>
    <n v="7"/>
    <n v="1987"/>
    <d v="1936-12-07T00:00:00"/>
    <n v="53.05"/>
    <n v="4.7300000000000004"/>
    <s v="Netherlands"/>
    <s v="UU"/>
    <s v="Dead"/>
    <n v="55"/>
    <n v="0"/>
    <n v="0"/>
  </r>
  <r>
    <s v="NLA-3390262"/>
    <n v="3"/>
    <n v="6"/>
    <n v="1987"/>
    <d v="1908-11-07T00:00:00"/>
    <n v="52.15"/>
    <n v="4.37"/>
    <x v="16"/>
    <n v="2"/>
    <n v="2"/>
    <n v="1988"/>
    <d v="1907-07-12T00:00:00"/>
    <n v="52.2"/>
    <n v="4.37"/>
    <s v="Netherlands"/>
    <s v="UU"/>
    <s v="Dead"/>
    <n v="244"/>
    <n v="4"/>
    <n v="0"/>
  </r>
  <r>
    <s v="NLA-3390263"/>
    <n v="3"/>
    <n v="6"/>
    <n v="1987"/>
    <d v="1908-11-07T00:00:00"/>
    <n v="52.15"/>
    <n v="4.37"/>
    <x v="16"/>
    <n v="26"/>
    <n v="6"/>
    <n v="1988"/>
    <d v="1931-11-09T00:00:00"/>
    <n v="52.2"/>
    <n v="4.38"/>
    <s v="Netherlands"/>
    <s v="AH"/>
    <s v="Dead"/>
    <n v="389"/>
    <n v="4"/>
    <n v="18"/>
  </r>
  <r>
    <s v="NLA-3390265"/>
    <n v="3"/>
    <n v="6"/>
    <n v="1987"/>
    <d v="1908-11-07T00:00:00"/>
    <n v="52.15"/>
    <n v="4.37"/>
    <x v="16"/>
    <n v="13"/>
    <n v="6"/>
    <n v="1987"/>
    <d v="1918-11-08T00:00:00"/>
    <n v="52.2"/>
    <n v="4.37"/>
    <s v="Netherlands"/>
    <s v="UU"/>
    <s v="Dead"/>
    <n v="10"/>
    <n v="4"/>
    <n v="0"/>
  </r>
  <r>
    <s v="NLA-3390268"/>
    <n v="3"/>
    <n v="6"/>
    <n v="1987"/>
    <d v="1908-11-07T00:00:00"/>
    <n v="52.15"/>
    <n v="4.37"/>
    <x v="16"/>
    <n v="1"/>
    <n v="4"/>
    <n v="1990"/>
    <d v="1906-09-11T00:00:00"/>
    <n v="52.2"/>
    <n v="4.43"/>
    <s v="Netherlands"/>
    <s v="AH"/>
    <s v="Dead"/>
    <n v="1033"/>
    <n v="6"/>
    <n v="51"/>
  </r>
  <r>
    <s v="NLA-3391015"/>
    <n v="21"/>
    <n v="5"/>
    <n v="1987"/>
    <d v="1926-10-08T00:00:00"/>
    <n v="53.22"/>
    <n v="5.73"/>
    <x v="16"/>
    <n v="14"/>
    <n v="10"/>
    <n v="1990"/>
    <d v="1920-03-12T00:00:00"/>
    <n v="53.2"/>
    <n v="5.73"/>
    <s v="Netherlands"/>
    <s v="UU"/>
    <s v="Dead"/>
    <n v="1242"/>
    <n v="4"/>
    <n v="181"/>
  </r>
  <r>
    <s v="NLA-3393106"/>
    <n v="30"/>
    <n v="5"/>
    <n v="1987"/>
    <d v="1935-10-08T00:00:00"/>
    <n v="52.33"/>
    <n v="4.53"/>
    <x v="16"/>
    <n v="25"/>
    <n v="3"/>
    <n v="1995"/>
    <d v="1930-08-16T00:00:00"/>
    <n v="52.3"/>
    <n v="4.5"/>
    <s v="Netherlands"/>
    <s v="AH"/>
    <s v="Dead"/>
    <n v="2856"/>
    <n v="7"/>
    <n v="212"/>
  </r>
  <r>
    <s v="NOA-508891"/>
    <n v="6"/>
    <n v="6"/>
    <n v="1987"/>
    <d v="1911-11-08T00:00:00"/>
    <n v="59.75"/>
    <n v="9.85"/>
    <x v="7"/>
    <n v="18"/>
    <n v="7"/>
    <n v="1987"/>
    <d v="1923-12-08T00:00:00"/>
    <n v="59.75"/>
    <n v="9.85"/>
    <s v="Norway"/>
    <s v="PD"/>
    <s v="Dead"/>
    <n v="42"/>
    <n v="0"/>
    <n v="0"/>
  </r>
  <r>
    <s v="NOS-5101302"/>
    <n v="3"/>
    <n v="6"/>
    <n v="1987"/>
    <d v="1908-11-07T00:00:00"/>
    <n v="63.47"/>
    <n v="10.92"/>
    <x v="7"/>
    <n v="19"/>
    <n v="6"/>
    <n v="1987"/>
    <d v="1924-11-07T00:00:00"/>
    <n v="63.45"/>
    <n v="10.95"/>
    <s v="Norway"/>
    <s v="AH"/>
    <s v="Dead"/>
    <n v="16"/>
    <n v="3"/>
    <n v="139"/>
  </r>
  <r>
    <s v="NOS-6100577"/>
    <n v="30"/>
    <n v="5"/>
    <n v="1987"/>
    <d v="1935-10-08T00:00:00"/>
    <n v="63.12"/>
    <n v="7.75"/>
    <x v="7"/>
    <n v="23"/>
    <n v="9"/>
    <n v="1992"/>
    <d v="1929-02-12T00:00:00"/>
    <n v="63.07"/>
    <n v="7.9"/>
    <s v="Norway"/>
    <s v="DH"/>
    <s v="Dead"/>
    <n v="1943"/>
    <n v="10"/>
    <n v="127"/>
  </r>
  <r>
    <s v="NOS-6117232"/>
    <n v="24"/>
    <n v="5"/>
    <n v="1987"/>
    <d v="1929-10-08T00:00:00"/>
    <n v="58.03"/>
    <n v="7.37"/>
    <x v="7"/>
    <n v="13"/>
    <n v="10"/>
    <n v="1987"/>
    <d v="1919-03-10T00:00:00"/>
    <n v="58.02"/>
    <n v="7.42"/>
    <s v="Norway"/>
    <s v="RH"/>
    <s v="Alive"/>
    <n v="142"/>
    <n v="4"/>
    <n v="123"/>
  </r>
  <r>
    <s v="PLG-FA60202"/>
    <n v="17"/>
    <n v="5"/>
    <n v="1987"/>
    <d v="1922-10-08T00:00:00"/>
    <n v="49.75"/>
    <n v="21.47"/>
    <x v="11"/>
    <n v="16"/>
    <n v="4"/>
    <n v="1988"/>
    <d v="1921-09-09T00:00:00"/>
    <n v="49.77"/>
    <n v="21.45"/>
    <s v="Poland"/>
    <s v="DH"/>
    <s v="Dead"/>
    <n v="335"/>
    <n v="3"/>
    <n v="328"/>
  </r>
  <r>
    <s v="SFH-S023471"/>
    <n v="8"/>
    <n v="6"/>
    <n v="1987"/>
    <d v="1913-11-08T00:00:00"/>
    <n v="61.2"/>
    <n v="24.23"/>
    <x v="1"/>
    <n v="1"/>
    <n v="10"/>
    <n v="1987"/>
    <d v="1907-03-10T00:00:00"/>
    <n v="61.2"/>
    <n v="24.22"/>
    <s v="Finland"/>
    <s v="DH"/>
    <s v="Dead"/>
    <n v="115"/>
    <n v="1"/>
    <n v="270"/>
  </r>
  <r>
    <s v="SFH-S069975"/>
    <n v="27"/>
    <n v="5"/>
    <n v="1987"/>
    <d v="1932-10-07T00:00:00"/>
    <n v="62.2"/>
    <n v="29.73"/>
    <x v="1"/>
    <n v="15"/>
    <n v="7"/>
    <n v="1987"/>
    <d v="1920-12-07T00:00:00"/>
    <n v="62.2"/>
    <n v="29.73"/>
    <s v="Finland"/>
    <s v="DH"/>
    <s v="Dead"/>
    <n v="49"/>
    <n v="0"/>
    <n v="0"/>
  </r>
  <r>
    <s v="SFH-S069979"/>
    <n v="27"/>
    <n v="5"/>
    <n v="1987"/>
    <d v="1932-10-07T00:00:00"/>
    <n v="62.2"/>
    <n v="29.73"/>
    <x v="1"/>
    <n v="15"/>
    <n v="7"/>
    <n v="1987"/>
    <d v="1920-12-07T00:00:00"/>
    <n v="62.2"/>
    <n v="29.73"/>
    <s v="Finland"/>
    <s v="DH"/>
    <s v="Dead"/>
    <n v="49"/>
    <n v="0"/>
    <n v="0"/>
  </r>
  <r>
    <s v="SFH-S070094"/>
    <n v="30"/>
    <n v="5"/>
    <n v="1987"/>
    <d v="1935-10-08T00:00:00"/>
    <n v="61.93"/>
    <n v="22.93"/>
    <x v="1"/>
    <n v="15"/>
    <n v="12"/>
    <n v="1987"/>
    <d v="1921-05-09T00:00:00"/>
    <n v="61.87"/>
    <n v="22.98"/>
    <s v="Finland"/>
    <s v="DH"/>
    <s v="Dead"/>
    <n v="199"/>
    <n v="8"/>
    <n v="161"/>
  </r>
  <r>
    <s v="SFH-S086260"/>
    <n v="19"/>
    <n v="6"/>
    <n v="1987"/>
    <d v="1924-11-07T00:00:00"/>
    <n v="61.55"/>
    <n v="21.67"/>
    <x v="1"/>
    <n v="24"/>
    <n v="5"/>
    <n v="1988"/>
    <d v="1929-10-09T00:00:00"/>
    <n v="61.55"/>
    <n v="21.67"/>
    <s v="Finland"/>
    <s v="RH"/>
    <s v="Dead"/>
    <n v="340"/>
    <n v="0"/>
    <n v="0"/>
  </r>
  <r>
    <s v="SFH-S091217"/>
    <n v="6"/>
    <n v="6"/>
    <n v="1987"/>
    <d v="1911-11-08T00:00:00"/>
    <n v="61.05"/>
    <n v="25.05"/>
    <x v="1"/>
    <n v="3"/>
    <n v="7"/>
    <n v="1987"/>
    <d v="1908-12-07T00:00:00"/>
    <n v="61.05"/>
    <n v="25.05"/>
    <s v="Finland"/>
    <s v="AH"/>
    <s v="Dead"/>
    <n v="27"/>
    <n v="0"/>
    <n v="0"/>
  </r>
  <r>
    <s v="SFH-S091219"/>
    <n v="6"/>
    <n v="6"/>
    <n v="1987"/>
    <d v="1911-11-08T00:00:00"/>
    <n v="61.05"/>
    <n v="25.05"/>
    <x v="1"/>
    <n v="1"/>
    <n v="8"/>
    <n v="1987"/>
    <d v="1907-01-08T00:00:00"/>
    <n v="61.05"/>
    <n v="25.03"/>
    <s v="Finland"/>
    <s v="AH"/>
    <s v="Dead"/>
    <n v="56"/>
    <n v="1"/>
    <n v="270"/>
  </r>
  <r>
    <s v="SFH-S093851"/>
    <n v="23"/>
    <n v="5"/>
    <n v="1987"/>
    <d v="1928-10-07T00:00:00"/>
    <n v="63.12"/>
    <n v="27.38"/>
    <x v="1"/>
    <n v="1"/>
    <n v="7"/>
    <n v="1987"/>
    <d v="1906-12-08T00:00:00"/>
    <n v="63.12"/>
    <n v="27.38"/>
    <s v="Finland"/>
    <s v="UU"/>
    <s v="Dead"/>
    <n v="39"/>
    <n v="0"/>
    <n v="0"/>
  </r>
  <r>
    <s v="SFH-S093852"/>
    <n v="23"/>
    <n v="5"/>
    <n v="1987"/>
    <d v="1928-10-07T00:00:00"/>
    <n v="63.12"/>
    <n v="27.38"/>
    <x v="1"/>
    <n v="2"/>
    <n v="7"/>
    <n v="1995"/>
    <d v="1907-12-16T00:00:00"/>
    <n v="63.12"/>
    <n v="27.3"/>
    <s v="Finland"/>
    <s v="DH"/>
    <s v="Dead"/>
    <n v="2962"/>
    <n v="5"/>
    <n v="270"/>
  </r>
  <r>
    <s v="SFH-S093865"/>
    <n v="30"/>
    <n v="5"/>
    <n v="1987"/>
    <d v="1935-10-08T00:00:00"/>
    <n v="63.15"/>
    <n v="27.08"/>
    <x v="1"/>
    <n v="1"/>
    <n v="5"/>
    <n v="1988"/>
    <d v="1906-10-09T00:00:00"/>
    <n v="63.13"/>
    <n v="27.17"/>
    <s v="Finland"/>
    <s v="UU"/>
    <s v="Dead"/>
    <n v="337"/>
    <n v="5"/>
    <n v="114"/>
  </r>
  <r>
    <s v="SFH-S099857"/>
    <n v="31"/>
    <n v="5"/>
    <n v="1987"/>
    <d v="1936-10-07T00:00:00"/>
    <n v="62.68"/>
    <n v="21.18"/>
    <x v="1"/>
    <n v="30"/>
    <n v="12"/>
    <n v="1992"/>
    <d v="1936-05-14T00:00:00"/>
    <n v="62.67"/>
    <n v="21.17"/>
    <s v="Finland"/>
    <s v="DH"/>
    <s v="Dead"/>
    <n v="2040"/>
    <n v="3"/>
    <n v="205"/>
  </r>
  <r>
    <s v="SFH-S104713"/>
    <n v="29"/>
    <n v="5"/>
    <n v="1987"/>
    <d v="1934-10-08T00:00:00"/>
    <n v="62.62"/>
    <n v="26.88"/>
    <x v="1"/>
    <n v="13"/>
    <n v="1"/>
    <n v="1993"/>
    <d v="1918-06-16T00:00:00"/>
    <n v="62.5"/>
    <n v="29.45"/>
    <s v="Finland"/>
    <s v="RH"/>
    <s v="Alive"/>
    <n v="2056"/>
    <n v="133"/>
    <n v="96"/>
  </r>
  <r>
    <s v="SFH-S104723"/>
    <n v="29"/>
    <n v="5"/>
    <n v="1987"/>
    <d v="1934-10-08T00:00:00"/>
    <n v="62.63"/>
    <n v="26.83"/>
    <x v="1"/>
    <n v="13"/>
    <n v="4"/>
    <n v="1993"/>
    <d v="1918-09-14T00:00:00"/>
    <n v="62.8"/>
    <n v="26.5"/>
    <s v="Finland"/>
    <s v="DH"/>
    <s v="Dead"/>
    <n v="2146"/>
    <n v="26"/>
    <n v="318"/>
  </r>
  <r>
    <s v="SFH-S106039"/>
    <n v="6"/>
    <n v="6"/>
    <n v="1987"/>
    <d v="1911-11-08T00:00:00"/>
    <n v="63.1"/>
    <n v="22.92"/>
    <x v="1"/>
    <n v="1"/>
    <n v="5"/>
    <n v="1992"/>
    <d v="1906-10-13T00:00:00"/>
    <n v="63.05"/>
    <n v="22.88"/>
    <s v="Finland"/>
    <s v="UU"/>
    <s v="Dead"/>
    <n v="1791"/>
    <n v="6"/>
    <n v="197"/>
  </r>
  <r>
    <s v="SFH-S106051"/>
    <n v="9"/>
    <n v="6"/>
    <n v="1987"/>
    <d v="1914-11-08T00:00:00"/>
    <n v="63.1"/>
    <n v="23.1"/>
    <x v="1"/>
    <n v="14"/>
    <n v="7"/>
    <n v="1987"/>
    <d v="1919-12-08T00:00:00"/>
    <n v="63.12"/>
    <n v="23.08"/>
    <s v="Finland"/>
    <s v="UU"/>
    <s v="Dead"/>
    <n v="35"/>
    <n v="3"/>
    <n v="336"/>
  </r>
  <r>
    <s v="SFH-S107506"/>
    <n v="24"/>
    <n v="5"/>
    <n v="1987"/>
    <d v="1929-10-08T00:00:00"/>
    <n v="62.8"/>
    <n v="22.87"/>
    <x v="1"/>
    <n v="22"/>
    <n v="10"/>
    <n v="1998"/>
    <d v="1928-03-20T00:00:00"/>
    <n v="60.35"/>
    <n v="22.67"/>
    <s v="Finland"/>
    <s v="AH"/>
    <s v="Alive"/>
    <n v="4169"/>
    <n v="273"/>
    <n v="183"/>
  </r>
  <r>
    <s v="SFH-S107517"/>
    <n v="31"/>
    <n v="5"/>
    <n v="1987"/>
    <d v="1936-10-07T00:00:00"/>
    <n v="62.8"/>
    <n v="22.85"/>
    <x v="1"/>
    <n v="5"/>
    <n v="2"/>
    <n v="1993"/>
    <d v="1910-07-17T00:00:00"/>
    <n v="62.78"/>
    <n v="22.77"/>
    <s v="Finland"/>
    <s v="DH"/>
    <s v="Dead"/>
    <n v="2077"/>
    <n v="5"/>
    <n v="247"/>
  </r>
  <r>
    <s v="SFH-S107546"/>
    <n v="1"/>
    <n v="6"/>
    <n v="1987"/>
    <d v="1906-11-08T00:00:00"/>
    <n v="62.8"/>
    <n v="22.75"/>
    <x v="1"/>
    <n v="1"/>
    <n v="7"/>
    <n v="1988"/>
    <d v="1906-12-09T00:00:00"/>
    <n v="62"/>
    <n v="22"/>
    <s v="Finland"/>
    <s v="HH"/>
    <s v="Dead"/>
    <n v="396"/>
    <n v="97"/>
    <n v="204"/>
  </r>
  <r>
    <s v="SFH-S107550"/>
    <n v="7"/>
    <n v="6"/>
    <n v="1987"/>
    <d v="1912-11-07T00:00:00"/>
    <n v="62.8"/>
    <n v="22.83"/>
    <x v="1"/>
    <n v="1"/>
    <n v="1"/>
    <n v="1988"/>
    <d v="1906-06-11T00:00:00"/>
    <n v="62"/>
    <n v="22"/>
    <s v="Finland"/>
    <s v="DH"/>
    <s v="Dead"/>
    <n v="208"/>
    <n v="99"/>
    <n v="206"/>
  </r>
  <r>
    <s v="SFH-S107551"/>
    <n v="7"/>
    <n v="6"/>
    <n v="1987"/>
    <d v="1912-11-07T00:00:00"/>
    <n v="62.8"/>
    <n v="22.83"/>
    <x v="1"/>
    <n v="18"/>
    <n v="7"/>
    <n v="1987"/>
    <d v="1923-12-08T00:00:00"/>
    <n v="62.8"/>
    <n v="22.83"/>
    <s v="Finland"/>
    <s v="UU"/>
    <s v="Dead"/>
    <n v="41"/>
    <n v="0"/>
    <n v="0"/>
  </r>
  <r>
    <s v="SFH-S107558"/>
    <n v="14"/>
    <n v="6"/>
    <n v="1987"/>
    <d v="1919-11-08T00:00:00"/>
    <n v="62.92"/>
    <n v="23.08"/>
    <x v="1"/>
    <n v="9"/>
    <n v="11"/>
    <n v="1987"/>
    <d v="1915-04-10T00:00:00"/>
    <n v="62.93"/>
    <n v="23.08"/>
    <s v="Finland"/>
    <s v="DH"/>
    <s v="Dead"/>
    <n v="148"/>
    <n v="2"/>
    <n v="0"/>
  </r>
  <r>
    <s v="SFH-S107839"/>
    <n v="27"/>
    <n v="5"/>
    <n v="1987"/>
    <d v="1932-10-07T00:00:00"/>
    <n v="62.25"/>
    <n v="29.62"/>
    <x v="1"/>
    <n v="15"/>
    <n v="7"/>
    <n v="1992"/>
    <d v="1920-12-12T00:00:00"/>
    <n v="62.87"/>
    <n v="29.4"/>
    <s v="Finland"/>
    <s v="DH"/>
    <s v="Dead"/>
    <n v="1876"/>
    <n v="70"/>
    <n v="351"/>
  </r>
  <r>
    <s v="SFH-S108562"/>
    <n v="31"/>
    <n v="5"/>
    <n v="1987"/>
    <d v="1936-10-07T00:00:00"/>
    <n v="62.85"/>
    <n v="22.8"/>
    <x v="1"/>
    <n v="4"/>
    <n v="11"/>
    <n v="1989"/>
    <d v="1910-04-12T00:00:00"/>
    <n v="62.83"/>
    <n v="22.8"/>
    <s v="Finland"/>
    <s v="DH"/>
    <s v="Dead"/>
    <n v="888"/>
    <n v="2"/>
    <n v="181"/>
  </r>
  <r>
    <s v="SFH-S108579"/>
    <n v="8"/>
    <n v="6"/>
    <n v="1987"/>
    <d v="1913-11-08T00:00:00"/>
    <n v="62.73"/>
    <n v="22.28"/>
    <x v="1"/>
    <n v="20"/>
    <n v="7"/>
    <n v="1987"/>
    <d v="1925-12-08T00:00:00"/>
    <n v="62.73"/>
    <n v="22.28"/>
    <s v="Finland"/>
    <s v="DH"/>
    <s v="Dead"/>
    <n v="42"/>
    <n v="0"/>
    <n v="0"/>
  </r>
  <r>
    <s v="SFH-S110860"/>
    <n v="6"/>
    <n v="6"/>
    <n v="1987"/>
    <d v="1911-11-08T00:00:00"/>
    <n v="62.77"/>
    <n v="26.7"/>
    <x v="1"/>
    <n v="15"/>
    <n v="7"/>
    <n v="1987"/>
    <d v="1920-12-07T00:00:00"/>
    <n v="62.77"/>
    <n v="26.7"/>
    <s v="Finland"/>
    <s v="PD"/>
    <s v="Dead"/>
    <n v="39"/>
    <n v="0"/>
    <n v="0"/>
  </r>
  <r>
    <s v="SFH-S110874"/>
    <n v="7"/>
    <n v="6"/>
    <n v="1987"/>
    <d v="1912-11-07T00:00:00"/>
    <n v="62.65"/>
    <n v="26.67"/>
    <x v="1"/>
    <n v="15"/>
    <n v="12"/>
    <n v="1987"/>
    <d v="1921-05-09T00:00:00"/>
    <n v="62.65"/>
    <n v="26.67"/>
    <s v="Finland"/>
    <s v="DH"/>
    <s v="Dead"/>
    <n v="191"/>
    <n v="0"/>
    <n v="0"/>
  </r>
  <r>
    <s v="SFH-ST100692"/>
    <n v="3"/>
    <n v="6"/>
    <n v="1987"/>
    <d v="1908-11-07T00:00:00"/>
    <n v="62.95"/>
    <n v="27.93"/>
    <x v="1"/>
    <n v="16"/>
    <n v="8"/>
    <n v="1987"/>
    <d v="1922-01-08T00:00:00"/>
    <n v="62.95"/>
    <n v="27.98"/>
    <s v="Finland"/>
    <s v="DH"/>
    <s v="Dead"/>
    <n v="74"/>
    <n v="3"/>
    <n v="91"/>
  </r>
  <r>
    <s v="SFH-ST100695"/>
    <n v="3"/>
    <n v="6"/>
    <n v="1987"/>
    <d v="1908-11-07T00:00:00"/>
    <n v="62.95"/>
    <n v="27.93"/>
    <x v="1"/>
    <n v="20"/>
    <n v="7"/>
    <n v="1987"/>
    <d v="1925-12-08T00:00:00"/>
    <n v="62.95"/>
    <n v="27.95"/>
    <s v="Finland"/>
    <s v="UU"/>
    <s v="Dead"/>
    <n v="47"/>
    <n v="1"/>
    <n v="91"/>
  </r>
  <r>
    <s v="SFH-ST100696"/>
    <n v="3"/>
    <n v="6"/>
    <n v="1987"/>
    <d v="1908-11-07T00:00:00"/>
    <n v="62.95"/>
    <n v="27.93"/>
    <x v="1"/>
    <n v="30"/>
    <n v="10"/>
    <n v="1987"/>
    <d v="1936-03-09T00:00:00"/>
    <n v="62.95"/>
    <n v="27.93"/>
    <s v="Finland"/>
    <s v="UU"/>
    <s v="Dead"/>
    <n v="149"/>
    <n v="0"/>
    <n v="0"/>
  </r>
  <r>
    <s v="SFH-ST100697"/>
    <n v="3"/>
    <n v="6"/>
    <n v="1987"/>
    <d v="1908-11-07T00:00:00"/>
    <n v="62.95"/>
    <n v="27.93"/>
    <x v="1"/>
    <n v="19"/>
    <n v="8"/>
    <n v="1987"/>
    <d v="1925-01-07T00:00:00"/>
    <n v="62.95"/>
    <n v="27.97"/>
    <s v="Finland"/>
    <s v="AH"/>
    <s v="Dead"/>
    <n v="77"/>
    <n v="2"/>
    <n v="91"/>
  </r>
  <r>
    <s v="SFH-ST100699"/>
    <n v="3"/>
    <n v="6"/>
    <n v="1987"/>
    <d v="1908-11-07T00:00:00"/>
    <n v="62.95"/>
    <n v="27.93"/>
    <x v="1"/>
    <n v="11"/>
    <n v="8"/>
    <n v="1987"/>
    <d v="1917-01-07T00:00:00"/>
    <n v="62.95"/>
    <n v="27.98"/>
    <s v="Finland"/>
    <s v="AH"/>
    <s v="Dead"/>
    <n v="69"/>
    <n v="3"/>
    <n v="91"/>
  </r>
  <r>
    <s v="SFH-ST100700"/>
    <n v="3"/>
    <n v="6"/>
    <n v="1987"/>
    <d v="1908-11-07T00:00:00"/>
    <n v="62.95"/>
    <n v="27.93"/>
    <x v="1"/>
    <n v="15"/>
    <n v="8"/>
    <n v="1987"/>
    <d v="1921-01-07T00:00:00"/>
    <n v="62.95"/>
    <n v="27.98"/>
    <s v="Finland"/>
    <s v="AH"/>
    <s v="Dead"/>
    <n v="73"/>
    <n v="3"/>
    <n v="91"/>
  </r>
  <r>
    <s v="SVS-6021029"/>
    <n v="3"/>
    <n v="6"/>
    <n v="1987"/>
    <d v="1908-11-07T00:00:00"/>
    <n v="58.75"/>
    <n v="17.05"/>
    <x v="9"/>
    <n v="30"/>
    <n v="7"/>
    <n v="1987"/>
    <d v="1935-12-08T00:00:00"/>
    <n v="58.75"/>
    <n v="17.05"/>
    <s v="Sweden"/>
    <s v="UU"/>
    <s v="Dead"/>
    <n v="57"/>
    <n v="0"/>
    <n v="0"/>
  </r>
  <r>
    <s v="BLB-4T64007"/>
    <n v="26"/>
    <n v="4"/>
    <n v="1988"/>
    <d v="1931-09-09T00:00:00"/>
    <n v="50.87"/>
    <n v="4.45"/>
    <x v="10"/>
    <n v="3"/>
    <n v="7"/>
    <n v="1990"/>
    <d v="1908-12-10T00:00:00"/>
    <n v="50.88"/>
    <n v="4.42"/>
    <s v="Belgium"/>
    <s v="UU"/>
    <s v="Dead"/>
    <n v="798"/>
    <n v="3"/>
    <n v="309"/>
  </r>
  <r>
    <s v="ETM-U102999"/>
    <n v="1"/>
    <n v="6"/>
    <n v="1988"/>
    <d v="1906-11-09T00:00:00"/>
    <n v="58.52"/>
    <n v="24.82"/>
    <x v="18"/>
    <n v="7"/>
    <n v="3"/>
    <n v="1989"/>
    <d v="1912-08-09T00:00:00"/>
    <n v="58.58"/>
    <n v="24.78"/>
    <s v="Estonia"/>
    <s v="UU"/>
    <s v="Dead"/>
    <n v="279"/>
    <n v="8"/>
    <n v="346"/>
  </r>
  <r>
    <s v="ETM-U233487"/>
    <n v="22"/>
    <n v="5"/>
    <n v="1988"/>
    <d v="1927-10-09T00:00:00"/>
    <n v="58.63"/>
    <n v="24.98"/>
    <x v="18"/>
    <n v="24"/>
    <n v="8"/>
    <n v="1988"/>
    <d v="1930-01-09T00:00:00"/>
    <n v="58.65"/>
    <n v="25.02"/>
    <s v="Estonia"/>
    <s v="UU"/>
    <s v="Dead"/>
    <n v="94"/>
    <n v="4"/>
    <n v="58"/>
  </r>
  <r>
    <s v="ETM-U397279"/>
    <n v="1"/>
    <n v="6"/>
    <n v="1988"/>
    <d v="1906-11-09T00:00:00"/>
    <n v="59.25"/>
    <n v="25.83"/>
    <x v="18"/>
    <n v="2"/>
    <n v="7"/>
    <n v="1988"/>
    <d v="1907-12-09T00:00:00"/>
    <n v="59.25"/>
    <n v="25.83"/>
    <s v="Estonia"/>
    <s v="AH"/>
    <s v="Dead"/>
    <n v="31"/>
    <n v="0"/>
    <n v="0"/>
  </r>
  <r>
    <s v="ETM-U446001"/>
    <n v="4"/>
    <n v="6"/>
    <n v="1988"/>
    <d v="1909-11-09T00:00:00"/>
    <n v="58.67"/>
    <n v="26.58"/>
    <x v="18"/>
    <n v="25"/>
    <n v="11"/>
    <n v="1988"/>
    <d v="1931-04-11T00:00:00"/>
    <n v="58.67"/>
    <n v="26.58"/>
    <s v="Estonia"/>
    <s v="AH"/>
    <s v="Dead"/>
    <n v="174"/>
    <n v="0"/>
    <n v="0"/>
  </r>
  <r>
    <s v="GBT-ED59453"/>
    <n v="15"/>
    <n v="5"/>
    <n v="1988"/>
    <d v="1920-10-08T00:00:00"/>
    <n v="50.85"/>
    <n v="-0.27"/>
    <x v="4"/>
    <n v="12"/>
    <n v="1"/>
    <n v="1989"/>
    <d v="1917-06-11T00:00:00"/>
    <n v="50.85"/>
    <n v="-0.62"/>
    <s v="UK"/>
    <s v="DH"/>
    <s v="Dead"/>
    <n v="242"/>
    <n v="25"/>
    <n v="270"/>
  </r>
  <r>
    <s v="GBT-EK47388"/>
    <n v="30"/>
    <n v="5"/>
    <n v="1988"/>
    <d v="1935-10-09T00:00:00"/>
    <n v="52.75"/>
    <n v="-4.8"/>
    <x v="4"/>
    <n v="16"/>
    <n v="7"/>
    <n v="1988"/>
    <d v="1921-12-09T00:00:00"/>
    <n v="52.75"/>
    <n v="-4.8"/>
    <s v="UK"/>
    <s v="UU"/>
    <s v="Dead"/>
    <n v="47"/>
    <n v="0"/>
    <n v="0"/>
  </r>
  <r>
    <s v="GBT-EK47389"/>
    <n v="30"/>
    <n v="5"/>
    <n v="1988"/>
    <d v="1935-10-09T00:00:00"/>
    <n v="52.75"/>
    <n v="-4.8"/>
    <x v="4"/>
    <n v="15"/>
    <n v="6"/>
    <n v="1988"/>
    <d v="1920-11-08T00:00:00"/>
    <n v="52.75"/>
    <n v="-4.8"/>
    <s v="UK"/>
    <s v="UU"/>
    <s v="Dead"/>
    <n v="16"/>
    <n v="0"/>
    <n v="0"/>
  </r>
  <r>
    <s v="GBT-EK55874"/>
    <n v="8"/>
    <n v="5"/>
    <n v="1988"/>
    <d v="1913-10-09T00:00:00"/>
    <n v="51.82"/>
    <n v="-0.32"/>
    <x v="4"/>
    <n v="16"/>
    <n v="8"/>
    <n v="1988"/>
    <d v="1922-01-09T00:00:00"/>
    <n v="51.82"/>
    <n v="-0.32"/>
    <s v="UK"/>
    <s v="DH"/>
    <s v="Dead"/>
    <n v="100"/>
    <n v="0"/>
    <n v="0"/>
  </r>
  <r>
    <s v="GBT-EK56628"/>
    <n v="1"/>
    <n v="6"/>
    <n v="1988"/>
    <d v="1906-11-09T00:00:00"/>
    <n v="53.4"/>
    <n v="-2.5300000000000002"/>
    <x v="4"/>
    <n v="10"/>
    <n v="3"/>
    <n v="1990"/>
    <d v="1915-08-11T00:00:00"/>
    <n v="53.38"/>
    <n v="-2.5300000000000002"/>
    <s v="UK"/>
    <s v="DH"/>
    <s v="Dead"/>
    <n v="647"/>
    <n v="2"/>
    <n v="181"/>
  </r>
  <r>
    <s v="GBT-EK57112"/>
    <n v="14"/>
    <n v="5"/>
    <n v="1988"/>
    <d v="1919-10-09T00:00:00"/>
    <n v="53.4"/>
    <n v="-3.07"/>
    <x v="4"/>
    <n v="8"/>
    <n v="9"/>
    <n v="1988"/>
    <d v="1914-02-09T00:00:00"/>
    <n v="53.4"/>
    <n v="-3.07"/>
    <s v="UK"/>
    <s v="DH"/>
    <s v="Dead"/>
    <n v="117"/>
    <n v="0"/>
    <n v="0"/>
  </r>
  <r>
    <s v="GBT-EN69431"/>
    <n v="17"/>
    <n v="5"/>
    <n v="1988"/>
    <d v="1922-10-09T00:00:00"/>
    <n v="52.9"/>
    <n v="-1.43"/>
    <x v="4"/>
    <n v="13"/>
    <n v="6"/>
    <n v="1989"/>
    <d v="1918-11-10T00:00:00"/>
    <n v="52.9"/>
    <n v="-1.4"/>
    <s v="UK"/>
    <s v="UU"/>
    <s v="Dead"/>
    <n v="392"/>
    <n v="3"/>
    <n v="91"/>
  </r>
  <r>
    <s v="GBT-EN83400"/>
    <n v="29"/>
    <n v="5"/>
    <n v="1988"/>
    <d v="1934-10-09T00:00:00"/>
    <n v="51.27"/>
    <n v="1.38"/>
    <x v="4"/>
    <n v="14"/>
    <n v="6"/>
    <n v="1988"/>
    <d v="1919-11-09T00:00:00"/>
    <n v="51.27"/>
    <n v="1.38"/>
    <s v="UK"/>
    <s v="ND"/>
    <s v="Dead"/>
    <n v="16"/>
    <n v="0"/>
    <n v="0"/>
  </r>
  <r>
    <s v="GBT-EN97219"/>
    <n v="28"/>
    <n v="5"/>
    <n v="1988"/>
    <d v="1933-10-09T00:00:00"/>
    <n v="53.22"/>
    <n v="-4.37"/>
    <x v="4"/>
    <n v="18"/>
    <n v="7"/>
    <n v="1988"/>
    <d v="1923-12-09T00:00:00"/>
    <n v="53.22"/>
    <n v="-4.37"/>
    <s v="UK"/>
    <s v="UU"/>
    <s v="Dead"/>
    <n v="51"/>
    <n v="0"/>
    <n v="0"/>
  </r>
  <r>
    <s v="GBT-EP45202"/>
    <n v="10"/>
    <n v="5"/>
    <n v="1988"/>
    <d v="1915-10-09T00:00:00"/>
    <n v="53.93"/>
    <n v="-2.9"/>
    <x v="4"/>
    <n v="1"/>
    <n v="5"/>
    <n v="1989"/>
    <d v="1906-10-10T00:00:00"/>
    <n v="53.93"/>
    <n v="-2.9"/>
    <s v="UK"/>
    <s v="UU"/>
    <s v="Dead"/>
    <n v="356"/>
    <n v="0"/>
    <n v="0"/>
  </r>
  <r>
    <s v="GBT-EP56457"/>
    <n v="24"/>
    <n v="5"/>
    <n v="1988"/>
    <d v="1929-10-09T00:00:00"/>
    <n v="53.37"/>
    <n v="-0.8"/>
    <x v="4"/>
    <n v="15"/>
    <n v="7"/>
    <n v="1988"/>
    <d v="1920-12-08T00:00:00"/>
    <n v="53.37"/>
    <n v="-0.8"/>
    <s v="UK"/>
    <s v="DH"/>
    <s v="Dead"/>
    <n v="52"/>
    <n v="0"/>
    <n v="0"/>
  </r>
  <r>
    <s v="GBT-EP56458"/>
    <n v="24"/>
    <n v="5"/>
    <n v="1988"/>
    <d v="1929-10-09T00:00:00"/>
    <n v="53.37"/>
    <n v="-0.8"/>
    <x v="4"/>
    <n v="29"/>
    <n v="9"/>
    <n v="1993"/>
    <d v="1935-02-14T00:00:00"/>
    <n v="53.35"/>
    <n v="-0.83"/>
    <s v="UK"/>
    <s v="DH"/>
    <s v="Dead"/>
    <n v="1954"/>
    <n v="3"/>
    <n v="231"/>
  </r>
  <r>
    <s v="GBT-EP56461"/>
    <n v="24"/>
    <n v="5"/>
    <n v="1988"/>
    <d v="1929-10-09T00:00:00"/>
    <n v="53.37"/>
    <n v="-0.8"/>
    <x v="4"/>
    <n v="23"/>
    <n v="7"/>
    <n v="1991"/>
    <d v="1928-12-11T00:00:00"/>
    <n v="53.35"/>
    <n v="-0.87"/>
    <s v="UK"/>
    <s v="UU"/>
    <s v="Dead"/>
    <n v="1155"/>
    <n v="5"/>
    <n v="248"/>
  </r>
  <r>
    <s v="GBT-EP63505"/>
    <n v="30"/>
    <n v="4"/>
    <n v="1988"/>
    <d v="1935-09-09T00:00:00"/>
    <n v="51.28"/>
    <n v="-1.75"/>
    <x v="4"/>
    <n v="2"/>
    <n v="10"/>
    <n v="1988"/>
    <d v="1908-03-10T00:00:00"/>
    <n v="51.28"/>
    <n v="-1.75"/>
    <s v="UK"/>
    <s v="UU"/>
    <s v="Dead"/>
    <n v="155"/>
    <n v="0"/>
    <n v="0"/>
  </r>
  <r>
    <s v="GBT-EP63507"/>
    <n v="8"/>
    <n v="5"/>
    <n v="1988"/>
    <d v="1913-10-09T00:00:00"/>
    <n v="51.12"/>
    <n v="-1.75"/>
    <x v="4"/>
    <n v="1"/>
    <n v="10"/>
    <n v="1989"/>
    <d v="1907-03-12T00:00:00"/>
    <n v="51.3"/>
    <n v="-1.8"/>
    <s v="UK"/>
    <s v="UU"/>
    <s v="Dead"/>
    <n v="511"/>
    <n v="21"/>
    <n v="351"/>
  </r>
  <r>
    <s v="NOS-585753"/>
    <n v="8"/>
    <n v="6"/>
    <n v="1988"/>
    <d v="1913-11-09T00:00:00"/>
    <n v="60.07"/>
    <n v="6.55"/>
    <x v="7"/>
    <n v="18"/>
    <n v="6"/>
    <n v="1989"/>
    <d v="1923-11-10T00:00:00"/>
    <n v="60.07"/>
    <n v="6.55"/>
    <s v="Norway"/>
    <s v="AH"/>
    <s v="Dead"/>
    <n v="375"/>
    <n v="0"/>
    <n v="0"/>
  </r>
  <r>
    <s v="NOS-6117801"/>
    <n v="23"/>
    <n v="5"/>
    <n v="1988"/>
    <d v="1928-10-08T00:00:00"/>
    <n v="63.1"/>
    <n v="7.83"/>
    <x v="7"/>
    <n v="31"/>
    <n v="8"/>
    <n v="1988"/>
    <d v="1937-01-08T00:00:00"/>
    <n v="63.1"/>
    <n v="7.83"/>
    <s v="Norway"/>
    <s v="AH"/>
    <s v="Dead"/>
    <n v="100"/>
    <n v="0"/>
    <n v="0"/>
  </r>
  <r>
    <s v="NOS-6117808"/>
    <n v="15"/>
    <n v="6"/>
    <n v="1988"/>
    <d v="1920-11-08T00:00:00"/>
    <n v="63.1"/>
    <n v="7.83"/>
    <x v="7"/>
    <n v="3"/>
    <n v="4"/>
    <n v="1989"/>
    <d v="1908-09-09T00:00:00"/>
    <n v="63.12"/>
    <n v="7.78"/>
    <s v="Norway"/>
    <s v="UU"/>
    <s v="Dead"/>
    <n v="292"/>
    <n v="4"/>
    <n v="307"/>
  </r>
  <r>
    <s v="NOS-6117809"/>
    <n v="15"/>
    <n v="6"/>
    <n v="1988"/>
    <d v="1920-11-08T00:00:00"/>
    <n v="63.1"/>
    <n v="7.83"/>
    <x v="7"/>
    <n v="15"/>
    <n v="7"/>
    <n v="1988"/>
    <d v="1920-12-08T00:00:00"/>
    <n v="63.1"/>
    <n v="7.83"/>
    <s v="Norway"/>
    <s v="UU"/>
    <s v="Dead"/>
    <n v="30"/>
    <n v="0"/>
    <n v="0"/>
  </r>
  <r>
    <s v="NOS-6117810"/>
    <n v="15"/>
    <n v="6"/>
    <n v="1988"/>
    <d v="1920-11-08T00:00:00"/>
    <n v="63.1"/>
    <n v="7.83"/>
    <x v="7"/>
    <n v="15"/>
    <n v="7"/>
    <n v="1988"/>
    <d v="1920-12-08T00:00:00"/>
    <n v="63.1"/>
    <n v="7.83"/>
    <s v="Norway"/>
    <s v="UU"/>
    <s v="Dead"/>
    <n v="30"/>
    <n v="0"/>
    <n v="0"/>
  </r>
  <r>
    <s v="NOS-6142023"/>
    <n v="25"/>
    <n v="5"/>
    <n v="1988"/>
    <d v="1930-10-09T00:00:00"/>
    <n v="58.03"/>
    <n v="7.43"/>
    <x v="7"/>
    <n v="28"/>
    <n v="5"/>
    <n v="1995"/>
    <d v="1933-10-16T00:00:00"/>
    <n v="58.03"/>
    <n v="7.42"/>
    <s v="Norway"/>
    <s v="RH"/>
    <s v="Alive"/>
    <n v="2559"/>
    <n v="1"/>
    <n v="270"/>
  </r>
  <r>
    <s v="NOS-6142027"/>
    <n v="25"/>
    <n v="5"/>
    <n v="1988"/>
    <d v="1930-10-09T00:00:00"/>
    <n v="58.03"/>
    <n v="7.42"/>
    <x v="7"/>
    <n v="15"/>
    <n v="7"/>
    <n v="1988"/>
    <d v="1920-12-08T00:00:00"/>
    <n v="58.03"/>
    <n v="7.45"/>
    <s v="Norway"/>
    <s v="PD"/>
    <s v="Dead"/>
    <n v="51"/>
    <n v="2"/>
    <n v="91"/>
  </r>
  <r>
    <s v="NOS-6142051"/>
    <n v="25"/>
    <n v="5"/>
    <n v="1988"/>
    <d v="1930-10-09T00:00:00"/>
    <n v="58.03"/>
    <n v="7.42"/>
    <x v="7"/>
    <n v="1"/>
    <n v="7"/>
    <n v="1988"/>
    <d v="1906-12-09T00:00:00"/>
    <n v="58.02"/>
    <n v="7.42"/>
    <s v="Norway"/>
    <s v="UU"/>
    <s v="Dead"/>
    <n v="37"/>
    <n v="2"/>
    <n v="181"/>
  </r>
  <r>
    <s v="NOS-6142057"/>
    <n v="25"/>
    <n v="5"/>
    <n v="1988"/>
    <d v="1930-10-09T00:00:00"/>
    <n v="58.03"/>
    <n v="7.42"/>
    <x v="7"/>
    <n v="1"/>
    <n v="6"/>
    <n v="1989"/>
    <d v="1906-11-10T00:00:00"/>
    <n v="58.2"/>
    <n v="7.93"/>
    <s v="Norway"/>
    <s v="UU"/>
    <s v="Unknown"/>
    <n v="372"/>
    <n v="36"/>
    <n v="59"/>
  </r>
  <r>
    <s v="NOS-6147004"/>
    <n v="2"/>
    <n v="7"/>
    <n v="1988"/>
    <d v="1907-12-09T00:00:00"/>
    <n v="58.02"/>
    <n v="7.42"/>
    <x v="7"/>
    <n v="12"/>
    <n v="11"/>
    <n v="1988"/>
    <d v="1918-04-11T00:00:00"/>
    <n v="58.02"/>
    <n v="7.42"/>
    <s v="Norway"/>
    <s v="RH"/>
    <s v="Alive"/>
    <n v="133"/>
    <n v="0"/>
    <n v="0"/>
  </r>
  <r>
    <s v="SFH-S000536"/>
    <n v="14"/>
    <n v="6"/>
    <n v="1988"/>
    <d v="1919-11-09T00:00:00"/>
    <n v="62.6"/>
    <n v="29.75"/>
    <x v="1"/>
    <n v="12"/>
    <n v="11"/>
    <n v="1988"/>
    <d v="1918-04-11T00:00:00"/>
    <n v="62.62"/>
    <n v="29.7"/>
    <s v="Finland"/>
    <s v="AH"/>
    <s v="Dead"/>
    <n v="151"/>
    <n v="4"/>
    <n v="306"/>
  </r>
  <r>
    <s v="SFH-S023479"/>
    <n v="24"/>
    <n v="5"/>
    <n v="1988"/>
    <d v="1929-10-09T00:00:00"/>
    <n v="60.63"/>
    <n v="23.17"/>
    <x v="1"/>
    <n v="3"/>
    <n v="10"/>
    <n v="1990"/>
    <d v="1909-03-12T00:00:00"/>
    <n v="60.67"/>
    <n v="23.13"/>
    <s v="Finland"/>
    <s v="RH"/>
    <s v="Dead"/>
    <n v="862"/>
    <n v="5"/>
    <n v="334"/>
  </r>
  <r>
    <s v="SFH-S075725"/>
    <n v="5"/>
    <n v="6"/>
    <n v="1988"/>
    <d v="1910-11-09T00:00:00"/>
    <n v="60.63"/>
    <n v="25.48"/>
    <x v="1"/>
    <n v="14"/>
    <n v="10"/>
    <n v="1988"/>
    <d v="1920-03-10T00:00:00"/>
    <n v="60.58"/>
    <n v="25.42"/>
    <s v="Finland"/>
    <s v="DH"/>
    <s v="Dead"/>
    <n v="131"/>
    <n v="7"/>
    <n v="214"/>
  </r>
  <r>
    <s v="SFH-S078219"/>
    <n v="29"/>
    <n v="5"/>
    <n v="1988"/>
    <d v="1934-10-09T00:00:00"/>
    <n v="62.62"/>
    <n v="26.82"/>
    <x v="1"/>
    <n v="3"/>
    <n v="6"/>
    <n v="1989"/>
    <d v="1908-11-09T00:00:00"/>
    <n v="62.63"/>
    <n v="26.8"/>
    <s v="Finland"/>
    <s v="UU"/>
    <s v="Dead"/>
    <n v="370"/>
    <n v="3"/>
    <n v="336"/>
  </r>
  <r>
    <s v="SFH-S078226"/>
    <n v="2"/>
    <n v="6"/>
    <n v="1988"/>
    <d v="1907-11-09T00:00:00"/>
    <n v="62.67"/>
    <n v="26.83"/>
    <x v="1"/>
    <n v="9"/>
    <n v="8"/>
    <n v="1988"/>
    <d v="1915-01-09T00:00:00"/>
    <n v="62.67"/>
    <n v="26.83"/>
    <s v="Finland"/>
    <s v="DH"/>
    <s v="Dead"/>
    <n v="68"/>
    <n v="0"/>
    <n v="0"/>
  </r>
  <r>
    <s v="SFH-S078227"/>
    <n v="2"/>
    <n v="6"/>
    <n v="1988"/>
    <d v="1907-11-09T00:00:00"/>
    <n v="62.67"/>
    <n v="26.83"/>
    <x v="1"/>
    <n v="24"/>
    <n v="8"/>
    <n v="1988"/>
    <d v="1930-01-09T00:00:00"/>
    <n v="62.67"/>
    <n v="26.83"/>
    <s v="Finland"/>
    <s v="DH"/>
    <s v="Dead"/>
    <n v="83"/>
    <n v="0"/>
    <n v="0"/>
  </r>
  <r>
    <s v="SFH-S095859"/>
    <n v="15"/>
    <n v="6"/>
    <n v="1988"/>
    <d v="1920-11-08T00:00:00"/>
    <n v="65.27"/>
    <n v="26.08"/>
    <x v="1"/>
    <n v="16"/>
    <n v="10"/>
    <n v="1988"/>
    <d v="1922-03-11T00:00:00"/>
    <n v="65.27"/>
    <n v="26.07"/>
    <s v="Finland"/>
    <s v="DH"/>
    <s v="Dead"/>
    <n v="123"/>
    <n v="1"/>
    <n v="270"/>
  </r>
  <r>
    <s v="SFH-S099748"/>
    <n v="3"/>
    <n v="6"/>
    <n v="1988"/>
    <d v="1908-11-08T00:00:00"/>
    <n v="60.22"/>
    <n v="24.87"/>
    <x v="1"/>
    <n v="10"/>
    <n v="11"/>
    <n v="1996"/>
    <d v="1916-04-18T00:00:00"/>
    <n v="60.23"/>
    <n v="24.87"/>
    <s v="Finland"/>
    <s v="AH"/>
    <s v="Dead"/>
    <n v="3082"/>
    <n v="2"/>
    <n v="0"/>
  </r>
  <r>
    <s v="SFH-S104533"/>
    <n v="21"/>
    <n v="6"/>
    <n v="1988"/>
    <d v="1926-11-09T00:00:00"/>
    <n v="60.48"/>
    <n v="23.97"/>
    <x v="1"/>
    <n v="14"/>
    <n v="3"/>
    <n v="1989"/>
    <d v="1919-08-10T00:00:00"/>
    <n v="60.48"/>
    <n v="24"/>
    <s v="Finland"/>
    <s v="DH"/>
    <s v="Dead"/>
    <n v="266"/>
    <n v="2"/>
    <n v="91"/>
  </r>
  <r>
    <s v="SFH-S104534"/>
    <n v="21"/>
    <n v="6"/>
    <n v="1988"/>
    <d v="1926-11-09T00:00:00"/>
    <n v="60.48"/>
    <n v="23.97"/>
    <x v="1"/>
    <n v="2"/>
    <n v="6"/>
    <n v="1994"/>
    <d v="1907-11-15T00:00:00"/>
    <n v="60.48"/>
    <n v="24"/>
    <s v="Finland"/>
    <s v="UU"/>
    <s v="Dead"/>
    <n v="2172"/>
    <n v="2"/>
    <n v="91"/>
  </r>
  <r>
    <s v="SFH-S104535"/>
    <n v="21"/>
    <n v="6"/>
    <n v="1988"/>
    <d v="1926-11-09T00:00:00"/>
    <n v="60.48"/>
    <n v="23.97"/>
    <x v="1"/>
    <n v="22"/>
    <n v="10"/>
    <n v="1988"/>
    <d v="1928-03-10T00:00:00"/>
    <n v="60.48"/>
    <n v="24"/>
    <s v="Finland"/>
    <s v="DH"/>
    <s v="Dead"/>
    <n v="123"/>
    <n v="2"/>
    <n v="91"/>
  </r>
  <r>
    <s v="SFH-S107559"/>
    <n v="25"/>
    <n v="5"/>
    <n v="1988"/>
    <d v="1930-10-09T00:00:00"/>
    <n v="62.68"/>
    <n v="23"/>
    <x v="1"/>
    <n v="24"/>
    <n v="10"/>
    <n v="1988"/>
    <d v="1930-03-11T00:00:00"/>
    <n v="62.75"/>
    <n v="22.85"/>
    <s v="Finland"/>
    <s v="DH"/>
    <s v="Dead"/>
    <n v="152"/>
    <n v="11"/>
    <n v="315"/>
  </r>
  <r>
    <s v="SFH-S107569"/>
    <n v="26"/>
    <n v="5"/>
    <n v="1988"/>
    <d v="1931-10-09T00:00:00"/>
    <n v="62.8"/>
    <n v="22.87"/>
    <x v="1"/>
    <n v="19"/>
    <n v="9"/>
    <n v="1994"/>
    <d v="1925-02-14T00:00:00"/>
    <n v="62.8"/>
    <n v="22.92"/>
    <s v="Finland"/>
    <s v="DH"/>
    <s v="Dead"/>
    <n v="2307"/>
    <n v="3"/>
    <n v="91"/>
  </r>
  <r>
    <s v="SFH-S107571"/>
    <n v="26"/>
    <n v="5"/>
    <n v="1988"/>
    <d v="1931-10-09T00:00:00"/>
    <n v="62.8"/>
    <n v="22.87"/>
    <x v="1"/>
    <n v="14"/>
    <n v="5"/>
    <n v="1989"/>
    <d v="1919-10-10T00:00:00"/>
    <n v="62.8"/>
    <n v="22.92"/>
    <s v="Finland"/>
    <s v="AH"/>
    <s v="Dead"/>
    <n v="353"/>
    <n v="3"/>
    <n v="91"/>
  </r>
  <r>
    <s v="SFH-S107582"/>
    <n v="30"/>
    <n v="5"/>
    <n v="1988"/>
    <d v="1935-10-09T00:00:00"/>
    <n v="62.77"/>
    <n v="22.85"/>
    <x v="1"/>
    <n v="2"/>
    <n v="8"/>
    <n v="1988"/>
    <d v="1908-01-09T00:00:00"/>
    <n v="62.77"/>
    <n v="22.85"/>
    <s v="Finland"/>
    <s v="AH"/>
    <s v="Dead"/>
    <n v="64"/>
    <n v="0"/>
    <n v="0"/>
  </r>
  <r>
    <s v="SFH-S110818"/>
    <n v="3"/>
    <n v="6"/>
    <n v="1988"/>
    <d v="1908-11-08T00:00:00"/>
    <n v="61.82"/>
    <n v="22.77"/>
    <x v="1"/>
    <n v="10"/>
    <n v="7"/>
    <n v="1989"/>
    <d v="1915-12-10T00:00:00"/>
    <n v="61.82"/>
    <n v="22.8"/>
    <s v="Finland"/>
    <s v="AH"/>
    <s v="Dead"/>
    <n v="402"/>
    <n v="2"/>
    <n v="91"/>
  </r>
  <r>
    <s v="SFH-S111674"/>
    <n v="15"/>
    <n v="6"/>
    <n v="1988"/>
    <d v="1920-11-08T00:00:00"/>
    <n v="62.97"/>
    <n v="28"/>
    <x v="1"/>
    <n v="15"/>
    <n v="8"/>
    <n v="1988"/>
    <d v="1921-01-08T00:00:00"/>
    <n v="62.97"/>
    <n v="28"/>
    <s v="Finland"/>
    <s v="UU"/>
    <s v="Dead"/>
    <n v="61"/>
    <n v="0"/>
    <n v="0"/>
  </r>
  <r>
    <s v="SFH-S112351"/>
    <n v="6"/>
    <n v="6"/>
    <n v="1988"/>
    <d v="1911-11-09T00:00:00"/>
    <n v="60.63"/>
    <n v="27.22"/>
    <x v="1"/>
    <n v="15"/>
    <n v="10"/>
    <n v="1988"/>
    <d v="1921-03-10T00:00:00"/>
    <n v="60.63"/>
    <n v="27.22"/>
    <s v="Finland"/>
    <s v="DH"/>
    <s v="Dead"/>
    <n v="131"/>
    <n v="0"/>
    <n v="0"/>
  </r>
  <r>
    <s v="SFH-S113959"/>
    <n v="3"/>
    <n v="6"/>
    <n v="1988"/>
    <d v="1908-11-08T00:00:00"/>
    <n v="62.78"/>
    <n v="22.88"/>
    <x v="1"/>
    <n v="4"/>
    <n v="10"/>
    <n v="1988"/>
    <d v="1910-03-11T00:00:00"/>
    <n v="62.8"/>
    <n v="22.92"/>
    <s v="Finland"/>
    <s v="UU"/>
    <s v="Dead"/>
    <n v="123"/>
    <n v="3"/>
    <n v="43"/>
  </r>
  <r>
    <s v="SFH-S113975"/>
    <n v="12"/>
    <n v="6"/>
    <n v="1988"/>
    <d v="1917-11-09T00:00:00"/>
    <n v="62.9"/>
    <n v="22.8"/>
    <x v="1"/>
    <n v="5"/>
    <n v="1"/>
    <n v="1989"/>
    <d v="1910-06-12T00:00:00"/>
    <n v="62.82"/>
    <n v="22.95"/>
    <s v="Finland"/>
    <s v="DH"/>
    <s v="Dead"/>
    <n v="207"/>
    <n v="12"/>
    <n v="141"/>
  </r>
  <r>
    <s v="SVS-6008801"/>
    <n v="31"/>
    <n v="5"/>
    <n v="1988"/>
    <d v="1936-10-08T00:00:00"/>
    <n v="57.68"/>
    <n v="11.95"/>
    <x v="9"/>
    <n v="14"/>
    <n v="8"/>
    <n v="1988"/>
    <d v="1920-01-09T00:00:00"/>
    <n v="57.68"/>
    <n v="11.95"/>
    <s v="Sweden"/>
    <s v="PD"/>
    <s v="Dead"/>
    <n v="75"/>
    <n v="0"/>
    <n v="0"/>
  </r>
  <r>
    <s v="SVS-6085559"/>
    <n v="22"/>
    <n v="5"/>
    <n v="1988"/>
    <d v="1927-10-09T00:00:00"/>
    <n v="56.17"/>
    <n v="14.88"/>
    <x v="9"/>
    <n v="28"/>
    <n v="3"/>
    <n v="1991"/>
    <d v="1933-08-12T00:00:00"/>
    <n v="56.22"/>
    <n v="15.28"/>
    <s v="Sweden"/>
    <s v="UU"/>
    <s v="Unknown"/>
    <n v="1040"/>
    <n v="26"/>
    <n v="78"/>
  </r>
  <r>
    <s v="SVS-6104176"/>
    <n v="29"/>
    <n v="5"/>
    <n v="1988"/>
    <d v="1934-10-09T00:00:00"/>
    <n v="55.67"/>
    <n v="13.5"/>
    <x v="9"/>
    <n v="5"/>
    <n v="4"/>
    <n v="1989"/>
    <d v="1910-09-10T00:00:00"/>
    <n v="55.85"/>
    <n v="13.6"/>
    <s v="Sweden"/>
    <s v="DH"/>
    <s v="Dead"/>
    <n v="311"/>
    <n v="22"/>
    <n v="18"/>
  </r>
  <r>
    <s v="SVS-6104177"/>
    <n v="29"/>
    <n v="5"/>
    <n v="1988"/>
    <d v="1934-10-09T00:00:00"/>
    <n v="55.67"/>
    <n v="13.5"/>
    <x v="9"/>
    <n v="26"/>
    <n v="11"/>
    <n v="1989"/>
    <d v="1932-04-11T00:00:00"/>
    <n v="55.67"/>
    <n v="13.48"/>
    <s v="Sweden"/>
    <s v="DH"/>
    <s v="Dead"/>
    <n v="546"/>
    <n v="2"/>
    <n v="270"/>
  </r>
  <r>
    <s v="SVS-6104184"/>
    <n v="29"/>
    <n v="5"/>
    <n v="1988"/>
    <d v="1934-10-09T00:00:00"/>
    <n v="55.67"/>
    <n v="13.5"/>
    <x v="9"/>
    <n v="26"/>
    <n v="11"/>
    <n v="1989"/>
    <d v="1932-04-11T00:00:00"/>
    <n v="55.67"/>
    <n v="13.48"/>
    <s v="Sweden"/>
    <s v="DH"/>
    <s v="Dead"/>
    <n v="546"/>
    <n v="2"/>
    <n v="270"/>
  </r>
  <r>
    <s v="SVS-6104185"/>
    <n v="29"/>
    <n v="5"/>
    <n v="1988"/>
    <d v="1934-10-09T00:00:00"/>
    <n v="55.67"/>
    <n v="13.5"/>
    <x v="9"/>
    <n v="10"/>
    <n v="1"/>
    <n v="1993"/>
    <d v="1915-06-16T00:00:00"/>
    <n v="55.68"/>
    <n v="13.45"/>
    <s v="Sweden"/>
    <s v="UU"/>
    <s v="Dead"/>
    <n v="1687"/>
    <n v="4"/>
    <n v="301"/>
  </r>
  <r>
    <s v="SVS-6111705"/>
    <n v="22"/>
    <n v="5"/>
    <n v="1988"/>
    <d v="1927-10-09T00:00:00"/>
    <n v="57.88"/>
    <n v="11.58"/>
    <x v="9"/>
    <n v="17"/>
    <n v="6"/>
    <n v="1988"/>
    <d v="1922-11-09T00:00:00"/>
    <n v="57.88"/>
    <n v="11.58"/>
    <s v="Sweden"/>
    <s v="PD"/>
    <s v="Dead"/>
    <n v="26"/>
    <n v="0"/>
    <n v="0"/>
  </r>
  <r>
    <s v="BLB-3T50819"/>
    <n v="16"/>
    <n v="4"/>
    <n v="1989"/>
    <d v="1921-09-10T00:00:00"/>
    <n v="50.72"/>
    <n v="2.88"/>
    <x v="10"/>
    <n v="28"/>
    <n v="5"/>
    <n v="1990"/>
    <d v="1933-10-11T00:00:00"/>
    <n v="50.67"/>
    <n v="2.48"/>
    <s v="France"/>
    <s v="UU"/>
    <s v="Dead"/>
    <n v="407"/>
    <n v="29"/>
    <n v="259"/>
  </r>
  <r>
    <s v="DEH-6092860"/>
    <n v="27"/>
    <n v="5"/>
    <n v="1989"/>
    <d v="1932-10-09T00:00:00"/>
    <n v="53.08"/>
    <n v="12.33"/>
    <x v="5"/>
    <n v="15"/>
    <n v="9"/>
    <n v="1990"/>
    <d v="1921-02-10T00:00:00"/>
    <n v="53.02"/>
    <n v="12.38"/>
    <s v="Germany"/>
    <s v="RH"/>
    <s v="Alive"/>
    <n v="476"/>
    <n v="9"/>
    <n v="156"/>
  </r>
  <r>
    <s v="DEW-5295274"/>
    <n v="6"/>
    <n v="6"/>
    <n v="1989"/>
    <d v="1911-11-10T00:00:00"/>
    <n v="51.28"/>
    <n v="8.82"/>
    <x v="5"/>
    <n v="1"/>
    <n v="6"/>
    <n v="1992"/>
    <d v="1906-11-13T00:00:00"/>
    <n v="51.27"/>
    <n v="8.83"/>
    <s v="Germany"/>
    <s v="AH"/>
    <s v="Dead"/>
    <n v="1091"/>
    <n v="4"/>
    <n v="181"/>
  </r>
  <r>
    <s v="DEW-5295287"/>
    <n v="14"/>
    <n v="6"/>
    <n v="1989"/>
    <d v="1919-11-10T00:00:00"/>
    <n v="51.27"/>
    <n v="8.8699999999999992"/>
    <x v="5"/>
    <n v="1"/>
    <n v="1"/>
    <n v="1990"/>
    <d v="1906-06-13T00:00:00"/>
    <n v="51.35"/>
    <n v="8.92"/>
    <s v="Germany"/>
    <s v="AH"/>
    <s v="Dead"/>
    <n v="201"/>
    <n v="8"/>
    <n v="18"/>
  </r>
  <r>
    <s v="ESI-5020961"/>
    <n v="15"/>
    <n v="6"/>
    <n v="1989"/>
    <d v="1920-11-09T00:00:00"/>
    <n v="40.479999999999997"/>
    <n v="-3.37"/>
    <x v="20"/>
    <n v="4"/>
    <n v="6"/>
    <n v="1993"/>
    <d v="1909-11-14T00:00:00"/>
    <n v="40.630000000000003"/>
    <n v="-3.3"/>
    <s v="Spain"/>
    <s v="AH"/>
    <s v="Dead"/>
    <n v="1450"/>
    <n v="18"/>
    <n v="19"/>
  </r>
  <r>
    <s v="GBT-EJ68536"/>
    <n v="14"/>
    <n v="5"/>
    <n v="1989"/>
    <d v="1919-10-10T00:00:00"/>
    <n v="51.58"/>
    <n v="-0.73"/>
    <x v="4"/>
    <n v="5"/>
    <n v="7"/>
    <n v="1989"/>
    <d v="1910-12-10T00:00:00"/>
    <n v="51.58"/>
    <n v="-0.73"/>
    <s v="UK"/>
    <s v="UU"/>
    <s v="Dead"/>
    <n v="52"/>
    <n v="0"/>
    <n v="0"/>
  </r>
  <r>
    <s v="GBT-EJ80833"/>
    <n v="16"/>
    <n v="5"/>
    <n v="1989"/>
    <d v="1921-10-10T00:00:00"/>
    <n v="54.05"/>
    <n v="-4.82"/>
    <x v="4"/>
    <n v="7"/>
    <n v="9"/>
    <n v="1989"/>
    <d v="1913-02-09T00:00:00"/>
    <n v="54.05"/>
    <n v="-4.82"/>
    <s v="UK"/>
    <s v="UU"/>
    <s v="Dead"/>
    <n v="114"/>
    <n v="0"/>
    <n v="0"/>
  </r>
  <r>
    <s v="GBT-EN37794"/>
    <n v="15"/>
    <n v="5"/>
    <n v="1989"/>
    <d v="1920-10-09T00:00:00"/>
    <n v="53.5"/>
    <n v="-2.35"/>
    <x v="4"/>
    <n v="22"/>
    <n v="5"/>
    <n v="1991"/>
    <d v="1927-10-12T00:00:00"/>
    <n v="53.38"/>
    <n v="-2.35"/>
    <s v="UK"/>
    <s v="PD"/>
    <s v="Dead"/>
    <n v="737"/>
    <n v="13"/>
    <n v="181"/>
  </r>
  <r>
    <s v="GBT-EN74436"/>
    <n v="18"/>
    <n v="5"/>
    <n v="1989"/>
    <d v="1923-10-10T00:00:00"/>
    <n v="53.47"/>
    <n v="-1.02"/>
    <x v="4"/>
    <n v="22"/>
    <n v="8"/>
    <n v="1989"/>
    <d v="1928-01-10T00:00:00"/>
    <n v="53.47"/>
    <n v="-1.03"/>
    <s v="UK"/>
    <s v="DH"/>
    <s v="Dead"/>
    <n v="96"/>
    <n v="2"/>
    <n v="270"/>
  </r>
  <r>
    <s v="GBT-EP19185"/>
    <n v="12"/>
    <n v="6"/>
    <n v="1989"/>
    <d v="1917-11-10T00:00:00"/>
    <n v="52.75"/>
    <n v="-4.8"/>
    <x v="4"/>
    <n v="17"/>
    <n v="3"/>
    <n v="1992"/>
    <d v="1922-08-13T00:00:00"/>
    <n v="52.75"/>
    <n v="-4.8"/>
    <s v="UK"/>
    <s v="DH"/>
    <s v="Dead"/>
    <n v="1009"/>
    <n v="0"/>
    <n v="0"/>
  </r>
  <r>
    <s v="GBT-EP19186"/>
    <n v="12"/>
    <n v="6"/>
    <n v="1989"/>
    <d v="1917-11-10T00:00:00"/>
    <n v="52.75"/>
    <n v="-4.8"/>
    <x v="4"/>
    <n v="15"/>
    <n v="4"/>
    <n v="1996"/>
    <d v="1920-09-16T00:00:00"/>
    <n v="52.75"/>
    <n v="-4.8"/>
    <s v="UK"/>
    <s v="UU"/>
    <s v="Dead"/>
    <n v="2499"/>
    <n v="0"/>
    <n v="0"/>
  </r>
  <r>
    <s v="GBT-EP35791"/>
    <n v="9"/>
    <n v="6"/>
    <n v="1989"/>
    <d v="1914-11-10T00:00:00"/>
    <n v="51.58"/>
    <n v="-0.73"/>
    <x v="4"/>
    <n v="30"/>
    <n v="4"/>
    <n v="1990"/>
    <d v="1935-09-11T00:00:00"/>
    <n v="51.62"/>
    <n v="-0.78"/>
    <s v="UK"/>
    <s v="DH"/>
    <s v="Dead"/>
    <n v="325"/>
    <n v="6"/>
    <n v="318"/>
  </r>
  <r>
    <s v="GBT-EP45231"/>
    <n v="19"/>
    <n v="5"/>
    <n v="1989"/>
    <d v="1924-10-09T00:00:00"/>
    <n v="53.93"/>
    <n v="-2.9"/>
    <x v="4"/>
    <n v="17"/>
    <n v="12"/>
    <n v="1989"/>
    <d v="1923-05-12T00:00:00"/>
    <n v="53.93"/>
    <n v="-2.9"/>
    <s v="UK"/>
    <s v="UU"/>
    <s v="Dead"/>
    <n v="212"/>
    <n v="0"/>
    <n v="0"/>
  </r>
  <r>
    <s v="GBT-EP94305"/>
    <n v="29"/>
    <n v="5"/>
    <n v="1989"/>
    <d v="1934-10-10T00:00:00"/>
    <n v="55.88"/>
    <n v="-3.57"/>
    <x v="4"/>
    <n v="5"/>
    <n v="9"/>
    <n v="1990"/>
    <d v="1911-02-11T00:00:00"/>
    <n v="55.88"/>
    <n v="-3.58"/>
    <s v="UK"/>
    <s v="DH"/>
    <s v="Dead"/>
    <n v="464"/>
    <n v="2"/>
    <n v="270"/>
  </r>
  <r>
    <s v="NLA-3390226"/>
    <n v="20"/>
    <n v="5"/>
    <n v="1989"/>
    <d v="1925-10-10T00:00:00"/>
    <n v="52.15"/>
    <n v="4.37"/>
    <x v="16"/>
    <n v="28"/>
    <n v="4"/>
    <n v="1990"/>
    <d v="1933-09-11T00:00:00"/>
    <n v="52.27"/>
    <n v="4.5"/>
    <s v="Netherlands"/>
    <s v="DH"/>
    <s v="Dead"/>
    <n v="343"/>
    <n v="15"/>
    <n v="40"/>
  </r>
  <r>
    <s v="NLA-3393268"/>
    <n v="20"/>
    <n v="5"/>
    <n v="1989"/>
    <d v="1925-10-10T00:00:00"/>
    <n v="52.32"/>
    <n v="4.53"/>
    <x v="16"/>
    <n v="3"/>
    <n v="4"/>
    <n v="1998"/>
    <d v="1908-09-18T00:00:00"/>
    <n v="52.53"/>
    <n v="4.5999999999999996"/>
    <s v="Netherlands"/>
    <s v="RH"/>
    <s v="Alive"/>
    <n v="3240"/>
    <n v="27"/>
    <n v="10"/>
  </r>
  <r>
    <s v="NLA-3397026"/>
    <n v="27"/>
    <n v="5"/>
    <n v="1989"/>
    <d v="1932-10-09T00:00:00"/>
    <n v="52.33"/>
    <n v="4.5199999999999996"/>
    <x v="16"/>
    <n v="27"/>
    <n v="7"/>
    <n v="1992"/>
    <d v="1932-12-12T00:00:00"/>
    <n v="52.35"/>
    <n v="4.53"/>
    <s v="Netherlands"/>
    <s v="UU"/>
    <s v="Unknown"/>
    <n v="1157"/>
    <n v="0"/>
    <n v="0"/>
  </r>
  <r>
    <s v="NLA-3422175"/>
    <n v="27"/>
    <n v="5"/>
    <n v="1989"/>
    <d v="1932-10-09T00:00:00"/>
    <n v="52.27"/>
    <n v="6.05"/>
    <x v="16"/>
    <n v="7"/>
    <n v="6"/>
    <n v="1989"/>
    <d v="1912-11-09T00:00:00"/>
    <n v="52.27"/>
    <n v="6.05"/>
    <s v="Netherlands"/>
    <s v="AH"/>
    <s v="Dead"/>
    <n v="11"/>
    <n v="0"/>
    <n v="0"/>
  </r>
  <r>
    <s v="NLA-3422176"/>
    <n v="27"/>
    <n v="5"/>
    <n v="1989"/>
    <d v="1932-10-09T00:00:00"/>
    <n v="52.27"/>
    <n v="6.05"/>
    <x v="16"/>
    <n v="16"/>
    <n v="6"/>
    <n v="1989"/>
    <d v="1921-11-10T00:00:00"/>
    <n v="52.27"/>
    <n v="6.05"/>
    <s v="Netherlands"/>
    <s v="AH"/>
    <s v="Dead"/>
    <n v="20"/>
    <n v="0"/>
    <n v="0"/>
  </r>
  <r>
    <s v="NLA-3422177"/>
    <n v="27"/>
    <n v="5"/>
    <n v="1989"/>
    <d v="1932-10-09T00:00:00"/>
    <n v="52.27"/>
    <n v="6.05"/>
    <x v="16"/>
    <n v="5"/>
    <n v="7"/>
    <n v="1989"/>
    <d v="1910-12-10T00:00:00"/>
    <n v="52.27"/>
    <n v="6.05"/>
    <s v="Netherlands"/>
    <s v="AH"/>
    <s v="Dead"/>
    <n v="39"/>
    <n v="0"/>
    <n v="0"/>
  </r>
  <r>
    <s v="NLA-3426983"/>
    <n v="28"/>
    <n v="5"/>
    <n v="1989"/>
    <d v="1933-10-10T00:00:00"/>
    <n v="53.05"/>
    <n v="4.72"/>
    <x v="16"/>
    <n v="7"/>
    <n v="7"/>
    <n v="1989"/>
    <d v="1912-12-09T00:00:00"/>
    <n v="53.05"/>
    <n v="4.72"/>
    <s v="Netherlands"/>
    <s v="UU"/>
    <s v="Dead"/>
    <n v="40"/>
    <n v="0"/>
    <n v="0"/>
  </r>
  <r>
    <s v="NOO-MB01489"/>
    <n v="20"/>
    <n v="5"/>
    <n v="1989"/>
    <d v="1925-10-10T00:00:00"/>
    <n v="59.03"/>
    <n v="10.88"/>
    <x v="7"/>
    <n v="23"/>
    <n v="9"/>
    <n v="1989"/>
    <d v="1929-02-09T00:00:00"/>
    <n v="59.03"/>
    <n v="10.88"/>
    <s v="Norway"/>
    <s v="RH"/>
    <s v="Alive"/>
    <n v="126"/>
    <n v="0"/>
    <n v="0"/>
  </r>
  <r>
    <s v="NOO-MB01490"/>
    <n v="20"/>
    <n v="5"/>
    <n v="1989"/>
    <d v="1925-10-10T00:00:00"/>
    <n v="59.03"/>
    <n v="10.88"/>
    <x v="7"/>
    <n v="14"/>
    <n v="10"/>
    <n v="1989"/>
    <d v="1920-03-11T00:00:00"/>
    <n v="59.03"/>
    <n v="10.88"/>
    <s v="Norway"/>
    <s v="RH"/>
    <s v="Alive"/>
    <n v="147"/>
    <n v="0"/>
    <n v="0"/>
  </r>
  <r>
    <s v="NOS-5109112"/>
    <n v="16"/>
    <n v="7"/>
    <n v="1989"/>
    <d v="1921-12-10T00:00:00"/>
    <n v="58.07"/>
    <n v="6.7"/>
    <x v="7"/>
    <n v="3"/>
    <n v="10"/>
    <n v="1992"/>
    <d v="1909-03-14T00:00:00"/>
    <n v="58.08"/>
    <n v="6.73"/>
    <s v="Norway"/>
    <s v="DH"/>
    <s v="Dead"/>
    <n v="1175"/>
    <n v="3"/>
    <n v="47"/>
  </r>
  <r>
    <s v="NOS-570934"/>
    <n v="28"/>
    <n v="5"/>
    <n v="1989"/>
    <d v="1933-10-10T00:00:00"/>
    <n v="58.4"/>
    <n v="6.43"/>
    <x v="7"/>
    <n v="10"/>
    <n v="10"/>
    <n v="1989"/>
    <d v="1916-03-11T00:00:00"/>
    <n v="58.47"/>
    <n v="6.23"/>
    <s v="Norway"/>
    <s v="DH"/>
    <s v="Dead"/>
    <n v="135"/>
    <n v="14"/>
    <n v="303"/>
  </r>
  <r>
    <s v="NOS-6128657"/>
    <n v="13"/>
    <n v="6"/>
    <n v="1989"/>
    <d v="1918-11-10T00:00:00"/>
    <n v="63.47"/>
    <n v="11.08"/>
    <x v="7"/>
    <n v="17"/>
    <n v="7"/>
    <n v="1990"/>
    <d v="1922-12-11T00:00:00"/>
    <n v="63.47"/>
    <n v="11.08"/>
    <s v="Norway"/>
    <s v="UU"/>
    <s v="Dead"/>
    <n v="399"/>
    <n v="0"/>
    <n v="0"/>
  </r>
  <r>
    <s v="NOS-6141904"/>
    <n v="11"/>
    <n v="6"/>
    <n v="1989"/>
    <d v="1916-11-09T00:00:00"/>
    <n v="58.03"/>
    <n v="7.43"/>
    <x v="7"/>
    <n v="21"/>
    <n v="6"/>
    <n v="1989"/>
    <d v="1926-11-10T00:00:00"/>
    <n v="58.03"/>
    <n v="7.5"/>
    <s v="Norway"/>
    <s v="UU"/>
    <s v="Dead"/>
    <n v="10"/>
    <n v="4"/>
    <n v="91"/>
  </r>
  <r>
    <s v="NOS-681760"/>
    <n v="24"/>
    <n v="5"/>
    <n v="1989"/>
    <d v="1929-10-10T00:00:00"/>
    <n v="60.35"/>
    <n v="5.35"/>
    <x v="7"/>
    <n v="28"/>
    <n v="9"/>
    <n v="1989"/>
    <d v="1934-02-10T00:00:00"/>
    <n v="60.37"/>
    <n v="5.25"/>
    <s v="Norway"/>
    <s v="AH"/>
    <s v="Dead"/>
    <n v="127"/>
    <n v="6"/>
    <n v="289"/>
  </r>
  <r>
    <s v="NOS-681784"/>
    <n v="27"/>
    <n v="5"/>
    <n v="1989"/>
    <d v="1932-10-09T00:00:00"/>
    <n v="60.38"/>
    <n v="4.9800000000000004"/>
    <x v="7"/>
    <n v="30"/>
    <n v="7"/>
    <n v="1989"/>
    <d v="1935-12-10T00:00:00"/>
    <n v="60.4"/>
    <n v="5.0199999999999996"/>
    <s v="Norway"/>
    <s v="UU"/>
    <s v="Dead"/>
    <n v="64"/>
    <n v="3"/>
    <n v="45"/>
  </r>
  <r>
    <s v="NOS-681788"/>
    <n v="29"/>
    <n v="5"/>
    <n v="1989"/>
    <d v="1934-10-10T00:00:00"/>
    <n v="60.35"/>
    <n v="5.35"/>
    <x v="7"/>
    <n v="30"/>
    <n v="8"/>
    <n v="1989"/>
    <d v="1936-01-10T00:00:00"/>
    <n v="60.33"/>
    <n v="5.35"/>
    <s v="Norway"/>
    <s v="AH"/>
    <s v="Dead"/>
    <n v="93"/>
    <n v="2"/>
    <n v="181"/>
  </r>
  <r>
    <s v="NOS-681795"/>
    <n v="1"/>
    <n v="6"/>
    <n v="1989"/>
    <d v="1906-11-10T00:00:00"/>
    <n v="60.35"/>
    <n v="5.35"/>
    <x v="7"/>
    <n v="23"/>
    <n v="7"/>
    <n v="1989"/>
    <d v="1928-12-09T00:00:00"/>
    <n v="60.35"/>
    <n v="5.33"/>
    <s v="Norway"/>
    <s v="PD"/>
    <s v="Dead"/>
    <n v="52"/>
    <n v="1"/>
    <n v="270"/>
  </r>
  <r>
    <s v="SFH-S003651"/>
    <n v="19"/>
    <n v="6"/>
    <n v="1989"/>
    <d v="1924-11-09T00:00:00"/>
    <n v="62.98"/>
    <n v="23.68"/>
    <x v="1"/>
    <n v="28"/>
    <n v="2"/>
    <n v="1991"/>
    <d v="1933-07-14T00:00:00"/>
    <n v="63.03"/>
    <n v="23.87"/>
    <s v="Finland"/>
    <s v="UU"/>
    <s v="Dead"/>
    <n v="619"/>
    <n v="11"/>
    <n v="59"/>
  </r>
  <r>
    <s v="SFH-S059023"/>
    <n v="7"/>
    <n v="6"/>
    <n v="1989"/>
    <d v="1912-11-09T00:00:00"/>
    <n v="60.97"/>
    <n v="25.93"/>
    <x v="1"/>
    <n v="1"/>
    <n v="7"/>
    <n v="1989"/>
    <d v="1906-12-10T00:00:00"/>
    <n v="60.97"/>
    <n v="25.93"/>
    <s v="Finland"/>
    <s v="AH"/>
    <s v="Unknown"/>
    <n v="24"/>
    <n v="0"/>
    <n v="0"/>
  </r>
  <r>
    <s v="SFH-S072700"/>
    <n v="1"/>
    <n v="6"/>
    <n v="1989"/>
    <d v="1906-11-10T00:00:00"/>
    <n v="61.3"/>
    <n v="22.77"/>
    <x v="1"/>
    <n v="25"/>
    <n v="12"/>
    <n v="1990"/>
    <d v="1931-05-13T00:00:00"/>
    <n v="61.98"/>
    <n v="23.33"/>
    <s v="Finland"/>
    <s v="PD"/>
    <s v="Dead"/>
    <n v="572"/>
    <n v="82"/>
    <n v="22"/>
  </r>
  <r>
    <s v="SFH-S107603"/>
    <n v="1"/>
    <n v="6"/>
    <n v="1989"/>
    <d v="1906-11-10T00:00:00"/>
    <n v="61.3"/>
    <n v="22.77"/>
    <x v="1"/>
    <n v="15"/>
    <n v="3"/>
    <n v="1992"/>
    <d v="1920-08-12T00:00:00"/>
    <n v="61.32"/>
    <n v="22.77"/>
    <s v="Finland"/>
    <s v="UU"/>
    <s v="Dead"/>
    <n v="1018"/>
    <n v="2"/>
    <n v="0"/>
  </r>
  <r>
    <s v="SFH-S110918"/>
    <n v="4"/>
    <n v="6"/>
    <n v="1989"/>
    <d v="1909-11-10T00:00:00"/>
    <n v="62.62"/>
    <n v="26.9"/>
    <x v="1"/>
    <n v="5"/>
    <n v="8"/>
    <n v="1989"/>
    <d v="1911-01-10T00:00:00"/>
    <n v="62.62"/>
    <n v="26.88"/>
    <s v="Finland"/>
    <s v="AH"/>
    <s v="Dead"/>
    <n v="62"/>
    <n v="1"/>
    <n v="270"/>
  </r>
  <r>
    <s v="SFH-S112096"/>
    <n v="23"/>
    <n v="5"/>
    <n v="1989"/>
    <d v="1928-10-09T00:00:00"/>
    <n v="60.87"/>
    <n v="23.48"/>
    <x v="1"/>
    <n v="3"/>
    <n v="2"/>
    <n v="1990"/>
    <d v="1908-07-13T00:00:00"/>
    <n v="61.02"/>
    <n v="21.62"/>
    <s v="Finland"/>
    <s v="DH"/>
    <s v="Dead"/>
    <n v="256"/>
    <n v="103"/>
    <n v="280"/>
  </r>
  <r>
    <s v="SFH-S112663"/>
    <n v="31"/>
    <n v="5"/>
    <n v="1989"/>
    <d v="1936-10-09T00:00:00"/>
    <n v="63.7"/>
    <n v="28.78"/>
    <x v="1"/>
    <n v="25"/>
    <n v="4"/>
    <n v="1990"/>
    <d v="1930-09-11T00:00:00"/>
    <n v="63.72"/>
    <n v="28.75"/>
    <s v="Finland"/>
    <s v="AH"/>
    <s v="Dead"/>
    <n v="329"/>
    <n v="3"/>
    <n v="319"/>
  </r>
  <r>
    <s v="SFH-S112666"/>
    <n v="2"/>
    <n v="6"/>
    <n v="1989"/>
    <d v="1907-11-10T00:00:00"/>
    <n v="63.77"/>
    <n v="28.78"/>
    <x v="1"/>
    <n v="5"/>
    <n v="11"/>
    <n v="1989"/>
    <d v="1911-04-12T00:00:00"/>
    <n v="63.77"/>
    <n v="28.78"/>
    <s v="Finland"/>
    <s v="DH"/>
    <s v="Dead"/>
    <n v="156"/>
    <n v="0"/>
    <n v="0"/>
  </r>
  <r>
    <s v="SFH-S113907"/>
    <n v="28"/>
    <n v="5"/>
    <n v="1989"/>
    <d v="1933-10-10T00:00:00"/>
    <n v="60.62"/>
    <n v="24.82"/>
    <x v="1"/>
    <n v="7"/>
    <n v="7"/>
    <n v="1989"/>
    <d v="1912-12-09T00:00:00"/>
    <n v="60.62"/>
    <n v="24.82"/>
    <s v="Finland"/>
    <s v="AH"/>
    <s v="Dead"/>
    <n v="40"/>
    <n v="0"/>
    <n v="0"/>
  </r>
  <r>
    <s v="SFH-S113910"/>
    <n v="28"/>
    <n v="5"/>
    <n v="1989"/>
    <d v="1933-10-10T00:00:00"/>
    <n v="60.62"/>
    <n v="24.82"/>
    <x v="1"/>
    <n v="1"/>
    <n v="7"/>
    <n v="1989"/>
    <d v="1906-12-10T00:00:00"/>
    <n v="60.62"/>
    <n v="24.82"/>
    <s v="Finland"/>
    <s v="AH"/>
    <s v="Dead"/>
    <n v="34"/>
    <n v="0"/>
    <n v="0"/>
  </r>
  <r>
    <s v="SFH-S114021"/>
    <n v="28"/>
    <n v="5"/>
    <n v="1989"/>
    <d v="1933-10-10T00:00:00"/>
    <n v="60.93"/>
    <n v="26.62"/>
    <x v="1"/>
    <n v="15"/>
    <n v="6"/>
    <n v="1989"/>
    <d v="1920-11-09T00:00:00"/>
    <n v="60.93"/>
    <n v="26.62"/>
    <s v="Finland"/>
    <s v="UU"/>
    <s v="Dead"/>
    <n v="18"/>
    <n v="0"/>
    <n v="0"/>
  </r>
  <r>
    <s v="SFH-S115243"/>
    <n v="5"/>
    <n v="6"/>
    <n v="1989"/>
    <d v="1910-11-10T00:00:00"/>
    <n v="60.65"/>
    <n v="24.83"/>
    <x v="1"/>
    <n v="17"/>
    <n v="7"/>
    <n v="1989"/>
    <d v="1922-12-10T00:00:00"/>
    <n v="60.65"/>
    <n v="24.83"/>
    <s v="Finland"/>
    <s v="AH"/>
    <s v="Dead"/>
    <n v="42"/>
    <n v="0"/>
    <n v="0"/>
  </r>
  <r>
    <s v="SFH-S115982"/>
    <n v="5"/>
    <n v="6"/>
    <n v="1989"/>
    <d v="1910-11-10T00:00:00"/>
    <n v="61.85"/>
    <n v="22.92"/>
    <x v="1"/>
    <n v="23"/>
    <n v="4"/>
    <n v="1990"/>
    <d v="1928-09-10T00:00:00"/>
    <n v="61.85"/>
    <n v="22.62"/>
    <s v="Finland"/>
    <s v="DH"/>
    <s v="Dead"/>
    <n v="322"/>
    <n v="16"/>
    <n v="270"/>
  </r>
  <r>
    <s v="SFH-S118060"/>
    <n v="3"/>
    <n v="7"/>
    <n v="1989"/>
    <d v="1908-12-09T00:00:00"/>
    <n v="62.78"/>
    <n v="26.58"/>
    <x v="1"/>
    <n v="21"/>
    <n v="8"/>
    <n v="1989"/>
    <d v="1927-01-10T00:00:00"/>
    <n v="62.78"/>
    <n v="26.58"/>
    <s v="Finland"/>
    <s v="DH"/>
    <s v="Dead"/>
    <n v="49"/>
    <n v="0"/>
    <n v="0"/>
  </r>
  <r>
    <s v="SFH-S118062"/>
    <n v="3"/>
    <n v="7"/>
    <n v="1989"/>
    <d v="1908-12-09T00:00:00"/>
    <n v="62.78"/>
    <n v="26.58"/>
    <x v="1"/>
    <n v="21"/>
    <n v="8"/>
    <n v="1989"/>
    <d v="1927-01-10T00:00:00"/>
    <n v="62.78"/>
    <n v="26.58"/>
    <s v="Finland"/>
    <s v="DH"/>
    <s v="Dead"/>
    <n v="49"/>
    <n v="0"/>
    <n v="0"/>
  </r>
  <r>
    <s v="SFH-S118672"/>
    <n v="28"/>
    <n v="5"/>
    <n v="1989"/>
    <d v="1933-10-10T00:00:00"/>
    <n v="62.73"/>
    <n v="22.87"/>
    <x v="1"/>
    <n v="15"/>
    <n v="7"/>
    <n v="1989"/>
    <d v="1920-12-09T00:00:00"/>
    <n v="62.75"/>
    <n v="22.87"/>
    <s v="Finland"/>
    <s v="AH"/>
    <s v="Alive"/>
    <n v="48"/>
    <n v="2"/>
    <n v="0"/>
  </r>
  <r>
    <s v="SFH-S118690"/>
    <n v="28"/>
    <n v="5"/>
    <n v="1989"/>
    <d v="1933-10-10T00:00:00"/>
    <n v="62.78"/>
    <n v="22.88"/>
    <x v="1"/>
    <n v="14"/>
    <n v="8"/>
    <n v="1991"/>
    <d v="1920-01-12T00:00:00"/>
    <n v="62.7"/>
    <n v="22.83"/>
    <s v="Finland"/>
    <s v="DH"/>
    <s v="Dead"/>
    <n v="808"/>
    <n v="10"/>
    <n v="196"/>
  </r>
  <r>
    <s v="SFH-S118691"/>
    <n v="28"/>
    <n v="5"/>
    <n v="1989"/>
    <d v="1933-10-10T00:00:00"/>
    <n v="62.78"/>
    <n v="22.88"/>
    <x v="1"/>
    <n v="30"/>
    <n v="7"/>
    <n v="1992"/>
    <d v="1935-12-13T00:00:00"/>
    <n v="62.67"/>
    <n v="23"/>
    <s v="Finland"/>
    <s v="DH"/>
    <s v="Dead"/>
    <n v="1159"/>
    <n v="15"/>
    <n v="156"/>
  </r>
  <r>
    <s v="SFH-S118693"/>
    <n v="28"/>
    <n v="5"/>
    <n v="1989"/>
    <d v="1933-10-10T00:00:00"/>
    <n v="62.78"/>
    <n v="22.88"/>
    <x v="1"/>
    <n v="30"/>
    <n v="10"/>
    <n v="1991"/>
    <d v="1936-03-13T00:00:00"/>
    <n v="62.85"/>
    <n v="22.93"/>
    <s v="Finland"/>
    <s v="DH"/>
    <s v="Dead"/>
    <n v="885"/>
    <n v="8"/>
    <n v="19"/>
  </r>
  <r>
    <s v="SFH-S118695"/>
    <n v="28"/>
    <n v="5"/>
    <n v="1989"/>
    <d v="1933-10-10T00:00:00"/>
    <n v="62.9"/>
    <n v="22.8"/>
    <x v="1"/>
    <n v="15"/>
    <n v="5"/>
    <n v="1995"/>
    <d v="1920-10-15T00:00:00"/>
    <n v="62.83"/>
    <n v="22.77"/>
    <s v="Finland"/>
    <s v="DH"/>
    <s v="Dead"/>
    <n v="2178"/>
    <n v="8"/>
    <n v="193"/>
  </r>
  <r>
    <s v="SFH-S118718"/>
    <n v="7"/>
    <n v="6"/>
    <n v="1989"/>
    <d v="1912-11-09T00:00:00"/>
    <n v="62.68"/>
    <n v="22.47"/>
    <x v="1"/>
    <n v="15"/>
    <n v="7"/>
    <n v="1989"/>
    <d v="1920-12-09T00:00:00"/>
    <n v="62.68"/>
    <n v="22.45"/>
    <s v="Finland"/>
    <s v="DH"/>
    <s v="Dead"/>
    <n v="38"/>
    <n v="1"/>
    <n v="270"/>
  </r>
  <r>
    <s v="SFH-S119913"/>
    <n v="2"/>
    <n v="6"/>
    <n v="1989"/>
    <d v="1907-11-10T00:00:00"/>
    <n v="64.67"/>
    <n v="25.6"/>
    <x v="1"/>
    <n v="15"/>
    <n v="7"/>
    <n v="1989"/>
    <d v="1920-12-09T00:00:00"/>
    <n v="64.67"/>
    <n v="25.6"/>
    <s v="Finland"/>
    <s v="AH"/>
    <s v="Dead"/>
    <n v="43"/>
    <n v="0"/>
    <n v="0"/>
  </r>
  <r>
    <s v="SFH-S119956"/>
    <n v="24"/>
    <n v="5"/>
    <n v="1989"/>
    <d v="1929-10-10T00:00:00"/>
    <n v="61.5"/>
    <n v="21.78"/>
    <x v="1"/>
    <n v="18"/>
    <n v="3"/>
    <n v="1990"/>
    <d v="1923-08-11T00:00:00"/>
    <n v="61.52"/>
    <n v="21.72"/>
    <s v="Finland"/>
    <s v="DH"/>
    <s v="Dead"/>
    <n v="298"/>
    <n v="4"/>
    <n v="298"/>
  </r>
  <r>
    <s v="SFH-S119981"/>
    <n v="25"/>
    <n v="5"/>
    <n v="1989"/>
    <d v="1930-10-10T00:00:00"/>
    <n v="61.5"/>
    <n v="21.77"/>
    <x v="1"/>
    <n v="30"/>
    <n v="6"/>
    <n v="1994"/>
    <d v="1935-11-15T00:00:00"/>
    <n v="61.27"/>
    <n v="24.03"/>
    <s v="Finland"/>
    <s v="DH"/>
    <s v="Dead"/>
    <n v="1862"/>
    <n v="124"/>
    <n v="103"/>
  </r>
  <r>
    <s v="SFH-S120653"/>
    <n v="17"/>
    <n v="5"/>
    <n v="1989"/>
    <d v="1922-10-10T00:00:00"/>
    <n v="60.63"/>
    <n v="24.8"/>
    <x v="1"/>
    <n v="17"/>
    <n v="9"/>
    <n v="1989"/>
    <d v="1923-02-10T00:00:00"/>
    <n v="60.67"/>
    <n v="24.82"/>
    <s v="Finland"/>
    <s v="DH"/>
    <s v="Dead"/>
    <n v="123"/>
    <n v="4"/>
    <n v="14"/>
  </r>
  <r>
    <s v="SFH-S121097"/>
    <n v="4"/>
    <n v="6"/>
    <n v="1989"/>
    <d v="1909-11-10T00:00:00"/>
    <n v="62.72"/>
    <n v="22.48"/>
    <x v="1"/>
    <n v="5"/>
    <n v="7"/>
    <n v="1989"/>
    <d v="1910-12-10T00:00:00"/>
    <n v="62.72"/>
    <n v="22.48"/>
    <s v="Finland"/>
    <s v="UU"/>
    <s v="Dead"/>
    <n v="31"/>
    <n v="0"/>
    <n v="0"/>
  </r>
  <r>
    <s v="SFH-S121453"/>
    <n v="10"/>
    <n v="6"/>
    <n v="1989"/>
    <d v="1915-11-10T00:00:00"/>
    <n v="60.63"/>
    <n v="24.8"/>
    <x v="1"/>
    <n v="31"/>
    <n v="8"/>
    <n v="1990"/>
    <d v="1937-01-10T00:00:00"/>
    <n v="60.63"/>
    <n v="24.97"/>
    <s v="Finland"/>
    <s v="DH"/>
    <s v="Dead"/>
    <n v="447"/>
    <n v="10"/>
    <n v="91"/>
  </r>
  <r>
    <s v="SFH-S122383"/>
    <n v="3"/>
    <n v="6"/>
    <n v="1989"/>
    <d v="1908-11-09T00:00:00"/>
    <n v="61.05"/>
    <n v="26.47"/>
    <x v="1"/>
    <n v="7"/>
    <n v="11"/>
    <n v="1993"/>
    <d v="1913-04-15T00:00:00"/>
    <n v="61.05"/>
    <n v="26.5"/>
    <s v="Finland"/>
    <s v="UU"/>
    <s v="Dead"/>
    <n v="1618"/>
    <n v="2"/>
    <n v="91"/>
  </r>
  <r>
    <s v="SFH-S122404"/>
    <n v="3"/>
    <n v="6"/>
    <n v="1989"/>
    <d v="1908-11-09T00:00:00"/>
    <n v="61.05"/>
    <n v="26.48"/>
    <x v="1"/>
    <n v="14"/>
    <n v="10"/>
    <n v="1994"/>
    <d v="1920-03-16T00:00:00"/>
    <n v="61.4"/>
    <n v="26.9"/>
    <s v="Finland"/>
    <s v="UU"/>
    <s v="Dead"/>
    <n v="1959"/>
    <n v="45"/>
    <n v="30"/>
  </r>
  <r>
    <s v="SVS-6061435"/>
    <n v="4"/>
    <n v="6"/>
    <n v="1989"/>
    <d v="1909-11-10T00:00:00"/>
    <n v="58"/>
    <n v="11.75"/>
    <x v="9"/>
    <n v="16"/>
    <n v="9"/>
    <n v="1991"/>
    <d v="1922-02-12T00:00:00"/>
    <n v="58"/>
    <n v="11.75"/>
    <s v="Sweden"/>
    <s v="UU"/>
    <s v="Dead"/>
    <n v="834"/>
    <n v="0"/>
    <n v="0"/>
  </r>
  <r>
    <s v="SVS-6085665"/>
    <n v="21"/>
    <n v="5"/>
    <n v="1989"/>
    <d v="1926-10-10T00:00:00"/>
    <n v="61.72"/>
    <n v="17.079999999999998"/>
    <x v="9"/>
    <n v="28"/>
    <n v="6"/>
    <n v="1989"/>
    <d v="1933-11-10T00:00:00"/>
    <n v="61.72"/>
    <n v="17.079999999999998"/>
    <s v="Sweden"/>
    <s v="UU"/>
    <s v="Dead"/>
    <n v="38"/>
    <n v="0"/>
    <n v="0"/>
  </r>
  <r>
    <s v="SVS-6085667"/>
    <n v="21"/>
    <n v="5"/>
    <n v="1989"/>
    <d v="1926-10-10T00:00:00"/>
    <n v="61.72"/>
    <n v="17.079999999999998"/>
    <x v="9"/>
    <n v="8"/>
    <n v="6"/>
    <n v="1989"/>
    <d v="1913-11-10T00:00:00"/>
    <n v="61.72"/>
    <n v="17.079999999999998"/>
    <s v="Sweden"/>
    <s v="DH"/>
    <s v="Dead"/>
    <n v="18"/>
    <n v="0"/>
    <n v="0"/>
  </r>
  <r>
    <s v="SVS-6102820"/>
    <n v="1"/>
    <n v="6"/>
    <n v="1989"/>
    <d v="1906-11-10T00:00:00"/>
    <n v="57.85"/>
    <n v="11.9"/>
    <x v="9"/>
    <n v="12"/>
    <n v="6"/>
    <n v="1989"/>
    <d v="1917-11-10T00:00:00"/>
    <n v="57.85"/>
    <n v="11.9"/>
    <s v="Sweden"/>
    <s v="AH"/>
    <s v="Dead"/>
    <n v="11"/>
    <n v="0"/>
    <n v="0"/>
  </r>
  <r>
    <s v="SVS-6102821"/>
    <n v="1"/>
    <n v="6"/>
    <n v="1989"/>
    <d v="1906-11-10T00:00:00"/>
    <n v="57.85"/>
    <n v="11.9"/>
    <x v="9"/>
    <n v="25"/>
    <n v="6"/>
    <n v="1989"/>
    <d v="1930-11-10T00:00:00"/>
    <n v="57.85"/>
    <n v="11.9"/>
    <s v="Sweden"/>
    <s v="AH"/>
    <s v="Dead"/>
    <n v="24"/>
    <n v="0"/>
    <n v="0"/>
  </r>
  <r>
    <s v="SVS-6102823"/>
    <n v="1"/>
    <n v="6"/>
    <n v="1989"/>
    <d v="1906-11-10T00:00:00"/>
    <n v="57.85"/>
    <n v="11.9"/>
    <x v="9"/>
    <n v="15"/>
    <n v="7"/>
    <n v="1989"/>
    <d v="1920-12-09T00:00:00"/>
    <n v="57.85"/>
    <n v="11.9"/>
    <s v="Sweden"/>
    <s v="UU"/>
    <s v="Dead"/>
    <n v="44"/>
    <n v="0"/>
    <n v="0"/>
  </r>
  <r>
    <s v="SVS-6103790"/>
    <n v="2"/>
    <n v="6"/>
    <n v="1989"/>
    <d v="1907-11-10T00:00:00"/>
    <n v="57.63"/>
    <n v="11.87"/>
    <x v="9"/>
    <n v="2"/>
    <n v="9"/>
    <n v="1989"/>
    <d v="1908-02-10T00:00:00"/>
    <n v="57.63"/>
    <n v="11.87"/>
    <s v="Sweden"/>
    <s v="AH"/>
    <s v="Alive"/>
    <n v="92"/>
    <n v="0"/>
    <n v="0"/>
  </r>
  <r>
    <s v="SVS-6104213"/>
    <n v="27"/>
    <n v="5"/>
    <n v="1989"/>
    <d v="1932-10-09T00:00:00"/>
    <n v="55.67"/>
    <n v="13.48"/>
    <x v="9"/>
    <n v="3"/>
    <n v="3"/>
    <n v="1990"/>
    <d v="1908-08-10T00:00:00"/>
    <n v="55.67"/>
    <n v="13.48"/>
    <s v="Sweden"/>
    <s v="DH"/>
    <s v="Dead"/>
    <n v="280"/>
    <n v="0"/>
    <n v="0"/>
  </r>
  <r>
    <s v="SVS-6104223"/>
    <n v="27"/>
    <n v="5"/>
    <n v="1989"/>
    <d v="1932-10-09T00:00:00"/>
    <n v="55.67"/>
    <n v="13.48"/>
    <x v="9"/>
    <n v="11"/>
    <n v="10"/>
    <n v="1989"/>
    <d v="1917-03-11T00:00:00"/>
    <n v="55.68"/>
    <n v="13.5"/>
    <s v="Sweden"/>
    <s v="UU"/>
    <s v="Unknown"/>
    <n v="137"/>
    <n v="3"/>
    <n v="30"/>
  </r>
  <r>
    <s v="SVS-6111749"/>
    <n v="31"/>
    <n v="5"/>
    <n v="1989"/>
    <d v="1936-10-09T00:00:00"/>
    <n v="57.77"/>
    <n v="12.05"/>
    <x v="9"/>
    <n v="6"/>
    <n v="6"/>
    <n v="1989"/>
    <d v="1911-11-10T00:00:00"/>
    <n v="57.77"/>
    <n v="12.05"/>
    <s v="Sweden"/>
    <s v="UU"/>
    <s v="Dead"/>
    <n v="6"/>
    <n v="0"/>
    <n v="0"/>
  </r>
  <r>
    <s v="BLB-E165648"/>
    <n v="1"/>
    <n v="6"/>
    <n v="1990"/>
    <d v="1906-11-11T00:00:00"/>
    <n v="51.17"/>
    <n v="5"/>
    <x v="10"/>
    <n v="1"/>
    <n v="12"/>
    <n v="1991"/>
    <d v="1907-05-14T00:00:00"/>
    <n v="51.17"/>
    <n v="4.9800000000000004"/>
    <s v="Belgium"/>
    <s v="UU"/>
    <s v="Dead"/>
    <n v="548"/>
    <n v="0"/>
    <n v="0"/>
  </r>
  <r>
    <s v="CZP-E282642"/>
    <n v="26"/>
    <n v="5"/>
    <n v="1990"/>
    <d v="1931-10-11T00:00:00"/>
    <n v="50.1"/>
    <n v="15.6"/>
    <x v="12"/>
    <n v="3"/>
    <n v="7"/>
    <n v="1990"/>
    <d v="1908-12-10T00:00:00"/>
    <n v="50.1"/>
    <n v="15.6"/>
    <s v="Czech Republic"/>
    <s v="DH"/>
    <s v="Dead"/>
    <n v="38"/>
    <n v="0"/>
    <n v="0"/>
  </r>
  <r>
    <s v="DEW-5295356"/>
    <n v="19"/>
    <n v="5"/>
    <n v="1990"/>
    <d v="1924-10-10T00:00:00"/>
    <n v="51.2"/>
    <n v="8.82"/>
    <x v="5"/>
    <n v="28"/>
    <n v="6"/>
    <n v="1990"/>
    <d v="1933-11-11T00:00:00"/>
    <n v="51.2"/>
    <n v="8.82"/>
    <s v="Germany"/>
    <s v="UU"/>
    <s v="Dead"/>
    <n v="40"/>
    <n v="0"/>
    <n v="0"/>
  </r>
  <r>
    <s v="DEW-5295383"/>
    <n v="22"/>
    <n v="5"/>
    <n v="1990"/>
    <d v="1927-10-11T00:00:00"/>
    <n v="51.33"/>
    <n v="8.8699999999999992"/>
    <x v="5"/>
    <n v="15"/>
    <n v="8"/>
    <n v="1990"/>
    <d v="1921-01-10T00:00:00"/>
    <n v="51.33"/>
    <n v="8.8699999999999992"/>
    <s v="Germany"/>
    <s v="UU"/>
    <s v="Dead"/>
    <n v="85"/>
    <n v="0"/>
    <n v="0"/>
  </r>
  <r>
    <s v="DEW-5295424"/>
    <n v="30"/>
    <n v="6"/>
    <n v="1990"/>
    <d v="1935-11-11T00:00:00"/>
    <n v="51.27"/>
    <n v="8.8699999999999992"/>
    <x v="5"/>
    <n v="29"/>
    <n v="5"/>
    <n v="1991"/>
    <d v="1934-10-12T00:00:00"/>
    <n v="51.37"/>
    <n v="9.02"/>
    <s v="Germany"/>
    <s v="AH"/>
    <s v="Dead"/>
    <n v="333"/>
    <n v="14"/>
    <n v="45"/>
  </r>
  <r>
    <s v="DEW-5295425"/>
    <n v="30"/>
    <n v="6"/>
    <n v="1990"/>
    <d v="1935-11-11T00:00:00"/>
    <n v="51.27"/>
    <n v="8.8699999999999992"/>
    <x v="5"/>
    <n v="6"/>
    <n v="8"/>
    <n v="1992"/>
    <d v="1912-01-13T00:00:00"/>
    <n v="51.2"/>
    <n v="8.7200000000000006"/>
    <s v="Germany"/>
    <s v="DH"/>
    <s v="Dead"/>
    <n v="768"/>
    <n v="15"/>
    <n v="232"/>
  </r>
  <r>
    <s v="ESI-4014137"/>
    <n v="12"/>
    <n v="5"/>
    <n v="1990"/>
    <d v="1917-10-11T00:00:00"/>
    <n v="37"/>
    <n v="-6.5"/>
    <x v="20"/>
    <n v="30"/>
    <n v="6"/>
    <n v="1991"/>
    <d v="1935-11-12T00:00:00"/>
    <n v="37"/>
    <n v="-6.5"/>
    <s v="Spain"/>
    <s v="PD"/>
    <s v="Dead"/>
    <n v="414"/>
    <n v="0"/>
    <n v="0"/>
  </r>
  <r>
    <s v="ESI-5021765"/>
    <n v="19"/>
    <n v="5"/>
    <n v="1990"/>
    <d v="1924-10-10T00:00:00"/>
    <n v="40.67"/>
    <n v="-4.0999999999999996"/>
    <x v="20"/>
    <n v="16"/>
    <n v="4"/>
    <n v="1991"/>
    <d v="1921-09-12T00:00:00"/>
    <n v="40.72"/>
    <n v="-4.08"/>
    <s v="Spain"/>
    <s v="UU"/>
    <s v="Dead"/>
    <n v="332"/>
    <n v="6"/>
    <n v="15"/>
  </r>
  <r>
    <s v="ETM-U462372"/>
    <n v="7"/>
    <n v="6"/>
    <n v="1990"/>
    <d v="1912-11-10T00:00:00"/>
    <n v="59.18"/>
    <n v="25.22"/>
    <x v="18"/>
    <n v="15"/>
    <n v="5"/>
    <n v="1991"/>
    <d v="1920-10-11T00:00:00"/>
    <n v="59.18"/>
    <n v="25.22"/>
    <s v="Estonia"/>
    <s v="DH"/>
    <s v="Dead"/>
    <n v="342"/>
    <n v="0"/>
    <n v="0"/>
  </r>
  <r>
    <s v="GBT-EB30531"/>
    <n v="11"/>
    <n v="5"/>
    <n v="1990"/>
    <d v="1916-10-10T00:00:00"/>
    <n v="53.25"/>
    <n v="-4.3"/>
    <x v="4"/>
    <n v="18"/>
    <n v="9"/>
    <n v="1990"/>
    <d v="1924-02-11T00:00:00"/>
    <n v="53.25"/>
    <n v="-4.4000000000000004"/>
    <s v="UK"/>
    <s v="UU"/>
    <s v="Dead"/>
    <n v="130"/>
    <n v="7"/>
    <n v="270"/>
  </r>
  <r>
    <s v="GBT-EB30567"/>
    <n v="15"/>
    <n v="5"/>
    <n v="1990"/>
    <d v="1920-10-10T00:00:00"/>
    <n v="53.28"/>
    <n v="-4.57"/>
    <x v="4"/>
    <n v="10"/>
    <n v="7"/>
    <n v="1990"/>
    <d v="1915-12-11T00:00:00"/>
    <n v="53.3"/>
    <n v="-4.5199999999999996"/>
    <s v="UK"/>
    <s v="AH"/>
    <s v="Dead"/>
    <n v="56"/>
    <n v="4"/>
    <n v="61"/>
  </r>
  <r>
    <s v="GBT-EB74549"/>
    <n v="5"/>
    <n v="5"/>
    <n v="1990"/>
    <d v="1910-10-11T00:00:00"/>
    <n v="51.28"/>
    <n v="1.35"/>
    <x v="4"/>
    <n v="27"/>
    <n v="2"/>
    <n v="1991"/>
    <d v="1932-07-14T00:00:00"/>
    <n v="51.2"/>
    <n v="1.4"/>
    <s v="UK"/>
    <s v="UU"/>
    <s v="Dead"/>
    <n v="298"/>
    <n v="10"/>
    <n v="160"/>
  </r>
  <r>
    <s v="GBT-EK55537"/>
    <n v="26"/>
    <n v="5"/>
    <n v="1990"/>
    <d v="1931-10-11T00:00:00"/>
    <n v="54.05"/>
    <n v="-4.82"/>
    <x v="4"/>
    <n v="4"/>
    <n v="3"/>
    <n v="1991"/>
    <d v="1909-08-12T00:00:00"/>
    <n v="54.08"/>
    <n v="-4.75"/>
    <s v="UK"/>
    <s v="DH"/>
    <s v="Dead"/>
    <n v="282"/>
    <n v="6"/>
    <n v="50"/>
  </r>
  <r>
    <s v="GBT-EK56716"/>
    <n v="6"/>
    <n v="6"/>
    <n v="1990"/>
    <d v="1911-11-11T00:00:00"/>
    <n v="53.32"/>
    <n v="-2.72"/>
    <x v="4"/>
    <n v="2"/>
    <n v="8"/>
    <n v="1990"/>
    <d v="1908-01-11T00:00:00"/>
    <n v="53.3"/>
    <n v="-2.68"/>
    <s v="UK"/>
    <s v="UU"/>
    <s v="Dead"/>
    <n v="57"/>
    <n v="3"/>
    <n v="130"/>
  </r>
  <r>
    <s v="GBT-EK58946"/>
    <n v="20"/>
    <n v="5"/>
    <n v="1990"/>
    <d v="1925-10-11T00:00:00"/>
    <n v="53.42"/>
    <n v="-1.53"/>
    <x v="4"/>
    <n v="13"/>
    <n v="4"/>
    <n v="1992"/>
    <d v="1918-09-13T00:00:00"/>
    <n v="53.38"/>
    <n v="-1.58"/>
    <s v="UK"/>
    <s v="UU"/>
    <s v="Dead"/>
    <n v="694"/>
    <n v="5"/>
    <n v="222"/>
  </r>
  <r>
    <s v="GBT-EN28229"/>
    <n v="28"/>
    <n v="5"/>
    <n v="1990"/>
    <d v="1933-10-11T00:00:00"/>
    <n v="53.4"/>
    <n v="-2.5300000000000002"/>
    <x v="4"/>
    <n v="7"/>
    <n v="7"/>
    <n v="1991"/>
    <d v="1912-12-11T00:00:00"/>
    <n v="53.27"/>
    <n v="-2.6"/>
    <s v="UK"/>
    <s v="UU"/>
    <s v="Dead"/>
    <n v="405"/>
    <n v="16"/>
    <n v="197"/>
  </r>
  <r>
    <s v="GBT-EN28237"/>
    <n v="31"/>
    <n v="5"/>
    <n v="1990"/>
    <d v="1936-10-10T00:00:00"/>
    <n v="53.42"/>
    <n v="-2.58"/>
    <x v="4"/>
    <n v="20"/>
    <n v="6"/>
    <n v="1990"/>
    <d v="1925-11-11T00:00:00"/>
    <n v="53.42"/>
    <n v="-2.58"/>
    <s v="UK"/>
    <s v="UU"/>
    <s v="Dead"/>
    <n v="20"/>
    <n v="0"/>
    <n v="0"/>
  </r>
  <r>
    <s v="GBT-EN74476"/>
    <n v="18"/>
    <n v="5"/>
    <n v="1990"/>
    <d v="1923-10-11T00:00:00"/>
    <n v="53.47"/>
    <n v="-1.03"/>
    <x v="4"/>
    <n v="7"/>
    <n v="6"/>
    <n v="1990"/>
    <d v="1912-11-10T00:00:00"/>
    <n v="53.47"/>
    <n v="-1.03"/>
    <s v="UK"/>
    <s v="DH"/>
    <s v="Dead"/>
    <n v="20"/>
    <n v="0"/>
    <n v="0"/>
  </r>
  <r>
    <s v="GBT-EN74480"/>
    <n v="18"/>
    <n v="5"/>
    <n v="1990"/>
    <d v="1923-10-11T00:00:00"/>
    <n v="53.47"/>
    <n v="-1.03"/>
    <x v="4"/>
    <n v="7"/>
    <n v="6"/>
    <n v="1990"/>
    <d v="1912-11-10T00:00:00"/>
    <n v="53.47"/>
    <n v="-1.03"/>
    <s v="UK"/>
    <s v="DH"/>
    <s v="Dead"/>
    <n v="20"/>
    <n v="0"/>
    <n v="0"/>
  </r>
  <r>
    <s v="GBT-EP12584"/>
    <n v="13"/>
    <n v="5"/>
    <n v="1990"/>
    <d v="1918-10-11T00:00:00"/>
    <n v="52.88"/>
    <n v="-1.4"/>
    <x v="4"/>
    <n v="9"/>
    <n v="9"/>
    <n v="1990"/>
    <d v="1915-02-11T00:00:00"/>
    <n v="52.88"/>
    <n v="-1.4"/>
    <s v="UK"/>
    <s v="UU"/>
    <s v="Dead"/>
    <n v="119"/>
    <n v="0"/>
    <n v="0"/>
  </r>
  <r>
    <s v="GBT-EP45249"/>
    <n v="20"/>
    <n v="5"/>
    <n v="1990"/>
    <d v="1925-10-11T00:00:00"/>
    <n v="53.9"/>
    <n v="-2.93"/>
    <x v="4"/>
    <n v="9"/>
    <n v="4"/>
    <n v="1996"/>
    <d v="1914-09-17T00:00:00"/>
    <n v="53.9"/>
    <n v="-2.93"/>
    <s v="UK"/>
    <s v="PD"/>
    <s v="Dead"/>
    <n v="2151"/>
    <n v="0"/>
    <n v="0"/>
  </r>
  <r>
    <s v="GBT-ER24628"/>
    <n v="12"/>
    <n v="5"/>
    <n v="1990"/>
    <d v="1917-10-11T00:00:00"/>
    <n v="52.88"/>
    <n v="-1.17"/>
    <x v="4"/>
    <n v="15"/>
    <n v="6"/>
    <n v="1992"/>
    <d v="1920-11-12T00:00:00"/>
    <n v="51.67"/>
    <n v="-1.7000000000000002"/>
    <s v="UK"/>
    <s v="DH"/>
    <s v="Dead"/>
    <n v="765"/>
    <n v="140"/>
    <n v="196"/>
  </r>
  <r>
    <s v="GBT-ER26087"/>
    <n v="14"/>
    <n v="5"/>
    <n v="1990"/>
    <d v="1919-10-11T00:00:00"/>
    <n v="53.92"/>
    <n v="-2.92"/>
    <x v="4"/>
    <n v="10"/>
    <n v="6"/>
    <n v="1990"/>
    <d v="1915-11-11T00:00:00"/>
    <n v="53.92"/>
    <n v="-2.92"/>
    <s v="UK"/>
    <s v="PD"/>
    <s v="Dead"/>
    <n v="27"/>
    <n v="0"/>
    <n v="0"/>
  </r>
  <r>
    <s v="GBT-ER41513"/>
    <n v="29"/>
    <n v="4"/>
    <n v="1990"/>
    <d v="1934-09-11T00:00:00"/>
    <n v="52.7"/>
    <n v="8.8699999999999992"/>
    <x v="6"/>
    <n v="4"/>
    <n v="9"/>
    <n v="1991"/>
    <d v="1910-02-12T00:00:00"/>
    <n v="52.7"/>
    <n v="8.9499999999999993"/>
    <s v="Eire"/>
    <s v="UU"/>
    <s v="Dead"/>
    <n v="493"/>
    <n v="6"/>
    <n v="270"/>
  </r>
  <r>
    <s v="GBT-ER41514"/>
    <n v="29"/>
    <n v="4"/>
    <n v="1990"/>
    <d v="1934-09-11T00:00:00"/>
    <n v="52.7"/>
    <n v="8.8699999999999992"/>
    <x v="6"/>
    <n v="14"/>
    <n v="6"/>
    <n v="1995"/>
    <d v="1919-11-16T00:00:00"/>
    <n v="52.53"/>
    <n v="8.93"/>
    <s v="Eire"/>
    <s v="AH"/>
    <s v="Dead"/>
    <n v="1872"/>
    <n v="20"/>
    <n v="194"/>
  </r>
  <r>
    <s v="GBT-ER78903"/>
    <n v="2"/>
    <n v="5"/>
    <n v="1990"/>
    <d v="1907-10-11T00:00:00"/>
    <n v="53.22"/>
    <n v="-1.1499999999999999"/>
    <x v="4"/>
    <n v="22"/>
    <n v="6"/>
    <n v="1991"/>
    <d v="1927-11-12T00:00:00"/>
    <n v="53.2"/>
    <n v="-1.22"/>
    <s v="UK"/>
    <s v="AH"/>
    <s v="Dead"/>
    <n v="416"/>
    <n v="5"/>
    <n v="248"/>
  </r>
  <r>
    <s v="NLA-3393324"/>
    <n v="5"/>
    <n v="5"/>
    <n v="1990"/>
    <d v="1910-10-11T00:00:00"/>
    <n v="52.35"/>
    <n v="4.53"/>
    <x v="16"/>
    <n v="5"/>
    <n v="8"/>
    <n v="1990"/>
    <d v="1911-01-11T00:00:00"/>
    <n v="52.35"/>
    <n v="4.53"/>
    <s v="Netherlands"/>
    <s v="UU"/>
    <s v="Dead"/>
    <n v="92"/>
    <n v="0"/>
    <n v="0"/>
  </r>
  <r>
    <s v="NLA-3397145"/>
    <n v="24"/>
    <n v="5"/>
    <n v="1990"/>
    <d v="1929-10-11T00:00:00"/>
    <n v="52.33"/>
    <n v="4.5199999999999996"/>
    <x v="16"/>
    <n v="21"/>
    <n v="5"/>
    <n v="1991"/>
    <d v="1926-10-12T00:00:00"/>
    <n v="52.35"/>
    <n v="4.5199999999999996"/>
    <s v="Netherlands"/>
    <s v="UU"/>
    <s v="Unknown"/>
    <n v="362"/>
    <n v="0"/>
    <n v="0"/>
  </r>
  <r>
    <s v="NLA-3416374"/>
    <n v="13"/>
    <n v="5"/>
    <n v="1990"/>
    <d v="1918-10-11T00:00:00"/>
    <n v="52.35"/>
    <n v="4.53"/>
    <x v="16"/>
    <n v="27"/>
    <n v="3"/>
    <n v="1991"/>
    <d v="1932-08-11T00:00:00"/>
    <n v="52.33"/>
    <n v="4.53"/>
    <s v="Netherlands"/>
    <s v="UU"/>
    <s v="Unknown"/>
    <n v="318"/>
    <n v="2"/>
    <n v="181"/>
  </r>
  <r>
    <s v="NLA-3416388"/>
    <n v="13"/>
    <n v="5"/>
    <n v="1990"/>
    <d v="1918-10-11T00:00:00"/>
    <n v="52.35"/>
    <n v="4.53"/>
    <x v="16"/>
    <n v="28"/>
    <n v="2"/>
    <n v="1998"/>
    <d v="1933-07-21T00:00:00"/>
    <n v="52.3"/>
    <n v="4.4800000000000004"/>
    <s v="Netherlands"/>
    <s v="DH"/>
    <s v="Dead"/>
    <n v="2848"/>
    <n v="7"/>
    <n v="212"/>
  </r>
  <r>
    <s v="NLA-3427031"/>
    <n v="14"/>
    <n v="5"/>
    <n v="1990"/>
    <d v="1919-10-11T00:00:00"/>
    <n v="53.07"/>
    <n v="4.72"/>
    <x v="16"/>
    <n v="8"/>
    <n v="5"/>
    <n v="1992"/>
    <d v="1913-10-13T00:00:00"/>
    <n v="53.15"/>
    <n v="4.82"/>
    <s v="Netherlands"/>
    <s v="UU"/>
    <s v="Dead"/>
    <n v="725"/>
    <n v="12"/>
    <n v="36"/>
  </r>
  <r>
    <s v="NLA-3427047"/>
    <n v="2"/>
    <n v="6"/>
    <n v="1990"/>
    <d v="1907-11-11T00:00:00"/>
    <n v="53.05"/>
    <n v="4.72"/>
    <x v="16"/>
    <n v="2"/>
    <n v="6"/>
    <n v="1990"/>
    <d v="1907-11-11T00:00:00"/>
    <n v="53.05"/>
    <n v="4.72"/>
    <s v="Netherlands"/>
    <s v="RH"/>
    <s v="Alive"/>
    <n v="0"/>
    <n v="0"/>
    <n v="0"/>
  </r>
  <r>
    <s v="NLA-3440368"/>
    <n v="16"/>
    <n v="5"/>
    <n v="1990"/>
    <d v="1921-10-11T00:00:00"/>
    <n v="52.17"/>
    <n v="4.3499999999999996"/>
    <x v="16"/>
    <n v="16"/>
    <n v="6"/>
    <n v="1990"/>
    <d v="1921-11-11T00:00:00"/>
    <n v="52.17"/>
    <n v="4.37"/>
    <s v="Netherlands"/>
    <s v="UU"/>
    <s v="Dead"/>
    <n v="31"/>
    <n v="2"/>
    <n v="91"/>
  </r>
  <r>
    <s v="NLA-3450766"/>
    <n v="19"/>
    <n v="5"/>
    <n v="1990"/>
    <d v="1924-10-10T00:00:00"/>
    <n v="52.35"/>
    <n v="4.53"/>
    <x v="16"/>
    <n v="3"/>
    <n v="4"/>
    <n v="1993"/>
    <d v="1908-09-13T00:00:00"/>
    <n v="52.35"/>
    <n v="4.5199999999999996"/>
    <s v="Netherlands"/>
    <s v="PD"/>
    <s v="Dead"/>
    <n v="1050"/>
    <n v="0"/>
    <n v="0"/>
  </r>
  <r>
    <s v="NLA-3450776"/>
    <n v="19"/>
    <n v="5"/>
    <n v="1990"/>
    <d v="1924-10-10T00:00:00"/>
    <n v="52.35"/>
    <n v="4.53"/>
    <x v="16"/>
    <n v="15"/>
    <n v="6"/>
    <n v="1992"/>
    <d v="1920-11-12T00:00:00"/>
    <n v="52.18"/>
    <n v="4.47"/>
    <s v="Netherlands"/>
    <s v="UU"/>
    <s v="Dead"/>
    <n v="758"/>
    <n v="20"/>
    <n v="194"/>
  </r>
  <r>
    <s v="NLA-3450784"/>
    <n v="19"/>
    <n v="5"/>
    <n v="1990"/>
    <d v="1924-10-10T00:00:00"/>
    <n v="52.35"/>
    <n v="4.53"/>
    <x v="16"/>
    <n v="1"/>
    <n v="6"/>
    <n v="1990"/>
    <d v="1906-11-11T00:00:00"/>
    <n v="52.3"/>
    <n v="4.53"/>
    <s v="Netherlands"/>
    <s v="UU"/>
    <s v="Unknown"/>
    <n v="13"/>
    <n v="6"/>
    <n v="181"/>
  </r>
  <r>
    <s v="NLA-3450822"/>
    <n v="24"/>
    <n v="5"/>
    <n v="1990"/>
    <d v="1929-10-11T00:00:00"/>
    <n v="52.35"/>
    <n v="4.53"/>
    <x v="16"/>
    <n v="14"/>
    <n v="2"/>
    <n v="1991"/>
    <d v="1919-07-15T00:00:00"/>
    <n v="52.22"/>
    <n v="4.45"/>
    <s v="Netherlands"/>
    <s v="DH"/>
    <s v="Dead"/>
    <n v="266"/>
    <n v="15"/>
    <n v="204"/>
  </r>
  <r>
    <s v="NLA-3450864"/>
    <n v="1"/>
    <n v="6"/>
    <n v="1990"/>
    <d v="1906-11-11T00:00:00"/>
    <n v="52.35"/>
    <n v="4.53"/>
    <x v="16"/>
    <n v="3"/>
    <n v="10"/>
    <n v="1990"/>
    <d v="1909-03-12T00:00:00"/>
    <n v="52.35"/>
    <n v="4.53"/>
    <s v="Netherlands"/>
    <s v="UU"/>
    <s v="Dead"/>
    <n v="124"/>
    <n v="0"/>
    <n v="0"/>
  </r>
  <r>
    <s v="NOS-6147056"/>
    <n v="8"/>
    <n v="6"/>
    <n v="1990"/>
    <d v="1913-11-11T00:00:00"/>
    <n v="58.03"/>
    <n v="7.37"/>
    <x v="7"/>
    <n v="20"/>
    <n v="11"/>
    <n v="1990"/>
    <d v="1926-04-13T00:00:00"/>
    <n v="58.03"/>
    <n v="7.42"/>
    <s v="Norway"/>
    <s v="RH"/>
    <s v="Alive"/>
    <n v="165"/>
    <n v="3"/>
    <n v="91"/>
  </r>
  <r>
    <s v="NOS-6147058"/>
    <n v="8"/>
    <n v="6"/>
    <n v="1990"/>
    <d v="1913-11-11T00:00:00"/>
    <n v="58.03"/>
    <n v="7.37"/>
    <x v="7"/>
    <n v="8"/>
    <n v="11"/>
    <n v="1990"/>
    <d v="1914-04-13T00:00:00"/>
    <n v="58.03"/>
    <n v="7.42"/>
    <s v="Norway"/>
    <s v="RH"/>
    <s v="Alive"/>
    <n v="153"/>
    <n v="3"/>
    <n v="91"/>
  </r>
  <r>
    <s v="SFH-S075739"/>
    <n v="22"/>
    <n v="5"/>
    <n v="1990"/>
    <d v="1927-10-11T00:00:00"/>
    <n v="60.63"/>
    <n v="25.48"/>
    <x v="1"/>
    <n v="12"/>
    <n v="6"/>
    <n v="1990"/>
    <d v="1917-11-11T00:00:00"/>
    <n v="60.63"/>
    <n v="25.33"/>
    <s v="Finland"/>
    <s v="UU"/>
    <s v="Dead"/>
    <n v="21"/>
    <n v="9"/>
    <n v="270"/>
  </r>
  <r>
    <s v="SFH-S077383"/>
    <n v="24"/>
    <n v="5"/>
    <n v="1990"/>
    <d v="1929-10-11T00:00:00"/>
    <n v="60.3"/>
    <n v="25.02"/>
    <x v="1"/>
    <n v="27"/>
    <n v="5"/>
    <n v="1991"/>
    <d v="1932-10-11T00:00:00"/>
    <n v="60.3"/>
    <n v="25.03"/>
    <s v="Finland"/>
    <s v="UU"/>
    <s v="Dead"/>
    <n v="368"/>
    <n v="1"/>
    <n v="91"/>
  </r>
  <r>
    <s v="SFH-S079444"/>
    <n v="29"/>
    <n v="5"/>
    <n v="1990"/>
    <d v="1934-10-11T00:00:00"/>
    <n v="63.9"/>
    <n v="23.33"/>
    <x v="1"/>
    <n v="18"/>
    <n v="7"/>
    <n v="1990"/>
    <d v="1923-12-11T00:00:00"/>
    <n v="63.9"/>
    <n v="23.33"/>
    <s v="Finland"/>
    <s v="AH"/>
    <s v="Alive"/>
    <n v="50"/>
    <n v="0"/>
    <n v="0"/>
  </r>
  <r>
    <s v="SFH-S103724"/>
    <n v="3"/>
    <n v="6"/>
    <n v="1990"/>
    <d v="1908-11-10T00:00:00"/>
    <n v="60.23"/>
    <n v="24.95"/>
    <x v="1"/>
    <n v="5"/>
    <n v="6"/>
    <n v="1990"/>
    <d v="1910-11-11T00:00:00"/>
    <n v="60.25"/>
    <n v="24.97"/>
    <s v="Finland"/>
    <s v="AH"/>
    <s v="Dead"/>
    <n v="2"/>
    <n v="3"/>
    <n v="27"/>
  </r>
  <r>
    <s v="SFH-S107175"/>
    <n v="8"/>
    <n v="6"/>
    <n v="1990"/>
    <d v="1913-11-11T00:00:00"/>
    <n v="62.48"/>
    <n v="21.33"/>
    <x v="1"/>
    <n v="18"/>
    <n v="6"/>
    <n v="1990"/>
    <d v="1923-11-11T00:00:00"/>
    <n v="62.48"/>
    <n v="21.33"/>
    <s v="Finland"/>
    <s v="UU"/>
    <s v="Dead"/>
    <n v="10"/>
    <n v="0"/>
    <n v="0"/>
  </r>
  <r>
    <s v="SFH-S107871"/>
    <n v="14"/>
    <n v="6"/>
    <n v="1990"/>
    <d v="1919-11-11T00:00:00"/>
    <n v="63.22"/>
    <n v="22.43"/>
    <x v="1"/>
    <n v="29"/>
    <n v="10"/>
    <n v="1990"/>
    <d v="1935-03-13T00:00:00"/>
    <n v="63.25"/>
    <n v="22.45"/>
    <s v="Finland"/>
    <s v="UU"/>
    <s v="Dead"/>
    <n v="137"/>
    <n v="4"/>
    <n v="13"/>
  </r>
  <r>
    <s v="SFH-S120015"/>
    <n v="3"/>
    <n v="6"/>
    <n v="1990"/>
    <d v="1908-11-10T00:00:00"/>
    <n v="61.5"/>
    <n v="21.77"/>
    <x v="1"/>
    <n v="8"/>
    <n v="9"/>
    <n v="1990"/>
    <d v="1914-02-11T00:00:00"/>
    <n v="61.52"/>
    <n v="21.77"/>
    <s v="Finland"/>
    <s v="DH"/>
    <s v="Dead"/>
    <n v="97"/>
    <n v="2"/>
    <n v="0"/>
  </r>
  <r>
    <s v="SFH-S120152"/>
    <n v="1"/>
    <n v="6"/>
    <n v="1990"/>
    <d v="1906-11-11T00:00:00"/>
    <n v="63.7"/>
    <n v="28.78"/>
    <x v="1"/>
    <n v="4"/>
    <n v="7"/>
    <n v="1990"/>
    <d v="1909-12-11T00:00:00"/>
    <n v="63.7"/>
    <n v="28.78"/>
    <s v="Finland"/>
    <s v="AH"/>
    <s v="Dead"/>
    <n v="33"/>
    <n v="0"/>
    <n v="0"/>
  </r>
  <r>
    <s v="SFH-S120156"/>
    <n v="1"/>
    <n v="6"/>
    <n v="1990"/>
    <d v="1906-11-11T00:00:00"/>
    <n v="63.67"/>
    <n v="28.85"/>
    <x v="1"/>
    <n v="27"/>
    <n v="4"/>
    <n v="1992"/>
    <d v="1932-09-12T00:00:00"/>
    <n v="64.47"/>
    <n v="27.8"/>
    <s v="Finland"/>
    <s v="UU"/>
    <s v="Dead"/>
    <n v="696"/>
    <n v="103"/>
    <n v="331"/>
  </r>
  <r>
    <s v="SFH-S121487"/>
    <n v="21"/>
    <n v="5"/>
    <n v="1990"/>
    <d v="1926-10-11T00:00:00"/>
    <n v="60.65"/>
    <n v="25"/>
    <x v="1"/>
    <n v="16"/>
    <n v="11"/>
    <n v="1991"/>
    <d v="1922-04-14T00:00:00"/>
    <n v="60.65"/>
    <n v="25"/>
    <s v="Finland"/>
    <s v="DH"/>
    <s v="Dead"/>
    <n v="544"/>
    <n v="0"/>
    <n v="0"/>
  </r>
  <r>
    <s v="SFH-S121517"/>
    <n v="23"/>
    <n v="5"/>
    <n v="1990"/>
    <d v="1928-10-10T00:00:00"/>
    <n v="60.63"/>
    <n v="24.8"/>
    <x v="1"/>
    <n v="27"/>
    <n v="6"/>
    <n v="1996"/>
    <d v="1932-11-16T00:00:00"/>
    <n v="60.62"/>
    <n v="24.8"/>
    <s v="Finland"/>
    <s v="UU"/>
    <s v="Dead"/>
    <n v="2227"/>
    <n v="2"/>
    <n v="181"/>
  </r>
  <r>
    <s v="SFH-S121523"/>
    <n v="23"/>
    <n v="5"/>
    <n v="1990"/>
    <d v="1928-10-10T00:00:00"/>
    <n v="60.58"/>
    <n v="24.63"/>
    <x v="1"/>
    <n v="26"/>
    <n v="6"/>
    <n v="1990"/>
    <d v="1931-11-11T00:00:00"/>
    <n v="60.6"/>
    <n v="24.65"/>
    <s v="Finland"/>
    <s v="AH"/>
    <s v="Dead"/>
    <n v="34"/>
    <n v="3"/>
    <n v="27"/>
  </r>
  <r>
    <s v="SFH-S121787"/>
    <n v="29"/>
    <n v="5"/>
    <n v="1990"/>
    <d v="1934-10-11T00:00:00"/>
    <n v="60.87"/>
    <n v="23.52"/>
    <x v="1"/>
    <n v="15"/>
    <n v="10"/>
    <n v="1991"/>
    <d v="1921-03-13T00:00:00"/>
    <n v="60.87"/>
    <n v="23.52"/>
    <s v="Finland"/>
    <s v="UU"/>
    <s v="Dead"/>
    <n v="504"/>
    <n v="0"/>
    <n v="0"/>
  </r>
  <r>
    <s v="SFH-S121789"/>
    <n v="31"/>
    <n v="5"/>
    <n v="1990"/>
    <d v="1936-10-10T00:00:00"/>
    <n v="60.8"/>
    <n v="23.63"/>
    <x v="1"/>
    <n v="27"/>
    <n v="6"/>
    <n v="1990"/>
    <d v="1932-11-10T00:00:00"/>
    <n v="60.8"/>
    <n v="23.63"/>
    <s v="Finland"/>
    <s v="UU"/>
    <s v="Dead"/>
    <n v="27"/>
    <n v="0"/>
    <n v="0"/>
  </r>
  <r>
    <s v="SFH-S121791"/>
    <n v="31"/>
    <n v="5"/>
    <n v="1990"/>
    <d v="1936-10-10T00:00:00"/>
    <n v="60.8"/>
    <n v="23.63"/>
    <x v="1"/>
    <n v="20"/>
    <n v="6"/>
    <n v="1990"/>
    <d v="1925-11-11T00:00:00"/>
    <n v="60.85"/>
    <n v="23.58"/>
    <s v="Finland"/>
    <s v="UU"/>
    <s v="Dead"/>
    <n v="20"/>
    <n v="7"/>
    <n v="335"/>
  </r>
  <r>
    <s v="SFH-S121896"/>
    <n v="4"/>
    <n v="6"/>
    <n v="1990"/>
    <d v="1909-11-11T00:00:00"/>
    <n v="62.72"/>
    <n v="22.57"/>
    <x v="1"/>
    <n v="25"/>
    <n v="6"/>
    <n v="1990"/>
    <d v="1930-11-11T00:00:00"/>
    <n v="62.73"/>
    <n v="22.57"/>
    <s v="Finland"/>
    <s v="UU"/>
    <s v="Dead"/>
    <n v="21"/>
    <n v="2"/>
    <n v="0"/>
  </r>
  <r>
    <s v="SFH-S128173"/>
    <n v="5"/>
    <n v="6"/>
    <n v="1990"/>
    <d v="1910-11-11T00:00:00"/>
    <n v="60.9"/>
    <n v="26.7"/>
    <x v="1"/>
    <n v="6"/>
    <n v="8"/>
    <n v="1990"/>
    <d v="1912-01-11T00:00:00"/>
    <n v="60.92"/>
    <n v="26.72"/>
    <s v="Finland"/>
    <s v="AH"/>
    <s v="Dead"/>
    <n v="62"/>
    <n v="3"/>
    <n v="26"/>
  </r>
  <r>
    <s v="SFH-S129351"/>
    <n v="4"/>
    <n v="6"/>
    <n v="1990"/>
    <d v="1909-11-11T00:00:00"/>
    <n v="62.72"/>
    <n v="22.57"/>
    <x v="1"/>
    <n v="15"/>
    <n v="8"/>
    <n v="1994"/>
    <d v="1921-01-14T00:00:00"/>
    <n v="62.72"/>
    <n v="22.55"/>
    <s v="Finland"/>
    <s v="UU"/>
    <s v="Unknown"/>
    <n v="1533"/>
    <n v="1"/>
    <n v="270"/>
  </r>
  <r>
    <s v="SFH-S129354"/>
    <n v="6"/>
    <n v="6"/>
    <n v="1990"/>
    <d v="1911-11-11T00:00:00"/>
    <n v="62.7"/>
    <n v="22.5"/>
    <x v="1"/>
    <n v="17"/>
    <n v="5"/>
    <n v="1991"/>
    <d v="1922-10-12T00:00:00"/>
    <n v="62.68"/>
    <n v="22.45"/>
    <s v="Finland"/>
    <s v="UU"/>
    <s v="Dead"/>
    <n v="345"/>
    <n v="4"/>
    <n v="234"/>
  </r>
  <r>
    <s v="SFH-S129869"/>
    <n v="1"/>
    <n v="6"/>
    <n v="1990"/>
    <d v="1906-11-11T00:00:00"/>
    <n v="60.62"/>
    <n v="24.77"/>
    <x v="1"/>
    <n v="26"/>
    <n v="11"/>
    <n v="1990"/>
    <d v="1932-04-12T00:00:00"/>
    <n v="60.6"/>
    <n v="24.83"/>
    <s v="Finland"/>
    <s v="UU"/>
    <s v="Dead"/>
    <n v="178"/>
    <n v="5"/>
    <n v="117"/>
  </r>
  <r>
    <s v="SFH-S129893"/>
    <n v="3"/>
    <n v="6"/>
    <n v="1990"/>
    <d v="1908-11-10T00:00:00"/>
    <n v="60.58"/>
    <n v="24.6"/>
    <x v="1"/>
    <n v="8"/>
    <n v="8"/>
    <n v="1990"/>
    <d v="1914-01-11T00:00:00"/>
    <n v="60.62"/>
    <n v="24.72"/>
    <s v="Finland"/>
    <s v="AH"/>
    <s v="Dead"/>
    <n v="66"/>
    <n v="8"/>
    <n v="60"/>
  </r>
  <r>
    <s v="SFH-S129900"/>
    <n v="4"/>
    <n v="6"/>
    <n v="1990"/>
    <d v="1909-11-11T00:00:00"/>
    <n v="60.6"/>
    <n v="24.83"/>
    <x v="1"/>
    <n v="9"/>
    <n v="6"/>
    <n v="1990"/>
    <d v="1914-11-11T00:00:00"/>
    <n v="60.6"/>
    <n v="24.83"/>
    <s v="Finland"/>
    <s v="UU"/>
    <s v="Dead"/>
    <n v="5"/>
    <n v="0"/>
    <n v="0"/>
  </r>
  <r>
    <s v="SVS-6102826"/>
    <n v="18"/>
    <n v="6"/>
    <n v="1990"/>
    <d v="1923-11-11T00:00:00"/>
    <n v="57.87"/>
    <n v="11.93"/>
    <x v="9"/>
    <n v="15"/>
    <n v="7"/>
    <n v="1990"/>
    <d v="1920-12-10T00:00:00"/>
    <n v="57.87"/>
    <n v="11.93"/>
    <s v="Sweden"/>
    <s v="UU"/>
    <s v="Dead"/>
    <n v="27"/>
    <n v="0"/>
    <n v="0"/>
  </r>
  <r>
    <s v="SVS-6105355"/>
    <n v="10"/>
    <n v="5"/>
    <n v="1990"/>
    <d v="1915-10-11T00:00:00"/>
    <n v="56.2"/>
    <n v="15.65"/>
    <x v="9"/>
    <n v="2"/>
    <n v="8"/>
    <n v="1990"/>
    <d v="1908-01-11T00:00:00"/>
    <n v="56.2"/>
    <n v="15.65"/>
    <s v="Sweden"/>
    <s v="UU"/>
    <s v="Dead"/>
    <n v="84"/>
    <n v="0"/>
    <n v="0"/>
  </r>
  <r>
    <s v="SVS-6106353"/>
    <n v="5"/>
    <n v="6"/>
    <n v="1990"/>
    <d v="1910-11-11T00:00:00"/>
    <n v="59.98"/>
    <n v="16.649999999999999"/>
    <x v="9"/>
    <n v="10"/>
    <n v="9"/>
    <n v="1990"/>
    <d v="1916-02-11T00:00:00"/>
    <n v="59.98"/>
    <n v="16.649999999999999"/>
    <s v="Sweden"/>
    <s v="AH"/>
    <s v="Dead"/>
    <n v="97"/>
    <n v="0"/>
    <n v="0"/>
  </r>
  <r>
    <s v="SVS-6117706"/>
    <n v="15"/>
    <n v="6"/>
    <n v="1990"/>
    <d v="1920-11-10T00:00:00"/>
    <n v="60.02"/>
    <n v="13.6"/>
    <x v="9"/>
    <n v="24"/>
    <n v="8"/>
    <n v="1991"/>
    <d v="1930-01-12T00:00:00"/>
    <n v="60.02"/>
    <n v="13.6"/>
    <s v="Sweden"/>
    <s v="UU"/>
    <s v="Dead"/>
    <n v="435"/>
    <n v="0"/>
    <n v="0"/>
  </r>
  <r>
    <s v="BLB-4T92214"/>
    <n v="26"/>
    <n v="5"/>
    <n v="1991"/>
    <d v="1931-10-12T00:00:00"/>
    <n v="50.73"/>
    <n v="4.4800000000000004"/>
    <x v="10"/>
    <n v="25"/>
    <n v="10"/>
    <n v="1991"/>
    <d v="1931-03-14T00:00:00"/>
    <n v="50.77"/>
    <n v="4.53"/>
    <s v="Belgium"/>
    <s v="AH"/>
    <s v="Dead"/>
    <n v="152"/>
    <n v="6"/>
    <n v="44"/>
  </r>
  <r>
    <s v="BLB-5T9903"/>
    <n v="5"/>
    <n v="5"/>
    <n v="1991"/>
    <d v="1910-10-12T00:00:00"/>
    <n v="50.8"/>
    <n v="3.12"/>
    <x v="10"/>
    <n v="20"/>
    <n v="11"/>
    <n v="1991"/>
    <d v="1926-04-14T00:00:00"/>
    <n v="50.78"/>
    <n v="3.13"/>
    <s v="France"/>
    <s v="DH"/>
    <s v="Dead"/>
    <n v="199"/>
    <n v="3"/>
    <n v="148"/>
  </r>
  <r>
    <s v="BLB-E94187"/>
    <n v="25"/>
    <n v="5"/>
    <n v="1991"/>
    <d v="1930-10-12T00:00:00"/>
    <n v="50.28"/>
    <n v="4.38"/>
    <x v="10"/>
    <n v="10"/>
    <n v="9"/>
    <n v="1991"/>
    <d v="1916-02-12T00:00:00"/>
    <n v="50.28"/>
    <n v="4.38"/>
    <s v="Belgium"/>
    <s v="RH"/>
    <s v="Alive"/>
    <n v="108"/>
    <n v="0"/>
    <n v="0"/>
  </r>
  <r>
    <s v="BLB-E94188"/>
    <n v="25"/>
    <n v="5"/>
    <n v="1991"/>
    <d v="1930-10-12T00:00:00"/>
    <n v="50.28"/>
    <n v="4.38"/>
    <x v="10"/>
    <n v="19"/>
    <n v="10"/>
    <n v="1991"/>
    <d v="1925-03-13T00:00:00"/>
    <n v="50.28"/>
    <n v="4.38"/>
    <s v="Belgium"/>
    <s v="RH"/>
    <s v="Alive"/>
    <n v="147"/>
    <n v="0"/>
    <n v="0"/>
  </r>
  <r>
    <s v="ESI-5022015"/>
    <n v="23"/>
    <n v="5"/>
    <n v="1991"/>
    <d v="1928-10-11T00:00:00"/>
    <n v="39.35"/>
    <n v="-3.07"/>
    <x v="20"/>
    <n v="28"/>
    <n v="6"/>
    <n v="2005"/>
    <d v="1933-11-26T00:00:00"/>
    <n v="39.58"/>
    <n v="-3.02"/>
    <s v="Spain"/>
    <s v="PD"/>
    <s v="Dead"/>
    <n v="5150"/>
    <n v="27"/>
    <n v="10"/>
  </r>
  <r>
    <s v="ETM-U248919"/>
    <n v="27"/>
    <n v="5"/>
    <n v="1991"/>
    <d v="1932-10-11T00:00:00"/>
    <n v="58.38"/>
    <n v="24.5"/>
    <x v="18"/>
    <n v="3"/>
    <n v="9"/>
    <n v="1991"/>
    <d v="1909-02-11T00:00:00"/>
    <n v="58.38"/>
    <n v="24.5"/>
    <s v="Estonia"/>
    <s v="UU"/>
    <s v="Dead"/>
    <n v="99"/>
    <n v="0"/>
    <n v="0"/>
  </r>
  <r>
    <s v="GBT-EF26876"/>
    <n v="22"/>
    <n v="5"/>
    <n v="1991"/>
    <d v="1927-10-12T00:00:00"/>
    <n v="50.83"/>
    <n v="-1.27"/>
    <x v="4"/>
    <n v="12"/>
    <n v="5"/>
    <n v="1992"/>
    <d v="1917-10-13T00:00:00"/>
    <n v="50.83"/>
    <n v="-1.23"/>
    <s v="UK"/>
    <s v="UU"/>
    <s v="Dead"/>
    <n v="356"/>
    <n v="3"/>
    <n v="91"/>
  </r>
  <r>
    <s v="GBT-EJ45983"/>
    <n v="27"/>
    <n v="4"/>
    <n v="1991"/>
    <d v="1932-09-11T00:00:00"/>
    <n v="52.7"/>
    <n v="-1.72"/>
    <x v="4"/>
    <n v="14"/>
    <n v="9"/>
    <n v="1991"/>
    <d v="1920-02-12T00:00:00"/>
    <n v="52.52"/>
    <n v="-1.5"/>
    <s v="UK"/>
    <s v="ND"/>
    <s v="Dead"/>
    <n v="140"/>
    <n v="26"/>
    <n v="145"/>
  </r>
  <r>
    <s v="GBT-EJ69768"/>
    <n v="21"/>
    <n v="5"/>
    <n v="1991"/>
    <d v="1926-10-12T00:00:00"/>
    <n v="50.92"/>
    <n v="-1.67"/>
    <x v="4"/>
    <n v="29"/>
    <n v="3"/>
    <n v="1992"/>
    <d v="1934-08-13T00:00:00"/>
    <n v="50.95"/>
    <n v="-1.5"/>
    <s v="UK"/>
    <s v="RH"/>
    <s v="Dead"/>
    <n v="313"/>
    <n v="13"/>
    <n v="73"/>
  </r>
  <r>
    <s v="GBT-EK06602"/>
    <n v="20"/>
    <n v="5"/>
    <n v="1991"/>
    <d v="1925-10-12T00:00:00"/>
    <n v="51.73"/>
    <n v="-5.3"/>
    <x v="4"/>
    <n v="6"/>
    <n v="3"/>
    <n v="1993"/>
    <d v="1911-08-14T00:00:00"/>
    <n v="51.73"/>
    <n v="-5.3"/>
    <s v="UK"/>
    <s v="AH"/>
    <s v="Dead"/>
    <n v="656"/>
    <n v="0"/>
    <n v="0"/>
  </r>
  <r>
    <s v="GBT-EK20685"/>
    <n v="14"/>
    <n v="5"/>
    <n v="1991"/>
    <d v="1919-10-12T00:00:00"/>
    <n v="54.05"/>
    <n v="-4.82"/>
    <x v="4"/>
    <n v="14"/>
    <n v="3"/>
    <n v="1992"/>
    <d v="1919-08-13T00:00:00"/>
    <n v="54.05"/>
    <n v="-4.82"/>
    <s v="UK"/>
    <s v="UU"/>
    <s v="Dead"/>
    <n v="305"/>
    <n v="0"/>
    <n v="0"/>
  </r>
  <r>
    <s v="GBT-EN26457"/>
    <n v="12"/>
    <n v="5"/>
    <n v="1991"/>
    <d v="1917-10-12T00:00:00"/>
    <n v="53.47"/>
    <n v="-2.25"/>
    <x v="4"/>
    <n v="1"/>
    <n v="12"/>
    <n v="1991"/>
    <d v="1907-05-14T00:00:00"/>
    <n v="53.42"/>
    <n v="-2.3199999999999998"/>
    <s v="UK"/>
    <s v="RH"/>
    <s v="Dead"/>
    <n v="203"/>
    <n v="8"/>
    <n v="219"/>
  </r>
  <r>
    <s v="GBT-EN26465"/>
    <n v="16"/>
    <n v="5"/>
    <n v="1991"/>
    <d v="1921-10-12T00:00:00"/>
    <n v="53.53"/>
    <n v="-2.35"/>
    <x v="4"/>
    <n v="9"/>
    <n v="9"/>
    <n v="1999"/>
    <d v="1915-02-20T00:00:00"/>
    <n v="53.53"/>
    <n v="-2.33"/>
    <s v="UK"/>
    <s v="AH"/>
    <s v="Dead"/>
    <n v="3038"/>
    <n v="2"/>
    <n v="91"/>
  </r>
  <r>
    <s v="GBT-EN28850"/>
    <n v="1"/>
    <n v="6"/>
    <n v="1991"/>
    <d v="1906-11-12T00:00:00"/>
    <n v="52.9"/>
    <n v="-1.23"/>
    <x v="4"/>
    <n v="15"/>
    <n v="1"/>
    <n v="1992"/>
    <d v="1920-06-14T00:00:00"/>
    <n v="52.9"/>
    <n v="-1.23"/>
    <s v="UK"/>
    <s v="AH"/>
    <s v="Dead"/>
    <n v="228"/>
    <n v="0"/>
    <n v="0"/>
  </r>
  <r>
    <s v="GBT-EN44081"/>
    <n v="19"/>
    <n v="5"/>
    <n v="1991"/>
    <d v="1924-10-11T00:00:00"/>
    <n v="52.23"/>
    <n v="-0.93"/>
    <x v="4"/>
    <n v="3"/>
    <n v="4"/>
    <n v="1992"/>
    <d v="1908-09-12T00:00:00"/>
    <n v="52.02"/>
    <n v="-1.1000000000000001"/>
    <s v="UK"/>
    <s v="UU"/>
    <s v="Dead"/>
    <n v="320"/>
    <n v="27"/>
    <n v="206"/>
  </r>
  <r>
    <s v="GBT-EN44083"/>
    <n v="19"/>
    <n v="5"/>
    <n v="1991"/>
    <d v="1924-10-11T00:00:00"/>
    <n v="52.23"/>
    <n v="-0.93"/>
    <x v="4"/>
    <n v="5"/>
    <n v="4"/>
    <n v="1992"/>
    <d v="1910-09-13T00:00:00"/>
    <n v="52.23"/>
    <n v="-0.93"/>
    <s v="UK"/>
    <s v="UU"/>
    <s v="Dead"/>
    <n v="322"/>
    <n v="0"/>
    <n v="0"/>
  </r>
  <r>
    <s v="GBT-EN44085"/>
    <n v="22"/>
    <n v="5"/>
    <n v="1991"/>
    <d v="1927-10-12T00:00:00"/>
    <n v="52.2"/>
    <n v="-1"/>
    <x v="4"/>
    <n v="30"/>
    <n v="5"/>
    <n v="1992"/>
    <d v="1935-10-13T00:00:00"/>
    <n v="52.2"/>
    <n v="-1"/>
    <s v="UK"/>
    <s v="AH"/>
    <s v="Dead"/>
    <n v="374"/>
    <n v="0"/>
    <n v="0"/>
  </r>
  <r>
    <s v="GBT-EP19399"/>
    <n v="28"/>
    <n v="5"/>
    <n v="1991"/>
    <d v="1933-10-12T00:00:00"/>
    <n v="52.75"/>
    <n v="-4.8"/>
    <x v="4"/>
    <n v="11"/>
    <n v="7"/>
    <n v="1991"/>
    <d v="1916-12-11T00:00:00"/>
    <n v="52.75"/>
    <n v="-4.8"/>
    <s v="UK"/>
    <s v="UU"/>
    <s v="Dead"/>
    <n v="44"/>
    <n v="0"/>
    <n v="0"/>
  </r>
  <r>
    <s v="GBT-EP19452"/>
    <n v="29"/>
    <n v="5"/>
    <n v="1991"/>
    <d v="1934-10-12T00:00:00"/>
    <n v="52.75"/>
    <n v="-4.8"/>
    <x v="4"/>
    <n v="5"/>
    <n v="4"/>
    <n v="2003"/>
    <d v="1910-09-24T00:00:00"/>
    <n v="52.75"/>
    <n v="-4.8"/>
    <s v="UK"/>
    <s v="AH"/>
    <s v="Dead"/>
    <n v="4329"/>
    <n v="0"/>
    <n v="0"/>
  </r>
  <r>
    <s v="GBT-EP89675"/>
    <n v="14"/>
    <n v="5"/>
    <n v="1991"/>
    <d v="1919-10-12T00:00:00"/>
    <n v="53.33"/>
    <n v="-0.9"/>
    <x v="4"/>
    <n v="7"/>
    <n v="8"/>
    <n v="1997"/>
    <d v="1913-01-17T00:00:00"/>
    <n v="53.33"/>
    <n v="-0.9"/>
    <s v="UK"/>
    <s v="AH"/>
    <s v="Dead"/>
    <n v="2277"/>
    <n v="0"/>
    <n v="0"/>
  </r>
  <r>
    <s v="GBT-EP98605"/>
    <n v="21"/>
    <n v="6"/>
    <n v="1991"/>
    <d v="1926-11-12T00:00:00"/>
    <n v="50.43"/>
    <n v="-3.57"/>
    <x v="4"/>
    <n v="18"/>
    <n v="9"/>
    <n v="1991"/>
    <d v="1924-02-12T00:00:00"/>
    <n v="50.43"/>
    <n v="-3.57"/>
    <s v="UK"/>
    <s v="PD"/>
    <s v="Dead"/>
    <n v="89"/>
    <n v="0"/>
    <n v="0"/>
  </r>
  <r>
    <s v="GBT-ER03857"/>
    <n v="21"/>
    <n v="5"/>
    <n v="1991"/>
    <d v="1926-10-12T00:00:00"/>
    <n v="53.48"/>
    <n v="-2.5300000000000002"/>
    <x v="4"/>
    <n v="20"/>
    <n v="5"/>
    <n v="1992"/>
    <d v="1925-10-13T00:00:00"/>
    <n v="53.48"/>
    <n v="-2.5300000000000002"/>
    <s v="UK"/>
    <s v="DH"/>
    <s v="Dead"/>
    <n v="365"/>
    <n v="0"/>
    <n v="0"/>
  </r>
  <r>
    <s v="GBT-ER03858"/>
    <n v="21"/>
    <n v="5"/>
    <n v="1991"/>
    <d v="1926-10-12T00:00:00"/>
    <n v="53.48"/>
    <n v="-2.5300000000000002"/>
    <x v="4"/>
    <n v="20"/>
    <n v="5"/>
    <n v="1992"/>
    <d v="1925-10-13T00:00:00"/>
    <n v="53.48"/>
    <n v="-2.5300000000000002"/>
    <s v="UK"/>
    <s v="DH"/>
    <s v="Dead"/>
    <n v="365"/>
    <n v="0"/>
    <n v="0"/>
  </r>
  <r>
    <s v="GBT-ER35485"/>
    <n v="27"/>
    <n v="5"/>
    <n v="1991"/>
    <d v="1932-10-11T00:00:00"/>
    <n v="52.72"/>
    <n v="0.42"/>
    <x v="4"/>
    <n v="5"/>
    <n v="4"/>
    <n v="1992"/>
    <d v="1910-09-13T00:00:00"/>
    <n v="52.72"/>
    <n v="0.42"/>
    <s v="UK"/>
    <s v="UU"/>
    <s v="Dead"/>
    <n v="314"/>
    <n v="0"/>
    <n v="0"/>
  </r>
  <r>
    <s v="GBT-ER39113"/>
    <n v="15"/>
    <n v="5"/>
    <n v="1991"/>
    <d v="1920-10-11T00:00:00"/>
    <n v="53.37"/>
    <n v="-2.75"/>
    <x v="4"/>
    <n v="15"/>
    <n v="7"/>
    <n v="1991"/>
    <d v="1920-12-11T00:00:00"/>
    <n v="53.33"/>
    <n v="-2.8"/>
    <s v="UK"/>
    <s v="RH"/>
    <s v="Dead"/>
    <n v="61"/>
    <n v="5"/>
    <n v="222"/>
  </r>
  <r>
    <s v="GBT-ER39114"/>
    <n v="15"/>
    <n v="5"/>
    <n v="1991"/>
    <d v="1920-10-11T00:00:00"/>
    <n v="53.37"/>
    <n v="-2.75"/>
    <x v="4"/>
    <n v="15"/>
    <n v="7"/>
    <n v="1991"/>
    <d v="1920-12-11T00:00:00"/>
    <n v="53.33"/>
    <n v="-2.8"/>
    <s v="UK"/>
    <s v="RH"/>
    <s v="Dead"/>
    <n v="61"/>
    <n v="5"/>
    <n v="222"/>
  </r>
  <r>
    <s v="GBT-ER39121"/>
    <n v="18"/>
    <n v="5"/>
    <n v="1991"/>
    <d v="1923-10-12T00:00:00"/>
    <n v="53.37"/>
    <n v="-2.83"/>
    <x v="4"/>
    <n v="2"/>
    <n v="7"/>
    <n v="1992"/>
    <d v="1907-12-13T00:00:00"/>
    <n v="53.38"/>
    <n v="-2.8"/>
    <s v="UK"/>
    <s v="RH"/>
    <s v="Dead"/>
    <n v="411"/>
    <n v="3"/>
    <n v="51"/>
  </r>
  <r>
    <s v="GBT-ER39132"/>
    <n v="29"/>
    <n v="5"/>
    <n v="1991"/>
    <d v="1934-10-12T00:00:00"/>
    <n v="53.37"/>
    <n v="-2.75"/>
    <x v="4"/>
    <n v="15"/>
    <n v="7"/>
    <n v="1991"/>
    <d v="1920-12-11T00:00:00"/>
    <n v="53.33"/>
    <n v="-2.8"/>
    <s v="UK"/>
    <s v="RH"/>
    <s v="Dead"/>
    <n v="47"/>
    <n v="5"/>
    <n v="222"/>
  </r>
  <r>
    <s v="GBT-ER39133"/>
    <n v="29"/>
    <n v="5"/>
    <n v="1991"/>
    <d v="1934-10-12T00:00:00"/>
    <n v="53.37"/>
    <n v="-2.75"/>
    <x v="4"/>
    <n v="15"/>
    <n v="7"/>
    <n v="1991"/>
    <d v="1920-12-11T00:00:00"/>
    <n v="53.33"/>
    <n v="-2.8"/>
    <s v="UK"/>
    <s v="RH"/>
    <s v="Dead"/>
    <n v="47"/>
    <n v="5"/>
    <n v="222"/>
  </r>
  <r>
    <s v="GBT-ER42601"/>
    <n v="30"/>
    <n v="5"/>
    <n v="1991"/>
    <d v="1935-10-12T00:00:00"/>
    <n v="55.9"/>
    <n v="-3.33"/>
    <x v="4"/>
    <n v="19"/>
    <n v="6"/>
    <n v="1995"/>
    <d v="1924-11-15T00:00:00"/>
    <n v="55.9"/>
    <n v="-3.23"/>
    <s v="UK"/>
    <s v="UU"/>
    <s v="Dead"/>
    <n v="1481"/>
    <n v="7"/>
    <n v="91"/>
  </r>
  <r>
    <s v="GBT-ER43970"/>
    <n v="3"/>
    <n v="6"/>
    <n v="1991"/>
    <d v="1908-11-11T00:00:00"/>
    <n v="52.87"/>
    <n v="0.43"/>
    <x v="4"/>
    <n v="22"/>
    <n v="5"/>
    <n v="1994"/>
    <d v="1927-10-15T00:00:00"/>
    <n v="53.45"/>
    <n v="0"/>
    <s v="UK"/>
    <s v="RH"/>
    <s v="Dead"/>
    <n v="1084"/>
    <n v="71"/>
    <n v="336"/>
  </r>
  <r>
    <s v="GBT-ER74961"/>
    <n v="13"/>
    <n v="5"/>
    <n v="1991"/>
    <d v="1918-10-12T00:00:00"/>
    <n v="52.18"/>
    <n v="0.98"/>
    <x v="4"/>
    <n v="29"/>
    <n v="2"/>
    <n v="1992"/>
    <d v="1934-07-16T00:00:00"/>
    <n v="52.17"/>
    <n v="0.95"/>
    <s v="UK"/>
    <s v="UU"/>
    <s v="Dead"/>
    <n v="292"/>
    <n v="3"/>
    <n v="231"/>
  </r>
  <r>
    <s v="GBT-ER78910"/>
    <n v="5"/>
    <n v="5"/>
    <n v="1991"/>
    <d v="1910-10-12T00:00:00"/>
    <n v="53.18"/>
    <n v="-1.2"/>
    <x v="4"/>
    <n v="19"/>
    <n v="6"/>
    <n v="1994"/>
    <d v="1924-11-14T00:00:00"/>
    <n v="53.18"/>
    <n v="-1.2"/>
    <s v="UK"/>
    <s v="AH"/>
    <s v="Dead"/>
    <n v="1141"/>
    <n v="0"/>
    <n v="0"/>
  </r>
  <r>
    <s v="GBT-ER78922"/>
    <n v="12"/>
    <n v="5"/>
    <n v="1991"/>
    <d v="1917-10-12T00:00:00"/>
    <n v="53.2"/>
    <n v="-1.17"/>
    <x v="4"/>
    <n v="16"/>
    <n v="2"/>
    <n v="1992"/>
    <d v="1921-07-15T00:00:00"/>
    <n v="53.2"/>
    <n v="-1.17"/>
    <s v="UK"/>
    <s v="UU"/>
    <s v="Dead"/>
    <n v="280"/>
    <n v="0"/>
    <n v="0"/>
  </r>
  <r>
    <s v="NLA-3438484"/>
    <n v="7"/>
    <n v="6"/>
    <n v="1991"/>
    <d v="1912-11-11T00:00:00"/>
    <n v="53.22"/>
    <n v="5.77"/>
    <x v="16"/>
    <n v="12"/>
    <n v="6"/>
    <n v="1991"/>
    <d v="1917-11-12T00:00:00"/>
    <n v="53.22"/>
    <n v="5.77"/>
    <s v="Netherlands"/>
    <s v="UU"/>
    <s v="Dead"/>
    <n v="5"/>
    <n v="0"/>
    <n v="0"/>
  </r>
  <r>
    <s v="NLA-3453318"/>
    <n v="10"/>
    <n v="5"/>
    <n v="1991"/>
    <d v="1915-10-12T00:00:00"/>
    <n v="52.02"/>
    <n v="4.57"/>
    <x v="16"/>
    <n v="18"/>
    <n v="10"/>
    <n v="1991"/>
    <d v="1924-03-13T00:00:00"/>
    <n v="52.02"/>
    <n v="4.57"/>
    <s v="Netherlands"/>
    <s v="DH"/>
    <s v="Dead"/>
    <n v="161"/>
    <n v="0"/>
    <n v="0"/>
  </r>
  <r>
    <s v="NLA-3453320"/>
    <n v="10"/>
    <n v="5"/>
    <n v="1991"/>
    <d v="1915-10-12T00:00:00"/>
    <n v="52.02"/>
    <n v="4.57"/>
    <x v="16"/>
    <n v="6"/>
    <n v="11"/>
    <n v="1991"/>
    <d v="1912-04-13T00:00:00"/>
    <n v="52.02"/>
    <n v="4.57"/>
    <s v="Netherlands"/>
    <s v="DH"/>
    <s v="Dead"/>
    <n v="180"/>
    <n v="0"/>
    <n v="0"/>
  </r>
  <r>
    <s v="NLA-3454428"/>
    <n v="4"/>
    <n v="6"/>
    <n v="1991"/>
    <d v="1909-11-12T00:00:00"/>
    <n v="53.07"/>
    <n v="4.7300000000000004"/>
    <x v="16"/>
    <n v="30"/>
    <n v="1"/>
    <n v="1992"/>
    <d v="1935-06-15T00:00:00"/>
    <n v="53.17"/>
    <n v="4.8499999999999996"/>
    <s v="Netherlands"/>
    <s v="UU"/>
    <s v="Dead"/>
    <n v="240"/>
    <n v="16"/>
    <n v="31"/>
  </r>
  <r>
    <s v="NLA-3454431"/>
    <n v="4"/>
    <n v="6"/>
    <n v="1991"/>
    <d v="1909-11-12T00:00:00"/>
    <n v="53.05"/>
    <n v="4.72"/>
    <x v="16"/>
    <n v="9"/>
    <n v="7"/>
    <n v="1994"/>
    <d v="1914-12-15T00:00:00"/>
    <n v="53.02"/>
    <n v="4.72"/>
    <s v="Netherlands"/>
    <s v="UU"/>
    <s v="Dead"/>
    <n v="1131"/>
    <n v="2"/>
    <n v="181"/>
  </r>
  <r>
    <s v="NLA-3462418"/>
    <n v="11"/>
    <n v="5"/>
    <n v="1991"/>
    <d v="1916-10-11T00:00:00"/>
    <n v="52.17"/>
    <n v="4.3499999999999996"/>
    <x v="16"/>
    <n v="9"/>
    <n v="11"/>
    <n v="1991"/>
    <d v="1915-04-14T00:00:00"/>
    <n v="52.25"/>
    <n v="4.43"/>
    <s v="Netherlands"/>
    <s v="DH"/>
    <s v="Dead"/>
    <n v="182"/>
    <n v="11"/>
    <n v="32"/>
  </r>
  <r>
    <s v="NLA-3462428"/>
    <n v="19"/>
    <n v="5"/>
    <n v="1991"/>
    <d v="1924-10-11T00:00:00"/>
    <n v="52.17"/>
    <n v="4.3499999999999996"/>
    <x v="16"/>
    <n v="22"/>
    <n v="2"/>
    <n v="1992"/>
    <d v="1927-07-16T00:00:00"/>
    <n v="52.02"/>
    <n v="4.38"/>
    <s v="Netherlands"/>
    <s v="UU"/>
    <s v="Dead"/>
    <n v="279"/>
    <n v="17"/>
    <n v="173"/>
  </r>
  <r>
    <s v="NLA-3462444"/>
    <n v="25"/>
    <n v="5"/>
    <n v="1991"/>
    <d v="1930-10-12T00:00:00"/>
    <n v="52.17"/>
    <n v="4.3499999999999996"/>
    <x v="16"/>
    <n v="18"/>
    <n v="6"/>
    <n v="1991"/>
    <d v="1923-11-12T00:00:00"/>
    <n v="52.18"/>
    <n v="4.38"/>
    <s v="Netherlands"/>
    <s v="PD"/>
    <s v="Dead"/>
    <n v="24"/>
    <n v="3"/>
    <n v="51"/>
  </r>
  <r>
    <s v="NOS-6145606"/>
    <n v="23"/>
    <n v="5"/>
    <n v="1991"/>
    <d v="1928-10-11T00:00:00"/>
    <n v="58.02"/>
    <n v="7.42"/>
    <x v="7"/>
    <n v="16"/>
    <n v="7"/>
    <n v="1991"/>
    <d v="1921-12-12T00:00:00"/>
    <n v="58.03"/>
    <n v="7.42"/>
    <s v="Norway"/>
    <s v="RH"/>
    <s v="Alive"/>
    <n v="54"/>
    <n v="2"/>
    <n v="0"/>
  </r>
  <r>
    <s v="NOS-6145608"/>
    <n v="23"/>
    <n v="5"/>
    <n v="1991"/>
    <d v="1928-10-11T00:00:00"/>
    <n v="58.02"/>
    <n v="7.42"/>
    <x v="7"/>
    <n v="20"/>
    <n v="7"/>
    <n v="1991"/>
    <d v="1925-12-12T00:00:00"/>
    <n v="58.03"/>
    <n v="7.42"/>
    <s v="Norway"/>
    <s v="RH"/>
    <s v="Alive"/>
    <n v="58"/>
    <n v="2"/>
    <n v="0"/>
  </r>
  <r>
    <s v="NOS-6153607"/>
    <n v="31"/>
    <n v="5"/>
    <n v="1991"/>
    <d v="1936-10-11T00:00:00"/>
    <n v="58.02"/>
    <n v="7.42"/>
    <x v="7"/>
    <n v="15"/>
    <n v="10"/>
    <n v="1991"/>
    <d v="1921-03-13T00:00:00"/>
    <n v="58.02"/>
    <n v="7.42"/>
    <s v="Norway"/>
    <s v="UU"/>
    <s v="Dead"/>
    <n v="137"/>
    <n v="0"/>
    <n v="0"/>
  </r>
  <r>
    <s v="NOS-6156087"/>
    <n v="29"/>
    <n v="5"/>
    <n v="1991"/>
    <d v="1934-10-12T00:00:00"/>
    <n v="58.97"/>
    <n v="5.67"/>
    <x v="7"/>
    <n v="9"/>
    <n v="6"/>
    <n v="1991"/>
    <d v="1914-11-12T00:00:00"/>
    <n v="58.97"/>
    <n v="5.67"/>
    <s v="Norway"/>
    <s v="RH"/>
    <s v="Alive"/>
    <n v="11"/>
    <n v="0"/>
    <n v="0"/>
  </r>
  <r>
    <s v="PLG-E1064284"/>
    <n v="15"/>
    <n v="5"/>
    <n v="1991"/>
    <d v="1920-10-11T00:00:00"/>
    <n v="50.28"/>
    <n v="18.670000000000002"/>
    <x v="11"/>
    <n v="18"/>
    <n v="6"/>
    <n v="1991"/>
    <d v="1923-11-12T00:00:00"/>
    <n v="50.28"/>
    <n v="18.670000000000002"/>
    <s v="Poland"/>
    <s v="ND"/>
    <s v="Dead"/>
    <n v="34"/>
    <n v="0"/>
    <n v="0"/>
  </r>
  <r>
    <s v="PLG-E1064293"/>
    <n v="27"/>
    <n v="5"/>
    <n v="1991"/>
    <d v="1932-10-11T00:00:00"/>
    <n v="50.28"/>
    <n v="18.670000000000002"/>
    <x v="11"/>
    <n v="2"/>
    <n v="6"/>
    <n v="1991"/>
    <d v="1907-11-12T00:00:00"/>
    <n v="50.28"/>
    <n v="18.670000000000002"/>
    <s v="Poland"/>
    <s v="UU"/>
    <s v="Dead"/>
    <n v="6"/>
    <n v="0"/>
    <n v="0"/>
  </r>
  <r>
    <s v="SFH-S058563"/>
    <n v="17"/>
    <n v="6"/>
    <n v="1991"/>
    <d v="1922-11-12T00:00:00"/>
    <n v="66.77"/>
    <n v="23.97"/>
    <x v="1"/>
    <n v="22"/>
    <n v="6"/>
    <n v="1991"/>
    <d v="1927-11-12T00:00:00"/>
    <n v="66.77"/>
    <n v="23.97"/>
    <s v="Finland"/>
    <s v="UU"/>
    <s v="Dead"/>
    <n v="5"/>
    <n v="0"/>
    <n v="0"/>
  </r>
  <r>
    <s v="SFH-S082039"/>
    <n v="4"/>
    <n v="6"/>
    <n v="1991"/>
    <d v="1909-11-12T00:00:00"/>
    <n v="61.55"/>
    <n v="21.62"/>
    <x v="1"/>
    <n v="6"/>
    <n v="7"/>
    <n v="1992"/>
    <d v="1911-12-13T00:00:00"/>
    <n v="61.67"/>
    <n v="21.5"/>
    <s v="Finland"/>
    <s v="UU"/>
    <s v="Dead"/>
    <n v="398"/>
    <n v="15"/>
    <n v="335"/>
  </r>
  <r>
    <s v="SFH-S102170"/>
    <n v="24"/>
    <n v="5"/>
    <n v="1991"/>
    <d v="1929-10-12T00:00:00"/>
    <n v="60.25"/>
    <n v="24.85"/>
    <x v="1"/>
    <n v="10"/>
    <n v="6"/>
    <n v="1992"/>
    <d v="1915-11-13T00:00:00"/>
    <n v="60.25"/>
    <n v="24.87"/>
    <s v="Finland"/>
    <s v="UU"/>
    <s v="Dead"/>
    <n v="383"/>
    <n v="1"/>
    <n v="91"/>
  </r>
  <r>
    <s v="SFH-S105142"/>
    <n v="4"/>
    <n v="6"/>
    <n v="1991"/>
    <d v="1909-11-12T00:00:00"/>
    <n v="60.15"/>
    <n v="23.83"/>
    <x v="1"/>
    <n v="12"/>
    <n v="2"/>
    <n v="1993"/>
    <d v="1917-07-16T00:00:00"/>
    <n v="60.17"/>
    <n v="23.83"/>
    <s v="Finland"/>
    <s v="UU"/>
    <s v="Unknown"/>
    <n v="619"/>
    <n v="2"/>
    <n v="0"/>
  </r>
  <r>
    <s v="SFH-S107198"/>
    <n v="20"/>
    <n v="5"/>
    <n v="1991"/>
    <d v="1925-10-12T00:00:00"/>
    <n v="62.48"/>
    <n v="21.33"/>
    <x v="1"/>
    <n v="25"/>
    <n v="5"/>
    <n v="1991"/>
    <d v="1930-10-12T00:00:00"/>
    <n v="62.48"/>
    <n v="21.33"/>
    <s v="Finland"/>
    <s v="PD"/>
    <s v="Dead"/>
    <n v="5"/>
    <n v="0"/>
    <n v="0"/>
  </r>
  <r>
    <s v="SFH-S108049"/>
    <n v="1"/>
    <n v="6"/>
    <n v="1991"/>
    <d v="1906-11-12T00:00:00"/>
    <n v="60.42"/>
    <n v="23.02"/>
    <x v="1"/>
    <n v="6"/>
    <n v="9"/>
    <n v="1991"/>
    <d v="1912-02-12T00:00:00"/>
    <n v="60.43"/>
    <n v="23.03"/>
    <s v="Finland"/>
    <s v="AH"/>
    <s v="Dead"/>
    <n v="97"/>
    <n v="3"/>
    <n v="27"/>
  </r>
  <r>
    <s v="SFH-S115353"/>
    <n v="27"/>
    <n v="5"/>
    <n v="1991"/>
    <d v="1932-10-11T00:00:00"/>
    <n v="61.05"/>
    <n v="25.05"/>
    <x v="1"/>
    <n v="26"/>
    <n v="10"/>
    <n v="1991"/>
    <d v="1932-03-13T00:00:00"/>
    <n v="61.05"/>
    <n v="25.02"/>
    <s v="Finland"/>
    <s v="DH"/>
    <s v="Dead"/>
    <n v="152"/>
    <n v="2"/>
    <n v="270"/>
  </r>
  <r>
    <s v="SFH-S115355"/>
    <n v="27"/>
    <n v="5"/>
    <n v="1991"/>
    <d v="1932-10-11T00:00:00"/>
    <n v="61.05"/>
    <n v="25.05"/>
    <x v="1"/>
    <n v="26"/>
    <n v="10"/>
    <n v="1991"/>
    <d v="1932-03-13T00:00:00"/>
    <n v="61.05"/>
    <n v="25.02"/>
    <s v="Finland"/>
    <s v="DH"/>
    <s v="Dead"/>
    <n v="152"/>
    <n v="2"/>
    <n v="270"/>
  </r>
  <r>
    <s v="SFH-S119163"/>
    <n v="11"/>
    <n v="6"/>
    <n v="1991"/>
    <d v="1916-11-11T00:00:00"/>
    <n v="63.9"/>
    <n v="27.5"/>
    <x v="1"/>
    <n v="30"/>
    <n v="7"/>
    <n v="1995"/>
    <d v="1935-12-16T00:00:00"/>
    <n v="63.88"/>
    <n v="27.5"/>
    <s v="Finland"/>
    <s v="UU"/>
    <s v="Dead"/>
    <n v="1510"/>
    <n v="2"/>
    <n v="181"/>
  </r>
  <r>
    <s v="SFH-S120488"/>
    <n v="30"/>
    <n v="5"/>
    <n v="1991"/>
    <d v="1935-10-12T00:00:00"/>
    <n v="61.75"/>
    <n v="23.07"/>
    <x v="1"/>
    <n v="16"/>
    <n v="7"/>
    <n v="1991"/>
    <d v="1921-12-12T00:00:00"/>
    <n v="61.77"/>
    <n v="23.05"/>
    <s v="Finland"/>
    <s v="PD"/>
    <s v="Dead"/>
    <n v="47"/>
    <n v="3"/>
    <n v="335"/>
  </r>
  <r>
    <s v="SFH-S121833"/>
    <n v="26"/>
    <n v="5"/>
    <n v="1991"/>
    <d v="1931-10-12T00:00:00"/>
    <n v="60.8"/>
    <n v="23.28"/>
    <x v="1"/>
    <n v="8"/>
    <n v="7"/>
    <n v="1991"/>
    <d v="1913-12-12T00:00:00"/>
    <n v="60.8"/>
    <n v="23.28"/>
    <s v="Finland"/>
    <s v="AH"/>
    <s v="Dead"/>
    <n v="43"/>
    <n v="0"/>
    <n v="0"/>
  </r>
  <r>
    <s v="SFH-S123308"/>
    <n v="10"/>
    <n v="6"/>
    <n v="1991"/>
    <d v="1915-11-12T00:00:00"/>
    <n v="65.819999999999993"/>
    <n v="24.43"/>
    <x v="1"/>
    <n v="31"/>
    <n v="10"/>
    <n v="1993"/>
    <d v="1937-03-15T00:00:00"/>
    <n v="65.819999999999993"/>
    <n v="24.43"/>
    <s v="Finland"/>
    <s v="RH"/>
    <s v="Alive"/>
    <n v="874"/>
    <n v="0"/>
    <n v="0"/>
  </r>
  <r>
    <s v="SFH-S129371"/>
    <n v="24"/>
    <n v="5"/>
    <n v="1991"/>
    <d v="1929-10-12T00:00:00"/>
    <n v="62.72"/>
    <n v="22.53"/>
    <x v="1"/>
    <n v="10"/>
    <n v="4"/>
    <n v="1993"/>
    <d v="1915-09-14T00:00:00"/>
    <n v="62.72"/>
    <n v="22.55"/>
    <s v="Finland"/>
    <s v="AH"/>
    <s v="Dead"/>
    <n v="687"/>
    <n v="1"/>
    <n v="91"/>
  </r>
  <r>
    <s v="SFH-S129385"/>
    <n v="30"/>
    <n v="5"/>
    <n v="1991"/>
    <d v="1935-10-12T00:00:00"/>
    <n v="62.7"/>
    <n v="22.5"/>
    <x v="1"/>
    <n v="17"/>
    <n v="4"/>
    <n v="1992"/>
    <d v="1922-09-13T00:00:00"/>
    <n v="63.22"/>
    <n v="21.85"/>
    <s v="Finland"/>
    <s v="DH"/>
    <s v="Dead"/>
    <n v="323"/>
    <n v="67"/>
    <n v="331"/>
  </r>
  <r>
    <s v="SFH-S129423"/>
    <n v="4"/>
    <n v="6"/>
    <n v="1991"/>
    <d v="1909-11-12T00:00:00"/>
    <n v="62.72"/>
    <n v="22.55"/>
    <x v="1"/>
    <n v="11"/>
    <n v="8"/>
    <n v="1995"/>
    <d v="1917-01-15T00:00:00"/>
    <n v="62.97"/>
    <n v="21.92"/>
    <s v="Finland"/>
    <s v="PD"/>
    <s v="Dead"/>
    <n v="1529"/>
    <n v="43"/>
    <n v="311"/>
  </r>
  <r>
    <s v="SFH-S130659"/>
    <n v="19"/>
    <n v="6"/>
    <n v="1991"/>
    <d v="1924-11-11T00:00:00"/>
    <n v="62.92"/>
    <n v="23.1"/>
    <x v="1"/>
    <n v="23"/>
    <n v="7"/>
    <n v="1991"/>
    <d v="1928-12-11T00:00:00"/>
    <n v="62.92"/>
    <n v="23.08"/>
    <s v="Finland"/>
    <s v="UU"/>
    <s v="Dead"/>
    <n v="34"/>
    <n v="1"/>
    <n v="270"/>
  </r>
  <r>
    <s v="SFH-S131171"/>
    <n v="13"/>
    <n v="6"/>
    <n v="1991"/>
    <d v="1918-11-12T00:00:00"/>
    <n v="61.5"/>
    <n v="21.77"/>
    <x v="1"/>
    <n v="27"/>
    <n v="4"/>
    <n v="1995"/>
    <d v="1932-09-15T00:00:00"/>
    <n v="61.48"/>
    <n v="21.77"/>
    <s v="Finland"/>
    <s v="UU"/>
    <s v="Dead"/>
    <n v="1414"/>
    <n v="2"/>
    <n v="181"/>
  </r>
  <r>
    <s v="SFH-S131184"/>
    <n v="30"/>
    <n v="6"/>
    <n v="1991"/>
    <d v="1935-11-12T00:00:00"/>
    <n v="61.5"/>
    <n v="21.78"/>
    <x v="1"/>
    <n v="17"/>
    <n v="8"/>
    <n v="1991"/>
    <d v="1923-01-12T00:00:00"/>
    <n v="61.5"/>
    <n v="21.75"/>
    <s v="Finland"/>
    <s v="AH"/>
    <s v="Dead"/>
    <n v="48"/>
    <n v="2"/>
    <n v="270"/>
  </r>
  <r>
    <s v="SFH-S132477"/>
    <n v="6"/>
    <n v="6"/>
    <n v="1991"/>
    <d v="1911-11-12T00:00:00"/>
    <n v="63.7"/>
    <n v="28.78"/>
    <x v="1"/>
    <n v="24"/>
    <n v="11"/>
    <n v="1991"/>
    <d v="1930-04-14T00:00:00"/>
    <n v="63.7"/>
    <n v="28.77"/>
    <s v="Finland"/>
    <s v="DH"/>
    <s v="Dead"/>
    <n v="171"/>
    <n v="1"/>
    <n v="270"/>
  </r>
  <r>
    <s v="SFH-S132481"/>
    <n v="6"/>
    <n v="6"/>
    <n v="1991"/>
    <d v="1911-11-12T00:00:00"/>
    <n v="63.7"/>
    <n v="28.82"/>
    <x v="1"/>
    <n v="7"/>
    <n v="7"/>
    <n v="1991"/>
    <d v="1912-12-11T00:00:00"/>
    <n v="63.68"/>
    <n v="28.8"/>
    <s v="Finland"/>
    <s v="DH"/>
    <s v="Dead"/>
    <n v="31"/>
    <n v="3"/>
    <n v="204"/>
  </r>
  <r>
    <s v="SFH-S132845"/>
    <n v="7"/>
    <n v="6"/>
    <n v="1991"/>
    <d v="1912-11-11T00:00:00"/>
    <n v="60.5"/>
    <n v="25.05"/>
    <x v="1"/>
    <n v="11"/>
    <n v="9"/>
    <n v="1992"/>
    <d v="1917-02-12T00:00:00"/>
    <n v="60.53"/>
    <n v="25.12"/>
    <s v="Finland"/>
    <s v="UU"/>
    <s v="Dead"/>
    <n v="462"/>
    <n v="6"/>
    <n v="45"/>
  </r>
  <r>
    <s v="SFH-S132846"/>
    <n v="7"/>
    <n v="6"/>
    <n v="1991"/>
    <d v="1912-11-11T00:00:00"/>
    <n v="60.5"/>
    <n v="25.05"/>
    <x v="1"/>
    <n v="20"/>
    <n v="8"/>
    <n v="1992"/>
    <d v="1926-01-13T00:00:00"/>
    <n v="60.5"/>
    <n v="25.05"/>
    <s v="Finland"/>
    <s v="AH"/>
    <s v="Dead"/>
    <n v="440"/>
    <n v="0"/>
    <n v="0"/>
  </r>
  <r>
    <s v="SFH-S132864"/>
    <n v="8"/>
    <n v="6"/>
    <n v="1991"/>
    <d v="1913-11-12T00:00:00"/>
    <n v="60.52"/>
    <n v="24.77"/>
    <x v="1"/>
    <n v="13"/>
    <n v="6"/>
    <n v="1991"/>
    <d v="1918-11-12T00:00:00"/>
    <n v="60.53"/>
    <n v="24.77"/>
    <s v="Finland"/>
    <s v="UU"/>
    <s v="Dead"/>
    <n v="5"/>
    <n v="2"/>
    <n v="0"/>
  </r>
  <r>
    <s v="SFH-S132901"/>
    <n v="10"/>
    <n v="6"/>
    <n v="1991"/>
    <d v="1915-11-12T00:00:00"/>
    <n v="65.819999999999993"/>
    <n v="24.43"/>
    <x v="1"/>
    <n v="24"/>
    <n v="10"/>
    <n v="1993"/>
    <d v="1930-03-16T00:00:00"/>
    <n v="65.819999999999993"/>
    <n v="24.43"/>
    <s v="Finland"/>
    <s v="RH"/>
    <s v="Alive"/>
    <n v="867"/>
    <n v="0"/>
    <n v="0"/>
  </r>
  <r>
    <s v="SFH-S132902"/>
    <n v="10"/>
    <n v="6"/>
    <n v="1991"/>
    <d v="1915-11-12T00:00:00"/>
    <n v="65.819999999999993"/>
    <n v="24.43"/>
    <x v="1"/>
    <n v="23"/>
    <n v="8"/>
    <n v="1991"/>
    <d v="1929-01-11T00:00:00"/>
    <n v="65.819999999999993"/>
    <n v="24.43"/>
    <s v="Finland"/>
    <s v="AH"/>
    <s v="Dead"/>
    <n v="74"/>
    <n v="0"/>
    <n v="0"/>
  </r>
  <r>
    <s v="SFH-S133175"/>
    <n v="11"/>
    <n v="6"/>
    <n v="1991"/>
    <d v="1916-11-11T00:00:00"/>
    <n v="62.88"/>
    <n v="26.37"/>
    <x v="1"/>
    <n v="14"/>
    <n v="7"/>
    <n v="1993"/>
    <d v="1919-12-14T00:00:00"/>
    <n v="62.88"/>
    <n v="26.37"/>
    <s v="Finland"/>
    <s v="UU"/>
    <s v="Dead"/>
    <n v="764"/>
    <n v="0"/>
    <n v="0"/>
  </r>
  <r>
    <s v="SFH-S133179"/>
    <n v="16"/>
    <n v="6"/>
    <n v="1991"/>
    <d v="1921-11-12T00:00:00"/>
    <n v="63.15"/>
    <n v="27.07"/>
    <x v="1"/>
    <n v="15"/>
    <n v="7"/>
    <n v="1991"/>
    <d v="1920-12-11T00:00:00"/>
    <n v="63.13"/>
    <n v="27.07"/>
    <s v="Finland"/>
    <s v="DH"/>
    <s v="Dead"/>
    <n v="29"/>
    <n v="2"/>
    <n v="181"/>
  </r>
  <r>
    <s v="SFH-S137326"/>
    <n v="8"/>
    <n v="6"/>
    <n v="1991"/>
    <d v="1913-11-12T00:00:00"/>
    <n v="60.27"/>
    <n v="24.85"/>
    <x v="1"/>
    <n v="30"/>
    <n v="9"/>
    <n v="1991"/>
    <d v="1936-02-12T00:00:00"/>
    <n v="60.27"/>
    <n v="24.83"/>
    <s v="Finland"/>
    <s v="UU"/>
    <s v="Dead"/>
    <n v="114"/>
    <n v="1"/>
    <n v="270"/>
  </r>
  <r>
    <s v="SFH-S137327"/>
    <n v="10"/>
    <n v="6"/>
    <n v="1991"/>
    <d v="1915-11-12T00:00:00"/>
    <n v="60.25"/>
    <n v="25.2"/>
    <x v="1"/>
    <n v="31"/>
    <n v="3"/>
    <n v="1992"/>
    <d v="1936-08-12T00:00:00"/>
    <n v="60.25"/>
    <n v="25.2"/>
    <s v="Finland"/>
    <s v="DH"/>
    <s v="Dead"/>
    <n v="295"/>
    <n v="0"/>
    <n v="0"/>
  </r>
  <r>
    <s v="SFH-S137337"/>
    <n v="28"/>
    <n v="6"/>
    <n v="1991"/>
    <d v="1933-11-12T00:00:00"/>
    <n v="60.2"/>
    <n v="24.97"/>
    <x v="1"/>
    <n v="30"/>
    <n v="7"/>
    <n v="1992"/>
    <d v="1935-12-13T00:00:00"/>
    <n v="60.2"/>
    <n v="24.98"/>
    <s v="Finland"/>
    <s v="RH"/>
    <s v="Dead"/>
    <n v="398"/>
    <n v="1"/>
    <n v="91"/>
  </r>
  <r>
    <s v="SFH-S137411"/>
    <n v="1"/>
    <n v="6"/>
    <n v="1991"/>
    <d v="1906-11-12T00:00:00"/>
    <n v="60.47"/>
    <n v="24.53"/>
    <x v="1"/>
    <n v="27"/>
    <n v="4"/>
    <n v="1996"/>
    <d v="1932-09-16T00:00:00"/>
    <n v="60.45"/>
    <n v="24.35"/>
    <s v="Finland"/>
    <s v="UU"/>
    <s v="Dead"/>
    <n v="1792"/>
    <n v="11"/>
    <n v="260"/>
  </r>
  <r>
    <s v="SFH-S137422"/>
    <n v="5"/>
    <n v="6"/>
    <n v="1991"/>
    <d v="1910-11-12T00:00:00"/>
    <n v="60.43"/>
    <n v="24.52"/>
    <x v="1"/>
    <n v="11"/>
    <n v="7"/>
    <n v="1994"/>
    <d v="1916-12-14T00:00:00"/>
    <n v="60.45"/>
    <n v="24.52"/>
    <s v="Finland"/>
    <s v="DH"/>
    <s v="Dead"/>
    <n v="1132"/>
    <n v="2"/>
    <n v="0"/>
  </r>
  <r>
    <s v="SFH-S137612"/>
    <n v="9"/>
    <n v="6"/>
    <n v="1991"/>
    <d v="1914-11-12T00:00:00"/>
    <n v="62.72"/>
    <n v="22.53"/>
    <x v="1"/>
    <n v="28"/>
    <n v="7"/>
    <n v="1991"/>
    <d v="1933-12-12T00:00:00"/>
    <n v="62.72"/>
    <n v="22.53"/>
    <s v="Finland"/>
    <s v="UU"/>
    <s v="Dead"/>
    <n v="49"/>
    <n v="0"/>
    <n v="0"/>
  </r>
  <r>
    <s v="SFH-S137633"/>
    <n v="20"/>
    <n v="6"/>
    <n v="1991"/>
    <d v="1925-11-12T00:00:00"/>
    <n v="62.82"/>
    <n v="22.27"/>
    <x v="1"/>
    <n v="9"/>
    <n v="7"/>
    <n v="1991"/>
    <d v="1914-12-12T00:00:00"/>
    <n v="62.82"/>
    <n v="22.27"/>
    <s v="Finland"/>
    <s v="AH"/>
    <s v="Dead"/>
    <n v="19"/>
    <n v="0"/>
    <n v="0"/>
  </r>
  <r>
    <s v="BLB-3T50855"/>
    <n v="23"/>
    <n v="5"/>
    <n v="1992"/>
    <d v="1928-10-12T00:00:00"/>
    <n v="50.72"/>
    <n v="2.88"/>
    <x v="10"/>
    <n v="30"/>
    <n v="3"/>
    <n v="1993"/>
    <d v="1935-08-14T00:00:00"/>
    <n v="50.6"/>
    <n v="2.83"/>
    <s v="France"/>
    <s v="RH"/>
    <s v="Dead"/>
    <n v="311"/>
    <n v="14"/>
    <n v="196"/>
  </r>
  <r>
    <s v="ETM-U102021"/>
    <n v="4"/>
    <n v="6"/>
    <n v="1992"/>
    <d v="1909-11-13T00:00:00"/>
    <n v="59.05"/>
    <n v="24.45"/>
    <x v="18"/>
    <n v="25"/>
    <n v="11"/>
    <n v="1994"/>
    <d v="1931-04-17T00:00:00"/>
    <n v="59.03"/>
    <n v="24.43"/>
    <s v="Estonia"/>
    <s v="UU"/>
    <s v="Dead"/>
    <n v="904"/>
    <n v="3"/>
    <n v="208"/>
  </r>
  <r>
    <s v="GBT-EK06638"/>
    <n v="15"/>
    <n v="5"/>
    <n v="1992"/>
    <d v="1920-10-12T00:00:00"/>
    <n v="51.73"/>
    <n v="-5.3"/>
    <x v="4"/>
    <n v="27"/>
    <n v="6"/>
    <n v="2009"/>
    <d v="1932-11-29T00:00:00"/>
    <n v="52.4"/>
    <n v="-4.08"/>
    <s v="UK"/>
    <s v="UU"/>
    <s v="Unknown"/>
    <n v="6252"/>
    <n v="112"/>
    <n v="49"/>
  </r>
  <r>
    <s v="GBT-EK06643"/>
    <n v="15"/>
    <n v="5"/>
    <n v="1992"/>
    <d v="1920-10-12T00:00:00"/>
    <n v="51.73"/>
    <n v="-5.3"/>
    <x v="4"/>
    <n v="8"/>
    <n v="6"/>
    <n v="1992"/>
    <d v="1913-11-13T00:00:00"/>
    <n v="51.73"/>
    <n v="-5.3"/>
    <s v="UK"/>
    <s v="UU"/>
    <s v="Dead"/>
    <n v="24"/>
    <n v="0"/>
    <n v="0"/>
  </r>
  <r>
    <s v="GBT-EK06658"/>
    <n v="23"/>
    <n v="5"/>
    <n v="1992"/>
    <d v="1928-10-12T00:00:00"/>
    <n v="51.73"/>
    <n v="-5.3"/>
    <x v="4"/>
    <n v="20"/>
    <n v="6"/>
    <n v="1992"/>
    <d v="1925-11-13T00:00:00"/>
    <n v="51.73"/>
    <n v="-5.3"/>
    <s v="UK"/>
    <s v="PD"/>
    <s v="Dead"/>
    <n v="28"/>
    <n v="0"/>
    <n v="0"/>
  </r>
  <r>
    <s v="GBT-EN90420"/>
    <n v="30"/>
    <n v="5"/>
    <n v="1992"/>
    <d v="1935-10-13T00:00:00"/>
    <n v="53.2"/>
    <n v="-1.48"/>
    <x v="4"/>
    <n v="13"/>
    <n v="4"/>
    <n v="1993"/>
    <d v="1918-09-14T00:00:00"/>
    <n v="53.2"/>
    <n v="-1.48"/>
    <s v="UK"/>
    <s v="UU"/>
    <s v="Dead"/>
    <n v="318"/>
    <n v="0"/>
    <n v="0"/>
  </r>
  <r>
    <s v="GBT-EP53472"/>
    <n v="27"/>
    <n v="5"/>
    <n v="1992"/>
    <d v="1932-10-12T00:00:00"/>
    <n v="52.93"/>
    <n v="-1.45"/>
    <x v="4"/>
    <n v="26"/>
    <n v="7"/>
    <n v="1994"/>
    <d v="1931-12-15T00:00:00"/>
    <n v="52.93"/>
    <n v="-1.45"/>
    <s v="UK"/>
    <s v="UU"/>
    <s v="Dead"/>
    <n v="790"/>
    <n v="0"/>
    <n v="0"/>
  </r>
  <r>
    <s v="GBT-ER43684"/>
    <n v="6"/>
    <n v="5"/>
    <n v="1992"/>
    <d v="1911-10-13T00:00:00"/>
    <n v="51.78"/>
    <n v="0"/>
    <x v="4"/>
    <n v="4"/>
    <n v="8"/>
    <n v="1996"/>
    <d v="1910-01-17T00:00:00"/>
    <n v="51.95"/>
    <n v="0.08"/>
    <s v="UK"/>
    <s v="UU"/>
    <s v="Unknown"/>
    <n v="1551"/>
    <n v="20"/>
    <n v="18"/>
  </r>
  <r>
    <s v="GBT-ER43697"/>
    <n v="16"/>
    <n v="5"/>
    <n v="1992"/>
    <d v="1921-10-13T00:00:00"/>
    <n v="51.78"/>
    <n v="0"/>
    <x v="4"/>
    <n v="7"/>
    <n v="4"/>
    <n v="1994"/>
    <d v="1912-09-14T00:00:00"/>
    <n v="51.78"/>
    <n v="0.02"/>
    <s v="UK"/>
    <s v="UU"/>
    <s v="Dead"/>
    <n v="691"/>
    <n v="2"/>
    <n v="91"/>
  </r>
  <r>
    <s v="GBT-ER62258"/>
    <n v="23"/>
    <n v="5"/>
    <n v="1992"/>
    <d v="1928-10-12T00:00:00"/>
    <n v="51.77"/>
    <n v="-0.75"/>
    <x v="4"/>
    <n v="7"/>
    <n v="7"/>
    <n v="1992"/>
    <d v="1912-12-12T00:00:00"/>
    <n v="51.77"/>
    <n v="-0.75"/>
    <s v="UK"/>
    <s v="AH"/>
    <s v="Dead"/>
    <n v="45"/>
    <n v="0"/>
    <n v="0"/>
  </r>
  <r>
    <s v="GBT-ER63599"/>
    <n v="24"/>
    <n v="5"/>
    <n v="1992"/>
    <d v="1929-10-13T00:00:00"/>
    <n v="54.97"/>
    <n v="-1.73"/>
    <x v="4"/>
    <n v="17"/>
    <n v="3"/>
    <n v="1993"/>
    <d v="1922-08-14T00:00:00"/>
    <n v="55.2"/>
    <n v="-1.85"/>
    <s v="UK"/>
    <s v="RH"/>
    <s v="Dead"/>
    <n v="297"/>
    <n v="27"/>
    <n v="345"/>
  </r>
  <r>
    <s v="GBT-ER81520"/>
    <n v="29"/>
    <n v="4"/>
    <n v="1992"/>
    <d v="1934-09-13T00:00:00"/>
    <n v="53.33"/>
    <n v="-2.8"/>
    <x v="4"/>
    <n v="22"/>
    <n v="5"/>
    <n v="1992"/>
    <d v="1927-10-13T00:00:00"/>
    <n v="53.37"/>
    <n v="-2.85"/>
    <s v="UK"/>
    <s v="ND"/>
    <s v="Alive"/>
    <n v="23"/>
    <n v="5"/>
    <n v="319"/>
  </r>
  <r>
    <s v="GBT-ER81525"/>
    <n v="5"/>
    <n v="5"/>
    <n v="1992"/>
    <d v="1910-10-13T00:00:00"/>
    <n v="53.33"/>
    <n v="-2.82"/>
    <x v="4"/>
    <n v="5"/>
    <n v="6"/>
    <n v="1992"/>
    <d v="1910-11-13T00:00:00"/>
    <n v="53.33"/>
    <n v="-2.8"/>
    <s v="UK"/>
    <s v="RH"/>
    <s v="Dead"/>
    <n v="31"/>
    <n v="2"/>
    <n v="91"/>
  </r>
  <r>
    <s v="GBT-ER81528"/>
    <n v="5"/>
    <n v="5"/>
    <n v="1992"/>
    <d v="1910-10-13T00:00:00"/>
    <n v="53.33"/>
    <n v="-2.82"/>
    <x v="4"/>
    <n v="5"/>
    <n v="6"/>
    <n v="1992"/>
    <d v="1910-11-13T00:00:00"/>
    <n v="53.33"/>
    <n v="-2.8"/>
    <s v="UK"/>
    <s v="RH"/>
    <s v="Dead"/>
    <n v="31"/>
    <n v="2"/>
    <n v="91"/>
  </r>
  <r>
    <s v="GBT-ER81529"/>
    <n v="5"/>
    <n v="5"/>
    <n v="1992"/>
    <d v="1910-10-13T00:00:00"/>
    <n v="53.33"/>
    <n v="-2.82"/>
    <x v="4"/>
    <n v="5"/>
    <n v="6"/>
    <n v="1992"/>
    <d v="1910-11-13T00:00:00"/>
    <n v="53.33"/>
    <n v="-2.8"/>
    <s v="UK"/>
    <s v="RH"/>
    <s v="Dead"/>
    <n v="31"/>
    <n v="2"/>
    <n v="91"/>
  </r>
  <r>
    <s v="GBT-ER81539"/>
    <n v="10"/>
    <n v="5"/>
    <n v="1992"/>
    <d v="1915-10-13T00:00:00"/>
    <n v="53.37"/>
    <n v="-2.83"/>
    <x v="4"/>
    <n v="2"/>
    <n v="5"/>
    <n v="1993"/>
    <d v="1907-10-14T00:00:00"/>
    <n v="53.37"/>
    <n v="-2.83"/>
    <s v="UK"/>
    <s v="RH"/>
    <s v="Dead"/>
    <n v="357"/>
    <n v="0"/>
    <n v="0"/>
  </r>
  <r>
    <s v="NOS-6157609"/>
    <n v="9"/>
    <n v="6"/>
    <n v="1992"/>
    <d v="1914-11-13T00:00:00"/>
    <n v="58.55"/>
    <n v="6.07"/>
    <x v="7"/>
    <n v="15"/>
    <n v="10"/>
    <n v="1992"/>
    <d v="1921-03-14T00:00:00"/>
    <n v="58.58"/>
    <n v="6.08"/>
    <s v="Norway"/>
    <s v="RH"/>
    <s v="Dead"/>
    <n v="128"/>
    <n v="4"/>
    <n v="15"/>
  </r>
  <r>
    <s v="SFH-C218970"/>
    <n v="3"/>
    <n v="6"/>
    <n v="1992"/>
    <d v="1908-11-12T00:00:00"/>
    <n v="65.63"/>
    <n v="29.17"/>
    <x v="1"/>
    <n v="26"/>
    <n v="8"/>
    <n v="1992"/>
    <d v="1932-01-13T00:00:00"/>
    <n v="65.63"/>
    <n v="29.17"/>
    <s v="Finland"/>
    <s v="AH"/>
    <s v="Alive"/>
    <n v="84"/>
    <n v="0"/>
    <n v="0"/>
  </r>
  <r>
    <s v="SFH-S068929"/>
    <n v="23"/>
    <n v="6"/>
    <n v="1992"/>
    <d v="1928-11-12T00:00:00"/>
    <n v="61"/>
    <n v="25.7"/>
    <x v="1"/>
    <n v="27"/>
    <n v="7"/>
    <n v="1992"/>
    <d v="1932-12-12T00:00:00"/>
    <n v="61"/>
    <n v="25.68"/>
    <s v="Finland"/>
    <s v="UU"/>
    <s v="Dead"/>
    <n v="34"/>
    <n v="1"/>
    <n v="270"/>
  </r>
  <r>
    <s v="SFH-S069168"/>
    <n v="2"/>
    <n v="6"/>
    <n v="1992"/>
    <d v="1907-11-13T00:00:00"/>
    <n v="63.57"/>
    <n v="27.22"/>
    <x v="1"/>
    <n v="22"/>
    <n v="7"/>
    <n v="1992"/>
    <d v="1927-12-13T00:00:00"/>
    <n v="63.6"/>
    <n v="27.17"/>
    <s v="Finland"/>
    <s v="AH"/>
    <s v="Dead"/>
    <n v="50"/>
    <n v="5"/>
    <n v="327"/>
  </r>
  <r>
    <s v="SFH-S099874"/>
    <n v="23"/>
    <n v="6"/>
    <n v="1992"/>
    <d v="1928-11-12T00:00:00"/>
    <n v="62.93"/>
    <n v="23.1"/>
    <x v="1"/>
    <n v="20"/>
    <n v="3"/>
    <n v="1993"/>
    <d v="1925-08-14T00:00:00"/>
    <n v="62.95"/>
    <n v="23.07"/>
    <s v="Finland"/>
    <s v="DH"/>
    <s v="Dead"/>
    <n v="270"/>
    <n v="3"/>
    <n v="318"/>
  </r>
  <r>
    <s v="SFH-S105964"/>
    <n v="7"/>
    <n v="6"/>
    <n v="1992"/>
    <d v="1912-11-12T00:00:00"/>
    <n v="60.45"/>
    <n v="21.93"/>
    <x v="1"/>
    <n v="17"/>
    <n v="7"/>
    <n v="1992"/>
    <d v="1922-12-13T00:00:00"/>
    <n v="60.45"/>
    <n v="21.93"/>
    <s v="Finland"/>
    <s v="AH"/>
    <s v="Dead"/>
    <n v="40"/>
    <n v="0"/>
    <n v="0"/>
  </r>
  <r>
    <s v="SFH-S105965"/>
    <n v="7"/>
    <n v="6"/>
    <n v="1992"/>
    <d v="1912-11-12T00:00:00"/>
    <n v="60.45"/>
    <n v="21.93"/>
    <x v="1"/>
    <n v="17"/>
    <n v="7"/>
    <n v="1992"/>
    <d v="1922-12-13T00:00:00"/>
    <n v="60.45"/>
    <n v="21.93"/>
    <s v="Finland"/>
    <s v="AH"/>
    <s v="Dead"/>
    <n v="40"/>
    <n v="0"/>
    <n v="0"/>
  </r>
  <r>
    <s v="SFH-S105966"/>
    <n v="7"/>
    <n v="6"/>
    <n v="1992"/>
    <d v="1912-11-12T00:00:00"/>
    <n v="60.45"/>
    <n v="21.93"/>
    <x v="1"/>
    <n v="17"/>
    <n v="7"/>
    <n v="1992"/>
    <d v="1922-12-13T00:00:00"/>
    <n v="60.45"/>
    <n v="21.93"/>
    <s v="Finland"/>
    <s v="AH"/>
    <s v="Dead"/>
    <n v="40"/>
    <n v="0"/>
    <n v="0"/>
  </r>
  <r>
    <s v="SFH-S117897"/>
    <n v="22"/>
    <n v="6"/>
    <n v="1992"/>
    <d v="1927-11-13T00:00:00"/>
    <n v="61.53"/>
    <n v="21.67"/>
    <x v="1"/>
    <n v="21"/>
    <n v="8"/>
    <n v="1992"/>
    <d v="1927-01-13T00:00:00"/>
    <n v="61.53"/>
    <n v="21.67"/>
    <s v="Finland"/>
    <s v="AH"/>
    <s v="Dead"/>
    <n v="60"/>
    <n v="0"/>
    <n v="0"/>
  </r>
  <r>
    <s v="SFH-S132297"/>
    <n v="28"/>
    <n v="5"/>
    <n v="1992"/>
    <d v="1933-10-13T00:00:00"/>
    <n v="60.32"/>
    <n v="25.02"/>
    <x v="1"/>
    <n v="8"/>
    <n v="9"/>
    <n v="1992"/>
    <d v="1914-02-13T00:00:00"/>
    <n v="60.32"/>
    <n v="25.02"/>
    <s v="Finland"/>
    <s v="AH"/>
    <s v="Dead"/>
    <n v="103"/>
    <n v="0"/>
    <n v="0"/>
  </r>
  <r>
    <s v="SFH-S132689"/>
    <n v="13"/>
    <n v="6"/>
    <n v="1992"/>
    <d v="1918-11-13T00:00:00"/>
    <n v="60.58"/>
    <n v="27.73"/>
    <x v="1"/>
    <n v="1"/>
    <n v="8"/>
    <n v="1992"/>
    <d v="1907-01-13T00:00:00"/>
    <n v="60.58"/>
    <n v="27.73"/>
    <s v="Finland"/>
    <s v="AH"/>
    <s v="Dead"/>
    <n v="49"/>
    <n v="0"/>
    <n v="0"/>
  </r>
  <r>
    <s v="SFH-S132693"/>
    <n v="14"/>
    <n v="6"/>
    <n v="1992"/>
    <d v="1919-11-13T00:00:00"/>
    <n v="60.53"/>
    <n v="27.57"/>
    <x v="1"/>
    <n v="2"/>
    <n v="7"/>
    <n v="1994"/>
    <d v="1907-12-15T00:00:00"/>
    <n v="60.55"/>
    <n v="27.58"/>
    <s v="Finland"/>
    <s v="DH"/>
    <s v="Dead"/>
    <n v="748"/>
    <n v="3"/>
    <n v="27"/>
  </r>
  <r>
    <s v="SFH-S132699"/>
    <n v="21"/>
    <n v="6"/>
    <n v="1992"/>
    <d v="1926-11-13T00:00:00"/>
    <n v="60.58"/>
    <n v="27.72"/>
    <x v="1"/>
    <n v="23"/>
    <n v="6"/>
    <n v="1992"/>
    <d v="1928-11-12T00:00:00"/>
    <n v="60.58"/>
    <n v="27.72"/>
    <s v="Finland"/>
    <s v="UU"/>
    <s v="Dead"/>
    <n v="2"/>
    <n v="0"/>
    <n v="0"/>
  </r>
  <r>
    <s v="SFH-S134353"/>
    <n v="26"/>
    <n v="5"/>
    <n v="1992"/>
    <d v="1931-10-13T00:00:00"/>
    <n v="61.48"/>
    <n v="21.73"/>
    <x v="1"/>
    <n v="16"/>
    <n v="6"/>
    <n v="1992"/>
    <d v="1921-11-13T00:00:00"/>
    <n v="61.48"/>
    <n v="21.73"/>
    <s v="Finland"/>
    <s v="RH"/>
    <s v="Alive"/>
    <n v="21"/>
    <n v="0"/>
    <n v="0"/>
  </r>
  <r>
    <s v="SFH-S134354"/>
    <n v="27"/>
    <n v="5"/>
    <n v="1992"/>
    <d v="1932-10-12T00:00:00"/>
    <n v="61.53"/>
    <n v="21.68"/>
    <x v="1"/>
    <n v="14"/>
    <n v="6"/>
    <n v="1992"/>
    <d v="1919-11-13T00:00:00"/>
    <n v="61.53"/>
    <n v="21.68"/>
    <s v="Finland"/>
    <s v="UU"/>
    <s v="Dead"/>
    <n v="18"/>
    <n v="0"/>
    <n v="0"/>
  </r>
  <r>
    <s v="SFH-S134370"/>
    <n v="28"/>
    <n v="5"/>
    <n v="1992"/>
    <d v="1933-10-13T00:00:00"/>
    <n v="61.45"/>
    <n v="21.73"/>
    <x v="1"/>
    <n v="12"/>
    <n v="6"/>
    <n v="1992"/>
    <d v="1917-11-13T00:00:00"/>
    <n v="61.45"/>
    <n v="21.73"/>
    <s v="Finland"/>
    <s v="RH"/>
    <s v="Alive"/>
    <n v="15"/>
    <n v="0"/>
    <n v="0"/>
  </r>
  <r>
    <s v="SFH-S134375"/>
    <n v="30"/>
    <n v="5"/>
    <n v="1992"/>
    <d v="1935-10-13T00:00:00"/>
    <n v="61.52"/>
    <n v="21.78"/>
    <x v="1"/>
    <n v="2"/>
    <n v="7"/>
    <n v="1992"/>
    <d v="1907-12-13T00:00:00"/>
    <n v="61.52"/>
    <n v="21.78"/>
    <s v="Finland"/>
    <s v="AH"/>
    <s v="Dead"/>
    <n v="33"/>
    <n v="0"/>
    <n v="0"/>
  </r>
  <r>
    <s v="SFH-S134382"/>
    <n v="30"/>
    <n v="5"/>
    <n v="1992"/>
    <d v="1935-10-13T00:00:00"/>
    <n v="61.52"/>
    <n v="21.77"/>
    <x v="1"/>
    <n v="15"/>
    <n v="8"/>
    <n v="1992"/>
    <d v="1921-01-12T00:00:00"/>
    <n v="61.55"/>
    <n v="21.75"/>
    <s v="Finland"/>
    <s v="UU"/>
    <s v="Dead"/>
    <n v="77"/>
    <n v="4"/>
    <n v="347"/>
  </r>
  <r>
    <s v="SFH-S134395"/>
    <n v="1"/>
    <n v="6"/>
    <n v="1992"/>
    <d v="1906-11-13T00:00:00"/>
    <n v="61.5"/>
    <n v="21.77"/>
    <x v="1"/>
    <n v="30"/>
    <n v="6"/>
    <n v="1992"/>
    <d v="1935-11-13T00:00:00"/>
    <n v="61.5"/>
    <n v="21.75"/>
    <s v="Finland"/>
    <s v="AH"/>
    <s v="Dead"/>
    <n v="29"/>
    <n v="1"/>
    <n v="270"/>
  </r>
  <r>
    <s v="SFH-S134401"/>
    <n v="2"/>
    <n v="6"/>
    <n v="1992"/>
    <d v="1907-11-13T00:00:00"/>
    <n v="61.42"/>
    <n v="21.8"/>
    <x v="1"/>
    <n v="8"/>
    <n v="7"/>
    <n v="1992"/>
    <d v="1913-12-13T00:00:00"/>
    <n v="61.42"/>
    <n v="21.8"/>
    <s v="Finland"/>
    <s v="RH"/>
    <s v="Alive"/>
    <n v="36"/>
    <n v="0"/>
    <n v="0"/>
  </r>
  <r>
    <s v="SFH-S134404"/>
    <n v="2"/>
    <n v="6"/>
    <n v="1992"/>
    <d v="1907-11-13T00:00:00"/>
    <n v="61.42"/>
    <n v="21.8"/>
    <x v="1"/>
    <n v="18"/>
    <n v="7"/>
    <n v="1992"/>
    <d v="1923-12-13T00:00:00"/>
    <n v="61.42"/>
    <n v="21.8"/>
    <s v="Finland"/>
    <s v="UU"/>
    <s v="Dead"/>
    <n v="46"/>
    <n v="0"/>
    <n v="0"/>
  </r>
  <r>
    <s v="SFH-S134413"/>
    <n v="2"/>
    <n v="6"/>
    <n v="1992"/>
    <d v="1907-11-13T00:00:00"/>
    <n v="61.5"/>
    <n v="21.77"/>
    <x v="1"/>
    <n v="9"/>
    <n v="7"/>
    <n v="1992"/>
    <d v="1914-12-13T00:00:00"/>
    <n v="61.5"/>
    <n v="21.77"/>
    <s v="Finland"/>
    <s v="AH"/>
    <s v="Dead"/>
    <n v="37"/>
    <n v="0"/>
    <n v="0"/>
  </r>
  <r>
    <s v="SFH-S134953"/>
    <n v="25"/>
    <n v="5"/>
    <n v="1992"/>
    <d v="1930-10-13T00:00:00"/>
    <n v="63.27"/>
    <n v="22.45"/>
    <x v="1"/>
    <n v="10"/>
    <n v="8"/>
    <n v="1992"/>
    <d v="1916-01-13T00:00:00"/>
    <n v="63.27"/>
    <n v="22.45"/>
    <s v="Finland"/>
    <s v="DH"/>
    <s v="Dead"/>
    <n v="77"/>
    <n v="0"/>
    <n v="0"/>
  </r>
  <r>
    <s v="SFH-S134959"/>
    <n v="6"/>
    <n v="6"/>
    <n v="1992"/>
    <d v="1911-11-13T00:00:00"/>
    <n v="63.32"/>
    <n v="22.4"/>
    <x v="1"/>
    <n v="15"/>
    <n v="4"/>
    <n v="1993"/>
    <d v="1920-09-13T00:00:00"/>
    <n v="63.43"/>
    <n v="22.6"/>
    <s v="Finland"/>
    <s v="RH"/>
    <s v="Dead"/>
    <n v="313"/>
    <n v="17"/>
    <n v="38"/>
  </r>
  <r>
    <s v="SFH-S137647"/>
    <n v="29"/>
    <n v="5"/>
    <n v="1992"/>
    <d v="1934-10-13T00:00:00"/>
    <n v="62.7"/>
    <n v="22.47"/>
    <x v="1"/>
    <n v="13"/>
    <n v="6"/>
    <n v="1992"/>
    <d v="1918-11-13T00:00:00"/>
    <n v="62.7"/>
    <n v="22.47"/>
    <s v="Finland"/>
    <s v="RH"/>
    <s v="Alive"/>
    <n v="15"/>
    <n v="0"/>
    <n v="0"/>
  </r>
  <r>
    <s v="SFH-S137886"/>
    <n v="20"/>
    <n v="6"/>
    <n v="1992"/>
    <d v="1925-11-13T00:00:00"/>
    <n v="62.72"/>
    <n v="22.53"/>
    <x v="1"/>
    <n v="7"/>
    <n v="7"/>
    <n v="1992"/>
    <d v="1912-12-12T00:00:00"/>
    <n v="62.72"/>
    <n v="22.53"/>
    <s v="Finland"/>
    <s v="RH"/>
    <s v="Alive"/>
    <n v="17"/>
    <n v="0"/>
    <n v="0"/>
  </r>
  <r>
    <s v="SFH-S139215"/>
    <n v="11"/>
    <n v="6"/>
    <n v="1992"/>
    <d v="1916-11-12T00:00:00"/>
    <n v="63.72"/>
    <n v="28.88"/>
    <x v="1"/>
    <n v="4"/>
    <n v="9"/>
    <n v="1992"/>
    <d v="1910-02-13T00:00:00"/>
    <n v="63.7"/>
    <n v="28.88"/>
    <s v="Finland"/>
    <s v="PD"/>
    <s v="Dead"/>
    <n v="85"/>
    <n v="2"/>
    <n v="181"/>
  </r>
  <r>
    <s v="SFH-S139216"/>
    <n v="11"/>
    <n v="6"/>
    <n v="1992"/>
    <d v="1916-11-12T00:00:00"/>
    <n v="63.72"/>
    <n v="28.88"/>
    <x v="1"/>
    <n v="15"/>
    <n v="8"/>
    <n v="1992"/>
    <d v="1921-01-12T00:00:00"/>
    <n v="63.7"/>
    <n v="28.9"/>
    <s v="Finland"/>
    <s v="RH"/>
    <s v="Dead"/>
    <n v="65"/>
    <n v="3"/>
    <n v="157"/>
  </r>
  <r>
    <s v="SFH-S143721"/>
    <n v="29"/>
    <n v="5"/>
    <n v="1992"/>
    <d v="1934-10-13T00:00:00"/>
    <n v="60.3"/>
    <n v="25.02"/>
    <x v="1"/>
    <n v="14"/>
    <n v="8"/>
    <n v="2010"/>
    <d v="1920-01-31T00:00:00"/>
    <n v="60.3"/>
    <n v="25"/>
    <s v="Finland"/>
    <s v="UU"/>
    <s v="Unknown"/>
    <n v="6651"/>
    <n v="1"/>
    <n v="270"/>
  </r>
  <r>
    <s v="SFH-S143751"/>
    <n v="27"/>
    <n v="5"/>
    <n v="1992"/>
    <d v="1932-10-12T00:00:00"/>
    <n v="60.27"/>
    <n v="24.87"/>
    <x v="1"/>
    <n v="12"/>
    <n v="1"/>
    <n v="1993"/>
    <d v="1917-06-15T00:00:00"/>
    <n v="60.3"/>
    <n v="24.83"/>
    <s v="Finland"/>
    <s v="DH"/>
    <s v="Dead"/>
    <n v="230"/>
    <n v="5"/>
    <n v="334"/>
  </r>
  <r>
    <s v="SFH-S143774"/>
    <n v="28"/>
    <n v="5"/>
    <n v="1992"/>
    <d v="1933-10-13T00:00:00"/>
    <n v="60.22"/>
    <n v="25.1"/>
    <x v="1"/>
    <n v="6"/>
    <n v="5"/>
    <n v="1993"/>
    <d v="1911-10-14T00:00:00"/>
    <n v="60.2"/>
    <n v="25.05"/>
    <s v="Finland"/>
    <s v="UU"/>
    <s v="Dead"/>
    <n v="343"/>
    <n v="4"/>
    <n v="237"/>
  </r>
  <r>
    <s v="SFH-S143781"/>
    <n v="29"/>
    <n v="5"/>
    <n v="1992"/>
    <d v="1934-10-13T00:00:00"/>
    <n v="60.25"/>
    <n v="24.87"/>
    <x v="1"/>
    <n v="12"/>
    <n v="8"/>
    <n v="1992"/>
    <d v="1918-01-13T00:00:00"/>
    <n v="60.25"/>
    <n v="24.9"/>
    <s v="Finland"/>
    <s v="UU"/>
    <s v="Dead"/>
    <n v="75"/>
    <n v="2"/>
    <n v="91"/>
  </r>
  <r>
    <s v="SFH-S143792"/>
    <n v="29"/>
    <n v="5"/>
    <n v="1992"/>
    <d v="1934-10-13T00:00:00"/>
    <n v="60.27"/>
    <n v="24.87"/>
    <x v="1"/>
    <n v="28"/>
    <n v="4"/>
    <n v="1993"/>
    <d v="1933-09-14T00:00:00"/>
    <n v="60.23"/>
    <n v="24.93"/>
    <s v="Finland"/>
    <s v="DH"/>
    <s v="Dead"/>
    <n v="334"/>
    <n v="6"/>
    <n v="136"/>
  </r>
  <r>
    <s v="SFH-S143816"/>
    <n v="5"/>
    <n v="6"/>
    <n v="1992"/>
    <d v="1910-11-13T00:00:00"/>
    <n v="60.25"/>
    <n v="24.88"/>
    <x v="1"/>
    <n v="14"/>
    <n v="6"/>
    <n v="1992"/>
    <d v="1919-11-13T00:00:00"/>
    <n v="60.23"/>
    <n v="24.88"/>
    <s v="Finland"/>
    <s v="UU"/>
    <s v="Dead"/>
    <n v="9"/>
    <n v="2"/>
    <n v="181"/>
  </r>
  <r>
    <s v="SFH-S143826"/>
    <n v="7"/>
    <n v="6"/>
    <n v="1992"/>
    <d v="1912-11-12T00:00:00"/>
    <n v="60.28"/>
    <n v="24.83"/>
    <x v="1"/>
    <n v="17"/>
    <n v="7"/>
    <n v="1992"/>
    <d v="1922-12-13T00:00:00"/>
    <n v="60.3"/>
    <n v="24.85"/>
    <s v="Finland"/>
    <s v="AH"/>
    <s v="Dead"/>
    <n v="40"/>
    <n v="3"/>
    <n v="27"/>
  </r>
  <r>
    <s v="SVS-6061813"/>
    <n v="7"/>
    <n v="6"/>
    <n v="1992"/>
    <d v="1912-11-12T00:00:00"/>
    <n v="65.62"/>
    <n v="22.15"/>
    <x v="9"/>
    <n v="1"/>
    <n v="9"/>
    <n v="2009"/>
    <d v="1907-03-02T00:00:00"/>
    <n v="65.67"/>
    <n v="24.42"/>
    <s v="Finland"/>
    <s v="UU"/>
    <s v="Unknown"/>
    <n v="6295"/>
    <n v="105"/>
    <n v="87"/>
  </r>
  <r>
    <s v="BLB-5T22892"/>
    <n v="16"/>
    <n v="5"/>
    <n v="1993"/>
    <d v="1921-10-14T00:00:00"/>
    <n v="50.92"/>
    <n v="4.43"/>
    <x v="10"/>
    <n v="18"/>
    <n v="5"/>
    <n v="1994"/>
    <d v="1923-10-15T00:00:00"/>
    <n v="50.95"/>
    <n v="3.48"/>
    <s v="Belgium"/>
    <s v="RH"/>
    <s v="Alive"/>
    <n v="367"/>
    <n v="67"/>
    <n v="274"/>
  </r>
  <r>
    <s v="CZP-E2245"/>
    <n v="5"/>
    <n v="5"/>
    <n v="1993"/>
    <d v="1910-10-14T00:00:00"/>
    <n v="49.98"/>
    <n v="14.4"/>
    <x v="12"/>
    <n v="20"/>
    <n v="10"/>
    <n v="1997"/>
    <d v="1926-03-20T00:00:00"/>
    <n v="49.98"/>
    <n v="14.4"/>
    <s v="Czech Republic"/>
    <s v="UU"/>
    <s v="Dead"/>
    <n v="1629"/>
    <n v="0"/>
    <n v="0"/>
  </r>
  <r>
    <s v="ETM-U476543"/>
    <n v="16"/>
    <n v="6"/>
    <n v="1993"/>
    <d v="1921-11-14T00:00:00"/>
    <n v="58.52"/>
    <n v="24.82"/>
    <x v="18"/>
    <n v="7"/>
    <n v="7"/>
    <n v="1993"/>
    <d v="1912-12-13T00:00:00"/>
    <n v="58.52"/>
    <n v="24.82"/>
    <s v="Estonia"/>
    <s v="RH"/>
    <s v="Dead"/>
    <n v="21"/>
    <n v="0"/>
    <n v="0"/>
  </r>
  <r>
    <s v="GBT-EK06723"/>
    <n v="14"/>
    <n v="5"/>
    <n v="1993"/>
    <d v="1919-10-14T00:00:00"/>
    <n v="51.73"/>
    <n v="-5.3"/>
    <x v="4"/>
    <n v="26"/>
    <n v="6"/>
    <n v="1993"/>
    <d v="1931-11-14T00:00:00"/>
    <n v="51.73"/>
    <n v="-5.3"/>
    <s v="UK"/>
    <s v="UU"/>
    <s v="Dead"/>
    <n v="43"/>
    <n v="0"/>
    <n v="0"/>
  </r>
  <r>
    <s v="GBT-EK06728"/>
    <n v="26"/>
    <n v="5"/>
    <n v="1993"/>
    <d v="1931-10-14T00:00:00"/>
    <n v="51.73"/>
    <n v="-5.3"/>
    <x v="4"/>
    <n v="20"/>
    <n v="3"/>
    <n v="1994"/>
    <d v="1925-08-15T00:00:00"/>
    <n v="51.73"/>
    <n v="-5.3"/>
    <s v="UK"/>
    <s v="UU"/>
    <s v="Dead"/>
    <n v="298"/>
    <n v="0"/>
    <n v="0"/>
  </r>
  <r>
    <s v="GBT-EK16701"/>
    <n v="17"/>
    <n v="5"/>
    <n v="1993"/>
    <d v="1922-10-14T00:00:00"/>
    <n v="55.32"/>
    <n v="-1.57"/>
    <x v="4"/>
    <n v="26"/>
    <n v="2"/>
    <n v="1996"/>
    <d v="1931-07-20T00:00:00"/>
    <n v="55.35"/>
    <n v="-1.6"/>
    <s v="UK"/>
    <s v="DH"/>
    <s v="Dead"/>
    <n v="1015"/>
    <n v="5"/>
    <n v="331"/>
  </r>
  <r>
    <s v="GBT-EK16702"/>
    <n v="17"/>
    <n v="5"/>
    <n v="1993"/>
    <d v="1922-10-14T00:00:00"/>
    <n v="55.32"/>
    <n v="-1.57"/>
    <x v="4"/>
    <n v="11"/>
    <n v="2"/>
    <n v="2001"/>
    <d v="1916-07-24T00:00:00"/>
    <n v="55.32"/>
    <n v="-1.55"/>
    <s v="UK"/>
    <s v="UU"/>
    <s v="Unknown"/>
    <n v="2827"/>
    <n v="2"/>
    <n v="91"/>
  </r>
  <r>
    <s v="GBT-EN69934"/>
    <n v="28"/>
    <n v="5"/>
    <n v="1993"/>
    <d v="1933-10-14T00:00:00"/>
    <n v="53.02"/>
    <n v="-2.2200000000000002"/>
    <x v="4"/>
    <n v="31"/>
    <n v="5"/>
    <n v="1996"/>
    <d v="1936-10-16T00:00:00"/>
    <n v="53.02"/>
    <n v="-2.2200000000000002"/>
    <s v="UK"/>
    <s v="UU"/>
    <s v="Dead"/>
    <n v="1099"/>
    <n v="0"/>
    <n v="0"/>
  </r>
  <r>
    <s v="GBT-EP23303"/>
    <n v="12"/>
    <n v="5"/>
    <n v="1993"/>
    <d v="1917-10-14T00:00:00"/>
    <n v="52.93"/>
    <n v="-1.23"/>
    <x v="4"/>
    <n v="6"/>
    <n v="8"/>
    <n v="1996"/>
    <d v="1912-01-17T00:00:00"/>
    <n v="52.93"/>
    <n v="-1.23"/>
    <s v="UK"/>
    <s v="UU"/>
    <s v="Dead"/>
    <n v="1182"/>
    <n v="0"/>
    <n v="0"/>
  </r>
  <r>
    <s v="GBT-ER74677"/>
    <n v="18"/>
    <n v="6"/>
    <n v="1993"/>
    <d v="1923-11-14T00:00:00"/>
    <n v="52.72"/>
    <n v="-1.23"/>
    <x v="4"/>
    <n v="25"/>
    <n v="4"/>
    <n v="1994"/>
    <d v="1930-09-15T00:00:00"/>
    <n v="53.13"/>
    <n v="-1.27"/>
    <s v="UK"/>
    <s v="DH"/>
    <s v="Dead"/>
    <n v="311"/>
    <n v="47"/>
    <n v="358"/>
  </r>
  <r>
    <s v="GBT-ER81838"/>
    <n v="9"/>
    <n v="5"/>
    <n v="1993"/>
    <d v="1914-10-14T00:00:00"/>
    <n v="53.37"/>
    <n v="-2.87"/>
    <x v="4"/>
    <n v="17"/>
    <n v="6"/>
    <n v="1995"/>
    <d v="1922-11-16T00:00:00"/>
    <n v="53.37"/>
    <n v="-2.87"/>
    <s v="UK"/>
    <s v="UU"/>
    <s v="Dead"/>
    <n v="769"/>
    <n v="0"/>
    <n v="0"/>
  </r>
  <r>
    <s v="GBT-ES07623"/>
    <n v="16"/>
    <n v="5"/>
    <n v="1993"/>
    <d v="1921-10-14T00:00:00"/>
    <n v="53.43"/>
    <n v="-2.4500000000000002"/>
    <x v="4"/>
    <n v="23"/>
    <n v="10"/>
    <n v="1993"/>
    <d v="1929-03-15T00:00:00"/>
    <n v="53.45"/>
    <n v="-2.4300000000000002"/>
    <s v="UK"/>
    <s v="DH"/>
    <s v="Dead"/>
    <n v="160"/>
    <n v="3"/>
    <n v="31"/>
  </r>
  <r>
    <s v="GBT-ES09330"/>
    <n v="16"/>
    <n v="5"/>
    <n v="1993"/>
    <d v="1921-10-14T00:00:00"/>
    <n v="53.3"/>
    <n v="-2.72"/>
    <x v="4"/>
    <n v="26"/>
    <n v="4"/>
    <n v="1995"/>
    <d v="1931-09-16T00:00:00"/>
    <n v="53.33"/>
    <n v="-2.67"/>
    <s v="UK"/>
    <s v="UU"/>
    <s v="Dead"/>
    <n v="710"/>
    <n v="5"/>
    <n v="42"/>
  </r>
  <r>
    <s v="GBT-ES17820"/>
    <n v="17"/>
    <n v="5"/>
    <n v="1993"/>
    <d v="1922-10-14T00:00:00"/>
    <n v="53.38"/>
    <n v="-1.55"/>
    <x v="4"/>
    <n v="29"/>
    <n v="6"/>
    <n v="1993"/>
    <d v="1934-11-14T00:00:00"/>
    <n v="53.38"/>
    <n v="-1.55"/>
    <s v="UK"/>
    <s v="AH"/>
    <s v="Dead"/>
    <n v="43"/>
    <n v="0"/>
    <n v="0"/>
  </r>
  <r>
    <s v="GBT-ES17823"/>
    <n v="18"/>
    <n v="5"/>
    <n v="1993"/>
    <d v="1923-10-14T00:00:00"/>
    <n v="53.38"/>
    <n v="-1.55"/>
    <x v="4"/>
    <n v="23"/>
    <n v="6"/>
    <n v="1993"/>
    <d v="1928-11-13T00:00:00"/>
    <n v="53.38"/>
    <n v="-1.55"/>
    <s v="UK"/>
    <s v="AH"/>
    <s v="Dead"/>
    <n v="36"/>
    <n v="0"/>
    <n v="0"/>
  </r>
  <r>
    <s v="GBT-ES17835"/>
    <n v="24"/>
    <n v="5"/>
    <n v="1993"/>
    <d v="1929-10-14T00:00:00"/>
    <n v="53.38"/>
    <n v="-1.55"/>
    <x v="4"/>
    <n v="24"/>
    <n v="7"/>
    <n v="1993"/>
    <d v="1929-12-14T00:00:00"/>
    <n v="53.37"/>
    <n v="-1.53"/>
    <s v="UK"/>
    <s v="UU"/>
    <s v="Dead"/>
    <n v="61"/>
    <n v="3"/>
    <n v="150"/>
  </r>
  <r>
    <s v="GBT-ES17847"/>
    <n v="29"/>
    <n v="5"/>
    <n v="1993"/>
    <d v="1934-10-14T00:00:00"/>
    <n v="53.38"/>
    <n v="-1.55"/>
    <x v="4"/>
    <n v="23"/>
    <n v="6"/>
    <n v="1993"/>
    <d v="1928-11-13T00:00:00"/>
    <n v="53.38"/>
    <n v="-1.55"/>
    <s v="UK"/>
    <s v="AH"/>
    <s v="Dead"/>
    <n v="25"/>
    <n v="0"/>
    <n v="0"/>
  </r>
  <r>
    <s v="GBT-ES27063"/>
    <n v="21"/>
    <n v="5"/>
    <n v="1993"/>
    <d v="1926-10-14T00:00:00"/>
    <n v="52.2"/>
    <n v="1.1000000000000001"/>
    <x v="4"/>
    <n v="15"/>
    <n v="4"/>
    <n v="1994"/>
    <d v="1920-09-14T00:00:00"/>
    <n v="52.18"/>
    <n v="1.1000000000000001"/>
    <s v="UK"/>
    <s v="RH"/>
    <s v="Dead"/>
    <n v="329"/>
    <n v="2"/>
    <n v="181"/>
  </r>
  <r>
    <s v="GBT-ES27441"/>
    <n v="18"/>
    <n v="6"/>
    <n v="1993"/>
    <d v="1923-11-14T00:00:00"/>
    <n v="51.77"/>
    <n v="-0.77"/>
    <x v="4"/>
    <n v="29"/>
    <n v="10"/>
    <n v="1993"/>
    <d v="1935-03-16T00:00:00"/>
    <n v="51.78"/>
    <n v="-0.73"/>
    <s v="UK"/>
    <s v="DH"/>
    <s v="Dead"/>
    <n v="133"/>
    <n v="3"/>
    <n v="52"/>
  </r>
  <r>
    <s v="NLA-3460170"/>
    <n v="22"/>
    <n v="5"/>
    <n v="1993"/>
    <d v="1927-10-14T00:00:00"/>
    <n v="52.35"/>
    <n v="4.5199999999999996"/>
    <x v="16"/>
    <n v="19"/>
    <n v="4"/>
    <n v="2000"/>
    <d v="1924-09-20T00:00:00"/>
    <n v="52.23"/>
    <n v="4.47"/>
    <s v="Netherlands"/>
    <s v="PD"/>
    <s v="Dead"/>
    <n v="2524"/>
    <n v="12"/>
    <n v="203"/>
  </r>
  <r>
    <s v="NLA-3460175"/>
    <n v="22"/>
    <n v="5"/>
    <n v="1993"/>
    <d v="1927-10-14T00:00:00"/>
    <n v="52.35"/>
    <n v="4.5199999999999996"/>
    <x v="16"/>
    <n v="12"/>
    <n v="5"/>
    <n v="1994"/>
    <d v="1917-10-15T00:00:00"/>
    <n v="52.5"/>
    <n v="4.72"/>
    <s v="Netherlands"/>
    <s v="AH"/>
    <s v="Dead"/>
    <n v="355"/>
    <n v="21"/>
    <n v="37"/>
  </r>
  <r>
    <s v="NOO-MA11146"/>
    <n v="21"/>
    <n v="5"/>
    <n v="1993"/>
    <d v="1926-10-14T00:00:00"/>
    <n v="58.48"/>
    <n v="8.9"/>
    <x v="7"/>
    <n v="18"/>
    <n v="10"/>
    <n v="1993"/>
    <d v="1924-03-15T00:00:00"/>
    <n v="58.48"/>
    <n v="8.9"/>
    <s v="Norway"/>
    <s v="UU"/>
    <s v="Dead"/>
    <n v="150"/>
    <n v="0"/>
    <n v="0"/>
  </r>
  <r>
    <s v="SFH-S068129"/>
    <n v="24"/>
    <n v="5"/>
    <n v="1993"/>
    <d v="1929-10-14T00:00:00"/>
    <n v="61.52"/>
    <n v="21.78"/>
    <x v="1"/>
    <n v="21"/>
    <n v="8"/>
    <n v="1993"/>
    <d v="1927-01-14T00:00:00"/>
    <n v="61.55"/>
    <n v="21.67"/>
    <s v="Finland"/>
    <s v="AH"/>
    <s v="Dead"/>
    <n v="89"/>
    <n v="8"/>
    <n v="301"/>
  </r>
  <r>
    <s v="SFH-S068145"/>
    <n v="28"/>
    <n v="5"/>
    <n v="1993"/>
    <d v="1933-10-14T00:00:00"/>
    <n v="61.48"/>
    <n v="21.75"/>
    <x v="1"/>
    <n v="27"/>
    <n v="6"/>
    <n v="1993"/>
    <d v="1932-11-13T00:00:00"/>
    <n v="61.5"/>
    <n v="21.75"/>
    <s v="Finland"/>
    <s v="AH"/>
    <s v="Dead"/>
    <n v="30"/>
    <n v="2"/>
    <n v="0"/>
  </r>
  <r>
    <s v="SFH-S068150"/>
    <n v="28"/>
    <n v="5"/>
    <n v="1993"/>
    <d v="1933-10-14T00:00:00"/>
    <n v="61.48"/>
    <n v="21.75"/>
    <x v="1"/>
    <n v="5"/>
    <n v="6"/>
    <n v="1998"/>
    <d v="1910-11-19T00:00:00"/>
    <n v="61.5"/>
    <n v="21.77"/>
    <s v="Finland"/>
    <s v="RH"/>
    <s v="Alive"/>
    <n v="1834"/>
    <n v="3"/>
    <n v="26"/>
  </r>
  <r>
    <s v="SFH-S085963"/>
    <n v="6"/>
    <n v="6"/>
    <n v="1993"/>
    <d v="1911-11-14T00:00:00"/>
    <n v="60.37"/>
    <n v="23.97"/>
    <x v="1"/>
    <n v="17"/>
    <n v="7"/>
    <n v="1993"/>
    <d v="1922-12-14T00:00:00"/>
    <n v="60.37"/>
    <n v="23.97"/>
    <s v="Finland"/>
    <s v="RH"/>
    <s v="Alive"/>
    <n v="41"/>
    <n v="0"/>
    <n v="0"/>
  </r>
  <r>
    <s v="SFH-S127996"/>
    <n v="11"/>
    <n v="6"/>
    <n v="1993"/>
    <d v="1916-11-13T00:00:00"/>
    <n v="65.77"/>
    <n v="24.52"/>
    <x v="1"/>
    <n v="17"/>
    <n v="9"/>
    <n v="1995"/>
    <d v="1923-02-16T00:00:00"/>
    <n v="65.75"/>
    <n v="24.58"/>
    <s v="Finland"/>
    <s v="UU"/>
    <s v="Dead"/>
    <n v="828"/>
    <n v="4"/>
    <n v="122"/>
  </r>
  <r>
    <s v="SFH-S127997"/>
    <n v="11"/>
    <n v="6"/>
    <n v="1993"/>
    <d v="1916-11-13T00:00:00"/>
    <n v="65.77"/>
    <n v="24.52"/>
    <x v="1"/>
    <n v="30"/>
    <n v="8"/>
    <n v="1993"/>
    <d v="1936-01-14T00:00:00"/>
    <n v="65.77"/>
    <n v="24.52"/>
    <s v="Finland"/>
    <s v="DH"/>
    <s v="Dead"/>
    <n v="80"/>
    <n v="0"/>
    <n v="0"/>
  </r>
  <r>
    <s v="SFH-S134310"/>
    <n v="10"/>
    <n v="6"/>
    <n v="1993"/>
    <d v="1915-11-14T00:00:00"/>
    <n v="62.78"/>
    <n v="22.85"/>
    <x v="1"/>
    <n v="28"/>
    <n v="9"/>
    <n v="1993"/>
    <d v="1934-02-14T00:00:00"/>
    <n v="62.78"/>
    <n v="22.83"/>
    <s v="Finland"/>
    <s v="AH"/>
    <s v="Dead"/>
    <n v="110"/>
    <n v="1"/>
    <n v="270"/>
  </r>
  <r>
    <s v="SFH-S139242"/>
    <n v="7"/>
    <n v="6"/>
    <n v="1993"/>
    <d v="1912-11-13T00:00:00"/>
    <n v="63.72"/>
    <n v="28.88"/>
    <x v="1"/>
    <n v="10"/>
    <n v="1"/>
    <n v="1998"/>
    <d v="1915-06-21T00:00:00"/>
    <n v="65.52"/>
    <n v="28.55"/>
    <s v="Finland"/>
    <s v="DH"/>
    <s v="Dead"/>
    <n v="1678"/>
    <n v="201"/>
    <n v="356"/>
  </r>
  <r>
    <s v="SFH-S139243"/>
    <n v="7"/>
    <n v="6"/>
    <n v="1993"/>
    <d v="1912-11-13T00:00:00"/>
    <n v="63.72"/>
    <n v="28.88"/>
    <x v="1"/>
    <n v="21"/>
    <n v="2"/>
    <n v="1996"/>
    <d v="1926-07-20T00:00:00"/>
    <n v="64.02"/>
    <n v="28.8"/>
    <s v="Finland"/>
    <s v="DH"/>
    <s v="Dead"/>
    <n v="989"/>
    <n v="34"/>
    <n v="354"/>
  </r>
  <r>
    <s v="SFH-S139852"/>
    <n v="30"/>
    <n v="5"/>
    <n v="1993"/>
    <d v="1935-10-14T00:00:00"/>
    <n v="62.7"/>
    <n v="26.75"/>
    <x v="1"/>
    <n v="12"/>
    <n v="5"/>
    <n v="1994"/>
    <d v="1917-10-15T00:00:00"/>
    <n v="63.37"/>
    <n v="26.92"/>
    <s v="Finland"/>
    <s v="UU"/>
    <s v="Dead"/>
    <n v="347"/>
    <n v="75"/>
    <n v="7"/>
  </r>
  <r>
    <s v="SFH-S139853"/>
    <n v="30"/>
    <n v="5"/>
    <n v="1993"/>
    <d v="1935-10-14T00:00:00"/>
    <n v="62.7"/>
    <n v="26.75"/>
    <x v="1"/>
    <n v="31"/>
    <n v="7"/>
    <n v="1993"/>
    <d v="1936-12-13T00:00:00"/>
    <n v="62.72"/>
    <n v="26.75"/>
    <s v="Finland"/>
    <s v="UU"/>
    <s v="Dead"/>
    <n v="62"/>
    <n v="2"/>
    <n v="0"/>
  </r>
  <r>
    <s v="SFH-S140204"/>
    <n v="31"/>
    <n v="5"/>
    <n v="1993"/>
    <d v="1936-10-13T00:00:00"/>
    <n v="60.43"/>
    <n v="22.47"/>
    <x v="1"/>
    <n v="12"/>
    <n v="4"/>
    <n v="1999"/>
    <d v="1917-09-20T00:00:00"/>
    <n v="60.42"/>
    <n v="22.47"/>
    <s v="Finland"/>
    <s v="UU"/>
    <s v="Dead"/>
    <n v="2142"/>
    <n v="2"/>
    <n v="181"/>
  </r>
  <r>
    <s v="SFH-S143725"/>
    <n v="18"/>
    <n v="5"/>
    <n v="1993"/>
    <d v="1923-10-14T00:00:00"/>
    <n v="60.3"/>
    <n v="25.02"/>
    <x v="1"/>
    <n v="27"/>
    <n v="7"/>
    <n v="1993"/>
    <d v="1932-12-13T00:00:00"/>
    <n v="60.32"/>
    <n v="25.02"/>
    <s v="Finland"/>
    <s v="UU"/>
    <s v="Dead"/>
    <n v="70"/>
    <n v="2"/>
    <n v="0"/>
  </r>
  <r>
    <s v="SFH-S143733"/>
    <n v="30"/>
    <n v="5"/>
    <n v="1993"/>
    <d v="1935-10-14T00:00:00"/>
    <n v="60.3"/>
    <n v="25.02"/>
    <x v="1"/>
    <n v="29"/>
    <n v="10"/>
    <n v="1993"/>
    <d v="1935-03-16T00:00:00"/>
    <n v="60.3"/>
    <n v="24.98"/>
    <s v="Finland"/>
    <s v="AH"/>
    <s v="Dead"/>
    <n v="152"/>
    <n v="2"/>
    <n v="270"/>
  </r>
  <r>
    <s v="SFH-S143747"/>
    <n v="11"/>
    <n v="6"/>
    <n v="1993"/>
    <d v="1916-11-13T00:00:00"/>
    <n v="60.23"/>
    <n v="24.9"/>
    <x v="1"/>
    <n v="23"/>
    <n v="9"/>
    <n v="1994"/>
    <d v="1929-02-14T00:00:00"/>
    <n v="60.22"/>
    <n v="25.12"/>
    <s v="Finland"/>
    <s v="UU"/>
    <s v="Dead"/>
    <n v="469"/>
    <n v="13"/>
    <n v="99"/>
  </r>
  <r>
    <s v="SFH-S143847"/>
    <n v="18"/>
    <n v="5"/>
    <n v="1993"/>
    <d v="1923-10-14T00:00:00"/>
    <n v="60.2"/>
    <n v="24.97"/>
    <x v="1"/>
    <n v="25"/>
    <n v="4"/>
    <n v="1994"/>
    <d v="1930-09-15T00:00:00"/>
    <n v="60.2"/>
    <n v="24.98"/>
    <s v="Finland"/>
    <s v="UU"/>
    <s v="Dead"/>
    <n v="342"/>
    <n v="1"/>
    <n v="91"/>
  </r>
  <r>
    <s v="SFH-S143849"/>
    <n v="18"/>
    <n v="5"/>
    <n v="1993"/>
    <d v="1923-10-14T00:00:00"/>
    <n v="60.2"/>
    <n v="24.97"/>
    <x v="1"/>
    <n v="1"/>
    <n v="7"/>
    <n v="1994"/>
    <d v="1906-12-15T00:00:00"/>
    <n v="60.2"/>
    <n v="24.97"/>
    <s v="Finland"/>
    <s v="ND"/>
    <s v="Dead"/>
    <n v="409"/>
    <n v="0"/>
    <n v="0"/>
  </r>
  <r>
    <s v="SFH-S146201"/>
    <n v="15"/>
    <n v="5"/>
    <n v="1993"/>
    <d v="1920-10-13T00:00:00"/>
    <n v="60.45"/>
    <n v="22.25"/>
    <x v="1"/>
    <n v="5"/>
    <n v="7"/>
    <n v="1993"/>
    <d v="1910-12-14T00:00:00"/>
    <n v="60.45"/>
    <n v="22.33"/>
    <s v="Finland"/>
    <s v="UU"/>
    <s v="Dead"/>
    <n v="51"/>
    <n v="5"/>
    <n v="91"/>
  </r>
  <r>
    <s v="SFH-S146204"/>
    <n v="15"/>
    <n v="5"/>
    <n v="1993"/>
    <d v="1920-10-13T00:00:00"/>
    <n v="60.45"/>
    <n v="22.25"/>
    <x v="1"/>
    <n v="22"/>
    <n v="10"/>
    <n v="1993"/>
    <d v="1928-03-15T00:00:00"/>
    <n v="60.45"/>
    <n v="22.32"/>
    <s v="Finland"/>
    <s v="ND"/>
    <s v="Dead"/>
    <n v="160"/>
    <n v="4"/>
    <n v="91"/>
  </r>
  <r>
    <s v="SFH-S146205"/>
    <n v="16"/>
    <n v="5"/>
    <n v="1993"/>
    <d v="1921-10-14T00:00:00"/>
    <n v="60.45"/>
    <n v="22.25"/>
    <x v="1"/>
    <n v="7"/>
    <n v="8"/>
    <n v="1994"/>
    <d v="1913-01-14T00:00:00"/>
    <n v="60.45"/>
    <n v="22.27"/>
    <s v="Finland"/>
    <s v="DH"/>
    <s v="Alive"/>
    <n v="448"/>
    <n v="1"/>
    <n v="91"/>
  </r>
  <r>
    <s v="SFH-S146223"/>
    <n v="19"/>
    <n v="5"/>
    <n v="1993"/>
    <d v="1924-10-13T00:00:00"/>
    <n v="60.45"/>
    <n v="22.25"/>
    <x v="1"/>
    <n v="14"/>
    <n v="7"/>
    <n v="1993"/>
    <d v="1919-12-14T00:00:00"/>
    <n v="60.45"/>
    <n v="22.27"/>
    <s v="Finland"/>
    <s v="AH"/>
    <s v="Dead"/>
    <n v="56"/>
    <n v="1"/>
    <n v="91"/>
  </r>
  <r>
    <s v="SFH-S146226"/>
    <n v="21"/>
    <n v="5"/>
    <n v="1993"/>
    <d v="1926-10-14T00:00:00"/>
    <n v="60.45"/>
    <n v="22.25"/>
    <x v="1"/>
    <n v="1"/>
    <n v="7"/>
    <n v="1993"/>
    <d v="1906-12-14T00:00:00"/>
    <n v="60.45"/>
    <n v="22.33"/>
    <s v="Finland"/>
    <s v="UU"/>
    <s v="Dead"/>
    <n v="41"/>
    <n v="5"/>
    <n v="91"/>
  </r>
  <r>
    <s v="SFH-S146235"/>
    <n v="22"/>
    <n v="5"/>
    <n v="1993"/>
    <d v="1927-10-14T00:00:00"/>
    <n v="60.45"/>
    <n v="22.25"/>
    <x v="1"/>
    <n v="8"/>
    <n v="6"/>
    <n v="1993"/>
    <d v="1913-11-14T00:00:00"/>
    <n v="60.45"/>
    <n v="22.27"/>
    <s v="Finland"/>
    <s v="PD"/>
    <s v="Dead"/>
    <n v="17"/>
    <n v="1"/>
    <n v="91"/>
  </r>
  <r>
    <s v="SFH-S146250"/>
    <n v="14"/>
    <n v="5"/>
    <n v="1993"/>
    <d v="1919-10-14T00:00:00"/>
    <n v="60.45"/>
    <n v="22.25"/>
    <x v="1"/>
    <n v="9"/>
    <n v="6"/>
    <n v="1993"/>
    <d v="1914-11-14T00:00:00"/>
    <n v="60.45"/>
    <n v="22.25"/>
    <s v="Finland"/>
    <s v="ND"/>
    <s v="Dead"/>
    <n v="26"/>
    <n v="0"/>
    <n v="0"/>
  </r>
  <r>
    <s v="SFH-S146264"/>
    <n v="28"/>
    <n v="5"/>
    <n v="1993"/>
    <d v="1933-10-14T00:00:00"/>
    <n v="60.45"/>
    <n v="22.25"/>
    <x v="1"/>
    <n v="9"/>
    <n v="6"/>
    <n v="1993"/>
    <d v="1914-11-14T00:00:00"/>
    <n v="60.43"/>
    <n v="22.3"/>
    <s v="Finland"/>
    <s v="UU"/>
    <s v="Dead"/>
    <n v="12"/>
    <n v="4"/>
    <n v="125"/>
  </r>
  <r>
    <s v="SFH-S146265"/>
    <n v="28"/>
    <n v="5"/>
    <n v="1993"/>
    <d v="1933-10-14T00:00:00"/>
    <n v="60.45"/>
    <n v="22.25"/>
    <x v="1"/>
    <n v="19"/>
    <n v="10"/>
    <n v="1993"/>
    <d v="1925-03-15T00:00:00"/>
    <n v="60.45"/>
    <n v="22.27"/>
    <s v="Finland"/>
    <s v="DH"/>
    <s v="Alive"/>
    <n v="144"/>
    <n v="1"/>
    <n v="91"/>
  </r>
  <r>
    <s v="SFH-S146281"/>
    <n v="8"/>
    <n v="6"/>
    <n v="1993"/>
    <d v="1913-11-14T00:00:00"/>
    <n v="60.45"/>
    <n v="22.25"/>
    <x v="1"/>
    <n v="7"/>
    <n v="8"/>
    <n v="1998"/>
    <d v="1913-01-18T00:00:00"/>
    <n v="60.45"/>
    <n v="22.28"/>
    <s v="Finland"/>
    <s v="UU"/>
    <s v="Dead"/>
    <n v="1886"/>
    <n v="2"/>
    <n v="91"/>
  </r>
  <r>
    <s v="SFH-S147221"/>
    <n v="29"/>
    <n v="5"/>
    <n v="1993"/>
    <d v="1934-10-14T00:00:00"/>
    <n v="60.25"/>
    <n v="24.88"/>
    <x v="1"/>
    <n v="27"/>
    <n v="5"/>
    <n v="1994"/>
    <d v="1932-10-14T00:00:00"/>
    <n v="60.25"/>
    <n v="24.88"/>
    <s v="Finland"/>
    <s v="AH"/>
    <s v="Alive"/>
    <n v="363"/>
    <n v="0"/>
    <n v="0"/>
  </r>
  <r>
    <s v="SFH-S147264"/>
    <n v="30"/>
    <n v="5"/>
    <n v="1993"/>
    <d v="1935-10-14T00:00:00"/>
    <n v="60.22"/>
    <n v="25.1"/>
    <x v="1"/>
    <n v="15"/>
    <n v="6"/>
    <n v="1993"/>
    <d v="1920-11-13T00:00:00"/>
    <n v="60.22"/>
    <n v="25.08"/>
    <s v="Finland"/>
    <s v="PD"/>
    <s v="Dead"/>
    <n v="16"/>
    <n v="1"/>
    <n v="270"/>
  </r>
  <r>
    <s v="SFH-S147268"/>
    <n v="30"/>
    <n v="5"/>
    <n v="1993"/>
    <d v="1935-10-14T00:00:00"/>
    <n v="60.25"/>
    <n v="24"/>
    <x v="1"/>
    <n v="13"/>
    <n v="6"/>
    <n v="1993"/>
    <d v="1918-11-14T00:00:00"/>
    <n v="60.25"/>
    <n v="24"/>
    <s v="Finland"/>
    <s v="ND"/>
    <s v="Dead"/>
    <n v="14"/>
    <n v="0"/>
    <n v="0"/>
  </r>
  <r>
    <s v="SFH-S147270"/>
    <n v="30"/>
    <n v="5"/>
    <n v="1993"/>
    <d v="1935-10-14T00:00:00"/>
    <n v="60.25"/>
    <n v="24"/>
    <x v="1"/>
    <n v="9"/>
    <n v="6"/>
    <n v="1993"/>
    <d v="1914-11-14T00:00:00"/>
    <n v="60.25"/>
    <n v="24"/>
    <s v="Finland"/>
    <s v="UU"/>
    <s v="Dead"/>
    <n v="10"/>
    <n v="0"/>
    <n v="0"/>
  </r>
  <r>
    <s v="SFH-S147276"/>
    <n v="31"/>
    <n v="5"/>
    <n v="1993"/>
    <d v="1936-10-13T00:00:00"/>
    <n v="60.27"/>
    <n v="24.85"/>
    <x v="1"/>
    <n v="1"/>
    <n v="7"/>
    <n v="1993"/>
    <d v="1906-12-14T00:00:00"/>
    <n v="60.27"/>
    <n v="24.85"/>
    <s v="Finland"/>
    <s v="UU"/>
    <s v="Dead"/>
    <n v="31"/>
    <n v="0"/>
    <n v="0"/>
  </r>
  <r>
    <s v="SFH-S147278"/>
    <n v="31"/>
    <n v="5"/>
    <n v="1993"/>
    <d v="1936-10-13T00:00:00"/>
    <n v="60.27"/>
    <n v="24.87"/>
    <x v="1"/>
    <n v="4"/>
    <n v="4"/>
    <n v="1994"/>
    <d v="1909-09-15T00:00:00"/>
    <n v="60.27"/>
    <n v="24.85"/>
    <s v="Finland"/>
    <s v="UU"/>
    <s v="Dead"/>
    <n v="308"/>
    <n v="1"/>
    <n v="270"/>
  </r>
  <r>
    <s v="SFH-S147285"/>
    <n v="31"/>
    <n v="5"/>
    <n v="1993"/>
    <d v="1936-10-13T00:00:00"/>
    <n v="60.2"/>
    <n v="24.97"/>
    <x v="1"/>
    <n v="22"/>
    <n v="12"/>
    <n v="1993"/>
    <d v="1928-05-15T00:00:00"/>
    <n v="60.32"/>
    <n v="24.68"/>
    <s v="Finland"/>
    <s v="AH"/>
    <s v="Dead"/>
    <n v="205"/>
    <n v="21"/>
    <n v="310"/>
  </r>
  <r>
    <s v="SFH-S147286"/>
    <n v="31"/>
    <n v="5"/>
    <n v="1993"/>
    <d v="1936-10-13T00:00:00"/>
    <n v="60.2"/>
    <n v="24.97"/>
    <x v="1"/>
    <n v="7"/>
    <n v="6"/>
    <n v="1993"/>
    <d v="1912-11-13T00:00:00"/>
    <n v="60.2"/>
    <n v="24.97"/>
    <s v="Finland"/>
    <s v="UU"/>
    <s v="Dead"/>
    <n v="7"/>
    <n v="0"/>
    <n v="0"/>
  </r>
  <r>
    <s v="SFH-S147292"/>
    <n v="1"/>
    <n v="6"/>
    <n v="1993"/>
    <d v="1906-11-14T00:00:00"/>
    <n v="60.27"/>
    <n v="24.83"/>
    <x v="1"/>
    <n v="10"/>
    <n v="6"/>
    <n v="1994"/>
    <d v="1915-11-15T00:00:00"/>
    <n v="60.27"/>
    <n v="24.87"/>
    <s v="Finland"/>
    <s v="ND"/>
    <s v="Dead"/>
    <n v="374"/>
    <n v="2"/>
    <n v="91"/>
  </r>
  <r>
    <s v="SFH-S147297"/>
    <n v="1"/>
    <n v="6"/>
    <n v="1993"/>
    <d v="1906-11-14T00:00:00"/>
    <n v="60.23"/>
    <n v="24.87"/>
    <x v="1"/>
    <n v="28"/>
    <n v="5"/>
    <n v="2000"/>
    <d v="1933-10-21T00:00:00"/>
    <n v="60.25"/>
    <n v="24.85"/>
    <s v="Finland"/>
    <s v="AH"/>
    <s v="Dead"/>
    <n v="2553"/>
    <n v="3"/>
    <n v="334"/>
  </r>
  <r>
    <s v="SFH-S147313"/>
    <n v="1"/>
    <n v="6"/>
    <n v="1993"/>
    <d v="1906-11-14T00:00:00"/>
    <n v="60.22"/>
    <n v="24.9"/>
    <x v="1"/>
    <n v="23"/>
    <n v="4"/>
    <n v="1995"/>
    <d v="1928-09-15T00:00:00"/>
    <n v="60.28"/>
    <n v="24.92"/>
    <s v="Finland"/>
    <s v="DH"/>
    <s v="Dead"/>
    <n v="691"/>
    <n v="8"/>
    <n v="8"/>
  </r>
  <r>
    <s v="SFH-S147318"/>
    <n v="2"/>
    <n v="6"/>
    <n v="1993"/>
    <d v="1907-11-14T00:00:00"/>
    <n v="60.22"/>
    <n v="24.9"/>
    <x v="1"/>
    <n v="16"/>
    <n v="12"/>
    <n v="1994"/>
    <d v="1922-05-17T00:00:00"/>
    <n v="60.22"/>
    <n v="24.92"/>
    <s v="Finland"/>
    <s v="PD"/>
    <s v="Dead"/>
    <n v="562"/>
    <n v="1"/>
    <n v="91"/>
  </r>
  <r>
    <s v="SFH-S147331"/>
    <n v="8"/>
    <n v="6"/>
    <n v="1993"/>
    <d v="1913-11-14T00:00:00"/>
    <n v="60.28"/>
    <n v="24.83"/>
    <x v="1"/>
    <n v="15"/>
    <n v="6"/>
    <n v="1993"/>
    <d v="1920-11-13T00:00:00"/>
    <n v="60.28"/>
    <n v="24.83"/>
    <s v="Finland"/>
    <s v="AH"/>
    <s v="Dead"/>
    <n v="7"/>
    <n v="0"/>
    <n v="0"/>
  </r>
  <r>
    <s v="SFH-S147336"/>
    <n v="9"/>
    <n v="6"/>
    <n v="1993"/>
    <d v="1914-11-14T00:00:00"/>
    <n v="60.27"/>
    <n v="24.85"/>
    <x v="1"/>
    <n v="2"/>
    <n v="7"/>
    <n v="1993"/>
    <d v="1907-12-14T00:00:00"/>
    <n v="60.27"/>
    <n v="24.85"/>
    <s v="Finland"/>
    <s v="AH"/>
    <s v="Dead"/>
    <n v="23"/>
    <n v="0"/>
    <n v="0"/>
  </r>
  <r>
    <s v="SFH-S147337"/>
    <n v="9"/>
    <n v="6"/>
    <n v="1993"/>
    <d v="1914-11-14T00:00:00"/>
    <n v="60.27"/>
    <n v="24.85"/>
    <x v="1"/>
    <n v="15"/>
    <n v="9"/>
    <n v="1994"/>
    <d v="1921-02-14T00:00:00"/>
    <n v="60.28"/>
    <n v="24.85"/>
    <s v="Finland"/>
    <s v="UU"/>
    <s v="Dead"/>
    <n v="463"/>
    <n v="2"/>
    <n v="0"/>
  </r>
  <r>
    <s v="SFH-S154606"/>
    <n v="28"/>
    <n v="5"/>
    <n v="1993"/>
    <d v="1933-10-14T00:00:00"/>
    <n v="61.52"/>
    <n v="21.77"/>
    <x v="1"/>
    <n v="27"/>
    <n v="6"/>
    <n v="1993"/>
    <d v="1932-11-13T00:00:00"/>
    <n v="61.52"/>
    <n v="21.77"/>
    <s v="Finland"/>
    <s v="AH"/>
    <s v="Dead"/>
    <n v="30"/>
    <n v="0"/>
    <n v="0"/>
  </r>
  <r>
    <s v="SFH-S154610"/>
    <n v="28"/>
    <n v="5"/>
    <n v="1993"/>
    <d v="1933-10-14T00:00:00"/>
    <n v="61.5"/>
    <n v="21.78"/>
    <x v="1"/>
    <n v="17"/>
    <n v="7"/>
    <n v="1993"/>
    <d v="1922-12-14T00:00:00"/>
    <n v="61.5"/>
    <n v="21.82"/>
    <s v="Finland"/>
    <s v="DH"/>
    <s v="Alive"/>
    <n v="50"/>
    <n v="2"/>
    <n v="91"/>
  </r>
  <r>
    <s v="SFH-S154618"/>
    <n v="28"/>
    <n v="5"/>
    <n v="1993"/>
    <d v="1933-10-14T00:00:00"/>
    <n v="61.5"/>
    <n v="21.77"/>
    <x v="1"/>
    <n v="19"/>
    <n v="5"/>
    <n v="1994"/>
    <d v="1924-10-14T00:00:00"/>
    <n v="61.52"/>
    <n v="21.77"/>
    <s v="Finland"/>
    <s v="UU"/>
    <s v="Dead"/>
    <n v="356"/>
    <n v="2"/>
    <n v="0"/>
  </r>
  <r>
    <s v="SFH-S154626"/>
    <n v="31"/>
    <n v="5"/>
    <n v="1993"/>
    <d v="1936-10-13T00:00:00"/>
    <n v="61.13"/>
    <n v="21.55"/>
    <x v="1"/>
    <n v="26"/>
    <n v="4"/>
    <n v="1994"/>
    <d v="1931-09-15T00:00:00"/>
    <n v="61.12"/>
    <n v="21.53"/>
    <s v="Finland"/>
    <s v="UU"/>
    <s v="Dead"/>
    <n v="330"/>
    <n v="3"/>
    <n v="206"/>
  </r>
  <r>
    <s v="SFH-S154656"/>
    <n v="3"/>
    <n v="6"/>
    <n v="1993"/>
    <d v="1908-11-13T00:00:00"/>
    <n v="61.5"/>
    <n v="21.78"/>
    <x v="1"/>
    <n v="6"/>
    <n v="7"/>
    <n v="1993"/>
    <d v="1911-12-14T00:00:00"/>
    <n v="61.5"/>
    <n v="21.77"/>
    <s v="Finland"/>
    <s v="AH"/>
    <s v="Alive"/>
    <n v="33"/>
    <n v="1"/>
    <n v="270"/>
  </r>
  <r>
    <s v="SFH-S154659"/>
    <n v="6"/>
    <n v="6"/>
    <n v="1993"/>
    <d v="1911-11-14T00:00:00"/>
    <n v="61.5"/>
    <n v="21.77"/>
    <x v="1"/>
    <n v="16"/>
    <n v="7"/>
    <n v="1993"/>
    <d v="1921-12-14T00:00:00"/>
    <n v="61.5"/>
    <n v="21.77"/>
    <s v="Finland"/>
    <s v="UU"/>
    <s v="Dead"/>
    <n v="40"/>
    <n v="0"/>
    <n v="0"/>
  </r>
  <r>
    <s v="SFH-S154676"/>
    <n v="9"/>
    <n v="6"/>
    <n v="1993"/>
    <d v="1914-11-14T00:00:00"/>
    <n v="61.53"/>
    <n v="21.75"/>
    <x v="1"/>
    <n v="3"/>
    <n v="12"/>
    <n v="1994"/>
    <d v="1909-05-16T00:00:00"/>
    <n v="61.53"/>
    <n v="21.67"/>
    <s v="Finland"/>
    <s v="AH"/>
    <s v="Dead"/>
    <n v="542"/>
    <n v="5"/>
    <n v="270"/>
  </r>
  <r>
    <s v="SVS-6103075"/>
    <n v="15"/>
    <n v="5"/>
    <n v="1993"/>
    <d v="1920-10-13T00:00:00"/>
    <n v="57.93"/>
    <n v="12.08"/>
    <x v="9"/>
    <n v="1"/>
    <n v="6"/>
    <n v="1993"/>
    <d v="1906-11-14T00:00:00"/>
    <n v="57.93"/>
    <n v="12.08"/>
    <s v="Sweden"/>
    <s v="UU"/>
    <s v="Dead"/>
    <n v="17"/>
    <n v="0"/>
    <n v="0"/>
  </r>
  <r>
    <s v="GBT-EK11386"/>
    <n v="23"/>
    <n v="5"/>
    <n v="1994"/>
    <d v="1928-10-14T00:00:00"/>
    <n v="54.63"/>
    <n v="-1.1499999999999999"/>
    <x v="4"/>
    <n v="11"/>
    <n v="12"/>
    <n v="1994"/>
    <d v="1917-05-16T00:00:00"/>
    <n v="54.63"/>
    <n v="-1.1499999999999999"/>
    <s v="UK"/>
    <s v="UU"/>
    <s v="Dead"/>
    <n v="202"/>
    <n v="0"/>
    <n v="0"/>
  </r>
  <r>
    <s v="GBT-EN69952"/>
    <n v="8"/>
    <n v="5"/>
    <n v="1994"/>
    <d v="1913-10-15T00:00:00"/>
    <n v="53.02"/>
    <n v="-2.2200000000000002"/>
    <x v="4"/>
    <n v="17"/>
    <n v="7"/>
    <n v="1994"/>
    <d v="1922-12-15T00:00:00"/>
    <n v="53.02"/>
    <n v="-2.2200000000000002"/>
    <s v="UK"/>
    <s v="AH"/>
    <s v="Dead"/>
    <n v="70"/>
    <n v="0"/>
    <n v="0"/>
  </r>
  <r>
    <s v="GBT-ER88183"/>
    <n v="7"/>
    <n v="6"/>
    <n v="1994"/>
    <d v="1912-11-14T00:00:00"/>
    <n v="52.75"/>
    <n v="-4.8"/>
    <x v="4"/>
    <n v="25"/>
    <n v="10"/>
    <n v="1995"/>
    <d v="1931-03-18T00:00:00"/>
    <n v="52.75"/>
    <n v="-4.8"/>
    <s v="UK"/>
    <s v="UU"/>
    <s v="Dead"/>
    <n v="505"/>
    <n v="0"/>
    <n v="0"/>
  </r>
  <r>
    <s v="GBT-ER93685"/>
    <n v="20"/>
    <n v="5"/>
    <n v="1994"/>
    <d v="1925-10-15T00:00:00"/>
    <n v="53.37"/>
    <n v="-2.83"/>
    <x v="4"/>
    <n v="11"/>
    <n v="7"/>
    <n v="1994"/>
    <d v="1916-12-14T00:00:00"/>
    <n v="53.37"/>
    <n v="-2.83"/>
    <s v="UK"/>
    <s v="ND"/>
    <s v="Dead"/>
    <n v="52"/>
    <n v="0"/>
    <n v="0"/>
  </r>
  <r>
    <s v="GBT-ES01572"/>
    <n v="11"/>
    <n v="5"/>
    <n v="1994"/>
    <d v="1916-10-14T00:00:00"/>
    <n v="53.38"/>
    <n v="-1.55"/>
    <x v="4"/>
    <n v="6"/>
    <n v="7"/>
    <n v="1998"/>
    <d v="1911-12-19T00:00:00"/>
    <n v="53.38"/>
    <n v="-1.53"/>
    <s v="UK"/>
    <s v="UU"/>
    <s v="Dead"/>
    <n v="1517"/>
    <n v="2"/>
    <n v="91"/>
  </r>
  <r>
    <s v="GBT-ES09006"/>
    <n v="12"/>
    <n v="6"/>
    <n v="1994"/>
    <d v="1917-11-15T00:00:00"/>
    <n v="53.33"/>
    <n v="-2.83"/>
    <x v="4"/>
    <n v="8"/>
    <n v="8"/>
    <n v="1994"/>
    <d v="1914-01-15T00:00:00"/>
    <n v="53.33"/>
    <n v="-2.83"/>
    <s v="UK"/>
    <s v="UU"/>
    <s v="Dead"/>
    <n v="57"/>
    <n v="0"/>
    <n v="0"/>
  </r>
  <r>
    <s v="GBT-ES27479"/>
    <n v="11"/>
    <n v="5"/>
    <n v="1994"/>
    <d v="1916-10-14T00:00:00"/>
    <n v="51.77"/>
    <n v="-0.77"/>
    <x v="4"/>
    <n v="11"/>
    <n v="6"/>
    <n v="1994"/>
    <d v="1916-11-14T00:00:00"/>
    <n v="51.77"/>
    <n v="-0.77"/>
    <s v="UK"/>
    <s v="UU"/>
    <s v="Dead"/>
    <n v="31"/>
    <n v="0"/>
    <n v="0"/>
  </r>
  <r>
    <s v="NLA-3466654"/>
    <n v="1"/>
    <n v="6"/>
    <n v="1994"/>
    <d v="1906-11-15T00:00:00"/>
    <n v="52.52"/>
    <n v="5.43"/>
    <x v="16"/>
    <n v="22"/>
    <n v="7"/>
    <n v="1994"/>
    <d v="1927-12-15T00:00:00"/>
    <n v="52.52"/>
    <n v="5.43"/>
    <s v="Netherlands"/>
    <s v="RH"/>
    <s v="Alive"/>
    <n v="51"/>
    <n v="0"/>
    <n v="0"/>
  </r>
  <r>
    <s v="NLA-3466657"/>
    <n v="1"/>
    <n v="6"/>
    <n v="1994"/>
    <d v="1906-11-15T00:00:00"/>
    <n v="52.52"/>
    <n v="5.43"/>
    <x v="16"/>
    <n v="22"/>
    <n v="7"/>
    <n v="1994"/>
    <d v="1927-12-15T00:00:00"/>
    <n v="52.52"/>
    <n v="5.43"/>
    <s v="Netherlands"/>
    <s v="RH"/>
    <s v="Alive"/>
    <n v="51"/>
    <n v="0"/>
    <n v="0"/>
  </r>
  <r>
    <s v="NOS-6153157"/>
    <n v="22"/>
    <n v="5"/>
    <n v="1994"/>
    <d v="1927-10-15T00:00:00"/>
    <n v="60.32"/>
    <n v="6.67"/>
    <x v="7"/>
    <n v="29"/>
    <n v="10"/>
    <n v="1994"/>
    <d v="1935-03-17T00:00:00"/>
    <n v="60.23"/>
    <n v="6.62"/>
    <s v="Norway"/>
    <s v="UU"/>
    <s v="Dead"/>
    <n v="160"/>
    <n v="10"/>
    <n v="197"/>
  </r>
  <r>
    <s v="NOS-697080"/>
    <n v="6"/>
    <n v="6"/>
    <n v="1994"/>
    <d v="1911-11-15T00:00:00"/>
    <n v="59.25"/>
    <n v="5.22"/>
    <x v="7"/>
    <n v="20"/>
    <n v="11"/>
    <n v="1994"/>
    <d v="1926-04-17T00:00:00"/>
    <n v="59.43"/>
    <n v="5.62"/>
    <s v="Norway"/>
    <s v="UU"/>
    <s v="Dead"/>
    <n v="167"/>
    <n v="31"/>
    <n v="49"/>
  </r>
  <r>
    <s v="SFH-S068913"/>
    <n v="5"/>
    <n v="6"/>
    <n v="1994"/>
    <d v="1910-11-15T00:00:00"/>
    <n v="65.819999999999993"/>
    <n v="24.45"/>
    <x v="1"/>
    <n v="27"/>
    <n v="6"/>
    <n v="1994"/>
    <d v="1932-11-14T00:00:00"/>
    <n v="65.819999999999993"/>
    <n v="24.45"/>
    <s v="Finland"/>
    <s v="UU"/>
    <s v="Dead"/>
    <n v="22"/>
    <n v="0"/>
    <n v="0"/>
  </r>
  <r>
    <s v="SFH-S085625"/>
    <n v="28"/>
    <n v="5"/>
    <n v="1994"/>
    <d v="1933-10-15T00:00:00"/>
    <n v="61.68"/>
    <n v="24.03"/>
    <x v="1"/>
    <n v="26"/>
    <n v="8"/>
    <n v="1994"/>
    <d v="1932-01-15T00:00:00"/>
    <n v="61.68"/>
    <n v="24.03"/>
    <s v="Finland"/>
    <s v="DH"/>
    <s v="Dead"/>
    <n v="90"/>
    <n v="0"/>
    <n v="0"/>
  </r>
  <r>
    <s v="SFH-S146311"/>
    <n v="29"/>
    <n v="5"/>
    <n v="1994"/>
    <d v="1934-10-15T00:00:00"/>
    <n v="60.45"/>
    <n v="22.25"/>
    <x v="1"/>
    <n v="16"/>
    <n v="7"/>
    <n v="1994"/>
    <d v="1921-12-15T00:00:00"/>
    <n v="60.45"/>
    <n v="22.25"/>
    <s v="Finland"/>
    <s v="UU"/>
    <s v="Dead"/>
    <n v="48"/>
    <n v="0"/>
    <n v="0"/>
  </r>
  <r>
    <s v="SFH-S146315"/>
    <n v="12"/>
    <n v="6"/>
    <n v="1994"/>
    <d v="1917-11-15T00:00:00"/>
    <n v="60.45"/>
    <n v="22.25"/>
    <x v="1"/>
    <n v="10"/>
    <n v="5"/>
    <n v="1995"/>
    <d v="1915-10-16T00:00:00"/>
    <n v="60.43"/>
    <n v="22.3"/>
    <s v="Finland"/>
    <s v="UU"/>
    <s v="Dead"/>
    <n v="332"/>
    <n v="4"/>
    <n v="125"/>
  </r>
  <r>
    <s v="SFH-S146316"/>
    <n v="12"/>
    <n v="6"/>
    <n v="1994"/>
    <d v="1917-11-15T00:00:00"/>
    <n v="60.45"/>
    <n v="22.25"/>
    <x v="1"/>
    <n v="1"/>
    <n v="12"/>
    <n v="1994"/>
    <d v="1907-05-17T00:00:00"/>
    <n v="60.45"/>
    <n v="22.27"/>
    <s v="Finland"/>
    <s v="UU"/>
    <s v="Dead"/>
    <n v="172"/>
    <n v="1"/>
    <n v="91"/>
  </r>
  <r>
    <s v="SFH-S146320"/>
    <n v="12"/>
    <n v="6"/>
    <n v="1994"/>
    <d v="1917-11-15T00:00:00"/>
    <n v="60.45"/>
    <n v="22.25"/>
    <x v="1"/>
    <n v="26"/>
    <n v="4"/>
    <n v="1995"/>
    <d v="1931-09-16T00:00:00"/>
    <n v="60.45"/>
    <n v="22.28"/>
    <s v="Finland"/>
    <s v="UU"/>
    <s v="Dead"/>
    <n v="318"/>
    <n v="2"/>
    <n v="91"/>
  </r>
  <r>
    <s v="SFH-S147394"/>
    <n v="18"/>
    <n v="5"/>
    <n v="1994"/>
    <d v="1923-10-15T00:00:00"/>
    <n v="60.28"/>
    <n v="24.88"/>
    <x v="1"/>
    <n v="8"/>
    <n v="7"/>
    <n v="1994"/>
    <d v="1913-12-15T00:00:00"/>
    <n v="60.17"/>
    <n v="24.95"/>
    <s v="Finland"/>
    <s v="ND"/>
    <s v="Dead"/>
    <n v="51"/>
    <n v="14"/>
    <n v="165"/>
  </r>
  <r>
    <s v="SFH-S156487"/>
    <n v="4"/>
    <n v="6"/>
    <n v="1994"/>
    <d v="1909-11-15T00:00:00"/>
    <n v="65.819999999999993"/>
    <n v="24.43"/>
    <x v="1"/>
    <n v="30"/>
    <n v="10"/>
    <n v="1994"/>
    <d v="1936-03-16T00:00:00"/>
    <n v="65.819999999999993"/>
    <n v="24.43"/>
    <s v="Finland"/>
    <s v="RH"/>
    <s v="Alive"/>
    <n v="148"/>
    <n v="0"/>
    <n v="0"/>
  </r>
  <r>
    <s v="SFH-S156489"/>
    <n v="4"/>
    <n v="6"/>
    <n v="1994"/>
    <d v="1909-11-15T00:00:00"/>
    <n v="65.819999999999993"/>
    <n v="24.43"/>
    <x v="1"/>
    <n v="26"/>
    <n v="4"/>
    <n v="1995"/>
    <d v="1931-09-16T00:00:00"/>
    <n v="65.819999999999993"/>
    <n v="24.43"/>
    <s v="Finland"/>
    <s v="UU"/>
    <s v="Dead"/>
    <n v="326"/>
    <n v="0"/>
    <n v="0"/>
  </r>
  <r>
    <s v="SFH-S161387"/>
    <n v="26"/>
    <n v="5"/>
    <n v="1994"/>
    <d v="1931-10-15T00:00:00"/>
    <n v="60.22"/>
    <n v="25.08"/>
    <x v="1"/>
    <n v="21"/>
    <n v="8"/>
    <n v="2008"/>
    <d v="1927-01-29T00:00:00"/>
    <n v="60.22"/>
    <n v="25.07"/>
    <s v="Finland"/>
    <s v="UU"/>
    <s v="Unknown"/>
    <n v="5201"/>
    <n v="1"/>
    <n v="270"/>
  </r>
  <r>
    <s v="SFH-S161403"/>
    <n v="28"/>
    <n v="5"/>
    <n v="1994"/>
    <d v="1933-10-15T00:00:00"/>
    <n v="61.6"/>
    <n v="23.25"/>
    <x v="1"/>
    <n v="20"/>
    <n v="11"/>
    <n v="1996"/>
    <d v="1926-04-19T00:00:00"/>
    <n v="61.78"/>
    <n v="23.3"/>
    <s v="Finland"/>
    <s v="AH"/>
    <s v="Dead"/>
    <n v="907"/>
    <n v="21"/>
    <n v="8"/>
  </r>
  <r>
    <s v="SFH-S161433"/>
    <n v="1"/>
    <n v="6"/>
    <n v="1994"/>
    <d v="1906-11-15T00:00:00"/>
    <n v="60.27"/>
    <n v="24.82"/>
    <x v="1"/>
    <n v="17"/>
    <n v="7"/>
    <n v="1994"/>
    <d v="1922-12-15T00:00:00"/>
    <n v="60.27"/>
    <n v="24.8"/>
    <s v="Finland"/>
    <s v="UU"/>
    <s v="Dead"/>
    <n v="46"/>
    <n v="1"/>
    <n v="270"/>
  </r>
  <r>
    <s v="SFH-S161442"/>
    <n v="2"/>
    <n v="6"/>
    <n v="1994"/>
    <d v="1907-11-15T00:00:00"/>
    <n v="61.87"/>
    <n v="22.97"/>
    <x v="1"/>
    <n v="14"/>
    <n v="8"/>
    <n v="1995"/>
    <d v="1920-01-16T00:00:00"/>
    <n v="61.87"/>
    <n v="22.97"/>
    <s v="Finland"/>
    <s v="AH"/>
    <s v="Dead"/>
    <n v="438"/>
    <n v="0"/>
    <n v="0"/>
  </r>
  <r>
    <s v="SFH-S161449"/>
    <n v="2"/>
    <n v="6"/>
    <n v="1994"/>
    <d v="1907-11-15T00:00:00"/>
    <n v="61.77"/>
    <n v="23.08"/>
    <x v="1"/>
    <n v="1"/>
    <n v="5"/>
    <n v="1995"/>
    <d v="1906-10-16T00:00:00"/>
    <n v="61.77"/>
    <n v="23.05"/>
    <s v="Finland"/>
    <s v="UU"/>
    <s v="Dead"/>
    <n v="333"/>
    <n v="2"/>
    <n v="270"/>
  </r>
  <r>
    <s v="SFH-S161451"/>
    <n v="2"/>
    <n v="6"/>
    <n v="1994"/>
    <d v="1907-11-15T00:00:00"/>
    <n v="61.77"/>
    <n v="23.08"/>
    <x v="1"/>
    <n v="20"/>
    <n v="1"/>
    <n v="1995"/>
    <d v="1925-06-17T00:00:00"/>
    <n v="61.77"/>
    <n v="23.05"/>
    <s v="Finland"/>
    <s v="UU"/>
    <s v="Dead"/>
    <n v="232"/>
    <n v="2"/>
    <n v="270"/>
  </r>
  <r>
    <s v="SFH-S161475"/>
    <n v="4"/>
    <n v="6"/>
    <n v="1994"/>
    <d v="1909-11-15T00:00:00"/>
    <n v="60.25"/>
    <n v="24.88"/>
    <x v="1"/>
    <n v="5"/>
    <n v="10"/>
    <n v="1994"/>
    <d v="1911-03-17T00:00:00"/>
    <n v="60.25"/>
    <n v="24.87"/>
    <s v="Finland"/>
    <s v="UU"/>
    <s v="Dead"/>
    <n v="123"/>
    <n v="1"/>
    <n v="270"/>
  </r>
  <r>
    <s v="SFH-S162425"/>
    <n v="31"/>
    <n v="5"/>
    <n v="1994"/>
    <d v="1936-10-14T00:00:00"/>
    <n v="61.03"/>
    <n v="21.55"/>
    <x v="1"/>
    <n v="15"/>
    <n v="1"/>
    <n v="1999"/>
    <d v="1920-06-21T00:00:00"/>
    <n v="60.98"/>
    <n v="21.6"/>
    <s v="Finland"/>
    <s v="DH"/>
    <s v="Dead"/>
    <n v="1690"/>
    <n v="7"/>
    <n v="155"/>
  </r>
  <r>
    <s v="SFH-S162436"/>
    <n v="2"/>
    <n v="6"/>
    <n v="1994"/>
    <d v="1907-11-15T00:00:00"/>
    <n v="61.5"/>
    <n v="21.73"/>
    <x v="1"/>
    <n v="2"/>
    <n v="3"/>
    <n v="1995"/>
    <d v="1907-08-16T00:00:00"/>
    <n v="61.52"/>
    <n v="21.72"/>
    <s v="Finland"/>
    <s v="UU"/>
    <s v="Dead"/>
    <n v="273"/>
    <n v="3"/>
    <n v="335"/>
  </r>
  <r>
    <s v="ESI-4026328"/>
    <n v="10"/>
    <n v="5"/>
    <n v="1995"/>
    <d v="1915-10-16T00:00:00"/>
    <n v="37.17"/>
    <n v="-6.38"/>
    <x v="20"/>
    <n v="10"/>
    <n v="6"/>
    <n v="1995"/>
    <d v="1915-11-16T00:00:00"/>
    <n v="37"/>
    <n v="-6.5"/>
    <s v="Spain"/>
    <s v="PD"/>
    <s v="Dead"/>
    <n v="31"/>
    <n v="22"/>
    <n v="210"/>
  </r>
  <r>
    <s v="ESI-4054226"/>
    <n v="19"/>
    <n v="5"/>
    <n v="1995"/>
    <d v="1924-10-15T00:00:00"/>
    <n v="37.229999999999997"/>
    <n v="2.98"/>
    <x v="20"/>
    <n v="18"/>
    <n v="3"/>
    <n v="1996"/>
    <d v="1923-08-17T00:00:00"/>
    <n v="34.979999999999997"/>
    <n v="-2.33"/>
    <s v="Morocco"/>
    <s v="UU"/>
    <s v="Dead"/>
    <n v="304"/>
    <n v="257"/>
    <n v="167"/>
  </r>
  <r>
    <s v="GBT-EJ72732"/>
    <n v="20"/>
    <n v="5"/>
    <n v="1995"/>
    <d v="1925-10-16T00:00:00"/>
    <n v="52.92"/>
    <n v="-0.7"/>
    <x v="4"/>
    <n v="23"/>
    <n v="6"/>
    <n v="1995"/>
    <d v="1928-11-15T00:00:00"/>
    <n v="52.92"/>
    <n v="-0.7"/>
    <s v="UK"/>
    <s v="AH"/>
    <s v="Dead"/>
    <n v="34"/>
    <n v="0"/>
    <n v="0"/>
  </r>
  <r>
    <s v="GBT-EJ72734"/>
    <n v="20"/>
    <n v="5"/>
    <n v="1995"/>
    <d v="1925-10-16T00:00:00"/>
    <n v="52.92"/>
    <n v="-0.7"/>
    <x v="4"/>
    <n v="27"/>
    <n v="3"/>
    <n v="1996"/>
    <d v="1932-08-16T00:00:00"/>
    <n v="52.92"/>
    <n v="-0.7"/>
    <s v="UK"/>
    <s v="AH"/>
    <s v="Dead"/>
    <n v="312"/>
    <n v="0"/>
    <n v="0"/>
  </r>
  <r>
    <s v="GBT-ER79343"/>
    <n v="21"/>
    <n v="5"/>
    <n v="1995"/>
    <d v="1926-10-16T00:00:00"/>
    <n v="54.97"/>
    <n v="-1.72"/>
    <x v="4"/>
    <n v="2"/>
    <n v="8"/>
    <n v="1995"/>
    <d v="1908-01-16T00:00:00"/>
    <n v="54.97"/>
    <n v="-1.72"/>
    <s v="UK"/>
    <s v="AH"/>
    <s v="Dead"/>
    <n v="73"/>
    <n v="0"/>
    <n v="0"/>
  </r>
  <r>
    <s v="GBT-ER79370"/>
    <n v="21"/>
    <n v="5"/>
    <n v="1995"/>
    <d v="1926-10-16T00:00:00"/>
    <n v="54.95"/>
    <n v="-1.6800000000000002"/>
    <x v="4"/>
    <n v="2"/>
    <n v="5"/>
    <n v="1997"/>
    <d v="1907-10-18T00:00:00"/>
    <n v="54.95"/>
    <n v="-1.6800000000000002"/>
    <s v="UK"/>
    <s v="RH"/>
    <s v="Dead"/>
    <n v="712"/>
    <n v="0"/>
    <n v="0"/>
  </r>
  <r>
    <s v="GBT-ER88276"/>
    <n v="15"/>
    <n v="5"/>
    <n v="1995"/>
    <d v="1920-10-15T00:00:00"/>
    <n v="52.75"/>
    <n v="-4.8"/>
    <x v="4"/>
    <n v="20"/>
    <n v="6"/>
    <n v="2005"/>
    <d v="1925-11-26T00:00:00"/>
    <n v="52.75"/>
    <n v="-4.8"/>
    <s v="UK"/>
    <s v="UU"/>
    <s v="Dead"/>
    <n v="3689"/>
    <n v="0"/>
    <n v="0"/>
  </r>
  <r>
    <s v="GBT-ER88283"/>
    <n v="16"/>
    <n v="5"/>
    <n v="1995"/>
    <d v="1921-10-16T00:00:00"/>
    <n v="52.75"/>
    <n v="-4.8"/>
    <x v="4"/>
    <n v="28"/>
    <n v="4"/>
    <n v="2003"/>
    <d v="1933-09-24T00:00:00"/>
    <n v="52.75"/>
    <n v="-4.8"/>
    <s v="UK"/>
    <s v="UU"/>
    <s v="Dead"/>
    <n v="2904"/>
    <n v="0"/>
    <n v="0"/>
  </r>
  <r>
    <s v="GBT-ER88291"/>
    <n v="21"/>
    <n v="5"/>
    <n v="1995"/>
    <d v="1926-10-16T00:00:00"/>
    <n v="52.75"/>
    <n v="-4.8"/>
    <x v="4"/>
    <n v="1"/>
    <n v="12"/>
    <n v="1996"/>
    <d v="1907-05-19T00:00:00"/>
    <n v="52.75"/>
    <n v="-4.8"/>
    <s v="UK"/>
    <s v="UU"/>
    <s v="Dead"/>
    <n v="560"/>
    <n v="0"/>
    <n v="0"/>
  </r>
  <r>
    <s v="GBT-ES09042"/>
    <n v="7"/>
    <n v="5"/>
    <n v="1995"/>
    <d v="1912-10-15T00:00:00"/>
    <n v="53.35"/>
    <n v="-2.92"/>
    <x v="4"/>
    <n v="6"/>
    <n v="4"/>
    <n v="1996"/>
    <d v="1911-09-17T00:00:00"/>
    <n v="53.35"/>
    <n v="-2.92"/>
    <s v="UK"/>
    <s v="UU"/>
    <s v="Dead"/>
    <n v="335"/>
    <n v="0"/>
    <n v="0"/>
  </r>
  <r>
    <s v="GBT-ES09044"/>
    <n v="7"/>
    <n v="5"/>
    <n v="1995"/>
    <d v="1912-10-15T00:00:00"/>
    <n v="53.4"/>
    <n v="-2.97"/>
    <x v="4"/>
    <n v="22"/>
    <n v="8"/>
    <n v="1995"/>
    <d v="1928-01-16T00:00:00"/>
    <n v="53.4"/>
    <n v="-2.97"/>
    <s v="UK"/>
    <s v="ND"/>
    <s v="Dead"/>
    <n v="107"/>
    <n v="0"/>
    <n v="0"/>
  </r>
  <r>
    <s v="GBT-ES27092"/>
    <n v="2"/>
    <n v="5"/>
    <n v="1995"/>
    <d v="1907-10-16T00:00:00"/>
    <n v="52.18"/>
    <n v="0.98"/>
    <x v="4"/>
    <n v="25"/>
    <n v="3"/>
    <n v="2000"/>
    <d v="1930-08-21T00:00:00"/>
    <n v="52.18"/>
    <n v="0.98"/>
    <s v="UK"/>
    <s v="UU"/>
    <s v="Unknown"/>
    <n v="1789"/>
    <n v="0"/>
    <n v="0"/>
  </r>
  <r>
    <s v="GBT-ES53036"/>
    <n v="20"/>
    <n v="5"/>
    <n v="1995"/>
    <d v="1925-10-16T00:00:00"/>
    <n v="53.37"/>
    <n v="-2.92"/>
    <x v="4"/>
    <n v="4"/>
    <n v="6"/>
    <n v="1995"/>
    <d v="1909-11-16T00:00:00"/>
    <n v="53.35"/>
    <n v="-2.93"/>
    <s v="UK"/>
    <s v="UU"/>
    <s v="Alive"/>
    <n v="15"/>
    <n v="3"/>
    <n v="211"/>
  </r>
  <r>
    <s v="GBT-ES53157"/>
    <n v="27"/>
    <n v="5"/>
    <n v="1995"/>
    <d v="1932-10-15T00:00:00"/>
    <n v="53.37"/>
    <n v="-2.92"/>
    <x v="4"/>
    <n v="14"/>
    <n v="8"/>
    <n v="1995"/>
    <d v="1920-01-16T00:00:00"/>
    <n v="53.42"/>
    <n v="-2.95"/>
    <s v="UK"/>
    <s v="UU"/>
    <s v="Unknown"/>
    <n v="79"/>
    <n v="6"/>
    <n v="339"/>
  </r>
  <r>
    <s v="GBT-ES64446"/>
    <n v="5"/>
    <n v="5"/>
    <n v="1995"/>
    <d v="1910-10-16T00:00:00"/>
    <n v="51.77"/>
    <n v="-0.77"/>
    <x v="4"/>
    <n v="10"/>
    <n v="6"/>
    <n v="1995"/>
    <d v="1915-11-16T00:00:00"/>
    <n v="51.77"/>
    <n v="-0.77"/>
    <s v="UK"/>
    <s v="UU"/>
    <s v="Dead"/>
    <n v="36"/>
    <n v="0"/>
    <n v="0"/>
  </r>
  <r>
    <s v="GBT-ES64449"/>
    <n v="7"/>
    <n v="5"/>
    <n v="1995"/>
    <d v="1912-10-15T00:00:00"/>
    <n v="51.77"/>
    <n v="-0.75"/>
    <x v="4"/>
    <n v="28"/>
    <n v="3"/>
    <n v="1996"/>
    <d v="1933-08-17T00:00:00"/>
    <n v="51.78"/>
    <n v="-0.63"/>
    <s v="UK"/>
    <s v="AH"/>
    <s v="Dead"/>
    <n v="326"/>
    <n v="9"/>
    <n v="77"/>
  </r>
  <r>
    <s v="GBT-ES64452"/>
    <n v="7"/>
    <n v="5"/>
    <n v="1995"/>
    <d v="1912-10-15T00:00:00"/>
    <n v="51.77"/>
    <n v="-0.75"/>
    <x v="4"/>
    <n v="3"/>
    <n v="8"/>
    <n v="1996"/>
    <d v="1909-01-16T00:00:00"/>
    <n v="51.77"/>
    <n v="-0.75"/>
    <s v="UK"/>
    <s v="DH"/>
    <s v="Dead"/>
    <n v="454"/>
    <n v="0"/>
    <n v="0"/>
  </r>
  <r>
    <s v="GBT-ES68857"/>
    <n v="30"/>
    <n v="5"/>
    <n v="1995"/>
    <d v="1935-10-16T00:00:00"/>
    <n v="52.75"/>
    <n v="-4.8"/>
    <x v="4"/>
    <n v="9"/>
    <n v="12"/>
    <n v="1995"/>
    <d v="1915-05-18T00:00:00"/>
    <n v="52.75"/>
    <n v="-4.8"/>
    <s v="UK"/>
    <s v="UU"/>
    <s v="Dead"/>
    <n v="193"/>
    <n v="0"/>
    <n v="0"/>
  </r>
  <r>
    <s v="GBT-ES68859"/>
    <n v="30"/>
    <n v="5"/>
    <n v="1995"/>
    <d v="1935-10-16T00:00:00"/>
    <n v="52.75"/>
    <n v="-4.8"/>
    <x v="4"/>
    <n v="29"/>
    <n v="3"/>
    <n v="1996"/>
    <d v="1934-08-17T00:00:00"/>
    <n v="52.75"/>
    <n v="-4.8"/>
    <s v="UK"/>
    <s v="UU"/>
    <s v="Dead"/>
    <n v="304"/>
    <n v="0"/>
    <n v="0"/>
  </r>
  <r>
    <s v="GBT-ES68869"/>
    <n v="14"/>
    <n v="6"/>
    <n v="1995"/>
    <d v="1919-11-16T00:00:00"/>
    <n v="52.75"/>
    <n v="-4.8"/>
    <x v="4"/>
    <n v="1"/>
    <n v="7"/>
    <n v="1997"/>
    <d v="1906-12-18T00:00:00"/>
    <n v="52.75"/>
    <n v="-4.8"/>
    <s v="UK"/>
    <s v="UU"/>
    <s v="Dead"/>
    <n v="748"/>
    <n v="0"/>
    <n v="0"/>
  </r>
  <r>
    <s v="GBT-ES70271"/>
    <n v="11"/>
    <n v="6"/>
    <n v="1995"/>
    <d v="1916-11-15T00:00:00"/>
    <n v="54.53"/>
    <n v="-1.1499999999999999"/>
    <x v="4"/>
    <n v="26"/>
    <n v="5"/>
    <n v="1996"/>
    <d v="1931-10-17T00:00:00"/>
    <n v="54.52"/>
    <n v="-1.05"/>
    <s v="UK"/>
    <s v="DH"/>
    <s v="Dead"/>
    <n v="350"/>
    <n v="7"/>
    <n v="107"/>
  </r>
  <r>
    <s v="HES-K51771"/>
    <n v="25"/>
    <n v="5"/>
    <n v="1995"/>
    <d v="1930-10-16T00:00:00"/>
    <n v="46.95"/>
    <n v="7.43"/>
    <x v="8"/>
    <n v="23"/>
    <n v="4"/>
    <n v="1998"/>
    <d v="1928-09-18T00:00:00"/>
    <n v="46.95"/>
    <n v="7.43"/>
    <s v="Switzerland"/>
    <s v="UU"/>
    <s v="Dead"/>
    <n v="1064"/>
    <n v="0"/>
    <n v="0"/>
  </r>
  <r>
    <s v="NLA-3503935"/>
    <n v="31"/>
    <n v="5"/>
    <n v="1995"/>
    <d v="1936-10-15T00:00:00"/>
    <n v="52.52"/>
    <n v="5.43"/>
    <x v="16"/>
    <n v="20"/>
    <n v="6"/>
    <n v="1995"/>
    <d v="1925-11-16T00:00:00"/>
    <n v="52.52"/>
    <n v="5.43"/>
    <s v="Netherlands"/>
    <s v="RH"/>
    <s v="Alive"/>
    <n v="20"/>
    <n v="0"/>
    <n v="0"/>
  </r>
  <r>
    <s v="NLA-3503936"/>
    <n v="31"/>
    <n v="5"/>
    <n v="1995"/>
    <d v="1936-10-15T00:00:00"/>
    <n v="52.52"/>
    <n v="5.43"/>
    <x v="16"/>
    <n v="20"/>
    <n v="6"/>
    <n v="1995"/>
    <d v="1925-11-16T00:00:00"/>
    <n v="52.52"/>
    <n v="5.43"/>
    <s v="Netherlands"/>
    <s v="RH"/>
    <s v="Alive"/>
    <n v="20"/>
    <n v="0"/>
    <n v="0"/>
  </r>
  <r>
    <s v="NOS-6128720"/>
    <n v="2"/>
    <n v="6"/>
    <n v="1995"/>
    <d v="1907-11-16T00:00:00"/>
    <n v="63.75"/>
    <n v="11.23"/>
    <x v="7"/>
    <n v="15"/>
    <n v="9"/>
    <n v="1995"/>
    <d v="1921-02-15T00:00:00"/>
    <n v="63.75"/>
    <n v="11.27"/>
    <s v="Norway"/>
    <s v="PD"/>
    <s v="Dead"/>
    <n v="105"/>
    <n v="2"/>
    <n v="91"/>
  </r>
  <r>
    <s v="NOS-684284"/>
    <n v="15"/>
    <n v="6"/>
    <n v="1995"/>
    <d v="1920-11-15T00:00:00"/>
    <n v="61.2"/>
    <n v="10.28"/>
    <x v="7"/>
    <n v="29"/>
    <n v="6"/>
    <n v="1995"/>
    <d v="1934-11-16T00:00:00"/>
    <n v="61.22"/>
    <n v="10.28"/>
    <s v="Norway"/>
    <s v="UU"/>
    <s v="Dead"/>
    <n v="14"/>
    <n v="2"/>
    <n v="0"/>
  </r>
  <r>
    <s v="NOS-684617"/>
    <n v="22"/>
    <n v="6"/>
    <n v="1995"/>
    <d v="1927-11-16T00:00:00"/>
    <n v="61.52"/>
    <n v="10.17"/>
    <x v="7"/>
    <n v="16"/>
    <n v="1"/>
    <n v="1999"/>
    <d v="1921-06-21T00:00:00"/>
    <n v="60.85"/>
    <n v="10.08"/>
    <s v="Norway"/>
    <s v="AH"/>
    <s v="Dead"/>
    <n v="1304"/>
    <n v="75"/>
    <n v="184"/>
  </r>
  <r>
    <s v="PLG-FA61068"/>
    <n v="28"/>
    <n v="6"/>
    <n v="1995"/>
    <d v="1933-11-16T00:00:00"/>
    <n v="49.72"/>
    <n v="21.65"/>
    <x v="11"/>
    <n v="19"/>
    <n v="7"/>
    <n v="1995"/>
    <d v="1924-12-15T00:00:00"/>
    <n v="49.72"/>
    <n v="21.65"/>
    <s v="Poland"/>
    <s v="ND"/>
    <s v="Dead"/>
    <n v="21"/>
    <n v="0"/>
    <n v="0"/>
  </r>
  <r>
    <s v="SFH-S016694"/>
    <n v="4"/>
    <n v="6"/>
    <n v="1995"/>
    <d v="1909-11-16T00:00:00"/>
    <n v="62.93"/>
    <n v="26.42"/>
    <x v="1"/>
    <n v="15"/>
    <n v="4"/>
    <n v="1997"/>
    <d v="1920-09-17T00:00:00"/>
    <n v="64.72"/>
    <n v="29.5"/>
    <s v="Finland"/>
    <s v="DH"/>
    <s v="Dead"/>
    <n v="681"/>
    <n v="250"/>
    <n v="38"/>
  </r>
  <r>
    <s v="SFH-S134334"/>
    <n v="24"/>
    <n v="5"/>
    <n v="1995"/>
    <d v="1929-10-16T00:00:00"/>
    <n v="62.78"/>
    <n v="22.85"/>
    <x v="1"/>
    <n v="21"/>
    <n v="5"/>
    <n v="1996"/>
    <d v="1926-10-17T00:00:00"/>
    <n v="62.8"/>
    <n v="22.87"/>
    <s v="Finland"/>
    <s v="AH"/>
    <s v="Dead"/>
    <n v="363"/>
    <n v="3"/>
    <n v="25"/>
  </r>
  <r>
    <s v="SFH-S140246"/>
    <n v="9"/>
    <n v="6"/>
    <n v="1995"/>
    <d v="1914-11-16T00:00:00"/>
    <n v="62.77"/>
    <n v="22.4"/>
    <x v="1"/>
    <n v="28"/>
    <n v="9"/>
    <n v="1995"/>
    <d v="1934-02-16T00:00:00"/>
    <n v="62.75"/>
    <n v="22.38"/>
    <s v="Finland"/>
    <s v="DH"/>
    <s v="Dead"/>
    <n v="111"/>
    <n v="3"/>
    <n v="205"/>
  </r>
  <r>
    <s v="SFH-S145936"/>
    <n v="27"/>
    <n v="5"/>
    <n v="1995"/>
    <d v="1932-10-15T00:00:00"/>
    <n v="62.62"/>
    <n v="26.88"/>
    <x v="1"/>
    <n v="10"/>
    <n v="10"/>
    <n v="1995"/>
    <d v="1916-03-17T00:00:00"/>
    <n v="62.72"/>
    <n v="26.75"/>
    <s v="Finland"/>
    <s v="RH"/>
    <s v="Alive"/>
    <n v="136"/>
    <n v="14"/>
    <n v="329"/>
  </r>
  <r>
    <s v="SFH-S167009"/>
    <n v="2"/>
    <n v="7"/>
    <n v="1995"/>
    <d v="1907-12-16T00:00:00"/>
    <n v="61.9"/>
    <n v="23.73"/>
    <x v="1"/>
    <n v="26"/>
    <n v="8"/>
    <n v="1995"/>
    <d v="1932-01-16T00:00:00"/>
    <n v="61.9"/>
    <n v="23.73"/>
    <s v="Finland"/>
    <s v="RH"/>
    <s v="Alive"/>
    <n v="55"/>
    <n v="0"/>
    <n v="0"/>
  </r>
  <r>
    <s v="SFH-S168019"/>
    <n v="28"/>
    <n v="5"/>
    <n v="1995"/>
    <d v="1933-10-16T00:00:00"/>
    <n v="60.27"/>
    <n v="24.83"/>
    <x v="1"/>
    <n v="9"/>
    <n v="7"/>
    <n v="1995"/>
    <d v="1914-12-16T00:00:00"/>
    <n v="60.27"/>
    <n v="24.82"/>
    <s v="Finland"/>
    <s v="AH"/>
    <s v="Dead"/>
    <n v="42"/>
    <n v="1"/>
    <n v="270"/>
  </r>
  <r>
    <s v="SFH-S168038"/>
    <n v="31"/>
    <n v="5"/>
    <n v="1995"/>
    <d v="1936-10-15T00:00:00"/>
    <n v="60.23"/>
    <n v="24.58"/>
    <x v="1"/>
    <n v="3"/>
    <n v="8"/>
    <n v="1995"/>
    <d v="1909-01-15T00:00:00"/>
    <n v="60.32"/>
    <n v="24.57"/>
    <s v="Finland"/>
    <s v="AH"/>
    <s v="Dead"/>
    <n v="64"/>
    <n v="10"/>
    <n v="355"/>
  </r>
  <r>
    <s v="SFH-S168057"/>
    <n v="31"/>
    <n v="5"/>
    <n v="1995"/>
    <d v="1936-10-15T00:00:00"/>
    <n v="60.28"/>
    <n v="24.98"/>
    <x v="1"/>
    <n v="6"/>
    <n v="10"/>
    <n v="1995"/>
    <d v="1912-03-17T00:00:00"/>
    <n v="60.2"/>
    <n v="24.98"/>
    <s v="Finland"/>
    <s v="ND"/>
    <s v="Dead"/>
    <n v="128"/>
    <n v="10"/>
    <n v="181"/>
  </r>
  <r>
    <s v="SFH-S168085"/>
    <n v="8"/>
    <n v="6"/>
    <n v="1995"/>
    <d v="1913-11-16T00:00:00"/>
    <n v="60.23"/>
    <n v="24.87"/>
    <x v="1"/>
    <n v="19"/>
    <n v="2"/>
    <n v="1998"/>
    <d v="1924-07-21T00:00:00"/>
    <n v="60.23"/>
    <n v="24.88"/>
    <s v="Finland"/>
    <s v="ND"/>
    <s v="Dead"/>
    <n v="987"/>
    <n v="1"/>
    <n v="91"/>
  </r>
  <r>
    <s v="SFH-S168511"/>
    <n v="31"/>
    <n v="5"/>
    <n v="1995"/>
    <d v="1936-10-15T00:00:00"/>
    <n v="61.52"/>
    <n v="21.78"/>
    <x v="1"/>
    <n v="29"/>
    <n v="6"/>
    <n v="1995"/>
    <d v="1934-11-16T00:00:00"/>
    <n v="61.52"/>
    <n v="21.78"/>
    <s v="Finland"/>
    <s v="AH"/>
    <s v="Dead"/>
    <n v="29"/>
    <n v="0"/>
    <n v="0"/>
  </r>
  <r>
    <s v="SFH-S168524"/>
    <n v="31"/>
    <n v="5"/>
    <n v="1995"/>
    <d v="1936-10-15T00:00:00"/>
    <n v="61.52"/>
    <n v="21.78"/>
    <x v="1"/>
    <n v="25"/>
    <n v="6"/>
    <n v="1995"/>
    <d v="1930-11-16T00:00:00"/>
    <n v="61.52"/>
    <n v="21.8"/>
    <s v="Finland"/>
    <s v="AH"/>
    <s v="Dead"/>
    <n v="25"/>
    <n v="1"/>
    <n v="91"/>
  </r>
  <r>
    <s v="SFH-S168525"/>
    <n v="31"/>
    <n v="5"/>
    <n v="1995"/>
    <d v="1936-10-15T00:00:00"/>
    <n v="61.52"/>
    <n v="21.78"/>
    <x v="1"/>
    <n v="2"/>
    <n v="7"/>
    <n v="1995"/>
    <d v="1907-12-16T00:00:00"/>
    <n v="61.52"/>
    <n v="21.8"/>
    <s v="Finland"/>
    <s v="AH"/>
    <s v="Dead"/>
    <n v="32"/>
    <n v="1"/>
    <n v="91"/>
  </r>
  <r>
    <s v="SFH-S168529"/>
    <n v="31"/>
    <n v="5"/>
    <n v="1995"/>
    <d v="1936-10-15T00:00:00"/>
    <n v="61.5"/>
    <n v="21.77"/>
    <x v="1"/>
    <n v="2"/>
    <n v="7"/>
    <n v="1995"/>
    <d v="1907-12-16T00:00:00"/>
    <n v="61.52"/>
    <n v="21.77"/>
    <s v="Finland"/>
    <s v="AH"/>
    <s v="Dead"/>
    <n v="32"/>
    <n v="2"/>
    <n v="0"/>
  </r>
  <r>
    <s v="SFH-S168534"/>
    <n v="31"/>
    <n v="5"/>
    <n v="1995"/>
    <d v="1936-10-15T00:00:00"/>
    <n v="61.5"/>
    <n v="21.78"/>
    <x v="1"/>
    <n v="25"/>
    <n v="8"/>
    <n v="1996"/>
    <d v="1931-01-17T00:00:00"/>
    <n v="61.48"/>
    <n v="21.72"/>
    <s v="Finland"/>
    <s v="ND"/>
    <s v="Dead"/>
    <n v="452"/>
    <n v="4"/>
    <n v="243"/>
  </r>
  <r>
    <s v="SFH-S168546"/>
    <n v="1"/>
    <n v="6"/>
    <n v="1995"/>
    <d v="1906-11-16T00:00:00"/>
    <n v="61.5"/>
    <n v="21.75"/>
    <x v="1"/>
    <n v="6"/>
    <n v="6"/>
    <n v="1996"/>
    <d v="1911-11-17T00:00:00"/>
    <n v="61.5"/>
    <n v="21.83"/>
    <s v="Finland"/>
    <s v="UU"/>
    <s v="Unknown"/>
    <n v="371"/>
    <n v="5"/>
    <n v="91"/>
  </r>
  <r>
    <s v="SFH-S168562"/>
    <n v="2"/>
    <n v="6"/>
    <n v="1995"/>
    <d v="1907-11-16T00:00:00"/>
    <n v="61.5"/>
    <n v="21.78"/>
    <x v="1"/>
    <n v="3"/>
    <n v="8"/>
    <n v="1995"/>
    <d v="1909-01-15T00:00:00"/>
    <n v="61.48"/>
    <n v="21.77"/>
    <s v="Finland"/>
    <s v="AH"/>
    <s v="Dead"/>
    <n v="62"/>
    <n v="3"/>
    <n v="206"/>
  </r>
  <r>
    <s v="SFH-S168585"/>
    <n v="3"/>
    <n v="6"/>
    <n v="1995"/>
    <d v="1908-11-15T00:00:00"/>
    <n v="61.48"/>
    <n v="21.75"/>
    <x v="1"/>
    <n v="23"/>
    <n v="12"/>
    <n v="1997"/>
    <d v="1929-05-19T00:00:00"/>
    <n v="62.4"/>
    <n v="22.8"/>
    <s v="Finland"/>
    <s v="PD"/>
    <s v="Dead"/>
    <n v="934"/>
    <n v="116"/>
    <n v="29"/>
  </r>
  <r>
    <s v="SFH-S168624"/>
    <n v="9"/>
    <n v="6"/>
    <n v="1995"/>
    <d v="1914-11-16T00:00:00"/>
    <n v="61.48"/>
    <n v="21.82"/>
    <x v="1"/>
    <n v="8"/>
    <n v="4"/>
    <n v="1996"/>
    <d v="1913-09-17T00:00:00"/>
    <n v="62.67"/>
    <n v="21.97"/>
    <s v="Finland"/>
    <s v="DH"/>
    <s v="Dead"/>
    <n v="304"/>
    <n v="132"/>
    <n v="4"/>
  </r>
  <r>
    <s v="SFH-S168642"/>
    <n v="10"/>
    <n v="6"/>
    <n v="1995"/>
    <d v="1915-11-16T00:00:00"/>
    <n v="61.48"/>
    <n v="21.75"/>
    <x v="1"/>
    <n v="26"/>
    <n v="8"/>
    <n v="1995"/>
    <d v="1932-01-16T00:00:00"/>
    <n v="61.52"/>
    <n v="21.72"/>
    <s v="Finland"/>
    <s v="UU"/>
    <s v="Dead"/>
    <n v="77"/>
    <n v="5"/>
    <n v="335"/>
  </r>
  <r>
    <s v="SFH-S168650"/>
    <n v="23"/>
    <n v="6"/>
    <n v="1995"/>
    <d v="1928-11-15T00:00:00"/>
    <n v="61.5"/>
    <n v="21.78"/>
    <x v="1"/>
    <n v="20"/>
    <n v="5"/>
    <n v="1996"/>
    <d v="1925-10-17T00:00:00"/>
    <n v="61.48"/>
    <n v="21.53"/>
    <s v="Finland"/>
    <s v="UU"/>
    <s v="Dead"/>
    <n v="332"/>
    <n v="14"/>
    <n v="263"/>
  </r>
  <r>
    <s v="SVS-6111739"/>
    <n v="18"/>
    <n v="5"/>
    <n v="1995"/>
    <d v="1923-10-16T00:00:00"/>
    <n v="57.88"/>
    <n v="11.58"/>
    <x v="9"/>
    <n v="27"/>
    <n v="6"/>
    <n v="1996"/>
    <d v="1932-11-16T00:00:00"/>
    <n v="57.88"/>
    <n v="11.58"/>
    <s v="Sweden"/>
    <s v="UU"/>
    <s v="Dead"/>
    <n v="406"/>
    <n v="0"/>
    <n v="0"/>
  </r>
  <r>
    <s v="GBT-ER80112"/>
    <n v="29"/>
    <n v="5"/>
    <n v="1996"/>
    <d v="1934-10-17T00:00:00"/>
    <n v="52.75"/>
    <n v="-4.8"/>
    <x v="4"/>
    <n v="15"/>
    <n v="7"/>
    <n v="1996"/>
    <d v="1920-12-16T00:00:00"/>
    <n v="52.75"/>
    <n v="-4.8"/>
    <s v="UK"/>
    <s v="UU"/>
    <s v="Dead"/>
    <n v="47"/>
    <n v="0"/>
    <n v="0"/>
  </r>
  <r>
    <s v="GBT-ES45164"/>
    <n v="2"/>
    <n v="6"/>
    <n v="1996"/>
    <d v="1907-11-17T00:00:00"/>
    <n v="52.88"/>
    <n v="-1.18"/>
    <x v="4"/>
    <n v="7"/>
    <n v="6"/>
    <n v="1996"/>
    <d v="1912-11-16T00:00:00"/>
    <n v="52.87"/>
    <n v="-1.18"/>
    <s v="UK"/>
    <s v="UU"/>
    <s v="Alive"/>
    <n v="5"/>
    <n v="2"/>
    <n v="181"/>
  </r>
  <r>
    <s v="GBT-ES53494"/>
    <n v="25"/>
    <n v="5"/>
    <n v="1996"/>
    <d v="1930-10-17T00:00:00"/>
    <n v="53.38"/>
    <n v="-2.5300000000000002"/>
    <x v="4"/>
    <n v="1"/>
    <n v="4"/>
    <n v="1997"/>
    <d v="1906-09-18T00:00:00"/>
    <n v="53.33"/>
    <n v="-2.4500000000000002"/>
    <s v="UK"/>
    <s v="DH"/>
    <s v="Dead"/>
    <n v="311"/>
    <n v="8"/>
    <n v="136"/>
  </r>
  <r>
    <s v="GBT-ES57424"/>
    <n v="2"/>
    <n v="6"/>
    <n v="1996"/>
    <d v="1907-11-17T00:00:00"/>
    <n v="52.1"/>
    <n v="-7.0000000000000007E-2"/>
    <x v="4"/>
    <n v="5"/>
    <n v="9"/>
    <n v="1996"/>
    <d v="1911-02-17T00:00:00"/>
    <n v="52.08"/>
    <n v="-7.0000000000000007E-2"/>
    <s v="UK"/>
    <s v="RH"/>
    <s v="Dead"/>
    <n v="95"/>
    <n v="2"/>
    <n v="181"/>
  </r>
  <r>
    <s v="GBT-ES57662"/>
    <n v="23"/>
    <n v="5"/>
    <n v="1996"/>
    <d v="1928-10-16T00:00:00"/>
    <n v="54.93"/>
    <n v="-1.8"/>
    <x v="4"/>
    <n v="22"/>
    <n v="6"/>
    <n v="1996"/>
    <d v="1927-11-17T00:00:00"/>
    <n v="54.92"/>
    <n v="-1.8"/>
    <s v="UK"/>
    <s v="PD"/>
    <s v="Dead"/>
    <n v="30"/>
    <n v="2"/>
    <n v="181"/>
  </r>
  <r>
    <s v="GBT-ES70465"/>
    <n v="7"/>
    <n v="6"/>
    <n v="1996"/>
    <d v="1912-11-16T00:00:00"/>
    <n v="54.52"/>
    <n v="-1.18"/>
    <x v="4"/>
    <n v="2"/>
    <n v="5"/>
    <n v="1997"/>
    <d v="1907-10-18T00:00:00"/>
    <n v="54.5"/>
    <n v="-1.1299999999999999"/>
    <s v="UK"/>
    <s v="UU"/>
    <s v="Dead"/>
    <n v="329"/>
    <n v="4"/>
    <n v="120"/>
  </r>
  <r>
    <s v="GBT-ES81708"/>
    <n v="10"/>
    <n v="5"/>
    <n v="1996"/>
    <d v="1915-10-17T00:00:00"/>
    <n v="52.18"/>
    <n v="0.98"/>
    <x v="4"/>
    <n v="17"/>
    <n v="1"/>
    <n v="2001"/>
    <d v="1922-06-24T00:00:00"/>
    <n v="52.18"/>
    <n v="0.98"/>
    <s v="UK"/>
    <s v="UU"/>
    <s v="Dead"/>
    <n v="1713"/>
    <n v="0"/>
    <n v="0"/>
  </r>
  <r>
    <s v="GBT-ET07311"/>
    <n v="13"/>
    <n v="5"/>
    <n v="1996"/>
    <d v="1918-10-17T00:00:00"/>
    <n v="53.02"/>
    <n v="-2.2200000000000002"/>
    <x v="4"/>
    <n v="15"/>
    <n v="7"/>
    <n v="1996"/>
    <d v="1920-12-16T00:00:00"/>
    <n v="53.02"/>
    <n v="-2.2200000000000002"/>
    <s v="UK"/>
    <s v="AH"/>
    <s v="Dead"/>
    <n v="63"/>
    <n v="0"/>
    <n v="0"/>
  </r>
  <r>
    <s v="GBT-ET07313"/>
    <n v="17"/>
    <n v="5"/>
    <n v="1996"/>
    <d v="1922-10-17T00:00:00"/>
    <n v="53.03"/>
    <n v="-2.2200000000000002"/>
    <x v="4"/>
    <n v="29"/>
    <n v="7"/>
    <n v="1999"/>
    <d v="1934-12-20T00:00:00"/>
    <n v="53.03"/>
    <n v="-2.2200000000000002"/>
    <s v="UK"/>
    <s v="AH"/>
    <s v="Dead"/>
    <n v="1168"/>
    <n v="0"/>
    <n v="0"/>
  </r>
  <r>
    <s v="GBT-ET07314"/>
    <n v="17"/>
    <n v="5"/>
    <n v="1996"/>
    <d v="1922-10-17T00:00:00"/>
    <n v="53.03"/>
    <n v="-2.2200000000000002"/>
    <x v="4"/>
    <n v="7"/>
    <n v="7"/>
    <n v="1996"/>
    <d v="1912-12-16T00:00:00"/>
    <n v="53.02"/>
    <n v="-2.2200000000000002"/>
    <s v="UK"/>
    <s v="UU"/>
    <s v="Dead"/>
    <n v="51"/>
    <n v="2"/>
    <n v="181"/>
  </r>
  <r>
    <s v="GBT-ET13401"/>
    <n v="9"/>
    <n v="6"/>
    <n v="1996"/>
    <d v="1914-11-17T00:00:00"/>
    <n v="51.85"/>
    <n v="-3.18"/>
    <x v="4"/>
    <n v="17"/>
    <n v="6"/>
    <n v="1996"/>
    <d v="1922-11-17T00:00:00"/>
    <n v="51.85"/>
    <n v="-3.15"/>
    <s v="UK"/>
    <s v="AH"/>
    <s v="Dead"/>
    <n v="8"/>
    <n v="3"/>
    <n v="91"/>
  </r>
  <r>
    <s v="NLA-3514034"/>
    <n v="2"/>
    <n v="6"/>
    <n v="1996"/>
    <d v="1907-11-17T00:00:00"/>
    <n v="52.35"/>
    <n v="4.5199999999999996"/>
    <x v="16"/>
    <n v="31"/>
    <n v="3"/>
    <n v="2004"/>
    <d v="1936-08-24T00:00:00"/>
    <n v="52.35"/>
    <n v="4.5199999999999996"/>
    <s v="Netherlands"/>
    <s v="PD"/>
    <s v="Unknown"/>
    <n v="2859"/>
    <n v="2"/>
    <n v="0"/>
  </r>
  <r>
    <s v="NOS-6105118"/>
    <n v="4"/>
    <n v="6"/>
    <n v="1996"/>
    <d v="1909-11-17T00:00:00"/>
    <n v="59.23"/>
    <n v="5.2"/>
    <x v="7"/>
    <n v="12"/>
    <n v="3"/>
    <n v="1998"/>
    <d v="1917-08-19T00:00:00"/>
    <n v="59.22"/>
    <n v="5.18"/>
    <s v="Norway"/>
    <s v="PD"/>
    <s v="Dead"/>
    <n v="646"/>
    <n v="3"/>
    <n v="208"/>
  </r>
  <r>
    <s v="NOS-6105876"/>
    <n v="28"/>
    <n v="5"/>
    <n v="1996"/>
    <d v="1933-10-17T00:00:00"/>
    <n v="59.2"/>
    <n v="5.32"/>
    <x v="7"/>
    <n v="24"/>
    <n v="1"/>
    <n v="1997"/>
    <d v="1929-06-19T00:00:00"/>
    <n v="59.2"/>
    <n v="5.32"/>
    <s v="Norway"/>
    <s v="DH"/>
    <s v="Dead"/>
    <n v="241"/>
    <n v="0"/>
    <n v="0"/>
  </r>
  <r>
    <s v="NOS-6149016"/>
    <n v="28"/>
    <n v="6"/>
    <n v="1996"/>
    <d v="1933-11-17T00:00:00"/>
    <n v="68.13"/>
    <n v="13.63"/>
    <x v="7"/>
    <n v="18"/>
    <n v="9"/>
    <n v="1996"/>
    <d v="1924-02-17T00:00:00"/>
    <n v="68.13"/>
    <n v="13.63"/>
    <s v="Norway"/>
    <s v="UU"/>
    <s v="Dead"/>
    <n v="82"/>
    <n v="0"/>
    <n v="0"/>
  </r>
  <r>
    <s v="NOS-684238"/>
    <n v="3"/>
    <n v="6"/>
    <n v="1996"/>
    <d v="1908-11-16T00:00:00"/>
    <n v="61.22"/>
    <n v="10.27"/>
    <x v="7"/>
    <n v="11"/>
    <n v="6"/>
    <n v="1996"/>
    <d v="1916-11-16T00:00:00"/>
    <n v="61.22"/>
    <n v="10.27"/>
    <s v="Norway"/>
    <s v="UU"/>
    <s v="Dead"/>
    <n v="8"/>
    <n v="0"/>
    <n v="0"/>
  </r>
  <r>
    <s v="SFH-S079548"/>
    <n v="16"/>
    <n v="6"/>
    <n v="1996"/>
    <d v="1921-11-17T00:00:00"/>
    <n v="65.03"/>
    <n v="25.42"/>
    <x v="1"/>
    <n v="11"/>
    <n v="4"/>
    <n v="1997"/>
    <d v="1916-09-17T00:00:00"/>
    <n v="64.48"/>
    <n v="24.33"/>
    <s v="Finland"/>
    <s v="UU"/>
    <s v="Dead"/>
    <n v="299"/>
    <n v="80"/>
    <n v="221"/>
  </r>
  <r>
    <s v="SFH-S134349"/>
    <n v="1"/>
    <n v="6"/>
    <n v="1996"/>
    <d v="1906-11-17T00:00:00"/>
    <n v="62.78"/>
    <n v="22.88"/>
    <x v="1"/>
    <n v="30"/>
    <n v="6"/>
    <n v="1997"/>
    <d v="1935-11-18T00:00:00"/>
    <n v="62.8"/>
    <n v="22.87"/>
    <s v="Finland"/>
    <s v="UU"/>
    <s v="Dead"/>
    <n v="394"/>
    <n v="3"/>
    <n v="336"/>
  </r>
  <r>
    <s v="SFH-S143191"/>
    <n v="18"/>
    <n v="6"/>
    <n v="1996"/>
    <d v="1923-11-17T00:00:00"/>
    <n v="60.53"/>
    <n v="24.22"/>
    <x v="1"/>
    <n v="18"/>
    <n v="10"/>
    <n v="1996"/>
    <d v="1924-03-18T00:00:00"/>
    <n v="60.53"/>
    <n v="24.22"/>
    <s v="Finland"/>
    <s v="RH"/>
    <s v="Alive"/>
    <n v="122"/>
    <n v="0"/>
    <n v="0"/>
  </r>
  <r>
    <s v="SFH-S144350"/>
    <n v="4"/>
    <n v="6"/>
    <n v="1996"/>
    <d v="1909-11-17T00:00:00"/>
    <n v="60.53"/>
    <n v="26.97"/>
    <x v="1"/>
    <n v="23"/>
    <n v="6"/>
    <n v="1998"/>
    <d v="1928-11-18T00:00:00"/>
    <n v="60.53"/>
    <n v="26.95"/>
    <s v="Finland"/>
    <s v="UU"/>
    <s v="Unknown"/>
    <n v="749"/>
    <n v="1"/>
    <n v="270"/>
  </r>
  <r>
    <s v="SFH-S144701"/>
    <n v="22"/>
    <n v="6"/>
    <n v="1996"/>
    <d v="1927-11-17T00:00:00"/>
    <n v="68.92"/>
    <n v="26.87"/>
    <x v="1"/>
    <n v="31"/>
    <n v="5"/>
    <n v="1998"/>
    <d v="1936-10-18T00:00:00"/>
    <n v="69.52"/>
    <n v="28.42"/>
    <s v="Finland"/>
    <s v="UU"/>
    <s v="Dead"/>
    <n v="708"/>
    <n v="91"/>
    <n v="43"/>
  </r>
  <r>
    <s v="SFH-S145717"/>
    <n v="6"/>
    <n v="6"/>
    <n v="1996"/>
    <d v="1911-11-17T00:00:00"/>
    <n v="60.63"/>
    <n v="24.8"/>
    <x v="1"/>
    <n v="1"/>
    <n v="11"/>
    <n v="1996"/>
    <d v="1907-04-19T00:00:00"/>
    <n v="60.63"/>
    <n v="24.82"/>
    <s v="Finland"/>
    <s v="UU"/>
    <s v="Dead"/>
    <n v="148"/>
    <n v="1"/>
    <n v="91"/>
  </r>
  <r>
    <s v="SFH-S162652"/>
    <n v="1"/>
    <n v="6"/>
    <n v="1996"/>
    <d v="1906-11-17T00:00:00"/>
    <n v="62.78"/>
    <n v="22.88"/>
    <x v="1"/>
    <n v="23"/>
    <n v="9"/>
    <n v="1996"/>
    <d v="1929-02-16T00:00:00"/>
    <n v="62.78"/>
    <n v="22.83"/>
    <s v="Finland"/>
    <s v="AH"/>
    <s v="Dead"/>
    <n v="114"/>
    <n v="3"/>
    <n v="270"/>
  </r>
  <r>
    <s v="SFH-S168129"/>
    <n v="31"/>
    <n v="5"/>
    <n v="1996"/>
    <d v="1936-10-16T00:00:00"/>
    <n v="60.15"/>
    <n v="24.88"/>
    <x v="1"/>
    <n v="24"/>
    <n v="6"/>
    <n v="1996"/>
    <d v="1929-11-17T00:00:00"/>
    <n v="60.15"/>
    <n v="24.88"/>
    <s v="Finland"/>
    <s v="UU"/>
    <s v="Dead"/>
    <n v="24"/>
    <n v="0"/>
    <n v="0"/>
  </r>
  <r>
    <s v="SFH-S168164"/>
    <n v="2"/>
    <n v="6"/>
    <n v="1996"/>
    <d v="1907-11-17T00:00:00"/>
    <n v="61.75"/>
    <n v="23.1"/>
    <x v="1"/>
    <n v="4"/>
    <n v="6"/>
    <n v="1997"/>
    <d v="1909-11-18T00:00:00"/>
    <n v="61.7"/>
    <n v="23.08"/>
    <s v="Finland"/>
    <s v="UU"/>
    <s v="Unknown"/>
    <n v="367"/>
    <n v="6"/>
    <n v="189"/>
  </r>
  <r>
    <s v="SFH-S168189"/>
    <n v="7"/>
    <n v="6"/>
    <n v="1996"/>
    <d v="1912-11-16T00:00:00"/>
    <n v="61.87"/>
    <n v="22.92"/>
    <x v="1"/>
    <n v="16"/>
    <n v="1"/>
    <n v="2003"/>
    <d v="1921-06-25T00:00:00"/>
    <n v="61.87"/>
    <n v="22.98"/>
    <s v="Finland"/>
    <s v="UU"/>
    <s v="Dead"/>
    <n v="2414"/>
    <n v="4"/>
    <n v="91"/>
  </r>
  <r>
    <s v="SFH-S168192"/>
    <n v="7"/>
    <n v="6"/>
    <n v="1996"/>
    <d v="1912-11-16T00:00:00"/>
    <n v="61.87"/>
    <n v="22.92"/>
    <x v="1"/>
    <n v="31"/>
    <n v="8"/>
    <n v="1996"/>
    <d v="1937-01-16T00:00:00"/>
    <n v="61.85"/>
    <n v="22.98"/>
    <s v="Finland"/>
    <s v="AH"/>
    <s v="Dead"/>
    <n v="85"/>
    <n v="4"/>
    <n v="118"/>
  </r>
  <r>
    <s v="SFH-S168195"/>
    <n v="8"/>
    <n v="6"/>
    <n v="1996"/>
    <d v="1913-11-17T00:00:00"/>
    <n v="60.18"/>
    <n v="25.02"/>
    <x v="1"/>
    <n v="25"/>
    <n v="5"/>
    <n v="1998"/>
    <d v="1930-10-19T00:00:00"/>
    <n v="60.18"/>
    <n v="25.02"/>
    <s v="Finland"/>
    <s v="UU"/>
    <s v="Dead"/>
    <n v="716"/>
    <n v="0"/>
    <n v="0"/>
  </r>
  <r>
    <s v="SFH-S168219"/>
    <n v="8"/>
    <n v="6"/>
    <n v="1996"/>
    <d v="1913-11-17T00:00:00"/>
    <n v="60.27"/>
    <n v="24.88"/>
    <x v="1"/>
    <n v="21"/>
    <n v="6"/>
    <n v="1996"/>
    <d v="1926-11-17T00:00:00"/>
    <n v="60.27"/>
    <n v="24.88"/>
    <s v="Finland"/>
    <s v="AH"/>
    <s v="Dead"/>
    <n v="13"/>
    <n v="0"/>
    <n v="0"/>
  </r>
  <r>
    <s v="SFH-S170257"/>
    <n v="6"/>
    <n v="6"/>
    <n v="1996"/>
    <d v="1911-11-17T00:00:00"/>
    <n v="65.02"/>
    <n v="25.55"/>
    <x v="1"/>
    <n v="2"/>
    <n v="7"/>
    <n v="2007"/>
    <d v="1907-12-28T00:00:00"/>
    <n v="65"/>
    <n v="25.48"/>
    <s v="Finland"/>
    <s v="UU"/>
    <s v="Dead"/>
    <n v="4043"/>
    <n v="4"/>
    <n v="240"/>
  </r>
  <r>
    <s v="SFH-S170258"/>
    <n v="6"/>
    <n v="6"/>
    <n v="1996"/>
    <d v="1911-11-17T00:00:00"/>
    <n v="65"/>
    <n v="25.55"/>
    <x v="1"/>
    <n v="11"/>
    <n v="6"/>
    <n v="1996"/>
    <d v="1916-11-16T00:00:00"/>
    <n v="65"/>
    <n v="25.55"/>
    <s v="Finland"/>
    <s v="UU"/>
    <s v="Dead"/>
    <n v="5"/>
    <n v="0"/>
    <n v="0"/>
  </r>
  <r>
    <s v="SFH-S175374"/>
    <n v="28"/>
    <n v="5"/>
    <n v="1996"/>
    <d v="1933-10-17T00:00:00"/>
    <n v="61.52"/>
    <n v="21.78"/>
    <x v="1"/>
    <n v="11"/>
    <n v="3"/>
    <n v="1998"/>
    <d v="1916-08-18T00:00:00"/>
    <n v="61.52"/>
    <n v="21.77"/>
    <s v="Finland"/>
    <s v="DH"/>
    <s v="Dead"/>
    <n v="652"/>
    <n v="1"/>
    <n v="270"/>
  </r>
  <r>
    <s v="SFH-S175441"/>
    <n v="5"/>
    <n v="6"/>
    <n v="1996"/>
    <d v="1910-11-17T00:00:00"/>
    <n v="61.48"/>
    <n v="21.75"/>
    <x v="1"/>
    <n v="14"/>
    <n v="4"/>
    <n v="1997"/>
    <d v="1919-09-18T00:00:00"/>
    <n v="61.03"/>
    <n v="21.4"/>
    <s v="Finland"/>
    <s v="DH"/>
    <s v="Dead"/>
    <n v="313"/>
    <n v="54"/>
    <n v="201"/>
  </r>
  <r>
    <s v="SFH-S175453"/>
    <n v="6"/>
    <n v="6"/>
    <n v="1996"/>
    <d v="1911-11-17T00:00:00"/>
    <n v="61.67"/>
    <n v="21.62"/>
    <x v="1"/>
    <n v="13"/>
    <n v="6"/>
    <n v="1996"/>
    <d v="1918-11-17T00:00:00"/>
    <n v="61.67"/>
    <n v="21.62"/>
    <s v="Finland"/>
    <s v="AH"/>
    <s v="Dead"/>
    <n v="7"/>
    <n v="0"/>
    <n v="0"/>
  </r>
  <r>
    <s v="SFH-ST176117"/>
    <n v="6"/>
    <n v="6"/>
    <n v="1996"/>
    <d v="1911-11-17T00:00:00"/>
    <n v="62.98"/>
    <n v="27.95"/>
    <x v="1"/>
    <n v="1"/>
    <n v="5"/>
    <n v="1998"/>
    <d v="1906-10-19T00:00:00"/>
    <n v="62.95"/>
    <n v="27.95"/>
    <s v="Finland"/>
    <s v="AH"/>
    <s v="Dead"/>
    <n v="694"/>
    <n v="4"/>
    <n v="181"/>
  </r>
  <r>
    <s v="SFH-ST176123"/>
    <n v="6"/>
    <n v="6"/>
    <n v="1996"/>
    <d v="1911-11-17T00:00:00"/>
    <n v="62.98"/>
    <n v="27.95"/>
    <x v="1"/>
    <n v="14"/>
    <n v="10"/>
    <n v="1996"/>
    <d v="1920-03-18T00:00:00"/>
    <n v="62.95"/>
    <n v="27.95"/>
    <s v="Finland"/>
    <s v="AH"/>
    <s v="Dead"/>
    <n v="130"/>
    <n v="4"/>
    <n v="181"/>
  </r>
  <r>
    <s v="SVS-6144829"/>
    <n v="7"/>
    <n v="6"/>
    <n v="1996"/>
    <d v="1912-11-16T00:00:00"/>
    <n v="61.72"/>
    <n v="17.079999999999998"/>
    <x v="9"/>
    <n v="15"/>
    <n v="7"/>
    <n v="1996"/>
    <d v="1920-12-16T00:00:00"/>
    <n v="61.72"/>
    <n v="17.079999999999998"/>
    <s v="Sweden"/>
    <s v="UU"/>
    <s v="Dead"/>
    <n v="38"/>
    <n v="0"/>
    <n v="0"/>
  </r>
  <r>
    <s v="CZP-E282435"/>
    <n v="8"/>
    <n v="6"/>
    <n v="1997"/>
    <d v="1913-11-18T00:00:00"/>
    <n v="48.8"/>
    <n v="16.63"/>
    <x v="12"/>
    <n v="1"/>
    <n v="9"/>
    <n v="1998"/>
    <d v="1907-02-19T00:00:00"/>
    <n v="48.8"/>
    <n v="16.63"/>
    <s v="Czech Republic"/>
    <s v="HH"/>
    <s v="Dead"/>
    <n v="450"/>
    <n v="0"/>
    <n v="0"/>
  </r>
  <r>
    <s v="DER-E18480"/>
    <n v="9"/>
    <n v="6"/>
    <n v="1997"/>
    <d v="1914-11-18T00:00:00"/>
    <n v="48.65"/>
    <n v="13.95"/>
    <x v="17"/>
    <n v="15"/>
    <n v="4"/>
    <n v="2001"/>
    <d v="1920-09-21T00:00:00"/>
    <n v="48.55"/>
    <n v="14"/>
    <s v="Austria"/>
    <s v="PD"/>
    <s v="Dead"/>
    <n v="1406"/>
    <n v="13"/>
    <n v="157"/>
  </r>
  <r>
    <s v="GBT-EJ72751"/>
    <n v="30"/>
    <n v="4"/>
    <n v="1997"/>
    <d v="1935-09-18T00:00:00"/>
    <n v="52.93"/>
    <n v="-0.68"/>
    <x v="4"/>
    <n v="29"/>
    <n v="6"/>
    <n v="1997"/>
    <d v="1934-11-18T00:00:00"/>
    <n v="52.93"/>
    <n v="-0.68"/>
    <s v="UK"/>
    <s v="AH"/>
    <s v="Dead"/>
    <n v="60"/>
    <n v="0"/>
    <n v="0"/>
  </r>
  <r>
    <s v="GBT-EP05984"/>
    <n v="15"/>
    <n v="5"/>
    <n v="1997"/>
    <d v="1920-10-17T00:00:00"/>
    <n v="54.92"/>
    <n v="-5.13"/>
    <x v="4"/>
    <n v="16"/>
    <n v="4"/>
    <n v="1999"/>
    <d v="1921-09-20T00:00:00"/>
    <n v="54.92"/>
    <n v="-5.17"/>
    <s v="UK"/>
    <s v="DH"/>
    <s v="Dead"/>
    <n v="701"/>
    <n v="3"/>
    <n v="270"/>
  </r>
  <r>
    <s v="GBT-ES53425"/>
    <n v="22"/>
    <n v="5"/>
    <n v="1997"/>
    <d v="1927-10-18T00:00:00"/>
    <n v="53.37"/>
    <n v="-2.92"/>
    <x v="4"/>
    <n v="8"/>
    <n v="5"/>
    <n v="1998"/>
    <d v="1913-10-19T00:00:00"/>
    <n v="53.33"/>
    <n v="-3.12"/>
    <s v="UK"/>
    <s v="UU"/>
    <s v="Dead"/>
    <n v="351"/>
    <n v="14"/>
    <n v="255"/>
  </r>
  <r>
    <s v="GBT-ES53441"/>
    <n v="16"/>
    <n v="5"/>
    <n v="1997"/>
    <d v="1921-10-18T00:00:00"/>
    <n v="53.35"/>
    <n v="-2.92"/>
    <x v="4"/>
    <n v="9"/>
    <n v="6"/>
    <n v="1997"/>
    <d v="1914-11-18T00:00:00"/>
    <n v="53.35"/>
    <n v="-2.92"/>
    <s v="UK"/>
    <s v="UU"/>
    <s v="Dead"/>
    <n v="24"/>
    <n v="0"/>
    <n v="0"/>
  </r>
  <r>
    <s v="GBT-ES57730"/>
    <n v="19"/>
    <n v="5"/>
    <n v="1997"/>
    <d v="1924-10-17T00:00:00"/>
    <n v="54.93"/>
    <n v="-1.73"/>
    <x v="4"/>
    <n v="1"/>
    <n v="5"/>
    <n v="1998"/>
    <d v="1906-10-19T00:00:00"/>
    <n v="54.95"/>
    <n v="-1.72"/>
    <s v="UK"/>
    <s v="UU"/>
    <s v="Unknown"/>
    <n v="347"/>
    <n v="3"/>
    <n v="30"/>
  </r>
  <r>
    <s v="GBT-ES57735"/>
    <n v="19"/>
    <n v="5"/>
    <n v="1997"/>
    <d v="1924-10-17T00:00:00"/>
    <n v="54.93"/>
    <n v="-1.73"/>
    <x v="4"/>
    <n v="1"/>
    <n v="12"/>
    <n v="1998"/>
    <d v="1907-05-21T00:00:00"/>
    <n v="54.92"/>
    <n v="-1.63"/>
    <s v="UK"/>
    <s v="DH"/>
    <s v="Dead"/>
    <n v="561"/>
    <n v="7"/>
    <n v="107"/>
  </r>
  <r>
    <s v="GBT-ES68818"/>
    <n v="26"/>
    <n v="5"/>
    <n v="1997"/>
    <d v="1931-10-18T00:00:00"/>
    <n v="52.75"/>
    <n v="-4.8"/>
    <x v="4"/>
    <n v="1"/>
    <n v="8"/>
    <n v="1998"/>
    <d v="1907-01-19T00:00:00"/>
    <n v="52.75"/>
    <n v="-4.8"/>
    <s v="UK"/>
    <s v="UU"/>
    <s v="Dead"/>
    <n v="432"/>
    <n v="0"/>
    <n v="0"/>
  </r>
  <r>
    <s v="GBT-ES93349"/>
    <n v="14"/>
    <n v="5"/>
    <n v="1997"/>
    <d v="1919-10-18T00:00:00"/>
    <n v="51.77"/>
    <n v="-0.77"/>
    <x v="4"/>
    <n v="5"/>
    <n v="7"/>
    <n v="1997"/>
    <d v="1910-12-18T00:00:00"/>
    <n v="51.77"/>
    <n v="-0.77"/>
    <s v="UK"/>
    <s v="AH"/>
    <s v="Dead"/>
    <n v="52"/>
    <n v="0"/>
    <n v="0"/>
  </r>
  <r>
    <s v="GBT-ES93355"/>
    <n v="16"/>
    <n v="5"/>
    <n v="1997"/>
    <d v="1921-10-18T00:00:00"/>
    <n v="51.77"/>
    <n v="-0.77"/>
    <x v="4"/>
    <n v="29"/>
    <n v="11"/>
    <n v="1997"/>
    <d v="1935-04-20T00:00:00"/>
    <n v="51.78"/>
    <n v="-0.8"/>
    <s v="UK"/>
    <s v="DH"/>
    <s v="Dead"/>
    <n v="197"/>
    <n v="3"/>
    <n v="309"/>
  </r>
  <r>
    <s v="GBT-ET07357"/>
    <n v="1"/>
    <n v="5"/>
    <n v="1997"/>
    <d v="1906-10-18T00:00:00"/>
    <n v="52.42"/>
    <n v="-4.07"/>
    <x v="4"/>
    <n v="26"/>
    <n v="8"/>
    <n v="2008"/>
    <d v="1932-01-29T00:00:00"/>
    <n v="52.4"/>
    <n v="-4.05"/>
    <s v="UK"/>
    <s v="UU"/>
    <s v="Dead"/>
    <n v="4135"/>
    <n v="3"/>
    <n v="149"/>
  </r>
  <r>
    <s v="GBT-ET13448"/>
    <n v="3"/>
    <n v="1"/>
    <n v="1997"/>
    <d v="1908-06-19T00:00:00"/>
    <n v="51.92"/>
    <n v="-3.25"/>
    <x v="4"/>
    <n v="15"/>
    <n v="9"/>
    <n v="2007"/>
    <d v="1921-02-27T00:00:00"/>
    <n v="51.8"/>
    <n v="-3.28"/>
    <s v="UK"/>
    <s v="RH"/>
    <s v="Dead"/>
    <n v="3907"/>
    <n v="14"/>
    <n v="191"/>
  </r>
  <r>
    <s v="NLA-3514066"/>
    <n v="20"/>
    <n v="4"/>
    <n v="1997"/>
    <d v="1925-09-18T00:00:00"/>
    <n v="52.75"/>
    <n v="4.67"/>
    <x v="16"/>
    <n v="1"/>
    <n v="3"/>
    <n v="2000"/>
    <d v="1906-08-21T00:00:00"/>
    <n v="52.72"/>
    <n v="4.68"/>
    <s v="Netherlands"/>
    <s v="DH"/>
    <s v="Dead"/>
    <n v="1046"/>
    <n v="6"/>
    <n v="169"/>
  </r>
  <r>
    <s v="NLA-3528394"/>
    <n v="3"/>
    <n v="6"/>
    <n v="1997"/>
    <d v="1908-11-17T00:00:00"/>
    <n v="51.97"/>
    <n v="4.53"/>
    <x v="16"/>
    <n v="11"/>
    <n v="5"/>
    <n v="1998"/>
    <d v="1916-10-18T00:00:00"/>
    <n v="52"/>
    <n v="4.53"/>
    <s v="Netherlands"/>
    <s v="RH"/>
    <s v="Dead"/>
    <n v="342"/>
    <n v="2"/>
    <n v="0"/>
  </r>
  <r>
    <s v="SFH-S076989"/>
    <n v="10"/>
    <n v="6"/>
    <n v="1997"/>
    <d v="1915-11-18T00:00:00"/>
    <n v="62.73"/>
    <n v="22.27"/>
    <x v="1"/>
    <n v="30"/>
    <n v="10"/>
    <n v="1998"/>
    <d v="1936-03-20T00:00:00"/>
    <n v="63.08"/>
    <n v="22.12"/>
    <s v="Finland"/>
    <s v="DH"/>
    <s v="Dead"/>
    <n v="507"/>
    <n v="40"/>
    <n v="349"/>
  </r>
  <r>
    <s v="SFH-S108087"/>
    <n v="27"/>
    <n v="5"/>
    <n v="1997"/>
    <d v="1932-10-17T00:00:00"/>
    <n v="60.42"/>
    <n v="23.05"/>
    <x v="1"/>
    <n v="15"/>
    <n v="1"/>
    <n v="1999"/>
    <d v="1920-06-21T00:00:00"/>
    <n v="60.35"/>
    <n v="22.33"/>
    <s v="Finland"/>
    <s v="DH"/>
    <s v="Dead"/>
    <n v="598"/>
    <n v="41"/>
    <n v="260"/>
  </r>
  <r>
    <s v="SFH-S135330"/>
    <n v="7"/>
    <n v="6"/>
    <n v="1997"/>
    <d v="1912-11-17T00:00:00"/>
    <n v="60.8"/>
    <n v="21.4"/>
    <x v="1"/>
    <n v="15"/>
    <n v="9"/>
    <n v="1997"/>
    <d v="1921-02-17T00:00:00"/>
    <n v="60.8"/>
    <n v="21.4"/>
    <s v="Finland"/>
    <s v="UU"/>
    <s v="Dead"/>
    <n v="100"/>
    <n v="0"/>
    <n v="0"/>
  </r>
  <r>
    <s v="SFH-S145742"/>
    <n v="29"/>
    <n v="5"/>
    <n v="1997"/>
    <d v="1934-10-18T00:00:00"/>
    <n v="60.6"/>
    <n v="24.83"/>
    <x v="1"/>
    <n v="21"/>
    <n v="7"/>
    <n v="1998"/>
    <d v="1926-12-19T00:00:00"/>
    <n v="60.5"/>
    <n v="24.83"/>
    <s v="Finland"/>
    <s v="DH"/>
    <s v="Dead"/>
    <n v="418"/>
    <n v="12"/>
    <n v="181"/>
  </r>
  <r>
    <s v="SFH-S168248"/>
    <n v="18"/>
    <n v="5"/>
    <n v="1997"/>
    <d v="1923-10-18T00:00:00"/>
    <n v="60.18"/>
    <n v="24.97"/>
    <x v="1"/>
    <n v="12"/>
    <n v="6"/>
    <n v="1997"/>
    <d v="1917-11-18T00:00:00"/>
    <n v="60.18"/>
    <n v="24.97"/>
    <s v="Finland"/>
    <s v="UU"/>
    <s v="Dead"/>
    <n v="25"/>
    <n v="0"/>
    <n v="0"/>
  </r>
  <r>
    <s v="SFH-S168250"/>
    <n v="18"/>
    <n v="5"/>
    <n v="1997"/>
    <d v="1923-10-18T00:00:00"/>
    <n v="60.18"/>
    <n v="24.97"/>
    <x v="1"/>
    <n v="9"/>
    <n v="6"/>
    <n v="1997"/>
    <d v="1914-11-18T00:00:00"/>
    <n v="60.18"/>
    <n v="24.97"/>
    <s v="Finland"/>
    <s v="UU"/>
    <s v="Dead"/>
    <n v="22"/>
    <n v="0"/>
    <n v="0"/>
  </r>
  <r>
    <s v="SFH-S168321"/>
    <n v="4"/>
    <n v="6"/>
    <n v="1997"/>
    <d v="1909-11-18T00:00:00"/>
    <n v="60.27"/>
    <n v="24.87"/>
    <x v="1"/>
    <n v="29"/>
    <n v="6"/>
    <n v="1997"/>
    <d v="1934-11-18T00:00:00"/>
    <n v="60.27"/>
    <n v="24.87"/>
    <s v="Finland"/>
    <s v="UU"/>
    <s v="Dead"/>
    <n v="25"/>
    <n v="0"/>
    <n v="0"/>
  </r>
  <r>
    <s v="SFH-S168324"/>
    <n v="4"/>
    <n v="6"/>
    <n v="1997"/>
    <d v="1909-11-18T00:00:00"/>
    <n v="60.27"/>
    <n v="24.87"/>
    <x v="1"/>
    <n v="20"/>
    <n v="7"/>
    <n v="1997"/>
    <d v="1925-12-18T00:00:00"/>
    <n v="60.25"/>
    <n v="24.87"/>
    <s v="Finland"/>
    <s v="ND"/>
    <s v="Dead"/>
    <n v="46"/>
    <n v="2"/>
    <n v="181"/>
  </r>
  <r>
    <s v="SFH-S168375"/>
    <n v="23"/>
    <n v="5"/>
    <n v="1997"/>
    <d v="1928-10-17T00:00:00"/>
    <n v="60.23"/>
    <n v="24.87"/>
    <x v="1"/>
    <n v="26"/>
    <n v="3"/>
    <n v="1998"/>
    <d v="1931-08-19T00:00:00"/>
    <n v="60.25"/>
    <n v="24.87"/>
    <s v="Finland"/>
    <s v="AH"/>
    <s v="Dead"/>
    <n v="307"/>
    <n v="2"/>
    <n v="0"/>
  </r>
  <r>
    <s v="SFH-S168420"/>
    <n v="14"/>
    <n v="6"/>
    <n v="1997"/>
    <d v="1919-11-18T00:00:00"/>
    <n v="60.2"/>
    <n v="25.03"/>
    <x v="1"/>
    <n v="15"/>
    <n v="7"/>
    <n v="2002"/>
    <d v="1920-12-22T00:00:00"/>
    <n v="61.47"/>
    <n v="24.77"/>
    <s v="Finland"/>
    <s v="UU"/>
    <s v="Dead"/>
    <n v="1857"/>
    <n v="142"/>
    <n v="355"/>
  </r>
  <r>
    <s v="SFH-S174000"/>
    <n v="23"/>
    <n v="5"/>
    <n v="1997"/>
    <d v="1928-10-17T00:00:00"/>
    <n v="62.7"/>
    <n v="22.48"/>
    <x v="1"/>
    <n v="7"/>
    <n v="6"/>
    <n v="2006"/>
    <d v="1912-11-26T00:00:00"/>
    <n v="62.78"/>
    <n v="22.82"/>
    <s v="Finland"/>
    <s v="UU"/>
    <s v="Dead"/>
    <n v="3302"/>
    <n v="20"/>
    <n v="62"/>
  </r>
  <r>
    <s v="SFH-S178133"/>
    <n v="31"/>
    <n v="5"/>
    <n v="1997"/>
    <d v="1936-10-17T00:00:00"/>
    <n v="61.2"/>
    <n v="21.77"/>
    <x v="1"/>
    <n v="8"/>
    <n v="8"/>
    <n v="1997"/>
    <d v="1914-01-18T00:00:00"/>
    <n v="61.2"/>
    <n v="21.77"/>
    <s v="Finland"/>
    <s v="AH"/>
    <s v="Dead"/>
    <n v="69"/>
    <n v="0"/>
    <n v="0"/>
  </r>
  <r>
    <s v="SFH-S183189"/>
    <n v="13"/>
    <n v="6"/>
    <n v="1997"/>
    <d v="1918-11-18T00:00:00"/>
    <n v="62.72"/>
    <n v="22.53"/>
    <x v="1"/>
    <n v="13"/>
    <n v="7"/>
    <n v="1997"/>
    <d v="1918-12-18T00:00:00"/>
    <n v="62.72"/>
    <n v="22.53"/>
    <s v="Finland"/>
    <s v="AH"/>
    <s v="Dead"/>
    <n v="30"/>
    <n v="0"/>
    <n v="0"/>
  </r>
  <r>
    <s v="SFH-S183312"/>
    <n v="6"/>
    <n v="6"/>
    <n v="1997"/>
    <d v="1911-11-18T00:00:00"/>
    <n v="61.5"/>
    <n v="21.73"/>
    <x v="1"/>
    <n v="20"/>
    <n v="3"/>
    <n v="1998"/>
    <d v="1925-08-19T00:00:00"/>
    <n v="61.52"/>
    <n v="21.72"/>
    <s v="Finland"/>
    <s v="DH"/>
    <s v="Dead"/>
    <n v="287"/>
    <n v="3"/>
    <n v="335"/>
  </r>
  <r>
    <s v="SFH-S183332"/>
    <n v="13"/>
    <n v="6"/>
    <n v="1997"/>
    <d v="1918-11-18T00:00:00"/>
    <n v="61.48"/>
    <n v="21.78"/>
    <x v="1"/>
    <n v="21"/>
    <n v="10"/>
    <n v="1998"/>
    <d v="1927-03-21T00:00:00"/>
    <n v="62.53"/>
    <n v="21.43"/>
    <s v="Finland"/>
    <s v="DH"/>
    <s v="Dead"/>
    <n v="495"/>
    <n v="119"/>
    <n v="352"/>
  </r>
  <r>
    <s v="SFH-S183335"/>
    <n v="13"/>
    <n v="6"/>
    <n v="1997"/>
    <d v="1918-11-18T00:00:00"/>
    <n v="61.5"/>
    <n v="21.78"/>
    <x v="1"/>
    <n v="5"/>
    <n v="6"/>
    <n v="2009"/>
    <d v="1910-11-30T00:00:00"/>
    <n v="61.5"/>
    <n v="21.8"/>
    <s v="Finland"/>
    <s v="UU"/>
    <s v="Dead"/>
    <n v="4375"/>
    <n v="1"/>
    <n v="91"/>
  </r>
  <r>
    <s v="SFH-S184258"/>
    <n v="16"/>
    <n v="6"/>
    <n v="1997"/>
    <d v="1921-11-18T00:00:00"/>
    <n v="62.7"/>
    <n v="22.5"/>
    <x v="1"/>
    <n v="15"/>
    <n v="3"/>
    <n v="1998"/>
    <d v="1920-08-18T00:00:00"/>
    <n v="62.68"/>
    <n v="22.47"/>
    <s v="Finland"/>
    <s v="DH"/>
    <s v="Dead"/>
    <n v="272"/>
    <n v="3"/>
    <n v="223"/>
  </r>
  <r>
    <s v="SFH-S184261"/>
    <n v="16"/>
    <n v="6"/>
    <n v="1997"/>
    <d v="1921-11-18T00:00:00"/>
    <n v="62.7"/>
    <n v="22.5"/>
    <x v="1"/>
    <n v="2"/>
    <n v="12"/>
    <n v="1999"/>
    <d v="1908-05-21T00:00:00"/>
    <n v="62.67"/>
    <n v="22.4"/>
    <s v="Finland"/>
    <s v="DH"/>
    <s v="Dead"/>
    <n v="899"/>
    <n v="7"/>
    <n v="235"/>
  </r>
  <r>
    <s v="SFH-S184401"/>
    <n v="14"/>
    <n v="6"/>
    <n v="1997"/>
    <d v="1919-11-18T00:00:00"/>
    <n v="62.95"/>
    <n v="27.98"/>
    <x v="1"/>
    <n v="15"/>
    <n v="9"/>
    <n v="1997"/>
    <d v="1921-02-17T00:00:00"/>
    <n v="62.95"/>
    <n v="27.95"/>
    <s v="Finland"/>
    <s v="PD"/>
    <s v="Dead"/>
    <n v="93"/>
    <n v="2"/>
    <n v="270"/>
  </r>
  <r>
    <s v="SFH-S184403"/>
    <n v="14"/>
    <n v="6"/>
    <n v="1997"/>
    <d v="1919-11-18T00:00:00"/>
    <n v="62.95"/>
    <n v="27.98"/>
    <x v="1"/>
    <n v="20"/>
    <n v="12"/>
    <n v="1997"/>
    <d v="1926-05-20T00:00:00"/>
    <n v="62.95"/>
    <n v="27.95"/>
    <s v="Finland"/>
    <s v="DH"/>
    <s v="Dead"/>
    <n v="189"/>
    <n v="2"/>
    <n v="270"/>
  </r>
  <r>
    <s v="SVS-6022035"/>
    <n v="18"/>
    <n v="6"/>
    <n v="1997"/>
    <d v="1923-11-18T00:00:00"/>
    <n v="58.72"/>
    <n v="14.13"/>
    <x v="9"/>
    <n v="26"/>
    <n v="5"/>
    <n v="2000"/>
    <d v="1931-10-21T00:00:00"/>
    <n v="58.72"/>
    <n v="14.13"/>
    <s v="Sweden"/>
    <s v="UU"/>
    <s v="Dead"/>
    <n v="1073"/>
    <n v="0"/>
    <n v="0"/>
  </r>
  <r>
    <s v="SVS-6084234"/>
    <n v="31"/>
    <n v="5"/>
    <n v="1997"/>
    <d v="1936-10-17T00:00:00"/>
    <n v="57.85"/>
    <n v="11.97"/>
    <x v="9"/>
    <n v="1"/>
    <n v="8"/>
    <n v="2006"/>
    <d v="1907-01-27T00:00:00"/>
    <n v="57.82"/>
    <n v="11.98"/>
    <s v="Sweden"/>
    <s v="PD"/>
    <s v="Unknown"/>
    <n v="3349"/>
    <n v="4"/>
    <n v="166"/>
  </r>
  <r>
    <s v="DEH-IA9457"/>
    <n v="6"/>
    <n v="6"/>
    <n v="1998"/>
    <d v="1911-11-19T00:00:00"/>
    <n v="53.17"/>
    <n v="12.47"/>
    <x v="5"/>
    <n v="8"/>
    <n v="6"/>
    <n v="1998"/>
    <d v="1913-11-19T00:00:00"/>
    <n v="53.17"/>
    <n v="12.47"/>
    <s v="Germany"/>
    <s v="ND"/>
    <s v="Dead"/>
    <n v="2"/>
    <n v="0"/>
    <n v="0"/>
  </r>
  <r>
    <s v="DEH-IA9458"/>
    <n v="6"/>
    <n v="6"/>
    <n v="1998"/>
    <d v="1911-11-19T00:00:00"/>
    <n v="53.17"/>
    <n v="12.47"/>
    <x v="5"/>
    <n v="8"/>
    <n v="6"/>
    <n v="1998"/>
    <d v="1913-11-19T00:00:00"/>
    <n v="53.17"/>
    <n v="12.47"/>
    <s v="Germany"/>
    <s v="ND"/>
    <s v="Dead"/>
    <n v="2"/>
    <n v="0"/>
    <n v="0"/>
  </r>
  <r>
    <s v="DEH-IA9459"/>
    <n v="6"/>
    <n v="6"/>
    <n v="1998"/>
    <d v="1911-11-19T00:00:00"/>
    <n v="53.17"/>
    <n v="12.47"/>
    <x v="5"/>
    <n v="8"/>
    <n v="6"/>
    <n v="1998"/>
    <d v="1913-11-19T00:00:00"/>
    <n v="53.17"/>
    <n v="12.47"/>
    <s v="Germany"/>
    <s v="ND"/>
    <s v="Dead"/>
    <n v="2"/>
    <n v="0"/>
    <n v="0"/>
  </r>
  <r>
    <s v="DEH-IA9460"/>
    <n v="6"/>
    <n v="6"/>
    <n v="1998"/>
    <d v="1911-11-19T00:00:00"/>
    <n v="53.17"/>
    <n v="12.47"/>
    <x v="5"/>
    <n v="8"/>
    <n v="6"/>
    <n v="1998"/>
    <d v="1913-11-19T00:00:00"/>
    <n v="53.17"/>
    <n v="12.47"/>
    <s v="Germany"/>
    <s v="ND"/>
    <s v="Dead"/>
    <n v="2"/>
    <n v="0"/>
    <n v="0"/>
  </r>
  <r>
    <s v="DEH-IA9461"/>
    <n v="6"/>
    <n v="6"/>
    <n v="1998"/>
    <d v="1911-11-19T00:00:00"/>
    <n v="53.17"/>
    <n v="12.47"/>
    <x v="5"/>
    <n v="8"/>
    <n v="6"/>
    <n v="1998"/>
    <d v="1913-11-19T00:00:00"/>
    <n v="53.17"/>
    <n v="12.47"/>
    <s v="Germany"/>
    <s v="ND"/>
    <s v="Dead"/>
    <n v="2"/>
    <n v="0"/>
    <n v="0"/>
  </r>
  <r>
    <s v="ETM-U476567"/>
    <n v="2"/>
    <n v="6"/>
    <n v="1998"/>
    <d v="1907-11-19T00:00:00"/>
    <n v="58.52"/>
    <n v="24.82"/>
    <x v="18"/>
    <n v="16"/>
    <n v="12"/>
    <n v="1999"/>
    <d v="1922-05-22T00:00:00"/>
    <n v="58.52"/>
    <n v="24.82"/>
    <s v="Estonia"/>
    <s v="AH"/>
    <s v="Dead"/>
    <n v="562"/>
    <n v="0"/>
    <n v="0"/>
  </r>
  <r>
    <s v="GBT-ES81033"/>
    <n v="16"/>
    <n v="5"/>
    <n v="1998"/>
    <d v="1921-10-19T00:00:00"/>
    <n v="52.75"/>
    <n v="-4.8"/>
    <x v="4"/>
    <n v="7"/>
    <n v="8"/>
    <n v="1998"/>
    <d v="1913-01-18T00:00:00"/>
    <n v="52.75"/>
    <n v="-4.8"/>
    <s v="UK"/>
    <s v="UU"/>
    <s v="Dead"/>
    <n v="83"/>
    <n v="0"/>
    <n v="0"/>
  </r>
  <r>
    <s v="GBT-ES81034"/>
    <n v="16"/>
    <n v="5"/>
    <n v="1998"/>
    <d v="1921-10-19T00:00:00"/>
    <n v="52.75"/>
    <n v="-4.8"/>
    <x v="4"/>
    <n v="18"/>
    <n v="12"/>
    <n v="2006"/>
    <d v="1924-05-28T00:00:00"/>
    <n v="52.75"/>
    <n v="-4.8"/>
    <s v="UK"/>
    <s v="UU"/>
    <s v="Dead"/>
    <n v="3138"/>
    <n v="0"/>
    <n v="0"/>
  </r>
  <r>
    <s v="GBT-ES81035"/>
    <n v="16"/>
    <n v="5"/>
    <n v="1998"/>
    <d v="1921-10-19T00:00:00"/>
    <n v="52.75"/>
    <n v="-4.8"/>
    <x v="4"/>
    <n v="9"/>
    <n v="4"/>
    <n v="2003"/>
    <d v="1914-09-24T00:00:00"/>
    <n v="52.75"/>
    <n v="-4.8"/>
    <s v="UK"/>
    <s v="AH"/>
    <s v="Dead"/>
    <n v="1789"/>
    <n v="0"/>
    <n v="0"/>
  </r>
  <r>
    <s v="GBT-ES81041"/>
    <n v="17"/>
    <n v="5"/>
    <n v="1998"/>
    <d v="1922-10-19T00:00:00"/>
    <n v="52.75"/>
    <n v="-4.8"/>
    <x v="4"/>
    <n v="17"/>
    <n v="7"/>
    <n v="1998"/>
    <d v="1922-12-19T00:00:00"/>
    <n v="52.75"/>
    <n v="-4.8"/>
    <s v="UK"/>
    <s v="UU"/>
    <s v="Dead"/>
    <n v="61"/>
    <n v="0"/>
    <n v="0"/>
  </r>
  <r>
    <s v="GBT-ES81042"/>
    <n v="17"/>
    <n v="5"/>
    <n v="1998"/>
    <d v="1922-10-19T00:00:00"/>
    <n v="52.75"/>
    <n v="-4.8"/>
    <x v="4"/>
    <n v="14"/>
    <n v="8"/>
    <n v="1999"/>
    <d v="1920-01-20T00:00:00"/>
    <n v="52.75"/>
    <n v="-4.8"/>
    <s v="UK"/>
    <s v="UU"/>
    <s v="Dead"/>
    <n v="454"/>
    <n v="0"/>
    <n v="0"/>
  </r>
  <r>
    <s v="GBT-ES81043"/>
    <n v="17"/>
    <n v="5"/>
    <n v="1998"/>
    <d v="1922-10-19T00:00:00"/>
    <n v="52.75"/>
    <n v="-4.8"/>
    <x v="4"/>
    <n v="13"/>
    <n v="4"/>
    <n v="2002"/>
    <d v="1918-09-23T00:00:00"/>
    <n v="52.75"/>
    <n v="-4.8"/>
    <s v="UK"/>
    <s v="UU"/>
    <s v="Dead"/>
    <n v="1427"/>
    <n v="0"/>
    <n v="0"/>
  </r>
  <r>
    <s v="GBT-ET05658"/>
    <n v="8"/>
    <n v="5"/>
    <n v="1998"/>
    <d v="1913-10-19T00:00:00"/>
    <n v="53.4"/>
    <n v="-2.85"/>
    <x v="4"/>
    <n v="20"/>
    <n v="6"/>
    <n v="1998"/>
    <d v="1925-11-19T00:00:00"/>
    <n v="53.42"/>
    <n v="-2.85"/>
    <s v="UK"/>
    <s v="UU"/>
    <s v="Dead"/>
    <n v="43"/>
    <n v="2"/>
    <n v="0"/>
  </r>
  <r>
    <s v="GBT-ET59724"/>
    <n v="2"/>
    <n v="5"/>
    <n v="1998"/>
    <d v="1907-10-19T00:00:00"/>
    <n v="52.67"/>
    <n v="-0.52"/>
    <x v="4"/>
    <n v="12"/>
    <n v="9"/>
    <n v="1999"/>
    <d v="1918-02-20T00:00:00"/>
    <n v="52.65"/>
    <n v="-0.62"/>
    <s v="UK"/>
    <s v="UU"/>
    <s v="Dead"/>
    <n v="498"/>
    <n v="7"/>
    <n v="255"/>
  </r>
  <r>
    <s v="GBT-ET59746"/>
    <n v="17"/>
    <n v="5"/>
    <n v="1998"/>
    <d v="1922-10-19T00:00:00"/>
    <n v="52.93"/>
    <n v="-0.68"/>
    <x v="4"/>
    <n v="4"/>
    <n v="5"/>
    <n v="2007"/>
    <d v="1909-10-28T00:00:00"/>
    <n v="52.88"/>
    <n v="-0.7"/>
    <s v="UK"/>
    <s v="DH"/>
    <s v="Dead"/>
    <n v="3274"/>
    <n v="6"/>
    <n v="192"/>
  </r>
  <r>
    <s v="GBT-ET59753"/>
    <n v="1"/>
    <n v="6"/>
    <n v="1998"/>
    <d v="1906-11-19T00:00:00"/>
    <n v="52.93"/>
    <n v="-0.68"/>
    <x v="4"/>
    <n v="15"/>
    <n v="4"/>
    <n v="1999"/>
    <d v="1920-09-19T00:00:00"/>
    <n v="52.88"/>
    <n v="-0.60000000000000009"/>
    <s v="UK"/>
    <s v="DH"/>
    <s v="Dead"/>
    <n v="318"/>
    <n v="8"/>
    <n v="135"/>
  </r>
  <r>
    <s v="GBT-ET64159"/>
    <n v="24"/>
    <n v="5"/>
    <n v="1998"/>
    <d v="1929-10-19T00:00:00"/>
    <n v="51.77"/>
    <n v="-0.78"/>
    <x v="4"/>
    <n v="28"/>
    <n v="6"/>
    <n v="1998"/>
    <d v="1933-11-19T00:00:00"/>
    <n v="51.77"/>
    <n v="-0.78"/>
    <s v="UK"/>
    <s v="AH"/>
    <s v="Dead"/>
    <n v="35"/>
    <n v="0"/>
    <n v="0"/>
  </r>
  <r>
    <s v="GBT-ET68753"/>
    <n v="8"/>
    <n v="5"/>
    <n v="1998"/>
    <d v="1913-10-19T00:00:00"/>
    <n v="52.65"/>
    <n v="-0.60000000000000009"/>
    <x v="4"/>
    <n v="25"/>
    <n v="3"/>
    <n v="1999"/>
    <d v="1930-08-20T00:00:00"/>
    <n v="52.65"/>
    <n v="-0.60000000000000009"/>
    <s v="UK"/>
    <s v="DH"/>
    <s v="Dead"/>
    <n v="321"/>
    <n v="0"/>
    <n v="0"/>
  </r>
  <r>
    <s v="HES-K47408"/>
    <n v="5"/>
    <n v="8"/>
    <n v="1998"/>
    <d v="1911-01-19T00:00:00"/>
    <n v="47.13"/>
    <n v="8.18"/>
    <x v="8"/>
    <n v="11"/>
    <n v="8"/>
    <n v="1998"/>
    <d v="1917-01-18T00:00:00"/>
    <n v="47.13"/>
    <n v="8.18"/>
    <s v="Switzerland"/>
    <s v="UU"/>
    <s v="Dead"/>
    <n v="6"/>
    <n v="0"/>
    <n v="0"/>
  </r>
  <r>
    <s v="HRZ-LA1022"/>
    <n v="23"/>
    <n v="5"/>
    <n v="1998"/>
    <d v="1928-10-18T00:00:00"/>
    <n v="45.72"/>
    <n v="18.2"/>
    <x v="15"/>
    <n v="18"/>
    <n v="10"/>
    <n v="1998"/>
    <d v="1924-03-20T00:00:00"/>
    <n v="45.72"/>
    <n v="18.2"/>
    <s v="Croatia"/>
    <s v="DH"/>
    <s v="Dead"/>
    <n v="148"/>
    <n v="0"/>
    <n v="0"/>
  </r>
  <r>
    <s v="NOS-6132256"/>
    <n v="9"/>
    <n v="7"/>
    <n v="1998"/>
    <d v="1914-12-19T00:00:00"/>
    <n v="59.2"/>
    <n v="5.32"/>
    <x v="7"/>
    <n v="6"/>
    <n v="9"/>
    <n v="1999"/>
    <d v="1912-02-20T00:00:00"/>
    <n v="59.17"/>
    <n v="5.25"/>
    <s v="Norway"/>
    <s v="UU"/>
    <s v="Unknown"/>
    <n v="424"/>
    <n v="6"/>
    <n v="226"/>
  </r>
  <r>
    <s v="NOS-6171366"/>
    <n v="24"/>
    <n v="5"/>
    <n v="1998"/>
    <d v="1929-10-19T00:00:00"/>
    <n v="58.98"/>
    <n v="5.62"/>
    <x v="7"/>
    <n v="26"/>
    <n v="2"/>
    <n v="2005"/>
    <d v="1931-07-29T00:00:00"/>
    <n v="58.97"/>
    <n v="5.62"/>
    <s v="Norway"/>
    <s v="UU"/>
    <s v="Dead"/>
    <n v="2470"/>
    <n v="2"/>
    <n v="181"/>
  </r>
  <r>
    <s v="SFH-S086636"/>
    <n v="8"/>
    <n v="6"/>
    <n v="1998"/>
    <d v="1913-11-19T00:00:00"/>
    <n v="60.45"/>
    <n v="24.53"/>
    <x v="1"/>
    <n v="22"/>
    <n v="6"/>
    <n v="1998"/>
    <d v="1927-11-19T00:00:00"/>
    <n v="60.45"/>
    <n v="24.53"/>
    <s v="Finland"/>
    <s v="PD"/>
    <s v="Dead"/>
    <n v="14"/>
    <n v="0"/>
    <n v="0"/>
  </r>
  <r>
    <s v="SFH-S167748"/>
    <n v="7"/>
    <n v="6"/>
    <n v="1998"/>
    <d v="1912-11-18T00:00:00"/>
    <n v="60.45"/>
    <n v="22.23"/>
    <x v="1"/>
    <n v="17"/>
    <n v="10"/>
    <n v="1998"/>
    <d v="1923-03-21T00:00:00"/>
    <n v="60.45"/>
    <n v="22.22"/>
    <s v="Finland"/>
    <s v="DH"/>
    <s v="Alive"/>
    <n v="132"/>
    <n v="1"/>
    <n v="270"/>
  </r>
  <r>
    <s v="SFH-S168478"/>
    <n v="30"/>
    <n v="5"/>
    <n v="1998"/>
    <d v="1935-10-19T00:00:00"/>
    <n v="61.57"/>
    <n v="23.08"/>
    <x v="1"/>
    <n v="26"/>
    <n v="9"/>
    <n v="2000"/>
    <d v="1932-02-21T00:00:00"/>
    <n v="63.3"/>
    <n v="21.75"/>
    <s v="Finland"/>
    <s v="AH"/>
    <s v="Dead"/>
    <n v="850"/>
    <n v="205"/>
    <n v="341"/>
  </r>
  <r>
    <s v="SFH-S183443"/>
    <n v="30"/>
    <n v="5"/>
    <n v="1998"/>
    <d v="1935-10-19T00:00:00"/>
    <n v="61.5"/>
    <n v="21.78"/>
    <x v="1"/>
    <n v="22"/>
    <n v="8"/>
    <n v="1998"/>
    <d v="1928-01-19T00:00:00"/>
    <n v="61.5"/>
    <n v="21.78"/>
    <s v="Finland"/>
    <s v="UU"/>
    <s v="Dead"/>
    <n v="84"/>
    <n v="0"/>
    <n v="0"/>
  </r>
  <r>
    <s v="SFH-S184425"/>
    <n v="13"/>
    <n v="6"/>
    <n v="1998"/>
    <d v="1918-11-19T00:00:00"/>
    <n v="62.98"/>
    <n v="28.17"/>
    <x v="1"/>
    <n v="10"/>
    <n v="8"/>
    <n v="1998"/>
    <d v="1916-01-19T00:00:00"/>
    <n v="62.95"/>
    <n v="27.95"/>
    <s v="Finland"/>
    <s v="DH"/>
    <s v="Dead"/>
    <n v="58"/>
    <n v="12"/>
    <n v="252"/>
  </r>
  <r>
    <s v="SFH-S184729"/>
    <n v="24"/>
    <n v="5"/>
    <n v="1998"/>
    <d v="1929-10-19T00:00:00"/>
    <n v="61.53"/>
    <n v="23.88"/>
    <x v="1"/>
    <n v="22"/>
    <n v="10"/>
    <n v="1999"/>
    <d v="1928-03-21T00:00:00"/>
    <n v="61.42"/>
    <n v="23.13"/>
    <s v="Finland"/>
    <s v="DH"/>
    <s v="Dead"/>
    <n v="516"/>
    <n v="42"/>
    <n v="252"/>
  </r>
  <r>
    <s v="SFH-S184737"/>
    <n v="24"/>
    <n v="5"/>
    <n v="1998"/>
    <d v="1929-10-19T00:00:00"/>
    <n v="61.55"/>
    <n v="23.95"/>
    <x v="1"/>
    <n v="21"/>
    <n v="8"/>
    <n v="1998"/>
    <d v="1927-01-19T00:00:00"/>
    <n v="61.53"/>
    <n v="23.85"/>
    <s v="Finland"/>
    <s v="AH"/>
    <s v="Dead"/>
    <n v="89"/>
    <n v="6"/>
    <n v="251"/>
  </r>
  <r>
    <s v="SFH-S188795"/>
    <n v="9"/>
    <n v="6"/>
    <n v="1998"/>
    <d v="1914-11-19T00:00:00"/>
    <n v="60.83"/>
    <n v="23.77"/>
    <x v="1"/>
    <n v="25"/>
    <n v="3"/>
    <n v="2007"/>
    <d v="1930-08-28T00:00:00"/>
    <n v="60.82"/>
    <n v="23.67"/>
    <s v="Finland"/>
    <s v="UU"/>
    <s v="Dead"/>
    <n v="3211"/>
    <n v="6"/>
    <n v="252"/>
  </r>
  <r>
    <s v="SFH-S189906"/>
    <n v="14"/>
    <n v="6"/>
    <n v="1998"/>
    <d v="1919-11-19T00:00:00"/>
    <n v="61.5"/>
    <n v="21.75"/>
    <x v="1"/>
    <n v="29"/>
    <n v="6"/>
    <n v="1998"/>
    <d v="1934-11-19T00:00:00"/>
    <n v="61.5"/>
    <n v="21.73"/>
    <s v="Finland"/>
    <s v="UU"/>
    <s v="Dead"/>
    <n v="15"/>
    <n v="1"/>
    <n v="270"/>
  </r>
  <r>
    <s v="SFH-S190082"/>
    <n v="5"/>
    <n v="6"/>
    <n v="1998"/>
    <d v="1910-11-19T00:00:00"/>
    <n v="62.7"/>
    <n v="22.5"/>
    <x v="1"/>
    <n v="8"/>
    <n v="10"/>
    <n v="2011"/>
    <d v="1914-04-03T00:00:00"/>
    <n v="62.7"/>
    <n v="22.45"/>
    <s v="Finland"/>
    <s v="ND"/>
    <s v="Dead"/>
    <n v="4873"/>
    <n v="3"/>
    <n v="270"/>
  </r>
  <r>
    <s v="SFH-S190525"/>
    <n v="31"/>
    <n v="5"/>
    <n v="1998"/>
    <d v="1936-10-18T00:00:00"/>
    <n v="61.87"/>
    <n v="23"/>
    <x v="1"/>
    <n v="22"/>
    <n v="6"/>
    <n v="2005"/>
    <d v="1927-11-26T00:00:00"/>
    <n v="61.83"/>
    <n v="23.03"/>
    <s v="Finland"/>
    <s v="AH"/>
    <s v="Dead"/>
    <n v="2579"/>
    <n v="5"/>
    <n v="155"/>
  </r>
  <r>
    <s v="SFH-S190527"/>
    <n v="31"/>
    <n v="5"/>
    <n v="1998"/>
    <d v="1936-10-18T00:00:00"/>
    <n v="61.87"/>
    <n v="23"/>
    <x v="1"/>
    <n v="14"/>
    <n v="8"/>
    <n v="1998"/>
    <d v="1920-01-19T00:00:00"/>
    <n v="61.87"/>
    <n v="22.98"/>
    <s v="Finland"/>
    <s v="UU"/>
    <s v="Dead"/>
    <n v="75"/>
    <n v="1"/>
    <n v="270"/>
  </r>
  <r>
    <s v="SFH-S191291"/>
    <n v="9"/>
    <n v="6"/>
    <n v="1998"/>
    <d v="1914-11-19T00:00:00"/>
    <n v="61.48"/>
    <n v="23.9"/>
    <x v="1"/>
    <n v="1"/>
    <n v="7"/>
    <n v="1998"/>
    <d v="1906-12-19T00:00:00"/>
    <n v="61.47"/>
    <n v="23.92"/>
    <s v="Finland"/>
    <s v="UU"/>
    <s v="Dead"/>
    <n v="22"/>
    <n v="3"/>
    <n v="155"/>
  </r>
  <r>
    <s v="SFH-S191297"/>
    <n v="9"/>
    <n v="6"/>
    <n v="1998"/>
    <d v="1914-11-19T00:00:00"/>
    <n v="61.48"/>
    <n v="23.9"/>
    <x v="1"/>
    <n v="1"/>
    <n v="7"/>
    <n v="1998"/>
    <d v="1906-12-19T00:00:00"/>
    <n v="61.47"/>
    <n v="23.92"/>
    <s v="Finland"/>
    <s v="AH"/>
    <s v="Dead"/>
    <n v="22"/>
    <n v="3"/>
    <n v="155"/>
  </r>
  <r>
    <s v="DEH-IA53795"/>
    <n v="27"/>
    <n v="5"/>
    <n v="1999"/>
    <d v="1932-10-19T00:00:00"/>
    <n v="50.65"/>
    <n v="12.2"/>
    <x v="5"/>
    <n v="20"/>
    <n v="3"/>
    <n v="2012"/>
    <d v="1925-09-02T00:00:00"/>
    <n v="50.65"/>
    <n v="12.2"/>
    <s v="Germany"/>
    <s v="UU"/>
    <s v="Unknown"/>
    <n v="4681"/>
    <n v="0"/>
    <n v="0"/>
  </r>
  <r>
    <s v="DER-GN19350"/>
    <n v="26"/>
    <n v="7"/>
    <n v="1999"/>
    <d v="1931-12-20T00:00:00"/>
    <n v="49.65"/>
    <n v="8.32"/>
    <x v="5"/>
    <n v="28"/>
    <n v="3"/>
    <n v="2001"/>
    <d v="1933-08-22T00:00:00"/>
    <n v="49.73"/>
    <n v="8.3800000000000008"/>
    <s v="Germany"/>
    <s v="AH"/>
    <s v="Dead"/>
    <n v="611"/>
    <n v="12"/>
    <n v="33"/>
  </r>
  <r>
    <s v="GBT-EP94345"/>
    <n v="22"/>
    <n v="5"/>
    <n v="1999"/>
    <d v="1927-10-20T00:00:00"/>
    <n v="55.93"/>
    <n v="-3.4"/>
    <x v="4"/>
    <n v="9"/>
    <n v="3"/>
    <n v="2000"/>
    <d v="1914-08-21T00:00:00"/>
    <n v="55.95"/>
    <n v="-3.47"/>
    <s v="UK"/>
    <s v="DH"/>
    <s v="Dead"/>
    <n v="292"/>
    <n v="5"/>
    <n v="295"/>
  </r>
  <r>
    <s v="GBT-ES81094"/>
    <n v="22"/>
    <n v="5"/>
    <n v="1999"/>
    <d v="1927-10-20T00:00:00"/>
    <n v="52.75"/>
    <n v="-4.8"/>
    <x v="4"/>
    <n v="14"/>
    <n v="7"/>
    <n v="1999"/>
    <d v="1919-12-20T00:00:00"/>
    <n v="52.75"/>
    <n v="-4.8"/>
    <s v="UK"/>
    <s v="UU"/>
    <s v="Dead"/>
    <n v="53"/>
    <n v="0"/>
    <n v="0"/>
  </r>
  <r>
    <s v="GBT-ET46651"/>
    <n v="21"/>
    <n v="5"/>
    <n v="1999"/>
    <d v="1926-10-20T00:00:00"/>
    <n v="52.75"/>
    <n v="-4.8"/>
    <x v="4"/>
    <n v="28"/>
    <n v="3"/>
    <n v="2000"/>
    <d v="1933-08-21T00:00:00"/>
    <n v="52.75"/>
    <n v="-4.8"/>
    <s v="UK"/>
    <s v="UU"/>
    <s v="Dead"/>
    <n v="312"/>
    <n v="0"/>
    <n v="0"/>
  </r>
  <r>
    <s v="GBT-ET81677"/>
    <n v="14"/>
    <n v="5"/>
    <n v="1999"/>
    <d v="1919-10-20T00:00:00"/>
    <n v="53.9"/>
    <n v="-2.98"/>
    <x v="4"/>
    <n v="1"/>
    <n v="4"/>
    <n v="2000"/>
    <d v="1906-09-21T00:00:00"/>
    <n v="53.9"/>
    <n v="-2.97"/>
    <s v="UK"/>
    <s v="DH"/>
    <s v="Dead"/>
    <n v="323"/>
    <n v="2"/>
    <n v="91"/>
  </r>
  <r>
    <s v="PLG-FA25456"/>
    <n v="23"/>
    <n v="5"/>
    <n v="1999"/>
    <d v="1928-10-19T00:00:00"/>
    <n v="51.93"/>
    <n v="15.5"/>
    <x v="11"/>
    <n v="4"/>
    <n v="6"/>
    <n v="1999"/>
    <d v="1909-11-20T00:00:00"/>
    <n v="51.93"/>
    <n v="15.5"/>
    <s v="Poland"/>
    <s v="UU"/>
    <s v="Dead"/>
    <n v="12"/>
    <n v="0"/>
    <n v="0"/>
  </r>
  <r>
    <s v="SFH-S190003"/>
    <n v="27"/>
    <n v="5"/>
    <n v="1999"/>
    <d v="1932-10-19T00:00:00"/>
    <n v="61.22"/>
    <n v="21.77"/>
    <x v="1"/>
    <n v="15"/>
    <n v="5"/>
    <n v="2000"/>
    <d v="1920-10-20T00:00:00"/>
    <n v="61.22"/>
    <n v="21.78"/>
    <s v="Finland"/>
    <s v="DH"/>
    <s v="Dead"/>
    <n v="354"/>
    <n v="1"/>
    <n v="91"/>
  </r>
  <r>
    <s v="SFH-S190588"/>
    <n v="16"/>
    <n v="5"/>
    <n v="1999"/>
    <d v="1921-10-20T00:00:00"/>
    <n v="60.27"/>
    <n v="24.78"/>
    <x v="1"/>
    <n v="11"/>
    <n v="5"/>
    <n v="2004"/>
    <d v="1916-10-24T00:00:00"/>
    <n v="60.27"/>
    <n v="24.8"/>
    <s v="Finland"/>
    <s v="UU"/>
    <s v="Dead"/>
    <n v="1822"/>
    <n v="1"/>
    <n v="91"/>
  </r>
  <r>
    <s v="SFH-S192020"/>
    <n v="20"/>
    <n v="5"/>
    <n v="1999"/>
    <d v="1925-10-20T00:00:00"/>
    <n v="61.52"/>
    <n v="23"/>
    <x v="1"/>
    <n v="10"/>
    <n v="9"/>
    <n v="1999"/>
    <d v="1916-02-20T00:00:00"/>
    <n v="61.5"/>
    <n v="24"/>
    <s v="Finland"/>
    <s v="UU"/>
    <s v="Dead"/>
    <n v="113"/>
    <n v="54"/>
    <n v="93"/>
  </r>
  <r>
    <s v="SFH-S193622"/>
    <n v="25"/>
    <n v="5"/>
    <n v="1999"/>
    <d v="1930-10-20T00:00:00"/>
    <n v="60.45"/>
    <n v="22.2"/>
    <x v="1"/>
    <n v="7"/>
    <n v="11"/>
    <n v="2000"/>
    <d v="1913-04-22T00:00:00"/>
    <n v="60.45"/>
    <n v="22.18"/>
    <s v="Finland"/>
    <s v="AH"/>
    <s v="Dead"/>
    <n v="532"/>
    <n v="1"/>
    <n v="270"/>
  </r>
  <r>
    <s v="SFH-S193631"/>
    <n v="26"/>
    <n v="5"/>
    <n v="1999"/>
    <d v="1931-10-20T00:00:00"/>
    <n v="60.58"/>
    <n v="22.08"/>
    <x v="1"/>
    <n v="22"/>
    <n v="10"/>
    <n v="1999"/>
    <d v="1928-03-21T00:00:00"/>
    <n v="60.2"/>
    <n v="22.08"/>
    <s v="Finland"/>
    <s v="DH"/>
    <s v="Dead"/>
    <n v="149"/>
    <n v="43"/>
    <n v="181"/>
  </r>
  <r>
    <s v="SFH-S195330"/>
    <n v="23"/>
    <n v="5"/>
    <n v="1999"/>
    <d v="1928-10-19T00:00:00"/>
    <n v="61.6"/>
    <n v="23.18"/>
    <x v="1"/>
    <n v="2"/>
    <n v="12"/>
    <n v="1999"/>
    <d v="1908-05-21T00:00:00"/>
    <n v="61.58"/>
    <n v="23.18"/>
    <s v="Finland"/>
    <s v="DH"/>
    <s v="Dead"/>
    <n v="193"/>
    <n v="2"/>
    <n v="181"/>
  </r>
  <r>
    <s v="SFH-S195357"/>
    <n v="24"/>
    <n v="5"/>
    <n v="1999"/>
    <d v="1929-10-20T00:00:00"/>
    <n v="60.27"/>
    <n v="24.82"/>
    <x v="1"/>
    <n v="31"/>
    <n v="10"/>
    <n v="1999"/>
    <d v="1937-03-21T00:00:00"/>
    <n v="60.28"/>
    <n v="24.8"/>
    <s v="Finland"/>
    <s v="RH"/>
    <s v="Alive"/>
    <n v="160"/>
    <n v="3"/>
    <n v="334"/>
  </r>
  <r>
    <s v="SFH-S195396"/>
    <n v="25"/>
    <n v="5"/>
    <n v="1999"/>
    <d v="1930-10-20T00:00:00"/>
    <n v="60.25"/>
    <n v="24.88"/>
    <x v="1"/>
    <n v="8"/>
    <n v="7"/>
    <n v="1999"/>
    <d v="1913-12-20T00:00:00"/>
    <n v="60.25"/>
    <n v="24.87"/>
    <s v="Finland"/>
    <s v="AH"/>
    <s v="Dead"/>
    <n v="44"/>
    <n v="1"/>
    <n v="270"/>
  </r>
  <r>
    <s v="SFH-S195465"/>
    <n v="29"/>
    <n v="5"/>
    <n v="1999"/>
    <d v="1934-10-20T00:00:00"/>
    <n v="61.77"/>
    <n v="23.1"/>
    <x v="1"/>
    <n v="11"/>
    <n v="6"/>
    <n v="2000"/>
    <d v="1916-11-20T00:00:00"/>
    <n v="61.77"/>
    <n v="23.08"/>
    <s v="Finland"/>
    <s v="UU"/>
    <s v="Dead"/>
    <n v="379"/>
    <n v="1"/>
    <n v="270"/>
  </r>
  <r>
    <s v="SFH-S195514"/>
    <n v="30"/>
    <n v="5"/>
    <n v="1999"/>
    <d v="1935-10-20T00:00:00"/>
    <n v="61.82"/>
    <n v="22.77"/>
    <x v="1"/>
    <n v="24"/>
    <n v="6"/>
    <n v="1999"/>
    <d v="1929-11-20T00:00:00"/>
    <n v="61.82"/>
    <n v="22.77"/>
    <s v="Finland"/>
    <s v="UU"/>
    <s v="Dead"/>
    <n v="25"/>
    <n v="0"/>
    <n v="0"/>
  </r>
  <r>
    <s v="SFH-S196101"/>
    <n v="26"/>
    <n v="5"/>
    <n v="1999"/>
    <d v="1931-10-20T00:00:00"/>
    <n v="61.48"/>
    <n v="23.95"/>
    <x v="1"/>
    <n v="17"/>
    <n v="6"/>
    <n v="1999"/>
    <d v="1922-11-20T00:00:00"/>
    <n v="61.47"/>
    <n v="23.95"/>
    <s v="Finland"/>
    <s v="UU"/>
    <s v="Dead"/>
    <n v="22"/>
    <n v="2"/>
    <n v="181"/>
  </r>
  <r>
    <s v="SFH-S196247"/>
    <n v="31"/>
    <n v="5"/>
    <n v="1999"/>
    <d v="1936-10-19T00:00:00"/>
    <n v="61.47"/>
    <n v="23.78"/>
    <x v="1"/>
    <n v="20"/>
    <n v="7"/>
    <n v="1999"/>
    <d v="1925-12-20T00:00:00"/>
    <n v="61.47"/>
    <n v="23.8"/>
    <s v="Finland"/>
    <s v="UU"/>
    <s v="Dead"/>
    <n v="50"/>
    <n v="1"/>
    <n v="91"/>
  </r>
  <r>
    <s v="SFH-S196249"/>
    <n v="31"/>
    <n v="5"/>
    <n v="1999"/>
    <d v="1936-10-19T00:00:00"/>
    <n v="61.47"/>
    <n v="23.75"/>
    <x v="1"/>
    <n v="17"/>
    <n v="6"/>
    <n v="1999"/>
    <d v="1922-11-20T00:00:00"/>
    <n v="61.47"/>
    <n v="23.75"/>
    <s v="Finland"/>
    <s v="UU"/>
    <s v="Dead"/>
    <n v="17"/>
    <n v="0"/>
    <n v="0"/>
  </r>
  <r>
    <s v="SFH-S196252"/>
    <n v="31"/>
    <n v="5"/>
    <n v="1999"/>
    <d v="1936-10-19T00:00:00"/>
    <n v="61.47"/>
    <n v="23.75"/>
    <x v="1"/>
    <n v="19"/>
    <n v="6"/>
    <n v="1999"/>
    <d v="1924-11-19T00:00:00"/>
    <n v="61.47"/>
    <n v="23.75"/>
    <s v="Finland"/>
    <s v="AH"/>
    <s v="Dead"/>
    <n v="19"/>
    <n v="0"/>
    <n v="0"/>
  </r>
  <r>
    <s v="SFH-S196357"/>
    <n v="9"/>
    <n v="6"/>
    <n v="1999"/>
    <d v="1914-11-20T00:00:00"/>
    <n v="61.47"/>
    <n v="23.78"/>
    <x v="1"/>
    <n v="18"/>
    <n v="7"/>
    <n v="1999"/>
    <d v="1923-12-20T00:00:00"/>
    <n v="61.48"/>
    <n v="23.82"/>
    <s v="Finland"/>
    <s v="AH"/>
    <s v="Dead"/>
    <n v="39"/>
    <n v="3"/>
    <n v="44"/>
  </r>
  <r>
    <s v="SFH-S197529"/>
    <n v="6"/>
    <n v="6"/>
    <n v="1999"/>
    <d v="1911-11-20T00:00:00"/>
    <n v="61.5"/>
    <n v="21.78"/>
    <x v="1"/>
    <n v="18"/>
    <n v="6"/>
    <n v="1999"/>
    <d v="1923-11-20T00:00:00"/>
    <n v="61.5"/>
    <n v="21.78"/>
    <s v="Finland"/>
    <s v="PD"/>
    <s v="Dead"/>
    <n v="12"/>
    <n v="0"/>
    <n v="0"/>
  </r>
  <r>
    <s v="SVS-6143338"/>
    <n v="15"/>
    <n v="5"/>
    <n v="1999"/>
    <d v="1920-10-19T00:00:00"/>
    <n v="60.18"/>
    <n v="17.22"/>
    <x v="9"/>
    <n v="5"/>
    <n v="7"/>
    <n v="1999"/>
    <d v="1910-12-20T00:00:00"/>
    <n v="60.18"/>
    <n v="17.2"/>
    <s v="Sweden"/>
    <s v="UU"/>
    <s v="Dead"/>
    <n v="51"/>
    <n v="1"/>
    <n v="270"/>
  </r>
  <r>
    <s v="SVS-6163818"/>
    <n v="31"/>
    <n v="5"/>
    <n v="1999"/>
    <d v="1936-10-19T00:00:00"/>
    <n v="58.23"/>
    <n v="12.77"/>
    <x v="9"/>
    <n v="17"/>
    <n v="12"/>
    <n v="1999"/>
    <d v="1923-05-22T00:00:00"/>
    <n v="58.12"/>
    <n v="12.53"/>
    <s v="Sweden"/>
    <s v="DH"/>
    <s v="Dead"/>
    <n v="200"/>
    <n v="19"/>
    <n v="227"/>
  </r>
  <r>
    <s v="DEH-IA52421"/>
    <n v="31"/>
    <n v="5"/>
    <n v="2000"/>
    <d v="1936-10-20T00:00:00"/>
    <n v="51.5"/>
    <n v="12"/>
    <x v="5"/>
    <n v="15"/>
    <n v="6"/>
    <n v="2000"/>
    <d v="1920-11-20T00:00:00"/>
    <n v="51.5"/>
    <n v="12"/>
    <s v="Germany"/>
    <s v="UU"/>
    <s v="Dead"/>
    <n v="15"/>
    <n v="0"/>
    <n v="0"/>
  </r>
  <r>
    <s v="GBT-EG05731"/>
    <n v="13"/>
    <n v="5"/>
    <n v="2000"/>
    <d v="1918-10-21T00:00:00"/>
    <n v="53.43"/>
    <n v="-2.52"/>
    <x v="4"/>
    <n v="26"/>
    <n v="4"/>
    <n v="2001"/>
    <d v="1931-09-22T00:00:00"/>
    <n v="53.45"/>
    <n v="-2.5300000000000002"/>
    <s v="UK"/>
    <s v="DH"/>
    <s v="Dead"/>
    <n v="348"/>
    <n v="3"/>
    <n v="330"/>
  </r>
  <r>
    <s v="GBT-ET34994"/>
    <n v="6"/>
    <n v="5"/>
    <n v="2000"/>
    <d v="1911-10-21T00:00:00"/>
    <n v="53.02"/>
    <n v="-2.2200000000000002"/>
    <x v="4"/>
    <n v="9"/>
    <n v="9"/>
    <n v="2003"/>
    <d v="1915-02-24T00:00:00"/>
    <n v="53.07"/>
    <n v="-2.2800000000000002"/>
    <s v="UK"/>
    <s v="DH"/>
    <s v="Dead"/>
    <n v="1221"/>
    <n v="8"/>
    <n v="322"/>
  </r>
  <r>
    <s v="GBT-ET43964"/>
    <n v="30"/>
    <n v="4"/>
    <n v="2000"/>
    <d v="1935-09-21T00:00:00"/>
    <n v="54.43"/>
    <n v="-6.67"/>
    <x v="4"/>
    <n v="10"/>
    <n v="5"/>
    <n v="2001"/>
    <d v="1915-10-22T00:00:00"/>
    <n v="54.53"/>
    <n v="-6.7"/>
    <s v="UK"/>
    <s v="DH"/>
    <s v="Dead"/>
    <n v="375"/>
    <n v="12"/>
    <n v="350"/>
  </r>
  <r>
    <s v="NLA-3569576"/>
    <n v="22"/>
    <n v="5"/>
    <n v="2000"/>
    <d v="1927-10-21T00:00:00"/>
    <n v="52.82"/>
    <n v="4.67"/>
    <x v="16"/>
    <n v="8"/>
    <n v="10"/>
    <n v="2006"/>
    <d v="1914-03-29T00:00:00"/>
    <n v="51.53"/>
    <n v="6.13"/>
    <s v="Netherlands"/>
    <s v="UU"/>
    <s v="Unknown"/>
    <n v="2330"/>
    <n v="174"/>
    <n v="146"/>
  </r>
  <r>
    <s v="NLA-3583454"/>
    <n v="21"/>
    <n v="4"/>
    <n v="2000"/>
    <d v="1926-09-21T00:00:00"/>
    <n v="51.98"/>
    <n v="5.93"/>
    <x v="16"/>
    <n v="8"/>
    <n v="10"/>
    <n v="2000"/>
    <d v="1914-03-23T00:00:00"/>
    <n v="51.97"/>
    <n v="5.93"/>
    <s v="Netherlands"/>
    <s v="DH"/>
    <s v="Alive"/>
    <n v="170"/>
    <n v="0"/>
    <n v="0"/>
  </r>
  <r>
    <s v="NLA-3583462"/>
    <n v="3"/>
    <n v="5"/>
    <n v="2000"/>
    <d v="1908-10-20T00:00:00"/>
    <n v="51.98"/>
    <n v="5.93"/>
    <x v="16"/>
    <n v="4"/>
    <n v="7"/>
    <n v="2000"/>
    <d v="1909-12-21T00:00:00"/>
    <n v="51.98"/>
    <n v="5.93"/>
    <s v="Netherlands"/>
    <s v="AH"/>
    <s v="Dead"/>
    <n v="62"/>
    <n v="2"/>
    <n v="91"/>
  </r>
  <r>
    <s v="NLA-3583464"/>
    <n v="3"/>
    <n v="5"/>
    <n v="2000"/>
    <d v="1908-10-20T00:00:00"/>
    <n v="51.98"/>
    <n v="5.93"/>
    <x v="16"/>
    <n v="22"/>
    <n v="12"/>
    <n v="2001"/>
    <d v="1928-05-23T00:00:00"/>
    <n v="51.98"/>
    <n v="5.93"/>
    <s v="Netherlands"/>
    <s v="DH"/>
    <s v="Alive"/>
    <n v="598"/>
    <n v="3"/>
    <n v="149"/>
  </r>
  <r>
    <s v="NLA-3583465"/>
    <n v="3"/>
    <n v="5"/>
    <n v="2000"/>
    <d v="1908-10-20T00:00:00"/>
    <n v="51.98"/>
    <n v="5.93"/>
    <x v="16"/>
    <n v="5"/>
    <n v="9"/>
    <n v="2000"/>
    <d v="1911-02-21T00:00:00"/>
    <n v="51.97"/>
    <n v="5.92"/>
    <s v="Netherlands"/>
    <s v="UU"/>
    <s v="Alive"/>
    <n v="125"/>
    <n v="2"/>
    <n v="270"/>
  </r>
  <r>
    <s v="NLA-3583470"/>
    <n v="3"/>
    <n v="5"/>
    <n v="2000"/>
    <d v="1908-10-20T00:00:00"/>
    <n v="51.97"/>
    <n v="5.9"/>
    <x v="16"/>
    <n v="7"/>
    <n v="3"/>
    <n v="2001"/>
    <d v="1912-08-21T00:00:00"/>
    <n v="51.97"/>
    <n v="5.9"/>
    <s v="Netherlands"/>
    <s v="DH"/>
    <s v="Alive"/>
    <n v="308"/>
    <n v="0"/>
    <n v="0"/>
  </r>
  <r>
    <s v="NLA-3583471"/>
    <n v="3"/>
    <n v="5"/>
    <n v="2000"/>
    <d v="1908-10-20T00:00:00"/>
    <n v="51.97"/>
    <n v="5.9"/>
    <x v="16"/>
    <n v="1"/>
    <n v="10"/>
    <n v="2003"/>
    <d v="1907-03-26T00:00:00"/>
    <n v="51.97"/>
    <n v="5.9"/>
    <s v="Netherlands"/>
    <s v="DH"/>
    <s v="Alive"/>
    <n v="1246"/>
    <n v="0"/>
    <n v="0"/>
  </r>
  <r>
    <s v="NLA-3583472"/>
    <n v="3"/>
    <n v="5"/>
    <n v="2000"/>
    <d v="1908-10-20T00:00:00"/>
    <n v="51.97"/>
    <n v="5.9"/>
    <x v="16"/>
    <n v="21"/>
    <n v="2"/>
    <n v="2001"/>
    <d v="1926-07-25T00:00:00"/>
    <n v="51.97"/>
    <n v="5.92"/>
    <s v="Netherlands"/>
    <s v="DH"/>
    <s v="Alive"/>
    <n v="294"/>
    <n v="3"/>
    <n v="130"/>
  </r>
  <r>
    <s v="NLA-3583474"/>
    <n v="10"/>
    <n v="5"/>
    <n v="2000"/>
    <d v="1915-10-21T00:00:00"/>
    <n v="51.98"/>
    <n v="5.93"/>
    <x v="16"/>
    <n v="8"/>
    <n v="2"/>
    <n v="2001"/>
    <d v="1913-07-24T00:00:00"/>
    <n v="51.98"/>
    <n v="5.93"/>
    <s v="Netherlands"/>
    <s v="DH"/>
    <s v="Alive"/>
    <n v="274"/>
    <n v="0"/>
    <n v="0"/>
  </r>
  <r>
    <s v="NLA-3583477"/>
    <n v="10"/>
    <n v="5"/>
    <n v="2000"/>
    <d v="1915-10-21T00:00:00"/>
    <n v="51.98"/>
    <n v="5.93"/>
    <x v="16"/>
    <n v="22"/>
    <n v="2"/>
    <n v="2001"/>
    <d v="1927-07-25T00:00:00"/>
    <n v="51.98"/>
    <n v="5.93"/>
    <s v="Netherlands"/>
    <s v="DH"/>
    <s v="Alive"/>
    <n v="288"/>
    <n v="0"/>
    <n v="0"/>
  </r>
  <r>
    <s v="NLA-3583483"/>
    <n v="11"/>
    <n v="5"/>
    <n v="2000"/>
    <d v="1916-10-20T00:00:00"/>
    <n v="51.97"/>
    <n v="5.97"/>
    <x v="16"/>
    <n v="13"/>
    <n v="10"/>
    <n v="2000"/>
    <d v="1919-03-23T00:00:00"/>
    <n v="51.97"/>
    <n v="5.9"/>
    <s v="Netherlands"/>
    <s v="DH"/>
    <s v="Alive"/>
    <n v="155"/>
    <n v="6"/>
    <n v="270"/>
  </r>
  <r>
    <s v="NLA-3583485"/>
    <n v="11"/>
    <n v="5"/>
    <n v="2000"/>
    <d v="1916-10-20T00:00:00"/>
    <n v="51.97"/>
    <n v="5.92"/>
    <x v="16"/>
    <n v="15"/>
    <n v="3"/>
    <n v="2010"/>
    <d v="1920-08-30T00:00:00"/>
    <n v="51.95"/>
    <n v="5.92"/>
    <s v="Netherlands"/>
    <s v="UU"/>
    <s v="Dead"/>
    <n v="3595"/>
    <n v="2"/>
    <n v="270"/>
  </r>
  <r>
    <s v="NLA-3583489"/>
    <n v="11"/>
    <n v="5"/>
    <n v="2000"/>
    <d v="1916-10-20T00:00:00"/>
    <n v="51.97"/>
    <n v="5.9"/>
    <x v="16"/>
    <n v="23"/>
    <n v="2"/>
    <n v="2001"/>
    <d v="1928-07-24T00:00:00"/>
    <n v="51.97"/>
    <n v="5.92"/>
    <s v="Netherlands"/>
    <s v="DH"/>
    <s v="Alive"/>
    <n v="288"/>
    <n v="3"/>
    <n v="130"/>
  </r>
  <r>
    <s v="NLA-3583496"/>
    <n v="11"/>
    <n v="5"/>
    <n v="2000"/>
    <d v="1916-10-20T00:00:00"/>
    <n v="51.97"/>
    <n v="5.88"/>
    <x v="16"/>
    <n v="9"/>
    <n v="12"/>
    <n v="2000"/>
    <d v="1915-05-23T00:00:00"/>
    <n v="51.97"/>
    <n v="5.85"/>
    <s v="Netherlands"/>
    <s v="DH"/>
    <s v="Alive"/>
    <n v="212"/>
    <n v="2"/>
    <n v="270"/>
  </r>
  <r>
    <s v="NLA-3583501"/>
    <n v="11"/>
    <n v="5"/>
    <n v="2000"/>
    <d v="1916-10-20T00:00:00"/>
    <n v="51.97"/>
    <n v="5.87"/>
    <x v="16"/>
    <n v="17"/>
    <n v="6"/>
    <n v="2000"/>
    <d v="1922-11-21T00:00:00"/>
    <n v="51.97"/>
    <n v="5.87"/>
    <s v="Netherlands"/>
    <s v="AH"/>
    <s v="Dead"/>
    <n v="37"/>
    <n v="0"/>
    <n v="0"/>
  </r>
  <r>
    <s v="NLA-3583508"/>
    <n v="19"/>
    <n v="5"/>
    <n v="2000"/>
    <d v="1924-10-20T00:00:00"/>
    <n v="51.97"/>
    <n v="5.97"/>
    <x v="16"/>
    <n v="24"/>
    <n v="2"/>
    <n v="2001"/>
    <d v="1929-07-24T00:00:00"/>
    <n v="51.97"/>
    <n v="5.93"/>
    <s v="Netherlands"/>
    <s v="DH"/>
    <s v="Alive"/>
    <n v="281"/>
    <n v="3"/>
    <n v="231"/>
  </r>
  <r>
    <s v="NLA-3583509"/>
    <n v="19"/>
    <n v="5"/>
    <n v="2000"/>
    <d v="1924-10-20T00:00:00"/>
    <n v="51.97"/>
    <n v="5.97"/>
    <x v="16"/>
    <n v="10"/>
    <n v="11"/>
    <n v="2001"/>
    <d v="1916-04-23T00:00:00"/>
    <n v="51.97"/>
    <n v="5.93"/>
    <s v="Netherlands"/>
    <s v="DH"/>
    <s v="Alive"/>
    <n v="540"/>
    <n v="3"/>
    <n v="231"/>
  </r>
  <r>
    <s v="NLA-3583510"/>
    <n v="25"/>
    <n v="5"/>
    <n v="2000"/>
    <d v="1930-10-21T00:00:00"/>
    <n v="51.95"/>
    <n v="5.85"/>
    <x v="16"/>
    <n v="3"/>
    <n v="1"/>
    <n v="2001"/>
    <d v="1908-06-23T00:00:00"/>
    <n v="51.97"/>
    <n v="5.85"/>
    <s v="Netherlands"/>
    <s v="DH"/>
    <s v="Alive"/>
    <n v="223"/>
    <n v="0"/>
    <n v="0"/>
  </r>
  <r>
    <s v="NLA-3583513"/>
    <n v="25"/>
    <n v="5"/>
    <n v="2000"/>
    <d v="1930-10-21T00:00:00"/>
    <n v="51.95"/>
    <n v="5.85"/>
    <x v="16"/>
    <n v="3"/>
    <n v="1"/>
    <n v="2001"/>
    <d v="1908-06-23T00:00:00"/>
    <n v="51.97"/>
    <n v="5.85"/>
    <s v="Netherlands"/>
    <s v="DH"/>
    <s v="Alive"/>
    <n v="223"/>
    <n v="0"/>
    <n v="0"/>
  </r>
  <r>
    <s v="NLA-3583523"/>
    <n v="28"/>
    <n v="5"/>
    <n v="2000"/>
    <d v="1933-10-21T00:00:00"/>
    <n v="51.97"/>
    <n v="5.97"/>
    <x v="16"/>
    <n v="30"/>
    <n v="5"/>
    <n v="2000"/>
    <d v="1935-10-21T00:00:00"/>
    <n v="51.97"/>
    <n v="5.97"/>
    <s v="Netherlands"/>
    <s v="UU"/>
    <s v="Dead"/>
    <n v="2"/>
    <n v="0"/>
    <n v="0"/>
  </r>
  <r>
    <s v="NLA-3584759"/>
    <n v="7"/>
    <n v="5"/>
    <n v="2000"/>
    <d v="1912-10-20T00:00:00"/>
    <n v="52.73"/>
    <n v="6.88"/>
    <x v="16"/>
    <n v="24"/>
    <n v="9"/>
    <n v="2001"/>
    <d v="1930-02-22T00:00:00"/>
    <n v="52.73"/>
    <n v="6.9"/>
    <s v="Netherlands"/>
    <s v="DH"/>
    <s v="Alive"/>
    <n v="505"/>
    <n v="2"/>
    <n v="91"/>
  </r>
  <r>
    <s v="NLA-3584760"/>
    <n v="7"/>
    <n v="5"/>
    <n v="2000"/>
    <d v="1912-10-20T00:00:00"/>
    <n v="52.73"/>
    <n v="6.88"/>
    <x v="16"/>
    <n v="3"/>
    <n v="12"/>
    <n v="2000"/>
    <d v="1909-05-22T00:00:00"/>
    <n v="52.73"/>
    <n v="6.88"/>
    <s v="Netherlands"/>
    <s v="DH"/>
    <s v="Alive"/>
    <n v="210"/>
    <n v="2"/>
    <n v="181"/>
  </r>
  <r>
    <s v="NLA-3584769"/>
    <n v="21"/>
    <n v="5"/>
    <n v="2000"/>
    <d v="1926-10-21T00:00:00"/>
    <n v="52.73"/>
    <n v="6.88"/>
    <x v="16"/>
    <n v="1"/>
    <n v="7"/>
    <n v="2000"/>
    <d v="1906-12-21T00:00:00"/>
    <n v="52.73"/>
    <n v="6.88"/>
    <s v="Netherlands"/>
    <s v="UU"/>
    <s v="Dead"/>
    <n v="41"/>
    <n v="0"/>
    <n v="0"/>
  </r>
  <r>
    <s v="NLA-3584774"/>
    <n v="22"/>
    <n v="5"/>
    <n v="2000"/>
    <d v="1927-10-21T00:00:00"/>
    <n v="52.78"/>
    <n v="6.88"/>
    <x v="16"/>
    <n v="5"/>
    <n v="6"/>
    <n v="2000"/>
    <d v="1910-11-21T00:00:00"/>
    <n v="52.8"/>
    <n v="6.87"/>
    <s v="Netherlands"/>
    <s v="PD"/>
    <s v="Dead"/>
    <n v="14"/>
    <n v="2"/>
    <n v="270"/>
  </r>
  <r>
    <s v="NLA-3584777"/>
    <n v="22"/>
    <n v="5"/>
    <n v="2000"/>
    <d v="1927-10-21T00:00:00"/>
    <n v="52.78"/>
    <n v="6.88"/>
    <x v="16"/>
    <n v="15"/>
    <n v="6"/>
    <n v="2000"/>
    <d v="1920-11-20T00:00:00"/>
    <n v="52.8"/>
    <n v="6.87"/>
    <s v="Netherlands"/>
    <s v="PD"/>
    <s v="Dead"/>
    <n v="24"/>
    <n v="2"/>
    <n v="270"/>
  </r>
  <r>
    <s v="NOS-6104224"/>
    <n v="5"/>
    <n v="6"/>
    <n v="2000"/>
    <d v="1910-11-21T00:00:00"/>
    <n v="69.900000000000006"/>
    <n v="24.98"/>
    <x v="7"/>
    <n v="20"/>
    <n v="10"/>
    <n v="2000"/>
    <d v="1926-03-23T00:00:00"/>
    <n v="69.92"/>
    <n v="25"/>
    <s v="Norway"/>
    <s v="UU"/>
    <s v="Dead"/>
    <n v="137"/>
    <n v="2"/>
    <n v="19"/>
  </r>
  <r>
    <s v="SFH-S162681"/>
    <n v="1"/>
    <n v="6"/>
    <n v="2000"/>
    <d v="1906-11-21T00:00:00"/>
    <n v="62.8"/>
    <n v="22.87"/>
    <x v="1"/>
    <n v="25"/>
    <n v="4"/>
    <n v="2010"/>
    <d v="1930-10-01T00:00:00"/>
    <n v="62.8"/>
    <n v="22.9"/>
    <s v="Finland"/>
    <s v="PD"/>
    <s v="Dead"/>
    <n v="3615"/>
    <n v="2"/>
    <n v="91"/>
  </r>
  <r>
    <s v="SFH-S180187"/>
    <n v="25"/>
    <n v="5"/>
    <n v="2000"/>
    <d v="1930-10-21T00:00:00"/>
    <n v="60.45"/>
    <n v="22.25"/>
    <x v="1"/>
    <n v="29"/>
    <n v="5"/>
    <n v="2001"/>
    <d v="1934-10-22T00:00:00"/>
    <n v="60.47"/>
    <n v="22.2"/>
    <s v="Finland"/>
    <s v="PD"/>
    <s v="Dead"/>
    <n v="369"/>
    <n v="4"/>
    <n v="305"/>
  </r>
  <r>
    <s v="SFH-S194887"/>
    <n v="29"/>
    <n v="5"/>
    <n v="2000"/>
    <d v="1934-10-21T00:00:00"/>
    <n v="62.7"/>
    <n v="22.53"/>
    <x v="1"/>
    <n v="9"/>
    <n v="7"/>
    <n v="2000"/>
    <d v="1914-12-21T00:00:00"/>
    <n v="62.7"/>
    <n v="22.52"/>
    <s v="Finland"/>
    <s v="AH"/>
    <s v="Dead"/>
    <n v="41"/>
    <n v="1"/>
    <n v="270"/>
  </r>
  <r>
    <s v="SFH-S199010"/>
    <n v="24"/>
    <n v="5"/>
    <n v="2000"/>
    <d v="1929-10-21T00:00:00"/>
    <n v="61.55"/>
    <n v="23.95"/>
    <x v="1"/>
    <n v="12"/>
    <n v="8"/>
    <n v="2003"/>
    <d v="1918-01-24T00:00:00"/>
    <n v="61.62"/>
    <n v="23.85"/>
    <s v="Finland"/>
    <s v="UU"/>
    <s v="Dead"/>
    <n v="1175"/>
    <n v="10"/>
    <n v="325"/>
  </r>
  <r>
    <s v="SFH-S199471"/>
    <n v="29"/>
    <n v="5"/>
    <n v="2000"/>
    <d v="1934-10-21T00:00:00"/>
    <n v="62.4"/>
    <n v="21.38"/>
    <x v="1"/>
    <n v="1"/>
    <n v="6"/>
    <n v="2002"/>
    <d v="1906-11-23T00:00:00"/>
    <n v="62.37"/>
    <n v="21.38"/>
    <s v="Finland"/>
    <s v="UU"/>
    <s v="Dead"/>
    <n v="733"/>
    <n v="4"/>
    <n v="181"/>
  </r>
  <r>
    <s v="SFH-S200360"/>
    <n v="27"/>
    <n v="5"/>
    <n v="2000"/>
    <d v="1932-10-20T00:00:00"/>
    <n v="61.75"/>
    <n v="23.07"/>
    <x v="1"/>
    <n v="29"/>
    <n v="6"/>
    <n v="2000"/>
    <d v="1934-11-21T00:00:00"/>
    <n v="61.75"/>
    <n v="23.07"/>
    <s v="Finland"/>
    <s v="AH"/>
    <s v="Dead"/>
    <n v="33"/>
    <n v="0"/>
    <n v="0"/>
  </r>
  <r>
    <s v="SFH-S200373"/>
    <n v="27"/>
    <n v="5"/>
    <n v="2000"/>
    <d v="1932-10-20T00:00:00"/>
    <n v="61.87"/>
    <n v="22.88"/>
    <x v="1"/>
    <n v="12"/>
    <n v="5"/>
    <n v="2008"/>
    <d v="1917-10-29T00:00:00"/>
    <n v="61.9"/>
    <n v="22.87"/>
    <s v="Finland"/>
    <s v="DH"/>
    <s v="Dead"/>
    <n v="2907"/>
    <n v="4"/>
    <n v="347"/>
  </r>
  <r>
    <s v="BLB-2T96269"/>
    <n v="12"/>
    <n v="5"/>
    <n v="2001"/>
    <d v="1917-10-22T00:00:00"/>
    <n v="50.13"/>
    <n v="4.53"/>
    <x v="10"/>
    <n v="6"/>
    <n v="10"/>
    <n v="2001"/>
    <d v="1912-03-23T00:00:00"/>
    <n v="50.13"/>
    <n v="4.53"/>
    <s v="Belgium"/>
    <s v="UU"/>
    <s v="Dead"/>
    <n v="147"/>
    <n v="0"/>
    <n v="0"/>
  </r>
  <r>
    <s v="CZP-E18231"/>
    <n v="12"/>
    <n v="5"/>
    <n v="2001"/>
    <d v="1917-10-22T00:00:00"/>
    <n v="49.35"/>
    <n v="14.72"/>
    <x v="12"/>
    <n v="3"/>
    <n v="9"/>
    <n v="2001"/>
    <d v="1909-02-21T00:00:00"/>
    <n v="49.35"/>
    <n v="14.72"/>
    <s v="Czech Republic"/>
    <s v="RH"/>
    <s v="Alive"/>
    <n v="114"/>
    <n v="0"/>
    <n v="0"/>
  </r>
  <r>
    <s v="CZP-E18236"/>
    <n v="12"/>
    <n v="5"/>
    <n v="2001"/>
    <d v="1917-10-22T00:00:00"/>
    <n v="49.35"/>
    <n v="14.72"/>
    <x v="12"/>
    <n v="15"/>
    <n v="10"/>
    <n v="2001"/>
    <d v="1921-03-23T00:00:00"/>
    <n v="49.35"/>
    <n v="14.72"/>
    <s v="Czech Republic"/>
    <s v="UU"/>
    <s v="Dead"/>
    <n v="156"/>
    <n v="0"/>
    <n v="0"/>
  </r>
  <r>
    <s v="CZP-EX68054"/>
    <n v="29"/>
    <n v="5"/>
    <n v="2001"/>
    <d v="1934-10-22T00:00:00"/>
    <n v="49.1"/>
    <n v="16.55"/>
    <x v="12"/>
    <n v="15"/>
    <n v="3"/>
    <n v="2002"/>
    <d v="1920-08-22T00:00:00"/>
    <n v="48.85"/>
    <n v="16.600000000000001"/>
    <s v="Czech Republic"/>
    <s v="DH"/>
    <s v="Dead"/>
    <n v="290"/>
    <n v="29"/>
    <n v="173"/>
  </r>
  <r>
    <s v="DEH-IA11438"/>
    <n v="18"/>
    <n v="7"/>
    <n v="2001"/>
    <d v="1923-12-22T00:00:00"/>
    <n v="52.6"/>
    <n v="12.33"/>
    <x v="5"/>
    <n v="3"/>
    <n v="10"/>
    <n v="2001"/>
    <d v="1909-03-23T00:00:00"/>
    <n v="52.6"/>
    <n v="12.33"/>
    <s v="Germany"/>
    <s v="DH"/>
    <s v="Alive"/>
    <n v="77"/>
    <n v="0"/>
    <n v="0"/>
  </r>
  <r>
    <s v="DEH-IA11440"/>
    <n v="18"/>
    <n v="7"/>
    <n v="2001"/>
    <d v="1923-12-22T00:00:00"/>
    <n v="52.6"/>
    <n v="12.33"/>
    <x v="5"/>
    <n v="30"/>
    <n v="7"/>
    <n v="2001"/>
    <d v="1935-12-22T00:00:00"/>
    <n v="52.6"/>
    <n v="12.33"/>
    <s v="Germany"/>
    <s v="UU"/>
    <s v="Dead"/>
    <n v="12"/>
    <n v="0"/>
    <n v="0"/>
  </r>
  <r>
    <s v="NLA-3573678"/>
    <n v="14"/>
    <n v="5"/>
    <n v="2001"/>
    <d v="1919-10-22T00:00:00"/>
    <n v="53.18"/>
    <n v="6.58"/>
    <x v="16"/>
    <n v="10"/>
    <n v="8"/>
    <n v="2001"/>
    <d v="1916-01-22T00:00:00"/>
    <n v="53.17"/>
    <n v="6.58"/>
    <s v="Netherlands"/>
    <s v="UU"/>
    <s v="Dead"/>
    <n v="88"/>
    <n v="0"/>
    <n v="0"/>
  </r>
  <r>
    <s v="NLA-3582810"/>
    <n v="14"/>
    <n v="5"/>
    <n v="2001"/>
    <d v="1919-10-22T00:00:00"/>
    <n v="53.2"/>
    <n v="6.5"/>
    <x v="16"/>
    <n v="24"/>
    <n v="6"/>
    <n v="2001"/>
    <d v="1929-11-22T00:00:00"/>
    <n v="53.2"/>
    <n v="6.5"/>
    <s v="Netherlands"/>
    <s v="AH"/>
    <s v="Dead"/>
    <n v="41"/>
    <n v="0"/>
    <n v="0"/>
  </r>
  <r>
    <s v="NLA-3582811"/>
    <n v="14"/>
    <n v="5"/>
    <n v="2001"/>
    <d v="1919-10-22T00:00:00"/>
    <n v="53.2"/>
    <n v="6.5"/>
    <x v="16"/>
    <n v="15"/>
    <n v="10"/>
    <n v="2008"/>
    <d v="1921-03-30T00:00:00"/>
    <n v="53.2"/>
    <n v="6.55"/>
    <s v="Netherlands"/>
    <s v="UU"/>
    <s v="Unknown"/>
    <n v="2711"/>
    <n v="4"/>
    <n v="91"/>
  </r>
  <r>
    <s v="NLA-3583548"/>
    <n v="4"/>
    <n v="5"/>
    <n v="2001"/>
    <d v="1909-10-22T00:00:00"/>
    <n v="51.97"/>
    <n v="5.9"/>
    <x v="16"/>
    <n v="7"/>
    <n v="8"/>
    <n v="2008"/>
    <d v="1913-01-28T00:00:00"/>
    <n v="51.97"/>
    <n v="5.92"/>
    <s v="Netherlands"/>
    <s v="PD"/>
    <s v="Alive"/>
    <n v="2652"/>
    <n v="2"/>
    <n v="91"/>
  </r>
  <r>
    <s v="NLA-3583550"/>
    <n v="4"/>
    <n v="5"/>
    <n v="2001"/>
    <d v="1909-10-22T00:00:00"/>
    <n v="51.97"/>
    <n v="5.9"/>
    <x v="16"/>
    <n v="22"/>
    <n v="6"/>
    <n v="2001"/>
    <d v="1927-11-22T00:00:00"/>
    <n v="51.97"/>
    <n v="5.92"/>
    <s v="Netherlands"/>
    <s v="DH"/>
    <s v="Alive"/>
    <n v="49"/>
    <n v="3"/>
    <n v="91"/>
  </r>
  <r>
    <s v="NLA-3584829"/>
    <n v="13"/>
    <n v="5"/>
    <n v="2001"/>
    <d v="1918-10-22T00:00:00"/>
    <n v="52.75"/>
    <n v="6.88"/>
    <x v="16"/>
    <n v="19"/>
    <n v="7"/>
    <n v="2001"/>
    <d v="1924-12-21T00:00:00"/>
    <n v="52.75"/>
    <n v="6.88"/>
    <s v="Netherlands"/>
    <s v="DH"/>
    <s v="Alive"/>
    <n v="67"/>
    <n v="0"/>
    <n v="0"/>
  </r>
  <r>
    <s v="NLA-3584832"/>
    <n v="13"/>
    <n v="5"/>
    <n v="2001"/>
    <d v="1918-10-22T00:00:00"/>
    <n v="52.75"/>
    <n v="6.88"/>
    <x v="16"/>
    <n v="19"/>
    <n v="7"/>
    <n v="2001"/>
    <d v="1924-12-21T00:00:00"/>
    <n v="52.75"/>
    <n v="6.88"/>
    <s v="Netherlands"/>
    <s v="DH"/>
    <s v="Alive"/>
    <n v="67"/>
    <n v="0"/>
    <n v="0"/>
  </r>
  <r>
    <s v="NLA-3584833"/>
    <n v="13"/>
    <n v="5"/>
    <n v="2001"/>
    <d v="1918-10-22T00:00:00"/>
    <n v="52.75"/>
    <n v="6.88"/>
    <x v="16"/>
    <n v="19"/>
    <n v="7"/>
    <n v="2001"/>
    <d v="1924-12-21T00:00:00"/>
    <n v="52.75"/>
    <n v="6.88"/>
    <s v="Netherlands"/>
    <s v="DH"/>
    <s v="Alive"/>
    <n v="67"/>
    <n v="0"/>
    <n v="0"/>
  </r>
  <r>
    <s v="NLA-3586116"/>
    <n v="14"/>
    <n v="5"/>
    <n v="2001"/>
    <d v="1919-10-22T00:00:00"/>
    <n v="51.97"/>
    <n v="5.88"/>
    <x v="16"/>
    <n v="7"/>
    <n v="12"/>
    <n v="2001"/>
    <d v="1913-05-23T00:00:00"/>
    <n v="51.97"/>
    <n v="5.87"/>
    <s v="Netherlands"/>
    <s v="DH"/>
    <s v="Alive"/>
    <n v="207"/>
    <n v="2"/>
    <n v="270"/>
  </r>
  <r>
    <s v="NLA-3586157"/>
    <n v="5"/>
    <n v="6"/>
    <n v="2001"/>
    <d v="1910-11-22T00:00:00"/>
    <n v="51.97"/>
    <n v="5.9"/>
    <x v="16"/>
    <n v="26"/>
    <n v="9"/>
    <n v="2001"/>
    <d v="1932-02-22T00:00:00"/>
    <n v="51.95"/>
    <n v="5.88"/>
    <s v="Netherlands"/>
    <s v="DH"/>
    <s v="Alive"/>
    <n v="113"/>
    <n v="2"/>
    <n v="270"/>
  </r>
  <r>
    <s v="NLA-3587017"/>
    <n v="4"/>
    <n v="5"/>
    <n v="2001"/>
    <d v="1909-10-22T00:00:00"/>
    <n v="51.95"/>
    <n v="5.92"/>
    <x v="16"/>
    <n v="8"/>
    <n v="12"/>
    <n v="2001"/>
    <d v="1914-05-24T00:00:00"/>
    <n v="51.97"/>
    <n v="5.95"/>
    <s v="Netherlands"/>
    <s v="DH"/>
    <s v="Alive"/>
    <n v="218"/>
    <n v="3"/>
    <n v="91"/>
  </r>
  <r>
    <s v="NLA-3587020"/>
    <n v="4"/>
    <n v="5"/>
    <n v="2001"/>
    <d v="1909-10-22T00:00:00"/>
    <n v="51.97"/>
    <n v="5.97"/>
    <x v="16"/>
    <n v="3"/>
    <n v="11"/>
    <n v="2001"/>
    <d v="1909-04-23T00:00:00"/>
    <n v="51.98"/>
    <n v="5.93"/>
    <s v="Netherlands"/>
    <s v="DH"/>
    <s v="Alive"/>
    <n v="183"/>
    <n v="3"/>
    <n v="270"/>
  </r>
  <r>
    <s v="NLA-3587035"/>
    <n v="8"/>
    <n v="5"/>
    <n v="2001"/>
    <d v="1913-10-22T00:00:00"/>
    <n v="51.97"/>
    <n v="5.9"/>
    <x v="16"/>
    <n v="28"/>
    <n v="5"/>
    <n v="2006"/>
    <d v="1933-10-27T00:00:00"/>
    <n v="51.97"/>
    <n v="5.92"/>
    <s v="Netherlands"/>
    <s v="UU"/>
    <s v="Dead"/>
    <n v="1846"/>
    <n v="2"/>
    <n v="91"/>
  </r>
  <r>
    <s v="NLA-3587551"/>
    <n v="13"/>
    <n v="5"/>
    <n v="2001"/>
    <d v="1918-10-22T00:00:00"/>
    <n v="52.75"/>
    <n v="6.88"/>
    <x v="16"/>
    <n v="23"/>
    <n v="8"/>
    <n v="2001"/>
    <d v="1929-01-21T00:00:00"/>
    <n v="52.77"/>
    <n v="6.88"/>
    <s v="Netherlands"/>
    <s v="DH"/>
    <s v="Alive"/>
    <n v="102"/>
    <n v="0"/>
    <n v="0"/>
  </r>
  <r>
    <s v="NLA-3587553"/>
    <n v="13"/>
    <n v="5"/>
    <n v="2001"/>
    <d v="1918-10-22T00:00:00"/>
    <n v="52.75"/>
    <n v="6.88"/>
    <x v="16"/>
    <n v="12"/>
    <n v="8"/>
    <n v="2001"/>
    <d v="1918-01-22T00:00:00"/>
    <n v="52.77"/>
    <n v="6.88"/>
    <s v="Netherlands"/>
    <s v="DH"/>
    <s v="Alive"/>
    <n v="91"/>
    <n v="0"/>
    <n v="0"/>
  </r>
  <r>
    <s v="NLA-3587555"/>
    <n v="13"/>
    <n v="5"/>
    <n v="2001"/>
    <d v="1918-10-22T00:00:00"/>
    <n v="52.73"/>
    <n v="6.88"/>
    <x v="16"/>
    <n v="23"/>
    <n v="8"/>
    <n v="2001"/>
    <d v="1929-01-21T00:00:00"/>
    <n v="52.77"/>
    <n v="6.88"/>
    <s v="Netherlands"/>
    <s v="DH"/>
    <s v="Alive"/>
    <n v="102"/>
    <n v="2"/>
    <n v="0"/>
  </r>
  <r>
    <s v="NLA-3587566"/>
    <n v="13"/>
    <n v="5"/>
    <n v="2001"/>
    <d v="1918-10-22T00:00:00"/>
    <n v="52.75"/>
    <n v="6.92"/>
    <x v="16"/>
    <n v="15"/>
    <n v="8"/>
    <n v="2003"/>
    <d v="1921-01-23T00:00:00"/>
    <n v="52.77"/>
    <n v="6.87"/>
    <s v="Netherlands"/>
    <s v="UU"/>
    <s v="Dead"/>
    <n v="824"/>
    <n v="3"/>
    <n v="310"/>
  </r>
  <r>
    <s v="NLA-3587577"/>
    <n v="20"/>
    <n v="5"/>
    <n v="2001"/>
    <d v="1925-10-22T00:00:00"/>
    <n v="52.73"/>
    <n v="6.88"/>
    <x v="16"/>
    <n v="31"/>
    <n v="5"/>
    <n v="2001"/>
    <d v="1936-10-21T00:00:00"/>
    <n v="52.72"/>
    <n v="6.9"/>
    <s v="Netherlands"/>
    <s v="UU"/>
    <s v="Dead"/>
    <n v="11"/>
    <n v="3"/>
    <n v="149"/>
  </r>
  <r>
    <s v="NLA-3587600"/>
    <n v="27"/>
    <n v="5"/>
    <n v="2001"/>
    <d v="1932-10-21T00:00:00"/>
    <n v="52.73"/>
    <n v="6.88"/>
    <x v="16"/>
    <n v="11"/>
    <n v="6"/>
    <n v="2001"/>
    <d v="1916-11-21T00:00:00"/>
    <n v="52.72"/>
    <n v="6.9"/>
    <s v="Netherlands"/>
    <s v="AH"/>
    <s v="Dead"/>
    <n v="15"/>
    <n v="3"/>
    <n v="149"/>
  </r>
  <r>
    <s v="NLA-3587606"/>
    <n v="13"/>
    <n v="6"/>
    <n v="2001"/>
    <d v="1918-11-22T00:00:00"/>
    <n v="52.75"/>
    <n v="6.92"/>
    <x v="16"/>
    <n v="19"/>
    <n v="6"/>
    <n v="2001"/>
    <d v="1924-11-21T00:00:00"/>
    <n v="52.75"/>
    <n v="6.92"/>
    <s v="Netherlands"/>
    <s v="UU"/>
    <s v="Dead"/>
    <n v="6"/>
    <n v="0"/>
    <n v="0"/>
  </r>
  <r>
    <s v="NLA-3587609"/>
    <n v="13"/>
    <n v="6"/>
    <n v="2001"/>
    <d v="1918-11-22T00:00:00"/>
    <n v="52.75"/>
    <n v="6.88"/>
    <x v="16"/>
    <n v="9"/>
    <n v="7"/>
    <n v="2001"/>
    <d v="1914-12-22T00:00:00"/>
    <n v="52.77"/>
    <n v="6.87"/>
    <s v="Netherlands"/>
    <s v="ND"/>
    <s v="Dead"/>
    <n v="26"/>
    <n v="0"/>
    <n v="0"/>
  </r>
  <r>
    <s v="NOO-MB14378"/>
    <n v="9"/>
    <n v="7"/>
    <n v="2001"/>
    <d v="1914-12-22T00:00:00"/>
    <n v="59.75"/>
    <n v="9.85"/>
    <x v="7"/>
    <n v="24"/>
    <n v="8"/>
    <n v="2002"/>
    <d v="1930-01-23T00:00:00"/>
    <n v="59.77"/>
    <n v="9.92"/>
    <s v="Norway"/>
    <s v="UU"/>
    <s v="Dead"/>
    <n v="411"/>
    <n v="5"/>
    <n v="64"/>
  </r>
  <r>
    <s v="SFH-S091223"/>
    <n v="4"/>
    <n v="6"/>
    <n v="2001"/>
    <d v="1909-11-22T00:00:00"/>
    <n v="60.57"/>
    <n v="25.15"/>
    <x v="1"/>
    <n v="3"/>
    <n v="2"/>
    <n v="2002"/>
    <d v="1908-07-25T00:00:00"/>
    <n v="60.7"/>
    <n v="25.47"/>
    <s v="Finland"/>
    <s v="UU"/>
    <s v="Dead"/>
    <n v="244"/>
    <n v="23"/>
    <n v="50"/>
  </r>
  <r>
    <s v="SFH-S143214"/>
    <n v="31"/>
    <n v="5"/>
    <n v="2001"/>
    <d v="1936-10-21T00:00:00"/>
    <n v="60.63"/>
    <n v="26.82"/>
    <x v="1"/>
    <n v="8"/>
    <n v="7"/>
    <n v="2012"/>
    <d v="1914-01-02T00:00:00"/>
    <n v="60.68"/>
    <n v="26.85"/>
    <s v="Finland"/>
    <s v="UU"/>
    <s v="Dead"/>
    <n v="4056"/>
    <n v="6"/>
    <n v="19"/>
  </r>
  <r>
    <s v="SFH-S156924"/>
    <n v="2"/>
    <n v="6"/>
    <n v="2001"/>
    <d v="1907-11-22T00:00:00"/>
    <n v="60.3"/>
    <n v="23.12"/>
    <x v="1"/>
    <n v="22"/>
    <n v="6"/>
    <n v="2001"/>
    <d v="1927-11-22T00:00:00"/>
    <n v="60.3"/>
    <n v="23.12"/>
    <s v="Finland"/>
    <s v="RH"/>
    <s v="Alive"/>
    <n v="20"/>
    <n v="0"/>
    <n v="0"/>
  </r>
  <r>
    <s v="SFH-S156925"/>
    <n v="2"/>
    <n v="6"/>
    <n v="2001"/>
    <d v="1907-11-22T00:00:00"/>
    <n v="60.3"/>
    <n v="23.12"/>
    <x v="1"/>
    <n v="14"/>
    <n v="6"/>
    <n v="2001"/>
    <d v="1919-11-22T00:00:00"/>
    <n v="60.3"/>
    <n v="23.12"/>
    <s v="Finland"/>
    <s v="RH"/>
    <s v="Alive"/>
    <n v="12"/>
    <n v="0"/>
    <n v="0"/>
  </r>
  <r>
    <s v="SFH-S202795"/>
    <n v="2"/>
    <n v="6"/>
    <n v="2001"/>
    <d v="1907-11-22T00:00:00"/>
    <n v="60.3"/>
    <n v="24.87"/>
    <x v="1"/>
    <n v="1"/>
    <n v="6"/>
    <n v="2002"/>
    <d v="1906-11-23T00:00:00"/>
    <n v="60.3"/>
    <n v="24.85"/>
    <s v="Finland"/>
    <s v="UU"/>
    <s v="Dead"/>
    <n v="364"/>
    <n v="1"/>
    <n v="270"/>
  </r>
  <r>
    <s v="SFH-S202927"/>
    <n v="4"/>
    <n v="6"/>
    <n v="2001"/>
    <d v="1909-11-22T00:00:00"/>
    <n v="61.75"/>
    <n v="23.07"/>
    <x v="1"/>
    <n v="30"/>
    <n v="6"/>
    <n v="2001"/>
    <d v="1935-11-22T00:00:00"/>
    <n v="61.78"/>
    <n v="23.03"/>
    <s v="Finland"/>
    <s v="AH"/>
    <s v="Dead"/>
    <n v="26"/>
    <n v="5"/>
    <n v="335"/>
  </r>
  <r>
    <s v="SFH-S202972"/>
    <n v="5"/>
    <n v="6"/>
    <n v="2001"/>
    <d v="1910-11-22T00:00:00"/>
    <n v="61.6"/>
    <n v="23.18"/>
    <x v="1"/>
    <n v="14"/>
    <n v="7"/>
    <n v="2002"/>
    <d v="1919-12-23T00:00:00"/>
    <n v="61.55"/>
    <n v="23.15"/>
    <s v="Finland"/>
    <s v="AH"/>
    <s v="Dead"/>
    <n v="404"/>
    <n v="6"/>
    <n v="198"/>
  </r>
  <r>
    <s v="SFH-S220774"/>
    <n v="1"/>
    <n v="6"/>
    <n v="2001"/>
    <d v="1906-11-22T00:00:00"/>
    <n v="62.7"/>
    <n v="22.47"/>
    <x v="1"/>
    <n v="28"/>
    <n v="6"/>
    <n v="2001"/>
    <d v="1933-11-22T00:00:00"/>
    <n v="62.68"/>
    <n v="22.45"/>
    <s v="Finland"/>
    <s v="UU"/>
    <s v="Dead"/>
    <n v="27"/>
    <n v="3"/>
    <n v="205"/>
  </r>
  <r>
    <s v="SFH-S220783"/>
    <n v="6"/>
    <n v="6"/>
    <n v="2001"/>
    <d v="1911-11-22T00:00:00"/>
    <n v="62.75"/>
    <n v="22.38"/>
    <x v="1"/>
    <n v="7"/>
    <n v="8"/>
    <n v="2004"/>
    <d v="1913-01-24T00:00:00"/>
    <n v="62.77"/>
    <n v="22.38"/>
    <s v="Finland"/>
    <s v="DH"/>
    <s v="Dead"/>
    <n v="1158"/>
    <n v="2"/>
    <n v="0"/>
  </r>
  <r>
    <s v="DEH-IA52475"/>
    <n v="16"/>
    <n v="8"/>
    <n v="2002"/>
    <d v="1922-01-23T00:00:00"/>
    <n v="51.5"/>
    <n v="12"/>
    <x v="5"/>
    <n v="7"/>
    <n v="4"/>
    <n v="2003"/>
    <d v="1912-09-23T00:00:00"/>
    <n v="51.6"/>
    <n v="11.93"/>
    <s v="Germany"/>
    <s v="UU"/>
    <s v="Dead"/>
    <n v="234"/>
    <n v="13"/>
    <n v="338"/>
  </r>
  <r>
    <s v="GBT-EG05746"/>
    <n v="7"/>
    <n v="5"/>
    <n v="2002"/>
    <d v="1912-10-22T00:00:00"/>
    <n v="53.4"/>
    <n v="-2.97"/>
    <x v="4"/>
    <n v="18"/>
    <n v="9"/>
    <n v="2002"/>
    <d v="1924-02-23T00:00:00"/>
    <n v="53.57"/>
    <n v="-3.07"/>
    <s v="UK"/>
    <s v="UU"/>
    <s v="Dead"/>
    <n v="134"/>
    <n v="20"/>
    <n v="341"/>
  </r>
  <r>
    <s v="GBT-ER22503"/>
    <n v="19"/>
    <n v="5"/>
    <n v="2002"/>
    <d v="1924-10-22T00:00:00"/>
    <n v="52.08"/>
    <n v="1.57"/>
    <x v="4"/>
    <n v="8"/>
    <n v="2"/>
    <n v="2009"/>
    <d v="1913-08-01T00:00:00"/>
    <n v="52.42"/>
    <n v="1.2"/>
    <s v="UK"/>
    <s v="DH"/>
    <s v="Dead"/>
    <n v="2457"/>
    <n v="45"/>
    <n v="327"/>
  </r>
  <r>
    <s v="GBT-ET30219"/>
    <n v="11"/>
    <n v="5"/>
    <n v="2002"/>
    <d v="1916-10-22T00:00:00"/>
    <n v="53.33"/>
    <n v="-2.83"/>
    <x v="4"/>
    <n v="7"/>
    <n v="7"/>
    <n v="2005"/>
    <d v="1912-12-25T00:00:00"/>
    <n v="53.33"/>
    <n v="-2.85"/>
    <s v="UK"/>
    <s v="DH"/>
    <s v="Dead"/>
    <n v="1153"/>
    <n v="2"/>
    <n v="270"/>
  </r>
  <r>
    <s v="GBT-ET30220"/>
    <n v="11"/>
    <n v="5"/>
    <n v="2002"/>
    <d v="1916-10-22T00:00:00"/>
    <n v="53.33"/>
    <n v="-2.83"/>
    <x v="4"/>
    <n v="20"/>
    <n v="5"/>
    <n v="2002"/>
    <d v="1925-10-23T00:00:00"/>
    <n v="53.33"/>
    <n v="-2.83"/>
    <s v="UK"/>
    <s v="PD"/>
    <s v="Dead"/>
    <n v="9"/>
    <n v="0"/>
    <n v="0"/>
  </r>
  <r>
    <s v="NLA-3573806"/>
    <n v="15"/>
    <n v="5"/>
    <n v="2002"/>
    <d v="1920-10-22T00:00:00"/>
    <n v="52.75"/>
    <n v="4.67"/>
    <x v="16"/>
    <n v="9"/>
    <n v="1"/>
    <n v="2003"/>
    <d v="1914-06-26T00:00:00"/>
    <n v="52.77"/>
    <n v="4.67"/>
    <s v="Netherlands"/>
    <s v="UU"/>
    <s v="Dead"/>
    <n v="239"/>
    <n v="0"/>
    <n v="0"/>
  </r>
  <r>
    <s v="NLA-3582862"/>
    <n v="15"/>
    <n v="5"/>
    <n v="2002"/>
    <d v="1920-10-22T00:00:00"/>
    <n v="53.18"/>
    <n v="6.6"/>
    <x v="16"/>
    <n v="19"/>
    <n v="11"/>
    <n v="2002"/>
    <d v="1925-04-24T00:00:00"/>
    <n v="53.18"/>
    <n v="6.58"/>
    <s v="Netherlands"/>
    <s v="RH"/>
    <s v="Alive"/>
    <n v="188"/>
    <n v="0"/>
    <n v="0"/>
  </r>
  <r>
    <s v="SFH-S210567"/>
    <n v="27"/>
    <n v="5"/>
    <n v="2002"/>
    <d v="1932-10-22T00:00:00"/>
    <n v="61.37"/>
    <n v="23.58"/>
    <x v="1"/>
    <n v="14"/>
    <n v="7"/>
    <n v="2002"/>
    <d v="1919-12-23T00:00:00"/>
    <n v="61.37"/>
    <n v="23.6"/>
    <s v="Finland"/>
    <s v="UU"/>
    <s v="Dead"/>
    <n v="48"/>
    <n v="1"/>
    <n v="91"/>
  </r>
  <r>
    <s v="SFH-S210568"/>
    <n v="27"/>
    <n v="5"/>
    <n v="2002"/>
    <d v="1932-10-22T00:00:00"/>
    <n v="61.37"/>
    <n v="23.58"/>
    <x v="1"/>
    <n v="5"/>
    <n v="7"/>
    <n v="2002"/>
    <d v="1910-12-23T00:00:00"/>
    <n v="61.37"/>
    <n v="23.6"/>
    <s v="Finland"/>
    <s v="UU"/>
    <s v="Dead"/>
    <n v="39"/>
    <n v="1"/>
    <n v="91"/>
  </r>
  <r>
    <s v="SFH-S217603"/>
    <n v="1"/>
    <n v="6"/>
    <n v="2002"/>
    <d v="1906-11-23T00:00:00"/>
    <n v="61.75"/>
    <n v="23.07"/>
    <x v="1"/>
    <n v="22"/>
    <n v="6"/>
    <n v="2002"/>
    <d v="1927-11-23T00:00:00"/>
    <n v="61.75"/>
    <n v="23.07"/>
    <s v="Finland"/>
    <s v="UU"/>
    <s v="Dead"/>
    <n v="21"/>
    <n v="0"/>
    <n v="0"/>
  </r>
  <r>
    <s v="SFH-S217605"/>
    <n v="1"/>
    <n v="6"/>
    <n v="2002"/>
    <d v="1906-11-23T00:00:00"/>
    <n v="61.75"/>
    <n v="23.07"/>
    <x v="1"/>
    <n v="18"/>
    <n v="6"/>
    <n v="2002"/>
    <d v="1923-11-23T00:00:00"/>
    <n v="61.77"/>
    <n v="23.07"/>
    <s v="Finland"/>
    <s v="PD"/>
    <s v="Dead"/>
    <n v="17"/>
    <n v="2"/>
    <n v="0"/>
  </r>
  <r>
    <s v="SFH-S218712"/>
    <n v="26"/>
    <n v="5"/>
    <n v="2002"/>
    <d v="1931-10-23T00:00:00"/>
    <n v="60.67"/>
    <n v="22.12"/>
    <x v="1"/>
    <n v="3"/>
    <n v="7"/>
    <n v="2003"/>
    <d v="1908-12-23T00:00:00"/>
    <n v="60.62"/>
    <n v="22.1"/>
    <s v="Finland"/>
    <s v="AH"/>
    <s v="Dead"/>
    <n v="403"/>
    <n v="6"/>
    <n v="190"/>
  </r>
  <r>
    <s v="SFH-S220505"/>
    <n v="18"/>
    <n v="5"/>
    <n v="2002"/>
    <d v="1923-10-23T00:00:00"/>
    <n v="60.55"/>
    <n v="27.13"/>
    <x v="1"/>
    <n v="15"/>
    <n v="8"/>
    <n v="2004"/>
    <d v="1921-01-24T00:00:00"/>
    <n v="60.57"/>
    <n v="27.13"/>
    <s v="Finland"/>
    <s v="PD"/>
    <s v="Dead"/>
    <n v="820"/>
    <n v="2"/>
    <n v="0"/>
  </r>
  <r>
    <s v="SFH-S220506"/>
    <n v="18"/>
    <n v="5"/>
    <n v="2002"/>
    <d v="1923-10-23T00:00:00"/>
    <n v="60.55"/>
    <n v="27.13"/>
    <x v="1"/>
    <n v="12"/>
    <n v="5"/>
    <n v="2003"/>
    <d v="1917-10-24T00:00:00"/>
    <n v="61.42"/>
    <n v="26.85"/>
    <s v="Finland"/>
    <s v="UU"/>
    <s v="Dead"/>
    <n v="359"/>
    <n v="98"/>
    <n v="351"/>
  </r>
  <r>
    <s v="SFH-S220511"/>
    <n v="18"/>
    <n v="5"/>
    <n v="2002"/>
    <d v="1923-10-23T00:00:00"/>
    <n v="60.55"/>
    <n v="27.13"/>
    <x v="1"/>
    <n v="22"/>
    <n v="9"/>
    <n v="2002"/>
    <d v="1928-02-23T00:00:00"/>
    <n v="60.57"/>
    <n v="27.12"/>
    <s v="Finland"/>
    <s v="DH"/>
    <s v="Dead"/>
    <n v="127"/>
    <n v="3"/>
    <n v="334"/>
  </r>
  <r>
    <s v="SFH-S221798"/>
    <n v="26"/>
    <n v="5"/>
    <n v="2002"/>
    <d v="1931-10-23T00:00:00"/>
    <n v="62.8"/>
    <n v="22.83"/>
    <x v="1"/>
    <n v="5"/>
    <n v="11"/>
    <n v="2003"/>
    <d v="1911-04-26T00:00:00"/>
    <n v="62.78"/>
    <n v="22.85"/>
    <s v="Finland"/>
    <s v="AH"/>
    <s v="Dead"/>
    <n v="528"/>
    <n v="3"/>
    <n v="156"/>
  </r>
  <r>
    <s v="SFH-S224983"/>
    <n v="28"/>
    <n v="5"/>
    <n v="2002"/>
    <d v="1933-10-23T00:00:00"/>
    <n v="62.72"/>
    <n v="22.53"/>
    <x v="1"/>
    <n v="23"/>
    <n v="2"/>
    <n v="2003"/>
    <d v="1928-07-26T00:00:00"/>
    <n v="62.72"/>
    <n v="22.52"/>
    <s v="Finland"/>
    <s v="UU"/>
    <s v="Dead"/>
    <n v="271"/>
    <n v="1"/>
    <n v="270"/>
  </r>
  <r>
    <s v="SFH-S226994"/>
    <n v="12"/>
    <n v="6"/>
    <n v="2002"/>
    <d v="1917-11-23T00:00:00"/>
    <n v="62.8"/>
    <n v="22.8"/>
    <x v="1"/>
    <n v="9"/>
    <n v="8"/>
    <n v="2002"/>
    <d v="1915-01-23T00:00:00"/>
    <n v="62.8"/>
    <n v="22.8"/>
    <s v="Finland"/>
    <s v="UU"/>
    <s v="Dead"/>
    <n v="58"/>
    <n v="0"/>
    <n v="0"/>
  </r>
  <r>
    <s v="SFH-S231006"/>
    <n v="4"/>
    <n v="6"/>
    <n v="2002"/>
    <d v="1909-11-23T00:00:00"/>
    <n v="62.22"/>
    <n v="25.8"/>
    <x v="1"/>
    <n v="26"/>
    <n v="5"/>
    <n v="2003"/>
    <d v="1931-10-24T00:00:00"/>
    <n v="62.22"/>
    <n v="25.82"/>
    <s v="Finland"/>
    <s v="UU"/>
    <s v="Dead"/>
    <n v="356"/>
    <n v="1"/>
    <n v="91"/>
  </r>
  <r>
    <s v="SFH-S231010"/>
    <n v="5"/>
    <n v="6"/>
    <n v="2002"/>
    <d v="1910-11-23T00:00:00"/>
    <n v="62.25"/>
    <n v="25.72"/>
    <x v="1"/>
    <n v="12"/>
    <n v="8"/>
    <n v="2002"/>
    <d v="1918-01-23T00:00:00"/>
    <n v="62.25"/>
    <n v="25.75"/>
    <s v="Finland"/>
    <s v="UU"/>
    <s v="Dead"/>
    <n v="68"/>
    <n v="2"/>
    <n v="91"/>
  </r>
  <r>
    <s v="SVS-6195221"/>
    <n v="20"/>
    <n v="5"/>
    <n v="2002"/>
    <d v="1925-10-23T00:00:00"/>
    <n v="57.88"/>
    <n v="11.58"/>
    <x v="9"/>
    <n v="21"/>
    <n v="4"/>
    <n v="2004"/>
    <d v="1926-09-25T00:00:00"/>
    <n v="57.88"/>
    <n v="11.58"/>
    <s v="Sweden"/>
    <s v="UU"/>
    <s v="Dead"/>
    <n v="702"/>
    <n v="0"/>
    <n v="0"/>
  </r>
  <r>
    <s v="GBT-EG93188"/>
    <n v="13"/>
    <n v="5"/>
    <n v="2003"/>
    <d v="1918-10-24T00:00:00"/>
    <n v="53.92"/>
    <n v="-2.95"/>
    <x v="4"/>
    <n v="4"/>
    <n v="7"/>
    <n v="2004"/>
    <d v="1909-12-25T00:00:00"/>
    <n v="53.92"/>
    <n v="-2.92"/>
    <s v="UK"/>
    <s v="RH"/>
    <s v="Dead"/>
    <n v="418"/>
    <n v="3"/>
    <n v="91"/>
  </r>
  <r>
    <s v="GBT-EL03003"/>
    <n v="17"/>
    <n v="5"/>
    <n v="2003"/>
    <d v="1922-10-24T00:00:00"/>
    <n v="52.08"/>
    <n v="1.57"/>
    <x v="4"/>
    <n v="15"/>
    <n v="4"/>
    <n v="2005"/>
    <d v="1920-09-25T00:00:00"/>
    <n v="52.12"/>
    <n v="1.57"/>
    <s v="UK"/>
    <s v="RH"/>
    <s v="Dead"/>
    <n v="699"/>
    <n v="4"/>
    <n v="0"/>
  </r>
  <r>
    <s v="GBT-ER22700"/>
    <n v="11"/>
    <n v="5"/>
    <n v="2003"/>
    <d v="1916-10-23T00:00:00"/>
    <n v="52.08"/>
    <n v="1.57"/>
    <x v="4"/>
    <n v="15"/>
    <n v="4"/>
    <n v="2004"/>
    <d v="1920-09-24T00:00:00"/>
    <n v="52.08"/>
    <n v="1.42"/>
    <s v="UK"/>
    <s v="DH"/>
    <s v="Dead"/>
    <n v="340"/>
    <n v="11"/>
    <n v="270"/>
  </r>
  <r>
    <s v="NLA-3573824"/>
    <n v="14"/>
    <n v="5"/>
    <n v="2003"/>
    <d v="1919-10-24T00:00:00"/>
    <n v="52.77"/>
    <n v="4.67"/>
    <x v="16"/>
    <n v="28"/>
    <n v="4"/>
    <n v="2013"/>
    <d v="1933-10-04T00:00:00"/>
    <n v="52.77"/>
    <n v="4.6500000000000004"/>
    <s v="Netherlands"/>
    <s v="ND"/>
    <s v="Dead"/>
    <n v="3637"/>
    <n v="0"/>
    <n v="0"/>
  </r>
  <r>
    <s v="NLA-3605424"/>
    <n v="30"/>
    <n v="8"/>
    <n v="2003"/>
    <d v="1936-01-24T00:00:00"/>
    <n v="52.4"/>
    <n v="4.62"/>
    <x v="16"/>
    <n v="2"/>
    <n v="10"/>
    <n v="2012"/>
    <d v="1908-04-03T00:00:00"/>
    <n v="52.37"/>
    <n v="4.63"/>
    <s v="Netherlands"/>
    <s v="UU"/>
    <s v="Alive"/>
    <n v="3321"/>
    <n v="2"/>
    <n v="181"/>
  </r>
  <r>
    <s v="NLA-3607364"/>
    <n v="29"/>
    <n v="5"/>
    <n v="2003"/>
    <d v="1934-10-24T00:00:00"/>
    <n v="52.77"/>
    <n v="4.67"/>
    <x v="16"/>
    <n v="28"/>
    <n v="8"/>
    <n v="2012"/>
    <d v="1934-02-02T00:00:00"/>
    <n v="52.78"/>
    <n v="4.67"/>
    <s v="Netherlands"/>
    <s v="UU"/>
    <s v="Dead"/>
    <n v="3379"/>
    <n v="4"/>
    <n v="17"/>
  </r>
  <r>
    <s v="NOS-6149968"/>
    <n v="3"/>
    <n v="6"/>
    <n v="2003"/>
    <d v="1908-11-23T00:00:00"/>
    <n v="61.13"/>
    <n v="11.37"/>
    <x v="7"/>
    <n v="8"/>
    <n v="7"/>
    <n v="2003"/>
    <d v="1913-12-24T00:00:00"/>
    <n v="61.13"/>
    <n v="11.37"/>
    <s v="Norway"/>
    <s v="AH"/>
    <s v="Dead"/>
    <n v="35"/>
    <n v="0"/>
    <n v="0"/>
  </r>
  <r>
    <s v="SFH-S091239"/>
    <n v="12"/>
    <n v="6"/>
    <n v="2003"/>
    <d v="1917-11-24T00:00:00"/>
    <n v="61"/>
    <n v="25.32"/>
    <x v="1"/>
    <n v="15"/>
    <n v="6"/>
    <n v="2003"/>
    <d v="1920-11-23T00:00:00"/>
    <n v="61"/>
    <n v="25.32"/>
    <s v="Finland"/>
    <s v="PD"/>
    <s v="Dead"/>
    <n v="3"/>
    <n v="0"/>
    <n v="0"/>
  </r>
  <r>
    <s v="SFH-S132277"/>
    <n v="12"/>
    <n v="6"/>
    <n v="2003"/>
    <d v="1917-11-24T00:00:00"/>
    <n v="61.17"/>
    <n v="28.62"/>
    <x v="1"/>
    <n v="16"/>
    <n v="9"/>
    <n v="2003"/>
    <d v="1922-02-24T00:00:00"/>
    <n v="61.17"/>
    <n v="28.6"/>
    <s v="Finland"/>
    <s v="DH"/>
    <s v="Dead"/>
    <n v="96"/>
    <n v="1"/>
    <n v="270"/>
  </r>
  <r>
    <s v="SFH-S144730"/>
    <n v="10"/>
    <n v="6"/>
    <n v="2003"/>
    <d v="1915-11-24T00:00:00"/>
    <n v="60.15"/>
    <n v="24.72"/>
    <x v="1"/>
    <n v="17"/>
    <n v="1"/>
    <n v="2004"/>
    <d v="1922-06-27T00:00:00"/>
    <n v="60.15"/>
    <n v="24.73"/>
    <s v="Finland"/>
    <s v="UU"/>
    <s v="Dead"/>
    <n v="221"/>
    <n v="1"/>
    <n v="91"/>
  </r>
  <r>
    <s v="SFH-S203163"/>
    <n v="20"/>
    <n v="7"/>
    <n v="2003"/>
    <d v="1925-12-24T00:00:00"/>
    <n v="60.15"/>
    <n v="23.57"/>
    <x v="1"/>
    <n v="8"/>
    <n v="10"/>
    <n v="2007"/>
    <d v="1914-03-30T00:00:00"/>
    <n v="60.17"/>
    <n v="23.6"/>
    <s v="Finland"/>
    <s v="UU"/>
    <s v="Dead"/>
    <n v="1541"/>
    <n v="3"/>
    <n v="45"/>
  </r>
  <r>
    <s v="SFH-S226385"/>
    <n v="4"/>
    <n v="6"/>
    <n v="2003"/>
    <d v="1909-11-24T00:00:00"/>
    <n v="62.72"/>
    <n v="22.53"/>
    <x v="1"/>
    <n v="20"/>
    <n v="8"/>
    <n v="2003"/>
    <d v="1926-01-24T00:00:00"/>
    <n v="62.72"/>
    <n v="22.53"/>
    <s v="Finland"/>
    <s v="UU"/>
    <s v="Dead"/>
    <n v="77"/>
    <n v="0"/>
    <n v="0"/>
  </r>
  <r>
    <s v="SFH-S226390"/>
    <n v="4"/>
    <n v="6"/>
    <n v="2003"/>
    <d v="1909-11-24T00:00:00"/>
    <n v="62.72"/>
    <n v="22.53"/>
    <x v="1"/>
    <n v="19"/>
    <n v="7"/>
    <n v="2003"/>
    <d v="1924-12-23T00:00:00"/>
    <n v="62.72"/>
    <n v="22.53"/>
    <s v="Finland"/>
    <s v="RH"/>
    <s v="Alive"/>
    <n v="45"/>
    <n v="0"/>
    <n v="0"/>
  </r>
  <r>
    <s v="SFH-S226429"/>
    <n v="23"/>
    <n v="5"/>
    <n v="2003"/>
    <d v="1928-10-23T00:00:00"/>
    <n v="63.08"/>
    <n v="21.7"/>
    <x v="1"/>
    <n v="7"/>
    <n v="6"/>
    <n v="2004"/>
    <d v="1912-11-24T00:00:00"/>
    <n v="62.98"/>
    <n v="22"/>
    <s v="Finland"/>
    <s v="DH"/>
    <s v="Dead"/>
    <n v="381"/>
    <n v="19"/>
    <n v="127"/>
  </r>
  <r>
    <s v="SFH-S229060"/>
    <n v="1"/>
    <n v="6"/>
    <n v="2003"/>
    <d v="1906-11-24T00:00:00"/>
    <n v="62.62"/>
    <n v="23.8"/>
    <x v="1"/>
    <n v="15"/>
    <n v="6"/>
    <n v="2003"/>
    <d v="1920-11-23T00:00:00"/>
    <n v="62.62"/>
    <n v="23.8"/>
    <s v="Finland"/>
    <s v="UU"/>
    <s v="Dead"/>
    <n v="14"/>
    <n v="0"/>
    <n v="0"/>
  </r>
  <r>
    <s v="SFH-S231043"/>
    <n v="23"/>
    <n v="5"/>
    <n v="2003"/>
    <d v="1928-10-23T00:00:00"/>
    <n v="62.22"/>
    <n v="25.73"/>
    <x v="1"/>
    <n v="11"/>
    <n v="1"/>
    <n v="2006"/>
    <d v="1916-06-28T00:00:00"/>
    <n v="62.22"/>
    <n v="25.73"/>
    <s v="Finland"/>
    <s v="AH"/>
    <s v="Dead"/>
    <n v="964"/>
    <n v="0"/>
    <n v="0"/>
  </r>
  <r>
    <s v="SFH-S231054"/>
    <n v="23"/>
    <n v="5"/>
    <n v="2003"/>
    <d v="1928-10-23T00:00:00"/>
    <n v="62.25"/>
    <n v="25.75"/>
    <x v="1"/>
    <n v="23"/>
    <n v="5"/>
    <n v="2004"/>
    <d v="1928-10-24T00:00:00"/>
    <n v="62.27"/>
    <n v="25.75"/>
    <s v="Finland"/>
    <s v="UU"/>
    <s v="Dead"/>
    <n v="366"/>
    <n v="2"/>
    <n v="0"/>
  </r>
  <r>
    <s v="SFH-S231056"/>
    <n v="23"/>
    <n v="5"/>
    <n v="2003"/>
    <d v="1928-10-23T00:00:00"/>
    <n v="62.25"/>
    <n v="25.75"/>
    <x v="1"/>
    <n v="10"/>
    <n v="9"/>
    <n v="2003"/>
    <d v="1916-02-24T00:00:00"/>
    <n v="62.27"/>
    <n v="25.75"/>
    <s v="Finland"/>
    <s v="AH"/>
    <s v="Dead"/>
    <n v="110"/>
    <n v="2"/>
    <n v="0"/>
  </r>
  <r>
    <s v="SFH-S231060"/>
    <n v="30"/>
    <n v="5"/>
    <n v="2003"/>
    <d v="1935-10-24T00:00:00"/>
    <n v="62.23"/>
    <n v="25.75"/>
    <x v="1"/>
    <n v="9"/>
    <n v="6"/>
    <n v="2003"/>
    <d v="1914-11-24T00:00:00"/>
    <n v="62.23"/>
    <n v="25.73"/>
    <s v="Finland"/>
    <s v="UU"/>
    <s v="Dead"/>
    <n v="10"/>
    <n v="1"/>
    <n v="270"/>
  </r>
  <r>
    <s v="SFH-S231101"/>
    <n v="30"/>
    <n v="5"/>
    <n v="2003"/>
    <d v="1935-10-24T00:00:00"/>
    <n v="62.25"/>
    <n v="25.72"/>
    <x v="1"/>
    <n v="22"/>
    <n v="4"/>
    <n v="2005"/>
    <d v="1927-09-26T00:00:00"/>
    <n v="62.25"/>
    <n v="25.73"/>
    <s v="Finland"/>
    <s v="UU"/>
    <s v="Dead"/>
    <n v="693"/>
    <n v="1"/>
    <n v="91"/>
  </r>
  <r>
    <s v="SFH-S231105"/>
    <n v="26"/>
    <n v="5"/>
    <n v="2003"/>
    <d v="1931-10-24T00:00:00"/>
    <n v="62.23"/>
    <n v="25.7"/>
    <x v="1"/>
    <n v="3"/>
    <n v="8"/>
    <n v="2003"/>
    <d v="1909-01-23T00:00:00"/>
    <n v="62.23"/>
    <n v="25.72"/>
    <s v="Finland"/>
    <s v="AH"/>
    <s v="Dead"/>
    <n v="69"/>
    <n v="1"/>
    <n v="91"/>
  </r>
  <r>
    <s v="SFH-S231137"/>
    <n v="4"/>
    <n v="6"/>
    <n v="2003"/>
    <d v="1909-11-24T00:00:00"/>
    <n v="62.28"/>
    <n v="25.75"/>
    <x v="1"/>
    <n v="11"/>
    <n v="7"/>
    <n v="2003"/>
    <d v="1916-12-23T00:00:00"/>
    <n v="62.28"/>
    <n v="25.75"/>
    <s v="Finland"/>
    <s v="AH"/>
    <s v="Alive"/>
    <n v="37"/>
    <n v="0"/>
    <n v="0"/>
  </r>
  <r>
    <s v="SFH-S231138"/>
    <n v="4"/>
    <n v="6"/>
    <n v="2003"/>
    <d v="1909-11-24T00:00:00"/>
    <n v="62.28"/>
    <n v="25.75"/>
    <x v="1"/>
    <n v="7"/>
    <n v="7"/>
    <n v="2003"/>
    <d v="1912-12-23T00:00:00"/>
    <n v="62.28"/>
    <n v="25.75"/>
    <s v="Finland"/>
    <s v="AH"/>
    <s v="Dead"/>
    <n v="33"/>
    <n v="0"/>
    <n v="0"/>
  </r>
  <r>
    <s v="SFH-S231144"/>
    <n v="12"/>
    <n v="6"/>
    <n v="2003"/>
    <d v="1917-11-24T00:00:00"/>
    <n v="62.22"/>
    <n v="25.75"/>
    <x v="1"/>
    <n v="30"/>
    <n v="8"/>
    <n v="2003"/>
    <d v="1936-01-24T00:00:00"/>
    <n v="62.22"/>
    <n v="25.77"/>
    <s v="Finland"/>
    <s v="UU"/>
    <s v="Dead"/>
    <n v="79"/>
    <n v="1"/>
    <n v="91"/>
  </r>
  <r>
    <s v="SFH-S231161"/>
    <n v="24"/>
    <n v="5"/>
    <n v="2003"/>
    <d v="1929-10-24T00:00:00"/>
    <n v="62.25"/>
    <n v="25.72"/>
    <x v="1"/>
    <n v="16"/>
    <n v="8"/>
    <n v="2003"/>
    <d v="1922-01-24T00:00:00"/>
    <n v="62.25"/>
    <n v="25.72"/>
    <s v="Finland"/>
    <s v="AH"/>
    <s v="Dead"/>
    <n v="84"/>
    <n v="0"/>
    <n v="0"/>
  </r>
  <r>
    <s v="SFH-S231170"/>
    <n v="24"/>
    <n v="5"/>
    <n v="2003"/>
    <d v="1929-10-24T00:00:00"/>
    <n v="62.28"/>
    <n v="25.77"/>
    <x v="1"/>
    <n v="2"/>
    <n v="7"/>
    <n v="2003"/>
    <d v="1907-12-24T00:00:00"/>
    <n v="62.28"/>
    <n v="25.77"/>
    <s v="Finland"/>
    <s v="UU"/>
    <s v="Dead"/>
    <n v="39"/>
    <n v="0"/>
    <n v="0"/>
  </r>
  <r>
    <s v="SFH-S231197"/>
    <n v="30"/>
    <n v="5"/>
    <n v="2003"/>
    <d v="1935-10-24T00:00:00"/>
    <n v="62.25"/>
    <n v="25.75"/>
    <x v="1"/>
    <n v="21"/>
    <n v="6"/>
    <n v="2003"/>
    <d v="1926-11-24T00:00:00"/>
    <n v="62.25"/>
    <n v="25.75"/>
    <s v="Finland"/>
    <s v="AH"/>
    <s v="Dead"/>
    <n v="22"/>
    <n v="0"/>
    <n v="0"/>
  </r>
  <r>
    <s v="SFH-S233137"/>
    <n v="27"/>
    <n v="5"/>
    <n v="2003"/>
    <d v="1932-10-23T00:00:00"/>
    <n v="62.65"/>
    <n v="21.77"/>
    <x v="1"/>
    <n v="25"/>
    <n v="9"/>
    <n v="2003"/>
    <d v="1931-02-24T00:00:00"/>
    <n v="62.68"/>
    <n v="21.72"/>
    <s v="Finland"/>
    <s v="PD"/>
    <s v="Dead"/>
    <n v="121"/>
    <n v="5"/>
    <n v="326"/>
  </r>
  <r>
    <s v="SFH-S235557"/>
    <n v="16"/>
    <n v="6"/>
    <n v="2003"/>
    <d v="1921-11-24T00:00:00"/>
    <n v="62.8"/>
    <n v="22.83"/>
    <x v="1"/>
    <n v="18"/>
    <n v="9"/>
    <n v="2003"/>
    <d v="1924-02-24T00:00:00"/>
    <n v="62.78"/>
    <n v="22.85"/>
    <s v="Finland"/>
    <s v="AH"/>
    <s v="Dead"/>
    <n v="94"/>
    <n v="3"/>
    <n v="156"/>
  </r>
  <r>
    <s v="SFH-S235634"/>
    <n v="2"/>
    <n v="6"/>
    <n v="2003"/>
    <d v="1907-11-24T00:00:00"/>
    <n v="62.8"/>
    <n v="22.83"/>
    <x v="1"/>
    <n v="9"/>
    <n v="8"/>
    <n v="2003"/>
    <d v="1915-01-24T00:00:00"/>
    <n v="62.78"/>
    <n v="22.82"/>
    <s v="Finland"/>
    <s v="UU"/>
    <s v="Dead"/>
    <n v="68"/>
    <n v="3"/>
    <n v="205"/>
  </r>
  <r>
    <s v="SFH-S242812"/>
    <n v="26"/>
    <n v="5"/>
    <n v="2003"/>
    <d v="1931-10-24T00:00:00"/>
    <n v="62.22"/>
    <n v="25.72"/>
    <x v="1"/>
    <n v="11"/>
    <n v="6"/>
    <n v="2003"/>
    <d v="1916-11-23T00:00:00"/>
    <n v="62.22"/>
    <n v="25.72"/>
    <s v="Finland"/>
    <s v="AH"/>
    <s v="Dead"/>
    <n v="16"/>
    <n v="0"/>
    <n v="0"/>
  </r>
  <r>
    <s v="BLB-E294222"/>
    <n v="10"/>
    <n v="6"/>
    <n v="2004"/>
    <d v="1915-11-25T00:00:00"/>
    <n v="50.73"/>
    <n v="4.47"/>
    <x v="10"/>
    <n v="1"/>
    <n v="4"/>
    <n v="2007"/>
    <d v="1906-09-28T00:00:00"/>
    <n v="51.05"/>
    <n v="4.22"/>
    <s v="Belgium"/>
    <s v="RH"/>
    <s v="Alive"/>
    <n v="1025"/>
    <n v="40"/>
    <n v="334"/>
  </r>
  <r>
    <s v="BLB-E294229"/>
    <n v="15"/>
    <n v="6"/>
    <n v="2004"/>
    <d v="1920-11-24T00:00:00"/>
    <n v="50.73"/>
    <n v="4.47"/>
    <x v="10"/>
    <n v="22"/>
    <n v="8"/>
    <n v="2004"/>
    <d v="1928-01-25T00:00:00"/>
    <n v="50.7"/>
    <n v="4.47"/>
    <s v="Belgium"/>
    <s v="UU"/>
    <s v="Dead"/>
    <n v="68"/>
    <n v="4"/>
    <n v="181"/>
  </r>
  <r>
    <s v="DEH-IA5158"/>
    <n v="5"/>
    <n v="6"/>
    <n v="2004"/>
    <d v="1910-11-25T00:00:00"/>
    <n v="52.12"/>
    <n v="11.63"/>
    <x v="5"/>
    <n v="6"/>
    <n v="7"/>
    <n v="2004"/>
    <d v="1911-12-25T00:00:00"/>
    <n v="52.08"/>
    <n v="11.72"/>
    <s v="Germany"/>
    <s v="PD"/>
    <s v="Dead"/>
    <n v="31"/>
    <n v="6"/>
    <n v="130"/>
  </r>
  <r>
    <s v="DEH-IA78603"/>
    <n v="11"/>
    <n v="8"/>
    <n v="2004"/>
    <d v="1917-01-24T00:00:00"/>
    <n v="51.5"/>
    <n v="12"/>
    <x v="5"/>
    <n v="22"/>
    <n v="6"/>
    <n v="2005"/>
    <d v="1927-11-26T00:00:00"/>
    <n v="51.5"/>
    <n v="12"/>
    <s v="Germany"/>
    <s v="RH"/>
    <s v="Alive"/>
    <n v="315"/>
    <n v="0"/>
    <n v="0"/>
  </r>
  <r>
    <s v="GBT-EL03104"/>
    <n v="15"/>
    <n v="5"/>
    <n v="2004"/>
    <d v="1920-10-24T00:00:00"/>
    <n v="52.08"/>
    <n v="1.57"/>
    <x v="4"/>
    <n v="15"/>
    <n v="4"/>
    <n v="2005"/>
    <d v="1920-09-25T00:00:00"/>
    <n v="52.12"/>
    <n v="1.57"/>
    <s v="UK"/>
    <s v="RH"/>
    <s v="Dead"/>
    <n v="335"/>
    <n v="4"/>
    <n v="0"/>
  </r>
  <r>
    <s v="GBT-EL03106"/>
    <n v="15"/>
    <n v="5"/>
    <n v="2004"/>
    <d v="1920-10-24T00:00:00"/>
    <n v="52.08"/>
    <n v="1.57"/>
    <x v="4"/>
    <n v="15"/>
    <n v="4"/>
    <n v="2005"/>
    <d v="1920-09-25T00:00:00"/>
    <n v="52.12"/>
    <n v="1.57"/>
    <s v="UK"/>
    <s v="RH"/>
    <s v="Dead"/>
    <n v="335"/>
    <n v="4"/>
    <n v="0"/>
  </r>
  <r>
    <s v="GBT-EL03117"/>
    <n v="23"/>
    <n v="5"/>
    <n v="2004"/>
    <d v="1928-10-24T00:00:00"/>
    <n v="52.08"/>
    <n v="-1.57"/>
    <x v="4"/>
    <n v="27"/>
    <n v="6"/>
    <n v="2004"/>
    <d v="1932-11-24T00:00:00"/>
    <n v="52.08"/>
    <n v="-1.57"/>
    <s v="UK"/>
    <s v="UU"/>
    <s v="Dead"/>
    <n v="35"/>
    <n v="0"/>
    <n v="0"/>
  </r>
  <r>
    <s v="NLA-3624324"/>
    <n v="4"/>
    <n v="12"/>
    <n v="2004"/>
    <d v="1910-05-27T00:00:00"/>
    <n v="52.4"/>
    <n v="4.62"/>
    <x v="16"/>
    <n v="27"/>
    <n v="4"/>
    <n v="2011"/>
    <d v="1932-10-01T00:00:00"/>
    <n v="52.4"/>
    <n v="4.63"/>
    <s v="Netherlands"/>
    <s v="AH"/>
    <s v="Alive"/>
    <n v="2335"/>
    <n v="3"/>
    <n v="32"/>
  </r>
  <r>
    <s v="NOS-6202062"/>
    <n v="23"/>
    <n v="5"/>
    <n v="2004"/>
    <d v="1928-10-24T00:00:00"/>
    <n v="60.3"/>
    <n v="10.57"/>
    <x v="7"/>
    <n v="22"/>
    <n v="9"/>
    <n v="2004"/>
    <d v="1928-02-25T00:00:00"/>
    <n v="60.3"/>
    <n v="10.57"/>
    <s v="Norway"/>
    <s v="AH"/>
    <s v="Dead"/>
    <n v="122"/>
    <n v="0"/>
    <n v="0"/>
  </r>
  <r>
    <s v="SFH-S058593"/>
    <n v="2"/>
    <n v="6"/>
    <n v="2004"/>
    <d v="1907-11-25T00:00:00"/>
    <n v="66.78"/>
    <n v="23.98"/>
    <x v="1"/>
    <n v="19"/>
    <n v="7"/>
    <n v="2004"/>
    <d v="1924-12-24T00:00:00"/>
    <n v="66.78"/>
    <n v="23.98"/>
    <s v="Finland"/>
    <s v="AH"/>
    <s v="Dead"/>
    <n v="47"/>
    <n v="0"/>
    <n v="0"/>
  </r>
  <r>
    <s v="SFH-S145816"/>
    <n v="11"/>
    <n v="6"/>
    <n v="2004"/>
    <d v="1916-11-24T00:00:00"/>
    <n v="60.65"/>
    <n v="25"/>
    <x v="1"/>
    <n v="27"/>
    <n v="4"/>
    <n v="2009"/>
    <d v="1932-09-29T00:00:00"/>
    <n v="60.73"/>
    <n v="24.8"/>
    <s v="Finland"/>
    <s v="UU"/>
    <s v="Dead"/>
    <n v="1781"/>
    <n v="15"/>
    <n v="311"/>
  </r>
  <r>
    <s v="SFH-S185541"/>
    <n v="5"/>
    <n v="6"/>
    <n v="2004"/>
    <d v="1910-11-25T00:00:00"/>
    <n v="64.8"/>
    <n v="25.43"/>
    <x v="1"/>
    <n v="8"/>
    <n v="6"/>
    <n v="2004"/>
    <d v="1913-11-25T00:00:00"/>
    <n v="64.8"/>
    <n v="25.43"/>
    <s v="Finland"/>
    <s v="PD"/>
    <s v="Dead"/>
    <n v="3"/>
    <n v="0"/>
    <n v="0"/>
  </r>
  <r>
    <s v="SFH-S218155"/>
    <n v="1"/>
    <n v="6"/>
    <n v="2004"/>
    <d v="1906-11-25T00:00:00"/>
    <n v="61.05"/>
    <n v="25.05"/>
    <x v="1"/>
    <n v="5"/>
    <n v="7"/>
    <n v="2004"/>
    <d v="1910-12-25T00:00:00"/>
    <n v="61.05"/>
    <n v="25.05"/>
    <s v="Finland"/>
    <s v="UU"/>
    <s v="Dead"/>
    <n v="34"/>
    <n v="0"/>
    <n v="0"/>
  </r>
  <r>
    <s v="SFH-S222260"/>
    <n v="29"/>
    <n v="5"/>
    <n v="2004"/>
    <d v="1934-10-25T00:00:00"/>
    <n v="60.38"/>
    <n v="24.53"/>
    <x v="1"/>
    <n v="6"/>
    <n v="4"/>
    <n v="2005"/>
    <d v="1911-09-26T00:00:00"/>
    <n v="60.4"/>
    <n v="24.5"/>
    <s v="Finland"/>
    <s v="DH"/>
    <s v="Dead"/>
    <n v="312"/>
    <n v="3"/>
    <n v="316"/>
  </r>
  <r>
    <s v="SFH-S230765"/>
    <n v="22"/>
    <n v="5"/>
    <n v="2004"/>
    <d v="1927-10-25T00:00:00"/>
    <n v="60.52"/>
    <n v="26.95"/>
    <x v="1"/>
    <n v="20"/>
    <n v="7"/>
    <n v="2005"/>
    <d v="1925-12-26T00:00:00"/>
    <n v="60.52"/>
    <n v="26.95"/>
    <s v="Finland"/>
    <s v="UU"/>
    <s v="Dead"/>
    <n v="424"/>
    <n v="0"/>
    <n v="0"/>
  </r>
  <r>
    <s v="SFH-S232198"/>
    <n v="2"/>
    <n v="6"/>
    <n v="2004"/>
    <d v="1907-11-25T00:00:00"/>
    <n v="61.37"/>
    <n v="23.6"/>
    <x v="1"/>
    <n v="14"/>
    <n v="12"/>
    <n v="2004"/>
    <d v="1920-05-26T00:00:00"/>
    <n v="61.37"/>
    <n v="23.58"/>
    <s v="Finland"/>
    <s v="DH"/>
    <s v="Dead"/>
    <n v="195"/>
    <n v="1"/>
    <n v="270"/>
  </r>
  <r>
    <s v="SFH-S235594"/>
    <n v="30"/>
    <n v="5"/>
    <n v="2004"/>
    <d v="1935-10-25T00:00:00"/>
    <n v="62.55"/>
    <n v="22.65"/>
    <x v="1"/>
    <n v="19"/>
    <n v="10"/>
    <n v="2012"/>
    <d v="1925-04-03T00:00:00"/>
    <n v="62.55"/>
    <n v="22.65"/>
    <s v="Finland"/>
    <s v="UU"/>
    <s v="Dead"/>
    <n v="3064"/>
    <n v="0"/>
    <n v="0"/>
  </r>
  <r>
    <s v="SFH-S242782"/>
    <n v="29"/>
    <n v="5"/>
    <n v="2004"/>
    <d v="1934-10-25T00:00:00"/>
    <n v="62.37"/>
    <n v="25.88"/>
    <x v="1"/>
    <n v="14"/>
    <n v="12"/>
    <n v="2004"/>
    <d v="1920-05-26T00:00:00"/>
    <n v="62.37"/>
    <n v="25.9"/>
    <s v="Finland"/>
    <s v="ND"/>
    <s v="Dead"/>
    <n v="199"/>
    <n v="1"/>
    <n v="91"/>
  </r>
  <r>
    <s v="SFH-S242847"/>
    <n v="23"/>
    <n v="5"/>
    <n v="2004"/>
    <d v="1928-10-24T00:00:00"/>
    <n v="62.28"/>
    <n v="25.77"/>
    <x v="1"/>
    <n v="8"/>
    <n v="6"/>
    <n v="2004"/>
    <d v="1913-11-25T00:00:00"/>
    <n v="62.28"/>
    <n v="25.77"/>
    <s v="Finland"/>
    <s v="UU"/>
    <s v="Dead"/>
    <n v="16"/>
    <n v="0"/>
    <n v="0"/>
  </r>
  <r>
    <s v="SFH-S245890"/>
    <n v="31"/>
    <n v="5"/>
    <n v="2004"/>
    <d v="1936-10-24T00:00:00"/>
    <n v="62.68"/>
    <n v="21.7"/>
    <x v="1"/>
    <n v="2"/>
    <n v="8"/>
    <n v="2005"/>
    <d v="1908-01-26T00:00:00"/>
    <n v="62.68"/>
    <n v="21.72"/>
    <s v="Finland"/>
    <s v="DH"/>
    <s v="Dead"/>
    <n v="428"/>
    <n v="1"/>
    <n v="91"/>
  </r>
  <r>
    <s v="SFH-S247917"/>
    <n v="6"/>
    <n v="6"/>
    <n v="2004"/>
    <d v="1911-11-25T00:00:00"/>
    <n v="62.8"/>
    <n v="22.85"/>
    <x v="1"/>
    <n v="26"/>
    <n v="6"/>
    <n v="2004"/>
    <d v="1931-11-25T00:00:00"/>
    <n v="62.8"/>
    <n v="22.83"/>
    <s v="Finland"/>
    <s v="AH"/>
    <s v="Dead"/>
    <n v="20"/>
    <n v="1"/>
    <n v="270"/>
  </r>
  <r>
    <s v="SFH-S252157"/>
    <n v="3"/>
    <n v="6"/>
    <n v="2004"/>
    <d v="1908-11-24T00:00:00"/>
    <n v="62.23"/>
    <n v="25.75"/>
    <x v="1"/>
    <n v="16"/>
    <n v="7"/>
    <n v="2004"/>
    <d v="1921-12-25T00:00:00"/>
    <n v="62.22"/>
    <n v="25.72"/>
    <s v="Finland"/>
    <s v="AH"/>
    <s v="Dead"/>
    <n v="43"/>
    <n v="3"/>
    <n v="223"/>
  </r>
  <r>
    <s v="SFH-S252159"/>
    <n v="3"/>
    <n v="6"/>
    <n v="2004"/>
    <d v="1908-11-24T00:00:00"/>
    <n v="62.23"/>
    <n v="25.75"/>
    <x v="1"/>
    <n v="21"/>
    <n v="6"/>
    <n v="2004"/>
    <d v="1926-11-25T00:00:00"/>
    <n v="62.23"/>
    <n v="25.73"/>
    <s v="Finland"/>
    <s v="UU"/>
    <s v="Dead"/>
    <n v="18"/>
    <n v="1"/>
    <n v="270"/>
  </r>
  <r>
    <s v="SFH-S252161"/>
    <n v="3"/>
    <n v="6"/>
    <n v="2004"/>
    <d v="1908-11-24T00:00:00"/>
    <n v="62.22"/>
    <n v="25.72"/>
    <x v="1"/>
    <n v="23"/>
    <n v="6"/>
    <n v="2004"/>
    <d v="1928-11-24T00:00:00"/>
    <n v="62.3"/>
    <n v="25.72"/>
    <s v="Finland"/>
    <s v="UU"/>
    <s v="Dead"/>
    <n v="20"/>
    <n v="10"/>
    <n v="0"/>
  </r>
  <r>
    <s v="SFH-S252167"/>
    <n v="5"/>
    <n v="6"/>
    <n v="2004"/>
    <d v="1910-11-25T00:00:00"/>
    <n v="62.22"/>
    <n v="25.78"/>
    <x v="1"/>
    <n v="26"/>
    <n v="3"/>
    <n v="2005"/>
    <d v="1931-08-26T00:00:00"/>
    <n v="62.22"/>
    <n v="25.78"/>
    <s v="Finland"/>
    <s v="UU"/>
    <s v="Dead"/>
    <n v="294"/>
    <n v="0"/>
    <n v="0"/>
  </r>
  <r>
    <s v="SVS-6190577"/>
    <n v="1"/>
    <n v="6"/>
    <n v="2004"/>
    <d v="1906-11-25T00:00:00"/>
    <n v="62.4"/>
    <n v="17.350000000000001"/>
    <x v="9"/>
    <n v="12"/>
    <n v="6"/>
    <n v="2004"/>
    <d v="1917-11-25T00:00:00"/>
    <n v="62.4"/>
    <n v="17.38"/>
    <s v="Sweden"/>
    <s v="UU"/>
    <s v="Dead"/>
    <n v="11"/>
    <n v="2"/>
    <n v="91"/>
  </r>
  <r>
    <s v="ESI-5080474"/>
    <n v="27"/>
    <n v="5"/>
    <n v="2005"/>
    <d v="1932-10-25T00:00:00"/>
    <n v="37.1"/>
    <n v="-6.15"/>
    <x v="20"/>
    <n v="16"/>
    <n v="6"/>
    <n v="2005"/>
    <d v="1921-11-26T00:00:00"/>
    <n v="37.1"/>
    <n v="-6.15"/>
    <s v="Spain"/>
    <s v="RH"/>
    <s v="Alive"/>
    <n v="20"/>
    <n v="0"/>
    <n v="0"/>
  </r>
  <r>
    <s v="GBT-EG04796"/>
    <n v="27"/>
    <n v="5"/>
    <n v="2005"/>
    <d v="1932-10-25T00:00:00"/>
    <n v="52.75"/>
    <n v="-4.8"/>
    <x v="4"/>
    <n v="24"/>
    <n v="6"/>
    <n v="2005"/>
    <d v="1929-11-26T00:00:00"/>
    <n v="52.75"/>
    <n v="-4.8"/>
    <s v="UK"/>
    <s v="UU"/>
    <s v="Dead"/>
    <n v="28"/>
    <n v="0"/>
    <n v="0"/>
  </r>
  <r>
    <s v="GBT-EL03221"/>
    <n v="15"/>
    <n v="5"/>
    <n v="2005"/>
    <d v="1920-10-25T00:00:00"/>
    <n v="52.08"/>
    <n v="1.57"/>
    <x v="4"/>
    <n v="15"/>
    <n v="4"/>
    <n v="2006"/>
    <d v="1920-09-26T00:00:00"/>
    <n v="52.05"/>
    <n v="1.43"/>
    <s v="UK"/>
    <s v="UU"/>
    <s v="Dead"/>
    <n v="335"/>
    <n v="10"/>
    <n v="248"/>
  </r>
  <r>
    <s v="GBT-ET61734"/>
    <n v="16"/>
    <n v="5"/>
    <n v="2005"/>
    <d v="1921-10-26T00:00:00"/>
    <n v="54.48"/>
    <n v="-6.77"/>
    <x v="4"/>
    <n v="1"/>
    <n v="6"/>
    <n v="2005"/>
    <d v="1906-11-26T00:00:00"/>
    <n v="54.48"/>
    <n v="-6.77"/>
    <s v="UK"/>
    <s v="UU"/>
    <s v="Dead"/>
    <n v="16"/>
    <n v="0"/>
    <n v="0"/>
  </r>
  <r>
    <s v="NLA-3584500"/>
    <n v="21"/>
    <n v="4"/>
    <n v="2005"/>
    <d v="1926-09-26T00:00:00"/>
    <n v="51.93"/>
    <n v="5.88"/>
    <x v="16"/>
    <n v="20"/>
    <n v="5"/>
    <n v="2005"/>
    <d v="1925-10-26T00:00:00"/>
    <n v="51.95"/>
    <n v="5.88"/>
    <s v="Netherlands"/>
    <s v="UU"/>
    <s v="Dead"/>
    <n v="29"/>
    <n v="0"/>
    <n v="0"/>
  </r>
  <r>
    <s v="NLA-3607402"/>
    <n v="15"/>
    <n v="5"/>
    <n v="2005"/>
    <d v="1920-10-25T00:00:00"/>
    <n v="52.82"/>
    <n v="4.67"/>
    <x v="16"/>
    <n v="20"/>
    <n v="7"/>
    <n v="2006"/>
    <d v="1925-12-27T00:00:00"/>
    <n v="52.8"/>
    <n v="4.75"/>
    <s v="Netherlands"/>
    <s v="UU"/>
    <s v="Dead"/>
    <n v="431"/>
    <n v="5"/>
    <n v="113"/>
  </r>
  <r>
    <s v="NOS-6200278"/>
    <n v="27"/>
    <n v="5"/>
    <n v="2005"/>
    <d v="1932-10-25T00:00:00"/>
    <n v="60.4"/>
    <n v="10.57"/>
    <x v="7"/>
    <n v="22"/>
    <n v="11"/>
    <n v="2009"/>
    <d v="1928-05-01T00:00:00"/>
    <n v="60.37"/>
    <n v="10.57"/>
    <s v="Norway"/>
    <s v="UU"/>
    <s v="Dead"/>
    <n v="1640"/>
    <n v="3"/>
    <n v="154"/>
  </r>
  <r>
    <s v="SFH-S247939"/>
    <n v="21"/>
    <n v="5"/>
    <n v="2005"/>
    <d v="1926-10-26T00:00:00"/>
    <n v="62.47"/>
    <n v="22.83"/>
    <x v="1"/>
    <n v="13"/>
    <n v="8"/>
    <n v="2005"/>
    <d v="1919-01-26T00:00:00"/>
    <n v="62.5"/>
    <n v="22.75"/>
    <s v="Finland"/>
    <s v="AH"/>
    <s v="Dead"/>
    <n v="84"/>
    <n v="6"/>
    <n v="311"/>
  </r>
  <r>
    <s v="SFH-S252214"/>
    <n v="26"/>
    <n v="5"/>
    <n v="2005"/>
    <d v="1931-10-26T00:00:00"/>
    <n v="62.27"/>
    <n v="25.75"/>
    <x v="1"/>
    <n v="15"/>
    <n v="9"/>
    <n v="2005"/>
    <d v="1921-02-25T00:00:00"/>
    <n v="62.27"/>
    <n v="25.75"/>
    <s v="Finland"/>
    <s v="UU"/>
    <s v="Dead"/>
    <n v="112"/>
    <n v="0"/>
    <n v="0"/>
  </r>
  <r>
    <s v="SFH-S252229"/>
    <n v="27"/>
    <n v="5"/>
    <n v="2005"/>
    <d v="1932-10-25T00:00:00"/>
    <n v="62.22"/>
    <n v="25.73"/>
    <x v="1"/>
    <n v="11"/>
    <n v="7"/>
    <n v="2005"/>
    <d v="1916-12-25T00:00:00"/>
    <n v="62.22"/>
    <n v="25.73"/>
    <s v="Finland"/>
    <s v="UU"/>
    <s v="Dead"/>
    <n v="45"/>
    <n v="0"/>
    <n v="0"/>
  </r>
  <r>
    <s v="SFH-S252242"/>
    <n v="28"/>
    <n v="5"/>
    <n v="2005"/>
    <d v="1933-10-26T00:00:00"/>
    <n v="62.35"/>
    <n v="25.67"/>
    <x v="1"/>
    <n v="12"/>
    <n v="10"/>
    <n v="2009"/>
    <d v="1918-04-01T00:00:00"/>
    <n v="62.33"/>
    <n v="25.67"/>
    <s v="Finland"/>
    <s v="UU"/>
    <s v="Dead"/>
    <n v="1598"/>
    <n v="2"/>
    <n v="181"/>
  </r>
  <r>
    <s v="SFH-S252266"/>
    <n v="31"/>
    <n v="5"/>
    <n v="2005"/>
    <d v="1936-10-25T00:00:00"/>
    <n v="62.28"/>
    <n v="25.72"/>
    <x v="1"/>
    <n v="24"/>
    <n v="7"/>
    <n v="2005"/>
    <d v="1929-12-26T00:00:00"/>
    <n v="62.28"/>
    <n v="25.72"/>
    <s v="Finland"/>
    <s v="UU"/>
    <s v="Dead"/>
    <n v="54"/>
    <n v="0"/>
    <n v="0"/>
  </r>
  <r>
    <s v="SFH-S252281"/>
    <n v="2"/>
    <n v="6"/>
    <n v="2005"/>
    <d v="1907-11-26T00:00:00"/>
    <n v="62.28"/>
    <n v="25.77"/>
    <x v="1"/>
    <n v="18"/>
    <n v="6"/>
    <n v="2005"/>
    <d v="1923-11-26T00:00:00"/>
    <n v="62.28"/>
    <n v="25.77"/>
    <s v="Finland"/>
    <s v="UU"/>
    <s v="Dead"/>
    <n v="16"/>
    <n v="0"/>
    <n v="0"/>
  </r>
  <r>
    <s v="SFH-S252330"/>
    <n v="23"/>
    <n v="5"/>
    <n v="2005"/>
    <d v="1928-10-25T00:00:00"/>
    <n v="62.25"/>
    <n v="25.75"/>
    <x v="1"/>
    <n v="6"/>
    <n v="4"/>
    <n v="2007"/>
    <d v="1911-09-28T00:00:00"/>
    <n v="62.25"/>
    <n v="25.75"/>
    <s v="Finland"/>
    <s v="UU"/>
    <s v="Dead"/>
    <n v="683"/>
    <n v="0"/>
    <n v="0"/>
  </r>
  <r>
    <s v="SFH-S252345"/>
    <n v="24"/>
    <n v="5"/>
    <n v="2005"/>
    <d v="1929-10-26T00:00:00"/>
    <n v="62.23"/>
    <n v="25.82"/>
    <x v="1"/>
    <n v="25"/>
    <n v="7"/>
    <n v="2005"/>
    <d v="1930-12-26T00:00:00"/>
    <n v="62.23"/>
    <n v="25.82"/>
    <s v="Finland"/>
    <s v="AH"/>
    <s v="Dead"/>
    <n v="62"/>
    <n v="0"/>
    <n v="0"/>
  </r>
  <r>
    <s v="SFH-S258475"/>
    <n v="29"/>
    <n v="5"/>
    <n v="2005"/>
    <d v="1934-10-26T00:00:00"/>
    <n v="62.47"/>
    <n v="22.82"/>
    <x v="1"/>
    <n v="6"/>
    <n v="7"/>
    <n v="2011"/>
    <d v="1912-01-01T00:00:00"/>
    <n v="62.47"/>
    <n v="22.82"/>
    <s v="Finland"/>
    <s v="AH"/>
    <s v="Dead"/>
    <n v="2229"/>
    <n v="0"/>
    <n v="0"/>
  </r>
  <r>
    <s v="SFH-ST043950"/>
    <n v="12"/>
    <n v="6"/>
    <n v="2005"/>
    <d v="1917-11-26T00:00:00"/>
    <n v="62.48"/>
    <n v="22.05"/>
    <x v="1"/>
    <n v="26"/>
    <n v="6"/>
    <n v="2007"/>
    <d v="1931-11-28T00:00:00"/>
    <n v="62.48"/>
    <n v="22.05"/>
    <s v="Finland"/>
    <s v="AH"/>
    <s v="Dead"/>
    <n v="744"/>
    <n v="0"/>
    <n v="0"/>
  </r>
  <r>
    <s v="SFH-ST224551"/>
    <n v="2"/>
    <n v="6"/>
    <n v="2005"/>
    <d v="1907-11-26T00:00:00"/>
    <n v="61.87"/>
    <n v="22.95"/>
    <x v="1"/>
    <n v="29"/>
    <n v="10"/>
    <n v="2005"/>
    <d v="1935-03-28T00:00:00"/>
    <n v="61.22"/>
    <n v="22.1"/>
    <s v="Finland"/>
    <s v="UU"/>
    <s v="Dead"/>
    <n v="149"/>
    <n v="86"/>
    <n v="212"/>
  </r>
  <r>
    <s v="SFH-ST231921"/>
    <n v="12"/>
    <n v="6"/>
    <n v="2005"/>
    <d v="1917-11-26T00:00:00"/>
    <n v="62.48"/>
    <n v="22.05"/>
    <x v="1"/>
    <n v="26"/>
    <n v="6"/>
    <n v="2007"/>
    <d v="1931-11-28T00:00:00"/>
    <n v="62.48"/>
    <n v="22.05"/>
    <s v="Finland"/>
    <s v="AH"/>
    <s v="Dead"/>
    <n v="744"/>
    <n v="0"/>
    <n v="0"/>
  </r>
  <r>
    <s v="SVS-6034802"/>
    <n v="7"/>
    <n v="6"/>
    <n v="2005"/>
    <d v="1912-11-25T00:00:00"/>
    <n v="59.07"/>
    <n v="15.55"/>
    <x v="9"/>
    <n v="2"/>
    <n v="3"/>
    <n v="2007"/>
    <d v="1907-08-28T00:00:00"/>
    <n v="59.02"/>
    <n v="15.58"/>
    <s v="Sweden"/>
    <s v="UU"/>
    <s v="Dead"/>
    <n v="633"/>
    <n v="6"/>
    <n v="162"/>
  </r>
  <r>
    <s v="SVS-6212726"/>
    <n v="30"/>
    <n v="5"/>
    <n v="2005"/>
    <d v="1935-10-26T00:00:00"/>
    <n v="55.5"/>
    <n v="13.22"/>
    <x v="9"/>
    <n v="24"/>
    <n v="6"/>
    <n v="2013"/>
    <d v="1929-12-04T00:00:00"/>
    <n v="55.5"/>
    <n v="13.2"/>
    <s v="Sweden"/>
    <s v="AH"/>
    <s v="Dead"/>
    <n v="2947"/>
    <n v="2"/>
    <n v="270"/>
  </r>
  <r>
    <s v="SVS-6215901"/>
    <n v="15"/>
    <n v="5"/>
    <n v="2005"/>
    <d v="1920-10-25T00:00:00"/>
    <n v="57.85"/>
    <n v="11.97"/>
    <x v="9"/>
    <n v="1"/>
    <n v="8"/>
    <n v="2006"/>
    <d v="1907-01-27T00:00:00"/>
    <n v="57.82"/>
    <n v="11.98"/>
    <s v="Sweden"/>
    <s v="PD"/>
    <s v="Unknown"/>
    <n v="443"/>
    <n v="4"/>
    <n v="166"/>
  </r>
  <r>
    <s v="GBT-EL03321"/>
    <n v="14"/>
    <n v="5"/>
    <n v="2006"/>
    <d v="1919-10-27T00:00:00"/>
    <n v="52.08"/>
    <n v="-1.57"/>
    <x v="4"/>
    <n v="9"/>
    <n v="6"/>
    <n v="2006"/>
    <d v="1914-11-27T00:00:00"/>
    <n v="52.1"/>
    <n v="-1.53"/>
    <s v="UK"/>
    <s v="DH"/>
    <s v="Dead"/>
    <n v="26"/>
    <n v="3"/>
    <n v="310"/>
  </r>
  <r>
    <s v="GBT-ET61825"/>
    <n v="27"/>
    <n v="4"/>
    <n v="2006"/>
    <d v="1932-09-26T00:00:00"/>
    <n v="54.48"/>
    <n v="-6.73"/>
    <x v="4"/>
    <n v="7"/>
    <n v="6"/>
    <n v="2006"/>
    <d v="1912-11-26T00:00:00"/>
    <n v="54.48"/>
    <n v="-6.73"/>
    <s v="UK"/>
    <s v="AH"/>
    <s v="Dead"/>
    <n v="41"/>
    <n v="0"/>
    <n v="0"/>
  </r>
  <r>
    <s v="GBT-ET61828"/>
    <n v="5"/>
    <n v="5"/>
    <n v="2006"/>
    <d v="1910-10-27T00:00:00"/>
    <n v="54.48"/>
    <n v="-6.73"/>
    <x v="4"/>
    <n v="1"/>
    <n v="3"/>
    <n v="2012"/>
    <d v="1906-09-02T00:00:00"/>
    <n v="54.48"/>
    <n v="-6.68"/>
    <s v="UK"/>
    <s v="DH"/>
    <s v="Dead"/>
    <n v="2127"/>
    <n v="4"/>
    <n v="91"/>
  </r>
  <r>
    <s v="NLA-3631416"/>
    <n v="24"/>
    <n v="5"/>
    <n v="2006"/>
    <d v="1929-10-27T00:00:00"/>
    <n v="52.77"/>
    <n v="4.67"/>
    <x v="16"/>
    <n v="20"/>
    <n v="8"/>
    <n v="2007"/>
    <d v="1926-01-28T00:00:00"/>
    <n v="52.75"/>
    <n v="4.6500000000000004"/>
    <s v="Netherlands"/>
    <s v="DH"/>
    <s v="Alive"/>
    <n v="453"/>
    <n v="2"/>
    <n v="270"/>
  </r>
  <r>
    <s v="SFH-S181800"/>
    <n v="6"/>
    <n v="6"/>
    <n v="2006"/>
    <d v="1911-11-27T00:00:00"/>
    <n v="63.23"/>
    <n v="26.77"/>
    <x v="1"/>
    <n v="26"/>
    <n v="6"/>
    <n v="2006"/>
    <d v="1931-11-27T00:00:00"/>
    <n v="63.23"/>
    <n v="26.77"/>
    <s v="Finland"/>
    <s v="AH"/>
    <s v="Dead"/>
    <n v="20"/>
    <n v="0"/>
    <n v="0"/>
  </r>
  <r>
    <s v="SFH-S238126"/>
    <n v="21"/>
    <n v="6"/>
    <n v="2006"/>
    <d v="1926-11-27T00:00:00"/>
    <n v="65"/>
    <n v="25.47"/>
    <x v="1"/>
    <n v="3"/>
    <n v="7"/>
    <n v="2006"/>
    <d v="1908-12-26T00:00:00"/>
    <n v="65"/>
    <n v="25.47"/>
    <s v="Finland"/>
    <s v="UU"/>
    <s v="Dead"/>
    <n v="12"/>
    <n v="0"/>
    <n v="0"/>
  </r>
  <r>
    <s v="SFH-S269546"/>
    <n v="29"/>
    <n v="6"/>
    <n v="2006"/>
    <d v="1934-11-27T00:00:00"/>
    <n v="62.53"/>
    <n v="24.18"/>
    <x v="1"/>
    <n v="26"/>
    <n v="10"/>
    <n v="2006"/>
    <d v="1932-03-28T00:00:00"/>
    <n v="62.53"/>
    <n v="24.18"/>
    <s v="Finland"/>
    <s v="RH"/>
    <s v="Alive"/>
    <n v="119"/>
    <n v="0"/>
    <n v="0"/>
  </r>
  <r>
    <s v="SVS-6009036"/>
    <n v="12"/>
    <n v="6"/>
    <n v="2006"/>
    <d v="1917-11-27T00:00:00"/>
    <n v="60.67"/>
    <n v="17.22"/>
    <x v="9"/>
    <n v="20"/>
    <n v="6"/>
    <n v="2006"/>
    <d v="1925-11-27T00:00:00"/>
    <n v="60.68"/>
    <n v="17.23"/>
    <s v="Sweden"/>
    <s v="UU"/>
    <s v="Dead"/>
    <n v="8"/>
    <n v="3"/>
    <n v="27"/>
  </r>
  <r>
    <s v="SVS-6214258"/>
    <n v="28"/>
    <n v="5"/>
    <n v="2006"/>
    <d v="1933-10-27T00:00:00"/>
    <n v="57.78"/>
    <n v="12.27"/>
    <x v="9"/>
    <n v="4"/>
    <n v="7"/>
    <n v="2006"/>
    <d v="1909-12-27T00:00:00"/>
    <n v="57.78"/>
    <n v="12.27"/>
    <s v="Sweden"/>
    <s v="UU"/>
    <s v="Dead"/>
    <n v="37"/>
    <n v="0"/>
    <n v="0"/>
  </r>
  <r>
    <s v="CZP-E274593"/>
    <n v="14"/>
    <n v="5"/>
    <n v="2007"/>
    <d v="1919-10-28T00:00:00"/>
    <n v="49.75"/>
    <n v="13.38"/>
    <x v="12"/>
    <n v="31"/>
    <n v="5"/>
    <n v="2007"/>
    <d v="1936-10-27T00:00:00"/>
    <n v="49.73"/>
    <n v="13.37"/>
    <s v="Czech Republic"/>
    <s v="UU"/>
    <s v="Dead"/>
    <n v="17"/>
    <n v="3"/>
    <n v="213"/>
  </r>
  <r>
    <s v="DKC-6009646"/>
    <n v="30"/>
    <n v="5"/>
    <n v="2007"/>
    <d v="1935-10-28T00:00:00"/>
    <n v="55.72"/>
    <n v="12.55"/>
    <x v="3"/>
    <n v="11"/>
    <n v="3"/>
    <n v="2008"/>
    <d v="1916-08-28T00:00:00"/>
    <n v="55.72"/>
    <n v="12.55"/>
    <s v="Denmark"/>
    <s v="DH"/>
    <s v="Alive"/>
    <n v="286"/>
    <n v="0"/>
    <n v="0"/>
  </r>
  <r>
    <s v="NLA-3461586"/>
    <n v="8"/>
    <n v="8"/>
    <n v="2007"/>
    <d v="1914-01-28T00:00:00"/>
    <n v="53.47"/>
    <n v="6.15"/>
    <x v="16"/>
    <n v="12"/>
    <n v="3"/>
    <n v="2012"/>
    <d v="1917-09-02T00:00:00"/>
    <n v="53.47"/>
    <n v="6.15"/>
    <s v="Netherlands"/>
    <s v="UU"/>
    <s v="Dead"/>
    <n v="1678"/>
    <n v="0"/>
    <n v="0"/>
  </r>
  <r>
    <s v="NOS-682655"/>
    <n v="28"/>
    <n v="5"/>
    <n v="2007"/>
    <d v="1933-10-28T00:00:00"/>
    <n v="63.42"/>
    <n v="10.43"/>
    <x v="7"/>
    <n v="24"/>
    <n v="8"/>
    <n v="2007"/>
    <d v="1930-01-28T00:00:00"/>
    <n v="63.42"/>
    <n v="10.43"/>
    <s v="Norway"/>
    <s v="UU"/>
    <s v="Dead"/>
    <n v="88"/>
    <n v="0"/>
    <n v="0"/>
  </r>
  <r>
    <s v="NOS-682693"/>
    <n v="4"/>
    <n v="6"/>
    <n v="2007"/>
    <d v="1909-11-28T00:00:00"/>
    <n v="63.42"/>
    <n v="10.43"/>
    <x v="7"/>
    <n v="1"/>
    <n v="7"/>
    <n v="2007"/>
    <d v="1906-12-28T00:00:00"/>
    <n v="63.42"/>
    <n v="10.43"/>
    <s v="Norway"/>
    <s v="UU"/>
    <s v="Dead"/>
    <n v="27"/>
    <n v="0"/>
    <n v="0"/>
  </r>
  <r>
    <s v="SFH-S184351"/>
    <n v="8"/>
    <n v="6"/>
    <n v="2007"/>
    <d v="1913-11-28T00:00:00"/>
    <n v="62.43"/>
    <n v="25.95"/>
    <x v="1"/>
    <n v="9"/>
    <n v="7"/>
    <n v="2007"/>
    <d v="1914-12-28T00:00:00"/>
    <n v="62.43"/>
    <n v="25.95"/>
    <s v="Finland"/>
    <s v="AH"/>
    <s v="Dead"/>
    <n v="31"/>
    <n v="0"/>
    <n v="0"/>
  </r>
  <r>
    <s v="DER-GN61714"/>
    <n v="9"/>
    <n v="6"/>
    <n v="2008"/>
    <d v="1914-11-29T00:00:00"/>
    <n v="49.75"/>
    <n v="6.65"/>
    <x v="5"/>
    <n v="10"/>
    <n v="6"/>
    <n v="2008"/>
    <d v="1915-11-29T00:00:00"/>
    <n v="49.75"/>
    <n v="6.65"/>
    <s v="Germany"/>
    <s v="PD"/>
    <s v="Dead"/>
    <n v="1"/>
    <n v="0"/>
    <n v="0"/>
  </r>
  <r>
    <s v="DKC-5VP0126"/>
    <n v="22"/>
    <n v="5"/>
    <n v="2008"/>
    <d v="1927-10-29T00:00:00"/>
    <n v="55.78"/>
    <n v="9.58"/>
    <x v="3"/>
    <n v="5"/>
    <n v="6"/>
    <n v="2008"/>
    <d v="1910-11-29T00:00:00"/>
    <n v="55.78"/>
    <n v="9.58"/>
    <s v="Denmark"/>
    <s v="UU"/>
    <s v="Dead"/>
    <n v="14"/>
    <n v="0"/>
    <n v="0"/>
  </r>
  <r>
    <s v="DKC-5VP0332"/>
    <n v="14"/>
    <n v="6"/>
    <n v="2008"/>
    <d v="1919-11-29T00:00:00"/>
    <n v="55.88"/>
    <n v="10"/>
    <x v="3"/>
    <n v="15"/>
    <n v="6"/>
    <n v="2008"/>
    <d v="1920-11-28T00:00:00"/>
    <n v="55.88"/>
    <n v="10.029999999999999"/>
    <s v="Denmark"/>
    <s v="UU"/>
    <s v="Dead"/>
    <n v="1"/>
    <n v="3"/>
    <n v="91"/>
  </r>
  <r>
    <s v="NLA-3647195"/>
    <n v="3"/>
    <n v="10"/>
    <n v="2008"/>
    <d v="1909-03-30T00:00:00"/>
    <n v="52.4"/>
    <n v="4.62"/>
    <x v="16"/>
    <n v="20"/>
    <n v="9"/>
    <n v="2010"/>
    <d v="1926-03-03T00:00:00"/>
    <n v="52.38"/>
    <n v="4.63"/>
    <s v="Netherlands"/>
    <s v="UU"/>
    <s v="Alive"/>
    <n v="717"/>
    <n v="2"/>
    <n v="91"/>
  </r>
  <r>
    <s v="SFH-S257242"/>
    <n v="28"/>
    <n v="5"/>
    <n v="2008"/>
    <d v="1933-10-29T00:00:00"/>
    <n v="60.78"/>
    <n v="23.3"/>
    <x v="1"/>
    <n v="26"/>
    <n v="2"/>
    <n v="2009"/>
    <d v="1931-08-02T00:00:00"/>
    <n v="60.78"/>
    <n v="23.3"/>
    <s v="Finland"/>
    <s v="UU"/>
    <s v="Dead"/>
    <n v="274"/>
    <n v="0"/>
    <n v="0"/>
  </r>
  <r>
    <s v="SFH-ST039360"/>
    <n v="21"/>
    <n v="6"/>
    <n v="2008"/>
    <d v="1926-11-29T00:00:00"/>
    <n v="61.07"/>
    <n v="21.47"/>
    <x v="1"/>
    <n v="14"/>
    <n v="7"/>
    <n v="2008"/>
    <d v="1919-12-29T00:00:00"/>
    <n v="61.07"/>
    <n v="21.47"/>
    <s v="Finland"/>
    <s v="AH"/>
    <s v="Dead"/>
    <n v="23"/>
    <n v="0"/>
    <n v="0"/>
  </r>
  <r>
    <s v="SFH-ST086153"/>
    <n v="26"/>
    <n v="5"/>
    <n v="2008"/>
    <d v="1931-10-29T00:00:00"/>
    <n v="60.52"/>
    <n v="27.72"/>
    <x v="1"/>
    <n v="9"/>
    <n v="7"/>
    <n v="2008"/>
    <d v="1914-12-29T00:00:00"/>
    <n v="60.52"/>
    <n v="27.72"/>
    <s v="Finland"/>
    <s v="RH"/>
    <s v="Alive"/>
    <n v="44"/>
    <n v="0"/>
    <n v="0"/>
  </r>
  <r>
    <s v="DKC-5063339"/>
    <n v="26"/>
    <n v="5"/>
    <n v="2009"/>
    <d v="1931-10-30T00:00:00"/>
    <n v="55.62"/>
    <n v="12.58"/>
    <x v="3"/>
    <n v="17"/>
    <n v="6"/>
    <n v="2009"/>
    <d v="1922-11-30T00:00:00"/>
    <n v="55.62"/>
    <n v="12.57"/>
    <s v="Denmark"/>
    <s v="UU"/>
    <s v="Dead"/>
    <n v="22"/>
    <n v="2"/>
    <n v="270"/>
  </r>
  <r>
    <s v="DKC-5063341"/>
    <n v="26"/>
    <n v="5"/>
    <n v="2009"/>
    <d v="1931-10-30T00:00:00"/>
    <n v="55.62"/>
    <n v="12.58"/>
    <x v="3"/>
    <n v="17"/>
    <n v="6"/>
    <n v="2009"/>
    <d v="1922-11-30T00:00:00"/>
    <n v="55.62"/>
    <n v="12.57"/>
    <s v="Denmark"/>
    <s v="UU"/>
    <s v="Dead"/>
    <n v="22"/>
    <n v="2"/>
    <n v="270"/>
  </r>
  <r>
    <s v="DKC-5VP0132"/>
    <n v="29"/>
    <n v="5"/>
    <n v="2009"/>
    <d v="1934-10-30T00:00:00"/>
    <n v="55.78"/>
    <n v="9.58"/>
    <x v="3"/>
    <n v="5"/>
    <n v="6"/>
    <n v="2009"/>
    <d v="1910-11-30T00:00:00"/>
    <n v="55.78"/>
    <n v="9.58"/>
    <s v="Denmark"/>
    <s v="UU"/>
    <s v="Dead"/>
    <n v="7"/>
    <n v="0"/>
    <n v="0"/>
  </r>
  <r>
    <s v="ESI-4148511"/>
    <n v="10"/>
    <n v="5"/>
    <n v="2009"/>
    <d v="1915-10-30T00:00:00"/>
    <n v="39.5"/>
    <n v="-0.42"/>
    <x v="20"/>
    <n v="2"/>
    <n v="11"/>
    <n v="2009"/>
    <d v="1908-05-01T00:00:00"/>
    <n v="39.619999999999997"/>
    <n v="-1.22"/>
    <s v="Spain"/>
    <s v="RH"/>
    <s v="Alive"/>
    <n v="176"/>
    <n v="70"/>
    <n v="281"/>
  </r>
  <r>
    <s v="GBT-EL52344"/>
    <n v="28"/>
    <n v="5"/>
    <n v="2009"/>
    <d v="1933-10-30T00:00:00"/>
    <n v="52.5"/>
    <n v="-4.07"/>
    <x v="4"/>
    <n v="21"/>
    <n v="8"/>
    <n v="2009"/>
    <d v="1927-01-30T00:00:00"/>
    <n v="52.57"/>
    <n v="-4.05"/>
    <s v="UK"/>
    <s v="AH"/>
    <s v="Dead"/>
    <n v="85"/>
    <n v="8"/>
    <n v="9"/>
  </r>
  <r>
    <s v="HES-K62835"/>
    <n v="2"/>
    <n v="7"/>
    <n v="2009"/>
    <d v="1907-12-30T00:00:00"/>
    <n v="47.1"/>
    <n v="6.82"/>
    <x v="8"/>
    <n v="12"/>
    <n v="8"/>
    <n v="2009"/>
    <d v="1918-01-30T00:00:00"/>
    <n v="47.08"/>
    <n v="6.82"/>
    <s v="Switzerland"/>
    <s v="UU"/>
    <s v="Dead"/>
    <n v="41"/>
    <n v="2"/>
    <n v="181"/>
  </r>
  <r>
    <s v="HES-K62837"/>
    <n v="2"/>
    <n v="7"/>
    <n v="2009"/>
    <d v="1907-12-30T00:00:00"/>
    <n v="47.1"/>
    <n v="6.82"/>
    <x v="8"/>
    <n v="5"/>
    <n v="7"/>
    <n v="2009"/>
    <d v="1910-12-30T00:00:00"/>
    <n v="47.1"/>
    <n v="6.83"/>
    <s v="Switzerland"/>
    <s v="UU"/>
    <s v="Dead"/>
    <n v="3"/>
    <n v="2"/>
    <n v="91"/>
  </r>
  <r>
    <s v="NLA-3657685"/>
    <n v="20"/>
    <n v="9"/>
    <n v="2009"/>
    <d v="1926-03-02T00:00:00"/>
    <n v="53.18"/>
    <n v="6.18"/>
    <x v="16"/>
    <n v="13"/>
    <n v="6"/>
    <n v="2011"/>
    <d v="1918-12-02T00:00:00"/>
    <n v="53.18"/>
    <n v="6.18"/>
    <s v="Netherlands"/>
    <s v="RH"/>
    <s v="Alive"/>
    <n v="631"/>
    <n v="0"/>
    <n v="0"/>
  </r>
  <r>
    <s v="NLA-3678739"/>
    <n v="9"/>
    <n v="8"/>
    <n v="2009"/>
    <d v="1915-01-30T00:00:00"/>
    <n v="52.4"/>
    <n v="4.62"/>
    <x v="16"/>
    <n v="21"/>
    <n v="9"/>
    <n v="2010"/>
    <d v="1927-03-03T00:00:00"/>
    <n v="52.38"/>
    <n v="4.63"/>
    <s v="Netherlands"/>
    <s v="ND"/>
    <s v="Alive"/>
    <n v="408"/>
    <n v="0"/>
    <n v="0"/>
  </r>
  <r>
    <s v="SFH-S116705"/>
    <n v="17"/>
    <n v="6"/>
    <n v="2009"/>
    <d v="1922-11-30T00:00:00"/>
    <n v="60.17"/>
    <n v="24.73"/>
    <x v="1"/>
    <n v="19"/>
    <n v="6"/>
    <n v="2009"/>
    <d v="1924-11-29T00:00:00"/>
    <n v="60.17"/>
    <n v="24.73"/>
    <s v="Finland"/>
    <s v="PD"/>
    <s v="Dead"/>
    <n v="2"/>
    <n v="0"/>
    <n v="0"/>
  </r>
  <r>
    <s v="SFH-ST008445"/>
    <n v="22"/>
    <n v="5"/>
    <n v="2009"/>
    <d v="1927-10-30T00:00:00"/>
    <n v="62.85"/>
    <n v="22.8"/>
    <x v="1"/>
    <n v="19"/>
    <n v="1"/>
    <n v="2010"/>
    <d v="1924-07-02T00:00:00"/>
    <n v="62.8"/>
    <n v="22.82"/>
    <s v="Finland"/>
    <s v="AH"/>
    <s v="Dead"/>
    <n v="242"/>
    <n v="6"/>
    <n v="172"/>
  </r>
  <r>
    <s v="SFH-ST272391"/>
    <n v="13"/>
    <n v="6"/>
    <n v="2009"/>
    <d v="1918-11-30T00:00:00"/>
    <n v="62.07"/>
    <n v="24.17"/>
    <x v="1"/>
    <n v="22"/>
    <n v="7"/>
    <n v="2009"/>
    <d v="1927-12-30T00:00:00"/>
    <n v="62.08"/>
    <n v="24.15"/>
    <s v="Finland"/>
    <s v="AH"/>
    <s v="Dead"/>
    <n v="39"/>
    <n v="3"/>
    <n v="335"/>
  </r>
  <r>
    <s v="SVS-6163003"/>
    <n v="17"/>
    <n v="6"/>
    <n v="2009"/>
    <d v="1922-11-30T00:00:00"/>
    <n v="65.819999999999993"/>
    <n v="21.73"/>
    <x v="9"/>
    <n v="6"/>
    <n v="8"/>
    <n v="2009"/>
    <d v="1912-01-30T00:00:00"/>
    <n v="65.8"/>
    <n v="21.7"/>
    <s v="Sweden"/>
    <s v="DH"/>
    <s v="Dead"/>
    <n v="50"/>
    <n v="3"/>
    <n v="220"/>
  </r>
  <r>
    <s v="BLB-E366065"/>
    <n v="28"/>
    <n v="7"/>
    <n v="2010"/>
    <d v="1933-12-31T00:00:00"/>
    <n v="50.5"/>
    <n v="5.97"/>
    <x v="10"/>
    <n v="11"/>
    <n v="3"/>
    <n v="2011"/>
    <d v="1916-08-31T00:00:00"/>
    <n v="50.5"/>
    <n v="5.97"/>
    <s v="Belgium"/>
    <s v="RH"/>
    <s v="Alive"/>
    <n v="226"/>
    <n v="0"/>
    <n v="0"/>
  </r>
  <r>
    <s v="GBT-ER59959"/>
    <n v="19"/>
    <n v="5"/>
    <n v="2010"/>
    <d v="1924-10-30T00:00:00"/>
    <n v="54"/>
    <n v="-2.8"/>
    <x v="4"/>
    <n v="21"/>
    <n v="5"/>
    <n v="2010"/>
    <d v="1926-10-31T00:00:00"/>
    <n v="54"/>
    <n v="-2.8"/>
    <s v="UK"/>
    <s v="UU"/>
    <s v="Dead"/>
    <n v="2"/>
    <n v="0"/>
    <n v="0"/>
  </r>
  <r>
    <s v="GBT-EX27601"/>
    <n v="21"/>
    <n v="5"/>
    <n v="2010"/>
    <d v="1926-10-31T00:00:00"/>
    <n v="52.68"/>
    <n v="-1.1200000000000001"/>
    <x v="4"/>
    <n v="19"/>
    <n v="6"/>
    <n v="2010"/>
    <d v="1924-11-30T00:00:00"/>
    <n v="52.68"/>
    <n v="-1.1200000000000001"/>
    <s v="UK"/>
    <s v="UU"/>
    <s v="Dead"/>
    <n v="29"/>
    <n v="0"/>
    <n v="0"/>
  </r>
  <r>
    <s v="SFH-ST250317"/>
    <n v="3"/>
    <n v="6"/>
    <n v="2010"/>
    <d v="1908-11-30T00:00:00"/>
    <n v="63.12"/>
    <n v="22.9"/>
    <x v="1"/>
    <n v="21"/>
    <n v="8"/>
    <n v="2010"/>
    <d v="1927-01-31T00:00:00"/>
    <n v="63.12"/>
    <n v="22.9"/>
    <s v="Finland"/>
    <s v="RH"/>
    <s v="Alive"/>
    <n v="79"/>
    <n v="0"/>
    <n v="0"/>
  </r>
  <r>
    <s v="SFH-ST269721"/>
    <n v="27"/>
    <n v="5"/>
    <n v="2010"/>
    <d v="1932-10-30T00:00:00"/>
    <n v="60.98"/>
    <n v="24.43"/>
    <x v="1"/>
    <n v="4"/>
    <n v="7"/>
    <n v="2010"/>
    <d v="1909-12-31T00:00:00"/>
    <n v="60.98"/>
    <n v="24.43"/>
    <s v="Finland"/>
    <s v="AH"/>
    <s v="Dead"/>
    <n v="38"/>
    <n v="0"/>
    <n v="0"/>
  </r>
  <r>
    <s v="SFH-ST278509"/>
    <n v="2"/>
    <n v="6"/>
    <n v="2010"/>
    <d v="1907-12-01T00:00:00"/>
    <n v="60.92"/>
    <n v="25.9"/>
    <x v="1"/>
    <n v="22"/>
    <n v="4"/>
    <n v="2011"/>
    <d v="1927-10-02T00:00:00"/>
    <n v="60.92"/>
    <n v="25.9"/>
    <s v="Finland"/>
    <s v="RH"/>
    <s v="Alive"/>
    <n v="324"/>
    <n v="0"/>
    <n v="0"/>
  </r>
  <r>
    <s v="SVS-6183923"/>
    <n v="2"/>
    <n v="6"/>
    <n v="2010"/>
    <d v="1907-12-01T00:00:00"/>
    <n v="55.53"/>
    <n v="13.35"/>
    <x v="9"/>
    <n v="9"/>
    <n v="7"/>
    <n v="2010"/>
    <d v="1914-12-31T00:00:00"/>
    <n v="55.53"/>
    <n v="13.37"/>
    <s v="Sweden"/>
    <s v="UU"/>
    <s v="Dead"/>
    <n v="37"/>
    <n v="2"/>
    <n v="91"/>
  </r>
  <r>
    <s v="CZP-EX67700"/>
    <n v="13"/>
    <n v="5"/>
    <n v="2011"/>
    <d v="1918-11-01T00:00:00"/>
    <n v="49.85"/>
    <n v="14.38"/>
    <x v="12"/>
    <n v="5"/>
    <n v="8"/>
    <n v="2011"/>
    <d v="1911-02-01T00:00:00"/>
    <n v="49.85"/>
    <n v="14.38"/>
    <s v="Czech Republic"/>
    <s v="AH"/>
    <s v="Dead"/>
    <n v="84"/>
    <n v="0"/>
    <n v="0"/>
  </r>
  <r>
    <s v="SFH-ST103566"/>
    <n v="31"/>
    <n v="5"/>
    <n v="2011"/>
    <d v="1936-10-31T00:00:00"/>
    <n v="65.58"/>
    <n v="28.22"/>
    <x v="1"/>
    <n v="17"/>
    <n v="6"/>
    <n v="2012"/>
    <d v="1922-12-03T00:00:00"/>
    <n v="65.63"/>
    <n v="27.95"/>
    <s v="Finland"/>
    <s v="UU"/>
    <s v="Dead"/>
    <n v="383"/>
    <n v="14"/>
    <n v="295"/>
  </r>
  <r>
    <s v="SFH-ST262947"/>
    <n v="29"/>
    <n v="5"/>
    <n v="2011"/>
    <d v="1934-11-01T00:00:00"/>
    <n v="60.52"/>
    <n v="26.95"/>
    <x v="1"/>
    <n v="19"/>
    <n v="6"/>
    <n v="2011"/>
    <d v="1924-12-01T00:00:00"/>
    <n v="60.53"/>
    <n v="26.95"/>
    <s v="Finland"/>
    <s v="AH"/>
    <s v="Dead"/>
    <n v="21"/>
    <n v="2"/>
    <n v="0"/>
  </r>
  <r>
    <s v="NLA-3702421"/>
    <n v="6"/>
    <n v="11"/>
    <n v="2012"/>
    <d v="1912-05-04T00:00:00"/>
    <n v="52.28"/>
    <n v="5.15"/>
    <x v="16"/>
    <n v="16"/>
    <n v="11"/>
    <n v="2012"/>
    <d v="1922-05-05T00:00:00"/>
    <n v="52.28"/>
    <n v="5.15"/>
    <s v="Netherlands"/>
    <s v="PD"/>
    <s v="Dead"/>
    <n v="10"/>
    <n v="0"/>
    <n v="0"/>
  </r>
  <r>
    <s v="NLA-3711001"/>
    <n v="5"/>
    <n v="6"/>
    <n v="2012"/>
    <d v="1910-12-03T00:00:00"/>
    <n v="52.45"/>
    <n v="4.5999999999999996"/>
    <x v="16"/>
    <n v="16"/>
    <n v="5"/>
    <n v="2013"/>
    <d v="1921-11-03T00:00:00"/>
    <n v="52.45"/>
    <n v="4.5999999999999996"/>
    <s v="Netherlands"/>
    <s v="UU"/>
    <s v="Dead"/>
    <n v="345"/>
    <n v="0"/>
    <n v="0"/>
  </r>
  <r>
    <s v="NLA-3496628"/>
    <n v="13"/>
    <n v="1"/>
    <n v="2013"/>
    <d v="1918-07-06T00:00:00"/>
    <n v="52.53"/>
    <n v="4.5999999999999996"/>
    <x v="16"/>
    <n v="21"/>
    <n v="9"/>
    <n v="2013"/>
    <d v="1927-03-06T00:00:00"/>
    <n v="52.53"/>
    <n v="4.62"/>
    <s v="Netherlands"/>
    <s v="UU"/>
    <s v="Dead"/>
    <n v="251"/>
    <n v="0"/>
    <n v="0"/>
  </r>
  <r>
    <s v="BLB-E413106"/>
    <n v="4"/>
    <n v="5"/>
    <n v="2014"/>
    <d v="1909-11-04T00:00:00"/>
    <n v="51.22"/>
    <n v="4.37"/>
    <x v="10"/>
    <n v="10"/>
    <n v="5"/>
    <n v="2014"/>
    <d v="1915-11-04T00:00:00"/>
    <n v="51.32"/>
    <n v="4.42"/>
    <s v="Belgium"/>
    <s v="AH"/>
    <s v="Dead"/>
    <n v="6"/>
    <n v="12"/>
    <n v="18"/>
  </r>
  <r>
    <s v="NOS-6183103"/>
    <n v="4"/>
    <n v="8"/>
    <n v="2014"/>
    <d v="1910-02-04T00:00:00"/>
    <n v="67.849999999999994"/>
    <n v="15.1"/>
    <x v="7"/>
    <n v="5"/>
    <n v="10"/>
    <n v="2014"/>
    <d v="1911-04-06T00:00:00"/>
    <n v="67.849999999999994"/>
    <n v="15.1"/>
    <s v="Norway"/>
    <s v="UU"/>
    <s v="Unknown"/>
    <n v="62"/>
    <n v="0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7">
  <r>
    <x v="0"/>
  </r>
  <r>
    <x v="1"/>
  </r>
  <r>
    <x v="1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3"/>
  </r>
  <r>
    <x v="3"/>
  </r>
  <r>
    <x v="4"/>
  </r>
  <r>
    <x v="5"/>
  </r>
  <r>
    <x v="3"/>
  </r>
  <r>
    <x v="3"/>
  </r>
  <r>
    <x v="3"/>
  </r>
  <r>
    <x v="3"/>
  </r>
  <r>
    <x v="4"/>
  </r>
  <r>
    <x v="4"/>
  </r>
  <r>
    <x v="4"/>
  </r>
  <r>
    <x v="4"/>
  </r>
  <r>
    <x v="6"/>
  </r>
  <r>
    <x v="4"/>
  </r>
  <r>
    <x v="4"/>
  </r>
  <r>
    <x v="2"/>
  </r>
  <r>
    <x v="1"/>
  </r>
  <r>
    <x v="6"/>
  </r>
  <r>
    <x v="6"/>
  </r>
  <r>
    <x v="6"/>
  </r>
  <r>
    <x v="6"/>
  </r>
  <r>
    <x v="3"/>
  </r>
  <r>
    <x v="3"/>
  </r>
  <r>
    <x v="3"/>
  </r>
  <r>
    <x v="3"/>
  </r>
  <r>
    <x v="1"/>
  </r>
  <r>
    <x v="1"/>
  </r>
  <r>
    <x v="1"/>
  </r>
  <r>
    <x v="6"/>
  </r>
  <r>
    <x v="3"/>
  </r>
  <r>
    <x v="3"/>
  </r>
  <r>
    <x v="3"/>
  </r>
  <r>
    <x v="4"/>
  </r>
  <r>
    <x v="7"/>
  </r>
  <r>
    <x v="1"/>
  </r>
  <r>
    <x v="1"/>
  </r>
  <r>
    <x v="6"/>
  </r>
  <r>
    <x v="3"/>
  </r>
  <r>
    <x v="3"/>
  </r>
  <r>
    <x v="3"/>
  </r>
  <r>
    <x v="3"/>
  </r>
  <r>
    <x v="3"/>
  </r>
  <r>
    <x v="3"/>
  </r>
  <r>
    <x v="4"/>
  </r>
  <r>
    <x v="4"/>
  </r>
  <r>
    <x v="8"/>
  </r>
  <r>
    <x v="1"/>
  </r>
  <r>
    <x v="1"/>
  </r>
  <r>
    <x v="6"/>
  </r>
  <r>
    <x v="6"/>
  </r>
  <r>
    <x v="6"/>
  </r>
  <r>
    <x v="6"/>
  </r>
  <r>
    <x v="3"/>
  </r>
  <r>
    <x v="3"/>
  </r>
  <r>
    <x v="3"/>
  </r>
  <r>
    <x v="4"/>
  </r>
  <r>
    <x v="4"/>
  </r>
  <r>
    <x v="4"/>
  </r>
  <r>
    <x v="9"/>
  </r>
  <r>
    <x v="2"/>
  </r>
  <r>
    <x v="1"/>
  </r>
  <r>
    <x v="10"/>
  </r>
  <r>
    <x v="10"/>
  </r>
  <r>
    <x v="1"/>
  </r>
  <r>
    <x v="6"/>
  </r>
  <r>
    <x v="6"/>
  </r>
  <r>
    <x v="6"/>
  </r>
  <r>
    <x v="6"/>
  </r>
  <r>
    <x v="3"/>
  </r>
  <r>
    <x v="3"/>
  </r>
  <r>
    <x v="3"/>
  </r>
  <r>
    <x v="3"/>
  </r>
  <r>
    <x v="8"/>
  </r>
  <r>
    <x v="8"/>
  </r>
  <r>
    <x v="8"/>
  </r>
  <r>
    <x v="1"/>
  </r>
  <r>
    <x v="11"/>
  </r>
  <r>
    <x v="8"/>
  </r>
  <r>
    <x v="12"/>
  </r>
  <r>
    <x v="12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9"/>
  </r>
  <r>
    <x v="2"/>
  </r>
  <r>
    <x v="2"/>
  </r>
  <r>
    <x v="8"/>
  </r>
  <r>
    <x v="8"/>
  </r>
  <r>
    <x v="8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1"/>
  </r>
  <r>
    <x v="1"/>
  </r>
  <r>
    <x v="6"/>
  </r>
  <r>
    <x v="6"/>
  </r>
  <r>
    <x v="6"/>
  </r>
  <r>
    <x v="6"/>
  </r>
  <r>
    <x v="6"/>
  </r>
  <r>
    <x v="6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1"/>
  </r>
  <r>
    <x v="1"/>
  </r>
  <r>
    <x v="6"/>
  </r>
  <r>
    <x v="6"/>
  </r>
  <r>
    <x v="6"/>
  </r>
  <r>
    <x v="15"/>
  </r>
  <r>
    <x v="6"/>
  </r>
  <r>
    <x v="3"/>
  </r>
  <r>
    <x v="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2"/>
  </r>
  <r>
    <x v="1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4"/>
  </r>
  <r>
    <x v="4"/>
  </r>
  <r>
    <x v="4"/>
  </r>
  <r>
    <x v="4"/>
  </r>
  <r>
    <x v="9"/>
  </r>
  <r>
    <x v="8"/>
  </r>
  <r>
    <x v="8"/>
  </r>
  <r>
    <x v="10"/>
  </r>
  <r>
    <x v="10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2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4"/>
  </r>
  <r>
    <x v="8"/>
  </r>
  <r>
    <x v="8"/>
  </r>
  <r>
    <x v="10"/>
  </r>
  <r>
    <x v="10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2"/>
  </r>
  <r>
    <x v="6"/>
  </r>
  <r>
    <x v="6"/>
  </r>
  <r>
    <x v="3"/>
  </r>
  <r>
    <x v="3"/>
  </r>
  <r>
    <x v="4"/>
  </r>
  <r>
    <x v="4"/>
  </r>
  <r>
    <x v="4"/>
  </r>
  <r>
    <x v="4"/>
  </r>
  <r>
    <x v="8"/>
  </r>
  <r>
    <x v="17"/>
  </r>
  <r>
    <x v="13"/>
  </r>
  <r>
    <x v="1"/>
  </r>
  <r>
    <x v="10"/>
  </r>
  <r>
    <x v="11"/>
  </r>
  <r>
    <x v="16"/>
  </r>
  <r>
    <x v="6"/>
  </r>
  <r>
    <x v="6"/>
  </r>
  <r>
    <x v="3"/>
  </r>
  <r>
    <x v="3"/>
  </r>
  <r>
    <x v="3"/>
  </r>
  <r>
    <x v="3"/>
  </r>
  <r>
    <x v="4"/>
  </r>
  <r>
    <x v="4"/>
  </r>
  <r>
    <x v="4"/>
  </r>
  <r>
    <x v="17"/>
  </r>
  <r>
    <x v="17"/>
  </r>
  <r>
    <x v="17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3"/>
  </r>
  <r>
    <x v="3"/>
  </r>
  <r>
    <x v="3"/>
  </r>
  <r>
    <x v="3"/>
  </r>
  <r>
    <x v="4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6"/>
  </r>
  <r>
    <x v="6"/>
  </r>
  <r>
    <x v="6"/>
  </r>
  <r>
    <x v="3"/>
  </r>
  <r>
    <x v="3"/>
  </r>
  <r>
    <x v="3"/>
  </r>
  <r>
    <x v="4"/>
  </r>
  <r>
    <x v="4"/>
  </r>
  <r>
    <x v="4"/>
  </r>
  <r>
    <x v="4"/>
  </r>
  <r>
    <x v="4"/>
  </r>
  <r>
    <x v="4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3"/>
  </r>
  <r>
    <x v="3"/>
  </r>
  <r>
    <x v="3"/>
  </r>
  <r>
    <x v="3"/>
  </r>
  <r>
    <x v="3"/>
  </r>
  <r>
    <x v="4"/>
  </r>
  <r>
    <x v="4"/>
  </r>
  <r>
    <x v="8"/>
  </r>
  <r>
    <x v="11"/>
  </r>
  <r>
    <x v="11"/>
  </r>
  <r>
    <x v="11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3"/>
  </r>
  <r>
    <x v="3"/>
  </r>
  <r>
    <x v="3"/>
  </r>
  <r>
    <x v="3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3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6"/>
  </r>
  <r>
    <x v="4"/>
  </r>
  <r>
    <x v="4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16"/>
  </r>
  <r>
    <x v="16"/>
  </r>
  <r>
    <x v="3"/>
  </r>
  <r>
    <x v="3"/>
  </r>
  <r>
    <x v="3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6"/>
  </r>
  <r>
    <x v="4"/>
  </r>
  <r>
    <x v="4"/>
  </r>
  <r>
    <x v="4"/>
  </r>
  <r>
    <x v="9"/>
  </r>
  <r>
    <x v="8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6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6"/>
  </r>
  <r>
    <x v="16"/>
  </r>
  <r>
    <x v="16"/>
  </r>
  <r>
    <x v="16"/>
  </r>
  <r>
    <x v="16"/>
  </r>
  <r>
    <x v="16"/>
  </r>
  <r>
    <x v="6"/>
  </r>
  <r>
    <x v="6"/>
  </r>
  <r>
    <x v="6"/>
  </r>
  <r>
    <x v="6"/>
  </r>
  <r>
    <x v="6"/>
  </r>
  <r>
    <x v="4"/>
  </r>
  <r>
    <x v="15"/>
  </r>
  <r>
    <x v="15"/>
  </r>
  <r>
    <x v="9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16"/>
  </r>
  <r>
    <x v="16"/>
  </r>
  <r>
    <x v="1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1"/>
  </r>
  <r>
    <x v="11"/>
  </r>
  <r>
    <x v="11"/>
  </r>
  <r>
    <x v="11"/>
  </r>
  <r>
    <x v="11"/>
  </r>
  <r>
    <x v="12"/>
  </r>
  <r>
    <x v="12"/>
  </r>
  <r>
    <x v="16"/>
  </r>
  <r>
    <x v="16"/>
  </r>
  <r>
    <x v="16"/>
  </r>
  <r>
    <x v="16"/>
  </r>
  <r>
    <x v="6"/>
  </r>
  <r>
    <x v="3"/>
  </r>
  <r>
    <x v="3"/>
  </r>
  <r>
    <x v="3"/>
  </r>
  <r>
    <x v="4"/>
  </r>
  <r>
    <x v="4"/>
  </r>
  <r>
    <x v="9"/>
  </r>
  <r>
    <x v="9"/>
  </r>
  <r>
    <x v="1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6"/>
  </r>
  <r>
    <x v="3"/>
  </r>
  <r>
    <x v="3"/>
  </r>
  <r>
    <x v="3"/>
  </r>
  <r>
    <x v="3"/>
  </r>
  <r>
    <x v="4"/>
  </r>
  <r>
    <x v="4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6"/>
  </r>
  <r>
    <x v="6"/>
  </r>
  <r>
    <x v="6"/>
  </r>
  <r>
    <x v="6"/>
  </r>
  <r>
    <x v="6"/>
  </r>
  <r>
    <x v="3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6"/>
  </r>
  <r>
    <x v="6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1"/>
  </r>
  <r>
    <x v="11"/>
  </r>
  <r>
    <x v="11"/>
  </r>
  <r>
    <x v="12"/>
  </r>
  <r>
    <x v="12"/>
  </r>
  <r>
    <x v="12"/>
  </r>
  <r>
    <x v="16"/>
  </r>
  <r>
    <x v="16"/>
  </r>
  <r>
    <x v="16"/>
  </r>
  <r>
    <x v="1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6"/>
  </r>
  <r>
    <x v="16"/>
  </r>
  <r>
    <x v="6"/>
  </r>
  <r>
    <x v="6"/>
  </r>
  <r>
    <x v="6"/>
  </r>
  <r>
    <x v="6"/>
  </r>
  <r>
    <x v="6"/>
  </r>
  <r>
    <x v="6"/>
  </r>
  <r>
    <x v="6"/>
  </r>
  <r>
    <x v="3"/>
  </r>
  <r>
    <x v="4"/>
  </r>
  <r>
    <x v="4"/>
  </r>
  <r>
    <x v="4"/>
  </r>
  <r>
    <x v="4"/>
  </r>
  <r>
    <x v="4"/>
  </r>
  <r>
    <x v="4"/>
  </r>
  <r>
    <x v="9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6"/>
  </r>
  <r>
    <x v="16"/>
  </r>
  <r>
    <x v="1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8"/>
  </r>
  <r>
    <x v="8"/>
  </r>
  <r>
    <x v="8"/>
  </r>
  <r>
    <x v="8"/>
  </r>
  <r>
    <x v="8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6"/>
  </r>
  <r>
    <x v="16"/>
  </r>
  <r>
    <x v="6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5"/>
  </r>
  <r>
    <x v="6"/>
  </r>
  <r>
    <x v="5"/>
  </r>
  <r>
    <x v="6"/>
  </r>
  <r>
    <x v="6"/>
  </r>
  <r>
    <x v="6"/>
  </r>
  <r>
    <x v="6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9"/>
  </r>
  <r>
    <x v="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6"/>
  </r>
  <r>
    <x v="16"/>
  </r>
  <r>
    <x v="5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5"/>
  </r>
  <r>
    <x v="6"/>
  </r>
  <r>
    <x v="6"/>
  </r>
  <r>
    <x v="6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19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2"/>
  </r>
  <r>
    <x v="6"/>
  </r>
  <r>
    <x v="6"/>
  </r>
  <r>
    <x v="5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5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3"/>
  </r>
  <r>
    <x v="4"/>
  </r>
  <r>
    <x v="4"/>
  </r>
  <r>
    <x v="4"/>
  </r>
  <r>
    <x v="4"/>
  </r>
  <r>
    <x v="4"/>
  </r>
  <r>
    <x v="19"/>
  </r>
  <r>
    <x v="19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2"/>
  </r>
  <r>
    <x v="12"/>
  </r>
  <r>
    <x v="16"/>
  </r>
  <r>
    <x v="6"/>
  </r>
  <r>
    <x v="6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3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6"/>
  </r>
  <r>
    <x v="6"/>
  </r>
  <r>
    <x v="6"/>
  </r>
  <r>
    <x v="6"/>
  </r>
  <r>
    <x v="6"/>
  </r>
  <r>
    <x v="6"/>
  </r>
  <r>
    <x v="6"/>
  </r>
  <r>
    <x v="3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20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20"/>
  </r>
  <r>
    <x v="4"/>
  </r>
  <r>
    <x v="4"/>
  </r>
  <r>
    <x v="4"/>
  </r>
  <r>
    <x v="4"/>
  </r>
  <r>
    <x v="4"/>
  </r>
  <r>
    <x v="4"/>
  </r>
  <r>
    <x v="4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6"/>
  </r>
  <r>
    <x v="16"/>
  </r>
  <r>
    <x v="16"/>
  </r>
  <r>
    <x v="6"/>
  </r>
  <r>
    <x v="6"/>
  </r>
  <r>
    <x v="3"/>
  </r>
  <r>
    <x v="3"/>
  </r>
  <r>
    <x v="20"/>
  </r>
  <r>
    <x v="4"/>
  </r>
  <r>
    <x v="4"/>
  </r>
  <r>
    <x v="4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20"/>
  </r>
  <r>
    <x v="20"/>
  </r>
  <r>
    <x v="4"/>
  </r>
  <r>
    <x v="4"/>
  </r>
  <r>
    <x v="4"/>
  </r>
  <r>
    <x v="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6"/>
  </r>
  <r>
    <x v="16"/>
  </r>
  <r>
    <x v="16"/>
  </r>
  <r>
    <x v="16"/>
  </r>
  <r>
    <x v="16"/>
  </r>
  <r>
    <x v="6"/>
  </r>
  <r>
    <x v="6"/>
  </r>
  <r>
    <x v="6"/>
  </r>
  <r>
    <x v="6"/>
  </r>
  <r>
    <x v="6"/>
  </r>
  <r>
    <x v="6"/>
  </r>
  <r>
    <x v="3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13"/>
  </r>
  <r>
    <x v="1"/>
  </r>
  <r>
    <x v="1"/>
  </r>
  <r>
    <x v="10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6"/>
  </r>
  <r>
    <x v="6"/>
  </r>
  <r>
    <x v="6"/>
  </r>
  <r>
    <x v="6"/>
  </r>
  <r>
    <x v="6"/>
  </r>
  <r>
    <x v="6"/>
  </r>
  <r>
    <x v="6"/>
  </r>
  <r>
    <x v="6"/>
  </r>
  <r>
    <x v="20"/>
  </r>
  <r>
    <x v="20"/>
  </r>
  <r>
    <x v="20"/>
  </r>
  <r>
    <x v="20"/>
  </r>
  <r>
    <x v="4"/>
  </r>
  <r>
    <x v="4"/>
  </r>
  <r>
    <x v="4"/>
  </r>
  <r>
    <x v="4"/>
  </r>
  <r>
    <x v="7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6"/>
  </r>
  <r>
    <x v="1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14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1"/>
  </r>
  <r>
    <x v="11"/>
  </r>
  <r>
    <x v="11"/>
  </r>
  <r>
    <x v="11"/>
  </r>
  <r>
    <x v="11"/>
  </r>
  <r>
    <x v="11"/>
  </r>
  <r>
    <x v="11"/>
  </r>
  <r>
    <x v="12"/>
  </r>
  <r>
    <x v="16"/>
  </r>
  <r>
    <x v="16"/>
  </r>
  <r>
    <x v="1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1"/>
  </r>
  <r>
    <x v="11"/>
  </r>
  <r>
    <x v="11"/>
  </r>
  <r>
    <x v="11"/>
  </r>
  <r>
    <x v="11"/>
  </r>
  <r>
    <x v="12"/>
  </r>
  <r>
    <x v="16"/>
  </r>
  <r>
    <x v="16"/>
  </r>
  <r>
    <x v="16"/>
  </r>
  <r>
    <x v="16"/>
  </r>
  <r>
    <x v="16"/>
  </r>
  <r>
    <x v="6"/>
  </r>
  <r>
    <x v="6"/>
  </r>
  <r>
    <x v="6"/>
  </r>
  <r>
    <x v="20"/>
  </r>
  <r>
    <x v="4"/>
  </r>
  <r>
    <x v="4"/>
  </r>
  <r>
    <x v="4"/>
  </r>
  <r>
    <x v="4"/>
  </r>
  <r>
    <x v="4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1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1"/>
  </r>
  <r>
    <x v="11"/>
  </r>
  <r>
    <x v="12"/>
  </r>
  <r>
    <x v="12"/>
  </r>
  <r>
    <x v="16"/>
  </r>
  <r>
    <x v="16"/>
  </r>
  <r>
    <x v="16"/>
  </r>
  <r>
    <x v="16"/>
  </r>
  <r>
    <x v="16"/>
  </r>
  <r>
    <x v="6"/>
  </r>
  <r>
    <x v="6"/>
  </r>
  <r>
    <x v="6"/>
  </r>
  <r>
    <x v="20"/>
  </r>
  <r>
    <x v="20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6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6"/>
  </r>
  <r>
    <x v="16"/>
  </r>
  <r>
    <x v="16"/>
  </r>
  <r>
    <x v="16"/>
  </r>
  <r>
    <x v="14"/>
  </r>
  <r>
    <x v="20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1"/>
  </r>
  <r>
    <x v="11"/>
  </r>
  <r>
    <x v="11"/>
  </r>
  <r>
    <x v="11"/>
  </r>
  <r>
    <x v="11"/>
  </r>
  <r>
    <x v="16"/>
  </r>
  <r>
    <x v="20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1"/>
  </r>
  <r>
    <x v="11"/>
  </r>
  <r>
    <x v="11"/>
  </r>
  <r>
    <x v="12"/>
  </r>
  <r>
    <x v="12"/>
  </r>
  <r>
    <x v="12"/>
  </r>
  <r>
    <x v="16"/>
  </r>
  <r>
    <x v="16"/>
  </r>
  <r>
    <x v="16"/>
  </r>
  <r>
    <x v="16"/>
  </r>
  <r>
    <x v="16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16"/>
  </r>
  <r>
    <x v="6"/>
  </r>
  <r>
    <x v="6"/>
  </r>
  <r>
    <x v="6"/>
  </r>
  <r>
    <x v="3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2"/>
  </r>
  <r>
    <x v="16"/>
  </r>
  <r>
    <x v="16"/>
  </r>
  <r>
    <x v="6"/>
  </r>
  <r>
    <x v="3"/>
  </r>
  <r>
    <x v="14"/>
  </r>
  <r>
    <x v="20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18"/>
  </r>
  <r>
    <x v="21"/>
  </r>
  <r>
    <x v="22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6"/>
  </r>
  <r>
    <x v="6"/>
  </r>
  <r>
    <x v="6"/>
  </r>
  <r>
    <x v="3"/>
  </r>
  <r>
    <x v="3"/>
  </r>
  <r>
    <x v="14"/>
  </r>
  <r>
    <x v="14"/>
  </r>
  <r>
    <x v="10"/>
  </r>
  <r>
    <x v="20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2"/>
  </r>
  <r>
    <x v="19"/>
  </r>
  <r>
    <x v="19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6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2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5"/>
  </r>
  <r>
    <x v="6"/>
  </r>
  <r>
    <x v="6"/>
  </r>
  <r>
    <x v="6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6"/>
  </r>
  <r>
    <x v="6"/>
  </r>
  <r>
    <x v="6"/>
  </r>
  <r>
    <x v="6"/>
  </r>
  <r>
    <x v="6"/>
  </r>
  <r>
    <x v="14"/>
  </r>
  <r>
    <x v="14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2"/>
  </r>
  <r>
    <x v="15"/>
  </r>
  <r>
    <x v="12"/>
  </r>
  <r>
    <x v="12"/>
  </r>
  <r>
    <x v="14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6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2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19"/>
  </r>
  <r>
    <x v="19"/>
  </r>
  <r>
    <x v="8"/>
  </r>
  <r>
    <x v="8"/>
  </r>
  <r>
    <x v="8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6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6"/>
  </r>
  <r>
    <x v="6"/>
  </r>
  <r>
    <x v="6"/>
  </r>
  <r>
    <x v="6"/>
  </r>
  <r>
    <x v="6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1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4"/>
  </r>
  <r>
    <x v="4"/>
  </r>
  <r>
    <x v="4"/>
  </r>
  <r>
    <x v="4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6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2"/>
  </r>
  <r>
    <x v="16"/>
  </r>
  <r>
    <x v="16"/>
  </r>
  <r>
    <x v="16"/>
  </r>
  <r>
    <x v="6"/>
  </r>
  <r>
    <x v="6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4"/>
  </r>
  <r>
    <x v="4"/>
  </r>
  <r>
    <x v="4"/>
  </r>
  <r>
    <x v="4"/>
  </r>
  <r>
    <x v="19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4"/>
  </r>
  <r>
    <x v="4"/>
  </r>
  <r>
    <x v="4"/>
  </r>
  <r>
    <x v="19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6"/>
  </r>
  <r>
    <x v="6"/>
  </r>
  <r>
    <x v="4"/>
  </r>
  <r>
    <x v="4"/>
  </r>
  <r>
    <x v="4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4"/>
  </r>
  <r>
    <x v="4"/>
  </r>
  <r>
    <x v="4"/>
  </r>
  <r>
    <x v="4"/>
  </r>
  <r>
    <x v="19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4"/>
  </r>
  <r>
    <x v="4"/>
  </r>
  <r>
    <x v="4"/>
  </r>
  <r>
    <x v="19"/>
  </r>
  <r>
    <x v="1"/>
  </r>
  <r>
    <x v="1"/>
  </r>
  <r>
    <x v="1"/>
  </r>
  <r>
    <x v="11"/>
  </r>
  <r>
    <x v="11"/>
  </r>
  <r>
    <x v="16"/>
  </r>
  <r>
    <x v="3"/>
  </r>
  <r>
    <x v="19"/>
  </r>
  <r>
    <x v="8"/>
  </r>
  <r>
    <x v="8"/>
  </r>
  <r>
    <x v="1"/>
  </r>
  <r>
    <x v="6"/>
  </r>
  <r>
    <x v="3"/>
  </r>
  <r>
    <x v="3"/>
  </r>
  <r>
    <x v="19"/>
  </r>
  <r>
    <x v="1"/>
  </r>
  <r>
    <x v="1"/>
  </r>
  <r>
    <x v="1"/>
  </r>
  <r>
    <x v="3"/>
  </r>
  <r>
    <x v="3"/>
  </r>
  <r>
    <x v="3"/>
  </r>
  <r>
    <x v="14"/>
  </r>
  <r>
    <x v="4"/>
  </r>
  <r>
    <x v="9"/>
  </r>
  <r>
    <x v="9"/>
  </r>
  <r>
    <x v="19"/>
  </r>
  <r>
    <x v="19"/>
  </r>
  <r>
    <x v="1"/>
  </r>
  <r>
    <x v="1"/>
  </r>
  <r>
    <x v="1"/>
  </r>
  <r>
    <x v="11"/>
  </r>
  <r>
    <x v="12"/>
  </r>
  <r>
    <x v="4"/>
  </r>
  <r>
    <x v="4"/>
  </r>
  <r>
    <x v="1"/>
  </r>
  <r>
    <x v="1"/>
  </r>
  <r>
    <x v="1"/>
  </r>
  <r>
    <x v="11"/>
  </r>
  <r>
    <x v="16"/>
  </r>
  <r>
    <x v="1"/>
  </r>
  <r>
    <x v="1"/>
  </r>
  <r>
    <x v="19"/>
  </r>
  <r>
    <x v="19"/>
  </r>
  <r>
    <x v="19"/>
  </r>
  <r>
    <x v="12"/>
  </r>
  <r>
    <x v="8"/>
  </r>
  <r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AF0B0-A3A7-4971-B750-1B9ACF853EBA}" name="PivotTable15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B26" firstHeaderRow="1" firstDataRow="1" firstDataCol="1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3">
        <item x="17"/>
        <item x="10"/>
        <item x="15"/>
        <item x="12"/>
        <item x="3"/>
        <item x="6"/>
        <item x="18"/>
        <item x="1"/>
        <item x="14"/>
        <item x="5"/>
        <item x="21"/>
        <item x="2"/>
        <item x="22"/>
        <item x="16"/>
        <item x="7"/>
        <item x="11"/>
        <item x="19"/>
        <item x="0"/>
        <item x="20"/>
        <item x="9"/>
        <item x="8"/>
        <item x="4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rowItems>
  <colItems count="1">
    <i/>
  </colItems>
  <dataFields count="1">
    <dataField name="Count of Ringing country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3A7D2-EB34-4387-B8FF-7367A960ACE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9" firstHeaderRow="1" firstDataRow="1" firstDataCol="1"/>
  <pivotFields count="1">
    <pivotField axis="axisRow" dataField="1" showAll="0">
      <items count="26">
        <item x="5"/>
        <item x="12"/>
        <item x="18"/>
        <item x="16"/>
        <item x="3"/>
        <item x="7"/>
        <item x="20"/>
        <item x="1"/>
        <item x="15"/>
        <item x="6"/>
        <item x="2"/>
        <item x="21"/>
        <item x="22"/>
        <item x="23"/>
        <item x="19"/>
        <item x="8"/>
        <item x="13"/>
        <item x="10"/>
        <item x="0"/>
        <item x="14"/>
        <item x="11"/>
        <item x="9"/>
        <item x="4"/>
        <item x="17"/>
        <item x="2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ecovery countr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61865-4EED-45A8-8A1B-05CF8A36F8D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21:F190" firstHeaderRow="1" firstDataRow="2" firstDataCol="1"/>
  <pivotFields count="4">
    <pivotField axis="axisRow" showAll="0">
      <items count="1298">
        <item x="1280"/>
        <item x="1284"/>
        <item x="1259"/>
        <item x="1285"/>
        <item x="1163"/>
        <item x="1045"/>
        <item x="1014"/>
        <item x="1012"/>
        <item x="1016"/>
        <item x="1013"/>
        <item x="953"/>
        <item x="1017"/>
        <item x="429"/>
        <item x="895"/>
        <item x="1025"/>
        <item x="954"/>
        <item x="1022"/>
        <item x="565"/>
        <item x="98"/>
        <item x="1021"/>
        <item x="1020"/>
        <item x="1052"/>
        <item x="1054"/>
        <item x="956"/>
        <item x="1051"/>
        <item x="957"/>
        <item x="1019"/>
        <item x="1053"/>
        <item x="445"/>
        <item x="507"/>
        <item x="506"/>
        <item x="1095"/>
        <item x="1181"/>
        <item x="611"/>
        <item x="1239"/>
        <item x="723"/>
        <item x="979"/>
        <item x="527"/>
        <item x="1166"/>
        <item x="646"/>
        <item x="1018"/>
        <item x="41"/>
        <item x="986"/>
        <item x="1023"/>
        <item x="216"/>
        <item x="1049"/>
        <item x="926"/>
        <item x="167"/>
        <item x="262"/>
        <item x="546"/>
        <item x="894"/>
        <item x="983"/>
        <item x="984"/>
        <item x="330"/>
        <item x="985"/>
        <item x="1046"/>
        <item x="1164"/>
        <item x="1027"/>
        <item x="156"/>
        <item x="477"/>
        <item x="505"/>
        <item x="1146"/>
        <item x="1184"/>
        <item x="1252"/>
        <item x="1047"/>
        <item x="659"/>
        <item x="1242"/>
        <item x="261"/>
        <item x="814"/>
        <item x="982"/>
        <item x="1233"/>
        <item x="1240"/>
        <item x="1129"/>
        <item x="136"/>
        <item x="928"/>
        <item x="217"/>
        <item x="645"/>
        <item x="10"/>
        <item x="1072"/>
        <item x="1224"/>
        <item x="231"/>
        <item x="1170"/>
        <item x="1071"/>
        <item x="566"/>
        <item x="1197"/>
        <item x="332"/>
        <item x="107"/>
        <item x="661"/>
        <item x="1096"/>
        <item x="17"/>
        <item x="741"/>
        <item x="1167"/>
        <item x="48"/>
        <item x="526"/>
        <item x="528"/>
        <item x="1168"/>
        <item x="1169"/>
        <item x="40"/>
        <item x="1128"/>
        <item x="1050"/>
        <item x="800"/>
        <item x="181"/>
        <item x="1231"/>
        <item x="108"/>
        <item x="390"/>
        <item x="638"/>
        <item x="660"/>
        <item x="1028"/>
        <item x="348"/>
        <item x="247"/>
        <item x="863"/>
        <item x="331"/>
        <item x="862"/>
        <item x="311"/>
        <item x="892"/>
        <item x="686"/>
        <item x="864"/>
        <item x="475"/>
        <item x="861"/>
        <item x="959"/>
        <item x="1030"/>
        <item x="248"/>
        <item x="606"/>
        <item x="677"/>
        <item x="648"/>
        <item x="13"/>
        <item x="1196"/>
        <item x="547"/>
        <item x="219"/>
        <item x="106"/>
        <item x="1133"/>
        <item x="891"/>
        <item x="955"/>
        <item x="675"/>
        <item x="385"/>
        <item x="1241"/>
        <item x="636"/>
        <item x="607"/>
        <item x="545"/>
        <item x="544"/>
        <item x="639"/>
        <item x="958"/>
        <item x="504"/>
        <item x="168"/>
        <item x="14"/>
        <item x="1074"/>
        <item x="612"/>
        <item x="49"/>
        <item x="687"/>
        <item x="860"/>
        <item x="548"/>
        <item x="859"/>
        <item x="897"/>
        <item x="479"/>
        <item x="688"/>
        <item x="214"/>
        <item x="890"/>
        <item x="1097"/>
        <item x="1172"/>
        <item x="215"/>
        <item x="898"/>
        <item x="981"/>
        <item x="1220"/>
        <item x="1232"/>
        <item x="647"/>
        <item x="649"/>
        <item x="1024"/>
        <item x="1226"/>
        <item x="195"/>
        <item x="349"/>
        <item x="609"/>
        <item x="400"/>
        <item x="1073"/>
        <item x="1182"/>
        <item x="478"/>
        <item x="1183"/>
        <item x="50"/>
        <item x="1132"/>
        <item x="1131"/>
        <item x="765"/>
        <item x="1076"/>
        <item x="386"/>
        <item x="1048"/>
        <item x="1029"/>
        <item x="387"/>
        <item x="350"/>
        <item x="676"/>
        <item x="841"/>
        <item x="1225"/>
        <item x="952"/>
        <item x="114"/>
        <item x="346"/>
        <item x="658"/>
        <item x="1110"/>
        <item x="722"/>
        <item x="564"/>
        <item x="650"/>
        <item x="218"/>
        <item x="1112"/>
        <item x="587"/>
        <item x="694"/>
        <item x="476"/>
        <item x="525"/>
        <item x="1026"/>
        <item x="1111"/>
        <item x="637"/>
        <item x="347"/>
        <item x="563"/>
        <item x="529"/>
        <item x="896"/>
        <item x="288"/>
        <item x="707"/>
        <item x="678"/>
        <item x="389"/>
        <item x="927"/>
        <item x="1075"/>
        <item x="610"/>
        <item x="739"/>
        <item x="287"/>
        <item x="674"/>
        <item x="16"/>
        <item x="180"/>
        <item x="446"/>
        <item x="980"/>
        <item x="459"/>
        <item x="839"/>
        <item x="724"/>
        <item x="460"/>
        <item x="588"/>
        <item x="865"/>
        <item x="605"/>
        <item x="562"/>
        <item x="135"/>
        <item x="1068"/>
        <item x="1094"/>
        <item x="608"/>
        <item x="840"/>
        <item x="1109"/>
        <item x="524"/>
        <item x="635"/>
        <item x="1015"/>
        <item x="169"/>
        <item x="523"/>
        <item x="32"/>
        <item x="740"/>
        <item x="388"/>
        <item x="589"/>
        <item x="695"/>
        <item x="1130"/>
        <item x="893"/>
        <item x="1274"/>
        <item x="1279"/>
        <item x="1273"/>
        <item x="313"/>
        <item x="312"/>
        <item x="949"/>
        <item x="1090"/>
        <item x="1144"/>
        <item x="1195"/>
        <item x="395"/>
        <item x="1180"/>
        <item x="692"/>
        <item x="1065"/>
        <item x="644"/>
        <item x="643"/>
        <item x="1211"/>
        <item x="815"/>
        <item x="558"/>
        <item x="579"/>
        <item x="580"/>
        <item x="499"/>
        <item x="735"/>
        <item x="962"/>
        <item x="802"/>
        <item x="789"/>
        <item x="843"/>
        <item x="818"/>
        <item x="987"/>
        <item x="753"/>
        <item x="817"/>
        <item x="559"/>
        <item x="550"/>
        <item x="867"/>
        <item x="786"/>
        <item x="930"/>
        <item x="963"/>
        <item x="662"/>
        <item x="457"/>
        <item x="989"/>
        <item x="1175"/>
        <item x="285"/>
        <item x="1173"/>
        <item x="164"/>
        <item x="900"/>
        <item x="870"/>
        <item x="901"/>
        <item x="872"/>
        <item x="581"/>
        <item x="809"/>
        <item x="961"/>
        <item x="929"/>
        <item x="473"/>
        <item x="842"/>
        <item x="871"/>
        <item x="567"/>
        <item x="869"/>
        <item x="743"/>
        <item x="933"/>
        <item x="752"/>
        <item x="709"/>
        <item x="364"/>
        <item x="1174"/>
        <item x="903"/>
        <item x="1008"/>
        <item x="866"/>
        <item x="441"/>
        <item x="642"/>
        <item x="932"/>
        <item x="440"/>
        <item x="124"/>
        <item x="1162"/>
        <item x="150"/>
        <item x="988"/>
        <item x="697"/>
        <item x="139"/>
        <item x="788"/>
        <item x="801"/>
        <item x="1295"/>
        <item x="1234"/>
        <item x="551"/>
        <item x="991"/>
        <item x="353"/>
        <item x="964"/>
        <item x="472"/>
        <item x="696"/>
        <item x="1098"/>
        <item x="965"/>
        <item x="803"/>
        <item x="1031"/>
        <item x="744"/>
        <item x="904"/>
        <item x="876"/>
        <item x="708"/>
        <item x="742"/>
        <item x="484"/>
        <item x="874"/>
        <item x="877"/>
        <item x="875"/>
        <item x="442"/>
        <item x="1221"/>
        <item x="464"/>
        <item x="618"/>
        <item x="463"/>
        <item x="498"/>
        <item x="367"/>
        <item x="1114"/>
        <item x="844"/>
        <item x="278"/>
        <item x="568"/>
        <item x="868"/>
        <item x="412"/>
        <item x="1261"/>
        <item x="830"/>
        <item x="1266"/>
        <item x="549"/>
        <item x="1079"/>
        <item x="1260"/>
        <item x="1267"/>
        <item x="68"/>
        <item x="448"/>
        <item x="67"/>
        <item x="902"/>
        <item x="483"/>
        <item x="315"/>
        <item x="447"/>
        <item x="137"/>
        <item x="689"/>
        <item x="430"/>
        <item x="158"/>
        <item x="482"/>
        <item x="873"/>
        <item x="820"/>
        <item x="766"/>
        <item x="314"/>
        <item x="530"/>
        <item x="751"/>
        <item x="651"/>
        <item x="481"/>
        <item x="264"/>
        <item x="931"/>
        <item x="1077"/>
        <item x="485"/>
        <item x="729"/>
        <item x="787"/>
        <item x="531"/>
        <item x="404"/>
        <item x="934"/>
        <item x="749"/>
        <item x="711"/>
        <item x="819"/>
        <item x="590"/>
        <item x="810"/>
        <item x="816"/>
        <item x="836"/>
        <item x="1034"/>
        <item x="522"/>
        <item x="539"/>
        <item x="726"/>
        <item x="1292"/>
        <item x="1293"/>
        <item x="1262"/>
        <item x="679"/>
        <item x="728"/>
        <item x="1268"/>
        <item x="366"/>
        <item x="383"/>
        <item x="727"/>
        <item x="51"/>
        <item x="73"/>
        <item x="165"/>
        <item x="781"/>
        <item x="1055"/>
        <item x="1227"/>
        <item x="211"/>
        <item x="1147"/>
        <item x="615"/>
        <item x="382"/>
        <item x="401"/>
        <item x="444"/>
        <item x="480"/>
        <item x="552"/>
        <item x="408"/>
        <item x="1134"/>
        <item x="1115"/>
        <item x="132"/>
        <item x="725"/>
        <item x="737"/>
        <item x="657"/>
        <item x="616"/>
        <item x="276"/>
        <item x="153"/>
        <item x="277"/>
        <item x="33"/>
        <item x="365"/>
        <item x="721"/>
        <item x="45"/>
        <item x="1247"/>
        <item x="634"/>
        <item x="720"/>
        <item x="86"/>
        <item x="782"/>
        <item x="44"/>
        <item x="290"/>
        <item x="569"/>
        <item x="443"/>
        <item x="543"/>
        <item x="69"/>
        <item x="91"/>
        <item x="58"/>
        <item x="78"/>
        <item x="265"/>
        <item x="77"/>
        <item x="1056"/>
        <item x="249"/>
        <item x="232"/>
        <item x="263"/>
        <item x="540"/>
        <item x="1067"/>
        <item x="71"/>
        <item x="586"/>
        <item x="84"/>
        <item x="250"/>
        <item x="613"/>
        <item x="310"/>
        <item x="501"/>
        <item x="6"/>
        <item x="4"/>
        <item x="603"/>
        <item x="664"/>
        <item x="399"/>
        <item x="561"/>
        <item x="130"/>
        <item x="309"/>
        <item x="1145"/>
        <item x="102"/>
        <item x="1171"/>
        <item x="12"/>
        <item x="76"/>
        <item x="22"/>
        <item x="1089"/>
        <item x="104"/>
        <item x="94"/>
        <item x="411"/>
        <item x="131"/>
        <item x="103"/>
        <item x="428"/>
        <item x="59"/>
        <item x="503"/>
        <item x="42"/>
        <item x="60"/>
        <item x="966"/>
        <item x="46"/>
        <item x="90"/>
        <item x="155"/>
        <item x="500"/>
        <item x="230"/>
        <item x="5"/>
        <item x="8"/>
        <item x="133"/>
        <item x="89"/>
        <item x="39"/>
        <item x="289"/>
        <item x="1290"/>
        <item x="345"/>
        <item x="192"/>
        <item x="602"/>
        <item x="152"/>
        <item x="538"/>
        <item x="344"/>
        <item x="617"/>
        <item x="710"/>
        <item x="126"/>
        <item x="398"/>
        <item x="427"/>
        <item x="210"/>
        <item x="127"/>
        <item x="193"/>
        <item x="194"/>
        <item x="115"/>
        <item x="343"/>
        <item x="95"/>
        <item x="799"/>
        <item x="1291"/>
        <item x="585"/>
        <item x="29"/>
        <item x="179"/>
        <item x="542"/>
        <item x="845"/>
        <item x="410"/>
        <item x="804"/>
        <item x="251"/>
        <item x="3"/>
        <item x="57"/>
        <item x="96"/>
        <item x="652"/>
        <item x="384"/>
        <item x="220"/>
        <item x="62"/>
        <item x="63"/>
        <item x="228"/>
        <item x="81"/>
        <item x="134"/>
        <item x="833"/>
        <item x="105"/>
        <item x="614"/>
        <item x="113"/>
        <item x="604"/>
        <item x="363"/>
        <item x="20"/>
        <item x="21"/>
        <item x="88"/>
        <item x="177"/>
        <item x="405"/>
        <item x="23"/>
        <item x="407"/>
        <item x="128"/>
        <item x="87"/>
        <item x="406"/>
        <item x="461"/>
        <item x="462"/>
        <item x="778"/>
        <item x="1080"/>
        <item x="858"/>
        <item x="1033"/>
        <item x="403"/>
        <item x="157"/>
        <item x="763"/>
        <item x="706"/>
        <item x="170"/>
        <item x="1032"/>
        <item x="409"/>
        <item x="1044"/>
        <item x="805"/>
        <item x="685"/>
        <item x="502"/>
        <item x="1228"/>
        <item x="449"/>
        <item x="129"/>
        <item x="368"/>
        <item x="431"/>
        <item x="85"/>
        <item x="777"/>
        <item x="508"/>
        <item x="736"/>
        <item x="779"/>
        <item x="780"/>
        <item x="30"/>
        <item x="1143"/>
        <item x="37"/>
        <item x="31"/>
        <item x="432"/>
        <item x="640"/>
        <item x="191"/>
        <item x="702"/>
        <item x="719"/>
        <item x="352"/>
        <item x="556"/>
        <item x="138"/>
        <item x="596"/>
        <item x="151"/>
        <item x="682"/>
        <item x="717"/>
        <item x="97"/>
        <item x="595"/>
        <item x="452"/>
        <item x="178"/>
        <item x="703"/>
        <item x="38"/>
        <item x="36"/>
        <item x="212"/>
        <item x="112"/>
        <item x="116"/>
        <item x="154"/>
        <item x="222"/>
        <item x="292"/>
        <item x="75"/>
        <item x="496"/>
        <item x="99"/>
        <item x="575"/>
        <item x="718"/>
        <item x="83"/>
        <item x="1251"/>
        <item x="47"/>
        <item x="111"/>
        <item x="835"/>
        <item x="326"/>
        <item x="187"/>
        <item x="583"/>
        <item x="100"/>
        <item x="705"/>
        <item x="246"/>
        <item x="837"/>
        <item x="15"/>
        <item x="426"/>
        <item x="66"/>
        <item x="25"/>
        <item x="213"/>
        <item x="101"/>
        <item x="61"/>
        <item x="166"/>
        <item x="229"/>
        <item x="9"/>
        <item x="597"/>
        <item x="693"/>
        <item x="308"/>
        <item x="303"/>
        <item x="775"/>
        <item x="520"/>
        <item x="834"/>
        <item x="146"/>
        <item x="223"/>
        <item x="254"/>
        <item x="469"/>
        <item x="185"/>
        <item x="372"/>
        <item x="72"/>
        <item x="145"/>
        <item x="338"/>
        <item x="242"/>
        <item x="74"/>
        <item x="202"/>
        <item x="393"/>
        <item x="601"/>
        <item x="236"/>
        <item x="537"/>
        <item x="684"/>
        <item x="243"/>
        <item x="776"/>
        <item x="362"/>
        <item x="299"/>
        <item x="832"/>
        <item x="227"/>
        <item x="1283"/>
        <item x="584"/>
        <item x="316"/>
        <item x="371"/>
        <item x="226"/>
        <item x="199"/>
        <item x="186"/>
        <item x="235"/>
        <item x="163"/>
        <item x="198"/>
        <item x="704"/>
        <item x="774"/>
        <item x="762"/>
        <item x="922"/>
        <item x="1142"/>
        <item x="203"/>
        <item x="560"/>
        <item x="468"/>
        <item x="55"/>
        <item x="70"/>
        <item x="307"/>
        <item x="306"/>
        <item x="224"/>
        <item x="56"/>
        <item x="437"/>
        <item x="373"/>
        <item x="474"/>
        <item x="358"/>
        <item x="317"/>
        <item x="355"/>
        <item x="302"/>
        <item x="594"/>
        <item x="300"/>
        <item x="329"/>
        <item x="301"/>
        <item x="423"/>
        <item x="380"/>
        <item x="1246"/>
        <item x="321"/>
        <item x="208"/>
        <item x="354"/>
        <item x="206"/>
        <item x="494"/>
        <item x="205"/>
        <item x="272"/>
        <item x="856"/>
        <item x="320"/>
        <item x="327"/>
        <item x="1294"/>
        <item x="328"/>
        <item x="633"/>
        <item x="271"/>
        <item x="392"/>
        <item x="1010"/>
        <item x="534"/>
        <item x="593"/>
        <item x="672"/>
        <item x="225"/>
        <item x="948"/>
        <item x="424"/>
        <item x="305"/>
        <item x="197"/>
        <item x="284"/>
        <item x="274"/>
        <item x="1265"/>
        <item x="241"/>
        <item x="233"/>
        <item x="184"/>
        <item x="200"/>
        <item x="244"/>
        <item x="974"/>
        <item x="295"/>
        <item x="24"/>
        <item x="599"/>
        <item x="339"/>
        <item x="418"/>
        <item x="255"/>
        <item x="417"/>
        <item x="541"/>
        <item x="641"/>
        <item x="268"/>
        <item x="1043"/>
        <item x="270"/>
        <item x="149"/>
        <item x="600"/>
        <item x="234"/>
        <item x="517"/>
        <item x="245"/>
        <item x="359"/>
        <item x="260"/>
        <item x="439"/>
        <item x="831"/>
        <item x="291"/>
        <item x="176"/>
        <item x="125"/>
        <item x="767"/>
        <item x="458"/>
        <item x="360"/>
        <item x="419"/>
        <item x="397"/>
        <item x="378"/>
        <item x="1057"/>
        <item x="379"/>
        <item x="425"/>
        <item x="209"/>
        <item x="396"/>
        <item x="201"/>
        <item x="283"/>
        <item x="889"/>
        <item x="296"/>
        <item x="1179"/>
        <item x="175"/>
        <item x="286"/>
        <item x="514"/>
        <item x="1066"/>
        <item x="275"/>
        <item x="147"/>
        <item x="259"/>
        <item x="252"/>
        <item x="573"/>
        <item x="973"/>
        <item x="298"/>
        <item x="497"/>
        <item x="11"/>
        <item x="433"/>
        <item x="340"/>
        <item x="253"/>
        <item x="341"/>
        <item x="237"/>
        <item x="673"/>
        <item x="361"/>
        <item x="221"/>
        <item x="281"/>
        <item x="535"/>
        <item x="857"/>
        <item x="733"/>
        <item x="304"/>
        <item x="273"/>
        <item x="578"/>
        <item x="376"/>
        <item x="455"/>
        <item x="691"/>
        <item x="701"/>
        <item x="716"/>
        <item x="714"/>
        <item x="238"/>
        <item x="519"/>
        <item x="258"/>
        <item x="240"/>
        <item x="239"/>
        <item x="280"/>
        <item x="267"/>
        <item x="1238"/>
        <item x="700"/>
        <item x="454"/>
        <item x="495"/>
        <item x="627"/>
        <item x="375"/>
        <item x="521"/>
        <item x="598"/>
        <item x="619"/>
        <item x="257"/>
        <item x="369"/>
        <item x="582"/>
        <item x="421"/>
        <item x="516"/>
        <item x="628"/>
        <item x="515"/>
        <item x="536"/>
        <item x="1161"/>
        <item x="629"/>
        <item x="190"/>
        <item x="256"/>
        <item x="391"/>
        <item x="183"/>
        <item x="975"/>
        <item x="1258"/>
        <item x="1288"/>
        <item x="266"/>
        <item x="377"/>
        <item x="625"/>
        <item x="828"/>
        <item x="576"/>
        <item x="279"/>
        <item x="294"/>
        <item x="269"/>
        <item x="669"/>
        <item x="282"/>
        <item x="888"/>
        <item x="342"/>
        <item x="557"/>
        <item x="65"/>
        <item x="381"/>
        <item x="671"/>
        <item x="325"/>
        <item x="670"/>
        <item x="335"/>
        <item x="422"/>
        <item x="829"/>
        <item x="148"/>
        <item x="188"/>
        <item x="189"/>
        <item x="123"/>
        <item x="207"/>
        <item x="456"/>
        <item x="656"/>
        <item x="336"/>
        <item x="319"/>
        <item x="402"/>
        <item x="318"/>
        <item x="632"/>
        <item x="470"/>
        <item x="297"/>
        <item x="357"/>
        <item x="324"/>
        <item x="1009"/>
        <item x="574"/>
        <item x="630"/>
        <item x="797"/>
        <item x="798"/>
        <item x="2"/>
        <item x="808"/>
        <item x="513"/>
        <item x="683"/>
        <item x="394"/>
        <item x="715"/>
        <item x="117"/>
        <item x="356"/>
        <item x="690"/>
        <item x="1035"/>
        <item x="374"/>
        <item x="1185"/>
        <item x="533"/>
        <item x="734"/>
        <item x="82"/>
        <item x="204"/>
        <item x="334"/>
        <item x="905"/>
        <item x="18"/>
        <item x="52"/>
        <item x="631"/>
        <item x="992"/>
        <item x="993"/>
        <item x="438"/>
        <item x="994"/>
        <item x="416"/>
        <item x="420"/>
        <item x="960"/>
        <item x="7"/>
        <item x="624"/>
        <item x="626"/>
        <item x="518"/>
        <item x="577"/>
        <item x="785"/>
        <item x="1120"/>
        <item x="0"/>
        <item x="492"/>
        <item x="467"/>
        <item x="323"/>
        <item x="824"/>
        <item x="572"/>
        <item x="1245"/>
        <item x="1116"/>
        <item x="1099"/>
        <item x="1113"/>
        <item x="109"/>
        <item x="1219"/>
        <item x="759"/>
        <item x="450"/>
        <item x="1152"/>
        <item x="293"/>
        <item x="490"/>
        <item x="80"/>
        <item x="554"/>
        <item x="1157"/>
        <item x="1202"/>
        <item x="1189"/>
        <item x="1176"/>
        <item x="1203"/>
        <item x="698"/>
        <item x="907"/>
        <item x="621"/>
        <item x="1188"/>
        <item x="1086"/>
        <item x="653"/>
        <item x="172"/>
        <item x="1198"/>
        <item x="1230"/>
        <item x="337"/>
        <item x="79"/>
        <item x="1282"/>
        <item x="1254"/>
        <item x="555"/>
        <item x="1243"/>
        <item x="732"/>
        <item x="1253"/>
        <item x="1263"/>
        <item x="1248"/>
        <item x="1217"/>
        <item x="1194"/>
        <item x="1078"/>
        <item x="322"/>
        <item x="1216"/>
        <item x="1215"/>
        <item x="1229"/>
        <item x="746"/>
        <item x="1156"/>
        <item x="1205"/>
        <item x="1159"/>
        <item x="730"/>
        <item x="1264"/>
        <item x="1104"/>
        <item x="1103"/>
        <item x="1178"/>
        <item x="1204"/>
        <item x="1102"/>
        <item x="1277"/>
        <item x="487"/>
        <item x="827"/>
        <item x="466"/>
        <item x="1005"/>
        <item x="1281"/>
        <item x="1123"/>
        <item x="712"/>
        <item x="1244"/>
        <item x="1087"/>
        <item x="1139"/>
        <item x="1155"/>
        <item x="1085"/>
        <item x="509"/>
        <item x="1140"/>
        <item x="1041"/>
        <item x="1141"/>
        <item x="1223"/>
        <item x="909"/>
        <item x="1"/>
        <item x="939"/>
        <item x="1186"/>
        <item x="1106"/>
        <item x="996"/>
        <item x="995"/>
        <item x="1271"/>
        <item x="1135"/>
        <item x="1272"/>
        <item x="510"/>
        <item x="1255"/>
        <item x="491"/>
        <item x="821"/>
        <item x="1187"/>
        <item x="1222"/>
        <item x="1150"/>
        <item x="1036"/>
        <item x="906"/>
        <item x="967"/>
        <item x="655"/>
        <item x="731"/>
        <item x="591"/>
        <item x="1059"/>
        <item x="882"/>
        <item x="571"/>
        <item x="794"/>
        <item x="770"/>
        <item x="1037"/>
        <item x="465"/>
        <item x="951"/>
        <item x="512"/>
        <item x="851"/>
        <item x="1084"/>
        <item x="1100"/>
        <item x="852"/>
        <item x="196"/>
        <item x="1257"/>
        <item x="879"/>
        <item x="1249"/>
        <item x="1148"/>
        <item x="144"/>
        <item x="1250"/>
        <item x="847"/>
        <item x="1256"/>
        <item x="998"/>
        <item x="911"/>
        <item x="493"/>
        <item x="795"/>
        <item x="1158"/>
        <item x="570"/>
        <item x="453"/>
        <item x="471"/>
        <item x="415"/>
        <item x="1287"/>
        <item x="370"/>
        <item x="849"/>
        <item x="886"/>
        <item x="990"/>
        <item x="822"/>
        <item x="414"/>
        <item x="511"/>
        <item x="978"/>
        <item x="940"/>
        <item x="666"/>
        <item x="1210"/>
        <item x="970"/>
        <item x="1004"/>
        <item x="923"/>
        <item x="947"/>
        <item x="436"/>
        <item x="1193"/>
        <item x="171"/>
        <item x="908"/>
        <item x="750"/>
        <item x="935"/>
        <item x="699"/>
        <item x="1069"/>
        <item x="1092"/>
        <item x="1177"/>
        <item x="489"/>
        <item x="1108"/>
        <item x="173"/>
        <item x="1011"/>
        <item x="976"/>
        <item x="850"/>
        <item x="1038"/>
        <item x="1127"/>
        <item x="351"/>
        <item x="925"/>
        <item x="92"/>
        <item x="773"/>
        <item x="1138"/>
        <item x="1209"/>
        <item x="43"/>
        <item x="977"/>
        <item x="1208"/>
        <item x="1058"/>
        <item x="1160"/>
        <item x="999"/>
        <item x="19"/>
        <item x="881"/>
        <item x="790"/>
        <item x="1118"/>
        <item x="663"/>
        <item x="1218"/>
        <item x="26"/>
        <item x="941"/>
        <item x="924"/>
        <item x="161"/>
        <item x="680"/>
        <item x="1000"/>
        <item x="532"/>
        <item x="1165"/>
        <item x="878"/>
        <item x="1064"/>
        <item x="667"/>
        <item x="791"/>
        <item x="553"/>
        <item x="813"/>
        <item x="110"/>
        <item x="1136"/>
        <item x="668"/>
        <item x="1269"/>
        <item x="1237"/>
        <item x="620"/>
        <item x="1107"/>
        <item x="796"/>
        <item x="812"/>
        <item x="713"/>
        <item x="838"/>
        <item x="333"/>
        <item x="826"/>
        <item x="623"/>
        <item x="1276"/>
        <item x="1275"/>
        <item x="853"/>
        <item x="825"/>
        <item x="1278"/>
        <item x="854"/>
        <item x="784"/>
        <item x="622"/>
        <item x="1070"/>
        <item x="1149"/>
        <item x="1289"/>
        <item x="1105"/>
        <item x="950"/>
        <item x="811"/>
        <item x="1137"/>
        <item x="855"/>
        <item x="806"/>
        <item x="162"/>
        <item x="783"/>
        <item x="754"/>
        <item x="182"/>
        <item x="1191"/>
        <item x="681"/>
        <item x="665"/>
        <item x="1063"/>
        <item x="1122"/>
        <item x="771"/>
        <item x="883"/>
        <item x="793"/>
        <item x="792"/>
        <item x="936"/>
        <item x="1093"/>
        <item x="938"/>
        <item x="142"/>
        <item x="937"/>
        <item x="1060"/>
        <item x="1214"/>
        <item x="1286"/>
        <item x="1082"/>
        <item x="435"/>
        <item x="451"/>
        <item x="1270"/>
        <item x="1151"/>
        <item x="488"/>
        <item x="1213"/>
        <item x="1235"/>
        <item x="1088"/>
        <item x="121"/>
        <item x="764"/>
        <item x="997"/>
        <item x="1062"/>
        <item x="1192"/>
        <item x="738"/>
        <item x="120"/>
        <item x="1061"/>
        <item x="971"/>
        <item x="972"/>
        <item x="119"/>
        <item x="899"/>
        <item x="122"/>
        <item x="758"/>
        <item x="1042"/>
        <item x="884"/>
        <item x="1002"/>
        <item x="1119"/>
        <item x="1003"/>
        <item x="945"/>
        <item x="880"/>
        <item x="654"/>
        <item x="1200"/>
        <item x="118"/>
        <item x="1040"/>
        <item x="592"/>
        <item x="1201"/>
        <item x="1199"/>
        <item x="1083"/>
        <item x="946"/>
        <item x="755"/>
        <item x="1125"/>
        <item x="1081"/>
        <item x="1126"/>
        <item x="1124"/>
        <item x="760"/>
        <item x="747"/>
        <item x="772"/>
        <item x="761"/>
        <item x="969"/>
        <item x="53"/>
        <item x="756"/>
        <item x="769"/>
        <item x="768"/>
        <item x="1236"/>
        <item x="1212"/>
        <item x="434"/>
        <item x="141"/>
        <item x="160"/>
        <item x="1153"/>
        <item x="1190"/>
        <item x="1154"/>
        <item x="28"/>
        <item x="912"/>
        <item x="1206"/>
        <item x="1207"/>
        <item x="174"/>
        <item x="486"/>
        <item x="413"/>
        <item x="143"/>
        <item x="27"/>
        <item x="54"/>
        <item x="1121"/>
        <item x="943"/>
        <item x="917"/>
        <item x="848"/>
        <item x="1039"/>
        <item x="918"/>
        <item x="1101"/>
        <item x="35"/>
        <item x="823"/>
        <item x="757"/>
        <item x="968"/>
        <item x="1117"/>
        <item x="745"/>
        <item x="1001"/>
        <item x="846"/>
        <item x="34"/>
        <item x="913"/>
        <item x="64"/>
        <item x="920"/>
        <item x="914"/>
        <item x="885"/>
        <item x="915"/>
        <item x="916"/>
        <item x="910"/>
        <item x="1091"/>
        <item x="159"/>
        <item x="140"/>
        <item x="93"/>
        <item x="919"/>
        <item x="942"/>
        <item x="944"/>
        <item x="1007"/>
        <item x="921"/>
        <item x="807"/>
        <item x="1006"/>
        <item x="748"/>
        <item x="887"/>
        <item x="1296"/>
        <item t="default"/>
      </items>
    </pivotField>
    <pivotField showAll="0"/>
    <pivotField showAll="0"/>
    <pivotField axis="axisCol" dataField="1" showAll="0">
      <items count="5">
        <item x="2"/>
        <item h="1" x="0"/>
        <item h="1" x="1"/>
        <item h="1" x="3"/>
        <item t="default"/>
      </items>
    </pivotField>
  </pivotFields>
  <rowFields count="1">
    <field x="0"/>
  </rowFields>
  <rowItems count="168">
    <i>
      <x v="6"/>
    </i>
    <i>
      <x v="10"/>
    </i>
    <i>
      <x v="74"/>
    </i>
    <i>
      <x v="76"/>
    </i>
    <i>
      <x v="80"/>
    </i>
    <i>
      <x v="84"/>
    </i>
    <i>
      <x v="115"/>
    </i>
    <i>
      <x v="123"/>
    </i>
    <i>
      <x v="139"/>
    </i>
    <i>
      <x v="140"/>
    </i>
    <i>
      <x v="141"/>
    </i>
    <i>
      <x v="144"/>
    </i>
    <i>
      <x v="153"/>
    </i>
    <i>
      <x v="155"/>
    </i>
    <i>
      <x v="158"/>
    </i>
    <i>
      <x v="160"/>
    </i>
    <i>
      <x v="165"/>
    </i>
    <i>
      <x v="190"/>
    </i>
    <i>
      <x v="204"/>
    </i>
    <i>
      <x v="211"/>
    </i>
    <i>
      <x v="227"/>
    </i>
    <i>
      <x v="234"/>
    </i>
    <i>
      <x v="236"/>
    </i>
    <i>
      <x v="241"/>
    </i>
    <i>
      <x v="255"/>
    </i>
    <i>
      <x v="264"/>
    </i>
    <i>
      <x v="265"/>
    </i>
    <i>
      <x v="279"/>
    </i>
    <i>
      <x v="284"/>
    </i>
    <i>
      <x v="285"/>
    </i>
    <i>
      <x v="290"/>
    </i>
    <i>
      <x v="292"/>
    </i>
    <i>
      <x v="298"/>
    </i>
    <i>
      <x v="300"/>
    </i>
    <i>
      <x v="301"/>
    </i>
    <i>
      <x v="304"/>
    </i>
    <i>
      <x v="305"/>
    </i>
    <i>
      <x v="310"/>
    </i>
    <i>
      <x v="318"/>
    </i>
    <i>
      <x v="319"/>
    </i>
    <i>
      <x v="333"/>
    </i>
    <i>
      <x v="338"/>
    </i>
    <i>
      <x v="342"/>
    </i>
    <i>
      <x v="347"/>
    </i>
    <i>
      <x v="352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4"/>
    </i>
    <i>
      <x v="376"/>
    </i>
    <i>
      <x v="381"/>
    </i>
    <i>
      <x v="389"/>
    </i>
    <i>
      <x v="397"/>
    </i>
    <i>
      <x v="398"/>
    </i>
    <i>
      <x v="399"/>
    </i>
    <i>
      <x v="411"/>
    </i>
    <i>
      <x v="412"/>
    </i>
    <i>
      <x v="418"/>
    </i>
    <i>
      <x v="421"/>
    </i>
    <i>
      <x v="427"/>
    </i>
    <i>
      <x v="439"/>
    </i>
    <i>
      <x v="450"/>
    </i>
    <i>
      <x v="454"/>
    </i>
    <i>
      <x v="460"/>
    </i>
    <i>
      <x v="464"/>
    </i>
    <i>
      <x v="468"/>
    </i>
    <i>
      <x v="469"/>
    </i>
    <i>
      <x v="470"/>
    </i>
    <i>
      <x v="475"/>
    </i>
    <i>
      <x v="477"/>
    </i>
    <i>
      <x v="481"/>
    </i>
    <i>
      <x v="482"/>
    </i>
    <i>
      <x v="492"/>
    </i>
    <i>
      <x v="515"/>
    </i>
    <i>
      <x v="516"/>
    </i>
    <i>
      <x v="520"/>
    </i>
    <i>
      <x v="528"/>
    </i>
    <i>
      <x v="551"/>
    </i>
    <i>
      <x v="552"/>
    </i>
    <i>
      <x v="554"/>
    </i>
    <i>
      <x v="569"/>
    </i>
    <i>
      <x v="570"/>
    </i>
    <i>
      <x v="572"/>
    </i>
    <i>
      <x v="584"/>
    </i>
    <i>
      <x v="589"/>
    </i>
    <i>
      <x v="591"/>
    </i>
    <i>
      <x v="612"/>
    </i>
    <i>
      <x v="615"/>
    </i>
    <i>
      <x v="620"/>
    </i>
    <i>
      <x v="638"/>
    </i>
    <i>
      <x v="641"/>
    </i>
    <i>
      <x v="647"/>
    </i>
    <i>
      <x v="650"/>
    </i>
    <i>
      <x v="669"/>
    </i>
    <i>
      <x v="689"/>
    </i>
    <i>
      <x v="731"/>
    </i>
    <i>
      <x v="746"/>
    </i>
    <i>
      <x v="763"/>
    </i>
    <i>
      <x v="797"/>
    </i>
    <i>
      <x v="856"/>
    </i>
    <i>
      <x v="867"/>
    </i>
    <i>
      <x v="885"/>
    </i>
    <i>
      <x v="893"/>
    </i>
    <i>
      <x v="895"/>
    </i>
    <i>
      <x v="896"/>
    </i>
    <i>
      <x v="897"/>
    </i>
    <i>
      <x v="914"/>
    </i>
    <i>
      <x v="955"/>
    </i>
    <i>
      <x v="957"/>
    </i>
    <i>
      <x v="959"/>
    </i>
    <i>
      <x v="961"/>
    </i>
    <i>
      <x v="962"/>
    </i>
    <i>
      <x v="979"/>
    </i>
    <i>
      <x v="981"/>
    </i>
    <i>
      <x v="989"/>
    </i>
    <i>
      <x v="993"/>
    </i>
    <i>
      <x v="999"/>
    </i>
    <i>
      <x v="1009"/>
    </i>
    <i>
      <x v="1011"/>
    </i>
    <i>
      <x v="1023"/>
    </i>
    <i>
      <x v="1026"/>
    </i>
    <i>
      <x v="1032"/>
    </i>
    <i>
      <x v="1038"/>
    </i>
    <i>
      <x v="1046"/>
    </i>
    <i>
      <x v="1048"/>
    </i>
    <i>
      <x v="1061"/>
    </i>
    <i>
      <x v="1069"/>
    </i>
    <i>
      <x v="1070"/>
    </i>
    <i>
      <x v="1072"/>
    </i>
    <i>
      <x v="1082"/>
    </i>
    <i>
      <x v="1086"/>
    </i>
    <i>
      <x v="1088"/>
    </i>
    <i>
      <x v="1090"/>
    </i>
    <i>
      <x v="1104"/>
    </i>
    <i>
      <x v="1106"/>
    </i>
    <i>
      <x v="1109"/>
    </i>
    <i>
      <x v="1115"/>
    </i>
    <i>
      <x v="1118"/>
    </i>
    <i>
      <x v="1141"/>
    </i>
    <i>
      <x v="1144"/>
    </i>
    <i>
      <x v="1152"/>
    </i>
    <i>
      <x v="1153"/>
    </i>
    <i>
      <x v="1157"/>
    </i>
    <i>
      <x v="1177"/>
    </i>
    <i>
      <x v="1178"/>
    </i>
    <i>
      <x v="1186"/>
    </i>
    <i>
      <x v="1190"/>
    </i>
    <i>
      <x v="1207"/>
    </i>
    <i>
      <x v="1208"/>
    </i>
    <i>
      <x v="1209"/>
    </i>
    <i>
      <x v="1217"/>
    </i>
    <i>
      <x v="1218"/>
    </i>
    <i>
      <x v="1223"/>
    </i>
    <i>
      <x v="1245"/>
    </i>
    <i>
      <x v="1249"/>
    </i>
    <i>
      <x v="1255"/>
    </i>
    <i>
      <x v="1259"/>
    </i>
    <i>
      <x v="1272"/>
    </i>
    <i>
      <x v="1274"/>
    </i>
    <i>
      <x v="1292"/>
    </i>
    <i t="grand">
      <x/>
    </i>
  </rowItems>
  <colFields count="1">
    <field x="3"/>
  </colFields>
  <colItems count="2">
    <i>
      <x/>
    </i>
    <i t="grand">
      <x/>
    </i>
  </colItems>
  <dataFields count="1">
    <dataField name="Count of Condition alive or dead" fld="3" subtotal="count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A5849-7C62-4722-88B1-FB99DDAE630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240" firstHeaderRow="1" firstDataRow="2" firstDataCol="1"/>
  <pivotFields count="4">
    <pivotField axis="axisRow" showAll="0">
      <items count="1298">
        <item x="1280"/>
        <item x="1284"/>
        <item x="1259"/>
        <item x="1285"/>
        <item x="1163"/>
        <item x="1045"/>
        <item x="1014"/>
        <item x="1012"/>
        <item x="1016"/>
        <item x="1013"/>
        <item x="953"/>
        <item x="1017"/>
        <item x="429"/>
        <item x="895"/>
        <item x="1025"/>
        <item x="954"/>
        <item x="1022"/>
        <item x="565"/>
        <item x="98"/>
        <item x="1021"/>
        <item x="1020"/>
        <item x="1052"/>
        <item x="1054"/>
        <item x="956"/>
        <item x="1051"/>
        <item x="957"/>
        <item x="1019"/>
        <item x="1053"/>
        <item x="445"/>
        <item x="507"/>
        <item x="506"/>
        <item x="1095"/>
        <item x="1181"/>
        <item x="611"/>
        <item x="1239"/>
        <item x="723"/>
        <item x="979"/>
        <item x="527"/>
        <item x="1166"/>
        <item x="646"/>
        <item x="1018"/>
        <item x="41"/>
        <item x="986"/>
        <item x="1023"/>
        <item x="216"/>
        <item x="1049"/>
        <item x="926"/>
        <item x="167"/>
        <item x="262"/>
        <item x="546"/>
        <item x="894"/>
        <item x="983"/>
        <item x="984"/>
        <item x="330"/>
        <item x="985"/>
        <item x="1046"/>
        <item x="1164"/>
        <item x="1027"/>
        <item x="156"/>
        <item x="477"/>
        <item x="505"/>
        <item x="1146"/>
        <item x="1184"/>
        <item x="1252"/>
        <item x="1047"/>
        <item x="659"/>
        <item x="1242"/>
        <item x="261"/>
        <item x="814"/>
        <item x="982"/>
        <item x="1233"/>
        <item x="1240"/>
        <item x="1129"/>
        <item x="136"/>
        <item x="928"/>
        <item x="217"/>
        <item x="645"/>
        <item x="10"/>
        <item x="1072"/>
        <item x="1224"/>
        <item x="231"/>
        <item x="1170"/>
        <item x="1071"/>
        <item x="566"/>
        <item x="1197"/>
        <item x="332"/>
        <item x="107"/>
        <item x="661"/>
        <item x="1096"/>
        <item x="17"/>
        <item x="741"/>
        <item x="1167"/>
        <item x="48"/>
        <item x="526"/>
        <item x="528"/>
        <item x="1168"/>
        <item x="1169"/>
        <item x="40"/>
        <item x="1128"/>
        <item x="1050"/>
        <item x="800"/>
        <item x="181"/>
        <item x="1231"/>
        <item x="108"/>
        <item x="390"/>
        <item x="638"/>
        <item x="660"/>
        <item x="1028"/>
        <item x="348"/>
        <item x="247"/>
        <item x="863"/>
        <item x="331"/>
        <item x="862"/>
        <item x="311"/>
        <item x="892"/>
        <item x="686"/>
        <item x="864"/>
        <item x="475"/>
        <item x="861"/>
        <item x="959"/>
        <item x="1030"/>
        <item x="248"/>
        <item x="606"/>
        <item x="677"/>
        <item x="648"/>
        <item x="13"/>
        <item x="1196"/>
        <item x="547"/>
        <item x="219"/>
        <item x="106"/>
        <item x="1133"/>
        <item x="891"/>
        <item x="955"/>
        <item x="675"/>
        <item x="385"/>
        <item x="1241"/>
        <item x="636"/>
        <item x="607"/>
        <item x="545"/>
        <item x="544"/>
        <item x="639"/>
        <item x="958"/>
        <item x="504"/>
        <item x="168"/>
        <item x="14"/>
        <item x="1074"/>
        <item x="612"/>
        <item x="49"/>
        <item x="687"/>
        <item x="860"/>
        <item x="548"/>
        <item x="859"/>
        <item x="897"/>
        <item x="479"/>
        <item x="688"/>
        <item x="214"/>
        <item x="890"/>
        <item x="1097"/>
        <item x="1172"/>
        <item x="215"/>
        <item x="898"/>
        <item x="981"/>
        <item x="1220"/>
        <item x="1232"/>
        <item x="647"/>
        <item x="649"/>
        <item x="1024"/>
        <item x="1226"/>
        <item x="195"/>
        <item x="349"/>
        <item x="609"/>
        <item x="400"/>
        <item x="1073"/>
        <item x="1182"/>
        <item x="478"/>
        <item x="1183"/>
        <item x="50"/>
        <item x="1132"/>
        <item x="1131"/>
        <item x="765"/>
        <item x="1076"/>
        <item x="386"/>
        <item x="1048"/>
        <item x="1029"/>
        <item x="387"/>
        <item x="350"/>
        <item x="676"/>
        <item x="841"/>
        <item x="1225"/>
        <item x="952"/>
        <item x="114"/>
        <item x="346"/>
        <item x="658"/>
        <item x="1110"/>
        <item x="722"/>
        <item x="564"/>
        <item x="650"/>
        <item x="218"/>
        <item x="1112"/>
        <item x="587"/>
        <item x="694"/>
        <item x="476"/>
        <item x="525"/>
        <item x="1026"/>
        <item x="1111"/>
        <item x="637"/>
        <item x="347"/>
        <item x="563"/>
        <item x="529"/>
        <item x="896"/>
        <item x="288"/>
        <item x="707"/>
        <item x="678"/>
        <item x="389"/>
        <item x="927"/>
        <item x="1075"/>
        <item x="610"/>
        <item x="739"/>
        <item x="287"/>
        <item x="674"/>
        <item x="16"/>
        <item x="180"/>
        <item x="446"/>
        <item x="980"/>
        <item x="459"/>
        <item x="839"/>
        <item x="724"/>
        <item x="460"/>
        <item x="588"/>
        <item x="865"/>
        <item x="605"/>
        <item x="562"/>
        <item x="135"/>
        <item x="1068"/>
        <item x="1094"/>
        <item x="608"/>
        <item x="840"/>
        <item x="1109"/>
        <item x="524"/>
        <item x="635"/>
        <item x="1015"/>
        <item x="169"/>
        <item x="523"/>
        <item x="32"/>
        <item x="740"/>
        <item x="388"/>
        <item x="589"/>
        <item x="695"/>
        <item x="1130"/>
        <item x="893"/>
        <item x="1274"/>
        <item x="1279"/>
        <item x="1273"/>
        <item x="313"/>
        <item x="312"/>
        <item x="949"/>
        <item x="1090"/>
        <item x="1144"/>
        <item x="1195"/>
        <item x="395"/>
        <item x="1180"/>
        <item x="692"/>
        <item x="1065"/>
        <item x="644"/>
        <item x="643"/>
        <item x="1211"/>
        <item x="815"/>
        <item x="558"/>
        <item x="579"/>
        <item x="580"/>
        <item x="499"/>
        <item x="735"/>
        <item x="962"/>
        <item x="802"/>
        <item x="789"/>
        <item x="843"/>
        <item x="818"/>
        <item x="987"/>
        <item x="753"/>
        <item x="817"/>
        <item x="559"/>
        <item x="550"/>
        <item x="867"/>
        <item x="786"/>
        <item x="930"/>
        <item x="963"/>
        <item x="662"/>
        <item x="457"/>
        <item x="989"/>
        <item x="1175"/>
        <item x="285"/>
        <item x="1173"/>
        <item x="164"/>
        <item x="900"/>
        <item x="870"/>
        <item x="901"/>
        <item x="872"/>
        <item x="581"/>
        <item x="809"/>
        <item x="961"/>
        <item x="929"/>
        <item x="473"/>
        <item x="842"/>
        <item x="871"/>
        <item x="567"/>
        <item x="869"/>
        <item x="743"/>
        <item x="933"/>
        <item x="752"/>
        <item x="709"/>
        <item x="364"/>
        <item x="1174"/>
        <item x="903"/>
        <item x="1008"/>
        <item x="866"/>
        <item x="441"/>
        <item x="642"/>
        <item x="932"/>
        <item x="440"/>
        <item x="124"/>
        <item x="1162"/>
        <item x="150"/>
        <item x="988"/>
        <item x="697"/>
        <item x="139"/>
        <item x="788"/>
        <item x="801"/>
        <item x="1295"/>
        <item x="1234"/>
        <item x="551"/>
        <item x="991"/>
        <item x="353"/>
        <item x="964"/>
        <item x="472"/>
        <item x="696"/>
        <item x="1098"/>
        <item x="965"/>
        <item x="803"/>
        <item x="1031"/>
        <item x="744"/>
        <item x="904"/>
        <item x="876"/>
        <item x="708"/>
        <item x="742"/>
        <item x="484"/>
        <item x="874"/>
        <item x="877"/>
        <item x="875"/>
        <item x="442"/>
        <item x="1221"/>
        <item x="464"/>
        <item x="618"/>
        <item x="463"/>
        <item x="498"/>
        <item x="367"/>
        <item x="1114"/>
        <item x="844"/>
        <item x="278"/>
        <item x="568"/>
        <item x="868"/>
        <item x="412"/>
        <item x="1261"/>
        <item x="830"/>
        <item x="1266"/>
        <item x="549"/>
        <item x="1079"/>
        <item x="1260"/>
        <item x="1267"/>
        <item x="68"/>
        <item x="448"/>
        <item x="67"/>
        <item x="902"/>
        <item x="483"/>
        <item x="315"/>
        <item x="447"/>
        <item x="137"/>
        <item x="689"/>
        <item x="430"/>
        <item x="158"/>
        <item x="482"/>
        <item x="873"/>
        <item x="820"/>
        <item x="766"/>
        <item x="314"/>
        <item x="530"/>
        <item x="751"/>
        <item x="651"/>
        <item x="481"/>
        <item x="264"/>
        <item x="931"/>
        <item x="1077"/>
        <item x="485"/>
        <item x="729"/>
        <item x="787"/>
        <item x="531"/>
        <item x="404"/>
        <item x="934"/>
        <item x="749"/>
        <item x="711"/>
        <item x="819"/>
        <item x="590"/>
        <item x="810"/>
        <item x="816"/>
        <item x="836"/>
        <item x="1034"/>
        <item x="522"/>
        <item x="539"/>
        <item x="726"/>
        <item x="1292"/>
        <item x="1293"/>
        <item x="1262"/>
        <item x="679"/>
        <item x="728"/>
        <item x="1268"/>
        <item x="366"/>
        <item x="383"/>
        <item x="727"/>
        <item x="51"/>
        <item x="73"/>
        <item x="165"/>
        <item x="781"/>
        <item x="1055"/>
        <item x="1227"/>
        <item x="211"/>
        <item x="1147"/>
        <item x="615"/>
        <item x="382"/>
        <item x="401"/>
        <item x="444"/>
        <item x="480"/>
        <item x="552"/>
        <item x="408"/>
        <item x="1134"/>
        <item x="1115"/>
        <item x="132"/>
        <item x="725"/>
        <item x="737"/>
        <item x="657"/>
        <item x="616"/>
        <item x="276"/>
        <item x="153"/>
        <item x="277"/>
        <item x="33"/>
        <item x="365"/>
        <item x="721"/>
        <item x="45"/>
        <item x="1247"/>
        <item x="634"/>
        <item x="720"/>
        <item x="86"/>
        <item x="782"/>
        <item x="44"/>
        <item x="290"/>
        <item x="569"/>
        <item x="443"/>
        <item x="543"/>
        <item x="69"/>
        <item x="91"/>
        <item x="58"/>
        <item x="78"/>
        <item x="265"/>
        <item x="77"/>
        <item x="1056"/>
        <item x="249"/>
        <item x="232"/>
        <item x="263"/>
        <item x="540"/>
        <item x="1067"/>
        <item x="71"/>
        <item x="586"/>
        <item x="84"/>
        <item x="250"/>
        <item x="613"/>
        <item x="310"/>
        <item x="501"/>
        <item x="6"/>
        <item x="4"/>
        <item x="603"/>
        <item x="664"/>
        <item x="399"/>
        <item x="561"/>
        <item x="130"/>
        <item x="309"/>
        <item x="1145"/>
        <item x="102"/>
        <item x="1171"/>
        <item x="12"/>
        <item x="76"/>
        <item x="22"/>
        <item x="1089"/>
        <item x="104"/>
        <item x="94"/>
        <item x="411"/>
        <item x="131"/>
        <item x="103"/>
        <item x="428"/>
        <item x="59"/>
        <item x="503"/>
        <item x="42"/>
        <item x="60"/>
        <item x="966"/>
        <item x="46"/>
        <item x="90"/>
        <item x="155"/>
        <item x="500"/>
        <item x="230"/>
        <item x="5"/>
        <item x="8"/>
        <item x="133"/>
        <item x="89"/>
        <item x="39"/>
        <item x="289"/>
        <item x="1290"/>
        <item x="345"/>
        <item x="192"/>
        <item x="602"/>
        <item x="152"/>
        <item x="538"/>
        <item x="344"/>
        <item x="617"/>
        <item x="710"/>
        <item x="126"/>
        <item x="398"/>
        <item x="427"/>
        <item x="210"/>
        <item x="127"/>
        <item x="193"/>
        <item x="194"/>
        <item x="115"/>
        <item x="343"/>
        <item x="95"/>
        <item x="799"/>
        <item x="1291"/>
        <item x="585"/>
        <item x="29"/>
        <item x="179"/>
        <item x="542"/>
        <item x="845"/>
        <item x="410"/>
        <item x="804"/>
        <item x="251"/>
        <item x="3"/>
        <item x="57"/>
        <item x="96"/>
        <item x="652"/>
        <item x="384"/>
        <item x="220"/>
        <item x="62"/>
        <item x="63"/>
        <item x="228"/>
        <item x="81"/>
        <item x="134"/>
        <item x="833"/>
        <item x="105"/>
        <item x="614"/>
        <item x="113"/>
        <item x="604"/>
        <item x="363"/>
        <item x="20"/>
        <item x="21"/>
        <item x="88"/>
        <item x="177"/>
        <item x="405"/>
        <item x="23"/>
        <item x="407"/>
        <item x="128"/>
        <item x="87"/>
        <item x="406"/>
        <item x="461"/>
        <item x="462"/>
        <item x="778"/>
        <item x="1080"/>
        <item x="858"/>
        <item x="1033"/>
        <item x="403"/>
        <item x="157"/>
        <item x="763"/>
        <item x="706"/>
        <item x="170"/>
        <item x="1032"/>
        <item x="409"/>
        <item x="1044"/>
        <item x="805"/>
        <item x="685"/>
        <item x="502"/>
        <item x="1228"/>
        <item x="449"/>
        <item x="129"/>
        <item x="368"/>
        <item x="431"/>
        <item x="85"/>
        <item x="777"/>
        <item x="508"/>
        <item x="736"/>
        <item x="779"/>
        <item x="780"/>
        <item x="30"/>
        <item x="1143"/>
        <item x="37"/>
        <item x="31"/>
        <item x="432"/>
        <item x="640"/>
        <item x="191"/>
        <item x="702"/>
        <item x="719"/>
        <item x="352"/>
        <item x="556"/>
        <item x="138"/>
        <item x="596"/>
        <item x="151"/>
        <item x="682"/>
        <item x="717"/>
        <item x="97"/>
        <item x="595"/>
        <item x="452"/>
        <item x="178"/>
        <item x="703"/>
        <item x="38"/>
        <item x="36"/>
        <item x="212"/>
        <item x="112"/>
        <item x="116"/>
        <item x="154"/>
        <item x="222"/>
        <item x="292"/>
        <item x="75"/>
        <item x="496"/>
        <item x="99"/>
        <item x="575"/>
        <item x="718"/>
        <item x="83"/>
        <item x="1251"/>
        <item x="47"/>
        <item x="111"/>
        <item x="835"/>
        <item x="326"/>
        <item x="187"/>
        <item x="583"/>
        <item x="100"/>
        <item x="705"/>
        <item x="246"/>
        <item x="837"/>
        <item x="15"/>
        <item x="426"/>
        <item x="66"/>
        <item x="25"/>
        <item x="213"/>
        <item x="101"/>
        <item x="61"/>
        <item x="166"/>
        <item x="229"/>
        <item x="9"/>
        <item x="597"/>
        <item x="693"/>
        <item x="308"/>
        <item x="303"/>
        <item x="775"/>
        <item x="520"/>
        <item x="834"/>
        <item x="146"/>
        <item x="223"/>
        <item x="254"/>
        <item x="469"/>
        <item x="185"/>
        <item x="372"/>
        <item x="72"/>
        <item x="145"/>
        <item x="338"/>
        <item x="242"/>
        <item x="74"/>
        <item x="202"/>
        <item x="393"/>
        <item x="601"/>
        <item x="236"/>
        <item x="537"/>
        <item x="684"/>
        <item x="243"/>
        <item x="776"/>
        <item x="362"/>
        <item x="299"/>
        <item x="832"/>
        <item x="227"/>
        <item x="1283"/>
        <item x="584"/>
        <item x="316"/>
        <item x="371"/>
        <item x="226"/>
        <item x="199"/>
        <item x="186"/>
        <item x="235"/>
        <item x="163"/>
        <item x="198"/>
        <item x="704"/>
        <item x="774"/>
        <item x="762"/>
        <item x="922"/>
        <item x="1142"/>
        <item x="203"/>
        <item x="560"/>
        <item x="468"/>
        <item x="55"/>
        <item x="70"/>
        <item x="307"/>
        <item x="306"/>
        <item x="224"/>
        <item x="56"/>
        <item x="437"/>
        <item x="373"/>
        <item x="474"/>
        <item x="358"/>
        <item x="317"/>
        <item x="355"/>
        <item x="302"/>
        <item x="594"/>
        <item x="300"/>
        <item x="329"/>
        <item x="301"/>
        <item x="423"/>
        <item x="380"/>
        <item x="1246"/>
        <item x="321"/>
        <item x="208"/>
        <item x="354"/>
        <item x="206"/>
        <item x="494"/>
        <item x="205"/>
        <item x="272"/>
        <item x="856"/>
        <item x="320"/>
        <item x="327"/>
        <item x="1294"/>
        <item x="328"/>
        <item x="633"/>
        <item x="271"/>
        <item x="392"/>
        <item x="1010"/>
        <item x="534"/>
        <item x="593"/>
        <item x="672"/>
        <item x="225"/>
        <item x="948"/>
        <item x="424"/>
        <item x="305"/>
        <item x="197"/>
        <item x="284"/>
        <item x="274"/>
        <item x="1265"/>
        <item x="241"/>
        <item x="233"/>
        <item x="184"/>
        <item x="200"/>
        <item x="244"/>
        <item x="974"/>
        <item x="295"/>
        <item x="24"/>
        <item x="599"/>
        <item x="339"/>
        <item x="418"/>
        <item x="255"/>
        <item x="417"/>
        <item x="541"/>
        <item x="641"/>
        <item x="268"/>
        <item x="1043"/>
        <item x="270"/>
        <item x="149"/>
        <item x="600"/>
        <item x="234"/>
        <item x="517"/>
        <item x="245"/>
        <item x="359"/>
        <item x="260"/>
        <item x="439"/>
        <item x="831"/>
        <item x="291"/>
        <item x="176"/>
        <item x="125"/>
        <item x="767"/>
        <item x="458"/>
        <item x="360"/>
        <item x="419"/>
        <item x="397"/>
        <item x="378"/>
        <item x="1057"/>
        <item x="379"/>
        <item x="425"/>
        <item x="209"/>
        <item x="396"/>
        <item x="201"/>
        <item x="283"/>
        <item x="889"/>
        <item x="296"/>
        <item x="1179"/>
        <item x="175"/>
        <item x="286"/>
        <item x="514"/>
        <item x="1066"/>
        <item x="275"/>
        <item x="147"/>
        <item x="259"/>
        <item x="252"/>
        <item x="573"/>
        <item x="973"/>
        <item x="298"/>
        <item x="497"/>
        <item x="11"/>
        <item x="433"/>
        <item x="340"/>
        <item x="253"/>
        <item x="341"/>
        <item x="237"/>
        <item x="673"/>
        <item x="361"/>
        <item x="221"/>
        <item x="281"/>
        <item x="535"/>
        <item x="857"/>
        <item x="733"/>
        <item x="304"/>
        <item x="273"/>
        <item x="578"/>
        <item x="376"/>
        <item x="455"/>
        <item x="691"/>
        <item x="701"/>
        <item x="716"/>
        <item x="714"/>
        <item x="238"/>
        <item x="519"/>
        <item x="258"/>
        <item x="240"/>
        <item x="239"/>
        <item x="280"/>
        <item x="267"/>
        <item x="1238"/>
        <item x="700"/>
        <item x="454"/>
        <item x="495"/>
        <item x="627"/>
        <item x="375"/>
        <item x="521"/>
        <item x="598"/>
        <item x="619"/>
        <item x="257"/>
        <item x="369"/>
        <item x="582"/>
        <item x="421"/>
        <item x="516"/>
        <item x="628"/>
        <item x="515"/>
        <item x="536"/>
        <item x="1161"/>
        <item x="629"/>
        <item x="190"/>
        <item x="256"/>
        <item x="391"/>
        <item x="183"/>
        <item x="975"/>
        <item x="1258"/>
        <item x="1288"/>
        <item x="266"/>
        <item x="377"/>
        <item x="625"/>
        <item x="828"/>
        <item x="576"/>
        <item x="279"/>
        <item x="294"/>
        <item x="269"/>
        <item x="669"/>
        <item x="282"/>
        <item x="888"/>
        <item x="342"/>
        <item x="557"/>
        <item x="65"/>
        <item x="381"/>
        <item x="671"/>
        <item x="325"/>
        <item x="670"/>
        <item x="335"/>
        <item x="422"/>
        <item x="829"/>
        <item x="148"/>
        <item x="188"/>
        <item x="189"/>
        <item x="123"/>
        <item x="207"/>
        <item x="456"/>
        <item x="656"/>
        <item x="336"/>
        <item x="319"/>
        <item x="402"/>
        <item x="318"/>
        <item x="632"/>
        <item x="470"/>
        <item x="297"/>
        <item x="357"/>
        <item x="324"/>
        <item x="1009"/>
        <item x="574"/>
        <item x="630"/>
        <item x="797"/>
        <item x="798"/>
        <item x="2"/>
        <item x="808"/>
        <item x="513"/>
        <item x="683"/>
        <item x="394"/>
        <item x="715"/>
        <item x="117"/>
        <item x="356"/>
        <item x="690"/>
        <item x="1035"/>
        <item x="374"/>
        <item x="1185"/>
        <item x="533"/>
        <item x="734"/>
        <item x="82"/>
        <item x="204"/>
        <item x="334"/>
        <item x="905"/>
        <item x="18"/>
        <item x="52"/>
        <item x="631"/>
        <item x="992"/>
        <item x="993"/>
        <item x="438"/>
        <item x="994"/>
        <item x="416"/>
        <item x="420"/>
        <item x="960"/>
        <item x="7"/>
        <item x="624"/>
        <item x="626"/>
        <item x="518"/>
        <item x="577"/>
        <item x="785"/>
        <item x="1120"/>
        <item x="0"/>
        <item x="492"/>
        <item x="467"/>
        <item x="323"/>
        <item x="824"/>
        <item x="572"/>
        <item x="1245"/>
        <item x="1116"/>
        <item x="1099"/>
        <item x="1113"/>
        <item x="109"/>
        <item x="1219"/>
        <item x="759"/>
        <item x="450"/>
        <item x="1152"/>
        <item x="293"/>
        <item x="490"/>
        <item x="80"/>
        <item x="554"/>
        <item x="1157"/>
        <item x="1202"/>
        <item x="1189"/>
        <item x="1176"/>
        <item x="1203"/>
        <item x="698"/>
        <item x="907"/>
        <item x="621"/>
        <item x="1188"/>
        <item x="1086"/>
        <item x="653"/>
        <item x="172"/>
        <item x="1198"/>
        <item x="1230"/>
        <item x="337"/>
        <item x="79"/>
        <item x="1282"/>
        <item x="1254"/>
        <item x="555"/>
        <item x="1243"/>
        <item x="732"/>
        <item x="1253"/>
        <item x="1263"/>
        <item x="1248"/>
        <item x="1217"/>
        <item x="1194"/>
        <item x="1078"/>
        <item x="322"/>
        <item x="1216"/>
        <item x="1215"/>
        <item x="1229"/>
        <item x="746"/>
        <item x="1156"/>
        <item x="1205"/>
        <item x="1159"/>
        <item x="730"/>
        <item x="1264"/>
        <item x="1104"/>
        <item x="1103"/>
        <item x="1178"/>
        <item x="1204"/>
        <item x="1102"/>
        <item x="1277"/>
        <item x="487"/>
        <item x="827"/>
        <item x="466"/>
        <item x="1005"/>
        <item x="1281"/>
        <item x="1123"/>
        <item x="712"/>
        <item x="1244"/>
        <item x="1087"/>
        <item x="1139"/>
        <item x="1155"/>
        <item x="1085"/>
        <item x="509"/>
        <item x="1140"/>
        <item x="1041"/>
        <item x="1141"/>
        <item x="1223"/>
        <item x="909"/>
        <item x="1"/>
        <item x="939"/>
        <item x="1186"/>
        <item x="1106"/>
        <item x="996"/>
        <item x="995"/>
        <item x="1271"/>
        <item x="1135"/>
        <item x="1272"/>
        <item x="510"/>
        <item x="1255"/>
        <item x="491"/>
        <item x="821"/>
        <item x="1187"/>
        <item x="1222"/>
        <item x="1150"/>
        <item x="1036"/>
        <item x="906"/>
        <item x="967"/>
        <item x="655"/>
        <item x="731"/>
        <item x="591"/>
        <item x="1059"/>
        <item x="882"/>
        <item x="571"/>
        <item x="794"/>
        <item x="770"/>
        <item x="1037"/>
        <item x="465"/>
        <item x="951"/>
        <item x="512"/>
        <item x="851"/>
        <item x="1084"/>
        <item x="1100"/>
        <item x="852"/>
        <item x="196"/>
        <item x="1257"/>
        <item x="879"/>
        <item x="1249"/>
        <item x="1148"/>
        <item x="144"/>
        <item x="1250"/>
        <item x="847"/>
        <item x="1256"/>
        <item x="998"/>
        <item x="911"/>
        <item x="493"/>
        <item x="795"/>
        <item x="1158"/>
        <item x="570"/>
        <item x="453"/>
        <item x="471"/>
        <item x="415"/>
        <item x="1287"/>
        <item x="370"/>
        <item x="849"/>
        <item x="886"/>
        <item x="990"/>
        <item x="822"/>
        <item x="414"/>
        <item x="511"/>
        <item x="978"/>
        <item x="940"/>
        <item x="666"/>
        <item x="1210"/>
        <item x="970"/>
        <item x="1004"/>
        <item x="923"/>
        <item x="947"/>
        <item x="436"/>
        <item x="1193"/>
        <item x="171"/>
        <item x="908"/>
        <item x="750"/>
        <item x="935"/>
        <item x="699"/>
        <item x="1069"/>
        <item x="1092"/>
        <item x="1177"/>
        <item x="489"/>
        <item x="1108"/>
        <item x="173"/>
        <item x="1011"/>
        <item x="976"/>
        <item x="850"/>
        <item x="1038"/>
        <item x="1127"/>
        <item x="351"/>
        <item x="925"/>
        <item x="92"/>
        <item x="773"/>
        <item x="1138"/>
        <item x="1209"/>
        <item x="43"/>
        <item x="977"/>
        <item x="1208"/>
        <item x="1058"/>
        <item x="1160"/>
        <item x="999"/>
        <item x="19"/>
        <item x="881"/>
        <item x="790"/>
        <item x="1118"/>
        <item x="663"/>
        <item x="1218"/>
        <item x="26"/>
        <item x="941"/>
        <item x="924"/>
        <item x="161"/>
        <item x="680"/>
        <item x="1000"/>
        <item x="532"/>
        <item x="1165"/>
        <item x="878"/>
        <item x="1064"/>
        <item x="667"/>
        <item x="791"/>
        <item x="553"/>
        <item x="813"/>
        <item x="110"/>
        <item x="1136"/>
        <item x="668"/>
        <item x="1269"/>
        <item x="1237"/>
        <item x="620"/>
        <item x="1107"/>
        <item x="796"/>
        <item x="812"/>
        <item x="713"/>
        <item x="838"/>
        <item x="333"/>
        <item x="826"/>
        <item x="623"/>
        <item x="1276"/>
        <item x="1275"/>
        <item x="853"/>
        <item x="825"/>
        <item x="1278"/>
        <item x="854"/>
        <item x="784"/>
        <item x="622"/>
        <item x="1070"/>
        <item x="1149"/>
        <item x="1289"/>
        <item x="1105"/>
        <item x="950"/>
        <item x="811"/>
        <item x="1137"/>
        <item x="855"/>
        <item x="806"/>
        <item x="162"/>
        <item x="783"/>
        <item x="754"/>
        <item x="182"/>
        <item x="1191"/>
        <item x="681"/>
        <item x="665"/>
        <item x="1063"/>
        <item x="1122"/>
        <item x="771"/>
        <item x="883"/>
        <item x="793"/>
        <item x="792"/>
        <item x="936"/>
        <item x="1093"/>
        <item x="938"/>
        <item x="142"/>
        <item x="937"/>
        <item x="1060"/>
        <item x="1214"/>
        <item x="1286"/>
        <item x="1082"/>
        <item x="435"/>
        <item x="451"/>
        <item x="1270"/>
        <item x="1151"/>
        <item x="488"/>
        <item x="1213"/>
        <item x="1235"/>
        <item x="1088"/>
        <item x="121"/>
        <item x="764"/>
        <item x="997"/>
        <item x="1062"/>
        <item x="1192"/>
        <item x="738"/>
        <item x="120"/>
        <item x="1061"/>
        <item x="971"/>
        <item x="972"/>
        <item x="119"/>
        <item x="899"/>
        <item x="122"/>
        <item x="758"/>
        <item x="1042"/>
        <item x="884"/>
        <item x="1002"/>
        <item x="1119"/>
        <item x="1003"/>
        <item x="945"/>
        <item x="880"/>
        <item x="654"/>
        <item x="1200"/>
        <item x="118"/>
        <item x="1040"/>
        <item x="592"/>
        <item x="1201"/>
        <item x="1199"/>
        <item x="1083"/>
        <item x="946"/>
        <item x="755"/>
        <item x="1125"/>
        <item x="1081"/>
        <item x="1126"/>
        <item x="1124"/>
        <item x="760"/>
        <item x="747"/>
        <item x="772"/>
        <item x="761"/>
        <item x="969"/>
        <item x="53"/>
        <item x="756"/>
        <item x="769"/>
        <item x="768"/>
        <item x="1236"/>
        <item x="1212"/>
        <item x="434"/>
        <item x="141"/>
        <item x="160"/>
        <item x="1153"/>
        <item x="1190"/>
        <item x="1154"/>
        <item x="28"/>
        <item x="912"/>
        <item x="1206"/>
        <item x="1207"/>
        <item x="174"/>
        <item x="486"/>
        <item x="413"/>
        <item x="143"/>
        <item x="27"/>
        <item x="54"/>
        <item x="1121"/>
        <item x="943"/>
        <item x="917"/>
        <item x="848"/>
        <item x="1039"/>
        <item x="918"/>
        <item x="1101"/>
        <item x="35"/>
        <item x="823"/>
        <item x="757"/>
        <item x="968"/>
        <item x="1117"/>
        <item x="745"/>
        <item x="1001"/>
        <item x="846"/>
        <item x="34"/>
        <item x="913"/>
        <item x="64"/>
        <item x="920"/>
        <item x="914"/>
        <item x="885"/>
        <item x="915"/>
        <item x="916"/>
        <item x="910"/>
        <item x="1091"/>
        <item x="159"/>
        <item x="140"/>
        <item x="93"/>
        <item x="919"/>
        <item x="942"/>
        <item x="944"/>
        <item x="1007"/>
        <item x="921"/>
        <item x="807"/>
        <item x="1006"/>
        <item x="748"/>
        <item x="887"/>
        <item x="1296"/>
        <item t="default"/>
      </items>
    </pivotField>
    <pivotField showAll="0"/>
    <pivotField showAll="0"/>
    <pivotField axis="axisCol" dataField="1" showAll="0">
      <items count="5">
        <item h="1" x="2"/>
        <item x="0"/>
        <item h="1" x="1"/>
        <item h="1" x="3"/>
        <item t="default"/>
      </items>
    </pivotField>
  </pivotFields>
  <rowFields count="1">
    <field x="0"/>
  </rowFields>
  <rowItems count="1236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6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5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60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 t="grand">
      <x/>
    </i>
  </rowItems>
  <colFields count="1">
    <field x="3"/>
  </colFields>
  <colItems count="2">
    <i>
      <x v="1"/>
    </i>
    <i t="grand">
      <x/>
    </i>
  </colItems>
  <dataFields count="1">
    <dataField name="Count of Condition alive or dead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4CBF4-EF85-4F5B-AA06-B568A788520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Recovery latitude" colHeaderCaption=" Condition alive or dead">
  <location ref="A33:C918" firstHeaderRow="1" firstDataRow="2" firstDataCol="1"/>
  <pivotFields count="5">
    <pivotField axis="axisRow" showAll="0">
      <items count="917">
        <item x="880"/>
        <item x="89"/>
        <item x="855"/>
        <item x="908"/>
        <item x="867"/>
        <item x="910"/>
        <item x="831"/>
        <item x="848"/>
        <item x="856"/>
        <item x="820"/>
        <item x="830"/>
        <item x="775"/>
        <item x="717"/>
        <item x="101"/>
        <item x="334"/>
        <item x="823"/>
        <item x="365"/>
        <item x="894"/>
        <item x="673"/>
        <item x="660"/>
        <item x="118"/>
        <item x="382"/>
        <item x="778"/>
        <item x="516"/>
        <item x="49"/>
        <item x="883"/>
        <item x="815"/>
        <item x="640"/>
        <item x="3"/>
        <item x="911"/>
        <item x="641"/>
        <item x="335"/>
        <item x="307"/>
        <item x="364"/>
        <item x="606"/>
        <item x="383"/>
        <item x="71"/>
        <item x="50"/>
        <item x="570"/>
        <item x="450"/>
        <item x="20"/>
        <item x="585"/>
        <item x="563"/>
        <item x="586"/>
        <item x="522"/>
        <item x="72"/>
        <item x="73"/>
        <item x="511"/>
        <item x="8"/>
        <item x="638"/>
        <item x="332"/>
        <item x="172"/>
        <item x="550"/>
        <item x="510"/>
        <item x="598"/>
        <item x="12"/>
        <item x="478"/>
        <item x="892"/>
        <item x="523"/>
        <item x="479"/>
        <item x="512"/>
        <item x="330"/>
        <item x="524"/>
        <item x="43"/>
        <item x="495"/>
        <item x="891"/>
        <item x="444"/>
        <item x="151"/>
        <item x="900"/>
        <item x="443"/>
        <item x="481"/>
        <item x="480"/>
        <item x="328"/>
        <item x="312"/>
        <item x="0"/>
        <item x="346"/>
        <item x="331"/>
        <item x="797"/>
        <item x="326"/>
        <item x="609"/>
        <item x="596"/>
        <item x="327"/>
        <item x="303"/>
        <item x="349"/>
        <item x="379"/>
        <item x="899"/>
        <item x="750"/>
        <item x="427"/>
        <item x="477"/>
        <item x="610"/>
        <item x="562"/>
        <item x="395"/>
        <item x="258"/>
        <item x="185"/>
        <item x="639"/>
        <item x="597"/>
        <item x="808"/>
        <item x="461"/>
        <item x="329"/>
        <item x="885"/>
        <item x="896"/>
        <item x="835"/>
        <item x="216"/>
        <item x="694"/>
        <item x="313"/>
        <item x="580"/>
        <item x="424"/>
        <item x="425"/>
        <item x="76"/>
        <item x="347"/>
        <item x="78"/>
        <item x="108"/>
        <item x="348"/>
        <item x="695"/>
        <item x="532"/>
        <item x="378"/>
        <item x="302"/>
        <item x="279"/>
        <item x="244"/>
        <item x="143"/>
        <item x="409"/>
        <item x="187"/>
        <item x="426"/>
        <item x="521"/>
        <item x="561"/>
        <item x="464"/>
        <item x="145"/>
        <item x="449"/>
        <item x="494"/>
        <item x="410"/>
        <item x="866"/>
        <item x="392"/>
        <item x="257"/>
        <item x="111"/>
        <item x="350"/>
        <item x="809"/>
        <item x="670"/>
        <item x="226"/>
        <item x="715"/>
        <item x="513"/>
        <item x="551"/>
        <item x="393"/>
        <item x="112"/>
        <item x="442"/>
        <item x="696"/>
        <item x="483"/>
        <item x="65"/>
        <item x="63"/>
        <item x="41"/>
        <item x="895"/>
        <item x="155"/>
        <item x="40"/>
        <item x="394"/>
        <item x="656"/>
        <item x="186"/>
        <item x="657"/>
        <item x="360"/>
        <item x="654"/>
        <item x="462"/>
        <item x="751"/>
        <item x="80"/>
        <item x="116"/>
        <item x="160"/>
        <item x="109"/>
        <item x="398"/>
        <item x="85"/>
        <item x="482"/>
        <item x="114"/>
        <item x="17"/>
        <item x="107"/>
        <item x="906"/>
        <item x="569"/>
        <item x="530"/>
        <item x="99"/>
        <item x="53"/>
        <item x="191"/>
        <item x="86"/>
        <item x="701"/>
        <item x="54"/>
        <item x="509"/>
        <item x="37"/>
        <item x="135"/>
        <item x="260"/>
        <item x="31"/>
        <item x="98"/>
        <item x="55"/>
        <item x="245"/>
        <item x="423"/>
        <item x="354"/>
        <item x="75"/>
        <item x="554"/>
        <item x="130"/>
        <item x="19"/>
        <item x="314"/>
        <item x="470"/>
        <item x="353"/>
        <item x="48"/>
        <item x="156"/>
        <item x="526"/>
        <item x="131"/>
        <item x="317"/>
        <item x="849"/>
        <item x="822"/>
        <item x="397"/>
        <item x="47"/>
        <item x="681"/>
        <item x="821"/>
        <item x="113"/>
        <item x="498"/>
        <item x="429"/>
        <item x="35"/>
        <item x="428"/>
        <item x="515"/>
        <item x="810"/>
        <item x="32"/>
        <item x="18"/>
        <item x="631"/>
        <item x="738"/>
        <item x="741"/>
        <item x="649"/>
        <item x="706"/>
        <item x="100"/>
        <item x="500"/>
        <item x="149"/>
        <item x="161"/>
        <item x="565"/>
        <item x="705"/>
        <item x="655"/>
        <item x="411"/>
        <item x="217"/>
        <item x="683"/>
        <item x="64"/>
        <item x="764"/>
        <item x="779"/>
        <item x="77"/>
        <item x="626"/>
        <item x="716"/>
        <item x="786"/>
        <item x="199"/>
        <item x="133"/>
        <item x="333"/>
        <item x="110"/>
        <item x="144"/>
        <item x="15"/>
        <item x="67"/>
        <item x="737"/>
        <item x="584"/>
        <item x="66"/>
        <item x="152"/>
        <item x="162"/>
        <item x="704"/>
        <item x="485"/>
        <item x="463"/>
        <item x="281"/>
        <item x="96"/>
        <item x="497"/>
        <item x="627"/>
        <item x="88"/>
        <item x="499"/>
        <item x="661"/>
        <item x="487"/>
        <item x="496"/>
        <item x="913"/>
        <item x="571"/>
        <item x="467"/>
        <item x="898"/>
        <item x="468"/>
        <item x="719"/>
        <item x="903"/>
        <item x="599"/>
        <item x="736"/>
        <item x="218"/>
        <item x="735"/>
        <item x="765"/>
        <item x="858"/>
        <item x="662"/>
        <item x="465"/>
        <item x="833"/>
        <item x="466"/>
        <item x="707"/>
        <item x="642"/>
        <item x="740"/>
        <item x="739"/>
        <item x="650"/>
        <item x="703"/>
        <item x="630"/>
        <item x="56"/>
        <item x="733"/>
        <item x="860"/>
        <item x="754"/>
        <item x="227"/>
        <item x="14"/>
        <item x="734"/>
        <item x="533"/>
        <item x="228"/>
        <item x="527"/>
        <item x="784"/>
        <item x="613"/>
        <item x="785"/>
        <item x="304"/>
        <item x="469"/>
        <item x="42"/>
        <item x="731"/>
        <item x="607"/>
        <item x="730"/>
        <item x="87"/>
        <item x="28"/>
        <item x="352"/>
        <item x="647"/>
        <item x="567"/>
        <item x="568"/>
        <item x="555"/>
        <item x="566"/>
        <item x="531"/>
        <item x="648"/>
        <item x="259"/>
        <item x="600"/>
        <item x="529"/>
        <item x="351"/>
        <item x="305"/>
        <item x="132"/>
        <item x="361"/>
        <item x="280"/>
        <item x="22"/>
        <item x="95"/>
        <item x="97"/>
        <item x="23"/>
        <item x="859"/>
        <item x="729"/>
        <item x="79"/>
        <item x="134"/>
        <item x="553"/>
        <item x="174"/>
        <item x="448"/>
        <item x="528"/>
        <item x="672"/>
        <item x="718"/>
        <item x="732"/>
        <item x="486"/>
        <item x="445"/>
        <item x="190"/>
        <item x="38"/>
        <item x="800"/>
        <item x="316"/>
        <item x="446"/>
        <item x="814"/>
        <item x="799"/>
        <item x="204"/>
        <item x="148"/>
        <item x="315"/>
        <item x="355"/>
        <item x="812"/>
        <item x="813"/>
        <item x="629"/>
        <item x="381"/>
        <item x="699"/>
        <item x="753"/>
        <item x="776"/>
        <item x="728"/>
        <item x="680"/>
        <item x="811"/>
        <item x="11"/>
        <item x="396"/>
        <item x="102"/>
        <item x="306"/>
        <item x="763"/>
        <item x="16"/>
        <item x="117"/>
        <item x="203"/>
        <item x="798"/>
        <item x="653"/>
        <item x="201"/>
        <item x="882"/>
        <item x="881"/>
        <item x="202"/>
        <item x="794"/>
        <item x="484"/>
        <item x="25"/>
        <item x="7"/>
        <item x="24"/>
        <item x="30"/>
        <item x="29"/>
        <item x="362"/>
        <item x="834"/>
        <item x="581"/>
        <item x="115"/>
        <item x="45"/>
        <item x="5"/>
        <item x="839"/>
        <item x="578"/>
        <item x="342"/>
        <item x="595"/>
        <item x="582"/>
        <item x="389"/>
        <item x="93"/>
        <item x="136"/>
        <item x="209"/>
        <item x="548"/>
        <item x="605"/>
        <item x="137"/>
        <item x="358"/>
        <item x="157"/>
        <item x="491"/>
        <item x="146"/>
        <item x="679"/>
        <item x="94"/>
        <item x="70"/>
        <item x="189"/>
        <item x="58"/>
        <item x="10"/>
        <item x="188"/>
        <item x="909"/>
        <item x="564"/>
        <item x="200"/>
        <item x="147"/>
        <item x="141"/>
        <item x="92"/>
        <item x="802"/>
        <item x="583"/>
        <item x="545"/>
        <item x="159"/>
        <item x="612"/>
        <item x="68"/>
        <item x="158"/>
        <item x="625"/>
        <item x="611"/>
        <item x="90"/>
        <item x="91"/>
        <item x="276"/>
        <item x="6"/>
        <item x="459"/>
        <item x="69"/>
        <item x="234"/>
        <item x="455"/>
        <item x="519"/>
        <item x="454"/>
        <item x="420"/>
        <item x="272"/>
        <item x="476"/>
        <item x="286"/>
        <item x="273"/>
        <item x="542"/>
        <item x="549"/>
        <item x="265"/>
        <item x="222"/>
        <item x="81"/>
        <item x="9"/>
        <item x="13"/>
        <item x="197"/>
        <item x="341"/>
        <item x="380"/>
        <item x="829"/>
        <item x="363"/>
        <item x="508"/>
        <item x="36"/>
        <item x="447"/>
        <item x="126"/>
        <item x="441"/>
        <item x="178"/>
        <item x="46"/>
        <item x="44"/>
        <item x="422"/>
        <item x="214"/>
        <item x="475"/>
        <item x="166"/>
        <item x="669"/>
        <item x="671"/>
        <item x="82"/>
        <item x="173"/>
        <item x="225"/>
        <item x="183"/>
        <item x="514"/>
        <item x="525"/>
        <item x="57"/>
        <item x="419"/>
        <item x="129"/>
        <item x="552"/>
        <item x="801"/>
        <item x="777"/>
        <item x="291"/>
        <item x="628"/>
        <item x="659"/>
        <item x="179"/>
        <item x="184"/>
        <item x="250"/>
        <item x="181"/>
        <item x="180"/>
        <item x="165"/>
        <item x="635"/>
        <item x="4"/>
        <item x="388"/>
        <item x="795"/>
        <item x="324"/>
        <item x="700"/>
        <item x="406"/>
        <item x="237"/>
        <item x="492"/>
        <item x="854"/>
        <item x="125"/>
        <item x="264"/>
        <item x="275"/>
        <item x="255"/>
        <item x="263"/>
        <item x="284"/>
        <item x="473"/>
        <item x="294"/>
        <item x="456"/>
        <item x="621"/>
        <item x="310"/>
        <item x="421"/>
        <item x="285"/>
        <item x="194"/>
        <item x="256"/>
        <item x="309"/>
        <item x="520"/>
        <item x="506"/>
        <item x="215"/>
        <item x="278"/>
        <item x="274"/>
        <item x="198"/>
        <item x="376"/>
        <item x="536"/>
        <item x="632"/>
        <item x="646"/>
        <item x="223"/>
        <item x="645"/>
        <item x="636"/>
        <item x="431"/>
        <item x="323"/>
        <item x="845"/>
        <item x="493"/>
        <item x="624"/>
        <item x="622"/>
        <item x="167"/>
        <item x="367"/>
        <item x="623"/>
        <item x="337"/>
        <item x="460"/>
        <item x="440"/>
        <item x="176"/>
        <item x="436"/>
        <item x="644"/>
        <item x="658"/>
        <item x="139"/>
        <item x="782"/>
        <item x="783"/>
        <item x="298"/>
        <item x="472"/>
        <item x="832"/>
        <item x="282"/>
        <item x="277"/>
        <item x="752"/>
        <item x="251"/>
        <item x="796"/>
        <item x="588"/>
        <item x="371"/>
        <item x="593"/>
        <item x="838"/>
        <item x="435"/>
        <item x="356"/>
        <item x="242"/>
        <item x="267"/>
        <item x="637"/>
        <item x="252"/>
        <item x="373"/>
        <item x="248"/>
        <item x="192"/>
        <item x="233"/>
        <item x="221"/>
        <item x="287"/>
        <item x="232"/>
        <item x="537"/>
        <item x="338"/>
        <item x="206"/>
        <item x="268"/>
        <item x="299"/>
        <item x="254"/>
        <item x="749"/>
        <item x="300"/>
        <item x="301"/>
        <item x="240"/>
        <item x="345"/>
        <item x="119"/>
        <item x="210"/>
        <item x="857"/>
        <item x="887"/>
        <item x="547"/>
        <item x="195"/>
        <item x="289"/>
        <item x="262"/>
        <item x="288"/>
        <item x="239"/>
        <item x="142"/>
        <item x="408"/>
        <item x="359"/>
        <item x="211"/>
        <item x="702"/>
        <item x="106"/>
        <item x="343"/>
        <item x="325"/>
        <item x="297"/>
        <item x="474"/>
        <item x="177"/>
        <item x="224"/>
        <item x="241"/>
        <item x="682"/>
        <item x="212"/>
        <item x="128"/>
        <item x="168"/>
        <item x="169"/>
        <item x="366"/>
        <item x="182"/>
        <item x="171"/>
        <item x="193"/>
        <item x="901"/>
        <item x="663"/>
        <item x="339"/>
        <item x="541"/>
        <item x="247"/>
        <item x="368"/>
        <item x="283"/>
        <item x="150"/>
        <item x="196"/>
        <item x="138"/>
        <item x="271"/>
        <item x="864"/>
        <item x="369"/>
        <item x="865"/>
        <item x="290"/>
        <item x="766"/>
        <item x="558"/>
        <item x="664"/>
        <item x="83"/>
        <item x="412"/>
        <item x="21"/>
        <item x="615"/>
        <item x="616"/>
        <item x="320"/>
        <item x="697"/>
        <item x="414"/>
        <item x="104"/>
        <item x="872"/>
        <item x="572"/>
        <item x="842"/>
        <item x="618"/>
        <item x="665"/>
        <item x="879"/>
        <item x="253"/>
        <item x="720"/>
        <item x="518"/>
        <item x="755"/>
        <item x="61"/>
        <item x="164"/>
        <item x="745"/>
        <item x="873"/>
        <item x="140"/>
        <item x="229"/>
        <item x="51"/>
        <item x="231"/>
        <item x="205"/>
        <item x="853"/>
        <item x="122"/>
        <item x="560"/>
        <item x="236"/>
        <item x="246"/>
        <item x="907"/>
        <item x="413"/>
        <item x="617"/>
        <item x="652"/>
        <item x="123"/>
        <item x="127"/>
        <item x="261"/>
        <item x="862"/>
        <item x="219"/>
        <item x="668"/>
        <item x="863"/>
        <item x="385"/>
        <item x="762"/>
        <item x="724"/>
        <item x="121"/>
        <item x="743"/>
        <item x="773"/>
        <item x="689"/>
        <item x="817"/>
        <item x="709"/>
        <item x="633"/>
        <item x="676"/>
        <item x="904"/>
        <item x="686"/>
        <item x="1"/>
        <item x="374"/>
        <item x="710"/>
        <item x="757"/>
        <item x="220"/>
        <item x="74"/>
        <item x="59"/>
        <item x="340"/>
        <item x="852"/>
        <item x="437"/>
        <item x="407"/>
        <item x="746"/>
        <item x="292"/>
        <item x="453"/>
        <item x="875"/>
        <item x="874"/>
        <item x="643"/>
        <item x="666"/>
        <item x="2"/>
        <item x="711"/>
        <item x="677"/>
        <item x="841"/>
        <item x="517"/>
        <item x="897"/>
        <item x="120"/>
        <item x="828"/>
        <item x="124"/>
        <item x="747"/>
        <item x="505"/>
        <item x="544"/>
        <item x="803"/>
        <item x="698"/>
        <item x="451"/>
        <item x="756"/>
        <item x="52"/>
        <item x="213"/>
        <item x="293"/>
        <item x="579"/>
        <item x="39"/>
        <item x="27"/>
        <item x="401"/>
        <item x="471"/>
        <item x="457"/>
        <item x="851"/>
        <item x="488"/>
        <item x="357"/>
        <item x="390"/>
        <item x="432"/>
        <item x="540"/>
        <item x="434"/>
        <item x="502"/>
        <item x="400"/>
        <item x="34"/>
        <item x="433"/>
        <item x="439"/>
        <item x="713"/>
        <item x="742"/>
        <item x="902"/>
        <item x="905"/>
        <item x="575"/>
        <item x="103"/>
        <item x="771"/>
        <item x="249"/>
        <item x="490"/>
        <item x="489"/>
        <item x="501"/>
        <item x="594"/>
        <item x="792"/>
        <item x="712"/>
        <item x="761"/>
        <item x="60"/>
        <item x="758"/>
        <item x="322"/>
        <item x="721"/>
        <item x="170"/>
        <item x="772"/>
        <item x="33"/>
        <item x="269"/>
        <item x="651"/>
        <item x="667"/>
        <item x="574"/>
        <item x="243"/>
        <item x="415"/>
        <item x="836"/>
        <item x="793"/>
        <item x="230"/>
        <item x="791"/>
        <item x="826"/>
        <item x="84"/>
        <item x="847"/>
        <item x="770"/>
        <item x="759"/>
        <item x="844"/>
        <item x="870"/>
        <item x="26"/>
        <item x="370"/>
        <item x="843"/>
        <item x="825"/>
        <item x="708"/>
        <item x="534"/>
        <item x="105"/>
        <item x="850"/>
        <item x="824"/>
        <item x="840"/>
        <item x="893"/>
        <item x="608"/>
        <item x="372"/>
        <item x="760"/>
        <item x="235"/>
        <item x="417"/>
        <item x="387"/>
        <item x="774"/>
        <item x="722"/>
        <item x="504"/>
        <item x="503"/>
        <item x="781"/>
        <item x="418"/>
        <item x="727"/>
        <item x="535"/>
        <item x="807"/>
        <item x="416"/>
        <item x="556"/>
        <item x="780"/>
        <item x="819"/>
        <item x="788"/>
        <item x="806"/>
        <item x="688"/>
        <item x="687"/>
        <item x="391"/>
        <item x="767"/>
        <item x="344"/>
        <item x="714"/>
        <item x="869"/>
        <item x="577"/>
        <item x="452"/>
        <item x="884"/>
        <item x="377"/>
        <item x="614"/>
        <item x="62"/>
        <item x="744"/>
        <item x="868"/>
        <item x="153"/>
        <item x="384"/>
        <item x="878"/>
        <item x="816"/>
        <item x="336"/>
        <item x="319"/>
        <item x="675"/>
        <item x="827"/>
        <item x="430"/>
        <item x="590"/>
        <item x="769"/>
        <item x="270"/>
        <item x="723"/>
        <item x="861"/>
        <item x="889"/>
        <item x="620"/>
        <item x="678"/>
        <item x="692"/>
        <item x="539"/>
        <item x="886"/>
        <item x="589"/>
        <item x="604"/>
        <item x="684"/>
        <item x="573"/>
        <item x="634"/>
        <item x="691"/>
        <item x="726"/>
        <item x="725"/>
        <item x="538"/>
        <item x="592"/>
        <item x="602"/>
        <item x="693"/>
        <item x="685"/>
        <item x="591"/>
        <item x="846"/>
        <item x="603"/>
        <item x="546"/>
        <item x="296"/>
        <item x="877"/>
        <item x="557"/>
        <item x="837"/>
        <item x="871"/>
        <item x="876"/>
        <item x="458"/>
        <item x="175"/>
        <item x="207"/>
        <item x="163"/>
        <item x="912"/>
        <item x="154"/>
        <item x="238"/>
        <item x="405"/>
        <item x="295"/>
        <item x="208"/>
        <item x="399"/>
        <item x="311"/>
        <item x="402"/>
        <item x="404"/>
        <item x="438"/>
        <item x="576"/>
        <item x="559"/>
        <item x="308"/>
        <item x="321"/>
        <item x="790"/>
        <item x="804"/>
        <item x="805"/>
        <item x="690"/>
        <item x="768"/>
        <item x="375"/>
        <item x="674"/>
        <item x="507"/>
        <item x="266"/>
        <item x="914"/>
        <item x="748"/>
        <item x="888"/>
        <item x="543"/>
        <item x="601"/>
        <item x="386"/>
        <item x="787"/>
        <item x="619"/>
        <item x="890"/>
        <item x="818"/>
        <item x="403"/>
        <item x="789"/>
        <item x="587"/>
        <item x="318"/>
        <item x="915"/>
        <item t="default"/>
      </items>
    </pivotField>
    <pivotField showAll="0">
      <items count="1298">
        <item x="1280"/>
        <item x="1284"/>
        <item x="1259"/>
        <item x="1285"/>
        <item x="1163"/>
        <item x="1045"/>
        <item x="1014"/>
        <item x="1012"/>
        <item x="1016"/>
        <item x="1013"/>
        <item x="953"/>
        <item x="1017"/>
        <item x="429"/>
        <item x="895"/>
        <item x="1025"/>
        <item x="954"/>
        <item x="1022"/>
        <item x="565"/>
        <item x="98"/>
        <item x="1021"/>
        <item x="1020"/>
        <item x="1052"/>
        <item x="1054"/>
        <item x="956"/>
        <item x="1051"/>
        <item x="957"/>
        <item x="1019"/>
        <item x="1053"/>
        <item x="445"/>
        <item x="507"/>
        <item x="506"/>
        <item x="1095"/>
        <item x="1181"/>
        <item x="611"/>
        <item x="1239"/>
        <item x="723"/>
        <item x="979"/>
        <item x="527"/>
        <item x="1166"/>
        <item x="646"/>
        <item x="1018"/>
        <item x="41"/>
        <item x="986"/>
        <item x="1023"/>
        <item x="216"/>
        <item x="1049"/>
        <item x="926"/>
        <item x="167"/>
        <item x="262"/>
        <item x="546"/>
        <item x="894"/>
        <item x="983"/>
        <item x="984"/>
        <item x="330"/>
        <item x="985"/>
        <item x="1046"/>
        <item x="1164"/>
        <item x="1027"/>
        <item x="156"/>
        <item x="477"/>
        <item x="505"/>
        <item x="1146"/>
        <item x="1184"/>
        <item x="1252"/>
        <item x="1047"/>
        <item x="659"/>
        <item x="1242"/>
        <item x="261"/>
        <item x="814"/>
        <item x="982"/>
        <item x="1233"/>
        <item x="1240"/>
        <item x="1129"/>
        <item x="136"/>
        <item x="928"/>
        <item x="217"/>
        <item x="645"/>
        <item x="10"/>
        <item x="1072"/>
        <item x="1224"/>
        <item x="231"/>
        <item x="1170"/>
        <item x="1071"/>
        <item x="566"/>
        <item x="1197"/>
        <item x="332"/>
        <item x="107"/>
        <item x="661"/>
        <item x="1096"/>
        <item x="17"/>
        <item x="741"/>
        <item x="1167"/>
        <item x="48"/>
        <item x="526"/>
        <item x="528"/>
        <item x="1168"/>
        <item x="1169"/>
        <item x="40"/>
        <item x="1128"/>
        <item x="1050"/>
        <item x="800"/>
        <item x="181"/>
        <item x="1231"/>
        <item x="108"/>
        <item x="390"/>
        <item x="638"/>
        <item x="660"/>
        <item x="1028"/>
        <item x="348"/>
        <item x="247"/>
        <item x="863"/>
        <item x="331"/>
        <item x="862"/>
        <item x="311"/>
        <item x="892"/>
        <item x="686"/>
        <item x="864"/>
        <item x="475"/>
        <item x="861"/>
        <item x="959"/>
        <item x="1030"/>
        <item x="248"/>
        <item x="606"/>
        <item x="677"/>
        <item x="648"/>
        <item x="13"/>
        <item x="1196"/>
        <item x="547"/>
        <item x="219"/>
        <item x="106"/>
        <item x="1133"/>
        <item x="891"/>
        <item x="955"/>
        <item x="675"/>
        <item x="385"/>
        <item x="1241"/>
        <item x="636"/>
        <item x="607"/>
        <item x="545"/>
        <item x="544"/>
        <item x="639"/>
        <item x="958"/>
        <item x="504"/>
        <item x="168"/>
        <item x="14"/>
        <item x="1074"/>
        <item x="612"/>
        <item x="49"/>
        <item x="687"/>
        <item x="860"/>
        <item x="548"/>
        <item x="859"/>
        <item x="897"/>
        <item x="479"/>
        <item x="688"/>
        <item x="214"/>
        <item x="890"/>
        <item x="1097"/>
        <item x="1172"/>
        <item x="215"/>
        <item x="898"/>
        <item x="981"/>
        <item x="1220"/>
        <item x="1232"/>
        <item x="647"/>
        <item x="649"/>
        <item x="1024"/>
        <item x="1226"/>
        <item x="195"/>
        <item x="349"/>
        <item x="609"/>
        <item x="400"/>
        <item x="1073"/>
        <item x="1182"/>
        <item x="478"/>
        <item x="1183"/>
        <item x="50"/>
        <item x="1132"/>
        <item x="1131"/>
        <item x="765"/>
        <item x="1076"/>
        <item x="386"/>
        <item x="1048"/>
        <item x="1029"/>
        <item x="387"/>
        <item x="350"/>
        <item x="676"/>
        <item x="841"/>
        <item x="1225"/>
        <item x="952"/>
        <item x="114"/>
        <item x="346"/>
        <item x="658"/>
        <item x="1110"/>
        <item x="722"/>
        <item x="564"/>
        <item x="650"/>
        <item x="218"/>
        <item x="1112"/>
        <item x="587"/>
        <item x="694"/>
        <item x="476"/>
        <item x="525"/>
        <item x="1026"/>
        <item x="1111"/>
        <item x="637"/>
        <item x="347"/>
        <item x="563"/>
        <item x="529"/>
        <item x="896"/>
        <item x="288"/>
        <item x="707"/>
        <item x="678"/>
        <item x="389"/>
        <item x="927"/>
        <item x="1075"/>
        <item x="610"/>
        <item x="739"/>
        <item x="287"/>
        <item x="674"/>
        <item x="16"/>
        <item x="180"/>
        <item x="446"/>
        <item x="980"/>
        <item x="459"/>
        <item x="839"/>
        <item x="724"/>
        <item x="460"/>
        <item x="588"/>
        <item x="865"/>
        <item x="605"/>
        <item x="562"/>
        <item x="135"/>
        <item x="1068"/>
        <item x="1094"/>
        <item x="608"/>
        <item x="840"/>
        <item x="1109"/>
        <item x="524"/>
        <item x="635"/>
        <item x="1015"/>
        <item x="169"/>
        <item x="523"/>
        <item x="32"/>
        <item x="740"/>
        <item x="388"/>
        <item x="589"/>
        <item x="695"/>
        <item x="1130"/>
        <item x="893"/>
        <item x="1274"/>
        <item x="1279"/>
        <item x="1273"/>
        <item x="313"/>
        <item x="312"/>
        <item x="949"/>
        <item x="1090"/>
        <item x="1144"/>
        <item x="1195"/>
        <item x="395"/>
        <item x="1180"/>
        <item x="692"/>
        <item x="1065"/>
        <item x="644"/>
        <item x="643"/>
        <item x="1211"/>
        <item x="815"/>
        <item x="558"/>
        <item x="579"/>
        <item x="580"/>
        <item x="499"/>
        <item x="735"/>
        <item x="962"/>
        <item x="802"/>
        <item x="789"/>
        <item x="843"/>
        <item x="818"/>
        <item x="987"/>
        <item x="753"/>
        <item x="817"/>
        <item x="559"/>
        <item x="550"/>
        <item x="867"/>
        <item x="786"/>
        <item x="930"/>
        <item x="963"/>
        <item x="662"/>
        <item x="457"/>
        <item x="989"/>
        <item x="1175"/>
        <item x="285"/>
        <item x="1173"/>
        <item x="164"/>
        <item x="900"/>
        <item x="870"/>
        <item x="901"/>
        <item x="872"/>
        <item x="581"/>
        <item x="809"/>
        <item x="961"/>
        <item x="929"/>
        <item x="473"/>
        <item x="842"/>
        <item x="871"/>
        <item x="567"/>
        <item x="869"/>
        <item x="743"/>
        <item x="933"/>
        <item x="752"/>
        <item x="709"/>
        <item x="364"/>
        <item x="1174"/>
        <item x="903"/>
        <item x="1008"/>
        <item x="866"/>
        <item x="441"/>
        <item x="642"/>
        <item x="932"/>
        <item x="440"/>
        <item x="124"/>
        <item x="1162"/>
        <item x="150"/>
        <item x="988"/>
        <item x="697"/>
        <item x="139"/>
        <item x="788"/>
        <item x="801"/>
        <item x="1295"/>
        <item x="1234"/>
        <item x="551"/>
        <item x="991"/>
        <item x="353"/>
        <item x="964"/>
        <item x="472"/>
        <item x="696"/>
        <item x="1098"/>
        <item x="965"/>
        <item x="803"/>
        <item x="1031"/>
        <item x="744"/>
        <item x="904"/>
        <item x="876"/>
        <item x="708"/>
        <item x="742"/>
        <item x="484"/>
        <item x="874"/>
        <item x="877"/>
        <item x="875"/>
        <item x="442"/>
        <item x="1221"/>
        <item x="464"/>
        <item x="618"/>
        <item x="463"/>
        <item x="498"/>
        <item x="367"/>
        <item x="1114"/>
        <item x="844"/>
        <item x="278"/>
        <item x="568"/>
        <item x="868"/>
        <item x="412"/>
        <item x="1261"/>
        <item x="830"/>
        <item x="1266"/>
        <item x="549"/>
        <item x="1079"/>
        <item x="1260"/>
        <item x="1267"/>
        <item x="68"/>
        <item x="448"/>
        <item x="67"/>
        <item x="902"/>
        <item x="483"/>
        <item x="315"/>
        <item x="447"/>
        <item x="137"/>
        <item x="689"/>
        <item x="430"/>
        <item x="158"/>
        <item x="482"/>
        <item x="873"/>
        <item x="820"/>
        <item x="766"/>
        <item x="314"/>
        <item x="530"/>
        <item x="751"/>
        <item x="651"/>
        <item x="481"/>
        <item x="264"/>
        <item x="931"/>
        <item x="1077"/>
        <item x="485"/>
        <item x="729"/>
        <item x="787"/>
        <item x="531"/>
        <item x="404"/>
        <item x="934"/>
        <item x="749"/>
        <item x="711"/>
        <item x="819"/>
        <item x="590"/>
        <item x="810"/>
        <item x="816"/>
        <item x="836"/>
        <item x="1034"/>
        <item x="522"/>
        <item x="539"/>
        <item x="726"/>
        <item x="1292"/>
        <item x="1293"/>
        <item x="1262"/>
        <item x="679"/>
        <item x="728"/>
        <item x="1268"/>
        <item x="366"/>
        <item x="383"/>
        <item x="727"/>
        <item x="51"/>
        <item x="73"/>
        <item x="165"/>
        <item x="781"/>
        <item x="1055"/>
        <item x="1227"/>
        <item x="211"/>
        <item x="1147"/>
        <item x="615"/>
        <item x="382"/>
        <item x="401"/>
        <item x="444"/>
        <item x="480"/>
        <item x="552"/>
        <item x="408"/>
        <item x="1134"/>
        <item x="1115"/>
        <item x="132"/>
        <item x="725"/>
        <item x="737"/>
        <item x="657"/>
        <item x="616"/>
        <item x="276"/>
        <item x="153"/>
        <item x="277"/>
        <item x="33"/>
        <item x="365"/>
        <item x="721"/>
        <item x="45"/>
        <item x="1247"/>
        <item x="634"/>
        <item x="720"/>
        <item x="86"/>
        <item x="782"/>
        <item x="44"/>
        <item x="290"/>
        <item x="569"/>
        <item x="443"/>
        <item x="543"/>
        <item x="69"/>
        <item x="91"/>
        <item x="58"/>
        <item x="78"/>
        <item x="265"/>
        <item x="77"/>
        <item x="1056"/>
        <item x="249"/>
        <item x="232"/>
        <item x="263"/>
        <item x="540"/>
        <item x="1067"/>
        <item x="71"/>
        <item x="586"/>
        <item x="84"/>
        <item x="250"/>
        <item x="613"/>
        <item x="310"/>
        <item x="501"/>
        <item x="6"/>
        <item x="4"/>
        <item x="603"/>
        <item x="664"/>
        <item x="399"/>
        <item x="561"/>
        <item x="130"/>
        <item x="309"/>
        <item x="1145"/>
        <item x="102"/>
        <item x="1171"/>
        <item x="12"/>
        <item x="76"/>
        <item x="22"/>
        <item x="1089"/>
        <item x="104"/>
        <item x="94"/>
        <item x="411"/>
        <item x="131"/>
        <item x="103"/>
        <item x="428"/>
        <item x="59"/>
        <item x="503"/>
        <item x="42"/>
        <item x="60"/>
        <item x="966"/>
        <item x="46"/>
        <item x="90"/>
        <item x="155"/>
        <item x="500"/>
        <item x="230"/>
        <item x="5"/>
        <item x="8"/>
        <item x="133"/>
        <item x="89"/>
        <item x="39"/>
        <item x="289"/>
        <item x="1290"/>
        <item x="345"/>
        <item x="192"/>
        <item x="602"/>
        <item x="152"/>
        <item x="538"/>
        <item x="344"/>
        <item x="617"/>
        <item x="710"/>
        <item x="126"/>
        <item x="398"/>
        <item x="427"/>
        <item x="210"/>
        <item x="127"/>
        <item x="193"/>
        <item x="194"/>
        <item x="115"/>
        <item x="343"/>
        <item x="95"/>
        <item x="799"/>
        <item x="1291"/>
        <item x="585"/>
        <item x="29"/>
        <item x="179"/>
        <item x="542"/>
        <item x="845"/>
        <item x="410"/>
        <item x="804"/>
        <item x="251"/>
        <item x="3"/>
        <item x="57"/>
        <item x="96"/>
        <item x="652"/>
        <item x="384"/>
        <item x="220"/>
        <item x="62"/>
        <item x="63"/>
        <item x="228"/>
        <item x="81"/>
        <item x="134"/>
        <item x="833"/>
        <item x="105"/>
        <item x="614"/>
        <item x="113"/>
        <item x="604"/>
        <item x="363"/>
        <item x="20"/>
        <item x="21"/>
        <item x="88"/>
        <item x="177"/>
        <item x="405"/>
        <item x="23"/>
        <item x="407"/>
        <item x="128"/>
        <item x="87"/>
        <item x="406"/>
        <item x="461"/>
        <item x="462"/>
        <item x="778"/>
        <item x="1080"/>
        <item x="858"/>
        <item x="1033"/>
        <item x="403"/>
        <item x="157"/>
        <item x="763"/>
        <item x="706"/>
        <item x="170"/>
        <item x="1032"/>
        <item x="409"/>
        <item x="1044"/>
        <item x="805"/>
        <item x="685"/>
        <item x="502"/>
        <item x="1228"/>
        <item x="449"/>
        <item x="129"/>
        <item x="368"/>
        <item x="431"/>
        <item x="85"/>
        <item x="777"/>
        <item x="508"/>
        <item x="736"/>
        <item x="779"/>
        <item x="780"/>
        <item x="30"/>
        <item x="1143"/>
        <item x="37"/>
        <item x="31"/>
        <item x="432"/>
        <item x="640"/>
        <item x="191"/>
        <item x="702"/>
        <item x="719"/>
        <item x="352"/>
        <item x="556"/>
        <item x="138"/>
        <item x="596"/>
        <item x="151"/>
        <item x="682"/>
        <item x="717"/>
        <item x="97"/>
        <item x="595"/>
        <item x="452"/>
        <item x="178"/>
        <item x="703"/>
        <item x="38"/>
        <item x="36"/>
        <item x="212"/>
        <item x="112"/>
        <item x="116"/>
        <item x="154"/>
        <item x="222"/>
        <item x="292"/>
        <item x="75"/>
        <item x="496"/>
        <item x="99"/>
        <item x="575"/>
        <item x="718"/>
        <item x="83"/>
        <item x="1251"/>
        <item x="47"/>
        <item x="111"/>
        <item x="835"/>
        <item x="326"/>
        <item x="187"/>
        <item x="583"/>
        <item x="100"/>
        <item x="705"/>
        <item x="246"/>
        <item x="837"/>
        <item x="15"/>
        <item x="426"/>
        <item x="66"/>
        <item x="25"/>
        <item x="213"/>
        <item x="101"/>
        <item x="61"/>
        <item x="166"/>
        <item x="229"/>
        <item x="9"/>
        <item x="597"/>
        <item x="693"/>
        <item x="308"/>
        <item x="303"/>
        <item x="775"/>
        <item x="520"/>
        <item x="834"/>
        <item x="146"/>
        <item x="223"/>
        <item x="254"/>
        <item x="469"/>
        <item x="185"/>
        <item x="372"/>
        <item x="72"/>
        <item x="145"/>
        <item x="338"/>
        <item x="242"/>
        <item x="74"/>
        <item x="202"/>
        <item x="393"/>
        <item x="601"/>
        <item x="236"/>
        <item x="537"/>
        <item x="684"/>
        <item x="243"/>
        <item x="776"/>
        <item x="362"/>
        <item x="299"/>
        <item x="832"/>
        <item x="227"/>
        <item x="1283"/>
        <item x="584"/>
        <item x="316"/>
        <item x="371"/>
        <item x="226"/>
        <item x="199"/>
        <item x="186"/>
        <item x="235"/>
        <item x="163"/>
        <item x="198"/>
        <item x="704"/>
        <item x="774"/>
        <item x="762"/>
        <item x="922"/>
        <item x="1142"/>
        <item x="203"/>
        <item x="560"/>
        <item x="468"/>
        <item x="55"/>
        <item x="70"/>
        <item x="307"/>
        <item x="306"/>
        <item x="224"/>
        <item x="56"/>
        <item x="437"/>
        <item x="373"/>
        <item x="474"/>
        <item x="358"/>
        <item x="317"/>
        <item x="355"/>
        <item x="302"/>
        <item x="594"/>
        <item x="300"/>
        <item x="329"/>
        <item x="301"/>
        <item x="423"/>
        <item x="380"/>
        <item x="1246"/>
        <item x="321"/>
        <item x="208"/>
        <item x="354"/>
        <item x="206"/>
        <item x="494"/>
        <item x="205"/>
        <item x="272"/>
        <item x="856"/>
        <item x="320"/>
        <item x="327"/>
        <item x="1294"/>
        <item x="328"/>
        <item x="633"/>
        <item x="271"/>
        <item x="392"/>
        <item x="1010"/>
        <item x="534"/>
        <item x="593"/>
        <item x="672"/>
        <item x="225"/>
        <item x="948"/>
        <item x="424"/>
        <item x="305"/>
        <item x="197"/>
        <item x="284"/>
        <item x="274"/>
        <item x="1265"/>
        <item x="241"/>
        <item x="233"/>
        <item x="184"/>
        <item x="200"/>
        <item x="244"/>
        <item x="974"/>
        <item x="295"/>
        <item x="24"/>
        <item x="599"/>
        <item x="339"/>
        <item x="418"/>
        <item x="255"/>
        <item x="417"/>
        <item x="541"/>
        <item x="641"/>
        <item x="268"/>
        <item x="1043"/>
        <item x="270"/>
        <item x="149"/>
        <item x="600"/>
        <item x="234"/>
        <item x="517"/>
        <item x="245"/>
        <item x="359"/>
        <item x="260"/>
        <item x="439"/>
        <item x="831"/>
        <item x="291"/>
        <item x="176"/>
        <item x="125"/>
        <item x="767"/>
        <item x="458"/>
        <item x="360"/>
        <item x="419"/>
        <item x="397"/>
        <item x="378"/>
        <item x="1057"/>
        <item x="379"/>
        <item x="425"/>
        <item x="209"/>
        <item x="396"/>
        <item x="201"/>
        <item x="283"/>
        <item x="889"/>
        <item x="296"/>
        <item x="1179"/>
        <item x="175"/>
        <item x="286"/>
        <item x="514"/>
        <item x="1066"/>
        <item x="275"/>
        <item x="147"/>
        <item x="259"/>
        <item x="252"/>
        <item x="573"/>
        <item x="973"/>
        <item x="298"/>
        <item x="497"/>
        <item x="11"/>
        <item x="433"/>
        <item x="340"/>
        <item x="253"/>
        <item x="341"/>
        <item x="237"/>
        <item x="673"/>
        <item x="361"/>
        <item x="221"/>
        <item x="281"/>
        <item x="535"/>
        <item x="857"/>
        <item x="733"/>
        <item x="304"/>
        <item x="273"/>
        <item x="578"/>
        <item x="376"/>
        <item x="455"/>
        <item x="691"/>
        <item x="701"/>
        <item x="716"/>
        <item x="714"/>
        <item x="238"/>
        <item x="519"/>
        <item x="258"/>
        <item x="240"/>
        <item x="239"/>
        <item x="280"/>
        <item x="267"/>
        <item x="1238"/>
        <item x="700"/>
        <item x="454"/>
        <item x="495"/>
        <item x="627"/>
        <item x="375"/>
        <item x="521"/>
        <item x="598"/>
        <item x="619"/>
        <item x="257"/>
        <item x="369"/>
        <item x="582"/>
        <item x="421"/>
        <item x="516"/>
        <item x="628"/>
        <item x="515"/>
        <item x="536"/>
        <item x="1161"/>
        <item x="629"/>
        <item x="190"/>
        <item x="256"/>
        <item x="391"/>
        <item x="183"/>
        <item x="975"/>
        <item x="1258"/>
        <item x="1288"/>
        <item x="266"/>
        <item x="377"/>
        <item x="625"/>
        <item x="828"/>
        <item x="576"/>
        <item x="279"/>
        <item x="294"/>
        <item x="269"/>
        <item x="669"/>
        <item x="282"/>
        <item x="888"/>
        <item x="342"/>
        <item x="557"/>
        <item x="65"/>
        <item x="381"/>
        <item x="671"/>
        <item x="325"/>
        <item x="670"/>
        <item x="335"/>
        <item x="422"/>
        <item x="829"/>
        <item x="148"/>
        <item x="188"/>
        <item x="189"/>
        <item x="123"/>
        <item x="207"/>
        <item x="456"/>
        <item x="656"/>
        <item x="336"/>
        <item x="319"/>
        <item x="402"/>
        <item x="318"/>
        <item x="632"/>
        <item x="470"/>
        <item x="297"/>
        <item x="357"/>
        <item x="324"/>
        <item x="1009"/>
        <item x="574"/>
        <item x="630"/>
        <item x="797"/>
        <item x="798"/>
        <item x="2"/>
        <item x="808"/>
        <item x="513"/>
        <item x="683"/>
        <item x="394"/>
        <item x="715"/>
        <item x="117"/>
        <item x="356"/>
        <item x="690"/>
        <item x="1035"/>
        <item x="374"/>
        <item x="1185"/>
        <item x="533"/>
        <item x="734"/>
        <item x="82"/>
        <item x="204"/>
        <item x="334"/>
        <item x="905"/>
        <item x="18"/>
        <item x="52"/>
        <item x="631"/>
        <item x="992"/>
        <item x="993"/>
        <item x="438"/>
        <item x="994"/>
        <item x="416"/>
        <item x="420"/>
        <item x="960"/>
        <item x="7"/>
        <item x="624"/>
        <item x="626"/>
        <item x="518"/>
        <item x="577"/>
        <item x="785"/>
        <item x="1120"/>
        <item x="0"/>
        <item x="492"/>
        <item x="467"/>
        <item x="323"/>
        <item x="824"/>
        <item x="572"/>
        <item x="1245"/>
        <item x="1116"/>
        <item x="1099"/>
        <item x="1113"/>
        <item x="109"/>
        <item x="1219"/>
        <item x="759"/>
        <item x="450"/>
        <item x="1152"/>
        <item x="293"/>
        <item x="490"/>
        <item x="80"/>
        <item x="554"/>
        <item x="1157"/>
        <item x="1202"/>
        <item x="1189"/>
        <item x="1176"/>
        <item x="1203"/>
        <item x="698"/>
        <item x="907"/>
        <item x="621"/>
        <item x="1188"/>
        <item x="1086"/>
        <item x="653"/>
        <item x="172"/>
        <item x="1198"/>
        <item x="1230"/>
        <item x="337"/>
        <item x="79"/>
        <item x="1282"/>
        <item x="1254"/>
        <item x="555"/>
        <item x="1243"/>
        <item x="732"/>
        <item x="1253"/>
        <item x="1263"/>
        <item x="1248"/>
        <item x="1217"/>
        <item x="1194"/>
        <item x="1078"/>
        <item x="322"/>
        <item x="1216"/>
        <item x="1215"/>
        <item x="1229"/>
        <item x="746"/>
        <item x="1156"/>
        <item x="1205"/>
        <item x="1159"/>
        <item x="730"/>
        <item x="1264"/>
        <item x="1104"/>
        <item x="1103"/>
        <item x="1178"/>
        <item x="1204"/>
        <item x="1102"/>
        <item x="1277"/>
        <item x="487"/>
        <item x="827"/>
        <item x="466"/>
        <item x="1005"/>
        <item x="1281"/>
        <item x="1123"/>
        <item x="712"/>
        <item x="1244"/>
        <item x="1087"/>
        <item x="1139"/>
        <item x="1155"/>
        <item x="1085"/>
        <item x="509"/>
        <item x="1140"/>
        <item x="1041"/>
        <item x="1141"/>
        <item x="1223"/>
        <item x="909"/>
        <item x="1"/>
        <item x="939"/>
        <item x="1186"/>
        <item x="1106"/>
        <item x="996"/>
        <item x="995"/>
        <item x="1271"/>
        <item x="1135"/>
        <item x="1272"/>
        <item x="510"/>
        <item x="1255"/>
        <item x="491"/>
        <item x="821"/>
        <item x="1187"/>
        <item x="1222"/>
        <item x="1150"/>
        <item x="1036"/>
        <item x="906"/>
        <item x="967"/>
        <item x="655"/>
        <item x="731"/>
        <item x="591"/>
        <item x="1059"/>
        <item x="882"/>
        <item x="571"/>
        <item x="794"/>
        <item x="770"/>
        <item x="1037"/>
        <item x="465"/>
        <item x="951"/>
        <item x="512"/>
        <item x="851"/>
        <item x="1084"/>
        <item x="1100"/>
        <item x="852"/>
        <item x="196"/>
        <item x="1257"/>
        <item x="879"/>
        <item x="1249"/>
        <item x="1148"/>
        <item x="144"/>
        <item x="1250"/>
        <item x="847"/>
        <item x="1256"/>
        <item x="998"/>
        <item x="911"/>
        <item x="493"/>
        <item x="795"/>
        <item x="1158"/>
        <item x="570"/>
        <item x="453"/>
        <item x="471"/>
        <item x="415"/>
        <item x="1287"/>
        <item x="370"/>
        <item x="849"/>
        <item x="886"/>
        <item x="990"/>
        <item x="822"/>
        <item x="414"/>
        <item x="511"/>
        <item x="978"/>
        <item x="940"/>
        <item x="666"/>
        <item x="1210"/>
        <item x="970"/>
        <item x="1004"/>
        <item x="923"/>
        <item x="947"/>
        <item x="436"/>
        <item x="1193"/>
        <item x="171"/>
        <item x="908"/>
        <item x="750"/>
        <item x="935"/>
        <item x="699"/>
        <item x="1069"/>
        <item x="1092"/>
        <item x="1177"/>
        <item x="489"/>
        <item x="1108"/>
        <item x="173"/>
        <item x="1011"/>
        <item x="976"/>
        <item x="850"/>
        <item x="1038"/>
        <item x="1127"/>
        <item x="351"/>
        <item x="925"/>
        <item x="92"/>
        <item x="773"/>
        <item x="1138"/>
        <item x="1209"/>
        <item x="43"/>
        <item x="977"/>
        <item x="1208"/>
        <item x="1058"/>
        <item x="1160"/>
        <item x="999"/>
        <item x="19"/>
        <item x="881"/>
        <item x="790"/>
        <item x="1118"/>
        <item x="663"/>
        <item x="1218"/>
        <item x="26"/>
        <item x="941"/>
        <item x="924"/>
        <item x="161"/>
        <item x="680"/>
        <item x="1000"/>
        <item x="532"/>
        <item x="1165"/>
        <item x="878"/>
        <item x="1064"/>
        <item x="667"/>
        <item x="791"/>
        <item x="553"/>
        <item x="813"/>
        <item x="110"/>
        <item x="1136"/>
        <item x="668"/>
        <item x="1269"/>
        <item x="1237"/>
        <item x="620"/>
        <item x="1107"/>
        <item x="796"/>
        <item x="812"/>
        <item x="713"/>
        <item x="838"/>
        <item x="333"/>
        <item x="826"/>
        <item x="623"/>
        <item x="1276"/>
        <item x="1275"/>
        <item x="853"/>
        <item x="825"/>
        <item x="1278"/>
        <item x="854"/>
        <item x="784"/>
        <item x="622"/>
        <item x="1070"/>
        <item x="1149"/>
        <item x="1289"/>
        <item x="1105"/>
        <item x="950"/>
        <item x="811"/>
        <item x="1137"/>
        <item x="855"/>
        <item x="806"/>
        <item x="162"/>
        <item x="783"/>
        <item x="754"/>
        <item x="182"/>
        <item x="1191"/>
        <item x="681"/>
        <item x="665"/>
        <item x="1063"/>
        <item x="1122"/>
        <item x="771"/>
        <item x="883"/>
        <item x="793"/>
        <item x="792"/>
        <item x="936"/>
        <item x="1093"/>
        <item x="938"/>
        <item x="142"/>
        <item x="937"/>
        <item x="1060"/>
        <item x="1214"/>
        <item x="1286"/>
        <item x="1082"/>
        <item x="435"/>
        <item x="451"/>
        <item x="1270"/>
        <item x="1151"/>
        <item x="488"/>
        <item x="1213"/>
        <item x="1235"/>
        <item x="1088"/>
        <item x="121"/>
        <item x="764"/>
        <item x="997"/>
        <item x="1062"/>
        <item x="1192"/>
        <item x="738"/>
        <item x="120"/>
        <item x="1061"/>
        <item x="971"/>
        <item x="972"/>
        <item x="119"/>
        <item x="899"/>
        <item x="122"/>
        <item x="758"/>
        <item x="1042"/>
        <item x="884"/>
        <item x="1002"/>
        <item x="1119"/>
        <item x="1003"/>
        <item x="945"/>
        <item x="880"/>
        <item x="654"/>
        <item x="1200"/>
        <item x="118"/>
        <item x="1040"/>
        <item x="592"/>
        <item x="1201"/>
        <item x="1199"/>
        <item x="1083"/>
        <item x="946"/>
        <item x="755"/>
        <item x="1125"/>
        <item x="1081"/>
        <item x="1126"/>
        <item x="1124"/>
        <item x="760"/>
        <item x="747"/>
        <item x="772"/>
        <item x="761"/>
        <item x="969"/>
        <item x="53"/>
        <item x="756"/>
        <item x="769"/>
        <item x="768"/>
        <item x="1236"/>
        <item x="1212"/>
        <item x="434"/>
        <item x="141"/>
        <item x="160"/>
        <item x="1153"/>
        <item x="1190"/>
        <item x="1154"/>
        <item x="28"/>
        <item x="912"/>
        <item x="1206"/>
        <item x="1207"/>
        <item x="174"/>
        <item x="486"/>
        <item x="413"/>
        <item x="143"/>
        <item x="27"/>
        <item x="54"/>
        <item x="1121"/>
        <item x="943"/>
        <item x="917"/>
        <item x="848"/>
        <item x="1039"/>
        <item x="918"/>
        <item x="1101"/>
        <item x="35"/>
        <item x="823"/>
        <item x="757"/>
        <item x="968"/>
        <item x="1117"/>
        <item x="745"/>
        <item x="1001"/>
        <item x="846"/>
        <item x="34"/>
        <item x="913"/>
        <item x="64"/>
        <item x="920"/>
        <item x="914"/>
        <item x="885"/>
        <item x="915"/>
        <item x="916"/>
        <item x="910"/>
        <item x="1091"/>
        <item x="159"/>
        <item x="140"/>
        <item x="93"/>
        <item x="919"/>
        <item x="942"/>
        <item x="944"/>
        <item x="1007"/>
        <item x="921"/>
        <item x="807"/>
        <item x="1006"/>
        <item x="748"/>
        <item x="887"/>
        <item x="1296"/>
        <item t="default"/>
      </items>
    </pivotField>
    <pivotField showAll="0"/>
    <pivotField showAll="0"/>
    <pivotField axis="axisCol" dataField="1" showAll="0">
      <items count="5">
        <item h="1" x="2"/>
        <item x="0"/>
        <item h="1" x="1"/>
        <item h="1" x="3"/>
        <item t="default"/>
      </items>
    </pivotField>
  </pivotFields>
  <rowFields count="1">
    <field x="0"/>
  </rowFields>
  <rowItems count="884">
    <i>
      <x/>
    </i>
    <i>
      <x v="1"/>
    </i>
    <i>
      <x v="2"/>
    </i>
    <i>
      <x v="4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4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 t="grand">
      <x/>
    </i>
  </rowItems>
  <colFields count="1">
    <field x="4"/>
  </colFields>
  <colItems count="2">
    <i>
      <x v="1"/>
    </i>
    <i t="grand">
      <x/>
    </i>
  </colItems>
  <dataFields count="1">
    <dataField name="Count of Condition alive or dead" fld="4" subtotal="count" baseField="0" baseItem="0"/>
  </dataFields>
  <chartFormats count="4">
    <chartFormat chart="1" format="4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13F1A-FF17-48CD-B33C-626042B7823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60:F215" firstHeaderRow="1" firstDataRow="2" firstDataCol="1"/>
  <pivotFields count="5">
    <pivotField axis="axisRow" showAll="0">
      <items count="917">
        <item x="880"/>
        <item x="89"/>
        <item x="855"/>
        <item x="908"/>
        <item x="867"/>
        <item x="910"/>
        <item x="831"/>
        <item x="848"/>
        <item x="856"/>
        <item x="820"/>
        <item x="830"/>
        <item x="775"/>
        <item x="717"/>
        <item x="101"/>
        <item x="334"/>
        <item x="823"/>
        <item x="365"/>
        <item x="894"/>
        <item x="673"/>
        <item x="660"/>
        <item x="118"/>
        <item x="382"/>
        <item x="778"/>
        <item x="516"/>
        <item x="49"/>
        <item x="883"/>
        <item x="815"/>
        <item x="640"/>
        <item x="3"/>
        <item x="911"/>
        <item x="641"/>
        <item x="335"/>
        <item x="307"/>
        <item x="364"/>
        <item x="606"/>
        <item x="383"/>
        <item x="71"/>
        <item x="50"/>
        <item x="570"/>
        <item x="450"/>
        <item x="20"/>
        <item x="585"/>
        <item x="563"/>
        <item x="586"/>
        <item x="522"/>
        <item x="72"/>
        <item x="73"/>
        <item x="511"/>
        <item x="8"/>
        <item x="638"/>
        <item x="332"/>
        <item x="172"/>
        <item x="550"/>
        <item x="510"/>
        <item x="598"/>
        <item x="12"/>
        <item x="478"/>
        <item x="892"/>
        <item x="523"/>
        <item x="479"/>
        <item x="512"/>
        <item x="330"/>
        <item x="524"/>
        <item x="43"/>
        <item x="495"/>
        <item x="891"/>
        <item x="444"/>
        <item x="151"/>
        <item x="900"/>
        <item x="443"/>
        <item x="481"/>
        <item x="480"/>
        <item x="328"/>
        <item x="312"/>
        <item x="0"/>
        <item x="346"/>
        <item x="331"/>
        <item x="797"/>
        <item x="326"/>
        <item x="609"/>
        <item x="596"/>
        <item x="327"/>
        <item x="303"/>
        <item x="349"/>
        <item x="379"/>
        <item x="899"/>
        <item x="750"/>
        <item x="427"/>
        <item x="477"/>
        <item x="610"/>
        <item x="562"/>
        <item x="395"/>
        <item x="258"/>
        <item x="185"/>
        <item x="639"/>
        <item x="597"/>
        <item x="808"/>
        <item x="461"/>
        <item x="329"/>
        <item x="885"/>
        <item x="896"/>
        <item x="835"/>
        <item x="216"/>
        <item x="694"/>
        <item x="313"/>
        <item x="580"/>
        <item x="424"/>
        <item x="425"/>
        <item x="76"/>
        <item x="347"/>
        <item x="78"/>
        <item x="108"/>
        <item x="348"/>
        <item x="695"/>
        <item x="532"/>
        <item x="378"/>
        <item x="302"/>
        <item x="279"/>
        <item x="244"/>
        <item x="143"/>
        <item x="409"/>
        <item x="187"/>
        <item x="426"/>
        <item x="521"/>
        <item x="561"/>
        <item x="464"/>
        <item x="145"/>
        <item x="449"/>
        <item x="494"/>
        <item x="410"/>
        <item x="866"/>
        <item x="392"/>
        <item x="257"/>
        <item x="111"/>
        <item x="350"/>
        <item x="809"/>
        <item x="670"/>
        <item x="226"/>
        <item x="715"/>
        <item x="513"/>
        <item x="551"/>
        <item x="393"/>
        <item x="112"/>
        <item x="442"/>
        <item x="696"/>
        <item x="483"/>
        <item x="65"/>
        <item x="63"/>
        <item x="41"/>
        <item x="895"/>
        <item x="155"/>
        <item x="40"/>
        <item x="394"/>
        <item x="656"/>
        <item x="186"/>
        <item x="657"/>
        <item x="360"/>
        <item x="654"/>
        <item x="462"/>
        <item x="751"/>
        <item x="80"/>
        <item x="116"/>
        <item x="160"/>
        <item x="109"/>
        <item x="398"/>
        <item x="85"/>
        <item x="482"/>
        <item x="114"/>
        <item x="17"/>
        <item x="107"/>
        <item x="906"/>
        <item x="569"/>
        <item x="530"/>
        <item x="99"/>
        <item x="53"/>
        <item x="191"/>
        <item x="86"/>
        <item x="701"/>
        <item x="54"/>
        <item x="509"/>
        <item x="37"/>
        <item x="135"/>
        <item x="260"/>
        <item x="31"/>
        <item x="98"/>
        <item x="55"/>
        <item x="245"/>
        <item x="423"/>
        <item x="354"/>
        <item x="75"/>
        <item x="554"/>
        <item x="130"/>
        <item x="19"/>
        <item x="314"/>
        <item x="470"/>
        <item x="353"/>
        <item x="48"/>
        <item x="156"/>
        <item x="526"/>
        <item x="131"/>
        <item x="317"/>
        <item x="849"/>
        <item x="822"/>
        <item x="397"/>
        <item x="47"/>
        <item x="681"/>
        <item x="821"/>
        <item x="113"/>
        <item x="498"/>
        <item x="429"/>
        <item x="35"/>
        <item x="428"/>
        <item x="515"/>
        <item x="810"/>
        <item x="32"/>
        <item x="18"/>
        <item x="631"/>
        <item x="738"/>
        <item x="741"/>
        <item x="649"/>
        <item x="706"/>
        <item x="100"/>
        <item x="500"/>
        <item x="149"/>
        <item x="161"/>
        <item x="565"/>
        <item x="705"/>
        <item x="655"/>
        <item x="411"/>
        <item x="217"/>
        <item x="683"/>
        <item x="64"/>
        <item x="764"/>
        <item x="779"/>
        <item x="77"/>
        <item x="626"/>
        <item x="716"/>
        <item x="786"/>
        <item x="199"/>
        <item x="133"/>
        <item x="333"/>
        <item x="110"/>
        <item x="144"/>
        <item x="15"/>
        <item x="67"/>
        <item x="737"/>
        <item x="584"/>
        <item x="66"/>
        <item x="152"/>
        <item x="162"/>
        <item x="704"/>
        <item x="485"/>
        <item x="463"/>
        <item x="281"/>
        <item x="96"/>
        <item x="497"/>
        <item x="627"/>
        <item x="88"/>
        <item x="499"/>
        <item x="661"/>
        <item x="487"/>
        <item x="496"/>
        <item x="913"/>
        <item x="571"/>
        <item x="467"/>
        <item x="898"/>
        <item x="468"/>
        <item x="719"/>
        <item x="903"/>
        <item x="599"/>
        <item x="736"/>
        <item x="218"/>
        <item x="735"/>
        <item x="765"/>
        <item x="858"/>
        <item x="662"/>
        <item x="465"/>
        <item x="833"/>
        <item x="466"/>
        <item x="707"/>
        <item x="642"/>
        <item x="740"/>
        <item x="739"/>
        <item x="650"/>
        <item x="703"/>
        <item x="630"/>
        <item x="56"/>
        <item x="733"/>
        <item x="860"/>
        <item x="754"/>
        <item x="227"/>
        <item x="14"/>
        <item x="734"/>
        <item x="533"/>
        <item x="228"/>
        <item x="527"/>
        <item x="784"/>
        <item x="613"/>
        <item x="785"/>
        <item x="304"/>
        <item x="469"/>
        <item x="42"/>
        <item x="731"/>
        <item x="607"/>
        <item x="730"/>
        <item x="87"/>
        <item x="28"/>
        <item x="352"/>
        <item x="647"/>
        <item x="567"/>
        <item x="568"/>
        <item x="555"/>
        <item x="566"/>
        <item x="531"/>
        <item x="648"/>
        <item x="259"/>
        <item x="600"/>
        <item x="529"/>
        <item x="351"/>
        <item x="305"/>
        <item x="132"/>
        <item x="361"/>
        <item x="280"/>
        <item x="22"/>
        <item x="95"/>
        <item x="97"/>
        <item x="23"/>
        <item x="859"/>
        <item x="729"/>
        <item x="79"/>
        <item x="134"/>
        <item x="553"/>
        <item x="174"/>
        <item x="448"/>
        <item x="528"/>
        <item x="672"/>
        <item x="718"/>
        <item x="732"/>
        <item x="486"/>
        <item x="445"/>
        <item x="190"/>
        <item x="38"/>
        <item x="800"/>
        <item x="316"/>
        <item x="446"/>
        <item x="814"/>
        <item x="799"/>
        <item x="204"/>
        <item x="148"/>
        <item x="315"/>
        <item x="355"/>
        <item x="812"/>
        <item x="813"/>
        <item x="629"/>
        <item x="381"/>
        <item x="699"/>
        <item x="753"/>
        <item x="776"/>
        <item x="728"/>
        <item x="680"/>
        <item x="811"/>
        <item x="11"/>
        <item x="396"/>
        <item x="102"/>
        <item x="306"/>
        <item x="763"/>
        <item x="16"/>
        <item x="117"/>
        <item x="203"/>
        <item x="798"/>
        <item x="653"/>
        <item x="201"/>
        <item x="882"/>
        <item x="881"/>
        <item x="202"/>
        <item x="794"/>
        <item x="484"/>
        <item x="25"/>
        <item x="7"/>
        <item x="24"/>
        <item x="30"/>
        <item x="29"/>
        <item x="362"/>
        <item x="834"/>
        <item x="581"/>
        <item x="115"/>
        <item x="45"/>
        <item x="5"/>
        <item x="839"/>
        <item x="578"/>
        <item x="342"/>
        <item x="595"/>
        <item x="582"/>
        <item x="389"/>
        <item x="93"/>
        <item x="136"/>
        <item x="209"/>
        <item x="548"/>
        <item x="605"/>
        <item x="137"/>
        <item x="358"/>
        <item x="157"/>
        <item x="491"/>
        <item x="146"/>
        <item x="679"/>
        <item x="94"/>
        <item x="70"/>
        <item x="189"/>
        <item x="58"/>
        <item x="10"/>
        <item x="188"/>
        <item x="909"/>
        <item x="564"/>
        <item x="200"/>
        <item x="147"/>
        <item x="141"/>
        <item x="92"/>
        <item x="802"/>
        <item x="583"/>
        <item x="545"/>
        <item x="159"/>
        <item x="612"/>
        <item x="68"/>
        <item x="158"/>
        <item x="625"/>
        <item x="611"/>
        <item x="90"/>
        <item x="91"/>
        <item x="276"/>
        <item x="6"/>
        <item x="459"/>
        <item x="69"/>
        <item x="234"/>
        <item x="455"/>
        <item x="519"/>
        <item x="454"/>
        <item x="420"/>
        <item x="272"/>
        <item x="476"/>
        <item x="286"/>
        <item x="273"/>
        <item x="542"/>
        <item x="549"/>
        <item x="265"/>
        <item x="222"/>
        <item x="81"/>
        <item x="9"/>
        <item x="13"/>
        <item x="197"/>
        <item x="341"/>
        <item x="380"/>
        <item x="829"/>
        <item x="363"/>
        <item x="508"/>
        <item x="36"/>
        <item x="447"/>
        <item x="126"/>
        <item x="441"/>
        <item x="178"/>
        <item x="46"/>
        <item x="44"/>
        <item x="422"/>
        <item x="214"/>
        <item x="475"/>
        <item x="166"/>
        <item x="669"/>
        <item x="671"/>
        <item x="82"/>
        <item x="173"/>
        <item x="225"/>
        <item x="183"/>
        <item x="514"/>
        <item x="525"/>
        <item x="57"/>
        <item x="419"/>
        <item x="129"/>
        <item x="552"/>
        <item x="801"/>
        <item x="777"/>
        <item x="291"/>
        <item x="628"/>
        <item x="659"/>
        <item x="179"/>
        <item x="184"/>
        <item x="250"/>
        <item x="181"/>
        <item x="180"/>
        <item x="165"/>
        <item x="635"/>
        <item x="4"/>
        <item x="388"/>
        <item x="795"/>
        <item x="324"/>
        <item x="700"/>
        <item x="406"/>
        <item x="237"/>
        <item x="492"/>
        <item x="854"/>
        <item x="125"/>
        <item x="264"/>
        <item x="275"/>
        <item x="255"/>
        <item x="263"/>
        <item x="284"/>
        <item x="473"/>
        <item x="294"/>
        <item x="456"/>
        <item x="621"/>
        <item x="310"/>
        <item x="421"/>
        <item x="285"/>
        <item x="194"/>
        <item x="256"/>
        <item x="309"/>
        <item x="520"/>
        <item x="506"/>
        <item x="215"/>
        <item x="278"/>
        <item x="274"/>
        <item x="198"/>
        <item x="376"/>
        <item x="536"/>
        <item x="632"/>
        <item x="646"/>
        <item x="223"/>
        <item x="645"/>
        <item x="636"/>
        <item x="431"/>
        <item x="323"/>
        <item x="845"/>
        <item x="493"/>
        <item x="624"/>
        <item x="622"/>
        <item x="167"/>
        <item x="367"/>
        <item x="623"/>
        <item x="337"/>
        <item x="460"/>
        <item x="440"/>
        <item x="176"/>
        <item x="436"/>
        <item x="644"/>
        <item x="658"/>
        <item x="139"/>
        <item x="782"/>
        <item x="783"/>
        <item x="298"/>
        <item x="472"/>
        <item x="832"/>
        <item x="282"/>
        <item x="277"/>
        <item x="752"/>
        <item x="251"/>
        <item x="796"/>
        <item x="588"/>
        <item x="371"/>
        <item x="593"/>
        <item x="838"/>
        <item x="435"/>
        <item x="356"/>
        <item x="242"/>
        <item x="267"/>
        <item x="637"/>
        <item x="252"/>
        <item x="373"/>
        <item x="248"/>
        <item x="192"/>
        <item x="233"/>
        <item x="221"/>
        <item x="287"/>
        <item x="232"/>
        <item x="537"/>
        <item x="338"/>
        <item x="206"/>
        <item x="268"/>
        <item x="299"/>
        <item x="254"/>
        <item x="749"/>
        <item x="300"/>
        <item x="301"/>
        <item x="240"/>
        <item x="345"/>
        <item x="119"/>
        <item x="210"/>
        <item x="857"/>
        <item x="887"/>
        <item x="547"/>
        <item x="195"/>
        <item x="289"/>
        <item x="262"/>
        <item x="288"/>
        <item x="239"/>
        <item x="142"/>
        <item x="408"/>
        <item x="359"/>
        <item x="211"/>
        <item x="702"/>
        <item x="106"/>
        <item x="343"/>
        <item x="325"/>
        <item x="297"/>
        <item x="474"/>
        <item x="177"/>
        <item x="224"/>
        <item x="241"/>
        <item x="682"/>
        <item x="212"/>
        <item x="128"/>
        <item x="168"/>
        <item x="169"/>
        <item x="366"/>
        <item x="182"/>
        <item x="171"/>
        <item x="193"/>
        <item x="901"/>
        <item x="663"/>
        <item x="339"/>
        <item x="541"/>
        <item x="247"/>
        <item x="368"/>
        <item x="283"/>
        <item x="150"/>
        <item x="196"/>
        <item x="138"/>
        <item x="271"/>
        <item x="864"/>
        <item x="369"/>
        <item x="865"/>
        <item x="290"/>
        <item x="766"/>
        <item x="558"/>
        <item x="664"/>
        <item x="83"/>
        <item x="412"/>
        <item x="21"/>
        <item x="615"/>
        <item x="616"/>
        <item x="320"/>
        <item x="697"/>
        <item x="414"/>
        <item x="104"/>
        <item x="872"/>
        <item x="572"/>
        <item x="842"/>
        <item x="618"/>
        <item x="665"/>
        <item x="879"/>
        <item x="253"/>
        <item x="720"/>
        <item x="518"/>
        <item x="755"/>
        <item x="61"/>
        <item x="164"/>
        <item x="745"/>
        <item x="873"/>
        <item x="140"/>
        <item x="229"/>
        <item x="51"/>
        <item x="231"/>
        <item x="205"/>
        <item x="853"/>
        <item x="122"/>
        <item x="560"/>
        <item x="236"/>
        <item x="246"/>
        <item x="907"/>
        <item x="413"/>
        <item x="617"/>
        <item x="652"/>
        <item x="123"/>
        <item x="127"/>
        <item x="261"/>
        <item x="862"/>
        <item x="219"/>
        <item x="668"/>
        <item x="863"/>
        <item x="385"/>
        <item x="762"/>
        <item x="724"/>
        <item x="121"/>
        <item x="743"/>
        <item x="773"/>
        <item x="689"/>
        <item x="817"/>
        <item x="709"/>
        <item x="633"/>
        <item x="676"/>
        <item x="904"/>
        <item x="686"/>
        <item x="1"/>
        <item x="374"/>
        <item x="710"/>
        <item x="757"/>
        <item x="220"/>
        <item x="74"/>
        <item x="59"/>
        <item x="340"/>
        <item x="852"/>
        <item x="437"/>
        <item x="407"/>
        <item x="746"/>
        <item x="292"/>
        <item x="453"/>
        <item x="875"/>
        <item x="874"/>
        <item x="643"/>
        <item x="666"/>
        <item x="2"/>
        <item x="711"/>
        <item x="677"/>
        <item x="841"/>
        <item x="517"/>
        <item x="897"/>
        <item x="120"/>
        <item x="828"/>
        <item x="124"/>
        <item x="747"/>
        <item x="505"/>
        <item x="544"/>
        <item x="803"/>
        <item x="698"/>
        <item x="451"/>
        <item x="756"/>
        <item x="52"/>
        <item x="213"/>
        <item x="293"/>
        <item x="579"/>
        <item x="39"/>
        <item x="27"/>
        <item x="401"/>
        <item x="471"/>
        <item x="457"/>
        <item x="851"/>
        <item x="488"/>
        <item x="357"/>
        <item x="390"/>
        <item x="432"/>
        <item x="540"/>
        <item x="434"/>
        <item x="502"/>
        <item x="400"/>
        <item x="34"/>
        <item x="433"/>
        <item x="439"/>
        <item x="713"/>
        <item x="742"/>
        <item x="902"/>
        <item x="905"/>
        <item x="575"/>
        <item x="103"/>
        <item x="771"/>
        <item x="249"/>
        <item x="490"/>
        <item x="489"/>
        <item x="501"/>
        <item x="594"/>
        <item x="792"/>
        <item x="712"/>
        <item x="761"/>
        <item x="60"/>
        <item x="758"/>
        <item x="322"/>
        <item x="721"/>
        <item x="170"/>
        <item x="772"/>
        <item x="33"/>
        <item x="269"/>
        <item x="651"/>
        <item x="667"/>
        <item x="574"/>
        <item x="243"/>
        <item x="415"/>
        <item x="836"/>
        <item x="793"/>
        <item x="230"/>
        <item x="791"/>
        <item x="826"/>
        <item x="84"/>
        <item x="847"/>
        <item x="770"/>
        <item x="759"/>
        <item x="844"/>
        <item x="870"/>
        <item x="26"/>
        <item x="370"/>
        <item x="843"/>
        <item x="825"/>
        <item x="708"/>
        <item x="534"/>
        <item x="105"/>
        <item x="850"/>
        <item x="824"/>
        <item x="840"/>
        <item x="893"/>
        <item x="608"/>
        <item x="372"/>
        <item x="760"/>
        <item x="235"/>
        <item x="417"/>
        <item x="387"/>
        <item x="774"/>
        <item x="722"/>
        <item x="504"/>
        <item x="503"/>
        <item x="781"/>
        <item x="418"/>
        <item x="727"/>
        <item x="535"/>
        <item x="807"/>
        <item x="416"/>
        <item x="556"/>
        <item x="780"/>
        <item x="819"/>
        <item x="788"/>
        <item x="806"/>
        <item x="688"/>
        <item x="687"/>
        <item x="391"/>
        <item x="767"/>
        <item x="344"/>
        <item x="714"/>
        <item x="869"/>
        <item x="577"/>
        <item x="452"/>
        <item x="884"/>
        <item x="377"/>
        <item x="614"/>
        <item x="62"/>
        <item x="744"/>
        <item x="868"/>
        <item x="153"/>
        <item x="384"/>
        <item x="878"/>
        <item x="816"/>
        <item x="336"/>
        <item x="319"/>
        <item x="675"/>
        <item x="827"/>
        <item x="430"/>
        <item x="590"/>
        <item x="769"/>
        <item x="270"/>
        <item x="723"/>
        <item x="861"/>
        <item x="889"/>
        <item x="620"/>
        <item x="678"/>
        <item x="692"/>
        <item x="539"/>
        <item x="886"/>
        <item x="589"/>
        <item x="604"/>
        <item x="684"/>
        <item x="573"/>
        <item x="634"/>
        <item x="691"/>
        <item x="726"/>
        <item x="725"/>
        <item x="538"/>
        <item x="592"/>
        <item x="602"/>
        <item x="693"/>
        <item x="685"/>
        <item x="591"/>
        <item x="846"/>
        <item x="603"/>
        <item x="546"/>
        <item x="296"/>
        <item x="877"/>
        <item x="557"/>
        <item x="837"/>
        <item x="871"/>
        <item x="876"/>
        <item x="458"/>
        <item x="175"/>
        <item x="207"/>
        <item x="163"/>
        <item x="912"/>
        <item x="154"/>
        <item x="238"/>
        <item x="405"/>
        <item x="295"/>
        <item x="208"/>
        <item x="399"/>
        <item x="311"/>
        <item x="402"/>
        <item x="404"/>
        <item x="438"/>
        <item x="576"/>
        <item x="559"/>
        <item x="308"/>
        <item x="321"/>
        <item x="790"/>
        <item x="804"/>
        <item x="805"/>
        <item x="690"/>
        <item x="768"/>
        <item x="375"/>
        <item x="674"/>
        <item x="507"/>
        <item x="266"/>
        <item x="914"/>
        <item x="748"/>
        <item x="888"/>
        <item x="543"/>
        <item x="601"/>
        <item x="386"/>
        <item x="787"/>
        <item x="619"/>
        <item x="890"/>
        <item x="818"/>
        <item x="403"/>
        <item x="789"/>
        <item x="587"/>
        <item x="318"/>
        <item x="915"/>
        <item t="default"/>
      </items>
    </pivotField>
    <pivotField showAll="0"/>
    <pivotField showAll="0"/>
    <pivotField showAll="0"/>
    <pivotField axis="axisCol" dataField="1" showAll="0">
      <items count="5">
        <item x="2"/>
        <item h="1" x="0"/>
        <item h="1" x="1"/>
        <item h="1" x="3"/>
        <item t="default"/>
      </items>
    </pivotField>
  </pivotFields>
  <rowFields count="1">
    <field x="0"/>
  </rowFields>
  <rowItems count="154">
    <i>
      <x v="3"/>
    </i>
    <i>
      <x v="5"/>
    </i>
    <i>
      <x v="11"/>
    </i>
    <i>
      <x v="13"/>
    </i>
    <i>
      <x v="24"/>
    </i>
    <i>
      <x v="43"/>
    </i>
    <i>
      <x v="67"/>
    </i>
    <i>
      <x v="80"/>
    </i>
    <i>
      <x v="85"/>
    </i>
    <i>
      <x v="89"/>
    </i>
    <i>
      <x v="118"/>
    </i>
    <i>
      <x v="119"/>
    </i>
    <i>
      <x v="126"/>
    </i>
    <i>
      <x v="129"/>
    </i>
    <i>
      <x v="130"/>
    </i>
    <i>
      <x v="131"/>
    </i>
    <i>
      <x v="132"/>
    </i>
    <i>
      <x v="136"/>
    </i>
    <i>
      <x v="139"/>
    </i>
    <i>
      <x v="141"/>
    </i>
    <i>
      <x v="146"/>
    </i>
    <i>
      <x v="147"/>
    </i>
    <i>
      <x v="148"/>
    </i>
    <i>
      <x v="151"/>
    </i>
    <i>
      <x v="160"/>
    </i>
    <i>
      <x v="161"/>
    </i>
    <i>
      <x v="162"/>
    </i>
    <i>
      <x v="163"/>
    </i>
    <i>
      <x v="164"/>
    </i>
    <i>
      <x v="165"/>
    </i>
    <i>
      <x v="170"/>
    </i>
    <i>
      <x v="171"/>
    </i>
    <i>
      <x v="173"/>
    </i>
    <i>
      <x v="176"/>
    </i>
    <i>
      <x v="177"/>
    </i>
    <i>
      <x v="178"/>
    </i>
    <i>
      <x v="185"/>
    </i>
    <i>
      <x v="187"/>
    </i>
    <i>
      <x v="188"/>
    </i>
    <i>
      <x v="189"/>
    </i>
    <i>
      <x v="193"/>
    </i>
    <i>
      <x v="194"/>
    </i>
    <i>
      <x v="195"/>
    </i>
    <i>
      <x v="199"/>
    </i>
    <i>
      <x v="205"/>
    </i>
    <i>
      <x v="210"/>
    </i>
    <i>
      <x v="219"/>
    </i>
    <i>
      <x v="220"/>
    </i>
    <i>
      <x v="221"/>
    </i>
    <i>
      <x v="233"/>
    </i>
    <i>
      <x v="234"/>
    </i>
    <i>
      <x v="244"/>
    </i>
    <i>
      <x v="245"/>
    </i>
    <i>
      <x v="246"/>
    </i>
    <i>
      <x v="252"/>
    </i>
    <i>
      <x v="253"/>
    </i>
    <i>
      <x v="254"/>
    </i>
    <i>
      <x v="258"/>
    </i>
    <i>
      <x v="263"/>
    </i>
    <i>
      <x v="265"/>
    </i>
    <i>
      <x v="266"/>
    </i>
    <i>
      <x v="267"/>
    </i>
    <i>
      <x v="273"/>
    </i>
    <i>
      <x v="281"/>
    </i>
    <i>
      <x v="283"/>
    </i>
    <i>
      <x v="285"/>
    </i>
    <i>
      <x v="290"/>
    </i>
    <i>
      <x v="291"/>
    </i>
    <i>
      <x v="300"/>
    </i>
    <i>
      <x v="301"/>
    </i>
    <i>
      <x v="302"/>
    </i>
    <i>
      <x v="304"/>
    </i>
    <i>
      <x v="306"/>
    </i>
    <i>
      <x v="320"/>
    </i>
    <i>
      <x v="322"/>
    </i>
    <i>
      <x v="355"/>
    </i>
    <i>
      <x v="370"/>
    </i>
    <i>
      <x v="378"/>
    </i>
    <i>
      <x v="382"/>
    </i>
    <i>
      <x v="402"/>
    </i>
    <i>
      <x v="407"/>
    </i>
    <i>
      <x v="409"/>
    </i>
    <i>
      <x v="471"/>
    </i>
    <i>
      <x v="472"/>
    </i>
    <i>
      <x v="473"/>
    </i>
    <i>
      <x v="497"/>
    </i>
    <i>
      <x v="518"/>
    </i>
    <i>
      <x v="519"/>
    </i>
    <i>
      <x v="535"/>
    </i>
    <i>
      <x v="539"/>
    </i>
    <i>
      <x v="542"/>
    </i>
    <i>
      <x v="558"/>
    </i>
    <i>
      <x v="571"/>
    </i>
    <i>
      <x v="572"/>
    </i>
    <i>
      <x v="575"/>
    </i>
    <i>
      <x v="580"/>
    </i>
    <i>
      <x v="589"/>
    </i>
    <i>
      <x v="598"/>
    </i>
    <i>
      <x v="599"/>
    </i>
    <i>
      <x v="600"/>
    </i>
    <i>
      <x v="601"/>
    </i>
    <i>
      <x v="612"/>
    </i>
    <i>
      <x v="613"/>
    </i>
    <i>
      <x v="633"/>
    </i>
    <i>
      <x v="637"/>
    </i>
    <i>
      <x v="639"/>
    </i>
    <i>
      <x v="640"/>
    </i>
    <i>
      <x v="643"/>
    </i>
    <i>
      <x v="644"/>
    </i>
    <i>
      <x v="647"/>
    </i>
    <i>
      <x v="648"/>
    </i>
    <i>
      <x v="652"/>
    </i>
    <i>
      <x v="653"/>
    </i>
    <i>
      <x v="657"/>
    </i>
    <i>
      <x v="659"/>
    </i>
    <i>
      <x v="661"/>
    </i>
    <i>
      <x v="669"/>
    </i>
    <i>
      <x v="675"/>
    </i>
    <i>
      <x v="677"/>
    </i>
    <i>
      <x v="678"/>
    </i>
    <i>
      <x v="680"/>
    </i>
    <i>
      <x v="688"/>
    </i>
    <i>
      <x v="689"/>
    </i>
    <i>
      <x v="703"/>
    </i>
    <i>
      <x v="704"/>
    </i>
    <i>
      <x v="706"/>
    </i>
    <i>
      <x v="707"/>
    </i>
    <i>
      <x v="714"/>
    </i>
    <i>
      <x v="728"/>
    </i>
    <i>
      <x v="740"/>
    </i>
    <i>
      <x v="744"/>
    </i>
    <i>
      <x v="748"/>
    </i>
    <i>
      <x v="759"/>
    </i>
    <i>
      <x v="761"/>
    </i>
    <i>
      <x v="763"/>
    </i>
    <i>
      <x v="764"/>
    </i>
    <i>
      <x v="765"/>
    </i>
    <i>
      <x v="771"/>
    </i>
    <i>
      <x v="772"/>
    </i>
    <i>
      <x v="774"/>
    </i>
    <i>
      <x v="791"/>
    </i>
    <i>
      <x v="795"/>
    </i>
    <i>
      <x v="797"/>
    </i>
    <i>
      <x v="807"/>
    </i>
    <i>
      <x v="817"/>
    </i>
    <i>
      <x v="830"/>
    </i>
    <i>
      <x v="831"/>
    </i>
    <i>
      <x v="858"/>
    </i>
    <i>
      <x v="871"/>
    </i>
    <i>
      <x v="878"/>
    </i>
    <i>
      <x v="882"/>
    </i>
    <i>
      <x v="886"/>
    </i>
    <i>
      <x v="892"/>
    </i>
    <i t="grand">
      <x/>
    </i>
  </rowItems>
  <colFields count="1">
    <field x="4"/>
  </colFields>
  <colItems count="2">
    <i>
      <x/>
    </i>
    <i t="grand">
      <x/>
    </i>
  </colItems>
  <dataFields count="1">
    <dataField name="Count of Condition alive or dead" fld="4" subtotal="count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50750-6FD9-436F-B014-6D1AB4F9E1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Recovery country" colHeaderCaption=" Condition alive or dead">
  <location ref="A4:E30" firstHeaderRow="1" firstDataRow="2" firstDataCol="1"/>
  <pivotFields count="20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multipleItemSelectionAllowed="1" showAll="0">
      <items count="916">
        <item x="880"/>
        <item x="89"/>
        <item x="855"/>
        <item x="908"/>
        <item x="867"/>
        <item x="910"/>
        <item x="831"/>
        <item x="848"/>
        <item x="856"/>
        <item x="820"/>
        <item x="830"/>
        <item x="775"/>
        <item x="717"/>
        <item x="101"/>
        <item x="334"/>
        <item x="823"/>
        <item x="365"/>
        <item x="894"/>
        <item x="673"/>
        <item x="660"/>
        <item x="118"/>
        <item x="382"/>
        <item x="778"/>
        <item x="516"/>
        <item x="49"/>
        <item x="883"/>
        <item x="815"/>
        <item x="640"/>
        <item x="3"/>
        <item x="911"/>
        <item x="641"/>
        <item x="335"/>
        <item x="307"/>
        <item x="364"/>
        <item x="606"/>
        <item x="383"/>
        <item x="71"/>
        <item x="50"/>
        <item x="570"/>
        <item x="450"/>
        <item x="20"/>
        <item x="585"/>
        <item x="563"/>
        <item x="586"/>
        <item x="522"/>
        <item x="72"/>
        <item x="73"/>
        <item x="511"/>
        <item x="8"/>
        <item x="638"/>
        <item x="332"/>
        <item x="172"/>
        <item x="550"/>
        <item x="510"/>
        <item x="598"/>
        <item x="12"/>
        <item x="478"/>
        <item x="892"/>
        <item x="523"/>
        <item x="479"/>
        <item x="512"/>
        <item x="330"/>
        <item x="524"/>
        <item x="43"/>
        <item x="495"/>
        <item x="891"/>
        <item x="444"/>
        <item x="151"/>
        <item x="900"/>
        <item x="443"/>
        <item x="481"/>
        <item x="480"/>
        <item x="328"/>
        <item x="312"/>
        <item x="0"/>
        <item x="346"/>
        <item x="331"/>
        <item x="797"/>
        <item x="326"/>
        <item x="609"/>
        <item x="596"/>
        <item x="327"/>
        <item x="303"/>
        <item x="349"/>
        <item x="379"/>
        <item x="899"/>
        <item x="750"/>
        <item x="427"/>
        <item x="477"/>
        <item x="610"/>
        <item x="562"/>
        <item x="395"/>
        <item x="258"/>
        <item x="185"/>
        <item x="639"/>
        <item x="597"/>
        <item x="808"/>
        <item x="461"/>
        <item x="329"/>
        <item x="885"/>
        <item x="896"/>
        <item x="835"/>
        <item x="216"/>
        <item x="694"/>
        <item x="313"/>
        <item x="580"/>
        <item x="424"/>
        <item x="425"/>
        <item x="76"/>
        <item x="347"/>
        <item x="78"/>
        <item x="108"/>
        <item x="348"/>
        <item x="695"/>
        <item x="532"/>
        <item x="378"/>
        <item x="302"/>
        <item x="279"/>
        <item x="244"/>
        <item x="143"/>
        <item x="409"/>
        <item x="187"/>
        <item x="426"/>
        <item x="521"/>
        <item x="561"/>
        <item x="464"/>
        <item x="145"/>
        <item x="449"/>
        <item x="494"/>
        <item x="410"/>
        <item x="866"/>
        <item x="392"/>
        <item x="257"/>
        <item x="111"/>
        <item x="350"/>
        <item x="809"/>
        <item x="670"/>
        <item x="226"/>
        <item x="715"/>
        <item x="513"/>
        <item x="551"/>
        <item x="393"/>
        <item x="112"/>
        <item x="442"/>
        <item x="696"/>
        <item x="483"/>
        <item x="65"/>
        <item x="63"/>
        <item x="41"/>
        <item x="895"/>
        <item x="155"/>
        <item x="40"/>
        <item x="394"/>
        <item x="656"/>
        <item x="186"/>
        <item x="657"/>
        <item x="360"/>
        <item x="654"/>
        <item x="462"/>
        <item x="751"/>
        <item x="80"/>
        <item x="116"/>
        <item x="160"/>
        <item x="109"/>
        <item x="398"/>
        <item x="85"/>
        <item x="482"/>
        <item x="114"/>
        <item x="17"/>
        <item x="107"/>
        <item x="906"/>
        <item x="569"/>
        <item x="530"/>
        <item x="99"/>
        <item x="53"/>
        <item x="191"/>
        <item x="86"/>
        <item x="701"/>
        <item x="54"/>
        <item x="509"/>
        <item x="37"/>
        <item x="135"/>
        <item x="260"/>
        <item x="31"/>
        <item x="98"/>
        <item x="55"/>
        <item x="245"/>
        <item x="423"/>
        <item x="354"/>
        <item x="75"/>
        <item x="554"/>
        <item x="130"/>
        <item x="19"/>
        <item x="314"/>
        <item x="470"/>
        <item x="353"/>
        <item x="48"/>
        <item x="156"/>
        <item x="526"/>
        <item x="131"/>
        <item x="317"/>
        <item x="849"/>
        <item x="822"/>
        <item x="397"/>
        <item x="47"/>
        <item x="681"/>
        <item x="821"/>
        <item x="113"/>
        <item x="498"/>
        <item x="429"/>
        <item x="35"/>
        <item x="428"/>
        <item x="515"/>
        <item x="810"/>
        <item x="32"/>
        <item x="18"/>
        <item x="631"/>
        <item x="738"/>
        <item x="741"/>
        <item x="649"/>
        <item x="706"/>
        <item x="100"/>
        <item x="500"/>
        <item x="149"/>
        <item x="161"/>
        <item x="565"/>
        <item x="705"/>
        <item x="655"/>
        <item x="411"/>
        <item x="217"/>
        <item x="683"/>
        <item x="64"/>
        <item x="764"/>
        <item x="779"/>
        <item x="77"/>
        <item x="626"/>
        <item x="716"/>
        <item x="786"/>
        <item x="199"/>
        <item x="133"/>
        <item x="333"/>
        <item x="110"/>
        <item x="144"/>
        <item x="15"/>
        <item x="67"/>
        <item x="737"/>
        <item x="584"/>
        <item x="66"/>
        <item x="152"/>
        <item x="162"/>
        <item x="704"/>
        <item x="485"/>
        <item x="463"/>
        <item x="281"/>
        <item x="96"/>
        <item x="497"/>
        <item x="627"/>
        <item x="88"/>
        <item x="499"/>
        <item x="661"/>
        <item x="487"/>
        <item x="496"/>
        <item x="913"/>
        <item x="571"/>
        <item x="467"/>
        <item x="898"/>
        <item x="468"/>
        <item x="719"/>
        <item x="903"/>
        <item x="599"/>
        <item x="736"/>
        <item x="218"/>
        <item x="735"/>
        <item x="765"/>
        <item x="858"/>
        <item x="662"/>
        <item x="465"/>
        <item x="833"/>
        <item x="466"/>
        <item x="707"/>
        <item x="642"/>
        <item x="740"/>
        <item x="739"/>
        <item x="650"/>
        <item x="703"/>
        <item x="630"/>
        <item x="56"/>
        <item x="733"/>
        <item x="860"/>
        <item x="754"/>
        <item x="227"/>
        <item x="14"/>
        <item x="734"/>
        <item x="533"/>
        <item x="228"/>
        <item x="527"/>
        <item x="784"/>
        <item x="613"/>
        <item x="785"/>
        <item x="304"/>
        <item x="469"/>
        <item x="42"/>
        <item x="731"/>
        <item x="607"/>
        <item x="730"/>
        <item x="87"/>
        <item x="28"/>
        <item x="352"/>
        <item x="647"/>
        <item x="567"/>
        <item x="568"/>
        <item x="555"/>
        <item x="566"/>
        <item x="531"/>
        <item x="648"/>
        <item x="259"/>
        <item x="600"/>
        <item x="529"/>
        <item x="351"/>
        <item x="305"/>
        <item x="132"/>
        <item x="361"/>
        <item x="280"/>
        <item x="22"/>
        <item x="95"/>
        <item x="97"/>
        <item x="23"/>
        <item x="859"/>
        <item x="729"/>
        <item x="79"/>
        <item x="134"/>
        <item x="553"/>
        <item x="174"/>
        <item x="448"/>
        <item x="528"/>
        <item x="672"/>
        <item x="718"/>
        <item x="732"/>
        <item x="486"/>
        <item x="445"/>
        <item x="190"/>
        <item x="38"/>
        <item x="800"/>
        <item x="316"/>
        <item x="446"/>
        <item x="814"/>
        <item x="799"/>
        <item x="204"/>
        <item x="148"/>
        <item x="315"/>
        <item x="355"/>
        <item x="812"/>
        <item x="813"/>
        <item x="629"/>
        <item x="381"/>
        <item x="699"/>
        <item x="753"/>
        <item x="776"/>
        <item x="728"/>
        <item x="680"/>
        <item x="811"/>
        <item x="11"/>
        <item x="396"/>
        <item x="102"/>
        <item x="306"/>
        <item x="763"/>
        <item x="16"/>
        <item x="117"/>
        <item x="203"/>
        <item x="798"/>
        <item x="653"/>
        <item x="201"/>
        <item x="882"/>
        <item x="881"/>
        <item x="202"/>
        <item x="794"/>
        <item x="484"/>
        <item x="25"/>
        <item x="7"/>
        <item x="24"/>
        <item x="30"/>
        <item x="29"/>
        <item x="362"/>
        <item x="834"/>
        <item x="581"/>
        <item x="115"/>
        <item x="45"/>
        <item x="5"/>
        <item x="839"/>
        <item x="578"/>
        <item x="342"/>
        <item x="595"/>
        <item x="582"/>
        <item x="389"/>
        <item x="93"/>
        <item x="136"/>
        <item x="209"/>
        <item x="548"/>
        <item x="605"/>
        <item x="137"/>
        <item x="358"/>
        <item x="157"/>
        <item x="491"/>
        <item x="146"/>
        <item x="679"/>
        <item x="94"/>
        <item x="70"/>
        <item x="189"/>
        <item x="58"/>
        <item x="10"/>
        <item x="188"/>
        <item x="909"/>
        <item x="564"/>
        <item x="200"/>
        <item x="147"/>
        <item x="141"/>
        <item x="92"/>
        <item x="802"/>
        <item x="583"/>
        <item x="545"/>
        <item x="159"/>
        <item x="612"/>
        <item x="68"/>
        <item x="158"/>
        <item x="625"/>
        <item x="611"/>
        <item x="90"/>
        <item x="91"/>
        <item x="276"/>
        <item x="6"/>
        <item x="459"/>
        <item x="69"/>
        <item x="234"/>
        <item x="455"/>
        <item x="519"/>
        <item x="454"/>
        <item x="420"/>
        <item x="272"/>
        <item x="476"/>
        <item x="286"/>
        <item x="273"/>
        <item x="542"/>
        <item x="549"/>
        <item x="265"/>
        <item x="222"/>
        <item x="81"/>
        <item x="9"/>
        <item x="13"/>
        <item x="197"/>
        <item x="341"/>
        <item x="380"/>
        <item x="829"/>
        <item x="363"/>
        <item x="508"/>
        <item x="36"/>
        <item x="447"/>
        <item x="126"/>
        <item x="441"/>
        <item x="178"/>
        <item x="46"/>
        <item x="44"/>
        <item x="422"/>
        <item x="214"/>
        <item x="475"/>
        <item x="166"/>
        <item x="669"/>
        <item x="671"/>
        <item x="82"/>
        <item x="173"/>
        <item x="225"/>
        <item x="183"/>
        <item x="514"/>
        <item x="525"/>
        <item x="57"/>
        <item x="419"/>
        <item x="129"/>
        <item x="552"/>
        <item x="801"/>
        <item x="777"/>
        <item x="291"/>
        <item x="628"/>
        <item x="659"/>
        <item x="179"/>
        <item x="184"/>
        <item x="250"/>
        <item x="181"/>
        <item x="180"/>
        <item x="165"/>
        <item x="635"/>
        <item x="4"/>
        <item x="388"/>
        <item x="795"/>
        <item x="324"/>
        <item x="700"/>
        <item x="406"/>
        <item x="237"/>
        <item x="492"/>
        <item x="854"/>
        <item x="125"/>
        <item x="264"/>
        <item x="275"/>
        <item x="255"/>
        <item x="263"/>
        <item x="284"/>
        <item x="473"/>
        <item x="294"/>
        <item x="456"/>
        <item x="621"/>
        <item x="310"/>
        <item x="421"/>
        <item x="285"/>
        <item x="194"/>
        <item x="256"/>
        <item x="309"/>
        <item x="520"/>
        <item x="506"/>
        <item x="215"/>
        <item x="278"/>
        <item x="274"/>
        <item x="198"/>
        <item x="376"/>
        <item x="536"/>
        <item x="632"/>
        <item x="646"/>
        <item x="223"/>
        <item x="645"/>
        <item x="636"/>
        <item x="431"/>
        <item x="323"/>
        <item x="845"/>
        <item x="493"/>
        <item x="624"/>
        <item x="622"/>
        <item x="167"/>
        <item x="367"/>
        <item x="623"/>
        <item x="337"/>
        <item x="460"/>
        <item x="440"/>
        <item x="176"/>
        <item x="436"/>
        <item x="644"/>
        <item x="658"/>
        <item x="139"/>
        <item x="782"/>
        <item x="783"/>
        <item x="298"/>
        <item x="472"/>
        <item x="832"/>
        <item x="282"/>
        <item x="277"/>
        <item x="752"/>
        <item x="251"/>
        <item x="796"/>
        <item x="588"/>
        <item x="371"/>
        <item x="593"/>
        <item x="838"/>
        <item x="435"/>
        <item x="356"/>
        <item x="242"/>
        <item x="267"/>
        <item x="637"/>
        <item x="252"/>
        <item x="373"/>
        <item x="248"/>
        <item x="192"/>
        <item x="233"/>
        <item x="221"/>
        <item x="287"/>
        <item x="232"/>
        <item x="537"/>
        <item x="338"/>
        <item x="206"/>
        <item x="268"/>
        <item x="299"/>
        <item x="254"/>
        <item x="749"/>
        <item x="300"/>
        <item x="301"/>
        <item x="240"/>
        <item x="345"/>
        <item x="119"/>
        <item x="210"/>
        <item x="857"/>
        <item x="887"/>
        <item x="547"/>
        <item x="195"/>
        <item x="289"/>
        <item x="262"/>
        <item x="288"/>
        <item x="239"/>
        <item x="142"/>
        <item x="408"/>
        <item x="359"/>
        <item x="211"/>
        <item x="702"/>
        <item x="106"/>
        <item x="343"/>
        <item x="325"/>
        <item x="297"/>
        <item x="474"/>
        <item x="177"/>
        <item x="224"/>
        <item x="241"/>
        <item x="682"/>
        <item x="212"/>
        <item x="128"/>
        <item x="168"/>
        <item x="169"/>
        <item x="366"/>
        <item x="182"/>
        <item x="171"/>
        <item x="193"/>
        <item x="901"/>
        <item x="663"/>
        <item x="339"/>
        <item x="541"/>
        <item x="247"/>
        <item x="368"/>
        <item x="283"/>
        <item x="150"/>
        <item x="196"/>
        <item x="138"/>
        <item x="271"/>
        <item x="864"/>
        <item x="369"/>
        <item x="865"/>
        <item x="290"/>
        <item x="766"/>
        <item x="558"/>
        <item x="664"/>
        <item x="83"/>
        <item x="412"/>
        <item x="21"/>
        <item x="615"/>
        <item x="616"/>
        <item x="320"/>
        <item x="697"/>
        <item x="414"/>
        <item x="104"/>
        <item x="872"/>
        <item x="572"/>
        <item x="842"/>
        <item x="618"/>
        <item x="665"/>
        <item x="879"/>
        <item x="253"/>
        <item x="720"/>
        <item x="518"/>
        <item x="755"/>
        <item x="61"/>
        <item x="164"/>
        <item x="745"/>
        <item x="873"/>
        <item x="140"/>
        <item x="229"/>
        <item x="51"/>
        <item x="231"/>
        <item x="205"/>
        <item x="853"/>
        <item x="122"/>
        <item x="560"/>
        <item x="236"/>
        <item x="246"/>
        <item x="907"/>
        <item x="413"/>
        <item x="617"/>
        <item x="652"/>
        <item x="123"/>
        <item x="127"/>
        <item x="261"/>
        <item x="862"/>
        <item x="219"/>
        <item x="668"/>
        <item x="863"/>
        <item x="385"/>
        <item x="762"/>
        <item x="724"/>
        <item x="121"/>
        <item x="743"/>
        <item x="773"/>
        <item x="689"/>
        <item x="817"/>
        <item x="709"/>
        <item x="633"/>
        <item x="676"/>
        <item x="904"/>
        <item x="686"/>
        <item x="1"/>
        <item x="374"/>
        <item x="710"/>
        <item x="757"/>
        <item x="220"/>
        <item x="74"/>
        <item x="59"/>
        <item x="340"/>
        <item x="852"/>
        <item x="437"/>
        <item x="407"/>
        <item x="746"/>
        <item x="292"/>
        <item x="453"/>
        <item x="875"/>
        <item x="874"/>
        <item x="643"/>
        <item x="666"/>
        <item x="2"/>
        <item x="711"/>
        <item x="677"/>
        <item x="841"/>
        <item x="517"/>
        <item x="897"/>
        <item x="120"/>
        <item x="828"/>
        <item x="124"/>
        <item x="747"/>
        <item x="505"/>
        <item x="544"/>
        <item x="803"/>
        <item x="698"/>
        <item x="451"/>
        <item x="756"/>
        <item x="52"/>
        <item x="213"/>
        <item x="293"/>
        <item x="579"/>
        <item x="39"/>
        <item x="27"/>
        <item x="401"/>
        <item x="471"/>
        <item x="457"/>
        <item x="851"/>
        <item x="488"/>
        <item x="357"/>
        <item x="390"/>
        <item x="432"/>
        <item x="540"/>
        <item x="434"/>
        <item x="502"/>
        <item x="400"/>
        <item x="34"/>
        <item x="433"/>
        <item x="439"/>
        <item x="713"/>
        <item x="742"/>
        <item x="902"/>
        <item x="905"/>
        <item x="575"/>
        <item x="103"/>
        <item x="771"/>
        <item x="249"/>
        <item x="490"/>
        <item x="489"/>
        <item x="501"/>
        <item x="594"/>
        <item x="792"/>
        <item x="712"/>
        <item x="761"/>
        <item x="60"/>
        <item x="758"/>
        <item x="322"/>
        <item x="721"/>
        <item x="170"/>
        <item x="772"/>
        <item x="33"/>
        <item x="269"/>
        <item x="651"/>
        <item x="667"/>
        <item x="574"/>
        <item x="243"/>
        <item x="415"/>
        <item x="836"/>
        <item x="793"/>
        <item x="230"/>
        <item x="791"/>
        <item x="826"/>
        <item x="84"/>
        <item x="847"/>
        <item x="770"/>
        <item x="759"/>
        <item x="844"/>
        <item x="870"/>
        <item x="26"/>
        <item x="370"/>
        <item x="843"/>
        <item x="825"/>
        <item x="708"/>
        <item x="534"/>
        <item x="105"/>
        <item x="850"/>
        <item x="824"/>
        <item x="840"/>
        <item x="893"/>
        <item x="608"/>
        <item x="372"/>
        <item x="760"/>
        <item x="235"/>
        <item x="417"/>
        <item x="387"/>
        <item x="774"/>
        <item x="722"/>
        <item x="504"/>
        <item x="503"/>
        <item x="781"/>
        <item x="418"/>
        <item x="727"/>
        <item x="535"/>
        <item x="807"/>
        <item x="416"/>
        <item x="556"/>
        <item x="780"/>
        <item x="819"/>
        <item x="788"/>
        <item x="806"/>
        <item x="688"/>
        <item x="687"/>
        <item x="391"/>
        <item x="767"/>
        <item x="344"/>
        <item x="714"/>
        <item x="869"/>
        <item x="577"/>
        <item x="452"/>
        <item x="884"/>
        <item x="377"/>
        <item x="614"/>
        <item x="62"/>
        <item x="744"/>
        <item x="868"/>
        <item x="153"/>
        <item x="384"/>
        <item x="878"/>
        <item x="816"/>
        <item x="336"/>
        <item x="319"/>
        <item x="675"/>
        <item x="827"/>
        <item x="430"/>
        <item x="590"/>
        <item x="769"/>
        <item x="270"/>
        <item x="723"/>
        <item x="861"/>
        <item x="889"/>
        <item x="620"/>
        <item x="678"/>
        <item x="692"/>
        <item x="539"/>
        <item x="886"/>
        <item x="589"/>
        <item x="604"/>
        <item x="684"/>
        <item x="573"/>
        <item x="634"/>
        <item x="691"/>
        <item x="726"/>
        <item x="725"/>
        <item x="538"/>
        <item x="592"/>
        <item x="602"/>
        <item x="693"/>
        <item x="685"/>
        <item x="591"/>
        <item x="846"/>
        <item x="603"/>
        <item x="546"/>
        <item x="296"/>
        <item x="877"/>
        <item x="557"/>
        <item x="837"/>
        <item x="871"/>
        <item x="876"/>
        <item x="458"/>
        <item x="175"/>
        <item x="207"/>
        <item x="163"/>
        <item x="912"/>
        <item x="154"/>
        <item x="238"/>
        <item x="405"/>
        <item x="295"/>
        <item x="208"/>
        <item x="399"/>
        <item x="311"/>
        <item x="402"/>
        <item x="404"/>
        <item x="438"/>
        <item x="576"/>
        <item x="559"/>
        <item x="308"/>
        <item x="321"/>
        <item x="790"/>
        <item x="804"/>
        <item x="805"/>
        <item x="690"/>
        <item x="768"/>
        <item x="375"/>
        <item x="674"/>
        <item x="507"/>
        <item x="266"/>
        <item x="914"/>
        <item x="748"/>
        <item x="888"/>
        <item x="543"/>
        <item x="601"/>
        <item x="386"/>
        <item x="787"/>
        <item x="619"/>
        <item x="890"/>
        <item x="818"/>
        <item x="403"/>
        <item x="789"/>
        <item x="587"/>
        <item x="318"/>
        <item t="default"/>
      </items>
    </pivotField>
    <pivotField showAll="0">
      <items count="1297">
        <item x="1280"/>
        <item x="1284"/>
        <item x="1259"/>
        <item x="1285"/>
        <item x="1163"/>
        <item x="1045"/>
        <item x="1014"/>
        <item x="1012"/>
        <item x="1016"/>
        <item x="1013"/>
        <item x="953"/>
        <item x="1017"/>
        <item x="429"/>
        <item x="895"/>
        <item x="1025"/>
        <item x="954"/>
        <item x="1022"/>
        <item x="565"/>
        <item x="98"/>
        <item x="1021"/>
        <item x="1020"/>
        <item x="1052"/>
        <item x="1054"/>
        <item x="956"/>
        <item x="1051"/>
        <item x="957"/>
        <item x="1019"/>
        <item x="1053"/>
        <item x="445"/>
        <item x="507"/>
        <item x="506"/>
        <item x="1095"/>
        <item x="1181"/>
        <item x="611"/>
        <item x="1239"/>
        <item x="723"/>
        <item x="979"/>
        <item x="527"/>
        <item x="1166"/>
        <item x="646"/>
        <item x="1018"/>
        <item x="41"/>
        <item x="986"/>
        <item x="1023"/>
        <item x="216"/>
        <item x="1049"/>
        <item x="926"/>
        <item x="167"/>
        <item x="262"/>
        <item x="546"/>
        <item x="894"/>
        <item x="983"/>
        <item x="984"/>
        <item x="330"/>
        <item x="985"/>
        <item x="1046"/>
        <item x="1164"/>
        <item x="1027"/>
        <item x="156"/>
        <item x="477"/>
        <item x="505"/>
        <item x="1146"/>
        <item x="1184"/>
        <item x="1252"/>
        <item x="1047"/>
        <item x="659"/>
        <item x="1242"/>
        <item x="261"/>
        <item x="814"/>
        <item x="982"/>
        <item x="1233"/>
        <item x="1240"/>
        <item x="1129"/>
        <item x="136"/>
        <item x="928"/>
        <item x="217"/>
        <item x="645"/>
        <item x="10"/>
        <item x="1072"/>
        <item x="1224"/>
        <item x="231"/>
        <item x="1170"/>
        <item x="1071"/>
        <item x="566"/>
        <item x="1197"/>
        <item x="332"/>
        <item x="107"/>
        <item x="661"/>
        <item x="1096"/>
        <item x="17"/>
        <item x="741"/>
        <item x="1167"/>
        <item x="48"/>
        <item x="526"/>
        <item x="528"/>
        <item x="1168"/>
        <item x="1169"/>
        <item x="40"/>
        <item x="1128"/>
        <item x="1050"/>
        <item x="800"/>
        <item x="181"/>
        <item x="1231"/>
        <item x="108"/>
        <item x="390"/>
        <item x="638"/>
        <item x="660"/>
        <item x="1028"/>
        <item x="348"/>
        <item x="247"/>
        <item x="863"/>
        <item x="331"/>
        <item x="862"/>
        <item x="311"/>
        <item x="892"/>
        <item x="686"/>
        <item x="864"/>
        <item x="475"/>
        <item x="861"/>
        <item x="959"/>
        <item x="1030"/>
        <item x="248"/>
        <item x="606"/>
        <item x="677"/>
        <item x="648"/>
        <item x="13"/>
        <item x="1196"/>
        <item x="547"/>
        <item x="219"/>
        <item x="106"/>
        <item x="1133"/>
        <item x="891"/>
        <item x="955"/>
        <item x="675"/>
        <item x="385"/>
        <item x="1241"/>
        <item x="636"/>
        <item x="607"/>
        <item x="545"/>
        <item x="544"/>
        <item x="639"/>
        <item x="958"/>
        <item x="504"/>
        <item x="168"/>
        <item x="14"/>
        <item x="1074"/>
        <item x="612"/>
        <item x="49"/>
        <item x="687"/>
        <item x="860"/>
        <item x="548"/>
        <item x="859"/>
        <item x="897"/>
        <item x="479"/>
        <item x="688"/>
        <item x="214"/>
        <item x="890"/>
        <item x="1097"/>
        <item x="1172"/>
        <item x="215"/>
        <item x="898"/>
        <item x="981"/>
        <item x="1220"/>
        <item x="1232"/>
        <item x="647"/>
        <item x="649"/>
        <item x="1024"/>
        <item x="1226"/>
        <item x="195"/>
        <item x="349"/>
        <item x="609"/>
        <item x="400"/>
        <item x="1073"/>
        <item x="1182"/>
        <item x="478"/>
        <item x="1183"/>
        <item x="50"/>
        <item x="1132"/>
        <item x="1131"/>
        <item x="765"/>
        <item x="1076"/>
        <item x="386"/>
        <item x="1048"/>
        <item x="1029"/>
        <item x="387"/>
        <item x="350"/>
        <item x="676"/>
        <item x="841"/>
        <item x="1225"/>
        <item x="952"/>
        <item x="114"/>
        <item x="346"/>
        <item x="658"/>
        <item x="1110"/>
        <item x="722"/>
        <item x="564"/>
        <item x="650"/>
        <item x="218"/>
        <item x="1112"/>
        <item x="587"/>
        <item x="694"/>
        <item x="476"/>
        <item x="525"/>
        <item x="1026"/>
        <item x="1111"/>
        <item x="637"/>
        <item x="347"/>
        <item x="563"/>
        <item x="529"/>
        <item x="896"/>
        <item x="288"/>
        <item x="707"/>
        <item x="678"/>
        <item x="389"/>
        <item x="927"/>
        <item x="1075"/>
        <item x="610"/>
        <item x="739"/>
        <item x="287"/>
        <item x="674"/>
        <item x="16"/>
        <item x="180"/>
        <item x="446"/>
        <item x="980"/>
        <item x="459"/>
        <item x="839"/>
        <item x="724"/>
        <item x="460"/>
        <item x="588"/>
        <item x="865"/>
        <item x="605"/>
        <item x="562"/>
        <item x="135"/>
        <item x="1068"/>
        <item x="1094"/>
        <item x="608"/>
        <item x="840"/>
        <item x="1109"/>
        <item x="524"/>
        <item x="635"/>
        <item x="1015"/>
        <item x="169"/>
        <item x="523"/>
        <item x="32"/>
        <item x="740"/>
        <item x="388"/>
        <item x="589"/>
        <item x="695"/>
        <item x="1130"/>
        <item x="893"/>
        <item x="1274"/>
        <item x="1279"/>
        <item x="1273"/>
        <item x="313"/>
        <item x="312"/>
        <item x="949"/>
        <item x="1090"/>
        <item x="1144"/>
        <item x="1195"/>
        <item x="395"/>
        <item x="1180"/>
        <item x="692"/>
        <item x="1065"/>
        <item x="644"/>
        <item x="643"/>
        <item x="1211"/>
        <item x="815"/>
        <item x="558"/>
        <item x="579"/>
        <item x="580"/>
        <item x="499"/>
        <item x="735"/>
        <item x="962"/>
        <item x="802"/>
        <item x="789"/>
        <item x="843"/>
        <item x="818"/>
        <item x="987"/>
        <item x="753"/>
        <item x="817"/>
        <item x="559"/>
        <item x="550"/>
        <item x="867"/>
        <item x="786"/>
        <item x="930"/>
        <item x="963"/>
        <item x="662"/>
        <item x="457"/>
        <item x="989"/>
        <item x="1175"/>
        <item x="285"/>
        <item x="1173"/>
        <item x="164"/>
        <item x="900"/>
        <item x="870"/>
        <item x="901"/>
        <item x="872"/>
        <item x="581"/>
        <item x="809"/>
        <item x="961"/>
        <item x="929"/>
        <item x="473"/>
        <item x="842"/>
        <item x="871"/>
        <item x="567"/>
        <item x="869"/>
        <item x="743"/>
        <item x="933"/>
        <item x="752"/>
        <item x="709"/>
        <item x="364"/>
        <item x="1174"/>
        <item x="903"/>
        <item x="1008"/>
        <item x="866"/>
        <item x="441"/>
        <item x="642"/>
        <item x="932"/>
        <item x="440"/>
        <item x="124"/>
        <item x="1162"/>
        <item x="150"/>
        <item x="988"/>
        <item x="697"/>
        <item x="139"/>
        <item x="788"/>
        <item x="801"/>
        <item x="1295"/>
        <item x="1234"/>
        <item x="551"/>
        <item x="991"/>
        <item x="353"/>
        <item x="964"/>
        <item x="472"/>
        <item x="696"/>
        <item x="1098"/>
        <item x="965"/>
        <item x="803"/>
        <item x="1031"/>
        <item x="744"/>
        <item x="904"/>
        <item x="876"/>
        <item x="708"/>
        <item x="742"/>
        <item x="484"/>
        <item x="874"/>
        <item x="877"/>
        <item x="875"/>
        <item x="442"/>
        <item x="1221"/>
        <item x="464"/>
        <item x="618"/>
        <item x="463"/>
        <item x="498"/>
        <item x="367"/>
        <item x="1114"/>
        <item x="844"/>
        <item x="278"/>
        <item x="568"/>
        <item x="868"/>
        <item x="412"/>
        <item x="1261"/>
        <item x="830"/>
        <item x="1266"/>
        <item x="549"/>
        <item x="1079"/>
        <item x="1260"/>
        <item x="1267"/>
        <item x="68"/>
        <item x="448"/>
        <item x="67"/>
        <item x="902"/>
        <item x="483"/>
        <item x="315"/>
        <item x="447"/>
        <item x="137"/>
        <item x="689"/>
        <item x="430"/>
        <item x="158"/>
        <item x="482"/>
        <item x="873"/>
        <item x="820"/>
        <item x="766"/>
        <item x="314"/>
        <item x="530"/>
        <item x="751"/>
        <item x="651"/>
        <item x="481"/>
        <item x="264"/>
        <item x="931"/>
        <item x="1077"/>
        <item x="485"/>
        <item x="729"/>
        <item x="787"/>
        <item x="531"/>
        <item x="404"/>
        <item x="934"/>
        <item x="749"/>
        <item x="711"/>
        <item x="819"/>
        <item x="590"/>
        <item x="810"/>
        <item x="816"/>
        <item x="836"/>
        <item x="1034"/>
        <item x="522"/>
        <item x="539"/>
        <item x="726"/>
        <item x="1292"/>
        <item x="1293"/>
        <item x="1262"/>
        <item x="679"/>
        <item x="728"/>
        <item x="1268"/>
        <item x="366"/>
        <item x="383"/>
        <item x="727"/>
        <item x="51"/>
        <item x="73"/>
        <item x="165"/>
        <item x="781"/>
        <item x="1055"/>
        <item x="1227"/>
        <item x="211"/>
        <item x="1147"/>
        <item x="615"/>
        <item x="382"/>
        <item x="401"/>
        <item x="444"/>
        <item x="480"/>
        <item x="552"/>
        <item x="408"/>
        <item x="1134"/>
        <item x="1115"/>
        <item x="132"/>
        <item x="725"/>
        <item x="737"/>
        <item x="657"/>
        <item x="616"/>
        <item x="276"/>
        <item x="153"/>
        <item x="277"/>
        <item x="33"/>
        <item x="365"/>
        <item x="721"/>
        <item x="45"/>
        <item x="1247"/>
        <item x="634"/>
        <item x="720"/>
        <item x="86"/>
        <item x="782"/>
        <item x="44"/>
        <item x="290"/>
        <item x="569"/>
        <item x="443"/>
        <item x="543"/>
        <item x="69"/>
        <item x="91"/>
        <item x="58"/>
        <item x="78"/>
        <item x="265"/>
        <item x="77"/>
        <item x="1056"/>
        <item x="249"/>
        <item x="232"/>
        <item x="263"/>
        <item x="540"/>
        <item x="1067"/>
        <item x="71"/>
        <item x="586"/>
        <item x="84"/>
        <item x="250"/>
        <item x="613"/>
        <item x="310"/>
        <item x="501"/>
        <item x="6"/>
        <item x="4"/>
        <item x="603"/>
        <item x="664"/>
        <item x="399"/>
        <item x="561"/>
        <item x="130"/>
        <item x="309"/>
        <item x="1145"/>
        <item x="102"/>
        <item x="1171"/>
        <item x="12"/>
        <item x="76"/>
        <item x="22"/>
        <item x="1089"/>
        <item x="104"/>
        <item x="94"/>
        <item x="411"/>
        <item x="131"/>
        <item x="103"/>
        <item x="428"/>
        <item x="59"/>
        <item x="503"/>
        <item x="42"/>
        <item x="60"/>
        <item x="966"/>
        <item x="46"/>
        <item x="90"/>
        <item x="155"/>
        <item x="500"/>
        <item x="230"/>
        <item x="5"/>
        <item x="8"/>
        <item x="133"/>
        <item x="89"/>
        <item x="39"/>
        <item x="289"/>
        <item x="1290"/>
        <item x="345"/>
        <item x="192"/>
        <item x="602"/>
        <item x="152"/>
        <item x="538"/>
        <item x="344"/>
        <item x="617"/>
        <item x="710"/>
        <item x="126"/>
        <item x="398"/>
        <item x="427"/>
        <item x="210"/>
        <item x="127"/>
        <item x="193"/>
        <item x="194"/>
        <item x="115"/>
        <item x="343"/>
        <item x="95"/>
        <item x="799"/>
        <item x="1291"/>
        <item x="585"/>
        <item x="29"/>
        <item x="179"/>
        <item x="542"/>
        <item x="845"/>
        <item x="410"/>
        <item x="804"/>
        <item x="251"/>
        <item x="3"/>
        <item x="57"/>
        <item x="96"/>
        <item x="652"/>
        <item x="384"/>
        <item x="220"/>
        <item x="62"/>
        <item x="63"/>
        <item x="228"/>
        <item x="81"/>
        <item x="134"/>
        <item x="833"/>
        <item x="105"/>
        <item x="614"/>
        <item x="113"/>
        <item x="604"/>
        <item x="363"/>
        <item x="20"/>
        <item x="21"/>
        <item x="88"/>
        <item x="177"/>
        <item x="405"/>
        <item x="23"/>
        <item x="407"/>
        <item x="128"/>
        <item x="87"/>
        <item x="406"/>
        <item x="461"/>
        <item x="462"/>
        <item x="778"/>
        <item x="1080"/>
        <item x="858"/>
        <item x="1033"/>
        <item x="403"/>
        <item x="157"/>
        <item x="763"/>
        <item x="706"/>
        <item x="170"/>
        <item x="1032"/>
        <item x="409"/>
        <item x="1044"/>
        <item x="805"/>
        <item x="685"/>
        <item x="502"/>
        <item x="1228"/>
        <item x="449"/>
        <item x="129"/>
        <item x="368"/>
        <item x="431"/>
        <item x="85"/>
        <item x="777"/>
        <item x="508"/>
        <item x="736"/>
        <item x="779"/>
        <item x="780"/>
        <item x="30"/>
        <item x="1143"/>
        <item x="37"/>
        <item x="31"/>
        <item x="432"/>
        <item x="640"/>
        <item x="191"/>
        <item x="702"/>
        <item x="719"/>
        <item x="352"/>
        <item x="556"/>
        <item x="138"/>
        <item x="596"/>
        <item x="151"/>
        <item x="682"/>
        <item x="717"/>
        <item x="97"/>
        <item x="595"/>
        <item x="452"/>
        <item x="178"/>
        <item x="703"/>
        <item x="38"/>
        <item x="36"/>
        <item x="212"/>
        <item x="112"/>
        <item x="116"/>
        <item x="154"/>
        <item x="222"/>
        <item x="292"/>
        <item x="75"/>
        <item x="496"/>
        <item x="99"/>
        <item x="575"/>
        <item x="718"/>
        <item x="83"/>
        <item x="1251"/>
        <item x="47"/>
        <item x="111"/>
        <item x="835"/>
        <item x="326"/>
        <item x="187"/>
        <item x="583"/>
        <item x="100"/>
        <item x="705"/>
        <item x="246"/>
        <item x="837"/>
        <item x="15"/>
        <item x="426"/>
        <item x="66"/>
        <item x="25"/>
        <item x="213"/>
        <item x="101"/>
        <item x="61"/>
        <item x="166"/>
        <item x="229"/>
        <item x="9"/>
        <item x="597"/>
        <item x="693"/>
        <item x="308"/>
        <item x="303"/>
        <item x="775"/>
        <item x="520"/>
        <item x="834"/>
        <item x="146"/>
        <item x="223"/>
        <item x="254"/>
        <item x="469"/>
        <item x="185"/>
        <item x="372"/>
        <item x="72"/>
        <item x="145"/>
        <item x="338"/>
        <item x="242"/>
        <item x="74"/>
        <item x="202"/>
        <item x="393"/>
        <item x="601"/>
        <item x="236"/>
        <item x="537"/>
        <item x="684"/>
        <item x="243"/>
        <item x="776"/>
        <item x="362"/>
        <item x="299"/>
        <item x="832"/>
        <item x="227"/>
        <item x="1283"/>
        <item x="584"/>
        <item x="316"/>
        <item x="371"/>
        <item x="226"/>
        <item x="199"/>
        <item x="186"/>
        <item x="235"/>
        <item x="163"/>
        <item x="198"/>
        <item x="704"/>
        <item x="774"/>
        <item x="762"/>
        <item x="922"/>
        <item x="1142"/>
        <item x="203"/>
        <item x="560"/>
        <item x="468"/>
        <item x="55"/>
        <item x="70"/>
        <item x="307"/>
        <item x="306"/>
        <item x="224"/>
        <item x="56"/>
        <item x="437"/>
        <item x="373"/>
        <item x="474"/>
        <item x="358"/>
        <item x="317"/>
        <item x="355"/>
        <item x="302"/>
        <item x="594"/>
        <item x="300"/>
        <item x="329"/>
        <item x="301"/>
        <item x="423"/>
        <item x="380"/>
        <item x="1246"/>
        <item x="321"/>
        <item x="208"/>
        <item x="354"/>
        <item x="206"/>
        <item x="494"/>
        <item x="205"/>
        <item x="272"/>
        <item x="856"/>
        <item x="320"/>
        <item x="327"/>
        <item x="1294"/>
        <item x="328"/>
        <item x="633"/>
        <item x="271"/>
        <item x="392"/>
        <item x="1010"/>
        <item x="534"/>
        <item x="593"/>
        <item x="672"/>
        <item x="225"/>
        <item x="948"/>
        <item x="424"/>
        <item x="305"/>
        <item x="197"/>
        <item x="284"/>
        <item x="274"/>
        <item x="1265"/>
        <item x="241"/>
        <item x="233"/>
        <item x="184"/>
        <item x="200"/>
        <item x="244"/>
        <item x="974"/>
        <item x="295"/>
        <item x="24"/>
        <item x="599"/>
        <item x="339"/>
        <item x="418"/>
        <item x="255"/>
        <item x="417"/>
        <item x="541"/>
        <item x="641"/>
        <item x="268"/>
        <item x="1043"/>
        <item x="270"/>
        <item x="149"/>
        <item x="600"/>
        <item x="234"/>
        <item x="517"/>
        <item x="245"/>
        <item x="359"/>
        <item x="260"/>
        <item x="439"/>
        <item x="831"/>
        <item x="291"/>
        <item x="176"/>
        <item x="125"/>
        <item x="767"/>
        <item x="458"/>
        <item x="360"/>
        <item x="419"/>
        <item x="397"/>
        <item x="378"/>
        <item x="1057"/>
        <item x="379"/>
        <item x="425"/>
        <item x="209"/>
        <item x="396"/>
        <item x="201"/>
        <item x="283"/>
        <item x="889"/>
        <item x="296"/>
        <item x="1179"/>
        <item x="175"/>
        <item x="286"/>
        <item x="514"/>
        <item x="1066"/>
        <item x="275"/>
        <item x="147"/>
        <item x="259"/>
        <item x="252"/>
        <item x="573"/>
        <item x="973"/>
        <item x="298"/>
        <item x="497"/>
        <item x="11"/>
        <item x="433"/>
        <item x="340"/>
        <item x="253"/>
        <item x="341"/>
        <item x="237"/>
        <item x="673"/>
        <item x="361"/>
        <item x="221"/>
        <item x="281"/>
        <item x="535"/>
        <item x="857"/>
        <item x="733"/>
        <item x="304"/>
        <item x="273"/>
        <item x="578"/>
        <item x="376"/>
        <item x="455"/>
        <item x="691"/>
        <item x="701"/>
        <item x="716"/>
        <item x="714"/>
        <item x="238"/>
        <item x="519"/>
        <item x="258"/>
        <item x="240"/>
        <item x="239"/>
        <item x="280"/>
        <item x="267"/>
        <item x="1238"/>
        <item x="700"/>
        <item x="454"/>
        <item x="495"/>
        <item x="627"/>
        <item x="375"/>
        <item x="521"/>
        <item x="598"/>
        <item x="619"/>
        <item x="257"/>
        <item x="369"/>
        <item x="582"/>
        <item x="421"/>
        <item x="516"/>
        <item x="628"/>
        <item x="515"/>
        <item x="536"/>
        <item x="1161"/>
        <item x="629"/>
        <item x="190"/>
        <item x="256"/>
        <item x="391"/>
        <item x="183"/>
        <item x="975"/>
        <item x="1258"/>
        <item x="1288"/>
        <item x="266"/>
        <item x="377"/>
        <item x="625"/>
        <item x="828"/>
        <item x="576"/>
        <item x="279"/>
        <item x="294"/>
        <item x="269"/>
        <item x="669"/>
        <item x="282"/>
        <item x="888"/>
        <item x="342"/>
        <item x="557"/>
        <item x="65"/>
        <item x="381"/>
        <item x="671"/>
        <item x="325"/>
        <item x="670"/>
        <item x="335"/>
        <item x="422"/>
        <item x="829"/>
        <item x="148"/>
        <item x="188"/>
        <item x="189"/>
        <item x="123"/>
        <item x="207"/>
        <item x="456"/>
        <item x="656"/>
        <item x="336"/>
        <item x="319"/>
        <item x="402"/>
        <item x="318"/>
        <item x="632"/>
        <item x="470"/>
        <item x="297"/>
        <item x="357"/>
        <item x="324"/>
        <item x="1009"/>
        <item x="574"/>
        <item x="630"/>
        <item x="797"/>
        <item x="798"/>
        <item x="2"/>
        <item x="808"/>
        <item x="513"/>
        <item x="683"/>
        <item x="394"/>
        <item x="715"/>
        <item x="117"/>
        <item x="356"/>
        <item x="690"/>
        <item x="1035"/>
        <item x="374"/>
        <item x="1185"/>
        <item x="533"/>
        <item x="734"/>
        <item x="82"/>
        <item x="204"/>
        <item x="334"/>
        <item x="905"/>
        <item x="18"/>
        <item x="52"/>
        <item x="631"/>
        <item x="992"/>
        <item x="993"/>
        <item x="438"/>
        <item x="994"/>
        <item x="416"/>
        <item x="420"/>
        <item x="960"/>
        <item x="7"/>
        <item x="624"/>
        <item x="626"/>
        <item x="518"/>
        <item x="577"/>
        <item x="785"/>
        <item x="1120"/>
        <item x="0"/>
        <item x="492"/>
        <item x="467"/>
        <item x="323"/>
        <item x="824"/>
        <item x="572"/>
        <item x="1245"/>
        <item x="1116"/>
        <item x="1099"/>
        <item x="1113"/>
        <item x="109"/>
        <item x="1219"/>
        <item x="759"/>
        <item x="450"/>
        <item x="1152"/>
        <item x="293"/>
        <item x="490"/>
        <item x="80"/>
        <item x="554"/>
        <item x="1157"/>
        <item x="1202"/>
        <item x="1189"/>
        <item x="1176"/>
        <item x="1203"/>
        <item x="698"/>
        <item x="907"/>
        <item x="621"/>
        <item x="1188"/>
        <item x="1086"/>
        <item x="653"/>
        <item x="172"/>
        <item x="1198"/>
        <item x="1230"/>
        <item x="337"/>
        <item x="79"/>
        <item x="1282"/>
        <item x="1254"/>
        <item x="555"/>
        <item x="1243"/>
        <item x="732"/>
        <item x="1253"/>
        <item x="1263"/>
        <item x="1248"/>
        <item x="1217"/>
        <item x="1194"/>
        <item x="1078"/>
        <item x="322"/>
        <item x="1216"/>
        <item x="1215"/>
        <item x="1229"/>
        <item x="746"/>
        <item x="1156"/>
        <item x="1205"/>
        <item x="1159"/>
        <item x="730"/>
        <item x="1264"/>
        <item x="1104"/>
        <item x="1103"/>
        <item x="1178"/>
        <item x="1204"/>
        <item x="1102"/>
        <item x="1277"/>
        <item x="487"/>
        <item x="827"/>
        <item x="466"/>
        <item x="1005"/>
        <item x="1281"/>
        <item x="1123"/>
        <item x="712"/>
        <item x="1244"/>
        <item x="1087"/>
        <item x="1139"/>
        <item x="1155"/>
        <item x="1085"/>
        <item x="509"/>
        <item x="1140"/>
        <item x="1041"/>
        <item x="1141"/>
        <item x="1223"/>
        <item x="909"/>
        <item x="1"/>
        <item x="939"/>
        <item x="1186"/>
        <item x="1106"/>
        <item x="996"/>
        <item x="995"/>
        <item x="1271"/>
        <item x="1135"/>
        <item x="1272"/>
        <item x="510"/>
        <item x="1255"/>
        <item x="491"/>
        <item x="821"/>
        <item x="1187"/>
        <item x="1222"/>
        <item x="1150"/>
        <item x="1036"/>
        <item x="906"/>
        <item x="967"/>
        <item x="655"/>
        <item x="731"/>
        <item x="591"/>
        <item x="1059"/>
        <item x="882"/>
        <item x="571"/>
        <item x="794"/>
        <item x="770"/>
        <item x="1037"/>
        <item x="465"/>
        <item x="951"/>
        <item x="512"/>
        <item x="851"/>
        <item x="1084"/>
        <item x="1100"/>
        <item x="852"/>
        <item x="196"/>
        <item x="1257"/>
        <item x="879"/>
        <item x="1249"/>
        <item x="1148"/>
        <item x="144"/>
        <item x="1250"/>
        <item x="847"/>
        <item x="1256"/>
        <item x="998"/>
        <item x="911"/>
        <item x="493"/>
        <item x="795"/>
        <item x="1158"/>
        <item x="570"/>
        <item x="453"/>
        <item x="471"/>
        <item x="415"/>
        <item x="1287"/>
        <item x="370"/>
        <item x="849"/>
        <item x="886"/>
        <item x="990"/>
        <item x="822"/>
        <item x="414"/>
        <item x="511"/>
        <item x="978"/>
        <item x="940"/>
        <item x="666"/>
        <item x="1210"/>
        <item x="970"/>
        <item x="1004"/>
        <item x="923"/>
        <item x="947"/>
        <item x="436"/>
        <item x="1193"/>
        <item x="171"/>
        <item x="908"/>
        <item x="750"/>
        <item x="935"/>
        <item x="699"/>
        <item x="1069"/>
        <item x="1092"/>
        <item x="1177"/>
        <item x="489"/>
        <item x="1108"/>
        <item x="173"/>
        <item x="1011"/>
        <item x="976"/>
        <item x="850"/>
        <item x="1038"/>
        <item x="1127"/>
        <item x="351"/>
        <item x="925"/>
        <item x="92"/>
        <item x="773"/>
        <item x="1138"/>
        <item x="1209"/>
        <item x="43"/>
        <item x="977"/>
        <item x="1208"/>
        <item x="1058"/>
        <item x="1160"/>
        <item x="999"/>
        <item x="19"/>
        <item x="881"/>
        <item x="790"/>
        <item x="1118"/>
        <item x="663"/>
        <item x="1218"/>
        <item x="26"/>
        <item x="941"/>
        <item x="924"/>
        <item x="161"/>
        <item x="680"/>
        <item x="1000"/>
        <item x="532"/>
        <item x="1165"/>
        <item x="878"/>
        <item x="1064"/>
        <item x="667"/>
        <item x="791"/>
        <item x="553"/>
        <item x="813"/>
        <item x="110"/>
        <item x="1136"/>
        <item x="668"/>
        <item x="1269"/>
        <item x="1237"/>
        <item x="620"/>
        <item x="1107"/>
        <item x="796"/>
        <item x="812"/>
        <item x="713"/>
        <item x="838"/>
        <item x="333"/>
        <item x="826"/>
        <item x="623"/>
        <item x="1276"/>
        <item x="1275"/>
        <item x="853"/>
        <item x="825"/>
        <item x="1278"/>
        <item x="854"/>
        <item x="784"/>
        <item x="622"/>
        <item x="1070"/>
        <item x="1149"/>
        <item x="1289"/>
        <item x="1105"/>
        <item x="950"/>
        <item x="811"/>
        <item x="1137"/>
        <item x="855"/>
        <item x="806"/>
        <item x="162"/>
        <item x="783"/>
        <item x="754"/>
        <item x="182"/>
        <item x="1191"/>
        <item x="681"/>
        <item x="665"/>
        <item x="1063"/>
        <item x="1122"/>
        <item x="771"/>
        <item x="883"/>
        <item x="793"/>
        <item x="792"/>
        <item x="936"/>
        <item x="1093"/>
        <item x="938"/>
        <item x="142"/>
        <item x="937"/>
        <item x="1060"/>
        <item x="1214"/>
        <item x="1286"/>
        <item x="1082"/>
        <item x="435"/>
        <item x="451"/>
        <item x="1270"/>
        <item x="1151"/>
        <item x="488"/>
        <item x="1213"/>
        <item x="1235"/>
        <item x="1088"/>
        <item x="121"/>
        <item x="764"/>
        <item x="997"/>
        <item x="1062"/>
        <item x="1192"/>
        <item x="738"/>
        <item x="120"/>
        <item x="1061"/>
        <item x="971"/>
        <item x="972"/>
        <item x="119"/>
        <item x="899"/>
        <item x="122"/>
        <item x="758"/>
        <item x="1042"/>
        <item x="884"/>
        <item x="1002"/>
        <item x="1119"/>
        <item x="1003"/>
        <item x="945"/>
        <item x="880"/>
        <item x="654"/>
        <item x="1200"/>
        <item x="118"/>
        <item x="1040"/>
        <item x="592"/>
        <item x="1201"/>
        <item x="1199"/>
        <item x="1083"/>
        <item x="946"/>
        <item x="755"/>
        <item x="1125"/>
        <item x="1081"/>
        <item x="1126"/>
        <item x="1124"/>
        <item x="760"/>
        <item x="747"/>
        <item x="772"/>
        <item x="761"/>
        <item x="969"/>
        <item x="53"/>
        <item x="756"/>
        <item x="769"/>
        <item x="768"/>
        <item x="1236"/>
        <item x="1212"/>
        <item x="434"/>
        <item x="141"/>
        <item x="160"/>
        <item x="1153"/>
        <item x="1190"/>
        <item x="1154"/>
        <item x="28"/>
        <item x="912"/>
        <item x="1206"/>
        <item x="1207"/>
        <item x="174"/>
        <item x="486"/>
        <item x="413"/>
        <item x="143"/>
        <item x="27"/>
        <item x="54"/>
        <item x="1121"/>
        <item x="943"/>
        <item x="917"/>
        <item x="848"/>
        <item x="1039"/>
        <item x="918"/>
        <item x="1101"/>
        <item x="35"/>
        <item x="823"/>
        <item x="757"/>
        <item x="968"/>
        <item x="1117"/>
        <item x="745"/>
        <item x="1001"/>
        <item x="846"/>
        <item x="34"/>
        <item x="913"/>
        <item x="64"/>
        <item x="920"/>
        <item x="914"/>
        <item x="885"/>
        <item x="915"/>
        <item x="916"/>
        <item x="910"/>
        <item x="1091"/>
        <item x="159"/>
        <item x="140"/>
        <item x="93"/>
        <item x="919"/>
        <item x="942"/>
        <item x="944"/>
        <item x="1007"/>
        <item x="921"/>
        <item x="807"/>
        <item x="1006"/>
        <item x="748"/>
        <item x="887"/>
        <item t="default"/>
      </items>
    </pivotField>
    <pivotField axis="axisRow" showAll="0">
      <items count="25">
        <item x="5"/>
        <item x="12"/>
        <item x="18"/>
        <item x="16"/>
        <item x="3"/>
        <item x="7"/>
        <item x="20"/>
        <item x="1"/>
        <item x="15"/>
        <item x="6"/>
        <item x="2"/>
        <item x="21"/>
        <item x="22"/>
        <item x="23"/>
        <item x="19"/>
        <item x="8"/>
        <item x="13"/>
        <item x="10"/>
        <item x="0"/>
        <item x="14"/>
        <item x="11"/>
        <item x="9"/>
        <item x="4"/>
        <item x="17"/>
        <item t="default"/>
      </items>
    </pivotField>
    <pivotField showAll="0"/>
    <pivotField axis="axisCol" dataField="1" showAll="0">
      <items count="4">
        <item x="2"/>
        <item x="0"/>
        <item x="1"/>
        <item t="default"/>
      </items>
    </pivotField>
    <pivotField showAll="0"/>
    <pivotField showAll="0"/>
    <pivotField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Recovery country and Condition alive or dead" fld="1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D78E1-B71F-4967-BD66-8FE14DEF0F0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Count of Condition alive or dead">
  <location ref="A54:F155" firstHeaderRow="1" firstDataRow="2" firstDataCol="1"/>
  <pivotFields count="9">
    <pivotField showAll="0"/>
    <pivotField showAll="0"/>
    <pivotField axis="axisRow" showAll="0">
      <items count="100">
        <item x="0"/>
        <item x="1"/>
        <item x="2"/>
        <item x="3"/>
        <item x="4"/>
        <item x="5"/>
        <item x="6"/>
        <item x="8"/>
        <item x="7"/>
        <item x="12"/>
        <item x="14"/>
        <item x="11"/>
        <item x="16"/>
        <item x="9"/>
        <item x="15"/>
        <item x="13"/>
        <item x="20"/>
        <item x="18"/>
        <item x="17"/>
        <item x="21"/>
        <item x="19"/>
        <item x="23"/>
        <item x="22"/>
        <item x="28"/>
        <item x="27"/>
        <item x="30"/>
        <item x="29"/>
        <item x="31"/>
        <item x="24"/>
        <item x="26"/>
        <item x="10"/>
        <item x="32"/>
        <item x="34"/>
        <item x="35"/>
        <item x="33"/>
        <item x="25"/>
        <item x="36"/>
        <item x="38"/>
        <item x="37"/>
        <item x="39"/>
        <item x="41"/>
        <item x="44"/>
        <item x="40"/>
        <item x="42"/>
        <item x="45"/>
        <item x="46"/>
        <item x="47"/>
        <item x="43"/>
        <item x="53"/>
        <item x="50"/>
        <item x="49"/>
        <item x="51"/>
        <item x="48"/>
        <item x="52"/>
        <item x="54"/>
        <item x="57"/>
        <item x="62"/>
        <item x="55"/>
        <item x="58"/>
        <item x="56"/>
        <item x="63"/>
        <item x="65"/>
        <item x="69"/>
        <item x="66"/>
        <item x="60"/>
        <item x="61"/>
        <item x="59"/>
        <item x="68"/>
        <item x="71"/>
        <item x="73"/>
        <item x="64"/>
        <item x="78"/>
        <item x="70"/>
        <item x="76"/>
        <item x="75"/>
        <item x="77"/>
        <item x="79"/>
        <item x="74"/>
        <item x="72"/>
        <item x="84"/>
        <item x="80"/>
        <item x="83"/>
        <item x="67"/>
        <item x="82"/>
        <item x="89"/>
        <item x="81"/>
        <item x="86"/>
        <item x="91"/>
        <item x="85"/>
        <item x="93"/>
        <item x="92"/>
        <item x="90"/>
        <item x="87"/>
        <item x="88"/>
        <item x="94"/>
        <item x="95"/>
        <item x="96"/>
        <item x="97"/>
        <item x="98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x="3"/>
        <item t="default"/>
      </items>
    </pivotField>
  </pivotFields>
  <rowFields count="1">
    <field x="2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Recovery year and condition alive or dead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22424-0EFF-47B0-96AB-EFD2ACA05B2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recovery months and conditions" colHeaderCaption="Count of Condition alive or dead">
  <location ref="A37:F52" firstHeaderRow="1" firstDataRow="2" firstDataCol="1"/>
  <pivotFields count="9">
    <pivotField showAll="0"/>
    <pivotField axis="axisRow" showAll="0">
      <items count="14">
        <item x="1"/>
        <item x="9"/>
        <item x="10"/>
        <item x="5"/>
        <item x="7"/>
        <item x="4"/>
        <item x="8"/>
        <item x="6"/>
        <item x="3"/>
        <item x="0"/>
        <item x="11"/>
        <item x="2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x="3"/>
        <item t="default"/>
      </items>
    </pivotField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recovery month and condition alive or dead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8BCD4-CF74-475E-A901-8714647A516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recovery day" colHeaderCaption="Count of Condition alive or dead">
  <location ref="A1:F35" firstHeaderRow="1" firstDataRow="2" firstDataCol="1"/>
  <pivotFields count="9">
    <pivotField axis="axisRow" showAll="0">
      <items count="33">
        <item x="9"/>
        <item x="22"/>
        <item x="5"/>
        <item x="30"/>
        <item x="1"/>
        <item x="20"/>
        <item x="27"/>
        <item x="8"/>
        <item x="13"/>
        <item x="6"/>
        <item x="23"/>
        <item x="17"/>
        <item x="24"/>
        <item x="2"/>
        <item x="10"/>
        <item x="25"/>
        <item x="26"/>
        <item x="4"/>
        <item x="21"/>
        <item x="16"/>
        <item x="19"/>
        <item x="12"/>
        <item x="18"/>
        <item x="15"/>
        <item x="14"/>
        <item x="11"/>
        <item x="28"/>
        <item x="0"/>
        <item x="3"/>
        <item x="7"/>
        <item x="29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x="3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ndition alive or dead" fld="8" subtotal="count" baseField="0" baseItem="0"/>
  </dataFields>
  <chartFormats count="8">
    <chartFormat chart="0" format="4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1BE5F-0BF4-4D7C-BDC2-0083B1F0044C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colHeaderCaption="Count of condition alive ">
  <location ref="A13:C21" firstHeaderRow="1" firstDataRow="2" firstDataCol="1"/>
  <pivotFields count="2">
    <pivotField axis="axisRow" showAll="0">
      <items count="10">
        <item x="2"/>
        <item x="0"/>
        <item x="7"/>
        <item x="6"/>
        <item x="3"/>
        <item x="4"/>
        <item x="5"/>
        <item x="1"/>
        <item x="8"/>
        <item t="default"/>
      </items>
    </pivotField>
    <pivotField axis="axisCol" dataField="1" showAll="0">
      <items count="5">
        <item x="2"/>
        <item h="1" x="0"/>
        <item h="1" x="1"/>
        <item h="1" x="3"/>
        <item t="default"/>
      </items>
    </pivotField>
  </pivotFields>
  <rowFields count="1">
    <field x="0"/>
  </rowFields>
  <rowItems count="7">
    <i>
      <x/>
    </i>
    <i>
      <x v="1"/>
    </i>
    <i>
      <x v="3"/>
    </i>
    <i>
      <x v="4"/>
    </i>
    <i>
      <x v="5"/>
    </i>
    <i>
      <x v="7"/>
    </i>
    <i t="grand">
      <x/>
    </i>
  </rowItems>
  <colFields count="1">
    <field x="1"/>
  </colFields>
  <colItems count="2">
    <i>
      <x/>
    </i>
    <i t="grand">
      <x/>
    </i>
  </colItems>
  <dataFields count="1">
    <dataField name="Count of Condition alive or dead" fld="1" subtotal="count" baseField="0" baseItem="0"/>
  </dataFields>
  <chartFormats count="8">
    <chartFormat chart="1" format="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0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EE8FB-321F-4658-B73E-169B9BE41A0B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Recovery circumstances" colHeaderCaption="Count of condition dead">
  <location ref="A1:C11" firstHeaderRow="1" firstDataRow="2" firstDataCol="1"/>
  <pivotFields count="2">
    <pivotField axis="axisRow" showAll="0">
      <items count="10">
        <item x="2"/>
        <item x="0"/>
        <item x="7"/>
        <item x="6"/>
        <item x="3"/>
        <item x="4"/>
        <item x="5"/>
        <item x="1"/>
        <item x="8"/>
        <item t="default"/>
      </items>
    </pivotField>
    <pivotField axis="axisCol" dataField="1" showAll="0">
      <items count="5">
        <item h="1" x="2"/>
        <item x="0"/>
        <item h="1" x="1"/>
        <item h="1"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2">
    <i>
      <x v="1"/>
    </i>
    <i t="grand">
      <x/>
    </i>
  </colItems>
  <dataFields count="1">
    <dataField name="Count of Condition alive or dead" fld="1" subtotal="count" baseField="0" baseItem="0"/>
  </dataFields>
  <chartFormats count="10">
    <chartFormat chart="4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45292-083C-4549-B048-DED13B7EE2C7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ountries" colHeaderCaption="recovery circumstances">
  <location ref="A1:K28" firstHeaderRow="1" firstDataRow="2" firstDataCol="1"/>
  <pivotFields count="2">
    <pivotField axis="axisRow" showAll="0">
      <items count="26">
        <item x="5"/>
        <item x="12"/>
        <item x="18"/>
        <item x="16"/>
        <item x="3"/>
        <item x="7"/>
        <item x="20"/>
        <item x="1"/>
        <item x="15"/>
        <item x="6"/>
        <item x="2"/>
        <item x="21"/>
        <item x="22"/>
        <item x="23"/>
        <item x="19"/>
        <item x="8"/>
        <item x="13"/>
        <item x="10"/>
        <item x="0"/>
        <item x="14"/>
        <item x="11"/>
        <item x="9"/>
        <item x="4"/>
        <item x="17"/>
        <item x="24"/>
        <item t="default"/>
      </items>
    </pivotField>
    <pivotField axis="axisCol" dataField="1" showAll="0">
      <items count="10">
        <item x="2"/>
        <item x="0"/>
        <item x="7"/>
        <item x="6"/>
        <item x="3"/>
        <item x="4"/>
        <item x="5"/>
        <item x="1"/>
        <item x="8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Recovery circumstances with countries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1C1E4-FB6F-484B-A465-CF0D51431B78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recovery month">
  <location ref="A21:B35" firstHeaderRow="1" firstDataRow="1" firstDataCol="1"/>
  <pivotFields count="10">
    <pivotField axis="axisRow" showAll="0">
      <items count="14">
        <item x="1"/>
        <item x="9"/>
        <item x="10"/>
        <item x="5"/>
        <item x="7"/>
        <item x="4"/>
        <item x="8"/>
        <item x="6"/>
        <item x="3"/>
        <item x="0"/>
        <item x="11"/>
        <item x="2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0">
        <item x="0"/>
        <item x="21"/>
        <item x="24"/>
        <item x="4"/>
        <item x="10"/>
        <item x="12"/>
        <item x="13"/>
        <item x="38"/>
        <item x="3"/>
        <item x="14"/>
        <item x="11"/>
        <item x="23"/>
        <item x="5"/>
        <item x="2"/>
        <item x="20"/>
        <item x="37"/>
        <item x="15"/>
        <item x="29"/>
        <item x="34"/>
        <item x="39"/>
        <item x="36"/>
        <item x="45"/>
        <item x="18"/>
        <item x="27"/>
        <item x="25"/>
        <item x="30"/>
        <item x="52"/>
        <item x="1"/>
        <item x="8"/>
        <item x="26"/>
        <item x="16"/>
        <item x="61"/>
        <item x="32"/>
        <item x="58"/>
        <item x="41"/>
        <item x="42"/>
        <item x="43"/>
        <item x="60"/>
        <item x="75"/>
        <item x="68"/>
        <item x="94"/>
        <item x="90"/>
        <item x="44"/>
        <item x="31"/>
        <item x="9"/>
        <item x="84"/>
        <item x="49"/>
        <item x="35"/>
        <item x="67"/>
        <item x="19"/>
        <item x="57"/>
        <item x="53"/>
        <item x="76"/>
        <item x="92"/>
        <item x="71"/>
        <item x="63"/>
        <item x="46"/>
        <item x="83"/>
        <item x="66"/>
        <item x="106"/>
        <item x="54"/>
        <item x="102"/>
        <item x="51"/>
        <item x="56"/>
        <item x="65"/>
        <item x="97"/>
        <item x="118"/>
        <item x="80"/>
        <item x="107"/>
        <item x="62"/>
        <item x="79"/>
        <item x="99"/>
        <item x="85"/>
        <item x="119"/>
        <item x="69"/>
        <item x="40"/>
        <item x="124"/>
        <item x="73"/>
        <item x="59"/>
        <item x="47"/>
        <item x="89"/>
        <item x="82"/>
        <item x="7"/>
        <item x="101"/>
        <item x="100"/>
        <item x="48"/>
        <item x="87"/>
        <item x="70"/>
        <item x="114"/>
        <item x="127"/>
        <item x="110"/>
        <item x="22"/>
        <item x="95"/>
        <item x="115"/>
        <item x="86"/>
        <item x="109"/>
        <item x="81"/>
        <item x="108"/>
        <item x="93"/>
        <item x="122"/>
        <item x="55"/>
        <item x="98"/>
        <item x="116"/>
        <item x="50"/>
        <item x="123"/>
        <item x="88"/>
        <item x="77"/>
        <item x="74"/>
        <item x="117"/>
        <item x="125"/>
        <item x="111"/>
        <item x="104"/>
        <item x="126"/>
        <item x="105"/>
        <item x="64"/>
        <item x="112"/>
        <item x="6"/>
        <item x="96"/>
        <item x="103"/>
        <item x="78"/>
        <item x="121"/>
        <item x="91"/>
        <item x="120"/>
        <item x="113"/>
        <item x="17"/>
        <item x="72"/>
        <item x="33"/>
        <item x="28"/>
        <item x="128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Distance in km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3F98C-A5CE-43E0-B7F1-9B6D012D4D3B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3:C1246" firstHeaderRow="1" firstDataRow="2" firstDataCol="1"/>
  <pivotFields count="2">
    <pivotField axis="axisCol" dataField="1" showAll="0">
      <items count="5">
        <item h="1" x="2"/>
        <item x="0"/>
        <item h="1" x="1"/>
        <item h="1" x="3"/>
        <item t="default"/>
      </items>
    </pivotField>
    <pivotField axis="axisRow" showAll="0">
      <items count="1296">
        <item x="93"/>
        <item x="221"/>
        <item x="930"/>
        <item x="358"/>
        <item x="10"/>
        <item x="438"/>
        <item x="370"/>
        <item x="219"/>
        <item x="409"/>
        <item x="8"/>
        <item x="579"/>
        <item x="209"/>
        <item x="502"/>
        <item x="19"/>
        <item x="80"/>
        <item x="331"/>
        <item x="250"/>
        <item x="57"/>
        <item x="353"/>
        <item x="135"/>
        <item x="237"/>
        <item x="204"/>
        <item x="30"/>
        <item x="83"/>
        <item x="356"/>
        <item x="14"/>
        <item x="251"/>
        <item x="243"/>
        <item x="212"/>
        <item x="28"/>
        <item x="197"/>
        <item x="129"/>
        <item x="406"/>
        <item x="113"/>
        <item x="186"/>
        <item x="92"/>
        <item x="348"/>
        <item x="484"/>
        <item x="151"/>
        <item x="100"/>
        <item x="112"/>
        <item x="226"/>
        <item x="26"/>
        <item x="203"/>
        <item x="50"/>
        <item x="396"/>
        <item x="726"/>
        <item x="887"/>
        <item x="191"/>
        <item x="252"/>
        <item x="472"/>
        <item x="62"/>
        <item x="643"/>
        <item x="471"/>
        <item x="190"/>
        <item x="164"/>
        <item x="178"/>
        <item x="285"/>
        <item x="318"/>
        <item x="198"/>
        <item x="23"/>
        <item x="300"/>
        <item x="442"/>
        <item x="24"/>
        <item x="238"/>
        <item x="147"/>
        <item x="431"/>
        <item x="621"/>
        <item x="11"/>
        <item x="512"/>
        <item x="239"/>
        <item x="163"/>
        <item x="278"/>
        <item x="266"/>
        <item x="20"/>
        <item x="441"/>
        <item x="174"/>
        <item x="148"/>
        <item x="88"/>
        <item x="61"/>
        <item x="580"/>
        <item x="419"/>
        <item x="161"/>
        <item x="376"/>
        <item x="32"/>
        <item x="335"/>
        <item x="750"/>
        <item x="757"/>
        <item x="469"/>
        <item x="487"/>
        <item x="575"/>
        <item x="317"/>
        <item x="158"/>
        <item x="241"/>
        <item x="1032"/>
        <item x="169"/>
        <item x="222"/>
        <item x="619"/>
        <item x="149"/>
        <item x="168"/>
        <item x="398"/>
        <item x="6"/>
        <item x="175"/>
        <item x="176"/>
        <item x="82"/>
        <item x="17"/>
        <item x="276"/>
        <item x="304"/>
        <item x="261"/>
        <item x="224"/>
        <item x="702"/>
        <item x="99"/>
        <item x="256"/>
        <item x="407"/>
        <item x="152"/>
        <item x="206"/>
        <item x="320"/>
        <item x="597"/>
        <item x="675"/>
        <item x="185"/>
        <item x="516"/>
        <item x="7"/>
        <item x="87"/>
        <item x="270"/>
        <item x="5"/>
        <item x="628"/>
        <item x="21"/>
        <item x="85"/>
        <item x="269"/>
        <item x="684"/>
        <item x="124"/>
        <item x="228"/>
        <item x="752"/>
        <item x="344"/>
        <item x="283"/>
        <item x="86"/>
        <item x="362"/>
        <item x="223"/>
        <item x="167"/>
        <item x="245"/>
        <item x="260"/>
        <item x="461"/>
        <item x="157"/>
        <item x="521"/>
        <item x="0"/>
        <item x="476"/>
        <item x="104"/>
        <item x="232"/>
        <item x="121"/>
        <item x="637"/>
        <item x="205"/>
        <item x="109"/>
        <item x="255"/>
        <item x="293"/>
        <item x="291"/>
        <item x="386"/>
        <item x="133"/>
        <item x="369"/>
        <item x="836"/>
        <item x="119"/>
        <item x="325"/>
        <item x="192"/>
        <item x="97"/>
        <item x="639"/>
        <item x="788"/>
        <item x="107"/>
        <item x="289"/>
        <item x="360"/>
        <item x="64"/>
        <item x="144"/>
        <item x="140"/>
        <item x="332"/>
        <item x="195"/>
        <item x="633"/>
        <item x="498"/>
        <item x="608"/>
        <item x="244"/>
        <item x="674"/>
        <item x="68"/>
        <item x="336"/>
        <item x="60"/>
        <item x="236"/>
        <item x="188"/>
        <item x="12"/>
        <item x="560"/>
        <item x="377"/>
        <item x="134"/>
        <item x="1105"/>
        <item x="508"/>
        <item x="458"/>
        <item x="302"/>
        <item x="343"/>
        <item x="196"/>
        <item x="1125"/>
        <item x="95"/>
        <item x="1283"/>
        <item x="290"/>
        <item x="777"/>
        <item x="500"/>
        <item x="69"/>
        <item x="352"/>
        <item x="720"/>
        <item x="778"/>
        <item x="936"/>
        <item x="170"/>
        <item x="506"/>
        <item x="3"/>
        <item x="264"/>
        <item x="387"/>
        <item x="58"/>
        <item x="98"/>
        <item x="1"/>
        <item x="435"/>
        <item x="550"/>
        <item x="795"/>
        <item x="199"/>
        <item x="424"/>
        <item x="1268"/>
        <item x="1057"/>
        <item x="2"/>
        <item x="404"/>
        <item x="246"/>
        <item x="544"/>
        <item x="350"/>
        <item x="96"/>
        <item x="432"/>
        <item x="288"/>
        <item x="111"/>
        <item x="395"/>
        <item x="286"/>
        <item x="4"/>
        <item x="235"/>
        <item x="79"/>
        <item x="551"/>
        <item x="980"/>
        <item x="77"/>
        <item x="746"/>
        <item x="850"/>
        <item x="403"/>
        <item x="604"/>
        <item x="257"/>
        <item x="848"/>
        <item x="139"/>
        <item x="533"/>
        <item x="345"/>
        <item x="545"/>
        <item x="38"/>
        <item x="513"/>
        <item x="308"/>
        <item x="931"/>
        <item x="156"/>
        <item x="503"/>
        <item x="548"/>
        <item x="663"/>
        <item x="218"/>
        <item x="591"/>
        <item x="101"/>
        <item x="405"/>
        <item x="603"/>
        <item x="155"/>
        <item x="938"/>
        <item x="901"/>
        <item x="81"/>
        <item x="383"/>
        <item x="557"/>
        <item x="249"/>
        <item x="735"/>
        <item x="347"/>
        <item x="1029"/>
        <item x="861"/>
        <item x="796"/>
        <item x="687"/>
        <item x="177"/>
        <item x="434"/>
        <item x="539"/>
        <item x="240"/>
        <item x="672"/>
        <item x="536"/>
        <item x="622"/>
        <item x="683"/>
        <item x="401"/>
        <item x="444"/>
        <item x="66"/>
        <item x="1291"/>
        <item x="52"/>
        <item x="655"/>
        <item x="248"/>
        <item x="67"/>
        <item x="16"/>
        <item x="540"/>
        <item x="525"/>
        <item x="504"/>
        <item x="78"/>
        <item x="321"/>
        <item x="200"/>
        <item x="756"/>
        <item x="357"/>
        <item x="624"/>
        <item x="333"/>
        <item x="499"/>
        <item x="313"/>
        <item x="385"/>
        <item x="193"/>
        <item x="72"/>
        <item x="138"/>
        <item x="136"/>
        <item x="729"/>
        <item x="130"/>
        <item x="794"/>
        <item x="94"/>
        <item x="274"/>
        <item x="217"/>
        <item x="71"/>
        <item x="477"/>
        <item x="141"/>
        <item x="13"/>
        <item x="588"/>
        <item x="577"/>
        <item x="127"/>
        <item x="1052"/>
        <item x="440"/>
        <item x="211"/>
        <item x="475"/>
        <item x="34"/>
        <item x="208"/>
        <item x="617"/>
        <item x="467"/>
        <item x="468"/>
        <item x="143"/>
        <item x="29"/>
        <item x="400"/>
        <item x="184"/>
        <item x="323"/>
        <item x="522"/>
        <item x="429"/>
        <item x="65"/>
        <item x="665"/>
        <item x="478"/>
        <item x="581"/>
        <item x="463"/>
        <item x="765"/>
        <item x="1035"/>
        <item x="436"/>
        <item x="420"/>
        <item x="142"/>
        <item x="830"/>
        <item x="361"/>
        <item x="180"/>
        <item x="75"/>
        <item x="254"/>
        <item x="394"/>
        <item x="115"/>
        <item x="501"/>
        <item x="110"/>
        <item x="128"/>
        <item x="515"/>
        <item x="681"/>
        <item x="662"/>
        <item x="647"/>
        <item x="537"/>
        <item x="319"/>
        <item x="70"/>
        <item x="638"/>
        <item x="1080"/>
        <item x="699"/>
        <item x="334"/>
        <item x="493"/>
        <item x="552"/>
        <item x="913"/>
        <item x="125"/>
        <item x="546"/>
        <item x="1195"/>
        <item x="247"/>
        <item x="1041"/>
        <item x="841"/>
        <item x="999"/>
        <item x="187"/>
        <item x="227"/>
        <item x="399"/>
        <item x="445"/>
        <item x="280"/>
        <item x="53"/>
        <item x="297"/>
        <item x="1102"/>
        <item x="895"/>
        <item x="890"/>
        <item x="90"/>
        <item x="449"/>
        <item x="627"/>
        <item x="535"/>
        <item x="799"/>
        <item x="437"/>
        <item x="482"/>
        <item x="480"/>
        <item x="1135"/>
        <item x="371"/>
        <item x="354"/>
        <item x="281"/>
        <item x="1068"/>
        <item x="538"/>
        <item x="755"/>
        <item x="1000"/>
        <item x="462"/>
        <item x="74"/>
        <item x="214"/>
        <item x="1111"/>
        <item x="1141"/>
        <item x="51"/>
        <item x="736"/>
        <item x="183"/>
        <item x="734"/>
        <item x="1185"/>
        <item x="584"/>
        <item x="1247"/>
        <item x="36"/>
        <item x="583"/>
        <item x="1137"/>
        <item x="43"/>
        <item x="459"/>
        <item x="1006"/>
        <item x="555"/>
        <item x="740"/>
        <item x="282"/>
        <item x="262"/>
        <item x="1037"/>
        <item x="1243"/>
        <item x="1030"/>
        <item x="1130"/>
        <item x="1192"/>
        <item x="910"/>
        <item x="664"/>
        <item x="414"/>
        <item x="374"/>
        <item x="1289"/>
        <item x="733"/>
        <item x="758"/>
        <item x="661"/>
        <item x="1225"/>
        <item x="145"/>
        <item x="859"/>
        <item x="1142"/>
        <item x="1044"/>
        <item x="1079"/>
        <item x="932"/>
        <item x="305"/>
        <item x="40"/>
        <item x="774"/>
        <item x="294"/>
        <item x="1205"/>
        <item x="531"/>
        <item x="1172"/>
        <item x="889"/>
        <item x="773"/>
        <item x="1224"/>
        <item x="397"/>
        <item x="210"/>
        <item x="971"/>
        <item x="1042"/>
        <item x="181"/>
        <item x="923"/>
        <item x="338"/>
        <item x="844"/>
        <item x="666"/>
        <item x="118"/>
        <item x="601"/>
        <item x="1008"/>
        <item x="600"/>
        <item x="1038"/>
        <item x="658"/>
        <item x="701"/>
        <item x="310"/>
        <item x="455"/>
        <item x="1183"/>
        <item x="470"/>
        <item x="1112"/>
        <item x="952"/>
        <item x="485"/>
        <item x="1119"/>
        <item x="159"/>
        <item x="390"/>
        <item x="1190"/>
        <item x="63"/>
        <item x="423"/>
        <item x="630"/>
        <item x="388"/>
        <item x="606"/>
        <item x="760"/>
        <item x="1017"/>
        <item x="389"/>
        <item x="410"/>
        <item x="215"/>
        <item x="852"/>
        <item x="977"/>
        <item x="849"/>
        <item x="45"/>
        <item x="920"/>
        <item x="793"/>
        <item x="316"/>
        <item x="753"/>
        <item x="703"/>
        <item x="984"/>
        <item x="1273"/>
        <item x="928"/>
        <item x="908"/>
        <item x="1260"/>
        <item x="349"/>
        <item x="179"/>
        <item x="162"/>
        <item x="616"/>
        <item x="1084"/>
        <item x="759"/>
        <item x="689"/>
        <item x="1014"/>
        <item x="659"/>
        <item x="941"/>
        <item x="742"/>
        <item x="921"/>
        <item x="328"/>
        <item x="517"/>
        <item x="220"/>
        <item x="1087"/>
        <item x="519"/>
        <item x="942"/>
        <item x="553"/>
        <item x="656"/>
        <item x="1234"/>
        <item x="258"/>
        <item x="1228"/>
        <item x="541"/>
        <item x="855"/>
        <item x="719"/>
        <item x="747"/>
        <item x="301"/>
        <item x="547"/>
        <item x="1175"/>
        <item x="697"/>
        <item x="154"/>
        <item x="959"/>
        <item x="153"/>
        <item x="599"/>
        <item x="842"/>
        <item x="530"/>
        <item x="775"/>
        <item x="341"/>
        <item x="126"/>
        <item x="372"/>
        <item x="306"/>
        <item x="731"/>
        <item x="714"/>
        <item x="450"/>
        <item x="216"/>
        <item x="35"/>
        <item x="108"/>
        <item x="454"/>
        <item x="561"/>
        <item x="648"/>
        <item x="456"/>
        <item x="303"/>
        <item x="526"/>
        <item x="392"/>
        <item x="543"/>
        <item x="490"/>
        <item x="813"/>
        <item x="337"/>
        <item x="707"/>
        <item x="55"/>
        <item x="657"/>
        <item x="314"/>
        <item x="937"/>
        <item x="1127"/>
        <item x="1293"/>
        <item x="494"/>
        <item x="1100"/>
        <item x="1124"/>
        <item x="744"/>
        <item x="943"/>
        <item x="242"/>
        <item x="640"/>
        <item x="704"/>
        <item x="1027"/>
        <item x="268"/>
        <item x="738"/>
        <item x="992"/>
        <item x="1073"/>
        <item x="44"/>
        <item x="1160"/>
        <item x="567"/>
        <item x="1123"/>
        <item x="364"/>
        <item x="814"/>
        <item x="620"/>
        <item x="413"/>
        <item x="1050"/>
        <item x="207"/>
        <item x="342"/>
        <item x="1096"/>
        <item x="384"/>
        <item x="330"/>
        <item x="150"/>
        <item x="408"/>
        <item x="25"/>
        <item x="497"/>
        <item x="678"/>
        <item x="646"/>
        <item x="791"/>
        <item x="339"/>
        <item x="520"/>
        <item x="466"/>
        <item x="363"/>
        <item x="712"/>
        <item x="838"/>
        <item x="743"/>
        <item x="433"/>
        <item x="873"/>
        <item x="833"/>
        <item x="137"/>
        <item x="378"/>
        <item x="728"/>
        <item x="950"/>
        <item x="979"/>
        <item x="351"/>
        <item x="798"/>
        <item x="1279"/>
        <item x="368"/>
        <item x="815"/>
        <item x="402"/>
        <item x="182"/>
        <item x="692"/>
        <item x="730"/>
        <item x="1085"/>
        <item x="1115"/>
        <item x="947"/>
        <item x="418"/>
        <item x="114"/>
        <item x="891"/>
        <item x="481"/>
        <item x="116"/>
        <item x="948"/>
        <item x="123"/>
        <item x="549"/>
        <item x="737"/>
        <item x="995"/>
        <item x="1292"/>
        <item x="810"/>
        <item x="618"/>
        <item x="556"/>
        <item x="864"/>
        <item x="954"/>
        <item x="1187"/>
        <item x="421"/>
        <item x="120"/>
        <item x="868"/>
        <item x="171"/>
        <item x="1148"/>
        <item x="770"/>
        <item x="1169"/>
        <item x="566"/>
        <item x="1133"/>
        <item x="365"/>
        <item x="585"/>
        <item x="779"/>
        <item x="762"/>
        <item x="824"/>
        <item x="453"/>
        <item x="1212"/>
        <item x="821"/>
        <item x="1086"/>
        <item x="194"/>
        <item x="572"/>
        <item x="267"/>
        <item x="172"/>
        <item x="649"/>
        <item x="1188"/>
        <item x="296"/>
        <item x="411"/>
        <item x="554"/>
        <item x="749"/>
        <item x="589"/>
        <item x="1011"/>
        <item x="1220"/>
        <item x="607"/>
        <item x="457"/>
        <item x="49"/>
        <item x="298"/>
        <item x="804"/>
        <item x="860"/>
        <item x="425"/>
        <item x="1060"/>
        <item x="366"/>
        <item x="1210"/>
        <item x="925"/>
        <item x="1128"/>
        <item x="769"/>
        <item x="808"/>
        <item x="259"/>
        <item x="817"/>
        <item x="1177"/>
        <item x="967"/>
        <item x="277"/>
        <item x="309"/>
        <item x="1272"/>
        <item x="843"/>
        <item x="869"/>
        <item x="574"/>
        <item x="953"/>
        <item x="505"/>
        <item x="694"/>
        <item x="1012"/>
        <item x="772"/>
        <item x="46"/>
        <item x="632"/>
        <item x="1054"/>
        <item x="166"/>
        <item x="1097"/>
        <item x="346"/>
        <item x="667"/>
        <item x="680"/>
        <item x="492"/>
        <item x="417"/>
        <item x="1206"/>
        <item x="1203"/>
        <item x="275"/>
        <item x="1036"/>
        <item x="732"/>
        <item x="37"/>
        <item x="527"/>
        <item x="1178"/>
        <item x="89"/>
        <item x="287"/>
        <item x="165"/>
        <item x="225"/>
        <item x="754"/>
        <item x="483"/>
        <item x="593"/>
        <item x="1126"/>
        <item x="1251"/>
        <item x="1208"/>
        <item x="727"/>
        <item x="882"/>
        <item x="883"/>
        <item x="322"/>
        <item x="676"/>
        <item x="685"/>
        <item x="682"/>
        <item x="1122"/>
        <item x="723"/>
        <item x="590"/>
        <item x="430"/>
        <item x="1237"/>
        <item x="84"/>
        <item x="776"/>
        <item x="1145"/>
        <item x="929"/>
        <item x="573"/>
        <item x="495"/>
        <item x="234"/>
        <item x="780"/>
        <item x="76"/>
        <item x="379"/>
        <item x="105"/>
        <item x="893"/>
        <item x="41"/>
        <item x="427"/>
        <item x="529"/>
        <item x="1278"/>
        <item x="790"/>
        <item x="960"/>
        <item x="422"/>
        <item x="763"/>
        <item x="33"/>
        <item x="382"/>
        <item x="587"/>
        <item x="1236"/>
        <item x="991"/>
        <item x="876"/>
        <item x="173"/>
        <item x="324"/>
        <item x="812"/>
        <item x="447"/>
        <item x="875"/>
        <item x="1170"/>
        <item x="1025"/>
        <item x="688"/>
        <item x="892"/>
        <item x="1216"/>
        <item x="273"/>
        <item x="1176"/>
        <item x="73"/>
        <item x="42"/>
        <item x="1280"/>
        <item x="718"/>
        <item x="958"/>
        <item x="870"/>
        <item x="103"/>
        <item x="315"/>
        <item x="957"/>
        <item x="853"/>
        <item x="856"/>
        <item x="582"/>
        <item x="998"/>
        <item x="1246"/>
        <item x="949"/>
        <item x="373"/>
        <item x="771"/>
        <item x="611"/>
        <item x="933"/>
        <item x="1120"/>
        <item x="565"/>
        <item x="1016"/>
        <item x="660"/>
        <item x="969"/>
        <item x="615"/>
        <item x="609"/>
        <item x="1094"/>
        <item x="605"/>
        <item x="54"/>
        <item x="1004"/>
        <item x="645"/>
        <item x="1067"/>
        <item x="1026"/>
        <item x="1023"/>
        <item x="1045"/>
        <item x="1199"/>
        <item x="1024"/>
        <item x="1009"/>
        <item x="229"/>
        <item x="766"/>
        <item x="651"/>
        <item x="975"/>
        <item x="1167"/>
        <item x="562"/>
        <item x="884"/>
        <item x="1018"/>
        <item x="393"/>
        <item x="867"/>
        <item x="1218"/>
        <item x="412"/>
        <item x="886"/>
        <item x="785"/>
        <item x="987"/>
        <item x="272"/>
        <item x="596"/>
        <item x="160"/>
        <item x="642"/>
        <item x="106"/>
        <item x="897"/>
        <item x="1092"/>
        <item x="854"/>
        <item x="1132"/>
        <item x="792"/>
        <item x="993"/>
        <item x="486"/>
        <item x="558"/>
        <item x="284"/>
        <item x="102"/>
        <item x="828"/>
        <item x="1043"/>
        <item x="1201"/>
        <item x="1207"/>
        <item x="1072"/>
        <item x="710"/>
        <item x="679"/>
        <item x="578"/>
        <item x="1076"/>
        <item x="1200"/>
        <item x="253"/>
        <item x="426"/>
        <item x="863"/>
        <item x="1162"/>
        <item x="705"/>
        <item x="1174"/>
        <item x="1270"/>
        <item x="1022"/>
        <item x="451"/>
        <item x="986"/>
        <item x="1239"/>
        <item x="202"/>
        <item x="641"/>
        <item x="715"/>
        <item x="964"/>
        <item x="940"/>
        <item x="1219"/>
        <item x="1101"/>
        <item x="1116"/>
        <item x="985"/>
        <item x="721"/>
        <item x="847"/>
        <item x="872"/>
        <item x="464"/>
        <item x="741"/>
        <item x="636"/>
        <item x="709"/>
        <item x="1019"/>
        <item x="1151"/>
        <item x="1262"/>
        <item x="976"/>
        <item x="443"/>
        <item x="1048"/>
        <item x="911"/>
        <item x="1143"/>
        <item x="1013"/>
        <item x="625"/>
        <item x="1139"/>
        <item x="787"/>
        <item x="231"/>
        <item x="686"/>
        <item x="1113"/>
        <item x="631"/>
        <item x="634"/>
        <item x="230"/>
        <item x="716"/>
        <item x="1098"/>
        <item x="695"/>
        <item x="132"/>
        <item x="532"/>
        <item x="1235"/>
        <item x="448"/>
        <item x="885"/>
        <item x="1007"/>
        <item x="722"/>
        <item x="329"/>
        <item x="917"/>
        <item x="919"/>
        <item x="570"/>
        <item x="970"/>
        <item x="592"/>
        <item x="416"/>
        <item x="496"/>
        <item x="966"/>
        <item x="91"/>
        <item x="122"/>
        <item x="460"/>
        <item x="299"/>
        <item x="311"/>
        <item x="924"/>
        <item x="312"/>
        <item x="465"/>
        <item x="888"/>
        <item x="612"/>
        <item x="1242"/>
        <item x="997"/>
        <item x="926"/>
        <item x="1204"/>
        <item x="524"/>
        <item x="996"/>
        <item x="635"/>
        <item x="1150"/>
        <item x="1033"/>
        <item x="391"/>
        <item x="1254"/>
        <item x="978"/>
        <item x="39"/>
        <item x="564"/>
        <item x="1020"/>
        <item x="295"/>
        <item x="972"/>
        <item x="446"/>
        <item x="951"/>
        <item x="865"/>
        <item x="809"/>
        <item x="955"/>
        <item x="1168"/>
        <item x="819"/>
        <item x="878"/>
        <item x="1053"/>
        <item x="489"/>
        <item x="598"/>
        <item x="488"/>
        <item x="898"/>
        <item x="1028"/>
        <item x="131"/>
        <item x="862"/>
        <item x="1198"/>
        <item x="1136"/>
        <item x="263"/>
        <item x="968"/>
        <item x="265"/>
        <item x="914"/>
        <item x="1202"/>
        <item x="594"/>
        <item x="1229"/>
        <item x="559"/>
        <item x="213"/>
        <item x="822"/>
        <item x="845"/>
        <item x="1117"/>
        <item x="576"/>
        <item x="713"/>
        <item x="1191"/>
        <item x="367"/>
        <item x="518"/>
        <item x="1277"/>
        <item x="846"/>
        <item x="1211"/>
        <item x="1077"/>
        <item x="915"/>
        <item x="652"/>
        <item x="602"/>
        <item x="805"/>
        <item x="439"/>
        <item x="1055"/>
        <item x="1056"/>
        <item x="1286"/>
        <item x="1005"/>
        <item x="327"/>
        <item x="491"/>
        <item x="691"/>
        <item x="31"/>
        <item x="1181"/>
        <item x="1215"/>
        <item x="1285"/>
        <item x="1051"/>
        <item x="340"/>
        <item x="1003"/>
        <item x="1082"/>
        <item x="1222"/>
        <item x="988"/>
        <item x="1002"/>
        <item x="117"/>
        <item x="623"/>
        <item x="1231"/>
        <item x="711"/>
        <item x="1131"/>
        <item x="1238"/>
        <item x="974"/>
        <item x="1083"/>
        <item x="724"/>
        <item x="654"/>
        <item x="271"/>
        <item x="59"/>
        <item x="292"/>
        <item x="1021"/>
        <item x="909"/>
        <item x="571"/>
        <item x="375"/>
        <item x="677"/>
        <item x="1282"/>
        <item x="48"/>
        <item x="1144"/>
        <item x="1156"/>
        <item x="1046"/>
        <item x="669"/>
        <item x="784"/>
        <item x="528"/>
        <item x="764"/>
        <item x="1074"/>
        <item x="783"/>
        <item x="1061"/>
        <item x="629"/>
        <item x="279"/>
        <item x="879"/>
        <item x="961"/>
        <item x="962"/>
        <item x="1259"/>
        <item x="1040"/>
        <item x="1121"/>
        <item x="1118"/>
        <item x="1031"/>
        <item x="428"/>
        <item x="956"/>
        <item x="1090"/>
        <item x="1088"/>
        <item x="717"/>
        <item x="1066"/>
        <item x="866"/>
        <item x="1248"/>
        <item x="834"/>
        <item x="1106"/>
        <item x="858"/>
        <item x="1180"/>
        <item x="542"/>
        <item x="18"/>
        <item x="1184"/>
        <item x="1159"/>
        <item x="994"/>
        <item x="1138"/>
        <item x="1226"/>
        <item x="1034"/>
        <item x="982"/>
        <item x="698"/>
        <item x="832"/>
        <item x="708"/>
        <item x="916"/>
        <item x="1153"/>
        <item x="380"/>
        <item x="670"/>
        <item x="840"/>
        <item x="1161"/>
        <item x="514"/>
        <item x="1182"/>
        <item x="811"/>
        <item x="690"/>
        <item x="871"/>
        <item x="700"/>
        <item x="650"/>
        <item x="613"/>
        <item x="511"/>
        <item x="569"/>
        <item x="473"/>
        <item x="1155"/>
        <item x="507"/>
        <item x="27"/>
        <item x="899"/>
        <item x="761"/>
        <item x="673"/>
        <item x="1158"/>
        <item x="47"/>
        <item x="874"/>
        <item x="881"/>
        <item x="415"/>
        <item x="653"/>
        <item x="1290"/>
        <item x="509"/>
        <item x="15"/>
        <item x="1108"/>
        <item x="781"/>
        <item x="9"/>
        <item x="1223"/>
        <item x="1149"/>
        <item x="1095"/>
        <item x="1129"/>
        <item x="818"/>
        <item x="1001"/>
        <item x="706"/>
        <item x="523"/>
        <item x="801"/>
        <item x="918"/>
        <item x="1165"/>
        <item x="1069"/>
        <item x="922"/>
        <item x="1179"/>
        <item x="1091"/>
        <item x="355"/>
        <item x="725"/>
        <item x="902"/>
        <item x="1071"/>
        <item x="1070"/>
        <item x="644"/>
        <item x="1189"/>
        <item x="1287"/>
        <item x="826"/>
        <item x="326"/>
        <item x="1140"/>
        <item x="1197"/>
        <item x="1049"/>
        <item x="1166"/>
        <item x="797"/>
        <item x="1261"/>
        <item x="1281"/>
        <item x="381"/>
        <item x="586"/>
        <item x="1271"/>
        <item x="945"/>
        <item x="1065"/>
        <item x="614"/>
        <item x="1171"/>
        <item x="1109"/>
        <item x="452"/>
        <item x="981"/>
        <item x="1221"/>
        <item x="782"/>
        <item x="233"/>
        <item x="835"/>
        <item x="1227"/>
        <item x="800"/>
        <item x="1163"/>
        <item x="474"/>
        <item x="989"/>
        <item x="825"/>
        <item x="510"/>
        <item x="534"/>
        <item x="307"/>
        <item x="1075"/>
        <item x="1267"/>
        <item x="1114"/>
        <item x="1266"/>
        <item x="1107"/>
        <item x="990"/>
        <item x="1099"/>
        <item x="894"/>
        <item x="934"/>
        <item x="1217"/>
        <item x="56"/>
        <item x="904"/>
        <item x="1186"/>
        <item x="1152"/>
        <item x="1240"/>
        <item x="568"/>
        <item x="201"/>
        <item x="1103"/>
        <item x="1233"/>
        <item x="1265"/>
        <item x="1104"/>
        <item x="827"/>
        <item x="851"/>
        <item x="671"/>
        <item x="1288"/>
        <item x="963"/>
        <item x="1059"/>
        <item x="1154"/>
        <item x="751"/>
        <item x="595"/>
        <item x="839"/>
        <item x="1194"/>
        <item x="1284"/>
        <item x="1010"/>
        <item x="1164"/>
        <item x="359"/>
        <item x="668"/>
        <item x="745"/>
        <item x="1253"/>
        <item x="903"/>
        <item x="1256"/>
        <item x="905"/>
        <item x="1173"/>
        <item x="1255"/>
        <item x="802"/>
        <item x="1249"/>
        <item x="803"/>
        <item x="1275"/>
        <item x="1110"/>
        <item x="1252"/>
        <item x="906"/>
        <item x="1276"/>
        <item x="946"/>
        <item x="877"/>
        <item x="739"/>
        <item x="693"/>
        <item x="1263"/>
        <item x="563"/>
        <item x="146"/>
        <item x="1264"/>
        <item x="896"/>
        <item x="1274"/>
        <item x="610"/>
        <item x="1063"/>
        <item x="807"/>
        <item x="1232"/>
        <item x="479"/>
        <item x="626"/>
        <item x="820"/>
        <item x="1015"/>
        <item x="1093"/>
        <item x="900"/>
        <item x="1245"/>
        <item x="1147"/>
        <item x="912"/>
        <item x="939"/>
        <item x="1081"/>
        <item x="857"/>
        <item x="965"/>
        <item x="1241"/>
        <item x="1269"/>
        <item x="1047"/>
        <item x="789"/>
        <item x="1244"/>
        <item x="1157"/>
        <item x="1089"/>
        <item x="944"/>
        <item x="983"/>
        <item x="1196"/>
        <item x="927"/>
        <item x="831"/>
        <item x="1250"/>
        <item x="767"/>
        <item x="823"/>
        <item x="1062"/>
        <item x="696"/>
        <item x="1064"/>
        <item x="806"/>
        <item x="1039"/>
        <item x="768"/>
        <item x="973"/>
        <item x="1258"/>
        <item x="837"/>
        <item x="1146"/>
        <item x="1257"/>
        <item x="1058"/>
        <item x="935"/>
        <item x="1134"/>
        <item x="1193"/>
        <item x="1230"/>
        <item x="189"/>
        <item x="748"/>
        <item x="1209"/>
        <item x="786"/>
        <item x="1214"/>
        <item x="829"/>
        <item x="907"/>
        <item x="1213"/>
        <item x="1078"/>
        <item x="880"/>
        <item x="22"/>
        <item x="816"/>
        <item x="1294"/>
        <item t="default"/>
      </items>
    </pivotField>
  </pivotFields>
  <rowFields count="1">
    <field x="1"/>
  </rowFields>
  <rowItems count="1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6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3"/>
    </i>
    <i>
      <x v="714"/>
    </i>
    <i>
      <x v="716"/>
    </i>
    <i>
      <x v="717"/>
    </i>
    <i>
      <x v="718"/>
    </i>
    <i>
      <x v="721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1"/>
    </i>
    <i>
      <x v="952"/>
    </i>
    <i>
      <x v="953"/>
    </i>
    <i>
      <x v="954"/>
    </i>
    <i>
      <x v="955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6"/>
    </i>
    <i>
      <x v="1177"/>
    </i>
    <i>
      <x v="1178"/>
    </i>
    <i>
      <x v="1180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2"/>
    </i>
    <i>
      <x v="1213"/>
    </i>
    <i>
      <x v="1215"/>
    </i>
    <i>
      <x v="1216"/>
    </i>
    <i>
      <x v="1217"/>
    </i>
    <i>
      <x v="1218"/>
    </i>
    <i>
      <x v="1220"/>
    </i>
    <i>
      <x v="1222"/>
    </i>
    <i>
      <x v="1223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6"/>
    </i>
    <i>
      <x v="1267"/>
    </i>
    <i>
      <x v="1268"/>
    </i>
    <i>
      <x v="1269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2"/>
    </i>
    <i>
      <x v="1283"/>
    </i>
    <i>
      <x v="1288"/>
    </i>
    <i>
      <x v="1290"/>
    </i>
    <i>
      <x v="1291"/>
    </i>
    <i>
      <x v="1292"/>
    </i>
    <i t="grand">
      <x/>
    </i>
  </rowItems>
  <colFields count="1">
    <field x="0"/>
  </colFields>
  <colItems count="2">
    <i>
      <x v="1"/>
    </i>
    <i t="grand">
      <x/>
    </i>
  </colItems>
  <dataFields count="1">
    <dataField name="Count of Condition alive or dea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947"/>
  <sheetViews>
    <sheetView workbookViewId="0">
      <selection activeCell="G1" sqref="G1"/>
    </sheetView>
  </sheetViews>
  <sheetFormatPr defaultRowHeight="15"/>
  <cols>
    <col min="1" max="1" width="22.42578125" bestFit="1" customWidth="1"/>
    <col min="2" max="2" width="11.140625" bestFit="1" customWidth="1"/>
    <col min="3" max="3" width="14" bestFit="1" customWidth="1"/>
    <col min="4" max="4" width="11.85546875" bestFit="1" customWidth="1"/>
    <col min="7" max="7" width="15.42578125" bestFit="1" customWidth="1"/>
    <col min="8" max="8" width="13.28515625" bestFit="1" customWidth="1"/>
    <col min="11" max="11" width="16.7109375" bestFit="1" customWidth="1"/>
    <col min="12" max="12" width="18.42578125" bestFit="1" customWidth="1"/>
    <col min="14" max="14" width="22.42578125" bestFit="1" customWidth="1"/>
    <col min="16" max="16" width="12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1589</v>
      </c>
      <c r="B2" t="s">
        <v>39</v>
      </c>
      <c r="C2" t="s">
        <v>39</v>
      </c>
      <c r="D2" t="s">
        <v>1590</v>
      </c>
      <c r="E2">
        <v>48.98</v>
      </c>
      <c r="F2">
        <v>21.25</v>
      </c>
      <c r="G2" t="s">
        <v>1591</v>
      </c>
      <c r="H2" t="s">
        <v>74</v>
      </c>
      <c r="I2" t="s">
        <v>32</v>
      </c>
      <c r="J2" t="s">
        <v>1590</v>
      </c>
      <c r="K2">
        <v>48.98</v>
      </c>
      <c r="L2">
        <v>21.25</v>
      </c>
      <c r="M2" t="s">
        <v>1591</v>
      </c>
      <c r="N2" t="s">
        <v>34</v>
      </c>
      <c r="O2" t="s">
        <v>35</v>
      </c>
      <c r="P2">
        <v>144</v>
      </c>
      <c r="Q2">
        <v>0</v>
      </c>
      <c r="R2">
        <v>0</v>
      </c>
    </row>
    <row r="3" spans="1:18">
      <c r="A3" t="s">
        <v>2480</v>
      </c>
      <c r="B3" t="s">
        <v>48</v>
      </c>
      <c r="C3" t="s">
        <v>39</v>
      </c>
      <c r="D3" t="s">
        <v>1590</v>
      </c>
      <c r="E3">
        <v>61.4</v>
      </c>
      <c r="F3">
        <v>23.1</v>
      </c>
      <c r="G3" t="s">
        <v>2455</v>
      </c>
      <c r="H3" t="s">
        <v>20</v>
      </c>
      <c r="I3" t="s">
        <v>50</v>
      </c>
      <c r="J3" t="s">
        <v>2481</v>
      </c>
      <c r="K3">
        <v>61.17</v>
      </c>
      <c r="L3">
        <v>23</v>
      </c>
      <c r="M3" t="s">
        <v>2455</v>
      </c>
      <c r="N3" t="s">
        <v>34</v>
      </c>
      <c r="O3" t="s">
        <v>35</v>
      </c>
      <c r="P3">
        <v>211</v>
      </c>
      <c r="Q3">
        <v>27</v>
      </c>
      <c r="R3">
        <v>192</v>
      </c>
    </row>
    <row r="4" spans="1:18">
      <c r="A4" t="s">
        <v>2482</v>
      </c>
      <c r="B4" t="s">
        <v>48</v>
      </c>
      <c r="C4" t="s">
        <v>39</v>
      </c>
      <c r="D4" t="s">
        <v>1590</v>
      </c>
      <c r="E4">
        <v>61.4</v>
      </c>
      <c r="F4">
        <v>23.1</v>
      </c>
      <c r="G4" t="s">
        <v>2455</v>
      </c>
      <c r="H4" t="s">
        <v>67</v>
      </c>
      <c r="I4" t="s">
        <v>50</v>
      </c>
      <c r="J4" t="s">
        <v>2481</v>
      </c>
      <c r="K4">
        <v>61.5</v>
      </c>
      <c r="L4">
        <v>23</v>
      </c>
      <c r="M4" t="s">
        <v>2455</v>
      </c>
      <c r="N4" t="s">
        <v>34</v>
      </c>
      <c r="O4" t="s">
        <v>35</v>
      </c>
      <c r="P4">
        <v>220</v>
      </c>
      <c r="Q4">
        <v>13</v>
      </c>
      <c r="R4">
        <v>335</v>
      </c>
    </row>
    <row r="5" spans="1:18">
      <c r="A5" t="s">
        <v>1595</v>
      </c>
      <c r="B5" t="s">
        <v>39</v>
      </c>
      <c r="C5" t="s">
        <v>39</v>
      </c>
      <c r="D5" t="s">
        <v>1596</v>
      </c>
      <c r="E5">
        <v>47.02</v>
      </c>
      <c r="F5">
        <v>18.23</v>
      </c>
      <c r="G5" t="s">
        <v>1585</v>
      </c>
      <c r="H5" t="s">
        <v>143</v>
      </c>
      <c r="I5" t="s">
        <v>63</v>
      </c>
      <c r="J5" t="s">
        <v>1596</v>
      </c>
      <c r="K5">
        <v>47.07</v>
      </c>
      <c r="L5">
        <v>18.3</v>
      </c>
      <c r="M5" t="s">
        <v>1585</v>
      </c>
      <c r="N5" t="s">
        <v>40</v>
      </c>
      <c r="O5" t="s">
        <v>52</v>
      </c>
      <c r="P5">
        <v>206</v>
      </c>
      <c r="Q5">
        <v>8</v>
      </c>
      <c r="R5">
        <v>43</v>
      </c>
    </row>
    <row r="6" spans="1:18">
      <c r="A6" t="s">
        <v>707</v>
      </c>
      <c r="B6" t="s">
        <v>50</v>
      </c>
      <c r="C6" t="s">
        <v>39</v>
      </c>
      <c r="D6" t="s">
        <v>708</v>
      </c>
      <c r="E6">
        <v>57.47</v>
      </c>
      <c r="F6">
        <v>10.25</v>
      </c>
      <c r="G6" t="s">
        <v>610</v>
      </c>
      <c r="H6" t="s">
        <v>121</v>
      </c>
      <c r="I6" t="s">
        <v>50</v>
      </c>
      <c r="J6" t="s">
        <v>690</v>
      </c>
      <c r="K6">
        <v>57.48</v>
      </c>
      <c r="L6">
        <v>10.27</v>
      </c>
      <c r="M6" t="s">
        <v>610</v>
      </c>
      <c r="N6" t="s">
        <v>81</v>
      </c>
      <c r="O6" t="s">
        <v>35</v>
      </c>
      <c r="P6">
        <v>231</v>
      </c>
      <c r="Q6">
        <v>3</v>
      </c>
      <c r="R6">
        <v>29</v>
      </c>
    </row>
    <row r="7" spans="1:18">
      <c r="A7" t="s">
        <v>689</v>
      </c>
      <c r="B7" t="s">
        <v>50</v>
      </c>
      <c r="C7" t="s">
        <v>39</v>
      </c>
      <c r="D7" t="s">
        <v>690</v>
      </c>
      <c r="E7">
        <v>55.33</v>
      </c>
      <c r="F7">
        <v>8.7799999999999994</v>
      </c>
      <c r="G7" t="s">
        <v>610</v>
      </c>
      <c r="H7" t="s">
        <v>60</v>
      </c>
      <c r="I7" t="s">
        <v>32</v>
      </c>
      <c r="J7" t="s">
        <v>690</v>
      </c>
      <c r="K7">
        <v>55.33</v>
      </c>
      <c r="L7">
        <v>8.7799999999999994</v>
      </c>
      <c r="M7" t="s">
        <v>610</v>
      </c>
      <c r="N7" t="s">
        <v>84</v>
      </c>
      <c r="O7" t="s">
        <v>35</v>
      </c>
      <c r="P7">
        <v>124</v>
      </c>
      <c r="Q7">
        <v>0</v>
      </c>
      <c r="R7">
        <v>0</v>
      </c>
    </row>
    <row r="8" spans="1:18">
      <c r="A8" t="s">
        <v>767</v>
      </c>
      <c r="B8" t="s">
        <v>50</v>
      </c>
      <c r="C8" t="s">
        <v>39</v>
      </c>
      <c r="D8" t="s">
        <v>768</v>
      </c>
      <c r="E8">
        <v>56.2</v>
      </c>
      <c r="F8">
        <v>9.4700000000000006</v>
      </c>
      <c r="G8" t="s">
        <v>610</v>
      </c>
      <c r="H8" t="s">
        <v>32</v>
      </c>
      <c r="I8" t="s">
        <v>51</v>
      </c>
      <c r="J8" t="s">
        <v>768</v>
      </c>
      <c r="K8">
        <v>56.1</v>
      </c>
      <c r="L8">
        <v>9.4</v>
      </c>
      <c r="M8" t="s">
        <v>610</v>
      </c>
      <c r="N8" t="s">
        <v>34</v>
      </c>
      <c r="O8" t="s">
        <v>35</v>
      </c>
      <c r="P8">
        <v>101</v>
      </c>
      <c r="Q8">
        <v>12</v>
      </c>
      <c r="R8">
        <v>201</v>
      </c>
    </row>
    <row r="9" spans="1:18">
      <c r="A9" t="s">
        <v>770</v>
      </c>
      <c r="B9" t="s">
        <v>50</v>
      </c>
      <c r="C9" t="s">
        <v>39</v>
      </c>
      <c r="D9" t="s">
        <v>768</v>
      </c>
      <c r="E9">
        <v>56.2</v>
      </c>
      <c r="F9">
        <v>9.4700000000000006</v>
      </c>
      <c r="G9" t="s">
        <v>610</v>
      </c>
      <c r="H9" t="s">
        <v>104</v>
      </c>
      <c r="I9" t="s">
        <v>51</v>
      </c>
      <c r="J9" t="s">
        <v>768</v>
      </c>
      <c r="K9">
        <v>56.1</v>
      </c>
      <c r="L9">
        <v>9.4</v>
      </c>
      <c r="M9" t="s">
        <v>610</v>
      </c>
      <c r="N9" t="s">
        <v>34</v>
      </c>
      <c r="O9" t="s">
        <v>35</v>
      </c>
      <c r="P9">
        <v>121</v>
      </c>
      <c r="Q9">
        <v>12</v>
      </c>
      <c r="R9">
        <v>201</v>
      </c>
    </row>
    <row r="10" spans="1:18">
      <c r="A10" t="s">
        <v>749</v>
      </c>
      <c r="B10" t="s">
        <v>50</v>
      </c>
      <c r="C10" t="s">
        <v>39</v>
      </c>
      <c r="D10" t="s">
        <v>750</v>
      </c>
      <c r="E10">
        <v>55.17</v>
      </c>
      <c r="F10">
        <v>8.77</v>
      </c>
      <c r="G10" t="s">
        <v>610</v>
      </c>
      <c r="H10" t="s">
        <v>32</v>
      </c>
      <c r="I10" t="s">
        <v>39</v>
      </c>
      <c r="J10" t="s">
        <v>750</v>
      </c>
      <c r="K10">
        <v>55.17</v>
      </c>
      <c r="L10">
        <v>8.77</v>
      </c>
      <c r="M10" t="s">
        <v>610</v>
      </c>
      <c r="N10" t="s">
        <v>26</v>
      </c>
      <c r="O10" t="s">
        <v>27</v>
      </c>
      <c r="P10">
        <v>9</v>
      </c>
      <c r="Q10">
        <v>0</v>
      </c>
      <c r="R10">
        <v>0</v>
      </c>
    </row>
    <row r="11" spans="1:18">
      <c r="A11" t="s">
        <v>1597</v>
      </c>
      <c r="B11" t="s">
        <v>143</v>
      </c>
      <c r="C11" t="s">
        <v>48</v>
      </c>
      <c r="D11" t="s">
        <v>1598</v>
      </c>
      <c r="E11">
        <v>48.1</v>
      </c>
      <c r="F11">
        <v>20.77</v>
      </c>
      <c r="G11" t="s">
        <v>1585</v>
      </c>
      <c r="H11" t="s">
        <v>67</v>
      </c>
      <c r="I11" t="s">
        <v>24</v>
      </c>
      <c r="J11" t="s">
        <v>747</v>
      </c>
      <c r="K11">
        <v>48.1</v>
      </c>
      <c r="L11">
        <v>20.77</v>
      </c>
      <c r="M11" t="s">
        <v>1585</v>
      </c>
      <c r="N11" t="s">
        <v>40</v>
      </c>
      <c r="O11" t="s">
        <v>52</v>
      </c>
      <c r="P11">
        <v>2138</v>
      </c>
      <c r="Q11">
        <v>225</v>
      </c>
      <c r="R11">
        <v>58</v>
      </c>
    </row>
    <row r="12" spans="1:18">
      <c r="A12" t="s">
        <v>746</v>
      </c>
      <c r="B12" t="s">
        <v>50</v>
      </c>
      <c r="C12" t="s">
        <v>39</v>
      </c>
      <c r="D12" t="s">
        <v>747</v>
      </c>
      <c r="E12">
        <v>56.45</v>
      </c>
      <c r="F12">
        <v>9.42</v>
      </c>
      <c r="G12" t="s">
        <v>610</v>
      </c>
      <c r="H12" t="s">
        <v>20</v>
      </c>
      <c r="I12" t="s">
        <v>39</v>
      </c>
      <c r="J12" t="s">
        <v>747</v>
      </c>
      <c r="K12">
        <v>56.45</v>
      </c>
      <c r="L12">
        <v>9.42</v>
      </c>
      <c r="M12" t="s">
        <v>610</v>
      </c>
      <c r="N12" t="s">
        <v>84</v>
      </c>
      <c r="O12" t="s">
        <v>35</v>
      </c>
      <c r="P12">
        <v>4</v>
      </c>
      <c r="Q12">
        <v>0</v>
      </c>
      <c r="R12">
        <v>0</v>
      </c>
    </row>
    <row r="13" spans="1:18">
      <c r="A13" t="s">
        <v>775</v>
      </c>
      <c r="B13" t="s">
        <v>50</v>
      </c>
      <c r="C13" t="s">
        <v>39</v>
      </c>
      <c r="D13" t="s">
        <v>747</v>
      </c>
      <c r="E13">
        <v>56.45</v>
      </c>
      <c r="F13">
        <v>9.42</v>
      </c>
      <c r="G13" t="s">
        <v>610</v>
      </c>
      <c r="H13" t="s">
        <v>48</v>
      </c>
      <c r="I13" t="s">
        <v>48</v>
      </c>
      <c r="J13" t="s">
        <v>747</v>
      </c>
      <c r="K13">
        <v>56.45</v>
      </c>
      <c r="L13">
        <v>9.42</v>
      </c>
      <c r="M13" t="s">
        <v>610</v>
      </c>
      <c r="N13" t="s">
        <v>4129</v>
      </c>
      <c r="O13" t="s">
        <v>35</v>
      </c>
      <c r="P13">
        <v>68</v>
      </c>
      <c r="Q13">
        <v>0</v>
      </c>
      <c r="R13">
        <v>0</v>
      </c>
    </row>
    <row r="14" spans="1:18">
      <c r="A14" t="s">
        <v>776</v>
      </c>
      <c r="B14" t="s">
        <v>50</v>
      </c>
      <c r="C14" t="s">
        <v>39</v>
      </c>
      <c r="D14" t="s">
        <v>747</v>
      </c>
      <c r="E14">
        <v>56.45</v>
      </c>
      <c r="F14">
        <v>9.42</v>
      </c>
      <c r="G14" t="s">
        <v>610</v>
      </c>
      <c r="H14" t="s">
        <v>50</v>
      </c>
      <c r="I14" t="s">
        <v>63</v>
      </c>
      <c r="J14" t="s">
        <v>747</v>
      </c>
      <c r="K14">
        <v>56.45</v>
      </c>
      <c r="L14">
        <v>9.42</v>
      </c>
      <c r="M14" t="s">
        <v>610</v>
      </c>
      <c r="N14" t="s">
        <v>40</v>
      </c>
      <c r="O14" t="s">
        <v>35</v>
      </c>
      <c r="P14">
        <v>183</v>
      </c>
      <c r="Q14">
        <v>0</v>
      </c>
      <c r="R14">
        <v>0</v>
      </c>
    </row>
    <row r="15" spans="1:18">
      <c r="A15" t="s">
        <v>777</v>
      </c>
      <c r="B15" t="s">
        <v>50</v>
      </c>
      <c r="C15" t="s">
        <v>39</v>
      </c>
      <c r="D15" t="s">
        <v>747</v>
      </c>
      <c r="E15">
        <v>56.45</v>
      </c>
      <c r="F15">
        <v>9.42</v>
      </c>
      <c r="G15" t="s">
        <v>610</v>
      </c>
      <c r="H15" t="s">
        <v>20</v>
      </c>
      <c r="I15" t="s">
        <v>39</v>
      </c>
      <c r="J15" t="s">
        <v>747</v>
      </c>
      <c r="K15">
        <v>56.45</v>
      </c>
      <c r="L15">
        <v>9.42</v>
      </c>
      <c r="M15" t="s">
        <v>610</v>
      </c>
      <c r="N15" t="s">
        <v>84</v>
      </c>
      <c r="O15" t="s">
        <v>35</v>
      </c>
      <c r="P15">
        <v>4</v>
      </c>
      <c r="Q15">
        <v>0</v>
      </c>
      <c r="R15">
        <v>0</v>
      </c>
    </row>
    <row r="16" spans="1:18">
      <c r="A16" t="s">
        <v>755</v>
      </c>
      <c r="B16" t="s">
        <v>50</v>
      </c>
      <c r="C16" t="s">
        <v>39</v>
      </c>
      <c r="D16" t="s">
        <v>756</v>
      </c>
      <c r="E16">
        <v>56.45</v>
      </c>
      <c r="F16">
        <v>9.42</v>
      </c>
      <c r="G16" t="s">
        <v>610</v>
      </c>
      <c r="H16" t="s">
        <v>23</v>
      </c>
      <c r="I16" t="s">
        <v>24</v>
      </c>
      <c r="J16" t="s">
        <v>757</v>
      </c>
      <c r="K16">
        <v>56.45</v>
      </c>
      <c r="L16">
        <v>9.42</v>
      </c>
      <c r="M16" t="s">
        <v>610</v>
      </c>
      <c r="N16" t="s">
        <v>4129</v>
      </c>
      <c r="O16" t="s">
        <v>35</v>
      </c>
      <c r="P16">
        <v>318</v>
      </c>
      <c r="Q16">
        <v>0</v>
      </c>
      <c r="R16">
        <v>0</v>
      </c>
    </row>
    <row r="17" spans="1:18">
      <c r="A17" t="s">
        <v>758</v>
      </c>
      <c r="B17" t="s">
        <v>50</v>
      </c>
      <c r="C17" t="s">
        <v>20</v>
      </c>
      <c r="D17" t="s">
        <v>756</v>
      </c>
      <c r="E17">
        <v>55.75</v>
      </c>
      <c r="F17">
        <v>12.57</v>
      </c>
      <c r="G17" t="s">
        <v>610</v>
      </c>
      <c r="H17" t="s">
        <v>109</v>
      </c>
      <c r="I17" t="s">
        <v>20</v>
      </c>
      <c r="J17" t="s">
        <v>756</v>
      </c>
      <c r="K17">
        <v>55.75</v>
      </c>
      <c r="L17">
        <v>12.57</v>
      </c>
      <c r="M17" t="s">
        <v>610</v>
      </c>
      <c r="N17" t="s">
        <v>4129</v>
      </c>
      <c r="O17" t="s">
        <v>35</v>
      </c>
      <c r="P17">
        <v>25</v>
      </c>
      <c r="Q17">
        <v>0</v>
      </c>
      <c r="R17">
        <v>0</v>
      </c>
    </row>
    <row r="18" spans="1:18">
      <c r="A18" t="s">
        <v>994</v>
      </c>
      <c r="B18" t="s">
        <v>23</v>
      </c>
      <c r="C18" t="s">
        <v>39</v>
      </c>
      <c r="D18" t="s">
        <v>756</v>
      </c>
      <c r="E18">
        <v>54.67</v>
      </c>
      <c r="F18">
        <v>-2.98</v>
      </c>
      <c r="G18" t="s">
        <v>858</v>
      </c>
      <c r="H18" t="s">
        <v>23</v>
      </c>
      <c r="I18" t="s">
        <v>24</v>
      </c>
      <c r="J18" t="s">
        <v>480</v>
      </c>
      <c r="K18">
        <v>54.67</v>
      </c>
      <c r="L18">
        <v>-2.98</v>
      </c>
      <c r="M18" t="s">
        <v>858</v>
      </c>
      <c r="N18" t="s">
        <v>34</v>
      </c>
      <c r="O18" t="s">
        <v>35</v>
      </c>
      <c r="P18">
        <v>2130</v>
      </c>
      <c r="Q18">
        <v>0</v>
      </c>
      <c r="R18">
        <v>0</v>
      </c>
    </row>
    <row r="19" spans="1:18">
      <c r="A19" t="s">
        <v>1587</v>
      </c>
      <c r="B19" t="s">
        <v>20</v>
      </c>
      <c r="C19" t="s">
        <v>29</v>
      </c>
      <c r="D19" t="s">
        <v>756</v>
      </c>
      <c r="E19">
        <v>47.72</v>
      </c>
      <c r="F19">
        <v>16.649999999999999</v>
      </c>
      <c r="G19" t="s">
        <v>1585</v>
      </c>
      <c r="H19" t="s">
        <v>73</v>
      </c>
      <c r="I19" t="s">
        <v>24</v>
      </c>
      <c r="J19" t="s">
        <v>757</v>
      </c>
      <c r="K19">
        <v>48.33</v>
      </c>
      <c r="L19">
        <v>15.93</v>
      </c>
      <c r="M19" t="s">
        <v>426</v>
      </c>
      <c r="N19" t="s">
        <v>34</v>
      </c>
      <c r="O19" t="s">
        <v>35</v>
      </c>
      <c r="P19">
        <v>291</v>
      </c>
      <c r="Q19">
        <v>87</v>
      </c>
      <c r="R19">
        <v>323</v>
      </c>
    </row>
    <row r="20" spans="1:18">
      <c r="A20" t="s">
        <v>759</v>
      </c>
      <c r="B20" t="s">
        <v>50</v>
      </c>
      <c r="C20" t="s">
        <v>39</v>
      </c>
      <c r="D20" t="s">
        <v>757</v>
      </c>
      <c r="E20">
        <v>56.45</v>
      </c>
      <c r="F20">
        <v>9.42</v>
      </c>
      <c r="G20" t="s">
        <v>610</v>
      </c>
      <c r="H20" t="s">
        <v>67</v>
      </c>
      <c r="I20" t="s">
        <v>51</v>
      </c>
      <c r="J20" t="s">
        <v>757</v>
      </c>
      <c r="K20">
        <v>56.45</v>
      </c>
      <c r="L20">
        <v>9.42</v>
      </c>
      <c r="M20" t="s">
        <v>610</v>
      </c>
      <c r="N20" t="s">
        <v>40</v>
      </c>
      <c r="O20" t="s">
        <v>35</v>
      </c>
      <c r="P20">
        <v>105</v>
      </c>
      <c r="Q20">
        <v>0</v>
      </c>
      <c r="R20">
        <v>0</v>
      </c>
    </row>
    <row r="21" spans="1:18">
      <c r="A21" t="s">
        <v>760</v>
      </c>
      <c r="B21" t="s">
        <v>45</v>
      </c>
      <c r="C21" t="s">
        <v>20</v>
      </c>
      <c r="D21" t="s">
        <v>757</v>
      </c>
      <c r="E21">
        <v>56.45</v>
      </c>
      <c r="F21">
        <v>9.42</v>
      </c>
      <c r="G21" t="s">
        <v>610</v>
      </c>
      <c r="H21" t="s">
        <v>20</v>
      </c>
      <c r="I21" t="s">
        <v>29</v>
      </c>
      <c r="J21" t="s">
        <v>480</v>
      </c>
      <c r="K21">
        <v>56.48</v>
      </c>
      <c r="L21">
        <v>8.9700000000000006</v>
      </c>
      <c r="M21" t="s">
        <v>610</v>
      </c>
      <c r="N21" t="s">
        <v>34</v>
      </c>
      <c r="O21" t="s">
        <v>35</v>
      </c>
      <c r="P21">
        <v>1868</v>
      </c>
      <c r="Q21">
        <v>28</v>
      </c>
      <c r="R21">
        <v>278</v>
      </c>
    </row>
    <row r="22" spans="1:18">
      <c r="A22" t="s">
        <v>761</v>
      </c>
      <c r="B22" t="s">
        <v>50</v>
      </c>
      <c r="C22" t="s">
        <v>39</v>
      </c>
      <c r="D22" t="s">
        <v>757</v>
      </c>
      <c r="E22">
        <v>56.45</v>
      </c>
      <c r="F22">
        <v>9.42</v>
      </c>
      <c r="G22" t="s">
        <v>610</v>
      </c>
      <c r="H22" t="s">
        <v>67</v>
      </c>
      <c r="I22" t="s">
        <v>39</v>
      </c>
      <c r="J22" t="s">
        <v>757</v>
      </c>
      <c r="K22">
        <v>56.45</v>
      </c>
      <c r="L22">
        <v>9.42</v>
      </c>
      <c r="M22" t="s">
        <v>610</v>
      </c>
      <c r="N22" t="s">
        <v>40</v>
      </c>
      <c r="O22" t="s">
        <v>35</v>
      </c>
      <c r="P22">
        <v>13</v>
      </c>
      <c r="Q22">
        <v>0</v>
      </c>
      <c r="R22">
        <v>0</v>
      </c>
    </row>
    <row r="23" spans="1:18">
      <c r="A23" t="s">
        <v>762</v>
      </c>
      <c r="B23" t="s">
        <v>50</v>
      </c>
      <c r="C23" t="s">
        <v>39</v>
      </c>
      <c r="D23" t="s">
        <v>757</v>
      </c>
      <c r="E23">
        <v>56.45</v>
      </c>
      <c r="F23">
        <v>9.42</v>
      </c>
      <c r="G23" t="s">
        <v>610</v>
      </c>
      <c r="H23" t="s">
        <v>67</v>
      </c>
      <c r="I23" t="s">
        <v>48</v>
      </c>
      <c r="J23" t="s">
        <v>757</v>
      </c>
      <c r="K23">
        <v>56.45</v>
      </c>
      <c r="L23">
        <v>9.42</v>
      </c>
      <c r="M23" t="s">
        <v>610</v>
      </c>
      <c r="N23" t="s">
        <v>84</v>
      </c>
      <c r="O23" t="s">
        <v>35</v>
      </c>
      <c r="P23">
        <v>74</v>
      </c>
      <c r="Q23">
        <v>0</v>
      </c>
      <c r="R23">
        <v>0</v>
      </c>
    </row>
    <row r="24" spans="1:18">
      <c r="A24" t="s">
        <v>991</v>
      </c>
      <c r="B24" t="s">
        <v>101</v>
      </c>
      <c r="C24" t="s">
        <v>39</v>
      </c>
      <c r="D24" t="s">
        <v>757</v>
      </c>
      <c r="E24">
        <v>53.22</v>
      </c>
      <c r="F24">
        <v>-1.9</v>
      </c>
      <c r="G24" t="s">
        <v>858</v>
      </c>
      <c r="H24" t="s">
        <v>23</v>
      </c>
      <c r="I24" t="s">
        <v>32</v>
      </c>
      <c r="J24" t="s">
        <v>757</v>
      </c>
      <c r="K24">
        <v>53.2</v>
      </c>
      <c r="L24">
        <v>-1.87</v>
      </c>
      <c r="M24" t="s">
        <v>858</v>
      </c>
      <c r="N24" t="s">
        <v>34</v>
      </c>
      <c r="O24" t="s">
        <v>35</v>
      </c>
      <c r="P24">
        <v>126</v>
      </c>
      <c r="Q24">
        <v>3</v>
      </c>
      <c r="R24">
        <v>130</v>
      </c>
    </row>
    <row r="25" spans="1:18">
      <c r="A25" t="s">
        <v>993</v>
      </c>
      <c r="B25" t="s">
        <v>155</v>
      </c>
      <c r="C25" t="s">
        <v>20</v>
      </c>
      <c r="D25" t="s">
        <v>757</v>
      </c>
      <c r="E25">
        <v>52.35</v>
      </c>
      <c r="F25">
        <v>-1.47</v>
      </c>
      <c r="G25" t="s">
        <v>858</v>
      </c>
      <c r="H25" t="s">
        <v>51</v>
      </c>
      <c r="I25" t="s">
        <v>31</v>
      </c>
      <c r="J25" t="s">
        <v>203</v>
      </c>
      <c r="K25">
        <v>52.35</v>
      </c>
      <c r="L25">
        <v>-1.47</v>
      </c>
      <c r="M25" t="s">
        <v>858</v>
      </c>
      <c r="N25" t="s">
        <v>34</v>
      </c>
      <c r="O25" t="s">
        <v>35</v>
      </c>
      <c r="P25">
        <v>7938</v>
      </c>
      <c r="Q25">
        <v>0</v>
      </c>
      <c r="R25">
        <v>0</v>
      </c>
    </row>
    <row r="26" spans="1:18">
      <c r="A26" t="s">
        <v>995</v>
      </c>
      <c r="B26" t="s">
        <v>37</v>
      </c>
      <c r="C26" t="s">
        <v>20</v>
      </c>
      <c r="D26" t="s">
        <v>757</v>
      </c>
      <c r="E26">
        <v>54.83</v>
      </c>
      <c r="F26">
        <v>-2.98</v>
      </c>
      <c r="G26" t="s">
        <v>858</v>
      </c>
      <c r="H26" t="s">
        <v>73</v>
      </c>
      <c r="I26" t="s">
        <v>29</v>
      </c>
      <c r="J26" t="s">
        <v>757</v>
      </c>
      <c r="K26">
        <v>54.83</v>
      </c>
      <c r="L26">
        <v>-2.98</v>
      </c>
      <c r="M26" t="s">
        <v>858</v>
      </c>
      <c r="N26" t="s">
        <v>34</v>
      </c>
      <c r="O26" t="s">
        <v>35</v>
      </c>
      <c r="P26">
        <v>60</v>
      </c>
      <c r="Q26">
        <v>0</v>
      </c>
      <c r="R26">
        <v>0</v>
      </c>
    </row>
    <row r="27" spans="1:18">
      <c r="A27" t="s">
        <v>996</v>
      </c>
      <c r="B27" t="s">
        <v>37</v>
      </c>
      <c r="C27" t="s">
        <v>20</v>
      </c>
      <c r="D27" t="s">
        <v>757</v>
      </c>
      <c r="E27">
        <v>54.83</v>
      </c>
      <c r="F27">
        <v>-2.98</v>
      </c>
      <c r="G27" t="s">
        <v>858</v>
      </c>
      <c r="H27" t="s">
        <v>19</v>
      </c>
      <c r="I27" t="s">
        <v>29</v>
      </c>
      <c r="J27" t="s">
        <v>757</v>
      </c>
      <c r="K27">
        <v>54.83</v>
      </c>
      <c r="L27">
        <v>-2.98</v>
      </c>
      <c r="M27" t="s">
        <v>858</v>
      </c>
      <c r="N27" t="s">
        <v>40</v>
      </c>
      <c r="O27" t="s">
        <v>52</v>
      </c>
      <c r="P27">
        <v>63</v>
      </c>
      <c r="Q27">
        <v>0</v>
      </c>
      <c r="R27">
        <v>0</v>
      </c>
    </row>
    <row r="28" spans="1:18">
      <c r="A28" t="s">
        <v>475</v>
      </c>
      <c r="B28" t="s">
        <v>19</v>
      </c>
      <c r="C28" t="s">
        <v>20</v>
      </c>
      <c r="D28" t="s">
        <v>476</v>
      </c>
      <c r="E28">
        <v>51</v>
      </c>
      <c r="F28">
        <v>11.8</v>
      </c>
      <c r="G28" t="s">
        <v>332</v>
      </c>
      <c r="H28" t="s">
        <v>45</v>
      </c>
      <c r="I28" t="s">
        <v>60</v>
      </c>
      <c r="J28" t="s">
        <v>474</v>
      </c>
      <c r="K28">
        <v>51</v>
      </c>
      <c r="L28">
        <v>12.42</v>
      </c>
      <c r="M28" t="s">
        <v>332</v>
      </c>
      <c r="N28" t="s">
        <v>34</v>
      </c>
      <c r="O28" t="s">
        <v>35</v>
      </c>
      <c r="P28">
        <v>669</v>
      </c>
      <c r="Q28">
        <v>44</v>
      </c>
      <c r="R28">
        <v>91</v>
      </c>
    </row>
    <row r="29" spans="1:18">
      <c r="A29" t="s">
        <v>997</v>
      </c>
      <c r="B29" t="s">
        <v>60</v>
      </c>
      <c r="C29" t="s">
        <v>39</v>
      </c>
      <c r="D29" t="s">
        <v>476</v>
      </c>
      <c r="E29">
        <v>51.88</v>
      </c>
      <c r="F29">
        <v>0.15</v>
      </c>
      <c r="G29" t="s">
        <v>858</v>
      </c>
      <c r="H29" t="s">
        <v>23</v>
      </c>
      <c r="I29" t="s">
        <v>29</v>
      </c>
      <c r="J29" t="s">
        <v>476</v>
      </c>
      <c r="K29">
        <v>51.88</v>
      </c>
      <c r="L29">
        <v>0.15</v>
      </c>
      <c r="M29" t="s">
        <v>858</v>
      </c>
      <c r="N29" t="s">
        <v>34</v>
      </c>
      <c r="O29" t="s">
        <v>35</v>
      </c>
      <c r="P29">
        <v>42</v>
      </c>
      <c r="Q29">
        <v>0</v>
      </c>
      <c r="R29">
        <v>0</v>
      </c>
    </row>
    <row r="30" spans="1:18">
      <c r="A30" t="s">
        <v>1556</v>
      </c>
      <c r="B30" t="s">
        <v>71</v>
      </c>
      <c r="C30" t="s">
        <v>48</v>
      </c>
      <c r="D30" t="s">
        <v>476</v>
      </c>
      <c r="E30">
        <v>51.43</v>
      </c>
      <c r="F30">
        <v>-2.77</v>
      </c>
      <c r="G30" t="s">
        <v>858</v>
      </c>
      <c r="H30" t="s">
        <v>19</v>
      </c>
      <c r="I30" t="s">
        <v>60</v>
      </c>
      <c r="J30" t="s">
        <v>180</v>
      </c>
      <c r="K30">
        <v>51.43</v>
      </c>
      <c r="L30">
        <v>-2.77</v>
      </c>
      <c r="M30" t="s">
        <v>858</v>
      </c>
      <c r="N30" t="s">
        <v>34</v>
      </c>
      <c r="O30" t="s">
        <v>35</v>
      </c>
      <c r="P30">
        <v>2048</v>
      </c>
      <c r="Q30">
        <v>0</v>
      </c>
      <c r="R30">
        <v>0</v>
      </c>
    </row>
    <row r="31" spans="1:18">
      <c r="A31" t="s">
        <v>1588</v>
      </c>
      <c r="B31" t="s">
        <v>23</v>
      </c>
      <c r="C31" t="s">
        <v>39</v>
      </c>
      <c r="D31" t="s">
        <v>476</v>
      </c>
      <c r="E31">
        <v>47.5</v>
      </c>
      <c r="F31">
        <v>19.079999999999998</v>
      </c>
      <c r="G31" t="s">
        <v>1585</v>
      </c>
      <c r="H31" t="s">
        <v>67</v>
      </c>
      <c r="I31" t="s">
        <v>29</v>
      </c>
      <c r="J31" t="s">
        <v>476</v>
      </c>
      <c r="K31">
        <v>47.5</v>
      </c>
      <c r="L31">
        <v>19.079999999999998</v>
      </c>
      <c r="M31" t="s">
        <v>1585</v>
      </c>
      <c r="N31" t="s">
        <v>40</v>
      </c>
      <c r="O31" t="s">
        <v>35</v>
      </c>
      <c r="P31">
        <v>29</v>
      </c>
      <c r="Q31">
        <v>0</v>
      </c>
      <c r="R31">
        <v>0</v>
      </c>
    </row>
    <row r="32" spans="1:18">
      <c r="A32" t="s">
        <v>2484</v>
      </c>
      <c r="B32" t="s">
        <v>73</v>
      </c>
      <c r="C32" t="s">
        <v>39</v>
      </c>
      <c r="D32" t="s">
        <v>476</v>
      </c>
      <c r="E32">
        <v>60.2</v>
      </c>
      <c r="F32">
        <v>25</v>
      </c>
      <c r="G32" t="s">
        <v>2455</v>
      </c>
      <c r="H32" t="s">
        <v>68</v>
      </c>
      <c r="I32" t="s">
        <v>20</v>
      </c>
      <c r="J32" t="s">
        <v>470</v>
      </c>
      <c r="K32">
        <v>60.2</v>
      </c>
      <c r="L32">
        <v>25</v>
      </c>
      <c r="M32" t="s">
        <v>2455</v>
      </c>
      <c r="N32" t="s">
        <v>40</v>
      </c>
      <c r="O32" t="s">
        <v>35</v>
      </c>
      <c r="P32">
        <v>332</v>
      </c>
      <c r="Q32">
        <v>0</v>
      </c>
      <c r="R32">
        <v>0</v>
      </c>
    </row>
    <row r="33" spans="1:18">
      <c r="A33" t="s">
        <v>469</v>
      </c>
      <c r="B33" t="s">
        <v>76</v>
      </c>
      <c r="C33" t="s">
        <v>20</v>
      </c>
      <c r="D33" t="s">
        <v>470</v>
      </c>
      <c r="E33">
        <v>53.78</v>
      </c>
      <c r="F33">
        <v>10.63</v>
      </c>
      <c r="G33" t="s">
        <v>332</v>
      </c>
      <c r="H33" t="s">
        <v>60</v>
      </c>
      <c r="I33" t="s">
        <v>48</v>
      </c>
      <c r="J33" t="s">
        <v>470</v>
      </c>
      <c r="K33">
        <v>53.82</v>
      </c>
      <c r="L33">
        <v>10.63</v>
      </c>
      <c r="M33" t="s">
        <v>332</v>
      </c>
      <c r="N33" t="s">
        <v>140</v>
      </c>
      <c r="O33" t="s">
        <v>35</v>
      </c>
      <c r="P33">
        <v>74</v>
      </c>
      <c r="Q33">
        <v>4</v>
      </c>
      <c r="R33">
        <v>0</v>
      </c>
    </row>
    <row r="34" spans="1:18">
      <c r="A34" t="s">
        <v>471</v>
      </c>
      <c r="B34" t="s">
        <v>76</v>
      </c>
      <c r="C34" t="s">
        <v>20</v>
      </c>
      <c r="D34" t="s">
        <v>470</v>
      </c>
      <c r="E34">
        <v>53.78</v>
      </c>
      <c r="F34">
        <v>10.63</v>
      </c>
      <c r="G34" t="s">
        <v>332</v>
      </c>
      <c r="H34" t="s">
        <v>23</v>
      </c>
      <c r="I34" t="s">
        <v>39</v>
      </c>
      <c r="J34" t="s">
        <v>470</v>
      </c>
      <c r="K34">
        <v>53.82</v>
      </c>
      <c r="L34">
        <v>10.63</v>
      </c>
      <c r="M34" t="s">
        <v>332</v>
      </c>
      <c r="N34" t="s">
        <v>40</v>
      </c>
      <c r="O34" t="s">
        <v>35</v>
      </c>
      <c r="P34">
        <v>25</v>
      </c>
      <c r="Q34">
        <v>4</v>
      </c>
      <c r="R34">
        <v>0</v>
      </c>
    </row>
    <row r="35" spans="1:18">
      <c r="A35" t="s">
        <v>472</v>
      </c>
      <c r="B35" t="s">
        <v>76</v>
      </c>
      <c r="C35" t="s">
        <v>20</v>
      </c>
      <c r="D35" t="s">
        <v>470</v>
      </c>
      <c r="E35">
        <v>53.78</v>
      </c>
      <c r="F35">
        <v>10.63</v>
      </c>
      <c r="G35" t="s">
        <v>332</v>
      </c>
      <c r="H35" t="s">
        <v>63</v>
      </c>
      <c r="I35" t="s">
        <v>39</v>
      </c>
      <c r="J35" t="s">
        <v>470</v>
      </c>
      <c r="K35">
        <v>53.87</v>
      </c>
      <c r="L35">
        <v>10.67</v>
      </c>
      <c r="M35" t="s">
        <v>332</v>
      </c>
      <c r="N35" t="s">
        <v>40</v>
      </c>
      <c r="O35" t="s">
        <v>35</v>
      </c>
      <c r="P35">
        <v>22</v>
      </c>
      <c r="Q35">
        <v>10</v>
      </c>
      <c r="R35">
        <v>14</v>
      </c>
    </row>
    <row r="36" spans="1:18">
      <c r="A36" t="s">
        <v>477</v>
      </c>
      <c r="B36" t="s">
        <v>68</v>
      </c>
      <c r="C36" t="s">
        <v>39</v>
      </c>
      <c r="D36" t="s">
        <v>470</v>
      </c>
      <c r="E36">
        <v>48.13</v>
      </c>
      <c r="F36">
        <v>8.9700000000000006</v>
      </c>
      <c r="G36" t="s">
        <v>332</v>
      </c>
      <c r="H36" t="s">
        <v>37</v>
      </c>
      <c r="I36" t="s">
        <v>101</v>
      </c>
      <c r="J36" t="s">
        <v>478</v>
      </c>
      <c r="K36">
        <v>48.1</v>
      </c>
      <c r="L36">
        <v>9</v>
      </c>
      <c r="M36" t="s">
        <v>332</v>
      </c>
      <c r="N36" t="s">
        <v>34</v>
      </c>
      <c r="O36" t="s">
        <v>35</v>
      </c>
      <c r="P36">
        <v>1617</v>
      </c>
      <c r="Q36">
        <v>5</v>
      </c>
      <c r="R36">
        <v>147</v>
      </c>
    </row>
    <row r="37" spans="1:18">
      <c r="A37" t="s">
        <v>763</v>
      </c>
      <c r="B37" t="s">
        <v>50</v>
      </c>
      <c r="C37" t="s">
        <v>39</v>
      </c>
      <c r="D37" t="s">
        <v>470</v>
      </c>
      <c r="E37">
        <v>55.18</v>
      </c>
      <c r="F37">
        <v>10.75</v>
      </c>
      <c r="G37" t="s">
        <v>610</v>
      </c>
      <c r="H37" t="s">
        <v>45</v>
      </c>
      <c r="I37" t="s">
        <v>48</v>
      </c>
      <c r="J37" t="s">
        <v>470</v>
      </c>
      <c r="K37">
        <v>55.18</v>
      </c>
      <c r="L37">
        <v>10.75</v>
      </c>
      <c r="M37" t="s">
        <v>610</v>
      </c>
      <c r="N37" t="s">
        <v>40</v>
      </c>
      <c r="O37" t="s">
        <v>35</v>
      </c>
      <c r="P37">
        <v>84</v>
      </c>
      <c r="Q37">
        <v>0</v>
      </c>
      <c r="R37">
        <v>0</v>
      </c>
    </row>
    <row r="38" spans="1:18">
      <c r="A38" t="s">
        <v>764</v>
      </c>
      <c r="B38" t="s">
        <v>50</v>
      </c>
      <c r="C38" t="s">
        <v>39</v>
      </c>
      <c r="D38" t="s">
        <v>470</v>
      </c>
      <c r="E38">
        <v>56.4</v>
      </c>
      <c r="F38">
        <v>9.43</v>
      </c>
      <c r="G38" t="s">
        <v>610</v>
      </c>
      <c r="H38" t="s">
        <v>50</v>
      </c>
      <c r="I38" t="s">
        <v>31</v>
      </c>
      <c r="J38" t="s">
        <v>480</v>
      </c>
      <c r="K38">
        <v>56.45</v>
      </c>
      <c r="L38">
        <v>9.42</v>
      </c>
      <c r="M38" t="s">
        <v>610</v>
      </c>
      <c r="N38" t="s">
        <v>40</v>
      </c>
      <c r="O38" t="s">
        <v>35</v>
      </c>
      <c r="P38">
        <v>976</v>
      </c>
      <c r="Q38">
        <v>6</v>
      </c>
      <c r="R38">
        <v>350</v>
      </c>
    </row>
    <row r="39" spans="1:18">
      <c r="A39" t="s">
        <v>773</v>
      </c>
      <c r="B39" t="s">
        <v>50</v>
      </c>
      <c r="C39" t="s">
        <v>39</v>
      </c>
      <c r="D39" t="s">
        <v>470</v>
      </c>
      <c r="E39">
        <v>55.12</v>
      </c>
      <c r="F39">
        <v>14.72</v>
      </c>
      <c r="G39" t="s">
        <v>610</v>
      </c>
      <c r="H39" t="s">
        <v>73</v>
      </c>
      <c r="I39" t="s">
        <v>24</v>
      </c>
      <c r="J39" t="s">
        <v>474</v>
      </c>
      <c r="K39">
        <v>55.15</v>
      </c>
      <c r="L39">
        <v>14.88</v>
      </c>
      <c r="M39" t="s">
        <v>610</v>
      </c>
      <c r="N39" t="s">
        <v>34</v>
      </c>
      <c r="O39" t="s">
        <v>35</v>
      </c>
      <c r="P39">
        <v>326</v>
      </c>
      <c r="Q39">
        <v>12</v>
      </c>
      <c r="R39">
        <v>71</v>
      </c>
    </row>
    <row r="40" spans="1:18">
      <c r="A40" t="s">
        <v>774</v>
      </c>
      <c r="B40" t="s">
        <v>50</v>
      </c>
      <c r="C40" t="s">
        <v>39</v>
      </c>
      <c r="D40" t="s">
        <v>470</v>
      </c>
      <c r="E40">
        <v>55.75</v>
      </c>
      <c r="F40">
        <v>12.47</v>
      </c>
      <c r="G40" t="s">
        <v>610</v>
      </c>
      <c r="H40" t="s">
        <v>76</v>
      </c>
      <c r="I40" t="s">
        <v>50</v>
      </c>
      <c r="J40" t="s">
        <v>561</v>
      </c>
      <c r="K40">
        <v>55.75</v>
      </c>
      <c r="L40">
        <v>12.47</v>
      </c>
      <c r="M40" t="s">
        <v>610</v>
      </c>
      <c r="N40" t="s">
        <v>34</v>
      </c>
      <c r="O40" t="s">
        <v>35</v>
      </c>
      <c r="P40">
        <v>600</v>
      </c>
      <c r="Q40">
        <v>0</v>
      </c>
      <c r="R40">
        <v>0</v>
      </c>
    </row>
    <row r="41" spans="1:18">
      <c r="A41" t="s">
        <v>2485</v>
      </c>
      <c r="B41" t="s">
        <v>67</v>
      </c>
      <c r="C41" t="s">
        <v>39</v>
      </c>
      <c r="D41" t="s">
        <v>470</v>
      </c>
      <c r="E41">
        <v>60.2</v>
      </c>
      <c r="F41">
        <v>25</v>
      </c>
      <c r="G41" t="s">
        <v>2455</v>
      </c>
      <c r="H41" t="s">
        <v>39</v>
      </c>
      <c r="I41" t="s">
        <v>48</v>
      </c>
      <c r="J41" t="s">
        <v>474</v>
      </c>
      <c r="K41">
        <v>60.2</v>
      </c>
      <c r="L41">
        <v>25.1</v>
      </c>
      <c r="M41" t="s">
        <v>2455</v>
      </c>
      <c r="N41" t="s">
        <v>40</v>
      </c>
      <c r="O41" t="s">
        <v>35</v>
      </c>
      <c r="P41">
        <v>419</v>
      </c>
      <c r="Q41">
        <v>6</v>
      </c>
      <c r="R41">
        <v>91</v>
      </c>
    </row>
    <row r="42" spans="1:18">
      <c r="A42" t="s">
        <v>2489</v>
      </c>
      <c r="B42" t="s">
        <v>50</v>
      </c>
      <c r="C42" t="s">
        <v>29</v>
      </c>
      <c r="D42" t="s">
        <v>470</v>
      </c>
      <c r="E42">
        <v>62.9</v>
      </c>
      <c r="F42">
        <v>29.3</v>
      </c>
      <c r="G42" t="s">
        <v>2455</v>
      </c>
      <c r="H42" t="s">
        <v>104</v>
      </c>
      <c r="I42" t="s">
        <v>101</v>
      </c>
      <c r="J42" t="s">
        <v>561</v>
      </c>
      <c r="K42">
        <v>62.9</v>
      </c>
      <c r="L42">
        <v>29.3</v>
      </c>
      <c r="M42" t="s">
        <v>2455</v>
      </c>
      <c r="N42" t="s">
        <v>34</v>
      </c>
      <c r="O42" t="s">
        <v>35</v>
      </c>
      <c r="P42">
        <v>883</v>
      </c>
      <c r="Q42">
        <v>0</v>
      </c>
      <c r="R42">
        <v>0</v>
      </c>
    </row>
    <row r="43" spans="1:18">
      <c r="A43" t="s">
        <v>2490</v>
      </c>
      <c r="B43" t="s">
        <v>45</v>
      </c>
      <c r="C43" t="s">
        <v>29</v>
      </c>
      <c r="D43" t="s">
        <v>470</v>
      </c>
      <c r="E43">
        <v>61.9</v>
      </c>
      <c r="F43">
        <v>28.8</v>
      </c>
      <c r="G43" t="s">
        <v>2455</v>
      </c>
      <c r="H43" t="s">
        <v>74</v>
      </c>
      <c r="I43" t="s">
        <v>60</v>
      </c>
      <c r="J43" t="s">
        <v>474</v>
      </c>
      <c r="K43">
        <v>61.9</v>
      </c>
      <c r="L43">
        <v>28.8</v>
      </c>
      <c r="M43" t="s">
        <v>2455</v>
      </c>
      <c r="N43" t="s">
        <v>81</v>
      </c>
      <c r="O43" t="s">
        <v>27</v>
      </c>
      <c r="P43">
        <v>248</v>
      </c>
      <c r="Q43">
        <v>0</v>
      </c>
      <c r="R43">
        <v>0</v>
      </c>
    </row>
    <row r="44" spans="1:18">
      <c r="A44" t="s">
        <v>473</v>
      </c>
      <c r="B44" t="s">
        <v>76</v>
      </c>
      <c r="C44" t="s">
        <v>20</v>
      </c>
      <c r="D44" t="s">
        <v>474</v>
      </c>
      <c r="E44">
        <v>53.45</v>
      </c>
      <c r="F44">
        <v>10.08</v>
      </c>
      <c r="G44" t="s">
        <v>332</v>
      </c>
      <c r="H44" t="s">
        <v>42</v>
      </c>
      <c r="I44" t="s">
        <v>24</v>
      </c>
      <c r="J44" t="s">
        <v>180</v>
      </c>
      <c r="K44">
        <v>53.45</v>
      </c>
      <c r="L44">
        <v>10.08</v>
      </c>
      <c r="M44" t="s">
        <v>332</v>
      </c>
      <c r="N44" t="s">
        <v>34</v>
      </c>
      <c r="O44" t="s">
        <v>35</v>
      </c>
      <c r="P44">
        <v>1429</v>
      </c>
      <c r="Q44">
        <v>0</v>
      </c>
      <c r="R44">
        <v>0</v>
      </c>
    </row>
    <row r="45" spans="1:18">
      <c r="A45" t="s">
        <v>702</v>
      </c>
      <c r="B45" t="s">
        <v>50</v>
      </c>
      <c r="C45" t="s">
        <v>39</v>
      </c>
      <c r="D45" t="s">
        <v>474</v>
      </c>
      <c r="E45">
        <v>56.45</v>
      </c>
      <c r="F45">
        <v>9.42</v>
      </c>
      <c r="G45" t="s">
        <v>610</v>
      </c>
      <c r="H45" t="s">
        <v>31</v>
      </c>
      <c r="I45" t="s">
        <v>51</v>
      </c>
      <c r="J45" t="s">
        <v>561</v>
      </c>
      <c r="K45">
        <v>56.45</v>
      </c>
      <c r="L45">
        <v>9.42</v>
      </c>
      <c r="M45" t="s">
        <v>610</v>
      </c>
      <c r="N45" t="s">
        <v>40</v>
      </c>
      <c r="O45" t="s">
        <v>35</v>
      </c>
      <c r="P45">
        <v>458</v>
      </c>
      <c r="Q45">
        <v>0</v>
      </c>
      <c r="R45">
        <v>0</v>
      </c>
    </row>
    <row r="46" spans="1:18">
      <c r="A46" t="s">
        <v>766</v>
      </c>
      <c r="B46" t="s">
        <v>76</v>
      </c>
      <c r="C46" t="s">
        <v>20</v>
      </c>
      <c r="D46" t="s">
        <v>474</v>
      </c>
      <c r="E46">
        <v>55.22</v>
      </c>
      <c r="F46">
        <v>11.48</v>
      </c>
      <c r="G46" t="s">
        <v>610</v>
      </c>
      <c r="H46" t="s">
        <v>50</v>
      </c>
      <c r="I46" t="s">
        <v>50</v>
      </c>
      <c r="J46" t="s">
        <v>478</v>
      </c>
      <c r="K46">
        <v>55.22</v>
      </c>
      <c r="L46">
        <v>11.57</v>
      </c>
      <c r="M46" t="s">
        <v>610</v>
      </c>
      <c r="N46" t="s">
        <v>40</v>
      </c>
      <c r="O46" t="s">
        <v>35</v>
      </c>
      <c r="P46">
        <v>955</v>
      </c>
      <c r="Q46">
        <v>6</v>
      </c>
      <c r="R46">
        <v>91</v>
      </c>
    </row>
    <row r="47" spans="1:18">
      <c r="A47" t="s">
        <v>769</v>
      </c>
      <c r="B47" t="s">
        <v>76</v>
      </c>
      <c r="C47" t="s">
        <v>20</v>
      </c>
      <c r="D47" t="s">
        <v>474</v>
      </c>
      <c r="E47">
        <v>55.22</v>
      </c>
      <c r="F47">
        <v>11.48</v>
      </c>
      <c r="G47" t="s">
        <v>610</v>
      </c>
      <c r="H47" t="s">
        <v>101</v>
      </c>
      <c r="I47" t="s">
        <v>60</v>
      </c>
      <c r="J47" t="s">
        <v>478</v>
      </c>
      <c r="K47">
        <v>55.2</v>
      </c>
      <c r="L47">
        <v>11.62</v>
      </c>
      <c r="M47" t="s">
        <v>610</v>
      </c>
      <c r="N47" t="s">
        <v>34</v>
      </c>
      <c r="O47" t="s">
        <v>35</v>
      </c>
      <c r="P47">
        <v>1024</v>
      </c>
      <c r="Q47">
        <v>9</v>
      </c>
      <c r="R47">
        <v>103</v>
      </c>
    </row>
    <row r="48" spans="1:18">
      <c r="A48" t="s">
        <v>1532</v>
      </c>
      <c r="B48" t="s">
        <v>155</v>
      </c>
      <c r="C48" t="s">
        <v>20</v>
      </c>
      <c r="D48" t="s">
        <v>474</v>
      </c>
      <c r="E48">
        <v>51.28</v>
      </c>
      <c r="F48">
        <v>1.08</v>
      </c>
      <c r="G48" t="s">
        <v>858</v>
      </c>
      <c r="H48" t="s">
        <v>92</v>
      </c>
      <c r="I48" t="s">
        <v>29</v>
      </c>
      <c r="J48" t="s">
        <v>561</v>
      </c>
      <c r="K48">
        <v>51.28</v>
      </c>
      <c r="L48">
        <v>1.08</v>
      </c>
      <c r="M48" t="s">
        <v>858</v>
      </c>
      <c r="N48" t="s">
        <v>40</v>
      </c>
      <c r="O48" t="s">
        <v>35</v>
      </c>
      <c r="P48">
        <v>422</v>
      </c>
      <c r="Q48">
        <v>0</v>
      </c>
      <c r="R48">
        <v>0</v>
      </c>
    </row>
    <row r="49" spans="1:18">
      <c r="A49" t="s">
        <v>1533</v>
      </c>
      <c r="B49" t="s">
        <v>23</v>
      </c>
      <c r="C49" t="s">
        <v>20</v>
      </c>
      <c r="D49" t="s">
        <v>474</v>
      </c>
      <c r="E49">
        <v>51.87</v>
      </c>
      <c r="F49">
        <v>8.1199999999999992</v>
      </c>
      <c r="G49" t="s">
        <v>1115</v>
      </c>
      <c r="H49" t="s">
        <v>68</v>
      </c>
      <c r="I49" t="s">
        <v>31</v>
      </c>
      <c r="J49" t="s">
        <v>480</v>
      </c>
      <c r="K49">
        <v>51.87</v>
      </c>
      <c r="L49">
        <v>8.1199999999999992</v>
      </c>
      <c r="M49" t="s">
        <v>1115</v>
      </c>
      <c r="N49" t="s">
        <v>40</v>
      </c>
      <c r="O49" t="s">
        <v>52</v>
      </c>
      <c r="P49">
        <v>646</v>
      </c>
      <c r="Q49">
        <v>0</v>
      </c>
      <c r="R49">
        <v>0</v>
      </c>
    </row>
    <row r="50" spans="1:18">
      <c r="A50" t="s">
        <v>2486</v>
      </c>
      <c r="B50" t="s">
        <v>24</v>
      </c>
      <c r="C50" t="s">
        <v>39</v>
      </c>
      <c r="D50" t="s">
        <v>474</v>
      </c>
      <c r="E50">
        <v>62.6</v>
      </c>
      <c r="F50">
        <v>29.8</v>
      </c>
      <c r="G50" t="s">
        <v>2455</v>
      </c>
      <c r="H50" t="s">
        <v>20</v>
      </c>
      <c r="I50" t="s">
        <v>101</v>
      </c>
      <c r="J50" t="s">
        <v>561</v>
      </c>
      <c r="K50">
        <v>62.6</v>
      </c>
      <c r="L50">
        <v>29.8</v>
      </c>
      <c r="M50" t="s">
        <v>2455</v>
      </c>
      <c r="N50" t="s">
        <v>34</v>
      </c>
      <c r="O50" t="s">
        <v>35</v>
      </c>
      <c r="P50">
        <v>519</v>
      </c>
      <c r="Q50">
        <v>0</v>
      </c>
      <c r="R50">
        <v>0</v>
      </c>
    </row>
    <row r="51" spans="1:18">
      <c r="A51" t="s">
        <v>2487</v>
      </c>
      <c r="B51" t="s">
        <v>73</v>
      </c>
      <c r="C51" t="s">
        <v>39</v>
      </c>
      <c r="D51" t="s">
        <v>474</v>
      </c>
      <c r="E51">
        <v>62.08</v>
      </c>
      <c r="F51">
        <v>29.9</v>
      </c>
      <c r="G51" t="s">
        <v>2455</v>
      </c>
      <c r="H51" t="s">
        <v>20</v>
      </c>
      <c r="I51" t="s">
        <v>32</v>
      </c>
      <c r="J51" t="s">
        <v>480</v>
      </c>
      <c r="K51">
        <v>62.17</v>
      </c>
      <c r="L51">
        <v>29.67</v>
      </c>
      <c r="M51" t="s">
        <v>2455</v>
      </c>
      <c r="N51" t="s">
        <v>107</v>
      </c>
      <c r="O51" t="s">
        <v>35</v>
      </c>
      <c r="P51">
        <v>835</v>
      </c>
      <c r="Q51">
        <v>16</v>
      </c>
      <c r="R51">
        <v>308</v>
      </c>
    </row>
    <row r="52" spans="1:18">
      <c r="A52" t="s">
        <v>560</v>
      </c>
      <c r="B52" t="s">
        <v>101</v>
      </c>
      <c r="C52" t="s">
        <v>29</v>
      </c>
      <c r="D52" t="s">
        <v>561</v>
      </c>
      <c r="E52">
        <v>51.82</v>
      </c>
      <c r="F52">
        <v>11.93</v>
      </c>
      <c r="G52" t="s">
        <v>332</v>
      </c>
      <c r="H52" t="s">
        <v>19</v>
      </c>
      <c r="I52" t="s">
        <v>24</v>
      </c>
      <c r="J52" t="s">
        <v>482</v>
      </c>
      <c r="K52">
        <v>51.8</v>
      </c>
      <c r="L52">
        <v>11.97</v>
      </c>
      <c r="M52" t="s">
        <v>332</v>
      </c>
      <c r="N52" t="s">
        <v>34</v>
      </c>
      <c r="O52" t="s">
        <v>35</v>
      </c>
      <c r="P52">
        <v>2114</v>
      </c>
      <c r="Q52">
        <v>3</v>
      </c>
      <c r="R52">
        <v>129</v>
      </c>
    </row>
    <row r="53" spans="1:18">
      <c r="A53" t="s">
        <v>694</v>
      </c>
      <c r="B53" t="s">
        <v>60</v>
      </c>
      <c r="C53" t="s">
        <v>20</v>
      </c>
      <c r="D53" t="s">
        <v>561</v>
      </c>
      <c r="E53">
        <v>54.83</v>
      </c>
      <c r="F53">
        <v>11.6</v>
      </c>
      <c r="G53" t="s">
        <v>610</v>
      </c>
      <c r="H53" t="s">
        <v>73</v>
      </c>
      <c r="I53" t="s">
        <v>60</v>
      </c>
      <c r="J53" t="s">
        <v>484</v>
      </c>
      <c r="K53">
        <v>54.83</v>
      </c>
      <c r="L53">
        <v>11.6</v>
      </c>
      <c r="M53" t="s">
        <v>610</v>
      </c>
      <c r="N53" t="s">
        <v>40</v>
      </c>
      <c r="O53" t="s">
        <v>35</v>
      </c>
      <c r="P53">
        <v>1784</v>
      </c>
      <c r="Q53">
        <v>0</v>
      </c>
      <c r="R53">
        <v>0</v>
      </c>
    </row>
    <row r="54" spans="1:18">
      <c r="A54" t="s">
        <v>695</v>
      </c>
      <c r="B54" t="s">
        <v>104</v>
      </c>
      <c r="C54" t="s">
        <v>20</v>
      </c>
      <c r="D54" t="s">
        <v>561</v>
      </c>
      <c r="E54">
        <v>54.83</v>
      </c>
      <c r="F54">
        <v>11.6</v>
      </c>
      <c r="G54" t="s">
        <v>610</v>
      </c>
      <c r="H54" t="s">
        <v>63</v>
      </c>
      <c r="I54" t="s">
        <v>29</v>
      </c>
      <c r="J54" t="s">
        <v>478</v>
      </c>
      <c r="K54">
        <v>54.67</v>
      </c>
      <c r="L54">
        <v>11.95</v>
      </c>
      <c r="M54" t="s">
        <v>610</v>
      </c>
      <c r="N54" t="s">
        <v>40</v>
      </c>
      <c r="O54" t="s">
        <v>35</v>
      </c>
      <c r="P54">
        <v>773</v>
      </c>
      <c r="Q54">
        <v>30</v>
      </c>
      <c r="R54">
        <v>130</v>
      </c>
    </row>
    <row r="55" spans="1:18">
      <c r="A55" t="s">
        <v>751</v>
      </c>
      <c r="B55" t="s">
        <v>50</v>
      </c>
      <c r="C55" t="s">
        <v>39</v>
      </c>
      <c r="D55" t="s">
        <v>561</v>
      </c>
      <c r="E55">
        <v>56.45</v>
      </c>
      <c r="F55">
        <v>9.42</v>
      </c>
      <c r="G55" t="s">
        <v>610</v>
      </c>
      <c r="H55" t="s">
        <v>23</v>
      </c>
      <c r="I55" t="s">
        <v>29</v>
      </c>
      <c r="J55" t="s">
        <v>561</v>
      </c>
      <c r="K55">
        <v>56.45</v>
      </c>
      <c r="L55">
        <v>9.42</v>
      </c>
      <c r="M55" t="s">
        <v>610</v>
      </c>
      <c r="N55" t="s">
        <v>40</v>
      </c>
      <c r="O55" t="s">
        <v>35</v>
      </c>
      <c r="P55">
        <v>44</v>
      </c>
      <c r="Q55">
        <v>0</v>
      </c>
      <c r="R55">
        <v>0</v>
      </c>
    </row>
    <row r="56" spans="1:18">
      <c r="A56" t="s">
        <v>752</v>
      </c>
      <c r="B56" t="s">
        <v>109</v>
      </c>
      <c r="C56" t="s">
        <v>20</v>
      </c>
      <c r="D56" t="s">
        <v>561</v>
      </c>
      <c r="E56">
        <v>56.45</v>
      </c>
      <c r="F56">
        <v>9.42</v>
      </c>
      <c r="G56" t="s">
        <v>610</v>
      </c>
      <c r="H56" t="s">
        <v>101</v>
      </c>
      <c r="I56" t="s">
        <v>29</v>
      </c>
      <c r="J56" t="s">
        <v>480</v>
      </c>
      <c r="K56">
        <v>56.45</v>
      </c>
      <c r="L56">
        <v>9.42</v>
      </c>
      <c r="M56" t="s">
        <v>610</v>
      </c>
      <c r="N56" t="s">
        <v>40</v>
      </c>
      <c r="O56" t="s">
        <v>35</v>
      </c>
      <c r="P56">
        <v>411</v>
      </c>
      <c r="Q56">
        <v>0</v>
      </c>
      <c r="R56">
        <v>0</v>
      </c>
    </row>
    <row r="57" spans="1:18">
      <c r="A57" t="s">
        <v>753</v>
      </c>
      <c r="B57" t="s">
        <v>50</v>
      </c>
      <c r="C57" t="s">
        <v>39</v>
      </c>
      <c r="D57" t="s">
        <v>561</v>
      </c>
      <c r="E57">
        <v>56.45</v>
      </c>
      <c r="F57">
        <v>9.42</v>
      </c>
      <c r="G57" t="s">
        <v>610</v>
      </c>
      <c r="H57" t="s">
        <v>32</v>
      </c>
      <c r="I57" t="s">
        <v>39</v>
      </c>
      <c r="J57" t="s">
        <v>561</v>
      </c>
      <c r="K57">
        <v>56.45</v>
      </c>
      <c r="L57">
        <v>9.42</v>
      </c>
      <c r="M57" t="s">
        <v>610</v>
      </c>
      <c r="N57" t="s">
        <v>40</v>
      </c>
      <c r="O57" t="s">
        <v>35</v>
      </c>
      <c r="P57">
        <v>9</v>
      </c>
      <c r="Q57">
        <v>0</v>
      </c>
      <c r="R57">
        <v>0</v>
      </c>
    </row>
    <row r="58" spans="1:18">
      <c r="A58" t="s">
        <v>754</v>
      </c>
      <c r="B58" t="s">
        <v>50</v>
      </c>
      <c r="C58" t="s">
        <v>39</v>
      </c>
      <c r="D58" t="s">
        <v>561</v>
      </c>
      <c r="E58">
        <v>56.45</v>
      </c>
      <c r="F58">
        <v>9.42</v>
      </c>
      <c r="G58" t="s">
        <v>610</v>
      </c>
      <c r="H58" t="s">
        <v>23</v>
      </c>
      <c r="I58" t="s">
        <v>60</v>
      </c>
      <c r="J58" t="s">
        <v>480</v>
      </c>
      <c r="K58">
        <v>56.68</v>
      </c>
      <c r="L58">
        <v>9.52</v>
      </c>
      <c r="M58" t="s">
        <v>610</v>
      </c>
      <c r="N58" t="s">
        <v>34</v>
      </c>
      <c r="O58" t="s">
        <v>35</v>
      </c>
      <c r="P58">
        <v>287</v>
      </c>
      <c r="Q58">
        <v>27</v>
      </c>
      <c r="R58">
        <v>14</v>
      </c>
    </row>
    <row r="59" spans="1:18">
      <c r="A59" t="s">
        <v>992</v>
      </c>
      <c r="B59" t="s">
        <v>92</v>
      </c>
      <c r="C59" t="s">
        <v>20</v>
      </c>
      <c r="D59" t="s">
        <v>561</v>
      </c>
      <c r="E59">
        <v>51.23</v>
      </c>
      <c r="F59">
        <v>-2.5499999999999998</v>
      </c>
      <c r="G59" t="s">
        <v>858</v>
      </c>
      <c r="H59" t="s">
        <v>31</v>
      </c>
      <c r="I59" t="s">
        <v>39</v>
      </c>
      <c r="J59" t="s">
        <v>480</v>
      </c>
      <c r="K59">
        <v>51.23</v>
      </c>
      <c r="L59">
        <v>-2.5499999999999998</v>
      </c>
      <c r="M59" t="s">
        <v>858</v>
      </c>
      <c r="N59" t="s">
        <v>34</v>
      </c>
      <c r="O59" t="s">
        <v>35</v>
      </c>
      <c r="P59">
        <v>385</v>
      </c>
      <c r="Q59">
        <v>0</v>
      </c>
      <c r="R59">
        <v>0</v>
      </c>
    </row>
    <row r="60" spans="1:18">
      <c r="A60" t="s">
        <v>1534</v>
      </c>
      <c r="B60" t="s">
        <v>121</v>
      </c>
      <c r="C60" t="s">
        <v>20</v>
      </c>
      <c r="D60" t="s">
        <v>561</v>
      </c>
      <c r="E60">
        <v>54.22</v>
      </c>
      <c r="F60">
        <v>-4.68</v>
      </c>
      <c r="G60" t="s">
        <v>858</v>
      </c>
      <c r="H60" t="s">
        <v>109</v>
      </c>
      <c r="I60" t="s">
        <v>24</v>
      </c>
      <c r="J60" t="s">
        <v>180</v>
      </c>
      <c r="K60">
        <v>54.23</v>
      </c>
      <c r="L60">
        <v>-4.62</v>
      </c>
      <c r="M60" t="s">
        <v>858</v>
      </c>
      <c r="N60" t="s">
        <v>26</v>
      </c>
      <c r="O60" t="s">
        <v>35</v>
      </c>
      <c r="P60">
        <v>1074</v>
      </c>
      <c r="Q60">
        <v>5</v>
      </c>
      <c r="R60">
        <v>67</v>
      </c>
    </row>
    <row r="61" spans="1:18">
      <c r="A61" t="s">
        <v>2235</v>
      </c>
      <c r="B61" t="s">
        <v>31</v>
      </c>
      <c r="C61" t="s">
        <v>39</v>
      </c>
      <c r="D61" t="s">
        <v>561</v>
      </c>
      <c r="E61">
        <v>61.87</v>
      </c>
      <c r="F61">
        <v>9.2200000000000006</v>
      </c>
      <c r="G61" t="s">
        <v>669</v>
      </c>
      <c r="H61" t="s">
        <v>71</v>
      </c>
      <c r="I61" t="s">
        <v>31</v>
      </c>
      <c r="J61" t="s">
        <v>478</v>
      </c>
      <c r="K61">
        <v>61.87</v>
      </c>
      <c r="L61">
        <v>9.2200000000000006</v>
      </c>
      <c r="M61" t="s">
        <v>669</v>
      </c>
      <c r="N61" t="s">
        <v>40</v>
      </c>
      <c r="O61" t="s">
        <v>52</v>
      </c>
      <c r="P61">
        <v>624</v>
      </c>
      <c r="Q61">
        <v>0</v>
      </c>
      <c r="R61">
        <v>0</v>
      </c>
    </row>
    <row r="62" spans="1:18">
      <c r="A62" t="s">
        <v>2483</v>
      </c>
      <c r="B62" t="s">
        <v>39</v>
      </c>
      <c r="C62" t="s">
        <v>29</v>
      </c>
      <c r="D62" t="s">
        <v>561</v>
      </c>
      <c r="E62">
        <v>63</v>
      </c>
      <c r="F62">
        <v>31</v>
      </c>
      <c r="G62" t="s">
        <v>2455</v>
      </c>
      <c r="H62" t="s">
        <v>101</v>
      </c>
      <c r="I62" t="s">
        <v>24</v>
      </c>
      <c r="J62" t="s">
        <v>196</v>
      </c>
      <c r="K62">
        <v>60.2</v>
      </c>
      <c r="L62">
        <v>25</v>
      </c>
      <c r="M62" t="s">
        <v>2455</v>
      </c>
      <c r="N62" t="s">
        <v>40</v>
      </c>
      <c r="O62" t="s">
        <v>35</v>
      </c>
      <c r="P62">
        <v>2836</v>
      </c>
      <c r="Q62">
        <v>444</v>
      </c>
      <c r="R62">
        <v>226</v>
      </c>
    </row>
    <row r="63" spans="1:18">
      <c r="A63" t="s">
        <v>2495</v>
      </c>
      <c r="B63" t="s">
        <v>71</v>
      </c>
      <c r="C63" t="s">
        <v>39</v>
      </c>
      <c r="D63" t="s">
        <v>561</v>
      </c>
      <c r="E63">
        <v>60.2</v>
      </c>
      <c r="F63">
        <v>24.9</v>
      </c>
      <c r="G63" t="s">
        <v>2455</v>
      </c>
      <c r="H63" t="s">
        <v>60</v>
      </c>
      <c r="I63" t="s">
        <v>29</v>
      </c>
      <c r="J63" t="s">
        <v>561</v>
      </c>
      <c r="K63">
        <v>60.2</v>
      </c>
      <c r="L63">
        <v>24.9</v>
      </c>
      <c r="M63" t="s">
        <v>2455</v>
      </c>
      <c r="N63" t="s">
        <v>107</v>
      </c>
      <c r="O63" t="s">
        <v>35</v>
      </c>
      <c r="P63">
        <v>17</v>
      </c>
      <c r="Q63">
        <v>0</v>
      </c>
      <c r="R63">
        <v>0</v>
      </c>
    </row>
    <row r="64" spans="1:18">
      <c r="A64" t="s">
        <v>479</v>
      </c>
      <c r="B64" t="s">
        <v>42</v>
      </c>
      <c r="C64" t="s">
        <v>39</v>
      </c>
      <c r="D64" t="s">
        <v>480</v>
      </c>
      <c r="E64">
        <v>50.6</v>
      </c>
      <c r="F64">
        <v>8.42</v>
      </c>
      <c r="G64" t="s">
        <v>332</v>
      </c>
      <c r="H64" t="s">
        <v>67</v>
      </c>
      <c r="I64" t="s">
        <v>50</v>
      </c>
      <c r="J64" t="s">
        <v>478</v>
      </c>
      <c r="K64">
        <v>50.68</v>
      </c>
      <c r="L64">
        <v>8.32</v>
      </c>
      <c r="M64" t="s">
        <v>332</v>
      </c>
      <c r="N64" t="s">
        <v>34</v>
      </c>
      <c r="O64" t="s">
        <v>35</v>
      </c>
      <c r="P64">
        <v>209</v>
      </c>
      <c r="Q64">
        <v>12</v>
      </c>
      <c r="R64">
        <v>323</v>
      </c>
    </row>
    <row r="65" spans="1:18">
      <c r="A65" t="s">
        <v>481</v>
      </c>
      <c r="B65" t="s">
        <v>42</v>
      </c>
      <c r="C65" t="s">
        <v>39</v>
      </c>
      <c r="D65" t="s">
        <v>480</v>
      </c>
      <c r="E65">
        <v>50.6</v>
      </c>
      <c r="F65">
        <v>8.42</v>
      </c>
      <c r="G65" t="s">
        <v>332</v>
      </c>
      <c r="H65" t="s">
        <v>92</v>
      </c>
      <c r="I65" t="s">
        <v>24</v>
      </c>
      <c r="J65" t="s">
        <v>482</v>
      </c>
      <c r="K65">
        <v>50.63</v>
      </c>
      <c r="L65">
        <v>8.1199999999999992</v>
      </c>
      <c r="M65" t="s">
        <v>332</v>
      </c>
      <c r="N65" t="s">
        <v>4129</v>
      </c>
      <c r="O65" t="s">
        <v>35</v>
      </c>
      <c r="P65">
        <v>1759</v>
      </c>
      <c r="Q65">
        <v>22</v>
      </c>
      <c r="R65">
        <v>280</v>
      </c>
    </row>
    <row r="66" spans="1:18">
      <c r="A66" t="s">
        <v>559</v>
      </c>
      <c r="B66" t="s">
        <v>42</v>
      </c>
      <c r="C66" t="s">
        <v>20</v>
      </c>
      <c r="D66" t="s">
        <v>480</v>
      </c>
      <c r="E66">
        <v>53.37</v>
      </c>
      <c r="F66">
        <v>8.3000000000000007</v>
      </c>
      <c r="G66" t="s">
        <v>332</v>
      </c>
      <c r="H66" t="s">
        <v>23</v>
      </c>
      <c r="I66" t="s">
        <v>101</v>
      </c>
      <c r="J66" t="s">
        <v>480</v>
      </c>
      <c r="K66">
        <v>53.37</v>
      </c>
      <c r="L66">
        <v>8.17</v>
      </c>
      <c r="M66" t="s">
        <v>332</v>
      </c>
      <c r="N66" t="s">
        <v>34</v>
      </c>
      <c r="O66" t="s">
        <v>35</v>
      </c>
      <c r="P66">
        <v>180</v>
      </c>
      <c r="Q66">
        <v>9</v>
      </c>
      <c r="R66">
        <v>270</v>
      </c>
    </row>
    <row r="67" spans="1:18">
      <c r="A67" t="s">
        <v>562</v>
      </c>
      <c r="B67" t="s">
        <v>74</v>
      </c>
      <c r="C67" t="s">
        <v>20</v>
      </c>
      <c r="D67" t="s">
        <v>480</v>
      </c>
      <c r="E67">
        <v>48.75</v>
      </c>
      <c r="F67">
        <v>9.3000000000000007</v>
      </c>
      <c r="G67" t="s">
        <v>332</v>
      </c>
      <c r="H67" t="s">
        <v>23</v>
      </c>
      <c r="I67" t="s">
        <v>48</v>
      </c>
      <c r="J67" t="s">
        <v>480</v>
      </c>
      <c r="K67">
        <v>48.75</v>
      </c>
      <c r="L67">
        <v>9.3000000000000007</v>
      </c>
      <c r="M67" t="s">
        <v>332</v>
      </c>
      <c r="N67" t="s">
        <v>4129</v>
      </c>
      <c r="O67" t="s">
        <v>35</v>
      </c>
      <c r="P67">
        <v>79</v>
      </c>
      <c r="Q67">
        <v>0</v>
      </c>
      <c r="R67">
        <v>0</v>
      </c>
    </row>
    <row r="68" spans="1:18">
      <c r="A68" t="s">
        <v>744</v>
      </c>
      <c r="B68" t="s">
        <v>104</v>
      </c>
      <c r="C68" t="s">
        <v>20</v>
      </c>
      <c r="D68" t="s">
        <v>480</v>
      </c>
      <c r="E68">
        <v>56.45</v>
      </c>
      <c r="F68">
        <v>9.42</v>
      </c>
      <c r="G68" t="s">
        <v>610</v>
      </c>
      <c r="H68" t="s">
        <v>68</v>
      </c>
      <c r="I68" t="s">
        <v>29</v>
      </c>
      <c r="J68" t="s">
        <v>480</v>
      </c>
      <c r="K68">
        <v>56.45</v>
      </c>
      <c r="L68">
        <v>9.42</v>
      </c>
      <c r="M68" t="s">
        <v>610</v>
      </c>
      <c r="N68" t="s">
        <v>4129</v>
      </c>
      <c r="O68" t="s">
        <v>35</v>
      </c>
      <c r="P68">
        <v>51</v>
      </c>
      <c r="Q68">
        <v>0</v>
      </c>
      <c r="R68">
        <v>0</v>
      </c>
    </row>
    <row r="69" spans="1:18">
      <c r="A69" t="s">
        <v>745</v>
      </c>
      <c r="B69" t="s">
        <v>23</v>
      </c>
      <c r="C69" t="s">
        <v>20</v>
      </c>
      <c r="D69" t="s">
        <v>480</v>
      </c>
      <c r="E69">
        <v>56.55</v>
      </c>
      <c r="F69">
        <v>8.4</v>
      </c>
      <c r="G69" t="s">
        <v>610</v>
      </c>
      <c r="H69" t="s">
        <v>31</v>
      </c>
      <c r="I69" t="s">
        <v>32</v>
      </c>
      <c r="J69" t="s">
        <v>478</v>
      </c>
      <c r="K69">
        <v>56.83</v>
      </c>
      <c r="L69">
        <v>9</v>
      </c>
      <c r="M69" t="s">
        <v>610</v>
      </c>
      <c r="N69" t="s">
        <v>34</v>
      </c>
      <c r="O69" t="s">
        <v>35</v>
      </c>
      <c r="P69">
        <v>505</v>
      </c>
      <c r="Q69">
        <v>49</v>
      </c>
      <c r="R69">
        <v>50</v>
      </c>
    </row>
    <row r="70" spans="1:18">
      <c r="A70" t="s">
        <v>771</v>
      </c>
      <c r="B70" t="s">
        <v>39</v>
      </c>
      <c r="C70" t="s">
        <v>39</v>
      </c>
      <c r="D70" t="s">
        <v>480</v>
      </c>
      <c r="E70">
        <v>55.32</v>
      </c>
      <c r="F70">
        <v>12.22</v>
      </c>
      <c r="G70" t="s">
        <v>610</v>
      </c>
      <c r="H70" t="s">
        <v>76</v>
      </c>
      <c r="I70" t="s">
        <v>101</v>
      </c>
      <c r="J70" t="s">
        <v>480</v>
      </c>
      <c r="K70">
        <v>55.32</v>
      </c>
      <c r="L70">
        <v>12.22</v>
      </c>
      <c r="M70" t="s">
        <v>610</v>
      </c>
      <c r="N70" t="s">
        <v>34</v>
      </c>
      <c r="O70" t="s">
        <v>35</v>
      </c>
      <c r="P70">
        <v>168</v>
      </c>
      <c r="Q70">
        <v>0</v>
      </c>
      <c r="R70">
        <v>0</v>
      </c>
    </row>
    <row r="71" spans="1:18">
      <c r="A71" t="s">
        <v>1531</v>
      </c>
      <c r="B71" t="s">
        <v>76</v>
      </c>
      <c r="C71" t="s">
        <v>20</v>
      </c>
      <c r="D71" t="s">
        <v>480</v>
      </c>
      <c r="E71">
        <v>56.67</v>
      </c>
      <c r="F71">
        <v>-3</v>
      </c>
      <c r="G71" t="s">
        <v>858</v>
      </c>
      <c r="H71" t="s">
        <v>45</v>
      </c>
      <c r="I71" t="s">
        <v>24</v>
      </c>
      <c r="J71" t="s">
        <v>478</v>
      </c>
      <c r="K71">
        <v>56.82</v>
      </c>
      <c r="L71">
        <v>-2.67</v>
      </c>
      <c r="M71" t="s">
        <v>858</v>
      </c>
      <c r="N71" t="s">
        <v>34</v>
      </c>
      <c r="O71" t="s">
        <v>35</v>
      </c>
      <c r="P71">
        <v>338</v>
      </c>
      <c r="Q71">
        <v>27</v>
      </c>
      <c r="R71">
        <v>51</v>
      </c>
    </row>
    <row r="72" spans="1:18">
      <c r="A72" t="s">
        <v>1535</v>
      </c>
      <c r="B72" t="s">
        <v>104</v>
      </c>
      <c r="C72" t="s">
        <v>20</v>
      </c>
      <c r="D72" t="s">
        <v>480</v>
      </c>
      <c r="E72">
        <v>51.72</v>
      </c>
      <c r="F72">
        <v>-1.37</v>
      </c>
      <c r="G72" t="s">
        <v>858</v>
      </c>
      <c r="H72" t="s">
        <v>101</v>
      </c>
      <c r="I72" t="s">
        <v>60</v>
      </c>
      <c r="J72" t="s">
        <v>478</v>
      </c>
      <c r="K72">
        <v>51.7</v>
      </c>
      <c r="L72">
        <v>-1.42</v>
      </c>
      <c r="M72" t="s">
        <v>858</v>
      </c>
      <c r="N72" t="s">
        <v>26</v>
      </c>
      <c r="O72" t="s">
        <v>35</v>
      </c>
      <c r="P72">
        <v>285</v>
      </c>
      <c r="Q72">
        <v>4</v>
      </c>
      <c r="R72">
        <v>242</v>
      </c>
    </row>
    <row r="73" spans="1:18">
      <c r="A73" t="s">
        <v>1536</v>
      </c>
      <c r="B73" t="s">
        <v>50</v>
      </c>
      <c r="C73" t="s">
        <v>29</v>
      </c>
      <c r="D73" t="s">
        <v>480</v>
      </c>
      <c r="E73">
        <v>51.52</v>
      </c>
      <c r="F73">
        <v>-0.78</v>
      </c>
      <c r="G73" t="s">
        <v>858</v>
      </c>
      <c r="H73" t="s">
        <v>155</v>
      </c>
      <c r="I73" t="s">
        <v>24</v>
      </c>
      <c r="J73" t="s">
        <v>478</v>
      </c>
      <c r="K73">
        <v>51.53</v>
      </c>
      <c r="L73">
        <v>-0.88</v>
      </c>
      <c r="M73" t="s">
        <v>858</v>
      </c>
      <c r="N73" t="s">
        <v>40</v>
      </c>
      <c r="O73" t="s">
        <v>35</v>
      </c>
      <c r="P73">
        <v>290</v>
      </c>
      <c r="Q73">
        <v>8</v>
      </c>
      <c r="R73">
        <v>285</v>
      </c>
    </row>
    <row r="74" spans="1:18">
      <c r="A74" t="s">
        <v>1557</v>
      </c>
      <c r="B74" t="s">
        <v>45</v>
      </c>
      <c r="C74" t="s">
        <v>39</v>
      </c>
      <c r="D74" t="s">
        <v>480</v>
      </c>
      <c r="E74">
        <v>46.85</v>
      </c>
      <c r="F74">
        <v>7.18</v>
      </c>
      <c r="G74" t="s">
        <v>1558</v>
      </c>
      <c r="H74" t="s">
        <v>42</v>
      </c>
      <c r="I74" t="s">
        <v>63</v>
      </c>
      <c r="J74" t="s">
        <v>480</v>
      </c>
      <c r="K74">
        <v>46.93</v>
      </c>
      <c r="L74">
        <v>7.22</v>
      </c>
      <c r="M74" t="s">
        <v>1558</v>
      </c>
      <c r="N74" t="s">
        <v>34</v>
      </c>
      <c r="O74" t="s">
        <v>35</v>
      </c>
      <c r="P74">
        <v>178</v>
      </c>
      <c r="Q74">
        <v>10</v>
      </c>
      <c r="R74">
        <v>16</v>
      </c>
    </row>
    <row r="75" spans="1:18">
      <c r="A75" t="s">
        <v>1592</v>
      </c>
      <c r="B75" t="s">
        <v>73</v>
      </c>
      <c r="C75" t="s">
        <v>39</v>
      </c>
      <c r="D75" t="s">
        <v>480</v>
      </c>
      <c r="E75">
        <v>47.42</v>
      </c>
      <c r="F75">
        <v>19.399999999999999</v>
      </c>
      <c r="G75" t="s">
        <v>1585</v>
      </c>
      <c r="H75" t="s">
        <v>29</v>
      </c>
      <c r="I75" t="s">
        <v>50</v>
      </c>
      <c r="J75" t="s">
        <v>478</v>
      </c>
      <c r="K75">
        <v>47.4</v>
      </c>
      <c r="L75">
        <v>19.329999999999998</v>
      </c>
      <c r="M75" t="s">
        <v>1585</v>
      </c>
      <c r="N75" t="s">
        <v>40</v>
      </c>
      <c r="O75" t="s">
        <v>52</v>
      </c>
      <c r="P75">
        <v>199</v>
      </c>
      <c r="Q75">
        <v>6</v>
      </c>
      <c r="R75">
        <v>250</v>
      </c>
    </row>
    <row r="76" spans="1:18">
      <c r="A76" t="s">
        <v>2494</v>
      </c>
      <c r="B76" t="s">
        <v>74</v>
      </c>
      <c r="C76" t="s">
        <v>20</v>
      </c>
      <c r="D76" t="s">
        <v>480</v>
      </c>
      <c r="E76">
        <v>60.2</v>
      </c>
      <c r="F76">
        <v>24.9</v>
      </c>
      <c r="G76" t="s">
        <v>2455</v>
      </c>
      <c r="H76" t="s">
        <v>133</v>
      </c>
      <c r="I76" t="s">
        <v>20</v>
      </c>
      <c r="J76" t="s">
        <v>478</v>
      </c>
      <c r="K76">
        <v>60.2</v>
      </c>
      <c r="L76">
        <v>24.9</v>
      </c>
      <c r="M76" t="s">
        <v>2455</v>
      </c>
      <c r="N76" t="s">
        <v>40</v>
      </c>
      <c r="O76" t="s">
        <v>35</v>
      </c>
      <c r="P76">
        <v>364</v>
      </c>
      <c r="Q76">
        <v>0</v>
      </c>
      <c r="R76">
        <v>0</v>
      </c>
    </row>
    <row r="77" spans="1:18">
      <c r="A77" t="s">
        <v>2498</v>
      </c>
      <c r="B77" t="s">
        <v>24</v>
      </c>
      <c r="C77" t="s">
        <v>39</v>
      </c>
      <c r="D77" t="s">
        <v>480</v>
      </c>
      <c r="E77">
        <v>60.6</v>
      </c>
      <c r="F77">
        <v>28.2</v>
      </c>
      <c r="G77" t="s">
        <v>2455</v>
      </c>
      <c r="H77" t="s">
        <v>23</v>
      </c>
      <c r="I77" t="s">
        <v>24</v>
      </c>
      <c r="J77" t="s">
        <v>478</v>
      </c>
      <c r="K77">
        <v>60.6</v>
      </c>
      <c r="L77">
        <v>28.2</v>
      </c>
      <c r="M77" t="s">
        <v>808</v>
      </c>
      <c r="N77" t="s">
        <v>40</v>
      </c>
      <c r="O77" t="s">
        <v>35</v>
      </c>
      <c r="P77">
        <v>315</v>
      </c>
      <c r="Q77">
        <v>0</v>
      </c>
      <c r="R77">
        <v>0</v>
      </c>
    </row>
    <row r="78" spans="1:18">
      <c r="A78" t="s">
        <v>2499</v>
      </c>
      <c r="B78" t="s">
        <v>24</v>
      </c>
      <c r="C78" t="s">
        <v>39</v>
      </c>
      <c r="D78" t="s">
        <v>480</v>
      </c>
      <c r="E78">
        <v>60.6</v>
      </c>
      <c r="F78">
        <v>28.2</v>
      </c>
      <c r="G78" t="s">
        <v>2455</v>
      </c>
      <c r="H78" t="s">
        <v>39</v>
      </c>
      <c r="I78" t="s">
        <v>24</v>
      </c>
      <c r="J78" t="s">
        <v>478</v>
      </c>
      <c r="K78">
        <v>60.6</v>
      </c>
      <c r="L78">
        <v>28.2</v>
      </c>
      <c r="M78" t="s">
        <v>808</v>
      </c>
      <c r="N78" t="s">
        <v>34</v>
      </c>
      <c r="O78" t="s">
        <v>35</v>
      </c>
      <c r="P78">
        <v>306</v>
      </c>
      <c r="Q78">
        <v>0</v>
      </c>
      <c r="R78">
        <v>0</v>
      </c>
    </row>
    <row r="79" spans="1:18">
      <c r="A79" t="s">
        <v>2500</v>
      </c>
      <c r="B79" t="s">
        <v>23</v>
      </c>
      <c r="C79" t="s">
        <v>39</v>
      </c>
      <c r="D79" t="s">
        <v>480</v>
      </c>
      <c r="E79">
        <v>61.7</v>
      </c>
      <c r="F79">
        <v>29.2</v>
      </c>
      <c r="G79" t="s">
        <v>2455</v>
      </c>
      <c r="H79" t="s">
        <v>54</v>
      </c>
      <c r="I79" t="s">
        <v>60</v>
      </c>
      <c r="J79" t="s">
        <v>486</v>
      </c>
      <c r="K79">
        <v>61.8</v>
      </c>
      <c r="L79">
        <v>29.4</v>
      </c>
      <c r="M79" t="s">
        <v>2455</v>
      </c>
      <c r="N79" t="s">
        <v>40</v>
      </c>
      <c r="O79" t="s">
        <v>35</v>
      </c>
      <c r="P79">
        <v>1020</v>
      </c>
      <c r="Q79">
        <v>16</v>
      </c>
      <c r="R79">
        <v>44</v>
      </c>
    </row>
    <row r="80" spans="1:18">
      <c r="A80" t="s">
        <v>493</v>
      </c>
      <c r="B80" t="s">
        <v>133</v>
      </c>
      <c r="C80" t="s">
        <v>20</v>
      </c>
      <c r="D80" t="s">
        <v>478</v>
      </c>
      <c r="E80">
        <v>51.12</v>
      </c>
      <c r="F80">
        <v>13.72</v>
      </c>
      <c r="G80" t="s">
        <v>332</v>
      </c>
      <c r="H80" t="s">
        <v>29</v>
      </c>
      <c r="I80" t="s">
        <v>29</v>
      </c>
      <c r="J80" t="s">
        <v>180</v>
      </c>
      <c r="K80">
        <v>51.12</v>
      </c>
      <c r="L80">
        <v>13.72</v>
      </c>
      <c r="M80" t="s">
        <v>332</v>
      </c>
      <c r="N80" t="s">
        <v>40</v>
      </c>
      <c r="O80" t="s">
        <v>35</v>
      </c>
      <c r="P80">
        <v>407</v>
      </c>
      <c r="Q80">
        <v>0</v>
      </c>
      <c r="R80">
        <v>0</v>
      </c>
    </row>
    <row r="81" spans="1:18">
      <c r="A81" t="s">
        <v>494</v>
      </c>
      <c r="B81" t="s">
        <v>133</v>
      </c>
      <c r="C81" t="s">
        <v>20</v>
      </c>
      <c r="D81" t="s">
        <v>478</v>
      </c>
      <c r="E81">
        <v>51.12</v>
      </c>
      <c r="F81">
        <v>13.72</v>
      </c>
      <c r="G81" t="s">
        <v>332</v>
      </c>
      <c r="H81" t="s">
        <v>63</v>
      </c>
      <c r="I81" t="s">
        <v>20</v>
      </c>
      <c r="J81" t="s">
        <v>180</v>
      </c>
      <c r="K81">
        <v>51.2</v>
      </c>
      <c r="L81">
        <v>13.85</v>
      </c>
      <c r="M81" t="s">
        <v>332</v>
      </c>
      <c r="N81" t="s">
        <v>84</v>
      </c>
      <c r="O81" t="s">
        <v>35</v>
      </c>
      <c r="P81">
        <v>351</v>
      </c>
      <c r="Q81">
        <v>14</v>
      </c>
      <c r="R81">
        <v>46</v>
      </c>
    </row>
    <row r="82" spans="1:18">
      <c r="A82" t="s">
        <v>496</v>
      </c>
      <c r="B82" t="s">
        <v>31</v>
      </c>
      <c r="C82" t="s">
        <v>39</v>
      </c>
      <c r="D82" t="s">
        <v>478</v>
      </c>
      <c r="E82">
        <v>51.32</v>
      </c>
      <c r="F82">
        <v>10.32</v>
      </c>
      <c r="G82" t="s">
        <v>332</v>
      </c>
      <c r="H82" t="s">
        <v>48</v>
      </c>
      <c r="I82" t="s">
        <v>50</v>
      </c>
      <c r="J82" t="s">
        <v>484</v>
      </c>
      <c r="K82">
        <v>51.32</v>
      </c>
      <c r="L82">
        <v>10.28</v>
      </c>
      <c r="M82" t="s">
        <v>332</v>
      </c>
      <c r="N82" t="s">
        <v>40</v>
      </c>
      <c r="O82" t="s">
        <v>35</v>
      </c>
      <c r="P82">
        <v>951</v>
      </c>
      <c r="Q82">
        <v>3</v>
      </c>
      <c r="R82">
        <v>270</v>
      </c>
    </row>
    <row r="83" spans="1:18">
      <c r="A83" t="s">
        <v>564</v>
      </c>
      <c r="B83" t="s">
        <v>32</v>
      </c>
      <c r="C83" t="s">
        <v>20</v>
      </c>
      <c r="D83" t="s">
        <v>478</v>
      </c>
      <c r="E83">
        <v>53.37</v>
      </c>
      <c r="F83">
        <v>8.3000000000000007</v>
      </c>
      <c r="G83" t="s">
        <v>332</v>
      </c>
      <c r="H83" t="s">
        <v>31</v>
      </c>
      <c r="I83" t="s">
        <v>50</v>
      </c>
      <c r="J83" t="s">
        <v>180</v>
      </c>
      <c r="K83">
        <v>53.12</v>
      </c>
      <c r="L83">
        <v>8.4700000000000006</v>
      </c>
      <c r="M83" t="s">
        <v>332</v>
      </c>
      <c r="N83" t="s">
        <v>34</v>
      </c>
      <c r="O83" t="s">
        <v>35</v>
      </c>
      <c r="P83">
        <v>237</v>
      </c>
      <c r="Q83">
        <v>30</v>
      </c>
      <c r="R83">
        <v>159</v>
      </c>
    </row>
    <row r="84" spans="1:18">
      <c r="A84" t="s">
        <v>687</v>
      </c>
      <c r="B84" t="s">
        <v>32</v>
      </c>
      <c r="C84" t="s">
        <v>20</v>
      </c>
      <c r="D84" t="s">
        <v>478</v>
      </c>
      <c r="E84">
        <v>57.08</v>
      </c>
      <c r="F84">
        <v>9.25</v>
      </c>
      <c r="G84" t="s">
        <v>610</v>
      </c>
      <c r="H84" t="s">
        <v>143</v>
      </c>
      <c r="I84" t="s">
        <v>31</v>
      </c>
      <c r="J84" t="s">
        <v>180</v>
      </c>
      <c r="K84">
        <v>57.08</v>
      </c>
      <c r="L84">
        <v>9.18</v>
      </c>
      <c r="M84" t="s">
        <v>610</v>
      </c>
      <c r="N84" t="s">
        <v>34</v>
      </c>
      <c r="O84" t="s">
        <v>35</v>
      </c>
      <c r="P84">
        <v>295</v>
      </c>
      <c r="Q84">
        <v>5</v>
      </c>
      <c r="R84">
        <v>270</v>
      </c>
    </row>
    <row r="85" spans="1:18">
      <c r="A85" t="s">
        <v>688</v>
      </c>
      <c r="B85" t="s">
        <v>32</v>
      </c>
      <c r="C85" t="s">
        <v>20</v>
      </c>
      <c r="D85" t="s">
        <v>478</v>
      </c>
      <c r="E85">
        <v>57.08</v>
      </c>
      <c r="F85">
        <v>9.25</v>
      </c>
      <c r="G85" t="s">
        <v>610</v>
      </c>
      <c r="H85" t="s">
        <v>104</v>
      </c>
      <c r="I85" t="s">
        <v>63</v>
      </c>
      <c r="J85" t="s">
        <v>478</v>
      </c>
      <c r="K85">
        <v>57.08</v>
      </c>
      <c r="L85">
        <v>9.25</v>
      </c>
      <c r="M85" t="s">
        <v>610</v>
      </c>
      <c r="N85" t="s">
        <v>40</v>
      </c>
      <c r="O85" t="s">
        <v>35</v>
      </c>
      <c r="P85">
        <v>234</v>
      </c>
      <c r="Q85">
        <v>0</v>
      </c>
      <c r="R85">
        <v>0</v>
      </c>
    </row>
    <row r="86" spans="1:18">
      <c r="A86" t="s">
        <v>704</v>
      </c>
      <c r="B86" t="s">
        <v>50</v>
      </c>
      <c r="C86" t="s">
        <v>39</v>
      </c>
      <c r="D86" t="s">
        <v>478</v>
      </c>
      <c r="E86">
        <v>55.75</v>
      </c>
      <c r="F86">
        <v>12.57</v>
      </c>
      <c r="G86" t="s">
        <v>610</v>
      </c>
      <c r="H86" t="s">
        <v>23</v>
      </c>
      <c r="I86" t="s">
        <v>39</v>
      </c>
      <c r="J86" t="s">
        <v>478</v>
      </c>
      <c r="K86">
        <v>55.75</v>
      </c>
      <c r="L86">
        <v>12.57</v>
      </c>
      <c r="M86" t="s">
        <v>610</v>
      </c>
      <c r="N86" t="s">
        <v>84</v>
      </c>
      <c r="O86" t="s">
        <v>35</v>
      </c>
      <c r="P86">
        <v>14</v>
      </c>
      <c r="Q86">
        <v>0</v>
      </c>
      <c r="R86">
        <v>0</v>
      </c>
    </row>
    <row r="87" spans="1:18">
      <c r="A87" t="s">
        <v>705</v>
      </c>
      <c r="B87" t="s">
        <v>50</v>
      </c>
      <c r="C87" t="s">
        <v>39</v>
      </c>
      <c r="D87" t="s">
        <v>478</v>
      </c>
      <c r="E87">
        <v>55.75</v>
      </c>
      <c r="F87">
        <v>12.57</v>
      </c>
      <c r="G87" t="s">
        <v>610</v>
      </c>
      <c r="H87" t="s">
        <v>76</v>
      </c>
      <c r="I87" t="s">
        <v>31</v>
      </c>
      <c r="J87" t="s">
        <v>180</v>
      </c>
      <c r="K87">
        <v>55.73</v>
      </c>
      <c r="L87">
        <v>12.52</v>
      </c>
      <c r="M87" t="s">
        <v>610</v>
      </c>
      <c r="N87" t="s">
        <v>34</v>
      </c>
      <c r="O87" t="s">
        <v>35</v>
      </c>
      <c r="P87">
        <v>265</v>
      </c>
      <c r="Q87">
        <v>4</v>
      </c>
      <c r="R87">
        <v>240</v>
      </c>
    </row>
    <row r="88" spans="1:18">
      <c r="A88" t="s">
        <v>2217</v>
      </c>
      <c r="B88" t="s">
        <v>31</v>
      </c>
      <c r="C88" t="s">
        <v>39</v>
      </c>
      <c r="D88" t="s">
        <v>478</v>
      </c>
      <c r="E88">
        <v>61.28</v>
      </c>
      <c r="F88">
        <v>10.42</v>
      </c>
      <c r="G88" t="s">
        <v>669</v>
      </c>
      <c r="H88" t="s">
        <v>67</v>
      </c>
      <c r="I88" t="s">
        <v>51</v>
      </c>
      <c r="J88" t="s">
        <v>478</v>
      </c>
      <c r="K88">
        <v>61.28</v>
      </c>
      <c r="L88">
        <v>10.4</v>
      </c>
      <c r="M88" t="s">
        <v>669</v>
      </c>
      <c r="N88" t="s">
        <v>34</v>
      </c>
      <c r="O88" t="s">
        <v>35</v>
      </c>
      <c r="P88">
        <v>104</v>
      </c>
      <c r="Q88">
        <v>1</v>
      </c>
      <c r="R88">
        <v>270</v>
      </c>
    </row>
    <row r="89" spans="1:18">
      <c r="A89" t="s">
        <v>2219</v>
      </c>
      <c r="B89" t="s">
        <v>31</v>
      </c>
      <c r="C89" t="s">
        <v>39</v>
      </c>
      <c r="D89" t="s">
        <v>478</v>
      </c>
      <c r="E89">
        <v>61.28</v>
      </c>
      <c r="F89">
        <v>10.42</v>
      </c>
      <c r="G89" t="s">
        <v>669</v>
      </c>
      <c r="H89" t="s">
        <v>50</v>
      </c>
      <c r="I89" t="s">
        <v>48</v>
      </c>
      <c r="J89" t="s">
        <v>478</v>
      </c>
      <c r="K89">
        <v>61.28</v>
      </c>
      <c r="L89">
        <v>10.42</v>
      </c>
      <c r="M89" t="s">
        <v>669</v>
      </c>
      <c r="N89" t="s">
        <v>84</v>
      </c>
      <c r="O89" t="s">
        <v>35</v>
      </c>
      <c r="P89">
        <v>60</v>
      </c>
      <c r="Q89">
        <v>0</v>
      </c>
      <c r="R89">
        <v>0</v>
      </c>
    </row>
    <row r="90" spans="1:18">
      <c r="A90" t="s">
        <v>2220</v>
      </c>
      <c r="B90" t="s">
        <v>31</v>
      </c>
      <c r="C90" t="s">
        <v>39</v>
      </c>
      <c r="D90" t="s">
        <v>478</v>
      </c>
      <c r="E90">
        <v>61.28</v>
      </c>
      <c r="F90">
        <v>10.42</v>
      </c>
      <c r="G90" t="s">
        <v>669</v>
      </c>
      <c r="H90" t="s">
        <v>19</v>
      </c>
      <c r="I90" t="s">
        <v>39</v>
      </c>
      <c r="J90" t="s">
        <v>478</v>
      </c>
      <c r="K90">
        <v>61.28</v>
      </c>
      <c r="L90">
        <v>10.42</v>
      </c>
      <c r="M90" t="s">
        <v>669</v>
      </c>
      <c r="N90" t="s">
        <v>34</v>
      </c>
      <c r="O90" t="s">
        <v>35</v>
      </c>
      <c r="P90">
        <v>23</v>
      </c>
      <c r="Q90">
        <v>0</v>
      </c>
      <c r="R90">
        <v>0</v>
      </c>
    </row>
    <row r="91" spans="1:18">
      <c r="A91" t="s">
        <v>2488</v>
      </c>
      <c r="B91" t="s">
        <v>45</v>
      </c>
      <c r="C91" t="s">
        <v>39</v>
      </c>
      <c r="D91" t="s">
        <v>478</v>
      </c>
      <c r="E91">
        <v>62.6</v>
      </c>
      <c r="F91">
        <v>29.9</v>
      </c>
      <c r="G91" t="s">
        <v>2455</v>
      </c>
      <c r="H91" t="s">
        <v>23</v>
      </c>
      <c r="I91" t="s">
        <v>50</v>
      </c>
      <c r="J91" t="s">
        <v>484</v>
      </c>
      <c r="K91">
        <v>62.5</v>
      </c>
      <c r="L91">
        <v>29.83</v>
      </c>
      <c r="M91" t="s">
        <v>2455</v>
      </c>
      <c r="N91" t="s">
        <v>34</v>
      </c>
      <c r="O91" t="s">
        <v>35</v>
      </c>
      <c r="P91">
        <v>936</v>
      </c>
      <c r="Q91">
        <v>12</v>
      </c>
      <c r="R91">
        <v>198</v>
      </c>
    </row>
    <row r="92" spans="1:18">
      <c r="A92" t="s">
        <v>2496</v>
      </c>
      <c r="B92" t="s">
        <v>23</v>
      </c>
      <c r="C92" t="s">
        <v>29</v>
      </c>
      <c r="D92" t="s">
        <v>478</v>
      </c>
      <c r="E92">
        <v>60.2</v>
      </c>
      <c r="F92">
        <v>19.3</v>
      </c>
      <c r="G92" t="s">
        <v>2455</v>
      </c>
      <c r="H92" t="s">
        <v>42</v>
      </c>
      <c r="I92" t="s">
        <v>101</v>
      </c>
      <c r="J92" t="s">
        <v>478</v>
      </c>
      <c r="K92">
        <v>60.5</v>
      </c>
      <c r="L92">
        <v>17.600000000000001</v>
      </c>
      <c r="M92" t="s">
        <v>2497</v>
      </c>
      <c r="N92" t="s">
        <v>34</v>
      </c>
      <c r="O92" t="s">
        <v>35</v>
      </c>
      <c r="P92">
        <v>127</v>
      </c>
      <c r="Q92">
        <v>100</v>
      </c>
      <c r="R92">
        <v>290</v>
      </c>
    </row>
    <row r="93" spans="1:18">
      <c r="A93" t="s">
        <v>3636</v>
      </c>
      <c r="B93" t="s">
        <v>67</v>
      </c>
      <c r="C93" t="s">
        <v>39</v>
      </c>
      <c r="D93" t="s">
        <v>478</v>
      </c>
      <c r="E93">
        <v>63.72</v>
      </c>
      <c r="F93">
        <v>12.35</v>
      </c>
      <c r="G93" t="s">
        <v>2497</v>
      </c>
      <c r="H93" t="s">
        <v>133</v>
      </c>
      <c r="I93" t="s">
        <v>32</v>
      </c>
      <c r="J93" t="s">
        <v>478</v>
      </c>
      <c r="K93">
        <v>63.8</v>
      </c>
      <c r="L93">
        <v>12.45</v>
      </c>
      <c r="M93" t="s">
        <v>669</v>
      </c>
      <c r="N93" t="s">
        <v>34</v>
      </c>
      <c r="O93" t="s">
        <v>35</v>
      </c>
      <c r="P93">
        <v>135</v>
      </c>
      <c r="Q93">
        <v>11</v>
      </c>
      <c r="R93">
        <v>28</v>
      </c>
    </row>
    <row r="94" spans="1:18">
      <c r="A94" t="s">
        <v>179</v>
      </c>
      <c r="B94" t="s">
        <v>39</v>
      </c>
      <c r="C94" t="s">
        <v>29</v>
      </c>
      <c r="D94" t="s">
        <v>180</v>
      </c>
      <c r="E94">
        <v>50.6</v>
      </c>
      <c r="F94">
        <v>6</v>
      </c>
      <c r="G94" t="s">
        <v>22</v>
      </c>
      <c r="H94" t="s">
        <v>20</v>
      </c>
      <c r="I94" t="s">
        <v>101</v>
      </c>
      <c r="J94" t="s">
        <v>180</v>
      </c>
      <c r="K94">
        <v>50.6</v>
      </c>
      <c r="L94">
        <v>6</v>
      </c>
      <c r="M94" t="s">
        <v>22</v>
      </c>
      <c r="N94" t="s">
        <v>40</v>
      </c>
      <c r="O94" t="s">
        <v>27</v>
      </c>
      <c r="P94">
        <v>122</v>
      </c>
      <c r="Q94">
        <v>0</v>
      </c>
      <c r="R94">
        <v>0</v>
      </c>
    </row>
    <row r="95" spans="1:18">
      <c r="A95" t="s">
        <v>181</v>
      </c>
      <c r="B95" t="s">
        <v>39</v>
      </c>
      <c r="C95" t="s">
        <v>29</v>
      </c>
      <c r="D95" t="s">
        <v>180</v>
      </c>
      <c r="E95">
        <v>50.6</v>
      </c>
      <c r="F95">
        <v>5.97</v>
      </c>
      <c r="G95" t="s">
        <v>22</v>
      </c>
      <c r="H95" t="s">
        <v>73</v>
      </c>
      <c r="I95" t="s">
        <v>51</v>
      </c>
      <c r="J95" t="s">
        <v>180</v>
      </c>
      <c r="K95">
        <v>50.6</v>
      </c>
      <c r="L95">
        <v>5.97</v>
      </c>
      <c r="M95" t="s">
        <v>22</v>
      </c>
      <c r="N95" t="s">
        <v>40</v>
      </c>
      <c r="O95" t="s">
        <v>27</v>
      </c>
      <c r="P95">
        <v>78</v>
      </c>
      <c r="Q95">
        <v>0</v>
      </c>
      <c r="R95">
        <v>0</v>
      </c>
    </row>
    <row r="96" spans="1:18">
      <c r="A96" t="s">
        <v>483</v>
      </c>
      <c r="B96" t="s">
        <v>32</v>
      </c>
      <c r="C96" t="s">
        <v>29</v>
      </c>
      <c r="D96" t="s">
        <v>180</v>
      </c>
      <c r="E96">
        <v>52.17</v>
      </c>
      <c r="F96">
        <v>8.42</v>
      </c>
      <c r="G96" t="s">
        <v>332</v>
      </c>
      <c r="H96" t="s">
        <v>23</v>
      </c>
      <c r="I96" t="s">
        <v>63</v>
      </c>
      <c r="J96" t="s">
        <v>484</v>
      </c>
      <c r="K96">
        <v>52.15</v>
      </c>
      <c r="L96">
        <v>8.43</v>
      </c>
      <c r="M96" t="s">
        <v>332</v>
      </c>
      <c r="N96" t="s">
        <v>40</v>
      </c>
      <c r="O96" t="s">
        <v>35</v>
      </c>
      <c r="P96">
        <v>888</v>
      </c>
      <c r="Q96">
        <v>3</v>
      </c>
      <c r="R96">
        <v>149</v>
      </c>
    </row>
    <row r="97" spans="1:18">
      <c r="A97" t="s">
        <v>566</v>
      </c>
      <c r="B97" t="s">
        <v>101</v>
      </c>
      <c r="C97" t="s">
        <v>20</v>
      </c>
      <c r="D97" t="s">
        <v>180</v>
      </c>
      <c r="E97">
        <v>51.1</v>
      </c>
      <c r="F97">
        <v>13.77</v>
      </c>
      <c r="G97" t="s">
        <v>332</v>
      </c>
      <c r="H97" t="s">
        <v>20</v>
      </c>
      <c r="I97" t="s">
        <v>39</v>
      </c>
      <c r="J97" t="s">
        <v>486</v>
      </c>
      <c r="K97">
        <v>51.12</v>
      </c>
      <c r="L97">
        <v>13.75</v>
      </c>
      <c r="M97" t="s">
        <v>332</v>
      </c>
      <c r="N97" t="s">
        <v>40</v>
      </c>
      <c r="O97" t="s">
        <v>35</v>
      </c>
      <c r="P97">
        <v>390</v>
      </c>
      <c r="Q97">
        <v>3</v>
      </c>
      <c r="R97">
        <v>328</v>
      </c>
    </row>
    <row r="98" spans="1:18">
      <c r="A98" t="s">
        <v>567</v>
      </c>
      <c r="B98" t="s">
        <v>121</v>
      </c>
      <c r="C98" t="s">
        <v>20</v>
      </c>
      <c r="D98" t="s">
        <v>180</v>
      </c>
      <c r="E98">
        <v>50.58</v>
      </c>
      <c r="F98">
        <v>8.6999999999999993</v>
      </c>
      <c r="G98" t="s">
        <v>332</v>
      </c>
      <c r="H98" t="s">
        <v>32</v>
      </c>
      <c r="I98" t="s">
        <v>48</v>
      </c>
      <c r="J98" t="s">
        <v>180</v>
      </c>
      <c r="K98">
        <v>50.58</v>
      </c>
      <c r="L98">
        <v>8.65</v>
      </c>
      <c r="M98" t="s">
        <v>332</v>
      </c>
      <c r="N98" t="s">
        <v>40</v>
      </c>
      <c r="O98" t="s">
        <v>52</v>
      </c>
      <c r="P98">
        <v>84</v>
      </c>
      <c r="Q98">
        <v>4</v>
      </c>
      <c r="R98">
        <v>270</v>
      </c>
    </row>
    <row r="99" spans="1:18">
      <c r="A99" t="s">
        <v>569</v>
      </c>
      <c r="B99" t="s">
        <v>109</v>
      </c>
      <c r="C99" t="s">
        <v>20</v>
      </c>
      <c r="D99" t="s">
        <v>180</v>
      </c>
      <c r="E99">
        <v>52.37</v>
      </c>
      <c r="F99">
        <v>12.93</v>
      </c>
      <c r="G99" t="s">
        <v>332</v>
      </c>
      <c r="H99" t="s">
        <v>60</v>
      </c>
      <c r="I99" t="s">
        <v>60</v>
      </c>
      <c r="J99" t="s">
        <v>153</v>
      </c>
      <c r="K99">
        <v>52.42</v>
      </c>
      <c r="L99">
        <v>12.87</v>
      </c>
      <c r="M99" t="s">
        <v>332</v>
      </c>
      <c r="N99" t="s">
        <v>34</v>
      </c>
      <c r="O99" t="s">
        <v>35</v>
      </c>
      <c r="P99">
        <v>1377</v>
      </c>
      <c r="Q99">
        <v>8</v>
      </c>
      <c r="R99">
        <v>321</v>
      </c>
    </row>
    <row r="100" spans="1:18">
      <c r="A100" t="s">
        <v>570</v>
      </c>
      <c r="B100" t="s">
        <v>109</v>
      </c>
      <c r="C100" t="s">
        <v>20</v>
      </c>
      <c r="D100" t="s">
        <v>180</v>
      </c>
      <c r="E100">
        <v>50.63</v>
      </c>
      <c r="F100">
        <v>7.25</v>
      </c>
      <c r="G100" t="s">
        <v>332</v>
      </c>
      <c r="H100" t="s">
        <v>104</v>
      </c>
      <c r="I100" t="s">
        <v>39</v>
      </c>
      <c r="J100" t="s">
        <v>180</v>
      </c>
      <c r="K100">
        <v>50.63</v>
      </c>
      <c r="L100">
        <v>7.23</v>
      </c>
      <c r="M100" t="s">
        <v>332</v>
      </c>
      <c r="N100" t="s">
        <v>26</v>
      </c>
      <c r="O100" t="s">
        <v>27</v>
      </c>
      <c r="P100">
        <v>35</v>
      </c>
      <c r="Q100">
        <v>2</v>
      </c>
      <c r="R100">
        <v>270</v>
      </c>
    </row>
    <row r="101" spans="1:18">
      <c r="A101" t="s">
        <v>571</v>
      </c>
      <c r="B101" t="s">
        <v>109</v>
      </c>
      <c r="C101" t="s">
        <v>20</v>
      </c>
      <c r="D101" t="s">
        <v>180</v>
      </c>
      <c r="E101">
        <v>52.37</v>
      </c>
      <c r="F101">
        <v>12.93</v>
      </c>
      <c r="G101" t="s">
        <v>332</v>
      </c>
      <c r="H101" t="s">
        <v>45</v>
      </c>
      <c r="I101" t="s">
        <v>39</v>
      </c>
      <c r="J101" t="s">
        <v>180</v>
      </c>
      <c r="K101">
        <v>52.37</v>
      </c>
      <c r="L101">
        <v>12.93</v>
      </c>
      <c r="M101" t="s">
        <v>332</v>
      </c>
      <c r="N101" t="s">
        <v>26</v>
      </c>
      <c r="O101" t="s">
        <v>27</v>
      </c>
      <c r="P101">
        <v>29</v>
      </c>
      <c r="Q101">
        <v>0</v>
      </c>
      <c r="R101">
        <v>0</v>
      </c>
    </row>
    <row r="102" spans="1:18">
      <c r="A102" t="s">
        <v>703</v>
      </c>
      <c r="B102" t="s">
        <v>23</v>
      </c>
      <c r="C102" t="s">
        <v>20</v>
      </c>
      <c r="D102" t="s">
        <v>180</v>
      </c>
      <c r="E102">
        <v>55.97</v>
      </c>
      <c r="F102">
        <v>12.08</v>
      </c>
      <c r="G102" t="s">
        <v>610</v>
      </c>
      <c r="H102" t="s">
        <v>23</v>
      </c>
      <c r="I102" t="s">
        <v>20</v>
      </c>
      <c r="J102" t="s">
        <v>180</v>
      </c>
      <c r="K102">
        <v>55.97</v>
      </c>
      <c r="L102">
        <v>12.08</v>
      </c>
      <c r="M102" t="s">
        <v>610</v>
      </c>
      <c r="N102" t="s">
        <v>40</v>
      </c>
      <c r="O102" t="s">
        <v>35</v>
      </c>
      <c r="P102">
        <v>0</v>
      </c>
      <c r="Q102">
        <v>0</v>
      </c>
      <c r="R102">
        <v>0</v>
      </c>
    </row>
    <row r="103" spans="1:18">
      <c r="A103" t="s">
        <v>706</v>
      </c>
      <c r="B103" t="s">
        <v>29</v>
      </c>
      <c r="C103" t="s">
        <v>39</v>
      </c>
      <c r="D103" t="s">
        <v>180</v>
      </c>
      <c r="E103">
        <v>56.1</v>
      </c>
      <c r="F103">
        <v>8.98</v>
      </c>
      <c r="G103" t="s">
        <v>610</v>
      </c>
      <c r="H103" t="s">
        <v>23</v>
      </c>
      <c r="I103" t="s">
        <v>24</v>
      </c>
      <c r="J103" t="s">
        <v>486</v>
      </c>
      <c r="K103">
        <v>56.13</v>
      </c>
      <c r="L103">
        <v>8.98</v>
      </c>
      <c r="M103" t="s">
        <v>610</v>
      </c>
      <c r="N103" t="s">
        <v>34</v>
      </c>
      <c r="O103" t="s">
        <v>35</v>
      </c>
      <c r="P103">
        <v>312</v>
      </c>
      <c r="Q103">
        <v>4</v>
      </c>
      <c r="R103">
        <v>0</v>
      </c>
    </row>
    <row r="104" spans="1:18">
      <c r="A104" t="s">
        <v>739</v>
      </c>
      <c r="B104" t="s">
        <v>24</v>
      </c>
      <c r="C104" t="s">
        <v>39</v>
      </c>
      <c r="D104" t="s">
        <v>180</v>
      </c>
      <c r="E104">
        <v>55.68</v>
      </c>
      <c r="F104">
        <v>8.5500000000000007</v>
      </c>
      <c r="G104" t="s">
        <v>610</v>
      </c>
      <c r="H104" t="s">
        <v>23</v>
      </c>
      <c r="I104" t="s">
        <v>63</v>
      </c>
      <c r="J104" t="s">
        <v>180</v>
      </c>
      <c r="K104">
        <v>55.7</v>
      </c>
      <c r="L104">
        <v>8.52</v>
      </c>
      <c r="M104" t="s">
        <v>610</v>
      </c>
      <c r="N104" t="s">
        <v>34</v>
      </c>
      <c r="O104" t="s">
        <v>35</v>
      </c>
      <c r="P104">
        <v>194</v>
      </c>
      <c r="Q104">
        <v>3</v>
      </c>
      <c r="R104">
        <v>312</v>
      </c>
    </row>
    <row r="105" spans="1:18">
      <c r="A105" t="s">
        <v>740</v>
      </c>
      <c r="B105" t="s">
        <v>24</v>
      </c>
      <c r="C105" t="s">
        <v>39</v>
      </c>
      <c r="D105" t="s">
        <v>180</v>
      </c>
      <c r="E105">
        <v>55.68</v>
      </c>
      <c r="F105">
        <v>8.5500000000000007</v>
      </c>
      <c r="G105" t="s">
        <v>610</v>
      </c>
      <c r="H105" t="s">
        <v>23</v>
      </c>
      <c r="I105" t="s">
        <v>63</v>
      </c>
      <c r="J105" t="s">
        <v>180</v>
      </c>
      <c r="K105">
        <v>55.7</v>
      </c>
      <c r="L105">
        <v>8.52</v>
      </c>
      <c r="M105" t="s">
        <v>610</v>
      </c>
      <c r="N105" t="s">
        <v>34</v>
      </c>
      <c r="O105" t="s">
        <v>35</v>
      </c>
      <c r="P105">
        <v>194</v>
      </c>
      <c r="Q105">
        <v>3</v>
      </c>
      <c r="R105">
        <v>312</v>
      </c>
    </row>
    <row r="106" spans="1:18">
      <c r="A106" t="s">
        <v>1559</v>
      </c>
      <c r="B106" t="s">
        <v>54</v>
      </c>
      <c r="C106" t="s">
        <v>20</v>
      </c>
      <c r="D106" t="s">
        <v>180</v>
      </c>
      <c r="E106">
        <v>47.37</v>
      </c>
      <c r="F106">
        <v>8.52</v>
      </c>
      <c r="G106" t="s">
        <v>1558</v>
      </c>
      <c r="H106" t="s">
        <v>101</v>
      </c>
      <c r="I106" t="s">
        <v>50</v>
      </c>
      <c r="J106" t="s">
        <v>486</v>
      </c>
      <c r="K106">
        <v>47.38</v>
      </c>
      <c r="L106">
        <v>8.48</v>
      </c>
      <c r="M106" t="s">
        <v>1558</v>
      </c>
      <c r="N106" t="s">
        <v>34</v>
      </c>
      <c r="O106" t="s">
        <v>35</v>
      </c>
      <c r="P106">
        <v>225</v>
      </c>
      <c r="Q106">
        <v>4</v>
      </c>
      <c r="R106">
        <v>307</v>
      </c>
    </row>
    <row r="107" spans="1:18">
      <c r="A107" t="s">
        <v>1593</v>
      </c>
      <c r="B107" t="s">
        <v>29</v>
      </c>
      <c r="C107" t="s">
        <v>39</v>
      </c>
      <c r="D107" t="s">
        <v>180</v>
      </c>
      <c r="E107">
        <v>47.95</v>
      </c>
      <c r="F107">
        <v>21.7</v>
      </c>
      <c r="G107" t="s">
        <v>1585</v>
      </c>
      <c r="H107" t="s">
        <v>71</v>
      </c>
      <c r="I107" t="s">
        <v>101</v>
      </c>
      <c r="J107" t="s">
        <v>180</v>
      </c>
      <c r="K107">
        <v>47.92</v>
      </c>
      <c r="L107">
        <v>22.02</v>
      </c>
      <c r="M107" t="s">
        <v>1585</v>
      </c>
      <c r="N107" t="s">
        <v>40</v>
      </c>
      <c r="O107" t="s">
        <v>52</v>
      </c>
      <c r="P107">
        <v>162</v>
      </c>
      <c r="Q107">
        <v>24</v>
      </c>
      <c r="R107">
        <v>99</v>
      </c>
    </row>
    <row r="108" spans="1:18">
      <c r="A108" t="s">
        <v>1594</v>
      </c>
      <c r="B108" t="s">
        <v>29</v>
      </c>
      <c r="C108" t="s">
        <v>39</v>
      </c>
      <c r="D108" t="s">
        <v>180</v>
      </c>
      <c r="E108">
        <v>47.95</v>
      </c>
      <c r="F108">
        <v>21.7</v>
      </c>
      <c r="G108" t="s">
        <v>1585</v>
      </c>
      <c r="H108" t="s">
        <v>60</v>
      </c>
      <c r="I108" t="s">
        <v>50</v>
      </c>
      <c r="J108" t="s">
        <v>486</v>
      </c>
      <c r="K108">
        <v>48.02</v>
      </c>
      <c r="L108">
        <v>21.68</v>
      </c>
      <c r="M108" t="s">
        <v>1585</v>
      </c>
      <c r="N108" t="s">
        <v>40</v>
      </c>
      <c r="O108" t="s">
        <v>52</v>
      </c>
      <c r="P108">
        <v>210</v>
      </c>
      <c r="Q108">
        <v>8</v>
      </c>
      <c r="R108">
        <v>351</v>
      </c>
    </row>
    <row r="109" spans="1:18">
      <c r="A109" t="s">
        <v>2213</v>
      </c>
      <c r="B109" t="s">
        <v>39</v>
      </c>
      <c r="C109" t="s">
        <v>39</v>
      </c>
      <c r="D109" t="s">
        <v>180</v>
      </c>
      <c r="E109">
        <v>61.28</v>
      </c>
      <c r="F109">
        <v>10.4</v>
      </c>
      <c r="G109" t="s">
        <v>669</v>
      </c>
      <c r="H109" t="s">
        <v>19</v>
      </c>
      <c r="I109" t="s">
        <v>51</v>
      </c>
      <c r="J109" t="s">
        <v>180</v>
      </c>
      <c r="K109">
        <v>61.27</v>
      </c>
      <c r="L109">
        <v>10.4</v>
      </c>
      <c r="M109" t="s">
        <v>669</v>
      </c>
      <c r="N109" t="s">
        <v>40</v>
      </c>
      <c r="O109" t="s">
        <v>35</v>
      </c>
      <c r="P109">
        <v>111</v>
      </c>
      <c r="Q109">
        <v>2</v>
      </c>
      <c r="R109">
        <v>181</v>
      </c>
    </row>
    <row r="110" spans="1:18">
      <c r="A110" t="s">
        <v>2216</v>
      </c>
      <c r="B110" t="s">
        <v>39</v>
      </c>
      <c r="C110" t="s">
        <v>39</v>
      </c>
      <c r="D110" t="s">
        <v>180</v>
      </c>
      <c r="E110">
        <v>61.28</v>
      </c>
      <c r="F110">
        <v>10.4</v>
      </c>
      <c r="G110" t="s">
        <v>669</v>
      </c>
      <c r="H110" t="s">
        <v>23</v>
      </c>
      <c r="I110" t="s">
        <v>29</v>
      </c>
      <c r="J110" t="s">
        <v>180</v>
      </c>
      <c r="K110">
        <v>61.28</v>
      </c>
      <c r="L110">
        <v>10.4</v>
      </c>
      <c r="M110" t="s">
        <v>669</v>
      </c>
      <c r="N110" t="s">
        <v>26</v>
      </c>
      <c r="O110" t="s">
        <v>35</v>
      </c>
      <c r="P110">
        <v>39</v>
      </c>
      <c r="Q110">
        <v>0</v>
      </c>
      <c r="R110">
        <v>0</v>
      </c>
    </row>
    <row r="111" spans="1:18">
      <c r="A111" t="s">
        <v>2218</v>
      </c>
      <c r="B111" t="s">
        <v>39</v>
      </c>
      <c r="C111" t="s">
        <v>39</v>
      </c>
      <c r="D111" t="s">
        <v>180</v>
      </c>
      <c r="E111">
        <v>61.28</v>
      </c>
      <c r="F111">
        <v>10.42</v>
      </c>
      <c r="G111" t="s">
        <v>669</v>
      </c>
      <c r="H111" t="s">
        <v>24</v>
      </c>
      <c r="I111" t="s">
        <v>20</v>
      </c>
      <c r="J111" t="s">
        <v>486</v>
      </c>
      <c r="K111">
        <v>61.27</v>
      </c>
      <c r="L111">
        <v>10.45</v>
      </c>
      <c r="M111" t="s">
        <v>669</v>
      </c>
      <c r="N111" t="s">
        <v>40</v>
      </c>
      <c r="O111" t="s">
        <v>52</v>
      </c>
      <c r="P111">
        <v>332</v>
      </c>
      <c r="Q111">
        <v>3</v>
      </c>
      <c r="R111">
        <v>137</v>
      </c>
    </row>
    <row r="112" spans="1:18">
      <c r="A112" t="s">
        <v>2427</v>
      </c>
      <c r="B112" t="s">
        <v>143</v>
      </c>
      <c r="C112" t="s">
        <v>39</v>
      </c>
      <c r="D112" t="s">
        <v>180</v>
      </c>
      <c r="E112">
        <v>51.38</v>
      </c>
      <c r="F112">
        <v>18.850000000000001</v>
      </c>
      <c r="G112" t="s">
        <v>2428</v>
      </c>
      <c r="H112" t="s">
        <v>23</v>
      </c>
      <c r="I112" t="s">
        <v>60</v>
      </c>
      <c r="J112" t="s">
        <v>486</v>
      </c>
      <c r="K112">
        <v>51.38</v>
      </c>
      <c r="L112">
        <v>18.850000000000001</v>
      </c>
      <c r="M112" t="s">
        <v>2428</v>
      </c>
      <c r="N112" t="s">
        <v>40</v>
      </c>
      <c r="O112" t="s">
        <v>35</v>
      </c>
      <c r="P112">
        <v>259</v>
      </c>
      <c r="Q112">
        <v>0</v>
      </c>
      <c r="R112">
        <v>0</v>
      </c>
    </row>
    <row r="113" spans="1:18">
      <c r="A113" t="s">
        <v>485</v>
      </c>
      <c r="B113" t="s">
        <v>50</v>
      </c>
      <c r="C113" t="s">
        <v>39</v>
      </c>
      <c r="D113" t="s">
        <v>486</v>
      </c>
      <c r="E113">
        <v>51.8</v>
      </c>
      <c r="F113">
        <v>12.18</v>
      </c>
      <c r="G113" t="s">
        <v>332</v>
      </c>
      <c r="H113" t="s">
        <v>31</v>
      </c>
      <c r="I113" t="s">
        <v>29</v>
      </c>
      <c r="J113" t="s">
        <v>153</v>
      </c>
      <c r="K113">
        <v>51.8</v>
      </c>
      <c r="L113">
        <v>12.18</v>
      </c>
      <c r="M113" t="s">
        <v>332</v>
      </c>
      <c r="N113" t="s">
        <v>40</v>
      </c>
      <c r="O113" t="s">
        <v>35</v>
      </c>
      <c r="P113">
        <v>1127</v>
      </c>
      <c r="Q113">
        <v>0</v>
      </c>
      <c r="R113">
        <v>0</v>
      </c>
    </row>
    <row r="114" spans="1:18">
      <c r="A114" t="s">
        <v>495</v>
      </c>
      <c r="B114" t="s">
        <v>63</v>
      </c>
      <c r="C114" t="s">
        <v>39</v>
      </c>
      <c r="D114" t="s">
        <v>486</v>
      </c>
      <c r="E114">
        <v>50.12</v>
      </c>
      <c r="F114">
        <v>8.7799999999999994</v>
      </c>
      <c r="G114" t="s">
        <v>332</v>
      </c>
      <c r="H114" t="s">
        <v>32</v>
      </c>
      <c r="I114" t="s">
        <v>24</v>
      </c>
      <c r="J114" t="s">
        <v>153</v>
      </c>
      <c r="K114">
        <v>49.87</v>
      </c>
      <c r="L114">
        <v>8.68</v>
      </c>
      <c r="M114" t="s">
        <v>332</v>
      </c>
      <c r="N114" t="s">
        <v>40</v>
      </c>
      <c r="O114" t="s">
        <v>35</v>
      </c>
      <c r="P114">
        <v>1033</v>
      </c>
      <c r="Q114">
        <v>29</v>
      </c>
      <c r="R114">
        <v>195</v>
      </c>
    </row>
    <row r="115" spans="1:18">
      <c r="A115" t="s">
        <v>497</v>
      </c>
      <c r="B115" t="s">
        <v>121</v>
      </c>
      <c r="C115" t="s">
        <v>39</v>
      </c>
      <c r="D115" t="s">
        <v>486</v>
      </c>
      <c r="E115">
        <v>52.13</v>
      </c>
      <c r="F115">
        <v>11.62</v>
      </c>
      <c r="G115" t="s">
        <v>332</v>
      </c>
      <c r="H115" t="s">
        <v>32</v>
      </c>
      <c r="I115" t="s">
        <v>20</v>
      </c>
      <c r="J115" t="s">
        <v>484</v>
      </c>
      <c r="K115">
        <v>52.2</v>
      </c>
      <c r="L115">
        <v>11.42</v>
      </c>
      <c r="M115" t="s">
        <v>332</v>
      </c>
      <c r="N115" t="s">
        <v>34</v>
      </c>
      <c r="O115" t="s">
        <v>35</v>
      </c>
      <c r="P115">
        <v>326</v>
      </c>
      <c r="Q115">
        <v>16</v>
      </c>
      <c r="R115">
        <v>299</v>
      </c>
    </row>
    <row r="116" spans="1:18">
      <c r="A116" t="s">
        <v>563</v>
      </c>
      <c r="B116" t="s">
        <v>155</v>
      </c>
      <c r="C116" t="s">
        <v>20</v>
      </c>
      <c r="D116" t="s">
        <v>486</v>
      </c>
      <c r="E116">
        <v>49.87</v>
      </c>
      <c r="F116">
        <v>8.32</v>
      </c>
      <c r="G116" t="s">
        <v>332</v>
      </c>
      <c r="H116" t="s">
        <v>32</v>
      </c>
      <c r="I116" t="s">
        <v>32</v>
      </c>
      <c r="J116" t="s">
        <v>486</v>
      </c>
      <c r="K116">
        <v>49.9</v>
      </c>
      <c r="L116">
        <v>8.27</v>
      </c>
      <c r="M116" t="s">
        <v>332</v>
      </c>
      <c r="N116" t="s">
        <v>4129</v>
      </c>
      <c r="O116" t="s">
        <v>35</v>
      </c>
      <c r="P116">
        <v>146</v>
      </c>
      <c r="Q116">
        <v>6</v>
      </c>
      <c r="R116">
        <v>316</v>
      </c>
    </row>
    <row r="117" spans="1:18">
      <c r="A117" t="s">
        <v>565</v>
      </c>
      <c r="B117" t="s">
        <v>76</v>
      </c>
      <c r="C117" t="s">
        <v>39</v>
      </c>
      <c r="D117" t="s">
        <v>486</v>
      </c>
      <c r="E117">
        <v>53.7</v>
      </c>
      <c r="F117">
        <v>10.52</v>
      </c>
      <c r="G117" t="s">
        <v>332</v>
      </c>
      <c r="H117" t="s">
        <v>104</v>
      </c>
      <c r="I117" t="s">
        <v>50</v>
      </c>
      <c r="J117" t="s">
        <v>153</v>
      </c>
      <c r="K117">
        <v>53.87</v>
      </c>
      <c r="L117">
        <v>10.8</v>
      </c>
      <c r="M117" t="s">
        <v>332</v>
      </c>
      <c r="N117" t="s">
        <v>4129</v>
      </c>
      <c r="O117" t="s">
        <v>35</v>
      </c>
      <c r="P117">
        <v>953</v>
      </c>
      <c r="Q117">
        <v>27</v>
      </c>
      <c r="R117">
        <v>46</v>
      </c>
    </row>
    <row r="118" spans="1:18">
      <c r="A118" t="s">
        <v>568</v>
      </c>
      <c r="B118" t="s">
        <v>32</v>
      </c>
      <c r="C118" t="s">
        <v>39</v>
      </c>
      <c r="D118" t="s">
        <v>486</v>
      </c>
      <c r="E118">
        <v>53.9</v>
      </c>
      <c r="F118">
        <v>10.63</v>
      </c>
      <c r="G118" t="s">
        <v>332</v>
      </c>
      <c r="H118" t="s">
        <v>133</v>
      </c>
      <c r="I118" t="s">
        <v>39</v>
      </c>
      <c r="J118" t="s">
        <v>153</v>
      </c>
      <c r="K118">
        <v>53.93</v>
      </c>
      <c r="L118">
        <v>10.7</v>
      </c>
      <c r="M118" t="s">
        <v>332</v>
      </c>
      <c r="N118" t="s">
        <v>34</v>
      </c>
      <c r="O118" t="s">
        <v>35</v>
      </c>
      <c r="P118">
        <v>1113</v>
      </c>
      <c r="Q118">
        <v>6</v>
      </c>
      <c r="R118">
        <v>50</v>
      </c>
    </row>
    <row r="119" spans="1:18">
      <c r="A119" t="s">
        <v>579</v>
      </c>
      <c r="B119" t="s">
        <v>60</v>
      </c>
      <c r="C119" t="s">
        <v>39</v>
      </c>
      <c r="D119" t="s">
        <v>486</v>
      </c>
      <c r="E119">
        <v>51.23</v>
      </c>
      <c r="F119">
        <v>9.3800000000000008</v>
      </c>
      <c r="G119" t="s">
        <v>332</v>
      </c>
      <c r="H119" t="s">
        <v>23</v>
      </c>
      <c r="I119" t="s">
        <v>101</v>
      </c>
      <c r="J119" t="s">
        <v>486</v>
      </c>
      <c r="K119">
        <v>51.32</v>
      </c>
      <c r="L119">
        <v>9.5</v>
      </c>
      <c r="M119" t="s">
        <v>332</v>
      </c>
      <c r="N119" t="s">
        <v>34</v>
      </c>
      <c r="O119" t="s">
        <v>35</v>
      </c>
      <c r="P119">
        <v>165</v>
      </c>
      <c r="Q119">
        <v>13</v>
      </c>
      <c r="R119">
        <v>42</v>
      </c>
    </row>
    <row r="120" spans="1:18">
      <c r="A120" t="s">
        <v>580</v>
      </c>
      <c r="B120" t="s">
        <v>133</v>
      </c>
      <c r="C120" t="s">
        <v>20</v>
      </c>
      <c r="D120" t="s">
        <v>486</v>
      </c>
      <c r="E120">
        <v>50.87</v>
      </c>
      <c r="F120">
        <v>9.33</v>
      </c>
      <c r="G120" t="s">
        <v>332</v>
      </c>
      <c r="H120" t="s">
        <v>68</v>
      </c>
      <c r="I120" t="s">
        <v>50</v>
      </c>
      <c r="J120" t="s">
        <v>482</v>
      </c>
      <c r="K120">
        <v>50.87</v>
      </c>
      <c r="L120">
        <v>9.33</v>
      </c>
      <c r="M120" t="s">
        <v>332</v>
      </c>
      <c r="N120" t="s">
        <v>40</v>
      </c>
      <c r="O120" t="s">
        <v>35</v>
      </c>
      <c r="P120">
        <v>603</v>
      </c>
      <c r="Q120">
        <v>0</v>
      </c>
      <c r="R120">
        <v>0</v>
      </c>
    </row>
    <row r="121" spans="1:18">
      <c r="A121" t="s">
        <v>709</v>
      </c>
      <c r="B121" t="s">
        <v>19</v>
      </c>
      <c r="C121" t="s">
        <v>20</v>
      </c>
      <c r="D121" t="s">
        <v>486</v>
      </c>
      <c r="E121">
        <v>56.45</v>
      </c>
      <c r="F121">
        <v>9.42</v>
      </c>
      <c r="G121" t="s">
        <v>610</v>
      </c>
      <c r="H121" t="s">
        <v>31</v>
      </c>
      <c r="I121" t="s">
        <v>24</v>
      </c>
      <c r="J121" t="s">
        <v>484</v>
      </c>
      <c r="K121">
        <v>56.43</v>
      </c>
      <c r="L121">
        <v>9.42</v>
      </c>
      <c r="M121" t="s">
        <v>610</v>
      </c>
      <c r="N121" t="s">
        <v>34</v>
      </c>
      <c r="O121" t="s">
        <v>35</v>
      </c>
      <c r="P121">
        <v>312</v>
      </c>
      <c r="Q121">
        <v>2</v>
      </c>
      <c r="R121">
        <v>181</v>
      </c>
    </row>
    <row r="122" spans="1:18">
      <c r="A122" t="s">
        <v>710</v>
      </c>
      <c r="B122" t="s">
        <v>19</v>
      </c>
      <c r="C122" t="s">
        <v>20</v>
      </c>
      <c r="D122" t="s">
        <v>486</v>
      </c>
      <c r="E122">
        <v>56.45</v>
      </c>
      <c r="F122">
        <v>9.42</v>
      </c>
      <c r="G122" t="s">
        <v>610</v>
      </c>
      <c r="H122" t="s">
        <v>37</v>
      </c>
      <c r="I122" t="s">
        <v>32</v>
      </c>
      <c r="J122" t="s">
        <v>486</v>
      </c>
      <c r="K122">
        <v>56.45</v>
      </c>
      <c r="L122">
        <v>9.42</v>
      </c>
      <c r="M122" t="s">
        <v>610</v>
      </c>
      <c r="N122" t="s">
        <v>40</v>
      </c>
      <c r="O122" t="s">
        <v>35</v>
      </c>
      <c r="P122">
        <v>151</v>
      </c>
      <c r="Q122">
        <v>0</v>
      </c>
      <c r="R122">
        <v>0</v>
      </c>
    </row>
    <row r="123" spans="1:18">
      <c r="A123" t="s">
        <v>741</v>
      </c>
      <c r="B123" t="s">
        <v>155</v>
      </c>
      <c r="C123" t="s">
        <v>20</v>
      </c>
      <c r="D123" t="s">
        <v>486</v>
      </c>
      <c r="E123">
        <v>55.68</v>
      </c>
      <c r="F123">
        <v>8.5500000000000007</v>
      </c>
      <c r="G123" t="s">
        <v>610</v>
      </c>
      <c r="H123" t="s">
        <v>48</v>
      </c>
      <c r="I123" t="s">
        <v>20</v>
      </c>
      <c r="J123" t="s">
        <v>484</v>
      </c>
      <c r="K123">
        <v>55.7</v>
      </c>
      <c r="L123">
        <v>8.52</v>
      </c>
      <c r="M123" t="s">
        <v>610</v>
      </c>
      <c r="N123" t="s">
        <v>34</v>
      </c>
      <c r="O123" t="s">
        <v>35</v>
      </c>
      <c r="P123">
        <v>356</v>
      </c>
      <c r="Q123">
        <v>3</v>
      </c>
      <c r="R123">
        <v>312</v>
      </c>
    </row>
    <row r="124" spans="1:18">
      <c r="A124" t="s">
        <v>772</v>
      </c>
      <c r="B124" t="s">
        <v>20</v>
      </c>
      <c r="C124" t="s">
        <v>39</v>
      </c>
      <c r="D124" t="s">
        <v>486</v>
      </c>
      <c r="E124">
        <v>56.98</v>
      </c>
      <c r="F124">
        <v>8.52</v>
      </c>
      <c r="G124" t="s">
        <v>610</v>
      </c>
      <c r="H124" t="s">
        <v>42</v>
      </c>
      <c r="I124" t="s">
        <v>50</v>
      </c>
      <c r="J124" t="s">
        <v>484</v>
      </c>
      <c r="K124">
        <v>56.97</v>
      </c>
      <c r="L124">
        <v>8.4499999999999993</v>
      </c>
      <c r="M124" t="s">
        <v>610</v>
      </c>
      <c r="N124" t="s">
        <v>34</v>
      </c>
      <c r="O124" t="s">
        <v>35</v>
      </c>
      <c r="P124">
        <v>228</v>
      </c>
      <c r="Q124">
        <v>5</v>
      </c>
      <c r="R124">
        <v>246</v>
      </c>
    </row>
    <row r="125" spans="1:18">
      <c r="A125" t="s">
        <v>2502</v>
      </c>
      <c r="B125" t="s">
        <v>71</v>
      </c>
      <c r="C125" t="s">
        <v>39</v>
      </c>
      <c r="D125" t="s">
        <v>486</v>
      </c>
      <c r="E125">
        <v>60.2</v>
      </c>
      <c r="F125">
        <v>24.88</v>
      </c>
      <c r="G125" t="s">
        <v>2455</v>
      </c>
      <c r="H125" t="s">
        <v>19</v>
      </c>
      <c r="I125" t="s">
        <v>39</v>
      </c>
      <c r="J125" t="s">
        <v>486</v>
      </c>
      <c r="K125">
        <v>60.17</v>
      </c>
      <c r="L125">
        <v>24.83</v>
      </c>
      <c r="M125" t="s">
        <v>2455</v>
      </c>
      <c r="N125" t="s">
        <v>107</v>
      </c>
      <c r="O125" t="s">
        <v>35</v>
      </c>
      <c r="P125">
        <v>9</v>
      </c>
      <c r="Q125">
        <v>5</v>
      </c>
      <c r="R125">
        <v>217</v>
      </c>
    </row>
    <row r="126" spans="1:18">
      <c r="A126" t="s">
        <v>2503</v>
      </c>
      <c r="B126" t="s">
        <v>20</v>
      </c>
      <c r="C126" t="s">
        <v>39</v>
      </c>
      <c r="D126" t="s">
        <v>486</v>
      </c>
      <c r="E126">
        <v>62.8</v>
      </c>
      <c r="F126">
        <v>30.2</v>
      </c>
      <c r="G126" t="s">
        <v>2455</v>
      </c>
      <c r="H126" t="s">
        <v>23</v>
      </c>
      <c r="I126" t="s">
        <v>29</v>
      </c>
      <c r="J126" t="s">
        <v>486</v>
      </c>
      <c r="K126">
        <v>62.8</v>
      </c>
      <c r="L126">
        <v>30.2</v>
      </c>
      <c r="M126" t="s">
        <v>2455</v>
      </c>
      <c r="N126" t="s">
        <v>107</v>
      </c>
      <c r="O126" t="s">
        <v>35</v>
      </c>
      <c r="P126">
        <v>40</v>
      </c>
      <c r="Q126">
        <v>0</v>
      </c>
      <c r="R126">
        <v>0</v>
      </c>
    </row>
    <row r="127" spans="1:18">
      <c r="A127" t="s">
        <v>487</v>
      </c>
      <c r="B127" t="s">
        <v>60</v>
      </c>
      <c r="C127" t="s">
        <v>39</v>
      </c>
      <c r="D127" t="s">
        <v>484</v>
      </c>
      <c r="E127">
        <v>50.95</v>
      </c>
      <c r="F127">
        <v>10.08</v>
      </c>
      <c r="G127" t="s">
        <v>332</v>
      </c>
      <c r="H127" t="s">
        <v>39</v>
      </c>
      <c r="I127" t="s">
        <v>29</v>
      </c>
      <c r="J127" t="s">
        <v>484</v>
      </c>
      <c r="K127">
        <v>50.95</v>
      </c>
      <c r="L127">
        <v>10.08</v>
      </c>
      <c r="M127" t="s">
        <v>332</v>
      </c>
      <c r="N127" t="s">
        <v>40</v>
      </c>
      <c r="O127" t="s">
        <v>35</v>
      </c>
      <c r="P127">
        <v>33</v>
      </c>
      <c r="Q127">
        <v>0</v>
      </c>
      <c r="R127">
        <v>0</v>
      </c>
    </row>
    <row r="128" spans="1:18">
      <c r="A128" t="s">
        <v>575</v>
      </c>
      <c r="B128" t="s">
        <v>60</v>
      </c>
      <c r="C128" t="s">
        <v>39</v>
      </c>
      <c r="D128" t="s">
        <v>484</v>
      </c>
      <c r="E128">
        <v>51.13</v>
      </c>
      <c r="F128">
        <v>9.1300000000000008</v>
      </c>
      <c r="G128" t="s">
        <v>332</v>
      </c>
      <c r="H128" t="s">
        <v>48</v>
      </c>
      <c r="I128" t="s">
        <v>20</v>
      </c>
      <c r="J128" t="s">
        <v>153</v>
      </c>
      <c r="K128">
        <v>51.17</v>
      </c>
      <c r="L128">
        <v>9.1</v>
      </c>
      <c r="M128" t="s">
        <v>332</v>
      </c>
      <c r="N128" t="s">
        <v>34</v>
      </c>
      <c r="O128" t="s">
        <v>35</v>
      </c>
      <c r="P128">
        <v>705</v>
      </c>
      <c r="Q128">
        <v>5</v>
      </c>
      <c r="R128">
        <v>328</v>
      </c>
    </row>
    <row r="129" spans="1:18">
      <c r="A129" t="s">
        <v>576</v>
      </c>
      <c r="B129" t="s">
        <v>76</v>
      </c>
      <c r="C129" t="s">
        <v>20</v>
      </c>
      <c r="D129" t="s">
        <v>484</v>
      </c>
      <c r="E129">
        <v>53.43</v>
      </c>
      <c r="F129">
        <v>10.3</v>
      </c>
      <c r="G129" t="s">
        <v>332</v>
      </c>
      <c r="H129" t="s">
        <v>32</v>
      </c>
      <c r="I129" t="s">
        <v>20</v>
      </c>
      <c r="J129" t="s">
        <v>482</v>
      </c>
      <c r="K129">
        <v>53.45</v>
      </c>
      <c r="L129">
        <v>9.9700000000000006</v>
      </c>
      <c r="M129" t="s">
        <v>332</v>
      </c>
      <c r="N129" t="s">
        <v>34</v>
      </c>
      <c r="O129" t="s">
        <v>35</v>
      </c>
      <c r="P129">
        <v>354</v>
      </c>
      <c r="Q129">
        <v>23</v>
      </c>
      <c r="R129">
        <v>275</v>
      </c>
    </row>
    <row r="130" spans="1:18">
      <c r="A130" t="s">
        <v>577</v>
      </c>
      <c r="B130" t="s">
        <v>76</v>
      </c>
      <c r="C130" t="s">
        <v>20</v>
      </c>
      <c r="D130" t="s">
        <v>484</v>
      </c>
      <c r="E130">
        <v>53.43</v>
      </c>
      <c r="F130">
        <v>10.3</v>
      </c>
      <c r="G130" t="s">
        <v>332</v>
      </c>
      <c r="H130" t="s">
        <v>74</v>
      </c>
      <c r="I130" t="s">
        <v>24</v>
      </c>
      <c r="J130" t="s">
        <v>153</v>
      </c>
      <c r="K130">
        <v>53.43</v>
      </c>
      <c r="L130">
        <v>10.3</v>
      </c>
      <c r="M130" t="s">
        <v>332</v>
      </c>
      <c r="N130" t="s">
        <v>81</v>
      </c>
      <c r="O130" t="s">
        <v>35</v>
      </c>
      <c r="P130">
        <v>708</v>
      </c>
      <c r="Q130">
        <v>0</v>
      </c>
      <c r="R130">
        <v>0</v>
      </c>
    </row>
    <row r="131" spans="1:18">
      <c r="A131" t="s">
        <v>578</v>
      </c>
      <c r="B131" t="s">
        <v>50</v>
      </c>
      <c r="C131" t="s">
        <v>39</v>
      </c>
      <c r="D131" t="s">
        <v>484</v>
      </c>
      <c r="E131">
        <v>53.43</v>
      </c>
      <c r="F131">
        <v>10.3</v>
      </c>
      <c r="G131" t="s">
        <v>332</v>
      </c>
      <c r="H131" t="s">
        <v>67</v>
      </c>
      <c r="I131" t="s">
        <v>50</v>
      </c>
      <c r="J131" t="s">
        <v>210</v>
      </c>
      <c r="K131">
        <v>53.43</v>
      </c>
      <c r="L131">
        <v>10.3</v>
      </c>
      <c r="M131" t="s">
        <v>332</v>
      </c>
      <c r="N131" t="s">
        <v>34</v>
      </c>
      <c r="O131" t="s">
        <v>35</v>
      </c>
      <c r="P131">
        <v>1688</v>
      </c>
      <c r="Q131">
        <v>0</v>
      </c>
      <c r="R131">
        <v>0</v>
      </c>
    </row>
    <row r="132" spans="1:18">
      <c r="A132" t="s">
        <v>581</v>
      </c>
      <c r="B132" t="s">
        <v>45</v>
      </c>
      <c r="C132" t="s">
        <v>20</v>
      </c>
      <c r="D132" t="s">
        <v>484</v>
      </c>
      <c r="E132">
        <v>52.55</v>
      </c>
      <c r="F132">
        <v>11.82</v>
      </c>
      <c r="G132" t="s">
        <v>332</v>
      </c>
      <c r="H132" t="s">
        <v>24</v>
      </c>
      <c r="I132" t="s">
        <v>24</v>
      </c>
      <c r="J132" t="s">
        <v>482</v>
      </c>
      <c r="K132">
        <v>52.58</v>
      </c>
      <c r="L132">
        <v>11.87</v>
      </c>
      <c r="M132" t="s">
        <v>332</v>
      </c>
      <c r="N132" t="s">
        <v>34</v>
      </c>
      <c r="O132" t="s">
        <v>35</v>
      </c>
      <c r="P132">
        <v>315</v>
      </c>
      <c r="Q132">
        <v>6</v>
      </c>
      <c r="R132">
        <v>43</v>
      </c>
    </row>
    <row r="133" spans="1:18">
      <c r="A133" t="s">
        <v>582</v>
      </c>
      <c r="B133" t="s">
        <v>51</v>
      </c>
      <c r="C133" t="s">
        <v>20</v>
      </c>
      <c r="D133" t="s">
        <v>484</v>
      </c>
      <c r="E133">
        <v>53.45</v>
      </c>
      <c r="F133">
        <v>9.98</v>
      </c>
      <c r="G133" t="s">
        <v>332</v>
      </c>
      <c r="H133" t="s">
        <v>24</v>
      </c>
      <c r="I133" t="s">
        <v>51</v>
      </c>
      <c r="J133" t="s">
        <v>482</v>
      </c>
      <c r="K133">
        <v>36.880000000000003</v>
      </c>
      <c r="L133">
        <v>-5.8</v>
      </c>
      <c r="M133" t="s">
        <v>583</v>
      </c>
      <c r="N133" t="s">
        <v>34</v>
      </c>
      <c r="O133" t="s">
        <v>35</v>
      </c>
      <c r="P133">
        <v>483</v>
      </c>
      <c r="Q133">
        <v>2210</v>
      </c>
      <c r="R133">
        <v>214</v>
      </c>
    </row>
    <row r="134" spans="1:18">
      <c r="A134" t="s">
        <v>692</v>
      </c>
      <c r="B134" t="s">
        <v>73</v>
      </c>
      <c r="C134" t="s">
        <v>20</v>
      </c>
      <c r="D134" t="s">
        <v>484</v>
      </c>
      <c r="E134">
        <v>56.05</v>
      </c>
      <c r="F134">
        <v>12.12</v>
      </c>
      <c r="G134" t="s">
        <v>610</v>
      </c>
      <c r="H134" t="s">
        <v>74</v>
      </c>
      <c r="I134" t="s">
        <v>32</v>
      </c>
      <c r="J134" t="s">
        <v>484</v>
      </c>
      <c r="K134">
        <v>56.05</v>
      </c>
      <c r="L134">
        <v>12.12</v>
      </c>
      <c r="M134" t="s">
        <v>610</v>
      </c>
      <c r="N134" t="s">
        <v>34</v>
      </c>
      <c r="O134" t="s">
        <v>35</v>
      </c>
      <c r="P134">
        <v>159</v>
      </c>
      <c r="Q134">
        <v>0</v>
      </c>
      <c r="R134">
        <v>0</v>
      </c>
    </row>
    <row r="135" spans="1:18">
      <c r="A135" t="s">
        <v>693</v>
      </c>
      <c r="B135" t="s">
        <v>73</v>
      </c>
      <c r="C135" t="s">
        <v>20</v>
      </c>
      <c r="D135" t="s">
        <v>484</v>
      </c>
      <c r="E135">
        <v>56.05</v>
      </c>
      <c r="F135">
        <v>12.12</v>
      </c>
      <c r="G135" t="s">
        <v>610</v>
      </c>
      <c r="H135" t="s">
        <v>42</v>
      </c>
      <c r="I135" t="s">
        <v>20</v>
      </c>
      <c r="J135" t="s">
        <v>153</v>
      </c>
      <c r="K135">
        <v>56.07</v>
      </c>
      <c r="L135">
        <v>12.12</v>
      </c>
      <c r="M135" t="s">
        <v>610</v>
      </c>
      <c r="N135" t="s">
        <v>34</v>
      </c>
      <c r="O135" t="s">
        <v>35</v>
      </c>
      <c r="P135">
        <v>728</v>
      </c>
      <c r="Q135">
        <v>2</v>
      </c>
      <c r="R135">
        <v>0</v>
      </c>
    </row>
    <row r="136" spans="1:18">
      <c r="A136" t="s">
        <v>696</v>
      </c>
      <c r="B136" t="s">
        <v>109</v>
      </c>
      <c r="C136" t="s">
        <v>20</v>
      </c>
      <c r="D136" t="s">
        <v>484</v>
      </c>
      <c r="E136">
        <v>55.75</v>
      </c>
      <c r="F136">
        <v>12.5</v>
      </c>
      <c r="G136" t="s">
        <v>610</v>
      </c>
      <c r="H136" t="s">
        <v>76</v>
      </c>
      <c r="I136" t="s">
        <v>32</v>
      </c>
      <c r="J136" t="s">
        <v>484</v>
      </c>
      <c r="K136">
        <v>55.87</v>
      </c>
      <c r="L136">
        <v>12.33</v>
      </c>
      <c r="M136" t="s">
        <v>610</v>
      </c>
      <c r="N136" t="s">
        <v>34</v>
      </c>
      <c r="O136" t="s">
        <v>35</v>
      </c>
      <c r="P136">
        <v>148</v>
      </c>
      <c r="Q136">
        <v>17</v>
      </c>
      <c r="R136">
        <v>322</v>
      </c>
    </row>
    <row r="137" spans="1:18">
      <c r="A137" t="s">
        <v>697</v>
      </c>
      <c r="B137" t="s">
        <v>109</v>
      </c>
      <c r="C137" t="s">
        <v>20</v>
      </c>
      <c r="D137" t="s">
        <v>484</v>
      </c>
      <c r="E137">
        <v>55.75</v>
      </c>
      <c r="F137">
        <v>12.5</v>
      </c>
      <c r="G137" t="s">
        <v>610</v>
      </c>
      <c r="H137" t="s">
        <v>48</v>
      </c>
      <c r="I137" t="s">
        <v>48</v>
      </c>
      <c r="J137" t="s">
        <v>484</v>
      </c>
      <c r="K137">
        <v>55.75</v>
      </c>
      <c r="L137">
        <v>12.5</v>
      </c>
      <c r="M137" t="s">
        <v>610</v>
      </c>
      <c r="N137" t="s">
        <v>40</v>
      </c>
      <c r="O137" t="s">
        <v>27</v>
      </c>
      <c r="P137">
        <v>74</v>
      </c>
      <c r="Q137">
        <v>0</v>
      </c>
      <c r="R137">
        <v>0</v>
      </c>
    </row>
    <row r="138" spans="1:18">
      <c r="A138" t="s">
        <v>698</v>
      </c>
      <c r="B138" t="s">
        <v>45</v>
      </c>
      <c r="C138" t="s">
        <v>20</v>
      </c>
      <c r="D138" t="s">
        <v>484</v>
      </c>
      <c r="E138">
        <v>55.47</v>
      </c>
      <c r="F138">
        <v>9.1199999999999992</v>
      </c>
      <c r="G138" t="s">
        <v>610</v>
      </c>
      <c r="H138" t="s">
        <v>24</v>
      </c>
      <c r="I138" t="s">
        <v>60</v>
      </c>
      <c r="J138" t="s">
        <v>134</v>
      </c>
      <c r="K138">
        <v>55.7</v>
      </c>
      <c r="L138">
        <v>8.93</v>
      </c>
      <c r="M138" t="s">
        <v>610</v>
      </c>
      <c r="N138" t="s">
        <v>34</v>
      </c>
      <c r="O138" t="s">
        <v>35</v>
      </c>
      <c r="P138">
        <v>1380</v>
      </c>
      <c r="Q138">
        <v>29</v>
      </c>
      <c r="R138">
        <v>337</v>
      </c>
    </row>
    <row r="139" spans="1:18">
      <c r="A139" t="s">
        <v>699</v>
      </c>
      <c r="B139" t="s">
        <v>45</v>
      </c>
      <c r="C139" t="s">
        <v>20</v>
      </c>
      <c r="D139" t="s">
        <v>484</v>
      </c>
      <c r="E139">
        <v>55.47</v>
      </c>
      <c r="F139">
        <v>9.1199999999999992</v>
      </c>
      <c r="G139" t="s">
        <v>610</v>
      </c>
      <c r="H139" t="s">
        <v>20</v>
      </c>
      <c r="I139" t="s">
        <v>20</v>
      </c>
      <c r="J139" t="s">
        <v>153</v>
      </c>
      <c r="K139">
        <v>55.47</v>
      </c>
      <c r="L139">
        <v>9.15</v>
      </c>
      <c r="M139" t="s">
        <v>610</v>
      </c>
      <c r="N139" t="s">
        <v>40</v>
      </c>
      <c r="O139" t="s">
        <v>52</v>
      </c>
      <c r="P139">
        <v>712</v>
      </c>
      <c r="Q139">
        <v>3</v>
      </c>
      <c r="R139">
        <v>91</v>
      </c>
    </row>
    <row r="140" spans="1:18">
      <c r="A140" t="s">
        <v>700</v>
      </c>
      <c r="B140" t="s">
        <v>45</v>
      </c>
      <c r="C140" t="s">
        <v>20</v>
      </c>
      <c r="D140" t="s">
        <v>484</v>
      </c>
      <c r="E140">
        <v>55.47</v>
      </c>
      <c r="F140">
        <v>9.1199999999999992</v>
      </c>
      <c r="G140" t="s">
        <v>610</v>
      </c>
      <c r="H140" t="s">
        <v>50</v>
      </c>
      <c r="I140" t="s">
        <v>32</v>
      </c>
      <c r="J140" t="s">
        <v>484</v>
      </c>
      <c r="K140">
        <v>55.68</v>
      </c>
      <c r="L140">
        <v>9.0500000000000007</v>
      </c>
      <c r="M140" t="s">
        <v>610</v>
      </c>
      <c r="N140" t="s">
        <v>34</v>
      </c>
      <c r="O140" t="s">
        <v>35</v>
      </c>
      <c r="P140">
        <v>130</v>
      </c>
      <c r="Q140">
        <v>25</v>
      </c>
      <c r="R140">
        <v>351</v>
      </c>
    </row>
    <row r="141" spans="1:18">
      <c r="A141" t="s">
        <v>712</v>
      </c>
      <c r="B141" t="s">
        <v>19</v>
      </c>
      <c r="C141" t="s">
        <v>20</v>
      </c>
      <c r="D141" t="s">
        <v>484</v>
      </c>
      <c r="E141">
        <v>55.32</v>
      </c>
      <c r="F141">
        <v>10.53</v>
      </c>
      <c r="G141" t="s">
        <v>610</v>
      </c>
      <c r="H141" t="s">
        <v>50</v>
      </c>
      <c r="I141" t="s">
        <v>39</v>
      </c>
      <c r="J141" t="s">
        <v>482</v>
      </c>
      <c r="K141">
        <v>55.32</v>
      </c>
      <c r="L141">
        <v>10.53</v>
      </c>
      <c r="M141" t="s">
        <v>610</v>
      </c>
      <c r="N141" t="s">
        <v>34</v>
      </c>
      <c r="O141" t="s">
        <v>35</v>
      </c>
      <c r="P141">
        <v>372</v>
      </c>
      <c r="Q141">
        <v>0</v>
      </c>
      <c r="R141">
        <v>0</v>
      </c>
    </row>
    <row r="142" spans="1:18">
      <c r="A142" t="s">
        <v>1537</v>
      </c>
      <c r="B142" t="s">
        <v>54</v>
      </c>
      <c r="C142" t="s">
        <v>20</v>
      </c>
      <c r="D142" t="s">
        <v>484</v>
      </c>
      <c r="E142">
        <v>53.83</v>
      </c>
      <c r="F142">
        <v>-1.78</v>
      </c>
      <c r="G142" t="s">
        <v>858</v>
      </c>
      <c r="H142" t="s">
        <v>101</v>
      </c>
      <c r="I142" t="s">
        <v>50</v>
      </c>
      <c r="J142" t="s">
        <v>153</v>
      </c>
      <c r="K142">
        <v>53.83</v>
      </c>
      <c r="L142">
        <v>-1.78</v>
      </c>
      <c r="M142" t="s">
        <v>858</v>
      </c>
      <c r="N142" t="s">
        <v>34</v>
      </c>
      <c r="O142" t="s">
        <v>35</v>
      </c>
      <c r="P142">
        <v>590</v>
      </c>
      <c r="Q142">
        <v>0</v>
      </c>
      <c r="R142">
        <v>0</v>
      </c>
    </row>
    <row r="143" spans="1:18">
      <c r="A143" t="s">
        <v>1538</v>
      </c>
      <c r="B143" t="s">
        <v>32</v>
      </c>
      <c r="C143" t="s">
        <v>39</v>
      </c>
      <c r="D143" t="s">
        <v>484</v>
      </c>
      <c r="E143">
        <v>53.83</v>
      </c>
      <c r="F143">
        <v>-1.78</v>
      </c>
      <c r="G143" t="s">
        <v>858</v>
      </c>
      <c r="H143" t="s">
        <v>133</v>
      </c>
      <c r="I143" t="s">
        <v>24</v>
      </c>
      <c r="J143" t="s">
        <v>482</v>
      </c>
      <c r="K143">
        <v>53.83</v>
      </c>
      <c r="L143">
        <v>-1.78</v>
      </c>
      <c r="M143" t="s">
        <v>858</v>
      </c>
      <c r="N143" t="s">
        <v>26</v>
      </c>
      <c r="O143" t="s">
        <v>35</v>
      </c>
      <c r="P143">
        <v>321</v>
      </c>
      <c r="Q143">
        <v>0</v>
      </c>
      <c r="R143">
        <v>0</v>
      </c>
    </row>
    <row r="144" spans="1:18">
      <c r="A144" t="s">
        <v>1539</v>
      </c>
      <c r="B144" t="s">
        <v>133</v>
      </c>
      <c r="C144" t="s">
        <v>20</v>
      </c>
      <c r="D144" t="s">
        <v>484</v>
      </c>
      <c r="E144">
        <v>52.53</v>
      </c>
      <c r="F144">
        <v>-2.82</v>
      </c>
      <c r="G144" t="s">
        <v>858</v>
      </c>
      <c r="H144" t="s">
        <v>42</v>
      </c>
      <c r="I144" t="s">
        <v>20</v>
      </c>
      <c r="J144" t="s">
        <v>482</v>
      </c>
      <c r="K144">
        <v>52.53</v>
      </c>
      <c r="L144">
        <v>-2.82</v>
      </c>
      <c r="M144" t="s">
        <v>858</v>
      </c>
      <c r="N144" t="s">
        <v>34</v>
      </c>
      <c r="O144" t="s">
        <v>35</v>
      </c>
      <c r="P144">
        <v>357</v>
      </c>
      <c r="Q144">
        <v>0</v>
      </c>
      <c r="R144">
        <v>0</v>
      </c>
    </row>
    <row r="145" spans="1:18">
      <c r="A145" t="s">
        <v>1540</v>
      </c>
      <c r="B145" t="s">
        <v>133</v>
      </c>
      <c r="C145" t="s">
        <v>20</v>
      </c>
      <c r="D145" t="s">
        <v>484</v>
      </c>
      <c r="E145">
        <v>53.85</v>
      </c>
      <c r="F145">
        <v>-2.4300000000000002</v>
      </c>
      <c r="G145" t="s">
        <v>858</v>
      </c>
      <c r="H145" t="s">
        <v>133</v>
      </c>
      <c r="I145" t="s">
        <v>39</v>
      </c>
      <c r="J145" t="s">
        <v>484</v>
      </c>
      <c r="K145">
        <v>53.85</v>
      </c>
      <c r="L145">
        <v>-2.4300000000000002</v>
      </c>
      <c r="M145" t="s">
        <v>858</v>
      </c>
      <c r="N145" t="s">
        <v>34</v>
      </c>
      <c r="O145" t="s">
        <v>35</v>
      </c>
      <c r="P145">
        <v>31</v>
      </c>
      <c r="Q145">
        <v>0</v>
      </c>
      <c r="R145">
        <v>0</v>
      </c>
    </row>
    <row r="146" spans="1:18">
      <c r="A146" t="s">
        <v>2454</v>
      </c>
      <c r="B146" t="s">
        <v>63</v>
      </c>
      <c r="C146" t="s">
        <v>39</v>
      </c>
      <c r="D146" t="s">
        <v>484</v>
      </c>
      <c r="E146">
        <v>62.5</v>
      </c>
      <c r="F146">
        <v>22.3</v>
      </c>
      <c r="G146" t="s">
        <v>2455</v>
      </c>
      <c r="H146" t="s">
        <v>121</v>
      </c>
      <c r="I146" t="s">
        <v>24</v>
      </c>
      <c r="J146" t="s">
        <v>482</v>
      </c>
      <c r="K146">
        <v>62.6</v>
      </c>
      <c r="L146">
        <v>21.5</v>
      </c>
      <c r="M146" t="s">
        <v>2455</v>
      </c>
      <c r="N146" t="s">
        <v>34</v>
      </c>
      <c r="O146" t="s">
        <v>35</v>
      </c>
      <c r="P146">
        <v>310</v>
      </c>
      <c r="Q146">
        <v>43</v>
      </c>
      <c r="R146">
        <v>286</v>
      </c>
    </row>
    <row r="147" spans="1:18">
      <c r="A147" t="s">
        <v>2730</v>
      </c>
      <c r="B147" t="s">
        <v>39</v>
      </c>
      <c r="C147" t="s">
        <v>39</v>
      </c>
      <c r="D147" t="s">
        <v>484</v>
      </c>
      <c r="E147">
        <v>60.5</v>
      </c>
      <c r="F147">
        <v>25.4</v>
      </c>
      <c r="G147" t="s">
        <v>2455</v>
      </c>
      <c r="H147" t="s">
        <v>23</v>
      </c>
      <c r="I147" t="s">
        <v>51</v>
      </c>
      <c r="J147" t="s">
        <v>484</v>
      </c>
      <c r="K147">
        <v>60.5</v>
      </c>
      <c r="L147">
        <v>25.4</v>
      </c>
      <c r="M147" t="s">
        <v>2455</v>
      </c>
      <c r="N147" t="s">
        <v>34</v>
      </c>
      <c r="O147" t="s">
        <v>35</v>
      </c>
      <c r="P147">
        <v>101</v>
      </c>
      <c r="Q147">
        <v>0</v>
      </c>
      <c r="R147">
        <v>0</v>
      </c>
    </row>
    <row r="148" spans="1:18">
      <c r="A148" t="s">
        <v>488</v>
      </c>
      <c r="B148" t="s">
        <v>101</v>
      </c>
      <c r="C148" t="s">
        <v>29</v>
      </c>
      <c r="D148" t="s">
        <v>482</v>
      </c>
      <c r="E148">
        <v>51.18</v>
      </c>
      <c r="F148">
        <v>11.9</v>
      </c>
      <c r="G148" t="s">
        <v>332</v>
      </c>
      <c r="H148" t="s">
        <v>133</v>
      </c>
      <c r="I148" t="s">
        <v>29</v>
      </c>
      <c r="J148" t="s">
        <v>210</v>
      </c>
      <c r="K148">
        <v>51.3</v>
      </c>
      <c r="L148">
        <v>12.23</v>
      </c>
      <c r="M148" t="s">
        <v>332</v>
      </c>
      <c r="N148" t="s">
        <v>40</v>
      </c>
      <c r="O148" t="s">
        <v>35</v>
      </c>
      <c r="P148">
        <v>1477</v>
      </c>
      <c r="Q148">
        <v>27</v>
      </c>
      <c r="R148">
        <v>61</v>
      </c>
    </row>
    <row r="149" spans="1:18">
      <c r="A149" t="s">
        <v>489</v>
      </c>
      <c r="B149" t="s">
        <v>101</v>
      </c>
      <c r="C149" t="s">
        <v>29</v>
      </c>
      <c r="D149" t="s">
        <v>482</v>
      </c>
      <c r="E149">
        <v>51.18</v>
      </c>
      <c r="F149">
        <v>11.9</v>
      </c>
      <c r="G149" t="s">
        <v>332</v>
      </c>
      <c r="H149" t="s">
        <v>74</v>
      </c>
      <c r="I149" t="s">
        <v>50</v>
      </c>
      <c r="J149" t="s">
        <v>210</v>
      </c>
      <c r="K149">
        <v>51.1</v>
      </c>
      <c r="L149">
        <v>12</v>
      </c>
      <c r="M149" t="s">
        <v>332</v>
      </c>
      <c r="N149" t="s">
        <v>40</v>
      </c>
      <c r="O149" t="s">
        <v>35</v>
      </c>
      <c r="P149">
        <v>1297</v>
      </c>
      <c r="Q149">
        <v>12</v>
      </c>
      <c r="R149">
        <v>144</v>
      </c>
    </row>
    <row r="150" spans="1:18">
      <c r="A150" t="s">
        <v>585</v>
      </c>
      <c r="B150" t="s">
        <v>48</v>
      </c>
      <c r="C150" t="s">
        <v>39</v>
      </c>
      <c r="D150" t="s">
        <v>482</v>
      </c>
      <c r="E150">
        <v>52.03</v>
      </c>
      <c r="F150">
        <v>10.119999999999999</v>
      </c>
      <c r="G150" t="s">
        <v>332</v>
      </c>
      <c r="H150" t="s">
        <v>101</v>
      </c>
      <c r="I150" t="s">
        <v>101</v>
      </c>
      <c r="J150" t="s">
        <v>482</v>
      </c>
      <c r="K150">
        <v>51.98</v>
      </c>
      <c r="L150">
        <v>10.57</v>
      </c>
      <c r="M150" t="s">
        <v>332</v>
      </c>
      <c r="N150" t="s">
        <v>40</v>
      </c>
      <c r="O150" t="s">
        <v>52</v>
      </c>
      <c r="P150">
        <v>156</v>
      </c>
      <c r="Q150">
        <v>32</v>
      </c>
      <c r="R150">
        <v>101</v>
      </c>
    </row>
    <row r="151" spans="1:18">
      <c r="A151" t="s">
        <v>589</v>
      </c>
      <c r="B151" t="s">
        <v>48</v>
      </c>
      <c r="C151" t="s">
        <v>39</v>
      </c>
      <c r="D151" t="s">
        <v>482</v>
      </c>
      <c r="E151">
        <v>51.5</v>
      </c>
      <c r="F151">
        <v>9.77</v>
      </c>
      <c r="G151" t="s">
        <v>332</v>
      </c>
      <c r="H151" t="s">
        <v>101</v>
      </c>
      <c r="I151" t="s">
        <v>63</v>
      </c>
      <c r="J151" t="s">
        <v>482</v>
      </c>
      <c r="K151">
        <v>43.32</v>
      </c>
      <c r="L151">
        <v>-0.60000000000000009</v>
      </c>
      <c r="M151" t="s">
        <v>116</v>
      </c>
      <c r="N151" t="s">
        <v>26</v>
      </c>
      <c r="O151" t="s">
        <v>27</v>
      </c>
      <c r="P151">
        <v>186</v>
      </c>
      <c r="Q151">
        <v>1197</v>
      </c>
      <c r="R151">
        <v>221</v>
      </c>
    </row>
    <row r="152" spans="1:18">
      <c r="A152" t="s">
        <v>591</v>
      </c>
      <c r="B152" t="s">
        <v>20</v>
      </c>
      <c r="C152" t="s">
        <v>29</v>
      </c>
      <c r="D152" t="s">
        <v>482</v>
      </c>
      <c r="E152">
        <v>53.47</v>
      </c>
      <c r="F152">
        <v>10.050000000000001</v>
      </c>
      <c r="G152" t="s">
        <v>332</v>
      </c>
      <c r="H152" t="s">
        <v>45</v>
      </c>
      <c r="I152" t="s">
        <v>29</v>
      </c>
      <c r="J152" t="s">
        <v>482</v>
      </c>
      <c r="K152">
        <v>53.45</v>
      </c>
      <c r="L152">
        <v>9.93</v>
      </c>
      <c r="M152" t="s">
        <v>332</v>
      </c>
      <c r="N152" t="s">
        <v>34</v>
      </c>
      <c r="O152" t="s">
        <v>35</v>
      </c>
      <c r="P152">
        <v>19</v>
      </c>
      <c r="Q152">
        <v>8</v>
      </c>
      <c r="R152">
        <v>257</v>
      </c>
    </row>
    <row r="153" spans="1:18">
      <c r="A153" t="s">
        <v>681</v>
      </c>
      <c r="B153" t="s">
        <v>109</v>
      </c>
      <c r="C153" t="s">
        <v>20</v>
      </c>
      <c r="D153" t="s">
        <v>482</v>
      </c>
      <c r="E153">
        <v>55.25</v>
      </c>
      <c r="F153">
        <v>12</v>
      </c>
      <c r="G153" t="s">
        <v>610</v>
      </c>
      <c r="H153" t="s">
        <v>143</v>
      </c>
      <c r="I153" t="s">
        <v>60</v>
      </c>
      <c r="J153" t="s">
        <v>153</v>
      </c>
      <c r="K153">
        <v>55.32</v>
      </c>
      <c r="L153">
        <v>12.02</v>
      </c>
      <c r="M153" t="s">
        <v>610</v>
      </c>
      <c r="N153" t="s">
        <v>34</v>
      </c>
      <c r="O153" t="s">
        <v>35</v>
      </c>
      <c r="P153">
        <v>308</v>
      </c>
      <c r="Q153">
        <v>8</v>
      </c>
      <c r="R153">
        <v>9</v>
      </c>
    </row>
    <row r="154" spans="1:18">
      <c r="A154" t="s">
        <v>701</v>
      </c>
      <c r="B154" t="s">
        <v>71</v>
      </c>
      <c r="C154" t="s">
        <v>20</v>
      </c>
      <c r="D154" t="s">
        <v>482</v>
      </c>
      <c r="E154">
        <v>55.47</v>
      </c>
      <c r="F154">
        <v>9.1199999999999992</v>
      </c>
      <c r="G154" t="s">
        <v>610</v>
      </c>
      <c r="H154" t="s">
        <v>54</v>
      </c>
      <c r="I154" t="s">
        <v>60</v>
      </c>
      <c r="J154" t="s">
        <v>196</v>
      </c>
      <c r="K154">
        <v>55.47</v>
      </c>
      <c r="L154">
        <v>9.15</v>
      </c>
      <c r="M154" t="s">
        <v>610</v>
      </c>
      <c r="N154" t="s">
        <v>84</v>
      </c>
      <c r="O154" t="s">
        <v>35</v>
      </c>
      <c r="P154">
        <v>685</v>
      </c>
      <c r="Q154">
        <v>3</v>
      </c>
      <c r="R154">
        <v>91</v>
      </c>
    </row>
    <row r="155" spans="1:18">
      <c r="A155" t="s">
        <v>2433</v>
      </c>
      <c r="B155" t="s">
        <v>23</v>
      </c>
      <c r="C155" t="s">
        <v>39</v>
      </c>
      <c r="D155" t="s">
        <v>482</v>
      </c>
      <c r="E155">
        <v>54.83</v>
      </c>
      <c r="F155">
        <v>18.32</v>
      </c>
      <c r="G155" t="s">
        <v>2428</v>
      </c>
      <c r="H155" t="s">
        <v>155</v>
      </c>
      <c r="I155" t="s">
        <v>24</v>
      </c>
      <c r="J155" t="s">
        <v>153</v>
      </c>
      <c r="K155">
        <v>54.7</v>
      </c>
      <c r="L155">
        <v>18.47</v>
      </c>
      <c r="M155" t="s">
        <v>2428</v>
      </c>
      <c r="N155" t="s">
        <v>40</v>
      </c>
      <c r="O155" t="s">
        <v>35</v>
      </c>
      <c r="P155">
        <v>307</v>
      </c>
      <c r="Q155">
        <v>18</v>
      </c>
      <c r="R155">
        <v>148</v>
      </c>
    </row>
    <row r="156" spans="1:18">
      <c r="A156" t="s">
        <v>2493</v>
      </c>
      <c r="B156" t="s">
        <v>71</v>
      </c>
      <c r="C156" t="s">
        <v>39</v>
      </c>
      <c r="D156" t="s">
        <v>482</v>
      </c>
      <c r="E156">
        <v>62.8</v>
      </c>
      <c r="F156">
        <v>27.6</v>
      </c>
      <c r="G156" t="s">
        <v>2455</v>
      </c>
      <c r="H156" t="s">
        <v>23</v>
      </c>
      <c r="I156" t="s">
        <v>31</v>
      </c>
      <c r="J156" t="s">
        <v>153</v>
      </c>
      <c r="K156">
        <v>62.8</v>
      </c>
      <c r="L156">
        <v>27.6</v>
      </c>
      <c r="M156" t="s">
        <v>2455</v>
      </c>
      <c r="N156" t="s">
        <v>34</v>
      </c>
      <c r="O156" t="s">
        <v>35</v>
      </c>
      <c r="P156">
        <v>244</v>
      </c>
      <c r="Q156">
        <v>0</v>
      </c>
      <c r="R156">
        <v>0</v>
      </c>
    </row>
    <row r="157" spans="1:18">
      <c r="A157" t="s">
        <v>2507</v>
      </c>
      <c r="B157" t="s">
        <v>133</v>
      </c>
      <c r="C157" t="s">
        <v>39</v>
      </c>
      <c r="D157" t="s">
        <v>482</v>
      </c>
      <c r="E157">
        <v>60.2</v>
      </c>
      <c r="F157">
        <v>24.9</v>
      </c>
      <c r="G157" t="s">
        <v>2455</v>
      </c>
      <c r="H157" t="s">
        <v>67</v>
      </c>
      <c r="I157" t="s">
        <v>63</v>
      </c>
      <c r="J157" t="s">
        <v>482</v>
      </c>
      <c r="K157">
        <v>60.2</v>
      </c>
      <c r="L157">
        <v>24.9</v>
      </c>
      <c r="M157" t="s">
        <v>2455</v>
      </c>
      <c r="N157" t="s">
        <v>34</v>
      </c>
      <c r="O157" t="s">
        <v>35</v>
      </c>
      <c r="P157">
        <v>170</v>
      </c>
      <c r="Q157">
        <v>0</v>
      </c>
      <c r="R157">
        <v>0</v>
      </c>
    </row>
    <row r="158" spans="1:18">
      <c r="A158" t="s">
        <v>2508</v>
      </c>
      <c r="B158" t="s">
        <v>74</v>
      </c>
      <c r="C158" t="s">
        <v>39</v>
      </c>
      <c r="D158" t="s">
        <v>482</v>
      </c>
      <c r="E158">
        <v>60.2</v>
      </c>
      <c r="F158">
        <v>24.9</v>
      </c>
      <c r="G158" t="s">
        <v>2455</v>
      </c>
      <c r="H158" t="s">
        <v>32</v>
      </c>
      <c r="I158" t="s">
        <v>20</v>
      </c>
      <c r="J158" t="s">
        <v>153</v>
      </c>
      <c r="K158">
        <v>60.2</v>
      </c>
      <c r="L158">
        <v>24.9</v>
      </c>
      <c r="M158" t="s">
        <v>2455</v>
      </c>
      <c r="N158" t="s">
        <v>40</v>
      </c>
      <c r="O158" t="s">
        <v>35</v>
      </c>
      <c r="P158">
        <v>317</v>
      </c>
      <c r="Q158">
        <v>0</v>
      </c>
      <c r="R158">
        <v>0</v>
      </c>
    </row>
    <row r="159" spans="1:18">
      <c r="A159" t="s">
        <v>2509</v>
      </c>
      <c r="B159" t="s">
        <v>20</v>
      </c>
      <c r="C159" t="s">
        <v>39</v>
      </c>
      <c r="D159" t="s">
        <v>482</v>
      </c>
      <c r="E159">
        <v>60.2</v>
      </c>
      <c r="F159">
        <v>24.9</v>
      </c>
      <c r="G159" t="s">
        <v>2455</v>
      </c>
      <c r="H159" t="s">
        <v>32</v>
      </c>
      <c r="I159" t="s">
        <v>29</v>
      </c>
      <c r="J159" t="s">
        <v>482</v>
      </c>
      <c r="K159">
        <v>60.2</v>
      </c>
      <c r="L159">
        <v>24.9</v>
      </c>
      <c r="M159" t="s">
        <v>2455</v>
      </c>
      <c r="N159" t="s">
        <v>107</v>
      </c>
      <c r="O159" t="s">
        <v>35</v>
      </c>
      <c r="P159">
        <v>35</v>
      </c>
      <c r="Q159">
        <v>0</v>
      </c>
      <c r="R159">
        <v>0</v>
      </c>
    </row>
    <row r="160" spans="1:18">
      <c r="A160" t="s">
        <v>2510</v>
      </c>
      <c r="B160" t="s">
        <v>71</v>
      </c>
      <c r="C160" t="s">
        <v>29</v>
      </c>
      <c r="D160" t="s">
        <v>482</v>
      </c>
      <c r="E160">
        <v>62.3</v>
      </c>
      <c r="F160">
        <v>27.17</v>
      </c>
      <c r="G160" t="s">
        <v>2455</v>
      </c>
      <c r="H160" t="s">
        <v>133</v>
      </c>
      <c r="I160" t="s">
        <v>39</v>
      </c>
      <c r="J160" t="s">
        <v>153</v>
      </c>
      <c r="K160">
        <v>62.3</v>
      </c>
      <c r="L160">
        <v>27.17</v>
      </c>
      <c r="M160" t="s">
        <v>2455</v>
      </c>
      <c r="N160" t="s">
        <v>34</v>
      </c>
      <c r="O160" t="s">
        <v>35</v>
      </c>
      <c r="P160">
        <v>347</v>
      </c>
      <c r="Q160">
        <v>0</v>
      </c>
      <c r="R160">
        <v>0</v>
      </c>
    </row>
    <row r="161" spans="1:18">
      <c r="A161" t="s">
        <v>2513</v>
      </c>
      <c r="B161" t="s">
        <v>39</v>
      </c>
      <c r="C161" t="s">
        <v>39</v>
      </c>
      <c r="D161" t="s">
        <v>482</v>
      </c>
      <c r="E161">
        <v>62.3</v>
      </c>
      <c r="F161">
        <v>27.1</v>
      </c>
      <c r="G161" t="s">
        <v>2455</v>
      </c>
      <c r="H161" t="s">
        <v>31</v>
      </c>
      <c r="I161" t="s">
        <v>20</v>
      </c>
      <c r="J161" t="s">
        <v>153</v>
      </c>
      <c r="K161">
        <v>62.3</v>
      </c>
      <c r="L161">
        <v>27.1</v>
      </c>
      <c r="M161" t="s">
        <v>2455</v>
      </c>
      <c r="N161" t="s">
        <v>40</v>
      </c>
      <c r="O161" t="s">
        <v>35</v>
      </c>
      <c r="P161">
        <v>331</v>
      </c>
      <c r="Q161">
        <v>0</v>
      </c>
      <c r="R161">
        <v>0</v>
      </c>
    </row>
    <row r="162" spans="1:18">
      <c r="A162" t="s">
        <v>2514</v>
      </c>
      <c r="B162" t="s">
        <v>39</v>
      </c>
      <c r="C162" t="s">
        <v>39</v>
      </c>
      <c r="D162" t="s">
        <v>482</v>
      </c>
      <c r="E162">
        <v>62.3</v>
      </c>
      <c r="F162">
        <v>27.1</v>
      </c>
      <c r="G162" t="s">
        <v>2455</v>
      </c>
      <c r="H162" t="s">
        <v>73</v>
      </c>
      <c r="I162" t="s">
        <v>101</v>
      </c>
      <c r="J162" t="s">
        <v>482</v>
      </c>
      <c r="K162">
        <v>62.3</v>
      </c>
      <c r="L162">
        <v>27.1</v>
      </c>
      <c r="M162" t="s">
        <v>2455</v>
      </c>
      <c r="N162" t="s">
        <v>34</v>
      </c>
      <c r="O162" t="s">
        <v>35</v>
      </c>
      <c r="P162">
        <v>169</v>
      </c>
      <c r="Q162">
        <v>0</v>
      </c>
      <c r="R162">
        <v>0</v>
      </c>
    </row>
    <row r="163" spans="1:18">
      <c r="A163" t="s">
        <v>2515</v>
      </c>
      <c r="B163" t="s">
        <v>51</v>
      </c>
      <c r="C163" t="s">
        <v>39</v>
      </c>
      <c r="D163" t="s">
        <v>482</v>
      </c>
      <c r="E163">
        <v>62.3</v>
      </c>
      <c r="F163">
        <v>27.17</v>
      </c>
      <c r="G163" t="s">
        <v>2455</v>
      </c>
      <c r="H163" t="s">
        <v>50</v>
      </c>
      <c r="I163" t="s">
        <v>51</v>
      </c>
      <c r="J163" t="s">
        <v>153</v>
      </c>
      <c r="K163">
        <v>62.17</v>
      </c>
      <c r="L163">
        <v>27</v>
      </c>
      <c r="M163" t="s">
        <v>2455</v>
      </c>
      <c r="N163" t="s">
        <v>34</v>
      </c>
      <c r="O163" t="s">
        <v>35</v>
      </c>
      <c r="P163">
        <v>450</v>
      </c>
      <c r="Q163">
        <v>18</v>
      </c>
      <c r="R163">
        <v>211</v>
      </c>
    </row>
    <row r="164" spans="1:18">
      <c r="A164" t="s">
        <v>2516</v>
      </c>
      <c r="B164" t="s">
        <v>63</v>
      </c>
      <c r="C164" t="s">
        <v>39</v>
      </c>
      <c r="D164" t="s">
        <v>482</v>
      </c>
      <c r="E164">
        <v>60.3</v>
      </c>
      <c r="F164">
        <v>27.2</v>
      </c>
      <c r="G164" t="s">
        <v>2455</v>
      </c>
      <c r="H164" t="s">
        <v>60</v>
      </c>
      <c r="I164" t="s">
        <v>20</v>
      </c>
      <c r="J164" t="s">
        <v>296</v>
      </c>
      <c r="K164">
        <v>60.3</v>
      </c>
      <c r="L164">
        <v>27.2</v>
      </c>
      <c r="M164" t="s">
        <v>2455</v>
      </c>
      <c r="N164" t="s">
        <v>40</v>
      </c>
      <c r="O164" t="s">
        <v>35</v>
      </c>
      <c r="P164">
        <v>3613</v>
      </c>
      <c r="Q164">
        <v>0</v>
      </c>
      <c r="R164">
        <v>0</v>
      </c>
    </row>
    <row r="165" spans="1:18">
      <c r="A165" t="s">
        <v>2521</v>
      </c>
      <c r="B165" t="s">
        <v>71</v>
      </c>
      <c r="C165" t="s">
        <v>39</v>
      </c>
      <c r="D165" t="s">
        <v>482</v>
      </c>
      <c r="E165">
        <v>60.5</v>
      </c>
      <c r="F165">
        <v>25.4</v>
      </c>
      <c r="G165" t="s">
        <v>2455</v>
      </c>
      <c r="H165" t="s">
        <v>68</v>
      </c>
      <c r="I165" t="s">
        <v>48</v>
      </c>
      <c r="J165" t="s">
        <v>482</v>
      </c>
      <c r="K165">
        <v>60.5</v>
      </c>
      <c r="L165">
        <v>25.4</v>
      </c>
      <c r="M165" t="s">
        <v>2455</v>
      </c>
      <c r="N165" t="s">
        <v>34</v>
      </c>
      <c r="O165" t="s">
        <v>35</v>
      </c>
      <c r="P165">
        <v>65</v>
      </c>
      <c r="Q165">
        <v>0</v>
      </c>
      <c r="R165">
        <v>0</v>
      </c>
    </row>
    <row r="166" spans="1:18">
      <c r="A166" t="s">
        <v>2522</v>
      </c>
      <c r="B166" t="s">
        <v>71</v>
      </c>
      <c r="C166" t="s">
        <v>39</v>
      </c>
      <c r="D166" t="s">
        <v>482</v>
      </c>
      <c r="E166">
        <v>60.5</v>
      </c>
      <c r="F166">
        <v>25.4</v>
      </c>
      <c r="G166" t="s">
        <v>2455</v>
      </c>
      <c r="H166" t="s">
        <v>50</v>
      </c>
      <c r="I166" t="s">
        <v>51</v>
      </c>
      <c r="J166" t="s">
        <v>482</v>
      </c>
      <c r="K166">
        <v>60.5</v>
      </c>
      <c r="L166">
        <v>25.4</v>
      </c>
      <c r="M166" t="s">
        <v>2455</v>
      </c>
      <c r="N166" t="s">
        <v>34</v>
      </c>
      <c r="O166" t="s">
        <v>35</v>
      </c>
      <c r="P166">
        <v>77</v>
      </c>
      <c r="Q166">
        <v>0</v>
      </c>
      <c r="R166">
        <v>0</v>
      </c>
    </row>
    <row r="167" spans="1:18">
      <c r="A167" t="s">
        <v>2729</v>
      </c>
      <c r="B167" t="s">
        <v>92</v>
      </c>
      <c r="C167" t="s">
        <v>39</v>
      </c>
      <c r="D167" t="s">
        <v>482</v>
      </c>
      <c r="E167">
        <v>63</v>
      </c>
      <c r="F167">
        <v>21.5</v>
      </c>
      <c r="G167" t="s">
        <v>2455</v>
      </c>
      <c r="H167" t="s">
        <v>42</v>
      </c>
      <c r="I167" t="s">
        <v>51</v>
      </c>
      <c r="J167" t="s">
        <v>482</v>
      </c>
      <c r="K167">
        <v>63</v>
      </c>
      <c r="L167">
        <v>21.5</v>
      </c>
      <c r="M167" t="s">
        <v>2455</v>
      </c>
      <c r="N167" t="s">
        <v>34</v>
      </c>
      <c r="O167" t="s">
        <v>35</v>
      </c>
      <c r="P167">
        <v>98</v>
      </c>
      <c r="Q167">
        <v>0</v>
      </c>
      <c r="R167">
        <v>0</v>
      </c>
    </row>
    <row r="168" spans="1:18">
      <c r="A168" t="s">
        <v>3837</v>
      </c>
      <c r="B168" t="s">
        <v>60</v>
      </c>
      <c r="C168" t="s">
        <v>39</v>
      </c>
      <c r="D168" t="s">
        <v>482</v>
      </c>
      <c r="E168">
        <v>59.4</v>
      </c>
      <c r="F168">
        <v>17.899999999999999</v>
      </c>
      <c r="G168" t="s">
        <v>2497</v>
      </c>
      <c r="H168" t="s">
        <v>104</v>
      </c>
      <c r="I168" t="s">
        <v>60</v>
      </c>
      <c r="J168" t="s">
        <v>196</v>
      </c>
      <c r="K168">
        <v>59.4</v>
      </c>
      <c r="L168">
        <v>17.899999999999999</v>
      </c>
      <c r="M168" t="s">
        <v>2497</v>
      </c>
      <c r="N168" t="s">
        <v>40</v>
      </c>
      <c r="O168" t="s">
        <v>52</v>
      </c>
      <c r="P168">
        <v>666</v>
      </c>
      <c r="Q168">
        <v>0</v>
      </c>
      <c r="R168">
        <v>0</v>
      </c>
    </row>
    <row r="169" spans="1:18">
      <c r="A169" t="s">
        <v>152</v>
      </c>
      <c r="B169" t="s">
        <v>143</v>
      </c>
      <c r="C169" t="s">
        <v>39</v>
      </c>
      <c r="D169" t="s">
        <v>153</v>
      </c>
      <c r="E169">
        <v>51.02</v>
      </c>
      <c r="F169">
        <v>4.97</v>
      </c>
      <c r="G169" t="s">
        <v>22</v>
      </c>
      <c r="H169" t="s">
        <v>39</v>
      </c>
      <c r="I169" t="s">
        <v>48</v>
      </c>
      <c r="J169" t="s">
        <v>153</v>
      </c>
      <c r="K169">
        <v>51.02</v>
      </c>
      <c r="L169">
        <v>4.97</v>
      </c>
      <c r="M169" t="s">
        <v>22</v>
      </c>
      <c r="N169" t="s">
        <v>107</v>
      </c>
      <c r="O169" t="s">
        <v>35</v>
      </c>
      <c r="P169">
        <v>38</v>
      </c>
      <c r="Q169">
        <v>0</v>
      </c>
      <c r="R169">
        <v>0</v>
      </c>
    </row>
    <row r="170" spans="1:18">
      <c r="A170" t="s">
        <v>213</v>
      </c>
      <c r="B170" t="s">
        <v>45</v>
      </c>
      <c r="C170" t="s">
        <v>20</v>
      </c>
      <c r="D170" t="s">
        <v>153</v>
      </c>
      <c r="E170">
        <v>49.92</v>
      </c>
      <c r="F170">
        <v>15.38</v>
      </c>
      <c r="G170" t="s">
        <v>211</v>
      </c>
      <c r="H170" t="s">
        <v>23</v>
      </c>
      <c r="I170" t="s">
        <v>51</v>
      </c>
      <c r="J170" t="s">
        <v>153</v>
      </c>
      <c r="K170">
        <v>49.92</v>
      </c>
      <c r="L170">
        <v>15.38</v>
      </c>
      <c r="M170" t="s">
        <v>211</v>
      </c>
      <c r="N170" t="s">
        <v>34</v>
      </c>
      <c r="O170" t="s">
        <v>35</v>
      </c>
      <c r="P170">
        <v>114</v>
      </c>
      <c r="Q170">
        <v>0</v>
      </c>
      <c r="R170">
        <v>0</v>
      </c>
    </row>
    <row r="171" spans="1:18">
      <c r="A171" t="s">
        <v>572</v>
      </c>
      <c r="B171" t="s">
        <v>143</v>
      </c>
      <c r="C171" t="s">
        <v>20</v>
      </c>
      <c r="D171" t="s">
        <v>153</v>
      </c>
      <c r="E171">
        <v>50.92</v>
      </c>
      <c r="F171">
        <v>9.77</v>
      </c>
      <c r="G171" t="s">
        <v>332</v>
      </c>
      <c r="H171" t="s">
        <v>133</v>
      </c>
      <c r="I171" t="s">
        <v>63</v>
      </c>
      <c r="J171" t="s">
        <v>196</v>
      </c>
      <c r="K171">
        <v>50.92</v>
      </c>
      <c r="L171">
        <v>9.7799999999999994</v>
      </c>
      <c r="M171" t="s">
        <v>332</v>
      </c>
      <c r="N171" t="s">
        <v>40</v>
      </c>
      <c r="O171" t="s">
        <v>35</v>
      </c>
      <c r="P171">
        <v>577</v>
      </c>
      <c r="Q171">
        <v>2</v>
      </c>
      <c r="R171">
        <v>91</v>
      </c>
    </row>
    <row r="172" spans="1:18">
      <c r="A172" t="s">
        <v>573</v>
      </c>
      <c r="B172" t="s">
        <v>143</v>
      </c>
      <c r="C172" t="s">
        <v>20</v>
      </c>
      <c r="D172" t="s">
        <v>153</v>
      </c>
      <c r="E172">
        <v>50.92</v>
      </c>
      <c r="F172">
        <v>9.77</v>
      </c>
      <c r="G172" t="s">
        <v>332</v>
      </c>
      <c r="H172" t="s">
        <v>45</v>
      </c>
      <c r="I172" t="s">
        <v>63</v>
      </c>
      <c r="J172" t="s">
        <v>196</v>
      </c>
      <c r="K172">
        <v>50.95</v>
      </c>
      <c r="L172">
        <v>9.8800000000000008</v>
      </c>
      <c r="M172" t="s">
        <v>332</v>
      </c>
      <c r="N172" t="s">
        <v>34</v>
      </c>
      <c r="O172" t="s">
        <v>35</v>
      </c>
      <c r="P172">
        <v>574</v>
      </c>
      <c r="Q172">
        <v>9</v>
      </c>
      <c r="R172">
        <v>66</v>
      </c>
    </row>
    <row r="173" spans="1:18">
      <c r="A173" t="s">
        <v>574</v>
      </c>
      <c r="B173" t="s">
        <v>143</v>
      </c>
      <c r="C173" t="s">
        <v>20</v>
      </c>
      <c r="D173" t="s">
        <v>153</v>
      </c>
      <c r="E173">
        <v>50.92</v>
      </c>
      <c r="F173">
        <v>9.77</v>
      </c>
      <c r="G173" t="s">
        <v>332</v>
      </c>
      <c r="H173" t="s">
        <v>23</v>
      </c>
      <c r="I173" t="s">
        <v>31</v>
      </c>
      <c r="J173" t="s">
        <v>196</v>
      </c>
      <c r="K173">
        <v>51.02</v>
      </c>
      <c r="L173">
        <v>9.8800000000000008</v>
      </c>
      <c r="M173" t="s">
        <v>332</v>
      </c>
      <c r="N173" t="s">
        <v>34</v>
      </c>
      <c r="O173" t="s">
        <v>35</v>
      </c>
      <c r="P173">
        <v>262</v>
      </c>
      <c r="Q173">
        <v>14</v>
      </c>
      <c r="R173">
        <v>37</v>
      </c>
    </row>
    <row r="174" spans="1:18">
      <c r="A174" t="s">
        <v>586</v>
      </c>
      <c r="B174" t="s">
        <v>45</v>
      </c>
      <c r="C174" t="s">
        <v>20</v>
      </c>
      <c r="D174" t="s">
        <v>153</v>
      </c>
      <c r="E174">
        <v>52.37</v>
      </c>
      <c r="F174">
        <v>10.77</v>
      </c>
      <c r="G174" t="s">
        <v>332</v>
      </c>
      <c r="H174" t="s">
        <v>50</v>
      </c>
      <c r="I174" t="s">
        <v>31</v>
      </c>
      <c r="J174" t="s">
        <v>196</v>
      </c>
      <c r="K174">
        <v>52.35</v>
      </c>
      <c r="L174">
        <v>10.78</v>
      </c>
      <c r="M174" t="s">
        <v>332</v>
      </c>
      <c r="N174" t="s">
        <v>34</v>
      </c>
      <c r="O174" t="s">
        <v>35</v>
      </c>
      <c r="P174">
        <v>253</v>
      </c>
      <c r="Q174">
        <v>3</v>
      </c>
      <c r="R174">
        <v>149</v>
      </c>
    </row>
    <row r="175" spans="1:18">
      <c r="A175" t="s">
        <v>590</v>
      </c>
      <c r="B175" t="s">
        <v>104</v>
      </c>
      <c r="C175" t="s">
        <v>20</v>
      </c>
      <c r="D175" t="s">
        <v>153</v>
      </c>
      <c r="E175">
        <v>52.3</v>
      </c>
      <c r="F175">
        <v>11.42</v>
      </c>
      <c r="G175" t="s">
        <v>332</v>
      </c>
      <c r="H175" t="s">
        <v>42</v>
      </c>
      <c r="I175" t="s">
        <v>32</v>
      </c>
      <c r="J175" t="s">
        <v>153</v>
      </c>
      <c r="K175">
        <v>52.32</v>
      </c>
      <c r="L175">
        <v>11.35</v>
      </c>
      <c r="M175" t="s">
        <v>332</v>
      </c>
      <c r="N175" t="s">
        <v>34</v>
      </c>
      <c r="O175" t="s">
        <v>35</v>
      </c>
      <c r="P175">
        <v>142</v>
      </c>
      <c r="Q175">
        <v>5</v>
      </c>
      <c r="R175">
        <v>293</v>
      </c>
    </row>
    <row r="176" spans="1:18">
      <c r="A176" t="s">
        <v>592</v>
      </c>
      <c r="B176" t="s">
        <v>133</v>
      </c>
      <c r="C176" t="s">
        <v>20</v>
      </c>
      <c r="D176" t="s">
        <v>153</v>
      </c>
      <c r="E176">
        <v>50.68</v>
      </c>
      <c r="F176">
        <v>8.85</v>
      </c>
      <c r="G176" t="s">
        <v>332</v>
      </c>
      <c r="H176" t="s">
        <v>133</v>
      </c>
      <c r="I176" t="s">
        <v>48</v>
      </c>
      <c r="J176" t="s">
        <v>153</v>
      </c>
      <c r="K176">
        <v>50.68</v>
      </c>
      <c r="L176">
        <v>8.8699999999999992</v>
      </c>
      <c r="M176" t="s">
        <v>332</v>
      </c>
      <c r="N176" t="s">
        <v>140</v>
      </c>
      <c r="O176" t="s">
        <v>27</v>
      </c>
      <c r="P176">
        <v>92</v>
      </c>
      <c r="Q176">
        <v>2</v>
      </c>
      <c r="R176">
        <v>91</v>
      </c>
    </row>
    <row r="177" spans="1:18">
      <c r="A177" t="s">
        <v>593</v>
      </c>
      <c r="B177" t="s">
        <v>133</v>
      </c>
      <c r="C177" t="s">
        <v>20</v>
      </c>
      <c r="D177" t="s">
        <v>153</v>
      </c>
      <c r="E177">
        <v>50.33</v>
      </c>
      <c r="F177">
        <v>7.22</v>
      </c>
      <c r="G177" t="s">
        <v>332</v>
      </c>
      <c r="H177" t="s">
        <v>48</v>
      </c>
      <c r="I177" t="s">
        <v>32</v>
      </c>
      <c r="J177" t="s">
        <v>196</v>
      </c>
      <c r="K177">
        <v>50.33</v>
      </c>
      <c r="L177">
        <v>7.22</v>
      </c>
      <c r="M177" t="s">
        <v>332</v>
      </c>
      <c r="N177" t="s">
        <v>34</v>
      </c>
      <c r="O177" t="s">
        <v>35</v>
      </c>
      <c r="P177">
        <v>499</v>
      </c>
      <c r="Q177">
        <v>0</v>
      </c>
      <c r="R177">
        <v>0</v>
      </c>
    </row>
    <row r="178" spans="1:18">
      <c r="A178" t="s">
        <v>595</v>
      </c>
      <c r="B178" t="s">
        <v>92</v>
      </c>
      <c r="C178" t="s">
        <v>39</v>
      </c>
      <c r="D178" t="s">
        <v>153</v>
      </c>
      <c r="E178">
        <v>50.57</v>
      </c>
      <c r="F178">
        <v>8.48</v>
      </c>
      <c r="G178" t="s">
        <v>332</v>
      </c>
      <c r="H178" t="s">
        <v>133</v>
      </c>
      <c r="I178" t="s">
        <v>39</v>
      </c>
      <c r="J178" t="s">
        <v>210</v>
      </c>
      <c r="K178">
        <v>50.52</v>
      </c>
      <c r="L178">
        <v>9.1300000000000008</v>
      </c>
      <c r="M178" t="s">
        <v>332</v>
      </c>
      <c r="N178" t="s">
        <v>84</v>
      </c>
      <c r="O178" t="s">
        <v>35</v>
      </c>
      <c r="P178">
        <v>1109</v>
      </c>
      <c r="Q178">
        <v>47</v>
      </c>
      <c r="R178">
        <v>97</v>
      </c>
    </row>
    <row r="179" spans="1:18">
      <c r="A179" t="s">
        <v>597</v>
      </c>
      <c r="B179" t="s">
        <v>104</v>
      </c>
      <c r="C179" t="s">
        <v>20</v>
      </c>
      <c r="D179" t="s">
        <v>153</v>
      </c>
      <c r="E179">
        <v>51.75</v>
      </c>
      <c r="F179">
        <v>7.92</v>
      </c>
      <c r="G179" t="s">
        <v>332</v>
      </c>
      <c r="H179" t="s">
        <v>68</v>
      </c>
      <c r="I179" t="s">
        <v>48</v>
      </c>
      <c r="J179" t="s">
        <v>153</v>
      </c>
      <c r="K179">
        <v>51.75</v>
      </c>
      <c r="L179">
        <v>7.92</v>
      </c>
      <c r="M179" t="s">
        <v>332</v>
      </c>
      <c r="N179" t="s">
        <v>40</v>
      </c>
      <c r="O179" t="s">
        <v>35</v>
      </c>
      <c r="P179">
        <v>82</v>
      </c>
      <c r="Q179">
        <v>0</v>
      </c>
      <c r="R179">
        <v>0</v>
      </c>
    </row>
    <row r="180" spans="1:18">
      <c r="A180" t="s">
        <v>598</v>
      </c>
      <c r="B180" t="s">
        <v>67</v>
      </c>
      <c r="C180" t="s">
        <v>20</v>
      </c>
      <c r="D180" t="s">
        <v>153</v>
      </c>
      <c r="E180">
        <v>51</v>
      </c>
      <c r="F180">
        <v>9.75</v>
      </c>
      <c r="G180" t="s">
        <v>332</v>
      </c>
      <c r="H180" t="s">
        <v>54</v>
      </c>
      <c r="I180" t="s">
        <v>32</v>
      </c>
      <c r="J180" t="s">
        <v>196</v>
      </c>
      <c r="K180">
        <v>50.98</v>
      </c>
      <c r="L180">
        <v>9.4700000000000006</v>
      </c>
      <c r="M180" t="s">
        <v>332</v>
      </c>
      <c r="N180" t="s">
        <v>34</v>
      </c>
      <c r="O180" t="s">
        <v>35</v>
      </c>
      <c r="P180">
        <v>535</v>
      </c>
      <c r="Q180">
        <v>20</v>
      </c>
      <c r="R180">
        <v>265</v>
      </c>
    </row>
    <row r="181" spans="1:18">
      <c r="A181" t="s">
        <v>682</v>
      </c>
      <c r="B181" t="s">
        <v>51</v>
      </c>
      <c r="C181" t="s">
        <v>20</v>
      </c>
      <c r="D181" t="s">
        <v>153</v>
      </c>
      <c r="E181">
        <v>55.68</v>
      </c>
      <c r="F181">
        <v>12.53</v>
      </c>
      <c r="G181" t="s">
        <v>610</v>
      </c>
      <c r="H181" t="s">
        <v>39</v>
      </c>
      <c r="I181" t="s">
        <v>24</v>
      </c>
      <c r="J181" t="s">
        <v>196</v>
      </c>
      <c r="K181">
        <v>55.68</v>
      </c>
      <c r="L181">
        <v>12.5</v>
      </c>
      <c r="M181" t="s">
        <v>610</v>
      </c>
      <c r="N181" t="s">
        <v>34</v>
      </c>
      <c r="O181" t="s">
        <v>35</v>
      </c>
      <c r="P181">
        <v>332</v>
      </c>
      <c r="Q181">
        <v>3</v>
      </c>
      <c r="R181">
        <v>270</v>
      </c>
    </row>
    <row r="182" spans="1:18">
      <c r="A182" t="s">
        <v>715</v>
      </c>
      <c r="B182" t="s">
        <v>37</v>
      </c>
      <c r="C182" t="s">
        <v>20</v>
      </c>
      <c r="D182" t="s">
        <v>153</v>
      </c>
      <c r="E182">
        <v>55.32</v>
      </c>
      <c r="F182">
        <v>10.53</v>
      </c>
      <c r="G182" t="s">
        <v>610</v>
      </c>
      <c r="H182" t="s">
        <v>31</v>
      </c>
      <c r="I182" t="s">
        <v>48</v>
      </c>
      <c r="J182" t="s">
        <v>153</v>
      </c>
      <c r="K182">
        <v>55.3</v>
      </c>
      <c r="L182">
        <v>10.48</v>
      </c>
      <c r="M182" t="s">
        <v>610</v>
      </c>
      <c r="N182" t="s">
        <v>34</v>
      </c>
      <c r="O182" t="s">
        <v>35</v>
      </c>
      <c r="P182">
        <v>71</v>
      </c>
      <c r="Q182">
        <v>4</v>
      </c>
      <c r="R182">
        <v>240</v>
      </c>
    </row>
    <row r="183" spans="1:18">
      <c r="A183" t="s">
        <v>1542</v>
      </c>
      <c r="B183" t="s">
        <v>133</v>
      </c>
      <c r="C183" t="s">
        <v>20</v>
      </c>
      <c r="D183" t="s">
        <v>153</v>
      </c>
      <c r="E183">
        <v>53.83</v>
      </c>
      <c r="F183">
        <v>-1.78</v>
      </c>
      <c r="G183" t="s">
        <v>858</v>
      </c>
      <c r="H183" t="s">
        <v>24</v>
      </c>
      <c r="I183" t="s">
        <v>24</v>
      </c>
      <c r="J183" t="s">
        <v>196</v>
      </c>
      <c r="K183">
        <v>53.83</v>
      </c>
      <c r="L183">
        <v>-1.78</v>
      </c>
      <c r="M183" t="s">
        <v>858</v>
      </c>
      <c r="N183" t="s">
        <v>26</v>
      </c>
      <c r="O183" t="s">
        <v>35</v>
      </c>
      <c r="P183">
        <v>312</v>
      </c>
      <c r="Q183">
        <v>0</v>
      </c>
      <c r="R183">
        <v>0</v>
      </c>
    </row>
    <row r="184" spans="1:18">
      <c r="A184" t="s">
        <v>1543</v>
      </c>
      <c r="B184" t="s">
        <v>133</v>
      </c>
      <c r="C184" t="s">
        <v>20</v>
      </c>
      <c r="D184" t="s">
        <v>153</v>
      </c>
      <c r="E184">
        <v>53.83</v>
      </c>
      <c r="F184">
        <v>-1.78</v>
      </c>
      <c r="G184" t="s">
        <v>858</v>
      </c>
      <c r="H184" t="s">
        <v>121</v>
      </c>
      <c r="I184" t="s">
        <v>24</v>
      </c>
      <c r="J184" t="s">
        <v>196</v>
      </c>
      <c r="K184">
        <v>53.83</v>
      </c>
      <c r="L184">
        <v>-1.78</v>
      </c>
      <c r="M184" t="s">
        <v>858</v>
      </c>
      <c r="N184" t="s">
        <v>26</v>
      </c>
      <c r="O184" t="s">
        <v>35</v>
      </c>
      <c r="P184">
        <v>326</v>
      </c>
      <c r="Q184">
        <v>0</v>
      </c>
      <c r="R184">
        <v>0</v>
      </c>
    </row>
    <row r="185" spans="1:18">
      <c r="A185" t="s">
        <v>1544</v>
      </c>
      <c r="B185" t="s">
        <v>51</v>
      </c>
      <c r="C185" t="s">
        <v>39</v>
      </c>
      <c r="D185" t="s">
        <v>153</v>
      </c>
      <c r="E185">
        <v>50.88</v>
      </c>
      <c r="F185">
        <v>0.63</v>
      </c>
      <c r="G185" t="s">
        <v>858</v>
      </c>
      <c r="H185" t="s">
        <v>60</v>
      </c>
      <c r="I185" t="s">
        <v>48</v>
      </c>
      <c r="J185" t="s">
        <v>153</v>
      </c>
      <c r="K185">
        <v>50.88</v>
      </c>
      <c r="L185">
        <v>0.63</v>
      </c>
      <c r="M185" t="s">
        <v>858</v>
      </c>
      <c r="N185" t="s">
        <v>40</v>
      </c>
      <c r="O185" t="s">
        <v>35</v>
      </c>
      <c r="P185">
        <v>55</v>
      </c>
      <c r="Q185">
        <v>0</v>
      </c>
      <c r="R185">
        <v>0</v>
      </c>
    </row>
    <row r="186" spans="1:18">
      <c r="A186" t="s">
        <v>1548</v>
      </c>
      <c r="B186" t="s">
        <v>32</v>
      </c>
      <c r="C186" t="s">
        <v>39</v>
      </c>
      <c r="D186" t="s">
        <v>153</v>
      </c>
      <c r="E186">
        <v>54.83</v>
      </c>
      <c r="F186">
        <v>-3.02</v>
      </c>
      <c r="G186" t="s">
        <v>858</v>
      </c>
      <c r="H186" t="s">
        <v>68</v>
      </c>
      <c r="I186" t="s">
        <v>101</v>
      </c>
      <c r="J186" t="s">
        <v>134</v>
      </c>
      <c r="K186">
        <v>54.85</v>
      </c>
      <c r="L186">
        <v>-3.05</v>
      </c>
      <c r="M186" t="s">
        <v>858</v>
      </c>
      <c r="N186" t="s">
        <v>140</v>
      </c>
      <c r="O186" t="s">
        <v>35</v>
      </c>
      <c r="P186">
        <v>893</v>
      </c>
      <c r="Q186">
        <v>3</v>
      </c>
      <c r="R186">
        <v>311</v>
      </c>
    </row>
    <row r="187" spans="1:18">
      <c r="A187" t="s">
        <v>1561</v>
      </c>
      <c r="B187" t="s">
        <v>51</v>
      </c>
      <c r="C187" t="s">
        <v>20</v>
      </c>
      <c r="D187" t="s">
        <v>153</v>
      </c>
      <c r="E187">
        <v>46.2</v>
      </c>
      <c r="F187">
        <v>6.12</v>
      </c>
      <c r="G187" t="s">
        <v>1558</v>
      </c>
      <c r="H187" t="s">
        <v>109</v>
      </c>
      <c r="I187" t="s">
        <v>51</v>
      </c>
      <c r="J187" t="s">
        <v>196</v>
      </c>
      <c r="K187">
        <v>46.22</v>
      </c>
      <c r="L187">
        <v>6.08</v>
      </c>
      <c r="M187" t="s">
        <v>1558</v>
      </c>
      <c r="N187" t="s">
        <v>34</v>
      </c>
      <c r="O187" t="s">
        <v>35</v>
      </c>
      <c r="P187">
        <v>505</v>
      </c>
      <c r="Q187">
        <v>4</v>
      </c>
      <c r="R187">
        <v>306</v>
      </c>
    </row>
    <row r="188" spans="1:18">
      <c r="A188" t="s">
        <v>2151</v>
      </c>
      <c r="B188" t="s">
        <v>71</v>
      </c>
      <c r="C188" t="s">
        <v>39</v>
      </c>
      <c r="D188" t="s">
        <v>153</v>
      </c>
      <c r="E188">
        <v>59.15</v>
      </c>
      <c r="F188">
        <v>11.77</v>
      </c>
      <c r="G188" t="s">
        <v>669</v>
      </c>
      <c r="H188" t="s">
        <v>71</v>
      </c>
      <c r="I188" t="s">
        <v>63</v>
      </c>
      <c r="J188" t="s">
        <v>153</v>
      </c>
      <c r="K188">
        <v>59.15</v>
      </c>
      <c r="L188">
        <v>11.77</v>
      </c>
      <c r="M188" t="s">
        <v>669</v>
      </c>
      <c r="N188" t="s">
        <v>34</v>
      </c>
      <c r="O188" t="s">
        <v>35</v>
      </c>
      <c r="P188">
        <v>183</v>
      </c>
      <c r="Q188">
        <v>0</v>
      </c>
      <c r="R188">
        <v>0</v>
      </c>
    </row>
    <row r="189" spans="1:18">
      <c r="A189" t="s">
        <v>2238</v>
      </c>
      <c r="B189" t="s">
        <v>24</v>
      </c>
      <c r="C189" t="s">
        <v>39</v>
      </c>
      <c r="D189" t="s">
        <v>153</v>
      </c>
      <c r="E189">
        <v>61.6</v>
      </c>
      <c r="F189">
        <v>5.05</v>
      </c>
      <c r="G189" t="s">
        <v>669</v>
      </c>
      <c r="H189" t="s">
        <v>104</v>
      </c>
      <c r="I189" t="s">
        <v>51</v>
      </c>
      <c r="J189" t="s">
        <v>134</v>
      </c>
      <c r="K189">
        <v>61.6</v>
      </c>
      <c r="L189">
        <v>5.05</v>
      </c>
      <c r="M189" t="s">
        <v>669</v>
      </c>
      <c r="N189" t="s">
        <v>40</v>
      </c>
      <c r="O189" t="s">
        <v>52</v>
      </c>
      <c r="P189">
        <v>848</v>
      </c>
      <c r="Q189">
        <v>0</v>
      </c>
      <c r="R189">
        <v>0</v>
      </c>
    </row>
    <row r="190" spans="1:18">
      <c r="A190" t="s">
        <v>2456</v>
      </c>
      <c r="B190" t="s">
        <v>143</v>
      </c>
      <c r="C190" t="s">
        <v>39</v>
      </c>
      <c r="D190" t="s">
        <v>153</v>
      </c>
      <c r="E190">
        <v>61</v>
      </c>
      <c r="F190">
        <v>30.1</v>
      </c>
      <c r="G190" t="s">
        <v>2455</v>
      </c>
      <c r="H190" t="s">
        <v>67</v>
      </c>
      <c r="I190" t="s">
        <v>101</v>
      </c>
      <c r="J190" t="s">
        <v>153</v>
      </c>
      <c r="K190">
        <v>61</v>
      </c>
      <c r="L190">
        <v>30.1</v>
      </c>
      <c r="M190" t="s">
        <v>808</v>
      </c>
      <c r="N190" t="s">
        <v>40</v>
      </c>
      <c r="O190" t="s">
        <v>35</v>
      </c>
      <c r="P190">
        <v>138</v>
      </c>
      <c r="Q190">
        <v>0</v>
      </c>
      <c r="R190">
        <v>0</v>
      </c>
    </row>
    <row r="191" spans="1:18">
      <c r="A191" t="s">
        <v>2504</v>
      </c>
      <c r="B191" t="s">
        <v>60</v>
      </c>
      <c r="C191" t="s">
        <v>39</v>
      </c>
      <c r="D191" t="s">
        <v>153</v>
      </c>
      <c r="E191">
        <v>60.8</v>
      </c>
      <c r="F191">
        <v>28.7</v>
      </c>
      <c r="G191" t="s">
        <v>2455</v>
      </c>
      <c r="H191" t="s">
        <v>32</v>
      </c>
      <c r="I191" t="s">
        <v>51</v>
      </c>
      <c r="J191" t="s">
        <v>153</v>
      </c>
      <c r="K191">
        <v>60.67</v>
      </c>
      <c r="L191">
        <v>28.67</v>
      </c>
      <c r="M191" t="s">
        <v>808</v>
      </c>
      <c r="N191" t="s">
        <v>34</v>
      </c>
      <c r="O191" t="s">
        <v>35</v>
      </c>
      <c r="P191">
        <v>99</v>
      </c>
      <c r="Q191">
        <v>15</v>
      </c>
      <c r="R191">
        <v>187</v>
      </c>
    </row>
    <row r="192" spans="1:18">
      <c r="A192" t="s">
        <v>2511</v>
      </c>
      <c r="B192" t="s">
        <v>31</v>
      </c>
      <c r="C192" t="s">
        <v>39</v>
      </c>
      <c r="D192" t="s">
        <v>153</v>
      </c>
      <c r="E192">
        <v>62.3</v>
      </c>
      <c r="F192">
        <v>27.1</v>
      </c>
      <c r="G192" t="s">
        <v>2455</v>
      </c>
      <c r="H192" t="s">
        <v>20</v>
      </c>
      <c r="I192" t="s">
        <v>51</v>
      </c>
      <c r="J192" t="s">
        <v>153</v>
      </c>
      <c r="K192">
        <v>62.3</v>
      </c>
      <c r="L192">
        <v>27.1</v>
      </c>
      <c r="M192" t="s">
        <v>2455</v>
      </c>
      <c r="N192" t="s">
        <v>107</v>
      </c>
      <c r="O192" t="s">
        <v>35</v>
      </c>
      <c r="P192">
        <v>95</v>
      </c>
      <c r="Q192">
        <v>0</v>
      </c>
      <c r="R192">
        <v>0</v>
      </c>
    </row>
    <row r="193" spans="1:18">
      <c r="A193" t="s">
        <v>2512</v>
      </c>
      <c r="B193" t="s">
        <v>31</v>
      </c>
      <c r="C193" t="s">
        <v>39</v>
      </c>
      <c r="D193" t="s">
        <v>153</v>
      </c>
      <c r="E193">
        <v>62.3</v>
      </c>
      <c r="F193">
        <v>27.17</v>
      </c>
      <c r="G193" t="s">
        <v>2455</v>
      </c>
      <c r="H193" t="s">
        <v>37</v>
      </c>
      <c r="I193" t="s">
        <v>63</v>
      </c>
      <c r="J193" t="s">
        <v>153</v>
      </c>
      <c r="K193">
        <v>62.3</v>
      </c>
      <c r="L193">
        <v>27.17</v>
      </c>
      <c r="M193" t="s">
        <v>2455</v>
      </c>
      <c r="N193" t="s">
        <v>34</v>
      </c>
      <c r="O193" t="s">
        <v>35</v>
      </c>
      <c r="P193">
        <v>204</v>
      </c>
      <c r="Q193">
        <v>0</v>
      </c>
      <c r="R193">
        <v>0</v>
      </c>
    </row>
    <row r="194" spans="1:18">
      <c r="A194" t="s">
        <v>2520</v>
      </c>
      <c r="B194" t="s">
        <v>155</v>
      </c>
      <c r="C194" t="s">
        <v>39</v>
      </c>
      <c r="D194" t="s">
        <v>153</v>
      </c>
      <c r="E194">
        <v>60.8</v>
      </c>
      <c r="F194">
        <v>26.8</v>
      </c>
      <c r="G194" t="s">
        <v>2455</v>
      </c>
      <c r="H194" t="s">
        <v>76</v>
      </c>
      <c r="I194" t="s">
        <v>39</v>
      </c>
      <c r="J194" t="s">
        <v>134</v>
      </c>
      <c r="K194">
        <v>60.8</v>
      </c>
      <c r="L194">
        <v>26.7</v>
      </c>
      <c r="M194" t="s">
        <v>2455</v>
      </c>
      <c r="N194" t="s">
        <v>34</v>
      </c>
      <c r="O194" t="s">
        <v>35</v>
      </c>
      <c r="P194">
        <v>734</v>
      </c>
      <c r="Q194">
        <v>6</v>
      </c>
      <c r="R194">
        <v>270</v>
      </c>
    </row>
    <row r="195" spans="1:18">
      <c r="A195" t="s">
        <v>2523</v>
      </c>
      <c r="B195" t="s">
        <v>31</v>
      </c>
      <c r="C195" t="s">
        <v>39</v>
      </c>
      <c r="D195" t="s">
        <v>153</v>
      </c>
      <c r="E195">
        <v>61.8</v>
      </c>
      <c r="F195">
        <v>28.8</v>
      </c>
      <c r="G195" t="s">
        <v>2455</v>
      </c>
      <c r="H195" t="s">
        <v>74</v>
      </c>
      <c r="I195" t="s">
        <v>39</v>
      </c>
      <c r="J195" t="s">
        <v>134</v>
      </c>
      <c r="K195">
        <v>61.67</v>
      </c>
      <c r="L195">
        <v>28.67</v>
      </c>
      <c r="M195" t="s">
        <v>2455</v>
      </c>
      <c r="N195" t="s">
        <v>40</v>
      </c>
      <c r="O195" t="s">
        <v>35</v>
      </c>
      <c r="P195">
        <v>756</v>
      </c>
      <c r="Q195">
        <v>17</v>
      </c>
      <c r="R195">
        <v>206</v>
      </c>
    </row>
    <row r="196" spans="1:18">
      <c r="A196" t="s">
        <v>2524</v>
      </c>
      <c r="B196" t="s">
        <v>67</v>
      </c>
      <c r="C196" t="s">
        <v>39</v>
      </c>
      <c r="D196" t="s">
        <v>153</v>
      </c>
      <c r="E196">
        <v>61.8</v>
      </c>
      <c r="F196">
        <v>29.1</v>
      </c>
      <c r="G196" t="s">
        <v>2455</v>
      </c>
      <c r="H196" t="s">
        <v>60</v>
      </c>
      <c r="I196" t="s">
        <v>60</v>
      </c>
      <c r="J196" t="s">
        <v>210</v>
      </c>
      <c r="K196">
        <v>61.9</v>
      </c>
      <c r="L196">
        <v>29.2</v>
      </c>
      <c r="M196" t="s">
        <v>2455</v>
      </c>
      <c r="N196" t="s">
        <v>34</v>
      </c>
      <c r="O196" t="s">
        <v>35</v>
      </c>
      <c r="P196">
        <v>992</v>
      </c>
      <c r="Q196">
        <v>13</v>
      </c>
      <c r="R196">
        <v>26</v>
      </c>
    </row>
    <row r="197" spans="1:18">
      <c r="A197" t="s">
        <v>2525</v>
      </c>
      <c r="B197" t="s">
        <v>63</v>
      </c>
      <c r="C197" t="s">
        <v>39</v>
      </c>
      <c r="D197" t="s">
        <v>153</v>
      </c>
      <c r="E197">
        <v>61.6</v>
      </c>
      <c r="F197">
        <v>23.9</v>
      </c>
      <c r="G197" t="s">
        <v>2455</v>
      </c>
      <c r="H197" t="s">
        <v>133</v>
      </c>
      <c r="I197" t="s">
        <v>48</v>
      </c>
      <c r="J197" t="s">
        <v>153</v>
      </c>
      <c r="K197">
        <v>61.6</v>
      </c>
      <c r="L197">
        <v>23.9</v>
      </c>
      <c r="M197" t="s">
        <v>2455</v>
      </c>
      <c r="N197" t="s">
        <v>107</v>
      </c>
      <c r="O197" t="s">
        <v>35</v>
      </c>
      <c r="P197">
        <v>76</v>
      </c>
      <c r="Q197">
        <v>0</v>
      </c>
      <c r="R197">
        <v>0</v>
      </c>
    </row>
    <row r="198" spans="1:18">
      <c r="A198" t="s">
        <v>3570</v>
      </c>
      <c r="B198" t="s">
        <v>20</v>
      </c>
      <c r="C198" t="s">
        <v>39</v>
      </c>
      <c r="D198" t="s">
        <v>153</v>
      </c>
      <c r="E198">
        <v>57.65</v>
      </c>
      <c r="F198">
        <v>12.88</v>
      </c>
      <c r="G198" t="s">
        <v>2497</v>
      </c>
      <c r="H198" t="s">
        <v>23</v>
      </c>
      <c r="I198" t="s">
        <v>51</v>
      </c>
      <c r="J198" t="s">
        <v>153</v>
      </c>
      <c r="K198">
        <v>57.65</v>
      </c>
      <c r="L198">
        <v>12.88</v>
      </c>
      <c r="M198" t="s">
        <v>2497</v>
      </c>
      <c r="N198" t="s">
        <v>40</v>
      </c>
      <c r="O198" t="s">
        <v>52</v>
      </c>
      <c r="P198">
        <v>102</v>
      </c>
      <c r="Q198">
        <v>0</v>
      </c>
      <c r="R198">
        <v>0</v>
      </c>
    </row>
    <row r="199" spans="1:18">
      <c r="A199" t="s">
        <v>3571</v>
      </c>
      <c r="B199" t="s">
        <v>29</v>
      </c>
      <c r="C199" t="s">
        <v>39</v>
      </c>
      <c r="D199" t="s">
        <v>153</v>
      </c>
      <c r="E199">
        <v>57.65</v>
      </c>
      <c r="F199">
        <v>12.88</v>
      </c>
      <c r="G199" t="s">
        <v>2497</v>
      </c>
      <c r="H199" t="s">
        <v>48</v>
      </c>
      <c r="I199" t="s">
        <v>29</v>
      </c>
      <c r="J199" t="s">
        <v>153</v>
      </c>
      <c r="K199">
        <v>57.65</v>
      </c>
      <c r="L199">
        <v>12.88</v>
      </c>
      <c r="M199" t="s">
        <v>2497</v>
      </c>
      <c r="N199" t="s">
        <v>40</v>
      </c>
      <c r="O199" t="s">
        <v>52</v>
      </c>
      <c r="P199">
        <v>31</v>
      </c>
      <c r="Q199">
        <v>0</v>
      </c>
      <c r="R199">
        <v>0</v>
      </c>
    </row>
    <row r="200" spans="1:18">
      <c r="A200" t="s">
        <v>3573</v>
      </c>
      <c r="B200" t="s">
        <v>20</v>
      </c>
      <c r="C200" t="s">
        <v>39</v>
      </c>
      <c r="D200" t="s">
        <v>153</v>
      </c>
      <c r="E200">
        <v>56.82</v>
      </c>
      <c r="F200">
        <v>12.73</v>
      </c>
      <c r="G200" t="s">
        <v>2497</v>
      </c>
      <c r="H200" t="s">
        <v>71</v>
      </c>
      <c r="I200" t="s">
        <v>51</v>
      </c>
      <c r="J200" t="s">
        <v>153</v>
      </c>
      <c r="K200">
        <v>56.82</v>
      </c>
      <c r="L200">
        <v>12.73</v>
      </c>
      <c r="M200" t="s">
        <v>2497</v>
      </c>
      <c r="N200" t="s">
        <v>34</v>
      </c>
      <c r="O200" t="s">
        <v>35</v>
      </c>
      <c r="P200">
        <v>103</v>
      </c>
      <c r="Q200">
        <v>0</v>
      </c>
      <c r="R200">
        <v>0</v>
      </c>
    </row>
    <row r="201" spans="1:18">
      <c r="A201" t="s">
        <v>3574</v>
      </c>
      <c r="B201" t="s">
        <v>24</v>
      </c>
      <c r="C201" t="s">
        <v>39</v>
      </c>
      <c r="D201" t="s">
        <v>153</v>
      </c>
      <c r="E201">
        <v>56.82</v>
      </c>
      <c r="F201">
        <v>12.73</v>
      </c>
      <c r="G201" t="s">
        <v>2497</v>
      </c>
      <c r="H201" t="s">
        <v>39</v>
      </c>
      <c r="I201" t="s">
        <v>60</v>
      </c>
      <c r="J201" t="s">
        <v>196</v>
      </c>
      <c r="K201">
        <v>56.73</v>
      </c>
      <c r="L201">
        <v>12.73</v>
      </c>
      <c r="M201" t="s">
        <v>2497</v>
      </c>
      <c r="N201" t="s">
        <v>26</v>
      </c>
      <c r="O201" t="s">
        <v>35</v>
      </c>
      <c r="P201">
        <v>275</v>
      </c>
      <c r="Q201">
        <v>10</v>
      </c>
      <c r="R201">
        <v>181</v>
      </c>
    </row>
    <row r="202" spans="1:18">
      <c r="A202" t="s">
        <v>3651</v>
      </c>
      <c r="B202" t="s">
        <v>19</v>
      </c>
      <c r="C202" t="s">
        <v>20</v>
      </c>
      <c r="D202" t="s">
        <v>153</v>
      </c>
      <c r="E202">
        <v>60.82</v>
      </c>
      <c r="F202">
        <v>15.8</v>
      </c>
      <c r="G202" t="s">
        <v>2497</v>
      </c>
      <c r="H202" t="s">
        <v>63</v>
      </c>
      <c r="I202" t="s">
        <v>48</v>
      </c>
      <c r="J202" t="s">
        <v>153</v>
      </c>
      <c r="K202">
        <v>60.82</v>
      </c>
      <c r="L202">
        <v>15.8</v>
      </c>
      <c r="M202" t="s">
        <v>2497</v>
      </c>
      <c r="N202" t="s">
        <v>34</v>
      </c>
      <c r="O202" t="s">
        <v>35</v>
      </c>
      <c r="P202">
        <v>79</v>
      </c>
      <c r="Q202">
        <v>0</v>
      </c>
      <c r="R202">
        <v>0</v>
      </c>
    </row>
    <row r="203" spans="1:18">
      <c r="A203" t="s">
        <v>3854</v>
      </c>
      <c r="B203" t="s">
        <v>63</v>
      </c>
      <c r="C203" t="s">
        <v>39</v>
      </c>
      <c r="D203" t="s">
        <v>153</v>
      </c>
      <c r="E203">
        <v>59.62</v>
      </c>
      <c r="F203">
        <v>17.850000000000001</v>
      </c>
      <c r="G203" t="s">
        <v>2497</v>
      </c>
      <c r="H203" t="s">
        <v>29</v>
      </c>
      <c r="I203" t="s">
        <v>48</v>
      </c>
      <c r="J203" t="s">
        <v>153</v>
      </c>
      <c r="K203">
        <v>59.62</v>
      </c>
      <c r="L203">
        <v>17.850000000000001</v>
      </c>
      <c r="M203" t="s">
        <v>2497</v>
      </c>
      <c r="N203" t="s">
        <v>34</v>
      </c>
      <c r="O203" t="s">
        <v>35</v>
      </c>
      <c r="P203">
        <v>56</v>
      </c>
      <c r="Q203">
        <v>0</v>
      </c>
      <c r="R203">
        <v>0</v>
      </c>
    </row>
    <row r="204" spans="1:18">
      <c r="A204" t="s">
        <v>3868</v>
      </c>
      <c r="B204" t="s">
        <v>42</v>
      </c>
      <c r="C204" t="s">
        <v>29</v>
      </c>
      <c r="D204" t="s">
        <v>153</v>
      </c>
      <c r="E204">
        <v>57.17</v>
      </c>
      <c r="F204">
        <v>15.28</v>
      </c>
      <c r="G204" t="s">
        <v>2497</v>
      </c>
      <c r="H204" t="s">
        <v>24</v>
      </c>
      <c r="I204" t="s">
        <v>50</v>
      </c>
      <c r="J204" t="s">
        <v>134</v>
      </c>
      <c r="K204">
        <v>57.13</v>
      </c>
      <c r="L204">
        <v>15.13</v>
      </c>
      <c r="M204" t="s">
        <v>2497</v>
      </c>
      <c r="N204" t="s">
        <v>34</v>
      </c>
      <c r="O204" t="s">
        <v>35</v>
      </c>
      <c r="P204">
        <v>534</v>
      </c>
      <c r="Q204">
        <v>10</v>
      </c>
      <c r="R204">
        <v>248</v>
      </c>
    </row>
    <row r="205" spans="1:18">
      <c r="A205" t="s">
        <v>195</v>
      </c>
      <c r="B205" t="s">
        <v>68</v>
      </c>
      <c r="C205" t="s">
        <v>20</v>
      </c>
      <c r="D205" t="s">
        <v>196</v>
      </c>
      <c r="E205">
        <v>51.42</v>
      </c>
      <c r="F205">
        <v>5</v>
      </c>
      <c r="G205" t="s">
        <v>22</v>
      </c>
      <c r="H205" t="s">
        <v>20</v>
      </c>
      <c r="I205" t="s">
        <v>20</v>
      </c>
      <c r="J205" t="s">
        <v>134</v>
      </c>
      <c r="K205">
        <v>51.42</v>
      </c>
      <c r="L205">
        <v>5</v>
      </c>
      <c r="M205" t="s">
        <v>22</v>
      </c>
      <c r="N205" t="s">
        <v>34</v>
      </c>
      <c r="O205" t="s">
        <v>35</v>
      </c>
      <c r="P205">
        <v>350</v>
      </c>
      <c r="Q205">
        <v>0</v>
      </c>
      <c r="R205">
        <v>0</v>
      </c>
    </row>
    <row r="206" spans="1:18">
      <c r="A206" t="s">
        <v>584</v>
      </c>
      <c r="B206" t="s">
        <v>143</v>
      </c>
      <c r="C206" t="s">
        <v>20</v>
      </c>
      <c r="D206" t="s">
        <v>196</v>
      </c>
      <c r="E206">
        <v>51.58</v>
      </c>
      <c r="F206">
        <v>11.8</v>
      </c>
      <c r="G206" t="s">
        <v>332</v>
      </c>
      <c r="H206" t="s">
        <v>68</v>
      </c>
      <c r="I206" t="s">
        <v>60</v>
      </c>
      <c r="J206" t="s">
        <v>134</v>
      </c>
      <c r="K206">
        <v>51.58</v>
      </c>
      <c r="L206">
        <v>11.8</v>
      </c>
      <c r="M206" t="s">
        <v>332</v>
      </c>
      <c r="N206" t="s">
        <v>40</v>
      </c>
      <c r="O206" t="s">
        <v>35</v>
      </c>
      <c r="P206">
        <v>295</v>
      </c>
      <c r="Q206">
        <v>0</v>
      </c>
      <c r="R206">
        <v>0</v>
      </c>
    </row>
    <row r="207" spans="1:18">
      <c r="A207" t="s">
        <v>599</v>
      </c>
      <c r="B207" t="s">
        <v>37</v>
      </c>
      <c r="C207" t="s">
        <v>20</v>
      </c>
      <c r="D207" t="s">
        <v>196</v>
      </c>
      <c r="E207">
        <v>53.75</v>
      </c>
      <c r="F207">
        <v>9.57</v>
      </c>
      <c r="G207" t="s">
        <v>332</v>
      </c>
      <c r="H207" t="s">
        <v>101</v>
      </c>
      <c r="I207" t="s">
        <v>51</v>
      </c>
      <c r="J207" t="s">
        <v>134</v>
      </c>
      <c r="K207">
        <v>53.77</v>
      </c>
      <c r="L207">
        <v>9.67</v>
      </c>
      <c r="M207" t="s">
        <v>332</v>
      </c>
      <c r="N207" t="s">
        <v>26</v>
      </c>
      <c r="O207" t="s">
        <v>27</v>
      </c>
      <c r="P207">
        <v>476</v>
      </c>
      <c r="Q207">
        <v>7</v>
      </c>
      <c r="R207">
        <v>75</v>
      </c>
    </row>
    <row r="208" spans="1:18">
      <c r="A208" t="s">
        <v>600</v>
      </c>
      <c r="B208" t="s">
        <v>109</v>
      </c>
      <c r="C208" t="s">
        <v>20</v>
      </c>
      <c r="D208" t="s">
        <v>196</v>
      </c>
      <c r="E208">
        <v>52.4</v>
      </c>
      <c r="F208">
        <v>8.1</v>
      </c>
      <c r="G208" t="s">
        <v>332</v>
      </c>
      <c r="H208" t="s">
        <v>37</v>
      </c>
      <c r="I208" t="s">
        <v>24</v>
      </c>
      <c r="J208" t="s">
        <v>210</v>
      </c>
      <c r="K208">
        <v>52.28</v>
      </c>
      <c r="L208">
        <v>8.0500000000000007</v>
      </c>
      <c r="M208" t="s">
        <v>332</v>
      </c>
      <c r="N208" t="s">
        <v>34</v>
      </c>
      <c r="O208" t="s">
        <v>35</v>
      </c>
      <c r="P208">
        <v>697</v>
      </c>
      <c r="Q208">
        <v>14</v>
      </c>
      <c r="R208">
        <v>195</v>
      </c>
    </row>
    <row r="209" spans="1:18">
      <c r="A209" t="s">
        <v>605</v>
      </c>
      <c r="B209" t="s">
        <v>37</v>
      </c>
      <c r="C209" t="s">
        <v>20</v>
      </c>
      <c r="D209" t="s">
        <v>196</v>
      </c>
      <c r="E209">
        <v>53.87</v>
      </c>
      <c r="F209">
        <v>9.8800000000000008</v>
      </c>
      <c r="G209" t="s">
        <v>332</v>
      </c>
      <c r="H209" t="s">
        <v>60</v>
      </c>
      <c r="I209" t="s">
        <v>51</v>
      </c>
      <c r="J209" t="s">
        <v>196</v>
      </c>
      <c r="K209">
        <v>53.87</v>
      </c>
      <c r="L209">
        <v>9.8800000000000008</v>
      </c>
      <c r="M209" t="s">
        <v>332</v>
      </c>
      <c r="N209" t="s">
        <v>81</v>
      </c>
      <c r="O209" t="s">
        <v>35</v>
      </c>
      <c r="P209">
        <v>103</v>
      </c>
      <c r="Q209">
        <v>0</v>
      </c>
      <c r="R209">
        <v>0</v>
      </c>
    </row>
    <row r="210" spans="1:18">
      <c r="A210" t="s">
        <v>606</v>
      </c>
      <c r="B210" t="s">
        <v>37</v>
      </c>
      <c r="C210" t="s">
        <v>20</v>
      </c>
      <c r="D210" t="s">
        <v>196</v>
      </c>
      <c r="E210">
        <v>53.87</v>
      </c>
      <c r="F210">
        <v>9.8800000000000008</v>
      </c>
      <c r="G210" t="s">
        <v>332</v>
      </c>
      <c r="H210" t="s">
        <v>68</v>
      </c>
      <c r="I210" t="s">
        <v>63</v>
      </c>
      <c r="J210" t="s">
        <v>196</v>
      </c>
      <c r="K210">
        <v>53.97</v>
      </c>
      <c r="L210">
        <v>9.7799999999999994</v>
      </c>
      <c r="M210" t="s">
        <v>332</v>
      </c>
      <c r="N210" t="s">
        <v>34</v>
      </c>
      <c r="O210" t="s">
        <v>35</v>
      </c>
      <c r="P210">
        <v>211</v>
      </c>
      <c r="Q210">
        <v>13</v>
      </c>
      <c r="R210">
        <v>330</v>
      </c>
    </row>
    <row r="211" spans="1:18">
      <c r="A211" t="s">
        <v>607</v>
      </c>
      <c r="B211" t="s">
        <v>37</v>
      </c>
      <c r="C211" t="s">
        <v>20</v>
      </c>
      <c r="D211" t="s">
        <v>196</v>
      </c>
      <c r="E211">
        <v>53.87</v>
      </c>
      <c r="F211">
        <v>9.8800000000000008</v>
      </c>
      <c r="G211" t="s">
        <v>332</v>
      </c>
      <c r="H211" t="s">
        <v>32</v>
      </c>
      <c r="I211" t="s">
        <v>29</v>
      </c>
      <c r="J211" t="s">
        <v>134</v>
      </c>
      <c r="K211">
        <v>53.83</v>
      </c>
      <c r="L211">
        <v>9.9700000000000006</v>
      </c>
      <c r="M211" t="s">
        <v>332</v>
      </c>
      <c r="N211" t="s">
        <v>34</v>
      </c>
      <c r="O211" t="s">
        <v>35</v>
      </c>
      <c r="P211">
        <v>413</v>
      </c>
      <c r="Q211">
        <v>7</v>
      </c>
      <c r="R211">
        <v>125</v>
      </c>
    </row>
    <row r="212" spans="1:18">
      <c r="A212" t="s">
        <v>608</v>
      </c>
      <c r="B212" t="s">
        <v>73</v>
      </c>
      <c r="C212" t="s">
        <v>20</v>
      </c>
      <c r="D212" t="s">
        <v>196</v>
      </c>
      <c r="E212">
        <v>51.42</v>
      </c>
      <c r="F212">
        <v>12</v>
      </c>
      <c r="G212" t="s">
        <v>332</v>
      </c>
      <c r="H212" t="s">
        <v>76</v>
      </c>
      <c r="I212" t="s">
        <v>24</v>
      </c>
      <c r="J212" t="s">
        <v>134</v>
      </c>
      <c r="K212">
        <v>51.25</v>
      </c>
      <c r="L212">
        <v>12.03</v>
      </c>
      <c r="M212" t="s">
        <v>332</v>
      </c>
      <c r="N212" t="s">
        <v>34</v>
      </c>
      <c r="O212" t="s">
        <v>35</v>
      </c>
      <c r="P212">
        <v>334</v>
      </c>
      <c r="Q212">
        <v>19</v>
      </c>
      <c r="R212">
        <v>173</v>
      </c>
    </row>
    <row r="213" spans="1:18">
      <c r="A213" t="s">
        <v>683</v>
      </c>
      <c r="B213" t="s">
        <v>51</v>
      </c>
      <c r="C213" t="s">
        <v>20</v>
      </c>
      <c r="D213" t="s">
        <v>196</v>
      </c>
      <c r="E213">
        <v>55.68</v>
      </c>
      <c r="F213">
        <v>12.53</v>
      </c>
      <c r="G213" t="s">
        <v>610</v>
      </c>
      <c r="H213" t="s">
        <v>20</v>
      </c>
      <c r="I213" t="s">
        <v>51</v>
      </c>
      <c r="J213" t="s">
        <v>196</v>
      </c>
      <c r="K213">
        <v>55.68</v>
      </c>
      <c r="L213">
        <v>12.57</v>
      </c>
      <c r="M213" t="s">
        <v>610</v>
      </c>
      <c r="N213" t="s">
        <v>40</v>
      </c>
      <c r="O213" t="s">
        <v>35</v>
      </c>
      <c r="P213">
        <v>119</v>
      </c>
      <c r="Q213">
        <v>3</v>
      </c>
      <c r="R213">
        <v>91</v>
      </c>
    </row>
    <row r="214" spans="1:18">
      <c r="A214" t="s">
        <v>684</v>
      </c>
      <c r="B214" t="s">
        <v>37</v>
      </c>
      <c r="C214" t="s">
        <v>20</v>
      </c>
      <c r="D214" t="s">
        <v>196</v>
      </c>
      <c r="E214">
        <v>55.68</v>
      </c>
      <c r="F214">
        <v>12.53</v>
      </c>
      <c r="G214" t="s">
        <v>610</v>
      </c>
      <c r="H214" t="s">
        <v>109</v>
      </c>
      <c r="I214" t="s">
        <v>39</v>
      </c>
      <c r="J214" t="s">
        <v>196</v>
      </c>
      <c r="K214">
        <v>55.68</v>
      </c>
      <c r="L214">
        <v>12.5</v>
      </c>
      <c r="M214" t="s">
        <v>610</v>
      </c>
      <c r="N214" t="s">
        <v>40</v>
      </c>
      <c r="O214" t="s">
        <v>35</v>
      </c>
      <c r="P214">
        <v>34</v>
      </c>
      <c r="Q214">
        <v>3</v>
      </c>
      <c r="R214">
        <v>270</v>
      </c>
    </row>
    <row r="215" spans="1:18">
      <c r="A215" t="s">
        <v>686</v>
      </c>
      <c r="B215" t="s">
        <v>50</v>
      </c>
      <c r="C215" t="s">
        <v>39</v>
      </c>
      <c r="D215" t="s">
        <v>196</v>
      </c>
      <c r="E215">
        <v>55.5</v>
      </c>
      <c r="F215">
        <v>9.4700000000000006</v>
      </c>
      <c r="G215" t="s">
        <v>610</v>
      </c>
      <c r="H215" t="s">
        <v>23</v>
      </c>
      <c r="I215" t="s">
        <v>39</v>
      </c>
      <c r="J215" t="s">
        <v>134</v>
      </c>
      <c r="K215">
        <v>55.5</v>
      </c>
      <c r="L215">
        <v>9.4700000000000006</v>
      </c>
      <c r="M215" t="s">
        <v>610</v>
      </c>
      <c r="N215" t="s">
        <v>84</v>
      </c>
      <c r="O215" t="s">
        <v>35</v>
      </c>
      <c r="P215">
        <v>379</v>
      </c>
      <c r="Q215">
        <v>0</v>
      </c>
      <c r="R215">
        <v>0</v>
      </c>
    </row>
    <row r="216" spans="1:18">
      <c r="A216" t="s">
        <v>748</v>
      </c>
      <c r="B216" t="s">
        <v>45</v>
      </c>
      <c r="C216" t="s">
        <v>20</v>
      </c>
      <c r="D216" t="s">
        <v>196</v>
      </c>
      <c r="E216">
        <v>55.57</v>
      </c>
      <c r="F216">
        <v>9.35</v>
      </c>
      <c r="G216" t="s">
        <v>610</v>
      </c>
      <c r="H216" t="s">
        <v>23</v>
      </c>
      <c r="I216" t="s">
        <v>39</v>
      </c>
      <c r="J216" t="s">
        <v>196</v>
      </c>
      <c r="K216">
        <v>55.57</v>
      </c>
      <c r="L216">
        <v>9.35</v>
      </c>
      <c r="M216" t="s">
        <v>610</v>
      </c>
      <c r="N216" t="s">
        <v>34</v>
      </c>
      <c r="O216" t="s">
        <v>35</v>
      </c>
      <c r="P216">
        <v>22</v>
      </c>
      <c r="Q216">
        <v>0</v>
      </c>
      <c r="R216">
        <v>0</v>
      </c>
    </row>
    <row r="217" spans="1:18">
      <c r="A217" t="s">
        <v>1550</v>
      </c>
      <c r="B217" t="s">
        <v>42</v>
      </c>
      <c r="C217" t="s">
        <v>39</v>
      </c>
      <c r="D217" t="s">
        <v>196</v>
      </c>
      <c r="E217">
        <v>52.53</v>
      </c>
      <c r="F217">
        <v>-4.05</v>
      </c>
      <c r="G217" t="s">
        <v>858</v>
      </c>
      <c r="H217" t="s">
        <v>23</v>
      </c>
      <c r="I217" t="s">
        <v>50</v>
      </c>
      <c r="J217" t="s">
        <v>134</v>
      </c>
      <c r="K217">
        <v>52.53</v>
      </c>
      <c r="L217">
        <v>-4.05</v>
      </c>
      <c r="M217" t="s">
        <v>858</v>
      </c>
      <c r="N217" t="s">
        <v>40</v>
      </c>
      <c r="O217" t="s">
        <v>35</v>
      </c>
      <c r="P217">
        <v>210</v>
      </c>
      <c r="Q217">
        <v>0</v>
      </c>
      <c r="R217">
        <v>0</v>
      </c>
    </row>
    <row r="218" spans="1:18">
      <c r="A218" t="s">
        <v>2173</v>
      </c>
      <c r="B218" t="s">
        <v>31</v>
      </c>
      <c r="C218" t="s">
        <v>29</v>
      </c>
      <c r="D218" t="s">
        <v>196</v>
      </c>
      <c r="E218">
        <v>59.95</v>
      </c>
      <c r="F218">
        <v>11.02</v>
      </c>
      <c r="G218" t="s">
        <v>669</v>
      </c>
      <c r="H218" t="s">
        <v>54</v>
      </c>
      <c r="I218" t="s">
        <v>63</v>
      </c>
      <c r="J218" t="s">
        <v>196</v>
      </c>
      <c r="K218">
        <v>59.95</v>
      </c>
      <c r="L218">
        <v>11.02</v>
      </c>
      <c r="M218" t="s">
        <v>669</v>
      </c>
      <c r="N218" t="s">
        <v>34</v>
      </c>
      <c r="O218" t="s">
        <v>35</v>
      </c>
      <c r="P218">
        <v>182</v>
      </c>
      <c r="Q218">
        <v>0</v>
      </c>
      <c r="R218">
        <v>0</v>
      </c>
    </row>
    <row r="219" spans="1:18">
      <c r="A219" t="s">
        <v>2182</v>
      </c>
      <c r="B219" t="s">
        <v>63</v>
      </c>
      <c r="C219" t="s">
        <v>39</v>
      </c>
      <c r="D219" t="s">
        <v>196</v>
      </c>
      <c r="E219">
        <v>58.45</v>
      </c>
      <c r="F219">
        <v>6.13</v>
      </c>
      <c r="G219" t="s">
        <v>669</v>
      </c>
      <c r="H219" t="s">
        <v>29</v>
      </c>
      <c r="I219" t="s">
        <v>39</v>
      </c>
      <c r="J219" t="s">
        <v>43</v>
      </c>
      <c r="K219">
        <v>58.45</v>
      </c>
      <c r="L219">
        <v>6.13</v>
      </c>
      <c r="M219" t="s">
        <v>669</v>
      </c>
      <c r="N219" t="s">
        <v>40</v>
      </c>
      <c r="O219" t="s">
        <v>35</v>
      </c>
      <c r="P219">
        <v>5474</v>
      </c>
      <c r="Q219">
        <v>0</v>
      </c>
      <c r="R219">
        <v>0</v>
      </c>
    </row>
    <row r="220" spans="1:18">
      <c r="A220" t="s">
        <v>2505</v>
      </c>
      <c r="B220" t="s">
        <v>23</v>
      </c>
      <c r="C220" t="s">
        <v>39</v>
      </c>
      <c r="D220" t="s">
        <v>196</v>
      </c>
      <c r="E220">
        <v>60.8</v>
      </c>
      <c r="F220">
        <v>28.7</v>
      </c>
      <c r="G220" t="s">
        <v>2455</v>
      </c>
      <c r="H220" t="s">
        <v>63</v>
      </c>
      <c r="I220" t="s">
        <v>50</v>
      </c>
      <c r="J220" t="s">
        <v>134</v>
      </c>
      <c r="K220">
        <v>60.5</v>
      </c>
      <c r="L220">
        <v>30</v>
      </c>
      <c r="M220" t="s">
        <v>808</v>
      </c>
      <c r="N220" t="s">
        <v>34</v>
      </c>
      <c r="O220" t="s">
        <v>35</v>
      </c>
      <c r="P220">
        <v>211</v>
      </c>
      <c r="Q220">
        <v>79</v>
      </c>
      <c r="R220">
        <v>116</v>
      </c>
    </row>
    <row r="221" spans="1:18">
      <c r="A221" t="s">
        <v>2506</v>
      </c>
      <c r="B221" t="s">
        <v>133</v>
      </c>
      <c r="C221" t="s">
        <v>20</v>
      </c>
      <c r="D221" t="s">
        <v>196</v>
      </c>
      <c r="E221">
        <v>60.8</v>
      </c>
      <c r="F221">
        <v>28.7</v>
      </c>
      <c r="G221" t="s">
        <v>2455</v>
      </c>
      <c r="H221" t="s">
        <v>68</v>
      </c>
      <c r="I221" t="s">
        <v>29</v>
      </c>
      <c r="J221" t="s">
        <v>196</v>
      </c>
      <c r="K221">
        <v>60.8</v>
      </c>
      <c r="L221">
        <v>28.7</v>
      </c>
      <c r="M221" t="s">
        <v>808</v>
      </c>
      <c r="N221" t="s">
        <v>26</v>
      </c>
      <c r="O221" t="s">
        <v>27</v>
      </c>
      <c r="P221">
        <v>54</v>
      </c>
      <c r="Q221">
        <v>0</v>
      </c>
      <c r="R221">
        <v>0</v>
      </c>
    </row>
    <row r="222" spans="1:18">
      <c r="A222" t="s">
        <v>2517</v>
      </c>
      <c r="B222" t="s">
        <v>121</v>
      </c>
      <c r="C222" t="s">
        <v>39</v>
      </c>
      <c r="D222" t="s">
        <v>196</v>
      </c>
      <c r="E222">
        <v>62.3</v>
      </c>
      <c r="F222">
        <v>27.17</v>
      </c>
      <c r="G222" t="s">
        <v>2455</v>
      </c>
      <c r="H222" t="s">
        <v>20</v>
      </c>
      <c r="I222" t="s">
        <v>48</v>
      </c>
      <c r="J222" t="s">
        <v>196</v>
      </c>
      <c r="K222">
        <v>62.3</v>
      </c>
      <c r="L222">
        <v>27.17</v>
      </c>
      <c r="M222" t="s">
        <v>2455</v>
      </c>
      <c r="N222" t="s">
        <v>40</v>
      </c>
      <c r="O222" t="s">
        <v>35</v>
      </c>
      <c r="P222">
        <v>48</v>
      </c>
      <c r="Q222">
        <v>0</v>
      </c>
      <c r="R222">
        <v>0</v>
      </c>
    </row>
    <row r="223" spans="1:18">
      <c r="A223" t="s">
        <v>2519</v>
      </c>
      <c r="B223" t="s">
        <v>29</v>
      </c>
      <c r="C223" t="s">
        <v>39</v>
      </c>
      <c r="D223" t="s">
        <v>196</v>
      </c>
      <c r="E223">
        <v>60.57</v>
      </c>
      <c r="F223">
        <v>25.15</v>
      </c>
      <c r="G223" t="s">
        <v>2455</v>
      </c>
      <c r="H223" t="s">
        <v>23</v>
      </c>
      <c r="I223" t="s">
        <v>101</v>
      </c>
      <c r="J223" t="s">
        <v>196</v>
      </c>
      <c r="K223">
        <v>60.57</v>
      </c>
      <c r="L223">
        <v>25.15</v>
      </c>
      <c r="M223" t="s">
        <v>2455</v>
      </c>
      <c r="N223" t="s">
        <v>34</v>
      </c>
      <c r="O223" t="s">
        <v>35</v>
      </c>
      <c r="P223">
        <v>161</v>
      </c>
      <c r="Q223">
        <v>0</v>
      </c>
      <c r="R223">
        <v>0</v>
      </c>
    </row>
    <row r="224" spans="1:18">
      <c r="A224" t="s">
        <v>2526</v>
      </c>
      <c r="B224" t="s">
        <v>71</v>
      </c>
      <c r="C224" t="s">
        <v>39</v>
      </c>
      <c r="D224" t="s">
        <v>196</v>
      </c>
      <c r="E224">
        <v>62.8</v>
      </c>
      <c r="F224">
        <v>26.2</v>
      </c>
      <c r="G224" t="s">
        <v>2455</v>
      </c>
      <c r="H224" t="s">
        <v>32</v>
      </c>
      <c r="I224" t="s">
        <v>48</v>
      </c>
      <c r="J224" t="s">
        <v>196</v>
      </c>
      <c r="K224">
        <v>62.5</v>
      </c>
      <c r="L224">
        <v>26.2</v>
      </c>
      <c r="M224" t="s">
        <v>2455</v>
      </c>
      <c r="N224" t="s">
        <v>34</v>
      </c>
      <c r="O224" t="s">
        <v>35</v>
      </c>
      <c r="P224">
        <v>55</v>
      </c>
      <c r="Q224">
        <v>34</v>
      </c>
      <c r="R224">
        <v>181</v>
      </c>
    </row>
    <row r="225" spans="1:18">
      <c r="A225" t="s">
        <v>2527</v>
      </c>
      <c r="B225" t="s">
        <v>63</v>
      </c>
      <c r="C225" t="s">
        <v>39</v>
      </c>
      <c r="D225" t="s">
        <v>196</v>
      </c>
      <c r="E225">
        <v>61.1</v>
      </c>
      <c r="F225">
        <v>21.5</v>
      </c>
      <c r="G225" t="s">
        <v>2455</v>
      </c>
      <c r="H225" t="s">
        <v>92</v>
      </c>
      <c r="I225" t="s">
        <v>24</v>
      </c>
      <c r="J225" t="s">
        <v>134</v>
      </c>
      <c r="K225">
        <v>61</v>
      </c>
      <c r="L225">
        <v>21.5</v>
      </c>
      <c r="M225" t="s">
        <v>2455</v>
      </c>
      <c r="N225" t="s">
        <v>107</v>
      </c>
      <c r="O225" t="s">
        <v>35</v>
      </c>
      <c r="P225">
        <v>305</v>
      </c>
      <c r="Q225">
        <v>12</v>
      </c>
      <c r="R225">
        <v>181</v>
      </c>
    </row>
    <row r="226" spans="1:18">
      <c r="A226" t="s">
        <v>3569</v>
      </c>
      <c r="B226" t="s">
        <v>19</v>
      </c>
      <c r="C226" t="s">
        <v>20</v>
      </c>
      <c r="D226" t="s">
        <v>196</v>
      </c>
      <c r="E226">
        <v>56.02</v>
      </c>
      <c r="F226">
        <v>12.95</v>
      </c>
      <c r="G226" t="s">
        <v>2497</v>
      </c>
      <c r="H226" t="s">
        <v>23</v>
      </c>
      <c r="I226" t="s">
        <v>39</v>
      </c>
      <c r="J226" t="s">
        <v>210</v>
      </c>
      <c r="K226">
        <v>55.85</v>
      </c>
      <c r="L226">
        <v>13.42</v>
      </c>
      <c r="M226" t="s">
        <v>2497</v>
      </c>
      <c r="N226" t="s">
        <v>34</v>
      </c>
      <c r="O226" t="s">
        <v>35</v>
      </c>
      <c r="P226">
        <v>751</v>
      </c>
      <c r="Q226">
        <v>35</v>
      </c>
      <c r="R226">
        <v>123</v>
      </c>
    </row>
    <row r="227" spans="1:18">
      <c r="A227" t="s">
        <v>3659</v>
      </c>
      <c r="B227" t="s">
        <v>54</v>
      </c>
      <c r="C227" t="s">
        <v>20</v>
      </c>
      <c r="D227" t="s">
        <v>196</v>
      </c>
      <c r="E227">
        <v>59.53</v>
      </c>
      <c r="F227">
        <v>18.649999999999999</v>
      </c>
      <c r="G227" t="s">
        <v>2497</v>
      </c>
      <c r="H227" t="s">
        <v>42</v>
      </c>
      <c r="I227" t="s">
        <v>101</v>
      </c>
      <c r="J227" t="s">
        <v>196</v>
      </c>
      <c r="K227">
        <v>59.32</v>
      </c>
      <c r="L227">
        <v>18.47</v>
      </c>
      <c r="M227" t="s">
        <v>2497</v>
      </c>
      <c r="N227" t="s">
        <v>34</v>
      </c>
      <c r="O227" t="s">
        <v>35</v>
      </c>
      <c r="P227">
        <v>172</v>
      </c>
      <c r="Q227">
        <v>27</v>
      </c>
      <c r="R227">
        <v>204</v>
      </c>
    </row>
    <row r="228" spans="1:18">
      <c r="A228" t="s">
        <v>3660</v>
      </c>
      <c r="B228" t="s">
        <v>54</v>
      </c>
      <c r="C228" t="s">
        <v>20</v>
      </c>
      <c r="D228" t="s">
        <v>196</v>
      </c>
      <c r="E228">
        <v>59.53</v>
      </c>
      <c r="F228">
        <v>18.649999999999999</v>
      </c>
      <c r="G228" t="s">
        <v>2497</v>
      </c>
      <c r="H228" t="s">
        <v>51</v>
      </c>
      <c r="I228" t="s">
        <v>63</v>
      </c>
      <c r="J228" t="s">
        <v>196</v>
      </c>
      <c r="K228">
        <v>59.32</v>
      </c>
      <c r="L228">
        <v>18.47</v>
      </c>
      <c r="M228" t="s">
        <v>2497</v>
      </c>
      <c r="N228" t="s">
        <v>34</v>
      </c>
      <c r="O228" t="s">
        <v>35</v>
      </c>
      <c r="P228">
        <v>192</v>
      </c>
      <c r="Q228">
        <v>27</v>
      </c>
      <c r="R228">
        <v>204</v>
      </c>
    </row>
    <row r="229" spans="1:18">
      <c r="A229" t="s">
        <v>3855</v>
      </c>
      <c r="B229" t="s">
        <v>51</v>
      </c>
      <c r="C229" t="s">
        <v>39</v>
      </c>
      <c r="D229" t="s">
        <v>196</v>
      </c>
      <c r="E229">
        <v>59.62</v>
      </c>
      <c r="F229">
        <v>17.850000000000001</v>
      </c>
      <c r="G229" t="s">
        <v>2497</v>
      </c>
      <c r="H229" t="s">
        <v>51</v>
      </c>
      <c r="I229" t="s">
        <v>29</v>
      </c>
      <c r="J229" t="s">
        <v>196</v>
      </c>
      <c r="K229">
        <v>59.62</v>
      </c>
      <c r="L229">
        <v>17.850000000000001</v>
      </c>
      <c r="M229" t="s">
        <v>2497</v>
      </c>
      <c r="N229" t="s">
        <v>40</v>
      </c>
      <c r="O229" t="s">
        <v>52</v>
      </c>
      <c r="P229">
        <v>30</v>
      </c>
      <c r="Q229">
        <v>0</v>
      </c>
      <c r="R229">
        <v>0</v>
      </c>
    </row>
    <row r="230" spans="1:18">
      <c r="A230" t="s">
        <v>3856</v>
      </c>
      <c r="B230" t="s">
        <v>51</v>
      </c>
      <c r="C230" t="s">
        <v>39</v>
      </c>
      <c r="D230" t="s">
        <v>196</v>
      </c>
      <c r="E230">
        <v>59.62</v>
      </c>
      <c r="F230">
        <v>17.850000000000001</v>
      </c>
      <c r="G230" t="s">
        <v>2497</v>
      </c>
      <c r="H230" t="s">
        <v>19</v>
      </c>
      <c r="I230" t="s">
        <v>48</v>
      </c>
      <c r="J230" t="s">
        <v>196</v>
      </c>
      <c r="K230">
        <v>59.62</v>
      </c>
      <c r="L230">
        <v>17.850000000000001</v>
      </c>
      <c r="M230" t="s">
        <v>2497</v>
      </c>
      <c r="N230" t="s">
        <v>34</v>
      </c>
      <c r="O230" t="s">
        <v>35</v>
      </c>
      <c r="P230">
        <v>77</v>
      </c>
      <c r="Q230">
        <v>0</v>
      </c>
      <c r="R230">
        <v>0</v>
      </c>
    </row>
    <row r="231" spans="1:18">
      <c r="A231" t="s">
        <v>3863</v>
      </c>
      <c r="B231" t="s">
        <v>51</v>
      </c>
      <c r="C231" t="s">
        <v>39</v>
      </c>
      <c r="D231" t="s">
        <v>196</v>
      </c>
      <c r="E231">
        <v>59.62</v>
      </c>
      <c r="F231">
        <v>17.850000000000001</v>
      </c>
      <c r="G231" t="s">
        <v>2497</v>
      </c>
      <c r="H231" t="s">
        <v>51</v>
      </c>
      <c r="I231" t="s">
        <v>29</v>
      </c>
      <c r="J231" t="s">
        <v>196</v>
      </c>
      <c r="K231">
        <v>59.62</v>
      </c>
      <c r="L231">
        <v>17.850000000000001</v>
      </c>
      <c r="M231" t="s">
        <v>2497</v>
      </c>
      <c r="N231" t="s">
        <v>40</v>
      </c>
      <c r="O231" t="s">
        <v>52</v>
      </c>
      <c r="P231">
        <v>30</v>
      </c>
      <c r="Q231">
        <v>0</v>
      </c>
      <c r="R231">
        <v>0</v>
      </c>
    </row>
    <row r="232" spans="1:18">
      <c r="A232" t="s">
        <v>132</v>
      </c>
      <c r="B232" t="s">
        <v>133</v>
      </c>
      <c r="C232" t="s">
        <v>20</v>
      </c>
      <c r="D232" t="s">
        <v>134</v>
      </c>
      <c r="E232">
        <v>50.05</v>
      </c>
      <c r="F232">
        <v>4.5</v>
      </c>
      <c r="G232" t="s">
        <v>22</v>
      </c>
      <c r="H232" t="s">
        <v>19</v>
      </c>
      <c r="I232" t="s">
        <v>29</v>
      </c>
      <c r="J232" t="s">
        <v>134</v>
      </c>
      <c r="K232">
        <v>50.05</v>
      </c>
      <c r="L232">
        <v>4.5</v>
      </c>
      <c r="M232" t="s">
        <v>22</v>
      </c>
      <c r="N232" t="s">
        <v>40</v>
      </c>
      <c r="O232" t="s">
        <v>27</v>
      </c>
      <c r="P232">
        <v>59</v>
      </c>
      <c r="Q232">
        <v>0</v>
      </c>
      <c r="R232">
        <v>0</v>
      </c>
    </row>
    <row r="233" spans="1:18">
      <c r="A233" t="s">
        <v>587</v>
      </c>
      <c r="B233" t="s">
        <v>51</v>
      </c>
      <c r="C233" t="s">
        <v>20</v>
      </c>
      <c r="D233" t="s">
        <v>134</v>
      </c>
      <c r="E233">
        <v>52.37</v>
      </c>
      <c r="F233">
        <v>10.77</v>
      </c>
      <c r="G233" t="s">
        <v>332</v>
      </c>
      <c r="H233" t="s">
        <v>32</v>
      </c>
      <c r="I233" t="s">
        <v>63</v>
      </c>
      <c r="J233" t="s">
        <v>134</v>
      </c>
      <c r="K233">
        <v>52.33</v>
      </c>
      <c r="L233">
        <v>10.8</v>
      </c>
      <c r="M233" t="s">
        <v>332</v>
      </c>
      <c r="N233" t="s">
        <v>34</v>
      </c>
      <c r="O233" t="s">
        <v>35</v>
      </c>
      <c r="P233">
        <v>215</v>
      </c>
      <c r="Q233">
        <v>5</v>
      </c>
      <c r="R233">
        <v>149</v>
      </c>
    </row>
    <row r="234" spans="1:18">
      <c r="A234" t="s">
        <v>602</v>
      </c>
      <c r="B234" t="s">
        <v>101</v>
      </c>
      <c r="C234" t="s">
        <v>20</v>
      </c>
      <c r="D234" t="s">
        <v>134</v>
      </c>
      <c r="E234">
        <v>50.08</v>
      </c>
      <c r="F234">
        <v>7.45</v>
      </c>
      <c r="G234" t="s">
        <v>332</v>
      </c>
      <c r="H234" t="s">
        <v>24</v>
      </c>
      <c r="I234" t="s">
        <v>60</v>
      </c>
      <c r="J234" t="s">
        <v>210</v>
      </c>
      <c r="K234">
        <v>50.18</v>
      </c>
      <c r="L234">
        <v>7.3</v>
      </c>
      <c r="M234" t="s">
        <v>332</v>
      </c>
      <c r="N234" t="s">
        <v>40</v>
      </c>
      <c r="O234" t="s">
        <v>35</v>
      </c>
      <c r="P234">
        <v>297</v>
      </c>
      <c r="Q234">
        <v>16</v>
      </c>
      <c r="R234">
        <v>317</v>
      </c>
    </row>
    <row r="235" spans="1:18">
      <c r="A235" t="s">
        <v>671</v>
      </c>
      <c r="B235" t="s">
        <v>71</v>
      </c>
      <c r="C235" t="s">
        <v>39</v>
      </c>
      <c r="D235" t="s">
        <v>134</v>
      </c>
      <c r="E235">
        <v>55.65</v>
      </c>
      <c r="F235">
        <v>12.42</v>
      </c>
      <c r="G235" t="s">
        <v>610</v>
      </c>
      <c r="H235" t="s">
        <v>37</v>
      </c>
      <c r="I235" t="s">
        <v>48</v>
      </c>
      <c r="J235" t="s">
        <v>134</v>
      </c>
      <c r="K235">
        <v>55.65</v>
      </c>
      <c r="L235">
        <v>12.42</v>
      </c>
      <c r="M235" t="s">
        <v>610</v>
      </c>
      <c r="N235" t="s">
        <v>40</v>
      </c>
      <c r="O235" t="s">
        <v>52</v>
      </c>
      <c r="P235">
        <v>68</v>
      </c>
      <c r="Q235">
        <v>0</v>
      </c>
      <c r="R235">
        <v>0</v>
      </c>
    </row>
    <row r="236" spans="1:18">
      <c r="A236" t="s">
        <v>716</v>
      </c>
      <c r="B236" t="s">
        <v>63</v>
      </c>
      <c r="C236" t="s">
        <v>39</v>
      </c>
      <c r="D236" t="s">
        <v>134</v>
      </c>
      <c r="E236">
        <v>55.83</v>
      </c>
      <c r="F236">
        <v>12.53</v>
      </c>
      <c r="G236" t="s">
        <v>610</v>
      </c>
      <c r="H236" t="s">
        <v>74</v>
      </c>
      <c r="I236" t="s">
        <v>24</v>
      </c>
      <c r="J236" t="s">
        <v>38</v>
      </c>
      <c r="K236">
        <v>55.83</v>
      </c>
      <c r="L236">
        <v>12.53</v>
      </c>
      <c r="M236" t="s">
        <v>610</v>
      </c>
      <c r="N236" t="s">
        <v>40</v>
      </c>
      <c r="O236" t="s">
        <v>35</v>
      </c>
      <c r="P236">
        <v>2877</v>
      </c>
      <c r="Q236">
        <v>0</v>
      </c>
      <c r="R236">
        <v>0</v>
      </c>
    </row>
    <row r="237" spans="1:18">
      <c r="A237" t="s">
        <v>889</v>
      </c>
      <c r="B237" t="s">
        <v>48</v>
      </c>
      <c r="C237" t="s">
        <v>20</v>
      </c>
      <c r="D237" t="s">
        <v>134</v>
      </c>
      <c r="E237">
        <v>54.4</v>
      </c>
      <c r="F237">
        <v>-4.45</v>
      </c>
      <c r="G237" t="s">
        <v>858</v>
      </c>
      <c r="H237" t="s">
        <v>68</v>
      </c>
      <c r="I237" t="s">
        <v>29</v>
      </c>
      <c r="J237" t="s">
        <v>299</v>
      </c>
      <c r="K237">
        <v>54.4</v>
      </c>
      <c r="L237">
        <v>-4.45</v>
      </c>
      <c r="M237" t="s">
        <v>858</v>
      </c>
      <c r="N237" t="s">
        <v>40</v>
      </c>
      <c r="O237" t="s">
        <v>35</v>
      </c>
      <c r="P237">
        <v>1169</v>
      </c>
      <c r="Q237">
        <v>0</v>
      </c>
      <c r="R237">
        <v>0</v>
      </c>
    </row>
    <row r="238" spans="1:18">
      <c r="A238" t="s">
        <v>901</v>
      </c>
      <c r="B238" t="s">
        <v>73</v>
      </c>
      <c r="C238" t="s">
        <v>20</v>
      </c>
      <c r="D238" t="s">
        <v>134</v>
      </c>
      <c r="E238">
        <v>52.02</v>
      </c>
      <c r="F238">
        <v>-1.48</v>
      </c>
      <c r="G238" t="s">
        <v>858</v>
      </c>
      <c r="H238" t="s">
        <v>23</v>
      </c>
      <c r="I238" t="s">
        <v>29</v>
      </c>
      <c r="J238" t="s">
        <v>134</v>
      </c>
      <c r="K238">
        <v>52.02</v>
      </c>
      <c r="L238">
        <v>-1.48</v>
      </c>
      <c r="M238" t="s">
        <v>858</v>
      </c>
      <c r="N238" t="s">
        <v>40</v>
      </c>
      <c r="O238" t="s">
        <v>35</v>
      </c>
      <c r="P238">
        <v>54</v>
      </c>
      <c r="Q238">
        <v>0</v>
      </c>
      <c r="R238">
        <v>0</v>
      </c>
    </row>
    <row r="239" spans="1:18">
      <c r="A239" t="s">
        <v>1545</v>
      </c>
      <c r="B239" t="s">
        <v>143</v>
      </c>
      <c r="C239" t="s">
        <v>20</v>
      </c>
      <c r="D239" t="s">
        <v>134</v>
      </c>
      <c r="E239">
        <v>50.92</v>
      </c>
      <c r="F239">
        <v>0.98</v>
      </c>
      <c r="G239" t="s">
        <v>858</v>
      </c>
      <c r="H239" t="s">
        <v>101</v>
      </c>
      <c r="I239" t="s">
        <v>29</v>
      </c>
      <c r="J239" t="s">
        <v>134</v>
      </c>
      <c r="K239">
        <v>50.92</v>
      </c>
      <c r="L239">
        <v>0.98</v>
      </c>
      <c r="M239" t="s">
        <v>858</v>
      </c>
      <c r="N239" t="s">
        <v>40</v>
      </c>
      <c r="O239" t="s">
        <v>52</v>
      </c>
      <c r="P239">
        <v>43</v>
      </c>
      <c r="Q239">
        <v>0</v>
      </c>
      <c r="R239">
        <v>0</v>
      </c>
    </row>
    <row r="240" spans="1:18">
      <c r="A240" t="s">
        <v>1546</v>
      </c>
      <c r="B240" t="s">
        <v>143</v>
      </c>
      <c r="C240" t="s">
        <v>20</v>
      </c>
      <c r="D240" t="s">
        <v>134</v>
      </c>
      <c r="E240">
        <v>50.92</v>
      </c>
      <c r="F240">
        <v>0.98</v>
      </c>
      <c r="G240" t="s">
        <v>858</v>
      </c>
      <c r="H240" t="s">
        <v>32</v>
      </c>
      <c r="I240" t="s">
        <v>29</v>
      </c>
      <c r="J240" t="s">
        <v>134</v>
      </c>
      <c r="K240">
        <v>50.92</v>
      </c>
      <c r="L240">
        <v>0.98</v>
      </c>
      <c r="M240" t="s">
        <v>858</v>
      </c>
      <c r="N240" t="s">
        <v>40</v>
      </c>
      <c r="O240" t="s">
        <v>52</v>
      </c>
      <c r="P240">
        <v>42</v>
      </c>
      <c r="Q240">
        <v>0</v>
      </c>
      <c r="R240">
        <v>0</v>
      </c>
    </row>
    <row r="241" spans="1:18">
      <c r="A241" t="s">
        <v>2130</v>
      </c>
      <c r="B241" t="s">
        <v>101</v>
      </c>
      <c r="C241" t="s">
        <v>39</v>
      </c>
      <c r="D241" t="s">
        <v>134</v>
      </c>
      <c r="E241">
        <v>59.92</v>
      </c>
      <c r="F241">
        <v>11.08</v>
      </c>
      <c r="G241" t="s">
        <v>669</v>
      </c>
      <c r="H241" t="s">
        <v>31</v>
      </c>
      <c r="I241" t="s">
        <v>29</v>
      </c>
      <c r="J241" t="s">
        <v>134</v>
      </c>
      <c r="K241">
        <v>59.92</v>
      </c>
      <c r="L241">
        <v>11.08</v>
      </c>
      <c r="M241" t="s">
        <v>669</v>
      </c>
      <c r="N241" t="s">
        <v>40</v>
      </c>
      <c r="O241" t="s">
        <v>35</v>
      </c>
      <c r="P241">
        <v>21</v>
      </c>
      <c r="Q241">
        <v>0</v>
      </c>
      <c r="R241">
        <v>0</v>
      </c>
    </row>
    <row r="242" spans="1:18">
      <c r="A242" t="s">
        <v>2425</v>
      </c>
      <c r="B242" t="s">
        <v>92</v>
      </c>
      <c r="C242" t="s">
        <v>29</v>
      </c>
      <c r="D242" t="s">
        <v>134</v>
      </c>
      <c r="E242">
        <v>48.83</v>
      </c>
      <c r="F242">
        <v>24.53</v>
      </c>
      <c r="G242" t="s">
        <v>2426</v>
      </c>
      <c r="H242" t="s">
        <v>32</v>
      </c>
      <c r="I242" t="s">
        <v>63</v>
      </c>
      <c r="J242" t="s">
        <v>134</v>
      </c>
      <c r="K242">
        <v>48.83</v>
      </c>
      <c r="L242">
        <v>24.53</v>
      </c>
      <c r="M242" t="s">
        <v>2426</v>
      </c>
      <c r="N242" t="s">
        <v>40</v>
      </c>
      <c r="O242" t="s">
        <v>35</v>
      </c>
      <c r="P242">
        <v>150</v>
      </c>
      <c r="Q242">
        <v>0</v>
      </c>
      <c r="R242">
        <v>0</v>
      </c>
    </row>
    <row r="243" spans="1:18">
      <c r="A243" t="s">
        <v>2432</v>
      </c>
      <c r="B243" t="s">
        <v>101</v>
      </c>
      <c r="C243" t="s">
        <v>39</v>
      </c>
      <c r="D243" t="s">
        <v>134</v>
      </c>
      <c r="E243">
        <v>52.43</v>
      </c>
      <c r="F243">
        <v>21.92</v>
      </c>
      <c r="G243" t="s">
        <v>2428</v>
      </c>
      <c r="H243" t="s">
        <v>24</v>
      </c>
      <c r="I243" t="s">
        <v>32</v>
      </c>
      <c r="J243" t="s">
        <v>134</v>
      </c>
      <c r="K243">
        <v>52.43</v>
      </c>
      <c r="L243">
        <v>21.92</v>
      </c>
      <c r="M243" t="s">
        <v>2428</v>
      </c>
      <c r="N243" t="s">
        <v>40</v>
      </c>
      <c r="O243" t="s">
        <v>35</v>
      </c>
      <c r="P243">
        <v>115</v>
      </c>
      <c r="Q243">
        <v>0</v>
      </c>
      <c r="R243">
        <v>0</v>
      </c>
    </row>
    <row r="244" spans="1:18">
      <c r="A244" t="s">
        <v>2518</v>
      </c>
      <c r="B244" t="s">
        <v>42</v>
      </c>
      <c r="C244" t="s">
        <v>39</v>
      </c>
      <c r="D244" t="s">
        <v>134</v>
      </c>
      <c r="E244">
        <v>63.9</v>
      </c>
      <c r="F244">
        <v>24.7</v>
      </c>
      <c r="G244" t="s">
        <v>2455</v>
      </c>
      <c r="H244" t="s">
        <v>48</v>
      </c>
      <c r="I244" t="s">
        <v>24</v>
      </c>
      <c r="J244" t="s">
        <v>500</v>
      </c>
      <c r="K244">
        <v>63.9</v>
      </c>
      <c r="L244">
        <v>24.7</v>
      </c>
      <c r="M244" t="s">
        <v>2455</v>
      </c>
      <c r="N244" t="s">
        <v>34</v>
      </c>
      <c r="O244" t="s">
        <v>35</v>
      </c>
      <c r="P244">
        <v>659</v>
      </c>
      <c r="Q244">
        <v>0</v>
      </c>
      <c r="R244">
        <v>0</v>
      </c>
    </row>
    <row r="245" spans="1:18">
      <c r="A245" t="s">
        <v>2531</v>
      </c>
      <c r="B245" t="s">
        <v>60</v>
      </c>
      <c r="C245" t="s">
        <v>39</v>
      </c>
      <c r="D245" t="s">
        <v>134</v>
      </c>
      <c r="E245">
        <v>60.8</v>
      </c>
      <c r="F245">
        <v>29</v>
      </c>
      <c r="G245" t="s">
        <v>2455</v>
      </c>
      <c r="H245" t="s">
        <v>109</v>
      </c>
      <c r="I245" t="s">
        <v>24</v>
      </c>
      <c r="J245" t="s">
        <v>210</v>
      </c>
      <c r="K245">
        <v>60.67</v>
      </c>
      <c r="L245">
        <v>29</v>
      </c>
      <c r="M245" t="s">
        <v>808</v>
      </c>
      <c r="N245" t="s">
        <v>34</v>
      </c>
      <c r="O245" t="s">
        <v>35</v>
      </c>
      <c r="P245">
        <v>327</v>
      </c>
      <c r="Q245">
        <v>15</v>
      </c>
      <c r="R245">
        <v>181</v>
      </c>
    </row>
    <row r="246" spans="1:18">
      <c r="A246" t="s">
        <v>3588</v>
      </c>
      <c r="B246" t="s">
        <v>39</v>
      </c>
      <c r="C246" t="s">
        <v>39</v>
      </c>
      <c r="D246" t="s">
        <v>134</v>
      </c>
      <c r="E246">
        <v>65.75</v>
      </c>
      <c r="F246">
        <v>15.17</v>
      </c>
      <c r="G246" t="s">
        <v>2497</v>
      </c>
      <c r="H246" t="s">
        <v>63</v>
      </c>
      <c r="I246" t="s">
        <v>24</v>
      </c>
      <c r="J246" t="s">
        <v>210</v>
      </c>
      <c r="K246">
        <v>65.819999999999993</v>
      </c>
      <c r="L246">
        <v>15.67</v>
      </c>
      <c r="M246" t="s">
        <v>2497</v>
      </c>
      <c r="N246" t="s">
        <v>34</v>
      </c>
      <c r="O246" t="s">
        <v>35</v>
      </c>
      <c r="P246">
        <v>310</v>
      </c>
      <c r="Q246">
        <v>24</v>
      </c>
      <c r="R246">
        <v>72</v>
      </c>
    </row>
    <row r="247" spans="1:18">
      <c r="A247" t="s">
        <v>209</v>
      </c>
      <c r="B247" t="s">
        <v>51</v>
      </c>
      <c r="C247" t="s">
        <v>39</v>
      </c>
      <c r="D247" t="s">
        <v>210</v>
      </c>
      <c r="E247">
        <v>50.62</v>
      </c>
      <c r="F247">
        <v>15.57</v>
      </c>
      <c r="G247" t="s">
        <v>211</v>
      </c>
      <c r="H247" t="s">
        <v>68</v>
      </c>
      <c r="I247" t="s">
        <v>39</v>
      </c>
      <c r="J247" t="s">
        <v>210</v>
      </c>
      <c r="K247">
        <v>50.67</v>
      </c>
      <c r="L247">
        <v>15.35</v>
      </c>
      <c r="M247" t="s">
        <v>211</v>
      </c>
      <c r="N247" t="s">
        <v>40</v>
      </c>
      <c r="O247" t="s">
        <v>35</v>
      </c>
      <c r="P247">
        <v>11</v>
      </c>
      <c r="Q247">
        <v>17</v>
      </c>
      <c r="R247">
        <v>290</v>
      </c>
    </row>
    <row r="248" spans="1:18">
      <c r="A248" t="s">
        <v>588</v>
      </c>
      <c r="B248" t="s">
        <v>29</v>
      </c>
      <c r="C248" t="s">
        <v>39</v>
      </c>
      <c r="D248" t="s">
        <v>210</v>
      </c>
      <c r="E248">
        <v>52.37</v>
      </c>
      <c r="F248">
        <v>10.77</v>
      </c>
      <c r="G248" t="s">
        <v>332</v>
      </c>
      <c r="H248" t="s">
        <v>76</v>
      </c>
      <c r="I248" t="s">
        <v>51</v>
      </c>
      <c r="J248" t="s">
        <v>500</v>
      </c>
      <c r="K248">
        <v>52.37</v>
      </c>
      <c r="L248">
        <v>10.72</v>
      </c>
      <c r="M248" t="s">
        <v>332</v>
      </c>
      <c r="N248" t="s">
        <v>34</v>
      </c>
      <c r="O248" t="s">
        <v>35</v>
      </c>
      <c r="P248">
        <v>472</v>
      </c>
      <c r="Q248">
        <v>4</v>
      </c>
      <c r="R248">
        <v>270</v>
      </c>
    </row>
    <row r="249" spans="1:18">
      <c r="A249" t="s">
        <v>594</v>
      </c>
      <c r="B249" t="s">
        <v>101</v>
      </c>
      <c r="C249" t="s">
        <v>39</v>
      </c>
      <c r="D249" t="s">
        <v>210</v>
      </c>
      <c r="E249">
        <v>51.52</v>
      </c>
      <c r="F249">
        <v>11.95</v>
      </c>
      <c r="G249" t="s">
        <v>332</v>
      </c>
      <c r="H249" t="s">
        <v>104</v>
      </c>
      <c r="I249" t="s">
        <v>24</v>
      </c>
      <c r="J249" t="s">
        <v>500</v>
      </c>
      <c r="K249">
        <v>51.55</v>
      </c>
      <c r="L249">
        <v>11.92</v>
      </c>
      <c r="M249" t="s">
        <v>332</v>
      </c>
      <c r="N249" t="s">
        <v>34</v>
      </c>
      <c r="O249" t="s">
        <v>35</v>
      </c>
      <c r="P249">
        <v>324</v>
      </c>
      <c r="Q249">
        <v>5</v>
      </c>
      <c r="R249">
        <v>329</v>
      </c>
    </row>
    <row r="250" spans="1:18">
      <c r="A250" t="s">
        <v>714</v>
      </c>
      <c r="B250" t="s">
        <v>19</v>
      </c>
      <c r="C250" t="s">
        <v>20</v>
      </c>
      <c r="D250" t="s">
        <v>210</v>
      </c>
      <c r="E250">
        <v>55.97</v>
      </c>
      <c r="F250">
        <v>10.15</v>
      </c>
      <c r="G250" t="s">
        <v>610</v>
      </c>
      <c r="H250" t="s">
        <v>73</v>
      </c>
      <c r="I250" t="s">
        <v>39</v>
      </c>
      <c r="J250" t="s">
        <v>210</v>
      </c>
      <c r="K250">
        <v>55.97</v>
      </c>
      <c r="L250">
        <v>10.15</v>
      </c>
      <c r="M250" t="s">
        <v>610</v>
      </c>
      <c r="N250" t="s">
        <v>84</v>
      </c>
      <c r="O250" t="s">
        <v>35</v>
      </c>
      <c r="P250">
        <v>28</v>
      </c>
      <c r="Q250">
        <v>0</v>
      </c>
      <c r="R250">
        <v>0</v>
      </c>
    </row>
    <row r="251" spans="1:18">
      <c r="A251" t="s">
        <v>717</v>
      </c>
      <c r="B251" t="s">
        <v>50</v>
      </c>
      <c r="C251" t="s">
        <v>39</v>
      </c>
      <c r="D251" t="s">
        <v>210</v>
      </c>
      <c r="E251">
        <v>55.57</v>
      </c>
      <c r="F251">
        <v>9.5500000000000007</v>
      </c>
      <c r="G251" t="s">
        <v>610</v>
      </c>
      <c r="H251" t="s">
        <v>50</v>
      </c>
      <c r="I251" t="s">
        <v>48</v>
      </c>
      <c r="J251" t="s">
        <v>293</v>
      </c>
      <c r="K251">
        <v>55.62</v>
      </c>
      <c r="L251">
        <v>9.67</v>
      </c>
      <c r="M251" t="s">
        <v>610</v>
      </c>
      <c r="N251" t="s">
        <v>34</v>
      </c>
      <c r="O251" t="s">
        <v>35</v>
      </c>
      <c r="P251">
        <v>1522</v>
      </c>
      <c r="Q251">
        <v>10</v>
      </c>
      <c r="R251">
        <v>53</v>
      </c>
    </row>
    <row r="252" spans="1:18">
      <c r="A252" t="s">
        <v>742</v>
      </c>
      <c r="B252" t="s">
        <v>51</v>
      </c>
      <c r="C252" t="s">
        <v>20</v>
      </c>
      <c r="D252" t="s">
        <v>210</v>
      </c>
      <c r="E252">
        <v>55.97</v>
      </c>
      <c r="F252">
        <v>10.15</v>
      </c>
      <c r="G252" t="s">
        <v>610</v>
      </c>
      <c r="H252" t="s">
        <v>68</v>
      </c>
      <c r="I252" t="s">
        <v>39</v>
      </c>
      <c r="J252" t="s">
        <v>500</v>
      </c>
      <c r="K252">
        <v>56</v>
      </c>
      <c r="L252">
        <v>10.27</v>
      </c>
      <c r="M252" t="s">
        <v>610</v>
      </c>
      <c r="N252" t="s">
        <v>40</v>
      </c>
      <c r="O252" t="s">
        <v>35</v>
      </c>
      <c r="P252">
        <v>408</v>
      </c>
      <c r="Q252">
        <v>9</v>
      </c>
      <c r="R252">
        <v>63</v>
      </c>
    </row>
    <row r="253" spans="1:18">
      <c r="A253" t="s">
        <v>743</v>
      </c>
      <c r="B253" t="s">
        <v>32</v>
      </c>
      <c r="C253" t="s">
        <v>20</v>
      </c>
      <c r="D253" t="s">
        <v>210</v>
      </c>
      <c r="E253">
        <v>56</v>
      </c>
      <c r="F253">
        <v>10.199999999999999</v>
      </c>
      <c r="G253" t="s">
        <v>610</v>
      </c>
      <c r="H253" t="s">
        <v>39</v>
      </c>
      <c r="I253" t="s">
        <v>32</v>
      </c>
      <c r="J253" t="s">
        <v>500</v>
      </c>
      <c r="K253">
        <v>55.93</v>
      </c>
      <c r="L253">
        <v>10.15</v>
      </c>
      <c r="M253" t="s">
        <v>610</v>
      </c>
      <c r="N253" t="s">
        <v>34</v>
      </c>
      <c r="O253" t="s">
        <v>35</v>
      </c>
      <c r="P253">
        <v>515</v>
      </c>
      <c r="Q253">
        <v>9</v>
      </c>
      <c r="R253">
        <v>203</v>
      </c>
    </row>
    <row r="254" spans="1:18">
      <c r="A254" t="s">
        <v>936</v>
      </c>
      <c r="B254" t="s">
        <v>42</v>
      </c>
      <c r="C254" t="s">
        <v>20</v>
      </c>
      <c r="D254" t="s">
        <v>210</v>
      </c>
      <c r="E254">
        <v>50.87</v>
      </c>
      <c r="F254">
        <v>0.02</v>
      </c>
      <c r="G254" t="s">
        <v>858</v>
      </c>
      <c r="H254" t="s">
        <v>29</v>
      </c>
      <c r="I254" t="s">
        <v>50</v>
      </c>
      <c r="J254" t="s">
        <v>299</v>
      </c>
      <c r="K254">
        <v>50.9</v>
      </c>
      <c r="L254">
        <v>0.18</v>
      </c>
      <c r="M254" t="s">
        <v>858</v>
      </c>
      <c r="N254" t="s">
        <v>34</v>
      </c>
      <c r="O254" t="s">
        <v>35</v>
      </c>
      <c r="P254">
        <v>599</v>
      </c>
      <c r="Q254">
        <v>13</v>
      </c>
      <c r="R254">
        <v>73</v>
      </c>
    </row>
    <row r="255" spans="1:18">
      <c r="A255" t="s">
        <v>937</v>
      </c>
      <c r="B255" t="s">
        <v>73</v>
      </c>
      <c r="C255" t="s">
        <v>20</v>
      </c>
      <c r="D255" t="s">
        <v>210</v>
      </c>
      <c r="E255">
        <v>52.03</v>
      </c>
      <c r="F255">
        <v>-1.48</v>
      </c>
      <c r="G255" t="s">
        <v>858</v>
      </c>
      <c r="H255" t="s">
        <v>54</v>
      </c>
      <c r="I255" t="s">
        <v>60</v>
      </c>
      <c r="J255" t="s">
        <v>500</v>
      </c>
      <c r="K255">
        <v>52.03</v>
      </c>
      <c r="L255">
        <v>-1.48</v>
      </c>
      <c r="M255" t="s">
        <v>858</v>
      </c>
      <c r="N255" t="s">
        <v>40</v>
      </c>
      <c r="O255" t="s">
        <v>52</v>
      </c>
      <c r="P255">
        <v>314</v>
      </c>
      <c r="Q255">
        <v>0</v>
      </c>
      <c r="R255">
        <v>0</v>
      </c>
    </row>
    <row r="256" spans="1:18">
      <c r="A256" t="s">
        <v>938</v>
      </c>
      <c r="B256" t="s">
        <v>68</v>
      </c>
      <c r="C256" t="s">
        <v>20</v>
      </c>
      <c r="D256" t="s">
        <v>210</v>
      </c>
      <c r="E256">
        <v>52.42</v>
      </c>
      <c r="F256">
        <v>-2.52</v>
      </c>
      <c r="G256" t="s">
        <v>858</v>
      </c>
      <c r="H256" t="s">
        <v>50</v>
      </c>
      <c r="I256" t="s">
        <v>31</v>
      </c>
      <c r="J256" t="s">
        <v>500</v>
      </c>
      <c r="K256">
        <v>52.45</v>
      </c>
      <c r="L256">
        <v>-2.48</v>
      </c>
      <c r="M256" t="s">
        <v>858</v>
      </c>
      <c r="N256" t="s">
        <v>140</v>
      </c>
      <c r="O256" t="s">
        <v>35</v>
      </c>
      <c r="P256">
        <v>257</v>
      </c>
      <c r="Q256">
        <v>5</v>
      </c>
      <c r="R256">
        <v>32</v>
      </c>
    </row>
    <row r="257" spans="1:18">
      <c r="A257" t="s">
        <v>2434</v>
      </c>
      <c r="B257" t="s">
        <v>39</v>
      </c>
      <c r="C257" t="s">
        <v>29</v>
      </c>
      <c r="D257" t="s">
        <v>210</v>
      </c>
      <c r="E257">
        <v>48.83</v>
      </c>
      <c r="F257">
        <v>24.53</v>
      </c>
      <c r="G257" t="s">
        <v>2426</v>
      </c>
      <c r="H257" t="s">
        <v>92</v>
      </c>
      <c r="I257" t="s">
        <v>29</v>
      </c>
      <c r="J257" t="s">
        <v>210</v>
      </c>
      <c r="K257">
        <v>48.83</v>
      </c>
      <c r="L257">
        <v>24.53</v>
      </c>
      <c r="M257" t="s">
        <v>2426</v>
      </c>
      <c r="N257" t="s">
        <v>26</v>
      </c>
      <c r="O257" t="s">
        <v>27</v>
      </c>
      <c r="P257">
        <v>7</v>
      </c>
      <c r="Q257">
        <v>0</v>
      </c>
      <c r="R257">
        <v>0</v>
      </c>
    </row>
    <row r="258" spans="1:18">
      <c r="A258" t="s">
        <v>2435</v>
      </c>
      <c r="B258" t="s">
        <v>50</v>
      </c>
      <c r="C258" t="s">
        <v>39</v>
      </c>
      <c r="D258" t="s">
        <v>210</v>
      </c>
      <c r="E258">
        <v>50.6</v>
      </c>
      <c r="F258">
        <v>26.33</v>
      </c>
      <c r="G258" t="s">
        <v>2426</v>
      </c>
      <c r="H258" t="s">
        <v>23</v>
      </c>
      <c r="I258" t="s">
        <v>39</v>
      </c>
      <c r="J258" t="s">
        <v>210</v>
      </c>
      <c r="K258">
        <v>50.6</v>
      </c>
      <c r="L258">
        <v>26.33</v>
      </c>
      <c r="M258" t="s">
        <v>2426</v>
      </c>
      <c r="N258" t="s">
        <v>40</v>
      </c>
      <c r="O258" t="s">
        <v>35</v>
      </c>
      <c r="P258">
        <v>14</v>
      </c>
      <c r="Q258">
        <v>0</v>
      </c>
      <c r="R258">
        <v>0</v>
      </c>
    </row>
    <row r="259" spans="1:18">
      <c r="A259" t="s">
        <v>2436</v>
      </c>
      <c r="B259" t="s">
        <v>50</v>
      </c>
      <c r="C259" t="s">
        <v>39</v>
      </c>
      <c r="D259" t="s">
        <v>210</v>
      </c>
      <c r="E259">
        <v>50.6</v>
      </c>
      <c r="F259">
        <v>26.33</v>
      </c>
      <c r="G259" t="s">
        <v>2426</v>
      </c>
      <c r="H259" t="s">
        <v>23</v>
      </c>
      <c r="I259" t="s">
        <v>39</v>
      </c>
      <c r="J259" t="s">
        <v>210</v>
      </c>
      <c r="K259">
        <v>50.6</v>
      </c>
      <c r="L259">
        <v>26.33</v>
      </c>
      <c r="M259" t="s">
        <v>2426</v>
      </c>
      <c r="N259" t="s">
        <v>40</v>
      </c>
      <c r="O259" t="s">
        <v>35</v>
      </c>
      <c r="P259">
        <v>14</v>
      </c>
      <c r="Q259">
        <v>0</v>
      </c>
      <c r="R259">
        <v>0</v>
      </c>
    </row>
    <row r="260" spans="1:18">
      <c r="A260" t="s">
        <v>2536</v>
      </c>
      <c r="B260" t="s">
        <v>48</v>
      </c>
      <c r="C260" t="s">
        <v>29</v>
      </c>
      <c r="D260" t="s">
        <v>210</v>
      </c>
      <c r="E260">
        <v>60.8</v>
      </c>
      <c r="F260">
        <v>23.9</v>
      </c>
      <c r="G260" t="s">
        <v>2455</v>
      </c>
      <c r="H260" t="s">
        <v>48</v>
      </c>
      <c r="I260" t="s">
        <v>50</v>
      </c>
      <c r="J260" t="s">
        <v>299</v>
      </c>
      <c r="K260">
        <v>60.8</v>
      </c>
      <c r="L260">
        <v>23.9</v>
      </c>
      <c r="M260" t="s">
        <v>2455</v>
      </c>
      <c r="N260" t="s">
        <v>34</v>
      </c>
      <c r="O260" t="s">
        <v>35</v>
      </c>
      <c r="P260">
        <v>550</v>
      </c>
      <c r="Q260">
        <v>0</v>
      </c>
      <c r="R260">
        <v>0</v>
      </c>
    </row>
    <row r="261" spans="1:18">
      <c r="A261" t="s">
        <v>3576</v>
      </c>
      <c r="B261" t="s">
        <v>20</v>
      </c>
      <c r="C261" t="s">
        <v>29</v>
      </c>
      <c r="D261" t="s">
        <v>210</v>
      </c>
      <c r="E261">
        <v>65.77</v>
      </c>
      <c r="F261">
        <v>15.13</v>
      </c>
      <c r="G261" t="s">
        <v>2497</v>
      </c>
      <c r="H261" t="s">
        <v>71</v>
      </c>
      <c r="I261" t="s">
        <v>39</v>
      </c>
      <c r="J261" t="s">
        <v>500</v>
      </c>
      <c r="K261">
        <v>65.77</v>
      </c>
      <c r="L261">
        <v>15.13</v>
      </c>
      <c r="M261" t="s">
        <v>2497</v>
      </c>
      <c r="N261" t="s">
        <v>40</v>
      </c>
      <c r="O261" t="s">
        <v>35</v>
      </c>
      <c r="P261">
        <v>347</v>
      </c>
      <c r="Q261">
        <v>0</v>
      </c>
      <c r="R261">
        <v>0</v>
      </c>
    </row>
    <row r="262" spans="1:18">
      <c r="A262" t="s">
        <v>3638</v>
      </c>
      <c r="B262" t="s">
        <v>23</v>
      </c>
      <c r="C262" t="s">
        <v>39</v>
      </c>
      <c r="D262" t="s">
        <v>210</v>
      </c>
      <c r="E262">
        <v>60.67</v>
      </c>
      <c r="F262">
        <v>17.170000000000002</v>
      </c>
      <c r="G262" t="s">
        <v>2497</v>
      </c>
      <c r="H262" t="s">
        <v>71</v>
      </c>
      <c r="I262" t="s">
        <v>39</v>
      </c>
      <c r="J262" t="s">
        <v>210</v>
      </c>
      <c r="K262">
        <v>60.67</v>
      </c>
      <c r="L262">
        <v>17.170000000000002</v>
      </c>
      <c r="M262" t="s">
        <v>2497</v>
      </c>
      <c r="N262" t="s">
        <v>140</v>
      </c>
      <c r="O262" t="s">
        <v>27</v>
      </c>
      <c r="P262">
        <v>1</v>
      </c>
      <c r="Q262">
        <v>0</v>
      </c>
      <c r="R262">
        <v>0</v>
      </c>
    </row>
    <row r="263" spans="1:18">
      <c r="A263" t="s">
        <v>3639</v>
      </c>
      <c r="B263" t="s">
        <v>23</v>
      </c>
      <c r="C263" t="s">
        <v>39</v>
      </c>
      <c r="D263" t="s">
        <v>210</v>
      </c>
      <c r="E263">
        <v>60.67</v>
      </c>
      <c r="F263">
        <v>17.170000000000002</v>
      </c>
      <c r="G263" t="s">
        <v>2497</v>
      </c>
      <c r="H263" t="s">
        <v>42</v>
      </c>
      <c r="I263" t="s">
        <v>51</v>
      </c>
      <c r="J263" t="s">
        <v>210</v>
      </c>
      <c r="K263">
        <v>60.67</v>
      </c>
      <c r="L263">
        <v>17.170000000000002</v>
      </c>
      <c r="M263" t="s">
        <v>2497</v>
      </c>
      <c r="N263" t="s">
        <v>40</v>
      </c>
      <c r="O263" t="s">
        <v>52</v>
      </c>
      <c r="P263">
        <v>96</v>
      </c>
      <c r="Q263">
        <v>0</v>
      </c>
      <c r="R263">
        <v>0</v>
      </c>
    </row>
    <row r="264" spans="1:18">
      <c r="A264" t="s">
        <v>3648</v>
      </c>
      <c r="B264" t="s">
        <v>45</v>
      </c>
      <c r="C264" t="s">
        <v>39</v>
      </c>
      <c r="D264" t="s">
        <v>210</v>
      </c>
      <c r="E264">
        <v>60.52</v>
      </c>
      <c r="F264">
        <v>14.8</v>
      </c>
      <c r="G264" t="s">
        <v>2497</v>
      </c>
      <c r="H264" t="s">
        <v>60</v>
      </c>
      <c r="I264" t="s">
        <v>20</v>
      </c>
      <c r="J264" t="s">
        <v>500</v>
      </c>
      <c r="K264">
        <v>60.52</v>
      </c>
      <c r="L264">
        <v>14.8</v>
      </c>
      <c r="M264" t="s">
        <v>2497</v>
      </c>
      <c r="N264" t="s">
        <v>40</v>
      </c>
      <c r="O264" t="s">
        <v>35</v>
      </c>
      <c r="P264">
        <v>314</v>
      </c>
      <c r="Q264">
        <v>0</v>
      </c>
      <c r="R264">
        <v>0</v>
      </c>
    </row>
    <row r="265" spans="1:18">
      <c r="A265" t="s">
        <v>3775</v>
      </c>
      <c r="B265" t="s">
        <v>104</v>
      </c>
      <c r="C265" t="s">
        <v>20</v>
      </c>
      <c r="D265" t="s">
        <v>210</v>
      </c>
      <c r="E265">
        <v>57.43</v>
      </c>
      <c r="F265">
        <v>12.83</v>
      </c>
      <c r="G265" t="s">
        <v>2497</v>
      </c>
      <c r="H265" t="s">
        <v>143</v>
      </c>
      <c r="I265" t="s">
        <v>29</v>
      </c>
      <c r="J265" t="s">
        <v>210</v>
      </c>
      <c r="K265">
        <v>57.43</v>
      </c>
      <c r="L265">
        <v>12.83</v>
      </c>
      <c r="M265" t="s">
        <v>2497</v>
      </c>
      <c r="N265" t="s">
        <v>84</v>
      </c>
      <c r="O265" t="s">
        <v>35</v>
      </c>
      <c r="P265">
        <v>60</v>
      </c>
      <c r="Q265">
        <v>0</v>
      </c>
      <c r="R265">
        <v>0</v>
      </c>
    </row>
    <row r="266" spans="1:18">
      <c r="A266" t="s">
        <v>3809</v>
      </c>
      <c r="B266" t="s">
        <v>20</v>
      </c>
      <c r="C266" t="s">
        <v>39</v>
      </c>
      <c r="D266" t="s">
        <v>210</v>
      </c>
      <c r="E266">
        <v>56.92</v>
      </c>
      <c r="F266">
        <v>13.42</v>
      </c>
      <c r="G266" t="s">
        <v>2497</v>
      </c>
      <c r="H266" t="s">
        <v>68</v>
      </c>
      <c r="I266" t="s">
        <v>32</v>
      </c>
      <c r="J266" t="s">
        <v>210</v>
      </c>
      <c r="K266">
        <v>56.9</v>
      </c>
      <c r="L266">
        <v>13.38</v>
      </c>
      <c r="M266" t="s">
        <v>2497</v>
      </c>
      <c r="N266" t="s">
        <v>34</v>
      </c>
      <c r="O266" t="s">
        <v>35</v>
      </c>
      <c r="P266">
        <v>137</v>
      </c>
      <c r="Q266">
        <v>3</v>
      </c>
      <c r="R266">
        <v>228</v>
      </c>
    </row>
    <row r="267" spans="1:18">
      <c r="A267" t="s">
        <v>3815</v>
      </c>
      <c r="B267" t="s">
        <v>29</v>
      </c>
      <c r="C267" t="s">
        <v>39</v>
      </c>
      <c r="D267" t="s">
        <v>210</v>
      </c>
      <c r="E267">
        <v>58.03</v>
      </c>
      <c r="F267">
        <v>11.9</v>
      </c>
      <c r="G267" t="s">
        <v>2497</v>
      </c>
      <c r="H267" t="s">
        <v>45</v>
      </c>
      <c r="I267" t="s">
        <v>51</v>
      </c>
      <c r="J267" t="s">
        <v>210</v>
      </c>
      <c r="K267">
        <v>58.27</v>
      </c>
      <c r="L267">
        <v>12.3</v>
      </c>
      <c r="M267" t="s">
        <v>2497</v>
      </c>
      <c r="N267" t="s">
        <v>26</v>
      </c>
      <c r="O267" t="s">
        <v>35</v>
      </c>
      <c r="P267">
        <v>109</v>
      </c>
      <c r="Q267">
        <v>35</v>
      </c>
      <c r="R267">
        <v>43</v>
      </c>
    </row>
    <row r="268" spans="1:18">
      <c r="A268" t="s">
        <v>3821</v>
      </c>
      <c r="B268" t="s">
        <v>20</v>
      </c>
      <c r="C268" t="s">
        <v>39</v>
      </c>
      <c r="D268" t="s">
        <v>210</v>
      </c>
      <c r="E268">
        <v>59.65</v>
      </c>
      <c r="F268">
        <v>17.88</v>
      </c>
      <c r="G268" t="s">
        <v>2497</v>
      </c>
      <c r="H268" t="s">
        <v>23</v>
      </c>
      <c r="I268" t="s">
        <v>101</v>
      </c>
      <c r="J268" t="s">
        <v>299</v>
      </c>
      <c r="K268">
        <v>59.63</v>
      </c>
      <c r="L268">
        <v>17.87</v>
      </c>
      <c r="M268" t="s">
        <v>2497</v>
      </c>
      <c r="N268" t="s">
        <v>34</v>
      </c>
      <c r="O268" t="s">
        <v>35</v>
      </c>
      <c r="P268">
        <v>894</v>
      </c>
      <c r="Q268">
        <v>3</v>
      </c>
      <c r="R268">
        <v>207</v>
      </c>
    </row>
    <row r="269" spans="1:18">
      <c r="A269" t="s">
        <v>3822</v>
      </c>
      <c r="B269" t="s">
        <v>20</v>
      </c>
      <c r="C269" t="s">
        <v>39</v>
      </c>
      <c r="D269" t="s">
        <v>210</v>
      </c>
      <c r="E269">
        <v>59.65</v>
      </c>
      <c r="F269">
        <v>17.88</v>
      </c>
      <c r="G269" t="s">
        <v>2497</v>
      </c>
      <c r="H269" t="s">
        <v>71</v>
      </c>
      <c r="I269" t="s">
        <v>29</v>
      </c>
      <c r="J269" t="s">
        <v>210</v>
      </c>
      <c r="K269">
        <v>59.65</v>
      </c>
      <c r="L269">
        <v>17.88</v>
      </c>
      <c r="M269" t="s">
        <v>2497</v>
      </c>
      <c r="N269" t="s">
        <v>34</v>
      </c>
      <c r="O269" t="s">
        <v>35</v>
      </c>
      <c r="P269">
        <v>41</v>
      </c>
      <c r="Q269">
        <v>0</v>
      </c>
      <c r="R269">
        <v>0</v>
      </c>
    </row>
    <row r="270" spans="1:18">
      <c r="A270" t="s">
        <v>3866</v>
      </c>
      <c r="B270" t="s">
        <v>32</v>
      </c>
      <c r="C270" t="s">
        <v>39</v>
      </c>
      <c r="D270" t="s">
        <v>210</v>
      </c>
      <c r="E270">
        <v>62.57</v>
      </c>
      <c r="F270">
        <v>17.12</v>
      </c>
      <c r="G270" t="s">
        <v>2497</v>
      </c>
      <c r="H270" t="s">
        <v>68</v>
      </c>
      <c r="I270" t="s">
        <v>29</v>
      </c>
      <c r="J270" t="s">
        <v>210</v>
      </c>
      <c r="K270">
        <v>62.57</v>
      </c>
      <c r="L270">
        <v>17.12</v>
      </c>
      <c r="M270" t="s">
        <v>2497</v>
      </c>
      <c r="N270" t="s">
        <v>40</v>
      </c>
      <c r="O270" t="s">
        <v>35</v>
      </c>
      <c r="P270">
        <v>40</v>
      </c>
      <c r="Q270">
        <v>0</v>
      </c>
      <c r="R270">
        <v>0</v>
      </c>
    </row>
    <row r="271" spans="1:18">
      <c r="A271" t="s">
        <v>3867</v>
      </c>
      <c r="B271" t="s">
        <v>74</v>
      </c>
      <c r="C271" t="s">
        <v>20</v>
      </c>
      <c r="D271" t="s">
        <v>210</v>
      </c>
      <c r="E271">
        <v>59.68</v>
      </c>
      <c r="F271">
        <v>18.899999999999999</v>
      </c>
      <c r="G271" t="s">
        <v>2497</v>
      </c>
      <c r="H271" t="s">
        <v>101</v>
      </c>
      <c r="I271" t="s">
        <v>39</v>
      </c>
      <c r="J271" t="s">
        <v>500</v>
      </c>
      <c r="K271">
        <v>59.7</v>
      </c>
      <c r="L271">
        <v>18.850000000000001</v>
      </c>
      <c r="M271" t="s">
        <v>2497</v>
      </c>
      <c r="N271" t="s">
        <v>34</v>
      </c>
      <c r="O271" t="s">
        <v>35</v>
      </c>
      <c r="P271">
        <v>380</v>
      </c>
      <c r="Q271">
        <v>4</v>
      </c>
      <c r="R271">
        <v>304</v>
      </c>
    </row>
    <row r="272" spans="1:18">
      <c r="A272" t="s">
        <v>499</v>
      </c>
      <c r="B272" t="s">
        <v>37</v>
      </c>
      <c r="C272" t="s">
        <v>20</v>
      </c>
      <c r="D272" t="s">
        <v>500</v>
      </c>
      <c r="E272">
        <v>48.23</v>
      </c>
      <c r="F272">
        <v>11.68</v>
      </c>
      <c r="G272" t="s">
        <v>332</v>
      </c>
      <c r="H272" t="s">
        <v>50</v>
      </c>
      <c r="I272" t="s">
        <v>32</v>
      </c>
      <c r="J272" t="s">
        <v>500</v>
      </c>
      <c r="K272">
        <v>48.23</v>
      </c>
      <c r="L272">
        <v>11.68</v>
      </c>
      <c r="M272" t="s">
        <v>332</v>
      </c>
      <c r="N272" t="s">
        <v>34</v>
      </c>
      <c r="O272" t="s">
        <v>35</v>
      </c>
      <c r="P272">
        <v>131</v>
      </c>
      <c r="Q272">
        <v>0</v>
      </c>
      <c r="R272">
        <v>0</v>
      </c>
    </row>
    <row r="273" spans="1:18">
      <c r="A273" t="s">
        <v>604</v>
      </c>
      <c r="B273" t="s">
        <v>60</v>
      </c>
      <c r="C273" t="s">
        <v>39</v>
      </c>
      <c r="D273" t="s">
        <v>500</v>
      </c>
      <c r="E273">
        <v>52.35</v>
      </c>
      <c r="F273">
        <v>10.77</v>
      </c>
      <c r="G273" t="s">
        <v>332</v>
      </c>
      <c r="H273" t="s">
        <v>76</v>
      </c>
      <c r="I273" t="s">
        <v>29</v>
      </c>
      <c r="J273" t="s">
        <v>299</v>
      </c>
      <c r="K273">
        <v>52.28</v>
      </c>
      <c r="L273">
        <v>10.7</v>
      </c>
      <c r="M273" t="s">
        <v>332</v>
      </c>
      <c r="N273" t="s">
        <v>40</v>
      </c>
      <c r="O273" t="s">
        <v>35</v>
      </c>
      <c r="P273">
        <v>413</v>
      </c>
      <c r="Q273">
        <v>9</v>
      </c>
      <c r="R273">
        <v>212</v>
      </c>
    </row>
    <row r="274" spans="1:18">
      <c r="A274" t="s">
        <v>677</v>
      </c>
      <c r="B274" t="s">
        <v>143</v>
      </c>
      <c r="C274" t="s">
        <v>39</v>
      </c>
      <c r="D274" t="s">
        <v>500</v>
      </c>
      <c r="E274">
        <v>55.23</v>
      </c>
      <c r="F274">
        <v>9.6</v>
      </c>
      <c r="G274" t="s">
        <v>610</v>
      </c>
      <c r="H274" t="s">
        <v>92</v>
      </c>
      <c r="I274" t="s">
        <v>29</v>
      </c>
      <c r="J274" t="s">
        <v>299</v>
      </c>
      <c r="K274">
        <v>55.22</v>
      </c>
      <c r="L274">
        <v>9.6300000000000008</v>
      </c>
      <c r="M274" t="s">
        <v>610</v>
      </c>
      <c r="N274" t="s">
        <v>40</v>
      </c>
      <c r="O274" t="s">
        <v>52</v>
      </c>
      <c r="P274">
        <v>379</v>
      </c>
      <c r="Q274">
        <v>3</v>
      </c>
      <c r="R274">
        <v>132</v>
      </c>
    </row>
    <row r="275" spans="1:18">
      <c r="A275" t="s">
        <v>721</v>
      </c>
      <c r="B275" t="s">
        <v>54</v>
      </c>
      <c r="C275" t="s">
        <v>20</v>
      </c>
      <c r="D275" t="s">
        <v>500</v>
      </c>
      <c r="E275">
        <v>57</v>
      </c>
      <c r="F275">
        <v>9.9</v>
      </c>
      <c r="G275" t="s">
        <v>610</v>
      </c>
      <c r="H275" t="s">
        <v>37</v>
      </c>
      <c r="I275" t="s">
        <v>20</v>
      </c>
      <c r="J275" t="s">
        <v>293</v>
      </c>
      <c r="K275">
        <v>57</v>
      </c>
      <c r="L275">
        <v>9.9</v>
      </c>
      <c r="M275" t="s">
        <v>610</v>
      </c>
      <c r="N275" t="s">
        <v>40</v>
      </c>
      <c r="O275" t="s">
        <v>35</v>
      </c>
      <c r="P275">
        <v>1087</v>
      </c>
      <c r="Q275">
        <v>0</v>
      </c>
      <c r="R275">
        <v>0</v>
      </c>
    </row>
    <row r="276" spans="1:18">
      <c r="A276" t="s">
        <v>722</v>
      </c>
      <c r="B276" t="s">
        <v>54</v>
      </c>
      <c r="C276" t="s">
        <v>20</v>
      </c>
      <c r="D276" t="s">
        <v>500</v>
      </c>
      <c r="E276">
        <v>57</v>
      </c>
      <c r="F276">
        <v>9.9</v>
      </c>
      <c r="G276" t="s">
        <v>610</v>
      </c>
      <c r="H276" t="s">
        <v>32</v>
      </c>
      <c r="I276" t="s">
        <v>63</v>
      </c>
      <c r="J276" t="s">
        <v>293</v>
      </c>
      <c r="K276">
        <v>57</v>
      </c>
      <c r="L276">
        <v>9.92</v>
      </c>
      <c r="M276" t="s">
        <v>610</v>
      </c>
      <c r="N276" t="s">
        <v>34</v>
      </c>
      <c r="O276" t="s">
        <v>35</v>
      </c>
      <c r="P276">
        <v>1288</v>
      </c>
      <c r="Q276">
        <v>2</v>
      </c>
      <c r="R276">
        <v>91</v>
      </c>
    </row>
    <row r="277" spans="1:18">
      <c r="A277" t="s">
        <v>723</v>
      </c>
      <c r="B277" t="s">
        <v>19</v>
      </c>
      <c r="C277" t="s">
        <v>39</v>
      </c>
      <c r="D277" t="s">
        <v>500</v>
      </c>
      <c r="E277">
        <v>57</v>
      </c>
      <c r="F277">
        <v>9.7799999999999994</v>
      </c>
      <c r="G277" t="s">
        <v>610</v>
      </c>
      <c r="H277" t="s">
        <v>42</v>
      </c>
      <c r="I277" t="s">
        <v>63</v>
      </c>
      <c r="J277" t="s">
        <v>293</v>
      </c>
      <c r="K277">
        <v>57</v>
      </c>
      <c r="L277">
        <v>9.7799999999999994</v>
      </c>
      <c r="M277" t="s">
        <v>610</v>
      </c>
      <c r="N277" t="s">
        <v>34</v>
      </c>
      <c r="O277" t="s">
        <v>35</v>
      </c>
      <c r="P277">
        <v>1272</v>
      </c>
      <c r="Q277">
        <v>0</v>
      </c>
      <c r="R277">
        <v>0</v>
      </c>
    </row>
    <row r="278" spans="1:18">
      <c r="A278" t="s">
        <v>1549</v>
      </c>
      <c r="B278" t="s">
        <v>101</v>
      </c>
      <c r="C278" t="s">
        <v>20</v>
      </c>
      <c r="D278" t="s">
        <v>500</v>
      </c>
      <c r="E278">
        <v>54.02</v>
      </c>
      <c r="F278">
        <v>-1.08</v>
      </c>
      <c r="G278" t="s">
        <v>858</v>
      </c>
      <c r="H278" t="s">
        <v>20</v>
      </c>
      <c r="I278" t="s">
        <v>32</v>
      </c>
      <c r="J278" t="s">
        <v>500</v>
      </c>
      <c r="K278">
        <v>54.02</v>
      </c>
      <c r="L278">
        <v>-1.03</v>
      </c>
      <c r="M278" t="s">
        <v>858</v>
      </c>
      <c r="N278" t="s">
        <v>40</v>
      </c>
      <c r="O278" t="s">
        <v>35</v>
      </c>
      <c r="P278">
        <v>147</v>
      </c>
      <c r="Q278">
        <v>4</v>
      </c>
      <c r="R278">
        <v>91</v>
      </c>
    </row>
    <row r="279" spans="1:18">
      <c r="A279" t="s">
        <v>2457</v>
      </c>
      <c r="B279" t="s">
        <v>67</v>
      </c>
      <c r="C279" t="s">
        <v>39</v>
      </c>
      <c r="D279" t="s">
        <v>500</v>
      </c>
      <c r="E279">
        <v>60.3</v>
      </c>
      <c r="F279">
        <v>23.8</v>
      </c>
      <c r="G279" t="s">
        <v>2455</v>
      </c>
      <c r="H279" t="s">
        <v>19</v>
      </c>
      <c r="I279" t="s">
        <v>20</v>
      </c>
      <c r="J279" t="s">
        <v>203</v>
      </c>
      <c r="K279">
        <v>60.3</v>
      </c>
      <c r="L279">
        <v>23.8</v>
      </c>
      <c r="M279" t="s">
        <v>2455</v>
      </c>
      <c r="N279" t="s">
        <v>34</v>
      </c>
      <c r="O279" t="s">
        <v>35</v>
      </c>
      <c r="P279">
        <v>2536</v>
      </c>
      <c r="Q279">
        <v>0</v>
      </c>
      <c r="R279">
        <v>0</v>
      </c>
    </row>
    <row r="280" spans="1:18">
      <c r="A280" t="s">
        <v>3568</v>
      </c>
      <c r="B280" t="s">
        <v>42</v>
      </c>
      <c r="C280" t="s">
        <v>39</v>
      </c>
      <c r="D280" t="s">
        <v>500</v>
      </c>
      <c r="E280">
        <v>65.75</v>
      </c>
      <c r="F280">
        <v>15.17</v>
      </c>
      <c r="G280" t="s">
        <v>2497</v>
      </c>
      <c r="H280" t="s">
        <v>76</v>
      </c>
      <c r="I280" t="s">
        <v>50</v>
      </c>
      <c r="J280" t="s">
        <v>293</v>
      </c>
      <c r="K280">
        <v>65.73</v>
      </c>
      <c r="L280">
        <v>14.65</v>
      </c>
      <c r="M280" t="s">
        <v>2497</v>
      </c>
      <c r="N280" t="s">
        <v>34</v>
      </c>
      <c r="O280" t="s">
        <v>35</v>
      </c>
      <c r="P280">
        <v>946</v>
      </c>
      <c r="Q280">
        <v>24</v>
      </c>
      <c r="R280">
        <v>266</v>
      </c>
    </row>
    <row r="281" spans="1:18">
      <c r="A281" t="s">
        <v>3646</v>
      </c>
      <c r="B281" t="s">
        <v>31</v>
      </c>
      <c r="C281" t="s">
        <v>39</v>
      </c>
      <c r="D281" t="s">
        <v>500</v>
      </c>
      <c r="E281">
        <v>58.38</v>
      </c>
      <c r="F281">
        <v>13.45</v>
      </c>
      <c r="G281" t="s">
        <v>2497</v>
      </c>
      <c r="H281" t="s">
        <v>39</v>
      </c>
      <c r="I281" t="s">
        <v>39</v>
      </c>
      <c r="J281" t="s">
        <v>500</v>
      </c>
      <c r="K281">
        <v>58.38</v>
      </c>
      <c r="L281">
        <v>13.45</v>
      </c>
      <c r="M281" t="s">
        <v>2497</v>
      </c>
      <c r="N281" t="s">
        <v>84</v>
      </c>
      <c r="O281" t="s">
        <v>35</v>
      </c>
      <c r="P281">
        <v>4</v>
      </c>
      <c r="Q281">
        <v>0</v>
      </c>
      <c r="R281">
        <v>0</v>
      </c>
    </row>
    <row r="282" spans="1:18">
      <c r="A282" t="s">
        <v>3647</v>
      </c>
      <c r="B282" t="s">
        <v>23</v>
      </c>
      <c r="C282" t="s">
        <v>39</v>
      </c>
      <c r="D282" t="s">
        <v>500</v>
      </c>
      <c r="E282">
        <v>59.75</v>
      </c>
      <c r="F282">
        <v>13.7</v>
      </c>
      <c r="G282" t="s">
        <v>2497</v>
      </c>
      <c r="H282" t="s">
        <v>31</v>
      </c>
      <c r="I282" t="s">
        <v>31</v>
      </c>
      <c r="J282" t="s">
        <v>299</v>
      </c>
      <c r="K282">
        <v>59.48</v>
      </c>
      <c r="L282">
        <v>13.37</v>
      </c>
      <c r="M282" t="s">
        <v>2497</v>
      </c>
      <c r="N282" t="s">
        <v>34</v>
      </c>
      <c r="O282" t="s">
        <v>35</v>
      </c>
      <c r="P282">
        <v>232</v>
      </c>
      <c r="Q282">
        <v>36</v>
      </c>
      <c r="R282">
        <v>213</v>
      </c>
    </row>
    <row r="283" spans="1:18">
      <c r="A283" t="s">
        <v>3649</v>
      </c>
      <c r="B283" t="s">
        <v>24</v>
      </c>
      <c r="C283" t="s">
        <v>39</v>
      </c>
      <c r="D283" t="s">
        <v>500</v>
      </c>
      <c r="E283">
        <v>56.72</v>
      </c>
      <c r="F283">
        <v>14.7</v>
      </c>
      <c r="G283" t="s">
        <v>2497</v>
      </c>
      <c r="H283" t="s">
        <v>31</v>
      </c>
      <c r="I283" t="s">
        <v>63</v>
      </c>
      <c r="J283" t="s">
        <v>500</v>
      </c>
      <c r="K283">
        <v>56.77</v>
      </c>
      <c r="L283">
        <v>14.82</v>
      </c>
      <c r="M283" t="s">
        <v>2497</v>
      </c>
      <c r="N283" t="s">
        <v>34</v>
      </c>
      <c r="O283" t="s">
        <v>35</v>
      </c>
      <c r="P283">
        <v>181</v>
      </c>
      <c r="Q283">
        <v>10</v>
      </c>
      <c r="R283">
        <v>52</v>
      </c>
    </row>
    <row r="284" spans="1:18">
      <c r="A284" t="s">
        <v>3650</v>
      </c>
      <c r="B284" t="s">
        <v>60</v>
      </c>
      <c r="C284" t="s">
        <v>39</v>
      </c>
      <c r="D284" t="s">
        <v>500</v>
      </c>
      <c r="E284">
        <v>57.32</v>
      </c>
      <c r="F284">
        <v>15.58</v>
      </c>
      <c r="G284" t="s">
        <v>2497</v>
      </c>
      <c r="H284" t="s">
        <v>63</v>
      </c>
      <c r="I284" t="s">
        <v>51</v>
      </c>
      <c r="J284" t="s">
        <v>500</v>
      </c>
      <c r="K284">
        <v>57.32</v>
      </c>
      <c r="L284">
        <v>15.58</v>
      </c>
      <c r="M284" t="s">
        <v>2497</v>
      </c>
      <c r="N284" t="s">
        <v>34</v>
      </c>
      <c r="O284" t="s">
        <v>35</v>
      </c>
      <c r="P284">
        <v>101</v>
      </c>
      <c r="Q284">
        <v>0</v>
      </c>
      <c r="R284">
        <v>0</v>
      </c>
    </row>
    <row r="285" spans="1:18">
      <c r="A285" t="s">
        <v>3652</v>
      </c>
      <c r="B285" t="s">
        <v>67</v>
      </c>
      <c r="C285" t="s">
        <v>39</v>
      </c>
      <c r="D285" t="s">
        <v>500</v>
      </c>
      <c r="E285">
        <v>57.32</v>
      </c>
      <c r="F285">
        <v>12.95</v>
      </c>
      <c r="G285" t="s">
        <v>2497</v>
      </c>
      <c r="H285" t="s">
        <v>24</v>
      </c>
      <c r="I285" t="s">
        <v>29</v>
      </c>
      <c r="J285" t="s">
        <v>500</v>
      </c>
      <c r="K285">
        <v>57.32</v>
      </c>
      <c r="L285">
        <v>12.95</v>
      </c>
      <c r="M285" t="s">
        <v>2497</v>
      </c>
      <c r="N285" t="s">
        <v>81</v>
      </c>
      <c r="O285" t="s">
        <v>35</v>
      </c>
      <c r="P285">
        <v>20</v>
      </c>
      <c r="Q285">
        <v>0</v>
      </c>
      <c r="R285">
        <v>0</v>
      </c>
    </row>
    <row r="286" spans="1:18">
      <c r="A286" t="s">
        <v>3769</v>
      </c>
      <c r="B286" t="s">
        <v>39</v>
      </c>
      <c r="C286" t="s">
        <v>39</v>
      </c>
      <c r="D286" t="s">
        <v>500</v>
      </c>
      <c r="E286">
        <v>57.42</v>
      </c>
      <c r="F286">
        <v>12.83</v>
      </c>
      <c r="G286" t="s">
        <v>2497</v>
      </c>
      <c r="H286" t="s">
        <v>51</v>
      </c>
      <c r="I286" t="s">
        <v>48</v>
      </c>
      <c r="J286" t="s">
        <v>500</v>
      </c>
      <c r="K286">
        <v>57.42</v>
      </c>
      <c r="L286">
        <v>12.83</v>
      </c>
      <c r="M286" t="s">
        <v>2497</v>
      </c>
      <c r="N286" t="s">
        <v>34</v>
      </c>
      <c r="O286" t="s">
        <v>35</v>
      </c>
      <c r="P286">
        <v>64</v>
      </c>
      <c r="Q286">
        <v>0</v>
      </c>
      <c r="R286">
        <v>0</v>
      </c>
    </row>
    <row r="287" spans="1:18">
      <c r="A287" t="s">
        <v>3774</v>
      </c>
      <c r="B287" t="s">
        <v>54</v>
      </c>
      <c r="C287" t="s">
        <v>20</v>
      </c>
      <c r="D287" t="s">
        <v>500</v>
      </c>
      <c r="E287">
        <v>57.43</v>
      </c>
      <c r="F287">
        <v>12.83</v>
      </c>
      <c r="G287" t="s">
        <v>2497</v>
      </c>
      <c r="H287" t="s">
        <v>51</v>
      </c>
      <c r="I287" t="s">
        <v>48</v>
      </c>
      <c r="J287" t="s">
        <v>500</v>
      </c>
      <c r="K287">
        <v>57.42</v>
      </c>
      <c r="L287">
        <v>12.83</v>
      </c>
      <c r="M287" t="s">
        <v>2497</v>
      </c>
      <c r="N287" t="s">
        <v>34</v>
      </c>
      <c r="O287" t="s">
        <v>35</v>
      </c>
      <c r="P287">
        <v>70</v>
      </c>
      <c r="Q287">
        <v>2</v>
      </c>
      <c r="R287">
        <v>181</v>
      </c>
    </row>
    <row r="288" spans="1:18">
      <c r="A288" t="s">
        <v>3781</v>
      </c>
      <c r="B288" t="s">
        <v>143</v>
      </c>
      <c r="C288" t="s">
        <v>20</v>
      </c>
      <c r="D288" t="s">
        <v>500</v>
      </c>
      <c r="E288">
        <v>57.32</v>
      </c>
      <c r="F288">
        <v>12.97</v>
      </c>
      <c r="G288" t="s">
        <v>2497</v>
      </c>
      <c r="H288" t="s">
        <v>60</v>
      </c>
      <c r="I288" t="s">
        <v>60</v>
      </c>
      <c r="J288" t="s">
        <v>299</v>
      </c>
      <c r="K288">
        <v>57.4</v>
      </c>
      <c r="L288">
        <v>13.63</v>
      </c>
      <c r="M288" t="s">
        <v>2497</v>
      </c>
      <c r="N288" t="s">
        <v>40</v>
      </c>
      <c r="O288" t="s">
        <v>35</v>
      </c>
      <c r="P288">
        <v>278</v>
      </c>
      <c r="Q288">
        <v>42</v>
      </c>
      <c r="R288">
        <v>77</v>
      </c>
    </row>
    <row r="289" spans="1:18">
      <c r="A289" t="s">
        <v>3849</v>
      </c>
      <c r="B289" t="s">
        <v>67</v>
      </c>
      <c r="C289" t="s">
        <v>39</v>
      </c>
      <c r="D289" t="s">
        <v>500</v>
      </c>
      <c r="E289">
        <v>59.68</v>
      </c>
      <c r="F289">
        <v>18.899999999999999</v>
      </c>
      <c r="G289" t="s">
        <v>2497</v>
      </c>
      <c r="H289" t="s">
        <v>23</v>
      </c>
      <c r="I289" t="s">
        <v>51</v>
      </c>
      <c r="J289" t="s">
        <v>500</v>
      </c>
      <c r="K289">
        <v>59.68</v>
      </c>
      <c r="L289">
        <v>18.899999999999999</v>
      </c>
      <c r="M289" t="s">
        <v>2497</v>
      </c>
      <c r="N289" t="s">
        <v>81</v>
      </c>
      <c r="O289" t="s">
        <v>52</v>
      </c>
      <c r="P289">
        <v>93</v>
      </c>
      <c r="Q289">
        <v>0</v>
      </c>
      <c r="R289">
        <v>0</v>
      </c>
    </row>
    <row r="290" spans="1:18">
      <c r="A290" t="s">
        <v>3859</v>
      </c>
      <c r="B290" t="s">
        <v>24</v>
      </c>
      <c r="C290" t="s">
        <v>39</v>
      </c>
      <c r="D290" t="s">
        <v>500</v>
      </c>
      <c r="E290">
        <v>57.08</v>
      </c>
      <c r="F290">
        <v>14.27</v>
      </c>
      <c r="G290" t="s">
        <v>2497</v>
      </c>
      <c r="H290" t="s">
        <v>60</v>
      </c>
      <c r="I290" t="s">
        <v>60</v>
      </c>
      <c r="J290" t="s">
        <v>300</v>
      </c>
      <c r="K290">
        <v>57.03</v>
      </c>
      <c r="L290">
        <v>14.27</v>
      </c>
      <c r="M290" t="s">
        <v>2497</v>
      </c>
      <c r="N290" t="s">
        <v>34</v>
      </c>
      <c r="O290" t="s">
        <v>35</v>
      </c>
      <c r="P290">
        <v>637</v>
      </c>
      <c r="Q290">
        <v>6</v>
      </c>
      <c r="R290">
        <v>181</v>
      </c>
    </row>
    <row r="291" spans="1:18">
      <c r="A291" t="s">
        <v>3860</v>
      </c>
      <c r="B291" t="s">
        <v>39</v>
      </c>
      <c r="C291" t="s">
        <v>39</v>
      </c>
      <c r="D291" t="s">
        <v>500</v>
      </c>
      <c r="E291">
        <v>57.32</v>
      </c>
      <c r="F291">
        <v>14.23</v>
      </c>
      <c r="G291" t="s">
        <v>2497</v>
      </c>
      <c r="H291" t="s">
        <v>60</v>
      </c>
      <c r="I291" t="s">
        <v>29</v>
      </c>
      <c r="J291" t="s">
        <v>500</v>
      </c>
      <c r="K291">
        <v>57.32</v>
      </c>
      <c r="L291">
        <v>14.23</v>
      </c>
      <c r="M291" t="s">
        <v>2497</v>
      </c>
      <c r="N291" t="s">
        <v>84</v>
      </c>
      <c r="O291" t="s">
        <v>35</v>
      </c>
      <c r="P291">
        <v>27</v>
      </c>
      <c r="Q291">
        <v>0</v>
      </c>
      <c r="R291">
        <v>0</v>
      </c>
    </row>
    <row r="292" spans="1:18">
      <c r="A292" t="s">
        <v>3865</v>
      </c>
      <c r="B292" t="s">
        <v>32</v>
      </c>
      <c r="C292" t="s">
        <v>29</v>
      </c>
      <c r="D292" t="s">
        <v>500</v>
      </c>
      <c r="E292">
        <v>59.63</v>
      </c>
      <c r="F292">
        <v>17.899999999999999</v>
      </c>
      <c r="G292" t="s">
        <v>2497</v>
      </c>
      <c r="H292" t="s">
        <v>31</v>
      </c>
      <c r="I292" t="s">
        <v>50</v>
      </c>
      <c r="J292" t="s">
        <v>299</v>
      </c>
      <c r="K292">
        <v>59.65</v>
      </c>
      <c r="L292">
        <v>17.920000000000002</v>
      </c>
      <c r="M292" t="s">
        <v>2497</v>
      </c>
      <c r="N292" t="s">
        <v>34</v>
      </c>
      <c r="O292" t="s">
        <v>35</v>
      </c>
      <c r="P292">
        <v>176</v>
      </c>
      <c r="Q292">
        <v>3</v>
      </c>
      <c r="R292">
        <v>27</v>
      </c>
    </row>
    <row r="293" spans="1:18">
      <c r="A293" t="s">
        <v>3870</v>
      </c>
      <c r="B293" t="s">
        <v>92</v>
      </c>
      <c r="C293" t="s">
        <v>39</v>
      </c>
      <c r="D293" t="s">
        <v>500</v>
      </c>
      <c r="E293">
        <v>57.33</v>
      </c>
      <c r="F293">
        <v>14.18</v>
      </c>
      <c r="G293" t="s">
        <v>2497</v>
      </c>
      <c r="H293" t="s">
        <v>104</v>
      </c>
      <c r="I293" t="s">
        <v>32</v>
      </c>
      <c r="J293" t="s">
        <v>500</v>
      </c>
      <c r="K293">
        <v>57.33</v>
      </c>
      <c r="L293">
        <v>14.18</v>
      </c>
      <c r="M293" t="s">
        <v>2497</v>
      </c>
      <c r="N293" t="s">
        <v>34</v>
      </c>
      <c r="O293" t="s">
        <v>35</v>
      </c>
      <c r="P293">
        <v>139</v>
      </c>
      <c r="Q293">
        <v>0</v>
      </c>
      <c r="R293">
        <v>0</v>
      </c>
    </row>
    <row r="294" spans="1:18">
      <c r="A294" t="s">
        <v>298</v>
      </c>
      <c r="B294" t="s">
        <v>20</v>
      </c>
      <c r="C294" t="s">
        <v>39</v>
      </c>
      <c r="D294" t="s">
        <v>299</v>
      </c>
      <c r="E294">
        <v>49.55</v>
      </c>
      <c r="F294">
        <v>15.55</v>
      </c>
      <c r="G294" t="s">
        <v>211</v>
      </c>
      <c r="H294" t="s">
        <v>48</v>
      </c>
      <c r="I294" t="s">
        <v>31</v>
      </c>
      <c r="J294" t="s">
        <v>300</v>
      </c>
      <c r="K294">
        <v>49.55</v>
      </c>
      <c r="L294">
        <v>15.55</v>
      </c>
      <c r="M294" t="s">
        <v>211</v>
      </c>
      <c r="N294" t="s">
        <v>34</v>
      </c>
      <c r="O294" t="s">
        <v>35</v>
      </c>
      <c r="P294">
        <v>248</v>
      </c>
      <c r="Q294">
        <v>0</v>
      </c>
      <c r="R294">
        <v>0</v>
      </c>
    </row>
    <row r="295" spans="1:18">
      <c r="A295" t="s">
        <v>301</v>
      </c>
      <c r="B295" t="s">
        <v>20</v>
      </c>
      <c r="C295" t="s">
        <v>39</v>
      </c>
      <c r="D295" t="s">
        <v>299</v>
      </c>
      <c r="E295">
        <v>49.55</v>
      </c>
      <c r="F295">
        <v>15.55</v>
      </c>
      <c r="G295" t="s">
        <v>211</v>
      </c>
      <c r="H295" t="s">
        <v>92</v>
      </c>
      <c r="I295" t="s">
        <v>50</v>
      </c>
      <c r="J295" t="s">
        <v>300</v>
      </c>
      <c r="K295">
        <v>49.55</v>
      </c>
      <c r="L295">
        <v>15.55</v>
      </c>
      <c r="M295" t="s">
        <v>211</v>
      </c>
      <c r="N295" t="s">
        <v>34</v>
      </c>
      <c r="O295" t="s">
        <v>35</v>
      </c>
      <c r="P295">
        <v>222</v>
      </c>
      <c r="Q295">
        <v>0</v>
      </c>
      <c r="R295">
        <v>0</v>
      </c>
    </row>
    <row r="296" spans="1:18">
      <c r="A296" t="s">
        <v>596</v>
      </c>
      <c r="B296" t="s">
        <v>101</v>
      </c>
      <c r="C296" t="s">
        <v>39</v>
      </c>
      <c r="D296" t="s">
        <v>299</v>
      </c>
      <c r="E296">
        <v>50.53</v>
      </c>
      <c r="F296">
        <v>8.42</v>
      </c>
      <c r="G296" t="s">
        <v>332</v>
      </c>
      <c r="H296" t="s">
        <v>76</v>
      </c>
      <c r="I296" t="s">
        <v>39</v>
      </c>
      <c r="J296" t="s">
        <v>300</v>
      </c>
      <c r="K296">
        <v>50.52</v>
      </c>
      <c r="L296">
        <v>8.43</v>
      </c>
      <c r="M296" t="s">
        <v>332</v>
      </c>
      <c r="N296" t="s">
        <v>84</v>
      </c>
      <c r="O296" t="s">
        <v>35</v>
      </c>
      <c r="P296">
        <v>375</v>
      </c>
      <c r="Q296">
        <v>3</v>
      </c>
      <c r="R296">
        <v>148</v>
      </c>
    </row>
    <row r="297" spans="1:18">
      <c r="A297" t="s">
        <v>601</v>
      </c>
      <c r="B297" t="s">
        <v>101</v>
      </c>
      <c r="C297" t="s">
        <v>20</v>
      </c>
      <c r="D297" t="s">
        <v>299</v>
      </c>
      <c r="E297">
        <v>50.78</v>
      </c>
      <c r="F297">
        <v>9.83</v>
      </c>
      <c r="G297" t="s">
        <v>332</v>
      </c>
      <c r="H297" t="s">
        <v>45</v>
      </c>
      <c r="I297" t="s">
        <v>31</v>
      </c>
      <c r="J297" t="s">
        <v>300</v>
      </c>
      <c r="K297">
        <v>50.77</v>
      </c>
      <c r="L297">
        <v>9.85</v>
      </c>
      <c r="M297" t="s">
        <v>332</v>
      </c>
      <c r="N297" t="s">
        <v>40</v>
      </c>
      <c r="O297" t="s">
        <v>35</v>
      </c>
      <c r="P297">
        <v>289</v>
      </c>
      <c r="Q297">
        <v>3</v>
      </c>
      <c r="R297">
        <v>148</v>
      </c>
    </row>
    <row r="298" spans="1:18">
      <c r="A298" t="s">
        <v>603</v>
      </c>
      <c r="B298" t="s">
        <v>63</v>
      </c>
      <c r="C298" t="s">
        <v>20</v>
      </c>
      <c r="D298" t="s">
        <v>299</v>
      </c>
      <c r="E298">
        <v>50.08</v>
      </c>
      <c r="F298">
        <v>7.45</v>
      </c>
      <c r="G298" t="s">
        <v>332</v>
      </c>
      <c r="H298" t="s">
        <v>24</v>
      </c>
      <c r="I298" t="s">
        <v>31</v>
      </c>
      <c r="J298" t="s">
        <v>300</v>
      </c>
      <c r="K298">
        <v>50.08</v>
      </c>
      <c r="L298">
        <v>7.45</v>
      </c>
      <c r="M298" t="s">
        <v>332</v>
      </c>
      <c r="N298" t="s">
        <v>40</v>
      </c>
      <c r="O298" t="s">
        <v>35</v>
      </c>
      <c r="P298">
        <v>268</v>
      </c>
      <c r="Q298">
        <v>0</v>
      </c>
      <c r="R298">
        <v>0</v>
      </c>
    </row>
    <row r="299" spans="1:18">
      <c r="A299" t="s">
        <v>670</v>
      </c>
      <c r="B299" t="s">
        <v>74</v>
      </c>
      <c r="C299" t="s">
        <v>39</v>
      </c>
      <c r="D299" t="s">
        <v>299</v>
      </c>
      <c r="E299">
        <v>56.02</v>
      </c>
      <c r="F299">
        <v>11.98</v>
      </c>
      <c r="G299" t="s">
        <v>610</v>
      </c>
      <c r="H299" t="s">
        <v>20</v>
      </c>
      <c r="I299" t="s">
        <v>29</v>
      </c>
      <c r="J299" t="s">
        <v>299</v>
      </c>
      <c r="K299">
        <v>56</v>
      </c>
      <c r="L299">
        <v>11.98</v>
      </c>
      <c r="M299" t="s">
        <v>610</v>
      </c>
      <c r="N299" t="s">
        <v>40</v>
      </c>
      <c r="O299" t="s">
        <v>35</v>
      </c>
      <c r="P299">
        <v>7</v>
      </c>
      <c r="Q299">
        <v>2</v>
      </c>
      <c r="R299">
        <v>181</v>
      </c>
    </row>
    <row r="300" spans="1:18">
      <c r="A300" t="s">
        <v>678</v>
      </c>
      <c r="B300" t="s">
        <v>74</v>
      </c>
      <c r="C300" t="s">
        <v>39</v>
      </c>
      <c r="D300" t="s">
        <v>299</v>
      </c>
      <c r="E300">
        <v>55.77</v>
      </c>
      <c r="F300">
        <v>12.52</v>
      </c>
      <c r="G300" t="s">
        <v>610</v>
      </c>
      <c r="H300" t="s">
        <v>67</v>
      </c>
      <c r="I300" t="s">
        <v>29</v>
      </c>
      <c r="J300" t="s">
        <v>299</v>
      </c>
      <c r="K300">
        <v>55.77</v>
      </c>
      <c r="L300">
        <v>12.52</v>
      </c>
      <c r="M300" t="s">
        <v>610</v>
      </c>
      <c r="N300" t="s">
        <v>40</v>
      </c>
      <c r="O300" t="s">
        <v>35</v>
      </c>
      <c r="P300">
        <v>16</v>
      </c>
      <c r="Q300">
        <v>0</v>
      </c>
      <c r="R300">
        <v>0</v>
      </c>
    </row>
    <row r="301" spans="1:18">
      <c r="A301" t="s">
        <v>679</v>
      </c>
      <c r="B301" t="s">
        <v>29</v>
      </c>
      <c r="C301" t="s">
        <v>39</v>
      </c>
      <c r="D301" t="s">
        <v>299</v>
      </c>
      <c r="E301">
        <v>55.72</v>
      </c>
      <c r="F301">
        <v>12.48</v>
      </c>
      <c r="G301" t="s">
        <v>610</v>
      </c>
      <c r="H301" t="s">
        <v>23</v>
      </c>
      <c r="I301" t="s">
        <v>29</v>
      </c>
      <c r="J301" t="s">
        <v>299</v>
      </c>
      <c r="K301">
        <v>55.72</v>
      </c>
      <c r="L301">
        <v>12.48</v>
      </c>
      <c r="M301" t="s">
        <v>610</v>
      </c>
      <c r="N301" t="s">
        <v>40</v>
      </c>
      <c r="O301" t="s">
        <v>35</v>
      </c>
      <c r="P301">
        <v>38</v>
      </c>
      <c r="Q301">
        <v>0</v>
      </c>
      <c r="R301">
        <v>0</v>
      </c>
    </row>
    <row r="302" spans="1:18">
      <c r="A302" t="s">
        <v>930</v>
      </c>
      <c r="B302" t="s">
        <v>31</v>
      </c>
      <c r="C302" t="s">
        <v>39</v>
      </c>
      <c r="D302" t="s">
        <v>299</v>
      </c>
      <c r="E302">
        <v>52.33</v>
      </c>
      <c r="F302">
        <v>-1.28</v>
      </c>
      <c r="G302" t="s">
        <v>858</v>
      </c>
      <c r="H302" t="s">
        <v>74</v>
      </c>
      <c r="I302" t="s">
        <v>39</v>
      </c>
      <c r="J302" t="s">
        <v>299</v>
      </c>
      <c r="K302">
        <v>52.33</v>
      </c>
      <c r="L302">
        <v>-1.28</v>
      </c>
      <c r="M302" t="s">
        <v>858</v>
      </c>
      <c r="N302" t="s">
        <v>34</v>
      </c>
      <c r="O302" t="s">
        <v>35</v>
      </c>
      <c r="P302">
        <v>26</v>
      </c>
      <c r="Q302">
        <v>0</v>
      </c>
      <c r="R302">
        <v>0</v>
      </c>
    </row>
    <row r="303" spans="1:18">
      <c r="A303" t="s">
        <v>931</v>
      </c>
      <c r="B303" t="s">
        <v>133</v>
      </c>
      <c r="C303" t="s">
        <v>20</v>
      </c>
      <c r="D303" t="s">
        <v>299</v>
      </c>
      <c r="E303">
        <v>52.33</v>
      </c>
      <c r="F303">
        <v>-1.2</v>
      </c>
      <c r="G303" t="s">
        <v>858</v>
      </c>
      <c r="H303" t="s">
        <v>23</v>
      </c>
      <c r="I303" t="s">
        <v>29</v>
      </c>
      <c r="J303" t="s">
        <v>299</v>
      </c>
      <c r="K303">
        <v>52.33</v>
      </c>
      <c r="L303">
        <v>-1.2</v>
      </c>
      <c r="M303" t="s">
        <v>858</v>
      </c>
      <c r="N303" t="s">
        <v>40</v>
      </c>
      <c r="O303" t="s">
        <v>35</v>
      </c>
      <c r="P303">
        <v>49</v>
      </c>
      <c r="Q303">
        <v>0</v>
      </c>
      <c r="R303">
        <v>0</v>
      </c>
    </row>
    <row r="304" spans="1:18">
      <c r="A304" t="s">
        <v>941</v>
      </c>
      <c r="B304" t="s">
        <v>74</v>
      </c>
      <c r="C304" t="s">
        <v>20</v>
      </c>
      <c r="D304" t="s">
        <v>299</v>
      </c>
      <c r="E304">
        <v>54.22</v>
      </c>
      <c r="F304">
        <v>-4.53</v>
      </c>
      <c r="G304" t="s">
        <v>858</v>
      </c>
      <c r="H304" t="s">
        <v>23</v>
      </c>
      <c r="I304" t="s">
        <v>29</v>
      </c>
      <c r="J304" t="s">
        <v>294</v>
      </c>
      <c r="K304">
        <v>54.22</v>
      </c>
      <c r="L304">
        <v>-4.53</v>
      </c>
      <c r="M304" t="s">
        <v>858</v>
      </c>
      <c r="N304" t="s">
        <v>40</v>
      </c>
      <c r="O304" t="s">
        <v>35</v>
      </c>
      <c r="P304">
        <v>1144</v>
      </c>
      <c r="Q304">
        <v>0</v>
      </c>
      <c r="R304">
        <v>0</v>
      </c>
    </row>
    <row r="305" spans="1:18">
      <c r="A305" t="s">
        <v>942</v>
      </c>
      <c r="B305" t="s">
        <v>32</v>
      </c>
      <c r="C305" t="s">
        <v>39</v>
      </c>
      <c r="D305" t="s">
        <v>299</v>
      </c>
      <c r="E305">
        <v>54.83</v>
      </c>
      <c r="F305">
        <v>-3.02</v>
      </c>
      <c r="G305" t="s">
        <v>858</v>
      </c>
      <c r="H305" t="s">
        <v>74</v>
      </c>
      <c r="I305" t="s">
        <v>20</v>
      </c>
      <c r="J305" t="s">
        <v>300</v>
      </c>
      <c r="K305">
        <v>54.83</v>
      </c>
      <c r="L305">
        <v>-3.02</v>
      </c>
      <c r="M305" t="s">
        <v>858</v>
      </c>
      <c r="N305" t="s">
        <v>40</v>
      </c>
      <c r="O305" t="s">
        <v>35</v>
      </c>
      <c r="P305">
        <v>352</v>
      </c>
      <c r="Q305">
        <v>0</v>
      </c>
      <c r="R305">
        <v>0</v>
      </c>
    </row>
    <row r="306" spans="1:18">
      <c r="A306" t="s">
        <v>944</v>
      </c>
      <c r="B306" t="s">
        <v>50</v>
      </c>
      <c r="C306" t="s">
        <v>39</v>
      </c>
      <c r="D306" t="s">
        <v>299</v>
      </c>
      <c r="E306">
        <v>51.15</v>
      </c>
      <c r="F306">
        <v>-0.45</v>
      </c>
      <c r="G306" t="s">
        <v>858</v>
      </c>
      <c r="H306" t="s">
        <v>29</v>
      </c>
      <c r="I306" t="s">
        <v>101</v>
      </c>
      <c r="J306" t="s">
        <v>299</v>
      </c>
      <c r="K306">
        <v>51.15</v>
      </c>
      <c r="L306">
        <v>-0.45</v>
      </c>
      <c r="M306" t="s">
        <v>858</v>
      </c>
      <c r="N306" t="s">
        <v>40</v>
      </c>
      <c r="O306" t="s">
        <v>35</v>
      </c>
      <c r="P306">
        <v>159</v>
      </c>
      <c r="Q306">
        <v>0</v>
      </c>
      <c r="R306">
        <v>0</v>
      </c>
    </row>
    <row r="307" spans="1:18">
      <c r="A307" t="s">
        <v>1547</v>
      </c>
      <c r="B307" t="s">
        <v>71</v>
      </c>
      <c r="C307" t="s">
        <v>39</v>
      </c>
      <c r="D307" t="s">
        <v>299</v>
      </c>
      <c r="E307">
        <v>51.03</v>
      </c>
      <c r="F307">
        <v>-1.78</v>
      </c>
      <c r="G307" t="s">
        <v>858</v>
      </c>
      <c r="H307" t="s">
        <v>23</v>
      </c>
      <c r="I307" t="s">
        <v>101</v>
      </c>
      <c r="J307" t="s">
        <v>299</v>
      </c>
      <c r="K307">
        <v>50.98</v>
      </c>
      <c r="L307">
        <v>-1.8</v>
      </c>
      <c r="M307" t="s">
        <v>858</v>
      </c>
      <c r="N307" t="s">
        <v>34</v>
      </c>
      <c r="O307" t="s">
        <v>35</v>
      </c>
      <c r="P307">
        <v>152</v>
      </c>
      <c r="Q307">
        <v>6</v>
      </c>
      <c r="R307">
        <v>192</v>
      </c>
    </row>
    <row r="308" spans="1:18">
      <c r="A308" t="s">
        <v>2225</v>
      </c>
      <c r="B308" t="s">
        <v>24</v>
      </c>
      <c r="C308" t="s">
        <v>39</v>
      </c>
      <c r="D308" t="s">
        <v>299</v>
      </c>
      <c r="E308">
        <v>61.3</v>
      </c>
      <c r="F308">
        <v>10.4</v>
      </c>
      <c r="G308" t="s">
        <v>669</v>
      </c>
      <c r="H308" t="s">
        <v>23</v>
      </c>
      <c r="I308" t="s">
        <v>51</v>
      </c>
      <c r="J308" t="s">
        <v>299</v>
      </c>
      <c r="K308">
        <v>61.28</v>
      </c>
      <c r="L308">
        <v>10.38</v>
      </c>
      <c r="M308" t="s">
        <v>669</v>
      </c>
      <c r="N308" t="s">
        <v>81</v>
      </c>
      <c r="O308" t="s">
        <v>35</v>
      </c>
      <c r="P308">
        <v>103</v>
      </c>
      <c r="Q308">
        <v>3</v>
      </c>
      <c r="R308">
        <v>206</v>
      </c>
    </row>
    <row r="309" spans="1:18">
      <c r="A309" t="s">
        <v>3572</v>
      </c>
      <c r="B309" t="s">
        <v>19</v>
      </c>
      <c r="C309" t="s">
        <v>20</v>
      </c>
      <c r="D309" t="s">
        <v>299</v>
      </c>
      <c r="E309">
        <v>56.83</v>
      </c>
      <c r="F309">
        <v>12.75</v>
      </c>
      <c r="G309" t="s">
        <v>2497</v>
      </c>
      <c r="H309" t="s">
        <v>67</v>
      </c>
      <c r="I309" t="s">
        <v>51</v>
      </c>
      <c r="J309" t="s">
        <v>299</v>
      </c>
      <c r="K309">
        <v>56.83</v>
      </c>
      <c r="L309">
        <v>12.83</v>
      </c>
      <c r="M309" t="s">
        <v>2497</v>
      </c>
      <c r="N309" t="s">
        <v>40</v>
      </c>
      <c r="O309" t="s">
        <v>52</v>
      </c>
      <c r="P309">
        <v>112</v>
      </c>
      <c r="Q309">
        <v>6</v>
      </c>
      <c r="R309">
        <v>91</v>
      </c>
    </row>
    <row r="310" spans="1:18">
      <c r="A310" t="s">
        <v>3583</v>
      </c>
      <c r="B310" t="s">
        <v>24</v>
      </c>
      <c r="C310" t="s">
        <v>39</v>
      </c>
      <c r="D310" t="s">
        <v>299</v>
      </c>
      <c r="E310">
        <v>58.78</v>
      </c>
      <c r="F310">
        <v>16.149999999999999</v>
      </c>
      <c r="G310" t="s">
        <v>2497</v>
      </c>
      <c r="H310" t="s">
        <v>50</v>
      </c>
      <c r="I310" t="s">
        <v>31</v>
      </c>
      <c r="J310" t="s">
        <v>300</v>
      </c>
      <c r="K310">
        <v>58.87</v>
      </c>
      <c r="L310">
        <v>16.170000000000002</v>
      </c>
      <c r="M310" t="s">
        <v>2497</v>
      </c>
      <c r="N310" t="s">
        <v>34</v>
      </c>
      <c r="O310" t="s">
        <v>35</v>
      </c>
      <c r="P310">
        <v>242</v>
      </c>
      <c r="Q310">
        <v>10</v>
      </c>
      <c r="R310">
        <v>6</v>
      </c>
    </row>
    <row r="311" spans="1:18">
      <c r="A311" t="s">
        <v>3585</v>
      </c>
      <c r="B311" t="s">
        <v>67</v>
      </c>
      <c r="C311" t="s">
        <v>39</v>
      </c>
      <c r="D311" t="s">
        <v>299</v>
      </c>
      <c r="E311">
        <v>59.62</v>
      </c>
      <c r="F311">
        <v>12.33</v>
      </c>
      <c r="G311" t="s">
        <v>2497</v>
      </c>
      <c r="H311" t="s">
        <v>133</v>
      </c>
      <c r="I311" t="s">
        <v>63</v>
      </c>
      <c r="J311" t="s">
        <v>300</v>
      </c>
      <c r="K311">
        <v>59.75</v>
      </c>
      <c r="L311">
        <v>12.05</v>
      </c>
      <c r="M311" t="s">
        <v>2497</v>
      </c>
      <c r="N311" t="s">
        <v>34</v>
      </c>
      <c r="O311" t="s">
        <v>35</v>
      </c>
      <c r="P311">
        <v>561</v>
      </c>
      <c r="Q311">
        <v>22</v>
      </c>
      <c r="R311">
        <v>313</v>
      </c>
    </row>
    <row r="312" spans="1:18">
      <c r="A312" t="s">
        <v>3645</v>
      </c>
      <c r="B312" t="s">
        <v>143</v>
      </c>
      <c r="C312" t="s">
        <v>39</v>
      </c>
      <c r="D312" t="s">
        <v>299</v>
      </c>
      <c r="E312">
        <v>57.88</v>
      </c>
      <c r="F312">
        <v>11.92</v>
      </c>
      <c r="G312" t="s">
        <v>2497</v>
      </c>
      <c r="H312" t="s">
        <v>121</v>
      </c>
      <c r="I312" t="s">
        <v>63</v>
      </c>
      <c r="J312" t="s">
        <v>299</v>
      </c>
      <c r="K312">
        <v>57.88</v>
      </c>
      <c r="L312">
        <v>11.92</v>
      </c>
      <c r="M312" t="s">
        <v>2497</v>
      </c>
      <c r="N312" t="s">
        <v>34</v>
      </c>
      <c r="O312" t="s">
        <v>35</v>
      </c>
      <c r="P312">
        <v>172</v>
      </c>
      <c r="Q312">
        <v>0</v>
      </c>
      <c r="R312">
        <v>0</v>
      </c>
    </row>
    <row r="313" spans="1:18">
      <c r="A313" t="s">
        <v>3653</v>
      </c>
      <c r="B313" t="s">
        <v>20</v>
      </c>
      <c r="C313" t="s">
        <v>39</v>
      </c>
      <c r="D313" t="s">
        <v>299</v>
      </c>
      <c r="E313">
        <v>59.12</v>
      </c>
      <c r="F313">
        <v>14.7</v>
      </c>
      <c r="G313" t="s">
        <v>2497</v>
      </c>
      <c r="H313" t="s">
        <v>23</v>
      </c>
      <c r="I313" t="s">
        <v>48</v>
      </c>
      <c r="J313" t="s">
        <v>293</v>
      </c>
      <c r="K313">
        <v>59.23</v>
      </c>
      <c r="L313">
        <v>14.82</v>
      </c>
      <c r="M313" t="s">
        <v>2497</v>
      </c>
      <c r="N313" t="s">
        <v>40</v>
      </c>
      <c r="O313" t="s">
        <v>35</v>
      </c>
      <c r="P313">
        <v>801</v>
      </c>
      <c r="Q313">
        <v>15</v>
      </c>
      <c r="R313">
        <v>28</v>
      </c>
    </row>
    <row r="314" spans="1:18">
      <c r="A314" t="s">
        <v>3654</v>
      </c>
      <c r="B314" t="s">
        <v>29</v>
      </c>
      <c r="C314" t="s">
        <v>39</v>
      </c>
      <c r="D314" t="s">
        <v>299</v>
      </c>
      <c r="E314">
        <v>59.62</v>
      </c>
      <c r="F314">
        <v>12.33</v>
      </c>
      <c r="G314" t="s">
        <v>2497</v>
      </c>
      <c r="H314" t="s">
        <v>19</v>
      </c>
      <c r="I314" t="s">
        <v>32</v>
      </c>
      <c r="J314" t="s">
        <v>299</v>
      </c>
      <c r="K314">
        <v>59.93</v>
      </c>
      <c r="L314">
        <v>12.77</v>
      </c>
      <c r="M314" t="s">
        <v>2497</v>
      </c>
      <c r="N314" t="s">
        <v>34</v>
      </c>
      <c r="O314" t="s">
        <v>35</v>
      </c>
      <c r="P314">
        <v>140</v>
      </c>
      <c r="Q314">
        <v>43</v>
      </c>
      <c r="R314">
        <v>35</v>
      </c>
    </row>
    <row r="315" spans="1:18">
      <c r="A315" t="s">
        <v>3655</v>
      </c>
      <c r="B315" t="s">
        <v>121</v>
      </c>
      <c r="C315" t="s">
        <v>39</v>
      </c>
      <c r="D315" t="s">
        <v>299</v>
      </c>
      <c r="E315">
        <v>57.33</v>
      </c>
      <c r="F315">
        <v>14.25</v>
      </c>
      <c r="G315" t="s">
        <v>2497</v>
      </c>
      <c r="H315" t="s">
        <v>24</v>
      </c>
      <c r="I315" t="s">
        <v>32</v>
      </c>
      <c r="J315" t="s">
        <v>299</v>
      </c>
      <c r="K315">
        <v>57.4</v>
      </c>
      <c r="L315">
        <v>13.8</v>
      </c>
      <c r="M315" t="s">
        <v>2497</v>
      </c>
      <c r="N315" t="s">
        <v>34</v>
      </c>
      <c r="O315" t="s">
        <v>35</v>
      </c>
      <c r="P315">
        <v>108</v>
      </c>
      <c r="Q315">
        <v>28</v>
      </c>
      <c r="R315">
        <v>286</v>
      </c>
    </row>
    <row r="316" spans="1:18">
      <c r="A316" t="s">
        <v>3656</v>
      </c>
      <c r="B316" t="s">
        <v>42</v>
      </c>
      <c r="C316" t="s">
        <v>39</v>
      </c>
      <c r="D316" t="s">
        <v>299</v>
      </c>
      <c r="E316">
        <v>57.33</v>
      </c>
      <c r="F316">
        <v>14.25</v>
      </c>
      <c r="G316" t="s">
        <v>2497</v>
      </c>
      <c r="H316" t="s">
        <v>37</v>
      </c>
      <c r="I316" t="s">
        <v>48</v>
      </c>
      <c r="J316" t="s">
        <v>300</v>
      </c>
      <c r="K316">
        <v>57.32</v>
      </c>
      <c r="L316">
        <v>14.58</v>
      </c>
      <c r="M316" t="s">
        <v>2497</v>
      </c>
      <c r="N316" t="s">
        <v>34</v>
      </c>
      <c r="O316" t="s">
        <v>35</v>
      </c>
      <c r="P316">
        <v>430</v>
      </c>
      <c r="Q316">
        <v>21</v>
      </c>
      <c r="R316">
        <v>96</v>
      </c>
    </row>
    <row r="317" spans="1:18">
      <c r="A317" t="s">
        <v>3751</v>
      </c>
      <c r="B317" t="s">
        <v>101</v>
      </c>
      <c r="C317" t="s">
        <v>39</v>
      </c>
      <c r="D317" t="s">
        <v>299</v>
      </c>
      <c r="E317">
        <v>56.52</v>
      </c>
      <c r="F317">
        <v>13.32</v>
      </c>
      <c r="G317" t="s">
        <v>2497</v>
      </c>
      <c r="H317" t="s">
        <v>31</v>
      </c>
      <c r="I317" t="s">
        <v>29</v>
      </c>
      <c r="J317" t="s">
        <v>299</v>
      </c>
      <c r="K317">
        <v>56.52</v>
      </c>
      <c r="L317">
        <v>13.32</v>
      </c>
      <c r="M317" t="s">
        <v>2497</v>
      </c>
      <c r="N317" t="s">
        <v>40</v>
      </c>
      <c r="O317" t="s">
        <v>35</v>
      </c>
      <c r="P317">
        <v>21</v>
      </c>
      <c r="Q317">
        <v>0</v>
      </c>
      <c r="R317">
        <v>0</v>
      </c>
    </row>
    <row r="318" spans="1:18">
      <c r="A318" t="s">
        <v>3770</v>
      </c>
      <c r="B318" t="s">
        <v>23</v>
      </c>
      <c r="C318" t="s">
        <v>39</v>
      </c>
      <c r="D318" t="s">
        <v>299</v>
      </c>
      <c r="E318">
        <v>58.05</v>
      </c>
      <c r="F318">
        <v>13.17</v>
      </c>
      <c r="G318" t="s">
        <v>2497</v>
      </c>
      <c r="H318" t="s">
        <v>32</v>
      </c>
      <c r="I318" t="s">
        <v>29</v>
      </c>
      <c r="J318" t="s">
        <v>296</v>
      </c>
      <c r="K318">
        <v>58.03</v>
      </c>
      <c r="L318">
        <v>13.18</v>
      </c>
      <c r="M318" t="s">
        <v>2497</v>
      </c>
      <c r="N318" t="s">
        <v>34</v>
      </c>
      <c r="O318" t="s">
        <v>35</v>
      </c>
      <c r="P318">
        <v>1486</v>
      </c>
      <c r="Q318">
        <v>3</v>
      </c>
      <c r="R318">
        <v>153</v>
      </c>
    </row>
    <row r="319" spans="1:18">
      <c r="A319" t="s">
        <v>498</v>
      </c>
      <c r="B319" t="s">
        <v>68</v>
      </c>
      <c r="C319" t="s">
        <v>20</v>
      </c>
      <c r="D319" t="s">
        <v>300</v>
      </c>
      <c r="E319">
        <v>52.42</v>
      </c>
      <c r="F319">
        <v>10.38</v>
      </c>
      <c r="G319" t="s">
        <v>332</v>
      </c>
      <c r="H319" t="s">
        <v>92</v>
      </c>
      <c r="I319" t="s">
        <v>63</v>
      </c>
      <c r="J319" t="s">
        <v>300</v>
      </c>
      <c r="K319">
        <v>52.27</v>
      </c>
      <c r="L319">
        <v>10.43</v>
      </c>
      <c r="M319" t="s">
        <v>332</v>
      </c>
      <c r="N319" t="s">
        <v>34</v>
      </c>
      <c r="O319" t="s">
        <v>35</v>
      </c>
      <c r="P319">
        <v>207</v>
      </c>
      <c r="Q319">
        <v>18</v>
      </c>
      <c r="R319">
        <v>169</v>
      </c>
    </row>
    <row r="320" spans="1:18">
      <c r="A320" t="s">
        <v>675</v>
      </c>
      <c r="B320" t="s">
        <v>92</v>
      </c>
      <c r="C320" t="s">
        <v>20</v>
      </c>
      <c r="D320" t="s">
        <v>300</v>
      </c>
      <c r="E320">
        <v>55.75</v>
      </c>
      <c r="F320">
        <v>12.55</v>
      </c>
      <c r="G320" t="s">
        <v>610</v>
      </c>
      <c r="H320" t="s">
        <v>20</v>
      </c>
      <c r="I320" t="s">
        <v>39</v>
      </c>
      <c r="J320" t="s">
        <v>300</v>
      </c>
      <c r="K320">
        <v>55.75</v>
      </c>
      <c r="L320">
        <v>12.55</v>
      </c>
      <c r="M320" t="s">
        <v>610</v>
      </c>
      <c r="N320" t="s">
        <v>40</v>
      </c>
      <c r="O320" t="s">
        <v>35</v>
      </c>
      <c r="P320">
        <v>23</v>
      </c>
      <c r="Q320">
        <v>0</v>
      </c>
      <c r="R320">
        <v>0</v>
      </c>
    </row>
    <row r="321" spans="1:18">
      <c r="A321" t="s">
        <v>676</v>
      </c>
      <c r="B321" t="s">
        <v>50</v>
      </c>
      <c r="C321" t="s">
        <v>39</v>
      </c>
      <c r="D321" t="s">
        <v>300</v>
      </c>
      <c r="E321">
        <v>55.82</v>
      </c>
      <c r="F321">
        <v>12.47</v>
      </c>
      <c r="G321" t="s">
        <v>610</v>
      </c>
      <c r="H321" t="s">
        <v>23</v>
      </c>
      <c r="I321" t="s">
        <v>39</v>
      </c>
      <c r="J321" t="s">
        <v>300</v>
      </c>
      <c r="K321">
        <v>55.82</v>
      </c>
      <c r="L321">
        <v>12.47</v>
      </c>
      <c r="M321" t="s">
        <v>610</v>
      </c>
      <c r="N321" t="s">
        <v>40</v>
      </c>
      <c r="O321" t="s">
        <v>35</v>
      </c>
      <c r="P321">
        <v>14</v>
      </c>
      <c r="Q321">
        <v>0</v>
      </c>
      <c r="R321">
        <v>0</v>
      </c>
    </row>
    <row r="322" spans="1:18">
      <c r="A322" t="s">
        <v>718</v>
      </c>
      <c r="B322" t="s">
        <v>37</v>
      </c>
      <c r="C322" t="s">
        <v>20</v>
      </c>
      <c r="D322" t="s">
        <v>300</v>
      </c>
      <c r="E322">
        <v>54.98</v>
      </c>
      <c r="F322">
        <v>9.3800000000000008</v>
      </c>
      <c r="G322" t="s">
        <v>610</v>
      </c>
      <c r="H322" t="s">
        <v>37</v>
      </c>
      <c r="I322" t="s">
        <v>39</v>
      </c>
      <c r="J322" t="s">
        <v>38</v>
      </c>
      <c r="K322">
        <v>54.92</v>
      </c>
      <c r="L322">
        <v>9.3800000000000008</v>
      </c>
      <c r="M322" t="s">
        <v>610</v>
      </c>
      <c r="N322" t="s">
        <v>40</v>
      </c>
      <c r="O322" t="s">
        <v>35</v>
      </c>
      <c r="P322">
        <v>1492</v>
      </c>
      <c r="Q322">
        <v>8</v>
      </c>
      <c r="R322">
        <v>181</v>
      </c>
    </row>
    <row r="323" spans="1:18">
      <c r="A323" t="s">
        <v>719</v>
      </c>
      <c r="B323" t="s">
        <v>73</v>
      </c>
      <c r="C323" t="s">
        <v>20</v>
      </c>
      <c r="D323" t="s">
        <v>300</v>
      </c>
      <c r="E323">
        <v>54.98</v>
      </c>
      <c r="F323">
        <v>9.3800000000000008</v>
      </c>
      <c r="G323" t="s">
        <v>610</v>
      </c>
      <c r="H323" t="s">
        <v>54</v>
      </c>
      <c r="I323" t="s">
        <v>29</v>
      </c>
      <c r="J323" t="s">
        <v>300</v>
      </c>
      <c r="K323">
        <v>54.98</v>
      </c>
      <c r="L323">
        <v>9.3800000000000008</v>
      </c>
      <c r="M323" t="s">
        <v>610</v>
      </c>
      <c r="N323" t="s">
        <v>34</v>
      </c>
      <c r="O323" t="s">
        <v>35</v>
      </c>
      <c r="P323">
        <v>70</v>
      </c>
      <c r="Q323">
        <v>0</v>
      </c>
      <c r="R323">
        <v>0</v>
      </c>
    </row>
    <row r="324" spans="1:18">
      <c r="A324" t="s">
        <v>720</v>
      </c>
      <c r="B324" t="s">
        <v>73</v>
      </c>
      <c r="C324" t="s">
        <v>20</v>
      </c>
      <c r="D324" t="s">
        <v>300</v>
      </c>
      <c r="E324">
        <v>54.98</v>
      </c>
      <c r="F324">
        <v>9.3800000000000008</v>
      </c>
      <c r="G324" t="s">
        <v>610</v>
      </c>
      <c r="H324" t="s">
        <v>60</v>
      </c>
      <c r="I324" t="s">
        <v>48</v>
      </c>
      <c r="J324" t="s">
        <v>300</v>
      </c>
      <c r="K324">
        <v>54.98</v>
      </c>
      <c r="L324">
        <v>9.3800000000000008</v>
      </c>
      <c r="M324" t="s">
        <v>610</v>
      </c>
      <c r="N324" t="s">
        <v>34</v>
      </c>
      <c r="O324" t="s">
        <v>35</v>
      </c>
      <c r="P324">
        <v>73</v>
      </c>
      <c r="Q324">
        <v>0</v>
      </c>
      <c r="R324">
        <v>0</v>
      </c>
    </row>
    <row r="325" spans="1:18">
      <c r="A325" t="s">
        <v>943</v>
      </c>
      <c r="B325" t="s">
        <v>73</v>
      </c>
      <c r="C325" t="s">
        <v>20</v>
      </c>
      <c r="D325" t="s">
        <v>300</v>
      </c>
      <c r="E325">
        <v>54.83</v>
      </c>
      <c r="F325">
        <v>-3.02</v>
      </c>
      <c r="G325" t="s">
        <v>858</v>
      </c>
      <c r="H325" t="s">
        <v>23</v>
      </c>
      <c r="I325" t="s">
        <v>39</v>
      </c>
      <c r="J325" t="s">
        <v>294</v>
      </c>
      <c r="K325">
        <v>54.87</v>
      </c>
      <c r="L325">
        <v>-2.93</v>
      </c>
      <c r="M325" t="s">
        <v>858</v>
      </c>
      <c r="N325" t="s">
        <v>40</v>
      </c>
      <c r="O325" t="s">
        <v>52</v>
      </c>
      <c r="P325">
        <v>755</v>
      </c>
      <c r="Q325">
        <v>7</v>
      </c>
      <c r="R325">
        <v>56</v>
      </c>
    </row>
    <row r="326" spans="1:18">
      <c r="A326" t="s">
        <v>946</v>
      </c>
      <c r="B326" t="s">
        <v>63</v>
      </c>
      <c r="C326" t="s">
        <v>39</v>
      </c>
      <c r="D326" t="s">
        <v>300</v>
      </c>
      <c r="E326">
        <v>54.35</v>
      </c>
      <c r="F326">
        <v>-4.45</v>
      </c>
      <c r="G326" t="s">
        <v>858</v>
      </c>
      <c r="H326" t="s">
        <v>23</v>
      </c>
      <c r="I326" t="s">
        <v>63</v>
      </c>
      <c r="J326" t="s">
        <v>300</v>
      </c>
      <c r="K326">
        <v>54.35</v>
      </c>
      <c r="L326">
        <v>-4.45</v>
      </c>
      <c r="M326" t="s">
        <v>858</v>
      </c>
      <c r="N326" t="s">
        <v>34</v>
      </c>
      <c r="O326" t="s">
        <v>35</v>
      </c>
      <c r="P326">
        <v>186</v>
      </c>
      <c r="Q326">
        <v>0</v>
      </c>
      <c r="R326">
        <v>0</v>
      </c>
    </row>
    <row r="327" spans="1:18">
      <c r="A327" t="s">
        <v>2239</v>
      </c>
      <c r="B327" t="s">
        <v>68</v>
      </c>
      <c r="C327" t="s">
        <v>39</v>
      </c>
      <c r="D327" t="s">
        <v>300</v>
      </c>
      <c r="E327">
        <v>60.63</v>
      </c>
      <c r="F327">
        <v>8.57</v>
      </c>
      <c r="G327" t="s">
        <v>669</v>
      </c>
      <c r="H327" t="s">
        <v>29</v>
      </c>
      <c r="I327" t="s">
        <v>32</v>
      </c>
      <c r="J327" t="s">
        <v>300</v>
      </c>
      <c r="K327">
        <v>60.63</v>
      </c>
      <c r="L327">
        <v>8.57</v>
      </c>
      <c r="M327" t="s">
        <v>669</v>
      </c>
      <c r="N327" t="s">
        <v>84</v>
      </c>
      <c r="O327" t="s">
        <v>35</v>
      </c>
      <c r="P327">
        <v>109</v>
      </c>
      <c r="Q327">
        <v>0</v>
      </c>
      <c r="R327">
        <v>0</v>
      </c>
    </row>
    <row r="328" spans="1:18">
      <c r="A328" t="s">
        <v>3577</v>
      </c>
      <c r="B328" t="s">
        <v>48</v>
      </c>
      <c r="C328" t="s">
        <v>39</v>
      </c>
      <c r="D328" t="s">
        <v>300</v>
      </c>
      <c r="E328">
        <v>58.53</v>
      </c>
      <c r="F328">
        <v>14.45</v>
      </c>
      <c r="G328" t="s">
        <v>2497</v>
      </c>
      <c r="H328" t="s">
        <v>32</v>
      </c>
      <c r="I328" t="s">
        <v>60</v>
      </c>
      <c r="J328" t="s">
        <v>294</v>
      </c>
      <c r="K328">
        <v>59</v>
      </c>
      <c r="L328">
        <v>14.78</v>
      </c>
      <c r="M328" t="s">
        <v>2497</v>
      </c>
      <c r="N328" t="s">
        <v>34</v>
      </c>
      <c r="O328" t="s">
        <v>35</v>
      </c>
      <c r="P328">
        <v>641</v>
      </c>
      <c r="Q328">
        <v>56</v>
      </c>
      <c r="R328">
        <v>21</v>
      </c>
    </row>
    <row r="329" spans="1:18">
      <c r="A329" t="s">
        <v>3580</v>
      </c>
      <c r="B329" t="s">
        <v>67</v>
      </c>
      <c r="C329" t="s">
        <v>39</v>
      </c>
      <c r="D329" t="s">
        <v>300</v>
      </c>
      <c r="E329">
        <v>65.75</v>
      </c>
      <c r="F329">
        <v>15.17</v>
      </c>
      <c r="G329" t="s">
        <v>2497</v>
      </c>
      <c r="H329" t="s">
        <v>68</v>
      </c>
      <c r="I329" t="s">
        <v>32</v>
      </c>
      <c r="J329" t="s">
        <v>300</v>
      </c>
      <c r="K329">
        <v>65.75</v>
      </c>
      <c r="L329">
        <v>15.17</v>
      </c>
      <c r="M329" t="s">
        <v>2497</v>
      </c>
      <c r="N329" t="s">
        <v>34</v>
      </c>
      <c r="O329" t="s">
        <v>35</v>
      </c>
      <c r="P329">
        <v>128</v>
      </c>
      <c r="Q329">
        <v>0</v>
      </c>
      <c r="R329">
        <v>0</v>
      </c>
    </row>
    <row r="330" spans="1:18">
      <c r="A330" t="s">
        <v>3581</v>
      </c>
      <c r="B330" t="s">
        <v>67</v>
      </c>
      <c r="C330" t="s">
        <v>39</v>
      </c>
      <c r="D330" t="s">
        <v>300</v>
      </c>
      <c r="E330">
        <v>65.75</v>
      </c>
      <c r="F330">
        <v>15.17</v>
      </c>
      <c r="G330" t="s">
        <v>2497</v>
      </c>
      <c r="H330" t="s">
        <v>23</v>
      </c>
      <c r="I330" t="s">
        <v>32</v>
      </c>
      <c r="J330" t="s">
        <v>300</v>
      </c>
      <c r="K330">
        <v>65.75</v>
      </c>
      <c r="L330">
        <v>15.17</v>
      </c>
      <c r="M330" t="s">
        <v>2497</v>
      </c>
      <c r="N330" t="s">
        <v>81</v>
      </c>
      <c r="O330" t="s">
        <v>35</v>
      </c>
      <c r="P330">
        <v>123</v>
      </c>
      <c r="Q330">
        <v>0</v>
      </c>
      <c r="R330">
        <v>0</v>
      </c>
    </row>
    <row r="331" spans="1:18">
      <c r="A331" t="s">
        <v>3582</v>
      </c>
      <c r="B331" t="s">
        <v>67</v>
      </c>
      <c r="C331" t="s">
        <v>39</v>
      </c>
      <c r="D331" t="s">
        <v>300</v>
      </c>
      <c r="E331">
        <v>65.75</v>
      </c>
      <c r="F331">
        <v>15.18</v>
      </c>
      <c r="G331" t="s">
        <v>2497</v>
      </c>
      <c r="H331" t="s">
        <v>60</v>
      </c>
      <c r="I331" t="s">
        <v>24</v>
      </c>
      <c r="J331" t="s">
        <v>203</v>
      </c>
      <c r="K331">
        <v>65.900000000000006</v>
      </c>
      <c r="L331">
        <v>13.4</v>
      </c>
      <c r="M331" t="s">
        <v>669</v>
      </c>
      <c r="N331" t="s">
        <v>81</v>
      </c>
      <c r="O331" t="s">
        <v>27</v>
      </c>
      <c r="P331">
        <v>1754</v>
      </c>
      <c r="Q331">
        <v>83</v>
      </c>
      <c r="R331">
        <v>282</v>
      </c>
    </row>
    <row r="332" spans="1:18">
      <c r="A332" t="s">
        <v>3584</v>
      </c>
      <c r="B332" t="s">
        <v>29</v>
      </c>
      <c r="C332" t="s">
        <v>39</v>
      </c>
      <c r="D332" t="s">
        <v>300</v>
      </c>
      <c r="E332">
        <v>55.5</v>
      </c>
      <c r="F332">
        <v>12.98</v>
      </c>
      <c r="G332" t="s">
        <v>2497</v>
      </c>
      <c r="H332" t="s">
        <v>155</v>
      </c>
      <c r="I332" t="s">
        <v>39</v>
      </c>
      <c r="J332" t="s">
        <v>296</v>
      </c>
      <c r="K332">
        <v>55.52</v>
      </c>
      <c r="L332">
        <v>13</v>
      </c>
      <c r="M332" t="s">
        <v>2497</v>
      </c>
      <c r="N332" t="s">
        <v>81</v>
      </c>
      <c r="O332" t="s">
        <v>35</v>
      </c>
      <c r="P332">
        <v>1106</v>
      </c>
      <c r="Q332">
        <v>3</v>
      </c>
      <c r="R332">
        <v>30</v>
      </c>
    </row>
    <row r="333" spans="1:18">
      <c r="A333" t="s">
        <v>3640</v>
      </c>
      <c r="B333" t="s">
        <v>60</v>
      </c>
      <c r="C333" t="s">
        <v>39</v>
      </c>
      <c r="D333" t="s">
        <v>300</v>
      </c>
      <c r="E333">
        <v>59.15</v>
      </c>
      <c r="F333">
        <v>16.07</v>
      </c>
      <c r="G333" t="s">
        <v>2497</v>
      </c>
      <c r="H333" t="s">
        <v>71</v>
      </c>
      <c r="I333" t="s">
        <v>60</v>
      </c>
      <c r="J333" t="s">
        <v>296</v>
      </c>
      <c r="K333">
        <v>59.17</v>
      </c>
      <c r="L333">
        <v>16.100000000000001</v>
      </c>
      <c r="M333" t="s">
        <v>2497</v>
      </c>
      <c r="N333" t="s">
        <v>34</v>
      </c>
      <c r="O333" t="s">
        <v>35</v>
      </c>
      <c r="P333">
        <v>1017</v>
      </c>
      <c r="Q333">
        <v>3</v>
      </c>
      <c r="R333">
        <v>46</v>
      </c>
    </row>
    <row r="334" spans="1:18">
      <c r="A334" t="s">
        <v>3641</v>
      </c>
      <c r="B334" t="s">
        <v>60</v>
      </c>
      <c r="C334" t="s">
        <v>39</v>
      </c>
      <c r="D334" t="s">
        <v>300</v>
      </c>
      <c r="E334">
        <v>59.15</v>
      </c>
      <c r="F334">
        <v>16.07</v>
      </c>
      <c r="G334" t="s">
        <v>2497</v>
      </c>
      <c r="H334" t="s">
        <v>104</v>
      </c>
      <c r="I334" t="s">
        <v>24</v>
      </c>
      <c r="J334" t="s">
        <v>293</v>
      </c>
      <c r="K334">
        <v>59.37</v>
      </c>
      <c r="L334">
        <v>16.52</v>
      </c>
      <c r="M334" t="s">
        <v>2497</v>
      </c>
      <c r="N334" t="s">
        <v>40</v>
      </c>
      <c r="O334" t="s">
        <v>52</v>
      </c>
      <c r="P334">
        <v>331</v>
      </c>
      <c r="Q334">
        <v>36</v>
      </c>
      <c r="R334">
        <v>47</v>
      </c>
    </row>
    <row r="335" spans="1:18">
      <c r="A335" t="s">
        <v>3642</v>
      </c>
      <c r="B335" t="s">
        <v>51</v>
      </c>
      <c r="C335" t="s">
        <v>39</v>
      </c>
      <c r="D335" t="s">
        <v>300</v>
      </c>
      <c r="E335">
        <v>59.6</v>
      </c>
      <c r="F335">
        <v>12.32</v>
      </c>
      <c r="G335" t="s">
        <v>2497</v>
      </c>
      <c r="H335" t="s">
        <v>121</v>
      </c>
      <c r="I335" t="s">
        <v>24</v>
      </c>
      <c r="J335" t="s">
        <v>293</v>
      </c>
      <c r="K335">
        <v>59.7</v>
      </c>
      <c r="L335">
        <v>12.33</v>
      </c>
      <c r="M335" t="s">
        <v>2497</v>
      </c>
      <c r="N335" t="s">
        <v>40</v>
      </c>
      <c r="O335" t="s">
        <v>35</v>
      </c>
      <c r="P335">
        <v>313</v>
      </c>
      <c r="Q335">
        <v>12</v>
      </c>
      <c r="R335">
        <v>5</v>
      </c>
    </row>
    <row r="336" spans="1:18">
      <c r="A336" t="s">
        <v>3643</v>
      </c>
      <c r="B336" t="s">
        <v>51</v>
      </c>
      <c r="C336" t="s">
        <v>39</v>
      </c>
      <c r="D336" t="s">
        <v>300</v>
      </c>
      <c r="E336">
        <v>59.6</v>
      </c>
      <c r="F336">
        <v>12.32</v>
      </c>
      <c r="G336" t="s">
        <v>2497</v>
      </c>
      <c r="H336" t="s">
        <v>54</v>
      </c>
      <c r="I336" t="s">
        <v>32</v>
      </c>
      <c r="J336" t="s">
        <v>294</v>
      </c>
      <c r="K336">
        <v>59.62</v>
      </c>
      <c r="L336">
        <v>12.33</v>
      </c>
      <c r="M336" t="s">
        <v>2497</v>
      </c>
      <c r="N336" t="s">
        <v>40</v>
      </c>
      <c r="O336" t="s">
        <v>52</v>
      </c>
      <c r="P336">
        <v>875</v>
      </c>
      <c r="Q336">
        <v>3</v>
      </c>
      <c r="R336">
        <v>27</v>
      </c>
    </row>
    <row r="337" spans="1:18">
      <c r="A337" t="s">
        <v>3644</v>
      </c>
      <c r="B337" t="s">
        <v>76</v>
      </c>
      <c r="C337" t="s">
        <v>39</v>
      </c>
      <c r="D337" t="s">
        <v>300</v>
      </c>
      <c r="E337">
        <v>59.62</v>
      </c>
      <c r="F337">
        <v>12.33</v>
      </c>
      <c r="G337" t="s">
        <v>2497</v>
      </c>
      <c r="H337" t="s">
        <v>20</v>
      </c>
      <c r="I337" t="s">
        <v>32</v>
      </c>
      <c r="J337" t="s">
        <v>300</v>
      </c>
      <c r="K337">
        <v>59.6</v>
      </c>
      <c r="L337">
        <v>12.33</v>
      </c>
      <c r="M337" t="s">
        <v>2497</v>
      </c>
      <c r="N337" t="s">
        <v>34</v>
      </c>
      <c r="O337" t="s">
        <v>35</v>
      </c>
      <c r="P337">
        <v>106</v>
      </c>
      <c r="Q337">
        <v>2</v>
      </c>
      <c r="R337">
        <v>181</v>
      </c>
    </row>
    <row r="338" spans="1:18">
      <c r="A338" t="s">
        <v>3657</v>
      </c>
      <c r="B338" t="s">
        <v>60</v>
      </c>
      <c r="C338" t="s">
        <v>39</v>
      </c>
      <c r="D338" t="s">
        <v>300</v>
      </c>
      <c r="E338">
        <v>61.82</v>
      </c>
      <c r="F338">
        <v>16.55</v>
      </c>
      <c r="G338" t="s">
        <v>2497</v>
      </c>
      <c r="H338" t="s">
        <v>19</v>
      </c>
      <c r="I338" t="s">
        <v>48</v>
      </c>
      <c r="J338" t="s">
        <v>294</v>
      </c>
      <c r="K338">
        <v>61.82</v>
      </c>
      <c r="L338">
        <v>16.579999999999998</v>
      </c>
      <c r="M338" t="s">
        <v>2497</v>
      </c>
      <c r="N338" t="s">
        <v>34</v>
      </c>
      <c r="O338" t="s">
        <v>35</v>
      </c>
      <c r="P338">
        <v>814</v>
      </c>
      <c r="Q338">
        <v>2</v>
      </c>
      <c r="R338">
        <v>91</v>
      </c>
    </row>
    <row r="339" spans="1:18">
      <c r="A339" t="s">
        <v>3658</v>
      </c>
      <c r="B339" t="s">
        <v>121</v>
      </c>
      <c r="C339" t="s">
        <v>39</v>
      </c>
      <c r="D339" t="s">
        <v>300</v>
      </c>
      <c r="E339">
        <v>61.82</v>
      </c>
      <c r="F339">
        <v>16.55</v>
      </c>
      <c r="G339" t="s">
        <v>2497</v>
      </c>
      <c r="H339" t="s">
        <v>143</v>
      </c>
      <c r="I339" t="s">
        <v>48</v>
      </c>
      <c r="J339" t="s">
        <v>300</v>
      </c>
      <c r="K339">
        <v>61.8</v>
      </c>
      <c r="L339">
        <v>16.57</v>
      </c>
      <c r="M339" t="s">
        <v>2497</v>
      </c>
      <c r="N339" t="s">
        <v>34</v>
      </c>
      <c r="O339" t="s">
        <v>35</v>
      </c>
      <c r="P339">
        <v>72</v>
      </c>
      <c r="Q339">
        <v>3</v>
      </c>
      <c r="R339">
        <v>155</v>
      </c>
    </row>
    <row r="340" spans="1:18">
      <c r="A340" t="s">
        <v>3663</v>
      </c>
      <c r="B340" t="s">
        <v>20</v>
      </c>
      <c r="C340" t="s">
        <v>39</v>
      </c>
      <c r="D340" t="s">
        <v>300</v>
      </c>
      <c r="E340">
        <v>56.88</v>
      </c>
      <c r="F340">
        <v>14.82</v>
      </c>
      <c r="G340" t="s">
        <v>2497</v>
      </c>
      <c r="H340" t="s">
        <v>133</v>
      </c>
      <c r="I340" t="s">
        <v>20</v>
      </c>
      <c r="J340" t="s">
        <v>293</v>
      </c>
      <c r="K340">
        <v>56.87</v>
      </c>
      <c r="L340">
        <v>14.75</v>
      </c>
      <c r="M340" t="s">
        <v>2497</v>
      </c>
      <c r="N340" t="s">
        <v>34</v>
      </c>
      <c r="O340" t="s">
        <v>35</v>
      </c>
      <c r="P340">
        <v>356</v>
      </c>
      <c r="Q340">
        <v>5</v>
      </c>
      <c r="R340">
        <v>246</v>
      </c>
    </row>
    <row r="341" spans="1:18">
      <c r="A341" t="s">
        <v>3664</v>
      </c>
      <c r="B341" t="s">
        <v>20</v>
      </c>
      <c r="C341" t="s">
        <v>39</v>
      </c>
      <c r="D341" t="s">
        <v>300</v>
      </c>
      <c r="E341">
        <v>56.87</v>
      </c>
      <c r="F341">
        <v>14.82</v>
      </c>
      <c r="G341" t="s">
        <v>2497</v>
      </c>
      <c r="H341" t="s">
        <v>109</v>
      </c>
      <c r="I341" t="s">
        <v>29</v>
      </c>
      <c r="J341" t="s">
        <v>300</v>
      </c>
      <c r="K341">
        <v>56.87</v>
      </c>
      <c r="L341">
        <v>14.82</v>
      </c>
      <c r="M341" t="s">
        <v>2497</v>
      </c>
      <c r="N341" t="s">
        <v>40</v>
      </c>
      <c r="O341" t="s">
        <v>35</v>
      </c>
      <c r="P341">
        <v>51</v>
      </c>
      <c r="Q341">
        <v>0</v>
      </c>
      <c r="R341">
        <v>0</v>
      </c>
    </row>
    <row r="342" spans="1:18">
      <c r="A342" t="s">
        <v>3771</v>
      </c>
      <c r="B342" t="s">
        <v>23</v>
      </c>
      <c r="C342" t="s">
        <v>39</v>
      </c>
      <c r="D342" t="s">
        <v>300</v>
      </c>
      <c r="E342">
        <v>58.05</v>
      </c>
      <c r="F342">
        <v>13.17</v>
      </c>
      <c r="G342" t="s">
        <v>2497</v>
      </c>
      <c r="H342" t="s">
        <v>50</v>
      </c>
      <c r="I342" t="s">
        <v>39</v>
      </c>
      <c r="J342" t="s">
        <v>203</v>
      </c>
      <c r="K342">
        <v>57.98</v>
      </c>
      <c r="L342">
        <v>12.92</v>
      </c>
      <c r="M342" t="s">
        <v>2497</v>
      </c>
      <c r="N342" t="s">
        <v>40</v>
      </c>
      <c r="O342" t="s">
        <v>35</v>
      </c>
      <c r="P342">
        <v>1812</v>
      </c>
      <c r="Q342">
        <v>17</v>
      </c>
      <c r="R342">
        <v>244</v>
      </c>
    </row>
    <row r="343" spans="1:18">
      <c r="A343" t="s">
        <v>3772</v>
      </c>
      <c r="B343" t="s">
        <v>31</v>
      </c>
      <c r="C343" t="s">
        <v>39</v>
      </c>
      <c r="D343" t="s">
        <v>300</v>
      </c>
      <c r="E343">
        <v>58.12</v>
      </c>
      <c r="F343">
        <v>13.2</v>
      </c>
      <c r="G343" t="s">
        <v>2497</v>
      </c>
      <c r="H343" t="s">
        <v>76</v>
      </c>
      <c r="I343" t="s">
        <v>39</v>
      </c>
      <c r="J343" t="s">
        <v>293</v>
      </c>
      <c r="K343">
        <v>58.03</v>
      </c>
      <c r="L343">
        <v>13.1</v>
      </c>
      <c r="M343" t="s">
        <v>2497</v>
      </c>
      <c r="N343" t="s">
        <v>34</v>
      </c>
      <c r="O343" t="s">
        <v>35</v>
      </c>
      <c r="P343">
        <v>384</v>
      </c>
      <c r="Q343">
        <v>11</v>
      </c>
      <c r="R343">
        <v>213</v>
      </c>
    </row>
    <row r="344" spans="1:18">
      <c r="A344" t="s">
        <v>292</v>
      </c>
      <c r="B344" t="s">
        <v>23</v>
      </c>
      <c r="C344" t="s">
        <v>20</v>
      </c>
      <c r="D344" t="s">
        <v>293</v>
      </c>
      <c r="E344">
        <v>49.77</v>
      </c>
      <c r="F344">
        <v>14.83</v>
      </c>
      <c r="G344" t="s">
        <v>211</v>
      </c>
      <c r="H344" t="s">
        <v>42</v>
      </c>
      <c r="I344" t="s">
        <v>39</v>
      </c>
      <c r="J344" t="s">
        <v>294</v>
      </c>
      <c r="K344">
        <v>49.77</v>
      </c>
      <c r="L344">
        <v>14.83</v>
      </c>
      <c r="M344" t="s">
        <v>211</v>
      </c>
      <c r="N344" t="s">
        <v>34</v>
      </c>
      <c r="O344" t="s">
        <v>35</v>
      </c>
      <c r="P344">
        <v>401</v>
      </c>
      <c r="Q344">
        <v>0</v>
      </c>
      <c r="R344">
        <v>0</v>
      </c>
    </row>
    <row r="345" spans="1:18">
      <c r="A345" t="s">
        <v>302</v>
      </c>
      <c r="B345" t="s">
        <v>71</v>
      </c>
      <c r="C345" t="s">
        <v>20</v>
      </c>
      <c r="D345" t="s">
        <v>293</v>
      </c>
      <c r="E345">
        <v>49.9</v>
      </c>
      <c r="F345">
        <v>15.1</v>
      </c>
      <c r="G345" t="s">
        <v>211</v>
      </c>
      <c r="H345" t="s">
        <v>155</v>
      </c>
      <c r="I345" t="s">
        <v>29</v>
      </c>
      <c r="J345" t="s">
        <v>294</v>
      </c>
      <c r="K345">
        <v>49.9</v>
      </c>
      <c r="L345">
        <v>15.2</v>
      </c>
      <c r="M345" t="s">
        <v>211</v>
      </c>
      <c r="N345" t="s">
        <v>34</v>
      </c>
      <c r="O345" t="s">
        <v>35</v>
      </c>
      <c r="P345">
        <v>428</v>
      </c>
      <c r="Q345">
        <v>8</v>
      </c>
      <c r="R345">
        <v>91</v>
      </c>
    </row>
    <row r="346" spans="1:18">
      <c r="A346" t="s">
        <v>672</v>
      </c>
      <c r="B346" t="s">
        <v>48</v>
      </c>
      <c r="C346" t="s">
        <v>20</v>
      </c>
      <c r="D346" t="s">
        <v>293</v>
      </c>
      <c r="E346">
        <v>55.82</v>
      </c>
      <c r="F346">
        <v>12.52</v>
      </c>
      <c r="G346" t="s">
        <v>610</v>
      </c>
      <c r="H346" t="s">
        <v>19</v>
      </c>
      <c r="I346" t="s">
        <v>20</v>
      </c>
      <c r="J346" t="s">
        <v>293</v>
      </c>
      <c r="K346">
        <v>55.82</v>
      </c>
      <c r="L346">
        <v>12.52</v>
      </c>
      <c r="M346" t="s">
        <v>610</v>
      </c>
      <c r="N346" t="s">
        <v>34</v>
      </c>
      <c r="O346" t="s">
        <v>35</v>
      </c>
      <c r="P346">
        <v>17</v>
      </c>
      <c r="Q346">
        <v>0</v>
      </c>
      <c r="R346">
        <v>0</v>
      </c>
    </row>
    <row r="347" spans="1:18">
      <c r="A347" t="s">
        <v>673</v>
      </c>
      <c r="B347" t="s">
        <v>48</v>
      </c>
      <c r="C347" t="s">
        <v>20</v>
      </c>
      <c r="D347" t="s">
        <v>293</v>
      </c>
      <c r="E347">
        <v>55.82</v>
      </c>
      <c r="F347">
        <v>12.52</v>
      </c>
      <c r="G347" t="s">
        <v>610</v>
      </c>
      <c r="H347" t="s">
        <v>143</v>
      </c>
      <c r="I347" t="s">
        <v>20</v>
      </c>
      <c r="J347" t="s">
        <v>293</v>
      </c>
      <c r="K347">
        <v>55.82</v>
      </c>
      <c r="L347">
        <v>12.52</v>
      </c>
      <c r="M347" t="s">
        <v>610</v>
      </c>
      <c r="N347" t="s">
        <v>34</v>
      </c>
      <c r="O347" t="s">
        <v>35</v>
      </c>
      <c r="P347">
        <v>21</v>
      </c>
      <c r="Q347">
        <v>0</v>
      </c>
      <c r="R347">
        <v>0</v>
      </c>
    </row>
    <row r="348" spans="1:18">
      <c r="A348" t="s">
        <v>674</v>
      </c>
      <c r="B348" t="s">
        <v>48</v>
      </c>
      <c r="C348" t="s">
        <v>20</v>
      </c>
      <c r="D348" t="s">
        <v>293</v>
      </c>
      <c r="E348">
        <v>55.82</v>
      </c>
      <c r="F348">
        <v>12.52</v>
      </c>
      <c r="G348" t="s">
        <v>610</v>
      </c>
      <c r="H348" t="s">
        <v>42</v>
      </c>
      <c r="I348" t="s">
        <v>51</v>
      </c>
      <c r="J348" t="s">
        <v>293</v>
      </c>
      <c r="K348">
        <v>55.82</v>
      </c>
      <c r="L348">
        <v>12.47</v>
      </c>
      <c r="M348" t="s">
        <v>610</v>
      </c>
      <c r="N348" t="s">
        <v>34</v>
      </c>
      <c r="O348" t="s">
        <v>35</v>
      </c>
      <c r="P348">
        <v>134</v>
      </c>
      <c r="Q348">
        <v>4</v>
      </c>
      <c r="R348">
        <v>270</v>
      </c>
    </row>
    <row r="349" spans="1:18">
      <c r="A349" t="s">
        <v>711</v>
      </c>
      <c r="B349" t="s">
        <v>155</v>
      </c>
      <c r="C349" t="s">
        <v>20</v>
      </c>
      <c r="D349" t="s">
        <v>293</v>
      </c>
      <c r="E349">
        <v>55.02</v>
      </c>
      <c r="F349">
        <v>12.37</v>
      </c>
      <c r="G349" t="s">
        <v>610</v>
      </c>
      <c r="H349" t="s">
        <v>71</v>
      </c>
      <c r="I349" t="s">
        <v>39</v>
      </c>
      <c r="J349" t="s">
        <v>38</v>
      </c>
      <c r="K349">
        <v>55.83</v>
      </c>
      <c r="L349">
        <v>12.37</v>
      </c>
      <c r="M349" t="s">
        <v>610</v>
      </c>
      <c r="N349" t="s">
        <v>34</v>
      </c>
      <c r="O349" t="s">
        <v>35</v>
      </c>
      <c r="P349">
        <v>1126</v>
      </c>
      <c r="Q349">
        <v>91</v>
      </c>
      <c r="R349">
        <v>0</v>
      </c>
    </row>
    <row r="350" spans="1:18">
      <c r="A350" t="s">
        <v>928</v>
      </c>
      <c r="B350" t="s">
        <v>42</v>
      </c>
      <c r="C350" t="s">
        <v>20</v>
      </c>
      <c r="D350" t="s">
        <v>293</v>
      </c>
      <c r="E350">
        <v>52.12</v>
      </c>
      <c r="F350">
        <v>-2.3199999999999998</v>
      </c>
      <c r="G350" t="s">
        <v>858</v>
      </c>
      <c r="H350" t="s">
        <v>23</v>
      </c>
      <c r="I350" t="s">
        <v>29</v>
      </c>
      <c r="J350" t="s">
        <v>293</v>
      </c>
      <c r="K350">
        <v>52.12</v>
      </c>
      <c r="L350">
        <v>-2.3199999999999998</v>
      </c>
      <c r="M350" t="s">
        <v>858</v>
      </c>
      <c r="N350" t="s">
        <v>40</v>
      </c>
      <c r="O350" t="s">
        <v>35</v>
      </c>
      <c r="P350">
        <v>57</v>
      </c>
      <c r="Q350">
        <v>0</v>
      </c>
      <c r="R350">
        <v>0</v>
      </c>
    </row>
    <row r="351" spans="1:18">
      <c r="A351" t="s">
        <v>947</v>
      </c>
      <c r="B351" t="s">
        <v>31</v>
      </c>
      <c r="C351" t="s">
        <v>39</v>
      </c>
      <c r="D351" t="s">
        <v>293</v>
      </c>
      <c r="E351">
        <v>52.83</v>
      </c>
      <c r="F351">
        <v>-2</v>
      </c>
      <c r="G351" t="s">
        <v>858</v>
      </c>
      <c r="H351" t="s">
        <v>39</v>
      </c>
      <c r="I351" t="s">
        <v>48</v>
      </c>
      <c r="J351" t="s">
        <v>293</v>
      </c>
      <c r="K351">
        <v>52.83</v>
      </c>
      <c r="L351">
        <v>-2</v>
      </c>
      <c r="M351" t="s">
        <v>858</v>
      </c>
      <c r="N351" t="s">
        <v>40</v>
      </c>
      <c r="O351" t="s">
        <v>35</v>
      </c>
      <c r="P351">
        <v>65</v>
      </c>
      <c r="Q351">
        <v>0</v>
      </c>
      <c r="R351">
        <v>0</v>
      </c>
    </row>
    <row r="352" spans="1:18">
      <c r="A352" t="s">
        <v>2133</v>
      </c>
      <c r="B352" t="s">
        <v>39</v>
      </c>
      <c r="C352" t="s">
        <v>39</v>
      </c>
      <c r="D352" t="s">
        <v>293</v>
      </c>
      <c r="E352">
        <v>60.87</v>
      </c>
      <c r="F352">
        <v>8.57</v>
      </c>
      <c r="G352" t="s">
        <v>669</v>
      </c>
      <c r="H352" t="s">
        <v>73</v>
      </c>
      <c r="I352" t="s">
        <v>50</v>
      </c>
      <c r="J352" t="s">
        <v>294</v>
      </c>
      <c r="K352">
        <v>60.87</v>
      </c>
      <c r="L352">
        <v>8.5500000000000007</v>
      </c>
      <c r="M352" t="s">
        <v>669</v>
      </c>
      <c r="N352" t="s">
        <v>26</v>
      </c>
      <c r="O352" t="s">
        <v>35</v>
      </c>
      <c r="P352">
        <v>230</v>
      </c>
      <c r="Q352">
        <v>1</v>
      </c>
      <c r="R352">
        <v>270</v>
      </c>
    </row>
    <row r="353" spans="1:18">
      <c r="A353" t="s">
        <v>2141</v>
      </c>
      <c r="B353" t="s">
        <v>74</v>
      </c>
      <c r="C353" t="s">
        <v>20</v>
      </c>
      <c r="D353" t="s">
        <v>293</v>
      </c>
      <c r="E353">
        <v>61.28</v>
      </c>
      <c r="F353">
        <v>10.4</v>
      </c>
      <c r="G353" t="s">
        <v>669</v>
      </c>
      <c r="H353" t="s">
        <v>31</v>
      </c>
      <c r="I353" t="s">
        <v>101</v>
      </c>
      <c r="J353" t="s">
        <v>296</v>
      </c>
      <c r="K353">
        <v>61.25</v>
      </c>
      <c r="L353">
        <v>10.4</v>
      </c>
      <c r="M353" t="s">
        <v>669</v>
      </c>
      <c r="N353" t="s">
        <v>34</v>
      </c>
      <c r="O353" t="s">
        <v>35</v>
      </c>
      <c r="P353">
        <v>889</v>
      </c>
      <c r="Q353">
        <v>4</v>
      </c>
      <c r="R353">
        <v>181</v>
      </c>
    </row>
    <row r="354" spans="1:18">
      <c r="A354" t="s">
        <v>2142</v>
      </c>
      <c r="B354" t="s">
        <v>74</v>
      </c>
      <c r="C354" t="s">
        <v>20</v>
      </c>
      <c r="D354" t="s">
        <v>293</v>
      </c>
      <c r="E354">
        <v>60.67</v>
      </c>
      <c r="F354">
        <v>8.6999999999999993</v>
      </c>
      <c r="G354" t="s">
        <v>669</v>
      </c>
      <c r="H354" t="s">
        <v>32</v>
      </c>
      <c r="I354" t="s">
        <v>50</v>
      </c>
      <c r="J354" t="s">
        <v>294</v>
      </c>
      <c r="K354">
        <v>60.67</v>
      </c>
      <c r="L354">
        <v>8.6999999999999993</v>
      </c>
      <c r="M354" t="s">
        <v>669</v>
      </c>
      <c r="N354" t="s">
        <v>84</v>
      </c>
      <c r="O354" t="s">
        <v>35</v>
      </c>
      <c r="P354">
        <v>227</v>
      </c>
      <c r="Q354">
        <v>0</v>
      </c>
      <c r="R354">
        <v>0</v>
      </c>
    </row>
    <row r="355" spans="1:18">
      <c r="A355" t="s">
        <v>2143</v>
      </c>
      <c r="B355" t="s">
        <v>73</v>
      </c>
      <c r="C355" t="s">
        <v>20</v>
      </c>
      <c r="D355" t="s">
        <v>293</v>
      </c>
      <c r="E355">
        <v>60.63</v>
      </c>
      <c r="F355">
        <v>8.57</v>
      </c>
      <c r="G355" t="s">
        <v>669</v>
      </c>
      <c r="H355" t="s">
        <v>155</v>
      </c>
      <c r="I355" t="s">
        <v>29</v>
      </c>
      <c r="J355" t="s">
        <v>293</v>
      </c>
      <c r="K355">
        <v>60.63</v>
      </c>
      <c r="L355">
        <v>8.57</v>
      </c>
      <c r="M355" t="s">
        <v>669</v>
      </c>
      <c r="N355" t="s">
        <v>40</v>
      </c>
      <c r="O355" t="s">
        <v>35</v>
      </c>
      <c r="P355">
        <v>56</v>
      </c>
      <c r="Q355">
        <v>0</v>
      </c>
      <c r="R355">
        <v>0</v>
      </c>
    </row>
    <row r="356" spans="1:18">
      <c r="A356" t="s">
        <v>2144</v>
      </c>
      <c r="B356" t="s">
        <v>45</v>
      </c>
      <c r="C356" t="s">
        <v>20</v>
      </c>
      <c r="D356" t="s">
        <v>293</v>
      </c>
      <c r="E356">
        <v>60.58</v>
      </c>
      <c r="F356">
        <v>8.58</v>
      </c>
      <c r="G356" t="s">
        <v>669</v>
      </c>
      <c r="H356" t="s">
        <v>19</v>
      </c>
      <c r="I356" t="s">
        <v>51</v>
      </c>
      <c r="J356" t="s">
        <v>293</v>
      </c>
      <c r="K356">
        <v>60.63</v>
      </c>
      <c r="L356">
        <v>8.57</v>
      </c>
      <c r="M356" t="s">
        <v>669</v>
      </c>
      <c r="N356" t="s">
        <v>40</v>
      </c>
      <c r="O356" t="s">
        <v>35</v>
      </c>
      <c r="P356">
        <v>124</v>
      </c>
      <c r="Q356">
        <v>6</v>
      </c>
      <c r="R356">
        <v>351</v>
      </c>
    </row>
    <row r="357" spans="1:18">
      <c r="A357" t="s">
        <v>2145</v>
      </c>
      <c r="B357" t="s">
        <v>76</v>
      </c>
      <c r="C357" t="s">
        <v>20</v>
      </c>
      <c r="D357" t="s">
        <v>293</v>
      </c>
      <c r="E357">
        <v>59.75</v>
      </c>
      <c r="F357">
        <v>10.25</v>
      </c>
      <c r="G357" t="s">
        <v>669</v>
      </c>
      <c r="H357" t="s">
        <v>60</v>
      </c>
      <c r="I357" t="s">
        <v>101</v>
      </c>
      <c r="J357" t="s">
        <v>293</v>
      </c>
      <c r="K357">
        <v>59.75</v>
      </c>
      <c r="L357">
        <v>10.25</v>
      </c>
      <c r="M357" t="s">
        <v>669</v>
      </c>
      <c r="N357" t="s">
        <v>40</v>
      </c>
      <c r="O357" t="s">
        <v>52</v>
      </c>
      <c r="P357">
        <v>166</v>
      </c>
      <c r="Q357">
        <v>0</v>
      </c>
      <c r="R357">
        <v>0</v>
      </c>
    </row>
    <row r="358" spans="1:18">
      <c r="A358" t="s">
        <v>2146</v>
      </c>
      <c r="B358" t="s">
        <v>24</v>
      </c>
      <c r="C358" t="s">
        <v>39</v>
      </c>
      <c r="D358" t="s">
        <v>293</v>
      </c>
      <c r="E358">
        <v>59.75</v>
      </c>
      <c r="F358">
        <v>10.25</v>
      </c>
      <c r="G358" t="s">
        <v>669</v>
      </c>
      <c r="H358" t="s">
        <v>23</v>
      </c>
      <c r="I358" t="s">
        <v>39</v>
      </c>
      <c r="J358" t="s">
        <v>293</v>
      </c>
      <c r="K358">
        <v>59.75</v>
      </c>
      <c r="L358">
        <v>10.25</v>
      </c>
      <c r="M358" t="s">
        <v>669</v>
      </c>
      <c r="N358" t="s">
        <v>26</v>
      </c>
      <c r="O358" t="s">
        <v>52</v>
      </c>
      <c r="P358">
        <v>11</v>
      </c>
      <c r="Q358">
        <v>0</v>
      </c>
      <c r="R358">
        <v>0</v>
      </c>
    </row>
    <row r="359" spans="1:18">
      <c r="A359" t="s">
        <v>2240</v>
      </c>
      <c r="B359" t="s">
        <v>109</v>
      </c>
      <c r="C359" t="s">
        <v>20</v>
      </c>
      <c r="D359" t="s">
        <v>293</v>
      </c>
      <c r="E359">
        <v>60.63</v>
      </c>
      <c r="F359">
        <v>8.57</v>
      </c>
      <c r="G359" t="s">
        <v>669</v>
      </c>
      <c r="H359" t="s">
        <v>155</v>
      </c>
      <c r="I359" t="s">
        <v>32</v>
      </c>
      <c r="J359" t="s">
        <v>293</v>
      </c>
      <c r="K359">
        <v>60.63</v>
      </c>
      <c r="L359">
        <v>8.57</v>
      </c>
      <c r="M359" t="s">
        <v>669</v>
      </c>
      <c r="N359" t="s">
        <v>81</v>
      </c>
      <c r="O359" t="s">
        <v>35</v>
      </c>
      <c r="P359">
        <v>144</v>
      </c>
      <c r="Q359">
        <v>0</v>
      </c>
      <c r="R359">
        <v>0</v>
      </c>
    </row>
    <row r="360" spans="1:18">
      <c r="A360" t="s">
        <v>3560</v>
      </c>
      <c r="B360" t="s">
        <v>76</v>
      </c>
      <c r="C360" t="s">
        <v>20</v>
      </c>
      <c r="D360" t="s">
        <v>293</v>
      </c>
      <c r="E360">
        <v>58.9</v>
      </c>
      <c r="F360">
        <v>11.97</v>
      </c>
      <c r="G360" t="s">
        <v>2497</v>
      </c>
      <c r="H360" t="s">
        <v>60</v>
      </c>
      <c r="I360" t="s">
        <v>63</v>
      </c>
      <c r="J360" t="s">
        <v>293</v>
      </c>
      <c r="K360">
        <v>58.9</v>
      </c>
      <c r="L360">
        <v>11.95</v>
      </c>
      <c r="M360" t="s">
        <v>2497</v>
      </c>
      <c r="N360" t="s">
        <v>26</v>
      </c>
      <c r="O360" t="s">
        <v>52</v>
      </c>
      <c r="P360">
        <v>196</v>
      </c>
      <c r="Q360">
        <v>1</v>
      </c>
      <c r="R360">
        <v>270</v>
      </c>
    </row>
    <row r="361" spans="1:18">
      <c r="A361" t="s">
        <v>3563</v>
      </c>
      <c r="B361" t="s">
        <v>92</v>
      </c>
      <c r="C361" t="s">
        <v>39</v>
      </c>
      <c r="D361" t="s">
        <v>293</v>
      </c>
      <c r="E361">
        <v>56.42</v>
      </c>
      <c r="F361">
        <v>15.85</v>
      </c>
      <c r="G361" t="s">
        <v>2497</v>
      </c>
      <c r="H361" t="s">
        <v>42</v>
      </c>
      <c r="I361" t="s">
        <v>50</v>
      </c>
      <c r="J361" t="s">
        <v>38</v>
      </c>
      <c r="K361">
        <v>56.42</v>
      </c>
      <c r="L361">
        <v>15.85</v>
      </c>
      <c r="M361" t="s">
        <v>2497</v>
      </c>
      <c r="N361" t="s">
        <v>40</v>
      </c>
      <c r="O361" t="s">
        <v>52</v>
      </c>
      <c r="P361">
        <v>951</v>
      </c>
      <c r="Q361">
        <v>0</v>
      </c>
      <c r="R361">
        <v>0</v>
      </c>
    </row>
    <row r="362" spans="1:18">
      <c r="A362" t="s">
        <v>3586</v>
      </c>
      <c r="B362" t="s">
        <v>104</v>
      </c>
      <c r="C362" t="s">
        <v>20</v>
      </c>
      <c r="D362" t="s">
        <v>293</v>
      </c>
      <c r="E362">
        <v>59.58</v>
      </c>
      <c r="F362">
        <v>15.98</v>
      </c>
      <c r="G362" t="s">
        <v>2497</v>
      </c>
      <c r="H362" t="s">
        <v>54</v>
      </c>
      <c r="I362" t="s">
        <v>32</v>
      </c>
      <c r="J362" t="s">
        <v>293</v>
      </c>
      <c r="K362">
        <v>59.62</v>
      </c>
      <c r="L362">
        <v>16.02</v>
      </c>
      <c r="M362" t="s">
        <v>2497</v>
      </c>
      <c r="N362" t="s">
        <v>34</v>
      </c>
      <c r="O362" t="s">
        <v>35</v>
      </c>
      <c r="P362">
        <v>154</v>
      </c>
      <c r="Q362">
        <v>5</v>
      </c>
      <c r="R362">
        <v>27</v>
      </c>
    </row>
    <row r="363" spans="1:18">
      <c r="A363" t="s">
        <v>3593</v>
      </c>
      <c r="B363" t="s">
        <v>24</v>
      </c>
      <c r="C363" t="s">
        <v>39</v>
      </c>
      <c r="D363" t="s">
        <v>293</v>
      </c>
      <c r="E363">
        <v>58.12</v>
      </c>
      <c r="F363">
        <v>12.68</v>
      </c>
      <c r="G363" t="s">
        <v>2497</v>
      </c>
      <c r="H363" t="s">
        <v>104</v>
      </c>
      <c r="I363" t="s">
        <v>60</v>
      </c>
      <c r="J363" t="s">
        <v>305</v>
      </c>
      <c r="K363">
        <v>58.12</v>
      </c>
      <c r="L363">
        <v>12.78</v>
      </c>
      <c r="M363" t="s">
        <v>2497</v>
      </c>
      <c r="N363" t="s">
        <v>34</v>
      </c>
      <c r="O363" t="s">
        <v>35</v>
      </c>
      <c r="P363">
        <v>1761</v>
      </c>
      <c r="Q363">
        <v>6</v>
      </c>
      <c r="R363">
        <v>91</v>
      </c>
    </row>
    <row r="364" spans="1:18">
      <c r="A364" t="s">
        <v>3662</v>
      </c>
      <c r="B364" t="s">
        <v>71</v>
      </c>
      <c r="C364" t="s">
        <v>20</v>
      </c>
      <c r="D364" t="s">
        <v>293</v>
      </c>
      <c r="E364">
        <v>59.5</v>
      </c>
      <c r="F364">
        <v>15</v>
      </c>
      <c r="G364" t="s">
        <v>2497</v>
      </c>
      <c r="H364" t="s">
        <v>71</v>
      </c>
      <c r="I364" t="s">
        <v>32</v>
      </c>
      <c r="J364" t="s">
        <v>293</v>
      </c>
      <c r="K364">
        <v>59.5</v>
      </c>
      <c r="L364">
        <v>15</v>
      </c>
      <c r="M364" t="s">
        <v>2497</v>
      </c>
      <c r="N364" t="s">
        <v>34</v>
      </c>
      <c r="O364" t="s">
        <v>35</v>
      </c>
      <c r="P364">
        <v>153</v>
      </c>
      <c r="Q364">
        <v>0</v>
      </c>
      <c r="R364">
        <v>0</v>
      </c>
    </row>
    <row r="365" spans="1:18">
      <c r="A365" t="s">
        <v>3671</v>
      </c>
      <c r="B365" t="s">
        <v>104</v>
      </c>
      <c r="C365" t="s">
        <v>20</v>
      </c>
      <c r="D365" t="s">
        <v>293</v>
      </c>
      <c r="E365">
        <v>62.57</v>
      </c>
      <c r="F365">
        <v>17.12</v>
      </c>
      <c r="G365" t="s">
        <v>2497</v>
      </c>
      <c r="H365" t="s">
        <v>31</v>
      </c>
      <c r="I365" t="s">
        <v>51</v>
      </c>
      <c r="J365" t="s">
        <v>294</v>
      </c>
      <c r="K365">
        <v>62.57</v>
      </c>
      <c r="L365">
        <v>17.13</v>
      </c>
      <c r="M365" t="s">
        <v>2497</v>
      </c>
      <c r="N365" t="s">
        <v>34</v>
      </c>
      <c r="O365" t="s">
        <v>35</v>
      </c>
      <c r="P365">
        <v>461</v>
      </c>
      <c r="Q365">
        <v>1</v>
      </c>
      <c r="R365">
        <v>91</v>
      </c>
    </row>
    <row r="366" spans="1:18">
      <c r="A366" t="s">
        <v>3672</v>
      </c>
      <c r="B366" t="s">
        <v>51</v>
      </c>
      <c r="C366" t="s">
        <v>39</v>
      </c>
      <c r="D366" t="s">
        <v>293</v>
      </c>
      <c r="E366">
        <v>57.02</v>
      </c>
      <c r="F366">
        <v>16.88</v>
      </c>
      <c r="G366" t="s">
        <v>2497</v>
      </c>
      <c r="H366" t="s">
        <v>92</v>
      </c>
      <c r="I366" t="s">
        <v>20</v>
      </c>
      <c r="J366" t="s">
        <v>203</v>
      </c>
      <c r="K366">
        <v>57.02</v>
      </c>
      <c r="L366">
        <v>16.87</v>
      </c>
      <c r="M366" t="s">
        <v>2497</v>
      </c>
      <c r="N366" t="s">
        <v>40</v>
      </c>
      <c r="O366" t="s">
        <v>35</v>
      </c>
      <c r="P366">
        <v>1434</v>
      </c>
      <c r="Q366">
        <v>2</v>
      </c>
      <c r="R366">
        <v>270</v>
      </c>
    </row>
    <row r="367" spans="1:18">
      <c r="A367" t="s">
        <v>3673</v>
      </c>
      <c r="B367" t="s">
        <v>60</v>
      </c>
      <c r="C367" t="s">
        <v>39</v>
      </c>
      <c r="D367" t="s">
        <v>293</v>
      </c>
      <c r="E367">
        <v>61.82</v>
      </c>
      <c r="F367">
        <v>16.55</v>
      </c>
      <c r="G367" t="s">
        <v>2497</v>
      </c>
      <c r="H367" t="s">
        <v>60</v>
      </c>
      <c r="I367" t="s">
        <v>29</v>
      </c>
      <c r="J367" t="s">
        <v>296</v>
      </c>
      <c r="K367">
        <v>61.82</v>
      </c>
      <c r="L367">
        <v>16.55</v>
      </c>
      <c r="M367" t="s">
        <v>2497</v>
      </c>
      <c r="N367" t="s">
        <v>34</v>
      </c>
      <c r="O367" t="s">
        <v>35</v>
      </c>
      <c r="P367">
        <v>761</v>
      </c>
      <c r="Q367">
        <v>0</v>
      </c>
      <c r="R367">
        <v>0</v>
      </c>
    </row>
    <row r="368" spans="1:18">
      <c r="A368" t="s">
        <v>295</v>
      </c>
      <c r="B368" t="s">
        <v>143</v>
      </c>
      <c r="C368" t="s">
        <v>20</v>
      </c>
      <c r="D368" t="s">
        <v>294</v>
      </c>
      <c r="E368">
        <v>50.43</v>
      </c>
      <c r="F368">
        <v>15.82</v>
      </c>
      <c r="G368" t="s">
        <v>211</v>
      </c>
      <c r="H368" t="s">
        <v>42</v>
      </c>
      <c r="I368" t="s">
        <v>39</v>
      </c>
      <c r="J368" t="s">
        <v>296</v>
      </c>
      <c r="K368">
        <v>50.43</v>
      </c>
      <c r="L368">
        <v>15.82</v>
      </c>
      <c r="M368" t="s">
        <v>211</v>
      </c>
      <c r="N368" t="s">
        <v>34</v>
      </c>
      <c r="O368" t="s">
        <v>35</v>
      </c>
      <c r="P368">
        <v>386</v>
      </c>
      <c r="Q368">
        <v>0</v>
      </c>
      <c r="R368">
        <v>0</v>
      </c>
    </row>
    <row r="369" spans="1:18">
      <c r="A369" t="s">
        <v>303</v>
      </c>
      <c r="B369" t="s">
        <v>121</v>
      </c>
      <c r="C369" t="s">
        <v>20</v>
      </c>
      <c r="D369" t="s">
        <v>294</v>
      </c>
      <c r="E369">
        <v>49.92</v>
      </c>
      <c r="F369">
        <v>15.23</v>
      </c>
      <c r="G369" t="s">
        <v>211</v>
      </c>
      <c r="H369" t="s">
        <v>50</v>
      </c>
      <c r="I369" t="s">
        <v>29</v>
      </c>
      <c r="J369" t="s">
        <v>38</v>
      </c>
      <c r="K369">
        <v>49.92</v>
      </c>
      <c r="L369">
        <v>15.23</v>
      </c>
      <c r="M369" t="s">
        <v>211</v>
      </c>
      <c r="N369" t="s">
        <v>34</v>
      </c>
      <c r="O369" t="s">
        <v>35</v>
      </c>
      <c r="P369">
        <v>774</v>
      </c>
      <c r="Q369">
        <v>0</v>
      </c>
      <c r="R369">
        <v>0</v>
      </c>
    </row>
    <row r="370" spans="1:18">
      <c r="A370" t="s">
        <v>680</v>
      </c>
      <c r="B370" t="s">
        <v>54</v>
      </c>
      <c r="C370" t="s">
        <v>20</v>
      </c>
      <c r="D370" t="s">
        <v>294</v>
      </c>
      <c r="E370">
        <v>55.75</v>
      </c>
      <c r="F370">
        <v>12.55</v>
      </c>
      <c r="G370" t="s">
        <v>610</v>
      </c>
      <c r="H370" t="s">
        <v>23</v>
      </c>
      <c r="I370" t="s">
        <v>60</v>
      </c>
      <c r="J370" t="s">
        <v>305</v>
      </c>
      <c r="K370">
        <v>55.73</v>
      </c>
      <c r="L370">
        <v>12.52</v>
      </c>
      <c r="M370" t="s">
        <v>610</v>
      </c>
      <c r="N370" t="s">
        <v>40</v>
      </c>
      <c r="O370" t="s">
        <v>35</v>
      </c>
      <c r="P370">
        <v>1384</v>
      </c>
      <c r="Q370">
        <v>3</v>
      </c>
      <c r="R370">
        <v>229</v>
      </c>
    </row>
    <row r="371" spans="1:18">
      <c r="A371" t="s">
        <v>940</v>
      </c>
      <c r="B371" t="s">
        <v>155</v>
      </c>
      <c r="C371" t="s">
        <v>39</v>
      </c>
      <c r="D371" t="s">
        <v>294</v>
      </c>
      <c r="E371">
        <v>53.18</v>
      </c>
      <c r="F371">
        <v>-3.23</v>
      </c>
      <c r="G371" t="s">
        <v>858</v>
      </c>
      <c r="H371" t="s">
        <v>155</v>
      </c>
      <c r="I371" t="s">
        <v>48</v>
      </c>
      <c r="J371" t="s">
        <v>294</v>
      </c>
      <c r="K371">
        <v>53.18</v>
      </c>
      <c r="L371">
        <v>-3.23</v>
      </c>
      <c r="M371" t="s">
        <v>858</v>
      </c>
      <c r="N371" t="s">
        <v>34</v>
      </c>
      <c r="O371" t="s">
        <v>35</v>
      </c>
      <c r="P371">
        <v>61</v>
      </c>
      <c r="Q371">
        <v>0</v>
      </c>
      <c r="R371">
        <v>0</v>
      </c>
    </row>
    <row r="372" spans="1:18">
      <c r="A372" t="s">
        <v>945</v>
      </c>
      <c r="B372" t="s">
        <v>24</v>
      </c>
      <c r="C372" t="s">
        <v>39</v>
      </c>
      <c r="D372" t="s">
        <v>294</v>
      </c>
      <c r="E372">
        <v>53.25</v>
      </c>
      <c r="F372">
        <v>-4.42</v>
      </c>
      <c r="G372" t="s">
        <v>858</v>
      </c>
      <c r="H372" t="s">
        <v>19</v>
      </c>
      <c r="I372" t="s">
        <v>63</v>
      </c>
      <c r="J372" t="s">
        <v>296</v>
      </c>
      <c r="K372">
        <v>53.25</v>
      </c>
      <c r="L372">
        <v>-4.42</v>
      </c>
      <c r="M372" t="s">
        <v>858</v>
      </c>
      <c r="N372" t="s">
        <v>81</v>
      </c>
      <c r="O372" t="s">
        <v>35</v>
      </c>
      <c r="P372">
        <v>569</v>
      </c>
      <c r="Q372">
        <v>0</v>
      </c>
      <c r="R372">
        <v>0</v>
      </c>
    </row>
    <row r="373" spans="1:18">
      <c r="A373" t="s">
        <v>2134</v>
      </c>
      <c r="B373" t="s">
        <v>48</v>
      </c>
      <c r="C373" t="s">
        <v>39</v>
      </c>
      <c r="D373" t="s">
        <v>294</v>
      </c>
      <c r="E373">
        <v>60.63</v>
      </c>
      <c r="F373">
        <v>8.58</v>
      </c>
      <c r="G373" t="s">
        <v>669</v>
      </c>
      <c r="H373" t="s">
        <v>133</v>
      </c>
      <c r="I373" t="s">
        <v>51</v>
      </c>
      <c r="J373" t="s">
        <v>296</v>
      </c>
      <c r="K373">
        <v>60.63</v>
      </c>
      <c r="L373">
        <v>8.57</v>
      </c>
      <c r="M373" t="s">
        <v>669</v>
      </c>
      <c r="N373" t="s">
        <v>34</v>
      </c>
      <c r="O373" t="s">
        <v>35</v>
      </c>
      <c r="P373">
        <v>476</v>
      </c>
      <c r="Q373">
        <v>1</v>
      </c>
      <c r="R373">
        <v>270</v>
      </c>
    </row>
    <row r="374" spans="1:18">
      <c r="A374" t="s">
        <v>2135</v>
      </c>
      <c r="B374" t="s">
        <v>48</v>
      </c>
      <c r="C374" t="s">
        <v>39</v>
      </c>
      <c r="D374" t="s">
        <v>294</v>
      </c>
      <c r="E374">
        <v>60.63</v>
      </c>
      <c r="F374">
        <v>8.57</v>
      </c>
      <c r="G374" t="s">
        <v>669</v>
      </c>
      <c r="H374" t="s">
        <v>23</v>
      </c>
      <c r="I374" t="s">
        <v>63</v>
      </c>
      <c r="J374" t="s">
        <v>294</v>
      </c>
      <c r="K374">
        <v>60.63</v>
      </c>
      <c r="L374">
        <v>8.57</v>
      </c>
      <c r="M374" t="s">
        <v>669</v>
      </c>
      <c r="N374" t="s">
        <v>84</v>
      </c>
      <c r="O374" t="s">
        <v>35</v>
      </c>
      <c r="P374">
        <v>190</v>
      </c>
      <c r="Q374">
        <v>0</v>
      </c>
      <c r="R374">
        <v>0</v>
      </c>
    </row>
    <row r="375" spans="1:18">
      <c r="A375" t="s">
        <v>2136</v>
      </c>
      <c r="B375" t="s">
        <v>48</v>
      </c>
      <c r="C375" t="s">
        <v>39</v>
      </c>
      <c r="D375" t="s">
        <v>294</v>
      </c>
      <c r="E375">
        <v>60.63</v>
      </c>
      <c r="F375">
        <v>8.58</v>
      </c>
      <c r="G375" t="s">
        <v>669</v>
      </c>
      <c r="H375" t="s">
        <v>24</v>
      </c>
      <c r="I375" t="s">
        <v>29</v>
      </c>
      <c r="J375" t="s">
        <v>294</v>
      </c>
      <c r="K375">
        <v>60.63</v>
      </c>
      <c r="L375">
        <v>8.57</v>
      </c>
      <c r="M375" t="s">
        <v>669</v>
      </c>
      <c r="N375" t="s">
        <v>81</v>
      </c>
      <c r="O375" t="s">
        <v>35</v>
      </c>
      <c r="P375">
        <v>26</v>
      </c>
      <c r="Q375">
        <v>1</v>
      </c>
      <c r="R375">
        <v>270</v>
      </c>
    </row>
    <row r="376" spans="1:18">
      <c r="A376" t="s">
        <v>2137</v>
      </c>
      <c r="B376" t="s">
        <v>48</v>
      </c>
      <c r="C376" t="s">
        <v>39</v>
      </c>
      <c r="D376" t="s">
        <v>294</v>
      </c>
      <c r="E376">
        <v>60.63</v>
      </c>
      <c r="F376">
        <v>8.58</v>
      </c>
      <c r="G376" t="s">
        <v>669</v>
      </c>
      <c r="H376" t="s">
        <v>101</v>
      </c>
      <c r="I376" t="s">
        <v>31</v>
      </c>
      <c r="J376" t="s">
        <v>38</v>
      </c>
      <c r="K376">
        <v>60.67</v>
      </c>
      <c r="L376">
        <v>8.57</v>
      </c>
      <c r="M376" t="s">
        <v>669</v>
      </c>
      <c r="N376" t="s">
        <v>34</v>
      </c>
      <c r="O376" t="s">
        <v>35</v>
      </c>
      <c r="P376">
        <v>613</v>
      </c>
      <c r="Q376">
        <v>4</v>
      </c>
      <c r="R376">
        <v>347</v>
      </c>
    </row>
    <row r="377" spans="1:18">
      <c r="A377" t="s">
        <v>2138</v>
      </c>
      <c r="B377" t="s">
        <v>92</v>
      </c>
      <c r="C377" t="s">
        <v>39</v>
      </c>
      <c r="D377" t="s">
        <v>294</v>
      </c>
      <c r="E377">
        <v>60.58</v>
      </c>
      <c r="F377">
        <v>8.58</v>
      </c>
      <c r="G377" t="s">
        <v>669</v>
      </c>
      <c r="H377" t="s">
        <v>74</v>
      </c>
      <c r="I377" t="s">
        <v>51</v>
      </c>
      <c r="J377" t="s">
        <v>294</v>
      </c>
      <c r="K377">
        <v>60.63</v>
      </c>
      <c r="L377">
        <v>8.57</v>
      </c>
      <c r="M377" t="s">
        <v>669</v>
      </c>
      <c r="N377" t="s">
        <v>26</v>
      </c>
      <c r="O377" t="s">
        <v>35</v>
      </c>
      <c r="P377">
        <v>107</v>
      </c>
      <c r="Q377">
        <v>6</v>
      </c>
      <c r="R377">
        <v>351</v>
      </c>
    </row>
    <row r="378" spans="1:18">
      <c r="A378" t="s">
        <v>2139</v>
      </c>
      <c r="B378" t="s">
        <v>92</v>
      </c>
      <c r="C378" t="s">
        <v>39</v>
      </c>
      <c r="D378" t="s">
        <v>294</v>
      </c>
      <c r="E378">
        <v>60.58</v>
      </c>
      <c r="F378">
        <v>8.58</v>
      </c>
      <c r="G378" t="s">
        <v>669</v>
      </c>
      <c r="H378" t="s">
        <v>101</v>
      </c>
      <c r="I378" t="s">
        <v>29</v>
      </c>
      <c r="J378" t="s">
        <v>294</v>
      </c>
      <c r="K378">
        <v>60.58</v>
      </c>
      <c r="L378">
        <v>8.58</v>
      </c>
      <c r="M378" t="s">
        <v>669</v>
      </c>
      <c r="N378" t="s">
        <v>40</v>
      </c>
      <c r="O378" t="s">
        <v>35</v>
      </c>
      <c r="P378">
        <v>28</v>
      </c>
      <c r="Q378">
        <v>0</v>
      </c>
      <c r="R378">
        <v>0</v>
      </c>
    </row>
    <row r="379" spans="1:18">
      <c r="A379" t="s">
        <v>2147</v>
      </c>
      <c r="B379" t="s">
        <v>92</v>
      </c>
      <c r="C379" t="s">
        <v>29</v>
      </c>
      <c r="D379" t="s">
        <v>294</v>
      </c>
      <c r="E379">
        <v>62.45</v>
      </c>
      <c r="F379">
        <v>6.37</v>
      </c>
      <c r="G379" t="s">
        <v>669</v>
      </c>
      <c r="H379" t="s">
        <v>104</v>
      </c>
      <c r="I379" t="s">
        <v>63</v>
      </c>
      <c r="J379" t="s">
        <v>294</v>
      </c>
      <c r="K379">
        <v>62.75</v>
      </c>
      <c r="L379">
        <v>6.35</v>
      </c>
      <c r="M379" t="s">
        <v>669</v>
      </c>
      <c r="N379" t="s">
        <v>81</v>
      </c>
      <c r="O379" t="s">
        <v>35</v>
      </c>
      <c r="P379">
        <v>170</v>
      </c>
      <c r="Q379">
        <v>34</v>
      </c>
      <c r="R379">
        <v>359</v>
      </c>
    </row>
    <row r="380" spans="1:18">
      <c r="A380" t="s">
        <v>2148</v>
      </c>
      <c r="B380" t="s">
        <v>37</v>
      </c>
      <c r="C380" t="s">
        <v>20</v>
      </c>
      <c r="D380" t="s">
        <v>294</v>
      </c>
      <c r="E380">
        <v>60.62</v>
      </c>
      <c r="F380">
        <v>8.52</v>
      </c>
      <c r="G380" t="s">
        <v>669</v>
      </c>
      <c r="H380" t="s">
        <v>37</v>
      </c>
      <c r="I380" t="s">
        <v>48</v>
      </c>
      <c r="J380" t="s">
        <v>296</v>
      </c>
      <c r="K380">
        <v>60.62</v>
      </c>
      <c r="L380">
        <v>8.5</v>
      </c>
      <c r="M380" t="s">
        <v>669</v>
      </c>
      <c r="N380" t="s">
        <v>84</v>
      </c>
      <c r="O380" t="s">
        <v>35</v>
      </c>
      <c r="P380">
        <v>457</v>
      </c>
      <c r="Q380">
        <v>1</v>
      </c>
      <c r="R380">
        <v>270</v>
      </c>
    </row>
    <row r="381" spans="1:18">
      <c r="A381" t="s">
        <v>2256</v>
      </c>
      <c r="B381" t="s">
        <v>60</v>
      </c>
      <c r="C381" t="s">
        <v>39</v>
      </c>
      <c r="D381" t="s">
        <v>294</v>
      </c>
      <c r="E381">
        <v>60.63</v>
      </c>
      <c r="F381">
        <v>8.57</v>
      </c>
      <c r="G381" t="s">
        <v>669</v>
      </c>
      <c r="H381" t="s">
        <v>155</v>
      </c>
      <c r="I381" t="s">
        <v>50</v>
      </c>
      <c r="J381" t="s">
        <v>38</v>
      </c>
      <c r="K381">
        <v>60.63</v>
      </c>
      <c r="L381">
        <v>8.57</v>
      </c>
      <c r="M381" t="s">
        <v>669</v>
      </c>
      <c r="N381" t="s">
        <v>84</v>
      </c>
      <c r="O381" t="s">
        <v>35</v>
      </c>
      <c r="P381">
        <v>593</v>
      </c>
      <c r="Q381">
        <v>0</v>
      </c>
      <c r="R381">
        <v>0</v>
      </c>
    </row>
    <row r="382" spans="1:18">
      <c r="A382" t="s">
        <v>2257</v>
      </c>
      <c r="B382" t="s">
        <v>60</v>
      </c>
      <c r="C382" t="s">
        <v>39</v>
      </c>
      <c r="D382" t="s">
        <v>294</v>
      </c>
      <c r="E382">
        <v>60.63</v>
      </c>
      <c r="F382">
        <v>8.57</v>
      </c>
      <c r="G382" t="s">
        <v>669</v>
      </c>
      <c r="H382" t="s">
        <v>32</v>
      </c>
      <c r="I382" t="s">
        <v>48</v>
      </c>
      <c r="J382" t="s">
        <v>294</v>
      </c>
      <c r="K382">
        <v>60.63</v>
      </c>
      <c r="L382">
        <v>8.57</v>
      </c>
      <c r="M382" t="s">
        <v>669</v>
      </c>
      <c r="N382" t="s">
        <v>81</v>
      </c>
      <c r="O382" t="s">
        <v>35</v>
      </c>
      <c r="P382">
        <v>68</v>
      </c>
      <c r="Q382">
        <v>0</v>
      </c>
      <c r="R382">
        <v>0</v>
      </c>
    </row>
    <row r="383" spans="1:18">
      <c r="A383" t="s">
        <v>2258</v>
      </c>
      <c r="B383" t="s">
        <v>67</v>
      </c>
      <c r="C383" t="s">
        <v>39</v>
      </c>
      <c r="D383" t="s">
        <v>294</v>
      </c>
      <c r="E383">
        <v>60.63</v>
      </c>
      <c r="F383">
        <v>8.57</v>
      </c>
      <c r="G383" t="s">
        <v>669</v>
      </c>
      <c r="H383" t="s">
        <v>73</v>
      </c>
      <c r="I383" t="s">
        <v>31</v>
      </c>
      <c r="J383" t="s">
        <v>296</v>
      </c>
      <c r="K383">
        <v>60.63</v>
      </c>
      <c r="L383">
        <v>8.57</v>
      </c>
      <c r="M383" t="s">
        <v>669</v>
      </c>
      <c r="N383" t="s">
        <v>81</v>
      </c>
      <c r="O383" t="s">
        <v>35</v>
      </c>
      <c r="P383">
        <v>253</v>
      </c>
      <c r="Q383">
        <v>0</v>
      </c>
      <c r="R383">
        <v>0</v>
      </c>
    </row>
    <row r="384" spans="1:18">
      <c r="A384" t="s">
        <v>3561</v>
      </c>
      <c r="B384" t="s">
        <v>76</v>
      </c>
      <c r="C384" t="s">
        <v>20</v>
      </c>
      <c r="D384" t="s">
        <v>294</v>
      </c>
      <c r="E384">
        <v>58.88</v>
      </c>
      <c r="F384">
        <v>11.9</v>
      </c>
      <c r="G384" t="s">
        <v>2497</v>
      </c>
      <c r="H384" t="s">
        <v>23</v>
      </c>
      <c r="I384" t="s">
        <v>29</v>
      </c>
      <c r="J384" t="s">
        <v>33</v>
      </c>
      <c r="K384">
        <v>58.93</v>
      </c>
      <c r="L384">
        <v>12.03</v>
      </c>
      <c r="M384" t="s">
        <v>2497</v>
      </c>
      <c r="N384" t="s">
        <v>40</v>
      </c>
      <c r="O384" t="s">
        <v>35</v>
      </c>
      <c r="P384">
        <v>2611</v>
      </c>
      <c r="Q384">
        <v>10</v>
      </c>
      <c r="R384">
        <v>55</v>
      </c>
    </row>
    <row r="385" spans="1:18">
      <c r="A385" t="s">
        <v>3562</v>
      </c>
      <c r="B385" t="s">
        <v>39</v>
      </c>
      <c r="C385" t="s">
        <v>39</v>
      </c>
      <c r="D385" t="s">
        <v>294</v>
      </c>
      <c r="E385">
        <v>58.88</v>
      </c>
      <c r="F385">
        <v>11.88</v>
      </c>
      <c r="G385" t="s">
        <v>2497</v>
      </c>
      <c r="H385" t="s">
        <v>63</v>
      </c>
      <c r="I385" t="s">
        <v>31</v>
      </c>
      <c r="J385" t="s">
        <v>296</v>
      </c>
      <c r="K385">
        <v>58.88</v>
      </c>
      <c r="L385">
        <v>11.87</v>
      </c>
      <c r="M385" t="s">
        <v>2497</v>
      </c>
      <c r="N385" t="s">
        <v>34</v>
      </c>
      <c r="O385" t="s">
        <v>35</v>
      </c>
      <c r="P385">
        <v>251</v>
      </c>
      <c r="Q385">
        <v>1</v>
      </c>
      <c r="R385">
        <v>270</v>
      </c>
    </row>
    <row r="386" spans="1:18">
      <c r="A386" t="s">
        <v>3565</v>
      </c>
      <c r="B386" t="s">
        <v>24</v>
      </c>
      <c r="C386" t="s">
        <v>39</v>
      </c>
      <c r="D386" t="s">
        <v>294</v>
      </c>
      <c r="E386">
        <v>56.17</v>
      </c>
      <c r="F386">
        <v>13.35</v>
      </c>
      <c r="G386" t="s">
        <v>2497</v>
      </c>
      <c r="H386" t="s">
        <v>67</v>
      </c>
      <c r="I386" t="s">
        <v>24</v>
      </c>
      <c r="J386" t="s">
        <v>296</v>
      </c>
      <c r="K386">
        <v>56.15</v>
      </c>
      <c r="L386">
        <v>13.32</v>
      </c>
      <c r="M386" t="s">
        <v>2497</v>
      </c>
      <c r="N386" t="s">
        <v>34</v>
      </c>
      <c r="O386" t="s">
        <v>35</v>
      </c>
      <c r="P386">
        <v>314</v>
      </c>
      <c r="Q386">
        <v>3</v>
      </c>
      <c r="R386">
        <v>229</v>
      </c>
    </row>
    <row r="387" spans="1:18">
      <c r="A387" t="s">
        <v>3578</v>
      </c>
      <c r="B387" t="s">
        <v>24</v>
      </c>
      <c r="C387" t="s">
        <v>39</v>
      </c>
      <c r="D387" t="s">
        <v>294</v>
      </c>
      <c r="E387">
        <v>63.15</v>
      </c>
      <c r="F387">
        <v>17.25</v>
      </c>
      <c r="G387" t="s">
        <v>2497</v>
      </c>
      <c r="H387" t="s">
        <v>76</v>
      </c>
      <c r="I387" t="s">
        <v>101</v>
      </c>
      <c r="J387" t="s">
        <v>294</v>
      </c>
      <c r="K387">
        <v>63.15</v>
      </c>
      <c r="L387">
        <v>17.25</v>
      </c>
      <c r="M387" t="s">
        <v>2497</v>
      </c>
      <c r="N387" t="s">
        <v>81</v>
      </c>
      <c r="O387" t="s">
        <v>35</v>
      </c>
      <c r="P387">
        <v>170</v>
      </c>
      <c r="Q387">
        <v>0</v>
      </c>
      <c r="R387">
        <v>0</v>
      </c>
    </row>
    <row r="388" spans="1:18">
      <c r="A388" t="s">
        <v>3579</v>
      </c>
      <c r="B388" t="s">
        <v>24</v>
      </c>
      <c r="C388" t="s">
        <v>39</v>
      </c>
      <c r="D388" t="s">
        <v>294</v>
      </c>
      <c r="E388">
        <v>63.15</v>
      </c>
      <c r="F388">
        <v>17.25</v>
      </c>
      <c r="G388" t="s">
        <v>2497</v>
      </c>
      <c r="H388" t="s">
        <v>74</v>
      </c>
      <c r="I388" t="s">
        <v>48</v>
      </c>
      <c r="J388" t="s">
        <v>38</v>
      </c>
      <c r="K388">
        <v>63.15</v>
      </c>
      <c r="L388">
        <v>17.25</v>
      </c>
      <c r="M388" t="s">
        <v>2497</v>
      </c>
      <c r="N388" t="s">
        <v>34</v>
      </c>
      <c r="O388" t="s">
        <v>35</v>
      </c>
      <c r="P388">
        <v>815</v>
      </c>
      <c r="Q388">
        <v>0</v>
      </c>
      <c r="R388">
        <v>0</v>
      </c>
    </row>
    <row r="389" spans="1:18">
      <c r="A389" t="s">
        <v>3587</v>
      </c>
      <c r="B389" t="s">
        <v>155</v>
      </c>
      <c r="C389" t="s">
        <v>39</v>
      </c>
      <c r="D389" t="s">
        <v>294</v>
      </c>
      <c r="E389">
        <v>60.7</v>
      </c>
      <c r="F389">
        <v>16.62</v>
      </c>
      <c r="G389" t="s">
        <v>2497</v>
      </c>
      <c r="H389" t="s">
        <v>104</v>
      </c>
      <c r="I389" t="s">
        <v>51</v>
      </c>
      <c r="J389" t="s">
        <v>294</v>
      </c>
      <c r="K389">
        <v>60.7</v>
      </c>
      <c r="L389">
        <v>16.62</v>
      </c>
      <c r="M389" t="s">
        <v>2497</v>
      </c>
      <c r="N389" t="s">
        <v>34</v>
      </c>
      <c r="O389" t="s">
        <v>35</v>
      </c>
      <c r="P389">
        <v>105</v>
      </c>
      <c r="Q389">
        <v>0</v>
      </c>
      <c r="R389">
        <v>0</v>
      </c>
    </row>
    <row r="390" spans="1:18">
      <c r="A390" t="s">
        <v>3592</v>
      </c>
      <c r="B390" t="s">
        <v>74</v>
      </c>
      <c r="C390" t="s">
        <v>20</v>
      </c>
      <c r="D390" t="s">
        <v>294</v>
      </c>
      <c r="E390">
        <v>57.6</v>
      </c>
      <c r="F390">
        <v>12.05</v>
      </c>
      <c r="G390" t="s">
        <v>2497</v>
      </c>
      <c r="H390" t="s">
        <v>104</v>
      </c>
      <c r="I390" t="s">
        <v>51</v>
      </c>
      <c r="J390" t="s">
        <v>296</v>
      </c>
      <c r="K390">
        <v>57.6</v>
      </c>
      <c r="L390">
        <v>12.05</v>
      </c>
      <c r="M390" t="s">
        <v>2497</v>
      </c>
      <c r="N390" t="s">
        <v>34</v>
      </c>
      <c r="O390" t="s">
        <v>35</v>
      </c>
      <c r="P390">
        <v>490</v>
      </c>
      <c r="Q390">
        <v>0</v>
      </c>
      <c r="R390">
        <v>0</v>
      </c>
    </row>
    <row r="391" spans="1:18">
      <c r="A391" t="s">
        <v>3594</v>
      </c>
      <c r="B391" t="s">
        <v>37</v>
      </c>
      <c r="C391" t="s">
        <v>39</v>
      </c>
      <c r="D391" t="s">
        <v>294</v>
      </c>
      <c r="E391">
        <v>65.75</v>
      </c>
      <c r="F391">
        <v>15.17</v>
      </c>
      <c r="G391" t="s">
        <v>2497</v>
      </c>
      <c r="H391" t="s">
        <v>23</v>
      </c>
      <c r="I391" t="s">
        <v>20</v>
      </c>
      <c r="J391" t="s">
        <v>296</v>
      </c>
      <c r="K391">
        <v>65.83</v>
      </c>
      <c r="L391">
        <v>15.07</v>
      </c>
      <c r="M391" t="s">
        <v>2497</v>
      </c>
      <c r="N391" t="s">
        <v>40</v>
      </c>
      <c r="O391" t="s">
        <v>52</v>
      </c>
      <c r="P391">
        <v>326</v>
      </c>
      <c r="Q391">
        <v>11</v>
      </c>
      <c r="R391">
        <v>334</v>
      </c>
    </row>
    <row r="392" spans="1:18">
      <c r="A392" t="s">
        <v>3595</v>
      </c>
      <c r="B392" t="s">
        <v>39</v>
      </c>
      <c r="C392" t="s">
        <v>39</v>
      </c>
      <c r="D392" t="s">
        <v>294</v>
      </c>
      <c r="E392">
        <v>63.17</v>
      </c>
      <c r="F392">
        <v>17.27</v>
      </c>
      <c r="G392" t="s">
        <v>2497</v>
      </c>
      <c r="H392" t="s">
        <v>19</v>
      </c>
      <c r="I392" t="s">
        <v>60</v>
      </c>
      <c r="J392" t="s">
        <v>305</v>
      </c>
      <c r="K392">
        <v>63.15</v>
      </c>
      <c r="L392">
        <v>17.38</v>
      </c>
      <c r="M392" t="s">
        <v>2497</v>
      </c>
      <c r="N392" t="s">
        <v>26</v>
      </c>
      <c r="O392" t="s">
        <v>27</v>
      </c>
      <c r="P392">
        <v>1388</v>
      </c>
      <c r="Q392">
        <v>7</v>
      </c>
      <c r="R392">
        <v>108</v>
      </c>
    </row>
    <row r="393" spans="1:18">
      <c r="A393" t="s">
        <v>3661</v>
      </c>
      <c r="B393" t="s">
        <v>133</v>
      </c>
      <c r="C393" t="s">
        <v>20</v>
      </c>
      <c r="D393" t="s">
        <v>294</v>
      </c>
      <c r="E393">
        <v>59.32</v>
      </c>
      <c r="F393">
        <v>17.829999999999998</v>
      </c>
      <c r="G393" t="s">
        <v>2497</v>
      </c>
      <c r="H393" t="s">
        <v>51</v>
      </c>
      <c r="I393" t="s">
        <v>29</v>
      </c>
      <c r="J393" t="s">
        <v>294</v>
      </c>
      <c r="K393">
        <v>59.3</v>
      </c>
      <c r="L393">
        <v>17.850000000000001</v>
      </c>
      <c r="M393" t="s">
        <v>2497</v>
      </c>
      <c r="N393" t="s">
        <v>40</v>
      </c>
      <c r="O393" t="s">
        <v>35</v>
      </c>
      <c r="P393">
        <v>43</v>
      </c>
      <c r="Q393">
        <v>3</v>
      </c>
      <c r="R393">
        <v>153</v>
      </c>
    </row>
    <row r="394" spans="1:18">
      <c r="A394" t="s">
        <v>3668</v>
      </c>
      <c r="B394" t="s">
        <v>143</v>
      </c>
      <c r="C394" t="s">
        <v>20</v>
      </c>
      <c r="D394" t="s">
        <v>294</v>
      </c>
      <c r="E394">
        <v>59.12</v>
      </c>
      <c r="F394">
        <v>15.08</v>
      </c>
      <c r="G394" t="s">
        <v>2497</v>
      </c>
      <c r="H394" t="s">
        <v>73</v>
      </c>
      <c r="I394" t="s">
        <v>60</v>
      </c>
      <c r="J394" t="s">
        <v>305</v>
      </c>
      <c r="K394">
        <v>59.12</v>
      </c>
      <c r="L394">
        <v>15.1</v>
      </c>
      <c r="M394" t="s">
        <v>2497</v>
      </c>
      <c r="N394" t="s">
        <v>40</v>
      </c>
      <c r="O394" t="s">
        <v>52</v>
      </c>
      <c r="P394">
        <v>1393</v>
      </c>
      <c r="Q394">
        <v>1</v>
      </c>
      <c r="R394">
        <v>91</v>
      </c>
    </row>
    <row r="395" spans="1:18">
      <c r="A395" t="s">
        <v>3669</v>
      </c>
      <c r="B395" t="s">
        <v>155</v>
      </c>
      <c r="C395" t="s">
        <v>39</v>
      </c>
      <c r="D395" t="s">
        <v>294</v>
      </c>
      <c r="E395">
        <v>56</v>
      </c>
      <c r="F395">
        <v>14.43</v>
      </c>
      <c r="G395" t="s">
        <v>2497</v>
      </c>
      <c r="H395" t="s">
        <v>104</v>
      </c>
      <c r="I395" t="s">
        <v>29</v>
      </c>
      <c r="J395" t="s">
        <v>294</v>
      </c>
      <c r="K395">
        <v>56</v>
      </c>
      <c r="L395">
        <v>14.43</v>
      </c>
      <c r="M395" t="s">
        <v>2497</v>
      </c>
      <c r="N395" t="s">
        <v>40</v>
      </c>
      <c r="O395" t="s">
        <v>35</v>
      </c>
      <c r="P395">
        <v>43</v>
      </c>
      <c r="Q395">
        <v>0</v>
      </c>
      <c r="R395">
        <v>0</v>
      </c>
    </row>
    <row r="396" spans="1:18">
      <c r="A396" t="s">
        <v>3674</v>
      </c>
      <c r="B396" t="s">
        <v>39</v>
      </c>
      <c r="C396" t="s">
        <v>39</v>
      </c>
      <c r="D396" t="s">
        <v>294</v>
      </c>
      <c r="E396">
        <v>59.62</v>
      </c>
      <c r="F396">
        <v>14.3</v>
      </c>
      <c r="G396" t="s">
        <v>2497</v>
      </c>
      <c r="H396" t="s">
        <v>60</v>
      </c>
      <c r="I396" t="s">
        <v>32</v>
      </c>
      <c r="J396" t="s">
        <v>294</v>
      </c>
      <c r="K396">
        <v>59.53</v>
      </c>
      <c r="L396">
        <v>14.28</v>
      </c>
      <c r="M396" t="s">
        <v>2497</v>
      </c>
      <c r="N396" t="s">
        <v>34</v>
      </c>
      <c r="O396" t="s">
        <v>35</v>
      </c>
      <c r="P396">
        <v>119</v>
      </c>
      <c r="Q396">
        <v>10</v>
      </c>
      <c r="R396">
        <v>186</v>
      </c>
    </row>
    <row r="397" spans="1:18">
      <c r="A397" t="s">
        <v>3677</v>
      </c>
      <c r="B397" t="s">
        <v>60</v>
      </c>
      <c r="C397" t="s">
        <v>20</v>
      </c>
      <c r="D397" t="s">
        <v>294</v>
      </c>
      <c r="E397">
        <v>58.78</v>
      </c>
      <c r="F397">
        <v>17.38</v>
      </c>
      <c r="G397" t="s">
        <v>2497</v>
      </c>
      <c r="H397" t="s">
        <v>155</v>
      </c>
      <c r="I397" t="s">
        <v>60</v>
      </c>
      <c r="J397" t="s">
        <v>296</v>
      </c>
      <c r="K397">
        <v>58.77</v>
      </c>
      <c r="L397">
        <v>17.38</v>
      </c>
      <c r="M397" t="s">
        <v>2497</v>
      </c>
      <c r="N397" t="s">
        <v>84</v>
      </c>
      <c r="O397" t="s">
        <v>35</v>
      </c>
      <c r="P397">
        <v>318</v>
      </c>
      <c r="Q397">
        <v>2</v>
      </c>
      <c r="R397">
        <v>181</v>
      </c>
    </row>
    <row r="398" spans="1:18">
      <c r="A398" t="s">
        <v>3679</v>
      </c>
      <c r="B398" t="s">
        <v>92</v>
      </c>
      <c r="C398" t="s">
        <v>39</v>
      </c>
      <c r="D398" t="s">
        <v>294</v>
      </c>
      <c r="E398">
        <v>62.72</v>
      </c>
      <c r="F398">
        <v>15.45</v>
      </c>
      <c r="G398" t="s">
        <v>2497</v>
      </c>
      <c r="H398" t="s">
        <v>63</v>
      </c>
      <c r="I398" t="s">
        <v>24</v>
      </c>
      <c r="J398" t="s">
        <v>296</v>
      </c>
      <c r="K398">
        <v>62.68</v>
      </c>
      <c r="L398">
        <v>16.329999999999998</v>
      </c>
      <c r="M398" t="s">
        <v>2497</v>
      </c>
      <c r="N398" t="s">
        <v>34</v>
      </c>
      <c r="O398" t="s">
        <v>35</v>
      </c>
      <c r="P398">
        <v>303</v>
      </c>
      <c r="Q398">
        <v>46</v>
      </c>
      <c r="R398">
        <v>95</v>
      </c>
    </row>
    <row r="399" spans="1:18">
      <c r="A399" t="s">
        <v>3680</v>
      </c>
      <c r="B399" t="s">
        <v>92</v>
      </c>
      <c r="C399" t="s">
        <v>39</v>
      </c>
      <c r="D399" t="s">
        <v>294</v>
      </c>
      <c r="E399">
        <v>62.72</v>
      </c>
      <c r="F399">
        <v>15.45</v>
      </c>
      <c r="G399" t="s">
        <v>2497</v>
      </c>
      <c r="H399" t="s">
        <v>50</v>
      </c>
      <c r="I399" t="s">
        <v>60</v>
      </c>
      <c r="J399" t="s">
        <v>38</v>
      </c>
      <c r="K399">
        <v>63.8</v>
      </c>
      <c r="L399">
        <v>14.7</v>
      </c>
      <c r="M399" t="s">
        <v>2497</v>
      </c>
      <c r="N399" t="s">
        <v>34</v>
      </c>
      <c r="O399" t="s">
        <v>35</v>
      </c>
      <c r="P399">
        <v>626</v>
      </c>
      <c r="Q399">
        <v>127</v>
      </c>
      <c r="R399">
        <v>343</v>
      </c>
    </row>
    <row r="400" spans="1:18">
      <c r="A400" t="s">
        <v>304</v>
      </c>
      <c r="B400" t="s">
        <v>67</v>
      </c>
      <c r="C400" t="s">
        <v>20</v>
      </c>
      <c r="D400" t="s">
        <v>296</v>
      </c>
      <c r="E400">
        <v>50.03</v>
      </c>
      <c r="F400">
        <v>15.78</v>
      </c>
      <c r="G400" t="s">
        <v>211</v>
      </c>
      <c r="H400" t="s">
        <v>23</v>
      </c>
      <c r="I400" t="s">
        <v>60</v>
      </c>
      <c r="J400" t="s">
        <v>305</v>
      </c>
      <c r="K400">
        <v>50.03</v>
      </c>
      <c r="L400">
        <v>15.78</v>
      </c>
      <c r="M400" t="s">
        <v>211</v>
      </c>
      <c r="N400" t="s">
        <v>26</v>
      </c>
      <c r="O400" t="s">
        <v>27</v>
      </c>
      <c r="P400">
        <v>1036</v>
      </c>
      <c r="Q400">
        <v>0</v>
      </c>
      <c r="R400">
        <v>0</v>
      </c>
    </row>
    <row r="401" spans="1:18">
      <c r="A401" t="s">
        <v>948</v>
      </c>
      <c r="B401" t="s">
        <v>45</v>
      </c>
      <c r="C401" t="s">
        <v>20</v>
      </c>
      <c r="D401" t="s">
        <v>296</v>
      </c>
      <c r="E401">
        <v>51.33</v>
      </c>
      <c r="F401">
        <v>-2.93</v>
      </c>
      <c r="G401" t="s">
        <v>858</v>
      </c>
      <c r="H401" t="s">
        <v>23</v>
      </c>
      <c r="I401" t="s">
        <v>60</v>
      </c>
      <c r="J401" t="s">
        <v>38</v>
      </c>
      <c r="K401">
        <v>51.33</v>
      </c>
      <c r="L401">
        <v>-2.93</v>
      </c>
      <c r="M401" t="s">
        <v>858</v>
      </c>
      <c r="N401" t="s">
        <v>40</v>
      </c>
      <c r="O401" t="s">
        <v>35</v>
      </c>
      <c r="P401">
        <v>295</v>
      </c>
      <c r="Q401">
        <v>0</v>
      </c>
      <c r="R401">
        <v>0</v>
      </c>
    </row>
    <row r="402" spans="1:18">
      <c r="A402" t="s">
        <v>2140</v>
      </c>
      <c r="B402" t="s">
        <v>51</v>
      </c>
      <c r="C402" t="s">
        <v>48</v>
      </c>
      <c r="D402" t="s">
        <v>296</v>
      </c>
      <c r="E402">
        <v>60.63</v>
      </c>
      <c r="F402">
        <v>8.57</v>
      </c>
      <c r="G402" t="s">
        <v>669</v>
      </c>
      <c r="H402" t="s">
        <v>23</v>
      </c>
      <c r="I402" t="s">
        <v>50</v>
      </c>
      <c r="J402" t="s">
        <v>203</v>
      </c>
      <c r="K402">
        <v>60.72</v>
      </c>
      <c r="L402">
        <v>8.93</v>
      </c>
      <c r="M402" t="s">
        <v>669</v>
      </c>
      <c r="N402" t="s">
        <v>34</v>
      </c>
      <c r="O402" t="s">
        <v>35</v>
      </c>
      <c r="P402">
        <v>524</v>
      </c>
      <c r="Q402">
        <v>22</v>
      </c>
      <c r="R402">
        <v>66</v>
      </c>
    </row>
    <row r="403" spans="1:18">
      <c r="A403" t="s">
        <v>2149</v>
      </c>
      <c r="B403" t="s">
        <v>54</v>
      </c>
      <c r="C403" t="s">
        <v>20</v>
      </c>
      <c r="D403" t="s">
        <v>296</v>
      </c>
      <c r="E403">
        <v>60.63</v>
      </c>
      <c r="F403">
        <v>8.58</v>
      </c>
      <c r="G403" t="s">
        <v>669</v>
      </c>
      <c r="H403" t="s">
        <v>23</v>
      </c>
      <c r="I403" t="s">
        <v>48</v>
      </c>
      <c r="J403" t="s">
        <v>296</v>
      </c>
      <c r="K403">
        <v>60.63</v>
      </c>
      <c r="L403">
        <v>8.58</v>
      </c>
      <c r="M403" t="s">
        <v>669</v>
      </c>
      <c r="N403" t="s">
        <v>81</v>
      </c>
      <c r="O403" t="s">
        <v>35</v>
      </c>
      <c r="P403">
        <v>76</v>
      </c>
      <c r="Q403">
        <v>0</v>
      </c>
      <c r="R403">
        <v>0</v>
      </c>
    </row>
    <row r="404" spans="1:18">
      <c r="A404" t="s">
        <v>2150</v>
      </c>
      <c r="B404" t="s">
        <v>54</v>
      </c>
      <c r="C404" t="s">
        <v>20</v>
      </c>
      <c r="D404" t="s">
        <v>296</v>
      </c>
      <c r="E404">
        <v>60.63</v>
      </c>
      <c r="F404">
        <v>8.58</v>
      </c>
      <c r="G404" t="s">
        <v>669</v>
      </c>
      <c r="H404" t="s">
        <v>104</v>
      </c>
      <c r="I404" t="s">
        <v>48</v>
      </c>
      <c r="J404" t="s">
        <v>296</v>
      </c>
      <c r="K404">
        <v>60.63</v>
      </c>
      <c r="L404">
        <v>8.58</v>
      </c>
      <c r="M404" t="s">
        <v>669</v>
      </c>
      <c r="N404" t="s">
        <v>34</v>
      </c>
      <c r="O404" t="s">
        <v>35</v>
      </c>
      <c r="P404">
        <v>91</v>
      </c>
      <c r="Q404">
        <v>0</v>
      </c>
      <c r="R404">
        <v>0</v>
      </c>
    </row>
    <row r="405" spans="1:18">
      <c r="A405" t="s">
        <v>2152</v>
      </c>
      <c r="B405" t="s">
        <v>74</v>
      </c>
      <c r="C405" t="s">
        <v>20</v>
      </c>
      <c r="D405" t="s">
        <v>296</v>
      </c>
      <c r="E405">
        <v>59.7</v>
      </c>
      <c r="F405">
        <v>8.0299999999999994</v>
      </c>
      <c r="G405" t="s">
        <v>669</v>
      </c>
      <c r="H405" t="s">
        <v>19</v>
      </c>
      <c r="I405" t="s">
        <v>29</v>
      </c>
      <c r="J405" t="s">
        <v>296</v>
      </c>
      <c r="K405">
        <v>59.7</v>
      </c>
      <c r="L405">
        <v>8.0299999999999994</v>
      </c>
      <c r="M405" t="s">
        <v>669</v>
      </c>
      <c r="N405" t="s">
        <v>26</v>
      </c>
      <c r="O405" t="s">
        <v>27</v>
      </c>
      <c r="P405">
        <v>58</v>
      </c>
      <c r="Q405">
        <v>0</v>
      </c>
      <c r="R405">
        <v>0</v>
      </c>
    </row>
    <row r="406" spans="1:18">
      <c r="A406" t="s">
        <v>2153</v>
      </c>
      <c r="B406" t="s">
        <v>133</v>
      </c>
      <c r="C406" t="s">
        <v>20</v>
      </c>
      <c r="D406" t="s">
        <v>296</v>
      </c>
      <c r="E406">
        <v>59.7</v>
      </c>
      <c r="F406">
        <v>8.0299999999999994</v>
      </c>
      <c r="G406" t="s">
        <v>669</v>
      </c>
      <c r="H406" t="s">
        <v>104</v>
      </c>
      <c r="I406" t="s">
        <v>32</v>
      </c>
      <c r="J406" t="s">
        <v>296</v>
      </c>
      <c r="K406">
        <v>59.85</v>
      </c>
      <c r="L406">
        <v>8.07</v>
      </c>
      <c r="M406" t="s">
        <v>669</v>
      </c>
      <c r="N406" t="s">
        <v>34</v>
      </c>
      <c r="O406" t="s">
        <v>35</v>
      </c>
      <c r="P406">
        <v>156</v>
      </c>
      <c r="Q406">
        <v>17</v>
      </c>
      <c r="R406">
        <v>7</v>
      </c>
    </row>
    <row r="407" spans="1:18">
      <c r="A407" t="s">
        <v>2244</v>
      </c>
      <c r="B407" t="s">
        <v>50</v>
      </c>
      <c r="C407" t="s">
        <v>29</v>
      </c>
      <c r="D407" t="s">
        <v>296</v>
      </c>
      <c r="E407">
        <v>58.72</v>
      </c>
      <c r="F407">
        <v>5.53</v>
      </c>
      <c r="G407" t="s">
        <v>669</v>
      </c>
      <c r="H407" t="s">
        <v>121</v>
      </c>
      <c r="I407" t="s">
        <v>101</v>
      </c>
      <c r="J407" t="s">
        <v>296</v>
      </c>
      <c r="K407">
        <v>58.85</v>
      </c>
      <c r="L407">
        <v>5.78</v>
      </c>
      <c r="M407" t="s">
        <v>669</v>
      </c>
      <c r="N407" t="s">
        <v>34</v>
      </c>
      <c r="O407" t="s">
        <v>35</v>
      </c>
      <c r="P407">
        <v>140</v>
      </c>
      <c r="Q407">
        <v>21</v>
      </c>
      <c r="R407">
        <v>45</v>
      </c>
    </row>
    <row r="408" spans="1:18">
      <c r="A408" t="s">
        <v>2259</v>
      </c>
      <c r="B408" t="s">
        <v>74</v>
      </c>
      <c r="C408" t="s">
        <v>20</v>
      </c>
      <c r="D408" t="s">
        <v>296</v>
      </c>
      <c r="E408">
        <v>60.63</v>
      </c>
      <c r="F408">
        <v>8.57</v>
      </c>
      <c r="G408" t="s">
        <v>669</v>
      </c>
      <c r="H408" t="s">
        <v>20</v>
      </c>
      <c r="I408" t="s">
        <v>101</v>
      </c>
      <c r="J408" t="s">
        <v>296</v>
      </c>
      <c r="K408">
        <v>60.63</v>
      </c>
      <c r="L408">
        <v>8.57</v>
      </c>
      <c r="M408" t="s">
        <v>669</v>
      </c>
      <c r="N408" t="s">
        <v>34</v>
      </c>
      <c r="O408" t="s">
        <v>35</v>
      </c>
      <c r="P408">
        <v>161</v>
      </c>
      <c r="Q408">
        <v>0</v>
      </c>
      <c r="R408">
        <v>0</v>
      </c>
    </row>
    <row r="409" spans="1:18">
      <c r="A409" t="s">
        <v>2260</v>
      </c>
      <c r="B409" t="s">
        <v>50</v>
      </c>
      <c r="C409" t="s">
        <v>39</v>
      </c>
      <c r="D409" t="s">
        <v>296</v>
      </c>
      <c r="E409">
        <v>60.63</v>
      </c>
      <c r="F409">
        <v>8.57</v>
      </c>
      <c r="G409" t="s">
        <v>669</v>
      </c>
      <c r="H409" t="s">
        <v>104</v>
      </c>
      <c r="I409" t="s">
        <v>20</v>
      </c>
      <c r="J409" t="s">
        <v>38</v>
      </c>
      <c r="K409">
        <v>60.63</v>
      </c>
      <c r="L409">
        <v>8.57</v>
      </c>
      <c r="M409" t="s">
        <v>669</v>
      </c>
      <c r="N409" t="s">
        <v>40</v>
      </c>
      <c r="O409" t="s">
        <v>35</v>
      </c>
      <c r="P409">
        <v>363</v>
      </c>
      <c r="Q409">
        <v>0</v>
      </c>
      <c r="R409">
        <v>0</v>
      </c>
    </row>
    <row r="410" spans="1:18">
      <c r="A410" t="s">
        <v>2261</v>
      </c>
      <c r="B410" t="s">
        <v>39</v>
      </c>
      <c r="C410" t="s">
        <v>39</v>
      </c>
      <c r="D410" t="s">
        <v>296</v>
      </c>
      <c r="E410">
        <v>60.63</v>
      </c>
      <c r="F410">
        <v>8.57</v>
      </c>
      <c r="G410" t="s">
        <v>669</v>
      </c>
      <c r="H410" t="s">
        <v>104</v>
      </c>
      <c r="I410" t="s">
        <v>51</v>
      </c>
      <c r="J410" t="s">
        <v>296</v>
      </c>
      <c r="K410">
        <v>60.63</v>
      </c>
      <c r="L410">
        <v>8.57</v>
      </c>
      <c r="M410" t="s">
        <v>669</v>
      </c>
      <c r="N410" t="s">
        <v>84</v>
      </c>
      <c r="O410" t="s">
        <v>35</v>
      </c>
      <c r="P410">
        <v>116</v>
      </c>
      <c r="Q410">
        <v>0</v>
      </c>
      <c r="R410">
        <v>0</v>
      </c>
    </row>
    <row r="411" spans="1:18">
      <c r="A411" t="s">
        <v>2262</v>
      </c>
      <c r="B411" t="s">
        <v>39</v>
      </c>
      <c r="C411" t="s">
        <v>39</v>
      </c>
      <c r="D411" t="s">
        <v>296</v>
      </c>
      <c r="E411">
        <v>60.63</v>
      </c>
      <c r="F411">
        <v>8.57</v>
      </c>
      <c r="G411" t="s">
        <v>669</v>
      </c>
      <c r="H411" t="s">
        <v>143</v>
      </c>
      <c r="I411" t="s">
        <v>60</v>
      </c>
      <c r="J411" t="s">
        <v>38</v>
      </c>
      <c r="K411">
        <v>60.63</v>
      </c>
      <c r="L411">
        <v>8.57</v>
      </c>
      <c r="M411" t="s">
        <v>669</v>
      </c>
      <c r="N411" t="s">
        <v>34</v>
      </c>
      <c r="O411" t="s">
        <v>35</v>
      </c>
      <c r="P411">
        <v>296</v>
      </c>
      <c r="Q411">
        <v>0</v>
      </c>
      <c r="R411">
        <v>0</v>
      </c>
    </row>
    <row r="412" spans="1:18">
      <c r="A412" t="s">
        <v>2263</v>
      </c>
      <c r="B412" t="s">
        <v>39</v>
      </c>
      <c r="C412" t="s">
        <v>39</v>
      </c>
      <c r="D412" t="s">
        <v>296</v>
      </c>
      <c r="E412">
        <v>60.63</v>
      </c>
      <c r="F412">
        <v>8.57</v>
      </c>
      <c r="G412" t="s">
        <v>669</v>
      </c>
      <c r="H412" t="s">
        <v>20</v>
      </c>
      <c r="I412" t="s">
        <v>63</v>
      </c>
      <c r="J412" t="s">
        <v>203</v>
      </c>
      <c r="K412">
        <v>60.63</v>
      </c>
      <c r="L412">
        <v>8.57</v>
      </c>
      <c r="M412" t="s">
        <v>669</v>
      </c>
      <c r="N412" t="s">
        <v>107</v>
      </c>
      <c r="O412" t="s">
        <v>35</v>
      </c>
      <c r="P412">
        <v>912</v>
      </c>
      <c r="Q412">
        <v>0</v>
      </c>
      <c r="R412">
        <v>0</v>
      </c>
    </row>
    <row r="413" spans="1:18">
      <c r="A413" t="s">
        <v>2264</v>
      </c>
      <c r="B413" t="s">
        <v>101</v>
      </c>
      <c r="C413" t="s">
        <v>39</v>
      </c>
      <c r="D413" t="s">
        <v>296</v>
      </c>
      <c r="E413">
        <v>60.63</v>
      </c>
      <c r="F413">
        <v>8.57</v>
      </c>
      <c r="G413" t="s">
        <v>669</v>
      </c>
      <c r="H413" t="s">
        <v>37</v>
      </c>
      <c r="I413" t="s">
        <v>48</v>
      </c>
      <c r="J413" t="s">
        <v>296</v>
      </c>
      <c r="K413">
        <v>60.63</v>
      </c>
      <c r="L413">
        <v>8.57</v>
      </c>
      <c r="M413" t="s">
        <v>669</v>
      </c>
      <c r="N413" t="s">
        <v>84</v>
      </c>
      <c r="O413" t="s">
        <v>35</v>
      </c>
      <c r="P413">
        <v>73</v>
      </c>
      <c r="Q413">
        <v>0</v>
      </c>
      <c r="R413">
        <v>0</v>
      </c>
    </row>
    <row r="414" spans="1:18">
      <c r="A414" t="s">
        <v>2265</v>
      </c>
      <c r="B414" t="s">
        <v>133</v>
      </c>
      <c r="C414" t="s">
        <v>20</v>
      </c>
      <c r="D414" t="s">
        <v>296</v>
      </c>
      <c r="E414">
        <v>60.63</v>
      </c>
      <c r="F414">
        <v>8.57</v>
      </c>
      <c r="G414" t="s">
        <v>669</v>
      </c>
      <c r="H414" t="s">
        <v>133</v>
      </c>
      <c r="I414" t="s">
        <v>24</v>
      </c>
      <c r="J414" t="s">
        <v>38</v>
      </c>
      <c r="K414">
        <v>60.63</v>
      </c>
      <c r="L414">
        <v>8.57</v>
      </c>
      <c r="M414" t="s">
        <v>669</v>
      </c>
      <c r="N414" t="s">
        <v>40</v>
      </c>
      <c r="O414" t="s">
        <v>35</v>
      </c>
      <c r="P414">
        <v>335</v>
      </c>
      <c r="Q414">
        <v>0</v>
      </c>
      <c r="R414">
        <v>0</v>
      </c>
    </row>
    <row r="415" spans="1:18">
      <c r="A415" t="s">
        <v>2364</v>
      </c>
      <c r="B415" t="s">
        <v>50</v>
      </c>
      <c r="C415" t="s">
        <v>39</v>
      </c>
      <c r="D415" t="s">
        <v>296</v>
      </c>
      <c r="E415">
        <v>60.63</v>
      </c>
      <c r="F415">
        <v>8.57</v>
      </c>
      <c r="G415" t="s">
        <v>669</v>
      </c>
      <c r="H415" t="s">
        <v>76</v>
      </c>
      <c r="I415" t="s">
        <v>31</v>
      </c>
      <c r="J415" t="s">
        <v>305</v>
      </c>
      <c r="K415">
        <v>60.63</v>
      </c>
      <c r="L415">
        <v>8.57</v>
      </c>
      <c r="M415" t="s">
        <v>669</v>
      </c>
      <c r="N415" t="s">
        <v>107</v>
      </c>
      <c r="O415" t="s">
        <v>35</v>
      </c>
      <c r="P415">
        <v>995</v>
      </c>
      <c r="Q415">
        <v>0</v>
      </c>
      <c r="R415">
        <v>0</v>
      </c>
    </row>
    <row r="416" spans="1:18">
      <c r="A416" t="s">
        <v>3564</v>
      </c>
      <c r="B416" t="s">
        <v>39</v>
      </c>
      <c r="C416" t="s">
        <v>39</v>
      </c>
      <c r="D416" t="s">
        <v>296</v>
      </c>
      <c r="E416">
        <v>62.37</v>
      </c>
      <c r="F416">
        <v>17.329999999999998</v>
      </c>
      <c r="G416" t="s">
        <v>2497</v>
      </c>
      <c r="H416" t="s">
        <v>68</v>
      </c>
      <c r="I416" t="s">
        <v>60</v>
      </c>
      <c r="J416" t="s">
        <v>38</v>
      </c>
      <c r="K416">
        <v>62.37</v>
      </c>
      <c r="L416">
        <v>17.329999999999998</v>
      </c>
      <c r="M416" t="s">
        <v>2497</v>
      </c>
      <c r="N416" t="s">
        <v>34</v>
      </c>
      <c r="O416" t="s">
        <v>35</v>
      </c>
      <c r="P416">
        <v>287</v>
      </c>
      <c r="Q416">
        <v>0</v>
      </c>
      <c r="R416">
        <v>0</v>
      </c>
    </row>
    <row r="417" spans="1:18">
      <c r="A417" t="s">
        <v>3566</v>
      </c>
      <c r="B417" t="s">
        <v>143</v>
      </c>
      <c r="C417" t="s">
        <v>20</v>
      </c>
      <c r="D417" t="s">
        <v>296</v>
      </c>
      <c r="E417">
        <v>58.9</v>
      </c>
      <c r="F417">
        <v>11.87</v>
      </c>
      <c r="G417" t="s">
        <v>2497</v>
      </c>
      <c r="H417" t="s">
        <v>20</v>
      </c>
      <c r="I417" t="s">
        <v>101</v>
      </c>
      <c r="J417" t="s">
        <v>296</v>
      </c>
      <c r="K417">
        <v>58.93</v>
      </c>
      <c r="L417">
        <v>11.68</v>
      </c>
      <c r="M417" t="s">
        <v>2497</v>
      </c>
      <c r="N417" t="s">
        <v>34</v>
      </c>
      <c r="O417" t="s">
        <v>35</v>
      </c>
      <c r="P417">
        <v>160</v>
      </c>
      <c r="Q417">
        <v>12</v>
      </c>
      <c r="R417">
        <v>290</v>
      </c>
    </row>
    <row r="418" spans="1:18">
      <c r="A418" t="s">
        <v>3598</v>
      </c>
      <c r="B418" t="s">
        <v>133</v>
      </c>
      <c r="C418" t="s">
        <v>20</v>
      </c>
      <c r="D418" t="s">
        <v>296</v>
      </c>
      <c r="E418">
        <v>60.72</v>
      </c>
      <c r="F418">
        <v>16.600000000000001</v>
      </c>
      <c r="G418" t="s">
        <v>2497</v>
      </c>
      <c r="H418" t="s">
        <v>23</v>
      </c>
      <c r="I418" t="s">
        <v>29</v>
      </c>
      <c r="J418" t="s">
        <v>33</v>
      </c>
      <c r="K418">
        <v>60.72</v>
      </c>
      <c r="L418">
        <v>16.600000000000001</v>
      </c>
      <c r="M418" t="s">
        <v>2497</v>
      </c>
      <c r="N418" t="s">
        <v>34</v>
      </c>
      <c r="O418" t="s">
        <v>35</v>
      </c>
      <c r="P418">
        <v>2240</v>
      </c>
      <c r="Q418">
        <v>0</v>
      </c>
      <c r="R418">
        <v>0</v>
      </c>
    </row>
    <row r="419" spans="1:18">
      <c r="A419" t="s">
        <v>3666</v>
      </c>
      <c r="B419" t="s">
        <v>63</v>
      </c>
      <c r="C419" t="s">
        <v>29</v>
      </c>
      <c r="D419" t="s">
        <v>296</v>
      </c>
      <c r="E419">
        <v>57.33</v>
      </c>
      <c r="F419">
        <v>14.25</v>
      </c>
      <c r="G419" t="s">
        <v>2497</v>
      </c>
      <c r="H419" t="s">
        <v>29</v>
      </c>
      <c r="I419" t="s">
        <v>63</v>
      </c>
      <c r="J419" t="s">
        <v>313</v>
      </c>
      <c r="K419">
        <v>57.35</v>
      </c>
      <c r="L419">
        <v>14.18</v>
      </c>
      <c r="M419" t="s">
        <v>2497</v>
      </c>
      <c r="N419" t="s">
        <v>34</v>
      </c>
      <c r="O419" t="s">
        <v>35</v>
      </c>
      <c r="P419">
        <v>1609</v>
      </c>
      <c r="Q419">
        <v>5</v>
      </c>
      <c r="R419">
        <v>295</v>
      </c>
    </row>
    <row r="420" spans="1:18">
      <c r="A420" t="s">
        <v>3667</v>
      </c>
      <c r="B420" t="s">
        <v>63</v>
      </c>
      <c r="C420" t="s">
        <v>39</v>
      </c>
      <c r="D420" t="s">
        <v>296</v>
      </c>
      <c r="E420">
        <v>58.58</v>
      </c>
      <c r="F420">
        <v>16.149999999999999</v>
      </c>
      <c r="G420" t="s">
        <v>2497</v>
      </c>
      <c r="H420" t="s">
        <v>143</v>
      </c>
      <c r="I420" t="s">
        <v>60</v>
      </c>
      <c r="J420" t="s">
        <v>38</v>
      </c>
      <c r="K420">
        <v>58.6</v>
      </c>
      <c r="L420">
        <v>16.18</v>
      </c>
      <c r="M420" t="s">
        <v>2497</v>
      </c>
      <c r="N420" t="s">
        <v>40</v>
      </c>
      <c r="O420" t="s">
        <v>35</v>
      </c>
      <c r="P420">
        <v>290</v>
      </c>
      <c r="Q420">
        <v>3</v>
      </c>
      <c r="R420">
        <v>47</v>
      </c>
    </row>
    <row r="421" spans="1:18">
      <c r="A421" t="s">
        <v>3670</v>
      </c>
      <c r="B421" t="s">
        <v>74</v>
      </c>
      <c r="C421" t="s">
        <v>20</v>
      </c>
      <c r="D421" t="s">
        <v>296</v>
      </c>
      <c r="E421">
        <v>58.77</v>
      </c>
      <c r="F421">
        <v>17.329999999999998</v>
      </c>
      <c r="G421" t="s">
        <v>2497</v>
      </c>
      <c r="H421" t="s">
        <v>109</v>
      </c>
      <c r="I421" t="s">
        <v>101</v>
      </c>
      <c r="J421" t="s">
        <v>38</v>
      </c>
      <c r="K421">
        <v>58.82</v>
      </c>
      <c r="L421">
        <v>17.45</v>
      </c>
      <c r="M421" t="s">
        <v>2497</v>
      </c>
      <c r="N421" t="s">
        <v>34</v>
      </c>
      <c r="O421" t="s">
        <v>35</v>
      </c>
      <c r="P421">
        <v>547</v>
      </c>
      <c r="Q421">
        <v>9</v>
      </c>
      <c r="R421">
        <v>51</v>
      </c>
    </row>
    <row r="422" spans="1:18">
      <c r="A422" t="s">
        <v>3682</v>
      </c>
      <c r="B422" t="s">
        <v>74</v>
      </c>
      <c r="C422" t="s">
        <v>20</v>
      </c>
      <c r="D422" t="s">
        <v>296</v>
      </c>
      <c r="E422">
        <v>60.28</v>
      </c>
      <c r="F422">
        <v>15.98</v>
      </c>
      <c r="G422" t="s">
        <v>2497</v>
      </c>
      <c r="H422" t="s">
        <v>74</v>
      </c>
      <c r="I422" t="s">
        <v>50</v>
      </c>
      <c r="J422" t="s">
        <v>313</v>
      </c>
      <c r="K422">
        <v>60.43</v>
      </c>
      <c r="L422">
        <v>15.6</v>
      </c>
      <c r="M422" t="s">
        <v>2497</v>
      </c>
      <c r="N422" t="s">
        <v>34</v>
      </c>
      <c r="O422" t="s">
        <v>35</v>
      </c>
      <c r="P422">
        <v>1341</v>
      </c>
      <c r="Q422">
        <v>27</v>
      </c>
      <c r="R422">
        <v>309</v>
      </c>
    </row>
    <row r="423" spans="1:18">
      <c r="A423" t="s">
        <v>3684</v>
      </c>
      <c r="B423" t="s">
        <v>19</v>
      </c>
      <c r="C423" t="s">
        <v>20</v>
      </c>
      <c r="D423" t="s">
        <v>296</v>
      </c>
      <c r="E423">
        <v>59.08</v>
      </c>
      <c r="F423">
        <v>14.67</v>
      </c>
      <c r="G423" t="s">
        <v>2497</v>
      </c>
      <c r="H423" t="s">
        <v>76</v>
      </c>
      <c r="I423" t="s">
        <v>60</v>
      </c>
      <c r="J423" t="s">
        <v>203</v>
      </c>
      <c r="K423">
        <v>59.05</v>
      </c>
      <c r="L423">
        <v>14.67</v>
      </c>
      <c r="M423" t="s">
        <v>2497</v>
      </c>
      <c r="N423" t="s">
        <v>34</v>
      </c>
      <c r="O423" t="s">
        <v>35</v>
      </c>
      <c r="P423">
        <v>665</v>
      </c>
      <c r="Q423">
        <v>4</v>
      </c>
      <c r="R423">
        <v>181</v>
      </c>
    </row>
    <row r="424" spans="1:18">
      <c r="A424" t="s">
        <v>3686</v>
      </c>
      <c r="B424" t="s">
        <v>121</v>
      </c>
      <c r="C424" t="s">
        <v>20</v>
      </c>
      <c r="D424" t="s">
        <v>296</v>
      </c>
      <c r="E424">
        <v>57.7</v>
      </c>
      <c r="F424">
        <v>16.329999999999998</v>
      </c>
      <c r="G424" t="s">
        <v>2497</v>
      </c>
      <c r="H424" t="s">
        <v>31</v>
      </c>
      <c r="I424" t="s">
        <v>39</v>
      </c>
      <c r="J424" t="s">
        <v>296</v>
      </c>
      <c r="K424">
        <v>57.7</v>
      </c>
      <c r="L424">
        <v>16.329999999999998</v>
      </c>
      <c r="M424" t="s">
        <v>2497</v>
      </c>
      <c r="N424" t="s">
        <v>26</v>
      </c>
      <c r="O424" t="s">
        <v>35</v>
      </c>
      <c r="P424">
        <v>15</v>
      </c>
      <c r="Q424">
        <v>0</v>
      </c>
      <c r="R424">
        <v>0</v>
      </c>
    </row>
    <row r="425" spans="1:18">
      <c r="A425" t="s">
        <v>3692</v>
      </c>
      <c r="B425" t="s">
        <v>63</v>
      </c>
      <c r="C425" t="s">
        <v>39</v>
      </c>
      <c r="D425" t="s">
        <v>296</v>
      </c>
      <c r="E425">
        <v>57.32</v>
      </c>
      <c r="F425">
        <v>12.87</v>
      </c>
      <c r="G425" t="s">
        <v>2497</v>
      </c>
      <c r="H425" t="s">
        <v>68</v>
      </c>
      <c r="I425" t="s">
        <v>24</v>
      </c>
      <c r="J425" t="s">
        <v>38</v>
      </c>
      <c r="K425">
        <v>57.32</v>
      </c>
      <c r="L425">
        <v>12.87</v>
      </c>
      <c r="M425" t="s">
        <v>2497</v>
      </c>
      <c r="N425" t="s">
        <v>34</v>
      </c>
      <c r="O425" t="s">
        <v>35</v>
      </c>
      <c r="P425">
        <v>312</v>
      </c>
      <c r="Q425">
        <v>0</v>
      </c>
      <c r="R425">
        <v>0</v>
      </c>
    </row>
    <row r="426" spans="1:18">
      <c r="A426" t="s">
        <v>3869</v>
      </c>
      <c r="B426" t="s">
        <v>37</v>
      </c>
      <c r="C426" t="s">
        <v>20</v>
      </c>
      <c r="D426" t="s">
        <v>296</v>
      </c>
      <c r="E426">
        <v>57.97</v>
      </c>
      <c r="F426">
        <v>16.350000000000001</v>
      </c>
      <c r="G426" t="s">
        <v>2497</v>
      </c>
      <c r="H426" t="s">
        <v>32</v>
      </c>
      <c r="I426" t="s">
        <v>101</v>
      </c>
      <c r="J426" t="s">
        <v>296</v>
      </c>
      <c r="K426">
        <v>57.9</v>
      </c>
      <c r="L426">
        <v>16.170000000000002</v>
      </c>
      <c r="M426" t="s">
        <v>2497</v>
      </c>
      <c r="N426" t="s">
        <v>34</v>
      </c>
      <c r="O426" t="s">
        <v>35</v>
      </c>
      <c r="P426">
        <v>171</v>
      </c>
      <c r="Q426">
        <v>14</v>
      </c>
      <c r="R426">
        <v>236</v>
      </c>
    </row>
    <row r="427" spans="1:18">
      <c r="A427" t="s">
        <v>36</v>
      </c>
      <c r="B427" t="s">
        <v>37</v>
      </c>
      <c r="C427" t="s">
        <v>20</v>
      </c>
      <c r="D427" t="s">
        <v>38</v>
      </c>
      <c r="E427">
        <v>51.17</v>
      </c>
      <c r="F427">
        <v>4.47</v>
      </c>
      <c r="G427" t="s">
        <v>22</v>
      </c>
      <c r="H427" t="s">
        <v>23</v>
      </c>
      <c r="I427" t="s">
        <v>39</v>
      </c>
      <c r="J427" t="s">
        <v>38</v>
      </c>
      <c r="K427">
        <v>51.17</v>
      </c>
      <c r="L427">
        <v>4.47</v>
      </c>
      <c r="M427" t="s">
        <v>22</v>
      </c>
      <c r="N427" t="s">
        <v>40</v>
      </c>
      <c r="O427" t="s">
        <v>27</v>
      </c>
      <c r="P427">
        <v>23</v>
      </c>
      <c r="Q427">
        <v>0</v>
      </c>
      <c r="R427">
        <v>0</v>
      </c>
    </row>
    <row r="428" spans="1:18">
      <c r="A428" t="s">
        <v>202</v>
      </c>
      <c r="B428" t="s">
        <v>71</v>
      </c>
      <c r="C428" t="s">
        <v>20</v>
      </c>
      <c r="D428" t="s">
        <v>38</v>
      </c>
      <c r="E428">
        <v>50.32</v>
      </c>
      <c r="F428">
        <v>4.97</v>
      </c>
      <c r="G428" t="s">
        <v>22</v>
      </c>
      <c r="H428" t="s">
        <v>92</v>
      </c>
      <c r="I428" t="s">
        <v>60</v>
      </c>
      <c r="J428" t="s">
        <v>203</v>
      </c>
      <c r="K428">
        <v>50.32</v>
      </c>
      <c r="L428">
        <v>4.97</v>
      </c>
      <c r="M428" t="s">
        <v>22</v>
      </c>
      <c r="N428" t="s">
        <v>40</v>
      </c>
      <c r="O428" t="s">
        <v>27</v>
      </c>
      <c r="P428">
        <v>301</v>
      </c>
      <c r="Q428">
        <v>0</v>
      </c>
      <c r="R428">
        <v>0</v>
      </c>
    </row>
    <row r="429" spans="1:18">
      <c r="A429" t="s">
        <v>297</v>
      </c>
      <c r="B429" t="s">
        <v>32</v>
      </c>
      <c r="C429" t="s">
        <v>39</v>
      </c>
      <c r="D429" t="s">
        <v>38</v>
      </c>
      <c r="E429">
        <v>49.5</v>
      </c>
      <c r="F429">
        <v>15.75</v>
      </c>
      <c r="G429" t="s">
        <v>211</v>
      </c>
      <c r="H429" t="s">
        <v>92</v>
      </c>
      <c r="I429" t="s">
        <v>39</v>
      </c>
      <c r="J429" t="s">
        <v>203</v>
      </c>
      <c r="K429">
        <v>49.53</v>
      </c>
      <c r="L429">
        <v>15.68</v>
      </c>
      <c r="M429" t="s">
        <v>211</v>
      </c>
      <c r="N429" t="s">
        <v>34</v>
      </c>
      <c r="O429" t="s">
        <v>35</v>
      </c>
      <c r="P429">
        <v>368</v>
      </c>
      <c r="Q429">
        <v>7</v>
      </c>
      <c r="R429">
        <v>308</v>
      </c>
    </row>
    <row r="430" spans="1:18">
      <c r="A430" t="s">
        <v>939</v>
      </c>
      <c r="B430" t="s">
        <v>31</v>
      </c>
      <c r="C430" t="s">
        <v>39</v>
      </c>
      <c r="D430" t="s">
        <v>38</v>
      </c>
      <c r="E430">
        <v>53.63</v>
      </c>
      <c r="F430">
        <v>0.12</v>
      </c>
      <c r="G430" t="s">
        <v>858</v>
      </c>
      <c r="H430" t="s">
        <v>23</v>
      </c>
      <c r="I430" t="s">
        <v>20</v>
      </c>
      <c r="J430" t="s">
        <v>203</v>
      </c>
      <c r="K430">
        <v>53.63</v>
      </c>
      <c r="L430">
        <v>0.12</v>
      </c>
      <c r="M430" t="s">
        <v>858</v>
      </c>
      <c r="N430" t="s">
        <v>40</v>
      </c>
      <c r="O430" t="s">
        <v>35</v>
      </c>
      <c r="P430">
        <v>347</v>
      </c>
      <c r="Q430">
        <v>0</v>
      </c>
      <c r="R430">
        <v>0</v>
      </c>
    </row>
    <row r="431" spans="1:18">
      <c r="A431" t="s">
        <v>1541</v>
      </c>
      <c r="B431" t="s">
        <v>109</v>
      </c>
      <c r="C431" t="s">
        <v>20</v>
      </c>
      <c r="D431" t="s">
        <v>38</v>
      </c>
      <c r="E431">
        <v>51.27</v>
      </c>
      <c r="F431">
        <v>-0.02</v>
      </c>
      <c r="G431" t="s">
        <v>858</v>
      </c>
      <c r="H431" t="s">
        <v>67</v>
      </c>
      <c r="I431" t="s">
        <v>51</v>
      </c>
      <c r="J431" t="s">
        <v>38</v>
      </c>
      <c r="K431">
        <v>51.27</v>
      </c>
      <c r="L431">
        <v>-0.02</v>
      </c>
      <c r="M431" t="s">
        <v>858</v>
      </c>
      <c r="N431" t="s">
        <v>40</v>
      </c>
      <c r="O431" t="s">
        <v>35</v>
      </c>
      <c r="P431">
        <v>111</v>
      </c>
      <c r="Q431">
        <v>0</v>
      </c>
      <c r="R431">
        <v>0</v>
      </c>
    </row>
    <row r="432" spans="1:18">
      <c r="A432" t="s">
        <v>2154</v>
      </c>
      <c r="B432" t="s">
        <v>76</v>
      </c>
      <c r="C432" t="s">
        <v>20</v>
      </c>
      <c r="D432" t="s">
        <v>38</v>
      </c>
      <c r="E432">
        <v>60.63</v>
      </c>
      <c r="F432">
        <v>8.48</v>
      </c>
      <c r="G432" t="s">
        <v>669</v>
      </c>
      <c r="H432" t="s">
        <v>51</v>
      </c>
      <c r="I432" t="s">
        <v>51</v>
      </c>
      <c r="J432" t="s">
        <v>203</v>
      </c>
      <c r="K432">
        <v>60.83</v>
      </c>
      <c r="L432">
        <v>9.5299999999999994</v>
      </c>
      <c r="M432" t="s">
        <v>669</v>
      </c>
      <c r="N432" t="s">
        <v>34</v>
      </c>
      <c r="O432" t="s">
        <v>35</v>
      </c>
      <c r="P432">
        <v>476</v>
      </c>
      <c r="Q432">
        <v>62</v>
      </c>
      <c r="R432">
        <v>69</v>
      </c>
    </row>
    <row r="433" spans="1:18">
      <c r="A433" t="s">
        <v>2155</v>
      </c>
      <c r="B433" t="s">
        <v>76</v>
      </c>
      <c r="C433" t="s">
        <v>20</v>
      </c>
      <c r="D433" t="s">
        <v>38</v>
      </c>
      <c r="E433">
        <v>60.63</v>
      </c>
      <c r="F433">
        <v>8.57</v>
      </c>
      <c r="G433" t="s">
        <v>669</v>
      </c>
      <c r="H433" t="s">
        <v>29</v>
      </c>
      <c r="I433" t="s">
        <v>32</v>
      </c>
      <c r="J433" t="s">
        <v>38</v>
      </c>
      <c r="K433">
        <v>60.63</v>
      </c>
      <c r="L433">
        <v>8.3699999999999992</v>
      </c>
      <c r="M433" t="s">
        <v>669</v>
      </c>
      <c r="N433" t="s">
        <v>34</v>
      </c>
      <c r="O433" t="s">
        <v>35</v>
      </c>
      <c r="P433">
        <v>139</v>
      </c>
      <c r="Q433">
        <v>11</v>
      </c>
      <c r="R433">
        <v>270</v>
      </c>
    </row>
    <row r="434" spans="1:18">
      <c r="A434" t="s">
        <v>2271</v>
      </c>
      <c r="B434" t="s">
        <v>104</v>
      </c>
      <c r="C434" t="s">
        <v>20</v>
      </c>
      <c r="D434" t="s">
        <v>38</v>
      </c>
      <c r="E434">
        <v>60.63</v>
      </c>
      <c r="F434">
        <v>8.57</v>
      </c>
      <c r="G434" t="s">
        <v>669</v>
      </c>
      <c r="H434" t="s">
        <v>37</v>
      </c>
      <c r="I434" t="s">
        <v>48</v>
      </c>
      <c r="J434" t="s">
        <v>38</v>
      </c>
      <c r="K434">
        <v>60.63</v>
      </c>
      <c r="L434">
        <v>8.57</v>
      </c>
      <c r="M434" t="s">
        <v>669</v>
      </c>
      <c r="N434" t="s">
        <v>84</v>
      </c>
      <c r="O434" t="s">
        <v>35</v>
      </c>
      <c r="P434">
        <v>85</v>
      </c>
      <c r="Q434">
        <v>0</v>
      </c>
      <c r="R434">
        <v>0</v>
      </c>
    </row>
    <row r="435" spans="1:18">
      <c r="A435" t="s">
        <v>2272</v>
      </c>
      <c r="B435" t="s">
        <v>39</v>
      </c>
      <c r="C435" t="s">
        <v>39</v>
      </c>
      <c r="D435" t="s">
        <v>38</v>
      </c>
      <c r="E435">
        <v>60.63</v>
      </c>
      <c r="F435">
        <v>8.57</v>
      </c>
      <c r="G435" t="s">
        <v>669</v>
      </c>
      <c r="H435" t="s">
        <v>31</v>
      </c>
      <c r="I435" t="s">
        <v>63</v>
      </c>
      <c r="J435" t="s">
        <v>38</v>
      </c>
      <c r="K435">
        <v>60.63</v>
      </c>
      <c r="L435">
        <v>8.57</v>
      </c>
      <c r="M435" t="s">
        <v>669</v>
      </c>
      <c r="N435" t="s">
        <v>81</v>
      </c>
      <c r="O435" t="s">
        <v>35</v>
      </c>
      <c r="P435">
        <v>179</v>
      </c>
      <c r="Q435">
        <v>0</v>
      </c>
      <c r="R435">
        <v>0</v>
      </c>
    </row>
    <row r="436" spans="1:18">
      <c r="A436" t="s">
        <v>2273</v>
      </c>
      <c r="B436" t="s">
        <v>32</v>
      </c>
      <c r="C436" t="s">
        <v>39</v>
      </c>
      <c r="D436" t="s">
        <v>38</v>
      </c>
      <c r="E436">
        <v>60.63</v>
      </c>
      <c r="F436">
        <v>8.57</v>
      </c>
      <c r="G436" t="s">
        <v>669</v>
      </c>
      <c r="H436" t="s">
        <v>143</v>
      </c>
      <c r="I436" t="s">
        <v>51</v>
      </c>
      <c r="J436" t="s">
        <v>38</v>
      </c>
      <c r="K436">
        <v>60.63</v>
      </c>
      <c r="L436">
        <v>8.57</v>
      </c>
      <c r="M436" t="s">
        <v>669</v>
      </c>
      <c r="N436" t="s">
        <v>26</v>
      </c>
      <c r="O436" t="s">
        <v>27</v>
      </c>
      <c r="P436">
        <v>111</v>
      </c>
      <c r="Q436">
        <v>0</v>
      </c>
      <c r="R436">
        <v>0</v>
      </c>
    </row>
    <row r="437" spans="1:18">
      <c r="A437" t="s">
        <v>2365</v>
      </c>
      <c r="B437" t="s">
        <v>32</v>
      </c>
      <c r="C437" t="s">
        <v>39</v>
      </c>
      <c r="D437" t="s">
        <v>38</v>
      </c>
      <c r="E437">
        <v>60.63</v>
      </c>
      <c r="F437">
        <v>8.57</v>
      </c>
      <c r="G437" t="s">
        <v>669</v>
      </c>
      <c r="H437" t="s">
        <v>121</v>
      </c>
      <c r="I437" t="s">
        <v>101</v>
      </c>
      <c r="J437" t="s">
        <v>38</v>
      </c>
      <c r="K437">
        <v>60.63</v>
      </c>
      <c r="L437">
        <v>8.57</v>
      </c>
      <c r="M437" t="s">
        <v>669</v>
      </c>
      <c r="N437" t="s">
        <v>34</v>
      </c>
      <c r="O437" t="s">
        <v>35</v>
      </c>
      <c r="P437">
        <v>161</v>
      </c>
      <c r="Q437">
        <v>0</v>
      </c>
      <c r="R437">
        <v>0</v>
      </c>
    </row>
    <row r="438" spans="1:18">
      <c r="A438" t="s">
        <v>2368</v>
      </c>
      <c r="B438" t="s">
        <v>32</v>
      </c>
      <c r="C438" t="s">
        <v>39</v>
      </c>
      <c r="D438" t="s">
        <v>38</v>
      </c>
      <c r="E438">
        <v>60.63</v>
      </c>
      <c r="F438">
        <v>8.57</v>
      </c>
      <c r="G438" t="s">
        <v>669</v>
      </c>
      <c r="H438" t="s">
        <v>143</v>
      </c>
      <c r="I438" t="s">
        <v>51</v>
      </c>
      <c r="J438" t="s">
        <v>38</v>
      </c>
      <c r="K438">
        <v>60.63</v>
      </c>
      <c r="L438">
        <v>8.57</v>
      </c>
      <c r="M438" t="s">
        <v>669</v>
      </c>
      <c r="N438" t="s">
        <v>26</v>
      </c>
      <c r="O438" t="s">
        <v>27</v>
      </c>
      <c r="P438">
        <v>111</v>
      </c>
      <c r="Q438">
        <v>0</v>
      </c>
      <c r="R438">
        <v>0</v>
      </c>
    </row>
    <row r="439" spans="1:18">
      <c r="A439" t="s">
        <v>3567</v>
      </c>
      <c r="B439" t="s">
        <v>109</v>
      </c>
      <c r="C439" t="s">
        <v>20</v>
      </c>
      <c r="D439" t="s">
        <v>38</v>
      </c>
      <c r="E439">
        <v>58.02</v>
      </c>
      <c r="F439">
        <v>12.67</v>
      </c>
      <c r="G439" t="s">
        <v>2497</v>
      </c>
      <c r="H439" t="s">
        <v>29</v>
      </c>
      <c r="I439" t="s">
        <v>31</v>
      </c>
      <c r="J439" t="s">
        <v>305</v>
      </c>
      <c r="K439">
        <v>58.03</v>
      </c>
      <c r="L439">
        <v>12.78</v>
      </c>
      <c r="M439" t="s">
        <v>2497</v>
      </c>
      <c r="N439" t="s">
        <v>34</v>
      </c>
      <c r="O439" t="s">
        <v>35</v>
      </c>
      <c r="P439">
        <v>622</v>
      </c>
      <c r="Q439">
        <v>8</v>
      </c>
      <c r="R439">
        <v>75</v>
      </c>
    </row>
    <row r="440" spans="1:18">
      <c r="A440" t="s">
        <v>3589</v>
      </c>
      <c r="B440" t="s">
        <v>73</v>
      </c>
      <c r="C440" t="s">
        <v>20</v>
      </c>
      <c r="D440" t="s">
        <v>38</v>
      </c>
      <c r="E440">
        <v>59.27</v>
      </c>
      <c r="F440">
        <v>15.33</v>
      </c>
      <c r="G440" t="s">
        <v>2497</v>
      </c>
      <c r="H440" t="s">
        <v>63</v>
      </c>
      <c r="I440" t="s">
        <v>51</v>
      </c>
      <c r="J440" t="s">
        <v>203</v>
      </c>
      <c r="K440">
        <v>59.27</v>
      </c>
      <c r="L440">
        <v>15.33</v>
      </c>
      <c r="M440" t="s">
        <v>2497</v>
      </c>
      <c r="N440" t="s">
        <v>81</v>
      </c>
      <c r="O440" t="s">
        <v>35</v>
      </c>
      <c r="P440">
        <v>478</v>
      </c>
      <c r="Q440">
        <v>0</v>
      </c>
      <c r="R440">
        <v>0</v>
      </c>
    </row>
    <row r="441" spans="1:18">
      <c r="A441" t="s">
        <v>3599</v>
      </c>
      <c r="B441" t="s">
        <v>20</v>
      </c>
      <c r="C441" t="s">
        <v>39</v>
      </c>
      <c r="D441" t="s">
        <v>38</v>
      </c>
      <c r="E441">
        <v>57.72</v>
      </c>
      <c r="F441">
        <v>12.07</v>
      </c>
      <c r="G441" t="s">
        <v>2497</v>
      </c>
      <c r="H441" t="s">
        <v>92</v>
      </c>
      <c r="I441" t="s">
        <v>24</v>
      </c>
      <c r="J441" t="s">
        <v>203</v>
      </c>
      <c r="K441">
        <v>57.72</v>
      </c>
      <c r="L441">
        <v>12.07</v>
      </c>
      <c r="M441" t="s">
        <v>2497</v>
      </c>
      <c r="N441" t="s">
        <v>34</v>
      </c>
      <c r="O441" t="s">
        <v>35</v>
      </c>
      <c r="P441">
        <v>312</v>
      </c>
      <c r="Q441">
        <v>0</v>
      </c>
      <c r="R441">
        <v>0</v>
      </c>
    </row>
    <row r="442" spans="1:18">
      <c r="A442" t="s">
        <v>3603</v>
      </c>
      <c r="B442" t="s">
        <v>50</v>
      </c>
      <c r="C442" t="s">
        <v>39</v>
      </c>
      <c r="D442" t="s">
        <v>38</v>
      </c>
      <c r="E442">
        <v>56.82</v>
      </c>
      <c r="F442">
        <v>12.73</v>
      </c>
      <c r="G442" t="s">
        <v>2497</v>
      </c>
      <c r="H442" t="s">
        <v>39</v>
      </c>
      <c r="I442" t="s">
        <v>24</v>
      </c>
      <c r="J442" t="s">
        <v>305</v>
      </c>
      <c r="K442">
        <v>56.87</v>
      </c>
      <c r="L442">
        <v>12.77</v>
      </c>
      <c r="M442" t="s">
        <v>2497</v>
      </c>
      <c r="N442" t="s">
        <v>34</v>
      </c>
      <c r="O442" t="s">
        <v>35</v>
      </c>
      <c r="P442">
        <v>675</v>
      </c>
      <c r="Q442">
        <v>6</v>
      </c>
      <c r="R442">
        <v>21</v>
      </c>
    </row>
    <row r="443" spans="1:18">
      <c r="A443" t="s">
        <v>3604</v>
      </c>
      <c r="B443" t="s">
        <v>29</v>
      </c>
      <c r="C443" t="s">
        <v>20</v>
      </c>
      <c r="D443" t="s">
        <v>38</v>
      </c>
      <c r="E443">
        <v>57.6</v>
      </c>
      <c r="F443">
        <v>12.12</v>
      </c>
      <c r="G443" t="s">
        <v>2497</v>
      </c>
      <c r="H443" t="s">
        <v>45</v>
      </c>
      <c r="I443" t="s">
        <v>24</v>
      </c>
      <c r="J443" t="s">
        <v>203</v>
      </c>
      <c r="K443">
        <v>57.67</v>
      </c>
      <c r="L443">
        <v>12.02</v>
      </c>
      <c r="M443" t="s">
        <v>2497</v>
      </c>
      <c r="N443" t="s">
        <v>40</v>
      </c>
      <c r="O443" t="s">
        <v>52</v>
      </c>
      <c r="P443">
        <v>352</v>
      </c>
      <c r="Q443">
        <v>10</v>
      </c>
      <c r="R443">
        <v>322</v>
      </c>
    </row>
    <row r="444" spans="1:18">
      <c r="A444" t="s">
        <v>3637</v>
      </c>
      <c r="B444" t="s">
        <v>42</v>
      </c>
      <c r="C444" t="s">
        <v>39</v>
      </c>
      <c r="D444" t="s">
        <v>38</v>
      </c>
      <c r="E444">
        <v>56.45</v>
      </c>
      <c r="F444">
        <v>15.68</v>
      </c>
      <c r="G444" t="s">
        <v>2497</v>
      </c>
      <c r="H444" t="s">
        <v>121</v>
      </c>
      <c r="I444" t="s">
        <v>63</v>
      </c>
      <c r="J444" t="s">
        <v>30</v>
      </c>
      <c r="K444">
        <v>56.4</v>
      </c>
      <c r="L444">
        <v>15.82</v>
      </c>
      <c r="M444" t="s">
        <v>2497</v>
      </c>
      <c r="N444" t="s">
        <v>34</v>
      </c>
      <c r="O444" t="s">
        <v>35</v>
      </c>
      <c r="P444">
        <v>1643</v>
      </c>
      <c r="Q444">
        <v>10</v>
      </c>
      <c r="R444">
        <v>125</v>
      </c>
    </row>
    <row r="445" spans="1:18">
      <c r="A445" t="s">
        <v>3675</v>
      </c>
      <c r="B445" t="s">
        <v>51</v>
      </c>
      <c r="C445" t="s">
        <v>39</v>
      </c>
      <c r="D445" t="s">
        <v>38</v>
      </c>
      <c r="E445">
        <v>67.680000000000007</v>
      </c>
      <c r="F445">
        <v>21.65</v>
      </c>
      <c r="G445" t="s">
        <v>2497</v>
      </c>
      <c r="H445" t="s">
        <v>42</v>
      </c>
      <c r="I445" t="s">
        <v>50</v>
      </c>
      <c r="J445" t="s">
        <v>305</v>
      </c>
      <c r="K445">
        <v>67.680000000000007</v>
      </c>
      <c r="L445">
        <v>21.65</v>
      </c>
      <c r="M445" t="s">
        <v>2497</v>
      </c>
      <c r="N445" t="s">
        <v>81</v>
      </c>
      <c r="O445" t="s">
        <v>52</v>
      </c>
      <c r="P445">
        <v>589</v>
      </c>
      <c r="Q445">
        <v>0</v>
      </c>
      <c r="R445">
        <v>0</v>
      </c>
    </row>
    <row r="446" spans="1:18">
      <c r="A446" t="s">
        <v>3678</v>
      </c>
      <c r="B446" t="s">
        <v>71</v>
      </c>
      <c r="C446" t="s">
        <v>39</v>
      </c>
      <c r="D446" t="s">
        <v>38</v>
      </c>
      <c r="E446">
        <v>58.77</v>
      </c>
      <c r="F446">
        <v>17.329999999999998</v>
      </c>
      <c r="G446" t="s">
        <v>2497</v>
      </c>
      <c r="H446" t="s">
        <v>73</v>
      </c>
      <c r="I446" t="s">
        <v>101</v>
      </c>
      <c r="J446" t="s">
        <v>38</v>
      </c>
      <c r="K446">
        <v>58.78</v>
      </c>
      <c r="L446">
        <v>17.350000000000001</v>
      </c>
      <c r="M446" t="s">
        <v>2497</v>
      </c>
      <c r="N446" t="s">
        <v>34</v>
      </c>
      <c r="O446" t="s">
        <v>35</v>
      </c>
      <c r="P446">
        <v>159</v>
      </c>
      <c r="Q446">
        <v>3</v>
      </c>
      <c r="R446">
        <v>28</v>
      </c>
    </row>
    <row r="447" spans="1:18">
      <c r="A447" t="s">
        <v>3681</v>
      </c>
      <c r="B447" t="s">
        <v>37</v>
      </c>
      <c r="C447" t="s">
        <v>20</v>
      </c>
      <c r="D447" t="s">
        <v>38</v>
      </c>
      <c r="E447">
        <v>59.53</v>
      </c>
      <c r="F447">
        <v>14.28</v>
      </c>
      <c r="G447" t="s">
        <v>2497</v>
      </c>
      <c r="H447" t="s">
        <v>23</v>
      </c>
      <c r="I447" t="s">
        <v>60</v>
      </c>
      <c r="J447" t="s">
        <v>305</v>
      </c>
      <c r="K447">
        <v>59.62</v>
      </c>
      <c r="L447">
        <v>14.18</v>
      </c>
      <c r="M447" t="s">
        <v>2497</v>
      </c>
      <c r="N447" t="s">
        <v>34</v>
      </c>
      <c r="O447" t="s">
        <v>35</v>
      </c>
      <c r="P447">
        <v>662</v>
      </c>
      <c r="Q447">
        <v>11</v>
      </c>
      <c r="R447">
        <v>329</v>
      </c>
    </row>
    <row r="448" spans="1:18">
      <c r="A448" t="s">
        <v>3685</v>
      </c>
      <c r="B448" t="s">
        <v>29</v>
      </c>
      <c r="C448" t="s">
        <v>39</v>
      </c>
      <c r="D448" t="s">
        <v>38</v>
      </c>
      <c r="E448">
        <v>59.03</v>
      </c>
      <c r="F448">
        <v>14.67</v>
      </c>
      <c r="G448" t="s">
        <v>2497</v>
      </c>
      <c r="H448" t="s">
        <v>45</v>
      </c>
      <c r="I448" t="s">
        <v>24</v>
      </c>
      <c r="J448" t="s">
        <v>203</v>
      </c>
      <c r="K448">
        <v>59.02</v>
      </c>
      <c r="L448">
        <v>14.87</v>
      </c>
      <c r="M448" t="s">
        <v>2497</v>
      </c>
      <c r="N448" t="s">
        <v>34</v>
      </c>
      <c r="O448" t="s">
        <v>35</v>
      </c>
      <c r="P448">
        <v>321</v>
      </c>
      <c r="Q448">
        <v>12</v>
      </c>
      <c r="R448">
        <v>100</v>
      </c>
    </row>
    <row r="449" spans="1:18">
      <c r="A449" t="s">
        <v>3687</v>
      </c>
      <c r="B449" t="s">
        <v>24</v>
      </c>
      <c r="C449" t="s">
        <v>39</v>
      </c>
      <c r="D449" t="s">
        <v>38</v>
      </c>
      <c r="E449">
        <v>62.62</v>
      </c>
      <c r="F449">
        <v>17.88</v>
      </c>
      <c r="G449" t="s">
        <v>2497</v>
      </c>
      <c r="H449" t="s">
        <v>20</v>
      </c>
      <c r="I449" t="s">
        <v>39</v>
      </c>
      <c r="J449" t="s">
        <v>38</v>
      </c>
      <c r="K449">
        <v>62.62</v>
      </c>
      <c r="L449">
        <v>17.88</v>
      </c>
      <c r="M449" t="s">
        <v>2497</v>
      </c>
      <c r="N449" t="s">
        <v>26</v>
      </c>
      <c r="O449" t="s">
        <v>52</v>
      </c>
      <c r="P449">
        <v>1</v>
      </c>
      <c r="Q449">
        <v>0</v>
      </c>
      <c r="R449">
        <v>0</v>
      </c>
    </row>
    <row r="450" spans="1:18">
      <c r="A450" t="s">
        <v>3691</v>
      </c>
      <c r="B450" t="s">
        <v>92</v>
      </c>
      <c r="C450" t="s">
        <v>39</v>
      </c>
      <c r="D450" t="s">
        <v>38</v>
      </c>
      <c r="E450">
        <v>64.27</v>
      </c>
      <c r="F450">
        <v>15.8</v>
      </c>
      <c r="G450" t="s">
        <v>2497</v>
      </c>
      <c r="H450" t="s">
        <v>76</v>
      </c>
      <c r="I450" t="s">
        <v>63</v>
      </c>
      <c r="J450" t="s">
        <v>38</v>
      </c>
      <c r="K450">
        <v>64.400000000000006</v>
      </c>
      <c r="L450">
        <v>15.63</v>
      </c>
      <c r="M450" t="s">
        <v>2497</v>
      </c>
      <c r="N450" t="s">
        <v>81</v>
      </c>
      <c r="O450" t="s">
        <v>52</v>
      </c>
      <c r="P450">
        <v>191</v>
      </c>
      <c r="Q450">
        <v>17</v>
      </c>
      <c r="R450">
        <v>332</v>
      </c>
    </row>
    <row r="451" spans="1:18">
      <c r="A451" t="s">
        <v>3693</v>
      </c>
      <c r="B451" t="s">
        <v>24</v>
      </c>
      <c r="C451" t="s">
        <v>39</v>
      </c>
      <c r="D451" t="s">
        <v>38</v>
      </c>
      <c r="E451">
        <v>59.4</v>
      </c>
      <c r="F451">
        <v>18.079999999999998</v>
      </c>
      <c r="G451" t="s">
        <v>2497</v>
      </c>
      <c r="H451" t="s">
        <v>23</v>
      </c>
      <c r="I451" t="s">
        <v>32</v>
      </c>
      <c r="J451" t="s">
        <v>38</v>
      </c>
      <c r="K451">
        <v>59.4</v>
      </c>
      <c r="L451">
        <v>18.079999999999998</v>
      </c>
      <c r="M451" t="s">
        <v>2497</v>
      </c>
      <c r="N451" t="s">
        <v>40</v>
      </c>
      <c r="O451" t="s">
        <v>35</v>
      </c>
      <c r="P451">
        <v>133</v>
      </c>
      <c r="Q451">
        <v>0</v>
      </c>
      <c r="R451">
        <v>0</v>
      </c>
    </row>
    <row r="452" spans="1:18">
      <c r="A452" t="s">
        <v>3694</v>
      </c>
      <c r="B452" t="s">
        <v>23</v>
      </c>
      <c r="C452" t="s">
        <v>39</v>
      </c>
      <c r="D452" t="s">
        <v>38</v>
      </c>
      <c r="E452">
        <v>56.15</v>
      </c>
      <c r="F452">
        <v>15.9</v>
      </c>
      <c r="G452" t="s">
        <v>2497</v>
      </c>
      <c r="H452" t="s">
        <v>71</v>
      </c>
      <c r="I452" t="s">
        <v>31</v>
      </c>
      <c r="J452" t="s">
        <v>203</v>
      </c>
      <c r="K452">
        <v>56.15</v>
      </c>
      <c r="L452">
        <v>15.9</v>
      </c>
      <c r="M452" t="s">
        <v>2497</v>
      </c>
      <c r="N452" t="s">
        <v>34</v>
      </c>
      <c r="O452" t="s">
        <v>35</v>
      </c>
      <c r="P452">
        <v>246</v>
      </c>
      <c r="Q452">
        <v>0</v>
      </c>
      <c r="R452">
        <v>0</v>
      </c>
    </row>
    <row r="453" spans="1:18">
      <c r="A453" t="s">
        <v>3696</v>
      </c>
      <c r="B453" t="s">
        <v>133</v>
      </c>
      <c r="C453" t="s">
        <v>20</v>
      </c>
      <c r="D453" t="s">
        <v>38</v>
      </c>
      <c r="E453">
        <v>60.02</v>
      </c>
      <c r="F453">
        <v>13.15</v>
      </c>
      <c r="G453" t="s">
        <v>2497</v>
      </c>
      <c r="H453" t="s">
        <v>143</v>
      </c>
      <c r="I453" t="s">
        <v>60</v>
      </c>
      <c r="J453" t="s">
        <v>203</v>
      </c>
      <c r="K453">
        <v>59.97</v>
      </c>
      <c r="L453">
        <v>13.15</v>
      </c>
      <c r="M453" t="s">
        <v>2497</v>
      </c>
      <c r="N453" t="s">
        <v>34</v>
      </c>
      <c r="O453" t="s">
        <v>35</v>
      </c>
      <c r="P453">
        <v>306</v>
      </c>
      <c r="Q453">
        <v>6</v>
      </c>
      <c r="R453">
        <v>181</v>
      </c>
    </row>
    <row r="454" spans="1:18">
      <c r="A454" t="s">
        <v>3697</v>
      </c>
      <c r="B454" t="s">
        <v>133</v>
      </c>
      <c r="C454" t="s">
        <v>20</v>
      </c>
      <c r="D454" t="s">
        <v>38</v>
      </c>
      <c r="E454">
        <v>60.02</v>
      </c>
      <c r="F454">
        <v>13.15</v>
      </c>
      <c r="G454" t="s">
        <v>2497</v>
      </c>
      <c r="H454" t="s">
        <v>48</v>
      </c>
      <c r="I454" t="s">
        <v>48</v>
      </c>
      <c r="J454" t="s">
        <v>38</v>
      </c>
      <c r="K454">
        <v>59.97</v>
      </c>
      <c r="L454">
        <v>13.15</v>
      </c>
      <c r="M454" t="s">
        <v>2497</v>
      </c>
      <c r="N454" t="s">
        <v>81</v>
      </c>
      <c r="O454" t="s">
        <v>35</v>
      </c>
      <c r="P454">
        <v>73</v>
      </c>
      <c r="Q454">
        <v>6</v>
      </c>
      <c r="R454">
        <v>181</v>
      </c>
    </row>
    <row r="455" spans="1:18">
      <c r="A455" t="s">
        <v>3698</v>
      </c>
      <c r="B455" t="s">
        <v>42</v>
      </c>
      <c r="C455" t="s">
        <v>20</v>
      </c>
      <c r="D455" t="s">
        <v>38</v>
      </c>
      <c r="E455">
        <v>59.38</v>
      </c>
      <c r="F455">
        <v>18.07</v>
      </c>
      <c r="G455" t="s">
        <v>2497</v>
      </c>
      <c r="H455" t="s">
        <v>23</v>
      </c>
      <c r="I455" t="s">
        <v>51</v>
      </c>
      <c r="J455" t="s">
        <v>38</v>
      </c>
      <c r="K455">
        <v>59.4</v>
      </c>
      <c r="L455">
        <v>18.079999999999998</v>
      </c>
      <c r="M455" t="s">
        <v>2497</v>
      </c>
      <c r="N455" t="s">
        <v>34</v>
      </c>
      <c r="O455" t="s">
        <v>35</v>
      </c>
      <c r="P455">
        <v>119</v>
      </c>
      <c r="Q455">
        <v>3</v>
      </c>
      <c r="R455">
        <v>27</v>
      </c>
    </row>
    <row r="456" spans="1:18">
      <c r="A456" t="s">
        <v>3699</v>
      </c>
      <c r="B456" t="s">
        <v>54</v>
      </c>
      <c r="C456" t="s">
        <v>20</v>
      </c>
      <c r="D456" t="s">
        <v>38</v>
      </c>
      <c r="E456">
        <v>56.82</v>
      </c>
      <c r="F456">
        <v>14.08</v>
      </c>
      <c r="G456" t="s">
        <v>2497</v>
      </c>
      <c r="H456" t="s">
        <v>50</v>
      </c>
      <c r="I456" t="s">
        <v>32</v>
      </c>
      <c r="J456" t="s">
        <v>305</v>
      </c>
      <c r="K456">
        <v>56.82</v>
      </c>
      <c r="L456">
        <v>14.03</v>
      </c>
      <c r="M456" t="s">
        <v>2497</v>
      </c>
      <c r="N456" t="s">
        <v>40</v>
      </c>
      <c r="O456" t="s">
        <v>35</v>
      </c>
      <c r="P456">
        <v>854</v>
      </c>
      <c r="Q456">
        <v>4</v>
      </c>
      <c r="R456">
        <v>270</v>
      </c>
    </row>
    <row r="457" spans="1:18">
      <c r="A457" t="s">
        <v>3700</v>
      </c>
      <c r="B457" t="s">
        <v>74</v>
      </c>
      <c r="C457" t="s">
        <v>20</v>
      </c>
      <c r="D457" t="s">
        <v>38</v>
      </c>
      <c r="E457">
        <v>56.3</v>
      </c>
      <c r="F457">
        <v>13.98</v>
      </c>
      <c r="G457" t="s">
        <v>2497</v>
      </c>
      <c r="H457" t="s">
        <v>73</v>
      </c>
      <c r="I457" t="s">
        <v>31</v>
      </c>
      <c r="J457" t="s">
        <v>203</v>
      </c>
      <c r="K457">
        <v>56.25</v>
      </c>
      <c r="L457">
        <v>14.07</v>
      </c>
      <c r="M457" t="s">
        <v>2497</v>
      </c>
      <c r="N457" t="s">
        <v>34</v>
      </c>
      <c r="O457" t="s">
        <v>35</v>
      </c>
      <c r="P457">
        <v>270</v>
      </c>
      <c r="Q457">
        <v>8</v>
      </c>
      <c r="R457">
        <v>138</v>
      </c>
    </row>
    <row r="458" spans="1:18">
      <c r="A458" t="s">
        <v>3701</v>
      </c>
      <c r="B458" t="s">
        <v>74</v>
      </c>
      <c r="C458" t="s">
        <v>20</v>
      </c>
      <c r="D458" t="s">
        <v>38</v>
      </c>
      <c r="E458">
        <v>56.3</v>
      </c>
      <c r="F458">
        <v>13.98</v>
      </c>
      <c r="G458" t="s">
        <v>2497</v>
      </c>
      <c r="H458" t="s">
        <v>60</v>
      </c>
      <c r="I458" t="s">
        <v>29</v>
      </c>
      <c r="J458" t="s">
        <v>38</v>
      </c>
      <c r="K458">
        <v>56.3</v>
      </c>
      <c r="L458">
        <v>13.98</v>
      </c>
      <c r="M458" t="s">
        <v>2497</v>
      </c>
      <c r="N458" t="s">
        <v>34</v>
      </c>
      <c r="O458" t="s">
        <v>35</v>
      </c>
      <c r="P458">
        <v>36</v>
      </c>
      <c r="Q458">
        <v>0</v>
      </c>
      <c r="R458">
        <v>0</v>
      </c>
    </row>
    <row r="459" spans="1:18">
      <c r="A459" t="s">
        <v>3704</v>
      </c>
      <c r="B459" t="s">
        <v>31</v>
      </c>
      <c r="C459" t="s">
        <v>39</v>
      </c>
      <c r="D459" t="s">
        <v>38</v>
      </c>
      <c r="E459">
        <v>58.02</v>
      </c>
      <c r="F459">
        <v>12.63</v>
      </c>
      <c r="G459" t="s">
        <v>2497</v>
      </c>
      <c r="H459" t="s">
        <v>155</v>
      </c>
      <c r="I459" t="s">
        <v>101</v>
      </c>
      <c r="J459" t="s">
        <v>203</v>
      </c>
      <c r="K459">
        <v>58.02</v>
      </c>
      <c r="L459">
        <v>12.65</v>
      </c>
      <c r="M459" t="s">
        <v>2497</v>
      </c>
      <c r="N459" t="s">
        <v>34</v>
      </c>
      <c r="O459" t="s">
        <v>35</v>
      </c>
      <c r="P459">
        <v>533</v>
      </c>
      <c r="Q459">
        <v>1</v>
      </c>
      <c r="R459">
        <v>91</v>
      </c>
    </row>
    <row r="460" spans="1:18">
      <c r="A460" t="s">
        <v>3710</v>
      </c>
      <c r="B460" t="s">
        <v>104</v>
      </c>
      <c r="C460" t="s">
        <v>20</v>
      </c>
      <c r="D460" t="s">
        <v>38</v>
      </c>
      <c r="E460">
        <v>57.68</v>
      </c>
      <c r="F460">
        <v>16.32</v>
      </c>
      <c r="G460" t="s">
        <v>2497</v>
      </c>
      <c r="H460" t="s">
        <v>51</v>
      </c>
      <c r="I460" t="s">
        <v>50</v>
      </c>
      <c r="J460" t="s">
        <v>203</v>
      </c>
      <c r="K460">
        <v>57.68</v>
      </c>
      <c r="L460">
        <v>16.3</v>
      </c>
      <c r="M460" t="s">
        <v>2497</v>
      </c>
      <c r="N460" t="s">
        <v>34</v>
      </c>
      <c r="O460" t="s">
        <v>35</v>
      </c>
      <c r="P460">
        <v>224</v>
      </c>
      <c r="Q460">
        <v>1</v>
      </c>
      <c r="R460">
        <v>270</v>
      </c>
    </row>
    <row r="461" spans="1:18">
      <c r="A461" t="s">
        <v>3715</v>
      </c>
      <c r="B461" t="s">
        <v>39</v>
      </c>
      <c r="C461" t="s">
        <v>39</v>
      </c>
      <c r="D461" t="s">
        <v>38</v>
      </c>
      <c r="E461">
        <v>56.1</v>
      </c>
      <c r="F461">
        <v>14.62</v>
      </c>
      <c r="G461" t="s">
        <v>2497</v>
      </c>
      <c r="H461" t="s">
        <v>63</v>
      </c>
      <c r="I461" t="s">
        <v>31</v>
      </c>
      <c r="J461" t="s">
        <v>203</v>
      </c>
      <c r="K461">
        <v>56.08</v>
      </c>
      <c r="L461">
        <v>14.63</v>
      </c>
      <c r="M461" t="s">
        <v>2497</v>
      </c>
      <c r="N461" t="s">
        <v>40</v>
      </c>
      <c r="O461" t="s">
        <v>35</v>
      </c>
      <c r="P461">
        <v>251</v>
      </c>
      <c r="Q461">
        <v>3</v>
      </c>
      <c r="R461">
        <v>151</v>
      </c>
    </row>
    <row r="462" spans="1:18">
      <c r="A462" t="s">
        <v>3718</v>
      </c>
      <c r="B462" t="s">
        <v>109</v>
      </c>
      <c r="C462" t="s">
        <v>20</v>
      </c>
      <c r="D462" t="s">
        <v>38</v>
      </c>
      <c r="E462">
        <v>58.53</v>
      </c>
      <c r="F462">
        <v>12.32</v>
      </c>
      <c r="G462" t="s">
        <v>2497</v>
      </c>
      <c r="H462" t="s">
        <v>23</v>
      </c>
      <c r="I462" t="s">
        <v>24</v>
      </c>
      <c r="J462" t="s">
        <v>305</v>
      </c>
      <c r="K462">
        <v>58.57</v>
      </c>
      <c r="L462">
        <v>12.37</v>
      </c>
      <c r="M462" t="s">
        <v>2497</v>
      </c>
      <c r="N462" t="s">
        <v>34</v>
      </c>
      <c r="O462" t="s">
        <v>35</v>
      </c>
      <c r="P462">
        <v>690</v>
      </c>
      <c r="Q462">
        <v>5</v>
      </c>
      <c r="R462">
        <v>39</v>
      </c>
    </row>
    <row r="463" spans="1:18">
      <c r="A463" t="s">
        <v>3722</v>
      </c>
      <c r="B463" t="s">
        <v>133</v>
      </c>
      <c r="C463" t="s">
        <v>20</v>
      </c>
      <c r="D463" t="s">
        <v>38</v>
      </c>
      <c r="E463">
        <v>58</v>
      </c>
      <c r="F463">
        <v>13.78</v>
      </c>
      <c r="G463" t="s">
        <v>2497</v>
      </c>
      <c r="H463" t="s">
        <v>92</v>
      </c>
      <c r="I463" t="s">
        <v>63</v>
      </c>
      <c r="J463" t="s">
        <v>38</v>
      </c>
      <c r="K463">
        <v>58</v>
      </c>
      <c r="L463">
        <v>13.78</v>
      </c>
      <c r="M463" t="s">
        <v>2497</v>
      </c>
      <c r="N463" t="s">
        <v>34</v>
      </c>
      <c r="O463" t="s">
        <v>35</v>
      </c>
      <c r="P463">
        <v>200</v>
      </c>
      <c r="Q463">
        <v>0</v>
      </c>
      <c r="R463">
        <v>0</v>
      </c>
    </row>
    <row r="464" spans="1:18">
      <c r="A464" t="s">
        <v>3723</v>
      </c>
      <c r="B464" t="s">
        <v>143</v>
      </c>
      <c r="C464" t="s">
        <v>20</v>
      </c>
      <c r="D464" t="s">
        <v>38</v>
      </c>
      <c r="E464">
        <v>57.98</v>
      </c>
      <c r="F464">
        <v>13.77</v>
      </c>
      <c r="G464" t="s">
        <v>2497</v>
      </c>
      <c r="H464" t="s">
        <v>71</v>
      </c>
      <c r="I464" t="s">
        <v>39</v>
      </c>
      <c r="J464" t="s">
        <v>38</v>
      </c>
      <c r="K464">
        <v>57.98</v>
      </c>
      <c r="L464">
        <v>13.77</v>
      </c>
      <c r="M464" t="s">
        <v>2497</v>
      </c>
      <c r="N464" t="s">
        <v>40</v>
      </c>
      <c r="O464" t="s">
        <v>35</v>
      </c>
      <c r="P464">
        <v>18</v>
      </c>
      <c r="Q464">
        <v>0</v>
      </c>
      <c r="R464">
        <v>0</v>
      </c>
    </row>
    <row r="465" spans="1:18">
      <c r="A465" t="s">
        <v>3872</v>
      </c>
      <c r="B465" t="s">
        <v>143</v>
      </c>
      <c r="C465" t="s">
        <v>20</v>
      </c>
      <c r="D465" t="s">
        <v>38</v>
      </c>
      <c r="E465">
        <v>56.3</v>
      </c>
      <c r="F465">
        <v>12.45</v>
      </c>
      <c r="G465" t="s">
        <v>2497</v>
      </c>
      <c r="H465" t="s">
        <v>24</v>
      </c>
      <c r="I465" t="s">
        <v>29</v>
      </c>
      <c r="J465" t="s">
        <v>203</v>
      </c>
      <c r="K465">
        <v>56.25</v>
      </c>
      <c r="L465">
        <v>12.63</v>
      </c>
      <c r="M465" t="s">
        <v>2497</v>
      </c>
      <c r="N465" t="s">
        <v>40</v>
      </c>
      <c r="O465" t="s">
        <v>52</v>
      </c>
      <c r="P465">
        <v>401</v>
      </c>
      <c r="Q465">
        <v>13</v>
      </c>
      <c r="R465">
        <v>117</v>
      </c>
    </row>
    <row r="466" spans="1:18">
      <c r="A466" t="s">
        <v>214</v>
      </c>
      <c r="B466" t="s">
        <v>45</v>
      </c>
      <c r="C466" t="s">
        <v>20</v>
      </c>
      <c r="D466" t="s">
        <v>203</v>
      </c>
      <c r="E466">
        <v>49.98</v>
      </c>
      <c r="F466">
        <v>14.67</v>
      </c>
      <c r="G466" t="s">
        <v>211</v>
      </c>
      <c r="H466" t="s">
        <v>143</v>
      </c>
      <c r="I466" t="s">
        <v>39</v>
      </c>
      <c r="J466" t="s">
        <v>203</v>
      </c>
      <c r="K466">
        <v>50.02</v>
      </c>
      <c r="L466">
        <v>14.65</v>
      </c>
      <c r="M466" t="s">
        <v>211</v>
      </c>
      <c r="N466" t="s">
        <v>34</v>
      </c>
      <c r="O466" t="s">
        <v>35</v>
      </c>
      <c r="P466">
        <v>36</v>
      </c>
      <c r="Q466">
        <v>4</v>
      </c>
      <c r="R466">
        <v>343</v>
      </c>
    </row>
    <row r="467" spans="1:18">
      <c r="A467" t="s">
        <v>215</v>
      </c>
      <c r="B467" t="s">
        <v>45</v>
      </c>
      <c r="C467" t="s">
        <v>20</v>
      </c>
      <c r="D467" t="s">
        <v>203</v>
      </c>
      <c r="E467">
        <v>50.02</v>
      </c>
      <c r="F467">
        <v>14.65</v>
      </c>
      <c r="G467" t="s">
        <v>211</v>
      </c>
      <c r="H467" t="s">
        <v>143</v>
      </c>
      <c r="I467" t="s">
        <v>39</v>
      </c>
      <c r="J467" t="s">
        <v>203</v>
      </c>
      <c r="K467">
        <v>50.02</v>
      </c>
      <c r="L467">
        <v>14.65</v>
      </c>
      <c r="M467" t="s">
        <v>211</v>
      </c>
      <c r="N467" t="s">
        <v>34</v>
      </c>
      <c r="O467" t="s">
        <v>35</v>
      </c>
      <c r="P467">
        <v>36</v>
      </c>
      <c r="Q467">
        <v>0</v>
      </c>
      <c r="R467">
        <v>0</v>
      </c>
    </row>
    <row r="468" spans="1:18">
      <c r="A468" t="s">
        <v>307</v>
      </c>
      <c r="B468" t="s">
        <v>155</v>
      </c>
      <c r="C468" t="s">
        <v>20</v>
      </c>
      <c r="D468" t="s">
        <v>203</v>
      </c>
      <c r="E468">
        <v>50.32</v>
      </c>
      <c r="F468">
        <v>13.8</v>
      </c>
      <c r="G468" t="s">
        <v>211</v>
      </c>
      <c r="H468" t="s">
        <v>68</v>
      </c>
      <c r="I468" t="s">
        <v>39</v>
      </c>
      <c r="J468" t="s">
        <v>305</v>
      </c>
      <c r="K468">
        <v>50.32</v>
      </c>
      <c r="L468">
        <v>13.85</v>
      </c>
      <c r="M468" t="s">
        <v>211</v>
      </c>
      <c r="N468" t="s">
        <v>34</v>
      </c>
      <c r="O468" t="s">
        <v>35</v>
      </c>
      <c r="P468">
        <v>400</v>
      </c>
      <c r="Q468">
        <v>4</v>
      </c>
      <c r="R468">
        <v>91</v>
      </c>
    </row>
    <row r="469" spans="1:18">
      <c r="A469" t="s">
        <v>311</v>
      </c>
      <c r="B469" t="s">
        <v>31</v>
      </c>
      <c r="C469" t="s">
        <v>20</v>
      </c>
      <c r="D469" t="s">
        <v>203</v>
      </c>
      <c r="E469">
        <v>50.18</v>
      </c>
      <c r="F469">
        <v>14.97</v>
      </c>
      <c r="G469" t="s">
        <v>211</v>
      </c>
      <c r="H469" t="s">
        <v>50</v>
      </c>
      <c r="I469" t="s">
        <v>20</v>
      </c>
      <c r="J469" t="s">
        <v>222</v>
      </c>
      <c r="K469">
        <v>50.18</v>
      </c>
      <c r="L469">
        <v>14.88</v>
      </c>
      <c r="M469" t="s">
        <v>211</v>
      </c>
      <c r="N469" t="s">
        <v>34</v>
      </c>
      <c r="O469" t="s">
        <v>35</v>
      </c>
      <c r="P469">
        <v>2191</v>
      </c>
      <c r="Q469">
        <v>6</v>
      </c>
      <c r="R469">
        <v>270</v>
      </c>
    </row>
    <row r="470" spans="1:18">
      <c r="A470" t="s">
        <v>713</v>
      </c>
      <c r="B470" t="s">
        <v>32</v>
      </c>
      <c r="C470" t="s">
        <v>39</v>
      </c>
      <c r="D470" t="s">
        <v>203</v>
      </c>
      <c r="E470">
        <v>56.47</v>
      </c>
      <c r="F470">
        <v>8.73</v>
      </c>
      <c r="G470" t="s">
        <v>610</v>
      </c>
      <c r="H470" t="s">
        <v>68</v>
      </c>
      <c r="I470" t="s">
        <v>24</v>
      </c>
      <c r="J470" t="s">
        <v>305</v>
      </c>
      <c r="K470">
        <v>56.45</v>
      </c>
      <c r="L470">
        <v>8.9</v>
      </c>
      <c r="M470" t="s">
        <v>610</v>
      </c>
      <c r="N470" t="s">
        <v>34</v>
      </c>
      <c r="O470" t="s">
        <v>35</v>
      </c>
      <c r="P470">
        <v>315</v>
      </c>
      <c r="Q470">
        <v>11</v>
      </c>
      <c r="R470">
        <v>101</v>
      </c>
    </row>
    <row r="471" spans="1:18">
      <c r="A471" t="s">
        <v>724</v>
      </c>
      <c r="B471" t="s">
        <v>121</v>
      </c>
      <c r="C471" t="s">
        <v>20</v>
      </c>
      <c r="D471" t="s">
        <v>203</v>
      </c>
      <c r="E471">
        <v>56.47</v>
      </c>
      <c r="F471">
        <v>8.73</v>
      </c>
      <c r="G471" t="s">
        <v>610</v>
      </c>
      <c r="H471" t="s">
        <v>50</v>
      </c>
      <c r="I471" t="s">
        <v>50</v>
      </c>
      <c r="J471" t="s">
        <v>305</v>
      </c>
      <c r="K471">
        <v>56.45</v>
      </c>
      <c r="L471">
        <v>8.77</v>
      </c>
      <c r="M471" t="s">
        <v>610</v>
      </c>
      <c r="N471" t="s">
        <v>34</v>
      </c>
      <c r="O471" t="s">
        <v>35</v>
      </c>
      <c r="P471">
        <v>228</v>
      </c>
      <c r="Q471">
        <v>3</v>
      </c>
      <c r="R471">
        <v>133</v>
      </c>
    </row>
    <row r="472" spans="1:18">
      <c r="A472" t="s">
        <v>725</v>
      </c>
      <c r="B472" t="s">
        <v>19</v>
      </c>
      <c r="C472" t="s">
        <v>20</v>
      </c>
      <c r="D472" t="s">
        <v>203</v>
      </c>
      <c r="E472">
        <v>55.82</v>
      </c>
      <c r="F472">
        <v>8.73</v>
      </c>
      <c r="G472" t="s">
        <v>610</v>
      </c>
      <c r="H472" t="s">
        <v>121</v>
      </c>
      <c r="I472" t="s">
        <v>39</v>
      </c>
      <c r="J472" t="s">
        <v>203</v>
      </c>
      <c r="K472">
        <v>55.82</v>
      </c>
      <c r="L472">
        <v>8.73</v>
      </c>
      <c r="M472" t="s">
        <v>610</v>
      </c>
      <c r="N472" t="s">
        <v>34</v>
      </c>
      <c r="O472" t="s">
        <v>35</v>
      </c>
      <c r="P472">
        <v>24</v>
      </c>
      <c r="Q472">
        <v>0</v>
      </c>
      <c r="R472">
        <v>0</v>
      </c>
    </row>
    <row r="473" spans="1:18">
      <c r="A473" t="s">
        <v>949</v>
      </c>
      <c r="B473" t="s">
        <v>109</v>
      </c>
      <c r="C473" t="s">
        <v>39</v>
      </c>
      <c r="D473" t="s">
        <v>203</v>
      </c>
      <c r="E473">
        <v>53.8</v>
      </c>
      <c r="F473">
        <v>-2.23</v>
      </c>
      <c r="G473" t="s">
        <v>858</v>
      </c>
      <c r="H473" t="s">
        <v>104</v>
      </c>
      <c r="I473" t="s">
        <v>32</v>
      </c>
      <c r="J473" t="s">
        <v>203</v>
      </c>
      <c r="K473">
        <v>53.8</v>
      </c>
      <c r="L473">
        <v>-2.23</v>
      </c>
      <c r="M473" t="s">
        <v>858</v>
      </c>
      <c r="N473" t="s">
        <v>40</v>
      </c>
      <c r="O473" t="s">
        <v>35</v>
      </c>
      <c r="P473">
        <v>126</v>
      </c>
      <c r="Q473">
        <v>0</v>
      </c>
      <c r="R473">
        <v>0</v>
      </c>
    </row>
    <row r="474" spans="1:18">
      <c r="A474" t="s">
        <v>952</v>
      </c>
      <c r="B474" t="s">
        <v>71</v>
      </c>
      <c r="C474" t="s">
        <v>29</v>
      </c>
      <c r="D474" t="s">
        <v>203</v>
      </c>
      <c r="E474">
        <v>52.52</v>
      </c>
      <c r="F474">
        <v>1.75</v>
      </c>
      <c r="G474" t="s">
        <v>858</v>
      </c>
      <c r="H474" t="s">
        <v>32</v>
      </c>
      <c r="I474" t="s">
        <v>20</v>
      </c>
      <c r="J474" t="s">
        <v>305</v>
      </c>
      <c r="K474">
        <v>52.53</v>
      </c>
      <c r="L474">
        <v>1.6800000000000002</v>
      </c>
      <c r="M474" t="s">
        <v>858</v>
      </c>
      <c r="N474" t="s">
        <v>40</v>
      </c>
      <c r="O474" t="s">
        <v>35</v>
      </c>
      <c r="P474">
        <v>299</v>
      </c>
      <c r="Q474">
        <v>5</v>
      </c>
      <c r="R474">
        <v>293</v>
      </c>
    </row>
    <row r="475" spans="1:18">
      <c r="A475" t="s">
        <v>953</v>
      </c>
      <c r="B475" t="s">
        <v>24</v>
      </c>
      <c r="C475" t="s">
        <v>48</v>
      </c>
      <c r="D475" t="s">
        <v>203</v>
      </c>
      <c r="E475">
        <v>52.52</v>
      </c>
      <c r="F475">
        <v>1.65</v>
      </c>
      <c r="G475" t="s">
        <v>858</v>
      </c>
      <c r="H475" t="s">
        <v>29</v>
      </c>
      <c r="I475" t="s">
        <v>48</v>
      </c>
      <c r="J475" t="s">
        <v>203</v>
      </c>
      <c r="K475">
        <v>52.52</v>
      </c>
      <c r="L475">
        <v>1.65</v>
      </c>
      <c r="M475" t="s">
        <v>858</v>
      </c>
      <c r="N475" t="s">
        <v>34</v>
      </c>
      <c r="O475" t="s">
        <v>35</v>
      </c>
      <c r="P475">
        <v>3</v>
      </c>
      <c r="Q475">
        <v>0</v>
      </c>
      <c r="R475">
        <v>0</v>
      </c>
    </row>
    <row r="476" spans="1:18">
      <c r="A476" t="s">
        <v>2156</v>
      </c>
      <c r="B476" t="s">
        <v>32</v>
      </c>
      <c r="C476" t="s">
        <v>39</v>
      </c>
      <c r="D476" t="s">
        <v>203</v>
      </c>
      <c r="E476">
        <v>58.5</v>
      </c>
      <c r="F476">
        <v>6.25</v>
      </c>
      <c r="G476" t="s">
        <v>669</v>
      </c>
      <c r="H476" t="s">
        <v>76</v>
      </c>
      <c r="I476" t="s">
        <v>50</v>
      </c>
      <c r="J476" t="s">
        <v>305</v>
      </c>
      <c r="K476">
        <v>58.55</v>
      </c>
      <c r="L476">
        <v>6.22</v>
      </c>
      <c r="M476" t="s">
        <v>669</v>
      </c>
      <c r="N476" t="s">
        <v>40</v>
      </c>
      <c r="O476" t="s">
        <v>52</v>
      </c>
      <c r="P476">
        <v>225</v>
      </c>
      <c r="Q476">
        <v>6</v>
      </c>
      <c r="R476">
        <v>341</v>
      </c>
    </row>
    <row r="477" spans="1:18">
      <c r="A477" t="s">
        <v>2158</v>
      </c>
      <c r="B477" t="s">
        <v>20</v>
      </c>
      <c r="C477" t="s">
        <v>39</v>
      </c>
      <c r="D477" t="s">
        <v>203</v>
      </c>
      <c r="E477">
        <v>58.45</v>
      </c>
      <c r="F477">
        <v>6.13</v>
      </c>
      <c r="G477" t="s">
        <v>669</v>
      </c>
      <c r="H477" t="s">
        <v>23</v>
      </c>
      <c r="I477" t="s">
        <v>101</v>
      </c>
      <c r="J477" t="s">
        <v>25</v>
      </c>
      <c r="K477">
        <v>58.45</v>
      </c>
      <c r="L477">
        <v>6.13</v>
      </c>
      <c r="M477" t="s">
        <v>669</v>
      </c>
      <c r="N477" t="s">
        <v>34</v>
      </c>
      <c r="O477" t="s">
        <v>35</v>
      </c>
      <c r="P477">
        <v>3085</v>
      </c>
      <c r="Q477">
        <v>0</v>
      </c>
      <c r="R477">
        <v>0</v>
      </c>
    </row>
    <row r="478" spans="1:18">
      <c r="A478" t="s">
        <v>2159</v>
      </c>
      <c r="B478" t="s">
        <v>20</v>
      </c>
      <c r="C478" t="s">
        <v>39</v>
      </c>
      <c r="D478" t="s">
        <v>203</v>
      </c>
      <c r="E478">
        <v>58.45</v>
      </c>
      <c r="F478">
        <v>6.13</v>
      </c>
      <c r="G478" t="s">
        <v>669</v>
      </c>
      <c r="H478" t="s">
        <v>42</v>
      </c>
      <c r="I478" t="s">
        <v>101</v>
      </c>
      <c r="J478" t="s">
        <v>203</v>
      </c>
      <c r="K478">
        <v>58.45</v>
      </c>
      <c r="L478">
        <v>6.05</v>
      </c>
      <c r="M478" t="s">
        <v>669</v>
      </c>
      <c r="N478" t="s">
        <v>26</v>
      </c>
      <c r="O478" t="s">
        <v>35</v>
      </c>
      <c r="P478">
        <v>167</v>
      </c>
      <c r="Q478">
        <v>5</v>
      </c>
      <c r="R478">
        <v>270</v>
      </c>
    </row>
    <row r="479" spans="1:18">
      <c r="A479" t="s">
        <v>2160</v>
      </c>
      <c r="B479" t="s">
        <v>29</v>
      </c>
      <c r="C479" t="s">
        <v>39</v>
      </c>
      <c r="D479" t="s">
        <v>203</v>
      </c>
      <c r="E479">
        <v>59.92</v>
      </c>
      <c r="F479">
        <v>10.83</v>
      </c>
      <c r="G479" t="s">
        <v>669</v>
      </c>
      <c r="H479" t="s">
        <v>29</v>
      </c>
      <c r="I479" t="s">
        <v>51</v>
      </c>
      <c r="J479" t="s">
        <v>203</v>
      </c>
      <c r="K479">
        <v>59.9</v>
      </c>
      <c r="L479">
        <v>10.78</v>
      </c>
      <c r="M479" t="s">
        <v>669</v>
      </c>
      <c r="N479" t="s">
        <v>40</v>
      </c>
      <c r="O479" t="s">
        <v>35</v>
      </c>
      <c r="P479">
        <v>92</v>
      </c>
      <c r="Q479">
        <v>4</v>
      </c>
      <c r="R479">
        <v>237</v>
      </c>
    </row>
    <row r="480" spans="1:18">
      <c r="A480" t="s">
        <v>2416</v>
      </c>
      <c r="B480" t="s">
        <v>73</v>
      </c>
      <c r="C480" t="s">
        <v>39</v>
      </c>
      <c r="D480" t="s">
        <v>203</v>
      </c>
      <c r="E480">
        <v>60.63</v>
      </c>
      <c r="F480">
        <v>8.57</v>
      </c>
      <c r="G480" t="s">
        <v>669</v>
      </c>
      <c r="H480" t="s">
        <v>104</v>
      </c>
      <c r="I480" t="s">
        <v>32</v>
      </c>
      <c r="J480" t="s">
        <v>203</v>
      </c>
      <c r="K480">
        <v>60.63</v>
      </c>
      <c r="L480">
        <v>8.57</v>
      </c>
      <c r="M480" t="s">
        <v>669</v>
      </c>
      <c r="N480" t="s">
        <v>26</v>
      </c>
      <c r="O480" t="s">
        <v>27</v>
      </c>
      <c r="P480">
        <v>130</v>
      </c>
      <c r="Q480">
        <v>0</v>
      </c>
      <c r="R480">
        <v>0</v>
      </c>
    </row>
    <row r="481" spans="1:18">
      <c r="A481" t="s">
        <v>2417</v>
      </c>
      <c r="B481" t="s">
        <v>50</v>
      </c>
      <c r="C481" t="s">
        <v>39</v>
      </c>
      <c r="D481" t="s">
        <v>203</v>
      </c>
      <c r="E481">
        <v>60.63</v>
      </c>
      <c r="F481">
        <v>8.57</v>
      </c>
      <c r="G481" t="s">
        <v>669</v>
      </c>
      <c r="H481" t="s">
        <v>23</v>
      </c>
      <c r="I481" t="s">
        <v>20</v>
      </c>
      <c r="J481" t="s">
        <v>305</v>
      </c>
      <c r="K481">
        <v>60.63</v>
      </c>
      <c r="L481">
        <v>8.57</v>
      </c>
      <c r="M481" t="s">
        <v>669</v>
      </c>
      <c r="N481" t="s">
        <v>40</v>
      </c>
      <c r="O481" t="s">
        <v>35</v>
      </c>
      <c r="P481">
        <v>349</v>
      </c>
      <c r="Q481">
        <v>0</v>
      </c>
      <c r="R481">
        <v>0</v>
      </c>
    </row>
    <row r="482" spans="1:18">
      <c r="A482" t="s">
        <v>2418</v>
      </c>
      <c r="B482" t="s">
        <v>50</v>
      </c>
      <c r="C482" t="s">
        <v>39</v>
      </c>
      <c r="D482" t="s">
        <v>203</v>
      </c>
      <c r="E482">
        <v>60.63</v>
      </c>
      <c r="F482">
        <v>8.57</v>
      </c>
      <c r="G482" t="s">
        <v>669</v>
      </c>
      <c r="H482" t="s">
        <v>23</v>
      </c>
      <c r="I482" t="s">
        <v>101</v>
      </c>
      <c r="J482" t="s">
        <v>203</v>
      </c>
      <c r="K482">
        <v>60.63</v>
      </c>
      <c r="L482">
        <v>8.57</v>
      </c>
      <c r="M482" t="s">
        <v>669</v>
      </c>
      <c r="N482" t="s">
        <v>34</v>
      </c>
      <c r="O482" t="s">
        <v>35</v>
      </c>
      <c r="P482">
        <v>167</v>
      </c>
      <c r="Q482">
        <v>0</v>
      </c>
      <c r="R482">
        <v>0</v>
      </c>
    </row>
    <row r="483" spans="1:18">
      <c r="A483" t="s">
        <v>2419</v>
      </c>
      <c r="B483" t="s">
        <v>50</v>
      </c>
      <c r="C483" t="s">
        <v>39</v>
      </c>
      <c r="D483" t="s">
        <v>203</v>
      </c>
      <c r="E483">
        <v>60.63</v>
      </c>
      <c r="F483">
        <v>8.57</v>
      </c>
      <c r="G483" t="s">
        <v>669</v>
      </c>
      <c r="H483" t="s">
        <v>23</v>
      </c>
      <c r="I483" t="s">
        <v>101</v>
      </c>
      <c r="J483" t="s">
        <v>203</v>
      </c>
      <c r="K483">
        <v>60.63</v>
      </c>
      <c r="L483">
        <v>8.57</v>
      </c>
      <c r="M483" t="s">
        <v>669</v>
      </c>
      <c r="N483" t="s">
        <v>34</v>
      </c>
      <c r="O483" t="s">
        <v>35</v>
      </c>
      <c r="P483">
        <v>167</v>
      </c>
      <c r="Q483">
        <v>0</v>
      </c>
      <c r="R483">
        <v>0</v>
      </c>
    </row>
    <row r="484" spans="1:18">
      <c r="A484" t="s">
        <v>2420</v>
      </c>
      <c r="B484" t="s">
        <v>32</v>
      </c>
      <c r="C484" t="s">
        <v>39</v>
      </c>
      <c r="D484" t="s">
        <v>203</v>
      </c>
      <c r="E484">
        <v>60.63</v>
      </c>
      <c r="F484">
        <v>8.57</v>
      </c>
      <c r="G484" t="s">
        <v>669</v>
      </c>
      <c r="H484" t="s">
        <v>71</v>
      </c>
      <c r="I484" t="s">
        <v>51</v>
      </c>
      <c r="J484" t="s">
        <v>203</v>
      </c>
      <c r="K484">
        <v>60.63</v>
      </c>
      <c r="L484">
        <v>8.57</v>
      </c>
      <c r="M484" t="s">
        <v>669</v>
      </c>
      <c r="N484" t="s">
        <v>34</v>
      </c>
      <c r="O484" t="s">
        <v>35</v>
      </c>
      <c r="P484">
        <v>98</v>
      </c>
      <c r="Q484">
        <v>0</v>
      </c>
      <c r="R484">
        <v>0</v>
      </c>
    </row>
    <row r="485" spans="1:18">
      <c r="A485" t="s">
        <v>2421</v>
      </c>
      <c r="B485" t="s">
        <v>23</v>
      </c>
      <c r="C485" t="s">
        <v>39</v>
      </c>
      <c r="D485" t="s">
        <v>203</v>
      </c>
      <c r="E485">
        <v>60.63</v>
      </c>
      <c r="F485">
        <v>8.57</v>
      </c>
      <c r="G485" t="s">
        <v>669</v>
      </c>
      <c r="H485" t="s">
        <v>143</v>
      </c>
      <c r="I485" t="s">
        <v>32</v>
      </c>
      <c r="J485" t="s">
        <v>203</v>
      </c>
      <c r="K485">
        <v>60.63</v>
      </c>
      <c r="L485">
        <v>8.57</v>
      </c>
      <c r="M485" t="s">
        <v>669</v>
      </c>
      <c r="N485" t="s">
        <v>34</v>
      </c>
      <c r="O485" t="s">
        <v>35</v>
      </c>
      <c r="P485">
        <v>136</v>
      </c>
      <c r="Q485">
        <v>0</v>
      </c>
      <c r="R485">
        <v>0</v>
      </c>
    </row>
    <row r="486" spans="1:18">
      <c r="A486" t="s">
        <v>2424</v>
      </c>
      <c r="B486" t="s">
        <v>76</v>
      </c>
      <c r="C486" t="s">
        <v>20</v>
      </c>
      <c r="D486" t="s">
        <v>203</v>
      </c>
      <c r="E486">
        <v>59.95</v>
      </c>
      <c r="F486">
        <v>10.75</v>
      </c>
      <c r="G486" t="s">
        <v>669</v>
      </c>
      <c r="H486" t="s">
        <v>68</v>
      </c>
      <c r="I486" t="s">
        <v>29</v>
      </c>
      <c r="J486" t="s">
        <v>203</v>
      </c>
      <c r="K486">
        <v>59.95</v>
      </c>
      <c r="L486">
        <v>10.75</v>
      </c>
      <c r="M486" t="s">
        <v>669</v>
      </c>
      <c r="N486" t="s">
        <v>34</v>
      </c>
      <c r="O486" t="s">
        <v>35</v>
      </c>
      <c r="P486">
        <v>60</v>
      </c>
      <c r="Q486">
        <v>0</v>
      </c>
      <c r="R486">
        <v>0</v>
      </c>
    </row>
    <row r="487" spans="1:18">
      <c r="A487" t="s">
        <v>3575</v>
      </c>
      <c r="B487" t="s">
        <v>73</v>
      </c>
      <c r="C487" t="s">
        <v>20</v>
      </c>
      <c r="D487" t="s">
        <v>203</v>
      </c>
      <c r="E487">
        <v>57.73</v>
      </c>
      <c r="F487">
        <v>12.07</v>
      </c>
      <c r="G487" t="s">
        <v>2497</v>
      </c>
      <c r="H487" t="s">
        <v>68</v>
      </c>
      <c r="I487" t="s">
        <v>29</v>
      </c>
      <c r="J487" t="s">
        <v>203</v>
      </c>
      <c r="K487">
        <v>57.73</v>
      </c>
      <c r="L487">
        <v>12.07</v>
      </c>
      <c r="M487" t="s">
        <v>2497</v>
      </c>
      <c r="N487" t="s">
        <v>34</v>
      </c>
      <c r="O487" t="s">
        <v>35</v>
      </c>
      <c r="P487">
        <v>59</v>
      </c>
      <c r="Q487">
        <v>0</v>
      </c>
      <c r="R487">
        <v>0</v>
      </c>
    </row>
    <row r="488" spans="1:18">
      <c r="A488" t="s">
        <v>3590</v>
      </c>
      <c r="B488" t="s">
        <v>48</v>
      </c>
      <c r="C488" t="s">
        <v>39</v>
      </c>
      <c r="D488" t="s">
        <v>203</v>
      </c>
      <c r="E488">
        <v>60.63</v>
      </c>
      <c r="F488">
        <v>15</v>
      </c>
      <c r="G488" t="s">
        <v>2497</v>
      </c>
      <c r="H488" t="s">
        <v>23</v>
      </c>
      <c r="I488" t="s">
        <v>24</v>
      </c>
      <c r="J488" t="s">
        <v>305</v>
      </c>
      <c r="K488">
        <v>60.63</v>
      </c>
      <c r="L488">
        <v>15</v>
      </c>
      <c r="M488" t="s">
        <v>2497</v>
      </c>
      <c r="N488" t="s">
        <v>34</v>
      </c>
      <c r="O488" t="s">
        <v>35</v>
      </c>
      <c r="P488">
        <v>312</v>
      </c>
      <c r="Q488">
        <v>0</v>
      </c>
      <c r="R488">
        <v>0</v>
      </c>
    </row>
    <row r="489" spans="1:18">
      <c r="A489" t="s">
        <v>3591</v>
      </c>
      <c r="B489" t="s">
        <v>48</v>
      </c>
      <c r="C489" t="s">
        <v>39</v>
      </c>
      <c r="D489" t="s">
        <v>203</v>
      </c>
      <c r="E489">
        <v>60.62</v>
      </c>
      <c r="F489">
        <v>15</v>
      </c>
      <c r="G489" t="s">
        <v>2497</v>
      </c>
      <c r="H489" t="s">
        <v>71</v>
      </c>
      <c r="I489" t="s">
        <v>24</v>
      </c>
      <c r="J489" t="s">
        <v>313</v>
      </c>
      <c r="K489">
        <v>60.62</v>
      </c>
      <c r="L489">
        <v>15</v>
      </c>
      <c r="M489" t="s">
        <v>2497</v>
      </c>
      <c r="N489" t="s">
        <v>34</v>
      </c>
      <c r="O489" t="s">
        <v>35</v>
      </c>
      <c r="P489">
        <v>678</v>
      </c>
      <c r="Q489">
        <v>0</v>
      </c>
      <c r="R489">
        <v>0</v>
      </c>
    </row>
    <row r="490" spans="1:18">
      <c r="A490" t="s">
        <v>3596</v>
      </c>
      <c r="B490" t="s">
        <v>60</v>
      </c>
      <c r="C490" t="s">
        <v>39</v>
      </c>
      <c r="D490" t="s">
        <v>203</v>
      </c>
      <c r="E490">
        <v>57.9</v>
      </c>
      <c r="F490">
        <v>12</v>
      </c>
      <c r="G490" t="s">
        <v>2497</v>
      </c>
      <c r="H490" t="s">
        <v>23</v>
      </c>
      <c r="I490" t="s">
        <v>60</v>
      </c>
      <c r="J490" t="s">
        <v>313</v>
      </c>
      <c r="K490">
        <v>57.9</v>
      </c>
      <c r="L490">
        <v>12</v>
      </c>
      <c r="M490" t="s">
        <v>2497</v>
      </c>
      <c r="N490" t="s">
        <v>40</v>
      </c>
      <c r="O490" t="s">
        <v>35</v>
      </c>
      <c r="P490">
        <v>651</v>
      </c>
      <c r="Q490">
        <v>0</v>
      </c>
      <c r="R490">
        <v>0</v>
      </c>
    </row>
    <row r="491" spans="1:18">
      <c r="A491" t="s">
        <v>3597</v>
      </c>
      <c r="B491" t="s">
        <v>60</v>
      </c>
      <c r="C491" t="s">
        <v>39</v>
      </c>
      <c r="D491" t="s">
        <v>203</v>
      </c>
      <c r="E491">
        <v>57.9</v>
      </c>
      <c r="F491">
        <v>12</v>
      </c>
      <c r="G491" t="s">
        <v>2497</v>
      </c>
      <c r="H491" t="s">
        <v>63</v>
      </c>
      <c r="I491" t="s">
        <v>39</v>
      </c>
      <c r="J491" t="s">
        <v>313</v>
      </c>
      <c r="K491">
        <v>57.87</v>
      </c>
      <c r="L491">
        <v>11.92</v>
      </c>
      <c r="M491" t="s">
        <v>2497</v>
      </c>
      <c r="N491" t="s">
        <v>34</v>
      </c>
      <c r="O491" t="s">
        <v>35</v>
      </c>
      <c r="P491">
        <v>740</v>
      </c>
      <c r="Q491">
        <v>7</v>
      </c>
      <c r="R491">
        <v>234</v>
      </c>
    </row>
    <row r="492" spans="1:18">
      <c r="A492" t="s">
        <v>3600</v>
      </c>
      <c r="B492" t="s">
        <v>31</v>
      </c>
      <c r="C492" t="s">
        <v>39</v>
      </c>
      <c r="D492" t="s">
        <v>203</v>
      </c>
      <c r="E492">
        <v>56.13</v>
      </c>
      <c r="F492">
        <v>13.13</v>
      </c>
      <c r="G492" t="s">
        <v>2497</v>
      </c>
      <c r="H492" t="s">
        <v>143</v>
      </c>
      <c r="I492" t="s">
        <v>29</v>
      </c>
      <c r="J492" t="s">
        <v>313</v>
      </c>
      <c r="K492">
        <v>56.28</v>
      </c>
      <c r="L492">
        <v>13.28</v>
      </c>
      <c r="M492" t="s">
        <v>2497</v>
      </c>
      <c r="N492" t="s">
        <v>34</v>
      </c>
      <c r="O492" t="s">
        <v>35</v>
      </c>
      <c r="P492">
        <v>788</v>
      </c>
      <c r="Q492">
        <v>20</v>
      </c>
      <c r="R492">
        <v>30</v>
      </c>
    </row>
    <row r="493" spans="1:18">
      <c r="A493" t="s">
        <v>3601</v>
      </c>
      <c r="B493" t="s">
        <v>48</v>
      </c>
      <c r="C493" t="s">
        <v>39</v>
      </c>
      <c r="D493" t="s">
        <v>203</v>
      </c>
      <c r="E493">
        <v>58.92</v>
      </c>
      <c r="F493">
        <v>11.92</v>
      </c>
      <c r="G493" t="s">
        <v>2497</v>
      </c>
      <c r="H493" t="s">
        <v>48</v>
      </c>
      <c r="I493" t="s">
        <v>48</v>
      </c>
      <c r="J493" t="s">
        <v>203</v>
      </c>
      <c r="K493">
        <v>58.92</v>
      </c>
      <c r="L493">
        <v>11.92</v>
      </c>
      <c r="M493" t="s">
        <v>2497</v>
      </c>
      <c r="N493" t="s">
        <v>34</v>
      </c>
      <c r="O493" t="s">
        <v>35</v>
      </c>
      <c r="P493">
        <v>61</v>
      </c>
      <c r="Q493">
        <v>0</v>
      </c>
      <c r="R493">
        <v>0</v>
      </c>
    </row>
    <row r="494" spans="1:18">
      <c r="A494" t="s">
        <v>3602</v>
      </c>
      <c r="B494" t="s">
        <v>23</v>
      </c>
      <c r="C494" t="s">
        <v>39</v>
      </c>
      <c r="D494" t="s">
        <v>203</v>
      </c>
      <c r="E494">
        <v>58.92</v>
      </c>
      <c r="F494">
        <v>12.32</v>
      </c>
      <c r="G494" t="s">
        <v>2497</v>
      </c>
      <c r="H494" t="s">
        <v>50</v>
      </c>
      <c r="I494" t="s">
        <v>51</v>
      </c>
      <c r="J494" t="s">
        <v>33</v>
      </c>
      <c r="K494">
        <v>58.9</v>
      </c>
      <c r="L494">
        <v>11.87</v>
      </c>
      <c r="M494" t="s">
        <v>2497</v>
      </c>
      <c r="N494" t="s">
        <v>34</v>
      </c>
      <c r="O494" t="s">
        <v>35</v>
      </c>
      <c r="P494">
        <v>1539</v>
      </c>
      <c r="Q494">
        <v>26</v>
      </c>
      <c r="R494">
        <v>266</v>
      </c>
    </row>
    <row r="495" spans="1:18">
      <c r="A495" t="s">
        <v>3606</v>
      </c>
      <c r="B495" t="s">
        <v>68</v>
      </c>
      <c r="C495" t="s">
        <v>39</v>
      </c>
      <c r="D495" t="s">
        <v>203</v>
      </c>
      <c r="E495">
        <v>59.27</v>
      </c>
      <c r="F495">
        <v>15.33</v>
      </c>
      <c r="G495" t="s">
        <v>2497</v>
      </c>
      <c r="H495" t="s">
        <v>104</v>
      </c>
      <c r="I495" t="s">
        <v>48</v>
      </c>
      <c r="J495" t="s">
        <v>203</v>
      </c>
      <c r="K495">
        <v>59.27</v>
      </c>
      <c r="L495">
        <v>15.33</v>
      </c>
      <c r="M495" t="s">
        <v>2497</v>
      </c>
      <c r="N495" t="s">
        <v>81</v>
      </c>
      <c r="O495" t="s">
        <v>35</v>
      </c>
      <c r="P495">
        <v>71</v>
      </c>
      <c r="Q495">
        <v>0</v>
      </c>
      <c r="R495">
        <v>0</v>
      </c>
    </row>
    <row r="496" spans="1:18">
      <c r="A496" t="s">
        <v>3688</v>
      </c>
      <c r="B496" t="s">
        <v>101</v>
      </c>
      <c r="C496" t="s">
        <v>39</v>
      </c>
      <c r="D496" t="s">
        <v>203</v>
      </c>
      <c r="E496">
        <v>59.97</v>
      </c>
      <c r="F496">
        <v>13.15</v>
      </c>
      <c r="G496" t="s">
        <v>2497</v>
      </c>
      <c r="H496" t="s">
        <v>32</v>
      </c>
      <c r="I496" t="s">
        <v>48</v>
      </c>
      <c r="J496" t="s">
        <v>203</v>
      </c>
      <c r="K496">
        <v>59.97</v>
      </c>
      <c r="L496">
        <v>13.15</v>
      </c>
      <c r="M496" t="s">
        <v>2497</v>
      </c>
      <c r="N496" t="s">
        <v>34</v>
      </c>
      <c r="O496" t="s">
        <v>35</v>
      </c>
      <c r="P496">
        <v>60</v>
      </c>
      <c r="Q496">
        <v>0</v>
      </c>
      <c r="R496">
        <v>0</v>
      </c>
    </row>
    <row r="497" spans="1:18">
      <c r="A497" t="s">
        <v>3689</v>
      </c>
      <c r="B497" t="s">
        <v>101</v>
      </c>
      <c r="C497" t="s">
        <v>39</v>
      </c>
      <c r="D497" t="s">
        <v>203</v>
      </c>
      <c r="E497">
        <v>59.97</v>
      </c>
      <c r="F497">
        <v>13.15</v>
      </c>
      <c r="G497" t="s">
        <v>2497</v>
      </c>
      <c r="H497" t="s">
        <v>68</v>
      </c>
      <c r="I497" t="s">
        <v>29</v>
      </c>
      <c r="J497" t="s">
        <v>203</v>
      </c>
      <c r="K497">
        <v>59.97</v>
      </c>
      <c r="L497">
        <v>13.15</v>
      </c>
      <c r="M497" t="s">
        <v>2497</v>
      </c>
      <c r="N497" t="s">
        <v>81</v>
      </c>
      <c r="O497" t="s">
        <v>35</v>
      </c>
      <c r="P497">
        <v>39</v>
      </c>
      <c r="Q497">
        <v>0</v>
      </c>
      <c r="R497">
        <v>0</v>
      </c>
    </row>
    <row r="498" spans="1:18">
      <c r="A498" t="s">
        <v>3690</v>
      </c>
      <c r="B498" t="s">
        <v>101</v>
      </c>
      <c r="C498" t="s">
        <v>39</v>
      </c>
      <c r="D498" t="s">
        <v>203</v>
      </c>
      <c r="E498">
        <v>59.97</v>
      </c>
      <c r="F498">
        <v>13.15</v>
      </c>
      <c r="G498" t="s">
        <v>2497</v>
      </c>
      <c r="H498" t="s">
        <v>50</v>
      </c>
      <c r="I498" t="s">
        <v>48</v>
      </c>
      <c r="J498" t="s">
        <v>203</v>
      </c>
      <c r="K498">
        <v>59.97</v>
      </c>
      <c r="L498">
        <v>13.15</v>
      </c>
      <c r="M498" t="s">
        <v>2497</v>
      </c>
      <c r="N498" t="s">
        <v>81</v>
      </c>
      <c r="O498" t="s">
        <v>35</v>
      </c>
      <c r="P498">
        <v>51</v>
      </c>
      <c r="Q498">
        <v>0</v>
      </c>
      <c r="R498">
        <v>0</v>
      </c>
    </row>
    <row r="499" spans="1:18">
      <c r="A499" t="s">
        <v>3702</v>
      </c>
      <c r="B499" t="s">
        <v>60</v>
      </c>
      <c r="C499" t="s">
        <v>39</v>
      </c>
      <c r="D499" t="s">
        <v>203</v>
      </c>
      <c r="E499">
        <v>56.3</v>
      </c>
      <c r="F499">
        <v>13.98</v>
      </c>
      <c r="G499" t="s">
        <v>2497</v>
      </c>
      <c r="H499" t="s">
        <v>23</v>
      </c>
      <c r="I499" t="s">
        <v>51</v>
      </c>
      <c r="J499" t="s">
        <v>203</v>
      </c>
      <c r="K499">
        <v>56.28</v>
      </c>
      <c r="L499">
        <v>13.93</v>
      </c>
      <c r="M499" t="s">
        <v>2497</v>
      </c>
      <c r="N499" t="s">
        <v>34</v>
      </c>
      <c r="O499" t="s">
        <v>35</v>
      </c>
      <c r="P499">
        <v>104</v>
      </c>
      <c r="Q499">
        <v>4</v>
      </c>
      <c r="R499">
        <v>240</v>
      </c>
    </row>
    <row r="500" spans="1:18">
      <c r="A500" t="s">
        <v>3705</v>
      </c>
      <c r="B500" t="s">
        <v>45</v>
      </c>
      <c r="C500" t="s">
        <v>20</v>
      </c>
      <c r="D500" t="s">
        <v>203</v>
      </c>
      <c r="E500">
        <v>59.25</v>
      </c>
      <c r="F500">
        <v>18</v>
      </c>
      <c r="G500" t="s">
        <v>2497</v>
      </c>
      <c r="H500" t="s">
        <v>155</v>
      </c>
      <c r="I500" t="s">
        <v>24</v>
      </c>
      <c r="J500" t="s">
        <v>313</v>
      </c>
      <c r="K500">
        <v>59.28</v>
      </c>
      <c r="L500">
        <v>18.03</v>
      </c>
      <c r="M500" t="s">
        <v>2497</v>
      </c>
      <c r="N500" t="s">
        <v>40</v>
      </c>
      <c r="O500" t="s">
        <v>35</v>
      </c>
      <c r="P500">
        <v>694</v>
      </c>
      <c r="Q500">
        <v>5</v>
      </c>
      <c r="R500">
        <v>28</v>
      </c>
    </row>
    <row r="501" spans="1:18">
      <c r="A501" t="s">
        <v>3706</v>
      </c>
      <c r="B501" t="s">
        <v>31</v>
      </c>
      <c r="C501" t="s">
        <v>39</v>
      </c>
      <c r="D501" t="s">
        <v>203</v>
      </c>
      <c r="E501">
        <v>59.25</v>
      </c>
      <c r="F501">
        <v>18</v>
      </c>
      <c r="G501" t="s">
        <v>2497</v>
      </c>
      <c r="H501" t="s">
        <v>29</v>
      </c>
      <c r="I501" t="s">
        <v>29</v>
      </c>
      <c r="J501" t="s">
        <v>203</v>
      </c>
      <c r="K501">
        <v>59.25</v>
      </c>
      <c r="L501">
        <v>18</v>
      </c>
      <c r="M501" t="s">
        <v>2497</v>
      </c>
      <c r="N501" t="s">
        <v>40</v>
      </c>
      <c r="O501" t="s">
        <v>35</v>
      </c>
      <c r="P501">
        <v>35</v>
      </c>
      <c r="Q501">
        <v>0</v>
      </c>
      <c r="R501">
        <v>0</v>
      </c>
    </row>
    <row r="502" spans="1:18">
      <c r="A502" t="s">
        <v>3714</v>
      </c>
      <c r="B502" t="s">
        <v>143</v>
      </c>
      <c r="C502" t="s">
        <v>20</v>
      </c>
      <c r="D502" t="s">
        <v>203</v>
      </c>
      <c r="E502">
        <v>59.95</v>
      </c>
      <c r="F502">
        <v>14.92</v>
      </c>
      <c r="G502" t="s">
        <v>2497</v>
      </c>
      <c r="H502" t="s">
        <v>31</v>
      </c>
      <c r="I502" t="s">
        <v>101</v>
      </c>
      <c r="J502" t="s">
        <v>203</v>
      </c>
      <c r="K502">
        <v>60.03</v>
      </c>
      <c r="L502">
        <v>14.32</v>
      </c>
      <c r="M502" t="s">
        <v>2497</v>
      </c>
      <c r="N502" t="s">
        <v>34</v>
      </c>
      <c r="O502" t="s">
        <v>35</v>
      </c>
      <c r="P502">
        <v>157</v>
      </c>
      <c r="Q502">
        <v>35</v>
      </c>
      <c r="R502">
        <v>286</v>
      </c>
    </row>
    <row r="503" spans="1:18">
      <c r="A503" t="s">
        <v>3716</v>
      </c>
      <c r="B503" t="s">
        <v>67</v>
      </c>
      <c r="C503" t="s">
        <v>39</v>
      </c>
      <c r="D503" t="s">
        <v>203</v>
      </c>
      <c r="E503">
        <v>58.02</v>
      </c>
      <c r="F503">
        <v>12.63</v>
      </c>
      <c r="G503" t="s">
        <v>2497</v>
      </c>
      <c r="H503" t="s">
        <v>51</v>
      </c>
      <c r="I503" t="s">
        <v>101</v>
      </c>
      <c r="J503" t="s">
        <v>203</v>
      </c>
      <c r="K503">
        <v>58.02</v>
      </c>
      <c r="L503">
        <v>12.63</v>
      </c>
      <c r="M503" t="s">
        <v>2497</v>
      </c>
      <c r="N503" t="s">
        <v>34</v>
      </c>
      <c r="O503" t="s">
        <v>35</v>
      </c>
      <c r="P503">
        <v>148</v>
      </c>
      <c r="Q503">
        <v>0</v>
      </c>
      <c r="R503">
        <v>0</v>
      </c>
    </row>
    <row r="504" spans="1:18">
      <c r="A504" t="s">
        <v>3717</v>
      </c>
      <c r="B504" t="s">
        <v>67</v>
      </c>
      <c r="C504" t="s">
        <v>39</v>
      </c>
      <c r="D504" t="s">
        <v>203</v>
      </c>
      <c r="E504">
        <v>58.02</v>
      </c>
      <c r="F504">
        <v>12.63</v>
      </c>
      <c r="G504" t="s">
        <v>2497</v>
      </c>
      <c r="H504" t="s">
        <v>19</v>
      </c>
      <c r="I504" t="s">
        <v>50</v>
      </c>
      <c r="J504" t="s">
        <v>305</v>
      </c>
      <c r="K504">
        <v>58.02</v>
      </c>
      <c r="L504">
        <v>12.65</v>
      </c>
      <c r="M504" t="s">
        <v>2497</v>
      </c>
      <c r="N504" t="s">
        <v>34</v>
      </c>
      <c r="O504" t="s">
        <v>35</v>
      </c>
      <c r="P504">
        <v>225</v>
      </c>
      <c r="Q504">
        <v>1</v>
      </c>
      <c r="R504">
        <v>91</v>
      </c>
    </row>
    <row r="505" spans="1:18">
      <c r="A505" t="s">
        <v>3719</v>
      </c>
      <c r="B505" t="s">
        <v>29</v>
      </c>
      <c r="C505" t="s">
        <v>39</v>
      </c>
      <c r="D505" t="s">
        <v>203</v>
      </c>
      <c r="E505">
        <v>57.33</v>
      </c>
      <c r="F505">
        <v>14.18</v>
      </c>
      <c r="G505" t="s">
        <v>2497</v>
      </c>
      <c r="H505" t="s">
        <v>23</v>
      </c>
      <c r="I505" t="s">
        <v>32</v>
      </c>
      <c r="J505" t="s">
        <v>203</v>
      </c>
      <c r="K505">
        <v>57.27</v>
      </c>
      <c r="L505">
        <v>14.15</v>
      </c>
      <c r="M505" t="s">
        <v>2497</v>
      </c>
      <c r="N505" t="s">
        <v>34</v>
      </c>
      <c r="O505" t="s">
        <v>35</v>
      </c>
      <c r="P505">
        <v>130</v>
      </c>
      <c r="Q505">
        <v>8</v>
      </c>
      <c r="R505">
        <v>196</v>
      </c>
    </row>
    <row r="506" spans="1:18">
      <c r="A506" t="s">
        <v>3720</v>
      </c>
      <c r="B506" t="s">
        <v>48</v>
      </c>
      <c r="C506" t="s">
        <v>39</v>
      </c>
      <c r="D506" t="s">
        <v>203</v>
      </c>
      <c r="E506">
        <v>61.82</v>
      </c>
      <c r="F506">
        <v>16.13</v>
      </c>
      <c r="G506" t="s">
        <v>2497</v>
      </c>
      <c r="H506" t="s">
        <v>104</v>
      </c>
      <c r="I506" t="s">
        <v>60</v>
      </c>
      <c r="J506" t="s">
        <v>305</v>
      </c>
      <c r="K506">
        <v>61.38</v>
      </c>
      <c r="L506">
        <v>15.82</v>
      </c>
      <c r="M506" t="s">
        <v>2497</v>
      </c>
      <c r="N506" t="s">
        <v>34</v>
      </c>
      <c r="O506" t="s">
        <v>35</v>
      </c>
      <c r="P506">
        <v>296</v>
      </c>
      <c r="Q506">
        <v>51</v>
      </c>
      <c r="R506">
        <v>200</v>
      </c>
    </row>
    <row r="507" spans="1:18">
      <c r="A507" t="s">
        <v>3721</v>
      </c>
      <c r="B507" t="s">
        <v>101</v>
      </c>
      <c r="C507" t="s">
        <v>39</v>
      </c>
      <c r="D507" t="s">
        <v>203</v>
      </c>
      <c r="E507">
        <v>61.82</v>
      </c>
      <c r="F507">
        <v>16.13</v>
      </c>
      <c r="G507" t="s">
        <v>2497</v>
      </c>
      <c r="H507" t="s">
        <v>74</v>
      </c>
      <c r="I507" t="s">
        <v>32</v>
      </c>
      <c r="J507" t="s">
        <v>305</v>
      </c>
      <c r="K507">
        <v>61.83</v>
      </c>
      <c r="L507">
        <v>16.100000000000001</v>
      </c>
      <c r="M507" t="s">
        <v>2497</v>
      </c>
      <c r="N507" t="s">
        <v>40</v>
      </c>
      <c r="O507" t="s">
        <v>35</v>
      </c>
      <c r="P507">
        <v>505</v>
      </c>
      <c r="Q507">
        <v>3</v>
      </c>
      <c r="R507">
        <v>317</v>
      </c>
    </row>
    <row r="508" spans="1:18">
      <c r="A508" t="s">
        <v>3724</v>
      </c>
      <c r="B508" t="s">
        <v>63</v>
      </c>
      <c r="C508" t="s">
        <v>39</v>
      </c>
      <c r="D508" t="s">
        <v>203</v>
      </c>
      <c r="E508">
        <v>57.8</v>
      </c>
      <c r="F508">
        <v>14.13</v>
      </c>
      <c r="G508" t="s">
        <v>2497</v>
      </c>
      <c r="H508" t="s">
        <v>121</v>
      </c>
      <c r="I508" t="s">
        <v>39</v>
      </c>
      <c r="J508" t="s">
        <v>203</v>
      </c>
      <c r="K508">
        <v>57.78</v>
      </c>
      <c r="L508">
        <v>14.15</v>
      </c>
      <c r="M508" t="s">
        <v>2497</v>
      </c>
      <c r="N508" t="s">
        <v>140</v>
      </c>
      <c r="O508" t="s">
        <v>35</v>
      </c>
      <c r="P508">
        <v>6</v>
      </c>
      <c r="Q508">
        <v>3</v>
      </c>
      <c r="R508">
        <v>152</v>
      </c>
    </row>
    <row r="509" spans="1:18">
      <c r="A509" t="s">
        <v>3725</v>
      </c>
      <c r="B509" t="s">
        <v>63</v>
      </c>
      <c r="C509" t="s">
        <v>39</v>
      </c>
      <c r="D509" t="s">
        <v>203</v>
      </c>
      <c r="E509">
        <v>57.8</v>
      </c>
      <c r="F509">
        <v>14.13</v>
      </c>
      <c r="G509" t="s">
        <v>2497</v>
      </c>
      <c r="H509" t="s">
        <v>76</v>
      </c>
      <c r="I509" t="s">
        <v>24</v>
      </c>
      <c r="J509" t="s">
        <v>305</v>
      </c>
      <c r="K509">
        <v>57.78</v>
      </c>
      <c r="L509">
        <v>14.15</v>
      </c>
      <c r="M509" t="s">
        <v>2497</v>
      </c>
      <c r="N509" t="s">
        <v>40</v>
      </c>
      <c r="O509" t="s">
        <v>35</v>
      </c>
      <c r="P509">
        <v>314</v>
      </c>
      <c r="Q509">
        <v>3</v>
      </c>
      <c r="R509">
        <v>152</v>
      </c>
    </row>
    <row r="510" spans="1:18">
      <c r="A510" t="s">
        <v>3726</v>
      </c>
      <c r="B510" t="s">
        <v>32</v>
      </c>
      <c r="C510" t="s">
        <v>39</v>
      </c>
      <c r="D510" t="s">
        <v>203</v>
      </c>
      <c r="E510">
        <v>65.87</v>
      </c>
      <c r="F510">
        <v>22.3</v>
      </c>
      <c r="G510" t="s">
        <v>2497</v>
      </c>
      <c r="H510" t="s">
        <v>92</v>
      </c>
      <c r="I510" t="s">
        <v>29</v>
      </c>
      <c r="J510" t="s">
        <v>305</v>
      </c>
      <c r="K510">
        <v>65.87</v>
      </c>
      <c r="L510">
        <v>22.3</v>
      </c>
      <c r="M510" t="s">
        <v>2497</v>
      </c>
      <c r="N510" t="s">
        <v>40</v>
      </c>
      <c r="O510" t="s">
        <v>35</v>
      </c>
      <c r="P510">
        <v>399</v>
      </c>
      <c r="Q510">
        <v>0</v>
      </c>
      <c r="R510">
        <v>0</v>
      </c>
    </row>
    <row r="511" spans="1:18">
      <c r="A511" t="s">
        <v>3727</v>
      </c>
      <c r="B511" t="s">
        <v>32</v>
      </c>
      <c r="C511" t="s">
        <v>39</v>
      </c>
      <c r="D511" t="s">
        <v>203</v>
      </c>
      <c r="E511">
        <v>65.87</v>
      </c>
      <c r="F511">
        <v>22.3</v>
      </c>
      <c r="G511" t="s">
        <v>2497</v>
      </c>
      <c r="H511" t="s">
        <v>76</v>
      </c>
      <c r="I511" t="s">
        <v>50</v>
      </c>
      <c r="J511" t="s">
        <v>313</v>
      </c>
      <c r="K511">
        <v>65.5</v>
      </c>
      <c r="L511">
        <v>21.35</v>
      </c>
      <c r="M511" t="s">
        <v>2497</v>
      </c>
      <c r="N511" t="s">
        <v>34</v>
      </c>
      <c r="O511" t="s">
        <v>35</v>
      </c>
      <c r="P511">
        <v>591</v>
      </c>
      <c r="Q511">
        <v>60</v>
      </c>
      <c r="R511">
        <v>227</v>
      </c>
    </row>
    <row r="512" spans="1:18">
      <c r="A512" t="s">
        <v>3728</v>
      </c>
      <c r="B512" t="s">
        <v>133</v>
      </c>
      <c r="C512" t="s">
        <v>20</v>
      </c>
      <c r="D512" t="s">
        <v>203</v>
      </c>
      <c r="E512">
        <v>59.45</v>
      </c>
      <c r="F512">
        <v>18.12</v>
      </c>
      <c r="G512" t="s">
        <v>2497</v>
      </c>
      <c r="H512" t="s">
        <v>67</v>
      </c>
      <c r="I512" t="s">
        <v>29</v>
      </c>
      <c r="J512" t="s">
        <v>203</v>
      </c>
      <c r="K512">
        <v>59.45</v>
      </c>
      <c r="L512">
        <v>18.12</v>
      </c>
      <c r="M512" t="s">
        <v>2497</v>
      </c>
      <c r="N512" t="s">
        <v>34</v>
      </c>
      <c r="O512" t="s">
        <v>27</v>
      </c>
      <c r="P512">
        <v>48</v>
      </c>
      <c r="Q512">
        <v>0</v>
      </c>
      <c r="R512">
        <v>0</v>
      </c>
    </row>
    <row r="513" spans="1:18">
      <c r="A513" t="s">
        <v>3737</v>
      </c>
      <c r="B513" t="s">
        <v>104</v>
      </c>
      <c r="C513" t="s">
        <v>20</v>
      </c>
      <c r="D513" t="s">
        <v>203</v>
      </c>
      <c r="E513">
        <v>59.62</v>
      </c>
      <c r="F513">
        <v>17.72</v>
      </c>
      <c r="G513" t="s">
        <v>2497</v>
      </c>
      <c r="H513" t="s">
        <v>92</v>
      </c>
      <c r="I513" t="s">
        <v>24</v>
      </c>
      <c r="J513" t="s">
        <v>30</v>
      </c>
      <c r="K513">
        <v>59.62</v>
      </c>
      <c r="L513">
        <v>17.72</v>
      </c>
      <c r="M513" t="s">
        <v>2497</v>
      </c>
      <c r="N513" t="s">
        <v>34</v>
      </c>
      <c r="O513" t="s">
        <v>35</v>
      </c>
      <c r="P513">
        <v>1049</v>
      </c>
      <c r="Q513">
        <v>0</v>
      </c>
      <c r="R513">
        <v>0</v>
      </c>
    </row>
    <row r="514" spans="1:18">
      <c r="A514" t="s">
        <v>3738</v>
      </c>
      <c r="B514" t="s">
        <v>133</v>
      </c>
      <c r="C514" t="s">
        <v>20</v>
      </c>
      <c r="D514" t="s">
        <v>203</v>
      </c>
      <c r="E514">
        <v>58.37</v>
      </c>
      <c r="F514">
        <v>12.32</v>
      </c>
      <c r="G514" t="s">
        <v>2497</v>
      </c>
      <c r="H514" t="s">
        <v>133</v>
      </c>
      <c r="I514" t="s">
        <v>32</v>
      </c>
      <c r="J514" t="s">
        <v>203</v>
      </c>
      <c r="K514">
        <v>58.5</v>
      </c>
      <c r="L514">
        <v>12.28</v>
      </c>
      <c r="M514" t="s">
        <v>2497</v>
      </c>
      <c r="N514" t="s">
        <v>34</v>
      </c>
      <c r="O514" t="s">
        <v>35</v>
      </c>
      <c r="P514">
        <v>153</v>
      </c>
      <c r="Q514">
        <v>15</v>
      </c>
      <c r="R514">
        <v>353</v>
      </c>
    </row>
    <row r="515" spans="1:18">
      <c r="A515" t="s">
        <v>3739</v>
      </c>
      <c r="B515" t="s">
        <v>51</v>
      </c>
      <c r="C515" t="s">
        <v>39</v>
      </c>
      <c r="D515" t="s">
        <v>203</v>
      </c>
      <c r="E515">
        <v>59.12</v>
      </c>
      <c r="F515">
        <v>14.8</v>
      </c>
      <c r="G515" t="s">
        <v>2497</v>
      </c>
      <c r="H515" t="s">
        <v>73</v>
      </c>
      <c r="I515" t="s">
        <v>48</v>
      </c>
      <c r="J515" t="s">
        <v>305</v>
      </c>
      <c r="K515">
        <v>59.03</v>
      </c>
      <c r="L515">
        <v>14.78</v>
      </c>
      <c r="M515" t="s">
        <v>2497</v>
      </c>
      <c r="N515" t="s">
        <v>34</v>
      </c>
      <c r="O515" t="s">
        <v>35</v>
      </c>
      <c r="P515">
        <v>440</v>
      </c>
      <c r="Q515">
        <v>10</v>
      </c>
      <c r="R515">
        <v>186</v>
      </c>
    </row>
    <row r="516" spans="1:18">
      <c r="A516" t="s">
        <v>3850</v>
      </c>
      <c r="B516" t="s">
        <v>39</v>
      </c>
      <c r="C516" t="s">
        <v>39</v>
      </c>
      <c r="D516" t="s">
        <v>203</v>
      </c>
      <c r="E516">
        <v>59.08</v>
      </c>
      <c r="F516">
        <v>14.65</v>
      </c>
      <c r="G516" t="s">
        <v>2497</v>
      </c>
      <c r="H516" t="s">
        <v>67</v>
      </c>
      <c r="I516" t="s">
        <v>24</v>
      </c>
      <c r="J516" t="s">
        <v>305</v>
      </c>
      <c r="K516">
        <v>59.08</v>
      </c>
      <c r="L516">
        <v>14.67</v>
      </c>
      <c r="M516" t="s">
        <v>2497</v>
      </c>
      <c r="N516" t="s">
        <v>34</v>
      </c>
      <c r="O516" t="s">
        <v>35</v>
      </c>
      <c r="P516">
        <v>313</v>
      </c>
      <c r="Q516">
        <v>1</v>
      </c>
      <c r="R516">
        <v>91</v>
      </c>
    </row>
    <row r="517" spans="1:18">
      <c r="A517" t="s">
        <v>3851</v>
      </c>
      <c r="B517" t="s">
        <v>39</v>
      </c>
      <c r="C517" t="s">
        <v>39</v>
      </c>
      <c r="D517" t="s">
        <v>203</v>
      </c>
      <c r="E517">
        <v>59.08</v>
      </c>
      <c r="F517">
        <v>14.65</v>
      </c>
      <c r="G517" t="s">
        <v>2497</v>
      </c>
      <c r="H517" t="s">
        <v>71</v>
      </c>
      <c r="I517" t="s">
        <v>24</v>
      </c>
      <c r="J517" t="s">
        <v>43</v>
      </c>
      <c r="K517">
        <v>59.08</v>
      </c>
      <c r="L517">
        <v>14.67</v>
      </c>
      <c r="M517" t="s">
        <v>2497</v>
      </c>
      <c r="N517" t="s">
        <v>34</v>
      </c>
      <c r="O517" t="s">
        <v>35</v>
      </c>
      <c r="P517">
        <v>1776</v>
      </c>
      <c r="Q517">
        <v>1</v>
      </c>
      <c r="R517">
        <v>91</v>
      </c>
    </row>
    <row r="518" spans="1:18">
      <c r="A518" t="s">
        <v>3852</v>
      </c>
      <c r="B518" t="s">
        <v>39</v>
      </c>
      <c r="C518" t="s">
        <v>39</v>
      </c>
      <c r="D518" t="s">
        <v>203</v>
      </c>
      <c r="E518">
        <v>59.08</v>
      </c>
      <c r="F518">
        <v>14.65</v>
      </c>
      <c r="G518" t="s">
        <v>2497</v>
      </c>
      <c r="H518" t="s">
        <v>121</v>
      </c>
      <c r="I518" t="s">
        <v>101</v>
      </c>
      <c r="J518" t="s">
        <v>203</v>
      </c>
      <c r="K518">
        <v>59.1</v>
      </c>
      <c r="L518">
        <v>14.37</v>
      </c>
      <c r="M518" t="s">
        <v>2497</v>
      </c>
      <c r="N518" t="s">
        <v>34</v>
      </c>
      <c r="O518" t="s">
        <v>35</v>
      </c>
      <c r="P518">
        <v>165</v>
      </c>
      <c r="Q518">
        <v>17</v>
      </c>
      <c r="R518">
        <v>277</v>
      </c>
    </row>
    <row r="519" spans="1:18">
      <c r="A519" t="s">
        <v>306</v>
      </c>
      <c r="B519" t="s">
        <v>45</v>
      </c>
      <c r="C519" t="s">
        <v>20</v>
      </c>
      <c r="D519" t="s">
        <v>305</v>
      </c>
      <c r="E519">
        <v>50.02</v>
      </c>
      <c r="F519">
        <v>14.38</v>
      </c>
      <c r="G519" t="s">
        <v>211</v>
      </c>
      <c r="H519" t="s">
        <v>121</v>
      </c>
      <c r="I519" t="s">
        <v>39</v>
      </c>
      <c r="J519" t="s">
        <v>30</v>
      </c>
      <c r="K519">
        <v>50</v>
      </c>
      <c r="L519">
        <v>14.4</v>
      </c>
      <c r="M519" t="s">
        <v>211</v>
      </c>
      <c r="N519" t="s">
        <v>34</v>
      </c>
      <c r="O519" t="s">
        <v>35</v>
      </c>
      <c r="P519">
        <v>755</v>
      </c>
      <c r="Q519">
        <v>3</v>
      </c>
      <c r="R519">
        <v>148</v>
      </c>
    </row>
    <row r="520" spans="1:18">
      <c r="A520" t="s">
        <v>329</v>
      </c>
      <c r="B520" t="s">
        <v>51</v>
      </c>
      <c r="C520" t="s">
        <v>39</v>
      </c>
      <c r="D520" t="s">
        <v>305</v>
      </c>
      <c r="E520">
        <v>49.27</v>
      </c>
      <c r="F520">
        <v>14.08</v>
      </c>
      <c r="G520" t="s">
        <v>211</v>
      </c>
      <c r="H520" t="s">
        <v>109</v>
      </c>
      <c r="I520" t="s">
        <v>24</v>
      </c>
      <c r="J520" t="s">
        <v>313</v>
      </c>
      <c r="K520">
        <v>49.25</v>
      </c>
      <c r="L520">
        <v>14.05</v>
      </c>
      <c r="M520" t="s">
        <v>211</v>
      </c>
      <c r="N520" t="s">
        <v>34</v>
      </c>
      <c r="O520" t="s">
        <v>35</v>
      </c>
      <c r="P520">
        <v>321</v>
      </c>
      <c r="Q520">
        <v>4</v>
      </c>
      <c r="R520">
        <v>233</v>
      </c>
    </row>
    <row r="521" spans="1:18">
      <c r="A521" t="s">
        <v>422</v>
      </c>
      <c r="B521" t="s">
        <v>67</v>
      </c>
      <c r="C521" t="s">
        <v>20</v>
      </c>
      <c r="D521" t="s">
        <v>305</v>
      </c>
      <c r="E521">
        <v>50</v>
      </c>
      <c r="F521">
        <v>12.08</v>
      </c>
      <c r="G521" t="s">
        <v>332</v>
      </c>
      <c r="H521" t="s">
        <v>20</v>
      </c>
      <c r="I521" t="s">
        <v>48</v>
      </c>
      <c r="J521" t="s">
        <v>305</v>
      </c>
      <c r="K521">
        <v>50</v>
      </c>
      <c r="L521">
        <v>12.08</v>
      </c>
      <c r="M521" t="s">
        <v>332</v>
      </c>
      <c r="N521" t="s">
        <v>81</v>
      </c>
      <c r="O521" t="s">
        <v>35</v>
      </c>
      <c r="P521">
        <v>83</v>
      </c>
      <c r="Q521">
        <v>0</v>
      </c>
      <c r="R521">
        <v>0</v>
      </c>
    </row>
    <row r="522" spans="1:18">
      <c r="A522" t="s">
        <v>950</v>
      </c>
      <c r="B522" t="s">
        <v>143</v>
      </c>
      <c r="C522" t="s">
        <v>20</v>
      </c>
      <c r="D522" t="s">
        <v>305</v>
      </c>
      <c r="E522">
        <v>53.35</v>
      </c>
      <c r="F522">
        <v>-4.25</v>
      </c>
      <c r="G522" t="s">
        <v>858</v>
      </c>
      <c r="H522" t="s">
        <v>104</v>
      </c>
      <c r="I522" t="s">
        <v>101</v>
      </c>
      <c r="J522" t="s">
        <v>305</v>
      </c>
      <c r="K522">
        <v>53.33</v>
      </c>
      <c r="L522">
        <v>-4.2699999999999996</v>
      </c>
      <c r="M522" t="s">
        <v>858</v>
      </c>
      <c r="N522" t="s">
        <v>26</v>
      </c>
      <c r="O522" t="s">
        <v>35</v>
      </c>
      <c r="P522">
        <v>185</v>
      </c>
      <c r="Q522">
        <v>3</v>
      </c>
      <c r="R522">
        <v>211</v>
      </c>
    </row>
    <row r="523" spans="1:18">
      <c r="A523" t="s">
        <v>951</v>
      </c>
      <c r="B523" t="s">
        <v>121</v>
      </c>
      <c r="C523" t="s">
        <v>39</v>
      </c>
      <c r="D523" t="s">
        <v>305</v>
      </c>
      <c r="E523">
        <v>53.75</v>
      </c>
      <c r="F523">
        <v>-2.27</v>
      </c>
      <c r="G523" t="s">
        <v>858</v>
      </c>
      <c r="H523" t="s">
        <v>23</v>
      </c>
      <c r="I523" t="s">
        <v>63</v>
      </c>
      <c r="J523" t="s">
        <v>305</v>
      </c>
      <c r="K523">
        <v>53.75</v>
      </c>
      <c r="L523">
        <v>-2.27</v>
      </c>
      <c r="M523" t="s">
        <v>858</v>
      </c>
      <c r="N523" t="s">
        <v>40</v>
      </c>
      <c r="O523" t="s">
        <v>35</v>
      </c>
      <c r="P523">
        <v>180</v>
      </c>
      <c r="Q523">
        <v>0</v>
      </c>
      <c r="R523">
        <v>0</v>
      </c>
    </row>
    <row r="524" spans="1:18">
      <c r="A524" t="s">
        <v>998</v>
      </c>
      <c r="B524" t="s">
        <v>143</v>
      </c>
      <c r="C524" t="s">
        <v>20</v>
      </c>
      <c r="D524" t="s">
        <v>305</v>
      </c>
      <c r="E524">
        <v>54.83</v>
      </c>
      <c r="F524">
        <v>-3.08</v>
      </c>
      <c r="G524" t="s">
        <v>858</v>
      </c>
      <c r="H524" t="s">
        <v>23</v>
      </c>
      <c r="I524" t="s">
        <v>24</v>
      </c>
      <c r="J524" t="s">
        <v>30</v>
      </c>
      <c r="K524">
        <v>54.75</v>
      </c>
      <c r="L524">
        <v>-2.83</v>
      </c>
      <c r="M524" t="s">
        <v>858</v>
      </c>
      <c r="N524" t="s">
        <v>34</v>
      </c>
      <c r="O524" t="s">
        <v>35</v>
      </c>
      <c r="P524">
        <v>686</v>
      </c>
      <c r="Q524">
        <v>19</v>
      </c>
      <c r="R524">
        <v>121</v>
      </c>
    </row>
    <row r="525" spans="1:18">
      <c r="A525" t="s">
        <v>1566</v>
      </c>
      <c r="B525" t="s">
        <v>29</v>
      </c>
      <c r="C525" t="s">
        <v>39</v>
      </c>
      <c r="D525" t="s">
        <v>305</v>
      </c>
      <c r="E525">
        <v>47.22</v>
      </c>
      <c r="F525">
        <v>9.0299999999999994</v>
      </c>
      <c r="G525" t="s">
        <v>1558</v>
      </c>
      <c r="H525" t="s">
        <v>23</v>
      </c>
      <c r="I525" t="s">
        <v>50</v>
      </c>
      <c r="J525" t="s">
        <v>33</v>
      </c>
      <c r="K525">
        <v>47.2</v>
      </c>
      <c r="L525">
        <v>9</v>
      </c>
      <c r="M525" t="s">
        <v>1558</v>
      </c>
      <c r="N525" t="s">
        <v>84</v>
      </c>
      <c r="O525" t="s">
        <v>35</v>
      </c>
      <c r="P525">
        <v>952</v>
      </c>
      <c r="Q525">
        <v>4</v>
      </c>
      <c r="R525">
        <v>234</v>
      </c>
    </row>
    <row r="526" spans="1:18">
      <c r="A526" t="s">
        <v>2157</v>
      </c>
      <c r="B526" t="s">
        <v>143</v>
      </c>
      <c r="C526" t="s">
        <v>20</v>
      </c>
      <c r="D526" t="s">
        <v>305</v>
      </c>
      <c r="E526">
        <v>60.63</v>
      </c>
      <c r="F526">
        <v>8.57</v>
      </c>
      <c r="G526" t="s">
        <v>669</v>
      </c>
      <c r="H526" t="s">
        <v>19</v>
      </c>
      <c r="I526" t="s">
        <v>51</v>
      </c>
      <c r="J526" t="s">
        <v>222</v>
      </c>
      <c r="K526">
        <v>60.63</v>
      </c>
      <c r="L526">
        <v>8.57</v>
      </c>
      <c r="M526" t="s">
        <v>669</v>
      </c>
      <c r="N526" t="s">
        <v>34</v>
      </c>
      <c r="O526" t="s">
        <v>35</v>
      </c>
      <c r="P526">
        <v>1945</v>
      </c>
      <c r="Q526">
        <v>0</v>
      </c>
      <c r="R526">
        <v>0</v>
      </c>
    </row>
    <row r="527" spans="1:18">
      <c r="A527" t="s">
        <v>2492</v>
      </c>
      <c r="B527" t="s">
        <v>29</v>
      </c>
      <c r="C527" t="s">
        <v>39</v>
      </c>
      <c r="D527" t="s">
        <v>305</v>
      </c>
      <c r="E527">
        <v>66.5</v>
      </c>
      <c r="F527">
        <v>25.8</v>
      </c>
      <c r="G527" t="s">
        <v>2455</v>
      </c>
      <c r="H527" t="s">
        <v>23</v>
      </c>
      <c r="I527" t="s">
        <v>101</v>
      </c>
      <c r="J527" t="s">
        <v>21</v>
      </c>
      <c r="K527">
        <v>66.5</v>
      </c>
      <c r="L527">
        <v>25.67</v>
      </c>
      <c r="M527" t="s">
        <v>2455</v>
      </c>
      <c r="N527" t="s">
        <v>40</v>
      </c>
      <c r="O527" t="s">
        <v>35</v>
      </c>
      <c r="P527">
        <v>2352</v>
      </c>
      <c r="Q527">
        <v>6</v>
      </c>
      <c r="R527">
        <v>270</v>
      </c>
    </row>
    <row r="528" spans="1:18">
      <c r="A528" t="s">
        <v>3605</v>
      </c>
      <c r="B528" t="s">
        <v>24</v>
      </c>
      <c r="C528" t="s">
        <v>39</v>
      </c>
      <c r="D528" t="s">
        <v>305</v>
      </c>
      <c r="E528">
        <v>57.68</v>
      </c>
      <c r="F528">
        <v>12.05</v>
      </c>
      <c r="G528" t="s">
        <v>2497</v>
      </c>
      <c r="H528" t="s">
        <v>32</v>
      </c>
      <c r="I528" t="s">
        <v>31</v>
      </c>
      <c r="J528" t="s">
        <v>33</v>
      </c>
      <c r="K528">
        <v>57.68</v>
      </c>
      <c r="L528">
        <v>12.05</v>
      </c>
      <c r="M528" t="s">
        <v>2497</v>
      </c>
      <c r="N528" t="s">
        <v>34</v>
      </c>
      <c r="O528" t="s">
        <v>35</v>
      </c>
      <c r="P528">
        <v>981</v>
      </c>
      <c r="Q528">
        <v>0</v>
      </c>
      <c r="R528">
        <v>0</v>
      </c>
    </row>
    <row r="529" spans="1:18">
      <c r="A529" t="s">
        <v>3607</v>
      </c>
      <c r="B529" t="s">
        <v>19</v>
      </c>
      <c r="C529" t="s">
        <v>39</v>
      </c>
      <c r="D529" t="s">
        <v>305</v>
      </c>
      <c r="E529">
        <v>57.97</v>
      </c>
      <c r="F529">
        <v>12.13</v>
      </c>
      <c r="G529" t="s">
        <v>2497</v>
      </c>
      <c r="H529" t="s">
        <v>19</v>
      </c>
      <c r="I529" t="s">
        <v>32</v>
      </c>
      <c r="J529" t="s">
        <v>305</v>
      </c>
      <c r="K529">
        <v>57.92</v>
      </c>
      <c r="L529">
        <v>12.02</v>
      </c>
      <c r="M529" t="s">
        <v>2497</v>
      </c>
      <c r="N529" t="s">
        <v>34</v>
      </c>
      <c r="O529" t="s">
        <v>35</v>
      </c>
      <c r="P529">
        <v>122</v>
      </c>
      <c r="Q529">
        <v>9</v>
      </c>
      <c r="R529">
        <v>232</v>
      </c>
    </row>
    <row r="530" spans="1:18">
      <c r="A530" t="s">
        <v>3608</v>
      </c>
      <c r="B530" t="s">
        <v>48</v>
      </c>
      <c r="C530" t="s">
        <v>39</v>
      </c>
      <c r="D530" t="s">
        <v>305</v>
      </c>
      <c r="E530">
        <v>57.83</v>
      </c>
      <c r="F530">
        <v>18.920000000000002</v>
      </c>
      <c r="G530" t="s">
        <v>2497</v>
      </c>
      <c r="H530" t="s">
        <v>50</v>
      </c>
      <c r="I530" t="s">
        <v>60</v>
      </c>
      <c r="J530" t="s">
        <v>313</v>
      </c>
      <c r="K530">
        <v>57.83</v>
      </c>
      <c r="L530">
        <v>18.920000000000002</v>
      </c>
      <c r="M530" t="s">
        <v>2497</v>
      </c>
      <c r="N530" t="s">
        <v>26</v>
      </c>
      <c r="O530" t="s">
        <v>35</v>
      </c>
      <c r="P530">
        <v>266</v>
      </c>
      <c r="Q530">
        <v>0</v>
      </c>
      <c r="R530">
        <v>0</v>
      </c>
    </row>
    <row r="531" spans="1:18">
      <c r="A531" t="s">
        <v>3676</v>
      </c>
      <c r="B531" t="s">
        <v>92</v>
      </c>
      <c r="C531" t="s">
        <v>39</v>
      </c>
      <c r="D531" t="s">
        <v>305</v>
      </c>
      <c r="E531">
        <v>63.8</v>
      </c>
      <c r="F531">
        <v>14.7</v>
      </c>
      <c r="G531" t="s">
        <v>2497</v>
      </c>
      <c r="H531" t="s">
        <v>60</v>
      </c>
      <c r="I531" t="s">
        <v>29</v>
      </c>
      <c r="J531" t="s">
        <v>305</v>
      </c>
      <c r="K531">
        <v>63.8</v>
      </c>
      <c r="L531">
        <v>14.7</v>
      </c>
      <c r="M531" t="s">
        <v>2497</v>
      </c>
      <c r="N531" t="s">
        <v>81</v>
      </c>
      <c r="O531" t="s">
        <v>35</v>
      </c>
      <c r="P531">
        <v>20</v>
      </c>
      <c r="Q531">
        <v>0</v>
      </c>
      <c r="R531">
        <v>0</v>
      </c>
    </row>
    <row r="532" spans="1:18">
      <c r="A532" t="s">
        <v>3707</v>
      </c>
      <c r="B532" t="s">
        <v>19</v>
      </c>
      <c r="C532" t="s">
        <v>20</v>
      </c>
      <c r="D532" t="s">
        <v>305</v>
      </c>
      <c r="E532">
        <v>59.25</v>
      </c>
      <c r="F532">
        <v>18</v>
      </c>
      <c r="G532" t="s">
        <v>2497</v>
      </c>
      <c r="H532" t="s">
        <v>68</v>
      </c>
      <c r="I532" t="s">
        <v>60</v>
      </c>
      <c r="J532" t="s">
        <v>30</v>
      </c>
      <c r="K532">
        <v>59.62</v>
      </c>
      <c r="L532">
        <v>17.75</v>
      </c>
      <c r="M532" t="s">
        <v>2497</v>
      </c>
      <c r="N532" t="s">
        <v>34</v>
      </c>
      <c r="O532" t="s">
        <v>35</v>
      </c>
      <c r="P532">
        <v>664</v>
      </c>
      <c r="Q532">
        <v>44</v>
      </c>
      <c r="R532">
        <v>341</v>
      </c>
    </row>
    <row r="533" spans="1:18">
      <c r="A533" t="s">
        <v>3708</v>
      </c>
      <c r="B533" t="s">
        <v>74</v>
      </c>
      <c r="C533" t="s">
        <v>20</v>
      </c>
      <c r="D533" t="s">
        <v>305</v>
      </c>
      <c r="E533">
        <v>59.25</v>
      </c>
      <c r="F533">
        <v>18</v>
      </c>
      <c r="G533" t="s">
        <v>2497</v>
      </c>
      <c r="H533" t="s">
        <v>74</v>
      </c>
      <c r="I533" t="s">
        <v>60</v>
      </c>
      <c r="J533" t="s">
        <v>313</v>
      </c>
      <c r="K533">
        <v>59.23</v>
      </c>
      <c r="L533">
        <v>17.98</v>
      </c>
      <c r="M533" t="s">
        <v>2497</v>
      </c>
      <c r="N533" t="s">
        <v>34</v>
      </c>
      <c r="O533" t="s">
        <v>35</v>
      </c>
      <c r="P533">
        <v>304</v>
      </c>
      <c r="Q533">
        <v>3</v>
      </c>
      <c r="R533">
        <v>208</v>
      </c>
    </row>
    <row r="534" spans="1:18">
      <c r="A534" t="s">
        <v>3729</v>
      </c>
      <c r="B534" t="s">
        <v>31</v>
      </c>
      <c r="C534" t="s">
        <v>39</v>
      </c>
      <c r="D534" t="s">
        <v>305</v>
      </c>
      <c r="E534">
        <v>65.87</v>
      </c>
      <c r="F534">
        <v>22.3</v>
      </c>
      <c r="G534" t="s">
        <v>2497</v>
      </c>
      <c r="H534" t="s">
        <v>24</v>
      </c>
      <c r="I534" t="s">
        <v>101</v>
      </c>
      <c r="J534" t="s">
        <v>305</v>
      </c>
      <c r="K534">
        <v>66</v>
      </c>
      <c r="L534">
        <v>22</v>
      </c>
      <c r="M534" t="s">
        <v>2497</v>
      </c>
      <c r="N534" t="s">
        <v>34</v>
      </c>
      <c r="O534" t="s">
        <v>35</v>
      </c>
      <c r="P534">
        <v>155</v>
      </c>
      <c r="Q534">
        <v>21</v>
      </c>
      <c r="R534">
        <v>318</v>
      </c>
    </row>
    <row r="535" spans="1:18">
      <c r="A535" t="s">
        <v>3730</v>
      </c>
      <c r="B535" t="s">
        <v>32</v>
      </c>
      <c r="C535" t="s">
        <v>39</v>
      </c>
      <c r="D535" t="s">
        <v>305</v>
      </c>
      <c r="E535">
        <v>65.87</v>
      </c>
      <c r="F535">
        <v>22.3</v>
      </c>
      <c r="G535" t="s">
        <v>2497</v>
      </c>
      <c r="H535" t="s">
        <v>24</v>
      </c>
      <c r="I535" t="s">
        <v>50</v>
      </c>
      <c r="J535" t="s">
        <v>313</v>
      </c>
      <c r="K535">
        <v>65.87</v>
      </c>
      <c r="L535">
        <v>22.3</v>
      </c>
      <c r="M535" t="s">
        <v>2497</v>
      </c>
      <c r="N535" t="s">
        <v>34</v>
      </c>
      <c r="O535" t="s">
        <v>35</v>
      </c>
      <c r="P535">
        <v>208</v>
      </c>
      <c r="Q535">
        <v>0</v>
      </c>
      <c r="R535">
        <v>0</v>
      </c>
    </row>
    <row r="536" spans="1:18">
      <c r="A536" t="s">
        <v>3732</v>
      </c>
      <c r="B536" t="s">
        <v>32</v>
      </c>
      <c r="C536" t="s">
        <v>29</v>
      </c>
      <c r="D536" t="s">
        <v>305</v>
      </c>
      <c r="E536">
        <v>59.95</v>
      </c>
      <c r="F536">
        <v>14.92</v>
      </c>
      <c r="G536" t="s">
        <v>2497</v>
      </c>
      <c r="H536" t="s">
        <v>104</v>
      </c>
      <c r="I536" t="s">
        <v>101</v>
      </c>
      <c r="J536" t="s">
        <v>313</v>
      </c>
      <c r="K536">
        <v>59.62</v>
      </c>
      <c r="L536">
        <v>12.9</v>
      </c>
      <c r="M536" t="s">
        <v>2497</v>
      </c>
      <c r="N536" t="s">
        <v>34</v>
      </c>
      <c r="O536" t="s">
        <v>35</v>
      </c>
      <c r="P536">
        <v>508</v>
      </c>
      <c r="Q536">
        <v>119</v>
      </c>
      <c r="R536">
        <v>252</v>
      </c>
    </row>
    <row r="537" spans="1:18">
      <c r="A537" t="s">
        <v>3733</v>
      </c>
      <c r="B537" t="s">
        <v>92</v>
      </c>
      <c r="C537" t="s">
        <v>39</v>
      </c>
      <c r="D537" t="s">
        <v>305</v>
      </c>
      <c r="E537">
        <v>59.93</v>
      </c>
      <c r="F537">
        <v>14.93</v>
      </c>
      <c r="G537" t="s">
        <v>2497</v>
      </c>
      <c r="H537" t="s">
        <v>29</v>
      </c>
      <c r="I537" t="s">
        <v>101</v>
      </c>
      <c r="J537" t="s">
        <v>313</v>
      </c>
      <c r="K537">
        <v>59.93</v>
      </c>
      <c r="L537">
        <v>14.93</v>
      </c>
      <c r="M537" t="s">
        <v>2497</v>
      </c>
      <c r="N537" t="s">
        <v>34</v>
      </c>
      <c r="O537" t="s">
        <v>35</v>
      </c>
      <c r="P537">
        <v>512</v>
      </c>
      <c r="Q537">
        <v>0</v>
      </c>
      <c r="R537">
        <v>0</v>
      </c>
    </row>
    <row r="538" spans="1:18">
      <c r="A538" t="s">
        <v>3734</v>
      </c>
      <c r="B538" t="s">
        <v>54</v>
      </c>
      <c r="C538" t="s">
        <v>20</v>
      </c>
      <c r="D538" t="s">
        <v>305</v>
      </c>
      <c r="E538">
        <v>61.82</v>
      </c>
      <c r="F538">
        <v>16.13</v>
      </c>
      <c r="G538" t="s">
        <v>2497</v>
      </c>
      <c r="H538" t="s">
        <v>23</v>
      </c>
      <c r="I538" t="s">
        <v>32</v>
      </c>
      <c r="J538" t="s">
        <v>313</v>
      </c>
      <c r="K538">
        <v>61.87</v>
      </c>
      <c r="L538">
        <v>16</v>
      </c>
      <c r="M538" t="s">
        <v>2497</v>
      </c>
      <c r="N538" t="s">
        <v>34</v>
      </c>
      <c r="O538" t="s">
        <v>35</v>
      </c>
      <c r="P538">
        <v>502</v>
      </c>
      <c r="Q538">
        <v>9</v>
      </c>
      <c r="R538">
        <v>309</v>
      </c>
    </row>
    <row r="539" spans="1:18">
      <c r="A539" t="s">
        <v>3735</v>
      </c>
      <c r="B539" t="s">
        <v>54</v>
      </c>
      <c r="C539" t="s">
        <v>20</v>
      </c>
      <c r="D539" t="s">
        <v>305</v>
      </c>
      <c r="E539">
        <v>61.82</v>
      </c>
      <c r="F539">
        <v>16.13</v>
      </c>
      <c r="G539" t="s">
        <v>2497</v>
      </c>
      <c r="H539" t="s">
        <v>68</v>
      </c>
      <c r="I539" t="s">
        <v>32</v>
      </c>
      <c r="J539" t="s">
        <v>305</v>
      </c>
      <c r="K539">
        <v>61.83</v>
      </c>
      <c r="L539">
        <v>16.079999999999998</v>
      </c>
      <c r="M539" t="s">
        <v>2497</v>
      </c>
      <c r="N539" t="s">
        <v>40</v>
      </c>
      <c r="O539" t="s">
        <v>52</v>
      </c>
      <c r="P539">
        <v>142</v>
      </c>
      <c r="Q539">
        <v>4</v>
      </c>
      <c r="R539">
        <v>306</v>
      </c>
    </row>
    <row r="540" spans="1:18">
      <c r="A540" t="s">
        <v>3740</v>
      </c>
      <c r="B540" t="s">
        <v>45</v>
      </c>
      <c r="C540" t="s">
        <v>20</v>
      </c>
      <c r="D540" t="s">
        <v>305</v>
      </c>
      <c r="E540">
        <v>59.45</v>
      </c>
      <c r="F540">
        <v>18.12</v>
      </c>
      <c r="G540" t="s">
        <v>2497</v>
      </c>
      <c r="H540" t="s">
        <v>45</v>
      </c>
      <c r="I540" t="s">
        <v>29</v>
      </c>
      <c r="J540" t="s">
        <v>305</v>
      </c>
      <c r="K540">
        <v>59.45</v>
      </c>
      <c r="L540">
        <v>18.12</v>
      </c>
      <c r="M540" t="s">
        <v>2497</v>
      </c>
      <c r="N540" t="s">
        <v>40</v>
      </c>
      <c r="O540" t="s">
        <v>52</v>
      </c>
      <c r="P540">
        <v>61</v>
      </c>
      <c r="Q540">
        <v>0</v>
      </c>
      <c r="R540">
        <v>0</v>
      </c>
    </row>
    <row r="541" spans="1:18">
      <c r="A541" t="s">
        <v>3741</v>
      </c>
      <c r="B541" t="s">
        <v>109</v>
      </c>
      <c r="C541" t="s">
        <v>20</v>
      </c>
      <c r="D541" t="s">
        <v>305</v>
      </c>
      <c r="E541">
        <v>59.45</v>
      </c>
      <c r="F541">
        <v>18.12</v>
      </c>
      <c r="G541" t="s">
        <v>2497</v>
      </c>
      <c r="H541" t="s">
        <v>104</v>
      </c>
      <c r="I541" t="s">
        <v>20</v>
      </c>
      <c r="J541" t="s">
        <v>305</v>
      </c>
      <c r="K541">
        <v>59.45</v>
      </c>
      <c r="L541">
        <v>18.12</v>
      </c>
      <c r="M541" t="s">
        <v>2497</v>
      </c>
      <c r="N541" t="s">
        <v>40</v>
      </c>
      <c r="O541" t="s">
        <v>35</v>
      </c>
      <c r="P541">
        <v>4</v>
      </c>
      <c r="Q541">
        <v>0</v>
      </c>
      <c r="R541">
        <v>0</v>
      </c>
    </row>
    <row r="542" spans="1:18">
      <c r="A542" t="s">
        <v>3853</v>
      </c>
      <c r="B542" t="s">
        <v>37</v>
      </c>
      <c r="C542" t="s">
        <v>20</v>
      </c>
      <c r="D542" t="s">
        <v>305</v>
      </c>
      <c r="E542">
        <v>59.08</v>
      </c>
      <c r="F542">
        <v>14.67</v>
      </c>
      <c r="G542" t="s">
        <v>2497</v>
      </c>
      <c r="H542" t="s">
        <v>71</v>
      </c>
      <c r="I542" t="s">
        <v>24</v>
      </c>
      <c r="J542" t="s">
        <v>43</v>
      </c>
      <c r="K542">
        <v>59.08</v>
      </c>
      <c r="L542">
        <v>14.67</v>
      </c>
      <c r="M542" t="s">
        <v>2497</v>
      </c>
      <c r="N542" t="s">
        <v>34</v>
      </c>
      <c r="O542" t="s">
        <v>35</v>
      </c>
      <c r="P542">
        <v>1424</v>
      </c>
      <c r="Q542">
        <v>0</v>
      </c>
      <c r="R542">
        <v>0</v>
      </c>
    </row>
    <row r="543" spans="1:18">
      <c r="A543" t="s">
        <v>312</v>
      </c>
      <c r="B543" t="s">
        <v>104</v>
      </c>
      <c r="C543" t="s">
        <v>20</v>
      </c>
      <c r="D543" t="s">
        <v>313</v>
      </c>
      <c r="E543">
        <v>48.98</v>
      </c>
      <c r="F543">
        <v>17.72</v>
      </c>
      <c r="G543" t="s">
        <v>211</v>
      </c>
      <c r="H543" t="s">
        <v>24</v>
      </c>
      <c r="I543" t="s">
        <v>31</v>
      </c>
      <c r="J543" t="s">
        <v>33</v>
      </c>
      <c r="K543">
        <v>48.93</v>
      </c>
      <c r="L543">
        <v>17.53</v>
      </c>
      <c r="M543" t="s">
        <v>211</v>
      </c>
      <c r="N543" t="s">
        <v>34</v>
      </c>
      <c r="O543" t="s">
        <v>35</v>
      </c>
      <c r="P543">
        <v>615</v>
      </c>
      <c r="Q543">
        <v>15</v>
      </c>
      <c r="R543">
        <v>248</v>
      </c>
    </row>
    <row r="544" spans="1:18">
      <c r="A544" t="s">
        <v>446</v>
      </c>
      <c r="B544" t="s">
        <v>109</v>
      </c>
      <c r="C544" t="s">
        <v>20</v>
      </c>
      <c r="D544" t="s">
        <v>313</v>
      </c>
      <c r="E544">
        <v>49.8</v>
      </c>
      <c r="F544">
        <v>9.9499999999999993</v>
      </c>
      <c r="G544" t="s">
        <v>332</v>
      </c>
      <c r="H544" t="s">
        <v>109</v>
      </c>
      <c r="I544" t="s">
        <v>20</v>
      </c>
      <c r="J544" t="s">
        <v>43</v>
      </c>
      <c r="K544">
        <v>49.8</v>
      </c>
      <c r="L544">
        <v>9.9499999999999993</v>
      </c>
      <c r="M544" t="s">
        <v>332</v>
      </c>
      <c r="N544" t="s">
        <v>40</v>
      </c>
      <c r="O544" t="s">
        <v>35</v>
      </c>
      <c r="P544">
        <v>1096</v>
      </c>
      <c r="Q544">
        <v>0</v>
      </c>
      <c r="R544">
        <v>0</v>
      </c>
    </row>
    <row r="545" spans="1:18">
      <c r="A545" t="s">
        <v>657</v>
      </c>
      <c r="B545" t="s">
        <v>31</v>
      </c>
      <c r="C545" t="s">
        <v>20</v>
      </c>
      <c r="D545" t="s">
        <v>313</v>
      </c>
      <c r="E545">
        <v>55.65</v>
      </c>
      <c r="F545">
        <v>9.42</v>
      </c>
      <c r="G545" t="s">
        <v>610</v>
      </c>
      <c r="H545" t="s">
        <v>68</v>
      </c>
      <c r="I545" t="s">
        <v>24</v>
      </c>
      <c r="J545" t="s">
        <v>30</v>
      </c>
      <c r="K545">
        <v>55.65</v>
      </c>
      <c r="L545">
        <v>9.42</v>
      </c>
      <c r="M545" t="s">
        <v>610</v>
      </c>
      <c r="N545" t="s">
        <v>40</v>
      </c>
      <c r="O545" t="s">
        <v>35</v>
      </c>
      <c r="P545">
        <v>353</v>
      </c>
      <c r="Q545">
        <v>0</v>
      </c>
      <c r="R545">
        <v>0</v>
      </c>
    </row>
    <row r="546" spans="1:18">
      <c r="A546" t="s">
        <v>658</v>
      </c>
      <c r="B546" t="s">
        <v>92</v>
      </c>
      <c r="C546" t="s">
        <v>20</v>
      </c>
      <c r="D546" t="s">
        <v>313</v>
      </c>
      <c r="E546">
        <v>55.7</v>
      </c>
      <c r="F546">
        <v>9.4</v>
      </c>
      <c r="G546" t="s">
        <v>610</v>
      </c>
      <c r="H546" t="s">
        <v>74</v>
      </c>
      <c r="I546" t="s">
        <v>63</v>
      </c>
      <c r="J546" t="s">
        <v>313</v>
      </c>
      <c r="K546">
        <v>55.7</v>
      </c>
      <c r="L546">
        <v>9.4</v>
      </c>
      <c r="M546" t="s">
        <v>610</v>
      </c>
      <c r="N546" t="s">
        <v>34</v>
      </c>
      <c r="O546" t="s">
        <v>35</v>
      </c>
      <c r="P546">
        <v>229</v>
      </c>
      <c r="Q546">
        <v>0</v>
      </c>
      <c r="R546">
        <v>0</v>
      </c>
    </row>
    <row r="547" spans="1:18">
      <c r="A547" t="s">
        <v>659</v>
      </c>
      <c r="B547" t="s">
        <v>71</v>
      </c>
      <c r="C547" t="s">
        <v>20</v>
      </c>
      <c r="D547" t="s">
        <v>313</v>
      </c>
      <c r="E547">
        <v>55.73</v>
      </c>
      <c r="F547">
        <v>9.7200000000000006</v>
      </c>
      <c r="G547" t="s">
        <v>610</v>
      </c>
      <c r="H547" t="s">
        <v>101</v>
      </c>
      <c r="I547" t="s">
        <v>29</v>
      </c>
      <c r="J547" t="s">
        <v>313</v>
      </c>
      <c r="K547">
        <v>55.77</v>
      </c>
      <c r="L547">
        <v>9.6999999999999993</v>
      </c>
      <c r="M547" t="s">
        <v>610</v>
      </c>
      <c r="N547" t="s">
        <v>34</v>
      </c>
      <c r="O547" t="s">
        <v>35</v>
      </c>
      <c r="P547">
        <v>56</v>
      </c>
      <c r="Q547">
        <v>4</v>
      </c>
      <c r="R547">
        <v>345</v>
      </c>
    </row>
    <row r="548" spans="1:18">
      <c r="A548" t="s">
        <v>660</v>
      </c>
      <c r="B548" t="s">
        <v>121</v>
      </c>
      <c r="C548" t="s">
        <v>20</v>
      </c>
      <c r="D548" t="s">
        <v>313</v>
      </c>
      <c r="E548">
        <v>55.72</v>
      </c>
      <c r="F548">
        <v>9.6199999999999992</v>
      </c>
      <c r="G548" t="s">
        <v>610</v>
      </c>
      <c r="H548" t="s">
        <v>31</v>
      </c>
      <c r="I548" t="s">
        <v>29</v>
      </c>
      <c r="J548" t="s">
        <v>313</v>
      </c>
      <c r="K548">
        <v>55.72</v>
      </c>
      <c r="L548">
        <v>9.6199999999999992</v>
      </c>
      <c r="M548" t="s">
        <v>610</v>
      </c>
      <c r="N548" t="s">
        <v>34</v>
      </c>
      <c r="O548" t="s">
        <v>35</v>
      </c>
      <c r="P548">
        <v>45</v>
      </c>
      <c r="Q548">
        <v>0</v>
      </c>
      <c r="R548">
        <v>0</v>
      </c>
    </row>
    <row r="549" spans="1:18">
      <c r="A549" t="s">
        <v>954</v>
      </c>
      <c r="B549" t="s">
        <v>50</v>
      </c>
      <c r="C549" t="s">
        <v>39</v>
      </c>
      <c r="D549" t="s">
        <v>313</v>
      </c>
      <c r="E549">
        <v>51.47</v>
      </c>
      <c r="F549">
        <v>-0.52</v>
      </c>
      <c r="G549" t="s">
        <v>858</v>
      </c>
      <c r="H549" t="s">
        <v>23</v>
      </c>
      <c r="I549" t="s">
        <v>51</v>
      </c>
      <c r="J549" t="s">
        <v>30</v>
      </c>
      <c r="K549">
        <v>51.47</v>
      </c>
      <c r="L549">
        <v>-0.55000000000000004</v>
      </c>
      <c r="M549" t="s">
        <v>858</v>
      </c>
      <c r="N549" t="s">
        <v>34</v>
      </c>
      <c r="O549" t="s">
        <v>35</v>
      </c>
      <c r="P549">
        <v>471</v>
      </c>
      <c r="Q549">
        <v>3</v>
      </c>
      <c r="R549">
        <v>270</v>
      </c>
    </row>
    <row r="550" spans="1:18">
      <c r="A550" t="s">
        <v>955</v>
      </c>
      <c r="B550" t="s">
        <v>63</v>
      </c>
      <c r="C550" t="s">
        <v>20</v>
      </c>
      <c r="D550" t="s">
        <v>313</v>
      </c>
      <c r="E550">
        <v>51.17</v>
      </c>
      <c r="F550">
        <v>-0.18</v>
      </c>
      <c r="G550" t="s">
        <v>858</v>
      </c>
      <c r="H550" t="s">
        <v>68</v>
      </c>
      <c r="I550" t="s">
        <v>48</v>
      </c>
      <c r="J550" t="s">
        <v>313</v>
      </c>
      <c r="K550">
        <v>51.17</v>
      </c>
      <c r="L550">
        <v>-0.18</v>
      </c>
      <c r="M550" t="s">
        <v>858</v>
      </c>
      <c r="N550" t="s">
        <v>40</v>
      </c>
      <c r="O550" t="s">
        <v>35</v>
      </c>
      <c r="P550">
        <v>100</v>
      </c>
      <c r="Q550">
        <v>0</v>
      </c>
      <c r="R550">
        <v>0</v>
      </c>
    </row>
    <row r="551" spans="1:18">
      <c r="A551" t="s">
        <v>957</v>
      </c>
      <c r="B551" t="s">
        <v>45</v>
      </c>
      <c r="C551" t="s">
        <v>20</v>
      </c>
      <c r="D551" t="s">
        <v>313</v>
      </c>
      <c r="E551">
        <v>54.83</v>
      </c>
      <c r="F551">
        <v>-2.98</v>
      </c>
      <c r="G551" t="s">
        <v>858</v>
      </c>
      <c r="H551" t="s">
        <v>51</v>
      </c>
      <c r="I551" t="s">
        <v>39</v>
      </c>
      <c r="J551" t="s">
        <v>30</v>
      </c>
      <c r="K551">
        <v>54.42</v>
      </c>
      <c r="L551">
        <v>-2.33</v>
      </c>
      <c r="M551" t="s">
        <v>858</v>
      </c>
      <c r="N551" t="s">
        <v>26</v>
      </c>
      <c r="O551" t="s">
        <v>35</v>
      </c>
      <c r="P551">
        <v>381</v>
      </c>
      <c r="Q551">
        <v>63</v>
      </c>
      <c r="R551">
        <v>138</v>
      </c>
    </row>
    <row r="552" spans="1:18">
      <c r="A552" t="s">
        <v>958</v>
      </c>
      <c r="B552" t="s">
        <v>39</v>
      </c>
      <c r="C552" t="s">
        <v>39</v>
      </c>
      <c r="D552" t="s">
        <v>313</v>
      </c>
      <c r="E552">
        <v>54.28</v>
      </c>
      <c r="F552">
        <v>-2.77</v>
      </c>
      <c r="G552" t="s">
        <v>858</v>
      </c>
      <c r="H552" t="s">
        <v>76</v>
      </c>
      <c r="I552" t="s">
        <v>101</v>
      </c>
      <c r="J552" t="s">
        <v>313</v>
      </c>
      <c r="K552">
        <v>54.28</v>
      </c>
      <c r="L552">
        <v>-2.77</v>
      </c>
      <c r="M552" t="s">
        <v>858</v>
      </c>
      <c r="N552" t="s">
        <v>34</v>
      </c>
      <c r="O552" t="s">
        <v>35</v>
      </c>
      <c r="P552">
        <v>168</v>
      </c>
      <c r="Q552">
        <v>0</v>
      </c>
      <c r="R552">
        <v>0</v>
      </c>
    </row>
    <row r="553" spans="1:18">
      <c r="A553" t="s">
        <v>960</v>
      </c>
      <c r="B553" t="s">
        <v>23</v>
      </c>
      <c r="C553" t="s">
        <v>20</v>
      </c>
      <c r="D553" t="s">
        <v>313</v>
      </c>
      <c r="E553">
        <v>51.6</v>
      </c>
      <c r="F553">
        <v>-1.02</v>
      </c>
      <c r="G553" t="s">
        <v>858</v>
      </c>
      <c r="H553" t="s">
        <v>92</v>
      </c>
      <c r="I553" t="s">
        <v>24</v>
      </c>
      <c r="J553" t="s">
        <v>30</v>
      </c>
      <c r="K553">
        <v>51.6</v>
      </c>
      <c r="L553">
        <v>-1.02</v>
      </c>
      <c r="M553" t="s">
        <v>858</v>
      </c>
      <c r="N553" t="s">
        <v>34</v>
      </c>
      <c r="O553" t="s">
        <v>35</v>
      </c>
      <c r="P553">
        <v>333</v>
      </c>
      <c r="Q553">
        <v>0</v>
      </c>
      <c r="R553">
        <v>0</v>
      </c>
    </row>
    <row r="554" spans="1:18">
      <c r="A554" t="s">
        <v>962</v>
      </c>
      <c r="B554" t="s">
        <v>74</v>
      </c>
      <c r="C554" t="s">
        <v>20</v>
      </c>
      <c r="D554" t="s">
        <v>313</v>
      </c>
      <c r="E554">
        <v>51.53</v>
      </c>
      <c r="F554">
        <v>-0.68</v>
      </c>
      <c r="G554" t="s">
        <v>858</v>
      </c>
      <c r="H554" t="s">
        <v>48</v>
      </c>
      <c r="I554" t="s">
        <v>51</v>
      </c>
      <c r="J554" t="s">
        <v>313</v>
      </c>
      <c r="K554">
        <v>51.53</v>
      </c>
      <c r="L554">
        <v>-0.68</v>
      </c>
      <c r="M554" t="s">
        <v>858</v>
      </c>
      <c r="N554" t="s">
        <v>40</v>
      </c>
      <c r="O554" t="s">
        <v>35</v>
      </c>
      <c r="P554">
        <v>103</v>
      </c>
      <c r="Q554">
        <v>0</v>
      </c>
      <c r="R554">
        <v>0</v>
      </c>
    </row>
    <row r="555" spans="1:18">
      <c r="A555" t="s">
        <v>2161</v>
      </c>
      <c r="B555" t="s">
        <v>121</v>
      </c>
      <c r="C555" t="s">
        <v>39</v>
      </c>
      <c r="D555" t="s">
        <v>313</v>
      </c>
      <c r="E555">
        <v>71.08</v>
      </c>
      <c r="F555">
        <v>24.8</v>
      </c>
      <c r="G555" t="s">
        <v>669</v>
      </c>
      <c r="H555" t="s">
        <v>23</v>
      </c>
      <c r="I555" t="s">
        <v>48</v>
      </c>
      <c r="J555" t="s">
        <v>313</v>
      </c>
      <c r="K555">
        <v>71.08</v>
      </c>
      <c r="L555">
        <v>24.8</v>
      </c>
      <c r="M555" t="s">
        <v>669</v>
      </c>
      <c r="N555" t="s">
        <v>40</v>
      </c>
      <c r="O555" t="s">
        <v>35</v>
      </c>
      <c r="P555">
        <v>58</v>
      </c>
      <c r="Q555">
        <v>0</v>
      </c>
      <c r="R555">
        <v>0</v>
      </c>
    </row>
    <row r="556" spans="1:18">
      <c r="A556" t="s">
        <v>2162</v>
      </c>
      <c r="B556" t="s">
        <v>121</v>
      </c>
      <c r="C556" t="s">
        <v>39</v>
      </c>
      <c r="D556" t="s">
        <v>313</v>
      </c>
      <c r="E556">
        <v>71.08</v>
      </c>
      <c r="F556">
        <v>24.8</v>
      </c>
      <c r="G556" t="s">
        <v>669</v>
      </c>
      <c r="H556" t="s">
        <v>23</v>
      </c>
      <c r="I556" t="s">
        <v>29</v>
      </c>
      <c r="J556" t="s">
        <v>313</v>
      </c>
      <c r="K556">
        <v>71.08</v>
      </c>
      <c r="L556">
        <v>24.8</v>
      </c>
      <c r="M556" t="s">
        <v>669</v>
      </c>
      <c r="N556" t="s">
        <v>40</v>
      </c>
      <c r="O556" t="s">
        <v>35</v>
      </c>
      <c r="P556">
        <v>27</v>
      </c>
      <c r="Q556">
        <v>0</v>
      </c>
      <c r="R556">
        <v>0</v>
      </c>
    </row>
    <row r="557" spans="1:18">
      <c r="A557" t="s">
        <v>2166</v>
      </c>
      <c r="B557" t="s">
        <v>67</v>
      </c>
      <c r="C557" t="s">
        <v>39</v>
      </c>
      <c r="D557" t="s">
        <v>313</v>
      </c>
      <c r="E557">
        <v>64.069999999999993</v>
      </c>
      <c r="F557">
        <v>11.62</v>
      </c>
      <c r="G557" t="s">
        <v>669</v>
      </c>
      <c r="H557" t="s">
        <v>45</v>
      </c>
      <c r="I557" t="s">
        <v>60</v>
      </c>
      <c r="J557" t="s">
        <v>30</v>
      </c>
      <c r="K557">
        <v>64.069999999999993</v>
      </c>
      <c r="L557">
        <v>11.73</v>
      </c>
      <c r="M557" t="s">
        <v>669</v>
      </c>
      <c r="N557" t="s">
        <v>34</v>
      </c>
      <c r="O557" t="s">
        <v>35</v>
      </c>
      <c r="P557">
        <v>283</v>
      </c>
      <c r="Q557">
        <v>6</v>
      </c>
      <c r="R557">
        <v>91</v>
      </c>
    </row>
    <row r="558" spans="1:18">
      <c r="A558" t="s">
        <v>2167</v>
      </c>
      <c r="B558" t="s">
        <v>39</v>
      </c>
      <c r="C558" t="s">
        <v>39</v>
      </c>
      <c r="D558" t="s">
        <v>313</v>
      </c>
      <c r="E558">
        <v>60.25</v>
      </c>
      <c r="F558">
        <v>5.27</v>
      </c>
      <c r="G558" t="s">
        <v>669</v>
      </c>
      <c r="H558" t="s">
        <v>60</v>
      </c>
      <c r="I558" t="s">
        <v>20</v>
      </c>
      <c r="J558" t="s">
        <v>33</v>
      </c>
      <c r="K558">
        <v>60.25</v>
      </c>
      <c r="L558">
        <v>5.27</v>
      </c>
      <c r="M558" t="s">
        <v>669</v>
      </c>
      <c r="N558" t="s">
        <v>40</v>
      </c>
      <c r="O558" t="s">
        <v>35</v>
      </c>
      <c r="P558">
        <v>696</v>
      </c>
      <c r="Q558">
        <v>0</v>
      </c>
      <c r="R558">
        <v>0</v>
      </c>
    </row>
    <row r="559" spans="1:18">
      <c r="A559" t="s">
        <v>2168</v>
      </c>
      <c r="B559" t="s">
        <v>39</v>
      </c>
      <c r="C559" t="s">
        <v>39</v>
      </c>
      <c r="D559" t="s">
        <v>313</v>
      </c>
      <c r="E559">
        <v>60.25</v>
      </c>
      <c r="F559">
        <v>5.27</v>
      </c>
      <c r="G559" t="s">
        <v>669</v>
      </c>
      <c r="H559" t="s">
        <v>104</v>
      </c>
      <c r="I559" t="s">
        <v>39</v>
      </c>
      <c r="J559" t="s">
        <v>313</v>
      </c>
      <c r="K559">
        <v>60.25</v>
      </c>
      <c r="L559">
        <v>5.27</v>
      </c>
      <c r="M559" t="s">
        <v>669</v>
      </c>
      <c r="N559" t="s">
        <v>40</v>
      </c>
      <c r="O559" t="s">
        <v>35</v>
      </c>
      <c r="P559">
        <v>24</v>
      </c>
      <c r="Q559">
        <v>0</v>
      </c>
      <c r="R559">
        <v>0</v>
      </c>
    </row>
    <row r="560" spans="1:18">
      <c r="A560" t="s">
        <v>2169</v>
      </c>
      <c r="B560" t="s">
        <v>68</v>
      </c>
      <c r="C560" t="s">
        <v>20</v>
      </c>
      <c r="D560" t="s">
        <v>313</v>
      </c>
      <c r="E560">
        <v>60.58</v>
      </c>
      <c r="F560">
        <v>8.58</v>
      </c>
      <c r="G560" t="s">
        <v>669</v>
      </c>
      <c r="H560" t="s">
        <v>23</v>
      </c>
      <c r="I560" t="s">
        <v>50</v>
      </c>
      <c r="J560" t="s">
        <v>30</v>
      </c>
      <c r="K560">
        <v>60.58</v>
      </c>
      <c r="L560">
        <v>8.58</v>
      </c>
      <c r="M560" t="s">
        <v>669</v>
      </c>
      <c r="N560" t="s">
        <v>34</v>
      </c>
      <c r="O560" t="s">
        <v>35</v>
      </c>
      <c r="P560">
        <v>240</v>
      </c>
      <c r="Q560">
        <v>0</v>
      </c>
      <c r="R560">
        <v>0</v>
      </c>
    </row>
    <row r="561" spans="1:18">
      <c r="A561" t="s">
        <v>2170</v>
      </c>
      <c r="B561" t="s">
        <v>68</v>
      </c>
      <c r="C561" t="s">
        <v>20</v>
      </c>
      <c r="D561" t="s">
        <v>313</v>
      </c>
      <c r="E561">
        <v>60.58</v>
      </c>
      <c r="F561">
        <v>8.58</v>
      </c>
      <c r="G561" t="s">
        <v>669</v>
      </c>
      <c r="H561" t="s">
        <v>60</v>
      </c>
      <c r="I561" t="s">
        <v>50</v>
      </c>
      <c r="J561" t="s">
        <v>30</v>
      </c>
      <c r="K561">
        <v>60.58</v>
      </c>
      <c r="L561">
        <v>8.58</v>
      </c>
      <c r="M561" t="s">
        <v>669</v>
      </c>
      <c r="N561" t="s">
        <v>34</v>
      </c>
      <c r="O561" t="s">
        <v>35</v>
      </c>
      <c r="P561">
        <v>228</v>
      </c>
      <c r="Q561">
        <v>0</v>
      </c>
      <c r="R561">
        <v>0</v>
      </c>
    </row>
    <row r="562" spans="1:18">
      <c r="A562" t="s">
        <v>2171</v>
      </c>
      <c r="B562" t="s">
        <v>76</v>
      </c>
      <c r="C562" t="s">
        <v>39</v>
      </c>
      <c r="D562" t="s">
        <v>313</v>
      </c>
      <c r="E562">
        <v>66.7</v>
      </c>
      <c r="F562">
        <v>13.32</v>
      </c>
      <c r="G562" t="s">
        <v>669</v>
      </c>
      <c r="H562" t="s">
        <v>133</v>
      </c>
      <c r="I562" t="s">
        <v>29</v>
      </c>
      <c r="J562" t="s">
        <v>313</v>
      </c>
      <c r="K562">
        <v>66.7</v>
      </c>
      <c r="L562">
        <v>13.32</v>
      </c>
      <c r="M562" t="s">
        <v>669</v>
      </c>
      <c r="N562" t="s">
        <v>84</v>
      </c>
      <c r="O562" t="s">
        <v>35</v>
      </c>
      <c r="P562">
        <v>36</v>
      </c>
      <c r="Q562">
        <v>0</v>
      </c>
      <c r="R562">
        <v>0</v>
      </c>
    </row>
    <row r="563" spans="1:18">
      <c r="A563" t="s">
        <v>2172</v>
      </c>
      <c r="B563" t="s">
        <v>76</v>
      </c>
      <c r="C563" t="s">
        <v>39</v>
      </c>
      <c r="D563" t="s">
        <v>313</v>
      </c>
      <c r="E563">
        <v>66.7</v>
      </c>
      <c r="F563">
        <v>13.32</v>
      </c>
      <c r="G563" t="s">
        <v>669</v>
      </c>
      <c r="H563" t="s">
        <v>45</v>
      </c>
      <c r="I563" t="s">
        <v>39</v>
      </c>
      <c r="J563" t="s">
        <v>313</v>
      </c>
      <c r="K563">
        <v>66.7</v>
      </c>
      <c r="L563">
        <v>13.32</v>
      </c>
      <c r="M563" t="s">
        <v>669</v>
      </c>
      <c r="N563" t="s">
        <v>40</v>
      </c>
      <c r="O563" t="s">
        <v>35</v>
      </c>
      <c r="P563">
        <v>3</v>
      </c>
      <c r="Q563">
        <v>0</v>
      </c>
      <c r="R563">
        <v>0</v>
      </c>
    </row>
    <row r="564" spans="1:18">
      <c r="A564" t="s">
        <v>3665</v>
      </c>
      <c r="B564" t="s">
        <v>71</v>
      </c>
      <c r="C564" t="s">
        <v>29</v>
      </c>
      <c r="D564" t="s">
        <v>313</v>
      </c>
      <c r="E564">
        <v>62.53</v>
      </c>
      <c r="F564">
        <v>14.2</v>
      </c>
      <c r="G564" t="s">
        <v>2497</v>
      </c>
      <c r="H564" t="s">
        <v>71</v>
      </c>
      <c r="I564" t="s">
        <v>101</v>
      </c>
      <c r="J564" t="s">
        <v>313</v>
      </c>
      <c r="K564">
        <v>62.53</v>
      </c>
      <c r="L564">
        <v>14.2</v>
      </c>
      <c r="M564" t="s">
        <v>2497</v>
      </c>
      <c r="N564" t="s">
        <v>40</v>
      </c>
      <c r="O564" t="s">
        <v>35</v>
      </c>
      <c r="P564">
        <v>123</v>
      </c>
      <c r="Q564">
        <v>0</v>
      </c>
      <c r="R564">
        <v>0</v>
      </c>
    </row>
    <row r="565" spans="1:18">
      <c r="A565" t="s">
        <v>3695</v>
      </c>
      <c r="B565" t="s">
        <v>48</v>
      </c>
      <c r="C565" t="s">
        <v>39</v>
      </c>
      <c r="D565" t="s">
        <v>313</v>
      </c>
      <c r="E565">
        <v>58.18</v>
      </c>
      <c r="F565">
        <v>13.95</v>
      </c>
      <c r="G565" t="s">
        <v>2497</v>
      </c>
      <c r="H565" t="s">
        <v>23</v>
      </c>
      <c r="I565" t="s">
        <v>50</v>
      </c>
      <c r="J565" t="s">
        <v>30</v>
      </c>
      <c r="K565">
        <v>58.18</v>
      </c>
      <c r="L565">
        <v>13.95</v>
      </c>
      <c r="M565" t="s">
        <v>2497</v>
      </c>
      <c r="N565" t="s">
        <v>34</v>
      </c>
      <c r="O565" t="s">
        <v>35</v>
      </c>
      <c r="P565">
        <v>221</v>
      </c>
      <c r="Q565">
        <v>0</v>
      </c>
      <c r="R565">
        <v>0</v>
      </c>
    </row>
    <row r="566" spans="1:18">
      <c r="A566" t="s">
        <v>3709</v>
      </c>
      <c r="B566" t="s">
        <v>143</v>
      </c>
      <c r="C566" t="s">
        <v>20</v>
      </c>
      <c r="D566" t="s">
        <v>313</v>
      </c>
      <c r="E566">
        <v>59.23</v>
      </c>
      <c r="F566">
        <v>18.02</v>
      </c>
      <c r="G566" t="s">
        <v>2497</v>
      </c>
      <c r="H566" t="s">
        <v>71</v>
      </c>
      <c r="I566" t="s">
        <v>32</v>
      </c>
      <c r="J566" t="s">
        <v>313</v>
      </c>
      <c r="K566">
        <v>59.27</v>
      </c>
      <c r="L566">
        <v>18.48</v>
      </c>
      <c r="M566" t="s">
        <v>2497</v>
      </c>
      <c r="N566" t="s">
        <v>34</v>
      </c>
      <c r="O566" t="s">
        <v>35</v>
      </c>
      <c r="P566">
        <v>140</v>
      </c>
      <c r="Q566">
        <v>27</v>
      </c>
      <c r="R566">
        <v>83</v>
      </c>
    </row>
    <row r="567" spans="1:18">
      <c r="A567" t="s">
        <v>3713</v>
      </c>
      <c r="B567" t="s">
        <v>23</v>
      </c>
      <c r="C567" t="s">
        <v>20</v>
      </c>
      <c r="D567" t="s">
        <v>313</v>
      </c>
      <c r="E567">
        <v>58.57</v>
      </c>
      <c r="F567">
        <v>12</v>
      </c>
      <c r="G567" t="s">
        <v>2497</v>
      </c>
      <c r="H567" t="s">
        <v>104</v>
      </c>
      <c r="I567" t="s">
        <v>50</v>
      </c>
      <c r="J567" t="s">
        <v>30</v>
      </c>
      <c r="K567">
        <v>58.77</v>
      </c>
      <c r="L567">
        <v>12</v>
      </c>
      <c r="M567" t="s">
        <v>2497</v>
      </c>
      <c r="N567" t="s">
        <v>34</v>
      </c>
      <c r="O567" t="s">
        <v>35</v>
      </c>
      <c r="P567">
        <v>260</v>
      </c>
      <c r="Q567">
        <v>23</v>
      </c>
      <c r="R567">
        <v>0</v>
      </c>
    </row>
    <row r="568" spans="1:18">
      <c r="A568" t="s">
        <v>3744</v>
      </c>
      <c r="B568" t="s">
        <v>74</v>
      </c>
      <c r="C568" t="s">
        <v>20</v>
      </c>
      <c r="D568" t="s">
        <v>313</v>
      </c>
      <c r="E568">
        <v>57.63</v>
      </c>
      <c r="F568">
        <v>12.92</v>
      </c>
      <c r="G568" t="s">
        <v>2497</v>
      </c>
      <c r="H568" t="s">
        <v>32</v>
      </c>
      <c r="I568" t="s">
        <v>63</v>
      </c>
      <c r="J568" t="s">
        <v>313</v>
      </c>
      <c r="K568">
        <v>57.53</v>
      </c>
      <c r="L568">
        <v>12.87</v>
      </c>
      <c r="M568" t="s">
        <v>2497</v>
      </c>
      <c r="N568" t="s">
        <v>34</v>
      </c>
      <c r="O568" t="s">
        <v>35</v>
      </c>
      <c r="P568">
        <v>196</v>
      </c>
      <c r="Q568">
        <v>12</v>
      </c>
      <c r="R568">
        <v>196</v>
      </c>
    </row>
    <row r="569" spans="1:18">
      <c r="A569" t="s">
        <v>3745</v>
      </c>
      <c r="B569" t="s">
        <v>50</v>
      </c>
      <c r="C569" t="s">
        <v>39</v>
      </c>
      <c r="D569" t="s">
        <v>313</v>
      </c>
      <c r="E569">
        <v>59.43</v>
      </c>
      <c r="F569">
        <v>18.100000000000001</v>
      </c>
      <c r="G569" t="s">
        <v>2497</v>
      </c>
      <c r="H569" t="s">
        <v>68</v>
      </c>
      <c r="I569" t="s">
        <v>39</v>
      </c>
      <c r="J569" t="s">
        <v>313</v>
      </c>
      <c r="K569">
        <v>59.43</v>
      </c>
      <c r="L569">
        <v>18.100000000000001</v>
      </c>
      <c r="M569" t="s">
        <v>2497</v>
      </c>
      <c r="N569" t="s">
        <v>26</v>
      </c>
      <c r="O569" t="s">
        <v>27</v>
      </c>
      <c r="P569">
        <v>19</v>
      </c>
      <c r="Q569">
        <v>0</v>
      </c>
      <c r="R569">
        <v>0</v>
      </c>
    </row>
    <row r="570" spans="1:18">
      <c r="A570" t="s">
        <v>3746</v>
      </c>
      <c r="B570" t="s">
        <v>133</v>
      </c>
      <c r="C570" t="s">
        <v>20</v>
      </c>
      <c r="D570" t="s">
        <v>313</v>
      </c>
      <c r="E570">
        <v>56.28</v>
      </c>
      <c r="F570">
        <v>13.95</v>
      </c>
      <c r="G570" t="s">
        <v>2497</v>
      </c>
      <c r="H570" t="s">
        <v>32</v>
      </c>
      <c r="I570" t="s">
        <v>29</v>
      </c>
      <c r="J570" t="s">
        <v>313</v>
      </c>
      <c r="K570">
        <v>56.28</v>
      </c>
      <c r="L570">
        <v>13.92</v>
      </c>
      <c r="M570" t="s">
        <v>2497</v>
      </c>
      <c r="N570" t="s">
        <v>34</v>
      </c>
      <c r="O570" t="s">
        <v>35</v>
      </c>
      <c r="P570">
        <v>44</v>
      </c>
      <c r="Q570">
        <v>3</v>
      </c>
      <c r="R570">
        <v>270</v>
      </c>
    </row>
    <row r="571" spans="1:18">
      <c r="A571" t="s">
        <v>3747</v>
      </c>
      <c r="B571" t="s">
        <v>74</v>
      </c>
      <c r="C571" t="s">
        <v>20</v>
      </c>
      <c r="D571" t="s">
        <v>313</v>
      </c>
      <c r="E571">
        <v>56.3</v>
      </c>
      <c r="F571">
        <v>13.98</v>
      </c>
      <c r="G571" t="s">
        <v>2497</v>
      </c>
      <c r="H571" t="s">
        <v>143</v>
      </c>
      <c r="I571" t="s">
        <v>39</v>
      </c>
      <c r="J571" t="s">
        <v>313</v>
      </c>
      <c r="K571">
        <v>56.28</v>
      </c>
      <c r="L571">
        <v>13.95</v>
      </c>
      <c r="M571" t="s">
        <v>2497</v>
      </c>
      <c r="N571" t="s">
        <v>34</v>
      </c>
      <c r="O571" t="s">
        <v>35</v>
      </c>
      <c r="P571">
        <v>32</v>
      </c>
      <c r="Q571">
        <v>3</v>
      </c>
      <c r="R571">
        <v>228</v>
      </c>
    </row>
    <row r="572" spans="1:18">
      <c r="A572" t="s">
        <v>3755</v>
      </c>
      <c r="B572" t="s">
        <v>68</v>
      </c>
      <c r="C572" t="s">
        <v>20</v>
      </c>
      <c r="D572" t="s">
        <v>313</v>
      </c>
      <c r="E572">
        <v>59.08</v>
      </c>
      <c r="F572">
        <v>14.65</v>
      </c>
      <c r="G572" t="s">
        <v>2497</v>
      </c>
      <c r="H572" t="s">
        <v>32</v>
      </c>
      <c r="I572" t="s">
        <v>51</v>
      </c>
      <c r="J572" t="s">
        <v>313</v>
      </c>
      <c r="K572">
        <v>59.08</v>
      </c>
      <c r="L572">
        <v>14.65</v>
      </c>
      <c r="M572" t="s">
        <v>2497</v>
      </c>
      <c r="N572" t="s">
        <v>34</v>
      </c>
      <c r="O572" t="s">
        <v>35</v>
      </c>
      <c r="P572">
        <v>113</v>
      </c>
      <c r="Q572">
        <v>0</v>
      </c>
      <c r="R572">
        <v>0</v>
      </c>
    </row>
    <row r="573" spans="1:18">
      <c r="A573" t="s">
        <v>3757</v>
      </c>
      <c r="B573" t="s">
        <v>71</v>
      </c>
      <c r="C573" t="s">
        <v>39</v>
      </c>
      <c r="D573" t="s">
        <v>313</v>
      </c>
      <c r="E573">
        <v>59.27</v>
      </c>
      <c r="F573">
        <v>15.25</v>
      </c>
      <c r="G573" t="s">
        <v>2497</v>
      </c>
      <c r="H573" t="s">
        <v>23</v>
      </c>
      <c r="I573" t="s">
        <v>24</v>
      </c>
      <c r="J573" t="s">
        <v>33</v>
      </c>
      <c r="K573">
        <v>59.28</v>
      </c>
      <c r="L573">
        <v>15.22</v>
      </c>
      <c r="M573" t="s">
        <v>2497</v>
      </c>
      <c r="N573" t="s">
        <v>40</v>
      </c>
      <c r="O573" t="s">
        <v>35</v>
      </c>
      <c r="P573">
        <v>668</v>
      </c>
      <c r="Q573">
        <v>3</v>
      </c>
      <c r="R573">
        <v>315</v>
      </c>
    </row>
    <row r="574" spans="1:18">
      <c r="A574" t="s">
        <v>3763</v>
      </c>
      <c r="B574" t="s">
        <v>32</v>
      </c>
      <c r="C574" t="s">
        <v>39</v>
      </c>
      <c r="D574" t="s">
        <v>313</v>
      </c>
      <c r="E574">
        <v>59.42</v>
      </c>
      <c r="F574">
        <v>17.899999999999999</v>
      </c>
      <c r="G574" t="s">
        <v>2497</v>
      </c>
      <c r="H574" t="s">
        <v>121</v>
      </c>
      <c r="I574" t="s">
        <v>39</v>
      </c>
      <c r="J574" t="s">
        <v>313</v>
      </c>
      <c r="K574">
        <v>59.4</v>
      </c>
      <c r="L574">
        <v>17.899999999999999</v>
      </c>
      <c r="M574" t="s">
        <v>2497</v>
      </c>
      <c r="N574" t="s">
        <v>84</v>
      </c>
      <c r="O574" t="s">
        <v>35</v>
      </c>
      <c r="P574">
        <v>8</v>
      </c>
      <c r="Q574">
        <v>2</v>
      </c>
      <c r="R574">
        <v>181</v>
      </c>
    </row>
    <row r="575" spans="1:18">
      <c r="A575" t="s">
        <v>28</v>
      </c>
      <c r="B575" t="s">
        <v>29</v>
      </c>
      <c r="C575" t="s">
        <v>20</v>
      </c>
      <c r="D575" t="s">
        <v>30</v>
      </c>
      <c r="E575">
        <v>51.3</v>
      </c>
      <c r="F575">
        <v>5</v>
      </c>
      <c r="G575" t="s">
        <v>22</v>
      </c>
      <c r="H575" t="s">
        <v>31</v>
      </c>
      <c r="I575" t="s">
        <v>32</v>
      </c>
      <c r="J575" t="s">
        <v>33</v>
      </c>
      <c r="K575">
        <v>51.3</v>
      </c>
      <c r="L575">
        <v>5</v>
      </c>
      <c r="M575" t="s">
        <v>22</v>
      </c>
      <c r="N575" t="s">
        <v>34</v>
      </c>
      <c r="O575" t="s">
        <v>35</v>
      </c>
      <c r="P575">
        <v>513</v>
      </c>
      <c r="Q575">
        <v>0</v>
      </c>
      <c r="R575">
        <v>0</v>
      </c>
    </row>
    <row r="576" spans="1:18">
      <c r="A576" t="s">
        <v>308</v>
      </c>
      <c r="B576" t="s">
        <v>39</v>
      </c>
      <c r="C576" t="s">
        <v>39</v>
      </c>
      <c r="D576" t="s">
        <v>30</v>
      </c>
      <c r="E576">
        <v>49.55</v>
      </c>
      <c r="F576">
        <v>15.55</v>
      </c>
      <c r="G576" t="s">
        <v>211</v>
      </c>
      <c r="H576" t="s">
        <v>48</v>
      </c>
      <c r="I576" t="s">
        <v>101</v>
      </c>
      <c r="J576" t="s">
        <v>30</v>
      </c>
      <c r="K576">
        <v>49.55</v>
      </c>
      <c r="L576">
        <v>15.43</v>
      </c>
      <c r="M576" t="s">
        <v>211</v>
      </c>
      <c r="N576" t="s">
        <v>34</v>
      </c>
      <c r="O576" t="s">
        <v>35</v>
      </c>
      <c r="P576">
        <v>155</v>
      </c>
      <c r="Q576">
        <v>9</v>
      </c>
      <c r="R576">
        <v>270</v>
      </c>
    </row>
    <row r="577" spans="1:18">
      <c r="A577" t="s">
        <v>317</v>
      </c>
      <c r="B577" t="s">
        <v>32</v>
      </c>
      <c r="C577" t="s">
        <v>20</v>
      </c>
      <c r="D577" t="s">
        <v>30</v>
      </c>
      <c r="E577">
        <v>49.27</v>
      </c>
      <c r="F577">
        <v>14.08</v>
      </c>
      <c r="G577" t="s">
        <v>211</v>
      </c>
      <c r="H577" t="s">
        <v>109</v>
      </c>
      <c r="I577" t="s">
        <v>101</v>
      </c>
      <c r="J577" t="s">
        <v>30</v>
      </c>
      <c r="K577">
        <v>49.05</v>
      </c>
      <c r="L577">
        <v>14.2</v>
      </c>
      <c r="M577" t="s">
        <v>211</v>
      </c>
      <c r="N577" t="s">
        <v>34</v>
      </c>
      <c r="O577" t="s">
        <v>35</v>
      </c>
      <c r="P577">
        <v>200</v>
      </c>
      <c r="Q577">
        <v>26</v>
      </c>
      <c r="R577">
        <v>161</v>
      </c>
    </row>
    <row r="578" spans="1:18">
      <c r="A578" t="s">
        <v>318</v>
      </c>
      <c r="B578" t="s">
        <v>32</v>
      </c>
      <c r="C578" t="s">
        <v>20</v>
      </c>
      <c r="D578" t="s">
        <v>30</v>
      </c>
      <c r="E578">
        <v>49.27</v>
      </c>
      <c r="F578">
        <v>14.08</v>
      </c>
      <c r="G578" t="s">
        <v>211</v>
      </c>
      <c r="H578" t="s">
        <v>101</v>
      </c>
      <c r="I578" t="s">
        <v>39</v>
      </c>
      <c r="J578" t="s">
        <v>43</v>
      </c>
      <c r="K578">
        <v>49.2</v>
      </c>
      <c r="L578">
        <v>13.98</v>
      </c>
      <c r="M578" t="s">
        <v>211</v>
      </c>
      <c r="N578" t="s">
        <v>34</v>
      </c>
      <c r="O578" t="s">
        <v>35</v>
      </c>
      <c r="P578">
        <v>763</v>
      </c>
      <c r="Q578">
        <v>11</v>
      </c>
      <c r="R578">
        <v>225</v>
      </c>
    </row>
    <row r="579" spans="1:18">
      <c r="A579" t="s">
        <v>319</v>
      </c>
      <c r="B579" t="s">
        <v>92</v>
      </c>
      <c r="C579" t="s">
        <v>20</v>
      </c>
      <c r="D579" t="s">
        <v>30</v>
      </c>
      <c r="E579">
        <v>48.92</v>
      </c>
      <c r="F579">
        <v>16.03</v>
      </c>
      <c r="G579" t="s">
        <v>211</v>
      </c>
      <c r="H579" t="s">
        <v>155</v>
      </c>
      <c r="I579" t="s">
        <v>20</v>
      </c>
      <c r="J579" t="s">
        <v>222</v>
      </c>
      <c r="K579">
        <v>48.92</v>
      </c>
      <c r="L579">
        <v>16.149999999999999</v>
      </c>
      <c r="M579" t="s">
        <v>211</v>
      </c>
      <c r="N579" t="s">
        <v>34</v>
      </c>
      <c r="O579" t="s">
        <v>35</v>
      </c>
      <c r="P579">
        <v>1100</v>
      </c>
      <c r="Q579">
        <v>9</v>
      </c>
      <c r="R579">
        <v>91</v>
      </c>
    </row>
    <row r="580" spans="1:18">
      <c r="A580" t="s">
        <v>320</v>
      </c>
      <c r="B580" t="s">
        <v>92</v>
      </c>
      <c r="C580" t="s">
        <v>20</v>
      </c>
      <c r="D580" t="s">
        <v>30</v>
      </c>
      <c r="E580">
        <v>48.92</v>
      </c>
      <c r="F580">
        <v>16.03</v>
      </c>
      <c r="G580" t="s">
        <v>211</v>
      </c>
      <c r="H580" t="s">
        <v>155</v>
      </c>
      <c r="I580" t="s">
        <v>48</v>
      </c>
      <c r="J580" t="s">
        <v>30</v>
      </c>
      <c r="K580">
        <v>48.92</v>
      </c>
      <c r="L580">
        <v>16</v>
      </c>
      <c r="M580" t="s">
        <v>211</v>
      </c>
      <c r="N580" t="s">
        <v>40</v>
      </c>
      <c r="O580" t="s">
        <v>35</v>
      </c>
      <c r="P580">
        <v>96</v>
      </c>
      <c r="Q580">
        <v>3</v>
      </c>
      <c r="R580">
        <v>270</v>
      </c>
    </row>
    <row r="581" spans="1:18">
      <c r="A581" t="s">
        <v>321</v>
      </c>
      <c r="B581" t="s">
        <v>76</v>
      </c>
      <c r="C581" t="s">
        <v>20</v>
      </c>
      <c r="D581" t="s">
        <v>30</v>
      </c>
      <c r="E581">
        <v>49.82</v>
      </c>
      <c r="F581">
        <v>13.28</v>
      </c>
      <c r="G581" t="s">
        <v>211</v>
      </c>
      <c r="H581" t="s">
        <v>29</v>
      </c>
      <c r="I581" t="s">
        <v>60</v>
      </c>
      <c r="J581" t="s">
        <v>43</v>
      </c>
      <c r="K581">
        <v>49.7</v>
      </c>
      <c r="L581">
        <v>13.13</v>
      </c>
      <c r="M581" t="s">
        <v>211</v>
      </c>
      <c r="N581" t="s">
        <v>34</v>
      </c>
      <c r="O581" t="s">
        <v>35</v>
      </c>
      <c r="P581">
        <v>656</v>
      </c>
      <c r="Q581">
        <v>17</v>
      </c>
      <c r="R581">
        <v>220</v>
      </c>
    </row>
    <row r="582" spans="1:18">
      <c r="A582" t="s">
        <v>427</v>
      </c>
      <c r="B582" t="s">
        <v>73</v>
      </c>
      <c r="C582" t="s">
        <v>20</v>
      </c>
      <c r="D582" t="s">
        <v>30</v>
      </c>
      <c r="E582">
        <v>48.82</v>
      </c>
      <c r="F582">
        <v>9.8000000000000007</v>
      </c>
      <c r="G582" t="s">
        <v>332</v>
      </c>
      <c r="H582" t="s">
        <v>92</v>
      </c>
      <c r="I582" t="s">
        <v>20</v>
      </c>
      <c r="J582" t="s">
        <v>33</v>
      </c>
      <c r="K582">
        <v>48.7</v>
      </c>
      <c r="L582">
        <v>9.15</v>
      </c>
      <c r="M582" t="s">
        <v>332</v>
      </c>
      <c r="N582" t="s">
        <v>34</v>
      </c>
      <c r="O582" t="s">
        <v>35</v>
      </c>
      <c r="P582">
        <v>356</v>
      </c>
      <c r="Q582">
        <v>50</v>
      </c>
      <c r="R582">
        <v>255</v>
      </c>
    </row>
    <row r="583" spans="1:18">
      <c r="A583" t="s">
        <v>445</v>
      </c>
      <c r="B583" t="s">
        <v>31</v>
      </c>
      <c r="C583" t="s">
        <v>39</v>
      </c>
      <c r="D583" t="s">
        <v>30</v>
      </c>
      <c r="E583">
        <v>49.02</v>
      </c>
      <c r="F583">
        <v>12.12</v>
      </c>
      <c r="G583" t="s">
        <v>332</v>
      </c>
      <c r="H583" t="s">
        <v>23</v>
      </c>
      <c r="I583" t="s">
        <v>48</v>
      </c>
      <c r="J583" t="s">
        <v>33</v>
      </c>
      <c r="K583">
        <v>49.02</v>
      </c>
      <c r="L583">
        <v>12.12</v>
      </c>
      <c r="M583" t="s">
        <v>332</v>
      </c>
      <c r="N583" t="s">
        <v>81</v>
      </c>
      <c r="O583" t="s">
        <v>35</v>
      </c>
      <c r="P583">
        <v>439</v>
      </c>
      <c r="Q583">
        <v>0</v>
      </c>
      <c r="R583">
        <v>0</v>
      </c>
    </row>
    <row r="584" spans="1:18">
      <c r="A584" t="s">
        <v>463</v>
      </c>
      <c r="B584" t="s">
        <v>143</v>
      </c>
      <c r="C584" t="s">
        <v>20</v>
      </c>
      <c r="D584" t="s">
        <v>30</v>
      </c>
      <c r="E584">
        <v>48.2</v>
      </c>
      <c r="F584">
        <v>11.62</v>
      </c>
      <c r="G584" t="s">
        <v>332</v>
      </c>
      <c r="H584" t="s">
        <v>37</v>
      </c>
      <c r="I584" t="s">
        <v>60</v>
      </c>
      <c r="J584" t="s">
        <v>105</v>
      </c>
      <c r="K584">
        <v>48.2</v>
      </c>
      <c r="L584">
        <v>11.62</v>
      </c>
      <c r="M584" t="s">
        <v>332</v>
      </c>
      <c r="N584" t="s">
        <v>34</v>
      </c>
      <c r="O584" t="s">
        <v>35</v>
      </c>
      <c r="P584">
        <v>2125</v>
      </c>
      <c r="Q584">
        <v>0</v>
      </c>
      <c r="R584">
        <v>0</v>
      </c>
    </row>
    <row r="585" spans="1:18">
      <c r="A585" t="s">
        <v>503</v>
      </c>
      <c r="B585" t="s">
        <v>39</v>
      </c>
      <c r="C585" t="s">
        <v>39</v>
      </c>
      <c r="D585" t="s">
        <v>30</v>
      </c>
      <c r="E585">
        <v>52.27</v>
      </c>
      <c r="F585">
        <v>10.53</v>
      </c>
      <c r="G585" t="s">
        <v>332</v>
      </c>
      <c r="H585" t="s">
        <v>29</v>
      </c>
      <c r="I585" t="s">
        <v>60</v>
      </c>
      <c r="J585" t="s">
        <v>21</v>
      </c>
      <c r="K585">
        <v>52.27</v>
      </c>
      <c r="L585">
        <v>10.53</v>
      </c>
      <c r="M585" t="s">
        <v>332</v>
      </c>
      <c r="N585" t="s">
        <v>40</v>
      </c>
      <c r="O585" t="s">
        <v>35</v>
      </c>
      <c r="P585">
        <v>1370</v>
      </c>
      <c r="Q585">
        <v>0</v>
      </c>
      <c r="R585">
        <v>0</v>
      </c>
    </row>
    <row r="586" spans="1:18">
      <c r="A586" t="s">
        <v>504</v>
      </c>
      <c r="B586" t="s">
        <v>39</v>
      </c>
      <c r="C586" t="s">
        <v>39</v>
      </c>
      <c r="D586" t="s">
        <v>30</v>
      </c>
      <c r="E586">
        <v>52.27</v>
      </c>
      <c r="F586">
        <v>10.53</v>
      </c>
      <c r="G586" t="s">
        <v>332</v>
      </c>
      <c r="H586" t="s">
        <v>155</v>
      </c>
      <c r="I586" t="s">
        <v>32</v>
      </c>
      <c r="J586" t="s">
        <v>43</v>
      </c>
      <c r="K586">
        <v>52.3</v>
      </c>
      <c r="L586">
        <v>10.6</v>
      </c>
      <c r="M586" t="s">
        <v>332</v>
      </c>
      <c r="N586" t="s">
        <v>40</v>
      </c>
      <c r="O586" t="s">
        <v>52</v>
      </c>
      <c r="P586">
        <v>864</v>
      </c>
      <c r="Q586">
        <v>6</v>
      </c>
      <c r="R586">
        <v>51</v>
      </c>
    </row>
    <row r="587" spans="1:18">
      <c r="A587" t="s">
        <v>959</v>
      </c>
      <c r="B587" t="s">
        <v>133</v>
      </c>
      <c r="C587" t="s">
        <v>20</v>
      </c>
      <c r="D587" t="s">
        <v>30</v>
      </c>
      <c r="E587">
        <v>53.35</v>
      </c>
      <c r="F587">
        <v>-4.25</v>
      </c>
      <c r="G587" t="s">
        <v>858</v>
      </c>
      <c r="H587" t="s">
        <v>104</v>
      </c>
      <c r="I587" t="s">
        <v>24</v>
      </c>
      <c r="J587" t="s">
        <v>43</v>
      </c>
      <c r="K587">
        <v>53.33</v>
      </c>
      <c r="L587">
        <v>-4.2699999999999996</v>
      </c>
      <c r="M587" t="s">
        <v>858</v>
      </c>
      <c r="N587" t="s">
        <v>26</v>
      </c>
      <c r="O587" t="s">
        <v>35</v>
      </c>
      <c r="P587">
        <v>704</v>
      </c>
      <c r="Q587">
        <v>3</v>
      </c>
      <c r="R587">
        <v>211</v>
      </c>
    </row>
    <row r="588" spans="1:18">
      <c r="A588" t="s">
        <v>1564</v>
      </c>
      <c r="B588" t="s">
        <v>73</v>
      </c>
      <c r="C588" t="s">
        <v>20</v>
      </c>
      <c r="D588" t="s">
        <v>30</v>
      </c>
      <c r="E588">
        <v>43.5</v>
      </c>
      <c r="F588">
        <v>4.67</v>
      </c>
      <c r="G588" t="s">
        <v>116</v>
      </c>
      <c r="H588" t="s">
        <v>71</v>
      </c>
      <c r="I588" t="s">
        <v>32</v>
      </c>
      <c r="J588" t="s">
        <v>33</v>
      </c>
      <c r="K588">
        <v>43.9</v>
      </c>
      <c r="L588">
        <v>4.8</v>
      </c>
      <c r="M588" t="s">
        <v>116</v>
      </c>
      <c r="N588" t="s">
        <v>40</v>
      </c>
      <c r="O588" t="s">
        <v>35</v>
      </c>
      <c r="P588">
        <v>512</v>
      </c>
      <c r="Q588">
        <v>46</v>
      </c>
      <c r="R588">
        <v>14</v>
      </c>
    </row>
    <row r="589" spans="1:18">
      <c r="A589" t="s">
        <v>1565</v>
      </c>
      <c r="B589" t="s">
        <v>73</v>
      </c>
      <c r="C589" t="s">
        <v>20</v>
      </c>
      <c r="D589" t="s">
        <v>30</v>
      </c>
      <c r="E589">
        <v>43.5</v>
      </c>
      <c r="F589">
        <v>4.67</v>
      </c>
      <c r="G589" t="s">
        <v>116</v>
      </c>
      <c r="H589" t="s">
        <v>71</v>
      </c>
      <c r="I589" t="s">
        <v>32</v>
      </c>
      <c r="J589" t="s">
        <v>33</v>
      </c>
      <c r="K589">
        <v>43.9</v>
      </c>
      <c r="L589">
        <v>4.8</v>
      </c>
      <c r="M589" t="s">
        <v>116</v>
      </c>
      <c r="N589" t="s">
        <v>40</v>
      </c>
      <c r="O589" t="s">
        <v>35</v>
      </c>
      <c r="P589">
        <v>512</v>
      </c>
      <c r="Q589">
        <v>46</v>
      </c>
      <c r="R589">
        <v>14</v>
      </c>
    </row>
    <row r="590" spans="1:18">
      <c r="A590" t="s">
        <v>1567</v>
      </c>
      <c r="B590" t="s">
        <v>45</v>
      </c>
      <c r="C590" t="s">
        <v>20</v>
      </c>
      <c r="D590" t="s">
        <v>30</v>
      </c>
      <c r="E590">
        <v>47.15</v>
      </c>
      <c r="F590">
        <v>8.1199999999999992</v>
      </c>
      <c r="G590" t="s">
        <v>1558</v>
      </c>
      <c r="H590" t="s">
        <v>32</v>
      </c>
      <c r="I590" t="s">
        <v>50</v>
      </c>
      <c r="J590" t="s">
        <v>33</v>
      </c>
      <c r="K590">
        <v>47.13</v>
      </c>
      <c r="L590">
        <v>8.1300000000000008</v>
      </c>
      <c r="M590" t="s">
        <v>1558</v>
      </c>
      <c r="N590" t="s">
        <v>34</v>
      </c>
      <c r="O590" t="s">
        <v>35</v>
      </c>
      <c r="P590">
        <v>231</v>
      </c>
      <c r="Q590">
        <v>3</v>
      </c>
      <c r="R590">
        <v>146</v>
      </c>
    </row>
    <row r="591" spans="1:18">
      <c r="A591" t="s">
        <v>2163</v>
      </c>
      <c r="B591" t="s">
        <v>45</v>
      </c>
      <c r="C591" t="s">
        <v>20</v>
      </c>
      <c r="D591" t="s">
        <v>30</v>
      </c>
      <c r="E591">
        <v>64.05</v>
      </c>
      <c r="F591">
        <v>11.58</v>
      </c>
      <c r="G591" t="s">
        <v>669</v>
      </c>
      <c r="H591" t="s">
        <v>92</v>
      </c>
      <c r="I591" t="s">
        <v>48</v>
      </c>
      <c r="J591" t="s">
        <v>30</v>
      </c>
      <c r="K591">
        <v>64.069999999999993</v>
      </c>
      <c r="L591">
        <v>11.62</v>
      </c>
      <c r="M591" t="s">
        <v>669</v>
      </c>
      <c r="N591" t="s">
        <v>34</v>
      </c>
      <c r="O591" t="s">
        <v>35</v>
      </c>
      <c r="P591">
        <v>81</v>
      </c>
      <c r="Q591">
        <v>3</v>
      </c>
      <c r="R591">
        <v>42</v>
      </c>
    </row>
    <row r="592" spans="1:18">
      <c r="A592" t="s">
        <v>2164</v>
      </c>
      <c r="B592" t="s">
        <v>60</v>
      </c>
      <c r="C592" t="s">
        <v>39</v>
      </c>
      <c r="D592" t="s">
        <v>30</v>
      </c>
      <c r="E592">
        <v>64.05</v>
      </c>
      <c r="F592">
        <v>11.57</v>
      </c>
      <c r="G592" t="s">
        <v>669</v>
      </c>
      <c r="H592" t="s">
        <v>37</v>
      </c>
      <c r="I592" t="s">
        <v>48</v>
      </c>
      <c r="J592" t="s">
        <v>30</v>
      </c>
      <c r="K592">
        <v>64.05</v>
      </c>
      <c r="L592">
        <v>11.57</v>
      </c>
      <c r="M592" t="s">
        <v>669</v>
      </c>
      <c r="N592" t="s">
        <v>84</v>
      </c>
      <c r="O592" t="s">
        <v>35</v>
      </c>
      <c r="P592">
        <v>81</v>
      </c>
      <c r="Q592">
        <v>0</v>
      </c>
      <c r="R592">
        <v>0</v>
      </c>
    </row>
    <row r="593" spans="1:18">
      <c r="A593" t="s">
        <v>2165</v>
      </c>
      <c r="B593" t="s">
        <v>45</v>
      </c>
      <c r="C593" t="s">
        <v>20</v>
      </c>
      <c r="D593" t="s">
        <v>30</v>
      </c>
      <c r="E593">
        <v>64.05</v>
      </c>
      <c r="F593">
        <v>11.58</v>
      </c>
      <c r="G593" t="s">
        <v>669</v>
      </c>
      <c r="H593" t="s">
        <v>92</v>
      </c>
      <c r="I593" t="s">
        <v>48</v>
      </c>
      <c r="J593" t="s">
        <v>30</v>
      </c>
      <c r="K593">
        <v>64.069999999999993</v>
      </c>
      <c r="L593">
        <v>11.62</v>
      </c>
      <c r="M593" t="s">
        <v>669</v>
      </c>
      <c r="N593" t="s">
        <v>34</v>
      </c>
      <c r="O593" t="s">
        <v>35</v>
      </c>
      <c r="P593">
        <v>81</v>
      </c>
      <c r="Q593">
        <v>3</v>
      </c>
      <c r="R593">
        <v>42</v>
      </c>
    </row>
    <row r="594" spans="1:18">
      <c r="A594" t="s">
        <v>2232</v>
      </c>
      <c r="B594" t="s">
        <v>68</v>
      </c>
      <c r="C594" t="s">
        <v>20</v>
      </c>
      <c r="D594" t="s">
        <v>30</v>
      </c>
      <c r="E594">
        <v>58.32</v>
      </c>
      <c r="F594">
        <v>6.97</v>
      </c>
      <c r="G594" t="s">
        <v>669</v>
      </c>
      <c r="H594" t="s">
        <v>50</v>
      </c>
      <c r="I594" t="s">
        <v>20</v>
      </c>
      <c r="J594" t="s">
        <v>33</v>
      </c>
      <c r="K594">
        <v>58.32</v>
      </c>
      <c r="L594">
        <v>6.95</v>
      </c>
      <c r="M594" t="s">
        <v>669</v>
      </c>
      <c r="N594" t="s">
        <v>40</v>
      </c>
      <c r="O594" t="s">
        <v>35</v>
      </c>
      <c r="P594">
        <v>346</v>
      </c>
      <c r="Q594">
        <v>1</v>
      </c>
      <c r="R594">
        <v>270</v>
      </c>
    </row>
    <row r="595" spans="1:18">
      <c r="A595" t="s">
        <v>2422</v>
      </c>
      <c r="B595" t="s">
        <v>29</v>
      </c>
      <c r="C595" t="s">
        <v>39</v>
      </c>
      <c r="D595" t="s">
        <v>30</v>
      </c>
      <c r="E595">
        <v>58.98</v>
      </c>
      <c r="F595">
        <v>6</v>
      </c>
      <c r="G595" t="s">
        <v>669</v>
      </c>
      <c r="H595" t="s">
        <v>60</v>
      </c>
      <c r="I595" t="s">
        <v>39</v>
      </c>
      <c r="J595" t="s">
        <v>43</v>
      </c>
      <c r="K595">
        <v>58.97</v>
      </c>
      <c r="L595">
        <v>5.72</v>
      </c>
      <c r="M595" t="s">
        <v>669</v>
      </c>
      <c r="N595" t="s">
        <v>34</v>
      </c>
      <c r="O595" t="s">
        <v>35</v>
      </c>
      <c r="P595">
        <v>727</v>
      </c>
      <c r="Q595">
        <v>17</v>
      </c>
      <c r="R595">
        <v>264</v>
      </c>
    </row>
    <row r="596" spans="1:18">
      <c r="A596" t="s">
        <v>2423</v>
      </c>
      <c r="B596" t="s">
        <v>74</v>
      </c>
      <c r="C596" t="s">
        <v>20</v>
      </c>
      <c r="D596" t="s">
        <v>30</v>
      </c>
      <c r="E596">
        <v>59.93</v>
      </c>
      <c r="F596">
        <v>10.83</v>
      </c>
      <c r="G596" t="s">
        <v>669</v>
      </c>
      <c r="H596" t="s">
        <v>101</v>
      </c>
      <c r="I596" t="s">
        <v>32</v>
      </c>
      <c r="J596" t="s">
        <v>30</v>
      </c>
      <c r="K596">
        <v>59.82</v>
      </c>
      <c r="L596">
        <v>11.37</v>
      </c>
      <c r="M596" t="s">
        <v>669</v>
      </c>
      <c r="N596" t="s">
        <v>40</v>
      </c>
      <c r="O596" t="s">
        <v>35</v>
      </c>
      <c r="P596">
        <v>136</v>
      </c>
      <c r="Q596">
        <v>33</v>
      </c>
      <c r="R596">
        <v>114</v>
      </c>
    </row>
    <row r="597" spans="1:18">
      <c r="A597" t="s">
        <v>2429</v>
      </c>
      <c r="B597" t="s">
        <v>50</v>
      </c>
      <c r="C597" t="s">
        <v>20</v>
      </c>
      <c r="D597" t="s">
        <v>30</v>
      </c>
      <c r="E597">
        <v>52.3</v>
      </c>
      <c r="F597">
        <v>16.87</v>
      </c>
      <c r="G597" t="s">
        <v>2428</v>
      </c>
      <c r="H597" t="s">
        <v>74</v>
      </c>
      <c r="I597" t="s">
        <v>63</v>
      </c>
      <c r="J597" t="s">
        <v>43</v>
      </c>
      <c r="K597">
        <v>52.28</v>
      </c>
      <c r="L597">
        <v>16.87</v>
      </c>
      <c r="M597" t="s">
        <v>2428</v>
      </c>
      <c r="N597" t="s">
        <v>40</v>
      </c>
      <c r="O597" t="s">
        <v>35</v>
      </c>
      <c r="P597">
        <v>972</v>
      </c>
      <c r="Q597">
        <v>2</v>
      </c>
      <c r="R597">
        <v>181</v>
      </c>
    </row>
    <row r="598" spans="1:18">
      <c r="A598" t="s">
        <v>2430</v>
      </c>
      <c r="B598" t="s">
        <v>50</v>
      </c>
      <c r="C598" t="s">
        <v>20</v>
      </c>
      <c r="D598" t="s">
        <v>30</v>
      </c>
      <c r="E598">
        <v>52.3</v>
      </c>
      <c r="F598">
        <v>16.87</v>
      </c>
      <c r="G598" t="s">
        <v>2428</v>
      </c>
      <c r="H598" t="s">
        <v>60</v>
      </c>
      <c r="I598" t="s">
        <v>29</v>
      </c>
      <c r="J598" t="s">
        <v>33</v>
      </c>
      <c r="K598">
        <v>52.3</v>
      </c>
      <c r="L598">
        <v>16.899999999999999</v>
      </c>
      <c r="M598" t="s">
        <v>2428</v>
      </c>
      <c r="N598" t="s">
        <v>40</v>
      </c>
      <c r="O598" t="s">
        <v>35</v>
      </c>
      <c r="P598">
        <v>428</v>
      </c>
      <c r="Q598">
        <v>3</v>
      </c>
      <c r="R598">
        <v>91</v>
      </c>
    </row>
    <row r="599" spans="1:18">
      <c r="A599" t="s">
        <v>2431</v>
      </c>
      <c r="B599" t="s">
        <v>50</v>
      </c>
      <c r="C599" t="s">
        <v>20</v>
      </c>
      <c r="D599" t="s">
        <v>30</v>
      </c>
      <c r="E599">
        <v>52.3</v>
      </c>
      <c r="F599">
        <v>16.87</v>
      </c>
      <c r="G599" t="s">
        <v>2428</v>
      </c>
      <c r="H599" t="s">
        <v>73</v>
      </c>
      <c r="I599" t="s">
        <v>48</v>
      </c>
      <c r="J599" t="s">
        <v>33</v>
      </c>
      <c r="K599">
        <v>52.3</v>
      </c>
      <c r="L599">
        <v>16.87</v>
      </c>
      <c r="M599" t="s">
        <v>2428</v>
      </c>
      <c r="N599" t="s">
        <v>40</v>
      </c>
      <c r="O599" t="s">
        <v>35</v>
      </c>
      <c r="P599">
        <v>478</v>
      </c>
      <c r="Q599">
        <v>0</v>
      </c>
      <c r="R599">
        <v>0</v>
      </c>
    </row>
    <row r="600" spans="1:18">
      <c r="A600" t="s">
        <v>2535</v>
      </c>
      <c r="B600" t="s">
        <v>45</v>
      </c>
      <c r="C600" t="s">
        <v>39</v>
      </c>
      <c r="D600" t="s">
        <v>30</v>
      </c>
      <c r="E600">
        <v>61.3</v>
      </c>
      <c r="F600">
        <v>24.2</v>
      </c>
      <c r="G600" t="s">
        <v>2455</v>
      </c>
      <c r="H600" t="s">
        <v>68</v>
      </c>
      <c r="I600" t="s">
        <v>48</v>
      </c>
      <c r="J600" t="s">
        <v>30</v>
      </c>
      <c r="K600">
        <v>61.3</v>
      </c>
      <c r="L600">
        <v>24.2</v>
      </c>
      <c r="M600" t="s">
        <v>2455</v>
      </c>
      <c r="N600" t="s">
        <v>34</v>
      </c>
      <c r="O600" t="s">
        <v>35</v>
      </c>
      <c r="P600">
        <v>57</v>
      </c>
      <c r="Q600">
        <v>0</v>
      </c>
      <c r="R600">
        <v>0</v>
      </c>
    </row>
    <row r="601" spans="1:18">
      <c r="A601" t="s">
        <v>3731</v>
      </c>
      <c r="B601" t="s">
        <v>109</v>
      </c>
      <c r="C601" t="s">
        <v>20</v>
      </c>
      <c r="D601" t="s">
        <v>30</v>
      </c>
      <c r="E601">
        <v>59.62</v>
      </c>
      <c r="F601">
        <v>17.72</v>
      </c>
      <c r="G601" t="s">
        <v>2497</v>
      </c>
      <c r="H601" t="s">
        <v>63</v>
      </c>
      <c r="I601" t="s">
        <v>101</v>
      </c>
      <c r="J601" t="s">
        <v>30</v>
      </c>
      <c r="K601">
        <v>59.62</v>
      </c>
      <c r="L601">
        <v>17.72</v>
      </c>
      <c r="M601" t="s">
        <v>2497</v>
      </c>
      <c r="N601" t="s">
        <v>40</v>
      </c>
      <c r="O601" t="s">
        <v>35</v>
      </c>
      <c r="P601">
        <v>170</v>
      </c>
      <c r="Q601">
        <v>0</v>
      </c>
      <c r="R601">
        <v>0</v>
      </c>
    </row>
    <row r="602" spans="1:18">
      <c r="A602" t="s">
        <v>3742</v>
      </c>
      <c r="B602" t="s">
        <v>143</v>
      </c>
      <c r="C602" t="s">
        <v>20</v>
      </c>
      <c r="D602" t="s">
        <v>30</v>
      </c>
      <c r="E602">
        <v>56.52</v>
      </c>
      <c r="F602">
        <v>13.3</v>
      </c>
      <c r="G602" t="s">
        <v>2497</v>
      </c>
      <c r="H602" t="s">
        <v>155</v>
      </c>
      <c r="I602" t="s">
        <v>32</v>
      </c>
      <c r="J602" t="s">
        <v>33</v>
      </c>
      <c r="K602">
        <v>56.53</v>
      </c>
      <c r="L602">
        <v>13.3</v>
      </c>
      <c r="M602" t="s">
        <v>2497</v>
      </c>
      <c r="N602" t="s">
        <v>26</v>
      </c>
      <c r="O602" t="s">
        <v>35</v>
      </c>
      <c r="P602">
        <v>506</v>
      </c>
      <c r="Q602">
        <v>2</v>
      </c>
      <c r="R602">
        <v>0</v>
      </c>
    </row>
    <row r="603" spans="1:18">
      <c r="A603" t="s">
        <v>3750</v>
      </c>
      <c r="B603" t="s">
        <v>24</v>
      </c>
      <c r="C603" t="s">
        <v>39</v>
      </c>
      <c r="D603" t="s">
        <v>30</v>
      </c>
      <c r="E603">
        <v>55.38</v>
      </c>
      <c r="F603">
        <v>12.83</v>
      </c>
      <c r="G603" t="s">
        <v>2497</v>
      </c>
      <c r="H603" t="s">
        <v>39</v>
      </c>
      <c r="I603" t="s">
        <v>50</v>
      </c>
      <c r="J603" t="s">
        <v>33</v>
      </c>
      <c r="K603">
        <v>55.4</v>
      </c>
      <c r="L603">
        <v>12.85</v>
      </c>
      <c r="M603" t="s">
        <v>2497</v>
      </c>
      <c r="N603" t="s">
        <v>81</v>
      </c>
      <c r="O603" t="s">
        <v>35</v>
      </c>
      <c r="P603">
        <v>216</v>
      </c>
      <c r="Q603">
        <v>3</v>
      </c>
      <c r="R603">
        <v>30</v>
      </c>
    </row>
    <row r="604" spans="1:18">
      <c r="A604" t="s">
        <v>3753</v>
      </c>
      <c r="B604" t="s">
        <v>63</v>
      </c>
      <c r="C604" t="s">
        <v>39</v>
      </c>
      <c r="D604" t="s">
        <v>30</v>
      </c>
      <c r="E604">
        <v>59.28</v>
      </c>
      <c r="F604">
        <v>14.12</v>
      </c>
      <c r="G604" t="s">
        <v>2497</v>
      </c>
      <c r="H604" t="s">
        <v>101</v>
      </c>
      <c r="I604" t="s">
        <v>24</v>
      </c>
      <c r="J604" t="s">
        <v>33</v>
      </c>
      <c r="K604">
        <v>59.42</v>
      </c>
      <c r="L604">
        <v>13.85</v>
      </c>
      <c r="M604" t="s">
        <v>2497</v>
      </c>
      <c r="N604" t="s">
        <v>34</v>
      </c>
      <c r="O604" t="s">
        <v>35</v>
      </c>
      <c r="P604">
        <v>303</v>
      </c>
      <c r="Q604">
        <v>22</v>
      </c>
      <c r="R604">
        <v>315</v>
      </c>
    </row>
    <row r="605" spans="1:18">
      <c r="A605" t="s">
        <v>3754</v>
      </c>
      <c r="B605" t="s">
        <v>63</v>
      </c>
      <c r="C605" t="s">
        <v>39</v>
      </c>
      <c r="D605" t="s">
        <v>30</v>
      </c>
      <c r="E605">
        <v>59.28</v>
      </c>
      <c r="F605">
        <v>14.12</v>
      </c>
      <c r="G605" t="s">
        <v>2497</v>
      </c>
      <c r="H605" t="s">
        <v>24</v>
      </c>
      <c r="I605" t="s">
        <v>48</v>
      </c>
      <c r="J605" t="s">
        <v>43</v>
      </c>
      <c r="K605">
        <v>59.28</v>
      </c>
      <c r="L605">
        <v>13.88</v>
      </c>
      <c r="M605" t="s">
        <v>2497</v>
      </c>
      <c r="N605" t="s">
        <v>40</v>
      </c>
      <c r="O605" t="s">
        <v>52</v>
      </c>
      <c r="P605">
        <v>784</v>
      </c>
      <c r="Q605">
        <v>14</v>
      </c>
      <c r="R605">
        <v>270</v>
      </c>
    </row>
    <row r="606" spans="1:18">
      <c r="A606" t="s">
        <v>3756</v>
      </c>
      <c r="B606" t="s">
        <v>42</v>
      </c>
      <c r="C606" t="s">
        <v>20</v>
      </c>
      <c r="D606" t="s">
        <v>30</v>
      </c>
      <c r="E606">
        <v>59.08</v>
      </c>
      <c r="F606">
        <v>14.67</v>
      </c>
      <c r="G606" t="s">
        <v>2497</v>
      </c>
      <c r="H606" t="s">
        <v>67</v>
      </c>
      <c r="I606" t="s">
        <v>29</v>
      </c>
      <c r="J606" t="s">
        <v>222</v>
      </c>
      <c r="K606">
        <v>59.03</v>
      </c>
      <c r="L606">
        <v>14.8</v>
      </c>
      <c r="M606" t="s">
        <v>2497</v>
      </c>
      <c r="N606" t="s">
        <v>81</v>
      </c>
      <c r="O606" t="s">
        <v>35</v>
      </c>
      <c r="P606">
        <v>1152</v>
      </c>
      <c r="Q606">
        <v>10</v>
      </c>
      <c r="R606">
        <v>127</v>
      </c>
    </row>
    <row r="607" spans="1:18">
      <c r="A607" t="s">
        <v>3764</v>
      </c>
      <c r="B607" t="s">
        <v>23</v>
      </c>
      <c r="C607" t="s">
        <v>39</v>
      </c>
      <c r="D607" t="s">
        <v>30</v>
      </c>
      <c r="E607">
        <v>63.62</v>
      </c>
      <c r="F607">
        <v>18.670000000000002</v>
      </c>
      <c r="G607" t="s">
        <v>2497</v>
      </c>
      <c r="H607" t="s">
        <v>76</v>
      </c>
      <c r="I607" t="s">
        <v>29</v>
      </c>
      <c r="J607" t="s">
        <v>30</v>
      </c>
      <c r="K607">
        <v>63.6</v>
      </c>
      <c r="L607">
        <v>18.649999999999999</v>
      </c>
      <c r="M607" t="s">
        <v>2497</v>
      </c>
      <c r="N607" t="s">
        <v>34</v>
      </c>
      <c r="O607" t="s">
        <v>35</v>
      </c>
      <c r="P607">
        <v>36</v>
      </c>
      <c r="Q607">
        <v>3</v>
      </c>
      <c r="R607">
        <v>204</v>
      </c>
    </row>
    <row r="608" spans="1:18">
      <c r="A608" t="s">
        <v>3765</v>
      </c>
      <c r="B608" t="s">
        <v>19</v>
      </c>
      <c r="C608" t="s">
        <v>20</v>
      </c>
      <c r="D608" t="s">
        <v>30</v>
      </c>
      <c r="E608">
        <v>59.13</v>
      </c>
      <c r="F608">
        <v>16.78</v>
      </c>
      <c r="G608" t="s">
        <v>2497</v>
      </c>
      <c r="H608" t="s">
        <v>155</v>
      </c>
      <c r="I608" t="s">
        <v>60</v>
      </c>
      <c r="J608" t="s">
        <v>33</v>
      </c>
      <c r="K608">
        <v>59.13</v>
      </c>
      <c r="L608">
        <v>16.75</v>
      </c>
      <c r="M608" t="s">
        <v>2497</v>
      </c>
      <c r="N608" t="s">
        <v>81</v>
      </c>
      <c r="O608" t="s">
        <v>35</v>
      </c>
      <c r="P608">
        <v>296</v>
      </c>
      <c r="Q608">
        <v>2</v>
      </c>
      <c r="R608">
        <v>270</v>
      </c>
    </row>
    <row r="609" spans="1:18">
      <c r="A609" t="s">
        <v>3766</v>
      </c>
      <c r="B609" t="s">
        <v>54</v>
      </c>
      <c r="C609" t="s">
        <v>20</v>
      </c>
      <c r="D609" t="s">
        <v>30</v>
      </c>
      <c r="E609">
        <v>59.12</v>
      </c>
      <c r="F609">
        <v>16.75</v>
      </c>
      <c r="G609" t="s">
        <v>2497</v>
      </c>
      <c r="H609" t="s">
        <v>63</v>
      </c>
      <c r="I609" t="s">
        <v>50</v>
      </c>
      <c r="J609" t="s">
        <v>222</v>
      </c>
      <c r="K609">
        <v>58.93</v>
      </c>
      <c r="L609">
        <v>16.38</v>
      </c>
      <c r="M609" t="s">
        <v>2497</v>
      </c>
      <c r="N609" t="s">
        <v>34</v>
      </c>
      <c r="O609" t="s">
        <v>35</v>
      </c>
      <c r="P609">
        <v>957</v>
      </c>
      <c r="Q609">
        <v>30</v>
      </c>
      <c r="R609">
        <v>226</v>
      </c>
    </row>
    <row r="610" spans="1:18">
      <c r="A610" t="s">
        <v>3768</v>
      </c>
      <c r="B610" t="s">
        <v>51</v>
      </c>
      <c r="C610" t="s">
        <v>39</v>
      </c>
      <c r="D610" t="s">
        <v>30</v>
      </c>
      <c r="E610">
        <v>62.38</v>
      </c>
      <c r="F610">
        <v>17.27</v>
      </c>
      <c r="G610" t="s">
        <v>2497</v>
      </c>
      <c r="H610" t="s">
        <v>101</v>
      </c>
      <c r="I610" t="s">
        <v>63</v>
      </c>
      <c r="J610" t="s">
        <v>30</v>
      </c>
      <c r="K610">
        <v>62.37</v>
      </c>
      <c r="L610">
        <v>17.27</v>
      </c>
      <c r="M610" t="s">
        <v>2497</v>
      </c>
      <c r="N610" t="s">
        <v>40</v>
      </c>
      <c r="O610" t="s">
        <v>35</v>
      </c>
      <c r="P610">
        <v>185</v>
      </c>
      <c r="Q610">
        <v>2</v>
      </c>
      <c r="R610">
        <v>181</v>
      </c>
    </row>
    <row r="611" spans="1:18">
      <c r="A611" t="s">
        <v>3773</v>
      </c>
      <c r="B611" t="s">
        <v>50</v>
      </c>
      <c r="C611" t="s">
        <v>39</v>
      </c>
      <c r="D611" t="s">
        <v>30</v>
      </c>
      <c r="E611">
        <v>59.4</v>
      </c>
      <c r="F611">
        <v>18.079999999999998</v>
      </c>
      <c r="G611" t="s">
        <v>2497</v>
      </c>
      <c r="H611" t="s">
        <v>32</v>
      </c>
      <c r="I611" t="s">
        <v>39</v>
      </c>
      <c r="J611" t="s">
        <v>30</v>
      </c>
      <c r="K611">
        <v>59.4</v>
      </c>
      <c r="L611">
        <v>18.079999999999998</v>
      </c>
      <c r="M611" t="s">
        <v>2497</v>
      </c>
      <c r="N611" t="s">
        <v>140</v>
      </c>
      <c r="O611" t="s">
        <v>35</v>
      </c>
      <c r="P611">
        <v>9</v>
      </c>
      <c r="Q611">
        <v>0</v>
      </c>
      <c r="R611">
        <v>0</v>
      </c>
    </row>
    <row r="612" spans="1:18">
      <c r="A612" t="s">
        <v>3871</v>
      </c>
      <c r="B612" t="s">
        <v>42</v>
      </c>
      <c r="C612" t="s">
        <v>20</v>
      </c>
      <c r="D612" t="s">
        <v>30</v>
      </c>
      <c r="E612">
        <v>58.57</v>
      </c>
      <c r="F612">
        <v>12</v>
      </c>
      <c r="G612" t="s">
        <v>2497</v>
      </c>
      <c r="H612" t="s">
        <v>39</v>
      </c>
      <c r="I612" t="s">
        <v>20</v>
      </c>
      <c r="J612" t="s">
        <v>33</v>
      </c>
      <c r="K612">
        <v>58.57</v>
      </c>
      <c r="L612">
        <v>12</v>
      </c>
      <c r="M612" t="s">
        <v>2497</v>
      </c>
      <c r="N612" t="s">
        <v>40</v>
      </c>
      <c r="O612" t="s">
        <v>35</v>
      </c>
      <c r="P612">
        <v>352</v>
      </c>
      <c r="Q612">
        <v>0</v>
      </c>
      <c r="R612">
        <v>0</v>
      </c>
    </row>
    <row r="613" spans="1:18">
      <c r="A613" t="s">
        <v>217</v>
      </c>
      <c r="B613" t="s">
        <v>42</v>
      </c>
      <c r="C613" t="s">
        <v>20</v>
      </c>
      <c r="D613" t="s">
        <v>33</v>
      </c>
      <c r="E613">
        <v>48.9</v>
      </c>
      <c r="F613">
        <v>14.45</v>
      </c>
      <c r="G613" t="s">
        <v>211</v>
      </c>
      <c r="H613" t="s">
        <v>104</v>
      </c>
      <c r="I613" t="s">
        <v>20</v>
      </c>
      <c r="J613" t="s">
        <v>105</v>
      </c>
      <c r="K613">
        <v>49</v>
      </c>
      <c r="L613">
        <v>14.15</v>
      </c>
      <c r="M613" t="s">
        <v>211</v>
      </c>
      <c r="N613" t="s">
        <v>40</v>
      </c>
      <c r="O613" t="s">
        <v>35</v>
      </c>
      <c r="P613">
        <v>1838</v>
      </c>
      <c r="Q613">
        <v>25</v>
      </c>
      <c r="R613">
        <v>297</v>
      </c>
    </row>
    <row r="614" spans="1:18">
      <c r="A614" t="s">
        <v>314</v>
      </c>
      <c r="B614" t="s">
        <v>19</v>
      </c>
      <c r="C614" t="s">
        <v>20</v>
      </c>
      <c r="D614" t="s">
        <v>33</v>
      </c>
      <c r="E614">
        <v>49.92</v>
      </c>
      <c r="F614">
        <v>15.48</v>
      </c>
      <c r="G614" t="s">
        <v>211</v>
      </c>
      <c r="H614" t="s">
        <v>109</v>
      </c>
      <c r="I614" t="s">
        <v>24</v>
      </c>
      <c r="J614" t="s">
        <v>43</v>
      </c>
      <c r="K614">
        <v>49.88</v>
      </c>
      <c r="L614">
        <v>15.48</v>
      </c>
      <c r="M614" t="s">
        <v>211</v>
      </c>
      <c r="N614" t="s">
        <v>34</v>
      </c>
      <c r="O614" t="s">
        <v>35</v>
      </c>
      <c r="P614">
        <v>337</v>
      </c>
      <c r="Q614">
        <v>4</v>
      </c>
      <c r="R614">
        <v>181</v>
      </c>
    </row>
    <row r="615" spans="1:18">
      <c r="A615" t="s">
        <v>315</v>
      </c>
      <c r="B615" t="s">
        <v>24</v>
      </c>
      <c r="C615" t="s">
        <v>39</v>
      </c>
      <c r="D615" t="s">
        <v>33</v>
      </c>
      <c r="E615">
        <v>49.92</v>
      </c>
      <c r="F615">
        <v>15.48</v>
      </c>
      <c r="G615" t="s">
        <v>211</v>
      </c>
      <c r="H615" t="s">
        <v>68</v>
      </c>
      <c r="I615" t="s">
        <v>63</v>
      </c>
      <c r="J615" t="s">
        <v>222</v>
      </c>
      <c r="K615">
        <v>49.93</v>
      </c>
      <c r="L615">
        <v>15.52</v>
      </c>
      <c r="M615" t="s">
        <v>211</v>
      </c>
      <c r="N615" t="s">
        <v>34</v>
      </c>
      <c r="O615" t="s">
        <v>35</v>
      </c>
      <c r="P615">
        <v>930</v>
      </c>
      <c r="Q615">
        <v>4</v>
      </c>
      <c r="R615">
        <v>53</v>
      </c>
    </row>
    <row r="616" spans="1:18">
      <c r="A616" t="s">
        <v>316</v>
      </c>
      <c r="B616" t="s">
        <v>20</v>
      </c>
      <c r="C616" t="s">
        <v>39</v>
      </c>
      <c r="D616" t="s">
        <v>33</v>
      </c>
      <c r="E616">
        <v>49.25</v>
      </c>
      <c r="F616">
        <v>14.05</v>
      </c>
      <c r="G616" t="s">
        <v>211</v>
      </c>
      <c r="H616" t="s">
        <v>67</v>
      </c>
      <c r="I616" t="s">
        <v>32</v>
      </c>
      <c r="J616" t="s">
        <v>33</v>
      </c>
      <c r="K616">
        <v>49.27</v>
      </c>
      <c r="L616">
        <v>14.12</v>
      </c>
      <c r="M616" t="s">
        <v>211</v>
      </c>
      <c r="N616" t="s">
        <v>40</v>
      </c>
      <c r="O616" t="s">
        <v>35</v>
      </c>
      <c r="P616">
        <v>131</v>
      </c>
      <c r="Q616">
        <v>6</v>
      </c>
      <c r="R616">
        <v>70</v>
      </c>
    </row>
    <row r="617" spans="1:18">
      <c r="A617" t="s">
        <v>325</v>
      </c>
      <c r="B617" t="s">
        <v>67</v>
      </c>
      <c r="C617" t="s">
        <v>20</v>
      </c>
      <c r="D617" t="s">
        <v>33</v>
      </c>
      <c r="E617">
        <v>49.02</v>
      </c>
      <c r="F617">
        <v>17.649999999999999</v>
      </c>
      <c r="G617" t="s">
        <v>211</v>
      </c>
      <c r="H617" t="s">
        <v>19</v>
      </c>
      <c r="I617" t="s">
        <v>39</v>
      </c>
      <c r="J617" t="s">
        <v>33</v>
      </c>
      <c r="K617">
        <v>49.02</v>
      </c>
      <c r="L617">
        <v>17.649999999999999</v>
      </c>
      <c r="M617" t="s">
        <v>211</v>
      </c>
      <c r="N617" t="s">
        <v>34</v>
      </c>
      <c r="O617" t="s">
        <v>35</v>
      </c>
      <c r="P617">
        <v>42</v>
      </c>
      <c r="Q617">
        <v>0</v>
      </c>
      <c r="R617">
        <v>0</v>
      </c>
    </row>
    <row r="618" spans="1:18">
      <c r="A618" t="s">
        <v>442</v>
      </c>
      <c r="B618" t="s">
        <v>32</v>
      </c>
      <c r="C618" t="s">
        <v>39</v>
      </c>
      <c r="D618" t="s">
        <v>33</v>
      </c>
      <c r="E618">
        <v>50.35</v>
      </c>
      <c r="F618">
        <v>7.6</v>
      </c>
      <c r="G618" t="s">
        <v>332</v>
      </c>
      <c r="H618" t="s">
        <v>143</v>
      </c>
      <c r="I618" t="s">
        <v>24</v>
      </c>
      <c r="J618" t="s">
        <v>43</v>
      </c>
      <c r="K618">
        <v>50.35</v>
      </c>
      <c r="L618">
        <v>7.55</v>
      </c>
      <c r="M618" t="s">
        <v>332</v>
      </c>
      <c r="N618" t="s">
        <v>34</v>
      </c>
      <c r="O618" t="s">
        <v>35</v>
      </c>
      <c r="P618">
        <v>324</v>
      </c>
      <c r="Q618">
        <v>4</v>
      </c>
      <c r="R618">
        <v>270</v>
      </c>
    </row>
    <row r="619" spans="1:18">
      <c r="A619" t="s">
        <v>512</v>
      </c>
      <c r="B619" t="s">
        <v>104</v>
      </c>
      <c r="C619" t="s">
        <v>20</v>
      </c>
      <c r="D619" t="s">
        <v>33</v>
      </c>
      <c r="E619">
        <v>51</v>
      </c>
      <c r="F619">
        <v>6.97</v>
      </c>
      <c r="G619" t="s">
        <v>332</v>
      </c>
      <c r="H619" t="s">
        <v>24</v>
      </c>
      <c r="I619" t="s">
        <v>48</v>
      </c>
      <c r="J619" t="s">
        <v>33</v>
      </c>
      <c r="K619">
        <v>51</v>
      </c>
      <c r="L619">
        <v>6.97</v>
      </c>
      <c r="M619" t="s">
        <v>332</v>
      </c>
      <c r="N619" t="s">
        <v>140</v>
      </c>
      <c r="O619" t="s">
        <v>35</v>
      </c>
      <c r="P619">
        <v>66</v>
      </c>
      <c r="Q619">
        <v>0</v>
      </c>
      <c r="R619">
        <v>0</v>
      </c>
    </row>
    <row r="620" spans="1:18">
      <c r="A620" t="s">
        <v>514</v>
      </c>
      <c r="B620" t="s">
        <v>45</v>
      </c>
      <c r="C620" t="s">
        <v>39</v>
      </c>
      <c r="D620" t="s">
        <v>33</v>
      </c>
      <c r="E620">
        <v>53.37</v>
      </c>
      <c r="F620">
        <v>10.199999999999999</v>
      </c>
      <c r="G620" t="s">
        <v>332</v>
      </c>
      <c r="H620" t="s">
        <v>71</v>
      </c>
      <c r="I620" t="s">
        <v>50</v>
      </c>
      <c r="J620" t="s">
        <v>43</v>
      </c>
      <c r="K620">
        <v>53.37</v>
      </c>
      <c r="L620">
        <v>10.35</v>
      </c>
      <c r="M620" t="s">
        <v>332</v>
      </c>
      <c r="N620" t="s">
        <v>34</v>
      </c>
      <c r="O620" t="s">
        <v>35</v>
      </c>
      <c r="P620">
        <v>206</v>
      </c>
      <c r="Q620">
        <v>10</v>
      </c>
      <c r="R620">
        <v>91</v>
      </c>
    </row>
    <row r="621" spans="1:18">
      <c r="A621" t="s">
        <v>956</v>
      </c>
      <c r="B621" t="s">
        <v>19</v>
      </c>
      <c r="C621" t="s">
        <v>20</v>
      </c>
      <c r="D621" t="s">
        <v>33</v>
      </c>
      <c r="E621">
        <v>51.17</v>
      </c>
      <c r="F621">
        <v>-0.18</v>
      </c>
      <c r="G621" t="s">
        <v>858</v>
      </c>
      <c r="H621" t="s">
        <v>42</v>
      </c>
      <c r="I621" t="s">
        <v>29</v>
      </c>
      <c r="J621" t="s">
        <v>33</v>
      </c>
      <c r="K621">
        <v>51.17</v>
      </c>
      <c r="L621">
        <v>-0.18</v>
      </c>
      <c r="M621" t="s">
        <v>858</v>
      </c>
      <c r="N621" t="s">
        <v>40</v>
      </c>
      <c r="O621" t="s">
        <v>35</v>
      </c>
      <c r="P621">
        <v>55</v>
      </c>
      <c r="Q621">
        <v>0</v>
      </c>
      <c r="R621">
        <v>0</v>
      </c>
    </row>
    <row r="622" spans="1:18">
      <c r="A622" t="s">
        <v>961</v>
      </c>
      <c r="B622" t="s">
        <v>54</v>
      </c>
      <c r="C622" t="s">
        <v>20</v>
      </c>
      <c r="D622" t="s">
        <v>33</v>
      </c>
      <c r="E622">
        <v>53.73</v>
      </c>
      <c r="F622">
        <v>-2.77</v>
      </c>
      <c r="G622" t="s">
        <v>858</v>
      </c>
      <c r="H622" t="s">
        <v>63</v>
      </c>
      <c r="I622" t="s">
        <v>50</v>
      </c>
      <c r="J622" t="s">
        <v>43</v>
      </c>
      <c r="K622">
        <v>53.73</v>
      </c>
      <c r="L622">
        <v>-2.77</v>
      </c>
      <c r="M622" t="s">
        <v>858</v>
      </c>
      <c r="N622" t="s">
        <v>40</v>
      </c>
      <c r="O622" t="s">
        <v>35</v>
      </c>
      <c r="P622">
        <v>226</v>
      </c>
      <c r="Q622">
        <v>0</v>
      </c>
      <c r="R622">
        <v>0</v>
      </c>
    </row>
    <row r="623" spans="1:18">
      <c r="A623" t="s">
        <v>963</v>
      </c>
      <c r="B623" t="s">
        <v>60</v>
      </c>
      <c r="C623" t="s">
        <v>29</v>
      </c>
      <c r="D623" t="s">
        <v>33</v>
      </c>
      <c r="E623">
        <v>53.47</v>
      </c>
      <c r="F623">
        <v>-2.4300000000000002</v>
      </c>
      <c r="G623" t="s">
        <v>858</v>
      </c>
      <c r="H623" t="s">
        <v>23</v>
      </c>
      <c r="I623" t="s">
        <v>20</v>
      </c>
      <c r="J623" t="s">
        <v>222</v>
      </c>
      <c r="K623">
        <v>53.47</v>
      </c>
      <c r="L623">
        <v>-2.4300000000000002</v>
      </c>
      <c r="M623" t="s">
        <v>858</v>
      </c>
      <c r="N623" t="s">
        <v>40</v>
      </c>
      <c r="O623" t="s">
        <v>35</v>
      </c>
      <c r="P623">
        <v>682</v>
      </c>
      <c r="Q623">
        <v>0</v>
      </c>
      <c r="R623">
        <v>0</v>
      </c>
    </row>
    <row r="624" spans="1:18">
      <c r="A624" t="s">
        <v>964</v>
      </c>
      <c r="B624" t="s">
        <v>32</v>
      </c>
      <c r="C624" t="s">
        <v>39</v>
      </c>
      <c r="D624" t="s">
        <v>33</v>
      </c>
      <c r="E624">
        <v>53.97</v>
      </c>
      <c r="F624">
        <v>-1.72</v>
      </c>
      <c r="G624" t="s">
        <v>858</v>
      </c>
      <c r="H624" t="s">
        <v>63</v>
      </c>
      <c r="I624" t="s">
        <v>60</v>
      </c>
      <c r="J624" t="s">
        <v>43</v>
      </c>
      <c r="K624">
        <v>53.97</v>
      </c>
      <c r="L624">
        <v>-1.6800000000000002</v>
      </c>
      <c r="M624" t="s">
        <v>858</v>
      </c>
      <c r="N624" t="s">
        <v>34</v>
      </c>
      <c r="O624" t="s">
        <v>35</v>
      </c>
      <c r="P624">
        <v>276</v>
      </c>
      <c r="Q624">
        <v>3</v>
      </c>
      <c r="R624">
        <v>91</v>
      </c>
    </row>
    <row r="625" spans="1:18">
      <c r="A625" t="s">
        <v>965</v>
      </c>
      <c r="B625" t="s">
        <v>121</v>
      </c>
      <c r="C625" t="s">
        <v>20</v>
      </c>
      <c r="D625" t="s">
        <v>33</v>
      </c>
      <c r="E625">
        <v>51.53</v>
      </c>
      <c r="F625">
        <v>-0.73</v>
      </c>
      <c r="G625" t="s">
        <v>858</v>
      </c>
      <c r="H625" t="s">
        <v>23</v>
      </c>
      <c r="I625" t="s">
        <v>39</v>
      </c>
      <c r="J625" t="s">
        <v>33</v>
      </c>
      <c r="K625">
        <v>51.53</v>
      </c>
      <c r="L625">
        <v>-0.77</v>
      </c>
      <c r="M625" t="s">
        <v>858</v>
      </c>
      <c r="N625" t="s">
        <v>34</v>
      </c>
      <c r="O625" t="s">
        <v>35</v>
      </c>
      <c r="P625">
        <v>28</v>
      </c>
      <c r="Q625">
        <v>3</v>
      </c>
      <c r="R625">
        <v>270</v>
      </c>
    </row>
    <row r="626" spans="1:18">
      <c r="A626" t="s">
        <v>966</v>
      </c>
      <c r="B626" t="s">
        <v>121</v>
      </c>
      <c r="C626" t="s">
        <v>20</v>
      </c>
      <c r="D626" t="s">
        <v>33</v>
      </c>
      <c r="E626">
        <v>51.53</v>
      </c>
      <c r="F626">
        <v>-0.73</v>
      </c>
      <c r="G626" t="s">
        <v>858</v>
      </c>
      <c r="H626" t="s">
        <v>23</v>
      </c>
      <c r="I626" t="s">
        <v>39</v>
      </c>
      <c r="J626" t="s">
        <v>33</v>
      </c>
      <c r="K626">
        <v>51.53</v>
      </c>
      <c r="L626">
        <v>-0.77</v>
      </c>
      <c r="M626" t="s">
        <v>858</v>
      </c>
      <c r="N626" t="s">
        <v>34</v>
      </c>
      <c r="O626" t="s">
        <v>35</v>
      </c>
      <c r="P626">
        <v>28</v>
      </c>
      <c r="Q626">
        <v>3</v>
      </c>
      <c r="R626">
        <v>270</v>
      </c>
    </row>
    <row r="627" spans="1:18">
      <c r="A627" t="s">
        <v>968</v>
      </c>
      <c r="B627" t="s">
        <v>23</v>
      </c>
      <c r="C627" t="s">
        <v>20</v>
      </c>
      <c r="D627" t="s">
        <v>33</v>
      </c>
      <c r="E627">
        <v>51.53</v>
      </c>
      <c r="F627">
        <v>-0.73</v>
      </c>
      <c r="G627" t="s">
        <v>858</v>
      </c>
      <c r="H627" t="s">
        <v>68</v>
      </c>
      <c r="I627" t="s">
        <v>29</v>
      </c>
      <c r="J627" t="s">
        <v>33</v>
      </c>
      <c r="K627">
        <v>51.52</v>
      </c>
      <c r="L627">
        <v>-0.7</v>
      </c>
      <c r="M627" t="s">
        <v>858</v>
      </c>
      <c r="N627" t="s">
        <v>40</v>
      </c>
      <c r="O627" t="s">
        <v>35</v>
      </c>
      <c r="P627">
        <v>66</v>
      </c>
      <c r="Q627">
        <v>3</v>
      </c>
      <c r="R627">
        <v>129</v>
      </c>
    </row>
    <row r="628" spans="1:18">
      <c r="A628" t="s">
        <v>969</v>
      </c>
      <c r="B628" t="s">
        <v>73</v>
      </c>
      <c r="C628" t="s">
        <v>20</v>
      </c>
      <c r="D628" t="s">
        <v>33</v>
      </c>
      <c r="E628">
        <v>51.28</v>
      </c>
      <c r="F628">
        <v>1.08</v>
      </c>
      <c r="G628" t="s">
        <v>858</v>
      </c>
      <c r="H628" t="s">
        <v>68</v>
      </c>
      <c r="I628" t="s">
        <v>63</v>
      </c>
      <c r="J628" t="s">
        <v>33</v>
      </c>
      <c r="K628">
        <v>51.3</v>
      </c>
      <c r="L628">
        <v>1.1200000000000001</v>
      </c>
      <c r="M628" t="s">
        <v>858</v>
      </c>
      <c r="N628" t="s">
        <v>34</v>
      </c>
      <c r="O628" t="s">
        <v>35</v>
      </c>
      <c r="P628">
        <v>212</v>
      </c>
      <c r="Q628">
        <v>3</v>
      </c>
      <c r="R628">
        <v>52</v>
      </c>
    </row>
    <row r="629" spans="1:18">
      <c r="A629" t="s">
        <v>970</v>
      </c>
      <c r="B629" t="s">
        <v>54</v>
      </c>
      <c r="C629" t="s">
        <v>20</v>
      </c>
      <c r="D629" t="s">
        <v>33</v>
      </c>
      <c r="E629">
        <v>51.38</v>
      </c>
      <c r="F629">
        <v>0</v>
      </c>
      <c r="G629" t="s">
        <v>858</v>
      </c>
      <c r="H629" t="s">
        <v>29</v>
      </c>
      <c r="I629" t="s">
        <v>24</v>
      </c>
      <c r="J629" t="s">
        <v>43</v>
      </c>
      <c r="K629">
        <v>51.37</v>
      </c>
      <c r="L629">
        <v>0.03</v>
      </c>
      <c r="M629" t="s">
        <v>858</v>
      </c>
      <c r="N629" t="s">
        <v>40</v>
      </c>
      <c r="O629" t="s">
        <v>35</v>
      </c>
      <c r="P629">
        <v>312</v>
      </c>
      <c r="Q629">
        <v>3</v>
      </c>
      <c r="R629">
        <v>129</v>
      </c>
    </row>
    <row r="630" spans="1:18">
      <c r="A630" t="s">
        <v>971</v>
      </c>
      <c r="B630" t="s">
        <v>29</v>
      </c>
      <c r="C630" t="s">
        <v>39</v>
      </c>
      <c r="D630" t="s">
        <v>33</v>
      </c>
      <c r="E630">
        <v>53.85</v>
      </c>
      <c r="F630">
        <v>-2.4300000000000002</v>
      </c>
      <c r="G630" t="s">
        <v>858</v>
      </c>
      <c r="H630" t="s">
        <v>155</v>
      </c>
      <c r="I630" t="s">
        <v>20</v>
      </c>
      <c r="J630" t="s">
        <v>43</v>
      </c>
      <c r="K630">
        <v>53.85</v>
      </c>
      <c r="L630">
        <v>-2.4300000000000002</v>
      </c>
      <c r="M630" t="s">
        <v>858</v>
      </c>
      <c r="N630" t="s">
        <v>34</v>
      </c>
      <c r="O630" t="s">
        <v>35</v>
      </c>
      <c r="P630">
        <v>345</v>
      </c>
      <c r="Q630">
        <v>0</v>
      </c>
      <c r="R630">
        <v>0</v>
      </c>
    </row>
    <row r="631" spans="1:18">
      <c r="A631" t="s">
        <v>972</v>
      </c>
      <c r="B631" t="s">
        <v>42</v>
      </c>
      <c r="C631" t="s">
        <v>20</v>
      </c>
      <c r="D631" t="s">
        <v>33</v>
      </c>
      <c r="E631">
        <v>53.85</v>
      </c>
      <c r="F631">
        <v>-1.65</v>
      </c>
      <c r="G631" t="s">
        <v>858</v>
      </c>
      <c r="H631" t="s">
        <v>155</v>
      </c>
      <c r="I631" t="s">
        <v>39</v>
      </c>
      <c r="J631" t="s">
        <v>43</v>
      </c>
      <c r="K631">
        <v>54.43</v>
      </c>
      <c r="L631">
        <v>-2.42</v>
      </c>
      <c r="M631" t="s">
        <v>858</v>
      </c>
      <c r="N631" t="s">
        <v>26</v>
      </c>
      <c r="O631" t="s">
        <v>35</v>
      </c>
      <c r="P631">
        <v>395</v>
      </c>
      <c r="Q631">
        <v>82</v>
      </c>
      <c r="R631">
        <v>323</v>
      </c>
    </row>
    <row r="632" spans="1:18">
      <c r="A632" t="s">
        <v>2180</v>
      </c>
      <c r="B632" t="s">
        <v>133</v>
      </c>
      <c r="C632" t="s">
        <v>20</v>
      </c>
      <c r="D632" t="s">
        <v>33</v>
      </c>
      <c r="E632">
        <v>64.05</v>
      </c>
      <c r="F632">
        <v>11.57</v>
      </c>
      <c r="G632" t="s">
        <v>669</v>
      </c>
      <c r="H632" t="s">
        <v>23</v>
      </c>
      <c r="I632" t="s">
        <v>29</v>
      </c>
      <c r="J632" t="s">
        <v>33</v>
      </c>
      <c r="K632">
        <v>64.05</v>
      </c>
      <c r="L632">
        <v>11.57</v>
      </c>
      <c r="M632" t="s">
        <v>669</v>
      </c>
      <c r="N632" t="s">
        <v>40</v>
      </c>
      <c r="O632" t="s">
        <v>35</v>
      </c>
      <c r="P632">
        <v>49</v>
      </c>
      <c r="Q632">
        <v>0</v>
      </c>
      <c r="R632">
        <v>0</v>
      </c>
    </row>
    <row r="633" spans="1:18">
      <c r="A633" t="s">
        <v>2540</v>
      </c>
      <c r="B633" t="s">
        <v>68</v>
      </c>
      <c r="C633" t="s">
        <v>39</v>
      </c>
      <c r="D633" t="s">
        <v>33</v>
      </c>
      <c r="E633">
        <v>60.58</v>
      </c>
      <c r="F633">
        <v>27.2</v>
      </c>
      <c r="G633" t="s">
        <v>2455</v>
      </c>
      <c r="H633" t="s">
        <v>24</v>
      </c>
      <c r="I633" t="s">
        <v>32</v>
      </c>
      <c r="J633" t="s">
        <v>33</v>
      </c>
      <c r="K633">
        <v>60.6</v>
      </c>
      <c r="L633">
        <v>27.2</v>
      </c>
      <c r="M633" t="s">
        <v>2455</v>
      </c>
      <c r="N633" t="s">
        <v>34</v>
      </c>
      <c r="O633" t="s">
        <v>35</v>
      </c>
      <c r="P633">
        <v>106</v>
      </c>
      <c r="Q633">
        <v>2</v>
      </c>
      <c r="R633">
        <v>0</v>
      </c>
    </row>
    <row r="634" spans="1:18">
      <c r="A634" t="s">
        <v>3749</v>
      </c>
      <c r="B634" t="s">
        <v>67</v>
      </c>
      <c r="C634" t="s">
        <v>39</v>
      </c>
      <c r="D634" t="s">
        <v>33</v>
      </c>
      <c r="E634">
        <v>58.75</v>
      </c>
      <c r="F634">
        <v>17.170000000000002</v>
      </c>
      <c r="G634" t="s">
        <v>2497</v>
      </c>
      <c r="H634" t="s">
        <v>42</v>
      </c>
      <c r="I634" t="s">
        <v>39</v>
      </c>
      <c r="J634" t="s">
        <v>33</v>
      </c>
      <c r="K634">
        <v>58.75</v>
      </c>
      <c r="L634">
        <v>17.149999999999999</v>
      </c>
      <c r="M634" t="s">
        <v>2497</v>
      </c>
      <c r="N634" t="s">
        <v>84</v>
      </c>
      <c r="O634" t="s">
        <v>35</v>
      </c>
      <c r="P634">
        <v>5</v>
      </c>
      <c r="Q634">
        <v>1</v>
      </c>
      <c r="R634">
        <v>270</v>
      </c>
    </row>
    <row r="635" spans="1:18">
      <c r="A635" t="s">
        <v>3767</v>
      </c>
      <c r="B635" t="s">
        <v>39</v>
      </c>
      <c r="C635" t="s">
        <v>39</v>
      </c>
      <c r="D635" t="s">
        <v>33</v>
      </c>
      <c r="E635">
        <v>61.85</v>
      </c>
      <c r="F635">
        <v>14.07</v>
      </c>
      <c r="G635" t="s">
        <v>2497</v>
      </c>
      <c r="H635" t="s">
        <v>31</v>
      </c>
      <c r="I635" t="s">
        <v>32</v>
      </c>
      <c r="J635" t="s">
        <v>25</v>
      </c>
      <c r="K635">
        <v>62.05</v>
      </c>
      <c r="L635">
        <v>14.48</v>
      </c>
      <c r="M635" t="s">
        <v>2497</v>
      </c>
      <c r="N635" t="s">
        <v>34</v>
      </c>
      <c r="O635" t="s">
        <v>35</v>
      </c>
      <c r="P635">
        <v>1579</v>
      </c>
      <c r="Q635">
        <v>32</v>
      </c>
      <c r="R635">
        <v>45</v>
      </c>
    </row>
    <row r="636" spans="1:18">
      <c r="A636" t="s">
        <v>3780</v>
      </c>
      <c r="B636" t="s">
        <v>60</v>
      </c>
      <c r="C636" t="s">
        <v>39</v>
      </c>
      <c r="D636" t="s">
        <v>33</v>
      </c>
      <c r="E636">
        <v>55.58</v>
      </c>
      <c r="F636">
        <v>12.97</v>
      </c>
      <c r="G636" t="s">
        <v>2497</v>
      </c>
      <c r="H636" t="s">
        <v>48</v>
      </c>
      <c r="I636" t="s">
        <v>39</v>
      </c>
      <c r="J636" t="s">
        <v>33</v>
      </c>
      <c r="K636">
        <v>55.58</v>
      </c>
      <c r="L636">
        <v>12.97</v>
      </c>
      <c r="M636" t="s">
        <v>2497</v>
      </c>
      <c r="N636" t="s">
        <v>40</v>
      </c>
      <c r="O636" t="s">
        <v>35</v>
      </c>
      <c r="P636">
        <v>5</v>
      </c>
      <c r="Q636">
        <v>0</v>
      </c>
      <c r="R636">
        <v>0</v>
      </c>
    </row>
    <row r="637" spans="1:18">
      <c r="A637" t="s">
        <v>3782</v>
      </c>
      <c r="B637" t="s">
        <v>121</v>
      </c>
      <c r="C637" t="s">
        <v>39</v>
      </c>
      <c r="D637" t="s">
        <v>33</v>
      </c>
      <c r="E637">
        <v>59.33</v>
      </c>
      <c r="F637">
        <v>18.27</v>
      </c>
      <c r="G637" t="s">
        <v>2497</v>
      </c>
      <c r="H637" t="s">
        <v>39</v>
      </c>
      <c r="I637" t="s">
        <v>20</v>
      </c>
      <c r="J637" t="s">
        <v>43</v>
      </c>
      <c r="K637">
        <v>59.35</v>
      </c>
      <c r="L637">
        <v>18.399999999999999</v>
      </c>
      <c r="M637" t="s">
        <v>2497</v>
      </c>
      <c r="N637" t="s">
        <v>40</v>
      </c>
      <c r="O637" t="s">
        <v>35</v>
      </c>
      <c r="P637">
        <v>323</v>
      </c>
      <c r="Q637">
        <v>8</v>
      </c>
      <c r="R637">
        <v>77</v>
      </c>
    </row>
    <row r="638" spans="1:18">
      <c r="A638" t="s">
        <v>41</v>
      </c>
      <c r="B638" t="s">
        <v>42</v>
      </c>
      <c r="C638" t="s">
        <v>39</v>
      </c>
      <c r="D638" t="s">
        <v>43</v>
      </c>
      <c r="E638">
        <v>50.8</v>
      </c>
      <c r="F638">
        <v>3</v>
      </c>
      <c r="G638" t="s">
        <v>22</v>
      </c>
      <c r="H638" t="s">
        <v>19</v>
      </c>
      <c r="I638" t="s">
        <v>24</v>
      </c>
      <c r="J638" t="s">
        <v>21</v>
      </c>
      <c r="K638">
        <v>50.9</v>
      </c>
      <c r="L638">
        <v>2.9</v>
      </c>
      <c r="M638" t="s">
        <v>22</v>
      </c>
      <c r="N638" t="s">
        <v>34</v>
      </c>
      <c r="O638" t="s">
        <v>35</v>
      </c>
      <c r="P638">
        <v>675</v>
      </c>
      <c r="Q638">
        <v>14</v>
      </c>
      <c r="R638">
        <v>328</v>
      </c>
    </row>
    <row r="639" spans="1:18">
      <c r="A639" t="s">
        <v>44</v>
      </c>
      <c r="B639" t="s">
        <v>42</v>
      </c>
      <c r="C639" t="s">
        <v>39</v>
      </c>
      <c r="D639" t="s">
        <v>43</v>
      </c>
      <c r="E639">
        <v>50.8</v>
      </c>
      <c r="F639">
        <v>3</v>
      </c>
      <c r="G639" t="s">
        <v>22</v>
      </c>
      <c r="H639" t="s">
        <v>45</v>
      </c>
      <c r="I639" t="s">
        <v>32</v>
      </c>
      <c r="J639" t="s">
        <v>43</v>
      </c>
      <c r="K639">
        <v>50.8</v>
      </c>
      <c r="L639">
        <v>2.9</v>
      </c>
      <c r="M639" t="s">
        <v>22</v>
      </c>
      <c r="N639" t="s">
        <v>34</v>
      </c>
      <c r="O639" t="s">
        <v>35</v>
      </c>
      <c r="P639">
        <v>127</v>
      </c>
      <c r="Q639">
        <v>8</v>
      </c>
      <c r="R639">
        <v>270</v>
      </c>
    </row>
    <row r="640" spans="1:18">
      <c r="A640" t="s">
        <v>221</v>
      </c>
      <c r="B640" t="s">
        <v>92</v>
      </c>
      <c r="C640" t="s">
        <v>39</v>
      </c>
      <c r="D640" t="s">
        <v>43</v>
      </c>
      <c r="E640">
        <v>49.92</v>
      </c>
      <c r="F640">
        <v>15.48</v>
      </c>
      <c r="G640" t="s">
        <v>211</v>
      </c>
      <c r="H640" t="s">
        <v>63</v>
      </c>
      <c r="I640" t="s">
        <v>24</v>
      </c>
      <c r="J640" t="s">
        <v>222</v>
      </c>
      <c r="K640">
        <v>50</v>
      </c>
      <c r="L640">
        <v>15.57</v>
      </c>
      <c r="M640" t="s">
        <v>211</v>
      </c>
      <c r="N640" t="s">
        <v>34</v>
      </c>
      <c r="O640" t="s">
        <v>35</v>
      </c>
      <c r="P640">
        <v>303</v>
      </c>
      <c r="Q640">
        <v>12</v>
      </c>
      <c r="R640">
        <v>33</v>
      </c>
    </row>
    <row r="641" spans="1:18">
      <c r="A641" t="s">
        <v>223</v>
      </c>
      <c r="B641" t="s">
        <v>92</v>
      </c>
      <c r="C641" t="s">
        <v>39</v>
      </c>
      <c r="D641" t="s">
        <v>43</v>
      </c>
      <c r="E641">
        <v>49.92</v>
      </c>
      <c r="F641">
        <v>15.48</v>
      </c>
      <c r="G641" t="s">
        <v>211</v>
      </c>
      <c r="H641" t="s">
        <v>133</v>
      </c>
      <c r="I641" t="s">
        <v>48</v>
      </c>
      <c r="J641" t="s">
        <v>43</v>
      </c>
      <c r="K641">
        <v>49.93</v>
      </c>
      <c r="L641">
        <v>15.48</v>
      </c>
      <c r="M641" t="s">
        <v>211</v>
      </c>
      <c r="N641" t="s">
        <v>34</v>
      </c>
      <c r="O641" t="s">
        <v>35</v>
      </c>
      <c r="P641">
        <v>75</v>
      </c>
      <c r="Q641">
        <v>2</v>
      </c>
      <c r="R641">
        <v>0</v>
      </c>
    </row>
    <row r="642" spans="1:18">
      <c r="A642" t="s">
        <v>224</v>
      </c>
      <c r="B642" t="s">
        <v>92</v>
      </c>
      <c r="C642" t="s">
        <v>39</v>
      </c>
      <c r="D642" t="s">
        <v>43</v>
      </c>
      <c r="E642">
        <v>49.92</v>
      </c>
      <c r="F642">
        <v>15.48</v>
      </c>
      <c r="G642" t="s">
        <v>211</v>
      </c>
      <c r="H642" t="s">
        <v>20</v>
      </c>
      <c r="I642" t="s">
        <v>32</v>
      </c>
      <c r="J642" t="s">
        <v>43</v>
      </c>
      <c r="K642">
        <v>49.92</v>
      </c>
      <c r="L642">
        <v>15.47</v>
      </c>
      <c r="M642" t="s">
        <v>211</v>
      </c>
      <c r="N642" t="s">
        <v>34</v>
      </c>
      <c r="O642" t="s">
        <v>35</v>
      </c>
      <c r="P642">
        <v>114</v>
      </c>
      <c r="Q642">
        <v>2</v>
      </c>
      <c r="R642">
        <v>270</v>
      </c>
    </row>
    <row r="643" spans="1:18">
      <c r="A643" t="s">
        <v>326</v>
      </c>
      <c r="B643" t="s">
        <v>109</v>
      </c>
      <c r="C643" t="s">
        <v>20</v>
      </c>
      <c r="D643" t="s">
        <v>43</v>
      </c>
      <c r="E643">
        <v>50.42</v>
      </c>
      <c r="F643">
        <v>15.58</v>
      </c>
      <c r="G643" t="s">
        <v>211</v>
      </c>
      <c r="H643" t="s">
        <v>133</v>
      </c>
      <c r="I643" t="s">
        <v>29</v>
      </c>
      <c r="J643" t="s">
        <v>43</v>
      </c>
      <c r="K643">
        <v>50.43</v>
      </c>
      <c r="L643">
        <v>15.58</v>
      </c>
      <c r="M643" t="s">
        <v>211</v>
      </c>
      <c r="N643" t="s">
        <v>34</v>
      </c>
      <c r="O643" t="s">
        <v>35</v>
      </c>
      <c r="P643">
        <v>62</v>
      </c>
      <c r="Q643">
        <v>2</v>
      </c>
      <c r="R643">
        <v>0</v>
      </c>
    </row>
    <row r="644" spans="1:18">
      <c r="A644" t="s">
        <v>513</v>
      </c>
      <c r="B644" t="s">
        <v>31</v>
      </c>
      <c r="C644" t="s">
        <v>39</v>
      </c>
      <c r="D644" t="s">
        <v>43</v>
      </c>
      <c r="E644">
        <v>53.77</v>
      </c>
      <c r="F644">
        <v>9.8800000000000008</v>
      </c>
      <c r="G644" t="s">
        <v>332</v>
      </c>
      <c r="H644" t="s">
        <v>68</v>
      </c>
      <c r="I644" t="s">
        <v>60</v>
      </c>
      <c r="J644" t="s">
        <v>222</v>
      </c>
      <c r="K644">
        <v>53.78</v>
      </c>
      <c r="L644">
        <v>9.8000000000000007</v>
      </c>
      <c r="M644" t="s">
        <v>332</v>
      </c>
      <c r="N644" t="s">
        <v>40</v>
      </c>
      <c r="O644" t="s">
        <v>35</v>
      </c>
      <c r="P644">
        <v>291</v>
      </c>
      <c r="Q644">
        <v>6</v>
      </c>
      <c r="R644">
        <v>289</v>
      </c>
    </row>
    <row r="645" spans="1:18">
      <c r="A645" t="s">
        <v>727</v>
      </c>
      <c r="B645" t="s">
        <v>104</v>
      </c>
      <c r="C645" t="s">
        <v>20</v>
      </c>
      <c r="D645" t="s">
        <v>43</v>
      </c>
      <c r="E645">
        <v>55.2</v>
      </c>
      <c r="F645">
        <v>9.3000000000000007</v>
      </c>
      <c r="G645" t="s">
        <v>610</v>
      </c>
      <c r="H645" t="s">
        <v>50</v>
      </c>
      <c r="I645" t="s">
        <v>101</v>
      </c>
      <c r="J645" t="s">
        <v>25</v>
      </c>
      <c r="K645">
        <v>55.23</v>
      </c>
      <c r="L645">
        <v>9.33</v>
      </c>
      <c r="M645" t="s">
        <v>610</v>
      </c>
      <c r="N645" t="s">
        <v>40</v>
      </c>
      <c r="O645" t="s">
        <v>52</v>
      </c>
      <c r="P645">
        <v>1250</v>
      </c>
      <c r="Q645">
        <v>5</v>
      </c>
      <c r="R645">
        <v>30</v>
      </c>
    </row>
    <row r="646" spans="1:18">
      <c r="A646" t="s">
        <v>728</v>
      </c>
      <c r="B646" t="s">
        <v>31</v>
      </c>
      <c r="C646" t="s">
        <v>39</v>
      </c>
      <c r="D646" t="s">
        <v>43</v>
      </c>
      <c r="E646">
        <v>56.45</v>
      </c>
      <c r="F646">
        <v>8.8800000000000008</v>
      </c>
      <c r="G646" t="s">
        <v>610</v>
      </c>
      <c r="H646" t="s">
        <v>31</v>
      </c>
      <c r="I646" t="s">
        <v>101</v>
      </c>
      <c r="J646" t="s">
        <v>43</v>
      </c>
      <c r="K646">
        <v>56.48</v>
      </c>
      <c r="L646">
        <v>8.83</v>
      </c>
      <c r="M646" t="s">
        <v>610</v>
      </c>
      <c r="N646" t="s">
        <v>40</v>
      </c>
      <c r="O646" t="s">
        <v>35</v>
      </c>
      <c r="P646">
        <v>153</v>
      </c>
      <c r="Q646">
        <v>5</v>
      </c>
      <c r="R646">
        <v>321</v>
      </c>
    </row>
    <row r="647" spans="1:18">
      <c r="A647" t="s">
        <v>729</v>
      </c>
      <c r="B647" t="s">
        <v>67</v>
      </c>
      <c r="C647" t="s">
        <v>39</v>
      </c>
      <c r="D647" t="s">
        <v>43</v>
      </c>
      <c r="E647">
        <v>56.48</v>
      </c>
      <c r="F647">
        <v>8.83</v>
      </c>
      <c r="G647" t="s">
        <v>610</v>
      </c>
      <c r="H647" t="s">
        <v>19</v>
      </c>
      <c r="I647" t="s">
        <v>60</v>
      </c>
      <c r="J647" t="s">
        <v>222</v>
      </c>
      <c r="K647">
        <v>56.62</v>
      </c>
      <c r="L647">
        <v>8.9700000000000006</v>
      </c>
      <c r="M647" t="s">
        <v>610</v>
      </c>
      <c r="N647" t="s">
        <v>34</v>
      </c>
      <c r="O647" t="s">
        <v>35</v>
      </c>
      <c r="P647">
        <v>284</v>
      </c>
      <c r="Q647">
        <v>17</v>
      </c>
      <c r="R647">
        <v>29</v>
      </c>
    </row>
    <row r="648" spans="1:18">
      <c r="A648" t="s">
        <v>973</v>
      </c>
      <c r="B648" t="s">
        <v>76</v>
      </c>
      <c r="C648" t="s">
        <v>20</v>
      </c>
      <c r="D648" t="s">
        <v>43</v>
      </c>
      <c r="E648">
        <v>50.92</v>
      </c>
      <c r="F648">
        <v>0.98</v>
      </c>
      <c r="G648" t="s">
        <v>858</v>
      </c>
      <c r="H648" t="s">
        <v>48</v>
      </c>
      <c r="I648" t="s">
        <v>39</v>
      </c>
      <c r="J648" t="s">
        <v>222</v>
      </c>
      <c r="K648">
        <v>50.92</v>
      </c>
      <c r="L648">
        <v>0.98</v>
      </c>
      <c r="M648" t="s">
        <v>858</v>
      </c>
      <c r="N648" t="s">
        <v>40</v>
      </c>
      <c r="O648" t="s">
        <v>35</v>
      </c>
      <c r="P648">
        <v>383</v>
      </c>
      <c r="Q648">
        <v>0</v>
      </c>
      <c r="R648">
        <v>0</v>
      </c>
    </row>
    <row r="649" spans="1:18">
      <c r="A649" t="s">
        <v>974</v>
      </c>
      <c r="B649" t="s">
        <v>76</v>
      </c>
      <c r="C649" t="s">
        <v>20</v>
      </c>
      <c r="D649" t="s">
        <v>43</v>
      </c>
      <c r="E649">
        <v>50.92</v>
      </c>
      <c r="F649">
        <v>-0.98</v>
      </c>
      <c r="G649" t="s">
        <v>858</v>
      </c>
      <c r="H649" t="s">
        <v>101</v>
      </c>
      <c r="I649" t="s">
        <v>39</v>
      </c>
      <c r="J649" t="s">
        <v>222</v>
      </c>
      <c r="K649">
        <v>50.92</v>
      </c>
      <c r="L649">
        <v>-0.98</v>
      </c>
      <c r="M649" t="s">
        <v>858</v>
      </c>
      <c r="N649" t="s">
        <v>40</v>
      </c>
      <c r="O649" t="s">
        <v>35</v>
      </c>
      <c r="P649">
        <v>386</v>
      </c>
      <c r="Q649">
        <v>0</v>
      </c>
      <c r="R649">
        <v>0</v>
      </c>
    </row>
    <row r="650" spans="1:18">
      <c r="A650" t="s">
        <v>1560</v>
      </c>
      <c r="B650" t="s">
        <v>23</v>
      </c>
      <c r="C650" t="s">
        <v>20</v>
      </c>
      <c r="D650" t="s">
        <v>43</v>
      </c>
      <c r="E650">
        <v>46.95</v>
      </c>
      <c r="F650">
        <v>7.43</v>
      </c>
      <c r="G650" t="s">
        <v>1558</v>
      </c>
      <c r="H650" t="s">
        <v>73</v>
      </c>
      <c r="I650" t="s">
        <v>24</v>
      </c>
      <c r="J650" t="s">
        <v>105</v>
      </c>
      <c r="K650">
        <v>46.93</v>
      </c>
      <c r="L650">
        <v>7.58</v>
      </c>
      <c r="M650" t="s">
        <v>1558</v>
      </c>
      <c r="N650" t="s">
        <v>40</v>
      </c>
      <c r="O650" t="s">
        <v>27</v>
      </c>
      <c r="P650">
        <v>1438</v>
      </c>
      <c r="Q650">
        <v>12</v>
      </c>
      <c r="R650">
        <v>100</v>
      </c>
    </row>
    <row r="651" spans="1:18">
      <c r="A651" t="s">
        <v>1563</v>
      </c>
      <c r="B651" t="s">
        <v>63</v>
      </c>
      <c r="C651" t="s">
        <v>29</v>
      </c>
      <c r="D651" t="s">
        <v>43</v>
      </c>
      <c r="E651">
        <v>47.4</v>
      </c>
      <c r="F651">
        <v>7.72</v>
      </c>
      <c r="G651" t="s">
        <v>1558</v>
      </c>
      <c r="H651" t="s">
        <v>51</v>
      </c>
      <c r="I651" t="s">
        <v>24</v>
      </c>
      <c r="J651" t="s">
        <v>25</v>
      </c>
      <c r="K651">
        <v>47.23</v>
      </c>
      <c r="L651">
        <v>8.7799999999999994</v>
      </c>
      <c r="M651" t="s">
        <v>1558</v>
      </c>
      <c r="N651" t="s">
        <v>34</v>
      </c>
      <c r="O651" t="s">
        <v>35</v>
      </c>
      <c r="P651">
        <v>1001</v>
      </c>
      <c r="Q651">
        <v>83</v>
      </c>
      <c r="R651">
        <v>103</v>
      </c>
    </row>
    <row r="652" spans="1:18">
      <c r="A652" t="s">
        <v>1604</v>
      </c>
      <c r="B652" t="s">
        <v>60</v>
      </c>
      <c r="C652" t="s">
        <v>39</v>
      </c>
      <c r="D652" t="s">
        <v>43</v>
      </c>
      <c r="E652">
        <v>45.15</v>
      </c>
      <c r="F652">
        <v>18.02</v>
      </c>
      <c r="G652" t="s">
        <v>1600</v>
      </c>
      <c r="H652" t="s">
        <v>23</v>
      </c>
      <c r="I652" t="s">
        <v>20</v>
      </c>
      <c r="J652" t="s">
        <v>222</v>
      </c>
      <c r="K652">
        <v>45.15</v>
      </c>
      <c r="L652">
        <v>18.02</v>
      </c>
      <c r="M652" t="s">
        <v>1600</v>
      </c>
      <c r="N652" t="s">
        <v>40</v>
      </c>
      <c r="O652" t="s">
        <v>35</v>
      </c>
      <c r="P652">
        <v>346</v>
      </c>
      <c r="Q652">
        <v>0</v>
      </c>
      <c r="R652">
        <v>0</v>
      </c>
    </row>
    <row r="653" spans="1:18">
      <c r="A653" t="s">
        <v>2179</v>
      </c>
      <c r="B653" t="s">
        <v>143</v>
      </c>
      <c r="C653" t="s">
        <v>20</v>
      </c>
      <c r="D653" t="s">
        <v>43</v>
      </c>
      <c r="E653">
        <v>59.67</v>
      </c>
      <c r="F653">
        <v>11</v>
      </c>
      <c r="G653" t="s">
        <v>669</v>
      </c>
      <c r="H653" t="s">
        <v>74</v>
      </c>
      <c r="I653" t="s">
        <v>32</v>
      </c>
      <c r="J653" t="s">
        <v>43</v>
      </c>
      <c r="K653">
        <v>59.67</v>
      </c>
      <c r="L653">
        <v>11</v>
      </c>
      <c r="M653" t="s">
        <v>669</v>
      </c>
      <c r="N653" t="s">
        <v>34</v>
      </c>
      <c r="O653" t="s">
        <v>35</v>
      </c>
      <c r="P653">
        <v>152</v>
      </c>
      <c r="Q653">
        <v>0</v>
      </c>
      <c r="R653">
        <v>0</v>
      </c>
    </row>
    <row r="654" spans="1:18">
      <c r="A654" t="s">
        <v>2192</v>
      </c>
      <c r="B654" t="s">
        <v>31</v>
      </c>
      <c r="C654" t="s">
        <v>39</v>
      </c>
      <c r="D654" t="s">
        <v>43</v>
      </c>
      <c r="E654">
        <v>58.57</v>
      </c>
      <c r="F654">
        <v>6.22</v>
      </c>
      <c r="G654" t="s">
        <v>669</v>
      </c>
      <c r="H654" t="s">
        <v>133</v>
      </c>
      <c r="I654" t="s">
        <v>63</v>
      </c>
      <c r="J654" t="s">
        <v>43</v>
      </c>
      <c r="K654">
        <v>58.28</v>
      </c>
      <c r="L654">
        <v>6.53</v>
      </c>
      <c r="M654" t="s">
        <v>669</v>
      </c>
      <c r="N654" t="s">
        <v>26</v>
      </c>
      <c r="O654" t="s">
        <v>35</v>
      </c>
      <c r="P654">
        <v>208</v>
      </c>
      <c r="Q654">
        <v>37</v>
      </c>
      <c r="R654">
        <v>150</v>
      </c>
    </row>
    <row r="655" spans="1:18">
      <c r="A655" t="s">
        <v>2195</v>
      </c>
      <c r="B655" t="s">
        <v>104</v>
      </c>
      <c r="C655" t="s">
        <v>20</v>
      </c>
      <c r="D655" t="s">
        <v>43</v>
      </c>
      <c r="E655">
        <v>59.95</v>
      </c>
      <c r="F655">
        <v>10.73</v>
      </c>
      <c r="G655" t="s">
        <v>669</v>
      </c>
      <c r="H655" t="s">
        <v>19</v>
      </c>
      <c r="I655" t="s">
        <v>101</v>
      </c>
      <c r="J655" t="s">
        <v>43</v>
      </c>
      <c r="K655">
        <v>59.95</v>
      </c>
      <c r="L655">
        <v>10.73</v>
      </c>
      <c r="M655" t="s">
        <v>669</v>
      </c>
      <c r="N655" t="s">
        <v>40</v>
      </c>
      <c r="O655" t="s">
        <v>35</v>
      </c>
      <c r="P655">
        <v>179</v>
      </c>
      <c r="Q655">
        <v>0</v>
      </c>
      <c r="R655">
        <v>0</v>
      </c>
    </row>
    <row r="656" spans="1:18">
      <c r="A656" t="s">
        <v>2233</v>
      </c>
      <c r="B656" t="s">
        <v>76</v>
      </c>
      <c r="C656" t="s">
        <v>20</v>
      </c>
      <c r="D656" t="s">
        <v>43</v>
      </c>
      <c r="E656">
        <v>59.88</v>
      </c>
      <c r="F656">
        <v>10.83</v>
      </c>
      <c r="G656" t="s">
        <v>669</v>
      </c>
      <c r="H656" t="s">
        <v>42</v>
      </c>
      <c r="I656" t="s">
        <v>63</v>
      </c>
      <c r="J656" t="s">
        <v>25</v>
      </c>
      <c r="K656">
        <v>59.87</v>
      </c>
      <c r="L656">
        <v>10.82</v>
      </c>
      <c r="M656" t="s">
        <v>669</v>
      </c>
      <c r="N656" t="s">
        <v>34</v>
      </c>
      <c r="O656" t="s">
        <v>35</v>
      </c>
      <c r="P656">
        <v>1307</v>
      </c>
      <c r="Q656">
        <v>3</v>
      </c>
      <c r="R656">
        <v>207</v>
      </c>
    </row>
    <row r="657" spans="1:18">
      <c r="A657" t="s">
        <v>2234</v>
      </c>
      <c r="B657" t="s">
        <v>74</v>
      </c>
      <c r="C657" t="s">
        <v>20</v>
      </c>
      <c r="D657" t="s">
        <v>43</v>
      </c>
      <c r="E657">
        <v>59.98</v>
      </c>
      <c r="F657">
        <v>10.75</v>
      </c>
      <c r="G657" t="s">
        <v>669</v>
      </c>
      <c r="H657" t="s">
        <v>50</v>
      </c>
      <c r="I657" t="s">
        <v>48</v>
      </c>
      <c r="J657" t="s">
        <v>43</v>
      </c>
      <c r="K657">
        <v>60</v>
      </c>
      <c r="L657">
        <v>10.77</v>
      </c>
      <c r="M657" t="s">
        <v>669</v>
      </c>
      <c r="N657" t="s">
        <v>26</v>
      </c>
      <c r="O657" t="s">
        <v>35</v>
      </c>
      <c r="P657">
        <v>65</v>
      </c>
      <c r="Q657">
        <v>3</v>
      </c>
      <c r="R657">
        <v>27</v>
      </c>
    </row>
    <row r="658" spans="1:18">
      <c r="A658" t="s">
        <v>2236</v>
      </c>
      <c r="B658" t="s">
        <v>19</v>
      </c>
      <c r="C658" t="s">
        <v>20</v>
      </c>
      <c r="D658" t="s">
        <v>43</v>
      </c>
      <c r="E658">
        <v>62.93</v>
      </c>
      <c r="F658">
        <v>8.4499999999999993</v>
      </c>
      <c r="G658" t="s">
        <v>669</v>
      </c>
      <c r="H658" t="s">
        <v>68</v>
      </c>
      <c r="I658" t="s">
        <v>39</v>
      </c>
      <c r="J658" t="s">
        <v>222</v>
      </c>
      <c r="K658">
        <v>62.92</v>
      </c>
      <c r="L658">
        <v>8.4700000000000006</v>
      </c>
      <c r="M658" t="s">
        <v>669</v>
      </c>
      <c r="N658" t="s">
        <v>34</v>
      </c>
      <c r="O658" t="s">
        <v>35</v>
      </c>
      <c r="P658">
        <v>391</v>
      </c>
      <c r="Q658">
        <v>3</v>
      </c>
      <c r="R658">
        <v>156</v>
      </c>
    </row>
    <row r="659" spans="1:18">
      <c r="A659" t="s">
        <v>2237</v>
      </c>
      <c r="B659" t="s">
        <v>54</v>
      </c>
      <c r="C659" t="s">
        <v>20</v>
      </c>
      <c r="D659" t="s">
        <v>43</v>
      </c>
      <c r="E659">
        <v>58.6</v>
      </c>
      <c r="F659">
        <v>7.78</v>
      </c>
      <c r="G659" t="s">
        <v>669</v>
      </c>
      <c r="H659" t="s">
        <v>42</v>
      </c>
      <c r="I659" t="s">
        <v>50</v>
      </c>
      <c r="J659" t="s">
        <v>21</v>
      </c>
      <c r="K659">
        <v>58.67</v>
      </c>
      <c r="L659">
        <v>7.78</v>
      </c>
      <c r="M659" t="s">
        <v>669</v>
      </c>
      <c r="N659" t="s">
        <v>34</v>
      </c>
      <c r="O659" t="s">
        <v>35</v>
      </c>
      <c r="P659">
        <v>598</v>
      </c>
      <c r="Q659">
        <v>8</v>
      </c>
      <c r="R659">
        <v>0</v>
      </c>
    </row>
    <row r="660" spans="1:18">
      <c r="A660" t="s">
        <v>2242</v>
      </c>
      <c r="B660" t="s">
        <v>48</v>
      </c>
      <c r="C660" t="s">
        <v>39</v>
      </c>
      <c r="D660" t="s">
        <v>43</v>
      </c>
      <c r="E660">
        <v>60.75</v>
      </c>
      <c r="F660">
        <v>11.13</v>
      </c>
      <c r="G660" t="s">
        <v>669</v>
      </c>
      <c r="H660" t="s">
        <v>23</v>
      </c>
      <c r="I660" t="s">
        <v>48</v>
      </c>
      <c r="J660" t="s">
        <v>25</v>
      </c>
      <c r="K660">
        <v>60.72</v>
      </c>
      <c r="L660">
        <v>11.13</v>
      </c>
      <c r="M660" t="s">
        <v>669</v>
      </c>
      <c r="N660" t="s">
        <v>40</v>
      </c>
      <c r="O660" t="s">
        <v>35</v>
      </c>
      <c r="P660">
        <v>1163</v>
      </c>
      <c r="Q660">
        <v>4</v>
      </c>
      <c r="R660">
        <v>181</v>
      </c>
    </row>
    <row r="661" spans="1:18">
      <c r="A661" t="s">
        <v>2279</v>
      </c>
      <c r="B661" t="s">
        <v>68</v>
      </c>
      <c r="C661" t="s">
        <v>20</v>
      </c>
      <c r="D661" t="s">
        <v>43</v>
      </c>
      <c r="E661">
        <v>59.13</v>
      </c>
      <c r="F661">
        <v>10.23</v>
      </c>
      <c r="G661" t="s">
        <v>669</v>
      </c>
      <c r="H661" t="s">
        <v>45</v>
      </c>
      <c r="I661" t="s">
        <v>32</v>
      </c>
      <c r="J661" t="s">
        <v>43</v>
      </c>
      <c r="K661">
        <v>59.13</v>
      </c>
      <c r="L661">
        <v>10.220000000000001</v>
      </c>
      <c r="M661" t="s">
        <v>669</v>
      </c>
      <c r="N661" t="s">
        <v>40</v>
      </c>
      <c r="O661" t="s">
        <v>35</v>
      </c>
      <c r="P661">
        <v>157</v>
      </c>
      <c r="Q661">
        <v>1</v>
      </c>
      <c r="R661">
        <v>270</v>
      </c>
    </row>
    <row r="662" spans="1:18">
      <c r="A662" t="s">
        <v>2285</v>
      </c>
      <c r="B662" t="s">
        <v>50</v>
      </c>
      <c r="C662" t="s">
        <v>39</v>
      </c>
      <c r="D662" t="s">
        <v>43</v>
      </c>
      <c r="E662">
        <v>63.05</v>
      </c>
      <c r="F662">
        <v>9.2200000000000006</v>
      </c>
      <c r="G662" t="s">
        <v>669</v>
      </c>
      <c r="H662" t="s">
        <v>32</v>
      </c>
      <c r="I662" t="s">
        <v>24</v>
      </c>
      <c r="J662" t="s">
        <v>56</v>
      </c>
      <c r="K662">
        <v>63</v>
      </c>
      <c r="L662">
        <v>8.9700000000000006</v>
      </c>
      <c r="M662" t="s">
        <v>669</v>
      </c>
      <c r="N662" t="s">
        <v>40</v>
      </c>
      <c r="O662" t="s">
        <v>35</v>
      </c>
      <c r="P662">
        <v>2504</v>
      </c>
      <c r="Q662">
        <v>14</v>
      </c>
      <c r="R662">
        <v>247</v>
      </c>
    </row>
    <row r="663" spans="1:18">
      <c r="A663" t="s">
        <v>2286</v>
      </c>
      <c r="B663" t="s">
        <v>133</v>
      </c>
      <c r="C663" t="s">
        <v>20</v>
      </c>
      <c r="D663" t="s">
        <v>43</v>
      </c>
      <c r="E663">
        <v>62.92</v>
      </c>
      <c r="F663">
        <v>8.42</v>
      </c>
      <c r="G663" t="s">
        <v>669</v>
      </c>
      <c r="H663" t="s">
        <v>92</v>
      </c>
      <c r="I663" t="s">
        <v>39</v>
      </c>
      <c r="J663" t="s">
        <v>21</v>
      </c>
      <c r="K663">
        <v>63.12</v>
      </c>
      <c r="L663">
        <v>9.1199999999999992</v>
      </c>
      <c r="M663" t="s">
        <v>669</v>
      </c>
      <c r="N663" t="s">
        <v>26</v>
      </c>
      <c r="O663" t="s">
        <v>27</v>
      </c>
      <c r="P663">
        <v>747</v>
      </c>
      <c r="Q663">
        <v>42</v>
      </c>
      <c r="R663">
        <v>58</v>
      </c>
    </row>
    <row r="664" spans="1:18">
      <c r="A664" t="s">
        <v>2293</v>
      </c>
      <c r="B664" t="s">
        <v>50</v>
      </c>
      <c r="C664" t="s">
        <v>29</v>
      </c>
      <c r="D664" t="s">
        <v>43</v>
      </c>
      <c r="E664">
        <v>58.83</v>
      </c>
      <c r="F664">
        <v>5.83</v>
      </c>
      <c r="G664" t="s">
        <v>669</v>
      </c>
      <c r="H664" t="s">
        <v>19</v>
      </c>
      <c r="I664" t="s">
        <v>31</v>
      </c>
      <c r="J664" t="s">
        <v>21</v>
      </c>
      <c r="K664">
        <v>58.83</v>
      </c>
      <c r="L664">
        <v>5.83</v>
      </c>
      <c r="M664" t="s">
        <v>669</v>
      </c>
      <c r="N664" t="s">
        <v>26</v>
      </c>
      <c r="O664" t="s">
        <v>35</v>
      </c>
      <c r="P664">
        <v>604</v>
      </c>
      <c r="Q664">
        <v>0</v>
      </c>
      <c r="R664">
        <v>0</v>
      </c>
    </row>
    <row r="665" spans="1:18">
      <c r="A665" t="s">
        <v>2533</v>
      </c>
      <c r="B665" t="s">
        <v>143</v>
      </c>
      <c r="C665" t="s">
        <v>39</v>
      </c>
      <c r="D665" t="s">
        <v>43</v>
      </c>
      <c r="E665">
        <v>65.819999999999993</v>
      </c>
      <c r="F665">
        <v>29.08</v>
      </c>
      <c r="G665" t="s">
        <v>2455</v>
      </c>
      <c r="H665" t="s">
        <v>60</v>
      </c>
      <c r="I665" t="s">
        <v>101</v>
      </c>
      <c r="J665" t="s">
        <v>222</v>
      </c>
      <c r="K665">
        <v>66</v>
      </c>
      <c r="L665">
        <v>29.17</v>
      </c>
      <c r="M665" t="s">
        <v>2455</v>
      </c>
      <c r="N665" t="s">
        <v>34</v>
      </c>
      <c r="O665" t="s">
        <v>35</v>
      </c>
      <c r="P665">
        <v>492</v>
      </c>
      <c r="Q665">
        <v>21</v>
      </c>
      <c r="R665">
        <v>11</v>
      </c>
    </row>
    <row r="666" spans="1:18">
      <c r="A666" t="s">
        <v>2541</v>
      </c>
      <c r="B666" t="s">
        <v>50</v>
      </c>
      <c r="C666" t="s">
        <v>39</v>
      </c>
      <c r="D666" t="s">
        <v>43</v>
      </c>
      <c r="E666">
        <v>61.2</v>
      </c>
      <c r="F666">
        <v>24.27</v>
      </c>
      <c r="G666" t="s">
        <v>2455</v>
      </c>
      <c r="H666" t="s">
        <v>42</v>
      </c>
      <c r="I666" t="s">
        <v>39</v>
      </c>
      <c r="J666" t="s">
        <v>43</v>
      </c>
      <c r="K666">
        <v>61.2</v>
      </c>
      <c r="L666">
        <v>24.3</v>
      </c>
      <c r="M666" t="s">
        <v>2455</v>
      </c>
      <c r="N666" t="s">
        <v>40</v>
      </c>
      <c r="O666" t="s">
        <v>35</v>
      </c>
      <c r="P666">
        <v>18</v>
      </c>
      <c r="Q666">
        <v>2</v>
      </c>
      <c r="R666">
        <v>91</v>
      </c>
    </row>
    <row r="667" spans="1:18">
      <c r="A667" t="s">
        <v>2542</v>
      </c>
      <c r="B667" t="s">
        <v>24</v>
      </c>
      <c r="C667" t="s">
        <v>39</v>
      </c>
      <c r="D667" t="s">
        <v>43</v>
      </c>
      <c r="E667">
        <v>61.22</v>
      </c>
      <c r="F667">
        <v>24.23</v>
      </c>
      <c r="G667" t="s">
        <v>2455</v>
      </c>
      <c r="H667" t="s">
        <v>68</v>
      </c>
      <c r="I667" t="s">
        <v>48</v>
      </c>
      <c r="J667" t="s">
        <v>43</v>
      </c>
      <c r="K667">
        <v>61.2</v>
      </c>
      <c r="L667">
        <v>24.3</v>
      </c>
      <c r="M667" t="s">
        <v>2455</v>
      </c>
      <c r="N667" t="s">
        <v>34</v>
      </c>
      <c r="O667" t="s">
        <v>35</v>
      </c>
      <c r="P667">
        <v>77</v>
      </c>
      <c r="Q667">
        <v>5</v>
      </c>
      <c r="R667">
        <v>118</v>
      </c>
    </row>
    <row r="668" spans="1:18">
      <c r="A668" t="s">
        <v>2543</v>
      </c>
      <c r="B668" t="s">
        <v>24</v>
      </c>
      <c r="C668" t="s">
        <v>39</v>
      </c>
      <c r="D668" t="s">
        <v>43</v>
      </c>
      <c r="E668">
        <v>61.22</v>
      </c>
      <c r="F668">
        <v>24.27</v>
      </c>
      <c r="G668" t="s">
        <v>2455</v>
      </c>
      <c r="H668" t="s">
        <v>29</v>
      </c>
      <c r="I668" t="s">
        <v>24</v>
      </c>
      <c r="J668" t="s">
        <v>222</v>
      </c>
      <c r="K668">
        <v>61.2</v>
      </c>
      <c r="L668">
        <v>24.2</v>
      </c>
      <c r="M668" t="s">
        <v>2455</v>
      </c>
      <c r="N668" t="s">
        <v>40</v>
      </c>
      <c r="O668" t="s">
        <v>35</v>
      </c>
      <c r="P668">
        <v>307</v>
      </c>
      <c r="Q668">
        <v>5</v>
      </c>
      <c r="R668">
        <v>243</v>
      </c>
    </row>
    <row r="669" spans="1:18">
      <c r="A669" t="s">
        <v>2544</v>
      </c>
      <c r="B669" t="s">
        <v>101</v>
      </c>
      <c r="C669" t="s">
        <v>39</v>
      </c>
      <c r="D669" t="s">
        <v>43</v>
      </c>
      <c r="E669">
        <v>61.22</v>
      </c>
      <c r="F669">
        <v>24.27</v>
      </c>
      <c r="G669" t="s">
        <v>2455</v>
      </c>
      <c r="H669" t="s">
        <v>19</v>
      </c>
      <c r="I669" t="s">
        <v>32</v>
      </c>
      <c r="J669" t="s">
        <v>43</v>
      </c>
      <c r="K669">
        <v>61.17</v>
      </c>
      <c r="L669">
        <v>24.17</v>
      </c>
      <c r="M669" t="s">
        <v>2455</v>
      </c>
      <c r="N669" t="s">
        <v>26</v>
      </c>
      <c r="O669" t="s">
        <v>27</v>
      </c>
      <c r="P669">
        <v>136</v>
      </c>
      <c r="Q669">
        <v>8</v>
      </c>
      <c r="R669">
        <v>224</v>
      </c>
    </row>
    <row r="670" spans="1:18">
      <c r="A670" t="s">
        <v>2545</v>
      </c>
      <c r="B670" t="s">
        <v>68</v>
      </c>
      <c r="C670" t="s">
        <v>39</v>
      </c>
      <c r="D670" t="s">
        <v>43</v>
      </c>
      <c r="E670">
        <v>61.18</v>
      </c>
      <c r="F670">
        <v>24.32</v>
      </c>
      <c r="G670" t="s">
        <v>2455</v>
      </c>
      <c r="H670" t="s">
        <v>23</v>
      </c>
      <c r="I670" t="s">
        <v>48</v>
      </c>
      <c r="J670" t="s">
        <v>43</v>
      </c>
      <c r="K670">
        <v>61.17</v>
      </c>
      <c r="L670">
        <v>24.17</v>
      </c>
      <c r="M670" t="s">
        <v>2455</v>
      </c>
      <c r="N670" t="s">
        <v>40</v>
      </c>
      <c r="O670" t="s">
        <v>35</v>
      </c>
      <c r="P670">
        <v>56</v>
      </c>
      <c r="Q670">
        <v>9</v>
      </c>
      <c r="R670">
        <v>258</v>
      </c>
    </row>
    <row r="671" spans="1:18">
      <c r="A671" t="s">
        <v>2731</v>
      </c>
      <c r="B671" t="s">
        <v>101</v>
      </c>
      <c r="C671" t="s">
        <v>39</v>
      </c>
      <c r="D671" t="s">
        <v>43</v>
      </c>
      <c r="E671">
        <v>60.6</v>
      </c>
      <c r="F671">
        <v>27.2</v>
      </c>
      <c r="G671" t="s">
        <v>2455</v>
      </c>
      <c r="H671" t="s">
        <v>101</v>
      </c>
      <c r="I671" t="s">
        <v>51</v>
      </c>
      <c r="J671" t="s">
        <v>43</v>
      </c>
      <c r="K671">
        <v>60.6</v>
      </c>
      <c r="L671">
        <v>27.2</v>
      </c>
      <c r="M671" t="s">
        <v>2455</v>
      </c>
      <c r="N671" t="s">
        <v>40</v>
      </c>
      <c r="O671" t="s">
        <v>35</v>
      </c>
      <c r="P671">
        <v>92</v>
      </c>
      <c r="Q671">
        <v>0</v>
      </c>
      <c r="R671">
        <v>0</v>
      </c>
    </row>
    <row r="672" spans="1:18">
      <c r="A672" t="s">
        <v>3609</v>
      </c>
      <c r="B672" t="s">
        <v>29</v>
      </c>
      <c r="C672" t="s">
        <v>29</v>
      </c>
      <c r="D672" t="s">
        <v>43</v>
      </c>
      <c r="E672">
        <v>57.88</v>
      </c>
      <c r="F672">
        <v>11.92</v>
      </c>
      <c r="G672" t="s">
        <v>2497</v>
      </c>
      <c r="H672" t="s">
        <v>37</v>
      </c>
      <c r="I672" t="s">
        <v>50</v>
      </c>
      <c r="J672" t="s">
        <v>222</v>
      </c>
      <c r="K672">
        <v>57.88</v>
      </c>
      <c r="L672">
        <v>11.92</v>
      </c>
      <c r="M672" t="s">
        <v>2497</v>
      </c>
      <c r="N672" t="s">
        <v>40</v>
      </c>
      <c r="O672" t="s">
        <v>35</v>
      </c>
      <c r="P672">
        <v>200</v>
      </c>
      <c r="Q672">
        <v>0</v>
      </c>
      <c r="R672">
        <v>0</v>
      </c>
    </row>
    <row r="673" spans="1:18">
      <c r="A673" t="s">
        <v>3683</v>
      </c>
      <c r="B673" t="s">
        <v>31</v>
      </c>
      <c r="C673" t="s">
        <v>29</v>
      </c>
      <c r="D673" t="s">
        <v>43</v>
      </c>
      <c r="E673">
        <v>66.97</v>
      </c>
      <c r="F673">
        <v>19.8</v>
      </c>
      <c r="G673" t="s">
        <v>2497</v>
      </c>
      <c r="H673" t="s">
        <v>32</v>
      </c>
      <c r="I673" t="s">
        <v>51</v>
      </c>
      <c r="J673" t="s">
        <v>43</v>
      </c>
      <c r="K673">
        <v>66.97</v>
      </c>
      <c r="L673">
        <v>19.8</v>
      </c>
      <c r="M673" t="s">
        <v>2497</v>
      </c>
      <c r="N673" t="s">
        <v>34</v>
      </c>
      <c r="O673" t="s">
        <v>35</v>
      </c>
      <c r="P673">
        <v>70</v>
      </c>
      <c r="Q673">
        <v>0</v>
      </c>
      <c r="R673">
        <v>0</v>
      </c>
    </row>
    <row r="674" spans="1:18">
      <c r="A674" t="s">
        <v>3711</v>
      </c>
      <c r="B674" t="s">
        <v>60</v>
      </c>
      <c r="C674" t="s">
        <v>39</v>
      </c>
      <c r="D674" t="s">
        <v>43</v>
      </c>
      <c r="E674">
        <v>58.05</v>
      </c>
      <c r="F674">
        <v>15</v>
      </c>
      <c r="G674" t="s">
        <v>2497</v>
      </c>
      <c r="H674" t="s">
        <v>23</v>
      </c>
      <c r="I674" t="s">
        <v>50</v>
      </c>
      <c r="J674" t="s">
        <v>222</v>
      </c>
      <c r="K674">
        <v>58.05</v>
      </c>
      <c r="L674">
        <v>15.02</v>
      </c>
      <c r="M674" t="s">
        <v>2497</v>
      </c>
      <c r="N674" t="s">
        <v>34</v>
      </c>
      <c r="O674" t="s">
        <v>35</v>
      </c>
      <c r="P674">
        <v>226</v>
      </c>
      <c r="Q674">
        <v>1</v>
      </c>
      <c r="R674">
        <v>91</v>
      </c>
    </row>
    <row r="675" spans="1:18">
      <c r="A675" t="s">
        <v>3712</v>
      </c>
      <c r="B675" t="s">
        <v>23</v>
      </c>
      <c r="C675" t="s">
        <v>39</v>
      </c>
      <c r="D675" t="s">
        <v>43</v>
      </c>
      <c r="E675">
        <v>58.05</v>
      </c>
      <c r="F675">
        <v>15</v>
      </c>
      <c r="G675" t="s">
        <v>2497</v>
      </c>
      <c r="H675" t="s">
        <v>71</v>
      </c>
      <c r="I675" t="s">
        <v>39</v>
      </c>
      <c r="J675" t="s">
        <v>43</v>
      </c>
      <c r="K675">
        <v>58.03</v>
      </c>
      <c r="L675">
        <v>14.98</v>
      </c>
      <c r="M675" t="s">
        <v>2497</v>
      </c>
      <c r="N675" t="s">
        <v>34</v>
      </c>
      <c r="O675" t="s">
        <v>35</v>
      </c>
      <c r="P675">
        <v>1</v>
      </c>
      <c r="Q675">
        <v>3</v>
      </c>
      <c r="R675">
        <v>208</v>
      </c>
    </row>
    <row r="676" spans="1:18">
      <c r="A676" t="s">
        <v>3748</v>
      </c>
      <c r="B676" t="s">
        <v>63</v>
      </c>
      <c r="C676" t="s">
        <v>29</v>
      </c>
      <c r="D676" t="s">
        <v>43</v>
      </c>
      <c r="E676">
        <v>60.52</v>
      </c>
      <c r="F676">
        <v>15.42</v>
      </c>
      <c r="G676" t="s">
        <v>2497</v>
      </c>
      <c r="H676" t="s">
        <v>23</v>
      </c>
      <c r="I676" t="s">
        <v>60</v>
      </c>
      <c r="J676" t="s">
        <v>21</v>
      </c>
      <c r="K676">
        <v>60.5</v>
      </c>
      <c r="L676">
        <v>15.45</v>
      </c>
      <c r="M676" t="s">
        <v>2497</v>
      </c>
      <c r="N676" t="s">
        <v>40</v>
      </c>
      <c r="O676" t="s">
        <v>35</v>
      </c>
      <c r="P676">
        <v>611</v>
      </c>
      <c r="Q676">
        <v>3</v>
      </c>
      <c r="R676">
        <v>136</v>
      </c>
    </row>
    <row r="677" spans="1:18">
      <c r="A677" t="s">
        <v>3758</v>
      </c>
      <c r="B677" t="s">
        <v>48</v>
      </c>
      <c r="C677" t="s">
        <v>39</v>
      </c>
      <c r="D677" t="s">
        <v>43</v>
      </c>
      <c r="E677">
        <v>59.02</v>
      </c>
      <c r="F677">
        <v>15.1</v>
      </c>
      <c r="G677" t="s">
        <v>2497</v>
      </c>
      <c r="H677" t="s">
        <v>68</v>
      </c>
      <c r="I677" t="s">
        <v>29</v>
      </c>
      <c r="J677" t="s">
        <v>21</v>
      </c>
      <c r="K677">
        <v>59</v>
      </c>
      <c r="L677">
        <v>15.07</v>
      </c>
      <c r="M677" t="s">
        <v>2497</v>
      </c>
      <c r="N677" t="s">
        <v>34</v>
      </c>
      <c r="O677" t="s">
        <v>35</v>
      </c>
      <c r="P677">
        <v>772</v>
      </c>
      <c r="Q677">
        <v>3</v>
      </c>
      <c r="R677">
        <v>226</v>
      </c>
    </row>
    <row r="678" spans="1:18">
      <c r="A678" t="s">
        <v>3776</v>
      </c>
      <c r="B678" t="s">
        <v>92</v>
      </c>
      <c r="C678" t="s">
        <v>39</v>
      </c>
      <c r="D678" t="s">
        <v>43</v>
      </c>
      <c r="E678">
        <v>63.77</v>
      </c>
      <c r="F678">
        <v>20.05</v>
      </c>
      <c r="G678" t="s">
        <v>2497</v>
      </c>
      <c r="H678" t="s">
        <v>42</v>
      </c>
      <c r="I678" t="s">
        <v>63</v>
      </c>
      <c r="J678" t="s">
        <v>43</v>
      </c>
      <c r="K678">
        <v>63.77</v>
      </c>
      <c r="L678">
        <v>20.05</v>
      </c>
      <c r="M678" t="s">
        <v>2497</v>
      </c>
      <c r="N678" t="s">
        <v>81</v>
      </c>
      <c r="O678" t="s">
        <v>35</v>
      </c>
      <c r="P678">
        <v>189</v>
      </c>
      <c r="Q678">
        <v>0</v>
      </c>
      <c r="R678">
        <v>0</v>
      </c>
    </row>
    <row r="679" spans="1:18">
      <c r="A679" t="s">
        <v>3784</v>
      </c>
      <c r="B679" t="s">
        <v>68</v>
      </c>
      <c r="C679" t="s">
        <v>20</v>
      </c>
      <c r="D679" t="s">
        <v>43</v>
      </c>
      <c r="E679">
        <v>59.07</v>
      </c>
      <c r="F679">
        <v>16.579999999999998</v>
      </c>
      <c r="G679" t="s">
        <v>2497</v>
      </c>
      <c r="H679" t="s">
        <v>121</v>
      </c>
      <c r="I679" t="s">
        <v>29</v>
      </c>
      <c r="J679" t="s">
        <v>222</v>
      </c>
      <c r="K679">
        <v>59.15</v>
      </c>
      <c r="L679">
        <v>16.97</v>
      </c>
      <c r="M679" t="s">
        <v>2497</v>
      </c>
      <c r="N679" t="s">
        <v>34</v>
      </c>
      <c r="O679" t="s">
        <v>35</v>
      </c>
      <c r="P679">
        <v>424</v>
      </c>
      <c r="Q679">
        <v>24</v>
      </c>
      <c r="R679">
        <v>68</v>
      </c>
    </row>
    <row r="680" spans="1:18">
      <c r="A680" t="s">
        <v>3785</v>
      </c>
      <c r="B680" t="s">
        <v>48</v>
      </c>
      <c r="C680" t="s">
        <v>39</v>
      </c>
      <c r="D680" t="s">
        <v>43</v>
      </c>
      <c r="E680">
        <v>59.22</v>
      </c>
      <c r="F680">
        <v>18.079999999999998</v>
      </c>
      <c r="G680" t="s">
        <v>2497</v>
      </c>
      <c r="H680" t="s">
        <v>68</v>
      </c>
      <c r="I680" t="s">
        <v>60</v>
      </c>
      <c r="J680" t="s">
        <v>105</v>
      </c>
      <c r="K680">
        <v>59.23</v>
      </c>
      <c r="L680">
        <v>18.079999999999998</v>
      </c>
      <c r="M680" t="s">
        <v>2497</v>
      </c>
      <c r="N680" t="s">
        <v>81</v>
      </c>
      <c r="O680" t="s">
        <v>35</v>
      </c>
      <c r="P680">
        <v>1381</v>
      </c>
      <c r="Q680">
        <v>2</v>
      </c>
      <c r="R680">
        <v>0</v>
      </c>
    </row>
    <row r="681" spans="1:18">
      <c r="A681" t="s">
        <v>3788</v>
      </c>
      <c r="B681" t="s">
        <v>31</v>
      </c>
      <c r="C681" t="s">
        <v>39</v>
      </c>
      <c r="D681" t="s">
        <v>43</v>
      </c>
      <c r="E681">
        <v>59.9</v>
      </c>
      <c r="F681">
        <v>17.87</v>
      </c>
      <c r="G681" t="s">
        <v>2497</v>
      </c>
      <c r="H681" t="s">
        <v>76</v>
      </c>
      <c r="I681" t="s">
        <v>32</v>
      </c>
      <c r="J681" t="s">
        <v>43</v>
      </c>
      <c r="K681">
        <v>59.93</v>
      </c>
      <c r="L681">
        <v>17.82</v>
      </c>
      <c r="M681" t="s">
        <v>2497</v>
      </c>
      <c r="N681" t="s">
        <v>34</v>
      </c>
      <c r="O681" t="s">
        <v>35</v>
      </c>
      <c r="P681">
        <v>141</v>
      </c>
      <c r="Q681">
        <v>5</v>
      </c>
      <c r="R681">
        <v>324</v>
      </c>
    </row>
    <row r="682" spans="1:18">
      <c r="A682" t="s">
        <v>3794</v>
      </c>
      <c r="B682" t="s">
        <v>67</v>
      </c>
      <c r="C682" t="s">
        <v>39</v>
      </c>
      <c r="D682" t="s">
        <v>43</v>
      </c>
      <c r="E682">
        <v>57.82</v>
      </c>
      <c r="F682">
        <v>14.07</v>
      </c>
      <c r="G682" t="s">
        <v>2497</v>
      </c>
      <c r="H682" t="s">
        <v>68</v>
      </c>
      <c r="I682" t="s">
        <v>29</v>
      </c>
      <c r="J682" t="s">
        <v>43</v>
      </c>
      <c r="K682">
        <v>57.6</v>
      </c>
      <c r="L682">
        <v>14.08</v>
      </c>
      <c r="M682" t="s">
        <v>2497</v>
      </c>
      <c r="N682" t="s">
        <v>34</v>
      </c>
      <c r="O682" t="s">
        <v>35</v>
      </c>
      <c r="P682">
        <v>36</v>
      </c>
      <c r="Q682">
        <v>25</v>
      </c>
      <c r="R682">
        <v>178</v>
      </c>
    </row>
    <row r="683" spans="1:18">
      <c r="A683" t="s">
        <v>226</v>
      </c>
      <c r="B683" t="s">
        <v>32</v>
      </c>
      <c r="C683" t="s">
        <v>20</v>
      </c>
      <c r="D683" t="s">
        <v>222</v>
      </c>
      <c r="E683">
        <v>50.2</v>
      </c>
      <c r="F683">
        <v>14.85</v>
      </c>
      <c r="G683" t="s">
        <v>211</v>
      </c>
      <c r="H683" t="s">
        <v>31</v>
      </c>
      <c r="I683" t="s">
        <v>24</v>
      </c>
      <c r="J683" t="s">
        <v>21</v>
      </c>
      <c r="K683">
        <v>49.98</v>
      </c>
      <c r="L683">
        <v>14.62</v>
      </c>
      <c r="M683" t="s">
        <v>211</v>
      </c>
      <c r="N683" t="s">
        <v>34</v>
      </c>
      <c r="O683" t="s">
        <v>35</v>
      </c>
      <c r="P683">
        <v>327</v>
      </c>
      <c r="Q683">
        <v>30</v>
      </c>
      <c r="R683">
        <v>215</v>
      </c>
    </row>
    <row r="684" spans="1:18">
      <c r="A684" t="s">
        <v>309</v>
      </c>
      <c r="B684" t="s">
        <v>60</v>
      </c>
      <c r="C684" t="s">
        <v>20</v>
      </c>
      <c r="D684" t="s">
        <v>222</v>
      </c>
      <c r="E684">
        <v>49.87</v>
      </c>
      <c r="F684">
        <v>15.48</v>
      </c>
      <c r="G684" t="s">
        <v>211</v>
      </c>
      <c r="H684" t="s">
        <v>74</v>
      </c>
      <c r="I684" t="s">
        <v>31</v>
      </c>
      <c r="J684" t="s">
        <v>21</v>
      </c>
      <c r="K684">
        <v>49.8</v>
      </c>
      <c r="L684">
        <v>15.53</v>
      </c>
      <c r="M684" t="s">
        <v>211</v>
      </c>
      <c r="N684" t="s">
        <v>34</v>
      </c>
      <c r="O684" t="s">
        <v>35</v>
      </c>
      <c r="P684">
        <v>301</v>
      </c>
      <c r="Q684">
        <v>9</v>
      </c>
      <c r="R684">
        <v>155</v>
      </c>
    </row>
    <row r="685" spans="1:18">
      <c r="A685" t="s">
        <v>428</v>
      </c>
      <c r="B685" t="s">
        <v>37</v>
      </c>
      <c r="C685" t="s">
        <v>20</v>
      </c>
      <c r="D685" t="s">
        <v>222</v>
      </c>
      <c r="E685">
        <v>49.48</v>
      </c>
      <c r="F685">
        <v>8.43</v>
      </c>
      <c r="G685" t="s">
        <v>332</v>
      </c>
      <c r="H685" t="s">
        <v>60</v>
      </c>
      <c r="I685" t="s">
        <v>29</v>
      </c>
      <c r="J685" t="s">
        <v>21</v>
      </c>
      <c r="K685">
        <v>49.32</v>
      </c>
      <c r="L685">
        <v>8.57</v>
      </c>
      <c r="M685" t="s">
        <v>332</v>
      </c>
      <c r="N685" t="s">
        <v>34</v>
      </c>
      <c r="O685" t="s">
        <v>35</v>
      </c>
      <c r="P685">
        <v>406</v>
      </c>
      <c r="Q685">
        <v>21</v>
      </c>
      <c r="R685">
        <v>153</v>
      </c>
    </row>
    <row r="686" spans="1:18">
      <c r="A686" t="s">
        <v>691</v>
      </c>
      <c r="B686" t="s">
        <v>133</v>
      </c>
      <c r="C686" t="s">
        <v>20</v>
      </c>
      <c r="D686" t="s">
        <v>222</v>
      </c>
      <c r="E686">
        <v>55.83</v>
      </c>
      <c r="F686">
        <v>12.43</v>
      </c>
      <c r="G686" t="s">
        <v>610</v>
      </c>
      <c r="H686" t="s">
        <v>24</v>
      </c>
      <c r="I686" t="s">
        <v>101</v>
      </c>
      <c r="J686" t="s">
        <v>222</v>
      </c>
      <c r="K686">
        <v>55.83</v>
      </c>
      <c r="L686">
        <v>12.43</v>
      </c>
      <c r="M686" t="s">
        <v>610</v>
      </c>
      <c r="N686" t="s">
        <v>40</v>
      </c>
      <c r="O686" t="s">
        <v>52</v>
      </c>
      <c r="P686">
        <v>161</v>
      </c>
      <c r="Q686">
        <v>0</v>
      </c>
      <c r="R686">
        <v>0</v>
      </c>
    </row>
    <row r="687" spans="1:18">
      <c r="A687" t="s">
        <v>726</v>
      </c>
      <c r="B687" t="s">
        <v>19</v>
      </c>
      <c r="C687" t="s">
        <v>20</v>
      </c>
      <c r="D687" t="s">
        <v>222</v>
      </c>
      <c r="E687">
        <v>56.58</v>
      </c>
      <c r="F687">
        <v>9.7799999999999994</v>
      </c>
      <c r="G687" t="s">
        <v>610</v>
      </c>
      <c r="H687" t="s">
        <v>19</v>
      </c>
      <c r="I687" t="s">
        <v>39</v>
      </c>
      <c r="J687" t="s">
        <v>105</v>
      </c>
      <c r="K687">
        <v>56.55</v>
      </c>
      <c r="L687">
        <v>9.82</v>
      </c>
      <c r="M687" t="s">
        <v>610</v>
      </c>
      <c r="N687" t="s">
        <v>34</v>
      </c>
      <c r="O687" t="s">
        <v>35</v>
      </c>
      <c r="P687">
        <v>1127</v>
      </c>
      <c r="Q687">
        <v>5</v>
      </c>
      <c r="R687">
        <v>152</v>
      </c>
    </row>
    <row r="688" spans="1:18">
      <c r="A688" t="s">
        <v>730</v>
      </c>
      <c r="B688" t="s">
        <v>104</v>
      </c>
      <c r="C688" t="s">
        <v>20</v>
      </c>
      <c r="D688" t="s">
        <v>222</v>
      </c>
      <c r="E688">
        <v>56.48</v>
      </c>
      <c r="F688">
        <v>8.83</v>
      </c>
      <c r="G688" t="s">
        <v>610</v>
      </c>
      <c r="H688" t="s">
        <v>63</v>
      </c>
      <c r="I688" t="s">
        <v>20</v>
      </c>
      <c r="J688" t="s">
        <v>21</v>
      </c>
      <c r="K688">
        <v>56.45</v>
      </c>
      <c r="L688">
        <v>8.8699999999999992</v>
      </c>
      <c r="M688" t="s">
        <v>610</v>
      </c>
      <c r="N688" t="s">
        <v>40</v>
      </c>
      <c r="O688" t="s">
        <v>35</v>
      </c>
      <c r="P688">
        <v>347</v>
      </c>
      <c r="Q688">
        <v>5</v>
      </c>
      <c r="R688">
        <v>152</v>
      </c>
    </row>
    <row r="689" spans="1:18">
      <c r="A689" t="s">
        <v>765</v>
      </c>
      <c r="B689" t="s">
        <v>104</v>
      </c>
      <c r="C689" t="s">
        <v>20</v>
      </c>
      <c r="D689" t="s">
        <v>222</v>
      </c>
      <c r="E689">
        <v>55.2</v>
      </c>
      <c r="F689">
        <v>9.17</v>
      </c>
      <c r="G689" t="s">
        <v>610</v>
      </c>
      <c r="H689" t="s">
        <v>29</v>
      </c>
      <c r="I689" t="s">
        <v>20</v>
      </c>
      <c r="J689" t="s">
        <v>21</v>
      </c>
      <c r="K689">
        <v>55.2</v>
      </c>
      <c r="L689">
        <v>9.17</v>
      </c>
      <c r="M689" t="s">
        <v>610</v>
      </c>
      <c r="N689" t="s">
        <v>34</v>
      </c>
      <c r="O689" t="s">
        <v>35</v>
      </c>
      <c r="P689">
        <v>342</v>
      </c>
      <c r="Q689">
        <v>0</v>
      </c>
      <c r="R689">
        <v>0</v>
      </c>
    </row>
    <row r="690" spans="1:18">
      <c r="A690" t="s">
        <v>975</v>
      </c>
      <c r="B690" t="s">
        <v>42</v>
      </c>
      <c r="C690" t="s">
        <v>20</v>
      </c>
      <c r="D690" t="s">
        <v>222</v>
      </c>
      <c r="E690">
        <v>50.92</v>
      </c>
      <c r="F690">
        <v>0.98</v>
      </c>
      <c r="G690" t="s">
        <v>858</v>
      </c>
      <c r="H690" t="s">
        <v>67</v>
      </c>
      <c r="I690" t="s">
        <v>39</v>
      </c>
      <c r="J690" t="s">
        <v>222</v>
      </c>
      <c r="K690">
        <v>50.92</v>
      </c>
      <c r="L690">
        <v>0.98</v>
      </c>
      <c r="M690" t="s">
        <v>858</v>
      </c>
      <c r="N690" t="s">
        <v>40</v>
      </c>
      <c r="O690" t="s">
        <v>35</v>
      </c>
      <c r="P690">
        <v>26</v>
      </c>
      <c r="Q690">
        <v>0</v>
      </c>
      <c r="R690">
        <v>0</v>
      </c>
    </row>
    <row r="691" spans="1:18">
      <c r="A691" t="s">
        <v>978</v>
      </c>
      <c r="B691" t="s">
        <v>104</v>
      </c>
      <c r="C691" t="s">
        <v>20</v>
      </c>
      <c r="D691" t="s">
        <v>222</v>
      </c>
      <c r="E691">
        <v>54.52</v>
      </c>
      <c r="F691">
        <v>-6.05</v>
      </c>
      <c r="G691" t="s">
        <v>858</v>
      </c>
      <c r="H691" t="s">
        <v>68</v>
      </c>
      <c r="I691" t="s">
        <v>39</v>
      </c>
      <c r="J691" t="s">
        <v>25</v>
      </c>
      <c r="K691">
        <v>54.52</v>
      </c>
      <c r="L691">
        <v>-6.05</v>
      </c>
      <c r="M691" t="s">
        <v>858</v>
      </c>
      <c r="N691" t="s">
        <v>81</v>
      </c>
      <c r="O691" t="s">
        <v>35</v>
      </c>
      <c r="P691">
        <v>751</v>
      </c>
      <c r="Q691">
        <v>0</v>
      </c>
      <c r="R691">
        <v>0</v>
      </c>
    </row>
    <row r="692" spans="1:18">
      <c r="A692" t="s">
        <v>1562</v>
      </c>
      <c r="B692" t="s">
        <v>50</v>
      </c>
      <c r="C692" t="s">
        <v>20</v>
      </c>
      <c r="D692" t="s">
        <v>222</v>
      </c>
      <c r="E692">
        <v>46.23</v>
      </c>
      <c r="F692">
        <v>6.08</v>
      </c>
      <c r="G692" t="s">
        <v>1558</v>
      </c>
      <c r="H692" t="s">
        <v>60</v>
      </c>
      <c r="I692" t="s">
        <v>51</v>
      </c>
      <c r="J692" t="s">
        <v>105</v>
      </c>
      <c r="K692">
        <v>46.23</v>
      </c>
      <c r="L692">
        <v>6.12</v>
      </c>
      <c r="M692" t="s">
        <v>1558</v>
      </c>
      <c r="N692" t="s">
        <v>40</v>
      </c>
      <c r="O692" t="s">
        <v>35</v>
      </c>
      <c r="P692">
        <v>1221</v>
      </c>
      <c r="Q692">
        <v>3</v>
      </c>
      <c r="R692">
        <v>91</v>
      </c>
    </row>
    <row r="693" spans="1:18">
      <c r="A693" t="s">
        <v>1568</v>
      </c>
      <c r="B693" t="s">
        <v>39</v>
      </c>
      <c r="C693" t="s">
        <v>39</v>
      </c>
      <c r="D693" t="s">
        <v>222</v>
      </c>
      <c r="E693">
        <v>47.3</v>
      </c>
      <c r="F693">
        <v>8.0500000000000007</v>
      </c>
      <c r="G693" t="s">
        <v>1558</v>
      </c>
      <c r="H693" t="s">
        <v>50</v>
      </c>
      <c r="I693" t="s">
        <v>24</v>
      </c>
      <c r="J693" t="s">
        <v>110</v>
      </c>
      <c r="K693">
        <v>47.35</v>
      </c>
      <c r="L693">
        <v>8.0500000000000007</v>
      </c>
      <c r="M693" t="s">
        <v>1558</v>
      </c>
      <c r="N693" t="s">
        <v>34</v>
      </c>
      <c r="O693" t="s">
        <v>35</v>
      </c>
      <c r="P693">
        <v>1395</v>
      </c>
      <c r="Q693">
        <v>6</v>
      </c>
      <c r="R693">
        <v>0</v>
      </c>
    </row>
    <row r="694" spans="1:18">
      <c r="A694" t="s">
        <v>2186</v>
      </c>
      <c r="B694" t="s">
        <v>37</v>
      </c>
      <c r="C694" t="s">
        <v>20</v>
      </c>
      <c r="D694" t="s">
        <v>222</v>
      </c>
      <c r="E694">
        <v>59.95</v>
      </c>
      <c r="F694">
        <v>10.73</v>
      </c>
      <c r="G694" t="s">
        <v>669</v>
      </c>
      <c r="H694" t="s">
        <v>29</v>
      </c>
      <c r="I694" t="s">
        <v>39</v>
      </c>
      <c r="J694" t="s">
        <v>222</v>
      </c>
      <c r="K694">
        <v>59.95</v>
      </c>
      <c r="L694">
        <v>10.73</v>
      </c>
      <c r="M694" t="s">
        <v>669</v>
      </c>
      <c r="N694" t="s">
        <v>40</v>
      </c>
      <c r="O694" t="s">
        <v>35</v>
      </c>
      <c r="P694">
        <v>15</v>
      </c>
      <c r="Q694">
        <v>0</v>
      </c>
      <c r="R694">
        <v>0</v>
      </c>
    </row>
    <row r="695" spans="1:18">
      <c r="A695" t="s">
        <v>2187</v>
      </c>
      <c r="B695" t="s">
        <v>37</v>
      </c>
      <c r="C695" t="s">
        <v>20</v>
      </c>
      <c r="D695" t="s">
        <v>222</v>
      </c>
      <c r="E695">
        <v>59.93</v>
      </c>
      <c r="F695">
        <v>10.73</v>
      </c>
      <c r="G695" t="s">
        <v>669</v>
      </c>
      <c r="H695" t="s">
        <v>31</v>
      </c>
      <c r="I695" t="s">
        <v>51</v>
      </c>
      <c r="J695" t="s">
        <v>222</v>
      </c>
      <c r="K695">
        <v>59.95</v>
      </c>
      <c r="L695">
        <v>10.72</v>
      </c>
      <c r="M695" t="s">
        <v>669</v>
      </c>
      <c r="N695" t="s">
        <v>34</v>
      </c>
      <c r="O695" t="s">
        <v>35</v>
      </c>
      <c r="P695">
        <v>102</v>
      </c>
      <c r="Q695">
        <v>3</v>
      </c>
      <c r="R695">
        <v>334</v>
      </c>
    </row>
    <row r="696" spans="1:18">
      <c r="A696" t="s">
        <v>2188</v>
      </c>
      <c r="B696" t="s">
        <v>37</v>
      </c>
      <c r="C696" t="s">
        <v>20</v>
      </c>
      <c r="D696" t="s">
        <v>222</v>
      </c>
      <c r="E696">
        <v>59.95</v>
      </c>
      <c r="F696">
        <v>10.73</v>
      </c>
      <c r="G696" t="s">
        <v>669</v>
      </c>
      <c r="H696" t="s">
        <v>19</v>
      </c>
      <c r="I696" t="s">
        <v>39</v>
      </c>
      <c r="J696" t="s">
        <v>222</v>
      </c>
      <c r="K696">
        <v>59.95</v>
      </c>
      <c r="L696">
        <v>10.73</v>
      </c>
      <c r="M696" t="s">
        <v>669</v>
      </c>
      <c r="N696" t="s">
        <v>40</v>
      </c>
      <c r="O696" t="s">
        <v>35</v>
      </c>
      <c r="P696">
        <v>33</v>
      </c>
      <c r="Q696">
        <v>0</v>
      </c>
      <c r="R696">
        <v>0</v>
      </c>
    </row>
    <row r="697" spans="1:18">
      <c r="A697" t="s">
        <v>2189</v>
      </c>
      <c r="B697" t="s">
        <v>37</v>
      </c>
      <c r="C697" t="s">
        <v>20</v>
      </c>
      <c r="D697" t="s">
        <v>222</v>
      </c>
      <c r="E697">
        <v>59.97</v>
      </c>
      <c r="F697">
        <v>10.73</v>
      </c>
      <c r="G697" t="s">
        <v>669</v>
      </c>
      <c r="H697" t="s">
        <v>54</v>
      </c>
      <c r="I697" t="s">
        <v>60</v>
      </c>
      <c r="J697" t="s">
        <v>25</v>
      </c>
      <c r="K697">
        <v>59.97</v>
      </c>
      <c r="L697">
        <v>10.73</v>
      </c>
      <c r="M697" t="s">
        <v>669</v>
      </c>
      <c r="N697" t="s">
        <v>40</v>
      </c>
      <c r="O697" t="s">
        <v>35</v>
      </c>
      <c r="P697">
        <v>677</v>
      </c>
      <c r="Q697">
        <v>0</v>
      </c>
      <c r="R697">
        <v>0</v>
      </c>
    </row>
    <row r="698" spans="1:18">
      <c r="A698" t="s">
        <v>2196</v>
      </c>
      <c r="B698" t="s">
        <v>76</v>
      </c>
      <c r="C698" t="s">
        <v>20</v>
      </c>
      <c r="D698" t="s">
        <v>222</v>
      </c>
      <c r="E698">
        <v>59.95</v>
      </c>
      <c r="F698">
        <v>10.73</v>
      </c>
      <c r="G698" t="s">
        <v>669</v>
      </c>
      <c r="H698" t="s">
        <v>23</v>
      </c>
      <c r="I698" t="s">
        <v>24</v>
      </c>
      <c r="J698" t="s">
        <v>21</v>
      </c>
      <c r="K698">
        <v>59.95</v>
      </c>
      <c r="L698">
        <v>10.73</v>
      </c>
      <c r="M698" t="s">
        <v>669</v>
      </c>
      <c r="N698" t="s">
        <v>34</v>
      </c>
      <c r="O698" t="s">
        <v>35</v>
      </c>
      <c r="P698">
        <v>329</v>
      </c>
      <c r="Q698">
        <v>0</v>
      </c>
      <c r="R698">
        <v>0</v>
      </c>
    </row>
    <row r="699" spans="1:18">
      <c r="A699" t="s">
        <v>2197</v>
      </c>
      <c r="B699" t="s">
        <v>51</v>
      </c>
      <c r="C699" t="s">
        <v>39</v>
      </c>
      <c r="D699" t="s">
        <v>222</v>
      </c>
      <c r="E699">
        <v>64.03</v>
      </c>
      <c r="F699">
        <v>11.55</v>
      </c>
      <c r="G699" t="s">
        <v>669</v>
      </c>
      <c r="H699" t="s">
        <v>24</v>
      </c>
      <c r="I699" t="s">
        <v>50</v>
      </c>
      <c r="J699" t="s">
        <v>21</v>
      </c>
      <c r="K699">
        <v>63.93</v>
      </c>
      <c r="L699">
        <v>11.38</v>
      </c>
      <c r="M699" t="s">
        <v>669</v>
      </c>
      <c r="N699" t="s">
        <v>26</v>
      </c>
      <c r="O699" t="s">
        <v>27</v>
      </c>
      <c r="P699">
        <v>209</v>
      </c>
      <c r="Q699">
        <v>14</v>
      </c>
      <c r="R699">
        <v>217</v>
      </c>
    </row>
    <row r="700" spans="1:18">
      <c r="A700" t="s">
        <v>2243</v>
      </c>
      <c r="B700" t="s">
        <v>24</v>
      </c>
      <c r="C700" t="s">
        <v>39</v>
      </c>
      <c r="D700" t="s">
        <v>222</v>
      </c>
      <c r="E700">
        <v>60.75</v>
      </c>
      <c r="F700">
        <v>11.13</v>
      </c>
      <c r="G700" t="s">
        <v>669</v>
      </c>
      <c r="H700" t="s">
        <v>104</v>
      </c>
      <c r="I700" t="s">
        <v>24</v>
      </c>
      <c r="J700" t="s">
        <v>21</v>
      </c>
      <c r="K700">
        <v>60.93</v>
      </c>
      <c r="L700">
        <v>11.63</v>
      </c>
      <c r="M700" t="s">
        <v>669</v>
      </c>
      <c r="N700" t="s">
        <v>26</v>
      </c>
      <c r="O700" t="s">
        <v>35</v>
      </c>
      <c r="P700">
        <v>330</v>
      </c>
      <c r="Q700">
        <v>34</v>
      </c>
      <c r="R700">
        <v>54</v>
      </c>
    </row>
    <row r="701" spans="1:18">
      <c r="A701" t="s">
        <v>2302</v>
      </c>
      <c r="B701" t="s">
        <v>71</v>
      </c>
      <c r="C701" t="s">
        <v>29</v>
      </c>
      <c r="D701" t="s">
        <v>222</v>
      </c>
      <c r="E701">
        <v>69.28</v>
      </c>
      <c r="F701">
        <v>15.97</v>
      </c>
      <c r="G701" t="s">
        <v>669</v>
      </c>
      <c r="H701" t="s">
        <v>23</v>
      </c>
      <c r="I701" t="s">
        <v>32</v>
      </c>
      <c r="J701" t="s">
        <v>222</v>
      </c>
      <c r="K701">
        <v>69.28</v>
      </c>
      <c r="L701">
        <v>15.97</v>
      </c>
      <c r="M701" t="s">
        <v>669</v>
      </c>
      <c r="N701" t="s">
        <v>34</v>
      </c>
      <c r="O701" t="s">
        <v>35</v>
      </c>
      <c r="P701">
        <v>91</v>
      </c>
      <c r="Q701">
        <v>0</v>
      </c>
      <c r="R701">
        <v>0</v>
      </c>
    </row>
    <row r="702" spans="1:18">
      <c r="A702" t="s">
        <v>2458</v>
      </c>
      <c r="B702" t="s">
        <v>32</v>
      </c>
      <c r="C702" t="s">
        <v>39</v>
      </c>
      <c r="D702" t="s">
        <v>222</v>
      </c>
      <c r="E702">
        <v>61.2</v>
      </c>
      <c r="F702">
        <v>28.6</v>
      </c>
      <c r="G702" t="s">
        <v>2455</v>
      </c>
      <c r="H702" t="s">
        <v>39</v>
      </c>
      <c r="I702" t="s">
        <v>51</v>
      </c>
      <c r="J702" t="s">
        <v>222</v>
      </c>
      <c r="K702">
        <v>61.2</v>
      </c>
      <c r="L702">
        <v>28.6</v>
      </c>
      <c r="M702" t="s">
        <v>2455</v>
      </c>
      <c r="N702" t="s">
        <v>34</v>
      </c>
      <c r="O702" t="s">
        <v>35</v>
      </c>
      <c r="P702">
        <v>88</v>
      </c>
      <c r="Q702">
        <v>0</v>
      </c>
      <c r="R702">
        <v>0</v>
      </c>
    </row>
    <row r="703" spans="1:18">
      <c r="A703" t="s">
        <v>2539</v>
      </c>
      <c r="B703" t="s">
        <v>60</v>
      </c>
      <c r="C703" t="s">
        <v>39</v>
      </c>
      <c r="D703" t="s">
        <v>222</v>
      </c>
      <c r="E703">
        <v>63.15</v>
      </c>
      <c r="F703">
        <v>26.93</v>
      </c>
      <c r="G703" t="s">
        <v>2455</v>
      </c>
      <c r="H703" t="s">
        <v>32</v>
      </c>
      <c r="I703" t="s">
        <v>32</v>
      </c>
      <c r="J703" t="s">
        <v>21</v>
      </c>
      <c r="K703">
        <v>63.2</v>
      </c>
      <c r="L703">
        <v>26.8</v>
      </c>
      <c r="M703" t="s">
        <v>2455</v>
      </c>
      <c r="N703" t="s">
        <v>34</v>
      </c>
      <c r="O703" t="s">
        <v>35</v>
      </c>
      <c r="P703">
        <v>494</v>
      </c>
      <c r="Q703">
        <v>9</v>
      </c>
      <c r="R703">
        <v>310</v>
      </c>
    </row>
    <row r="704" spans="1:18">
      <c r="A704" t="s">
        <v>2546</v>
      </c>
      <c r="B704" t="s">
        <v>31</v>
      </c>
      <c r="C704" t="s">
        <v>39</v>
      </c>
      <c r="D704" t="s">
        <v>222</v>
      </c>
      <c r="E704">
        <v>60.58</v>
      </c>
      <c r="F704">
        <v>27.2</v>
      </c>
      <c r="G704" t="s">
        <v>2455</v>
      </c>
      <c r="H704" t="s">
        <v>19</v>
      </c>
      <c r="I704" t="s">
        <v>29</v>
      </c>
      <c r="J704" t="s">
        <v>222</v>
      </c>
      <c r="K704">
        <v>60.6</v>
      </c>
      <c r="L704">
        <v>27.2</v>
      </c>
      <c r="M704" t="s">
        <v>2455</v>
      </c>
      <c r="N704" t="s">
        <v>40</v>
      </c>
      <c r="O704" t="s">
        <v>35</v>
      </c>
      <c r="P704">
        <v>53</v>
      </c>
      <c r="Q704">
        <v>2</v>
      </c>
      <c r="R704">
        <v>0</v>
      </c>
    </row>
    <row r="705" spans="1:18">
      <c r="A705" t="s">
        <v>2548</v>
      </c>
      <c r="B705" t="s">
        <v>63</v>
      </c>
      <c r="C705" t="s">
        <v>39</v>
      </c>
      <c r="D705" t="s">
        <v>222</v>
      </c>
      <c r="E705">
        <v>61.22</v>
      </c>
      <c r="F705">
        <v>24.23</v>
      </c>
      <c r="G705" t="s">
        <v>2455</v>
      </c>
      <c r="H705" t="s">
        <v>121</v>
      </c>
      <c r="I705" t="s">
        <v>32</v>
      </c>
      <c r="J705" t="s">
        <v>222</v>
      </c>
      <c r="K705">
        <v>61.2</v>
      </c>
      <c r="L705">
        <v>24.3</v>
      </c>
      <c r="M705" t="s">
        <v>2455</v>
      </c>
      <c r="N705" t="s">
        <v>34</v>
      </c>
      <c r="O705" t="s">
        <v>35</v>
      </c>
      <c r="P705">
        <v>128</v>
      </c>
      <c r="Q705">
        <v>5</v>
      </c>
      <c r="R705">
        <v>118</v>
      </c>
    </row>
    <row r="706" spans="1:18">
      <c r="A706" t="s">
        <v>2550</v>
      </c>
      <c r="B706" t="s">
        <v>42</v>
      </c>
      <c r="C706" t="s">
        <v>39</v>
      </c>
      <c r="D706" t="s">
        <v>222</v>
      </c>
      <c r="E706">
        <v>60.67</v>
      </c>
      <c r="F706">
        <v>27.18</v>
      </c>
      <c r="G706" t="s">
        <v>2455</v>
      </c>
      <c r="H706" t="s">
        <v>104</v>
      </c>
      <c r="I706" t="s">
        <v>32</v>
      </c>
      <c r="J706" t="s">
        <v>222</v>
      </c>
      <c r="K706">
        <v>60.67</v>
      </c>
      <c r="L706">
        <v>27.17</v>
      </c>
      <c r="M706" t="s">
        <v>2455</v>
      </c>
      <c r="N706" t="s">
        <v>40</v>
      </c>
      <c r="O706" t="s">
        <v>35</v>
      </c>
      <c r="P706">
        <v>133</v>
      </c>
      <c r="Q706">
        <v>1</v>
      </c>
      <c r="R706">
        <v>270</v>
      </c>
    </row>
    <row r="707" spans="1:18">
      <c r="A707" t="s">
        <v>2551</v>
      </c>
      <c r="B707" t="s">
        <v>104</v>
      </c>
      <c r="C707" t="s">
        <v>20</v>
      </c>
      <c r="D707" t="s">
        <v>222</v>
      </c>
      <c r="E707">
        <v>61.2</v>
      </c>
      <c r="F707">
        <v>24.2</v>
      </c>
      <c r="G707" t="s">
        <v>2455</v>
      </c>
      <c r="H707" t="s">
        <v>23</v>
      </c>
      <c r="I707" t="s">
        <v>24</v>
      </c>
      <c r="J707" t="s">
        <v>25</v>
      </c>
      <c r="K707">
        <v>61.2</v>
      </c>
      <c r="L707">
        <v>24.3</v>
      </c>
      <c r="M707" t="s">
        <v>2455</v>
      </c>
      <c r="N707" t="s">
        <v>40</v>
      </c>
      <c r="O707" t="s">
        <v>35</v>
      </c>
      <c r="P707">
        <v>685</v>
      </c>
      <c r="Q707">
        <v>6</v>
      </c>
      <c r="R707">
        <v>91</v>
      </c>
    </row>
    <row r="708" spans="1:18">
      <c r="A708" t="s">
        <v>2552</v>
      </c>
      <c r="B708" t="s">
        <v>71</v>
      </c>
      <c r="C708" t="s">
        <v>39</v>
      </c>
      <c r="D708" t="s">
        <v>222</v>
      </c>
      <c r="E708">
        <v>61</v>
      </c>
      <c r="F708">
        <v>24.5</v>
      </c>
      <c r="G708" t="s">
        <v>2455</v>
      </c>
      <c r="H708" t="s">
        <v>133</v>
      </c>
      <c r="I708" t="s">
        <v>60</v>
      </c>
      <c r="J708" t="s">
        <v>21</v>
      </c>
      <c r="K708">
        <v>61</v>
      </c>
      <c r="L708">
        <v>24.5</v>
      </c>
      <c r="M708" t="s">
        <v>2455</v>
      </c>
      <c r="N708" t="s">
        <v>40</v>
      </c>
      <c r="O708" t="s">
        <v>35</v>
      </c>
      <c r="P708">
        <v>284</v>
      </c>
      <c r="Q708">
        <v>0</v>
      </c>
      <c r="R708">
        <v>0</v>
      </c>
    </row>
    <row r="709" spans="1:18">
      <c r="A709" t="s">
        <v>3752</v>
      </c>
      <c r="B709" t="s">
        <v>48</v>
      </c>
      <c r="C709" t="s">
        <v>39</v>
      </c>
      <c r="D709" t="s">
        <v>222</v>
      </c>
      <c r="E709">
        <v>57.5</v>
      </c>
      <c r="F709">
        <v>14.12</v>
      </c>
      <c r="G709" t="s">
        <v>2497</v>
      </c>
      <c r="H709" t="s">
        <v>109</v>
      </c>
      <c r="I709" t="s">
        <v>48</v>
      </c>
      <c r="J709" t="s">
        <v>222</v>
      </c>
      <c r="K709">
        <v>57.5</v>
      </c>
      <c r="L709">
        <v>14.12</v>
      </c>
      <c r="M709" t="s">
        <v>2497</v>
      </c>
      <c r="N709" t="s">
        <v>34</v>
      </c>
      <c r="O709" t="s">
        <v>35</v>
      </c>
      <c r="P709">
        <v>79</v>
      </c>
      <c r="Q709">
        <v>0</v>
      </c>
      <c r="R709">
        <v>0</v>
      </c>
    </row>
    <row r="710" spans="1:18">
      <c r="A710" t="s">
        <v>3761</v>
      </c>
      <c r="B710" t="s">
        <v>60</v>
      </c>
      <c r="C710" t="s">
        <v>39</v>
      </c>
      <c r="D710" t="s">
        <v>222</v>
      </c>
      <c r="E710">
        <v>55.45</v>
      </c>
      <c r="F710">
        <v>13.87</v>
      </c>
      <c r="G710" t="s">
        <v>2497</v>
      </c>
      <c r="H710" t="s">
        <v>37</v>
      </c>
      <c r="I710" t="s">
        <v>29</v>
      </c>
      <c r="J710" t="s">
        <v>222</v>
      </c>
      <c r="K710">
        <v>55.45</v>
      </c>
      <c r="L710">
        <v>13.87</v>
      </c>
      <c r="M710" t="s">
        <v>2497</v>
      </c>
      <c r="N710" t="s">
        <v>40</v>
      </c>
      <c r="O710" t="s">
        <v>35</v>
      </c>
      <c r="P710">
        <v>50</v>
      </c>
      <c r="Q710">
        <v>0</v>
      </c>
      <c r="R710">
        <v>0</v>
      </c>
    </row>
    <row r="711" spans="1:18">
      <c r="A711" t="s">
        <v>3779</v>
      </c>
      <c r="B711" t="s">
        <v>31</v>
      </c>
      <c r="C711" t="s">
        <v>29</v>
      </c>
      <c r="D711" t="s">
        <v>222</v>
      </c>
      <c r="E711">
        <v>61.98</v>
      </c>
      <c r="F711">
        <v>17.03</v>
      </c>
      <c r="G711" t="s">
        <v>2497</v>
      </c>
      <c r="H711" t="s">
        <v>109</v>
      </c>
      <c r="I711" t="s">
        <v>50</v>
      </c>
      <c r="J711" t="s">
        <v>56</v>
      </c>
      <c r="K711">
        <v>62.07</v>
      </c>
      <c r="L711">
        <v>17.38</v>
      </c>
      <c r="M711" t="s">
        <v>2497</v>
      </c>
      <c r="N711" t="s">
        <v>34</v>
      </c>
      <c r="O711" t="s">
        <v>35</v>
      </c>
      <c r="P711">
        <v>2034</v>
      </c>
      <c r="Q711">
        <v>21</v>
      </c>
      <c r="R711">
        <v>64</v>
      </c>
    </row>
    <row r="712" spans="1:18">
      <c r="A712" t="s">
        <v>3786</v>
      </c>
      <c r="B712" t="s">
        <v>50</v>
      </c>
      <c r="C712" t="s">
        <v>39</v>
      </c>
      <c r="D712" t="s">
        <v>222</v>
      </c>
      <c r="E712">
        <v>63.57</v>
      </c>
      <c r="F712">
        <v>19.5</v>
      </c>
      <c r="G712" t="s">
        <v>2497</v>
      </c>
      <c r="H712" t="s">
        <v>23</v>
      </c>
      <c r="I712" t="s">
        <v>29</v>
      </c>
      <c r="J712" t="s">
        <v>222</v>
      </c>
      <c r="K712">
        <v>63.57</v>
      </c>
      <c r="L712">
        <v>19.5</v>
      </c>
      <c r="M712" t="s">
        <v>2497</v>
      </c>
      <c r="N712" t="s">
        <v>84</v>
      </c>
      <c r="O712" t="s">
        <v>35</v>
      </c>
      <c r="P712">
        <v>44</v>
      </c>
      <c r="Q712">
        <v>0</v>
      </c>
      <c r="R712">
        <v>0</v>
      </c>
    </row>
    <row r="713" spans="1:18">
      <c r="A713" t="s">
        <v>3787</v>
      </c>
      <c r="B713" t="s">
        <v>50</v>
      </c>
      <c r="C713" t="s">
        <v>39</v>
      </c>
      <c r="D713" t="s">
        <v>222</v>
      </c>
      <c r="E713">
        <v>63.57</v>
      </c>
      <c r="F713">
        <v>19.5</v>
      </c>
      <c r="G713" t="s">
        <v>2497</v>
      </c>
      <c r="H713" t="s">
        <v>104</v>
      </c>
      <c r="I713" t="s">
        <v>51</v>
      </c>
      <c r="J713" t="s">
        <v>222</v>
      </c>
      <c r="K713">
        <v>63.57</v>
      </c>
      <c r="L713">
        <v>19.5</v>
      </c>
      <c r="M713" t="s">
        <v>2497</v>
      </c>
      <c r="N713" t="s">
        <v>34</v>
      </c>
      <c r="O713" t="s">
        <v>35</v>
      </c>
      <c r="P713">
        <v>121</v>
      </c>
      <c r="Q713">
        <v>0</v>
      </c>
      <c r="R713">
        <v>0</v>
      </c>
    </row>
    <row r="714" spans="1:18">
      <c r="A714" t="s">
        <v>3790</v>
      </c>
      <c r="B714" t="s">
        <v>121</v>
      </c>
      <c r="C714" t="s">
        <v>20</v>
      </c>
      <c r="D714" t="s">
        <v>222</v>
      </c>
      <c r="E714">
        <v>58.75</v>
      </c>
      <c r="F714">
        <v>17.170000000000002</v>
      </c>
      <c r="G714" t="s">
        <v>2497</v>
      </c>
      <c r="H714" t="s">
        <v>24</v>
      </c>
      <c r="I714" t="s">
        <v>63</v>
      </c>
      <c r="J714" t="s">
        <v>222</v>
      </c>
      <c r="K714">
        <v>58.75</v>
      </c>
      <c r="L714">
        <v>17.170000000000002</v>
      </c>
      <c r="M714" t="s">
        <v>2497</v>
      </c>
      <c r="N714" t="s">
        <v>34</v>
      </c>
      <c r="O714" t="s">
        <v>35</v>
      </c>
      <c r="P714">
        <v>200</v>
      </c>
      <c r="Q714">
        <v>0</v>
      </c>
      <c r="R714">
        <v>0</v>
      </c>
    </row>
    <row r="715" spans="1:18">
      <c r="A715" t="s">
        <v>3793</v>
      </c>
      <c r="B715" t="s">
        <v>76</v>
      </c>
      <c r="C715" t="s">
        <v>20</v>
      </c>
      <c r="D715" t="s">
        <v>222</v>
      </c>
      <c r="E715">
        <v>59.57</v>
      </c>
      <c r="F715">
        <v>16.62</v>
      </c>
      <c r="G715" t="s">
        <v>2497</v>
      </c>
      <c r="H715" t="s">
        <v>63</v>
      </c>
      <c r="I715" t="s">
        <v>39</v>
      </c>
      <c r="J715" t="s">
        <v>126</v>
      </c>
      <c r="K715">
        <v>59.62</v>
      </c>
      <c r="L715">
        <v>16.55</v>
      </c>
      <c r="M715" t="s">
        <v>2497</v>
      </c>
      <c r="N715" t="s">
        <v>34</v>
      </c>
      <c r="O715" t="s">
        <v>35</v>
      </c>
      <c r="P715">
        <v>2579</v>
      </c>
      <c r="Q715">
        <v>7</v>
      </c>
      <c r="R715">
        <v>326</v>
      </c>
    </row>
    <row r="716" spans="1:18">
      <c r="A716" t="s">
        <v>3795</v>
      </c>
      <c r="B716" t="s">
        <v>133</v>
      </c>
      <c r="C716" t="s">
        <v>20</v>
      </c>
      <c r="D716" t="s">
        <v>222</v>
      </c>
      <c r="E716">
        <v>59.28</v>
      </c>
      <c r="F716">
        <v>15.28</v>
      </c>
      <c r="G716" t="s">
        <v>2497</v>
      </c>
      <c r="H716" t="s">
        <v>23</v>
      </c>
      <c r="I716" t="s">
        <v>20</v>
      </c>
      <c r="J716" t="s">
        <v>21</v>
      </c>
      <c r="K716">
        <v>59.28</v>
      </c>
      <c r="L716">
        <v>15.28</v>
      </c>
      <c r="M716" t="s">
        <v>2497</v>
      </c>
      <c r="N716" t="s">
        <v>34</v>
      </c>
      <c r="O716" t="s">
        <v>35</v>
      </c>
      <c r="P716">
        <v>353</v>
      </c>
      <c r="Q716">
        <v>0</v>
      </c>
      <c r="R716">
        <v>0</v>
      </c>
    </row>
    <row r="717" spans="1:18">
      <c r="A717" t="s">
        <v>18</v>
      </c>
      <c r="B717" t="s">
        <v>19</v>
      </c>
      <c r="C717" t="s">
        <v>20</v>
      </c>
      <c r="D717" t="s">
        <v>21</v>
      </c>
      <c r="E717">
        <v>51.32</v>
      </c>
      <c r="F717">
        <v>4.95</v>
      </c>
      <c r="G717" t="s">
        <v>22</v>
      </c>
      <c r="H717" t="s">
        <v>23</v>
      </c>
      <c r="I717" t="s">
        <v>24</v>
      </c>
      <c r="J717" t="s">
        <v>25</v>
      </c>
      <c r="K717">
        <v>51.32</v>
      </c>
      <c r="L717">
        <v>4.95</v>
      </c>
      <c r="M717" t="s">
        <v>22</v>
      </c>
      <c r="N717" t="s">
        <v>26</v>
      </c>
      <c r="O717" t="s">
        <v>27</v>
      </c>
      <c r="P717">
        <v>325</v>
      </c>
      <c r="Q717">
        <v>0</v>
      </c>
      <c r="R717">
        <v>0</v>
      </c>
    </row>
    <row r="718" spans="1:18">
      <c r="A718" t="s">
        <v>49</v>
      </c>
      <c r="B718" t="s">
        <v>50</v>
      </c>
      <c r="C718" t="s">
        <v>20</v>
      </c>
      <c r="D718" t="s">
        <v>21</v>
      </c>
      <c r="E718">
        <v>50.3</v>
      </c>
      <c r="F718">
        <v>4.8</v>
      </c>
      <c r="G718" t="s">
        <v>22</v>
      </c>
      <c r="H718" t="s">
        <v>37</v>
      </c>
      <c r="I718" t="s">
        <v>51</v>
      </c>
      <c r="J718" t="s">
        <v>21</v>
      </c>
      <c r="K718">
        <v>50.3</v>
      </c>
      <c r="L718">
        <v>4.9000000000000004</v>
      </c>
      <c r="M718" t="s">
        <v>22</v>
      </c>
      <c r="N718" t="s">
        <v>26</v>
      </c>
      <c r="O718" t="s">
        <v>52</v>
      </c>
      <c r="P718">
        <v>145</v>
      </c>
      <c r="Q718">
        <v>8</v>
      </c>
      <c r="R718">
        <v>91</v>
      </c>
    </row>
    <row r="719" spans="1:18">
      <c r="A719" t="s">
        <v>100</v>
      </c>
      <c r="B719" t="s">
        <v>101</v>
      </c>
      <c r="C719" t="s">
        <v>20</v>
      </c>
      <c r="D719" t="s">
        <v>21</v>
      </c>
      <c r="E719">
        <v>50.5</v>
      </c>
      <c r="F719">
        <v>5.7</v>
      </c>
      <c r="G719" t="s">
        <v>22</v>
      </c>
      <c r="H719" t="s">
        <v>63</v>
      </c>
      <c r="I719" t="s">
        <v>32</v>
      </c>
      <c r="J719" t="s">
        <v>21</v>
      </c>
      <c r="K719">
        <v>50.5</v>
      </c>
      <c r="L719">
        <v>5.6</v>
      </c>
      <c r="M719" t="s">
        <v>22</v>
      </c>
      <c r="N719" t="s">
        <v>34</v>
      </c>
      <c r="O719" t="s">
        <v>35</v>
      </c>
      <c r="P719">
        <v>154</v>
      </c>
      <c r="Q719">
        <v>8</v>
      </c>
      <c r="R719">
        <v>270</v>
      </c>
    </row>
    <row r="720" spans="1:18">
      <c r="A720" t="s">
        <v>102</v>
      </c>
      <c r="B720" t="s">
        <v>92</v>
      </c>
      <c r="C720" t="s">
        <v>29</v>
      </c>
      <c r="D720" t="s">
        <v>21</v>
      </c>
      <c r="E720">
        <v>50.7</v>
      </c>
      <c r="F720">
        <v>5.6</v>
      </c>
      <c r="G720" t="s">
        <v>22</v>
      </c>
      <c r="H720" t="s">
        <v>19</v>
      </c>
      <c r="I720" t="s">
        <v>20</v>
      </c>
      <c r="J720" t="s">
        <v>25</v>
      </c>
      <c r="K720">
        <v>50.7</v>
      </c>
      <c r="L720">
        <v>5.6</v>
      </c>
      <c r="M720" t="s">
        <v>22</v>
      </c>
      <c r="N720" t="s">
        <v>81</v>
      </c>
      <c r="O720" t="s">
        <v>35</v>
      </c>
      <c r="P720">
        <v>316</v>
      </c>
      <c r="Q720">
        <v>0</v>
      </c>
      <c r="R720">
        <v>0</v>
      </c>
    </row>
    <row r="721" spans="1:18">
      <c r="A721" t="s">
        <v>228</v>
      </c>
      <c r="B721" t="s">
        <v>68</v>
      </c>
      <c r="C721" t="s">
        <v>39</v>
      </c>
      <c r="D721" t="s">
        <v>21</v>
      </c>
      <c r="E721">
        <v>50.03</v>
      </c>
      <c r="F721">
        <v>15.47</v>
      </c>
      <c r="G721" t="s">
        <v>211</v>
      </c>
      <c r="H721" t="s">
        <v>109</v>
      </c>
      <c r="I721" t="s">
        <v>20</v>
      </c>
      <c r="J721" t="s">
        <v>25</v>
      </c>
      <c r="K721">
        <v>50.05</v>
      </c>
      <c r="L721">
        <v>15.58</v>
      </c>
      <c r="M721" t="s">
        <v>211</v>
      </c>
      <c r="N721" t="s">
        <v>34</v>
      </c>
      <c r="O721" t="s">
        <v>35</v>
      </c>
      <c r="P721">
        <v>340</v>
      </c>
      <c r="Q721">
        <v>9</v>
      </c>
      <c r="R721">
        <v>78</v>
      </c>
    </row>
    <row r="722" spans="1:18">
      <c r="A722" t="s">
        <v>431</v>
      </c>
      <c r="B722" t="s">
        <v>71</v>
      </c>
      <c r="C722" t="s">
        <v>39</v>
      </c>
      <c r="D722" t="s">
        <v>21</v>
      </c>
      <c r="E722">
        <v>49.53</v>
      </c>
      <c r="F722">
        <v>8.35</v>
      </c>
      <c r="G722" t="s">
        <v>332</v>
      </c>
      <c r="H722" t="s">
        <v>92</v>
      </c>
      <c r="I722" t="s">
        <v>60</v>
      </c>
      <c r="J722" t="s">
        <v>25</v>
      </c>
      <c r="K722">
        <v>49.52</v>
      </c>
      <c r="L722">
        <v>8.4</v>
      </c>
      <c r="M722" t="s">
        <v>332</v>
      </c>
      <c r="N722" t="s">
        <v>34</v>
      </c>
      <c r="O722" t="s">
        <v>35</v>
      </c>
      <c r="P722">
        <v>270</v>
      </c>
      <c r="Q722">
        <v>5</v>
      </c>
      <c r="R722">
        <v>118</v>
      </c>
    </row>
    <row r="723" spans="1:18">
      <c r="A723" t="s">
        <v>506</v>
      </c>
      <c r="B723" t="s">
        <v>92</v>
      </c>
      <c r="C723" t="s">
        <v>39</v>
      </c>
      <c r="D723" t="s">
        <v>21</v>
      </c>
      <c r="E723">
        <v>53.77</v>
      </c>
      <c r="F723">
        <v>7.7</v>
      </c>
      <c r="G723" t="s">
        <v>332</v>
      </c>
      <c r="H723" t="s">
        <v>143</v>
      </c>
      <c r="I723" t="s">
        <v>32</v>
      </c>
      <c r="J723" t="s">
        <v>21</v>
      </c>
      <c r="K723">
        <v>53.77</v>
      </c>
      <c r="L723">
        <v>7.7</v>
      </c>
      <c r="M723" t="s">
        <v>332</v>
      </c>
      <c r="N723" t="s">
        <v>34</v>
      </c>
      <c r="O723" t="s">
        <v>35</v>
      </c>
      <c r="P723">
        <v>138</v>
      </c>
      <c r="Q723">
        <v>0</v>
      </c>
      <c r="R723">
        <v>0</v>
      </c>
    </row>
    <row r="724" spans="1:18">
      <c r="A724" t="s">
        <v>515</v>
      </c>
      <c r="B724" t="s">
        <v>42</v>
      </c>
      <c r="C724" t="s">
        <v>20</v>
      </c>
      <c r="D724" t="s">
        <v>21</v>
      </c>
      <c r="E724">
        <v>50.18</v>
      </c>
      <c r="F724">
        <v>8.52</v>
      </c>
      <c r="G724" t="s">
        <v>332</v>
      </c>
      <c r="H724" t="s">
        <v>37</v>
      </c>
      <c r="I724" t="s">
        <v>48</v>
      </c>
      <c r="J724" t="s">
        <v>21</v>
      </c>
      <c r="K724">
        <v>50.18</v>
      </c>
      <c r="L724">
        <v>8.5</v>
      </c>
      <c r="M724" t="s">
        <v>332</v>
      </c>
      <c r="N724" t="s">
        <v>26</v>
      </c>
      <c r="O724" t="s">
        <v>27</v>
      </c>
      <c r="P724">
        <v>96</v>
      </c>
      <c r="Q724">
        <v>2</v>
      </c>
      <c r="R724">
        <v>270</v>
      </c>
    </row>
    <row r="725" spans="1:18">
      <c r="A725" t="s">
        <v>516</v>
      </c>
      <c r="B725" t="s">
        <v>37</v>
      </c>
      <c r="C725" t="s">
        <v>39</v>
      </c>
      <c r="D725" t="s">
        <v>21</v>
      </c>
      <c r="E725">
        <v>50.18</v>
      </c>
      <c r="F725">
        <v>8.5</v>
      </c>
      <c r="G725" t="s">
        <v>332</v>
      </c>
      <c r="H725" t="s">
        <v>74</v>
      </c>
      <c r="I725" t="s">
        <v>39</v>
      </c>
      <c r="J725" t="s">
        <v>21</v>
      </c>
      <c r="K725">
        <v>50.18</v>
      </c>
      <c r="L725">
        <v>8.5</v>
      </c>
      <c r="M725" t="s">
        <v>332</v>
      </c>
      <c r="N725" t="s">
        <v>40</v>
      </c>
      <c r="O725" t="s">
        <v>35</v>
      </c>
      <c r="P725">
        <v>5</v>
      </c>
      <c r="Q725">
        <v>0</v>
      </c>
      <c r="R725">
        <v>0</v>
      </c>
    </row>
    <row r="726" spans="1:18">
      <c r="A726" t="s">
        <v>731</v>
      </c>
      <c r="B726" t="s">
        <v>109</v>
      </c>
      <c r="C726" t="s">
        <v>20</v>
      </c>
      <c r="D726" t="s">
        <v>21</v>
      </c>
      <c r="E726">
        <v>56.53</v>
      </c>
      <c r="F726">
        <v>9.33</v>
      </c>
      <c r="G726" t="s">
        <v>610</v>
      </c>
      <c r="H726" t="s">
        <v>92</v>
      </c>
      <c r="I726" t="s">
        <v>48</v>
      </c>
      <c r="J726" t="s">
        <v>21</v>
      </c>
      <c r="K726">
        <v>56.53</v>
      </c>
      <c r="L726">
        <v>9.33</v>
      </c>
      <c r="M726" t="s">
        <v>610</v>
      </c>
      <c r="N726" t="s">
        <v>34</v>
      </c>
      <c r="O726" t="s">
        <v>35</v>
      </c>
      <c r="P726">
        <v>79</v>
      </c>
      <c r="Q726">
        <v>0</v>
      </c>
      <c r="R726">
        <v>0</v>
      </c>
    </row>
    <row r="727" spans="1:18">
      <c r="A727" t="s">
        <v>929</v>
      </c>
      <c r="B727" t="s">
        <v>104</v>
      </c>
      <c r="C727" t="s">
        <v>20</v>
      </c>
      <c r="D727" t="s">
        <v>21</v>
      </c>
      <c r="E727">
        <v>54.68</v>
      </c>
      <c r="F727">
        <v>-5.52</v>
      </c>
      <c r="G727" t="s">
        <v>858</v>
      </c>
      <c r="H727" t="s">
        <v>121</v>
      </c>
      <c r="I727" t="s">
        <v>29</v>
      </c>
      <c r="J727" t="s">
        <v>99</v>
      </c>
      <c r="K727">
        <v>54.68</v>
      </c>
      <c r="L727">
        <v>-5.52</v>
      </c>
      <c r="M727" t="s">
        <v>858</v>
      </c>
      <c r="N727" t="s">
        <v>40</v>
      </c>
      <c r="O727" t="s">
        <v>35</v>
      </c>
      <c r="P727">
        <v>3702</v>
      </c>
      <c r="Q727">
        <v>0</v>
      </c>
      <c r="R727">
        <v>0</v>
      </c>
    </row>
    <row r="728" spans="1:18">
      <c r="A728" t="s">
        <v>976</v>
      </c>
      <c r="B728" t="s">
        <v>48</v>
      </c>
      <c r="C728" t="s">
        <v>20</v>
      </c>
      <c r="D728" t="s">
        <v>21</v>
      </c>
      <c r="E728">
        <v>51.58</v>
      </c>
      <c r="F728">
        <v>0.2</v>
      </c>
      <c r="G728" t="s">
        <v>858</v>
      </c>
      <c r="H728" t="s">
        <v>51</v>
      </c>
      <c r="I728" t="s">
        <v>39</v>
      </c>
      <c r="J728" t="s">
        <v>25</v>
      </c>
      <c r="K728">
        <v>51.67</v>
      </c>
      <c r="L728">
        <v>0.18</v>
      </c>
      <c r="M728" t="s">
        <v>858</v>
      </c>
      <c r="N728" t="s">
        <v>40</v>
      </c>
      <c r="O728" t="s">
        <v>35</v>
      </c>
      <c r="P728">
        <v>397</v>
      </c>
      <c r="Q728">
        <v>10</v>
      </c>
      <c r="R728">
        <v>353</v>
      </c>
    </row>
    <row r="729" spans="1:18">
      <c r="A729" t="s">
        <v>977</v>
      </c>
      <c r="B729" t="s">
        <v>48</v>
      </c>
      <c r="C729" t="s">
        <v>20</v>
      </c>
      <c r="D729" t="s">
        <v>21</v>
      </c>
      <c r="E729">
        <v>51.58</v>
      </c>
      <c r="F729">
        <v>0.2</v>
      </c>
      <c r="G729" t="s">
        <v>858</v>
      </c>
      <c r="H729" t="s">
        <v>67</v>
      </c>
      <c r="I729" t="s">
        <v>24</v>
      </c>
      <c r="J729" t="s">
        <v>105</v>
      </c>
      <c r="K729">
        <v>51.58</v>
      </c>
      <c r="L729">
        <v>0.2</v>
      </c>
      <c r="M729" t="s">
        <v>858</v>
      </c>
      <c r="N729" t="s">
        <v>140</v>
      </c>
      <c r="O729" t="s">
        <v>35</v>
      </c>
      <c r="P729">
        <v>707</v>
      </c>
      <c r="Q729">
        <v>0</v>
      </c>
      <c r="R729">
        <v>0</v>
      </c>
    </row>
    <row r="730" spans="1:18">
      <c r="A730" t="s">
        <v>979</v>
      </c>
      <c r="B730" t="s">
        <v>23</v>
      </c>
      <c r="C730" t="s">
        <v>20</v>
      </c>
      <c r="D730" t="s">
        <v>21</v>
      </c>
      <c r="E730">
        <v>50.95</v>
      </c>
      <c r="F730">
        <v>-1.82</v>
      </c>
      <c r="G730" t="s">
        <v>858</v>
      </c>
      <c r="H730" t="s">
        <v>23</v>
      </c>
      <c r="I730" t="s">
        <v>39</v>
      </c>
      <c r="J730" t="s">
        <v>25</v>
      </c>
      <c r="K730">
        <v>50.93</v>
      </c>
      <c r="L730">
        <v>-1.78</v>
      </c>
      <c r="M730" t="s">
        <v>858</v>
      </c>
      <c r="N730" t="s">
        <v>40</v>
      </c>
      <c r="O730" t="s">
        <v>35</v>
      </c>
      <c r="P730">
        <v>396</v>
      </c>
      <c r="Q730">
        <v>3</v>
      </c>
      <c r="R730">
        <v>129</v>
      </c>
    </row>
    <row r="731" spans="1:18">
      <c r="A731" t="s">
        <v>2131</v>
      </c>
      <c r="B731" t="s">
        <v>48</v>
      </c>
      <c r="C731" t="s">
        <v>39</v>
      </c>
      <c r="D731" t="s">
        <v>21</v>
      </c>
      <c r="E731">
        <v>59.93</v>
      </c>
      <c r="F731">
        <v>10.73</v>
      </c>
      <c r="G731" t="s">
        <v>669</v>
      </c>
      <c r="H731" t="s">
        <v>51</v>
      </c>
      <c r="I731" t="s">
        <v>39</v>
      </c>
      <c r="J731" t="s">
        <v>21</v>
      </c>
      <c r="K731">
        <v>59.93</v>
      </c>
      <c r="L731">
        <v>10.73</v>
      </c>
      <c r="M731" t="s">
        <v>669</v>
      </c>
      <c r="N731" t="s">
        <v>40</v>
      </c>
      <c r="O731" t="s">
        <v>35</v>
      </c>
      <c r="P731">
        <v>1</v>
      </c>
      <c r="Q731">
        <v>0</v>
      </c>
      <c r="R731">
        <v>0</v>
      </c>
    </row>
    <row r="732" spans="1:18">
      <c r="A732" t="s">
        <v>2132</v>
      </c>
      <c r="B732" t="s">
        <v>48</v>
      </c>
      <c r="C732" t="s">
        <v>39</v>
      </c>
      <c r="D732" t="s">
        <v>21</v>
      </c>
      <c r="E732">
        <v>59.93</v>
      </c>
      <c r="F732">
        <v>10.73</v>
      </c>
      <c r="G732" t="s">
        <v>669</v>
      </c>
      <c r="H732" t="s">
        <v>51</v>
      </c>
      <c r="I732" t="s">
        <v>39</v>
      </c>
      <c r="J732" t="s">
        <v>21</v>
      </c>
      <c r="K732">
        <v>59.93</v>
      </c>
      <c r="L732">
        <v>10.73</v>
      </c>
      <c r="M732" t="s">
        <v>669</v>
      </c>
      <c r="N732" t="s">
        <v>40</v>
      </c>
      <c r="O732" t="s">
        <v>35</v>
      </c>
      <c r="P732">
        <v>1</v>
      </c>
      <c r="Q732">
        <v>0</v>
      </c>
      <c r="R732">
        <v>0</v>
      </c>
    </row>
    <row r="733" spans="1:18">
      <c r="A733" t="s">
        <v>2174</v>
      </c>
      <c r="B733" t="s">
        <v>50</v>
      </c>
      <c r="C733" t="s">
        <v>39</v>
      </c>
      <c r="D733" t="s">
        <v>21</v>
      </c>
      <c r="E733">
        <v>65.98</v>
      </c>
      <c r="F733">
        <v>12.55</v>
      </c>
      <c r="G733" t="s">
        <v>669</v>
      </c>
      <c r="H733" t="s">
        <v>73</v>
      </c>
      <c r="I733" t="s">
        <v>39</v>
      </c>
      <c r="J733" t="s">
        <v>21</v>
      </c>
      <c r="K733">
        <v>65.98</v>
      </c>
      <c r="L733">
        <v>12.55</v>
      </c>
      <c r="M733" t="s">
        <v>669</v>
      </c>
      <c r="N733" t="s">
        <v>40</v>
      </c>
      <c r="O733" t="s">
        <v>35</v>
      </c>
      <c r="P733">
        <v>21</v>
      </c>
      <c r="Q733">
        <v>0</v>
      </c>
      <c r="R733">
        <v>0</v>
      </c>
    </row>
    <row r="734" spans="1:18">
      <c r="A734" t="s">
        <v>2175</v>
      </c>
      <c r="B734" t="s">
        <v>54</v>
      </c>
      <c r="C734" t="s">
        <v>20</v>
      </c>
      <c r="D734" t="s">
        <v>21</v>
      </c>
      <c r="E734">
        <v>62.15</v>
      </c>
      <c r="F734">
        <v>6.07</v>
      </c>
      <c r="G734" t="s">
        <v>669</v>
      </c>
      <c r="H734" t="s">
        <v>68</v>
      </c>
      <c r="I734" t="s">
        <v>48</v>
      </c>
      <c r="J734" t="s">
        <v>21</v>
      </c>
      <c r="K734">
        <v>62.15</v>
      </c>
      <c r="L734">
        <v>6.07</v>
      </c>
      <c r="M734" t="s">
        <v>669</v>
      </c>
      <c r="N734" t="s">
        <v>81</v>
      </c>
      <c r="O734" t="s">
        <v>35</v>
      </c>
      <c r="P734">
        <v>81</v>
      </c>
      <c r="Q734">
        <v>0</v>
      </c>
      <c r="R734">
        <v>0</v>
      </c>
    </row>
    <row r="735" spans="1:18">
      <c r="A735" t="s">
        <v>2176</v>
      </c>
      <c r="B735" t="s">
        <v>54</v>
      </c>
      <c r="C735" t="s">
        <v>20</v>
      </c>
      <c r="D735" t="s">
        <v>21</v>
      </c>
      <c r="E735">
        <v>62.15</v>
      </c>
      <c r="F735">
        <v>6.07</v>
      </c>
      <c r="G735" t="s">
        <v>669</v>
      </c>
      <c r="H735" t="s">
        <v>24</v>
      </c>
      <c r="I735" t="s">
        <v>48</v>
      </c>
      <c r="J735" t="s">
        <v>21</v>
      </c>
      <c r="K735">
        <v>62.15</v>
      </c>
      <c r="L735">
        <v>6.07</v>
      </c>
      <c r="M735" t="s">
        <v>669</v>
      </c>
      <c r="N735" t="s">
        <v>40</v>
      </c>
      <c r="O735" t="s">
        <v>52</v>
      </c>
      <c r="P735">
        <v>65</v>
      </c>
      <c r="Q735">
        <v>0</v>
      </c>
      <c r="R735">
        <v>0</v>
      </c>
    </row>
    <row r="736" spans="1:18">
      <c r="A736" t="s">
        <v>2177</v>
      </c>
      <c r="B736" t="s">
        <v>54</v>
      </c>
      <c r="C736" t="s">
        <v>20</v>
      </c>
      <c r="D736" t="s">
        <v>21</v>
      </c>
      <c r="E736">
        <v>62.15</v>
      </c>
      <c r="F736">
        <v>6.07</v>
      </c>
      <c r="G736" t="s">
        <v>669</v>
      </c>
      <c r="H736" t="s">
        <v>104</v>
      </c>
      <c r="I736" t="s">
        <v>29</v>
      </c>
      <c r="J736" t="s">
        <v>21</v>
      </c>
      <c r="K736">
        <v>62.15</v>
      </c>
      <c r="L736">
        <v>6.07</v>
      </c>
      <c r="M736" t="s">
        <v>669</v>
      </c>
      <c r="N736" t="s">
        <v>34</v>
      </c>
      <c r="O736" t="s">
        <v>35</v>
      </c>
      <c r="P736">
        <v>60</v>
      </c>
      <c r="Q736">
        <v>0</v>
      </c>
      <c r="R736">
        <v>0</v>
      </c>
    </row>
    <row r="737" spans="1:18">
      <c r="A737" t="s">
        <v>2181</v>
      </c>
      <c r="B737" t="s">
        <v>73</v>
      </c>
      <c r="C737" t="s">
        <v>20</v>
      </c>
      <c r="D737" t="s">
        <v>21</v>
      </c>
      <c r="E737">
        <v>61.92</v>
      </c>
      <c r="F737">
        <v>5.98</v>
      </c>
      <c r="G737" t="s">
        <v>669</v>
      </c>
      <c r="H737" t="s">
        <v>23</v>
      </c>
      <c r="I737" t="s">
        <v>29</v>
      </c>
      <c r="J737" t="s">
        <v>21</v>
      </c>
      <c r="K737">
        <v>61.92</v>
      </c>
      <c r="L737">
        <v>5.98</v>
      </c>
      <c r="M737" t="s">
        <v>669</v>
      </c>
      <c r="N737" t="s">
        <v>34</v>
      </c>
      <c r="O737" t="s">
        <v>35</v>
      </c>
      <c r="P737">
        <v>54</v>
      </c>
      <c r="Q737">
        <v>0</v>
      </c>
      <c r="R737">
        <v>0</v>
      </c>
    </row>
    <row r="738" spans="1:18">
      <c r="A738" t="s">
        <v>2183</v>
      </c>
      <c r="B738" t="s">
        <v>76</v>
      </c>
      <c r="C738" t="s">
        <v>20</v>
      </c>
      <c r="D738" t="s">
        <v>21</v>
      </c>
      <c r="E738">
        <v>59.95</v>
      </c>
      <c r="F738">
        <v>10.73</v>
      </c>
      <c r="G738" t="s">
        <v>669</v>
      </c>
      <c r="H738" t="s">
        <v>48</v>
      </c>
      <c r="I738" t="s">
        <v>39</v>
      </c>
      <c r="J738" t="s">
        <v>21</v>
      </c>
      <c r="K738">
        <v>59.97</v>
      </c>
      <c r="L738">
        <v>10.73</v>
      </c>
      <c r="M738" t="s">
        <v>669</v>
      </c>
      <c r="N738" t="s">
        <v>40</v>
      </c>
      <c r="O738" t="s">
        <v>35</v>
      </c>
      <c r="P738">
        <v>18</v>
      </c>
      <c r="Q738">
        <v>2</v>
      </c>
      <c r="R738">
        <v>0</v>
      </c>
    </row>
    <row r="739" spans="1:18">
      <c r="A739" t="s">
        <v>2184</v>
      </c>
      <c r="B739" t="s">
        <v>76</v>
      </c>
      <c r="C739" t="s">
        <v>20</v>
      </c>
      <c r="D739" t="s">
        <v>21</v>
      </c>
      <c r="E739">
        <v>59.95</v>
      </c>
      <c r="F739">
        <v>10.73</v>
      </c>
      <c r="G739" t="s">
        <v>669</v>
      </c>
      <c r="H739" t="s">
        <v>20</v>
      </c>
      <c r="I739" t="s">
        <v>39</v>
      </c>
      <c r="J739" t="s">
        <v>21</v>
      </c>
      <c r="K739">
        <v>59.97</v>
      </c>
      <c r="L739">
        <v>10.73</v>
      </c>
      <c r="M739" t="s">
        <v>669</v>
      </c>
      <c r="N739" t="s">
        <v>40</v>
      </c>
      <c r="O739" t="s">
        <v>35</v>
      </c>
      <c r="P739">
        <v>15</v>
      </c>
      <c r="Q739">
        <v>2</v>
      </c>
      <c r="R739">
        <v>0</v>
      </c>
    </row>
    <row r="740" spans="1:18">
      <c r="A740" t="s">
        <v>2191</v>
      </c>
      <c r="B740" t="s">
        <v>50</v>
      </c>
      <c r="C740" t="s">
        <v>39</v>
      </c>
      <c r="D740" t="s">
        <v>21</v>
      </c>
      <c r="E740">
        <v>65.98</v>
      </c>
      <c r="F740">
        <v>12.55</v>
      </c>
      <c r="G740" t="s">
        <v>669</v>
      </c>
      <c r="H740" t="s">
        <v>92</v>
      </c>
      <c r="I740" t="s">
        <v>101</v>
      </c>
      <c r="J740" t="s">
        <v>105</v>
      </c>
      <c r="K740">
        <v>66.150000000000006</v>
      </c>
      <c r="L740">
        <v>13.1</v>
      </c>
      <c r="M740" t="s">
        <v>669</v>
      </c>
      <c r="N740" t="s">
        <v>40</v>
      </c>
      <c r="O740" t="s">
        <v>52</v>
      </c>
      <c r="P740">
        <v>896</v>
      </c>
      <c r="Q740">
        <v>31</v>
      </c>
      <c r="R740">
        <v>54</v>
      </c>
    </row>
    <row r="741" spans="1:18">
      <c r="A741" t="s">
        <v>2200</v>
      </c>
      <c r="B741" t="s">
        <v>42</v>
      </c>
      <c r="C741" t="s">
        <v>20</v>
      </c>
      <c r="D741" t="s">
        <v>21</v>
      </c>
      <c r="E741">
        <v>59.12</v>
      </c>
      <c r="F741">
        <v>11.38</v>
      </c>
      <c r="G741" t="s">
        <v>669</v>
      </c>
      <c r="H741" t="s">
        <v>31</v>
      </c>
      <c r="I741" t="s">
        <v>51</v>
      </c>
      <c r="J741" t="s">
        <v>25</v>
      </c>
      <c r="K741">
        <v>59.15</v>
      </c>
      <c r="L741">
        <v>11.33</v>
      </c>
      <c r="M741" t="s">
        <v>669</v>
      </c>
      <c r="N741" t="s">
        <v>34</v>
      </c>
      <c r="O741" t="s">
        <v>35</v>
      </c>
      <c r="P741">
        <v>471</v>
      </c>
      <c r="Q741">
        <v>5</v>
      </c>
      <c r="R741">
        <v>323</v>
      </c>
    </row>
    <row r="742" spans="1:18">
      <c r="A742" t="s">
        <v>2252</v>
      </c>
      <c r="B742" t="s">
        <v>32</v>
      </c>
      <c r="C742" t="s">
        <v>39</v>
      </c>
      <c r="D742" t="s">
        <v>21</v>
      </c>
      <c r="E742">
        <v>63.05</v>
      </c>
      <c r="F742">
        <v>9.2200000000000006</v>
      </c>
      <c r="G742" t="s">
        <v>669</v>
      </c>
      <c r="H742" t="s">
        <v>155</v>
      </c>
      <c r="I742" t="s">
        <v>29</v>
      </c>
      <c r="J742" t="s">
        <v>21</v>
      </c>
      <c r="K742">
        <v>63.12</v>
      </c>
      <c r="L742">
        <v>9.1199999999999992</v>
      </c>
      <c r="M742" t="s">
        <v>669</v>
      </c>
      <c r="N742" t="s">
        <v>40</v>
      </c>
      <c r="O742" t="s">
        <v>35</v>
      </c>
      <c r="P742">
        <v>37</v>
      </c>
      <c r="Q742">
        <v>9</v>
      </c>
      <c r="R742">
        <v>326</v>
      </c>
    </row>
    <row r="743" spans="1:18">
      <c r="A743" t="s">
        <v>2501</v>
      </c>
      <c r="B743" t="s">
        <v>50</v>
      </c>
      <c r="C743" t="s">
        <v>39</v>
      </c>
      <c r="D743" t="s">
        <v>21</v>
      </c>
      <c r="E743">
        <v>60.9</v>
      </c>
      <c r="F743">
        <v>24.6</v>
      </c>
      <c r="G743" t="s">
        <v>2455</v>
      </c>
      <c r="H743" t="s">
        <v>101</v>
      </c>
      <c r="I743" t="s">
        <v>48</v>
      </c>
      <c r="J743" t="s">
        <v>21</v>
      </c>
      <c r="K743">
        <v>60.83</v>
      </c>
      <c r="L743">
        <v>24.5</v>
      </c>
      <c r="M743" t="s">
        <v>2455</v>
      </c>
      <c r="N743" t="s">
        <v>40</v>
      </c>
      <c r="O743" t="s">
        <v>35</v>
      </c>
      <c r="P743">
        <v>71</v>
      </c>
      <c r="Q743">
        <v>10</v>
      </c>
      <c r="R743">
        <v>217</v>
      </c>
    </row>
    <row r="744" spans="1:18">
      <c r="A744" t="s">
        <v>2534</v>
      </c>
      <c r="B744" t="s">
        <v>101</v>
      </c>
      <c r="C744" t="s">
        <v>29</v>
      </c>
      <c r="D744" t="s">
        <v>21</v>
      </c>
      <c r="E744">
        <v>69.87</v>
      </c>
      <c r="F744">
        <v>27.03</v>
      </c>
      <c r="G744" t="s">
        <v>2455</v>
      </c>
      <c r="H744" t="s">
        <v>68</v>
      </c>
      <c r="I744" t="s">
        <v>101</v>
      </c>
      <c r="J744" t="s">
        <v>25</v>
      </c>
      <c r="K744">
        <v>69.900000000000006</v>
      </c>
      <c r="L744">
        <v>27</v>
      </c>
      <c r="M744" t="s">
        <v>2455</v>
      </c>
      <c r="N744" t="s">
        <v>107</v>
      </c>
      <c r="O744" t="s">
        <v>35</v>
      </c>
      <c r="P744">
        <v>497</v>
      </c>
      <c r="Q744">
        <v>4</v>
      </c>
      <c r="R744">
        <v>342</v>
      </c>
    </row>
    <row r="745" spans="1:18">
      <c r="A745" t="s">
        <v>2549</v>
      </c>
      <c r="B745" t="s">
        <v>32</v>
      </c>
      <c r="C745" t="s">
        <v>39</v>
      </c>
      <c r="D745" t="s">
        <v>21</v>
      </c>
      <c r="E745">
        <v>61.55</v>
      </c>
      <c r="F745">
        <v>21.67</v>
      </c>
      <c r="G745" t="s">
        <v>2455</v>
      </c>
      <c r="H745" t="s">
        <v>74</v>
      </c>
      <c r="I745" t="s">
        <v>20</v>
      </c>
      <c r="J745" t="s">
        <v>25</v>
      </c>
      <c r="K745">
        <v>61.5</v>
      </c>
      <c r="L745">
        <v>21.6</v>
      </c>
      <c r="M745" t="s">
        <v>2455</v>
      </c>
      <c r="N745" t="s">
        <v>40</v>
      </c>
      <c r="O745" t="s">
        <v>35</v>
      </c>
      <c r="P745">
        <v>352</v>
      </c>
      <c r="Q745">
        <v>7</v>
      </c>
      <c r="R745">
        <v>213</v>
      </c>
    </row>
    <row r="746" spans="1:18">
      <c r="A746" t="s">
        <v>2553</v>
      </c>
      <c r="B746" t="s">
        <v>45</v>
      </c>
      <c r="C746" t="s">
        <v>20</v>
      </c>
      <c r="D746" t="s">
        <v>21</v>
      </c>
      <c r="E746">
        <v>60.6</v>
      </c>
      <c r="F746">
        <v>27.2</v>
      </c>
      <c r="G746" t="s">
        <v>2455</v>
      </c>
      <c r="H746" t="s">
        <v>68</v>
      </c>
      <c r="I746" t="s">
        <v>39</v>
      </c>
      <c r="J746" t="s">
        <v>110</v>
      </c>
      <c r="K746">
        <v>60.5</v>
      </c>
      <c r="L746">
        <v>27.17</v>
      </c>
      <c r="M746" t="s">
        <v>2455</v>
      </c>
      <c r="N746" t="s">
        <v>34</v>
      </c>
      <c r="O746" t="s">
        <v>35</v>
      </c>
      <c r="P746">
        <v>1123</v>
      </c>
      <c r="Q746">
        <v>12</v>
      </c>
      <c r="R746">
        <v>190</v>
      </c>
    </row>
    <row r="747" spans="1:18">
      <c r="A747" t="s">
        <v>2554</v>
      </c>
      <c r="B747" t="s">
        <v>104</v>
      </c>
      <c r="C747" t="s">
        <v>20</v>
      </c>
      <c r="D747" t="s">
        <v>21</v>
      </c>
      <c r="E747">
        <v>60.6</v>
      </c>
      <c r="F747">
        <v>27.2</v>
      </c>
      <c r="G747" t="s">
        <v>2455</v>
      </c>
      <c r="H747" t="s">
        <v>133</v>
      </c>
      <c r="I747" t="s">
        <v>48</v>
      </c>
      <c r="J747" t="s">
        <v>21</v>
      </c>
      <c r="K747">
        <v>60.6</v>
      </c>
      <c r="L747">
        <v>27.2</v>
      </c>
      <c r="M747" t="s">
        <v>2455</v>
      </c>
      <c r="N747" t="s">
        <v>40</v>
      </c>
      <c r="O747" t="s">
        <v>35</v>
      </c>
      <c r="P747">
        <v>89</v>
      </c>
      <c r="Q747">
        <v>0</v>
      </c>
      <c r="R747">
        <v>0</v>
      </c>
    </row>
    <row r="748" spans="1:18">
      <c r="A748" t="s">
        <v>2555</v>
      </c>
      <c r="B748" t="s">
        <v>104</v>
      </c>
      <c r="C748" t="s">
        <v>20</v>
      </c>
      <c r="D748" t="s">
        <v>21</v>
      </c>
      <c r="E748">
        <v>60.6</v>
      </c>
      <c r="F748">
        <v>27.2</v>
      </c>
      <c r="G748" t="s">
        <v>2455</v>
      </c>
      <c r="H748" t="s">
        <v>60</v>
      </c>
      <c r="I748" t="s">
        <v>48</v>
      </c>
      <c r="J748" t="s">
        <v>21</v>
      </c>
      <c r="K748">
        <v>60.6</v>
      </c>
      <c r="L748">
        <v>27.2</v>
      </c>
      <c r="M748" t="s">
        <v>2455</v>
      </c>
      <c r="N748" t="s">
        <v>40</v>
      </c>
      <c r="O748" t="s">
        <v>35</v>
      </c>
      <c r="P748">
        <v>65</v>
      </c>
      <c r="Q748">
        <v>0</v>
      </c>
      <c r="R748">
        <v>0</v>
      </c>
    </row>
    <row r="749" spans="1:18">
      <c r="A749" t="s">
        <v>2556</v>
      </c>
      <c r="B749" t="s">
        <v>31</v>
      </c>
      <c r="C749" t="s">
        <v>39</v>
      </c>
      <c r="D749" t="s">
        <v>21</v>
      </c>
      <c r="E749">
        <v>60.6</v>
      </c>
      <c r="F749">
        <v>27.2</v>
      </c>
      <c r="G749" t="s">
        <v>2455</v>
      </c>
      <c r="H749" t="s">
        <v>68</v>
      </c>
      <c r="I749" t="s">
        <v>29</v>
      </c>
      <c r="J749" t="s">
        <v>25</v>
      </c>
      <c r="K749">
        <v>60.6</v>
      </c>
      <c r="L749">
        <v>27.2</v>
      </c>
      <c r="M749" t="s">
        <v>2455</v>
      </c>
      <c r="N749" t="s">
        <v>26</v>
      </c>
      <c r="O749" t="s">
        <v>27</v>
      </c>
      <c r="P749">
        <v>413</v>
      </c>
      <c r="Q749">
        <v>0</v>
      </c>
      <c r="R749">
        <v>0</v>
      </c>
    </row>
    <row r="750" spans="1:18">
      <c r="A750" t="s">
        <v>2557</v>
      </c>
      <c r="B750" t="s">
        <v>29</v>
      </c>
      <c r="C750" t="s">
        <v>39</v>
      </c>
      <c r="D750" t="s">
        <v>21</v>
      </c>
      <c r="E750">
        <v>60.6</v>
      </c>
      <c r="F750">
        <v>27.2</v>
      </c>
      <c r="G750" t="s">
        <v>2455</v>
      </c>
      <c r="H750" t="s">
        <v>71</v>
      </c>
      <c r="I750" t="s">
        <v>39</v>
      </c>
      <c r="J750" t="s">
        <v>55</v>
      </c>
      <c r="K750">
        <v>60.5</v>
      </c>
      <c r="L750">
        <v>27.17</v>
      </c>
      <c r="M750" t="s">
        <v>2455</v>
      </c>
      <c r="N750" t="s">
        <v>40</v>
      </c>
      <c r="O750" t="s">
        <v>35</v>
      </c>
      <c r="P750">
        <v>1470</v>
      </c>
      <c r="Q750">
        <v>12</v>
      </c>
      <c r="R750">
        <v>190</v>
      </c>
    </row>
    <row r="751" spans="1:18">
      <c r="A751" t="s">
        <v>2558</v>
      </c>
      <c r="B751" t="s">
        <v>20</v>
      </c>
      <c r="C751" t="s">
        <v>39</v>
      </c>
      <c r="D751" t="s">
        <v>21</v>
      </c>
      <c r="E751">
        <v>61.2</v>
      </c>
      <c r="F751">
        <v>24.3</v>
      </c>
      <c r="G751" t="s">
        <v>2455</v>
      </c>
      <c r="H751" t="s">
        <v>48</v>
      </c>
      <c r="I751" t="s">
        <v>39</v>
      </c>
      <c r="J751" t="s">
        <v>55</v>
      </c>
      <c r="K751">
        <v>61.17</v>
      </c>
      <c r="L751">
        <v>24.17</v>
      </c>
      <c r="M751" t="s">
        <v>2455</v>
      </c>
      <c r="N751" t="s">
        <v>34</v>
      </c>
      <c r="O751" t="s">
        <v>35</v>
      </c>
      <c r="P751">
        <v>1464</v>
      </c>
      <c r="Q751">
        <v>9</v>
      </c>
      <c r="R751">
        <v>243</v>
      </c>
    </row>
    <row r="752" spans="1:18">
      <c r="A752" t="s">
        <v>2559</v>
      </c>
      <c r="B752" t="s">
        <v>20</v>
      </c>
      <c r="C752" t="s">
        <v>39</v>
      </c>
      <c r="D752" t="s">
        <v>21</v>
      </c>
      <c r="E752">
        <v>61.2</v>
      </c>
      <c r="F752">
        <v>24.3</v>
      </c>
      <c r="G752" t="s">
        <v>2455</v>
      </c>
      <c r="H752" t="s">
        <v>67</v>
      </c>
      <c r="I752" t="s">
        <v>31</v>
      </c>
      <c r="J752" t="s">
        <v>105</v>
      </c>
      <c r="K752">
        <v>61.2</v>
      </c>
      <c r="L752">
        <v>24.5</v>
      </c>
      <c r="M752" t="s">
        <v>2455</v>
      </c>
      <c r="N752" t="s">
        <v>34</v>
      </c>
      <c r="O752" t="s">
        <v>35</v>
      </c>
      <c r="P752">
        <v>619</v>
      </c>
      <c r="Q752">
        <v>11</v>
      </c>
      <c r="R752">
        <v>91</v>
      </c>
    </row>
    <row r="753" spans="1:18">
      <c r="A753" t="s">
        <v>2560</v>
      </c>
      <c r="B753" t="s">
        <v>76</v>
      </c>
      <c r="C753" t="s">
        <v>39</v>
      </c>
      <c r="D753" t="s">
        <v>21</v>
      </c>
      <c r="E753">
        <v>66.3</v>
      </c>
      <c r="F753">
        <v>26.9</v>
      </c>
      <c r="G753" t="s">
        <v>2455</v>
      </c>
      <c r="H753" t="s">
        <v>60</v>
      </c>
      <c r="I753" t="s">
        <v>48</v>
      </c>
      <c r="J753" t="s">
        <v>21</v>
      </c>
      <c r="K753">
        <v>66.17</v>
      </c>
      <c r="L753">
        <v>26.83</v>
      </c>
      <c r="M753" t="s">
        <v>2455</v>
      </c>
      <c r="N753" t="s">
        <v>26</v>
      </c>
      <c r="O753" t="s">
        <v>27</v>
      </c>
      <c r="P753">
        <v>43</v>
      </c>
      <c r="Q753">
        <v>16</v>
      </c>
      <c r="R753">
        <v>192</v>
      </c>
    </row>
    <row r="754" spans="1:18">
      <c r="A754" t="s">
        <v>3759</v>
      </c>
      <c r="B754" t="s">
        <v>133</v>
      </c>
      <c r="C754" t="s">
        <v>20</v>
      </c>
      <c r="D754" t="s">
        <v>21</v>
      </c>
      <c r="E754">
        <v>59.23</v>
      </c>
      <c r="F754">
        <v>17.98</v>
      </c>
      <c r="G754" t="s">
        <v>2497</v>
      </c>
      <c r="H754" t="s">
        <v>19</v>
      </c>
      <c r="I754" t="s">
        <v>29</v>
      </c>
      <c r="J754" t="s">
        <v>21</v>
      </c>
      <c r="K754">
        <v>59.25</v>
      </c>
      <c r="L754">
        <v>18</v>
      </c>
      <c r="M754" t="s">
        <v>2497</v>
      </c>
      <c r="N754" t="s">
        <v>40</v>
      </c>
      <c r="O754" t="s">
        <v>52</v>
      </c>
      <c r="P754">
        <v>59</v>
      </c>
      <c r="Q754">
        <v>3</v>
      </c>
      <c r="R754">
        <v>28</v>
      </c>
    </row>
    <row r="755" spans="1:18">
      <c r="A755" t="s">
        <v>3760</v>
      </c>
      <c r="B755" t="s">
        <v>133</v>
      </c>
      <c r="C755" t="s">
        <v>20</v>
      </c>
      <c r="D755" t="s">
        <v>21</v>
      </c>
      <c r="E755">
        <v>59.23</v>
      </c>
      <c r="F755">
        <v>17.98</v>
      </c>
      <c r="G755" t="s">
        <v>2497</v>
      </c>
      <c r="H755" t="s">
        <v>37</v>
      </c>
      <c r="I755" t="s">
        <v>32</v>
      </c>
      <c r="J755" t="s">
        <v>55</v>
      </c>
      <c r="K755">
        <v>59.25</v>
      </c>
      <c r="L755">
        <v>18</v>
      </c>
      <c r="M755" t="s">
        <v>2497</v>
      </c>
      <c r="N755" t="s">
        <v>40</v>
      </c>
      <c r="O755" t="s">
        <v>52</v>
      </c>
      <c r="P755">
        <v>1610</v>
      </c>
      <c r="Q755">
        <v>3</v>
      </c>
      <c r="R755">
        <v>28</v>
      </c>
    </row>
    <row r="756" spans="1:18">
      <c r="A756" t="s">
        <v>3762</v>
      </c>
      <c r="B756" t="s">
        <v>76</v>
      </c>
      <c r="C756" t="s">
        <v>20</v>
      </c>
      <c r="D756" t="s">
        <v>21</v>
      </c>
      <c r="E756">
        <v>59.23</v>
      </c>
      <c r="F756">
        <v>17.98</v>
      </c>
      <c r="G756" t="s">
        <v>2497</v>
      </c>
      <c r="H756" t="s">
        <v>143</v>
      </c>
      <c r="I756" t="s">
        <v>51</v>
      </c>
      <c r="J756" t="s">
        <v>105</v>
      </c>
      <c r="K756">
        <v>59.23</v>
      </c>
      <c r="L756">
        <v>17.98</v>
      </c>
      <c r="M756" t="s">
        <v>2497</v>
      </c>
      <c r="N756" t="s">
        <v>81</v>
      </c>
      <c r="O756" t="s">
        <v>52</v>
      </c>
      <c r="P756">
        <v>862</v>
      </c>
      <c r="Q756">
        <v>0</v>
      </c>
      <c r="R756">
        <v>0</v>
      </c>
    </row>
    <row r="757" spans="1:18">
      <c r="A757" t="s">
        <v>3778</v>
      </c>
      <c r="B757" t="s">
        <v>60</v>
      </c>
      <c r="C757" t="s">
        <v>39</v>
      </c>
      <c r="D757" t="s">
        <v>21</v>
      </c>
      <c r="E757">
        <v>65.87</v>
      </c>
      <c r="F757">
        <v>22.3</v>
      </c>
      <c r="G757" t="s">
        <v>2497</v>
      </c>
      <c r="H757" t="s">
        <v>50</v>
      </c>
      <c r="I757" t="s">
        <v>48</v>
      </c>
      <c r="J757" t="s">
        <v>21</v>
      </c>
      <c r="K757">
        <v>65.849999999999994</v>
      </c>
      <c r="L757">
        <v>22.3</v>
      </c>
      <c r="M757" t="s">
        <v>2497</v>
      </c>
      <c r="N757" t="s">
        <v>140</v>
      </c>
      <c r="O757" t="s">
        <v>35</v>
      </c>
      <c r="P757">
        <v>59</v>
      </c>
      <c r="Q757">
        <v>2</v>
      </c>
      <c r="R757">
        <v>181</v>
      </c>
    </row>
    <row r="758" spans="1:18">
      <c r="A758" t="s">
        <v>3789</v>
      </c>
      <c r="B758" t="s">
        <v>73</v>
      </c>
      <c r="C758" t="s">
        <v>20</v>
      </c>
      <c r="D758" t="s">
        <v>21</v>
      </c>
      <c r="E758">
        <v>57.58</v>
      </c>
      <c r="F758">
        <v>15.85</v>
      </c>
      <c r="G758" t="s">
        <v>2497</v>
      </c>
      <c r="H758" t="s">
        <v>42</v>
      </c>
      <c r="I758" t="s">
        <v>63</v>
      </c>
      <c r="J758" t="s">
        <v>21</v>
      </c>
      <c r="K758">
        <v>57.58</v>
      </c>
      <c r="L758">
        <v>15.85</v>
      </c>
      <c r="M758" t="s">
        <v>2497</v>
      </c>
      <c r="N758" t="s">
        <v>84</v>
      </c>
      <c r="O758" t="s">
        <v>35</v>
      </c>
      <c r="P758">
        <v>211</v>
      </c>
      <c r="Q758">
        <v>0</v>
      </c>
      <c r="R758">
        <v>0</v>
      </c>
    </row>
    <row r="759" spans="1:18">
      <c r="A759" t="s">
        <v>3796</v>
      </c>
      <c r="B759" t="s">
        <v>121</v>
      </c>
      <c r="C759" t="s">
        <v>39</v>
      </c>
      <c r="D759" t="s">
        <v>21</v>
      </c>
      <c r="E759">
        <v>58.9</v>
      </c>
      <c r="F759">
        <v>11.9</v>
      </c>
      <c r="G759" t="s">
        <v>2497</v>
      </c>
      <c r="H759" t="s">
        <v>19</v>
      </c>
      <c r="I759" t="s">
        <v>48</v>
      </c>
      <c r="J759" t="s">
        <v>21</v>
      </c>
      <c r="K759">
        <v>58.9</v>
      </c>
      <c r="L759">
        <v>11.9</v>
      </c>
      <c r="M759" t="s">
        <v>2497</v>
      </c>
      <c r="N759" t="s">
        <v>34</v>
      </c>
      <c r="O759" t="s">
        <v>35</v>
      </c>
      <c r="P759">
        <v>68</v>
      </c>
      <c r="Q759">
        <v>0</v>
      </c>
      <c r="R759">
        <v>0</v>
      </c>
    </row>
    <row r="760" spans="1:18">
      <c r="A760" t="s">
        <v>3800</v>
      </c>
      <c r="B760" t="s">
        <v>29</v>
      </c>
      <c r="C760" t="s">
        <v>39</v>
      </c>
      <c r="D760" t="s">
        <v>21</v>
      </c>
      <c r="E760">
        <v>65.87</v>
      </c>
      <c r="F760">
        <v>24.12</v>
      </c>
      <c r="G760" t="s">
        <v>2497</v>
      </c>
      <c r="H760" t="s">
        <v>39</v>
      </c>
      <c r="I760" t="s">
        <v>39</v>
      </c>
      <c r="J760" t="s">
        <v>25</v>
      </c>
      <c r="K760">
        <v>65.87</v>
      </c>
      <c r="L760">
        <v>24.12</v>
      </c>
      <c r="M760" t="s">
        <v>2497</v>
      </c>
      <c r="N760" t="s">
        <v>81</v>
      </c>
      <c r="O760" t="s">
        <v>35</v>
      </c>
      <c r="P760">
        <v>364</v>
      </c>
      <c r="Q760">
        <v>0</v>
      </c>
      <c r="R760">
        <v>0</v>
      </c>
    </row>
    <row r="761" spans="1:18">
      <c r="A761" t="s">
        <v>3804</v>
      </c>
      <c r="B761" t="s">
        <v>31</v>
      </c>
      <c r="C761" t="s">
        <v>39</v>
      </c>
      <c r="D761" t="s">
        <v>21</v>
      </c>
      <c r="E761">
        <v>59.15</v>
      </c>
      <c r="F761">
        <v>16.68</v>
      </c>
      <c r="G761" t="s">
        <v>2497</v>
      </c>
      <c r="H761" t="s">
        <v>51</v>
      </c>
      <c r="I761" t="s">
        <v>50</v>
      </c>
      <c r="J761" t="s">
        <v>25</v>
      </c>
      <c r="K761">
        <v>59.15</v>
      </c>
      <c r="L761">
        <v>16.68</v>
      </c>
      <c r="M761" t="s">
        <v>2497</v>
      </c>
      <c r="N761" t="s">
        <v>34</v>
      </c>
      <c r="O761" t="s">
        <v>35</v>
      </c>
      <c r="P761">
        <v>221</v>
      </c>
      <c r="Q761">
        <v>0</v>
      </c>
      <c r="R761">
        <v>0</v>
      </c>
    </row>
    <row r="762" spans="1:18">
      <c r="A762" t="s">
        <v>3805</v>
      </c>
      <c r="B762" t="s">
        <v>20</v>
      </c>
      <c r="C762" t="s">
        <v>39</v>
      </c>
      <c r="D762" t="s">
        <v>21</v>
      </c>
      <c r="E762">
        <v>59.12</v>
      </c>
      <c r="F762">
        <v>14.37</v>
      </c>
      <c r="G762" t="s">
        <v>2497</v>
      </c>
      <c r="H762" t="s">
        <v>19</v>
      </c>
      <c r="I762" t="s">
        <v>39</v>
      </c>
      <c r="J762" t="s">
        <v>21</v>
      </c>
      <c r="K762">
        <v>59.12</v>
      </c>
      <c r="L762">
        <v>14.37</v>
      </c>
      <c r="M762" t="s">
        <v>2497</v>
      </c>
      <c r="N762" t="s">
        <v>34</v>
      </c>
      <c r="O762" t="s">
        <v>35</v>
      </c>
      <c r="P762">
        <v>20</v>
      </c>
      <c r="Q762">
        <v>0</v>
      </c>
      <c r="R762">
        <v>0</v>
      </c>
    </row>
    <row r="763" spans="1:18">
      <c r="A763" t="s">
        <v>3807</v>
      </c>
      <c r="B763" t="s">
        <v>155</v>
      </c>
      <c r="C763" t="s">
        <v>39</v>
      </c>
      <c r="D763" t="s">
        <v>21</v>
      </c>
      <c r="E763">
        <v>61.35</v>
      </c>
      <c r="F763">
        <v>16.420000000000002</v>
      </c>
      <c r="G763" t="s">
        <v>2497</v>
      </c>
      <c r="H763" t="s">
        <v>67</v>
      </c>
      <c r="I763" t="s">
        <v>20</v>
      </c>
      <c r="J763" t="s">
        <v>105</v>
      </c>
      <c r="K763">
        <v>61.35</v>
      </c>
      <c r="L763">
        <v>16.420000000000002</v>
      </c>
      <c r="M763" t="s">
        <v>2497</v>
      </c>
      <c r="N763" t="s">
        <v>40</v>
      </c>
      <c r="O763" t="s">
        <v>35</v>
      </c>
      <c r="P763">
        <v>697</v>
      </c>
      <c r="Q763">
        <v>0</v>
      </c>
      <c r="R763">
        <v>0</v>
      </c>
    </row>
    <row r="764" spans="1:18">
      <c r="A764" t="s">
        <v>3808</v>
      </c>
      <c r="B764" t="s">
        <v>37</v>
      </c>
      <c r="C764" t="s">
        <v>20</v>
      </c>
      <c r="D764" t="s">
        <v>21</v>
      </c>
      <c r="E764">
        <v>59.33</v>
      </c>
      <c r="F764">
        <v>17.920000000000002</v>
      </c>
      <c r="G764" t="s">
        <v>2497</v>
      </c>
      <c r="H764" t="s">
        <v>133</v>
      </c>
      <c r="I764" t="s">
        <v>51</v>
      </c>
      <c r="J764" t="s">
        <v>25</v>
      </c>
      <c r="K764">
        <v>59.33</v>
      </c>
      <c r="L764">
        <v>17.93</v>
      </c>
      <c r="M764" t="s">
        <v>2497</v>
      </c>
      <c r="N764" t="s">
        <v>40</v>
      </c>
      <c r="O764" t="s">
        <v>35</v>
      </c>
      <c r="P764">
        <v>492</v>
      </c>
      <c r="Q764">
        <v>1</v>
      </c>
      <c r="R764">
        <v>91</v>
      </c>
    </row>
    <row r="765" spans="1:18">
      <c r="A765" t="s">
        <v>103</v>
      </c>
      <c r="B765" t="s">
        <v>42</v>
      </c>
      <c r="C765" t="s">
        <v>20</v>
      </c>
      <c r="D765" t="s">
        <v>25</v>
      </c>
      <c r="E765">
        <v>50.07</v>
      </c>
      <c r="F765">
        <v>4.42</v>
      </c>
      <c r="G765" t="s">
        <v>22</v>
      </c>
      <c r="H765" t="s">
        <v>104</v>
      </c>
      <c r="I765" t="s">
        <v>60</v>
      </c>
      <c r="J765" t="s">
        <v>105</v>
      </c>
      <c r="K765">
        <v>50.07</v>
      </c>
      <c r="L765">
        <v>4.42</v>
      </c>
      <c r="M765" t="s">
        <v>22</v>
      </c>
      <c r="N765" t="s">
        <v>26</v>
      </c>
      <c r="O765" t="s">
        <v>35</v>
      </c>
      <c r="P765">
        <v>316</v>
      </c>
      <c r="Q765">
        <v>0</v>
      </c>
      <c r="R765">
        <v>0</v>
      </c>
    </row>
    <row r="766" spans="1:18">
      <c r="A766" t="s">
        <v>112</v>
      </c>
      <c r="B766" t="s">
        <v>73</v>
      </c>
      <c r="C766" t="s">
        <v>20</v>
      </c>
      <c r="D766" t="s">
        <v>25</v>
      </c>
      <c r="E766">
        <v>50.3</v>
      </c>
      <c r="F766">
        <v>4.8</v>
      </c>
      <c r="G766" t="s">
        <v>22</v>
      </c>
      <c r="H766" t="s">
        <v>37</v>
      </c>
      <c r="I766" t="s">
        <v>29</v>
      </c>
      <c r="J766" t="s">
        <v>25</v>
      </c>
      <c r="K766">
        <v>50.25</v>
      </c>
      <c r="L766">
        <v>4.8</v>
      </c>
      <c r="M766" t="s">
        <v>22</v>
      </c>
      <c r="N766" t="s">
        <v>26</v>
      </c>
      <c r="O766" t="s">
        <v>27</v>
      </c>
      <c r="P766">
        <v>62</v>
      </c>
      <c r="Q766">
        <v>6</v>
      </c>
      <c r="R766">
        <v>181</v>
      </c>
    </row>
    <row r="767" spans="1:18">
      <c r="A767" t="s">
        <v>230</v>
      </c>
      <c r="B767" t="s">
        <v>68</v>
      </c>
      <c r="C767" t="s">
        <v>20</v>
      </c>
      <c r="D767" t="s">
        <v>25</v>
      </c>
      <c r="E767">
        <v>50.03</v>
      </c>
      <c r="F767">
        <v>15.47</v>
      </c>
      <c r="G767" t="s">
        <v>211</v>
      </c>
      <c r="H767" t="s">
        <v>37</v>
      </c>
      <c r="I767" t="s">
        <v>20</v>
      </c>
      <c r="J767" t="s">
        <v>105</v>
      </c>
      <c r="K767">
        <v>50.05</v>
      </c>
      <c r="L767">
        <v>15.42</v>
      </c>
      <c r="M767" t="s">
        <v>211</v>
      </c>
      <c r="N767" t="s">
        <v>34</v>
      </c>
      <c r="O767" t="s">
        <v>35</v>
      </c>
      <c r="P767">
        <v>369</v>
      </c>
      <c r="Q767">
        <v>5</v>
      </c>
      <c r="R767">
        <v>298</v>
      </c>
    </row>
    <row r="768" spans="1:18">
      <c r="A768" t="s">
        <v>491</v>
      </c>
      <c r="B768" t="s">
        <v>73</v>
      </c>
      <c r="C768" t="s">
        <v>39</v>
      </c>
      <c r="D768" t="s">
        <v>25</v>
      </c>
      <c r="E768">
        <v>52.5</v>
      </c>
      <c r="F768">
        <v>10.8</v>
      </c>
      <c r="G768" t="s">
        <v>332</v>
      </c>
      <c r="H768" t="s">
        <v>23</v>
      </c>
      <c r="I768" t="s">
        <v>60</v>
      </c>
      <c r="J768" t="s">
        <v>110</v>
      </c>
      <c r="K768">
        <v>52.52</v>
      </c>
      <c r="L768">
        <v>10.78</v>
      </c>
      <c r="M768" t="s">
        <v>332</v>
      </c>
      <c r="N768" t="s">
        <v>40</v>
      </c>
      <c r="O768" t="s">
        <v>35</v>
      </c>
      <c r="P768">
        <v>632</v>
      </c>
      <c r="Q768">
        <v>3</v>
      </c>
      <c r="R768">
        <v>329</v>
      </c>
    </row>
    <row r="769" spans="1:18">
      <c r="A769" t="s">
        <v>980</v>
      </c>
      <c r="B769" t="s">
        <v>23</v>
      </c>
      <c r="C769" t="s">
        <v>20</v>
      </c>
      <c r="D769" t="s">
        <v>25</v>
      </c>
      <c r="E769">
        <v>51.55</v>
      </c>
      <c r="F769">
        <v>0.23</v>
      </c>
      <c r="G769" t="s">
        <v>858</v>
      </c>
      <c r="H769" t="s">
        <v>74</v>
      </c>
      <c r="I769" t="s">
        <v>20</v>
      </c>
      <c r="J769" t="s">
        <v>25</v>
      </c>
      <c r="K769">
        <v>51.55</v>
      </c>
      <c r="L769">
        <v>0.23</v>
      </c>
      <c r="M769" t="s">
        <v>858</v>
      </c>
      <c r="N769" t="s">
        <v>40</v>
      </c>
      <c r="O769" t="s">
        <v>35</v>
      </c>
      <c r="P769">
        <v>13</v>
      </c>
      <c r="Q769">
        <v>0</v>
      </c>
      <c r="R769">
        <v>0</v>
      </c>
    </row>
    <row r="770" spans="1:18">
      <c r="A770" t="s">
        <v>988</v>
      </c>
      <c r="B770" t="s">
        <v>37</v>
      </c>
      <c r="C770" t="s">
        <v>20</v>
      </c>
      <c r="D770" t="s">
        <v>25</v>
      </c>
      <c r="E770">
        <v>52.13</v>
      </c>
      <c r="F770">
        <v>0.57000000000000006</v>
      </c>
      <c r="G770" t="s">
        <v>858</v>
      </c>
      <c r="H770" t="s">
        <v>37</v>
      </c>
      <c r="I770" t="s">
        <v>63</v>
      </c>
      <c r="J770" t="s">
        <v>110</v>
      </c>
      <c r="K770">
        <v>52.1</v>
      </c>
      <c r="L770">
        <v>0.42</v>
      </c>
      <c r="M770" t="s">
        <v>858</v>
      </c>
      <c r="N770" t="s">
        <v>34</v>
      </c>
      <c r="O770" t="s">
        <v>35</v>
      </c>
      <c r="P770">
        <v>945</v>
      </c>
      <c r="Q770">
        <v>11</v>
      </c>
      <c r="R770">
        <v>251</v>
      </c>
    </row>
    <row r="771" spans="1:18">
      <c r="A771" t="s">
        <v>2178</v>
      </c>
      <c r="B771" t="s">
        <v>60</v>
      </c>
      <c r="C771" t="s">
        <v>39</v>
      </c>
      <c r="D771" t="s">
        <v>25</v>
      </c>
      <c r="E771">
        <v>60.12</v>
      </c>
      <c r="F771">
        <v>10.28</v>
      </c>
      <c r="G771" t="s">
        <v>669</v>
      </c>
      <c r="H771" t="s">
        <v>29</v>
      </c>
      <c r="I771" t="s">
        <v>29</v>
      </c>
      <c r="J771" t="s">
        <v>25</v>
      </c>
      <c r="K771">
        <v>60.18</v>
      </c>
      <c r="L771">
        <v>10.35</v>
      </c>
      <c r="M771" t="s">
        <v>669</v>
      </c>
      <c r="N771" t="s">
        <v>34</v>
      </c>
      <c r="O771" t="s">
        <v>35</v>
      </c>
      <c r="P771">
        <v>34</v>
      </c>
      <c r="Q771">
        <v>9</v>
      </c>
      <c r="R771">
        <v>27</v>
      </c>
    </row>
    <row r="772" spans="1:18">
      <c r="A772" t="s">
        <v>2190</v>
      </c>
      <c r="B772" t="s">
        <v>143</v>
      </c>
      <c r="C772" t="s">
        <v>39</v>
      </c>
      <c r="D772" t="s">
        <v>25</v>
      </c>
      <c r="E772">
        <v>60.17</v>
      </c>
      <c r="F772">
        <v>10.25</v>
      </c>
      <c r="G772" t="s">
        <v>669</v>
      </c>
      <c r="H772" t="s">
        <v>104</v>
      </c>
      <c r="I772" t="s">
        <v>24</v>
      </c>
      <c r="J772" t="s">
        <v>105</v>
      </c>
      <c r="K772">
        <v>60.17</v>
      </c>
      <c r="L772">
        <v>10.28</v>
      </c>
      <c r="M772" t="s">
        <v>669</v>
      </c>
      <c r="N772" t="s">
        <v>81</v>
      </c>
      <c r="O772" t="s">
        <v>35</v>
      </c>
      <c r="P772">
        <v>306</v>
      </c>
      <c r="Q772">
        <v>2</v>
      </c>
      <c r="R772">
        <v>91</v>
      </c>
    </row>
    <row r="773" spans="1:18">
      <c r="A773" t="s">
        <v>2198</v>
      </c>
      <c r="B773" t="s">
        <v>48</v>
      </c>
      <c r="C773" t="s">
        <v>39</v>
      </c>
      <c r="D773" t="s">
        <v>25</v>
      </c>
      <c r="E773">
        <v>60.78</v>
      </c>
      <c r="F773">
        <v>11.13</v>
      </c>
      <c r="G773" t="s">
        <v>669</v>
      </c>
      <c r="H773" t="s">
        <v>92</v>
      </c>
      <c r="I773" t="s">
        <v>60</v>
      </c>
      <c r="J773" t="s">
        <v>56</v>
      </c>
      <c r="K773">
        <v>60.75</v>
      </c>
      <c r="L773">
        <v>11.13</v>
      </c>
      <c r="M773" t="s">
        <v>669</v>
      </c>
      <c r="N773" t="s">
        <v>81</v>
      </c>
      <c r="O773" t="s">
        <v>35</v>
      </c>
      <c r="P773">
        <v>1374</v>
      </c>
      <c r="Q773">
        <v>4</v>
      </c>
      <c r="R773">
        <v>181</v>
      </c>
    </row>
    <row r="774" spans="1:18">
      <c r="A774" t="s">
        <v>2203</v>
      </c>
      <c r="B774" t="s">
        <v>20</v>
      </c>
      <c r="C774" t="s">
        <v>39</v>
      </c>
      <c r="D774" t="s">
        <v>25</v>
      </c>
      <c r="E774">
        <v>59.93</v>
      </c>
      <c r="F774">
        <v>10.8</v>
      </c>
      <c r="G774" t="s">
        <v>669</v>
      </c>
      <c r="H774" t="s">
        <v>23</v>
      </c>
      <c r="I774" t="s">
        <v>29</v>
      </c>
      <c r="J774" t="s">
        <v>25</v>
      </c>
      <c r="K774">
        <v>59.93</v>
      </c>
      <c r="L774">
        <v>10.8</v>
      </c>
      <c r="M774" t="s">
        <v>669</v>
      </c>
      <c r="N774" t="s">
        <v>40</v>
      </c>
      <c r="O774" t="s">
        <v>52</v>
      </c>
      <c r="P774">
        <v>40</v>
      </c>
      <c r="Q774">
        <v>0</v>
      </c>
      <c r="R774">
        <v>0</v>
      </c>
    </row>
    <row r="775" spans="1:18">
      <c r="A775" t="s">
        <v>2204</v>
      </c>
      <c r="B775" t="s">
        <v>31</v>
      </c>
      <c r="C775" t="s">
        <v>39</v>
      </c>
      <c r="D775" t="s">
        <v>25</v>
      </c>
      <c r="E775">
        <v>59.93</v>
      </c>
      <c r="F775">
        <v>10.87</v>
      </c>
      <c r="G775" t="s">
        <v>669</v>
      </c>
      <c r="H775" t="s">
        <v>31</v>
      </c>
      <c r="I775" t="s">
        <v>24</v>
      </c>
      <c r="J775" t="s">
        <v>110</v>
      </c>
      <c r="K775">
        <v>59.93</v>
      </c>
      <c r="L775">
        <v>10.83</v>
      </c>
      <c r="M775" t="s">
        <v>669</v>
      </c>
      <c r="N775" t="s">
        <v>34</v>
      </c>
      <c r="O775" t="s">
        <v>35</v>
      </c>
      <c r="P775">
        <v>670</v>
      </c>
      <c r="Q775">
        <v>2</v>
      </c>
      <c r="R775">
        <v>270</v>
      </c>
    </row>
    <row r="776" spans="1:18">
      <c r="A776" t="s">
        <v>2205</v>
      </c>
      <c r="B776" t="s">
        <v>31</v>
      </c>
      <c r="C776" t="s">
        <v>39</v>
      </c>
      <c r="D776" t="s">
        <v>25</v>
      </c>
      <c r="E776">
        <v>59.93</v>
      </c>
      <c r="F776">
        <v>10.87</v>
      </c>
      <c r="G776" t="s">
        <v>669</v>
      </c>
      <c r="H776" t="s">
        <v>109</v>
      </c>
      <c r="I776" t="s">
        <v>29</v>
      </c>
      <c r="J776" t="s">
        <v>25</v>
      </c>
      <c r="K776">
        <v>59.93</v>
      </c>
      <c r="L776">
        <v>10.87</v>
      </c>
      <c r="M776" t="s">
        <v>669</v>
      </c>
      <c r="N776" t="s">
        <v>34</v>
      </c>
      <c r="O776" t="s">
        <v>35</v>
      </c>
      <c r="P776">
        <v>54</v>
      </c>
      <c r="Q776">
        <v>0</v>
      </c>
      <c r="R776">
        <v>0</v>
      </c>
    </row>
    <row r="777" spans="1:18">
      <c r="A777" t="s">
        <v>2274</v>
      </c>
      <c r="B777" t="s">
        <v>73</v>
      </c>
      <c r="C777" t="s">
        <v>39</v>
      </c>
      <c r="D777" t="s">
        <v>25</v>
      </c>
      <c r="E777">
        <v>60.32</v>
      </c>
      <c r="F777">
        <v>5.37</v>
      </c>
      <c r="G777" t="s">
        <v>669</v>
      </c>
      <c r="H777" t="s">
        <v>92</v>
      </c>
      <c r="I777" t="s">
        <v>63</v>
      </c>
      <c r="J777" t="s">
        <v>25</v>
      </c>
      <c r="K777">
        <v>60.28</v>
      </c>
      <c r="L777">
        <v>5.67</v>
      </c>
      <c r="M777" t="s">
        <v>669</v>
      </c>
      <c r="N777" t="s">
        <v>34</v>
      </c>
      <c r="O777" t="s">
        <v>35</v>
      </c>
      <c r="P777">
        <v>174</v>
      </c>
      <c r="Q777">
        <v>17</v>
      </c>
      <c r="R777">
        <v>103</v>
      </c>
    </row>
    <row r="778" spans="1:18">
      <c r="A778" t="s">
        <v>2337</v>
      </c>
      <c r="B778" t="s">
        <v>143</v>
      </c>
      <c r="C778" t="s">
        <v>39</v>
      </c>
      <c r="D778" t="s">
        <v>25</v>
      </c>
      <c r="E778">
        <v>58.97</v>
      </c>
      <c r="F778">
        <v>5.62</v>
      </c>
      <c r="G778" t="s">
        <v>669</v>
      </c>
      <c r="H778" t="s">
        <v>60</v>
      </c>
      <c r="I778" t="s">
        <v>29</v>
      </c>
      <c r="J778" t="s">
        <v>25</v>
      </c>
      <c r="K778">
        <v>58.97</v>
      </c>
      <c r="L778">
        <v>5.63</v>
      </c>
      <c r="M778" t="s">
        <v>669</v>
      </c>
      <c r="N778" t="s">
        <v>40</v>
      </c>
      <c r="O778" t="s">
        <v>52</v>
      </c>
      <c r="P778">
        <v>4</v>
      </c>
      <c r="Q778">
        <v>1</v>
      </c>
      <c r="R778">
        <v>91</v>
      </c>
    </row>
    <row r="779" spans="1:18">
      <c r="A779" t="s">
        <v>2491</v>
      </c>
      <c r="B779" t="s">
        <v>50</v>
      </c>
      <c r="C779" t="s">
        <v>29</v>
      </c>
      <c r="D779" t="s">
        <v>25</v>
      </c>
      <c r="E779">
        <v>61.52</v>
      </c>
      <c r="F779">
        <v>23.68</v>
      </c>
      <c r="G779" t="s">
        <v>2455</v>
      </c>
      <c r="H779" t="s">
        <v>74</v>
      </c>
      <c r="I779" t="s">
        <v>24</v>
      </c>
      <c r="J779" t="s">
        <v>105</v>
      </c>
      <c r="K779">
        <v>61.5</v>
      </c>
      <c r="L779">
        <v>23.67</v>
      </c>
      <c r="M779" t="s">
        <v>2455</v>
      </c>
      <c r="N779" t="s">
        <v>34</v>
      </c>
      <c r="O779" t="s">
        <v>35</v>
      </c>
      <c r="P779">
        <v>302</v>
      </c>
      <c r="Q779">
        <v>3</v>
      </c>
      <c r="R779">
        <v>206</v>
      </c>
    </row>
    <row r="780" spans="1:18">
      <c r="A780" t="s">
        <v>2547</v>
      </c>
      <c r="B780" t="s">
        <v>37</v>
      </c>
      <c r="C780" t="s">
        <v>39</v>
      </c>
      <c r="D780" t="s">
        <v>25</v>
      </c>
      <c r="E780">
        <v>60.2</v>
      </c>
      <c r="F780">
        <v>24.28</v>
      </c>
      <c r="G780" t="s">
        <v>2455</v>
      </c>
      <c r="H780" t="s">
        <v>51</v>
      </c>
      <c r="I780" t="s">
        <v>63</v>
      </c>
      <c r="J780" t="s">
        <v>25</v>
      </c>
      <c r="K780">
        <v>60.17</v>
      </c>
      <c r="L780">
        <v>24.17</v>
      </c>
      <c r="M780" t="s">
        <v>2455</v>
      </c>
      <c r="N780" t="s">
        <v>34</v>
      </c>
      <c r="O780" t="s">
        <v>35</v>
      </c>
      <c r="P780">
        <v>169</v>
      </c>
      <c r="Q780">
        <v>8</v>
      </c>
      <c r="R780">
        <v>241</v>
      </c>
    </row>
    <row r="781" spans="1:18">
      <c r="A781" t="s">
        <v>2561</v>
      </c>
      <c r="B781" t="s">
        <v>68</v>
      </c>
      <c r="C781" t="s">
        <v>39</v>
      </c>
      <c r="D781" t="s">
        <v>25</v>
      </c>
      <c r="E781">
        <v>62.7</v>
      </c>
      <c r="F781">
        <v>22.7</v>
      </c>
      <c r="G781" t="s">
        <v>2455</v>
      </c>
      <c r="H781" t="s">
        <v>23</v>
      </c>
      <c r="I781" t="s">
        <v>29</v>
      </c>
      <c r="J781" t="s">
        <v>105</v>
      </c>
      <c r="K781">
        <v>62.7</v>
      </c>
      <c r="L781">
        <v>22.7</v>
      </c>
      <c r="M781" t="s">
        <v>2455</v>
      </c>
      <c r="N781" t="s">
        <v>84</v>
      </c>
      <c r="O781" t="s">
        <v>35</v>
      </c>
      <c r="P781">
        <v>391</v>
      </c>
      <c r="Q781">
        <v>0</v>
      </c>
      <c r="R781">
        <v>0</v>
      </c>
    </row>
    <row r="782" spans="1:18">
      <c r="A782" t="s">
        <v>2567</v>
      </c>
      <c r="B782" t="s">
        <v>155</v>
      </c>
      <c r="C782" t="s">
        <v>39</v>
      </c>
      <c r="D782" t="s">
        <v>25</v>
      </c>
      <c r="E782">
        <v>63.4</v>
      </c>
      <c r="F782">
        <v>30</v>
      </c>
      <c r="G782" t="s">
        <v>2455</v>
      </c>
      <c r="H782" t="s">
        <v>60</v>
      </c>
      <c r="I782" t="s">
        <v>24</v>
      </c>
      <c r="J782" t="s">
        <v>105</v>
      </c>
      <c r="K782">
        <v>63.4</v>
      </c>
      <c r="L782">
        <v>30</v>
      </c>
      <c r="M782" t="s">
        <v>2455</v>
      </c>
      <c r="N782" t="s">
        <v>34</v>
      </c>
      <c r="O782" t="s">
        <v>35</v>
      </c>
      <c r="P782">
        <v>291</v>
      </c>
      <c r="Q782">
        <v>0</v>
      </c>
      <c r="R782">
        <v>0</v>
      </c>
    </row>
    <row r="783" spans="1:18">
      <c r="A783" t="s">
        <v>2568</v>
      </c>
      <c r="B783" t="s">
        <v>155</v>
      </c>
      <c r="C783" t="s">
        <v>39</v>
      </c>
      <c r="D783" t="s">
        <v>25</v>
      </c>
      <c r="E783">
        <v>63.3</v>
      </c>
      <c r="F783">
        <v>30</v>
      </c>
      <c r="G783" t="s">
        <v>2455</v>
      </c>
      <c r="H783" t="s">
        <v>50</v>
      </c>
      <c r="I783" t="s">
        <v>32</v>
      </c>
      <c r="J783" t="s">
        <v>25</v>
      </c>
      <c r="K783">
        <v>63.17</v>
      </c>
      <c r="L783">
        <v>30</v>
      </c>
      <c r="M783" t="s">
        <v>2455</v>
      </c>
      <c r="N783" t="s">
        <v>34</v>
      </c>
      <c r="O783" t="s">
        <v>35</v>
      </c>
      <c r="P783">
        <v>106</v>
      </c>
      <c r="Q783">
        <v>15</v>
      </c>
      <c r="R783">
        <v>181</v>
      </c>
    </row>
    <row r="784" spans="1:18">
      <c r="A784" t="s">
        <v>2571</v>
      </c>
      <c r="B784" t="s">
        <v>73</v>
      </c>
      <c r="C784" t="s">
        <v>39</v>
      </c>
      <c r="D784" t="s">
        <v>25</v>
      </c>
      <c r="E784">
        <v>61.3</v>
      </c>
      <c r="F784">
        <v>22.7</v>
      </c>
      <c r="G784" t="s">
        <v>2455</v>
      </c>
      <c r="H784" t="s">
        <v>42</v>
      </c>
      <c r="I784" t="s">
        <v>39</v>
      </c>
      <c r="J784" t="s">
        <v>110</v>
      </c>
      <c r="K784">
        <v>61.3</v>
      </c>
      <c r="L784">
        <v>22.7</v>
      </c>
      <c r="M784" t="s">
        <v>2455</v>
      </c>
      <c r="N784" t="s">
        <v>40</v>
      </c>
      <c r="O784" t="s">
        <v>35</v>
      </c>
      <c r="P784">
        <v>728</v>
      </c>
      <c r="Q784">
        <v>0</v>
      </c>
      <c r="R784">
        <v>0</v>
      </c>
    </row>
    <row r="785" spans="1:18">
      <c r="A785" t="s">
        <v>2573</v>
      </c>
      <c r="B785" t="s">
        <v>68</v>
      </c>
      <c r="C785" t="s">
        <v>39</v>
      </c>
      <c r="D785" t="s">
        <v>25</v>
      </c>
      <c r="E785">
        <v>61.5</v>
      </c>
      <c r="F785">
        <v>21.6</v>
      </c>
      <c r="G785" t="s">
        <v>2455</v>
      </c>
      <c r="H785" t="s">
        <v>71</v>
      </c>
      <c r="I785" t="s">
        <v>51</v>
      </c>
      <c r="J785" t="s">
        <v>25</v>
      </c>
      <c r="K785">
        <v>61.5</v>
      </c>
      <c r="L785">
        <v>21.6</v>
      </c>
      <c r="M785" t="s">
        <v>2455</v>
      </c>
      <c r="N785" t="s">
        <v>34</v>
      </c>
      <c r="O785" t="s">
        <v>35</v>
      </c>
      <c r="P785">
        <v>88</v>
      </c>
      <c r="Q785">
        <v>0</v>
      </c>
      <c r="R785">
        <v>0</v>
      </c>
    </row>
    <row r="786" spans="1:18">
      <c r="A786" t="s">
        <v>2574</v>
      </c>
      <c r="B786" t="s">
        <v>68</v>
      </c>
      <c r="C786" t="s">
        <v>39</v>
      </c>
      <c r="D786" t="s">
        <v>25</v>
      </c>
      <c r="E786">
        <v>61.5</v>
      </c>
      <c r="F786">
        <v>21.6</v>
      </c>
      <c r="G786" t="s">
        <v>2455</v>
      </c>
      <c r="H786" t="s">
        <v>92</v>
      </c>
      <c r="I786" t="s">
        <v>101</v>
      </c>
      <c r="J786" t="s">
        <v>25</v>
      </c>
      <c r="K786">
        <v>61.5</v>
      </c>
      <c r="L786">
        <v>21.6</v>
      </c>
      <c r="M786" t="s">
        <v>2455</v>
      </c>
      <c r="N786" t="s">
        <v>34</v>
      </c>
      <c r="O786" t="s">
        <v>35</v>
      </c>
      <c r="P786">
        <v>146</v>
      </c>
      <c r="Q786">
        <v>0</v>
      </c>
      <c r="R786">
        <v>0</v>
      </c>
    </row>
    <row r="787" spans="1:18">
      <c r="A787" t="s">
        <v>2577</v>
      </c>
      <c r="B787" t="s">
        <v>76</v>
      </c>
      <c r="C787" t="s">
        <v>39</v>
      </c>
      <c r="D787" t="s">
        <v>25</v>
      </c>
      <c r="E787">
        <v>62.3</v>
      </c>
      <c r="F787">
        <v>21.4</v>
      </c>
      <c r="G787" t="s">
        <v>2455</v>
      </c>
      <c r="H787" t="s">
        <v>101</v>
      </c>
      <c r="I787" t="s">
        <v>39</v>
      </c>
      <c r="J787" t="s">
        <v>105</v>
      </c>
      <c r="K787">
        <v>62.17</v>
      </c>
      <c r="L787">
        <v>21.33</v>
      </c>
      <c r="M787" t="s">
        <v>2455</v>
      </c>
      <c r="N787" t="s">
        <v>40</v>
      </c>
      <c r="O787" t="s">
        <v>35</v>
      </c>
      <c r="P787">
        <v>356</v>
      </c>
      <c r="Q787">
        <v>16</v>
      </c>
      <c r="R787">
        <v>194</v>
      </c>
    </row>
    <row r="788" spans="1:18">
      <c r="A788" t="s">
        <v>2580</v>
      </c>
      <c r="B788" t="s">
        <v>74</v>
      </c>
      <c r="C788" t="s">
        <v>20</v>
      </c>
      <c r="D788" t="s">
        <v>25</v>
      </c>
      <c r="E788">
        <v>60.3</v>
      </c>
      <c r="F788">
        <v>25</v>
      </c>
      <c r="G788" t="s">
        <v>2455</v>
      </c>
      <c r="H788" t="s">
        <v>42</v>
      </c>
      <c r="I788" t="s">
        <v>48</v>
      </c>
      <c r="J788" t="s">
        <v>25</v>
      </c>
      <c r="K788">
        <v>60.3</v>
      </c>
      <c r="L788">
        <v>25</v>
      </c>
      <c r="M788" t="s">
        <v>2455</v>
      </c>
      <c r="N788" t="s">
        <v>40</v>
      </c>
      <c r="O788" t="s">
        <v>35</v>
      </c>
      <c r="P788">
        <v>83</v>
      </c>
      <c r="Q788">
        <v>0</v>
      </c>
      <c r="R788">
        <v>0</v>
      </c>
    </row>
    <row r="789" spans="1:18">
      <c r="A789" t="s">
        <v>3743</v>
      </c>
      <c r="B789" t="s">
        <v>121</v>
      </c>
      <c r="C789" t="s">
        <v>39</v>
      </c>
      <c r="D789" t="s">
        <v>25</v>
      </c>
      <c r="E789">
        <v>63.32</v>
      </c>
      <c r="F789">
        <v>14.83</v>
      </c>
      <c r="G789" t="s">
        <v>2497</v>
      </c>
      <c r="H789" t="s">
        <v>63</v>
      </c>
      <c r="I789" t="s">
        <v>101</v>
      </c>
      <c r="J789" t="s">
        <v>105</v>
      </c>
      <c r="K789">
        <v>63.3</v>
      </c>
      <c r="L789">
        <v>14.87</v>
      </c>
      <c r="M789" t="s">
        <v>2497</v>
      </c>
      <c r="N789" t="s">
        <v>40</v>
      </c>
      <c r="O789" t="s">
        <v>35</v>
      </c>
      <c r="P789">
        <v>513</v>
      </c>
      <c r="Q789">
        <v>3</v>
      </c>
      <c r="R789">
        <v>139</v>
      </c>
    </row>
    <row r="790" spans="1:18">
      <c r="A790" t="s">
        <v>3791</v>
      </c>
      <c r="B790" t="s">
        <v>39</v>
      </c>
      <c r="C790" t="s">
        <v>39</v>
      </c>
      <c r="D790" t="s">
        <v>25</v>
      </c>
      <c r="E790">
        <v>57.07</v>
      </c>
      <c r="F790">
        <v>13.85</v>
      </c>
      <c r="G790" t="s">
        <v>2497</v>
      </c>
      <c r="H790" t="s">
        <v>76</v>
      </c>
      <c r="I790" t="s">
        <v>63</v>
      </c>
      <c r="J790" t="s">
        <v>25</v>
      </c>
      <c r="K790">
        <v>57.12</v>
      </c>
      <c r="L790">
        <v>13.68</v>
      </c>
      <c r="M790" t="s">
        <v>2497</v>
      </c>
      <c r="N790" t="s">
        <v>34</v>
      </c>
      <c r="O790" t="s">
        <v>35</v>
      </c>
      <c r="P790">
        <v>198</v>
      </c>
      <c r="Q790">
        <v>12</v>
      </c>
      <c r="R790">
        <v>299</v>
      </c>
    </row>
    <row r="791" spans="1:18">
      <c r="A791" t="s">
        <v>3797</v>
      </c>
      <c r="B791" t="s">
        <v>133</v>
      </c>
      <c r="C791" t="s">
        <v>39</v>
      </c>
      <c r="D791" t="s">
        <v>25</v>
      </c>
      <c r="E791">
        <v>59.33</v>
      </c>
      <c r="F791">
        <v>17.920000000000002</v>
      </c>
      <c r="G791" t="s">
        <v>2497</v>
      </c>
      <c r="H791" t="s">
        <v>133</v>
      </c>
      <c r="I791" t="s">
        <v>51</v>
      </c>
      <c r="J791" t="s">
        <v>25</v>
      </c>
      <c r="K791">
        <v>59.35</v>
      </c>
      <c r="L791">
        <v>17.899999999999999</v>
      </c>
      <c r="M791" t="s">
        <v>2497</v>
      </c>
      <c r="N791" t="s">
        <v>34</v>
      </c>
      <c r="O791" t="s">
        <v>35</v>
      </c>
      <c r="P791">
        <v>92</v>
      </c>
      <c r="Q791">
        <v>3</v>
      </c>
      <c r="R791">
        <v>333</v>
      </c>
    </row>
    <row r="792" spans="1:18">
      <c r="A792" t="s">
        <v>3798</v>
      </c>
      <c r="B792" t="s">
        <v>133</v>
      </c>
      <c r="C792" t="s">
        <v>39</v>
      </c>
      <c r="D792" t="s">
        <v>25</v>
      </c>
      <c r="E792">
        <v>59.33</v>
      </c>
      <c r="F792">
        <v>17.920000000000002</v>
      </c>
      <c r="G792" t="s">
        <v>2497</v>
      </c>
      <c r="H792" t="s">
        <v>73</v>
      </c>
      <c r="I792" t="s">
        <v>48</v>
      </c>
      <c r="J792" t="s">
        <v>25</v>
      </c>
      <c r="K792">
        <v>59.33</v>
      </c>
      <c r="L792">
        <v>17.920000000000002</v>
      </c>
      <c r="M792" t="s">
        <v>2497</v>
      </c>
      <c r="N792" t="s">
        <v>40</v>
      </c>
      <c r="O792" t="s">
        <v>35</v>
      </c>
      <c r="P792">
        <v>56</v>
      </c>
      <c r="Q792">
        <v>0</v>
      </c>
      <c r="R792">
        <v>0</v>
      </c>
    </row>
    <row r="793" spans="1:18">
      <c r="A793" t="s">
        <v>3799</v>
      </c>
      <c r="B793" t="s">
        <v>71</v>
      </c>
      <c r="C793" t="s">
        <v>20</v>
      </c>
      <c r="D793" t="s">
        <v>25</v>
      </c>
      <c r="E793">
        <v>56.17</v>
      </c>
      <c r="F793">
        <v>12.85</v>
      </c>
      <c r="G793" t="s">
        <v>2497</v>
      </c>
      <c r="H793" t="s">
        <v>20</v>
      </c>
      <c r="I793" t="s">
        <v>20</v>
      </c>
      <c r="J793" t="s">
        <v>105</v>
      </c>
      <c r="K793">
        <v>56.22</v>
      </c>
      <c r="L793">
        <v>12.8</v>
      </c>
      <c r="M793" t="s">
        <v>2497</v>
      </c>
      <c r="N793" t="s">
        <v>40</v>
      </c>
      <c r="O793" t="s">
        <v>35</v>
      </c>
      <c r="P793">
        <v>355</v>
      </c>
      <c r="Q793">
        <v>7</v>
      </c>
      <c r="R793">
        <v>331</v>
      </c>
    </row>
    <row r="794" spans="1:18">
      <c r="A794" t="s">
        <v>3801</v>
      </c>
      <c r="B794" t="s">
        <v>31</v>
      </c>
      <c r="C794" t="s">
        <v>39</v>
      </c>
      <c r="D794" t="s">
        <v>25</v>
      </c>
      <c r="E794">
        <v>57.85</v>
      </c>
      <c r="F794">
        <v>12.02</v>
      </c>
      <c r="G794" t="s">
        <v>2497</v>
      </c>
      <c r="H794" t="s">
        <v>133</v>
      </c>
      <c r="I794" t="s">
        <v>39</v>
      </c>
      <c r="J794" t="s">
        <v>110</v>
      </c>
      <c r="K794">
        <v>57.85</v>
      </c>
      <c r="L794">
        <v>12.02</v>
      </c>
      <c r="M794" t="s">
        <v>2497</v>
      </c>
      <c r="N794" t="s">
        <v>34</v>
      </c>
      <c r="O794" t="s">
        <v>35</v>
      </c>
      <c r="P794">
        <v>756</v>
      </c>
      <c r="Q794">
        <v>0</v>
      </c>
      <c r="R794">
        <v>0</v>
      </c>
    </row>
    <row r="795" spans="1:18">
      <c r="A795" t="s">
        <v>3802</v>
      </c>
      <c r="B795" t="s">
        <v>31</v>
      </c>
      <c r="C795" t="s">
        <v>39</v>
      </c>
      <c r="D795" t="s">
        <v>25</v>
      </c>
      <c r="E795">
        <v>57.85</v>
      </c>
      <c r="F795">
        <v>12.02</v>
      </c>
      <c r="G795" t="s">
        <v>2497</v>
      </c>
      <c r="H795" t="s">
        <v>74</v>
      </c>
      <c r="I795" t="s">
        <v>63</v>
      </c>
      <c r="J795" t="s">
        <v>25</v>
      </c>
      <c r="K795">
        <v>57.85</v>
      </c>
      <c r="L795">
        <v>12.02</v>
      </c>
      <c r="M795" t="s">
        <v>2497</v>
      </c>
      <c r="N795" t="s">
        <v>34</v>
      </c>
      <c r="O795" t="s">
        <v>35</v>
      </c>
      <c r="P795">
        <v>209</v>
      </c>
      <c r="Q795">
        <v>0</v>
      </c>
      <c r="R795">
        <v>0</v>
      </c>
    </row>
    <row r="796" spans="1:18">
      <c r="A796" t="s">
        <v>3806</v>
      </c>
      <c r="B796" t="s">
        <v>101</v>
      </c>
      <c r="C796" t="s">
        <v>29</v>
      </c>
      <c r="D796" t="s">
        <v>25</v>
      </c>
      <c r="E796">
        <v>59.28</v>
      </c>
      <c r="F796">
        <v>18.05</v>
      </c>
      <c r="G796" t="s">
        <v>2497</v>
      </c>
      <c r="H796" t="s">
        <v>37</v>
      </c>
      <c r="I796" t="s">
        <v>29</v>
      </c>
      <c r="J796" t="s">
        <v>25</v>
      </c>
      <c r="K796">
        <v>59.27</v>
      </c>
      <c r="L796">
        <v>18.07</v>
      </c>
      <c r="M796" t="s">
        <v>2497</v>
      </c>
      <c r="N796" t="s">
        <v>140</v>
      </c>
      <c r="O796" t="s">
        <v>27</v>
      </c>
      <c r="P796">
        <v>12</v>
      </c>
      <c r="Q796">
        <v>3</v>
      </c>
      <c r="R796">
        <v>153</v>
      </c>
    </row>
    <row r="797" spans="1:18">
      <c r="A797" t="s">
        <v>3811</v>
      </c>
      <c r="B797" t="s">
        <v>101</v>
      </c>
      <c r="C797" t="s">
        <v>39</v>
      </c>
      <c r="D797" t="s">
        <v>25</v>
      </c>
      <c r="E797">
        <v>65.87</v>
      </c>
      <c r="F797">
        <v>24.12</v>
      </c>
      <c r="G797" t="s">
        <v>2497</v>
      </c>
      <c r="H797" t="s">
        <v>68</v>
      </c>
      <c r="I797" t="s">
        <v>31</v>
      </c>
      <c r="J797" t="s">
        <v>105</v>
      </c>
      <c r="K797">
        <v>65.849999999999994</v>
      </c>
      <c r="L797">
        <v>24.15</v>
      </c>
      <c r="M797" t="s">
        <v>2455</v>
      </c>
      <c r="N797" t="s">
        <v>34</v>
      </c>
      <c r="O797" t="s">
        <v>35</v>
      </c>
      <c r="P797">
        <v>254</v>
      </c>
      <c r="Q797">
        <v>3</v>
      </c>
      <c r="R797">
        <v>141</v>
      </c>
    </row>
    <row r="798" spans="1:18">
      <c r="A798" t="s">
        <v>3812</v>
      </c>
      <c r="B798" t="s">
        <v>20</v>
      </c>
      <c r="C798" t="s">
        <v>39</v>
      </c>
      <c r="D798" t="s">
        <v>25</v>
      </c>
      <c r="E798">
        <v>65.87</v>
      </c>
      <c r="F798">
        <v>24.12</v>
      </c>
      <c r="G798" t="s">
        <v>2497</v>
      </c>
      <c r="H798" t="s">
        <v>51</v>
      </c>
      <c r="I798" t="s">
        <v>101</v>
      </c>
      <c r="J798" t="s">
        <v>25</v>
      </c>
      <c r="K798">
        <v>65.87</v>
      </c>
      <c r="L798">
        <v>24.12</v>
      </c>
      <c r="M798" t="s">
        <v>2497</v>
      </c>
      <c r="N798" t="s">
        <v>34</v>
      </c>
      <c r="O798" t="s">
        <v>35</v>
      </c>
      <c r="P798">
        <v>157</v>
      </c>
      <c r="Q798">
        <v>0</v>
      </c>
      <c r="R798">
        <v>0</v>
      </c>
    </row>
    <row r="799" spans="1:18">
      <c r="A799" t="s">
        <v>3823</v>
      </c>
      <c r="B799" t="s">
        <v>60</v>
      </c>
      <c r="C799" t="s">
        <v>29</v>
      </c>
      <c r="D799" t="s">
        <v>25</v>
      </c>
      <c r="E799">
        <v>56.9</v>
      </c>
      <c r="F799">
        <v>12.57</v>
      </c>
      <c r="G799" t="s">
        <v>2497</v>
      </c>
      <c r="H799" t="s">
        <v>24</v>
      </c>
      <c r="I799" t="s">
        <v>20</v>
      </c>
      <c r="J799" t="s">
        <v>105</v>
      </c>
      <c r="K799">
        <v>56.85</v>
      </c>
      <c r="L799">
        <v>12.65</v>
      </c>
      <c r="M799" t="s">
        <v>2497</v>
      </c>
      <c r="N799" t="s">
        <v>40</v>
      </c>
      <c r="O799" t="s">
        <v>35</v>
      </c>
      <c r="P799">
        <v>306</v>
      </c>
      <c r="Q799">
        <v>8</v>
      </c>
      <c r="R799">
        <v>138</v>
      </c>
    </row>
    <row r="800" spans="1:18">
      <c r="A800" t="s">
        <v>3824</v>
      </c>
      <c r="B800" t="s">
        <v>60</v>
      </c>
      <c r="C800" t="s">
        <v>29</v>
      </c>
      <c r="D800" t="s">
        <v>25</v>
      </c>
      <c r="E800">
        <v>56.9</v>
      </c>
      <c r="F800">
        <v>12.57</v>
      </c>
      <c r="G800" t="s">
        <v>2497</v>
      </c>
      <c r="H800" t="s">
        <v>73</v>
      </c>
      <c r="I800" t="s">
        <v>24</v>
      </c>
      <c r="J800" t="s">
        <v>105</v>
      </c>
      <c r="K800">
        <v>56.43</v>
      </c>
      <c r="L800">
        <v>13.32</v>
      </c>
      <c r="M800" t="s">
        <v>2497</v>
      </c>
      <c r="N800" t="s">
        <v>81</v>
      </c>
      <c r="O800" t="s">
        <v>35</v>
      </c>
      <c r="P800">
        <v>294</v>
      </c>
      <c r="Q800">
        <v>70</v>
      </c>
      <c r="R800">
        <v>139</v>
      </c>
    </row>
    <row r="801" spans="1:18">
      <c r="A801" t="s">
        <v>106</v>
      </c>
      <c r="B801" t="s">
        <v>67</v>
      </c>
      <c r="C801" t="s">
        <v>20</v>
      </c>
      <c r="D801" t="s">
        <v>105</v>
      </c>
      <c r="E801">
        <v>50.6</v>
      </c>
      <c r="F801">
        <v>5.6</v>
      </c>
      <c r="G801" t="s">
        <v>22</v>
      </c>
      <c r="H801" t="s">
        <v>68</v>
      </c>
      <c r="I801" t="s">
        <v>32</v>
      </c>
      <c r="J801" t="s">
        <v>105</v>
      </c>
      <c r="K801">
        <v>50.6</v>
      </c>
      <c r="L801">
        <v>6</v>
      </c>
      <c r="M801" t="s">
        <v>22</v>
      </c>
      <c r="N801" t="s">
        <v>107</v>
      </c>
      <c r="O801" t="s">
        <v>35</v>
      </c>
      <c r="P801">
        <v>159</v>
      </c>
      <c r="Q801">
        <v>29</v>
      </c>
      <c r="R801">
        <v>91</v>
      </c>
    </row>
    <row r="802" spans="1:18">
      <c r="A802" t="s">
        <v>111</v>
      </c>
      <c r="B802" t="s">
        <v>32</v>
      </c>
      <c r="C802" t="s">
        <v>39</v>
      </c>
      <c r="D802" t="s">
        <v>105</v>
      </c>
      <c r="E802">
        <v>51.2</v>
      </c>
      <c r="F802">
        <v>5.3</v>
      </c>
      <c r="G802" t="s">
        <v>22</v>
      </c>
      <c r="H802" t="s">
        <v>23</v>
      </c>
      <c r="I802" t="s">
        <v>51</v>
      </c>
      <c r="J802" t="s">
        <v>55</v>
      </c>
      <c r="K802">
        <v>51.1</v>
      </c>
      <c r="L802">
        <v>5.3</v>
      </c>
      <c r="M802" t="s">
        <v>22</v>
      </c>
      <c r="N802" t="s">
        <v>34</v>
      </c>
      <c r="O802" t="s">
        <v>35</v>
      </c>
      <c r="P802">
        <v>827</v>
      </c>
      <c r="Q802">
        <v>12</v>
      </c>
      <c r="R802">
        <v>181</v>
      </c>
    </row>
    <row r="803" spans="1:18">
      <c r="A803" t="s">
        <v>127</v>
      </c>
      <c r="B803" t="s">
        <v>29</v>
      </c>
      <c r="C803" t="s">
        <v>29</v>
      </c>
      <c r="D803" t="s">
        <v>105</v>
      </c>
      <c r="E803">
        <v>51.35</v>
      </c>
      <c r="F803">
        <v>4.6500000000000004</v>
      </c>
      <c r="G803" t="s">
        <v>22</v>
      </c>
      <c r="H803" t="s">
        <v>51</v>
      </c>
      <c r="I803" t="s">
        <v>51</v>
      </c>
      <c r="J803" t="s">
        <v>105</v>
      </c>
      <c r="K803">
        <v>51.35</v>
      </c>
      <c r="L803">
        <v>4.6500000000000004</v>
      </c>
      <c r="M803" t="s">
        <v>22</v>
      </c>
      <c r="N803" t="s">
        <v>34</v>
      </c>
      <c r="O803" t="s">
        <v>35</v>
      </c>
      <c r="P803">
        <v>64</v>
      </c>
      <c r="Q803">
        <v>0</v>
      </c>
      <c r="R803">
        <v>0</v>
      </c>
    </row>
    <row r="804" spans="1:18">
      <c r="A804" t="s">
        <v>218</v>
      </c>
      <c r="B804" t="s">
        <v>37</v>
      </c>
      <c r="C804" t="s">
        <v>20</v>
      </c>
      <c r="D804" t="s">
        <v>105</v>
      </c>
      <c r="E804">
        <v>49.83</v>
      </c>
      <c r="F804">
        <v>13.9</v>
      </c>
      <c r="G804" t="s">
        <v>211</v>
      </c>
      <c r="H804" t="s">
        <v>67</v>
      </c>
      <c r="I804" t="s">
        <v>63</v>
      </c>
      <c r="J804" t="s">
        <v>105</v>
      </c>
      <c r="K804">
        <v>49.83</v>
      </c>
      <c r="L804">
        <v>13.9</v>
      </c>
      <c r="M804" t="s">
        <v>211</v>
      </c>
      <c r="N804" t="s">
        <v>40</v>
      </c>
      <c r="O804" t="s">
        <v>35</v>
      </c>
      <c r="P804">
        <v>205</v>
      </c>
      <c r="Q804">
        <v>0</v>
      </c>
      <c r="R804">
        <v>0</v>
      </c>
    </row>
    <row r="805" spans="1:18">
      <c r="A805" t="s">
        <v>219</v>
      </c>
      <c r="B805" t="s">
        <v>37</v>
      </c>
      <c r="C805" t="s">
        <v>20</v>
      </c>
      <c r="D805" t="s">
        <v>105</v>
      </c>
      <c r="E805">
        <v>49.85</v>
      </c>
      <c r="F805">
        <v>13.87</v>
      </c>
      <c r="G805" t="s">
        <v>211</v>
      </c>
      <c r="H805" t="s">
        <v>19</v>
      </c>
      <c r="I805" t="s">
        <v>63</v>
      </c>
      <c r="J805" t="s">
        <v>47</v>
      </c>
      <c r="K805">
        <v>49.85</v>
      </c>
      <c r="L805">
        <v>13.87</v>
      </c>
      <c r="M805" t="s">
        <v>211</v>
      </c>
      <c r="N805" t="s">
        <v>40</v>
      </c>
      <c r="O805" t="s">
        <v>35</v>
      </c>
      <c r="P805">
        <v>2042</v>
      </c>
      <c r="Q805">
        <v>0</v>
      </c>
      <c r="R805">
        <v>0</v>
      </c>
    </row>
    <row r="806" spans="1:18">
      <c r="A806" t="s">
        <v>229</v>
      </c>
      <c r="B806" t="s">
        <v>109</v>
      </c>
      <c r="C806" t="s">
        <v>20</v>
      </c>
      <c r="D806" t="s">
        <v>105</v>
      </c>
      <c r="E806">
        <v>50.1</v>
      </c>
      <c r="F806">
        <v>15.6</v>
      </c>
      <c r="G806" t="s">
        <v>211</v>
      </c>
      <c r="H806" t="s">
        <v>63</v>
      </c>
      <c r="I806" t="s">
        <v>60</v>
      </c>
      <c r="J806" t="s">
        <v>110</v>
      </c>
      <c r="K806">
        <v>50.1</v>
      </c>
      <c r="L806">
        <v>15.6</v>
      </c>
      <c r="M806" t="s">
        <v>211</v>
      </c>
      <c r="N806" t="s">
        <v>34</v>
      </c>
      <c r="O806" t="s">
        <v>35</v>
      </c>
      <c r="P806">
        <v>290</v>
      </c>
      <c r="Q806">
        <v>0</v>
      </c>
      <c r="R806">
        <v>0</v>
      </c>
    </row>
    <row r="807" spans="1:18">
      <c r="A807" t="s">
        <v>231</v>
      </c>
      <c r="B807" t="s">
        <v>42</v>
      </c>
      <c r="C807" t="s">
        <v>39</v>
      </c>
      <c r="D807" t="s">
        <v>105</v>
      </c>
      <c r="E807">
        <v>49.87</v>
      </c>
      <c r="F807">
        <v>15.48</v>
      </c>
      <c r="G807" t="s">
        <v>211</v>
      </c>
      <c r="H807" t="s">
        <v>50</v>
      </c>
      <c r="I807" t="s">
        <v>32</v>
      </c>
      <c r="J807" t="s">
        <v>105</v>
      </c>
      <c r="K807">
        <v>49.87</v>
      </c>
      <c r="L807">
        <v>15.48</v>
      </c>
      <c r="M807" t="s">
        <v>211</v>
      </c>
      <c r="N807" t="s">
        <v>34</v>
      </c>
      <c r="O807" t="s">
        <v>35</v>
      </c>
      <c r="P807">
        <v>104</v>
      </c>
      <c r="Q807">
        <v>0</v>
      </c>
      <c r="R807">
        <v>0</v>
      </c>
    </row>
    <row r="808" spans="1:18">
      <c r="A808" t="s">
        <v>423</v>
      </c>
      <c r="B808" t="s">
        <v>37</v>
      </c>
      <c r="C808" t="s">
        <v>20</v>
      </c>
      <c r="D808" t="s">
        <v>105</v>
      </c>
      <c r="E808">
        <v>49.4</v>
      </c>
      <c r="F808">
        <v>8.5500000000000007</v>
      </c>
      <c r="G808" t="s">
        <v>332</v>
      </c>
      <c r="H808" t="s">
        <v>155</v>
      </c>
      <c r="I808" t="s">
        <v>39</v>
      </c>
      <c r="J808" t="s">
        <v>105</v>
      </c>
      <c r="K808">
        <v>49.38</v>
      </c>
      <c r="L808">
        <v>8.57</v>
      </c>
      <c r="M808" t="s">
        <v>332</v>
      </c>
      <c r="N808" t="s">
        <v>34</v>
      </c>
      <c r="O808" t="s">
        <v>35</v>
      </c>
      <c r="P808">
        <v>25</v>
      </c>
      <c r="Q808">
        <v>3</v>
      </c>
      <c r="R808">
        <v>147</v>
      </c>
    </row>
    <row r="809" spans="1:18">
      <c r="A809" t="s">
        <v>424</v>
      </c>
      <c r="B809" t="s">
        <v>37</v>
      </c>
      <c r="C809" t="s">
        <v>20</v>
      </c>
      <c r="D809" t="s">
        <v>105</v>
      </c>
      <c r="E809">
        <v>49.4</v>
      </c>
      <c r="F809">
        <v>8.5500000000000007</v>
      </c>
      <c r="G809" t="s">
        <v>332</v>
      </c>
      <c r="H809" t="s">
        <v>155</v>
      </c>
      <c r="I809" t="s">
        <v>39</v>
      </c>
      <c r="J809" t="s">
        <v>105</v>
      </c>
      <c r="K809">
        <v>49.38</v>
      </c>
      <c r="L809">
        <v>8.57</v>
      </c>
      <c r="M809" t="s">
        <v>332</v>
      </c>
      <c r="N809" t="s">
        <v>34</v>
      </c>
      <c r="O809" t="s">
        <v>35</v>
      </c>
      <c r="P809">
        <v>25</v>
      </c>
      <c r="Q809">
        <v>3</v>
      </c>
      <c r="R809">
        <v>147</v>
      </c>
    </row>
    <row r="810" spans="1:18">
      <c r="A810" t="s">
        <v>521</v>
      </c>
      <c r="B810" t="s">
        <v>51</v>
      </c>
      <c r="C810" t="s">
        <v>39</v>
      </c>
      <c r="D810" t="s">
        <v>105</v>
      </c>
      <c r="E810">
        <v>52.33</v>
      </c>
      <c r="F810">
        <v>10.68</v>
      </c>
      <c r="G810" t="s">
        <v>332</v>
      </c>
      <c r="H810" t="s">
        <v>24</v>
      </c>
      <c r="I810" t="s">
        <v>48</v>
      </c>
      <c r="J810" t="s">
        <v>105</v>
      </c>
      <c r="K810">
        <v>52.35</v>
      </c>
      <c r="L810">
        <v>10.7</v>
      </c>
      <c r="M810" t="s">
        <v>332</v>
      </c>
      <c r="N810" t="s">
        <v>40</v>
      </c>
      <c r="O810" t="s">
        <v>52</v>
      </c>
      <c r="P810">
        <v>56</v>
      </c>
      <c r="Q810">
        <v>3</v>
      </c>
      <c r="R810">
        <v>32</v>
      </c>
    </row>
    <row r="811" spans="1:18">
      <c r="A811" t="s">
        <v>863</v>
      </c>
      <c r="B811" t="s">
        <v>73</v>
      </c>
      <c r="C811" t="s">
        <v>20</v>
      </c>
      <c r="D811" t="s">
        <v>105</v>
      </c>
      <c r="E811">
        <v>53.82</v>
      </c>
      <c r="F811">
        <v>-2.13</v>
      </c>
      <c r="G811" t="s">
        <v>858</v>
      </c>
      <c r="H811" t="s">
        <v>109</v>
      </c>
      <c r="I811" t="s">
        <v>101</v>
      </c>
      <c r="J811" t="s">
        <v>105</v>
      </c>
      <c r="K811">
        <v>53.82</v>
      </c>
      <c r="L811">
        <v>-2.17</v>
      </c>
      <c r="M811" t="s">
        <v>858</v>
      </c>
      <c r="N811" t="s">
        <v>40</v>
      </c>
      <c r="O811" t="s">
        <v>35</v>
      </c>
      <c r="P811">
        <v>188</v>
      </c>
      <c r="Q811">
        <v>3</v>
      </c>
      <c r="R811">
        <v>270</v>
      </c>
    </row>
    <row r="812" spans="1:18">
      <c r="A812" t="s">
        <v>865</v>
      </c>
      <c r="B812" t="s">
        <v>51</v>
      </c>
      <c r="C812" t="s">
        <v>39</v>
      </c>
      <c r="D812" t="s">
        <v>105</v>
      </c>
      <c r="E812">
        <v>51.82</v>
      </c>
      <c r="F812">
        <v>-0.35</v>
      </c>
      <c r="G812" t="s">
        <v>858</v>
      </c>
      <c r="H812" t="s">
        <v>67</v>
      </c>
      <c r="I812" t="s">
        <v>48</v>
      </c>
      <c r="J812" t="s">
        <v>105</v>
      </c>
      <c r="K812">
        <v>51.82</v>
      </c>
      <c r="L812">
        <v>-0.35</v>
      </c>
      <c r="M812" t="s">
        <v>858</v>
      </c>
      <c r="N812" t="s">
        <v>34</v>
      </c>
      <c r="O812" t="s">
        <v>35</v>
      </c>
      <c r="P812">
        <v>66</v>
      </c>
      <c r="Q812">
        <v>0</v>
      </c>
      <c r="R812">
        <v>0</v>
      </c>
    </row>
    <row r="813" spans="1:18">
      <c r="A813" t="s">
        <v>866</v>
      </c>
      <c r="B813" t="s">
        <v>39</v>
      </c>
      <c r="C813" t="s">
        <v>29</v>
      </c>
      <c r="D813" t="s">
        <v>105</v>
      </c>
      <c r="E813">
        <v>55.2</v>
      </c>
      <c r="F813">
        <v>-3.92</v>
      </c>
      <c r="G813" t="s">
        <v>858</v>
      </c>
      <c r="H813" t="s">
        <v>20</v>
      </c>
      <c r="I813" t="s">
        <v>20</v>
      </c>
      <c r="J813" t="s">
        <v>136</v>
      </c>
      <c r="K813">
        <v>55.2</v>
      </c>
      <c r="L813">
        <v>-3.92</v>
      </c>
      <c r="M813" t="s">
        <v>858</v>
      </c>
      <c r="N813" t="s">
        <v>34</v>
      </c>
      <c r="O813" t="s">
        <v>35</v>
      </c>
      <c r="P813">
        <v>2129</v>
      </c>
      <c r="Q813">
        <v>0</v>
      </c>
      <c r="R813">
        <v>0</v>
      </c>
    </row>
    <row r="814" spans="1:18">
      <c r="A814" t="s">
        <v>867</v>
      </c>
      <c r="B814" t="s">
        <v>20</v>
      </c>
      <c r="C814" t="s">
        <v>39</v>
      </c>
      <c r="D814" t="s">
        <v>105</v>
      </c>
      <c r="E814">
        <v>50.92</v>
      </c>
      <c r="F814">
        <v>-0.98</v>
      </c>
      <c r="G814" t="s">
        <v>858</v>
      </c>
      <c r="H814" t="s">
        <v>67</v>
      </c>
      <c r="I814" t="s">
        <v>29</v>
      </c>
      <c r="J814" t="s">
        <v>142</v>
      </c>
      <c r="K814">
        <v>50.95</v>
      </c>
      <c r="L814">
        <v>-0.92</v>
      </c>
      <c r="M814" t="s">
        <v>858</v>
      </c>
      <c r="N814" t="s">
        <v>34</v>
      </c>
      <c r="O814" t="s">
        <v>35</v>
      </c>
      <c r="P814">
        <v>2595</v>
      </c>
      <c r="Q814">
        <v>6</v>
      </c>
      <c r="R814">
        <v>309</v>
      </c>
    </row>
    <row r="815" spans="1:18">
      <c r="A815" t="s">
        <v>868</v>
      </c>
      <c r="B815" t="s">
        <v>104</v>
      </c>
      <c r="C815" t="s">
        <v>39</v>
      </c>
      <c r="D815" t="s">
        <v>105</v>
      </c>
      <c r="E815">
        <v>51.78</v>
      </c>
      <c r="F815">
        <v>-1.32</v>
      </c>
      <c r="G815" t="s">
        <v>858</v>
      </c>
      <c r="H815" t="s">
        <v>63</v>
      </c>
      <c r="I815" t="s">
        <v>50</v>
      </c>
      <c r="J815" t="s">
        <v>136</v>
      </c>
      <c r="K815">
        <v>51.78</v>
      </c>
      <c r="L815">
        <v>-1.32</v>
      </c>
      <c r="M815" t="s">
        <v>858</v>
      </c>
      <c r="N815" t="s">
        <v>40</v>
      </c>
      <c r="O815" t="s">
        <v>35</v>
      </c>
      <c r="P815">
        <v>2022</v>
      </c>
      <c r="Q815">
        <v>0</v>
      </c>
      <c r="R815">
        <v>0</v>
      </c>
    </row>
    <row r="816" spans="1:18">
      <c r="A816" t="s">
        <v>870</v>
      </c>
      <c r="B816" t="s">
        <v>37</v>
      </c>
      <c r="C816" t="s">
        <v>20</v>
      </c>
      <c r="D816" t="s">
        <v>105</v>
      </c>
      <c r="E816">
        <v>54.52</v>
      </c>
      <c r="F816">
        <v>-6.05</v>
      </c>
      <c r="G816" t="s">
        <v>858</v>
      </c>
      <c r="H816" t="s">
        <v>32</v>
      </c>
      <c r="I816" t="s">
        <v>50</v>
      </c>
      <c r="J816" t="s">
        <v>110</v>
      </c>
      <c r="K816">
        <v>54.52</v>
      </c>
      <c r="L816">
        <v>-6.05</v>
      </c>
      <c r="M816" t="s">
        <v>858</v>
      </c>
      <c r="N816" t="s">
        <v>40</v>
      </c>
      <c r="O816" t="s">
        <v>35</v>
      </c>
      <c r="P816">
        <v>232</v>
      </c>
      <c r="Q816">
        <v>0</v>
      </c>
      <c r="R816">
        <v>0</v>
      </c>
    </row>
    <row r="817" spans="1:18">
      <c r="A817" t="s">
        <v>967</v>
      </c>
      <c r="B817" t="s">
        <v>109</v>
      </c>
      <c r="C817" t="s">
        <v>20</v>
      </c>
      <c r="D817" t="s">
        <v>105</v>
      </c>
      <c r="E817">
        <v>51.65</v>
      </c>
      <c r="F817">
        <v>-0.73</v>
      </c>
      <c r="G817" t="s">
        <v>858</v>
      </c>
      <c r="H817" t="s">
        <v>24</v>
      </c>
      <c r="I817" t="s">
        <v>101</v>
      </c>
      <c r="J817" t="s">
        <v>105</v>
      </c>
      <c r="K817">
        <v>51.67</v>
      </c>
      <c r="L817">
        <v>-0.77</v>
      </c>
      <c r="M817" t="s">
        <v>858</v>
      </c>
      <c r="N817" t="s">
        <v>34</v>
      </c>
      <c r="O817" t="s">
        <v>35</v>
      </c>
      <c r="P817">
        <v>162</v>
      </c>
      <c r="Q817">
        <v>3</v>
      </c>
      <c r="R817">
        <v>309</v>
      </c>
    </row>
    <row r="818" spans="1:18">
      <c r="A818" t="s">
        <v>2193</v>
      </c>
      <c r="B818" t="s">
        <v>50</v>
      </c>
      <c r="C818" t="s">
        <v>39</v>
      </c>
      <c r="D818" t="s">
        <v>105</v>
      </c>
      <c r="E818">
        <v>59.67</v>
      </c>
      <c r="F818">
        <v>10.77</v>
      </c>
      <c r="G818" t="s">
        <v>669</v>
      </c>
      <c r="H818" t="s">
        <v>68</v>
      </c>
      <c r="I818" t="s">
        <v>39</v>
      </c>
      <c r="J818" t="s">
        <v>105</v>
      </c>
      <c r="K818">
        <v>59.67</v>
      </c>
      <c r="L818">
        <v>10.77</v>
      </c>
      <c r="M818" t="s">
        <v>669</v>
      </c>
      <c r="N818" t="s">
        <v>34</v>
      </c>
      <c r="O818" t="s">
        <v>35</v>
      </c>
      <c r="P818">
        <v>19</v>
      </c>
      <c r="Q818">
        <v>0</v>
      </c>
      <c r="R818">
        <v>0</v>
      </c>
    </row>
    <row r="819" spans="1:18">
      <c r="A819" t="s">
        <v>2194</v>
      </c>
      <c r="B819" t="s">
        <v>50</v>
      </c>
      <c r="C819" t="s">
        <v>39</v>
      </c>
      <c r="D819" t="s">
        <v>105</v>
      </c>
      <c r="E819">
        <v>59.67</v>
      </c>
      <c r="F819">
        <v>10.77</v>
      </c>
      <c r="G819" t="s">
        <v>669</v>
      </c>
      <c r="H819" t="s">
        <v>31</v>
      </c>
      <c r="I819" t="s">
        <v>29</v>
      </c>
      <c r="J819" t="s">
        <v>105</v>
      </c>
      <c r="K819">
        <v>59.67</v>
      </c>
      <c r="L819">
        <v>10.77</v>
      </c>
      <c r="M819" t="s">
        <v>669</v>
      </c>
      <c r="N819" t="s">
        <v>81</v>
      </c>
      <c r="O819" t="s">
        <v>35</v>
      </c>
      <c r="P819">
        <v>31</v>
      </c>
      <c r="Q819">
        <v>0</v>
      </c>
      <c r="R819">
        <v>0</v>
      </c>
    </row>
    <row r="820" spans="1:18">
      <c r="A820" t="s">
        <v>2199</v>
      </c>
      <c r="B820" t="s">
        <v>143</v>
      </c>
      <c r="C820" t="s">
        <v>20</v>
      </c>
      <c r="D820" t="s">
        <v>105</v>
      </c>
      <c r="E820">
        <v>59.13</v>
      </c>
      <c r="F820">
        <v>11.38</v>
      </c>
      <c r="G820" t="s">
        <v>669</v>
      </c>
      <c r="H820" t="s">
        <v>39</v>
      </c>
      <c r="I820" t="s">
        <v>48</v>
      </c>
      <c r="J820" t="s">
        <v>105</v>
      </c>
      <c r="K820">
        <v>59.13</v>
      </c>
      <c r="L820">
        <v>11.38</v>
      </c>
      <c r="M820" t="s">
        <v>669</v>
      </c>
      <c r="N820" t="s">
        <v>34</v>
      </c>
      <c r="O820" t="s">
        <v>35</v>
      </c>
      <c r="P820">
        <v>69</v>
      </c>
      <c r="Q820">
        <v>0</v>
      </c>
      <c r="R820">
        <v>0</v>
      </c>
    </row>
    <row r="821" spans="1:18">
      <c r="A821" t="s">
        <v>2202</v>
      </c>
      <c r="B821" t="s">
        <v>24</v>
      </c>
      <c r="C821" t="s">
        <v>48</v>
      </c>
      <c r="D821" t="s">
        <v>105</v>
      </c>
      <c r="E821">
        <v>64.25</v>
      </c>
      <c r="F821">
        <v>12.5</v>
      </c>
      <c r="G821" t="s">
        <v>669</v>
      </c>
      <c r="H821" t="s">
        <v>37</v>
      </c>
      <c r="I821" t="s">
        <v>51</v>
      </c>
      <c r="J821" t="s">
        <v>105</v>
      </c>
      <c r="K821">
        <v>64.17</v>
      </c>
      <c r="L821">
        <v>12.48</v>
      </c>
      <c r="M821" t="s">
        <v>669</v>
      </c>
      <c r="N821" t="s">
        <v>34</v>
      </c>
      <c r="O821" t="s">
        <v>35</v>
      </c>
      <c r="P821">
        <v>50</v>
      </c>
      <c r="Q821">
        <v>10</v>
      </c>
      <c r="R821">
        <v>185</v>
      </c>
    </row>
    <row r="822" spans="1:18">
      <c r="A822" t="s">
        <v>2210</v>
      </c>
      <c r="B822" t="s">
        <v>51</v>
      </c>
      <c r="C822" t="s">
        <v>39</v>
      </c>
      <c r="D822" t="s">
        <v>105</v>
      </c>
      <c r="E822">
        <v>59.12</v>
      </c>
      <c r="F822">
        <v>11.38</v>
      </c>
      <c r="G822" t="s">
        <v>669</v>
      </c>
      <c r="H822" t="s">
        <v>92</v>
      </c>
      <c r="I822" t="s">
        <v>48</v>
      </c>
      <c r="J822" t="s">
        <v>105</v>
      </c>
      <c r="K822">
        <v>59.12</v>
      </c>
      <c r="L822">
        <v>11.38</v>
      </c>
      <c r="M822" t="s">
        <v>669</v>
      </c>
      <c r="N822" t="s">
        <v>34</v>
      </c>
      <c r="O822" t="s">
        <v>35</v>
      </c>
      <c r="P822">
        <v>65</v>
      </c>
      <c r="Q822">
        <v>0</v>
      </c>
      <c r="R822">
        <v>0</v>
      </c>
    </row>
    <row r="823" spans="1:18">
      <c r="A823" t="s">
        <v>2246</v>
      </c>
      <c r="B823" t="s">
        <v>29</v>
      </c>
      <c r="C823" t="s">
        <v>39</v>
      </c>
      <c r="D823" t="s">
        <v>105</v>
      </c>
      <c r="E823">
        <v>58.17</v>
      </c>
      <c r="F823">
        <v>7.75</v>
      </c>
      <c r="G823" t="s">
        <v>669</v>
      </c>
      <c r="H823" t="s">
        <v>19</v>
      </c>
      <c r="I823" t="s">
        <v>29</v>
      </c>
      <c r="J823" t="s">
        <v>105</v>
      </c>
      <c r="K823">
        <v>58.17</v>
      </c>
      <c r="L823">
        <v>7.75</v>
      </c>
      <c r="M823" t="s">
        <v>669</v>
      </c>
      <c r="N823" t="s">
        <v>34</v>
      </c>
      <c r="O823" t="s">
        <v>35</v>
      </c>
      <c r="P823">
        <v>48</v>
      </c>
      <c r="Q823">
        <v>0</v>
      </c>
      <c r="R823">
        <v>0</v>
      </c>
    </row>
    <row r="824" spans="1:18">
      <c r="A824" t="s">
        <v>2248</v>
      </c>
      <c r="B824" t="s">
        <v>109</v>
      </c>
      <c r="C824" t="s">
        <v>20</v>
      </c>
      <c r="D824" t="s">
        <v>105</v>
      </c>
      <c r="E824">
        <v>59.27</v>
      </c>
      <c r="F824">
        <v>10.42</v>
      </c>
      <c r="G824" t="s">
        <v>669</v>
      </c>
      <c r="H824" t="s">
        <v>109</v>
      </c>
      <c r="I824" t="s">
        <v>32</v>
      </c>
      <c r="J824" t="s">
        <v>105</v>
      </c>
      <c r="K824">
        <v>59.23</v>
      </c>
      <c r="L824">
        <v>10.45</v>
      </c>
      <c r="M824" t="s">
        <v>669</v>
      </c>
      <c r="N824" t="s">
        <v>34</v>
      </c>
      <c r="O824" t="s">
        <v>35</v>
      </c>
      <c r="P824">
        <v>153</v>
      </c>
      <c r="Q824">
        <v>5</v>
      </c>
      <c r="R824">
        <v>153</v>
      </c>
    </row>
    <row r="825" spans="1:18">
      <c r="A825" t="s">
        <v>2249</v>
      </c>
      <c r="B825" t="s">
        <v>109</v>
      </c>
      <c r="C825" t="s">
        <v>20</v>
      </c>
      <c r="D825" t="s">
        <v>105</v>
      </c>
      <c r="E825">
        <v>59.27</v>
      </c>
      <c r="F825">
        <v>10.42</v>
      </c>
      <c r="G825" t="s">
        <v>669</v>
      </c>
      <c r="H825" t="s">
        <v>32</v>
      </c>
      <c r="I825" t="s">
        <v>29</v>
      </c>
      <c r="J825" t="s">
        <v>105</v>
      </c>
      <c r="K825">
        <v>59.27</v>
      </c>
      <c r="L825">
        <v>10.42</v>
      </c>
      <c r="M825" t="s">
        <v>669</v>
      </c>
      <c r="N825" t="s">
        <v>34</v>
      </c>
      <c r="O825" t="s">
        <v>35</v>
      </c>
      <c r="P825">
        <v>45</v>
      </c>
      <c r="Q825">
        <v>0</v>
      </c>
      <c r="R825">
        <v>0</v>
      </c>
    </row>
    <row r="826" spans="1:18">
      <c r="A826" t="s">
        <v>2250</v>
      </c>
      <c r="B826" t="s">
        <v>109</v>
      </c>
      <c r="C826" t="s">
        <v>20</v>
      </c>
      <c r="D826" t="s">
        <v>105</v>
      </c>
      <c r="E826">
        <v>59.27</v>
      </c>
      <c r="F826">
        <v>10.42</v>
      </c>
      <c r="G826" t="s">
        <v>669</v>
      </c>
      <c r="H826" t="s">
        <v>32</v>
      </c>
      <c r="I826" t="s">
        <v>29</v>
      </c>
      <c r="J826" t="s">
        <v>105</v>
      </c>
      <c r="K826">
        <v>59.27</v>
      </c>
      <c r="L826">
        <v>10.42</v>
      </c>
      <c r="M826" t="s">
        <v>669</v>
      </c>
      <c r="N826" t="s">
        <v>34</v>
      </c>
      <c r="O826" t="s">
        <v>35</v>
      </c>
      <c r="P826">
        <v>45</v>
      </c>
      <c r="Q826">
        <v>0</v>
      </c>
      <c r="R826">
        <v>0</v>
      </c>
    </row>
    <row r="827" spans="1:18">
      <c r="A827" t="s">
        <v>2253</v>
      </c>
      <c r="B827" t="s">
        <v>31</v>
      </c>
      <c r="C827" t="s">
        <v>39</v>
      </c>
      <c r="D827" t="s">
        <v>105</v>
      </c>
      <c r="E827">
        <v>62.15</v>
      </c>
      <c r="F827">
        <v>6.07</v>
      </c>
      <c r="G827" t="s">
        <v>669</v>
      </c>
      <c r="H827" t="s">
        <v>32</v>
      </c>
      <c r="I827" t="s">
        <v>101</v>
      </c>
      <c r="J827" t="s">
        <v>105</v>
      </c>
      <c r="K827">
        <v>62.08</v>
      </c>
      <c r="L827">
        <v>6.32</v>
      </c>
      <c r="M827" t="s">
        <v>669</v>
      </c>
      <c r="N827" t="s">
        <v>34</v>
      </c>
      <c r="O827" t="s">
        <v>35</v>
      </c>
      <c r="P827">
        <v>161</v>
      </c>
      <c r="Q827">
        <v>15</v>
      </c>
      <c r="R827">
        <v>120</v>
      </c>
    </row>
    <row r="828" spans="1:18">
      <c r="A828" t="s">
        <v>2254</v>
      </c>
      <c r="B828" t="s">
        <v>31</v>
      </c>
      <c r="C828" t="s">
        <v>39</v>
      </c>
      <c r="D828" t="s">
        <v>105</v>
      </c>
      <c r="E828">
        <v>62.15</v>
      </c>
      <c r="F828">
        <v>6.07</v>
      </c>
      <c r="G828" t="s">
        <v>669</v>
      </c>
      <c r="H828" t="s">
        <v>68</v>
      </c>
      <c r="I828" t="s">
        <v>60</v>
      </c>
      <c r="J828" t="s">
        <v>110</v>
      </c>
      <c r="K828">
        <v>62.18</v>
      </c>
      <c r="L828">
        <v>6.15</v>
      </c>
      <c r="M828" t="s">
        <v>669</v>
      </c>
      <c r="N828" t="s">
        <v>34</v>
      </c>
      <c r="O828" t="s">
        <v>35</v>
      </c>
      <c r="P828">
        <v>291</v>
      </c>
      <c r="Q828">
        <v>6</v>
      </c>
      <c r="R828">
        <v>50</v>
      </c>
    </row>
    <row r="829" spans="1:18">
      <c r="A829" t="s">
        <v>2255</v>
      </c>
      <c r="B829" t="s">
        <v>20</v>
      </c>
      <c r="C829" t="s">
        <v>39</v>
      </c>
      <c r="D829" t="s">
        <v>105</v>
      </c>
      <c r="E829">
        <v>62.12</v>
      </c>
      <c r="F829">
        <v>6.03</v>
      </c>
      <c r="G829" t="s">
        <v>669</v>
      </c>
      <c r="H829" t="s">
        <v>51</v>
      </c>
      <c r="I829" t="s">
        <v>31</v>
      </c>
      <c r="J829" t="s">
        <v>110</v>
      </c>
      <c r="K829">
        <v>62.12</v>
      </c>
      <c r="L829">
        <v>6.03</v>
      </c>
      <c r="M829" t="s">
        <v>669</v>
      </c>
      <c r="N829" t="s">
        <v>84</v>
      </c>
      <c r="O829" t="s">
        <v>35</v>
      </c>
      <c r="P829">
        <v>249</v>
      </c>
      <c r="Q829">
        <v>0</v>
      </c>
      <c r="R829">
        <v>0</v>
      </c>
    </row>
    <row r="830" spans="1:18">
      <c r="A830" t="s">
        <v>2266</v>
      </c>
      <c r="B830" t="s">
        <v>73</v>
      </c>
      <c r="C830" t="s">
        <v>39</v>
      </c>
      <c r="D830" t="s">
        <v>105</v>
      </c>
      <c r="E830">
        <v>58.72</v>
      </c>
      <c r="F830">
        <v>5.58</v>
      </c>
      <c r="G830" t="s">
        <v>669</v>
      </c>
      <c r="H830" t="s">
        <v>143</v>
      </c>
      <c r="I830" t="s">
        <v>32</v>
      </c>
      <c r="J830" t="s">
        <v>47</v>
      </c>
      <c r="K830">
        <v>58.72</v>
      </c>
      <c r="L830">
        <v>5.53</v>
      </c>
      <c r="M830" t="s">
        <v>669</v>
      </c>
      <c r="N830" t="s">
        <v>34</v>
      </c>
      <c r="O830" t="s">
        <v>35</v>
      </c>
      <c r="P830">
        <v>1955</v>
      </c>
      <c r="Q830">
        <v>3</v>
      </c>
      <c r="R830">
        <v>270</v>
      </c>
    </row>
    <row r="831" spans="1:18">
      <c r="A831" t="s">
        <v>2268</v>
      </c>
      <c r="B831" t="s">
        <v>60</v>
      </c>
      <c r="C831" t="s">
        <v>29</v>
      </c>
      <c r="D831" t="s">
        <v>105</v>
      </c>
      <c r="E831">
        <v>62.15</v>
      </c>
      <c r="F831">
        <v>6.07</v>
      </c>
      <c r="G831" t="s">
        <v>669</v>
      </c>
      <c r="H831" t="s">
        <v>109</v>
      </c>
      <c r="I831" t="s">
        <v>39</v>
      </c>
      <c r="J831" t="s">
        <v>110</v>
      </c>
      <c r="K831">
        <v>62.15</v>
      </c>
      <c r="L831">
        <v>6.07</v>
      </c>
      <c r="M831" t="s">
        <v>669</v>
      </c>
      <c r="N831" t="s">
        <v>26</v>
      </c>
      <c r="O831" t="s">
        <v>27</v>
      </c>
      <c r="P831">
        <v>358</v>
      </c>
      <c r="Q831">
        <v>0</v>
      </c>
      <c r="R831">
        <v>0</v>
      </c>
    </row>
    <row r="832" spans="1:18">
      <c r="A832" t="s">
        <v>2380</v>
      </c>
      <c r="B832" t="s">
        <v>71</v>
      </c>
      <c r="C832" t="s">
        <v>39</v>
      </c>
      <c r="D832" t="s">
        <v>105</v>
      </c>
      <c r="E832">
        <v>58.4</v>
      </c>
      <c r="F832">
        <v>6.43</v>
      </c>
      <c r="G832" t="s">
        <v>669</v>
      </c>
      <c r="H832" t="s">
        <v>67</v>
      </c>
      <c r="I832" t="s">
        <v>32</v>
      </c>
      <c r="J832" t="s">
        <v>105</v>
      </c>
      <c r="K832">
        <v>58.4</v>
      </c>
      <c r="L832">
        <v>6.43</v>
      </c>
      <c r="M832" t="s">
        <v>669</v>
      </c>
      <c r="N832" t="s">
        <v>34</v>
      </c>
      <c r="O832" t="s">
        <v>35</v>
      </c>
      <c r="P832">
        <v>120</v>
      </c>
      <c r="Q832">
        <v>0</v>
      </c>
      <c r="R832">
        <v>0</v>
      </c>
    </row>
    <row r="833" spans="1:18">
      <c r="A833" t="s">
        <v>2562</v>
      </c>
      <c r="B833" t="s">
        <v>31</v>
      </c>
      <c r="C833" t="s">
        <v>39</v>
      </c>
      <c r="D833" t="s">
        <v>105</v>
      </c>
      <c r="E833">
        <v>61.4</v>
      </c>
      <c r="F833">
        <v>23</v>
      </c>
      <c r="G833" t="s">
        <v>2455</v>
      </c>
      <c r="H833" t="s">
        <v>133</v>
      </c>
      <c r="I833" t="s">
        <v>39</v>
      </c>
      <c r="J833" t="s">
        <v>105</v>
      </c>
      <c r="K833">
        <v>61.33</v>
      </c>
      <c r="L833">
        <v>23</v>
      </c>
      <c r="M833" t="s">
        <v>2455</v>
      </c>
      <c r="N833" t="s">
        <v>40</v>
      </c>
      <c r="O833" t="s">
        <v>35</v>
      </c>
      <c r="P833">
        <v>25</v>
      </c>
      <c r="Q833">
        <v>8</v>
      </c>
      <c r="R833">
        <v>181</v>
      </c>
    </row>
    <row r="834" spans="1:18">
      <c r="A834" t="s">
        <v>2563</v>
      </c>
      <c r="B834" t="s">
        <v>32</v>
      </c>
      <c r="C834" t="s">
        <v>39</v>
      </c>
      <c r="D834" t="s">
        <v>105</v>
      </c>
      <c r="E834">
        <v>61.3</v>
      </c>
      <c r="F834">
        <v>29.1</v>
      </c>
      <c r="G834" t="s">
        <v>2455</v>
      </c>
      <c r="H834" t="s">
        <v>67</v>
      </c>
      <c r="I834" t="s">
        <v>48</v>
      </c>
      <c r="J834" t="s">
        <v>105</v>
      </c>
      <c r="K834">
        <v>61.17</v>
      </c>
      <c r="L834">
        <v>29</v>
      </c>
      <c r="M834" t="s">
        <v>2455</v>
      </c>
      <c r="N834" t="s">
        <v>34</v>
      </c>
      <c r="O834" t="s">
        <v>35</v>
      </c>
      <c r="P834">
        <v>65</v>
      </c>
      <c r="Q834">
        <v>16</v>
      </c>
      <c r="R834">
        <v>200</v>
      </c>
    </row>
    <row r="835" spans="1:18">
      <c r="A835" t="s">
        <v>2564</v>
      </c>
      <c r="B835" t="s">
        <v>32</v>
      </c>
      <c r="C835" t="s">
        <v>39</v>
      </c>
      <c r="D835" t="s">
        <v>105</v>
      </c>
      <c r="E835">
        <v>61.3</v>
      </c>
      <c r="F835">
        <v>29.1</v>
      </c>
      <c r="G835" t="s">
        <v>2455</v>
      </c>
      <c r="H835" t="s">
        <v>32</v>
      </c>
      <c r="I835" t="s">
        <v>63</v>
      </c>
      <c r="J835" t="s">
        <v>110</v>
      </c>
      <c r="K835">
        <v>61</v>
      </c>
      <c r="L835">
        <v>29</v>
      </c>
      <c r="M835" t="s">
        <v>808</v>
      </c>
      <c r="N835" t="s">
        <v>40</v>
      </c>
      <c r="O835" t="s">
        <v>35</v>
      </c>
      <c r="P835">
        <v>548</v>
      </c>
      <c r="Q835">
        <v>34</v>
      </c>
      <c r="R835">
        <v>190</v>
      </c>
    </row>
    <row r="836" spans="1:18">
      <c r="A836" t="s">
        <v>2565</v>
      </c>
      <c r="B836" t="s">
        <v>32</v>
      </c>
      <c r="C836" t="s">
        <v>39</v>
      </c>
      <c r="D836" t="s">
        <v>105</v>
      </c>
      <c r="E836">
        <v>61.3</v>
      </c>
      <c r="F836">
        <v>29.1</v>
      </c>
      <c r="G836" t="s">
        <v>2455</v>
      </c>
      <c r="H836" t="s">
        <v>39</v>
      </c>
      <c r="I836" t="s">
        <v>29</v>
      </c>
      <c r="J836" t="s">
        <v>105</v>
      </c>
      <c r="K836">
        <v>61.3</v>
      </c>
      <c r="L836">
        <v>29.1</v>
      </c>
      <c r="M836" t="s">
        <v>2455</v>
      </c>
      <c r="N836" t="s">
        <v>34</v>
      </c>
      <c r="O836" t="s">
        <v>35</v>
      </c>
      <c r="P836">
        <v>26</v>
      </c>
      <c r="Q836">
        <v>0</v>
      </c>
      <c r="R836">
        <v>0</v>
      </c>
    </row>
    <row r="837" spans="1:18">
      <c r="A837" t="s">
        <v>2566</v>
      </c>
      <c r="B837" t="s">
        <v>32</v>
      </c>
      <c r="C837" t="s">
        <v>39</v>
      </c>
      <c r="D837" t="s">
        <v>105</v>
      </c>
      <c r="E837">
        <v>61.3</v>
      </c>
      <c r="F837">
        <v>29.1</v>
      </c>
      <c r="G837" t="s">
        <v>2455</v>
      </c>
      <c r="H837" t="s">
        <v>39</v>
      </c>
      <c r="I837" t="s">
        <v>29</v>
      </c>
      <c r="J837" t="s">
        <v>105</v>
      </c>
      <c r="K837">
        <v>61.3</v>
      </c>
      <c r="L837">
        <v>29.1</v>
      </c>
      <c r="M837" t="s">
        <v>2455</v>
      </c>
      <c r="N837" t="s">
        <v>34</v>
      </c>
      <c r="O837" t="s">
        <v>35</v>
      </c>
      <c r="P837">
        <v>26</v>
      </c>
      <c r="Q837">
        <v>0</v>
      </c>
      <c r="R837">
        <v>0</v>
      </c>
    </row>
    <row r="838" spans="1:18">
      <c r="A838" t="s">
        <v>2572</v>
      </c>
      <c r="B838" t="s">
        <v>60</v>
      </c>
      <c r="C838" t="s">
        <v>39</v>
      </c>
      <c r="D838" t="s">
        <v>105</v>
      </c>
      <c r="E838">
        <v>61.2</v>
      </c>
      <c r="F838">
        <v>22.7</v>
      </c>
      <c r="G838" t="s">
        <v>2455</v>
      </c>
      <c r="H838" t="s">
        <v>24</v>
      </c>
      <c r="I838" t="s">
        <v>31</v>
      </c>
      <c r="J838" t="s">
        <v>110</v>
      </c>
      <c r="K838">
        <v>61.17</v>
      </c>
      <c r="L838">
        <v>22.67</v>
      </c>
      <c r="M838" t="s">
        <v>2455</v>
      </c>
      <c r="N838" t="s">
        <v>34</v>
      </c>
      <c r="O838" t="s">
        <v>35</v>
      </c>
      <c r="P838">
        <v>246</v>
      </c>
      <c r="Q838">
        <v>5</v>
      </c>
      <c r="R838">
        <v>206</v>
      </c>
    </row>
    <row r="839" spans="1:18">
      <c r="A839" t="s">
        <v>2576</v>
      </c>
      <c r="B839" t="s">
        <v>37</v>
      </c>
      <c r="C839" t="s">
        <v>39</v>
      </c>
      <c r="D839" t="s">
        <v>105</v>
      </c>
      <c r="E839">
        <v>66.3</v>
      </c>
      <c r="F839">
        <v>26.9</v>
      </c>
      <c r="G839" t="s">
        <v>2455</v>
      </c>
      <c r="H839" t="s">
        <v>60</v>
      </c>
      <c r="I839" t="s">
        <v>101</v>
      </c>
      <c r="J839" t="s">
        <v>105</v>
      </c>
      <c r="K839">
        <v>66.3</v>
      </c>
      <c r="L839">
        <v>26.9</v>
      </c>
      <c r="M839" t="s">
        <v>2455</v>
      </c>
      <c r="N839" t="s">
        <v>34</v>
      </c>
      <c r="O839" t="s">
        <v>35</v>
      </c>
      <c r="P839">
        <v>133</v>
      </c>
      <c r="Q839">
        <v>0</v>
      </c>
      <c r="R839">
        <v>0</v>
      </c>
    </row>
    <row r="840" spans="1:18">
      <c r="A840" t="s">
        <v>2581</v>
      </c>
      <c r="B840" t="s">
        <v>143</v>
      </c>
      <c r="C840" t="s">
        <v>39</v>
      </c>
      <c r="D840" t="s">
        <v>105</v>
      </c>
      <c r="E840">
        <v>62.3</v>
      </c>
      <c r="F840">
        <v>21.5</v>
      </c>
      <c r="G840" t="s">
        <v>2455</v>
      </c>
      <c r="H840" t="s">
        <v>76</v>
      </c>
      <c r="I840" t="s">
        <v>51</v>
      </c>
      <c r="J840" t="s">
        <v>105</v>
      </c>
      <c r="K840">
        <v>62.3</v>
      </c>
      <c r="L840">
        <v>21.5</v>
      </c>
      <c r="M840" t="s">
        <v>2455</v>
      </c>
      <c r="N840" t="s">
        <v>40</v>
      </c>
      <c r="O840" t="s">
        <v>35</v>
      </c>
      <c r="P840">
        <v>84</v>
      </c>
      <c r="Q840">
        <v>0</v>
      </c>
      <c r="R840">
        <v>0</v>
      </c>
    </row>
    <row r="841" spans="1:18">
      <c r="A841" t="s">
        <v>2583</v>
      </c>
      <c r="B841" t="s">
        <v>133</v>
      </c>
      <c r="C841" t="s">
        <v>39</v>
      </c>
      <c r="D841" t="s">
        <v>105</v>
      </c>
      <c r="E841">
        <v>60.2</v>
      </c>
      <c r="F841">
        <v>24.8</v>
      </c>
      <c r="G841" t="s">
        <v>2455</v>
      </c>
      <c r="H841" t="s">
        <v>23</v>
      </c>
      <c r="I841" t="s">
        <v>63</v>
      </c>
      <c r="J841" t="s">
        <v>105</v>
      </c>
      <c r="K841">
        <v>60.17</v>
      </c>
      <c r="L841">
        <v>24.67</v>
      </c>
      <c r="M841" t="s">
        <v>2455</v>
      </c>
      <c r="N841" t="s">
        <v>34</v>
      </c>
      <c r="O841" t="s">
        <v>35</v>
      </c>
      <c r="P841">
        <v>171</v>
      </c>
      <c r="Q841">
        <v>9</v>
      </c>
      <c r="R841">
        <v>244</v>
      </c>
    </row>
    <row r="842" spans="1:18">
      <c r="A842" t="s">
        <v>2584</v>
      </c>
      <c r="B842" t="s">
        <v>74</v>
      </c>
      <c r="C842" t="s">
        <v>39</v>
      </c>
      <c r="D842" t="s">
        <v>105</v>
      </c>
      <c r="E842">
        <v>61.6</v>
      </c>
      <c r="F842">
        <v>21.7</v>
      </c>
      <c r="G842" t="s">
        <v>2455</v>
      </c>
      <c r="H842" t="s">
        <v>23</v>
      </c>
      <c r="I842" t="s">
        <v>51</v>
      </c>
      <c r="J842" t="s">
        <v>126</v>
      </c>
      <c r="K842">
        <v>61.5</v>
      </c>
      <c r="L842">
        <v>21.67</v>
      </c>
      <c r="M842" t="s">
        <v>2455</v>
      </c>
      <c r="N842" t="s">
        <v>34</v>
      </c>
      <c r="O842" t="s">
        <v>35</v>
      </c>
      <c r="P842">
        <v>1540</v>
      </c>
      <c r="Q842">
        <v>12</v>
      </c>
      <c r="R842">
        <v>190</v>
      </c>
    </row>
    <row r="843" spans="1:18">
      <c r="A843" t="s">
        <v>2585</v>
      </c>
      <c r="B843" t="s">
        <v>63</v>
      </c>
      <c r="C843" t="s">
        <v>39</v>
      </c>
      <c r="D843" t="s">
        <v>105</v>
      </c>
      <c r="E843">
        <v>61.4</v>
      </c>
      <c r="F843">
        <v>23</v>
      </c>
      <c r="G843" t="s">
        <v>2455</v>
      </c>
      <c r="H843" t="s">
        <v>50</v>
      </c>
      <c r="I843" t="s">
        <v>39</v>
      </c>
      <c r="J843" t="s">
        <v>110</v>
      </c>
      <c r="K843">
        <v>61.6</v>
      </c>
      <c r="L843">
        <v>23.2</v>
      </c>
      <c r="M843" t="s">
        <v>2455</v>
      </c>
      <c r="N843" t="s">
        <v>40</v>
      </c>
      <c r="O843" t="s">
        <v>35</v>
      </c>
      <c r="P843">
        <v>354</v>
      </c>
      <c r="Q843">
        <v>25</v>
      </c>
      <c r="R843">
        <v>26</v>
      </c>
    </row>
    <row r="844" spans="1:18">
      <c r="A844" t="s">
        <v>2586</v>
      </c>
      <c r="B844" t="s">
        <v>29</v>
      </c>
      <c r="C844" t="s">
        <v>39</v>
      </c>
      <c r="D844" t="s">
        <v>105</v>
      </c>
      <c r="E844">
        <v>61.4</v>
      </c>
      <c r="F844">
        <v>23.8</v>
      </c>
      <c r="G844" t="s">
        <v>2455</v>
      </c>
      <c r="H844" t="s">
        <v>133</v>
      </c>
      <c r="I844" t="s">
        <v>48</v>
      </c>
      <c r="J844" t="s">
        <v>105</v>
      </c>
      <c r="K844">
        <v>61.33</v>
      </c>
      <c r="L844">
        <v>23.67</v>
      </c>
      <c r="M844" t="s">
        <v>2455</v>
      </c>
      <c r="N844" t="s">
        <v>107</v>
      </c>
      <c r="O844" t="s">
        <v>35</v>
      </c>
      <c r="P844">
        <v>81</v>
      </c>
      <c r="Q844">
        <v>11</v>
      </c>
      <c r="R844">
        <v>224</v>
      </c>
    </row>
    <row r="845" spans="1:18">
      <c r="A845" t="s">
        <v>2587</v>
      </c>
      <c r="B845" t="s">
        <v>51</v>
      </c>
      <c r="C845" t="s">
        <v>39</v>
      </c>
      <c r="D845" t="s">
        <v>105</v>
      </c>
      <c r="E845">
        <v>60.5</v>
      </c>
      <c r="F845">
        <v>27.2</v>
      </c>
      <c r="G845" t="s">
        <v>2455</v>
      </c>
      <c r="H845" t="s">
        <v>67</v>
      </c>
      <c r="I845" t="s">
        <v>63</v>
      </c>
      <c r="J845" t="s">
        <v>110</v>
      </c>
      <c r="K845">
        <v>60.5</v>
      </c>
      <c r="L845">
        <v>27.17</v>
      </c>
      <c r="M845" t="s">
        <v>2455</v>
      </c>
      <c r="N845" t="s">
        <v>40</v>
      </c>
      <c r="O845" t="s">
        <v>35</v>
      </c>
      <c r="P845">
        <v>553</v>
      </c>
      <c r="Q845">
        <v>2</v>
      </c>
      <c r="R845">
        <v>270</v>
      </c>
    </row>
    <row r="846" spans="1:18">
      <c r="A846" t="s">
        <v>2588</v>
      </c>
      <c r="B846" t="s">
        <v>155</v>
      </c>
      <c r="C846" t="s">
        <v>29</v>
      </c>
      <c r="D846" t="s">
        <v>105</v>
      </c>
      <c r="E846">
        <v>62.2</v>
      </c>
      <c r="F846">
        <v>21.3</v>
      </c>
      <c r="G846" t="s">
        <v>2455</v>
      </c>
      <c r="H846" t="s">
        <v>74</v>
      </c>
      <c r="I846" t="s">
        <v>51</v>
      </c>
      <c r="J846" t="s">
        <v>105</v>
      </c>
      <c r="K846">
        <v>62.2</v>
      </c>
      <c r="L846">
        <v>21.3</v>
      </c>
      <c r="M846" t="s">
        <v>2455</v>
      </c>
      <c r="N846" t="s">
        <v>40</v>
      </c>
      <c r="O846" t="s">
        <v>35</v>
      </c>
      <c r="P846">
        <v>73</v>
      </c>
      <c r="Q846">
        <v>0</v>
      </c>
      <c r="R846">
        <v>0</v>
      </c>
    </row>
    <row r="847" spans="1:18">
      <c r="A847" t="s">
        <v>2591</v>
      </c>
      <c r="B847" t="s">
        <v>71</v>
      </c>
      <c r="C847" t="s">
        <v>39</v>
      </c>
      <c r="D847" t="s">
        <v>105</v>
      </c>
      <c r="E847">
        <v>61.5</v>
      </c>
      <c r="F847">
        <v>24</v>
      </c>
      <c r="G847" t="s">
        <v>2455</v>
      </c>
      <c r="H847" t="s">
        <v>37</v>
      </c>
      <c r="I847" t="s">
        <v>24</v>
      </c>
      <c r="J847" t="s">
        <v>55</v>
      </c>
      <c r="K847">
        <v>61.6</v>
      </c>
      <c r="L847">
        <v>23.9</v>
      </c>
      <c r="M847" t="s">
        <v>2455</v>
      </c>
      <c r="N847" t="s">
        <v>40</v>
      </c>
      <c r="O847" t="s">
        <v>35</v>
      </c>
      <c r="P847">
        <v>676</v>
      </c>
      <c r="Q847">
        <v>13</v>
      </c>
      <c r="R847">
        <v>335</v>
      </c>
    </row>
    <row r="848" spans="1:18">
      <c r="A848" t="s">
        <v>2592</v>
      </c>
      <c r="B848" t="s">
        <v>71</v>
      </c>
      <c r="C848" t="s">
        <v>39</v>
      </c>
      <c r="D848" t="s">
        <v>105</v>
      </c>
      <c r="E848">
        <v>61.5</v>
      </c>
      <c r="F848">
        <v>24</v>
      </c>
      <c r="G848" t="s">
        <v>2455</v>
      </c>
      <c r="H848" t="s">
        <v>68</v>
      </c>
      <c r="I848" t="s">
        <v>20</v>
      </c>
      <c r="J848" t="s">
        <v>110</v>
      </c>
      <c r="K848">
        <v>61.5</v>
      </c>
      <c r="L848">
        <v>24</v>
      </c>
      <c r="M848" t="s">
        <v>2455</v>
      </c>
      <c r="N848" t="s">
        <v>40</v>
      </c>
      <c r="O848" t="s">
        <v>35</v>
      </c>
      <c r="P848">
        <v>338</v>
      </c>
      <c r="Q848">
        <v>0</v>
      </c>
      <c r="R848">
        <v>0</v>
      </c>
    </row>
    <row r="849" spans="1:18">
      <c r="A849" t="s">
        <v>3610</v>
      </c>
      <c r="B849" t="s">
        <v>121</v>
      </c>
      <c r="C849" t="s">
        <v>39</v>
      </c>
      <c r="D849" t="s">
        <v>105</v>
      </c>
      <c r="E849">
        <v>57.87</v>
      </c>
      <c r="F849">
        <v>11.92</v>
      </c>
      <c r="G849" t="s">
        <v>2497</v>
      </c>
      <c r="H849" t="s">
        <v>23</v>
      </c>
      <c r="I849" t="s">
        <v>101</v>
      </c>
      <c r="J849" t="s">
        <v>105</v>
      </c>
      <c r="K849">
        <v>57.87</v>
      </c>
      <c r="L849">
        <v>11.92</v>
      </c>
      <c r="M849" t="s">
        <v>2497</v>
      </c>
      <c r="N849" t="s">
        <v>34</v>
      </c>
      <c r="O849" t="s">
        <v>35</v>
      </c>
      <c r="P849">
        <v>150</v>
      </c>
      <c r="Q849">
        <v>0</v>
      </c>
      <c r="R849">
        <v>0</v>
      </c>
    </row>
    <row r="850" spans="1:18">
      <c r="A850" t="s">
        <v>3611</v>
      </c>
      <c r="B850" t="s">
        <v>50</v>
      </c>
      <c r="C850" t="s">
        <v>29</v>
      </c>
      <c r="D850" t="s">
        <v>105</v>
      </c>
      <c r="E850">
        <v>59.53</v>
      </c>
      <c r="F850">
        <v>14.28</v>
      </c>
      <c r="G850" t="s">
        <v>2497</v>
      </c>
      <c r="H850" t="s">
        <v>76</v>
      </c>
      <c r="I850" t="s">
        <v>101</v>
      </c>
      <c r="J850" t="s">
        <v>105</v>
      </c>
      <c r="K850">
        <v>59.85</v>
      </c>
      <c r="L850">
        <v>14.25</v>
      </c>
      <c r="M850" t="s">
        <v>2497</v>
      </c>
      <c r="N850" t="s">
        <v>34</v>
      </c>
      <c r="O850" t="s">
        <v>35</v>
      </c>
      <c r="P850">
        <v>143</v>
      </c>
      <c r="Q850">
        <v>36</v>
      </c>
      <c r="R850">
        <v>357</v>
      </c>
    </row>
    <row r="851" spans="1:18">
      <c r="A851" t="s">
        <v>3619</v>
      </c>
      <c r="B851" t="s">
        <v>68</v>
      </c>
      <c r="C851" t="s">
        <v>39</v>
      </c>
      <c r="D851" t="s">
        <v>105</v>
      </c>
      <c r="E851">
        <v>61.35</v>
      </c>
      <c r="F851">
        <v>16.7</v>
      </c>
      <c r="G851" t="s">
        <v>2497</v>
      </c>
      <c r="H851" t="s">
        <v>92</v>
      </c>
      <c r="I851" t="s">
        <v>29</v>
      </c>
      <c r="J851" t="s">
        <v>105</v>
      </c>
      <c r="K851">
        <v>61.35</v>
      </c>
      <c r="L851">
        <v>16.7</v>
      </c>
      <c r="M851" t="s">
        <v>2497</v>
      </c>
      <c r="N851" t="s">
        <v>34</v>
      </c>
      <c r="O851" t="s">
        <v>35</v>
      </c>
      <c r="P851">
        <v>23</v>
      </c>
      <c r="Q851">
        <v>0</v>
      </c>
      <c r="R851">
        <v>0</v>
      </c>
    </row>
    <row r="852" spans="1:18">
      <c r="A852" t="s">
        <v>3816</v>
      </c>
      <c r="B852" t="s">
        <v>60</v>
      </c>
      <c r="C852" t="s">
        <v>39</v>
      </c>
      <c r="D852" t="s">
        <v>105</v>
      </c>
      <c r="E852">
        <v>57.82</v>
      </c>
      <c r="F852">
        <v>12.4</v>
      </c>
      <c r="G852" t="s">
        <v>2497</v>
      </c>
      <c r="H852" t="s">
        <v>37</v>
      </c>
      <c r="I852" t="s">
        <v>39</v>
      </c>
      <c r="J852" t="s">
        <v>110</v>
      </c>
      <c r="K852">
        <v>57.83</v>
      </c>
      <c r="L852">
        <v>12.42</v>
      </c>
      <c r="M852" t="s">
        <v>2497</v>
      </c>
      <c r="N852" t="s">
        <v>81</v>
      </c>
      <c r="O852" t="s">
        <v>35</v>
      </c>
      <c r="P852">
        <v>385</v>
      </c>
      <c r="Q852">
        <v>3</v>
      </c>
      <c r="R852">
        <v>29</v>
      </c>
    </row>
    <row r="853" spans="1:18">
      <c r="A853" t="s">
        <v>3825</v>
      </c>
      <c r="B853" t="s">
        <v>71</v>
      </c>
      <c r="C853" t="s">
        <v>39</v>
      </c>
      <c r="D853" t="s">
        <v>105</v>
      </c>
      <c r="E853">
        <v>56.75</v>
      </c>
      <c r="F853">
        <v>15.92</v>
      </c>
      <c r="G853" t="s">
        <v>2497</v>
      </c>
      <c r="H853" t="s">
        <v>143</v>
      </c>
      <c r="I853" t="s">
        <v>48</v>
      </c>
      <c r="J853" t="s">
        <v>110</v>
      </c>
      <c r="K853">
        <v>56.73</v>
      </c>
      <c r="L853">
        <v>15.68</v>
      </c>
      <c r="M853" t="s">
        <v>2497</v>
      </c>
      <c r="N853" t="s">
        <v>34</v>
      </c>
      <c r="O853" t="s">
        <v>35</v>
      </c>
      <c r="P853">
        <v>439</v>
      </c>
      <c r="Q853">
        <v>15</v>
      </c>
      <c r="R853">
        <v>263</v>
      </c>
    </row>
    <row r="854" spans="1:18">
      <c r="A854" t="s">
        <v>3826</v>
      </c>
      <c r="B854" t="s">
        <v>50</v>
      </c>
      <c r="C854" t="s">
        <v>39</v>
      </c>
      <c r="D854" t="s">
        <v>105</v>
      </c>
      <c r="E854">
        <v>57.85</v>
      </c>
      <c r="F854">
        <v>12.02</v>
      </c>
      <c r="G854" t="s">
        <v>2497</v>
      </c>
      <c r="H854" t="s">
        <v>23</v>
      </c>
      <c r="I854" t="s">
        <v>48</v>
      </c>
      <c r="J854" t="s">
        <v>105</v>
      </c>
      <c r="K854">
        <v>57.85</v>
      </c>
      <c r="L854">
        <v>12.02</v>
      </c>
      <c r="M854" t="s">
        <v>2497</v>
      </c>
      <c r="N854" t="s">
        <v>34</v>
      </c>
      <c r="O854" t="s">
        <v>35</v>
      </c>
      <c r="P854">
        <v>75</v>
      </c>
      <c r="Q854">
        <v>0</v>
      </c>
      <c r="R854">
        <v>0</v>
      </c>
    </row>
    <row r="855" spans="1:18">
      <c r="A855" t="s">
        <v>3827</v>
      </c>
      <c r="B855" t="s">
        <v>32</v>
      </c>
      <c r="C855" t="s">
        <v>39</v>
      </c>
      <c r="D855" t="s">
        <v>105</v>
      </c>
      <c r="E855">
        <v>57.88</v>
      </c>
      <c r="F855">
        <v>12.05</v>
      </c>
      <c r="G855" t="s">
        <v>2497</v>
      </c>
      <c r="H855" t="s">
        <v>50</v>
      </c>
      <c r="I855" t="s">
        <v>29</v>
      </c>
      <c r="J855" t="s">
        <v>55</v>
      </c>
      <c r="K855">
        <v>57.92</v>
      </c>
      <c r="L855">
        <v>12.1</v>
      </c>
      <c r="M855" t="s">
        <v>2497</v>
      </c>
      <c r="N855" t="s">
        <v>140</v>
      </c>
      <c r="O855" t="s">
        <v>35</v>
      </c>
      <c r="P855">
        <v>751</v>
      </c>
      <c r="Q855">
        <v>5</v>
      </c>
      <c r="R855">
        <v>39</v>
      </c>
    </row>
    <row r="856" spans="1:18">
      <c r="A856" t="s">
        <v>3829</v>
      </c>
      <c r="B856" t="s">
        <v>48</v>
      </c>
      <c r="C856" t="s">
        <v>39</v>
      </c>
      <c r="D856" t="s">
        <v>105</v>
      </c>
      <c r="E856">
        <v>58.17</v>
      </c>
      <c r="F856">
        <v>15.7</v>
      </c>
      <c r="G856" t="s">
        <v>2497</v>
      </c>
      <c r="H856" t="s">
        <v>19</v>
      </c>
      <c r="I856" t="s">
        <v>20</v>
      </c>
      <c r="J856" t="s">
        <v>110</v>
      </c>
      <c r="K856">
        <v>58.35</v>
      </c>
      <c r="L856">
        <v>15.57</v>
      </c>
      <c r="M856" t="s">
        <v>2497</v>
      </c>
      <c r="N856" t="s">
        <v>140</v>
      </c>
      <c r="O856" t="s">
        <v>35</v>
      </c>
      <c r="P856">
        <v>351</v>
      </c>
      <c r="Q856">
        <v>22</v>
      </c>
      <c r="R856">
        <v>340</v>
      </c>
    </row>
    <row r="857" spans="1:18">
      <c r="A857" t="s">
        <v>3830</v>
      </c>
      <c r="B857" t="s">
        <v>76</v>
      </c>
      <c r="C857" t="s">
        <v>39</v>
      </c>
      <c r="D857" t="s">
        <v>105</v>
      </c>
      <c r="E857">
        <v>56.33</v>
      </c>
      <c r="F857">
        <v>15.43</v>
      </c>
      <c r="G857" t="s">
        <v>2497</v>
      </c>
      <c r="H857" t="s">
        <v>50</v>
      </c>
      <c r="I857" t="s">
        <v>20</v>
      </c>
      <c r="J857" t="s">
        <v>110</v>
      </c>
      <c r="K857">
        <v>56.75</v>
      </c>
      <c r="L857">
        <v>15.92</v>
      </c>
      <c r="M857" t="s">
        <v>2497</v>
      </c>
      <c r="N857" t="s">
        <v>40</v>
      </c>
      <c r="O857" t="s">
        <v>35</v>
      </c>
      <c r="P857">
        <v>314</v>
      </c>
      <c r="Q857">
        <v>55</v>
      </c>
      <c r="R857">
        <v>33</v>
      </c>
    </row>
    <row r="858" spans="1:18">
      <c r="A858" t="s">
        <v>108</v>
      </c>
      <c r="B858" t="s">
        <v>109</v>
      </c>
      <c r="C858" t="s">
        <v>20</v>
      </c>
      <c r="D858" t="s">
        <v>110</v>
      </c>
      <c r="E858">
        <v>50.53</v>
      </c>
      <c r="F858">
        <v>5.7</v>
      </c>
      <c r="G858" t="s">
        <v>22</v>
      </c>
      <c r="H858" t="s">
        <v>19</v>
      </c>
      <c r="I858" t="s">
        <v>29</v>
      </c>
      <c r="J858" t="s">
        <v>110</v>
      </c>
      <c r="K858">
        <v>50.53</v>
      </c>
      <c r="L858">
        <v>5.7</v>
      </c>
      <c r="M858" t="s">
        <v>22</v>
      </c>
      <c r="N858" t="s">
        <v>40</v>
      </c>
      <c r="O858" t="s">
        <v>35</v>
      </c>
      <c r="P858">
        <v>60</v>
      </c>
      <c r="Q858">
        <v>0</v>
      </c>
      <c r="R858">
        <v>0</v>
      </c>
    </row>
    <row r="859" spans="1:18">
      <c r="A859" t="s">
        <v>124</v>
      </c>
      <c r="B859" t="s">
        <v>42</v>
      </c>
      <c r="C859" t="s">
        <v>20</v>
      </c>
      <c r="D859" t="s">
        <v>110</v>
      </c>
      <c r="E859">
        <v>51.1</v>
      </c>
      <c r="F859">
        <v>3.9</v>
      </c>
      <c r="G859" t="s">
        <v>22</v>
      </c>
      <c r="H859" t="s">
        <v>68</v>
      </c>
      <c r="I859" t="s">
        <v>24</v>
      </c>
      <c r="J859" t="s">
        <v>55</v>
      </c>
      <c r="K859">
        <v>51</v>
      </c>
      <c r="L859">
        <v>3.9</v>
      </c>
      <c r="M859" t="s">
        <v>22</v>
      </c>
      <c r="N859" t="s">
        <v>107</v>
      </c>
      <c r="O859" t="s">
        <v>35</v>
      </c>
      <c r="P859">
        <v>336</v>
      </c>
      <c r="Q859">
        <v>12</v>
      </c>
      <c r="R859">
        <v>181</v>
      </c>
    </row>
    <row r="860" spans="1:18">
      <c r="A860" t="s">
        <v>227</v>
      </c>
      <c r="B860" t="s">
        <v>133</v>
      </c>
      <c r="C860" t="s">
        <v>20</v>
      </c>
      <c r="D860" t="s">
        <v>110</v>
      </c>
      <c r="E860">
        <v>49.9</v>
      </c>
      <c r="F860">
        <v>15.05</v>
      </c>
      <c r="G860" t="s">
        <v>211</v>
      </c>
      <c r="H860" t="s">
        <v>133</v>
      </c>
      <c r="I860" t="s">
        <v>48</v>
      </c>
      <c r="J860" t="s">
        <v>110</v>
      </c>
      <c r="K860">
        <v>49.88</v>
      </c>
      <c r="L860">
        <v>15.07</v>
      </c>
      <c r="M860" t="s">
        <v>211</v>
      </c>
      <c r="N860" t="s">
        <v>40</v>
      </c>
      <c r="O860" t="s">
        <v>35</v>
      </c>
      <c r="P860">
        <v>92</v>
      </c>
      <c r="Q860">
        <v>3</v>
      </c>
      <c r="R860">
        <v>148</v>
      </c>
    </row>
    <row r="861" spans="1:18">
      <c r="A861" t="s">
        <v>232</v>
      </c>
      <c r="B861" t="s">
        <v>29</v>
      </c>
      <c r="C861" t="s">
        <v>39</v>
      </c>
      <c r="D861" t="s">
        <v>110</v>
      </c>
      <c r="E861">
        <v>49.88</v>
      </c>
      <c r="F861">
        <v>15.48</v>
      </c>
      <c r="G861" t="s">
        <v>211</v>
      </c>
      <c r="H861" t="s">
        <v>60</v>
      </c>
      <c r="I861" t="s">
        <v>48</v>
      </c>
      <c r="J861" t="s">
        <v>110</v>
      </c>
      <c r="K861">
        <v>49.92</v>
      </c>
      <c r="L861">
        <v>15.47</v>
      </c>
      <c r="M861" t="s">
        <v>211</v>
      </c>
      <c r="N861" t="s">
        <v>34</v>
      </c>
      <c r="O861" t="s">
        <v>35</v>
      </c>
      <c r="P861">
        <v>57</v>
      </c>
      <c r="Q861">
        <v>4</v>
      </c>
      <c r="R861">
        <v>343</v>
      </c>
    </row>
    <row r="862" spans="1:18">
      <c r="A862" t="s">
        <v>432</v>
      </c>
      <c r="B862" t="s">
        <v>29</v>
      </c>
      <c r="C862" t="s">
        <v>39</v>
      </c>
      <c r="D862" t="s">
        <v>110</v>
      </c>
      <c r="E862">
        <v>48.78</v>
      </c>
      <c r="F862">
        <v>9.3699999999999992</v>
      </c>
      <c r="G862" t="s">
        <v>332</v>
      </c>
      <c r="H862" t="s">
        <v>101</v>
      </c>
      <c r="I862" t="s">
        <v>20</v>
      </c>
      <c r="J862" t="s">
        <v>142</v>
      </c>
      <c r="K862">
        <v>48.87</v>
      </c>
      <c r="L862">
        <v>9.4700000000000006</v>
      </c>
      <c r="M862" t="s">
        <v>332</v>
      </c>
      <c r="N862" t="s">
        <v>34</v>
      </c>
      <c r="O862" t="s">
        <v>35</v>
      </c>
      <c r="P862">
        <v>2164</v>
      </c>
      <c r="Q862">
        <v>12</v>
      </c>
      <c r="R862">
        <v>39</v>
      </c>
    </row>
    <row r="863" spans="1:18">
      <c r="A863" t="s">
        <v>433</v>
      </c>
      <c r="B863" t="s">
        <v>29</v>
      </c>
      <c r="C863" t="s">
        <v>39</v>
      </c>
      <c r="D863" t="s">
        <v>110</v>
      </c>
      <c r="E863">
        <v>48.78</v>
      </c>
      <c r="F863">
        <v>9.3699999999999992</v>
      </c>
      <c r="G863" t="s">
        <v>332</v>
      </c>
      <c r="H863" t="s">
        <v>42</v>
      </c>
      <c r="I863" t="s">
        <v>50</v>
      </c>
      <c r="J863" t="s">
        <v>56</v>
      </c>
      <c r="K863">
        <v>48.82</v>
      </c>
      <c r="L863">
        <v>9.3699999999999992</v>
      </c>
      <c r="M863" t="s">
        <v>332</v>
      </c>
      <c r="N863" t="s">
        <v>34</v>
      </c>
      <c r="O863" t="s">
        <v>35</v>
      </c>
      <c r="P863">
        <v>591</v>
      </c>
      <c r="Q863">
        <v>4</v>
      </c>
      <c r="R863">
        <v>0</v>
      </c>
    </row>
    <row r="864" spans="1:18">
      <c r="A864" t="s">
        <v>490</v>
      </c>
      <c r="B864" t="s">
        <v>32</v>
      </c>
      <c r="C864" t="s">
        <v>51</v>
      </c>
      <c r="D864" t="s">
        <v>110</v>
      </c>
      <c r="E864">
        <v>50.68</v>
      </c>
      <c r="F864">
        <v>8.82</v>
      </c>
      <c r="G864" t="s">
        <v>332</v>
      </c>
      <c r="H864" t="s">
        <v>48</v>
      </c>
      <c r="I864" t="s">
        <v>51</v>
      </c>
      <c r="J864" t="s">
        <v>56</v>
      </c>
      <c r="K864">
        <v>50.63</v>
      </c>
      <c r="L864">
        <v>8.75</v>
      </c>
      <c r="M864" t="s">
        <v>332</v>
      </c>
      <c r="N864" t="s">
        <v>140</v>
      </c>
      <c r="O864" t="s">
        <v>35</v>
      </c>
      <c r="P864">
        <v>728</v>
      </c>
      <c r="Q864">
        <v>8</v>
      </c>
      <c r="R864">
        <v>221</v>
      </c>
    </row>
    <row r="865" spans="1:18">
      <c r="A865" t="s">
        <v>519</v>
      </c>
      <c r="B865" t="s">
        <v>20</v>
      </c>
      <c r="C865" t="s">
        <v>29</v>
      </c>
      <c r="D865" t="s">
        <v>110</v>
      </c>
      <c r="E865">
        <v>51.3</v>
      </c>
      <c r="F865">
        <v>11.17</v>
      </c>
      <c r="G865" t="s">
        <v>332</v>
      </c>
      <c r="H865" t="s">
        <v>76</v>
      </c>
      <c r="I865" t="s">
        <v>20</v>
      </c>
      <c r="J865" t="s">
        <v>47</v>
      </c>
      <c r="K865">
        <v>51.32</v>
      </c>
      <c r="L865">
        <v>11.22</v>
      </c>
      <c r="M865" t="s">
        <v>332</v>
      </c>
      <c r="N865" t="s">
        <v>26</v>
      </c>
      <c r="O865" t="s">
        <v>27</v>
      </c>
      <c r="P865">
        <v>1416</v>
      </c>
      <c r="Q865">
        <v>4</v>
      </c>
      <c r="R865">
        <v>62</v>
      </c>
    </row>
    <row r="866" spans="1:18">
      <c r="A866" t="s">
        <v>524</v>
      </c>
      <c r="B866" t="s">
        <v>63</v>
      </c>
      <c r="C866" t="s">
        <v>20</v>
      </c>
      <c r="D866" t="s">
        <v>110</v>
      </c>
      <c r="E866">
        <v>51.28</v>
      </c>
      <c r="F866">
        <v>9.3699999999999992</v>
      </c>
      <c r="G866" t="s">
        <v>332</v>
      </c>
      <c r="H866" t="s">
        <v>50</v>
      </c>
      <c r="I866" t="s">
        <v>60</v>
      </c>
      <c r="J866" t="s">
        <v>55</v>
      </c>
      <c r="K866">
        <v>51.28</v>
      </c>
      <c r="L866">
        <v>9.3699999999999992</v>
      </c>
      <c r="M866" t="s">
        <v>332</v>
      </c>
      <c r="N866" t="s">
        <v>40</v>
      </c>
      <c r="O866" t="s">
        <v>35</v>
      </c>
      <c r="P866">
        <v>293</v>
      </c>
      <c r="Q866">
        <v>0</v>
      </c>
      <c r="R866">
        <v>0</v>
      </c>
    </row>
    <row r="867" spans="1:18">
      <c r="A867" t="s">
        <v>528</v>
      </c>
      <c r="B867" t="s">
        <v>60</v>
      </c>
      <c r="C867" t="s">
        <v>39</v>
      </c>
      <c r="D867" t="s">
        <v>110</v>
      </c>
      <c r="E867">
        <v>54.22</v>
      </c>
      <c r="F867">
        <v>9.1300000000000008</v>
      </c>
      <c r="G867" t="s">
        <v>332</v>
      </c>
      <c r="H867" t="s">
        <v>71</v>
      </c>
      <c r="I867" t="s">
        <v>48</v>
      </c>
      <c r="J867" t="s">
        <v>110</v>
      </c>
      <c r="K867">
        <v>54.2</v>
      </c>
      <c r="L867">
        <v>9.1999999999999993</v>
      </c>
      <c r="M867" t="s">
        <v>332</v>
      </c>
      <c r="N867" t="s">
        <v>40</v>
      </c>
      <c r="O867" t="s">
        <v>35</v>
      </c>
      <c r="P867">
        <v>74</v>
      </c>
      <c r="Q867">
        <v>5</v>
      </c>
      <c r="R867">
        <v>114</v>
      </c>
    </row>
    <row r="868" spans="1:18">
      <c r="A868" t="s">
        <v>529</v>
      </c>
      <c r="B868" t="s">
        <v>63</v>
      </c>
      <c r="C868" t="s">
        <v>39</v>
      </c>
      <c r="D868" t="s">
        <v>110</v>
      </c>
      <c r="E868">
        <v>54.28</v>
      </c>
      <c r="F868">
        <v>9.17</v>
      </c>
      <c r="G868" t="s">
        <v>332</v>
      </c>
      <c r="H868" t="s">
        <v>71</v>
      </c>
      <c r="I868" t="s">
        <v>31</v>
      </c>
      <c r="J868" t="s">
        <v>56</v>
      </c>
      <c r="K868">
        <v>54.3</v>
      </c>
      <c r="L868">
        <v>9.1199999999999992</v>
      </c>
      <c r="M868" t="s">
        <v>332</v>
      </c>
      <c r="N868" t="s">
        <v>40</v>
      </c>
      <c r="O868" t="s">
        <v>35</v>
      </c>
      <c r="P868">
        <v>614</v>
      </c>
      <c r="Q868">
        <v>4</v>
      </c>
      <c r="R868">
        <v>300</v>
      </c>
    </row>
    <row r="869" spans="1:18">
      <c r="A869" t="s">
        <v>639</v>
      </c>
      <c r="B869" t="s">
        <v>60</v>
      </c>
      <c r="C869" t="s">
        <v>20</v>
      </c>
      <c r="D869" t="s">
        <v>110</v>
      </c>
      <c r="E869">
        <v>55.68</v>
      </c>
      <c r="F869">
        <v>12.48</v>
      </c>
      <c r="G869" t="s">
        <v>610</v>
      </c>
      <c r="H869" t="s">
        <v>31</v>
      </c>
      <c r="I869" t="s">
        <v>39</v>
      </c>
      <c r="J869" t="s">
        <v>110</v>
      </c>
      <c r="K869">
        <v>56.72</v>
      </c>
      <c r="L869">
        <v>9.82</v>
      </c>
      <c r="M869" t="s">
        <v>610</v>
      </c>
      <c r="N869" t="s">
        <v>34</v>
      </c>
      <c r="O869" t="s">
        <v>35</v>
      </c>
      <c r="P869">
        <v>30</v>
      </c>
      <c r="Q869">
        <v>201</v>
      </c>
      <c r="R869">
        <v>305</v>
      </c>
    </row>
    <row r="870" spans="1:18">
      <c r="A870" t="s">
        <v>869</v>
      </c>
      <c r="B870" t="s">
        <v>48</v>
      </c>
      <c r="C870" t="s">
        <v>39</v>
      </c>
      <c r="D870" t="s">
        <v>110</v>
      </c>
      <c r="E870">
        <v>53.97</v>
      </c>
      <c r="F870">
        <v>-2.27</v>
      </c>
      <c r="G870" t="s">
        <v>858</v>
      </c>
      <c r="H870" t="s">
        <v>68</v>
      </c>
      <c r="I870" t="s">
        <v>24</v>
      </c>
      <c r="J870" t="s">
        <v>55</v>
      </c>
      <c r="K870">
        <v>54.05</v>
      </c>
      <c r="L870">
        <v>-2.3199999999999998</v>
      </c>
      <c r="M870" t="s">
        <v>858</v>
      </c>
      <c r="N870" t="s">
        <v>34</v>
      </c>
      <c r="O870" t="s">
        <v>35</v>
      </c>
      <c r="P870">
        <v>316</v>
      </c>
      <c r="Q870">
        <v>10</v>
      </c>
      <c r="R870">
        <v>341</v>
      </c>
    </row>
    <row r="871" spans="1:18">
      <c r="A871" t="s">
        <v>871</v>
      </c>
      <c r="B871" t="s">
        <v>143</v>
      </c>
      <c r="C871" t="s">
        <v>20</v>
      </c>
      <c r="D871" t="s">
        <v>110</v>
      </c>
      <c r="E871">
        <v>52.53</v>
      </c>
      <c r="F871">
        <v>-1.47</v>
      </c>
      <c r="G871" t="s">
        <v>858</v>
      </c>
      <c r="H871" t="s">
        <v>104</v>
      </c>
      <c r="I871" t="s">
        <v>32</v>
      </c>
      <c r="J871" t="s">
        <v>56</v>
      </c>
      <c r="K871">
        <v>52.53</v>
      </c>
      <c r="L871">
        <v>-1.5</v>
      </c>
      <c r="M871" t="s">
        <v>858</v>
      </c>
      <c r="N871" t="s">
        <v>40</v>
      </c>
      <c r="O871" t="s">
        <v>35</v>
      </c>
      <c r="P871">
        <v>884</v>
      </c>
      <c r="Q871">
        <v>3</v>
      </c>
      <c r="R871">
        <v>270</v>
      </c>
    </row>
    <row r="872" spans="1:18">
      <c r="A872" t="s">
        <v>872</v>
      </c>
      <c r="B872" t="s">
        <v>63</v>
      </c>
      <c r="C872" t="s">
        <v>20</v>
      </c>
      <c r="D872" t="s">
        <v>110</v>
      </c>
      <c r="E872">
        <v>50.52</v>
      </c>
      <c r="F872">
        <v>-3.75</v>
      </c>
      <c r="G872" t="s">
        <v>858</v>
      </c>
      <c r="H872" t="s">
        <v>71</v>
      </c>
      <c r="I872" t="s">
        <v>29</v>
      </c>
      <c r="J872" t="s">
        <v>110</v>
      </c>
      <c r="K872">
        <v>50.52</v>
      </c>
      <c r="L872">
        <v>-3.75</v>
      </c>
      <c r="M872" t="s">
        <v>858</v>
      </c>
      <c r="N872" t="s">
        <v>40</v>
      </c>
      <c r="O872" t="s">
        <v>35</v>
      </c>
      <c r="P872">
        <v>65</v>
      </c>
      <c r="Q872">
        <v>0</v>
      </c>
      <c r="R872">
        <v>0</v>
      </c>
    </row>
    <row r="873" spans="1:18">
      <c r="A873" t="s">
        <v>874</v>
      </c>
      <c r="B873" t="s">
        <v>74</v>
      </c>
      <c r="C873" t="s">
        <v>20</v>
      </c>
      <c r="D873" t="s">
        <v>110</v>
      </c>
      <c r="E873">
        <v>50.18</v>
      </c>
      <c r="F873">
        <v>-5.42</v>
      </c>
      <c r="G873" t="s">
        <v>858</v>
      </c>
      <c r="H873" t="s">
        <v>104</v>
      </c>
      <c r="I873" t="s">
        <v>24</v>
      </c>
      <c r="J873" t="s">
        <v>136</v>
      </c>
      <c r="K873">
        <v>50.18</v>
      </c>
      <c r="L873">
        <v>-5.4</v>
      </c>
      <c r="M873" t="s">
        <v>858</v>
      </c>
      <c r="N873" t="s">
        <v>40</v>
      </c>
      <c r="O873" t="s">
        <v>35</v>
      </c>
      <c r="P873">
        <v>1798</v>
      </c>
      <c r="Q873">
        <v>2</v>
      </c>
      <c r="R873">
        <v>91</v>
      </c>
    </row>
    <row r="874" spans="1:18">
      <c r="A874" t="s">
        <v>875</v>
      </c>
      <c r="B874" t="s">
        <v>74</v>
      </c>
      <c r="C874" t="s">
        <v>20</v>
      </c>
      <c r="D874" t="s">
        <v>110</v>
      </c>
      <c r="E874">
        <v>50.2</v>
      </c>
      <c r="F874">
        <v>-5.43</v>
      </c>
      <c r="G874" t="s">
        <v>858</v>
      </c>
      <c r="H874" t="s">
        <v>23</v>
      </c>
      <c r="I874" t="s">
        <v>50</v>
      </c>
      <c r="J874" t="s">
        <v>126</v>
      </c>
      <c r="K874">
        <v>50.2</v>
      </c>
      <c r="L874">
        <v>-5.45</v>
      </c>
      <c r="M874" t="s">
        <v>858</v>
      </c>
      <c r="N874" t="s">
        <v>40</v>
      </c>
      <c r="O874" t="s">
        <v>35</v>
      </c>
      <c r="P874">
        <v>962</v>
      </c>
      <c r="Q874">
        <v>2</v>
      </c>
      <c r="R874">
        <v>270</v>
      </c>
    </row>
    <row r="875" spans="1:18">
      <c r="A875" t="s">
        <v>877</v>
      </c>
      <c r="B875" t="s">
        <v>48</v>
      </c>
      <c r="C875" t="s">
        <v>20</v>
      </c>
      <c r="D875" t="s">
        <v>110</v>
      </c>
      <c r="E875">
        <v>51.47</v>
      </c>
      <c r="F875">
        <v>0.42</v>
      </c>
      <c r="G875" t="s">
        <v>858</v>
      </c>
      <c r="H875" t="s">
        <v>74</v>
      </c>
      <c r="I875" t="s">
        <v>20</v>
      </c>
      <c r="J875" t="s">
        <v>110</v>
      </c>
      <c r="K875">
        <v>51.47</v>
      </c>
      <c r="L875">
        <v>0.42</v>
      </c>
      <c r="M875" t="s">
        <v>858</v>
      </c>
      <c r="N875" t="s">
        <v>81</v>
      </c>
      <c r="O875" t="s">
        <v>27</v>
      </c>
      <c r="P875">
        <v>20</v>
      </c>
      <c r="Q875">
        <v>0</v>
      </c>
      <c r="R875">
        <v>0</v>
      </c>
    </row>
    <row r="876" spans="1:18">
      <c r="A876" t="s">
        <v>1571</v>
      </c>
      <c r="B876" t="s">
        <v>31</v>
      </c>
      <c r="C876" t="s">
        <v>39</v>
      </c>
      <c r="D876" t="s">
        <v>110</v>
      </c>
      <c r="E876">
        <v>47.47</v>
      </c>
      <c r="F876">
        <v>8.57</v>
      </c>
      <c r="G876" t="s">
        <v>1558</v>
      </c>
      <c r="H876" t="s">
        <v>20</v>
      </c>
      <c r="I876" t="s">
        <v>50</v>
      </c>
      <c r="J876" t="s">
        <v>56</v>
      </c>
      <c r="K876">
        <v>47.45</v>
      </c>
      <c r="L876">
        <v>8.58</v>
      </c>
      <c r="M876" t="s">
        <v>1558</v>
      </c>
      <c r="N876" t="s">
        <v>34</v>
      </c>
      <c r="O876" t="s">
        <v>35</v>
      </c>
      <c r="P876">
        <v>582</v>
      </c>
      <c r="Q876">
        <v>3</v>
      </c>
      <c r="R876">
        <v>146</v>
      </c>
    </row>
    <row r="877" spans="1:18">
      <c r="A877" t="s">
        <v>2206</v>
      </c>
      <c r="B877" t="s">
        <v>104</v>
      </c>
      <c r="C877" t="s">
        <v>20</v>
      </c>
      <c r="D877" t="s">
        <v>110</v>
      </c>
      <c r="E877">
        <v>59.75</v>
      </c>
      <c r="F877">
        <v>10.85</v>
      </c>
      <c r="G877" t="s">
        <v>669</v>
      </c>
      <c r="H877" t="s">
        <v>67</v>
      </c>
      <c r="I877" t="s">
        <v>29</v>
      </c>
      <c r="J877" t="s">
        <v>110</v>
      </c>
      <c r="K877">
        <v>59.75</v>
      </c>
      <c r="L877">
        <v>10.83</v>
      </c>
      <c r="M877" t="s">
        <v>669</v>
      </c>
      <c r="N877" t="s">
        <v>34</v>
      </c>
      <c r="O877" t="s">
        <v>35</v>
      </c>
      <c r="P877">
        <v>45</v>
      </c>
      <c r="Q877">
        <v>1</v>
      </c>
      <c r="R877">
        <v>270</v>
      </c>
    </row>
    <row r="878" spans="1:18">
      <c r="A878" t="s">
        <v>2211</v>
      </c>
      <c r="B878" t="s">
        <v>19</v>
      </c>
      <c r="C878" t="s">
        <v>20</v>
      </c>
      <c r="D878" t="s">
        <v>110</v>
      </c>
      <c r="E878">
        <v>59.12</v>
      </c>
      <c r="F878">
        <v>11.38</v>
      </c>
      <c r="G878" t="s">
        <v>669</v>
      </c>
      <c r="H878" t="s">
        <v>19</v>
      </c>
      <c r="I878" t="s">
        <v>32</v>
      </c>
      <c r="J878" t="s">
        <v>110</v>
      </c>
      <c r="K878">
        <v>59.15</v>
      </c>
      <c r="L878">
        <v>11.45</v>
      </c>
      <c r="M878" t="s">
        <v>669</v>
      </c>
      <c r="N878" t="s">
        <v>34</v>
      </c>
      <c r="O878" t="s">
        <v>35</v>
      </c>
      <c r="P878">
        <v>153</v>
      </c>
      <c r="Q878">
        <v>6</v>
      </c>
      <c r="R878">
        <v>46</v>
      </c>
    </row>
    <row r="879" spans="1:18">
      <c r="A879" t="s">
        <v>2212</v>
      </c>
      <c r="B879" t="s">
        <v>19</v>
      </c>
      <c r="C879" t="s">
        <v>20</v>
      </c>
      <c r="D879" t="s">
        <v>110</v>
      </c>
      <c r="E879">
        <v>59.12</v>
      </c>
      <c r="F879">
        <v>11.38</v>
      </c>
      <c r="G879" t="s">
        <v>669</v>
      </c>
      <c r="H879" t="s">
        <v>54</v>
      </c>
      <c r="I879" t="s">
        <v>32</v>
      </c>
      <c r="J879" t="s">
        <v>56</v>
      </c>
      <c r="K879">
        <v>59.13</v>
      </c>
      <c r="L879">
        <v>11.38</v>
      </c>
      <c r="M879" t="s">
        <v>669</v>
      </c>
      <c r="N879" t="s">
        <v>34</v>
      </c>
      <c r="O879" t="s">
        <v>35</v>
      </c>
      <c r="P879">
        <v>889</v>
      </c>
      <c r="Q879">
        <v>2</v>
      </c>
      <c r="R879">
        <v>0</v>
      </c>
    </row>
    <row r="880" spans="1:18">
      <c r="A880" t="s">
        <v>2214</v>
      </c>
      <c r="B880" t="s">
        <v>121</v>
      </c>
      <c r="C880" t="s">
        <v>20</v>
      </c>
      <c r="D880" t="s">
        <v>110</v>
      </c>
      <c r="E880">
        <v>62.15</v>
      </c>
      <c r="F880">
        <v>6.07</v>
      </c>
      <c r="G880" t="s">
        <v>669</v>
      </c>
      <c r="H880" t="s">
        <v>39</v>
      </c>
      <c r="I880" t="s">
        <v>51</v>
      </c>
      <c r="J880" t="s">
        <v>110</v>
      </c>
      <c r="K880">
        <v>62.15</v>
      </c>
      <c r="L880">
        <v>6.07</v>
      </c>
      <c r="M880" t="s">
        <v>669</v>
      </c>
      <c r="N880" t="s">
        <v>34</v>
      </c>
      <c r="O880" t="s">
        <v>35</v>
      </c>
      <c r="P880">
        <v>111</v>
      </c>
      <c r="Q880">
        <v>0</v>
      </c>
      <c r="R880">
        <v>0</v>
      </c>
    </row>
    <row r="881" spans="1:18">
      <c r="A881" t="s">
        <v>2245</v>
      </c>
      <c r="B881" t="s">
        <v>31</v>
      </c>
      <c r="C881" t="s">
        <v>39</v>
      </c>
      <c r="D881" t="s">
        <v>110</v>
      </c>
      <c r="E881">
        <v>58.17</v>
      </c>
      <c r="F881">
        <v>7.75</v>
      </c>
      <c r="G881" t="s">
        <v>669</v>
      </c>
      <c r="H881" t="s">
        <v>48</v>
      </c>
      <c r="I881" t="s">
        <v>101</v>
      </c>
      <c r="J881" t="s">
        <v>110</v>
      </c>
      <c r="K881">
        <v>58.17</v>
      </c>
      <c r="L881">
        <v>7.75</v>
      </c>
      <c r="M881" t="s">
        <v>669</v>
      </c>
      <c r="N881" t="s">
        <v>40</v>
      </c>
      <c r="O881" t="s">
        <v>35</v>
      </c>
      <c r="P881">
        <v>159</v>
      </c>
      <c r="Q881">
        <v>0</v>
      </c>
      <c r="R881">
        <v>0</v>
      </c>
    </row>
    <row r="882" spans="1:18">
      <c r="A882" t="s">
        <v>2275</v>
      </c>
      <c r="B882" t="s">
        <v>32</v>
      </c>
      <c r="C882" t="s">
        <v>39</v>
      </c>
      <c r="D882" t="s">
        <v>110</v>
      </c>
      <c r="E882">
        <v>61.2</v>
      </c>
      <c r="F882">
        <v>11.85</v>
      </c>
      <c r="G882" t="s">
        <v>669</v>
      </c>
      <c r="H882" t="s">
        <v>71</v>
      </c>
      <c r="I882" t="s">
        <v>51</v>
      </c>
      <c r="J882" t="s">
        <v>55</v>
      </c>
      <c r="K882">
        <v>61.77</v>
      </c>
      <c r="L882">
        <v>11.95</v>
      </c>
      <c r="M882" t="s">
        <v>669</v>
      </c>
      <c r="N882" t="s">
        <v>34</v>
      </c>
      <c r="O882" t="s">
        <v>35</v>
      </c>
      <c r="P882">
        <v>463</v>
      </c>
      <c r="Q882">
        <v>64</v>
      </c>
      <c r="R882">
        <v>5</v>
      </c>
    </row>
    <row r="883" spans="1:18">
      <c r="A883" t="s">
        <v>2276</v>
      </c>
      <c r="B883" t="s">
        <v>104</v>
      </c>
      <c r="C883" t="s">
        <v>20</v>
      </c>
      <c r="D883" t="s">
        <v>110</v>
      </c>
      <c r="E883">
        <v>60.18</v>
      </c>
      <c r="F883">
        <v>10.28</v>
      </c>
      <c r="G883" t="s">
        <v>669</v>
      </c>
      <c r="H883" t="s">
        <v>32</v>
      </c>
      <c r="I883" t="s">
        <v>48</v>
      </c>
      <c r="J883" t="s">
        <v>110</v>
      </c>
      <c r="K883">
        <v>60.2</v>
      </c>
      <c r="L883">
        <v>10.3</v>
      </c>
      <c r="M883" t="s">
        <v>669</v>
      </c>
      <c r="N883" t="s">
        <v>40</v>
      </c>
      <c r="O883" t="s">
        <v>35</v>
      </c>
      <c r="P883">
        <v>72</v>
      </c>
      <c r="Q883">
        <v>3</v>
      </c>
      <c r="R883">
        <v>27</v>
      </c>
    </row>
    <row r="884" spans="1:18">
      <c r="A884" t="s">
        <v>2277</v>
      </c>
      <c r="B884" t="s">
        <v>104</v>
      </c>
      <c r="C884" t="s">
        <v>39</v>
      </c>
      <c r="D884" t="s">
        <v>110</v>
      </c>
      <c r="E884">
        <v>63.7</v>
      </c>
      <c r="F884">
        <v>9.6</v>
      </c>
      <c r="G884" t="s">
        <v>669</v>
      </c>
      <c r="H884" t="s">
        <v>23</v>
      </c>
      <c r="I884" t="s">
        <v>32</v>
      </c>
      <c r="J884" t="s">
        <v>110</v>
      </c>
      <c r="K884">
        <v>63.72</v>
      </c>
      <c r="L884">
        <v>9.6300000000000008</v>
      </c>
      <c r="M884" t="s">
        <v>669</v>
      </c>
      <c r="N884" t="s">
        <v>40</v>
      </c>
      <c r="O884" t="s">
        <v>35</v>
      </c>
      <c r="P884">
        <v>107</v>
      </c>
      <c r="Q884">
        <v>3</v>
      </c>
      <c r="R884">
        <v>42</v>
      </c>
    </row>
    <row r="885" spans="1:18">
      <c r="A885" t="s">
        <v>2569</v>
      </c>
      <c r="B885" t="s">
        <v>71</v>
      </c>
      <c r="C885" t="s">
        <v>39</v>
      </c>
      <c r="D885" t="s">
        <v>110</v>
      </c>
      <c r="E885">
        <v>61.4</v>
      </c>
      <c r="F885">
        <v>23.2</v>
      </c>
      <c r="G885" t="s">
        <v>2455</v>
      </c>
      <c r="H885" t="s">
        <v>20</v>
      </c>
      <c r="I885" t="s">
        <v>50</v>
      </c>
      <c r="J885" t="s">
        <v>47</v>
      </c>
      <c r="K885">
        <v>61.9</v>
      </c>
      <c r="L885">
        <v>22.9</v>
      </c>
      <c r="M885" t="s">
        <v>2455</v>
      </c>
      <c r="N885" t="s">
        <v>34</v>
      </c>
      <c r="O885" t="s">
        <v>35</v>
      </c>
      <c r="P885">
        <v>1299</v>
      </c>
      <c r="Q885">
        <v>58</v>
      </c>
      <c r="R885">
        <v>345</v>
      </c>
    </row>
    <row r="886" spans="1:18">
      <c r="A886" t="s">
        <v>2570</v>
      </c>
      <c r="B886" t="s">
        <v>71</v>
      </c>
      <c r="C886" t="s">
        <v>39</v>
      </c>
      <c r="D886" t="s">
        <v>110</v>
      </c>
      <c r="E886">
        <v>61.4</v>
      </c>
      <c r="F886">
        <v>23.2</v>
      </c>
      <c r="G886" t="s">
        <v>2455</v>
      </c>
      <c r="H886" t="s">
        <v>71</v>
      </c>
      <c r="I886" t="s">
        <v>31</v>
      </c>
      <c r="J886" t="s">
        <v>55</v>
      </c>
      <c r="K886">
        <v>61.33</v>
      </c>
      <c r="L886">
        <v>23.17</v>
      </c>
      <c r="M886" t="s">
        <v>2455</v>
      </c>
      <c r="N886" t="s">
        <v>34</v>
      </c>
      <c r="O886" t="s">
        <v>35</v>
      </c>
      <c r="P886">
        <v>245</v>
      </c>
      <c r="Q886">
        <v>8</v>
      </c>
      <c r="R886">
        <v>194</v>
      </c>
    </row>
    <row r="887" spans="1:18">
      <c r="A887" t="s">
        <v>2575</v>
      </c>
      <c r="B887" t="s">
        <v>71</v>
      </c>
      <c r="C887" t="s">
        <v>39</v>
      </c>
      <c r="D887" t="s">
        <v>110</v>
      </c>
      <c r="E887">
        <v>61.9</v>
      </c>
      <c r="F887">
        <v>30.1</v>
      </c>
      <c r="G887" t="s">
        <v>2455</v>
      </c>
      <c r="H887" t="s">
        <v>31</v>
      </c>
      <c r="I887" t="s">
        <v>101</v>
      </c>
      <c r="J887" t="s">
        <v>110</v>
      </c>
      <c r="K887">
        <v>61.9</v>
      </c>
      <c r="L887">
        <v>30.1</v>
      </c>
      <c r="M887" t="s">
        <v>2455</v>
      </c>
      <c r="N887" t="s">
        <v>34</v>
      </c>
      <c r="O887" t="s">
        <v>35</v>
      </c>
      <c r="P887">
        <v>139</v>
      </c>
      <c r="Q887">
        <v>0</v>
      </c>
      <c r="R887">
        <v>0</v>
      </c>
    </row>
    <row r="888" spans="1:18">
      <c r="A888" t="s">
        <v>2589</v>
      </c>
      <c r="B888" t="s">
        <v>104</v>
      </c>
      <c r="C888" t="s">
        <v>20</v>
      </c>
      <c r="D888" t="s">
        <v>110</v>
      </c>
      <c r="E888">
        <v>61.1</v>
      </c>
      <c r="F888">
        <v>24.4</v>
      </c>
      <c r="G888" t="s">
        <v>2455</v>
      </c>
      <c r="H888" t="s">
        <v>73</v>
      </c>
      <c r="I888" t="s">
        <v>29</v>
      </c>
      <c r="J888" t="s">
        <v>99</v>
      </c>
      <c r="K888">
        <v>61</v>
      </c>
      <c r="L888">
        <v>24.33</v>
      </c>
      <c r="M888" t="s">
        <v>2455</v>
      </c>
      <c r="N888" t="s">
        <v>40</v>
      </c>
      <c r="O888" t="s">
        <v>35</v>
      </c>
      <c r="P888">
        <v>2610</v>
      </c>
      <c r="Q888">
        <v>12</v>
      </c>
      <c r="R888">
        <v>198</v>
      </c>
    </row>
    <row r="889" spans="1:18">
      <c r="A889" t="s">
        <v>2590</v>
      </c>
      <c r="B889" t="s">
        <v>101</v>
      </c>
      <c r="C889" t="s">
        <v>39</v>
      </c>
      <c r="D889" t="s">
        <v>110</v>
      </c>
      <c r="E889">
        <v>61.5</v>
      </c>
      <c r="F889">
        <v>23.8</v>
      </c>
      <c r="G889" t="s">
        <v>2455</v>
      </c>
      <c r="H889" t="s">
        <v>23</v>
      </c>
      <c r="I889" t="s">
        <v>39</v>
      </c>
      <c r="J889" t="s">
        <v>55</v>
      </c>
      <c r="K889">
        <v>61.5</v>
      </c>
      <c r="L889">
        <v>23.67</v>
      </c>
      <c r="M889" t="s">
        <v>2455</v>
      </c>
      <c r="N889" t="s">
        <v>40</v>
      </c>
      <c r="O889" t="s">
        <v>35</v>
      </c>
      <c r="P889">
        <v>369</v>
      </c>
      <c r="Q889">
        <v>8</v>
      </c>
      <c r="R889">
        <v>270</v>
      </c>
    </row>
    <row r="890" spans="1:18">
      <c r="A890" t="s">
        <v>2594</v>
      </c>
      <c r="B890" t="s">
        <v>23</v>
      </c>
      <c r="C890" t="s">
        <v>39</v>
      </c>
      <c r="D890" t="s">
        <v>110</v>
      </c>
      <c r="E890">
        <v>60.3</v>
      </c>
      <c r="F890">
        <v>24.9</v>
      </c>
      <c r="G890" t="s">
        <v>2455</v>
      </c>
      <c r="H890" t="s">
        <v>92</v>
      </c>
      <c r="I890" t="s">
        <v>29</v>
      </c>
      <c r="J890" t="s">
        <v>55</v>
      </c>
      <c r="K890">
        <v>60.3</v>
      </c>
      <c r="L890">
        <v>24.9</v>
      </c>
      <c r="M890" t="s">
        <v>2455</v>
      </c>
      <c r="N890" t="s">
        <v>40</v>
      </c>
      <c r="O890" t="s">
        <v>35</v>
      </c>
      <c r="P890">
        <v>393</v>
      </c>
      <c r="Q890">
        <v>0</v>
      </c>
      <c r="R890">
        <v>0</v>
      </c>
    </row>
    <row r="891" spans="1:18">
      <c r="A891" t="s">
        <v>2595</v>
      </c>
      <c r="B891" t="s">
        <v>68</v>
      </c>
      <c r="C891" t="s">
        <v>39</v>
      </c>
      <c r="D891" t="s">
        <v>110</v>
      </c>
      <c r="E891">
        <v>60.3</v>
      </c>
      <c r="F891">
        <v>24.9</v>
      </c>
      <c r="G891" t="s">
        <v>2455</v>
      </c>
      <c r="H891" t="s">
        <v>23</v>
      </c>
      <c r="I891" t="s">
        <v>29</v>
      </c>
      <c r="J891" t="s">
        <v>55</v>
      </c>
      <c r="K891">
        <v>60.3</v>
      </c>
      <c r="L891">
        <v>24.9</v>
      </c>
      <c r="M891" t="s">
        <v>2455</v>
      </c>
      <c r="N891" t="s">
        <v>40</v>
      </c>
      <c r="O891" t="s">
        <v>35</v>
      </c>
      <c r="P891">
        <v>390</v>
      </c>
      <c r="Q891">
        <v>0</v>
      </c>
      <c r="R891">
        <v>0</v>
      </c>
    </row>
    <row r="892" spans="1:18">
      <c r="A892" t="s">
        <v>2596</v>
      </c>
      <c r="B892" t="s">
        <v>19</v>
      </c>
      <c r="C892" t="s">
        <v>20</v>
      </c>
      <c r="D892" t="s">
        <v>110</v>
      </c>
      <c r="E892">
        <v>61.2</v>
      </c>
      <c r="F892">
        <v>28.8</v>
      </c>
      <c r="G892" t="s">
        <v>2455</v>
      </c>
      <c r="H892" t="s">
        <v>143</v>
      </c>
      <c r="I892" t="s">
        <v>29</v>
      </c>
      <c r="J892" t="s">
        <v>110</v>
      </c>
      <c r="K892">
        <v>61.2</v>
      </c>
      <c r="L892">
        <v>28.8</v>
      </c>
      <c r="M892" t="s">
        <v>2455</v>
      </c>
      <c r="N892" t="s">
        <v>40</v>
      </c>
      <c r="O892" t="s">
        <v>35</v>
      </c>
      <c r="P892">
        <v>65</v>
      </c>
      <c r="Q892">
        <v>0</v>
      </c>
      <c r="R892">
        <v>0</v>
      </c>
    </row>
    <row r="893" spans="1:18">
      <c r="A893" t="s">
        <v>2599</v>
      </c>
      <c r="B893" t="s">
        <v>121</v>
      </c>
      <c r="C893" t="s">
        <v>39</v>
      </c>
      <c r="D893" t="s">
        <v>110</v>
      </c>
      <c r="E893">
        <v>61.43</v>
      </c>
      <c r="F893">
        <v>21.62</v>
      </c>
      <c r="G893" t="s">
        <v>2455</v>
      </c>
      <c r="H893" t="s">
        <v>19</v>
      </c>
      <c r="I893" t="s">
        <v>60</v>
      </c>
      <c r="J893" t="s">
        <v>55</v>
      </c>
      <c r="K893">
        <v>61.4</v>
      </c>
      <c r="L893">
        <v>21.6</v>
      </c>
      <c r="M893" t="s">
        <v>2455</v>
      </c>
      <c r="N893" t="s">
        <v>40</v>
      </c>
      <c r="O893" t="s">
        <v>35</v>
      </c>
      <c r="P893">
        <v>280</v>
      </c>
      <c r="Q893">
        <v>4</v>
      </c>
      <c r="R893">
        <v>194</v>
      </c>
    </row>
    <row r="894" spans="1:18">
      <c r="A894" t="s">
        <v>2600</v>
      </c>
      <c r="B894" t="s">
        <v>48</v>
      </c>
      <c r="C894" t="s">
        <v>39</v>
      </c>
      <c r="D894" t="s">
        <v>110</v>
      </c>
      <c r="E894">
        <v>61.6</v>
      </c>
      <c r="F894">
        <v>21.7</v>
      </c>
      <c r="G894" t="s">
        <v>2455</v>
      </c>
      <c r="H894" t="s">
        <v>20</v>
      </c>
      <c r="I894" t="s">
        <v>39</v>
      </c>
      <c r="J894" t="s">
        <v>55</v>
      </c>
      <c r="K894">
        <v>61.5</v>
      </c>
      <c r="L894">
        <v>21.67</v>
      </c>
      <c r="M894" t="s">
        <v>2455</v>
      </c>
      <c r="N894" t="s">
        <v>40</v>
      </c>
      <c r="O894" t="s">
        <v>35</v>
      </c>
      <c r="P894">
        <v>362</v>
      </c>
      <c r="Q894">
        <v>12</v>
      </c>
      <c r="R894">
        <v>190</v>
      </c>
    </row>
    <row r="895" spans="1:18">
      <c r="A895" t="s">
        <v>2602</v>
      </c>
      <c r="B895" t="s">
        <v>42</v>
      </c>
      <c r="C895" t="s">
        <v>39</v>
      </c>
      <c r="D895" t="s">
        <v>110</v>
      </c>
      <c r="E895">
        <v>61.5</v>
      </c>
      <c r="F895">
        <v>23.8</v>
      </c>
      <c r="G895" t="s">
        <v>2455</v>
      </c>
      <c r="H895" t="s">
        <v>74</v>
      </c>
      <c r="I895" t="s">
        <v>51</v>
      </c>
      <c r="J895" t="s">
        <v>110</v>
      </c>
      <c r="K895">
        <v>61.5</v>
      </c>
      <c r="L895">
        <v>23.8</v>
      </c>
      <c r="M895" t="s">
        <v>2455</v>
      </c>
      <c r="N895" t="s">
        <v>34</v>
      </c>
      <c r="O895" t="s">
        <v>35</v>
      </c>
      <c r="P895">
        <v>101</v>
      </c>
      <c r="Q895">
        <v>0</v>
      </c>
      <c r="R895">
        <v>0</v>
      </c>
    </row>
    <row r="896" spans="1:18">
      <c r="A896" t="s">
        <v>2604</v>
      </c>
      <c r="B896" t="s">
        <v>74</v>
      </c>
      <c r="C896" t="s">
        <v>39</v>
      </c>
      <c r="D896" t="s">
        <v>110</v>
      </c>
      <c r="E896">
        <v>62.6</v>
      </c>
      <c r="F896">
        <v>23.73</v>
      </c>
      <c r="G896" t="s">
        <v>2455</v>
      </c>
      <c r="H896" t="s">
        <v>20</v>
      </c>
      <c r="I896" t="s">
        <v>48</v>
      </c>
      <c r="J896" t="s">
        <v>55</v>
      </c>
      <c r="K896">
        <v>62.8</v>
      </c>
      <c r="L896">
        <v>23.8</v>
      </c>
      <c r="M896" t="s">
        <v>2455</v>
      </c>
      <c r="N896" t="s">
        <v>107</v>
      </c>
      <c r="O896" t="s">
        <v>35</v>
      </c>
      <c r="P896">
        <v>403</v>
      </c>
      <c r="Q896">
        <v>23</v>
      </c>
      <c r="R896">
        <v>9</v>
      </c>
    </row>
    <row r="897" spans="1:18">
      <c r="A897" t="s">
        <v>2605</v>
      </c>
      <c r="B897" t="s">
        <v>74</v>
      </c>
      <c r="C897" t="s">
        <v>39</v>
      </c>
      <c r="D897" t="s">
        <v>110</v>
      </c>
      <c r="E897">
        <v>62.8</v>
      </c>
      <c r="F897">
        <v>23.7</v>
      </c>
      <c r="G897" t="s">
        <v>2455</v>
      </c>
      <c r="H897" t="s">
        <v>32</v>
      </c>
      <c r="I897" t="s">
        <v>48</v>
      </c>
      <c r="J897" t="s">
        <v>55</v>
      </c>
      <c r="K897">
        <v>62.8</v>
      </c>
      <c r="L897">
        <v>23.7</v>
      </c>
      <c r="M897" t="s">
        <v>2455</v>
      </c>
      <c r="N897" t="s">
        <v>34</v>
      </c>
      <c r="O897" t="s">
        <v>35</v>
      </c>
      <c r="P897">
        <v>408</v>
      </c>
      <c r="Q897">
        <v>0</v>
      </c>
      <c r="R897">
        <v>0</v>
      </c>
    </row>
    <row r="898" spans="1:18">
      <c r="A898" t="s">
        <v>2606</v>
      </c>
      <c r="B898" t="s">
        <v>74</v>
      </c>
      <c r="C898" t="s">
        <v>39</v>
      </c>
      <c r="D898" t="s">
        <v>110</v>
      </c>
      <c r="E898">
        <v>62.6</v>
      </c>
      <c r="F898">
        <v>23.7</v>
      </c>
      <c r="G898" t="s">
        <v>2455</v>
      </c>
      <c r="H898" t="s">
        <v>23</v>
      </c>
      <c r="I898" t="s">
        <v>101</v>
      </c>
      <c r="J898" t="s">
        <v>55</v>
      </c>
      <c r="K898">
        <v>62.6</v>
      </c>
      <c r="L898">
        <v>23.7</v>
      </c>
      <c r="M898" t="s">
        <v>2455</v>
      </c>
      <c r="N898" t="s">
        <v>34</v>
      </c>
      <c r="O898" t="s">
        <v>35</v>
      </c>
      <c r="P898">
        <v>505</v>
      </c>
      <c r="Q898">
        <v>0</v>
      </c>
      <c r="R898">
        <v>0</v>
      </c>
    </row>
    <row r="899" spans="1:18">
      <c r="A899" t="s">
        <v>2607</v>
      </c>
      <c r="B899" t="s">
        <v>74</v>
      </c>
      <c r="C899" t="s">
        <v>39</v>
      </c>
      <c r="D899" t="s">
        <v>110</v>
      </c>
      <c r="E899">
        <v>62.6</v>
      </c>
      <c r="F899">
        <v>23.7</v>
      </c>
      <c r="G899" t="s">
        <v>2455</v>
      </c>
      <c r="H899" t="s">
        <v>50</v>
      </c>
      <c r="I899" t="s">
        <v>24</v>
      </c>
      <c r="J899" t="s">
        <v>55</v>
      </c>
      <c r="K899">
        <v>62.6</v>
      </c>
      <c r="L899">
        <v>23.7</v>
      </c>
      <c r="M899" t="s">
        <v>2455</v>
      </c>
      <c r="N899" t="s">
        <v>34</v>
      </c>
      <c r="O899" t="s">
        <v>35</v>
      </c>
      <c r="P899">
        <v>277</v>
      </c>
      <c r="Q899">
        <v>0</v>
      </c>
      <c r="R899">
        <v>0</v>
      </c>
    </row>
    <row r="900" spans="1:18">
      <c r="A900" t="s">
        <v>3613</v>
      </c>
      <c r="B900" t="s">
        <v>104</v>
      </c>
      <c r="C900" t="s">
        <v>20</v>
      </c>
      <c r="D900" t="s">
        <v>110</v>
      </c>
      <c r="E900">
        <v>56.2</v>
      </c>
      <c r="F900">
        <v>13.85</v>
      </c>
      <c r="G900" t="s">
        <v>2497</v>
      </c>
      <c r="H900" t="s">
        <v>51</v>
      </c>
      <c r="I900" t="s">
        <v>29</v>
      </c>
      <c r="J900" t="s">
        <v>110</v>
      </c>
      <c r="K900">
        <v>56.2</v>
      </c>
      <c r="L900">
        <v>13.85</v>
      </c>
      <c r="M900" t="s">
        <v>2497</v>
      </c>
      <c r="N900" t="s">
        <v>34</v>
      </c>
      <c r="O900" t="s">
        <v>35</v>
      </c>
      <c r="P900">
        <v>40</v>
      </c>
      <c r="Q900">
        <v>0</v>
      </c>
      <c r="R900">
        <v>0</v>
      </c>
    </row>
    <row r="901" spans="1:18">
      <c r="A901" t="s">
        <v>3614</v>
      </c>
      <c r="B901" t="s">
        <v>155</v>
      </c>
      <c r="C901" t="s">
        <v>39</v>
      </c>
      <c r="D901" t="s">
        <v>110</v>
      </c>
      <c r="E901">
        <v>57.92</v>
      </c>
      <c r="F901">
        <v>11.9</v>
      </c>
      <c r="G901" t="s">
        <v>2497</v>
      </c>
      <c r="H901" t="s">
        <v>73</v>
      </c>
      <c r="I901" t="s">
        <v>63</v>
      </c>
      <c r="J901" t="s">
        <v>110</v>
      </c>
      <c r="K901">
        <v>57.92</v>
      </c>
      <c r="L901">
        <v>11.9</v>
      </c>
      <c r="M901" t="s">
        <v>2497</v>
      </c>
      <c r="N901" t="s">
        <v>34</v>
      </c>
      <c r="O901" t="s">
        <v>35</v>
      </c>
      <c r="P901">
        <v>188</v>
      </c>
      <c r="Q901">
        <v>0</v>
      </c>
      <c r="R901">
        <v>0</v>
      </c>
    </row>
    <row r="902" spans="1:18">
      <c r="A902" t="s">
        <v>3703</v>
      </c>
      <c r="B902" t="s">
        <v>42</v>
      </c>
      <c r="C902" t="s">
        <v>20</v>
      </c>
      <c r="D902" t="s">
        <v>110</v>
      </c>
      <c r="E902">
        <v>57.83</v>
      </c>
      <c r="F902">
        <v>12.68</v>
      </c>
      <c r="G902" t="s">
        <v>2497</v>
      </c>
      <c r="H902" t="s">
        <v>101</v>
      </c>
      <c r="I902" t="s">
        <v>50</v>
      </c>
      <c r="J902" t="s">
        <v>55</v>
      </c>
      <c r="K902">
        <v>57.9</v>
      </c>
      <c r="L902">
        <v>12.73</v>
      </c>
      <c r="M902" t="s">
        <v>2497</v>
      </c>
      <c r="N902" t="s">
        <v>34</v>
      </c>
      <c r="O902" t="s">
        <v>35</v>
      </c>
      <c r="P902">
        <v>237</v>
      </c>
      <c r="Q902">
        <v>8</v>
      </c>
      <c r="R902">
        <v>22</v>
      </c>
    </row>
    <row r="903" spans="1:18">
      <c r="A903" t="s">
        <v>3792</v>
      </c>
      <c r="B903" t="s">
        <v>24</v>
      </c>
      <c r="C903" t="s">
        <v>39</v>
      </c>
      <c r="D903" t="s">
        <v>110</v>
      </c>
      <c r="E903">
        <v>56.17</v>
      </c>
      <c r="F903">
        <v>12.85</v>
      </c>
      <c r="G903" t="s">
        <v>2497</v>
      </c>
      <c r="H903" t="s">
        <v>29</v>
      </c>
      <c r="I903" t="s">
        <v>29</v>
      </c>
      <c r="J903" t="s">
        <v>110</v>
      </c>
      <c r="K903">
        <v>56.17</v>
      </c>
      <c r="L903">
        <v>12.85</v>
      </c>
      <c r="M903" t="s">
        <v>2497</v>
      </c>
      <c r="N903" t="s">
        <v>81</v>
      </c>
      <c r="O903" t="s">
        <v>35</v>
      </c>
      <c r="P903">
        <v>33</v>
      </c>
      <c r="Q903">
        <v>0</v>
      </c>
      <c r="R903">
        <v>0</v>
      </c>
    </row>
    <row r="904" spans="1:18">
      <c r="A904" t="s">
        <v>3803</v>
      </c>
      <c r="B904" t="s">
        <v>24</v>
      </c>
      <c r="C904" t="s">
        <v>39</v>
      </c>
      <c r="D904" t="s">
        <v>110</v>
      </c>
      <c r="E904">
        <v>57.65</v>
      </c>
      <c r="F904">
        <v>18.3</v>
      </c>
      <c r="G904" t="s">
        <v>2497</v>
      </c>
      <c r="H904" t="s">
        <v>32</v>
      </c>
      <c r="I904" t="s">
        <v>29</v>
      </c>
      <c r="J904" t="s">
        <v>110</v>
      </c>
      <c r="K904">
        <v>57.67</v>
      </c>
      <c r="L904">
        <v>18.329999999999998</v>
      </c>
      <c r="M904" t="s">
        <v>2497</v>
      </c>
      <c r="N904" t="s">
        <v>40</v>
      </c>
      <c r="O904" t="s">
        <v>35</v>
      </c>
      <c r="P904">
        <v>36</v>
      </c>
      <c r="Q904">
        <v>3</v>
      </c>
      <c r="R904">
        <v>47</v>
      </c>
    </row>
    <row r="905" spans="1:18">
      <c r="A905" t="s">
        <v>3813</v>
      </c>
      <c r="B905" t="s">
        <v>31</v>
      </c>
      <c r="C905" t="s">
        <v>39</v>
      </c>
      <c r="D905" t="s">
        <v>110</v>
      </c>
      <c r="E905">
        <v>57.67</v>
      </c>
      <c r="F905">
        <v>15.85</v>
      </c>
      <c r="G905" t="s">
        <v>2497</v>
      </c>
      <c r="H905" t="s">
        <v>50</v>
      </c>
      <c r="I905" t="s">
        <v>48</v>
      </c>
      <c r="J905" t="s">
        <v>110</v>
      </c>
      <c r="K905">
        <v>57.68</v>
      </c>
      <c r="L905">
        <v>16.3</v>
      </c>
      <c r="M905" t="s">
        <v>2497</v>
      </c>
      <c r="N905" t="s">
        <v>34</v>
      </c>
      <c r="O905" t="s">
        <v>35</v>
      </c>
      <c r="P905">
        <v>60</v>
      </c>
      <c r="Q905">
        <v>27</v>
      </c>
      <c r="R905">
        <v>87</v>
      </c>
    </row>
    <row r="906" spans="1:18">
      <c r="A906" t="s">
        <v>3814</v>
      </c>
      <c r="B906" t="s">
        <v>24</v>
      </c>
      <c r="C906" t="s">
        <v>39</v>
      </c>
      <c r="D906" t="s">
        <v>110</v>
      </c>
      <c r="E906">
        <v>57.67</v>
      </c>
      <c r="F906">
        <v>15.87</v>
      </c>
      <c r="G906" t="s">
        <v>2497</v>
      </c>
      <c r="H906" t="s">
        <v>121</v>
      </c>
      <c r="I906" t="s">
        <v>24</v>
      </c>
      <c r="J906" t="s">
        <v>126</v>
      </c>
      <c r="K906">
        <v>57.8</v>
      </c>
      <c r="L906">
        <v>15.72</v>
      </c>
      <c r="M906" t="s">
        <v>2497</v>
      </c>
      <c r="N906" t="s">
        <v>40</v>
      </c>
      <c r="O906" t="s">
        <v>52</v>
      </c>
      <c r="P906">
        <v>1049</v>
      </c>
      <c r="Q906">
        <v>18</v>
      </c>
      <c r="R906">
        <v>330</v>
      </c>
    </row>
    <row r="907" spans="1:18">
      <c r="A907" t="s">
        <v>3817</v>
      </c>
      <c r="B907" t="s">
        <v>50</v>
      </c>
      <c r="C907" t="s">
        <v>39</v>
      </c>
      <c r="D907" t="s">
        <v>110</v>
      </c>
      <c r="E907">
        <v>61.93</v>
      </c>
      <c r="F907">
        <v>16.98</v>
      </c>
      <c r="G907" t="s">
        <v>2497</v>
      </c>
      <c r="H907" t="s">
        <v>68</v>
      </c>
      <c r="I907" t="s">
        <v>60</v>
      </c>
      <c r="J907" t="s">
        <v>55</v>
      </c>
      <c r="K907">
        <v>61.92</v>
      </c>
      <c r="L907">
        <v>17.03</v>
      </c>
      <c r="M907" t="s">
        <v>2497</v>
      </c>
      <c r="N907" t="s">
        <v>34</v>
      </c>
      <c r="O907" t="s">
        <v>35</v>
      </c>
      <c r="P907">
        <v>292</v>
      </c>
      <c r="Q907">
        <v>4</v>
      </c>
      <c r="R907">
        <v>126</v>
      </c>
    </row>
    <row r="908" spans="1:18">
      <c r="A908" t="s">
        <v>3818</v>
      </c>
      <c r="B908" t="s">
        <v>50</v>
      </c>
      <c r="C908" t="s">
        <v>39</v>
      </c>
      <c r="D908" t="s">
        <v>110</v>
      </c>
      <c r="E908">
        <v>61.93</v>
      </c>
      <c r="F908">
        <v>16.98</v>
      </c>
      <c r="G908" t="s">
        <v>2497</v>
      </c>
      <c r="H908" t="s">
        <v>155</v>
      </c>
      <c r="I908" t="s">
        <v>63</v>
      </c>
      <c r="J908" t="s">
        <v>55</v>
      </c>
      <c r="K908">
        <v>61.97</v>
      </c>
      <c r="L908">
        <v>16.98</v>
      </c>
      <c r="M908" t="s">
        <v>2497</v>
      </c>
      <c r="N908" t="s">
        <v>34</v>
      </c>
      <c r="O908" t="s">
        <v>35</v>
      </c>
      <c r="P908">
        <v>564</v>
      </c>
      <c r="Q908">
        <v>4</v>
      </c>
      <c r="R908">
        <v>0</v>
      </c>
    </row>
    <row r="909" spans="1:18">
      <c r="A909" t="s">
        <v>3819</v>
      </c>
      <c r="B909" t="s">
        <v>24</v>
      </c>
      <c r="C909" t="s">
        <v>39</v>
      </c>
      <c r="D909" t="s">
        <v>110</v>
      </c>
      <c r="E909">
        <v>59.6</v>
      </c>
      <c r="F909">
        <v>15.13</v>
      </c>
      <c r="G909" t="s">
        <v>2497</v>
      </c>
      <c r="H909" t="s">
        <v>23</v>
      </c>
      <c r="I909" t="s">
        <v>29</v>
      </c>
      <c r="J909" t="s">
        <v>136</v>
      </c>
      <c r="K909">
        <v>59.6</v>
      </c>
      <c r="L909">
        <v>15.23</v>
      </c>
      <c r="M909" t="s">
        <v>2497</v>
      </c>
      <c r="N909" t="s">
        <v>40</v>
      </c>
      <c r="O909" t="s">
        <v>35</v>
      </c>
      <c r="P909">
        <v>1867</v>
      </c>
      <c r="Q909">
        <v>6</v>
      </c>
      <c r="R909">
        <v>91</v>
      </c>
    </row>
    <row r="910" spans="1:18">
      <c r="A910" t="s">
        <v>3820</v>
      </c>
      <c r="B910" t="s">
        <v>24</v>
      </c>
      <c r="C910" t="s">
        <v>39</v>
      </c>
      <c r="D910" t="s">
        <v>110</v>
      </c>
      <c r="E910">
        <v>59.6</v>
      </c>
      <c r="F910">
        <v>15.13</v>
      </c>
      <c r="G910" t="s">
        <v>2497</v>
      </c>
      <c r="H910" t="s">
        <v>32</v>
      </c>
      <c r="I910" t="s">
        <v>31</v>
      </c>
      <c r="J910" t="s">
        <v>56</v>
      </c>
      <c r="K910">
        <v>59.63</v>
      </c>
      <c r="L910">
        <v>15.18</v>
      </c>
      <c r="M910" t="s">
        <v>2497</v>
      </c>
      <c r="N910" t="s">
        <v>34</v>
      </c>
      <c r="O910" t="s">
        <v>35</v>
      </c>
      <c r="P910">
        <v>616</v>
      </c>
      <c r="Q910">
        <v>5</v>
      </c>
      <c r="R910">
        <v>38</v>
      </c>
    </row>
    <row r="911" spans="1:18">
      <c r="A911" t="s">
        <v>3831</v>
      </c>
      <c r="B911" t="s">
        <v>39</v>
      </c>
      <c r="C911" t="s">
        <v>39</v>
      </c>
      <c r="D911" t="s">
        <v>110</v>
      </c>
      <c r="E911">
        <v>65.680000000000007</v>
      </c>
      <c r="F911">
        <v>21.02</v>
      </c>
      <c r="G911" t="s">
        <v>2497</v>
      </c>
      <c r="H911" t="s">
        <v>54</v>
      </c>
      <c r="I911" t="s">
        <v>29</v>
      </c>
      <c r="J911" t="s">
        <v>110</v>
      </c>
      <c r="K911">
        <v>65.680000000000007</v>
      </c>
      <c r="L911">
        <v>21.02</v>
      </c>
      <c r="M911" t="s">
        <v>2497</v>
      </c>
      <c r="N911" t="s">
        <v>34</v>
      </c>
      <c r="O911" t="s">
        <v>35</v>
      </c>
      <c r="P911">
        <v>55</v>
      </c>
      <c r="Q911">
        <v>0</v>
      </c>
      <c r="R911">
        <v>0</v>
      </c>
    </row>
    <row r="912" spans="1:18">
      <c r="A912" t="s">
        <v>3832</v>
      </c>
      <c r="B912" t="s">
        <v>54</v>
      </c>
      <c r="C912" t="s">
        <v>20</v>
      </c>
      <c r="D912" t="s">
        <v>110</v>
      </c>
      <c r="E912">
        <v>60.58</v>
      </c>
      <c r="F912">
        <v>16.55</v>
      </c>
      <c r="G912" t="s">
        <v>2497</v>
      </c>
      <c r="H912" t="s">
        <v>20</v>
      </c>
      <c r="I912" t="s">
        <v>29</v>
      </c>
      <c r="J912" t="s">
        <v>110</v>
      </c>
      <c r="K912">
        <v>60.58</v>
      </c>
      <c r="L912">
        <v>16.53</v>
      </c>
      <c r="M912" t="s">
        <v>2497</v>
      </c>
      <c r="N912" t="s">
        <v>40</v>
      </c>
      <c r="O912" t="s">
        <v>35</v>
      </c>
      <c r="P912">
        <v>35</v>
      </c>
      <c r="Q912">
        <v>1</v>
      </c>
      <c r="R912">
        <v>270</v>
      </c>
    </row>
    <row r="913" spans="1:18">
      <c r="A913" t="s">
        <v>3833</v>
      </c>
      <c r="B913" t="s">
        <v>50</v>
      </c>
      <c r="C913" t="s">
        <v>39</v>
      </c>
      <c r="D913" t="s">
        <v>110</v>
      </c>
      <c r="E913">
        <v>56.12</v>
      </c>
      <c r="F913">
        <v>12.68</v>
      </c>
      <c r="G913" t="s">
        <v>2497</v>
      </c>
      <c r="H913" t="s">
        <v>121</v>
      </c>
      <c r="I913" t="s">
        <v>24</v>
      </c>
      <c r="J913" t="s">
        <v>55</v>
      </c>
      <c r="K913">
        <v>56.12</v>
      </c>
      <c r="L913">
        <v>12.68</v>
      </c>
      <c r="M913" t="s">
        <v>2497</v>
      </c>
      <c r="N913" t="s">
        <v>81</v>
      </c>
      <c r="O913" t="s">
        <v>35</v>
      </c>
      <c r="P913">
        <v>321</v>
      </c>
      <c r="Q913">
        <v>0</v>
      </c>
      <c r="R913">
        <v>0</v>
      </c>
    </row>
    <row r="914" spans="1:18">
      <c r="A914" t="s">
        <v>3862</v>
      </c>
      <c r="B914" t="s">
        <v>32</v>
      </c>
      <c r="C914" t="s">
        <v>39</v>
      </c>
      <c r="D914" t="s">
        <v>110</v>
      </c>
      <c r="E914">
        <v>58.3</v>
      </c>
      <c r="F914">
        <v>15.13</v>
      </c>
      <c r="G914" t="s">
        <v>2497</v>
      </c>
      <c r="H914" t="s">
        <v>42</v>
      </c>
      <c r="I914" t="s">
        <v>39</v>
      </c>
      <c r="J914" t="s">
        <v>110</v>
      </c>
      <c r="K914">
        <v>58.33</v>
      </c>
      <c r="L914">
        <v>15.13</v>
      </c>
      <c r="M914" t="s">
        <v>2497</v>
      </c>
      <c r="N914" t="s">
        <v>140</v>
      </c>
      <c r="O914" t="s">
        <v>35</v>
      </c>
      <c r="P914">
        <v>9</v>
      </c>
      <c r="Q914">
        <v>4</v>
      </c>
      <c r="R914">
        <v>0</v>
      </c>
    </row>
    <row r="915" spans="1:18">
      <c r="A915" t="s">
        <v>53</v>
      </c>
      <c r="B915" t="s">
        <v>54</v>
      </c>
      <c r="C915" t="s">
        <v>20</v>
      </c>
      <c r="D915" t="s">
        <v>55</v>
      </c>
      <c r="E915">
        <v>51.3</v>
      </c>
      <c r="F915">
        <v>4.4000000000000004</v>
      </c>
      <c r="G915" t="s">
        <v>22</v>
      </c>
      <c r="H915" t="s">
        <v>51</v>
      </c>
      <c r="I915" t="s">
        <v>50</v>
      </c>
      <c r="J915" t="s">
        <v>56</v>
      </c>
      <c r="K915">
        <v>51.3</v>
      </c>
      <c r="L915">
        <v>4.5</v>
      </c>
      <c r="M915" t="s">
        <v>22</v>
      </c>
      <c r="N915" t="s">
        <v>40</v>
      </c>
      <c r="O915" t="s">
        <v>35</v>
      </c>
      <c r="P915">
        <v>223</v>
      </c>
      <c r="Q915">
        <v>7</v>
      </c>
      <c r="R915">
        <v>91</v>
      </c>
    </row>
    <row r="916" spans="1:18">
      <c r="A916" t="s">
        <v>212</v>
      </c>
      <c r="B916" t="s">
        <v>68</v>
      </c>
      <c r="C916" t="s">
        <v>20</v>
      </c>
      <c r="D916" t="s">
        <v>55</v>
      </c>
      <c r="E916">
        <v>49.88</v>
      </c>
      <c r="F916">
        <v>15.48</v>
      </c>
      <c r="G916" t="s">
        <v>211</v>
      </c>
      <c r="H916" t="s">
        <v>73</v>
      </c>
      <c r="I916" t="s">
        <v>50</v>
      </c>
      <c r="J916" t="s">
        <v>56</v>
      </c>
      <c r="K916">
        <v>49.92</v>
      </c>
      <c r="L916">
        <v>15.38</v>
      </c>
      <c r="M916" t="s">
        <v>211</v>
      </c>
      <c r="N916" t="s">
        <v>34</v>
      </c>
      <c r="O916" t="s">
        <v>35</v>
      </c>
      <c r="P916">
        <v>247</v>
      </c>
      <c r="Q916">
        <v>9</v>
      </c>
      <c r="R916">
        <v>298</v>
      </c>
    </row>
    <row r="917" spans="1:18">
      <c r="A917" t="s">
        <v>233</v>
      </c>
      <c r="B917" t="s">
        <v>37</v>
      </c>
      <c r="C917" t="s">
        <v>20</v>
      </c>
      <c r="D917" t="s">
        <v>55</v>
      </c>
      <c r="E917">
        <v>49.65</v>
      </c>
      <c r="F917">
        <v>16.77</v>
      </c>
      <c r="G917" t="s">
        <v>211</v>
      </c>
      <c r="H917" t="s">
        <v>54</v>
      </c>
      <c r="I917" t="s">
        <v>48</v>
      </c>
      <c r="J917" t="s">
        <v>55</v>
      </c>
      <c r="K917">
        <v>49.65</v>
      </c>
      <c r="L917">
        <v>16.77</v>
      </c>
      <c r="M917" t="s">
        <v>211</v>
      </c>
      <c r="N917" t="s">
        <v>34</v>
      </c>
      <c r="O917" t="s">
        <v>35</v>
      </c>
      <c r="P917">
        <v>100</v>
      </c>
      <c r="Q917">
        <v>0</v>
      </c>
      <c r="R917">
        <v>0</v>
      </c>
    </row>
    <row r="918" spans="1:18">
      <c r="A918" t="s">
        <v>234</v>
      </c>
      <c r="B918" t="s">
        <v>37</v>
      </c>
      <c r="C918" t="s">
        <v>20</v>
      </c>
      <c r="D918" t="s">
        <v>55</v>
      </c>
      <c r="E918">
        <v>49.87</v>
      </c>
      <c r="F918">
        <v>15.5</v>
      </c>
      <c r="G918" t="s">
        <v>211</v>
      </c>
      <c r="H918" t="s">
        <v>54</v>
      </c>
      <c r="I918" t="s">
        <v>20</v>
      </c>
      <c r="J918" t="s">
        <v>56</v>
      </c>
      <c r="K918">
        <v>49.88</v>
      </c>
      <c r="L918">
        <v>15.53</v>
      </c>
      <c r="M918" t="s">
        <v>211</v>
      </c>
      <c r="N918" t="s">
        <v>34</v>
      </c>
      <c r="O918" t="s">
        <v>35</v>
      </c>
      <c r="P918">
        <v>373</v>
      </c>
      <c r="Q918">
        <v>4</v>
      </c>
      <c r="R918">
        <v>53</v>
      </c>
    </row>
    <row r="919" spans="1:18">
      <c r="A919" t="s">
        <v>437</v>
      </c>
      <c r="B919" t="s">
        <v>67</v>
      </c>
      <c r="C919" t="s">
        <v>39</v>
      </c>
      <c r="D919" t="s">
        <v>55</v>
      </c>
      <c r="E919">
        <v>50.83</v>
      </c>
      <c r="F919">
        <v>12.47</v>
      </c>
      <c r="G919" t="s">
        <v>332</v>
      </c>
      <c r="H919" t="s">
        <v>109</v>
      </c>
      <c r="I919" t="s">
        <v>32</v>
      </c>
      <c r="J919" t="s">
        <v>55</v>
      </c>
      <c r="K919">
        <v>50.83</v>
      </c>
      <c r="L919">
        <v>12.47</v>
      </c>
      <c r="M919" t="s">
        <v>332</v>
      </c>
      <c r="N919" t="s">
        <v>34</v>
      </c>
      <c r="O919" t="s">
        <v>35</v>
      </c>
      <c r="P919">
        <v>134</v>
      </c>
      <c r="Q919">
        <v>0</v>
      </c>
      <c r="R919">
        <v>0</v>
      </c>
    </row>
    <row r="920" spans="1:18">
      <c r="A920" t="s">
        <v>492</v>
      </c>
      <c r="B920" t="s">
        <v>39</v>
      </c>
      <c r="C920" t="s">
        <v>39</v>
      </c>
      <c r="D920" t="s">
        <v>55</v>
      </c>
      <c r="E920">
        <v>52.5</v>
      </c>
      <c r="F920">
        <v>10.78</v>
      </c>
      <c r="G920" t="s">
        <v>332</v>
      </c>
      <c r="H920" t="s">
        <v>24</v>
      </c>
      <c r="I920" t="s">
        <v>20</v>
      </c>
      <c r="J920" t="s">
        <v>56</v>
      </c>
      <c r="K920">
        <v>52.5</v>
      </c>
      <c r="L920">
        <v>10.77</v>
      </c>
      <c r="M920" t="s">
        <v>332</v>
      </c>
      <c r="N920" t="s">
        <v>34</v>
      </c>
      <c r="O920" t="s">
        <v>35</v>
      </c>
      <c r="P920">
        <v>332</v>
      </c>
      <c r="Q920">
        <v>2</v>
      </c>
      <c r="R920">
        <v>270</v>
      </c>
    </row>
    <row r="921" spans="1:18">
      <c r="A921" t="s">
        <v>505</v>
      </c>
      <c r="B921" t="s">
        <v>39</v>
      </c>
      <c r="C921" t="s">
        <v>39</v>
      </c>
      <c r="D921" t="s">
        <v>55</v>
      </c>
      <c r="E921">
        <v>51.17</v>
      </c>
      <c r="F921">
        <v>6.73</v>
      </c>
      <c r="G921" t="s">
        <v>332</v>
      </c>
      <c r="H921" t="s">
        <v>19</v>
      </c>
      <c r="I921" t="s">
        <v>39</v>
      </c>
      <c r="J921" t="s">
        <v>55</v>
      </c>
      <c r="K921">
        <v>51.17</v>
      </c>
      <c r="L921">
        <v>6.73</v>
      </c>
      <c r="M921" t="s">
        <v>332</v>
      </c>
      <c r="N921" t="s">
        <v>84</v>
      </c>
      <c r="O921" t="s">
        <v>35</v>
      </c>
      <c r="P921">
        <v>19</v>
      </c>
      <c r="Q921">
        <v>0</v>
      </c>
      <c r="R921">
        <v>0</v>
      </c>
    </row>
    <row r="922" spans="1:18">
      <c r="A922" t="s">
        <v>517</v>
      </c>
      <c r="B922" t="s">
        <v>48</v>
      </c>
      <c r="C922" t="s">
        <v>39</v>
      </c>
      <c r="D922" t="s">
        <v>55</v>
      </c>
      <c r="E922">
        <v>50.88</v>
      </c>
      <c r="F922">
        <v>6.93</v>
      </c>
      <c r="G922" t="s">
        <v>332</v>
      </c>
      <c r="H922" t="s">
        <v>104</v>
      </c>
      <c r="I922" t="s">
        <v>63</v>
      </c>
      <c r="J922" t="s">
        <v>56</v>
      </c>
      <c r="K922">
        <v>50.9</v>
      </c>
      <c r="L922">
        <v>6.95</v>
      </c>
      <c r="M922" t="s">
        <v>332</v>
      </c>
      <c r="N922" t="s">
        <v>34</v>
      </c>
      <c r="O922" t="s">
        <v>35</v>
      </c>
      <c r="P922">
        <v>570</v>
      </c>
      <c r="Q922">
        <v>3</v>
      </c>
      <c r="R922">
        <v>33</v>
      </c>
    </row>
    <row r="923" spans="1:18">
      <c r="A923" t="s">
        <v>522</v>
      </c>
      <c r="B923" t="s">
        <v>51</v>
      </c>
      <c r="C923" t="s">
        <v>20</v>
      </c>
      <c r="D923" t="s">
        <v>55</v>
      </c>
      <c r="E923">
        <v>50.17</v>
      </c>
      <c r="F923">
        <v>8.98</v>
      </c>
      <c r="G923" t="s">
        <v>332</v>
      </c>
      <c r="H923" t="s">
        <v>42</v>
      </c>
      <c r="I923" t="s">
        <v>50</v>
      </c>
      <c r="J923" t="s">
        <v>56</v>
      </c>
      <c r="K923">
        <v>50.17</v>
      </c>
      <c r="L923">
        <v>8.98</v>
      </c>
      <c r="M923" t="s">
        <v>332</v>
      </c>
      <c r="N923" t="s">
        <v>34</v>
      </c>
      <c r="O923" t="s">
        <v>35</v>
      </c>
      <c r="P923">
        <v>255</v>
      </c>
      <c r="Q923">
        <v>0</v>
      </c>
      <c r="R923">
        <v>0</v>
      </c>
    </row>
    <row r="924" spans="1:18">
      <c r="A924" t="s">
        <v>523</v>
      </c>
      <c r="B924" t="s">
        <v>51</v>
      </c>
      <c r="C924" t="s">
        <v>20</v>
      </c>
      <c r="D924" t="s">
        <v>55</v>
      </c>
      <c r="E924">
        <v>50.17</v>
      </c>
      <c r="F924">
        <v>8.98</v>
      </c>
      <c r="G924" t="s">
        <v>332</v>
      </c>
      <c r="H924" t="s">
        <v>20</v>
      </c>
      <c r="I924" t="s">
        <v>51</v>
      </c>
      <c r="J924" t="s">
        <v>142</v>
      </c>
      <c r="K924">
        <v>50.17</v>
      </c>
      <c r="L924">
        <v>9</v>
      </c>
      <c r="M924" t="s">
        <v>332</v>
      </c>
      <c r="N924" t="s">
        <v>40</v>
      </c>
      <c r="O924" t="s">
        <v>35</v>
      </c>
      <c r="P924">
        <v>1945</v>
      </c>
      <c r="Q924">
        <v>2</v>
      </c>
      <c r="R924">
        <v>91</v>
      </c>
    </row>
    <row r="925" spans="1:18">
      <c r="A925" t="s">
        <v>530</v>
      </c>
      <c r="B925" t="s">
        <v>45</v>
      </c>
      <c r="C925" t="s">
        <v>20</v>
      </c>
      <c r="D925" t="s">
        <v>55</v>
      </c>
      <c r="E925">
        <v>54.23</v>
      </c>
      <c r="F925">
        <v>9.1</v>
      </c>
      <c r="G925" t="s">
        <v>332</v>
      </c>
      <c r="H925" t="s">
        <v>155</v>
      </c>
      <c r="I925" t="s">
        <v>39</v>
      </c>
      <c r="J925" t="s">
        <v>55</v>
      </c>
      <c r="K925">
        <v>54.23</v>
      </c>
      <c r="L925">
        <v>9.1</v>
      </c>
      <c r="M925" t="s">
        <v>332</v>
      </c>
      <c r="N925" t="s">
        <v>34</v>
      </c>
      <c r="O925" t="s">
        <v>35</v>
      </c>
      <c r="P925">
        <v>24</v>
      </c>
      <c r="Q925">
        <v>0</v>
      </c>
      <c r="R925">
        <v>0</v>
      </c>
    </row>
    <row r="926" spans="1:18">
      <c r="A926" t="s">
        <v>878</v>
      </c>
      <c r="B926" t="s">
        <v>101</v>
      </c>
      <c r="C926" t="s">
        <v>39</v>
      </c>
      <c r="D926" t="s">
        <v>55</v>
      </c>
      <c r="E926">
        <v>52.95</v>
      </c>
      <c r="F926">
        <v>1.08</v>
      </c>
      <c r="G926" t="s">
        <v>858</v>
      </c>
      <c r="H926" t="s">
        <v>39</v>
      </c>
      <c r="I926" t="s">
        <v>60</v>
      </c>
      <c r="J926" t="s">
        <v>56</v>
      </c>
      <c r="K926">
        <v>52.92</v>
      </c>
      <c r="L926">
        <v>1.07</v>
      </c>
      <c r="M926" t="s">
        <v>858</v>
      </c>
      <c r="N926" t="s">
        <v>26</v>
      </c>
      <c r="O926" t="s">
        <v>35</v>
      </c>
      <c r="P926">
        <v>268</v>
      </c>
      <c r="Q926">
        <v>4</v>
      </c>
      <c r="R926">
        <v>197</v>
      </c>
    </row>
    <row r="927" spans="1:18">
      <c r="A927" t="s">
        <v>879</v>
      </c>
      <c r="B927" t="s">
        <v>101</v>
      </c>
      <c r="C927" t="s">
        <v>39</v>
      </c>
      <c r="D927" t="s">
        <v>55</v>
      </c>
      <c r="E927">
        <v>52.95</v>
      </c>
      <c r="F927">
        <v>1.08</v>
      </c>
      <c r="G927" t="s">
        <v>858</v>
      </c>
      <c r="H927" t="s">
        <v>19</v>
      </c>
      <c r="I927" t="s">
        <v>20</v>
      </c>
      <c r="J927" t="s">
        <v>126</v>
      </c>
      <c r="K927">
        <v>52.95</v>
      </c>
      <c r="L927">
        <v>0.9</v>
      </c>
      <c r="M927" t="s">
        <v>858</v>
      </c>
      <c r="N927" t="s">
        <v>34</v>
      </c>
      <c r="O927" t="s">
        <v>35</v>
      </c>
      <c r="P927">
        <v>714</v>
      </c>
      <c r="Q927">
        <v>13</v>
      </c>
      <c r="R927">
        <v>270</v>
      </c>
    </row>
    <row r="928" spans="1:18">
      <c r="A928" t="s">
        <v>880</v>
      </c>
      <c r="B928" t="s">
        <v>45</v>
      </c>
      <c r="C928" t="s">
        <v>20</v>
      </c>
      <c r="D928" t="s">
        <v>55</v>
      </c>
      <c r="E928">
        <v>54.68</v>
      </c>
      <c r="F928">
        <v>-5.52</v>
      </c>
      <c r="G928" t="s">
        <v>858</v>
      </c>
      <c r="H928" t="s">
        <v>76</v>
      </c>
      <c r="I928" t="s">
        <v>39</v>
      </c>
      <c r="J928" t="s">
        <v>55</v>
      </c>
      <c r="K928">
        <v>54.68</v>
      </c>
      <c r="L928">
        <v>-5.52</v>
      </c>
      <c r="M928" t="s">
        <v>858</v>
      </c>
      <c r="N928" t="s">
        <v>40</v>
      </c>
      <c r="O928" t="s">
        <v>35</v>
      </c>
      <c r="P928">
        <v>28</v>
      </c>
      <c r="Q928">
        <v>0</v>
      </c>
      <c r="R928">
        <v>0</v>
      </c>
    </row>
    <row r="929" spans="1:18">
      <c r="A929" t="s">
        <v>884</v>
      </c>
      <c r="B929" t="s">
        <v>143</v>
      </c>
      <c r="C929" t="s">
        <v>20</v>
      </c>
      <c r="D929" t="s">
        <v>55</v>
      </c>
      <c r="E929">
        <v>51.33</v>
      </c>
      <c r="F929">
        <v>-2.93</v>
      </c>
      <c r="G929" t="s">
        <v>858</v>
      </c>
      <c r="H929" t="s">
        <v>74</v>
      </c>
      <c r="I929" t="s">
        <v>63</v>
      </c>
      <c r="J929" t="s">
        <v>55</v>
      </c>
      <c r="K929">
        <v>51.33</v>
      </c>
      <c r="L929">
        <v>-2.93</v>
      </c>
      <c r="M929" t="s">
        <v>858</v>
      </c>
      <c r="N929" t="s">
        <v>40</v>
      </c>
      <c r="O929" t="s">
        <v>35</v>
      </c>
      <c r="P929">
        <v>213</v>
      </c>
      <c r="Q929">
        <v>0</v>
      </c>
      <c r="R929">
        <v>0</v>
      </c>
    </row>
    <row r="930" spans="1:18">
      <c r="A930" t="s">
        <v>887</v>
      </c>
      <c r="B930" t="s">
        <v>60</v>
      </c>
      <c r="C930" t="s">
        <v>39</v>
      </c>
      <c r="D930" t="s">
        <v>55</v>
      </c>
      <c r="E930">
        <v>50.83</v>
      </c>
      <c r="F930">
        <v>-0.32</v>
      </c>
      <c r="G930" t="s">
        <v>858</v>
      </c>
      <c r="H930" t="s">
        <v>68</v>
      </c>
      <c r="I930" t="s">
        <v>39</v>
      </c>
      <c r="J930" t="s">
        <v>55</v>
      </c>
      <c r="K930">
        <v>50.83</v>
      </c>
      <c r="L930">
        <v>-0.32</v>
      </c>
      <c r="M930" t="s">
        <v>858</v>
      </c>
      <c r="N930" t="s">
        <v>140</v>
      </c>
      <c r="O930" t="s">
        <v>35</v>
      </c>
      <c r="P930">
        <v>17</v>
      </c>
      <c r="Q930">
        <v>0</v>
      </c>
      <c r="R930">
        <v>0</v>
      </c>
    </row>
    <row r="931" spans="1:18">
      <c r="A931" t="s">
        <v>892</v>
      </c>
      <c r="B931" t="s">
        <v>19</v>
      </c>
      <c r="C931" t="s">
        <v>20</v>
      </c>
      <c r="D931" t="s">
        <v>55</v>
      </c>
      <c r="E931">
        <v>52.75</v>
      </c>
      <c r="F931">
        <v>-2.67</v>
      </c>
      <c r="G931" t="s">
        <v>858</v>
      </c>
      <c r="H931" t="s">
        <v>24</v>
      </c>
      <c r="I931" t="s">
        <v>24</v>
      </c>
      <c r="J931" t="s">
        <v>56</v>
      </c>
      <c r="K931">
        <v>52.72</v>
      </c>
      <c r="L931">
        <v>-2.65</v>
      </c>
      <c r="M931" t="s">
        <v>858</v>
      </c>
      <c r="N931" t="s">
        <v>34</v>
      </c>
      <c r="O931" t="s">
        <v>35</v>
      </c>
      <c r="P931">
        <v>314</v>
      </c>
      <c r="Q931">
        <v>4</v>
      </c>
      <c r="R931">
        <v>164</v>
      </c>
    </row>
    <row r="932" spans="1:18">
      <c r="A932" t="s">
        <v>981</v>
      </c>
      <c r="B932" t="s">
        <v>133</v>
      </c>
      <c r="C932" t="s">
        <v>20</v>
      </c>
      <c r="D932" t="s">
        <v>55</v>
      </c>
      <c r="E932">
        <v>52.75</v>
      </c>
      <c r="F932">
        <v>-4.8</v>
      </c>
      <c r="G932" t="s">
        <v>858</v>
      </c>
      <c r="H932" t="s">
        <v>37</v>
      </c>
      <c r="I932" t="s">
        <v>39</v>
      </c>
      <c r="J932" t="s">
        <v>55</v>
      </c>
      <c r="K932">
        <v>52.75</v>
      </c>
      <c r="L932">
        <v>-4.8</v>
      </c>
      <c r="M932" t="s">
        <v>858</v>
      </c>
      <c r="N932" t="s">
        <v>40</v>
      </c>
      <c r="O932" t="s">
        <v>35</v>
      </c>
      <c r="P932">
        <v>27</v>
      </c>
      <c r="Q932">
        <v>0</v>
      </c>
      <c r="R932">
        <v>0</v>
      </c>
    </row>
    <row r="933" spans="1:18">
      <c r="A933" t="s">
        <v>983</v>
      </c>
      <c r="B933" t="s">
        <v>29</v>
      </c>
      <c r="C933" t="s">
        <v>39</v>
      </c>
      <c r="D933" t="s">
        <v>55</v>
      </c>
      <c r="E933">
        <v>53.37</v>
      </c>
      <c r="F933">
        <v>-2.6</v>
      </c>
      <c r="G933" t="s">
        <v>858</v>
      </c>
      <c r="H933" t="s">
        <v>76</v>
      </c>
      <c r="I933" t="s">
        <v>31</v>
      </c>
      <c r="J933" t="s">
        <v>126</v>
      </c>
      <c r="K933">
        <v>53.35</v>
      </c>
      <c r="L933">
        <v>-2.63</v>
      </c>
      <c r="M933" t="s">
        <v>858</v>
      </c>
      <c r="N933" t="s">
        <v>40</v>
      </c>
      <c r="O933" t="s">
        <v>35</v>
      </c>
      <c r="P933">
        <v>624</v>
      </c>
      <c r="Q933">
        <v>3</v>
      </c>
      <c r="R933">
        <v>231</v>
      </c>
    </row>
    <row r="934" spans="1:18">
      <c r="A934" t="s">
        <v>984</v>
      </c>
      <c r="B934" t="s">
        <v>29</v>
      </c>
      <c r="C934" t="s">
        <v>39</v>
      </c>
      <c r="D934" t="s">
        <v>55</v>
      </c>
      <c r="E934">
        <v>53.35</v>
      </c>
      <c r="F934">
        <v>-2.62</v>
      </c>
      <c r="G934" t="s">
        <v>858</v>
      </c>
      <c r="H934" t="s">
        <v>74</v>
      </c>
      <c r="I934" t="s">
        <v>50</v>
      </c>
      <c r="J934" t="s">
        <v>56</v>
      </c>
      <c r="K934">
        <v>53.35</v>
      </c>
      <c r="L934">
        <v>-2.63</v>
      </c>
      <c r="M934" t="s">
        <v>858</v>
      </c>
      <c r="N934" t="s">
        <v>40</v>
      </c>
      <c r="O934" t="s">
        <v>35</v>
      </c>
      <c r="P934">
        <v>235</v>
      </c>
      <c r="Q934">
        <v>2</v>
      </c>
      <c r="R934">
        <v>270</v>
      </c>
    </row>
    <row r="935" spans="1:18">
      <c r="A935" t="s">
        <v>985</v>
      </c>
      <c r="B935" t="s">
        <v>37</v>
      </c>
      <c r="C935" t="s">
        <v>20</v>
      </c>
      <c r="D935" t="s">
        <v>55</v>
      </c>
      <c r="E935">
        <v>50.9</v>
      </c>
      <c r="F935">
        <v>-7.0000000000000007E-2</v>
      </c>
      <c r="G935" t="s">
        <v>858</v>
      </c>
      <c r="H935" t="s">
        <v>42</v>
      </c>
      <c r="I935" t="s">
        <v>48</v>
      </c>
      <c r="J935" t="s">
        <v>55</v>
      </c>
      <c r="K935">
        <v>50.92</v>
      </c>
      <c r="L935">
        <v>-7.0000000000000007E-2</v>
      </c>
      <c r="M935" t="s">
        <v>858</v>
      </c>
      <c r="N935" t="s">
        <v>34</v>
      </c>
      <c r="O935" t="s">
        <v>35</v>
      </c>
      <c r="P935">
        <v>88</v>
      </c>
      <c r="Q935">
        <v>2</v>
      </c>
      <c r="R935">
        <v>0</v>
      </c>
    </row>
    <row r="936" spans="1:18">
      <c r="A936" t="s">
        <v>1617</v>
      </c>
      <c r="B936" t="s">
        <v>42</v>
      </c>
      <c r="C936" t="s">
        <v>39</v>
      </c>
      <c r="D936" t="s">
        <v>55</v>
      </c>
      <c r="E936">
        <v>51.48</v>
      </c>
      <c r="F936">
        <v>5.62</v>
      </c>
      <c r="G936" t="s">
        <v>1615</v>
      </c>
      <c r="H936" t="s">
        <v>29</v>
      </c>
      <c r="I936" t="s">
        <v>101</v>
      </c>
      <c r="J936" t="s">
        <v>56</v>
      </c>
      <c r="K936">
        <v>51.5</v>
      </c>
      <c r="L936">
        <v>5.6</v>
      </c>
      <c r="M936" t="s">
        <v>1615</v>
      </c>
      <c r="N936" t="s">
        <v>40</v>
      </c>
      <c r="O936" t="s">
        <v>35</v>
      </c>
      <c r="P936">
        <v>506</v>
      </c>
      <c r="Q936">
        <v>3</v>
      </c>
      <c r="R936">
        <v>329</v>
      </c>
    </row>
    <row r="937" spans="1:18">
      <c r="A937" t="s">
        <v>2215</v>
      </c>
      <c r="B937" t="s">
        <v>37</v>
      </c>
      <c r="C937" t="s">
        <v>20</v>
      </c>
      <c r="D937" t="s">
        <v>55</v>
      </c>
      <c r="E937">
        <v>62.13</v>
      </c>
      <c r="F937">
        <v>6.13</v>
      </c>
      <c r="G937" t="s">
        <v>669</v>
      </c>
      <c r="H937" t="s">
        <v>23</v>
      </c>
      <c r="I937" t="s">
        <v>101</v>
      </c>
      <c r="J937" t="s">
        <v>55</v>
      </c>
      <c r="K937">
        <v>62.2</v>
      </c>
      <c r="L937">
        <v>6.12</v>
      </c>
      <c r="M937" t="s">
        <v>669</v>
      </c>
      <c r="N937" t="s">
        <v>34</v>
      </c>
      <c r="O937" t="s">
        <v>35</v>
      </c>
      <c r="P937">
        <v>176</v>
      </c>
      <c r="Q937">
        <v>8</v>
      </c>
      <c r="R937">
        <v>354</v>
      </c>
    </row>
    <row r="938" spans="1:18">
      <c r="A938" t="s">
        <v>2223</v>
      </c>
      <c r="B938" t="s">
        <v>68</v>
      </c>
      <c r="C938" t="s">
        <v>29</v>
      </c>
      <c r="D938" t="s">
        <v>55</v>
      </c>
      <c r="E938">
        <v>61.93</v>
      </c>
      <c r="F938">
        <v>6.25</v>
      </c>
      <c r="G938" t="s">
        <v>669</v>
      </c>
      <c r="H938" t="s">
        <v>143</v>
      </c>
      <c r="I938" t="s">
        <v>29</v>
      </c>
      <c r="J938" t="s">
        <v>55</v>
      </c>
      <c r="K938">
        <v>61.93</v>
      </c>
      <c r="L938">
        <v>6.23</v>
      </c>
      <c r="M938" t="s">
        <v>669</v>
      </c>
      <c r="N938" t="s">
        <v>40</v>
      </c>
      <c r="O938" t="s">
        <v>35</v>
      </c>
      <c r="P938">
        <v>9</v>
      </c>
      <c r="Q938">
        <v>1</v>
      </c>
      <c r="R938">
        <v>270</v>
      </c>
    </row>
    <row r="939" spans="1:18">
      <c r="A939" t="s">
        <v>2241</v>
      </c>
      <c r="B939" t="s">
        <v>32</v>
      </c>
      <c r="C939" t="s">
        <v>39</v>
      </c>
      <c r="D939" t="s">
        <v>55</v>
      </c>
      <c r="E939">
        <v>58.57</v>
      </c>
      <c r="F939">
        <v>6.22</v>
      </c>
      <c r="G939" t="s">
        <v>669</v>
      </c>
      <c r="H939" t="s">
        <v>23</v>
      </c>
      <c r="I939" t="s">
        <v>39</v>
      </c>
      <c r="J939" t="s">
        <v>56</v>
      </c>
      <c r="K939">
        <v>58.52</v>
      </c>
      <c r="L939">
        <v>6.52</v>
      </c>
      <c r="M939" t="s">
        <v>669</v>
      </c>
      <c r="N939" t="s">
        <v>40</v>
      </c>
      <c r="O939" t="s">
        <v>52</v>
      </c>
      <c r="P939">
        <v>370</v>
      </c>
      <c r="Q939">
        <v>19</v>
      </c>
      <c r="R939">
        <v>108</v>
      </c>
    </row>
    <row r="940" spans="1:18">
      <c r="A940" t="s">
        <v>2278</v>
      </c>
      <c r="B940" t="s">
        <v>32</v>
      </c>
      <c r="C940" t="s">
        <v>39</v>
      </c>
      <c r="D940" t="s">
        <v>55</v>
      </c>
      <c r="E940">
        <v>59.92</v>
      </c>
      <c r="F940">
        <v>10.83</v>
      </c>
      <c r="G940" t="s">
        <v>669</v>
      </c>
      <c r="H940" t="s">
        <v>121</v>
      </c>
      <c r="I940" t="s">
        <v>63</v>
      </c>
      <c r="J940" t="s">
        <v>56</v>
      </c>
      <c r="K940">
        <v>59.97</v>
      </c>
      <c r="L940">
        <v>10.73</v>
      </c>
      <c r="M940" t="s">
        <v>669</v>
      </c>
      <c r="N940" t="s">
        <v>84</v>
      </c>
      <c r="O940" t="s">
        <v>35</v>
      </c>
      <c r="P940">
        <v>556</v>
      </c>
      <c r="Q940">
        <v>8</v>
      </c>
      <c r="R940">
        <v>315</v>
      </c>
    </row>
    <row r="941" spans="1:18">
      <c r="A941" t="s">
        <v>2385</v>
      </c>
      <c r="B941" t="s">
        <v>104</v>
      </c>
      <c r="C941" t="s">
        <v>20</v>
      </c>
      <c r="D941" t="s">
        <v>55</v>
      </c>
      <c r="E941">
        <v>58.97</v>
      </c>
      <c r="F941">
        <v>5.7</v>
      </c>
      <c r="G941" t="s">
        <v>669</v>
      </c>
      <c r="H941" t="s">
        <v>31</v>
      </c>
      <c r="I941" t="s">
        <v>29</v>
      </c>
      <c r="J941" t="s">
        <v>126</v>
      </c>
      <c r="K941">
        <v>58.97</v>
      </c>
      <c r="L941">
        <v>5.63</v>
      </c>
      <c r="M941" t="s">
        <v>669</v>
      </c>
      <c r="N941" t="s">
        <v>34</v>
      </c>
      <c r="O941" t="s">
        <v>35</v>
      </c>
      <c r="P941">
        <v>764</v>
      </c>
      <c r="Q941">
        <v>4</v>
      </c>
      <c r="R941">
        <v>270</v>
      </c>
    </row>
    <row r="942" spans="1:18">
      <c r="A942" t="s">
        <v>2386</v>
      </c>
      <c r="B942" t="s">
        <v>42</v>
      </c>
      <c r="C942" t="s">
        <v>20</v>
      </c>
      <c r="D942" t="s">
        <v>55</v>
      </c>
      <c r="E942">
        <v>58.97</v>
      </c>
      <c r="F942">
        <v>5.72</v>
      </c>
      <c r="G942" t="s">
        <v>669</v>
      </c>
      <c r="H942" t="s">
        <v>42</v>
      </c>
      <c r="I942" t="s">
        <v>29</v>
      </c>
      <c r="J942" t="s">
        <v>56</v>
      </c>
      <c r="K942">
        <v>58.97</v>
      </c>
      <c r="L942">
        <v>5.72</v>
      </c>
      <c r="M942" t="s">
        <v>669</v>
      </c>
      <c r="N942" t="s">
        <v>40</v>
      </c>
      <c r="O942" t="s">
        <v>35</v>
      </c>
      <c r="P942">
        <v>426</v>
      </c>
      <c r="Q942">
        <v>0</v>
      </c>
      <c r="R942">
        <v>0</v>
      </c>
    </row>
    <row r="943" spans="1:18">
      <c r="A943" t="s">
        <v>2437</v>
      </c>
      <c r="B943" t="s">
        <v>19</v>
      </c>
      <c r="C943" t="s">
        <v>39</v>
      </c>
      <c r="D943" t="s">
        <v>55</v>
      </c>
      <c r="E943">
        <v>51.25</v>
      </c>
      <c r="F943">
        <v>22.57</v>
      </c>
      <c r="G943" t="s">
        <v>2428</v>
      </c>
      <c r="H943" t="s">
        <v>23</v>
      </c>
      <c r="I943" t="s">
        <v>39</v>
      </c>
      <c r="J943" t="s">
        <v>126</v>
      </c>
      <c r="K943">
        <v>50.87</v>
      </c>
      <c r="L943">
        <v>23.17</v>
      </c>
      <c r="M943" t="s">
        <v>2428</v>
      </c>
      <c r="N943" t="s">
        <v>34</v>
      </c>
      <c r="O943" t="s">
        <v>35</v>
      </c>
      <c r="P943">
        <v>721</v>
      </c>
      <c r="Q943">
        <v>60</v>
      </c>
      <c r="R943">
        <v>136</v>
      </c>
    </row>
    <row r="944" spans="1:18">
      <c r="A944" t="s">
        <v>2459</v>
      </c>
      <c r="B944" t="s">
        <v>45</v>
      </c>
      <c r="C944" t="s">
        <v>39</v>
      </c>
      <c r="D944" t="s">
        <v>55</v>
      </c>
      <c r="E944">
        <v>60.5</v>
      </c>
      <c r="F944">
        <v>26.9</v>
      </c>
      <c r="G944" t="s">
        <v>2455</v>
      </c>
      <c r="H944" t="s">
        <v>155</v>
      </c>
      <c r="I944" t="s">
        <v>101</v>
      </c>
      <c r="J944" t="s">
        <v>55</v>
      </c>
      <c r="K944">
        <v>60.5</v>
      </c>
      <c r="L944">
        <v>26.83</v>
      </c>
      <c r="M944" t="s">
        <v>2455</v>
      </c>
      <c r="N944" t="s">
        <v>34</v>
      </c>
      <c r="O944" t="s">
        <v>35</v>
      </c>
      <c r="P944">
        <v>146</v>
      </c>
      <c r="Q944">
        <v>4</v>
      </c>
      <c r="R944">
        <v>270</v>
      </c>
    </row>
    <row r="945" spans="1:18">
      <c r="A945" t="s">
        <v>2460</v>
      </c>
      <c r="B945" t="s">
        <v>101</v>
      </c>
      <c r="C945" t="s">
        <v>39</v>
      </c>
      <c r="D945" t="s">
        <v>55</v>
      </c>
      <c r="E945">
        <v>61.4</v>
      </c>
      <c r="F945">
        <v>23</v>
      </c>
      <c r="G945" t="s">
        <v>2455</v>
      </c>
      <c r="H945" t="s">
        <v>37</v>
      </c>
      <c r="I945" t="s">
        <v>29</v>
      </c>
      <c r="J945" t="s">
        <v>55</v>
      </c>
      <c r="K945">
        <v>61.4</v>
      </c>
      <c r="L945">
        <v>23</v>
      </c>
      <c r="M945" t="s">
        <v>2455</v>
      </c>
      <c r="N945" t="s">
        <v>40</v>
      </c>
      <c r="O945" t="s">
        <v>35</v>
      </c>
      <c r="P945">
        <v>42</v>
      </c>
      <c r="Q945">
        <v>0</v>
      </c>
      <c r="R945">
        <v>0</v>
      </c>
    </row>
    <row r="946" spans="1:18">
      <c r="A946" t="s">
        <v>2461</v>
      </c>
      <c r="B946" t="s">
        <v>101</v>
      </c>
      <c r="C946" t="s">
        <v>39</v>
      </c>
      <c r="D946" t="s">
        <v>55</v>
      </c>
      <c r="E946">
        <v>61.4</v>
      </c>
      <c r="F946">
        <v>23</v>
      </c>
      <c r="G946" t="s">
        <v>2455</v>
      </c>
      <c r="H946" t="s">
        <v>37</v>
      </c>
      <c r="I946" t="s">
        <v>29</v>
      </c>
      <c r="J946" t="s">
        <v>55</v>
      </c>
      <c r="K946">
        <v>61.4</v>
      </c>
      <c r="L946">
        <v>23</v>
      </c>
      <c r="M946" t="s">
        <v>2455</v>
      </c>
      <c r="N946" t="s">
        <v>40</v>
      </c>
      <c r="O946" t="s">
        <v>35</v>
      </c>
      <c r="P946">
        <v>42</v>
      </c>
      <c r="Q946">
        <v>0</v>
      </c>
      <c r="R946">
        <v>0</v>
      </c>
    </row>
    <row r="947" spans="1:18">
      <c r="A947" t="s">
        <v>2593</v>
      </c>
      <c r="B947" t="s">
        <v>51</v>
      </c>
      <c r="C947" t="s">
        <v>39</v>
      </c>
      <c r="D947" t="s">
        <v>55</v>
      </c>
      <c r="E947">
        <v>61.3</v>
      </c>
      <c r="F947">
        <v>24</v>
      </c>
      <c r="G947" t="s">
        <v>2455</v>
      </c>
      <c r="H947" t="s">
        <v>68</v>
      </c>
      <c r="I947" t="s">
        <v>48</v>
      </c>
      <c r="J947" t="s">
        <v>55</v>
      </c>
      <c r="K947">
        <v>61.3</v>
      </c>
      <c r="L947">
        <v>24</v>
      </c>
      <c r="M947" t="s">
        <v>2455</v>
      </c>
      <c r="N947" t="s">
        <v>34</v>
      </c>
      <c r="O947" t="s">
        <v>35</v>
      </c>
      <c r="P947">
        <v>72</v>
      </c>
      <c r="Q947">
        <v>0</v>
      </c>
      <c r="R947">
        <v>0</v>
      </c>
    </row>
    <row r="948" spans="1:18">
      <c r="A948" t="s">
        <v>2597</v>
      </c>
      <c r="B948" t="s">
        <v>37</v>
      </c>
      <c r="C948" t="s">
        <v>20</v>
      </c>
      <c r="D948" t="s">
        <v>55</v>
      </c>
      <c r="E948">
        <v>60.3</v>
      </c>
      <c r="F948">
        <v>25.2</v>
      </c>
      <c r="G948" t="s">
        <v>2455</v>
      </c>
      <c r="H948" t="s">
        <v>48</v>
      </c>
      <c r="I948" t="s">
        <v>63</v>
      </c>
      <c r="J948" t="s">
        <v>126</v>
      </c>
      <c r="K948">
        <v>60.3</v>
      </c>
      <c r="L948">
        <v>25.2</v>
      </c>
      <c r="M948" t="s">
        <v>2455</v>
      </c>
      <c r="N948" t="s">
        <v>34</v>
      </c>
      <c r="O948" t="s">
        <v>35</v>
      </c>
      <c r="P948">
        <v>930</v>
      </c>
      <c r="Q948">
        <v>0</v>
      </c>
      <c r="R948">
        <v>0</v>
      </c>
    </row>
    <row r="949" spans="1:18">
      <c r="A949" t="s">
        <v>2601</v>
      </c>
      <c r="B949" t="s">
        <v>48</v>
      </c>
      <c r="C949" t="s">
        <v>39</v>
      </c>
      <c r="D949" t="s">
        <v>55</v>
      </c>
      <c r="E949">
        <v>61.4</v>
      </c>
      <c r="F949">
        <v>23</v>
      </c>
      <c r="G949" t="s">
        <v>2455</v>
      </c>
      <c r="H949" t="s">
        <v>31</v>
      </c>
      <c r="I949" t="s">
        <v>60</v>
      </c>
      <c r="J949" t="s">
        <v>56</v>
      </c>
      <c r="K949">
        <v>61.4</v>
      </c>
      <c r="L949">
        <v>23</v>
      </c>
      <c r="M949" t="s">
        <v>2455</v>
      </c>
      <c r="N949" t="s">
        <v>40</v>
      </c>
      <c r="O949" t="s">
        <v>35</v>
      </c>
      <c r="P949">
        <v>267</v>
      </c>
      <c r="Q949">
        <v>0</v>
      </c>
      <c r="R949">
        <v>0</v>
      </c>
    </row>
    <row r="950" spans="1:18">
      <c r="A950" t="s">
        <v>2603</v>
      </c>
      <c r="B950" t="s">
        <v>104</v>
      </c>
      <c r="C950" t="s">
        <v>39</v>
      </c>
      <c r="D950" t="s">
        <v>55</v>
      </c>
      <c r="E950">
        <v>69.87</v>
      </c>
      <c r="F950">
        <v>27.03</v>
      </c>
      <c r="G950" t="s">
        <v>2455</v>
      </c>
      <c r="H950" t="s">
        <v>32</v>
      </c>
      <c r="I950" t="s">
        <v>48</v>
      </c>
      <c r="J950" t="s">
        <v>55</v>
      </c>
      <c r="K950">
        <v>69.900000000000006</v>
      </c>
      <c r="L950">
        <v>27</v>
      </c>
      <c r="M950" t="s">
        <v>2455</v>
      </c>
      <c r="N950" t="s">
        <v>40</v>
      </c>
      <c r="O950" t="s">
        <v>35</v>
      </c>
      <c r="P950">
        <v>41</v>
      </c>
      <c r="Q950">
        <v>4</v>
      </c>
      <c r="R950">
        <v>342</v>
      </c>
    </row>
    <row r="951" spans="1:18">
      <c r="A951" t="s">
        <v>2608</v>
      </c>
      <c r="B951" t="s">
        <v>23</v>
      </c>
      <c r="C951" t="s">
        <v>39</v>
      </c>
      <c r="D951" t="s">
        <v>55</v>
      </c>
      <c r="E951">
        <v>61.3</v>
      </c>
      <c r="F951">
        <v>29</v>
      </c>
      <c r="G951" t="s">
        <v>2455</v>
      </c>
      <c r="H951" t="s">
        <v>39</v>
      </c>
      <c r="I951" t="s">
        <v>39</v>
      </c>
      <c r="J951" t="s">
        <v>47</v>
      </c>
      <c r="K951">
        <v>61.2</v>
      </c>
      <c r="L951">
        <v>28.8</v>
      </c>
      <c r="M951" t="s">
        <v>2455</v>
      </c>
      <c r="N951" t="s">
        <v>34</v>
      </c>
      <c r="O951" t="s">
        <v>35</v>
      </c>
      <c r="P951">
        <v>1087</v>
      </c>
      <c r="Q951">
        <v>16</v>
      </c>
      <c r="R951">
        <v>224</v>
      </c>
    </row>
    <row r="952" spans="1:18">
      <c r="A952" t="s">
        <v>2609</v>
      </c>
      <c r="B952" t="s">
        <v>23</v>
      </c>
      <c r="C952" t="s">
        <v>39</v>
      </c>
      <c r="D952" t="s">
        <v>55</v>
      </c>
      <c r="E952">
        <v>61.3</v>
      </c>
      <c r="F952">
        <v>29</v>
      </c>
      <c r="G952" t="s">
        <v>2455</v>
      </c>
      <c r="H952" t="s">
        <v>121</v>
      </c>
      <c r="I952" t="s">
        <v>29</v>
      </c>
      <c r="J952" t="s">
        <v>55</v>
      </c>
      <c r="K952">
        <v>61.3</v>
      </c>
      <c r="L952">
        <v>29</v>
      </c>
      <c r="M952" t="s">
        <v>2455</v>
      </c>
      <c r="N952" t="s">
        <v>34</v>
      </c>
      <c r="O952" t="s">
        <v>35</v>
      </c>
      <c r="P952">
        <v>33</v>
      </c>
      <c r="Q952">
        <v>0</v>
      </c>
      <c r="R952">
        <v>0</v>
      </c>
    </row>
    <row r="953" spans="1:18">
      <c r="A953" t="s">
        <v>2610</v>
      </c>
      <c r="B953" t="s">
        <v>50</v>
      </c>
      <c r="C953" t="s">
        <v>29</v>
      </c>
      <c r="D953" t="s">
        <v>55</v>
      </c>
      <c r="E953">
        <v>61.3</v>
      </c>
      <c r="F953">
        <v>29.1</v>
      </c>
      <c r="G953" t="s">
        <v>2455</v>
      </c>
      <c r="H953" t="s">
        <v>23</v>
      </c>
      <c r="I953" t="s">
        <v>29</v>
      </c>
      <c r="J953" t="s">
        <v>56</v>
      </c>
      <c r="K953">
        <v>61.3</v>
      </c>
      <c r="L953">
        <v>29.1</v>
      </c>
      <c r="M953" t="s">
        <v>2455</v>
      </c>
      <c r="N953" t="s">
        <v>34</v>
      </c>
      <c r="O953" t="s">
        <v>35</v>
      </c>
      <c r="P953">
        <v>379</v>
      </c>
      <c r="Q953">
        <v>0</v>
      </c>
      <c r="R953">
        <v>0</v>
      </c>
    </row>
    <row r="954" spans="1:18">
      <c r="A954" t="s">
        <v>2611</v>
      </c>
      <c r="B954" t="s">
        <v>104</v>
      </c>
      <c r="C954" t="s">
        <v>20</v>
      </c>
      <c r="D954" t="s">
        <v>55</v>
      </c>
      <c r="E954">
        <v>60.5</v>
      </c>
      <c r="F954">
        <v>22</v>
      </c>
      <c r="G954" t="s">
        <v>2455</v>
      </c>
      <c r="H954" t="s">
        <v>74</v>
      </c>
      <c r="I954" t="s">
        <v>39</v>
      </c>
      <c r="J954" t="s">
        <v>47</v>
      </c>
      <c r="K954">
        <v>60.5</v>
      </c>
      <c r="L954">
        <v>22</v>
      </c>
      <c r="M954" t="s">
        <v>2455</v>
      </c>
      <c r="N954" t="s">
        <v>34</v>
      </c>
      <c r="O954" t="s">
        <v>35</v>
      </c>
      <c r="P954">
        <v>1125</v>
      </c>
      <c r="Q954">
        <v>0</v>
      </c>
      <c r="R954">
        <v>0</v>
      </c>
    </row>
    <row r="955" spans="1:18">
      <c r="A955" t="s">
        <v>3615</v>
      </c>
      <c r="B955" t="s">
        <v>39</v>
      </c>
      <c r="C955" t="s">
        <v>39</v>
      </c>
      <c r="D955" t="s">
        <v>55</v>
      </c>
      <c r="E955">
        <v>57.87</v>
      </c>
      <c r="F955">
        <v>12</v>
      </c>
      <c r="G955" t="s">
        <v>2497</v>
      </c>
      <c r="H955" t="s">
        <v>20</v>
      </c>
      <c r="I955" t="s">
        <v>48</v>
      </c>
      <c r="J955" t="s">
        <v>136</v>
      </c>
      <c r="K955">
        <v>57.77</v>
      </c>
      <c r="L955">
        <v>11.92</v>
      </c>
      <c r="M955" t="s">
        <v>2497</v>
      </c>
      <c r="N955" t="s">
        <v>40</v>
      </c>
      <c r="O955" t="s">
        <v>52</v>
      </c>
      <c r="P955">
        <v>1521</v>
      </c>
      <c r="Q955">
        <v>13</v>
      </c>
      <c r="R955">
        <v>204</v>
      </c>
    </row>
    <row r="956" spans="1:18">
      <c r="A956" t="s">
        <v>3616</v>
      </c>
      <c r="B956" t="s">
        <v>39</v>
      </c>
      <c r="C956" t="s">
        <v>39</v>
      </c>
      <c r="D956" t="s">
        <v>55</v>
      </c>
      <c r="E956">
        <v>57.9</v>
      </c>
      <c r="F956">
        <v>12</v>
      </c>
      <c r="G956" t="s">
        <v>2497</v>
      </c>
      <c r="H956" t="s">
        <v>29</v>
      </c>
      <c r="I956" t="s">
        <v>63</v>
      </c>
      <c r="J956" t="s">
        <v>55</v>
      </c>
      <c r="K956">
        <v>57.88</v>
      </c>
      <c r="L956">
        <v>11.92</v>
      </c>
      <c r="M956" t="s">
        <v>2497</v>
      </c>
      <c r="N956" t="s">
        <v>40</v>
      </c>
      <c r="O956" t="s">
        <v>35</v>
      </c>
      <c r="P956">
        <v>184</v>
      </c>
      <c r="Q956">
        <v>6</v>
      </c>
      <c r="R956">
        <v>250</v>
      </c>
    </row>
    <row r="957" spans="1:18">
      <c r="A957" t="s">
        <v>3617</v>
      </c>
      <c r="B957" t="s">
        <v>48</v>
      </c>
      <c r="C957" t="s">
        <v>39</v>
      </c>
      <c r="D957" t="s">
        <v>55</v>
      </c>
      <c r="E957">
        <v>57.87</v>
      </c>
      <c r="F957">
        <v>11.92</v>
      </c>
      <c r="G957" t="s">
        <v>2497</v>
      </c>
      <c r="H957" t="s">
        <v>48</v>
      </c>
      <c r="I957" t="s">
        <v>29</v>
      </c>
      <c r="J957" t="s">
        <v>55</v>
      </c>
      <c r="K957">
        <v>57.87</v>
      </c>
      <c r="L957">
        <v>11.92</v>
      </c>
      <c r="M957" t="s">
        <v>2497</v>
      </c>
      <c r="N957" t="s">
        <v>40</v>
      </c>
      <c r="O957" t="s">
        <v>35</v>
      </c>
      <c r="P957">
        <v>30</v>
      </c>
      <c r="Q957">
        <v>0</v>
      </c>
      <c r="R957">
        <v>0</v>
      </c>
    </row>
    <row r="958" spans="1:18">
      <c r="A958" t="s">
        <v>3618</v>
      </c>
      <c r="B958" t="s">
        <v>48</v>
      </c>
      <c r="C958" t="s">
        <v>39</v>
      </c>
      <c r="D958" t="s">
        <v>55</v>
      </c>
      <c r="E958">
        <v>57.87</v>
      </c>
      <c r="F958">
        <v>11.92</v>
      </c>
      <c r="G958" t="s">
        <v>2497</v>
      </c>
      <c r="H958" t="s">
        <v>50</v>
      </c>
      <c r="I958" t="s">
        <v>20</v>
      </c>
      <c r="J958" t="s">
        <v>56</v>
      </c>
      <c r="K958">
        <v>57.87</v>
      </c>
      <c r="L958">
        <v>11.92</v>
      </c>
      <c r="M958" t="s">
        <v>2497</v>
      </c>
      <c r="N958" t="s">
        <v>40</v>
      </c>
      <c r="O958" t="s">
        <v>35</v>
      </c>
      <c r="P958">
        <v>327</v>
      </c>
      <c r="Q958">
        <v>0</v>
      </c>
      <c r="R958">
        <v>0</v>
      </c>
    </row>
    <row r="959" spans="1:18">
      <c r="A959" t="s">
        <v>3736</v>
      </c>
      <c r="B959" t="s">
        <v>20</v>
      </c>
      <c r="C959" t="s">
        <v>39</v>
      </c>
      <c r="D959" t="s">
        <v>55</v>
      </c>
      <c r="E959">
        <v>57.32</v>
      </c>
      <c r="F959">
        <v>12.53</v>
      </c>
      <c r="G959" t="s">
        <v>2497</v>
      </c>
      <c r="H959" t="s">
        <v>39</v>
      </c>
      <c r="I959" t="s">
        <v>24</v>
      </c>
      <c r="J959" t="s">
        <v>56</v>
      </c>
      <c r="K959">
        <v>57.32</v>
      </c>
      <c r="L959">
        <v>12.53</v>
      </c>
      <c r="M959" t="s">
        <v>2497</v>
      </c>
      <c r="N959" t="s">
        <v>84</v>
      </c>
      <c r="O959" t="s">
        <v>35</v>
      </c>
      <c r="P959">
        <v>305</v>
      </c>
      <c r="Q959">
        <v>0</v>
      </c>
      <c r="R959">
        <v>0</v>
      </c>
    </row>
    <row r="960" spans="1:18">
      <c r="A960" t="s">
        <v>3783</v>
      </c>
      <c r="B960" t="s">
        <v>23</v>
      </c>
      <c r="C960" t="s">
        <v>39</v>
      </c>
      <c r="D960" t="s">
        <v>55</v>
      </c>
      <c r="E960">
        <v>56.75</v>
      </c>
      <c r="F960">
        <v>15.92</v>
      </c>
      <c r="G960" t="s">
        <v>2497</v>
      </c>
      <c r="H960" t="s">
        <v>32</v>
      </c>
      <c r="I960" t="s">
        <v>31</v>
      </c>
      <c r="J960" t="s">
        <v>126</v>
      </c>
      <c r="K960">
        <v>56.75</v>
      </c>
      <c r="L960">
        <v>15.92</v>
      </c>
      <c r="M960" t="s">
        <v>2497</v>
      </c>
      <c r="N960" t="s">
        <v>34</v>
      </c>
      <c r="O960" t="s">
        <v>35</v>
      </c>
      <c r="P960">
        <v>605</v>
      </c>
      <c r="Q960">
        <v>0</v>
      </c>
      <c r="R960">
        <v>0</v>
      </c>
    </row>
    <row r="961" spans="1:18">
      <c r="A961" t="s">
        <v>3810</v>
      </c>
      <c r="B961" t="s">
        <v>48</v>
      </c>
      <c r="C961" t="s">
        <v>29</v>
      </c>
      <c r="D961" t="s">
        <v>55</v>
      </c>
      <c r="E961">
        <v>59.47</v>
      </c>
      <c r="F961">
        <v>18.75</v>
      </c>
      <c r="G961" t="s">
        <v>2497</v>
      </c>
      <c r="H961" t="s">
        <v>23</v>
      </c>
      <c r="I961" t="s">
        <v>29</v>
      </c>
      <c r="J961" t="s">
        <v>55</v>
      </c>
      <c r="K961">
        <v>59.47</v>
      </c>
      <c r="L961">
        <v>18.75</v>
      </c>
      <c r="M961" t="s">
        <v>2497</v>
      </c>
      <c r="N961" t="s">
        <v>26</v>
      </c>
      <c r="O961" t="s">
        <v>27</v>
      </c>
      <c r="P961">
        <v>7</v>
      </c>
      <c r="Q961">
        <v>0</v>
      </c>
      <c r="R961">
        <v>0</v>
      </c>
    </row>
    <row r="962" spans="1:18">
      <c r="A962" t="s">
        <v>3834</v>
      </c>
      <c r="B962" t="s">
        <v>32</v>
      </c>
      <c r="C962" t="s">
        <v>39</v>
      </c>
      <c r="D962" t="s">
        <v>55</v>
      </c>
      <c r="E962">
        <v>56.9</v>
      </c>
      <c r="F962">
        <v>14.55</v>
      </c>
      <c r="G962" t="s">
        <v>2497</v>
      </c>
      <c r="H962" t="s">
        <v>74</v>
      </c>
      <c r="I962" t="s">
        <v>39</v>
      </c>
      <c r="J962" t="s">
        <v>56</v>
      </c>
      <c r="K962">
        <v>56.88</v>
      </c>
      <c r="L962">
        <v>14.52</v>
      </c>
      <c r="M962" t="s">
        <v>2497</v>
      </c>
      <c r="N962" t="s">
        <v>34</v>
      </c>
      <c r="O962" t="s">
        <v>35</v>
      </c>
      <c r="P962">
        <v>383</v>
      </c>
      <c r="Q962">
        <v>3</v>
      </c>
      <c r="R962">
        <v>228</v>
      </c>
    </row>
    <row r="963" spans="1:18">
      <c r="A963" t="s">
        <v>3835</v>
      </c>
      <c r="B963" t="s">
        <v>71</v>
      </c>
      <c r="C963" t="s">
        <v>39</v>
      </c>
      <c r="D963" t="s">
        <v>55</v>
      </c>
      <c r="E963">
        <v>59</v>
      </c>
      <c r="F963">
        <v>16.2</v>
      </c>
      <c r="G963" t="s">
        <v>2497</v>
      </c>
      <c r="H963" t="s">
        <v>104</v>
      </c>
      <c r="I963" t="s">
        <v>39</v>
      </c>
      <c r="J963" t="s">
        <v>55</v>
      </c>
      <c r="K963">
        <v>59</v>
      </c>
      <c r="L963">
        <v>16.2</v>
      </c>
      <c r="M963" t="s">
        <v>2497</v>
      </c>
      <c r="N963" t="s">
        <v>81</v>
      </c>
      <c r="O963" t="s">
        <v>35</v>
      </c>
      <c r="P963">
        <v>14</v>
      </c>
      <c r="Q963">
        <v>0</v>
      </c>
      <c r="R963">
        <v>0</v>
      </c>
    </row>
    <row r="964" spans="1:18">
      <c r="A964" t="s">
        <v>3836</v>
      </c>
      <c r="B964" t="s">
        <v>54</v>
      </c>
      <c r="C964" t="s">
        <v>20</v>
      </c>
      <c r="D964" t="s">
        <v>55</v>
      </c>
      <c r="E964">
        <v>56.25</v>
      </c>
      <c r="F964">
        <v>12.85</v>
      </c>
      <c r="G964" t="s">
        <v>2497</v>
      </c>
      <c r="H964" t="s">
        <v>50</v>
      </c>
      <c r="I964" t="s">
        <v>20</v>
      </c>
      <c r="J964" t="s">
        <v>56</v>
      </c>
      <c r="K964">
        <v>56.27</v>
      </c>
      <c r="L964">
        <v>12.85</v>
      </c>
      <c r="M964" t="s">
        <v>2497</v>
      </c>
      <c r="N964" t="s">
        <v>140</v>
      </c>
      <c r="O964" t="s">
        <v>35</v>
      </c>
      <c r="P964">
        <v>335</v>
      </c>
      <c r="Q964">
        <v>2</v>
      </c>
      <c r="R964">
        <v>0</v>
      </c>
    </row>
    <row r="965" spans="1:18">
      <c r="A965" t="s">
        <v>3838</v>
      </c>
      <c r="B965" t="s">
        <v>54</v>
      </c>
      <c r="C965" t="s">
        <v>20</v>
      </c>
      <c r="D965" t="s">
        <v>55</v>
      </c>
      <c r="E965">
        <v>59.27</v>
      </c>
      <c r="F965">
        <v>17.03</v>
      </c>
      <c r="G965" t="s">
        <v>2497</v>
      </c>
      <c r="H965" t="s">
        <v>63</v>
      </c>
      <c r="I965" t="s">
        <v>48</v>
      </c>
      <c r="J965" t="s">
        <v>55</v>
      </c>
      <c r="K965">
        <v>59.27</v>
      </c>
      <c r="L965">
        <v>17.05</v>
      </c>
      <c r="M965" t="s">
        <v>2497</v>
      </c>
      <c r="N965" t="s">
        <v>34</v>
      </c>
      <c r="O965" t="s">
        <v>35</v>
      </c>
      <c r="P965">
        <v>73</v>
      </c>
      <c r="Q965">
        <v>1</v>
      </c>
      <c r="R965">
        <v>91</v>
      </c>
    </row>
    <row r="966" spans="1:18">
      <c r="A966" t="s">
        <v>3839</v>
      </c>
      <c r="B966" t="s">
        <v>54</v>
      </c>
      <c r="C966" t="s">
        <v>20</v>
      </c>
      <c r="D966" t="s">
        <v>55</v>
      </c>
      <c r="E966">
        <v>59.27</v>
      </c>
      <c r="F966">
        <v>17.03</v>
      </c>
      <c r="G966" t="s">
        <v>2497</v>
      </c>
      <c r="H966" t="s">
        <v>63</v>
      </c>
      <c r="I966" t="s">
        <v>48</v>
      </c>
      <c r="J966" t="s">
        <v>55</v>
      </c>
      <c r="K966">
        <v>59.27</v>
      </c>
      <c r="L966">
        <v>17.05</v>
      </c>
      <c r="M966" t="s">
        <v>2497</v>
      </c>
      <c r="N966" t="s">
        <v>34</v>
      </c>
      <c r="O966" t="s">
        <v>35</v>
      </c>
      <c r="P966">
        <v>73</v>
      </c>
      <c r="Q966">
        <v>1</v>
      </c>
      <c r="R966">
        <v>91</v>
      </c>
    </row>
    <row r="967" spans="1:18">
      <c r="A967" t="s">
        <v>3840</v>
      </c>
      <c r="B967" t="s">
        <v>50</v>
      </c>
      <c r="C967" t="s">
        <v>39</v>
      </c>
      <c r="D967" t="s">
        <v>55</v>
      </c>
      <c r="E967">
        <v>56.22</v>
      </c>
      <c r="F967">
        <v>12.8</v>
      </c>
      <c r="G967" t="s">
        <v>2497</v>
      </c>
      <c r="H967" t="s">
        <v>74</v>
      </c>
      <c r="I967" t="s">
        <v>20</v>
      </c>
      <c r="J967" t="s">
        <v>47</v>
      </c>
      <c r="K967">
        <v>56.22</v>
      </c>
      <c r="L967">
        <v>12.78</v>
      </c>
      <c r="M967" t="s">
        <v>2497</v>
      </c>
      <c r="N967" t="s">
        <v>34</v>
      </c>
      <c r="O967" t="s">
        <v>35</v>
      </c>
      <c r="P967">
        <v>1092</v>
      </c>
      <c r="Q967">
        <v>2</v>
      </c>
      <c r="R967">
        <v>270</v>
      </c>
    </row>
    <row r="968" spans="1:18">
      <c r="A968" t="s">
        <v>3842</v>
      </c>
      <c r="B968" t="s">
        <v>24</v>
      </c>
      <c r="C968" t="s">
        <v>39</v>
      </c>
      <c r="D968" t="s">
        <v>55</v>
      </c>
      <c r="E968">
        <v>56.22</v>
      </c>
      <c r="F968">
        <v>12.75</v>
      </c>
      <c r="G968" t="s">
        <v>2497</v>
      </c>
      <c r="H968" t="s">
        <v>63</v>
      </c>
      <c r="I968" t="s">
        <v>20</v>
      </c>
      <c r="J968" t="s">
        <v>126</v>
      </c>
      <c r="K968">
        <v>56.12</v>
      </c>
      <c r="L968">
        <v>12.78</v>
      </c>
      <c r="M968" t="s">
        <v>2497</v>
      </c>
      <c r="N968" t="s">
        <v>34</v>
      </c>
      <c r="O968" t="s">
        <v>35</v>
      </c>
      <c r="P968">
        <v>708</v>
      </c>
      <c r="Q968">
        <v>12</v>
      </c>
      <c r="R968">
        <v>170</v>
      </c>
    </row>
    <row r="969" spans="1:18">
      <c r="A969" t="s">
        <v>3864</v>
      </c>
      <c r="B969" t="s">
        <v>29</v>
      </c>
      <c r="C969" t="s">
        <v>39</v>
      </c>
      <c r="D969" t="s">
        <v>55</v>
      </c>
      <c r="E969">
        <v>55.65</v>
      </c>
      <c r="F969">
        <v>13.08</v>
      </c>
      <c r="G969" t="s">
        <v>2497</v>
      </c>
      <c r="H969" t="s">
        <v>121</v>
      </c>
      <c r="I969" t="s">
        <v>39</v>
      </c>
      <c r="J969" t="s">
        <v>55</v>
      </c>
      <c r="K969">
        <v>55.65</v>
      </c>
      <c r="L969">
        <v>13.05</v>
      </c>
      <c r="M969" t="s">
        <v>2497</v>
      </c>
      <c r="N969" t="s">
        <v>81</v>
      </c>
      <c r="O969" t="s">
        <v>35</v>
      </c>
      <c r="P969">
        <v>11</v>
      </c>
      <c r="Q969">
        <v>3</v>
      </c>
      <c r="R969">
        <v>270</v>
      </c>
    </row>
    <row r="970" spans="1:18">
      <c r="A970" t="s">
        <v>235</v>
      </c>
      <c r="B970" t="s">
        <v>48</v>
      </c>
      <c r="C970" t="s">
        <v>20</v>
      </c>
      <c r="D970" t="s">
        <v>56</v>
      </c>
      <c r="E970">
        <v>49.93</v>
      </c>
      <c r="F970">
        <v>15.47</v>
      </c>
      <c r="G970" t="s">
        <v>211</v>
      </c>
      <c r="H970" t="s">
        <v>20</v>
      </c>
      <c r="I970" t="s">
        <v>24</v>
      </c>
      <c r="J970" t="s">
        <v>126</v>
      </c>
      <c r="K970">
        <v>49.93</v>
      </c>
      <c r="L970">
        <v>15.47</v>
      </c>
      <c r="M970" t="s">
        <v>211</v>
      </c>
      <c r="N970" t="s">
        <v>40</v>
      </c>
      <c r="O970" t="s">
        <v>35</v>
      </c>
      <c r="P970">
        <v>333</v>
      </c>
      <c r="Q970">
        <v>0</v>
      </c>
      <c r="R970">
        <v>0</v>
      </c>
    </row>
    <row r="971" spans="1:18">
      <c r="A971" t="s">
        <v>421</v>
      </c>
      <c r="B971" t="s">
        <v>92</v>
      </c>
      <c r="C971" t="s">
        <v>20</v>
      </c>
      <c r="D971" t="s">
        <v>56</v>
      </c>
      <c r="E971">
        <v>49.38</v>
      </c>
      <c r="F971">
        <v>9.67</v>
      </c>
      <c r="G971" t="s">
        <v>332</v>
      </c>
      <c r="H971" t="s">
        <v>74</v>
      </c>
      <c r="I971" t="s">
        <v>63</v>
      </c>
      <c r="J971" t="s">
        <v>56</v>
      </c>
      <c r="K971">
        <v>49.43</v>
      </c>
      <c r="L971">
        <v>9.68</v>
      </c>
      <c r="M971" t="s">
        <v>332</v>
      </c>
      <c r="N971" t="s">
        <v>34</v>
      </c>
      <c r="O971" t="s">
        <v>35</v>
      </c>
      <c r="P971">
        <v>229</v>
      </c>
      <c r="Q971">
        <v>6</v>
      </c>
      <c r="R971">
        <v>13</v>
      </c>
    </row>
    <row r="972" spans="1:18">
      <c r="A972" t="s">
        <v>436</v>
      </c>
      <c r="B972" t="s">
        <v>73</v>
      </c>
      <c r="C972" t="s">
        <v>39</v>
      </c>
      <c r="D972" t="s">
        <v>56</v>
      </c>
      <c r="E972">
        <v>48.5</v>
      </c>
      <c r="F972">
        <v>9.68</v>
      </c>
      <c r="G972" t="s">
        <v>332</v>
      </c>
      <c r="H972" t="s">
        <v>50</v>
      </c>
      <c r="I972" t="s">
        <v>20</v>
      </c>
      <c r="J972" t="s">
        <v>176</v>
      </c>
      <c r="K972">
        <v>48.5</v>
      </c>
      <c r="L972">
        <v>9.68</v>
      </c>
      <c r="M972" t="s">
        <v>332</v>
      </c>
      <c r="N972" t="s">
        <v>40</v>
      </c>
      <c r="O972" t="s">
        <v>35</v>
      </c>
      <c r="P972">
        <v>3601</v>
      </c>
      <c r="Q972">
        <v>0</v>
      </c>
      <c r="R972">
        <v>0</v>
      </c>
    </row>
    <row r="973" spans="1:18">
      <c r="A973" t="s">
        <v>438</v>
      </c>
      <c r="B973" t="s">
        <v>74</v>
      </c>
      <c r="C973" t="s">
        <v>20</v>
      </c>
      <c r="D973" t="s">
        <v>56</v>
      </c>
      <c r="E973">
        <v>48.73</v>
      </c>
      <c r="F973">
        <v>10.8</v>
      </c>
      <c r="G973" t="s">
        <v>332</v>
      </c>
      <c r="H973" t="s">
        <v>74</v>
      </c>
      <c r="I973" t="s">
        <v>24</v>
      </c>
      <c r="J973" t="s">
        <v>142</v>
      </c>
      <c r="K973">
        <v>48.65</v>
      </c>
      <c r="L973">
        <v>10.8</v>
      </c>
      <c r="M973" t="s">
        <v>332</v>
      </c>
      <c r="N973" t="s">
        <v>40</v>
      </c>
      <c r="O973" t="s">
        <v>35</v>
      </c>
      <c r="P973">
        <v>1431</v>
      </c>
      <c r="Q973">
        <v>10</v>
      </c>
      <c r="R973">
        <v>181</v>
      </c>
    </row>
    <row r="974" spans="1:18">
      <c r="A974" t="s">
        <v>441</v>
      </c>
      <c r="B974" t="s">
        <v>92</v>
      </c>
      <c r="C974" t="s">
        <v>20</v>
      </c>
      <c r="D974" t="s">
        <v>56</v>
      </c>
      <c r="E974">
        <v>48.9</v>
      </c>
      <c r="F974">
        <v>9.1999999999999993</v>
      </c>
      <c r="G974" t="s">
        <v>332</v>
      </c>
      <c r="H974" t="s">
        <v>121</v>
      </c>
      <c r="I974" t="s">
        <v>39</v>
      </c>
      <c r="J974" t="s">
        <v>56</v>
      </c>
      <c r="K974">
        <v>48.9</v>
      </c>
      <c r="L974">
        <v>9.1999999999999993</v>
      </c>
      <c r="M974" t="s">
        <v>332</v>
      </c>
      <c r="N974" t="s">
        <v>40</v>
      </c>
      <c r="O974" t="s">
        <v>35</v>
      </c>
      <c r="P974">
        <v>36</v>
      </c>
      <c r="Q974">
        <v>0</v>
      </c>
      <c r="R974">
        <v>0</v>
      </c>
    </row>
    <row r="975" spans="1:18">
      <c r="A975" t="s">
        <v>443</v>
      </c>
      <c r="B975" t="s">
        <v>37</v>
      </c>
      <c r="C975" t="s">
        <v>20</v>
      </c>
      <c r="D975" t="s">
        <v>56</v>
      </c>
      <c r="E975">
        <v>48.82</v>
      </c>
      <c r="F975">
        <v>9.5299999999999994</v>
      </c>
      <c r="G975" t="s">
        <v>332</v>
      </c>
      <c r="H975" t="s">
        <v>155</v>
      </c>
      <c r="I975" t="s">
        <v>24</v>
      </c>
      <c r="J975" t="s">
        <v>136</v>
      </c>
      <c r="K975">
        <v>48.88</v>
      </c>
      <c r="L975">
        <v>9.6300000000000008</v>
      </c>
      <c r="M975" t="s">
        <v>332</v>
      </c>
      <c r="N975" t="s">
        <v>140</v>
      </c>
      <c r="O975" t="s">
        <v>35</v>
      </c>
      <c r="P975">
        <v>1060</v>
      </c>
      <c r="Q975">
        <v>11</v>
      </c>
      <c r="R975">
        <v>45</v>
      </c>
    </row>
    <row r="976" spans="1:18">
      <c r="A976" t="s">
        <v>444</v>
      </c>
      <c r="B976" t="s">
        <v>37</v>
      </c>
      <c r="C976" t="s">
        <v>20</v>
      </c>
      <c r="D976" t="s">
        <v>56</v>
      </c>
      <c r="E976">
        <v>48.82</v>
      </c>
      <c r="F976">
        <v>9.5299999999999994</v>
      </c>
      <c r="G976" t="s">
        <v>332</v>
      </c>
      <c r="H976" t="s">
        <v>133</v>
      </c>
      <c r="I976" t="s">
        <v>20</v>
      </c>
      <c r="J976" t="s">
        <v>136</v>
      </c>
      <c r="K976">
        <v>48.9</v>
      </c>
      <c r="L976">
        <v>9.4</v>
      </c>
      <c r="M976" t="s">
        <v>332</v>
      </c>
      <c r="N976" t="s">
        <v>34</v>
      </c>
      <c r="O976" t="s">
        <v>35</v>
      </c>
      <c r="P976">
        <v>1100</v>
      </c>
      <c r="Q976">
        <v>14</v>
      </c>
      <c r="R976">
        <v>314</v>
      </c>
    </row>
    <row r="977" spans="1:18">
      <c r="A977" t="s">
        <v>464</v>
      </c>
      <c r="B977" t="s">
        <v>48</v>
      </c>
      <c r="C977" t="s">
        <v>39</v>
      </c>
      <c r="D977" t="s">
        <v>56</v>
      </c>
      <c r="E977">
        <v>49.23</v>
      </c>
      <c r="F977">
        <v>8.1199999999999992</v>
      </c>
      <c r="G977" t="s">
        <v>332</v>
      </c>
      <c r="H977" t="s">
        <v>23</v>
      </c>
      <c r="I977" t="s">
        <v>39</v>
      </c>
      <c r="J977" t="s">
        <v>47</v>
      </c>
      <c r="K977">
        <v>49.2</v>
      </c>
      <c r="L977">
        <v>8.1199999999999992</v>
      </c>
      <c r="M977" t="s">
        <v>332</v>
      </c>
      <c r="N977" t="s">
        <v>40</v>
      </c>
      <c r="O977" t="s">
        <v>35</v>
      </c>
      <c r="P977">
        <v>738</v>
      </c>
      <c r="Q977">
        <v>4</v>
      </c>
      <c r="R977">
        <v>181</v>
      </c>
    </row>
    <row r="978" spans="1:18">
      <c r="A978" t="s">
        <v>507</v>
      </c>
      <c r="B978" t="s">
        <v>32</v>
      </c>
      <c r="C978" t="s">
        <v>20</v>
      </c>
      <c r="D978" t="s">
        <v>56</v>
      </c>
      <c r="E978">
        <v>50.98</v>
      </c>
      <c r="F978">
        <v>6.72</v>
      </c>
      <c r="G978" t="s">
        <v>332</v>
      </c>
      <c r="H978" t="s">
        <v>23</v>
      </c>
      <c r="I978" t="s">
        <v>29</v>
      </c>
      <c r="J978" t="s">
        <v>56</v>
      </c>
      <c r="K978">
        <v>50.97</v>
      </c>
      <c r="L978">
        <v>6.75</v>
      </c>
      <c r="M978" t="s">
        <v>332</v>
      </c>
      <c r="N978" t="s">
        <v>40</v>
      </c>
      <c r="O978" t="s">
        <v>35</v>
      </c>
      <c r="P978">
        <v>66</v>
      </c>
      <c r="Q978">
        <v>3</v>
      </c>
      <c r="R978">
        <v>129</v>
      </c>
    </row>
    <row r="979" spans="1:18">
      <c r="A979" t="s">
        <v>511</v>
      </c>
      <c r="B979" t="s">
        <v>71</v>
      </c>
      <c r="C979" t="s">
        <v>39</v>
      </c>
      <c r="D979" t="s">
        <v>56</v>
      </c>
      <c r="E979">
        <v>50.62</v>
      </c>
      <c r="F979">
        <v>8.6300000000000008</v>
      </c>
      <c r="G979" t="s">
        <v>332</v>
      </c>
      <c r="H979" t="s">
        <v>109</v>
      </c>
      <c r="I979" t="s">
        <v>60</v>
      </c>
      <c r="J979" t="s">
        <v>47</v>
      </c>
      <c r="K979">
        <v>50.57</v>
      </c>
      <c r="L979">
        <v>8.6</v>
      </c>
      <c r="M979" t="s">
        <v>332</v>
      </c>
      <c r="N979" t="s">
        <v>34</v>
      </c>
      <c r="O979" t="s">
        <v>35</v>
      </c>
      <c r="P979">
        <v>649</v>
      </c>
      <c r="Q979">
        <v>7</v>
      </c>
      <c r="R979">
        <v>203</v>
      </c>
    </row>
    <row r="980" spans="1:18">
      <c r="A980" t="s">
        <v>518</v>
      </c>
      <c r="B980" t="s">
        <v>45</v>
      </c>
      <c r="C980" t="s">
        <v>20</v>
      </c>
      <c r="D980" t="s">
        <v>56</v>
      </c>
      <c r="E980">
        <v>50.88</v>
      </c>
      <c r="F980">
        <v>6.93</v>
      </c>
      <c r="G980" t="s">
        <v>332</v>
      </c>
      <c r="H980" t="s">
        <v>54</v>
      </c>
      <c r="I980" t="s">
        <v>60</v>
      </c>
      <c r="J980" t="s">
        <v>159</v>
      </c>
      <c r="K980">
        <v>50.93</v>
      </c>
      <c r="L980">
        <v>6.95</v>
      </c>
      <c r="M980" t="s">
        <v>332</v>
      </c>
      <c r="N980" t="s">
        <v>34</v>
      </c>
      <c r="O980" t="s">
        <v>35</v>
      </c>
      <c r="P980">
        <v>2868</v>
      </c>
      <c r="Q980">
        <v>6</v>
      </c>
      <c r="R980">
        <v>12</v>
      </c>
    </row>
    <row r="981" spans="1:18">
      <c r="A981" t="s">
        <v>525</v>
      </c>
      <c r="B981" t="s">
        <v>29</v>
      </c>
      <c r="C981" t="s">
        <v>20</v>
      </c>
      <c r="D981" t="s">
        <v>56</v>
      </c>
      <c r="E981">
        <v>51.28</v>
      </c>
      <c r="F981">
        <v>9.3699999999999992</v>
      </c>
      <c r="G981" t="s">
        <v>332</v>
      </c>
      <c r="H981" t="s">
        <v>31</v>
      </c>
      <c r="I981" t="s">
        <v>39</v>
      </c>
      <c r="J981" t="s">
        <v>56</v>
      </c>
      <c r="K981">
        <v>51.28</v>
      </c>
      <c r="L981">
        <v>9.3699999999999992</v>
      </c>
      <c r="M981" t="s">
        <v>332</v>
      </c>
      <c r="N981" t="s">
        <v>84</v>
      </c>
      <c r="O981" t="s">
        <v>35</v>
      </c>
      <c r="P981">
        <v>26</v>
      </c>
      <c r="Q981">
        <v>0</v>
      </c>
      <c r="R981">
        <v>0</v>
      </c>
    </row>
    <row r="982" spans="1:18">
      <c r="A982" t="s">
        <v>653</v>
      </c>
      <c r="B982" t="s">
        <v>155</v>
      </c>
      <c r="C982" t="s">
        <v>20</v>
      </c>
      <c r="D982" t="s">
        <v>56</v>
      </c>
      <c r="E982">
        <v>55.67</v>
      </c>
      <c r="F982">
        <v>12.02</v>
      </c>
      <c r="G982" t="s">
        <v>610</v>
      </c>
      <c r="H982" t="s">
        <v>31</v>
      </c>
      <c r="I982" t="s">
        <v>63</v>
      </c>
      <c r="J982" t="s">
        <v>99</v>
      </c>
      <c r="K982">
        <v>55.68</v>
      </c>
      <c r="L982">
        <v>12.02</v>
      </c>
      <c r="M982" t="s">
        <v>610</v>
      </c>
      <c r="N982" t="s">
        <v>34</v>
      </c>
      <c r="O982" t="s">
        <v>35</v>
      </c>
      <c r="P982">
        <v>2026</v>
      </c>
      <c r="Q982">
        <v>2</v>
      </c>
      <c r="R982">
        <v>0</v>
      </c>
    </row>
    <row r="983" spans="1:18">
      <c r="A983" t="s">
        <v>654</v>
      </c>
      <c r="B983" t="s">
        <v>73</v>
      </c>
      <c r="C983" t="s">
        <v>20</v>
      </c>
      <c r="D983" t="s">
        <v>56</v>
      </c>
      <c r="E983">
        <v>55.15</v>
      </c>
      <c r="F983">
        <v>15.08</v>
      </c>
      <c r="G983" t="s">
        <v>610</v>
      </c>
      <c r="H983" t="s">
        <v>60</v>
      </c>
      <c r="I983" t="s">
        <v>31</v>
      </c>
      <c r="J983" t="s">
        <v>142</v>
      </c>
      <c r="K983">
        <v>55.13</v>
      </c>
      <c r="L983">
        <v>15.03</v>
      </c>
      <c r="M983" t="s">
        <v>610</v>
      </c>
      <c r="N983" t="s">
        <v>34</v>
      </c>
      <c r="O983" t="s">
        <v>35</v>
      </c>
      <c r="P983">
        <v>1353</v>
      </c>
      <c r="Q983">
        <v>4</v>
      </c>
      <c r="R983">
        <v>240</v>
      </c>
    </row>
    <row r="984" spans="1:18">
      <c r="A984" t="s">
        <v>655</v>
      </c>
      <c r="B984" t="s">
        <v>20</v>
      </c>
      <c r="C984" t="s">
        <v>20</v>
      </c>
      <c r="D984" t="s">
        <v>56</v>
      </c>
      <c r="E984">
        <v>56.17</v>
      </c>
      <c r="F984">
        <v>10.220000000000001</v>
      </c>
      <c r="G984" t="s">
        <v>610</v>
      </c>
      <c r="H984" t="s">
        <v>68</v>
      </c>
      <c r="I984" t="s">
        <v>50</v>
      </c>
      <c r="J984" t="s">
        <v>126</v>
      </c>
      <c r="K984">
        <v>56.17</v>
      </c>
      <c r="L984">
        <v>10.220000000000001</v>
      </c>
      <c r="M984" t="s">
        <v>610</v>
      </c>
      <c r="N984" t="s">
        <v>34</v>
      </c>
      <c r="O984" t="s">
        <v>35</v>
      </c>
      <c r="P984">
        <v>260</v>
      </c>
      <c r="Q984">
        <v>0</v>
      </c>
      <c r="R984">
        <v>0</v>
      </c>
    </row>
    <row r="985" spans="1:18">
      <c r="A985" t="s">
        <v>656</v>
      </c>
      <c r="B985" t="s">
        <v>155</v>
      </c>
      <c r="C985" t="s">
        <v>20</v>
      </c>
      <c r="D985" t="s">
        <v>56</v>
      </c>
      <c r="E985">
        <v>56.07</v>
      </c>
      <c r="F985">
        <v>10.17</v>
      </c>
      <c r="G985" t="s">
        <v>610</v>
      </c>
      <c r="H985" t="s">
        <v>39</v>
      </c>
      <c r="I985" t="s">
        <v>39</v>
      </c>
      <c r="J985" t="s">
        <v>56</v>
      </c>
      <c r="K985">
        <v>56.07</v>
      </c>
      <c r="L985">
        <v>10.17</v>
      </c>
      <c r="M985" t="s">
        <v>610</v>
      </c>
      <c r="N985" t="s">
        <v>40</v>
      </c>
      <c r="O985" t="s">
        <v>35</v>
      </c>
      <c r="P985">
        <v>20</v>
      </c>
      <c r="Q985">
        <v>0</v>
      </c>
      <c r="R985">
        <v>0</v>
      </c>
    </row>
    <row r="986" spans="1:18">
      <c r="A986" t="s">
        <v>732</v>
      </c>
      <c r="B986" t="s">
        <v>133</v>
      </c>
      <c r="C986" t="s">
        <v>39</v>
      </c>
      <c r="D986" t="s">
        <v>56</v>
      </c>
      <c r="E986">
        <v>55.47</v>
      </c>
      <c r="F986">
        <v>8.4700000000000006</v>
      </c>
      <c r="G986" t="s">
        <v>610</v>
      </c>
      <c r="H986" t="s">
        <v>23</v>
      </c>
      <c r="I986" t="s">
        <v>24</v>
      </c>
      <c r="J986" t="s">
        <v>126</v>
      </c>
      <c r="K986">
        <v>55.5</v>
      </c>
      <c r="L986">
        <v>8.42</v>
      </c>
      <c r="M986" t="s">
        <v>610</v>
      </c>
      <c r="N986" t="s">
        <v>40</v>
      </c>
      <c r="O986" t="s">
        <v>35</v>
      </c>
      <c r="P986">
        <v>293</v>
      </c>
      <c r="Q986">
        <v>5</v>
      </c>
      <c r="R986">
        <v>320</v>
      </c>
    </row>
    <row r="987" spans="1:18">
      <c r="A987" t="s">
        <v>857</v>
      </c>
      <c r="B987" t="s">
        <v>42</v>
      </c>
      <c r="C987" t="s">
        <v>20</v>
      </c>
      <c r="D987" t="s">
        <v>56</v>
      </c>
      <c r="E987">
        <v>52.53</v>
      </c>
      <c r="F987">
        <v>-1.53</v>
      </c>
      <c r="G987" t="s">
        <v>858</v>
      </c>
      <c r="H987" t="s">
        <v>50</v>
      </c>
      <c r="I987" t="s">
        <v>29</v>
      </c>
      <c r="J987" t="s">
        <v>47</v>
      </c>
      <c r="K987">
        <v>52.53</v>
      </c>
      <c r="L987">
        <v>-1.55</v>
      </c>
      <c r="M987" t="s">
        <v>858</v>
      </c>
      <c r="N987" t="s">
        <v>40</v>
      </c>
      <c r="O987" t="s">
        <v>35</v>
      </c>
      <c r="P987">
        <v>774</v>
      </c>
      <c r="Q987">
        <v>2</v>
      </c>
      <c r="R987">
        <v>270</v>
      </c>
    </row>
    <row r="988" spans="1:18">
      <c r="A988" t="s">
        <v>859</v>
      </c>
      <c r="B988" t="s">
        <v>42</v>
      </c>
      <c r="C988" t="s">
        <v>20</v>
      </c>
      <c r="D988" t="s">
        <v>56</v>
      </c>
      <c r="E988">
        <v>52.53</v>
      </c>
      <c r="F988">
        <v>-1.53</v>
      </c>
      <c r="G988" t="s">
        <v>858</v>
      </c>
      <c r="H988" t="s">
        <v>42</v>
      </c>
      <c r="I988" t="s">
        <v>60</v>
      </c>
      <c r="J988" t="s">
        <v>99</v>
      </c>
      <c r="K988">
        <v>52.48</v>
      </c>
      <c r="L988">
        <v>-1.47</v>
      </c>
      <c r="M988" t="s">
        <v>858</v>
      </c>
      <c r="N988" t="s">
        <v>40</v>
      </c>
      <c r="O988" t="s">
        <v>35</v>
      </c>
      <c r="P988">
        <v>1766</v>
      </c>
      <c r="Q988">
        <v>8</v>
      </c>
      <c r="R988">
        <v>141</v>
      </c>
    </row>
    <row r="989" spans="1:18">
      <c r="A989" t="s">
        <v>860</v>
      </c>
      <c r="B989" t="s">
        <v>37</v>
      </c>
      <c r="C989" t="s">
        <v>20</v>
      </c>
      <c r="D989" t="s">
        <v>56</v>
      </c>
      <c r="E989">
        <v>52.53</v>
      </c>
      <c r="F989">
        <v>-1.45</v>
      </c>
      <c r="G989" t="s">
        <v>858</v>
      </c>
      <c r="H989" t="s">
        <v>23</v>
      </c>
      <c r="I989" t="s">
        <v>39</v>
      </c>
      <c r="J989" t="s">
        <v>47</v>
      </c>
      <c r="K989">
        <v>52.52</v>
      </c>
      <c r="L989">
        <v>-1.57</v>
      </c>
      <c r="M989" t="s">
        <v>858</v>
      </c>
      <c r="N989" t="s">
        <v>34</v>
      </c>
      <c r="O989" t="s">
        <v>35</v>
      </c>
      <c r="P989">
        <v>754</v>
      </c>
      <c r="Q989">
        <v>9</v>
      </c>
      <c r="R989">
        <v>257</v>
      </c>
    </row>
    <row r="990" spans="1:18">
      <c r="A990" t="s">
        <v>861</v>
      </c>
      <c r="B990" t="s">
        <v>101</v>
      </c>
      <c r="C990" t="s">
        <v>20</v>
      </c>
      <c r="D990" t="s">
        <v>56</v>
      </c>
      <c r="E990">
        <v>54.05</v>
      </c>
      <c r="F990">
        <v>-4.82</v>
      </c>
      <c r="G990" t="s">
        <v>858</v>
      </c>
      <c r="H990" t="s">
        <v>32</v>
      </c>
      <c r="I990" t="s">
        <v>63</v>
      </c>
      <c r="J990" t="s">
        <v>47</v>
      </c>
      <c r="K990">
        <v>54.23</v>
      </c>
      <c r="L990">
        <v>-4.4000000000000004</v>
      </c>
      <c r="M990" t="s">
        <v>858</v>
      </c>
      <c r="N990" t="s">
        <v>40</v>
      </c>
      <c r="O990" t="s">
        <v>35</v>
      </c>
      <c r="P990">
        <v>944</v>
      </c>
      <c r="Q990">
        <v>34</v>
      </c>
      <c r="R990">
        <v>54</v>
      </c>
    </row>
    <row r="991" spans="1:18">
      <c r="A991" t="s">
        <v>893</v>
      </c>
      <c r="B991" t="s">
        <v>133</v>
      </c>
      <c r="C991" t="s">
        <v>20</v>
      </c>
      <c r="D991" t="s">
        <v>56</v>
      </c>
      <c r="E991">
        <v>54.13</v>
      </c>
      <c r="F991">
        <v>-2.77</v>
      </c>
      <c r="G991" t="s">
        <v>858</v>
      </c>
      <c r="H991" t="s">
        <v>71</v>
      </c>
      <c r="I991" t="s">
        <v>60</v>
      </c>
      <c r="J991" t="s">
        <v>126</v>
      </c>
      <c r="K991">
        <v>54.17</v>
      </c>
      <c r="L991">
        <v>-2.82</v>
      </c>
      <c r="M991" t="s">
        <v>858</v>
      </c>
      <c r="N991" t="s">
        <v>34</v>
      </c>
      <c r="O991" t="s">
        <v>35</v>
      </c>
      <c r="P991">
        <v>294</v>
      </c>
      <c r="Q991">
        <v>5</v>
      </c>
      <c r="R991">
        <v>319</v>
      </c>
    </row>
    <row r="992" spans="1:18">
      <c r="A992" t="s">
        <v>898</v>
      </c>
      <c r="B992" t="s">
        <v>31</v>
      </c>
      <c r="C992" t="s">
        <v>39</v>
      </c>
      <c r="D992" t="s">
        <v>56</v>
      </c>
      <c r="E992">
        <v>52.6</v>
      </c>
      <c r="F992">
        <v>-1.83</v>
      </c>
      <c r="G992" t="s">
        <v>858</v>
      </c>
      <c r="H992" t="s">
        <v>92</v>
      </c>
      <c r="I992" t="s">
        <v>60</v>
      </c>
      <c r="J992" t="s">
        <v>126</v>
      </c>
      <c r="K992">
        <v>52.63</v>
      </c>
      <c r="L992">
        <v>-1.83</v>
      </c>
      <c r="M992" t="s">
        <v>858</v>
      </c>
      <c r="N992" t="s">
        <v>40</v>
      </c>
      <c r="O992" t="s">
        <v>35</v>
      </c>
      <c r="P992">
        <v>285</v>
      </c>
      <c r="Q992">
        <v>4</v>
      </c>
      <c r="R992">
        <v>0</v>
      </c>
    </row>
    <row r="993" spans="1:18">
      <c r="A993" t="s">
        <v>899</v>
      </c>
      <c r="B993" t="s">
        <v>45</v>
      </c>
      <c r="C993" t="s">
        <v>20</v>
      </c>
      <c r="D993" t="s">
        <v>56</v>
      </c>
      <c r="E993">
        <v>53.72</v>
      </c>
      <c r="F993">
        <v>-1.22</v>
      </c>
      <c r="G993" t="s">
        <v>858</v>
      </c>
      <c r="H993" t="s">
        <v>19</v>
      </c>
      <c r="I993" t="s">
        <v>48</v>
      </c>
      <c r="J993" t="s">
        <v>47</v>
      </c>
      <c r="K993">
        <v>53.75</v>
      </c>
      <c r="L993">
        <v>-1.37</v>
      </c>
      <c r="M993" t="s">
        <v>858</v>
      </c>
      <c r="N993" t="s">
        <v>40</v>
      </c>
      <c r="O993" t="s">
        <v>35</v>
      </c>
      <c r="P993">
        <v>824</v>
      </c>
      <c r="Q993">
        <v>11</v>
      </c>
      <c r="R993">
        <v>291</v>
      </c>
    </row>
    <row r="994" spans="1:18">
      <c r="A994" t="s">
        <v>1614</v>
      </c>
      <c r="B994" t="s">
        <v>63</v>
      </c>
      <c r="C994" t="s">
        <v>39</v>
      </c>
      <c r="D994" t="s">
        <v>56</v>
      </c>
      <c r="E994">
        <v>52.2</v>
      </c>
      <c r="F994">
        <v>5.9</v>
      </c>
      <c r="G994" t="s">
        <v>1615</v>
      </c>
      <c r="H994" t="s">
        <v>92</v>
      </c>
      <c r="I994" t="s">
        <v>51</v>
      </c>
      <c r="J994" t="s">
        <v>56</v>
      </c>
      <c r="K994">
        <v>52.2</v>
      </c>
      <c r="L994">
        <v>5.9</v>
      </c>
      <c r="M994" t="s">
        <v>1615</v>
      </c>
      <c r="N994" t="s">
        <v>40</v>
      </c>
      <c r="O994" t="s">
        <v>27</v>
      </c>
      <c r="P994">
        <v>93</v>
      </c>
      <c r="Q994">
        <v>0</v>
      </c>
      <c r="R994">
        <v>0</v>
      </c>
    </row>
    <row r="995" spans="1:18">
      <c r="A995" t="s">
        <v>1616</v>
      </c>
      <c r="B995" t="s">
        <v>73</v>
      </c>
      <c r="C995" t="s">
        <v>39</v>
      </c>
      <c r="D995" t="s">
        <v>56</v>
      </c>
      <c r="E995">
        <v>52.1</v>
      </c>
      <c r="F995">
        <v>4.3</v>
      </c>
      <c r="G995" t="s">
        <v>1615</v>
      </c>
      <c r="H995" t="s">
        <v>68</v>
      </c>
      <c r="I995" t="s">
        <v>51</v>
      </c>
      <c r="J995" t="s">
        <v>56</v>
      </c>
      <c r="K995">
        <v>52.1</v>
      </c>
      <c r="L995">
        <v>4.3</v>
      </c>
      <c r="M995" t="s">
        <v>1615</v>
      </c>
      <c r="N995" t="s">
        <v>40</v>
      </c>
      <c r="O995" t="s">
        <v>35</v>
      </c>
      <c r="P995">
        <v>90</v>
      </c>
      <c r="Q995">
        <v>0</v>
      </c>
      <c r="R995">
        <v>0</v>
      </c>
    </row>
    <row r="996" spans="1:18">
      <c r="A996" t="s">
        <v>1619</v>
      </c>
      <c r="B996" t="s">
        <v>104</v>
      </c>
      <c r="C996" t="s">
        <v>20</v>
      </c>
      <c r="D996" t="s">
        <v>56</v>
      </c>
      <c r="E996">
        <v>52.3</v>
      </c>
      <c r="F996">
        <v>5.2</v>
      </c>
      <c r="G996" t="s">
        <v>1615</v>
      </c>
      <c r="H996" t="s">
        <v>63</v>
      </c>
      <c r="I996" t="s">
        <v>101</v>
      </c>
      <c r="J996" t="s">
        <v>56</v>
      </c>
      <c r="K996">
        <v>52.2</v>
      </c>
      <c r="L996">
        <v>5.2</v>
      </c>
      <c r="M996" t="s">
        <v>1615</v>
      </c>
      <c r="N996" t="s">
        <v>34</v>
      </c>
      <c r="O996" t="s">
        <v>35</v>
      </c>
      <c r="P996">
        <v>166</v>
      </c>
      <c r="Q996">
        <v>12</v>
      </c>
      <c r="R996">
        <v>181</v>
      </c>
    </row>
    <row r="997" spans="1:18">
      <c r="A997" t="s">
        <v>2222</v>
      </c>
      <c r="B997" t="s">
        <v>155</v>
      </c>
      <c r="C997" t="s">
        <v>39</v>
      </c>
      <c r="D997" t="s">
        <v>56</v>
      </c>
      <c r="E997">
        <v>59.75</v>
      </c>
      <c r="F997">
        <v>10.87</v>
      </c>
      <c r="G997" t="s">
        <v>669</v>
      </c>
      <c r="H997" t="s">
        <v>121</v>
      </c>
      <c r="I997" t="s">
        <v>48</v>
      </c>
      <c r="J997" t="s">
        <v>56</v>
      </c>
      <c r="K997">
        <v>59.9</v>
      </c>
      <c r="L997">
        <v>10.3</v>
      </c>
      <c r="M997" t="s">
        <v>669</v>
      </c>
      <c r="N997" t="s">
        <v>40</v>
      </c>
      <c r="O997" t="s">
        <v>52</v>
      </c>
      <c r="P997">
        <v>62</v>
      </c>
      <c r="Q997">
        <v>36</v>
      </c>
      <c r="R997">
        <v>298</v>
      </c>
    </row>
    <row r="998" spans="1:18">
      <c r="A998" t="s">
        <v>2269</v>
      </c>
      <c r="B998" t="s">
        <v>54</v>
      </c>
      <c r="C998" t="s">
        <v>20</v>
      </c>
      <c r="D998" t="s">
        <v>56</v>
      </c>
      <c r="E998">
        <v>58.53</v>
      </c>
      <c r="F998">
        <v>7.78</v>
      </c>
      <c r="G998" t="s">
        <v>669</v>
      </c>
      <c r="H998" t="s">
        <v>143</v>
      </c>
      <c r="I998" t="s">
        <v>63</v>
      </c>
      <c r="J998" t="s">
        <v>56</v>
      </c>
      <c r="K998">
        <v>58.5</v>
      </c>
      <c r="L998">
        <v>7.77</v>
      </c>
      <c r="M998" t="s">
        <v>669</v>
      </c>
      <c r="N998" t="s">
        <v>34</v>
      </c>
      <c r="O998" t="s">
        <v>35</v>
      </c>
      <c r="P998">
        <v>212</v>
      </c>
      <c r="Q998">
        <v>4</v>
      </c>
      <c r="R998">
        <v>195</v>
      </c>
    </row>
    <row r="999" spans="1:18">
      <c r="A999" t="s">
        <v>2578</v>
      </c>
      <c r="B999" t="s">
        <v>23</v>
      </c>
      <c r="C999" t="s">
        <v>39</v>
      </c>
      <c r="D999" t="s">
        <v>56</v>
      </c>
      <c r="E999">
        <v>62.9</v>
      </c>
      <c r="F999">
        <v>23</v>
      </c>
      <c r="G999" t="s">
        <v>2455</v>
      </c>
      <c r="H999" t="s">
        <v>23</v>
      </c>
      <c r="I999" t="s">
        <v>101</v>
      </c>
      <c r="J999" t="s">
        <v>56</v>
      </c>
      <c r="K999">
        <v>62.9</v>
      </c>
      <c r="L999">
        <v>23</v>
      </c>
      <c r="M999" t="s">
        <v>2455</v>
      </c>
      <c r="N999" t="s">
        <v>34</v>
      </c>
      <c r="O999" t="s">
        <v>35</v>
      </c>
      <c r="P999">
        <v>153</v>
      </c>
      <c r="Q999">
        <v>0</v>
      </c>
      <c r="R999">
        <v>0</v>
      </c>
    </row>
    <row r="1000" spans="1:18">
      <c r="A1000" t="s">
        <v>2598</v>
      </c>
      <c r="B1000" t="s">
        <v>32</v>
      </c>
      <c r="C1000" t="s">
        <v>39</v>
      </c>
      <c r="D1000" t="s">
        <v>56</v>
      </c>
      <c r="E1000">
        <v>63.2</v>
      </c>
      <c r="F1000">
        <v>21.6</v>
      </c>
      <c r="G1000" t="s">
        <v>2455</v>
      </c>
      <c r="H1000" t="s">
        <v>42</v>
      </c>
      <c r="I1000" t="s">
        <v>60</v>
      </c>
      <c r="J1000" t="s">
        <v>126</v>
      </c>
      <c r="K1000">
        <v>63.2</v>
      </c>
      <c r="L1000">
        <v>21.6</v>
      </c>
      <c r="M1000" t="s">
        <v>2455</v>
      </c>
      <c r="N1000" t="s">
        <v>40</v>
      </c>
      <c r="O1000" t="s">
        <v>35</v>
      </c>
      <c r="P1000">
        <v>283</v>
      </c>
      <c r="Q1000">
        <v>0</v>
      </c>
      <c r="R1000">
        <v>0</v>
      </c>
    </row>
    <row r="1001" spans="1:18">
      <c r="A1001" t="s">
        <v>2612</v>
      </c>
      <c r="B1001" t="s">
        <v>37</v>
      </c>
      <c r="C1001" t="s">
        <v>39</v>
      </c>
      <c r="D1001" t="s">
        <v>56</v>
      </c>
      <c r="E1001">
        <v>62</v>
      </c>
      <c r="F1001">
        <v>25.4</v>
      </c>
      <c r="G1001" t="s">
        <v>2455</v>
      </c>
      <c r="H1001" t="s">
        <v>42</v>
      </c>
      <c r="I1001" t="s">
        <v>51</v>
      </c>
      <c r="J1001" t="s">
        <v>56</v>
      </c>
      <c r="K1001">
        <v>62</v>
      </c>
      <c r="L1001">
        <v>25.33</v>
      </c>
      <c r="M1001" t="s">
        <v>2455</v>
      </c>
      <c r="N1001" t="s">
        <v>34</v>
      </c>
      <c r="O1001" t="s">
        <v>35</v>
      </c>
      <c r="P1001">
        <v>88</v>
      </c>
      <c r="Q1001">
        <v>4</v>
      </c>
      <c r="R1001">
        <v>270</v>
      </c>
    </row>
    <row r="1002" spans="1:18">
      <c r="A1002" t="s">
        <v>2614</v>
      </c>
      <c r="B1002" t="s">
        <v>71</v>
      </c>
      <c r="C1002" t="s">
        <v>39</v>
      </c>
      <c r="D1002" t="s">
        <v>56</v>
      </c>
      <c r="E1002">
        <v>61.5</v>
      </c>
      <c r="F1002">
        <v>21.7</v>
      </c>
      <c r="G1002" t="s">
        <v>2455</v>
      </c>
      <c r="H1002" t="s">
        <v>63</v>
      </c>
      <c r="I1002" t="s">
        <v>50</v>
      </c>
      <c r="J1002" t="s">
        <v>126</v>
      </c>
      <c r="K1002">
        <v>61.5</v>
      </c>
      <c r="L1002">
        <v>21.7</v>
      </c>
      <c r="M1002" t="s">
        <v>2455</v>
      </c>
      <c r="N1002" t="s">
        <v>40</v>
      </c>
      <c r="O1002" t="s">
        <v>35</v>
      </c>
      <c r="P1002">
        <v>210</v>
      </c>
      <c r="Q1002">
        <v>0</v>
      </c>
      <c r="R1002">
        <v>0</v>
      </c>
    </row>
    <row r="1003" spans="1:18">
      <c r="A1003" t="s">
        <v>2615</v>
      </c>
      <c r="B1003" t="s">
        <v>48</v>
      </c>
      <c r="C1003" t="s">
        <v>39</v>
      </c>
      <c r="D1003" t="s">
        <v>56</v>
      </c>
      <c r="E1003">
        <v>62.3</v>
      </c>
      <c r="F1003">
        <v>21.4</v>
      </c>
      <c r="G1003" t="s">
        <v>2455</v>
      </c>
      <c r="H1003" t="s">
        <v>23</v>
      </c>
      <c r="I1003" t="s">
        <v>48</v>
      </c>
      <c r="J1003" t="s">
        <v>142</v>
      </c>
      <c r="K1003">
        <v>62.4</v>
      </c>
      <c r="L1003">
        <v>22.3</v>
      </c>
      <c r="M1003" t="s">
        <v>2455</v>
      </c>
      <c r="N1003" t="s">
        <v>34</v>
      </c>
      <c r="O1003" t="s">
        <v>35</v>
      </c>
      <c r="P1003">
        <v>1529</v>
      </c>
      <c r="Q1003">
        <v>48</v>
      </c>
      <c r="R1003">
        <v>77</v>
      </c>
    </row>
    <row r="1004" spans="1:18">
      <c r="A1004" t="s">
        <v>2616</v>
      </c>
      <c r="B1004" t="s">
        <v>48</v>
      </c>
      <c r="C1004" t="s">
        <v>39</v>
      </c>
      <c r="D1004" t="s">
        <v>56</v>
      </c>
      <c r="E1004">
        <v>62.3</v>
      </c>
      <c r="F1004">
        <v>21.4</v>
      </c>
      <c r="G1004" t="s">
        <v>2455</v>
      </c>
      <c r="H1004" t="s">
        <v>37</v>
      </c>
      <c r="I1004" t="s">
        <v>24</v>
      </c>
      <c r="J1004" t="s">
        <v>126</v>
      </c>
      <c r="K1004">
        <v>62.5</v>
      </c>
      <c r="L1004">
        <v>22</v>
      </c>
      <c r="M1004" t="s">
        <v>2455</v>
      </c>
      <c r="N1004" t="s">
        <v>34</v>
      </c>
      <c r="O1004" t="s">
        <v>35</v>
      </c>
      <c r="P1004">
        <v>320</v>
      </c>
      <c r="Q1004">
        <v>39</v>
      </c>
      <c r="R1004">
        <v>55</v>
      </c>
    </row>
    <row r="1005" spans="1:18">
      <c r="A1005" t="s">
        <v>2617</v>
      </c>
      <c r="B1005" t="s">
        <v>48</v>
      </c>
      <c r="C1005" t="s">
        <v>39</v>
      </c>
      <c r="D1005" t="s">
        <v>56</v>
      </c>
      <c r="E1005">
        <v>62.3</v>
      </c>
      <c r="F1005">
        <v>21.4</v>
      </c>
      <c r="G1005" t="s">
        <v>2455</v>
      </c>
      <c r="H1005" t="s">
        <v>19</v>
      </c>
      <c r="I1005" t="s">
        <v>60</v>
      </c>
      <c r="J1005" t="s">
        <v>47</v>
      </c>
      <c r="K1005">
        <v>62.5</v>
      </c>
      <c r="L1005">
        <v>22.1</v>
      </c>
      <c r="M1005" t="s">
        <v>2455</v>
      </c>
      <c r="N1005" t="s">
        <v>40</v>
      </c>
      <c r="O1005" t="s">
        <v>35</v>
      </c>
      <c r="P1005">
        <v>656</v>
      </c>
      <c r="Q1005">
        <v>43</v>
      </c>
      <c r="R1005">
        <v>59</v>
      </c>
    </row>
    <row r="1006" spans="1:18">
      <c r="A1006" t="s">
        <v>2622</v>
      </c>
      <c r="B1006" t="s">
        <v>31</v>
      </c>
      <c r="C1006" t="s">
        <v>39</v>
      </c>
      <c r="D1006" t="s">
        <v>56</v>
      </c>
      <c r="E1006">
        <v>60.5</v>
      </c>
      <c r="F1006">
        <v>25</v>
      </c>
      <c r="G1006" t="s">
        <v>2455</v>
      </c>
      <c r="H1006" t="s">
        <v>51</v>
      </c>
      <c r="I1006" t="s">
        <v>24</v>
      </c>
      <c r="J1006" t="s">
        <v>126</v>
      </c>
      <c r="K1006">
        <v>60.5</v>
      </c>
      <c r="L1006">
        <v>25</v>
      </c>
      <c r="M1006" t="s">
        <v>2455</v>
      </c>
      <c r="N1006" t="s">
        <v>40</v>
      </c>
      <c r="O1006" t="s">
        <v>35</v>
      </c>
      <c r="P1006">
        <v>312</v>
      </c>
      <c r="Q1006">
        <v>0</v>
      </c>
      <c r="R1006">
        <v>0</v>
      </c>
    </row>
    <row r="1007" spans="1:18">
      <c r="A1007" t="s">
        <v>2623</v>
      </c>
      <c r="B1007" t="s">
        <v>31</v>
      </c>
      <c r="C1007" t="s">
        <v>39</v>
      </c>
      <c r="D1007" t="s">
        <v>56</v>
      </c>
      <c r="E1007">
        <v>60.5</v>
      </c>
      <c r="F1007">
        <v>24.9</v>
      </c>
      <c r="G1007" t="s">
        <v>2455</v>
      </c>
      <c r="H1007" t="s">
        <v>23</v>
      </c>
      <c r="I1007" t="s">
        <v>29</v>
      </c>
      <c r="J1007" t="s">
        <v>136</v>
      </c>
      <c r="K1007">
        <v>60.5</v>
      </c>
      <c r="L1007">
        <v>24.83</v>
      </c>
      <c r="M1007" t="s">
        <v>2455</v>
      </c>
      <c r="N1007" t="s">
        <v>34</v>
      </c>
      <c r="O1007" t="s">
        <v>35</v>
      </c>
      <c r="P1007">
        <v>1139</v>
      </c>
      <c r="Q1007">
        <v>4</v>
      </c>
      <c r="R1007">
        <v>270</v>
      </c>
    </row>
    <row r="1008" spans="1:18">
      <c r="A1008" t="s">
        <v>2625</v>
      </c>
      <c r="B1008" t="s">
        <v>121</v>
      </c>
      <c r="C1008" t="s">
        <v>39</v>
      </c>
      <c r="D1008" t="s">
        <v>56</v>
      </c>
      <c r="E1008">
        <v>61.5</v>
      </c>
      <c r="F1008">
        <v>23.8</v>
      </c>
      <c r="G1008" t="s">
        <v>2455</v>
      </c>
      <c r="H1008" t="s">
        <v>32</v>
      </c>
      <c r="I1008" t="s">
        <v>48</v>
      </c>
      <c r="J1008" t="s">
        <v>56</v>
      </c>
      <c r="K1008">
        <v>61.5</v>
      </c>
      <c r="L1008">
        <v>23.8</v>
      </c>
      <c r="M1008" t="s">
        <v>2455</v>
      </c>
      <c r="N1008" t="s">
        <v>40</v>
      </c>
      <c r="O1008" t="s">
        <v>35</v>
      </c>
      <c r="P1008">
        <v>53</v>
      </c>
      <c r="Q1008">
        <v>0</v>
      </c>
      <c r="R1008">
        <v>0</v>
      </c>
    </row>
    <row r="1009" spans="1:18">
      <c r="A1009" t="s">
        <v>2626</v>
      </c>
      <c r="B1009" t="s">
        <v>133</v>
      </c>
      <c r="C1009" t="s">
        <v>39</v>
      </c>
      <c r="D1009" t="s">
        <v>56</v>
      </c>
      <c r="E1009">
        <v>61.5</v>
      </c>
      <c r="F1009">
        <v>23.8</v>
      </c>
      <c r="G1009" t="s">
        <v>2455</v>
      </c>
      <c r="H1009" t="s">
        <v>29</v>
      </c>
      <c r="I1009" t="s">
        <v>29</v>
      </c>
      <c r="J1009" t="s">
        <v>56</v>
      </c>
      <c r="K1009">
        <v>61.5</v>
      </c>
      <c r="L1009">
        <v>23.8</v>
      </c>
      <c r="M1009" t="s">
        <v>2455</v>
      </c>
      <c r="N1009" t="s">
        <v>40</v>
      </c>
      <c r="O1009" t="s">
        <v>35</v>
      </c>
      <c r="P1009">
        <v>10</v>
      </c>
      <c r="Q1009">
        <v>0</v>
      </c>
      <c r="R1009">
        <v>0</v>
      </c>
    </row>
    <row r="1010" spans="1:18">
      <c r="A1010" t="s">
        <v>2627</v>
      </c>
      <c r="B1010" t="s">
        <v>42</v>
      </c>
      <c r="C1010" t="s">
        <v>39</v>
      </c>
      <c r="D1010" t="s">
        <v>56</v>
      </c>
      <c r="E1010">
        <v>61.5</v>
      </c>
      <c r="F1010">
        <v>23.8</v>
      </c>
      <c r="G1010" t="s">
        <v>2455</v>
      </c>
      <c r="H1010" t="s">
        <v>133</v>
      </c>
      <c r="I1010" t="s">
        <v>51</v>
      </c>
      <c r="J1010" t="s">
        <v>56</v>
      </c>
      <c r="K1010">
        <v>61.5</v>
      </c>
      <c r="L1010">
        <v>23.67</v>
      </c>
      <c r="M1010" t="s">
        <v>2455</v>
      </c>
      <c r="N1010" t="s">
        <v>40</v>
      </c>
      <c r="O1010" t="s">
        <v>35</v>
      </c>
      <c r="P1010">
        <v>100</v>
      </c>
      <c r="Q1010">
        <v>8</v>
      </c>
      <c r="R1010">
        <v>270</v>
      </c>
    </row>
    <row r="1011" spans="1:18">
      <c r="A1011" t="s">
        <v>3612</v>
      </c>
      <c r="B1011" t="s">
        <v>39</v>
      </c>
      <c r="C1011" t="s">
        <v>29</v>
      </c>
      <c r="D1011" t="s">
        <v>56</v>
      </c>
      <c r="E1011">
        <v>56</v>
      </c>
      <c r="F1011">
        <v>13.23</v>
      </c>
      <c r="G1011" t="s">
        <v>2497</v>
      </c>
      <c r="H1011" t="s">
        <v>39</v>
      </c>
      <c r="I1011" t="s">
        <v>31</v>
      </c>
      <c r="J1011" t="s">
        <v>126</v>
      </c>
      <c r="K1011">
        <v>56.25</v>
      </c>
      <c r="L1011">
        <v>13</v>
      </c>
      <c r="M1011" t="s">
        <v>2497</v>
      </c>
      <c r="N1011" t="s">
        <v>34</v>
      </c>
      <c r="O1011" t="s">
        <v>35</v>
      </c>
      <c r="P1011">
        <v>215</v>
      </c>
      <c r="Q1011">
        <v>32</v>
      </c>
      <c r="R1011">
        <v>333</v>
      </c>
    </row>
    <row r="1012" spans="1:18">
      <c r="A1012" t="s">
        <v>3777</v>
      </c>
      <c r="B1012" t="s">
        <v>133</v>
      </c>
      <c r="C1012" t="s">
        <v>20</v>
      </c>
      <c r="D1012" t="s">
        <v>56</v>
      </c>
      <c r="E1012">
        <v>62.38</v>
      </c>
      <c r="F1012">
        <v>17.3</v>
      </c>
      <c r="G1012" t="s">
        <v>2497</v>
      </c>
      <c r="H1012" t="s">
        <v>50</v>
      </c>
      <c r="I1012" t="s">
        <v>29</v>
      </c>
      <c r="J1012" t="s">
        <v>56</v>
      </c>
      <c r="K1012">
        <v>62.38</v>
      </c>
      <c r="L1012">
        <v>17.27</v>
      </c>
      <c r="M1012" t="s">
        <v>2497</v>
      </c>
      <c r="N1012" t="s">
        <v>84</v>
      </c>
      <c r="O1012" t="s">
        <v>35</v>
      </c>
      <c r="P1012">
        <v>35</v>
      </c>
      <c r="Q1012">
        <v>2</v>
      </c>
      <c r="R1012">
        <v>270</v>
      </c>
    </row>
    <row r="1013" spans="1:18">
      <c r="A1013" t="s">
        <v>3828</v>
      </c>
      <c r="B1013" t="s">
        <v>29</v>
      </c>
      <c r="C1013" t="s">
        <v>39</v>
      </c>
      <c r="D1013" t="s">
        <v>56</v>
      </c>
      <c r="E1013">
        <v>65.900000000000006</v>
      </c>
      <c r="F1013">
        <v>23.97</v>
      </c>
      <c r="G1013" t="s">
        <v>2497</v>
      </c>
      <c r="H1013" t="s">
        <v>23</v>
      </c>
      <c r="I1013" t="s">
        <v>101</v>
      </c>
      <c r="J1013" t="s">
        <v>56</v>
      </c>
      <c r="K1013">
        <v>65.849999999999994</v>
      </c>
      <c r="L1013">
        <v>24.15</v>
      </c>
      <c r="M1013" t="s">
        <v>2455</v>
      </c>
      <c r="N1013" t="s">
        <v>34</v>
      </c>
      <c r="O1013" t="s">
        <v>35</v>
      </c>
      <c r="P1013">
        <v>161</v>
      </c>
      <c r="Q1013">
        <v>11</v>
      </c>
      <c r="R1013">
        <v>124</v>
      </c>
    </row>
    <row r="1014" spans="1:18">
      <c r="A1014" t="s">
        <v>3841</v>
      </c>
      <c r="B1014" t="s">
        <v>71</v>
      </c>
      <c r="C1014" t="s">
        <v>20</v>
      </c>
      <c r="D1014" t="s">
        <v>56</v>
      </c>
      <c r="E1014">
        <v>59.33</v>
      </c>
      <c r="F1014">
        <v>14.52</v>
      </c>
      <c r="G1014" t="s">
        <v>2497</v>
      </c>
      <c r="H1014" t="s">
        <v>24</v>
      </c>
      <c r="I1014" t="s">
        <v>48</v>
      </c>
      <c r="J1014" t="s">
        <v>56</v>
      </c>
      <c r="K1014">
        <v>59.32</v>
      </c>
      <c r="L1014">
        <v>14.52</v>
      </c>
      <c r="M1014" t="s">
        <v>2497</v>
      </c>
      <c r="N1014" t="s">
        <v>26</v>
      </c>
      <c r="O1014" t="s">
        <v>35</v>
      </c>
      <c r="P1014">
        <v>80</v>
      </c>
      <c r="Q1014">
        <v>2</v>
      </c>
      <c r="R1014">
        <v>181</v>
      </c>
    </row>
    <row r="1015" spans="1:18">
      <c r="A1015" t="s">
        <v>3843</v>
      </c>
      <c r="B1015" t="s">
        <v>74</v>
      </c>
      <c r="C1015" t="s">
        <v>20</v>
      </c>
      <c r="D1015" t="s">
        <v>56</v>
      </c>
      <c r="E1015">
        <v>55.65</v>
      </c>
      <c r="F1015">
        <v>13.9</v>
      </c>
      <c r="G1015" t="s">
        <v>2497</v>
      </c>
      <c r="H1015" t="s">
        <v>143</v>
      </c>
      <c r="I1015" t="s">
        <v>29</v>
      </c>
      <c r="J1015" t="s">
        <v>56</v>
      </c>
      <c r="K1015">
        <v>55.63</v>
      </c>
      <c r="L1015">
        <v>13.93</v>
      </c>
      <c r="M1015" t="s">
        <v>2497</v>
      </c>
      <c r="N1015" t="s">
        <v>34</v>
      </c>
      <c r="O1015" t="s">
        <v>35</v>
      </c>
      <c r="P1015">
        <v>62</v>
      </c>
      <c r="Q1015">
        <v>3</v>
      </c>
      <c r="R1015">
        <v>132</v>
      </c>
    </row>
    <row r="1016" spans="1:18">
      <c r="A1016" t="s">
        <v>3844</v>
      </c>
      <c r="B1016" t="s">
        <v>37</v>
      </c>
      <c r="C1016" t="s">
        <v>39</v>
      </c>
      <c r="D1016" t="s">
        <v>56</v>
      </c>
      <c r="E1016">
        <v>57.62</v>
      </c>
      <c r="F1016">
        <v>11.75</v>
      </c>
      <c r="G1016" t="s">
        <v>2497</v>
      </c>
      <c r="H1016" t="s">
        <v>23</v>
      </c>
      <c r="I1016" t="s">
        <v>31</v>
      </c>
      <c r="J1016" t="s">
        <v>126</v>
      </c>
      <c r="K1016">
        <v>57.62</v>
      </c>
      <c r="L1016">
        <v>11.75</v>
      </c>
      <c r="M1016" t="s">
        <v>2497</v>
      </c>
      <c r="N1016" t="s">
        <v>34</v>
      </c>
      <c r="O1016" t="s">
        <v>35</v>
      </c>
      <c r="P1016">
        <v>237</v>
      </c>
      <c r="Q1016">
        <v>0</v>
      </c>
      <c r="R1016">
        <v>0</v>
      </c>
    </row>
    <row r="1017" spans="1:18">
      <c r="A1017" t="s">
        <v>3845</v>
      </c>
      <c r="B1017" t="s">
        <v>54</v>
      </c>
      <c r="C1017" t="s">
        <v>20</v>
      </c>
      <c r="D1017" t="s">
        <v>56</v>
      </c>
      <c r="E1017">
        <v>59.28</v>
      </c>
      <c r="F1017">
        <v>18.02</v>
      </c>
      <c r="G1017" t="s">
        <v>2497</v>
      </c>
      <c r="H1017" t="s">
        <v>63</v>
      </c>
      <c r="I1017" t="s">
        <v>39</v>
      </c>
      <c r="J1017" t="s">
        <v>56</v>
      </c>
      <c r="K1017">
        <v>59.28</v>
      </c>
      <c r="L1017">
        <v>18.02</v>
      </c>
      <c r="M1017" t="s">
        <v>2497</v>
      </c>
      <c r="N1017" t="s">
        <v>81</v>
      </c>
      <c r="O1017" t="s">
        <v>35</v>
      </c>
      <c r="P1017">
        <v>12</v>
      </c>
      <c r="Q1017">
        <v>0</v>
      </c>
      <c r="R1017">
        <v>0</v>
      </c>
    </row>
    <row r="1018" spans="1:18">
      <c r="A1018" t="s">
        <v>3846</v>
      </c>
      <c r="B1018" t="s">
        <v>109</v>
      </c>
      <c r="C1018" t="s">
        <v>20</v>
      </c>
      <c r="D1018" t="s">
        <v>56</v>
      </c>
      <c r="E1018">
        <v>59.45</v>
      </c>
      <c r="F1018">
        <v>18.07</v>
      </c>
      <c r="G1018" t="s">
        <v>2497</v>
      </c>
      <c r="H1018" t="s">
        <v>23</v>
      </c>
      <c r="I1018" t="s">
        <v>39</v>
      </c>
      <c r="J1018" t="s">
        <v>56</v>
      </c>
      <c r="K1018">
        <v>59.43</v>
      </c>
      <c r="L1018">
        <v>18.079999999999998</v>
      </c>
      <c r="M1018" t="s">
        <v>2497</v>
      </c>
      <c r="N1018" t="s">
        <v>40</v>
      </c>
      <c r="O1018" t="s">
        <v>35</v>
      </c>
      <c r="P1018">
        <v>20</v>
      </c>
      <c r="Q1018">
        <v>3</v>
      </c>
      <c r="R1018">
        <v>154</v>
      </c>
    </row>
    <row r="1019" spans="1:18">
      <c r="A1019" t="s">
        <v>3847</v>
      </c>
      <c r="B1019" t="s">
        <v>68</v>
      </c>
      <c r="C1019" t="s">
        <v>20</v>
      </c>
      <c r="D1019" t="s">
        <v>56</v>
      </c>
      <c r="E1019">
        <v>59.35</v>
      </c>
      <c r="F1019">
        <v>18.079999999999998</v>
      </c>
      <c r="G1019" t="s">
        <v>2497</v>
      </c>
      <c r="H1019" t="s">
        <v>19</v>
      </c>
      <c r="I1019" t="s">
        <v>24</v>
      </c>
      <c r="J1019" t="s">
        <v>126</v>
      </c>
      <c r="K1019">
        <v>59.35</v>
      </c>
      <c r="L1019">
        <v>18.079999999999998</v>
      </c>
      <c r="M1019" t="s">
        <v>2497</v>
      </c>
      <c r="N1019" t="s">
        <v>40</v>
      </c>
      <c r="O1019" t="s">
        <v>52</v>
      </c>
      <c r="P1019">
        <v>341</v>
      </c>
      <c r="Q1019">
        <v>0</v>
      </c>
      <c r="R1019">
        <v>0</v>
      </c>
    </row>
    <row r="1020" spans="1:18">
      <c r="A1020" t="s">
        <v>3848</v>
      </c>
      <c r="B1020" t="s">
        <v>51</v>
      </c>
      <c r="C1020" t="s">
        <v>39</v>
      </c>
      <c r="D1020" t="s">
        <v>56</v>
      </c>
      <c r="E1020">
        <v>59.9</v>
      </c>
      <c r="F1020">
        <v>17.62</v>
      </c>
      <c r="G1020" t="s">
        <v>2497</v>
      </c>
      <c r="H1020" t="s">
        <v>23</v>
      </c>
      <c r="I1020" t="s">
        <v>24</v>
      </c>
      <c r="J1020" t="s">
        <v>136</v>
      </c>
      <c r="K1020">
        <v>59.92</v>
      </c>
      <c r="L1020">
        <v>17.579999999999998</v>
      </c>
      <c r="M1020" t="s">
        <v>2497</v>
      </c>
      <c r="N1020" t="s">
        <v>34</v>
      </c>
      <c r="O1020" t="s">
        <v>35</v>
      </c>
      <c r="P1020">
        <v>1041</v>
      </c>
      <c r="Q1020">
        <v>3</v>
      </c>
      <c r="R1020">
        <v>315</v>
      </c>
    </row>
    <row r="1021" spans="1:18">
      <c r="A1021" t="s">
        <v>3857</v>
      </c>
      <c r="B1021" t="s">
        <v>73</v>
      </c>
      <c r="C1021" t="s">
        <v>20</v>
      </c>
      <c r="D1021" t="s">
        <v>56</v>
      </c>
      <c r="E1021">
        <v>58.22</v>
      </c>
      <c r="F1021">
        <v>16.579999999999998</v>
      </c>
      <c r="G1021" t="s">
        <v>2497</v>
      </c>
      <c r="H1021" t="s">
        <v>23</v>
      </c>
      <c r="I1021" t="s">
        <v>29</v>
      </c>
      <c r="J1021" t="s">
        <v>126</v>
      </c>
      <c r="K1021">
        <v>58.22</v>
      </c>
      <c r="L1021">
        <v>16.579999999999998</v>
      </c>
      <c r="M1021" t="s">
        <v>2497</v>
      </c>
      <c r="N1021" t="s">
        <v>34</v>
      </c>
      <c r="O1021" t="s">
        <v>35</v>
      </c>
      <c r="P1021">
        <v>420</v>
      </c>
      <c r="Q1021">
        <v>0</v>
      </c>
      <c r="R1021">
        <v>0</v>
      </c>
    </row>
    <row r="1022" spans="1:18">
      <c r="A1022" t="s">
        <v>3858</v>
      </c>
      <c r="B1022" t="s">
        <v>71</v>
      </c>
      <c r="C1022" t="s">
        <v>39</v>
      </c>
      <c r="D1022" t="s">
        <v>56</v>
      </c>
      <c r="E1022">
        <v>58.22</v>
      </c>
      <c r="F1022">
        <v>16.579999999999998</v>
      </c>
      <c r="G1022" t="s">
        <v>2497</v>
      </c>
      <c r="H1022" t="s">
        <v>23</v>
      </c>
      <c r="I1022" t="s">
        <v>29</v>
      </c>
      <c r="J1022" t="s">
        <v>126</v>
      </c>
      <c r="K1022">
        <v>58.22</v>
      </c>
      <c r="L1022">
        <v>16.579999999999998</v>
      </c>
      <c r="M1022" t="s">
        <v>2497</v>
      </c>
      <c r="N1022" t="s">
        <v>34</v>
      </c>
      <c r="O1022" t="s">
        <v>35</v>
      </c>
      <c r="P1022">
        <v>395</v>
      </c>
      <c r="Q1022">
        <v>0</v>
      </c>
      <c r="R1022">
        <v>0</v>
      </c>
    </row>
    <row r="1023" spans="1:18">
      <c r="A1023" t="s">
        <v>3861</v>
      </c>
      <c r="B1023" t="s">
        <v>19</v>
      </c>
      <c r="C1023" t="s">
        <v>20</v>
      </c>
      <c r="D1023" t="s">
        <v>56</v>
      </c>
      <c r="E1023">
        <v>58.22</v>
      </c>
      <c r="F1023">
        <v>16.579999999999998</v>
      </c>
      <c r="G1023" t="s">
        <v>2497</v>
      </c>
      <c r="H1023" t="s">
        <v>23</v>
      </c>
      <c r="I1023" t="s">
        <v>29</v>
      </c>
      <c r="J1023" t="s">
        <v>126</v>
      </c>
      <c r="K1023">
        <v>58.22</v>
      </c>
      <c r="L1023">
        <v>16.579999999999998</v>
      </c>
      <c r="M1023" t="s">
        <v>2497</v>
      </c>
      <c r="N1023" t="s">
        <v>34</v>
      </c>
      <c r="O1023" t="s">
        <v>35</v>
      </c>
      <c r="P1023">
        <v>417</v>
      </c>
      <c r="Q1023">
        <v>0</v>
      </c>
      <c r="R1023">
        <v>0</v>
      </c>
    </row>
    <row r="1024" spans="1:18">
      <c r="A1024" t="s">
        <v>125</v>
      </c>
      <c r="B1024" t="s">
        <v>74</v>
      </c>
      <c r="C1024" t="s">
        <v>20</v>
      </c>
      <c r="D1024" t="s">
        <v>126</v>
      </c>
      <c r="E1024">
        <v>50.5</v>
      </c>
      <c r="F1024">
        <v>3.7</v>
      </c>
      <c r="G1024" t="s">
        <v>22</v>
      </c>
      <c r="H1024" t="s">
        <v>92</v>
      </c>
      <c r="I1024" t="s">
        <v>101</v>
      </c>
      <c r="J1024" t="s">
        <v>126</v>
      </c>
      <c r="K1024">
        <v>50.5</v>
      </c>
      <c r="L1024">
        <v>3.6</v>
      </c>
      <c r="M1024" t="s">
        <v>22</v>
      </c>
      <c r="N1024" t="s">
        <v>40</v>
      </c>
      <c r="O1024" t="s">
        <v>35</v>
      </c>
      <c r="P1024">
        <v>169</v>
      </c>
      <c r="Q1024">
        <v>8</v>
      </c>
      <c r="R1024">
        <v>270</v>
      </c>
    </row>
    <row r="1025" spans="1:18">
      <c r="A1025" t="s">
        <v>135</v>
      </c>
      <c r="B1025" t="s">
        <v>23</v>
      </c>
      <c r="C1025" t="s">
        <v>20</v>
      </c>
      <c r="D1025" t="s">
        <v>126</v>
      </c>
      <c r="E1025">
        <v>50.27</v>
      </c>
      <c r="F1025">
        <v>4.32</v>
      </c>
      <c r="G1025" t="s">
        <v>22</v>
      </c>
      <c r="H1025" t="s">
        <v>133</v>
      </c>
      <c r="I1025" t="s">
        <v>20</v>
      </c>
      <c r="J1025" t="s">
        <v>136</v>
      </c>
      <c r="K1025">
        <v>50.22</v>
      </c>
      <c r="L1025">
        <v>4.2699999999999996</v>
      </c>
      <c r="M1025" t="s">
        <v>22</v>
      </c>
      <c r="N1025" t="s">
        <v>34</v>
      </c>
      <c r="O1025" t="s">
        <v>35</v>
      </c>
      <c r="P1025">
        <v>742</v>
      </c>
      <c r="Q1025">
        <v>7</v>
      </c>
      <c r="R1025">
        <v>213</v>
      </c>
    </row>
    <row r="1026" spans="1:18">
      <c r="A1026" t="s">
        <v>216</v>
      </c>
      <c r="B1026" t="s">
        <v>48</v>
      </c>
      <c r="C1026" t="s">
        <v>20</v>
      </c>
      <c r="D1026" t="s">
        <v>126</v>
      </c>
      <c r="E1026">
        <v>50.03</v>
      </c>
      <c r="F1026">
        <v>15.5</v>
      </c>
      <c r="G1026" t="s">
        <v>211</v>
      </c>
      <c r="H1026" t="s">
        <v>155</v>
      </c>
      <c r="I1026" t="s">
        <v>63</v>
      </c>
      <c r="J1026" t="s">
        <v>173</v>
      </c>
      <c r="K1026">
        <v>50.03</v>
      </c>
      <c r="L1026">
        <v>15.52</v>
      </c>
      <c r="M1026" t="s">
        <v>211</v>
      </c>
      <c r="N1026" t="s">
        <v>34</v>
      </c>
      <c r="O1026" t="s">
        <v>35</v>
      </c>
      <c r="P1026">
        <v>2414</v>
      </c>
      <c r="Q1026">
        <v>2</v>
      </c>
      <c r="R1026">
        <v>91</v>
      </c>
    </row>
    <row r="1027" spans="1:18">
      <c r="A1027" t="s">
        <v>330</v>
      </c>
      <c r="B1027" t="s">
        <v>29</v>
      </c>
      <c r="C1027" t="s">
        <v>20</v>
      </c>
      <c r="D1027" t="s">
        <v>126</v>
      </c>
      <c r="E1027">
        <v>49.27</v>
      </c>
      <c r="F1027">
        <v>14.07</v>
      </c>
      <c r="G1027" t="s">
        <v>211</v>
      </c>
      <c r="H1027" t="s">
        <v>155</v>
      </c>
      <c r="I1027" t="s">
        <v>50</v>
      </c>
      <c r="J1027" t="s">
        <v>142</v>
      </c>
      <c r="K1027">
        <v>49.92</v>
      </c>
      <c r="L1027">
        <v>13.67</v>
      </c>
      <c r="M1027" t="s">
        <v>211</v>
      </c>
      <c r="N1027" t="s">
        <v>34</v>
      </c>
      <c r="O1027" t="s">
        <v>35</v>
      </c>
      <c r="P1027">
        <v>985</v>
      </c>
      <c r="Q1027">
        <v>78</v>
      </c>
      <c r="R1027">
        <v>339</v>
      </c>
    </row>
    <row r="1028" spans="1:18">
      <c r="A1028" t="s">
        <v>440</v>
      </c>
      <c r="B1028" t="s">
        <v>23</v>
      </c>
      <c r="C1028" t="s">
        <v>39</v>
      </c>
      <c r="D1028" t="s">
        <v>126</v>
      </c>
      <c r="E1028">
        <v>48.8</v>
      </c>
      <c r="F1028">
        <v>8.82</v>
      </c>
      <c r="G1028" t="s">
        <v>332</v>
      </c>
      <c r="H1028" t="s">
        <v>101</v>
      </c>
      <c r="I1028" t="s">
        <v>63</v>
      </c>
      <c r="J1028" t="s">
        <v>126</v>
      </c>
      <c r="K1028">
        <v>48.77</v>
      </c>
      <c r="L1028">
        <v>8.85</v>
      </c>
      <c r="M1028" t="s">
        <v>332</v>
      </c>
      <c r="N1028" t="s">
        <v>34</v>
      </c>
      <c r="O1028" t="s">
        <v>35</v>
      </c>
      <c r="P1028">
        <v>179</v>
      </c>
      <c r="Q1028">
        <v>5</v>
      </c>
      <c r="R1028">
        <v>147</v>
      </c>
    </row>
    <row r="1029" spans="1:18">
      <c r="A1029" t="s">
        <v>642</v>
      </c>
      <c r="B1029" t="s">
        <v>60</v>
      </c>
      <c r="C1029" t="s">
        <v>39</v>
      </c>
      <c r="D1029" t="s">
        <v>126</v>
      </c>
      <c r="E1029">
        <v>55.65</v>
      </c>
      <c r="F1029">
        <v>12.52</v>
      </c>
      <c r="G1029" t="s">
        <v>610</v>
      </c>
      <c r="H1029" t="s">
        <v>19</v>
      </c>
      <c r="I1029" t="s">
        <v>39</v>
      </c>
      <c r="J1029" t="s">
        <v>126</v>
      </c>
      <c r="K1029">
        <v>55.65</v>
      </c>
      <c r="L1029">
        <v>12.52</v>
      </c>
      <c r="M1029" t="s">
        <v>610</v>
      </c>
      <c r="N1029" t="s">
        <v>40</v>
      </c>
      <c r="O1029" t="s">
        <v>35</v>
      </c>
      <c r="P1029">
        <v>22</v>
      </c>
      <c r="Q1029">
        <v>0</v>
      </c>
      <c r="R1029">
        <v>0</v>
      </c>
    </row>
    <row r="1030" spans="1:18">
      <c r="A1030" t="s">
        <v>873</v>
      </c>
      <c r="B1030" t="s">
        <v>37</v>
      </c>
      <c r="C1030" t="s">
        <v>20</v>
      </c>
      <c r="D1030" t="s">
        <v>126</v>
      </c>
      <c r="E1030">
        <v>51.32</v>
      </c>
      <c r="F1030">
        <v>0.65</v>
      </c>
      <c r="G1030" t="s">
        <v>858</v>
      </c>
      <c r="H1030" t="s">
        <v>39</v>
      </c>
      <c r="I1030" t="s">
        <v>39</v>
      </c>
      <c r="J1030" t="s">
        <v>47</v>
      </c>
      <c r="K1030">
        <v>51.25</v>
      </c>
      <c r="L1030">
        <v>0.60000000000000009</v>
      </c>
      <c r="M1030" t="s">
        <v>858</v>
      </c>
      <c r="N1030" t="s">
        <v>34</v>
      </c>
      <c r="O1030" t="s">
        <v>35</v>
      </c>
      <c r="P1030">
        <v>379</v>
      </c>
      <c r="Q1030">
        <v>9</v>
      </c>
      <c r="R1030">
        <v>206</v>
      </c>
    </row>
    <row r="1031" spans="1:18">
      <c r="A1031" t="s">
        <v>882</v>
      </c>
      <c r="B1031" t="s">
        <v>23</v>
      </c>
      <c r="C1031" t="s">
        <v>20</v>
      </c>
      <c r="D1031" t="s">
        <v>126</v>
      </c>
      <c r="E1031">
        <v>51.23</v>
      </c>
      <c r="F1031">
        <v>-0.1</v>
      </c>
      <c r="G1031" t="s">
        <v>858</v>
      </c>
      <c r="H1031" t="s">
        <v>143</v>
      </c>
      <c r="I1031" t="s">
        <v>20</v>
      </c>
      <c r="J1031" t="s">
        <v>126</v>
      </c>
      <c r="K1031">
        <v>51.23</v>
      </c>
      <c r="L1031">
        <v>-0.1</v>
      </c>
      <c r="M1031" t="s">
        <v>858</v>
      </c>
      <c r="N1031" t="s">
        <v>84</v>
      </c>
      <c r="O1031" t="s">
        <v>35</v>
      </c>
      <c r="P1031">
        <v>14</v>
      </c>
      <c r="Q1031">
        <v>0</v>
      </c>
      <c r="R1031">
        <v>0</v>
      </c>
    </row>
    <row r="1032" spans="1:18">
      <c r="A1032" t="s">
        <v>883</v>
      </c>
      <c r="B1032" t="s">
        <v>23</v>
      </c>
      <c r="C1032" t="s">
        <v>20</v>
      </c>
      <c r="D1032" t="s">
        <v>126</v>
      </c>
      <c r="E1032">
        <v>51.23</v>
      </c>
      <c r="F1032">
        <v>-0.1</v>
      </c>
      <c r="G1032" t="s">
        <v>858</v>
      </c>
      <c r="H1032" t="s">
        <v>32</v>
      </c>
      <c r="I1032" t="s">
        <v>24</v>
      </c>
      <c r="J1032" t="s">
        <v>142</v>
      </c>
      <c r="K1032">
        <v>51.23</v>
      </c>
      <c r="L1032">
        <v>-0.1</v>
      </c>
      <c r="M1032" t="s">
        <v>858</v>
      </c>
      <c r="N1032" t="s">
        <v>40</v>
      </c>
      <c r="O1032" t="s">
        <v>35</v>
      </c>
      <c r="P1032">
        <v>1060</v>
      </c>
      <c r="Q1032">
        <v>0</v>
      </c>
      <c r="R1032">
        <v>0</v>
      </c>
    </row>
    <row r="1033" spans="1:18">
      <c r="A1033" t="s">
        <v>888</v>
      </c>
      <c r="B1033" t="s">
        <v>51</v>
      </c>
      <c r="C1033" t="s">
        <v>39</v>
      </c>
      <c r="D1033" t="s">
        <v>126</v>
      </c>
      <c r="E1033">
        <v>53.78</v>
      </c>
      <c r="F1033">
        <v>-0.47</v>
      </c>
      <c r="G1033" t="s">
        <v>858</v>
      </c>
      <c r="H1033" t="s">
        <v>155</v>
      </c>
      <c r="I1033" t="s">
        <v>20</v>
      </c>
      <c r="J1033" t="s">
        <v>47</v>
      </c>
      <c r="K1033">
        <v>53.87</v>
      </c>
      <c r="L1033">
        <v>-0.48</v>
      </c>
      <c r="M1033" t="s">
        <v>858</v>
      </c>
      <c r="N1033" t="s">
        <v>40</v>
      </c>
      <c r="O1033" t="s">
        <v>35</v>
      </c>
      <c r="P1033">
        <v>342</v>
      </c>
      <c r="Q1033">
        <v>10</v>
      </c>
      <c r="R1033">
        <v>354</v>
      </c>
    </row>
    <row r="1034" spans="1:18">
      <c r="A1034" t="s">
        <v>891</v>
      </c>
      <c r="B1034" t="s">
        <v>74</v>
      </c>
      <c r="C1034" t="s">
        <v>20</v>
      </c>
      <c r="D1034" t="s">
        <v>126</v>
      </c>
      <c r="E1034">
        <v>54.68</v>
      </c>
      <c r="F1034">
        <v>-5.52</v>
      </c>
      <c r="G1034" t="s">
        <v>858</v>
      </c>
      <c r="H1034" t="s">
        <v>101</v>
      </c>
      <c r="I1034" t="s">
        <v>51</v>
      </c>
      <c r="J1034" t="s">
        <v>126</v>
      </c>
      <c r="K1034">
        <v>54.68</v>
      </c>
      <c r="L1034">
        <v>-5.52</v>
      </c>
      <c r="M1034" t="s">
        <v>858</v>
      </c>
      <c r="N1034" t="s">
        <v>40</v>
      </c>
      <c r="O1034" t="s">
        <v>35</v>
      </c>
      <c r="P1034">
        <v>106</v>
      </c>
      <c r="Q1034">
        <v>0</v>
      </c>
      <c r="R1034">
        <v>0</v>
      </c>
    </row>
    <row r="1035" spans="1:18">
      <c r="A1035" t="s">
        <v>900</v>
      </c>
      <c r="B1035" t="s">
        <v>45</v>
      </c>
      <c r="C1035" t="s">
        <v>20</v>
      </c>
      <c r="D1035" t="s">
        <v>126</v>
      </c>
      <c r="E1035">
        <v>52.65</v>
      </c>
      <c r="F1035">
        <v>-1.23</v>
      </c>
      <c r="G1035" t="s">
        <v>858</v>
      </c>
      <c r="H1035" t="s">
        <v>67</v>
      </c>
      <c r="I1035" t="s">
        <v>50</v>
      </c>
      <c r="J1035" t="s">
        <v>136</v>
      </c>
      <c r="K1035">
        <v>52.65</v>
      </c>
      <c r="L1035">
        <v>-1.2</v>
      </c>
      <c r="M1035" t="s">
        <v>858</v>
      </c>
      <c r="N1035" t="s">
        <v>40</v>
      </c>
      <c r="O1035" t="s">
        <v>35</v>
      </c>
      <c r="P1035">
        <v>600</v>
      </c>
      <c r="Q1035">
        <v>3</v>
      </c>
      <c r="R1035">
        <v>91</v>
      </c>
    </row>
    <row r="1036" spans="1:18">
      <c r="A1036" t="s">
        <v>907</v>
      </c>
      <c r="B1036" t="s">
        <v>71</v>
      </c>
      <c r="C1036" t="s">
        <v>20</v>
      </c>
      <c r="D1036" t="s">
        <v>126</v>
      </c>
      <c r="E1036">
        <v>54.57</v>
      </c>
      <c r="F1036">
        <v>-6.12</v>
      </c>
      <c r="G1036" t="s">
        <v>858</v>
      </c>
      <c r="H1036" t="s">
        <v>54</v>
      </c>
      <c r="I1036" t="s">
        <v>60</v>
      </c>
      <c r="J1036" t="s">
        <v>47</v>
      </c>
      <c r="K1036">
        <v>54.85</v>
      </c>
      <c r="L1036">
        <v>-5.82</v>
      </c>
      <c r="M1036" t="s">
        <v>858</v>
      </c>
      <c r="N1036" t="s">
        <v>34</v>
      </c>
      <c r="O1036" t="s">
        <v>35</v>
      </c>
      <c r="P1036">
        <v>319</v>
      </c>
      <c r="Q1036">
        <v>37</v>
      </c>
      <c r="R1036">
        <v>32</v>
      </c>
    </row>
    <row r="1037" spans="1:18">
      <c r="A1037" t="s">
        <v>909</v>
      </c>
      <c r="B1037" t="s">
        <v>71</v>
      </c>
      <c r="C1037" t="s">
        <v>20</v>
      </c>
      <c r="D1037" t="s">
        <v>126</v>
      </c>
      <c r="E1037">
        <v>54.03</v>
      </c>
      <c r="F1037">
        <v>-2.9</v>
      </c>
      <c r="G1037" t="s">
        <v>858</v>
      </c>
      <c r="H1037" t="s">
        <v>73</v>
      </c>
      <c r="I1037" t="s">
        <v>39</v>
      </c>
      <c r="J1037" t="s">
        <v>136</v>
      </c>
      <c r="K1037">
        <v>54.05</v>
      </c>
      <c r="L1037">
        <v>-2.87</v>
      </c>
      <c r="M1037" t="s">
        <v>858</v>
      </c>
      <c r="N1037" t="s">
        <v>34</v>
      </c>
      <c r="O1037" t="s">
        <v>35</v>
      </c>
      <c r="P1037">
        <v>767</v>
      </c>
      <c r="Q1037">
        <v>3</v>
      </c>
      <c r="R1037">
        <v>50</v>
      </c>
    </row>
    <row r="1038" spans="1:18">
      <c r="A1038" t="s">
        <v>910</v>
      </c>
      <c r="B1038" t="s">
        <v>31</v>
      </c>
      <c r="C1038" t="s">
        <v>39</v>
      </c>
      <c r="D1038" t="s">
        <v>126</v>
      </c>
      <c r="E1038">
        <v>52.55</v>
      </c>
      <c r="F1038">
        <v>-1.48</v>
      </c>
      <c r="G1038" t="s">
        <v>858</v>
      </c>
      <c r="H1038" t="s">
        <v>39</v>
      </c>
      <c r="I1038" t="s">
        <v>29</v>
      </c>
      <c r="J1038" t="s">
        <v>126</v>
      </c>
      <c r="K1038">
        <v>52.55</v>
      </c>
      <c r="L1038">
        <v>-1.48</v>
      </c>
      <c r="M1038" t="s">
        <v>858</v>
      </c>
      <c r="N1038" t="s">
        <v>34</v>
      </c>
      <c r="O1038" t="s">
        <v>35</v>
      </c>
      <c r="P1038">
        <v>34</v>
      </c>
      <c r="Q1038">
        <v>0</v>
      </c>
      <c r="R1038">
        <v>0</v>
      </c>
    </row>
    <row r="1039" spans="1:18">
      <c r="A1039" t="s">
        <v>989</v>
      </c>
      <c r="B1039" t="s">
        <v>104</v>
      </c>
      <c r="C1039" t="s">
        <v>20</v>
      </c>
      <c r="D1039" t="s">
        <v>126</v>
      </c>
      <c r="E1039">
        <v>51.77</v>
      </c>
      <c r="F1039">
        <v>-2.5499999999999998</v>
      </c>
      <c r="G1039" t="s">
        <v>858</v>
      </c>
      <c r="H1039" t="s">
        <v>37</v>
      </c>
      <c r="I1039" t="s">
        <v>39</v>
      </c>
      <c r="J1039" t="s">
        <v>126</v>
      </c>
      <c r="K1039">
        <v>51.77</v>
      </c>
      <c r="L1039">
        <v>-2.5499999999999998</v>
      </c>
      <c r="M1039" t="s">
        <v>858</v>
      </c>
      <c r="N1039" t="s">
        <v>34</v>
      </c>
      <c r="O1039" t="s">
        <v>35</v>
      </c>
      <c r="P1039">
        <v>24</v>
      </c>
      <c r="Q1039">
        <v>0</v>
      </c>
      <c r="R1039">
        <v>0</v>
      </c>
    </row>
    <row r="1040" spans="1:18">
      <c r="A1040" t="s">
        <v>990</v>
      </c>
      <c r="B1040" t="s">
        <v>104</v>
      </c>
      <c r="C1040" t="s">
        <v>20</v>
      </c>
      <c r="D1040" t="s">
        <v>126</v>
      </c>
      <c r="E1040">
        <v>51.77</v>
      </c>
      <c r="F1040">
        <v>-2.5499999999999998</v>
      </c>
      <c r="G1040" t="s">
        <v>858</v>
      </c>
      <c r="H1040" t="s">
        <v>37</v>
      </c>
      <c r="I1040" t="s">
        <v>39</v>
      </c>
      <c r="J1040" t="s">
        <v>126</v>
      </c>
      <c r="K1040">
        <v>51.77</v>
      </c>
      <c r="L1040">
        <v>-2.5499999999999998</v>
      </c>
      <c r="M1040" t="s">
        <v>858</v>
      </c>
      <c r="N1040" t="s">
        <v>34</v>
      </c>
      <c r="O1040" t="s">
        <v>35</v>
      </c>
      <c r="P1040">
        <v>24</v>
      </c>
      <c r="Q1040">
        <v>0</v>
      </c>
      <c r="R1040">
        <v>0</v>
      </c>
    </row>
    <row r="1041" spans="1:18">
      <c r="A1041" t="s">
        <v>1618</v>
      </c>
      <c r="B1041" t="s">
        <v>73</v>
      </c>
      <c r="C1041" t="s">
        <v>20</v>
      </c>
      <c r="D1041" t="s">
        <v>126</v>
      </c>
      <c r="E1041">
        <v>52.1</v>
      </c>
      <c r="F1041">
        <v>4.8</v>
      </c>
      <c r="G1041" t="s">
        <v>1615</v>
      </c>
      <c r="H1041" t="s">
        <v>39</v>
      </c>
      <c r="I1041" t="s">
        <v>63</v>
      </c>
      <c r="J1041" t="s">
        <v>136</v>
      </c>
      <c r="K1041">
        <v>52.1</v>
      </c>
      <c r="L1041">
        <v>4.8</v>
      </c>
      <c r="M1041" t="s">
        <v>1615</v>
      </c>
      <c r="N1041" t="s">
        <v>40</v>
      </c>
      <c r="O1041" t="s">
        <v>35</v>
      </c>
      <c r="P1041">
        <v>928</v>
      </c>
      <c r="Q1041">
        <v>0</v>
      </c>
      <c r="R1041">
        <v>0</v>
      </c>
    </row>
    <row r="1042" spans="1:18">
      <c r="A1042" t="s">
        <v>1622</v>
      </c>
      <c r="B1042" t="s">
        <v>73</v>
      </c>
      <c r="C1042" t="s">
        <v>20</v>
      </c>
      <c r="D1042" t="s">
        <v>126</v>
      </c>
      <c r="E1042">
        <v>52.6</v>
      </c>
      <c r="F1042">
        <v>4.5999999999999996</v>
      </c>
      <c r="G1042" t="s">
        <v>1615</v>
      </c>
      <c r="H1042" t="s">
        <v>24</v>
      </c>
      <c r="I1042" t="s">
        <v>31</v>
      </c>
      <c r="J1042" t="s">
        <v>47</v>
      </c>
      <c r="K1042">
        <v>52.6</v>
      </c>
      <c r="L1042">
        <v>4.7</v>
      </c>
      <c r="M1042" t="s">
        <v>1615</v>
      </c>
      <c r="N1042" t="s">
        <v>34</v>
      </c>
      <c r="O1042" t="s">
        <v>35</v>
      </c>
      <c r="P1042">
        <v>258</v>
      </c>
      <c r="Q1042">
        <v>7</v>
      </c>
      <c r="R1042">
        <v>91</v>
      </c>
    </row>
    <row r="1043" spans="1:18">
      <c r="A1043" t="s">
        <v>1623</v>
      </c>
      <c r="B1043" t="s">
        <v>155</v>
      </c>
      <c r="C1043" t="s">
        <v>20</v>
      </c>
      <c r="D1043" t="s">
        <v>126</v>
      </c>
      <c r="E1043">
        <v>51.93</v>
      </c>
      <c r="F1043">
        <v>4.2699999999999996</v>
      </c>
      <c r="G1043" t="s">
        <v>1615</v>
      </c>
      <c r="H1043" t="s">
        <v>48</v>
      </c>
      <c r="I1043" t="s">
        <v>31</v>
      </c>
      <c r="J1043" t="s">
        <v>99</v>
      </c>
      <c r="K1043">
        <v>52</v>
      </c>
      <c r="L1043">
        <v>4.3</v>
      </c>
      <c r="M1043" t="s">
        <v>1615</v>
      </c>
      <c r="N1043" t="s">
        <v>40</v>
      </c>
      <c r="O1043" t="s">
        <v>35</v>
      </c>
      <c r="P1043">
        <v>1362</v>
      </c>
      <c r="Q1043">
        <v>8</v>
      </c>
      <c r="R1043">
        <v>18</v>
      </c>
    </row>
    <row r="1044" spans="1:18">
      <c r="A1044" t="s">
        <v>2086</v>
      </c>
      <c r="B1044" t="s">
        <v>42</v>
      </c>
      <c r="C1044" t="s">
        <v>20</v>
      </c>
      <c r="D1044" t="s">
        <v>126</v>
      </c>
      <c r="E1044">
        <v>52.27</v>
      </c>
      <c r="F1044">
        <v>5.68</v>
      </c>
      <c r="G1044" t="s">
        <v>1615</v>
      </c>
      <c r="H1044" t="s">
        <v>37</v>
      </c>
      <c r="I1044" t="s">
        <v>48</v>
      </c>
      <c r="J1044" t="s">
        <v>126</v>
      </c>
      <c r="K1044">
        <v>52.3</v>
      </c>
      <c r="L1044">
        <v>5.8</v>
      </c>
      <c r="M1044" t="s">
        <v>1615</v>
      </c>
      <c r="N1044" t="s">
        <v>34</v>
      </c>
      <c r="O1044" t="s">
        <v>35</v>
      </c>
      <c r="P1044">
        <v>96</v>
      </c>
      <c r="Q1044">
        <v>9</v>
      </c>
      <c r="R1044">
        <v>65</v>
      </c>
    </row>
    <row r="1045" spans="1:18">
      <c r="A1045" t="s">
        <v>2221</v>
      </c>
      <c r="B1045" t="s">
        <v>48</v>
      </c>
      <c r="C1045" t="s">
        <v>39</v>
      </c>
      <c r="D1045" t="s">
        <v>126</v>
      </c>
      <c r="E1045">
        <v>59.12</v>
      </c>
      <c r="F1045">
        <v>11.38</v>
      </c>
      <c r="G1045" t="s">
        <v>669</v>
      </c>
      <c r="H1045" t="s">
        <v>74</v>
      </c>
      <c r="I1045" t="s">
        <v>48</v>
      </c>
      <c r="J1045" t="s">
        <v>126</v>
      </c>
      <c r="K1045">
        <v>59.12</v>
      </c>
      <c r="L1045">
        <v>11.35</v>
      </c>
      <c r="M1045" t="s">
        <v>669</v>
      </c>
      <c r="N1045" t="s">
        <v>34</v>
      </c>
      <c r="O1045" t="s">
        <v>35</v>
      </c>
      <c r="P1045">
        <v>81</v>
      </c>
      <c r="Q1045">
        <v>2</v>
      </c>
      <c r="R1045">
        <v>270</v>
      </c>
    </row>
    <row r="1046" spans="1:18">
      <c r="A1046" t="s">
        <v>2224</v>
      </c>
      <c r="B1046" t="s">
        <v>20</v>
      </c>
      <c r="C1046" t="s">
        <v>39</v>
      </c>
      <c r="D1046" t="s">
        <v>126</v>
      </c>
      <c r="E1046">
        <v>65.83</v>
      </c>
      <c r="F1046">
        <v>12.43</v>
      </c>
      <c r="G1046" t="s">
        <v>669</v>
      </c>
      <c r="H1046" t="s">
        <v>32</v>
      </c>
      <c r="I1046" t="s">
        <v>29</v>
      </c>
      <c r="J1046" t="s">
        <v>126</v>
      </c>
      <c r="K1046">
        <v>65.83</v>
      </c>
      <c r="L1046">
        <v>12.43</v>
      </c>
      <c r="M1046" t="s">
        <v>669</v>
      </c>
      <c r="N1046" t="s">
        <v>26</v>
      </c>
      <c r="O1046" t="s">
        <v>35</v>
      </c>
      <c r="P1046">
        <v>35</v>
      </c>
      <c r="Q1046">
        <v>0</v>
      </c>
      <c r="R1046">
        <v>0</v>
      </c>
    </row>
    <row r="1047" spans="1:18">
      <c r="A1047" t="s">
        <v>2280</v>
      </c>
      <c r="B1047" t="s">
        <v>73</v>
      </c>
      <c r="C1047" t="s">
        <v>20</v>
      </c>
      <c r="D1047" t="s">
        <v>126</v>
      </c>
      <c r="E1047">
        <v>62.15</v>
      </c>
      <c r="F1047">
        <v>6.12</v>
      </c>
      <c r="G1047" t="s">
        <v>669</v>
      </c>
      <c r="H1047" t="s">
        <v>20</v>
      </c>
      <c r="I1047" t="s">
        <v>101</v>
      </c>
      <c r="J1047" t="s">
        <v>136</v>
      </c>
      <c r="K1047">
        <v>62.2</v>
      </c>
      <c r="L1047">
        <v>6.13</v>
      </c>
      <c r="M1047" t="s">
        <v>669</v>
      </c>
      <c r="N1047" t="s">
        <v>34</v>
      </c>
      <c r="O1047" t="s">
        <v>35</v>
      </c>
      <c r="P1047">
        <v>897</v>
      </c>
      <c r="Q1047">
        <v>6</v>
      </c>
      <c r="R1047">
        <v>9</v>
      </c>
    </row>
    <row r="1048" spans="1:18">
      <c r="A1048" t="s">
        <v>2281</v>
      </c>
      <c r="B1048" t="s">
        <v>73</v>
      </c>
      <c r="C1048" t="s">
        <v>20</v>
      </c>
      <c r="D1048" t="s">
        <v>126</v>
      </c>
      <c r="E1048">
        <v>62.15</v>
      </c>
      <c r="F1048">
        <v>6.12</v>
      </c>
      <c r="G1048" t="s">
        <v>669</v>
      </c>
      <c r="H1048" t="s">
        <v>23</v>
      </c>
      <c r="I1048" t="s">
        <v>29</v>
      </c>
      <c r="J1048" t="s">
        <v>99</v>
      </c>
      <c r="K1048">
        <v>62.2</v>
      </c>
      <c r="L1048">
        <v>6.13</v>
      </c>
      <c r="M1048" t="s">
        <v>669</v>
      </c>
      <c r="N1048" t="s">
        <v>140</v>
      </c>
      <c r="O1048" t="s">
        <v>35</v>
      </c>
      <c r="P1048">
        <v>1515</v>
      </c>
      <c r="Q1048">
        <v>6</v>
      </c>
      <c r="R1048">
        <v>9</v>
      </c>
    </row>
    <row r="1049" spans="1:18">
      <c r="A1049" t="s">
        <v>2282</v>
      </c>
      <c r="B1049" t="s">
        <v>109</v>
      </c>
      <c r="C1049" t="s">
        <v>20</v>
      </c>
      <c r="D1049" t="s">
        <v>126</v>
      </c>
      <c r="E1049">
        <v>62.42</v>
      </c>
      <c r="F1049">
        <v>5.63</v>
      </c>
      <c r="G1049" t="s">
        <v>669</v>
      </c>
      <c r="H1049" t="s">
        <v>23</v>
      </c>
      <c r="I1049" t="s">
        <v>29</v>
      </c>
      <c r="J1049" t="s">
        <v>164</v>
      </c>
      <c r="K1049">
        <v>62.42</v>
      </c>
      <c r="L1049">
        <v>5.63</v>
      </c>
      <c r="M1049" t="s">
        <v>669</v>
      </c>
      <c r="N1049" t="s">
        <v>40</v>
      </c>
      <c r="O1049" t="s">
        <v>35</v>
      </c>
      <c r="P1049">
        <v>2972</v>
      </c>
      <c r="Q1049">
        <v>0</v>
      </c>
      <c r="R1049">
        <v>0</v>
      </c>
    </row>
    <row r="1050" spans="1:18">
      <c r="A1050" t="s">
        <v>2283</v>
      </c>
      <c r="B1050" t="s">
        <v>50</v>
      </c>
      <c r="C1050" t="s">
        <v>39</v>
      </c>
      <c r="D1050" t="s">
        <v>126</v>
      </c>
      <c r="E1050">
        <v>62.15</v>
      </c>
      <c r="F1050">
        <v>6.07</v>
      </c>
      <c r="G1050" t="s">
        <v>669</v>
      </c>
      <c r="H1050" t="s">
        <v>92</v>
      </c>
      <c r="I1050" t="s">
        <v>39</v>
      </c>
      <c r="J1050" t="s">
        <v>142</v>
      </c>
      <c r="K1050">
        <v>62.13</v>
      </c>
      <c r="L1050">
        <v>6.08</v>
      </c>
      <c r="M1050" t="s">
        <v>669</v>
      </c>
      <c r="N1050" t="s">
        <v>40</v>
      </c>
      <c r="O1050" t="s">
        <v>35</v>
      </c>
      <c r="P1050">
        <v>1107</v>
      </c>
      <c r="Q1050">
        <v>3</v>
      </c>
      <c r="R1050">
        <v>155</v>
      </c>
    </row>
    <row r="1051" spans="1:18">
      <c r="A1051" t="s">
        <v>2374</v>
      </c>
      <c r="B1051" t="s">
        <v>32</v>
      </c>
      <c r="C1051" t="s">
        <v>39</v>
      </c>
      <c r="D1051" t="s">
        <v>126</v>
      </c>
      <c r="E1051">
        <v>63.27</v>
      </c>
      <c r="F1051">
        <v>8.52</v>
      </c>
      <c r="G1051" t="s">
        <v>669</v>
      </c>
      <c r="H1051" t="s">
        <v>20</v>
      </c>
      <c r="I1051" t="s">
        <v>32</v>
      </c>
      <c r="J1051" t="s">
        <v>126</v>
      </c>
      <c r="K1051">
        <v>63.27</v>
      </c>
      <c r="L1051">
        <v>8.52</v>
      </c>
      <c r="M1051" t="s">
        <v>669</v>
      </c>
      <c r="N1051" t="s">
        <v>40</v>
      </c>
      <c r="O1051" t="s">
        <v>35</v>
      </c>
      <c r="P1051">
        <v>117</v>
      </c>
      <c r="Q1051">
        <v>0</v>
      </c>
      <c r="R1051">
        <v>0</v>
      </c>
    </row>
    <row r="1052" spans="1:18">
      <c r="A1052" t="s">
        <v>2375</v>
      </c>
      <c r="B1052" t="s">
        <v>67</v>
      </c>
      <c r="C1052" t="s">
        <v>39</v>
      </c>
      <c r="D1052" t="s">
        <v>126</v>
      </c>
      <c r="E1052">
        <v>63.27</v>
      </c>
      <c r="F1052">
        <v>8.52</v>
      </c>
      <c r="G1052" t="s">
        <v>669</v>
      </c>
      <c r="H1052" t="s">
        <v>121</v>
      </c>
      <c r="I1052" t="s">
        <v>39</v>
      </c>
      <c r="J1052" t="s">
        <v>99</v>
      </c>
      <c r="K1052">
        <v>63.25</v>
      </c>
      <c r="L1052">
        <v>8.3800000000000008</v>
      </c>
      <c r="M1052" t="s">
        <v>669</v>
      </c>
      <c r="N1052" t="s">
        <v>81</v>
      </c>
      <c r="O1052" t="s">
        <v>35</v>
      </c>
      <c r="P1052">
        <v>1465</v>
      </c>
      <c r="Q1052">
        <v>7</v>
      </c>
      <c r="R1052">
        <v>255</v>
      </c>
    </row>
    <row r="1053" spans="1:18">
      <c r="A1053" t="s">
        <v>2389</v>
      </c>
      <c r="B1053" t="s">
        <v>76</v>
      </c>
      <c r="C1053" t="s">
        <v>20</v>
      </c>
      <c r="D1053" t="s">
        <v>126</v>
      </c>
      <c r="E1053">
        <v>58.97</v>
      </c>
      <c r="F1053">
        <v>5.7</v>
      </c>
      <c r="G1053" t="s">
        <v>669</v>
      </c>
      <c r="H1053" t="s">
        <v>73</v>
      </c>
      <c r="I1053" t="s">
        <v>63</v>
      </c>
      <c r="J1053" t="s">
        <v>47</v>
      </c>
      <c r="K1053">
        <v>58.97</v>
      </c>
      <c r="L1053">
        <v>5.7</v>
      </c>
      <c r="M1053" t="s">
        <v>669</v>
      </c>
      <c r="N1053" t="s">
        <v>34</v>
      </c>
      <c r="O1053" t="s">
        <v>35</v>
      </c>
      <c r="P1053">
        <v>580</v>
      </c>
      <c r="Q1053">
        <v>0</v>
      </c>
      <c r="R1053">
        <v>0</v>
      </c>
    </row>
    <row r="1054" spans="1:18">
      <c r="A1054" t="s">
        <v>2390</v>
      </c>
      <c r="B1054" t="s">
        <v>76</v>
      </c>
      <c r="C1054" t="s">
        <v>20</v>
      </c>
      <c r="D1054" t="s">
        <v>126</v>
      </c>
      <c r="E1054">
        <v>58.97</v>
      </c>
      <c r="F1054">
        <v>5.7</v>
      </c>
      <c r="G1054" t="s">
        <v>669</v>
      </c>
      <c r="H1054" t="s">
        <v>42</v>
      </c>
      <c r="I1054" t="s">
        <v>51</v>
      </c>
      <c r="J1054" t="s">
        <v>47</v>
      </c>
      <c r="K1054">
        <v>58.92</v>
      </c>
      <c r="L1054">
        <v>5.83</v>
      </c>
      <c r="M1054" t="s">
        <v>669</v>
      </c>
      <c r="N1054" t="s">
        <v>34</v>
      </c>
      <c r="O1054" t="s">
        <v>35</v>
      </c>
      <c r="P1054">
        <v>486</v>
      </c>
      <c r="Q1054">
        <v>10</v>
      </c>
      <c r="R1054">
        <v>127</v>
      </c>
    </row>
    <row r="1055" spans="1:18">
      <c r="A1055" t="s">
        <v>2462</v>
      </c>
      <c r="B1055" t="s">
        <v>19</v>
      </c>
      <c r="C1055" t="s">
        <v>39</v>
      </c>
      <c r="D1055" t="s">
        <v>126</v>
      </c>
      <c r="E1055">
        <v>61.5</v>
      </c>
      <c r="F1055">
        <v>22</v>
      </c>
      <c r="G1055" t="s">
        <v>2455</v>
      </c>
      <c r="H1055" t="s">
        <v>31</v>
      </c>
      <c r="I1055" t="s">
        <v>32</v>
      </c>
      <c r="J1055" t="s">
        <v>126</v>
      </c>
      <c r="K1055">
        <v>61.5</v>
      </c>
      <c r="L1055">
        <v>22</v>
      </c>
      <c r="M1055" t="s">
        <v>2455</v>
      </c>
      <c r="N1055" t="s">
        <v>34</v>
      </c>
      <c r="O1055" t="s">
        <v>35</v>
      </c>
      <c r="P1055">
        <v>99</v>
      </c>
      <c r="Q1055">
        <v>0</v>
      </c>
      <c r="R1055">
        <v>0</v>
      </c>
    </row>
    <row r="1056" spans="1:18">
      <c r="A1056" t="s">
        <v>2528</v>
      </c>
      <c r="B1056" t="s">
        <v>121</v>
      </c>
      <c r="C1056" t="s">
        <v>39</v>
      </c>
      <c r="D1056" t="s">
        <v>126</v>
      </c>
      <c r="E1056">
        <v>66.53</v>
      </c>
      <c r="F1056">
        <v>25.78</v>
      </c>
      <c r="G1056" t="s">
        <v>2455</v>
      </c>
      <c r="H1056" t="s">
        <v>143</v>
      </c>
      <c r="I1056" t="s">
        <v>60</v>
      </c>
      <c r="J1056" t="s">
        <v>136</v>
      </c>
      <c r="K1056">
        <v>66.5</v>
      </c>
      <c r="L1056">
        <v>25.67</v>
      </c>
      <c r="M1056" t="s">
        <v>2455</v>
      </c>
      <c r="N1056" t="s">
        <v>34</v>
      </c>
      <c r="O1056" t="s">
        <v>35</v>
      </c>
      <c r="P1056">
        <v>649</v>
      </c>
      <c r="Q1056">
        <v>7</v>
      </c>
      <c r="R1056">
        <v>235</v>
      </c>
    </row>
    <row r="1057" spans="1:18">
      <c r="A1057" t="s">
        <v>2529</v>
      </c>
      <c r="B1057" t="s">
        <v>121</v>
      </c>
      <c r="C1057" t="s">
        <v>39</v>
      </c>
      <c r="D1057" t="s">
        <v>126</v>
      </c>
      <c r="E1057">
        <v>66.5</v>
      </c>
      <c r="F1057">
        <v>25.8</v>
      </c>
      <c r="G1057" t="s">
        <v>2455</v>
      </c>
      <c r="H1057" t="s">
        <v>23</v>
      </c>
      <c r="I1057" t="s">
        <v>32</v>
      </c>
      <c r="J1057" t="s">
        <v>47</v>
      </c>
      <c r="K1057">
        <v>66</v>
      </c>
      <c r="L1057">
        <v>24.1</v>
      </c>
      <c r="M1057" t="s">
        <v>2455</v>
      </c>
      <c r="N1057" t="s">
        <v>40</v>
      </c>
      <c r="O1057" t="s">
        <v>35</v>
      </c>
      <c r="P1057">
        <v>484</v>
      </c>
      <c r="Q1057">
        <v>95</v>
      </c>
      <c r="R1057">
        <v>234</v>
      </c>
    </row>
    <row r="1058" spans="1:18">
      <c r="A1058" t="s">
        <v>2530</v>
      </c>
      <c r="B1058" t="s">
        <v>74</v>
      </c>
      <c r="C1058" t="s">
        <v>39</v>
      </c>
      <c r="D1058" t="s">
        <v>126</v>
      </c>
      <c r="E1058">
        <v>66.53</v>
      </c>
      <c r="F1058">
        <v>25.78</v>
      </c>
      <c r="G1058" t="s">
        <v>2455</v>
      </c>
      <c r="H1058" t="s">
        <v>23</v>
      </c>
      <c r="I1058" t="s">
        <v>32</v>
      </c>
      <c r="J1058" t="s">
        <v>99</v>
      </c>
      <c r="K1058">
        <v>66.5</v>
      </c>
      <c r="L1058">
        <v>25.67</v>
      </c>
      <c r="M1058" t="s">
        <v>2455</v>
      </c>
      <c r="N1058" t="s">
        <v>34</v>
      </c>
      <c r="O1058" t="s">
        <v>35</v>
      </c>
      <c r="P1058">
        <v>1570</v>
      </c>
      <c r="Q1058">
        <v>7</v>
      </c>
      <c r="R1058">
        <v>235</v>
      </c>
    </row>
    <row r="1059" spans="1:18">
      <c r="A1059" t="s">
        <v>2582</v>
      </c>
      <c r="B1059" t="s">
        <v>143</v>
      </c>
      <c r="C1059" t="s">
        <v>20</v>
      </c>
      <c r="D1059" t="s">
        <v>126</v>
      </c>
      <c r="E1059">
        <v>61.1</v>
      </c>
      <c r="F1059">
        <v>24.3</v>
      </c>
      <c r="G1059" t="s">
        <v>2455</v>
      </c>
      <c r="H1059" t="s">
        <v>67</v>
      </c>
      <c r="I1059" t="s">
        <v>31</v>
      </c>
      <c r="J1059" t="s">
        <v>47</v>
      </c>
      <c r="K1059">
        <v>61</v>
      </c>
      <c r="L1059">
        <v>24.17</v>
      </c>
      <c r="M1059" t="s">
        <v>2455</v>
      </c>
      <c r="N1059" t="s">
        <v>34</v>
      </c>
      <c r="O1059" t="s">
        <v>35</v>
      </c>
      <c r="P1059">
        <v>261</v>
      </c>
      <c r="Q1059">
        <v>14</v>
      </c>
      <c r="R1059">
        <v>213</v>
      </c>
    </row>
    <row r="1060" spans="1:18">
      <c r="A1060" t="s">
        <v>2618</v>
      </c>
      <c r="B1060" t="s">
        <v>20</v>
      </c>
      <c r="C1060" t="s">
        <v>39</v>
      </c>
      <c r="D1060" t="s">
        <v>126</v>
      </c>
      <c r="E1060">
        <v>60.6</v>
      </c>
      <c r="F1060">
        <v>27.2</v>
      </c>
      <c r="G1060" t="s">
        <v>2455</v>
      </c>
      <c r="H1060" t="s">
        <v>50</v>
      </c>
      <c r="I1060" t="s">
        <v>31</v>
      </c>
      <c r="J1060" t="s">
        <v>47</v>
      </c>
      <c r="K1060">
        <v>60.5</v>
      </c>
      <c r="L1060">
        <v>27.17</v>
      </c>
      <c r="M1060" t="s">
        <v>2455</v>
      </c>
      <c r="N1060" t="s">
        <v>34</v>
      </c>
      <c r="O1060" t="s">
        <v>35</v>
      </c>
      <c r="P1060">
        <v>241</v>
      </c>
      <c r="Q1060">
        <v>12</v>
      </c>
      <c r="R1060">
        <v>190</v>
      </c>
    </row>
    <row r="1061" spans="1:18">
      <c r="A1061" t="s">
        <v>2619</v>
      </c>
      <c r="B1061" t="s">
        <v>60</v>
      </c>
      <c r="C1061" t="s">
        <v>39</v>
      </c>
      <c r="D1061" t="s">
        <v>126</v>
      </c>
      <c r="E1061">
        <v>61.3</v>
      </c>
      <c r="F1061">
        <v>24</v>
      </c>
      <c r="G1061" t="s">
        <v>2455</v>
      </c>
      <c r="H1061" t="s">
        <v>68</v>
      </c>
      <c r="I1061" t="s">
        <v>24</v>
      </c>
      <c r="J1061" t="s">
        <v>47</v>
      </c>
      <c r="K1061">
        <v>61.3</v>
      </c>
      <c r="L1061">
        <v>24</v>
      </c>
      <c r="M1061" t="s">
        <v>2455</v>
      </c>
      <c r="N1061" t="s">
        <v>40</v>
      </c>
      <c r="O1061" t="s">
        <v>35</v>
      </c>
      <c r="P1061">
        <v>321</v>
      </c>
      <c r="Q1061">
        <v>0</v>
      </c>
      <c r="R1061">
        <v>0</v>
      </c>
    </row>
    <row r="1062" spans="1:18">
      <c r="A1062" t="s">
        <v>2620</v>
      </c>
      <c r="B1062" t="s">
        <v>76</v>
      </c>
      <c r="C1062" t="s">
        <v>20</v>
      </c>
      <c r="D1062" t="s">
        <v>126</v>
      </c>
      <c r="E1062">
        <v>60.3</v>
      </c>
      <c r="F1062">
        <v>25.2</v>
      </c>
      <c r="G1062" t="s">
        <v>2455</v>
      </c>
      <c r="H1062" t="s">
        <v>143</v>
      </c>
      <c r="I1062" t="s">
        <v>24</v>
      </c>
      <c r="J1062" t="s">
        <v>142</v>
      </c>
      <c r="K1062">
        <v>60.3</v>
      </c>
      <c r="L1062">
        <v>25.2</v>
      </c>
      <c r="M1062" t="s">
        <v>2455</v>
      </c>
      <c r="N1062" t="s">
        <v>34</v>
      </c>
      <c r="O1062" t="s">
        <v>35</v>
      </c>
      <c r="P1062">
        <v>1073</v>
      </c>
      <c r="Q1062">
        <v>0</v>
      </c>
      <c r="R1062">
        <v>0</v>
      </c>
    </row>
    <row r="1063" spans="1:18">
      <c r="A1063" t="s">
        <v>2621</v>
      </c>
      <c r="B1063" t="s">
        <v>109</v>
      </c>
      <c r="C1063" t="s">
        <v>20</v>
      </c>
      <c r="D1063" t="s">
        <v>126</v>
      </c>
      <c r="E1063">
        <v>60.3</v>
      </c>
      <c r="F1063">
        <v>24.7</v>
      </c>
      <c r="G1063" t="s">
        <v>2455</v>
      </c>
      <c r="H1063" t="s">
        <v>37</v>
      </c>
      <c r="I1063" t="s">
        <v>20</v>
      </c>
      <c r="J1063" t="s">
        <v>47</v>
      </c>
      <c r="K1063">
        <v>60.17</v>
      </c>
      <c r="L1063">
        <v>24.67</v>
      </c>
      <c r="M1063" t="s">
        <v>2455</v>
      </c>
      <c r="N1063" t="s">
        <v>40</v>
      </c>
      <c r="O1063" t="s">
        <v>35</v>
      </c>
      <c r="P1063">
        <v>362</v>
      </c>
      <c r="Q1063">
        <v>15</v>
      </c>
      <c r="R1063">
        <v>188</v>
      </c>
    </row>
    <row r="1064" spans="1:18">
      <c r="A1064" t="s">
        <v>2629</v>
      </c>
      <c r="B1064" t="s">
        <v>48</v>
      </c>
      <c r="C1064" t="s">
        <v>39</v>
      </c>
      <c r="D1064" t="s">
        <v>126</v>
      </c>
      <c r="E1064">
        <v>62.8</v>
      </c>
      <c r="F1064">
        <v>23.5</v>
      </c>
      <c r="G1064" t="s">
        <v>2455</v>
      </c>
      <c r="H1064" t="s">
        <v>71</v>
      </c>
      <c r="I1064" t="s">
        <v>24</v>
      </c>
      <c r="J1064" t="s">
        <v>47</v>
      </c>
      <c r="K1064">
        <v>62.6</v>
      </c>
      <c r="L1064">
        <v>23.6</v>
      </c>
      <c r="M1064" t="s">
        <v>2455</v>
      </c>
      <c r="N1064" t="s">
        <v>34</v>
      </c>
      <c r="O1064" t="s">
        <v>35</v>
      </c>
      <c r="P1064">
        <v>312</v>
      </c>
      <c r="Q1064">
        <v>23</v>
      </c>
      <c r="R1064">
        <v>168</v>
      </c>
    </row>
    <row r="1065" spans="1:18">
      <c r="A1065" t="s">
        <v>2633</v>
      </c>
      <c r="B1065" t="s">
        <v>92</v>
      </c>
      <c r="C1065" t="s">
        <v>39</v>
      </c>
      <c r="D1065" t="s">
        <v>126</v>
      </c>
      <c r="E1065">
        <v>61.5</v>
      </c>
      <c r="F1065">
        <v>21.7</v>
      </c>
      <c r="G1065" t="s">
        <v>2455</v>
      </c>
      <c r="H1065" t="s">
        <v>24</v>
      </c>
      <c r="I1065" t="s">
        <v>101</v>
      </c>
      <c r="J1065" t="s">
        <v>47</v>
      </c>
      <c r="K1065">
        <v>61.5</v>
      </c>
      <c r="L1065">
        <v>22.1</v>
      </c>
      <c r="M1065" t="s">
        <v>2455</v>
      </c>
      <c r="N1065" t="s">
        <v>34</v>
      </c>
      <c r="O1065" t="s">
        <v>35</v>
      </c>
      <c r="P1065">
        <v>509</v>
      </c>
      <c r="Q1065">
        <v>22</v>
      </c>
      <c r="R1065">
        <v>91</v>
      </c>
    </row>
    <row r="1066" spans="1:18">
      <c r="A1066" t="s">
        <v>2639</v>
      </c>
      <c r="B1066" t="s">
        <v>60</v>
      </c>
      <c r="C1066" t="s">
        <v>39</v>
      </c>
      <c r="D1066" t="s">
        <v>126</v>
      </c>
      <c r="E1066">
        <v>61.7</v>
      </c>
      <c r="F1066">
        <v>23.7</v>
      </c>
      <c r="G1066" t="s">
        <v>2455</v>
      </c>
      <c r="H1066" t="s">
        <v>68</v>
      </c>
      <c r="I1066" t="s">
        <v>101</v>
      </c>
      <c r="J1066" t="s">
        <v>126</v>
      </c>
      <c r="K1066">
        <v>61.7</v>
      </c>
      <c r="L1066">
        <v>23.7</v>
      </c>
      <c r="M1066" t="s">
        <v>2455</v>
      </c>
      <c r="N1066" t="s">
        <v>34</v>
      </c>
      <c r="O1066" t="s">
        <v>35</v>
      </c>
      <c r="P1066">
        <v>170</v>
      </c>
      <c r="Q1066">
        <v>0</v>
      </c>
      <c r="R1066">
        <v>0</v>
      </c>
    </row>
    <row r="1067" spans="1:18">
      <c r="A1067" t="s">
        <v>2640</v>
      </c>
      <c r="B1067" t="s">
        <v>67</v>
      </c>
      <c r="C1067" t="s">
        <v>39</v>
      </c>
      <c r="D1067" t="s">
        <v>126</v>
      </c>
      <c r="E1067">
        <v>61.6</v>
      </c>
      <c r="F1067">
        <v>23.8</v>
      </c>
      <c r="G1067" t="s">
        <v>2455</v>
      </c>
      <c r="H1067" t="s">
        <v>45</v>
      </c>
      <c r="I1067" t="s">
        <v>29</v>
      </c>
      <c r="J1067" t="s">
        <v>136</v>
      </c>
      <c r="K1067">
        <v>61.6</v>
      </c>
      <c r="L1067">
        <v>23.8</v>
      </c>
      <c r="M1067" t="s">
        <v>2455</v>
      </c>
      <c r="N1067" t="s">
        <v>40</v>
      </c>
      <c r="O1067" t="s">
        <v>35</v>
      </c>
      <c r="P1067">
        <v>770</v>
      </c>
      <c r="Q1067">
        <v>0</v>
      </c>
      <c r="R1067">
        <v>0</v>
      </c>
    </row>
    <row r="1068" spans="1:18">
      <c r="A1068" t="s">
        <v>2641</v>
      </c>
      <c r="B1068" t="s">
        <v>121</v>
      </c>
      <c r="C1068" t="s">
        <v>39</v>
      </c>
      <c r="D1068" t="s">
        <v>126</v>
      </c>
      <c r="E1068">
        <v>62.3</v>
      </c>
      <c r="F1068">
        <v>21.4</v>
      </c>
      <c r="G1068" t="s">
        <v>2455</v>
      </c>
      <c r="H1068" t="s">
        <v>71</v>
      </c>
      <c r="I1068" t="s">
        <v>20</v>
      </c>
      <c r="J1068" t="s">
        <v>47</v>
      </c>
      <c r="K1068">
        <v>62.17</v>
      </c>
      <c r="L1068">
        <v>21.33</v>
      </c>
      <c r="M1068" t="s">
        <v>2455</v>
      </c>
      <c r="N1068" t="s">
        <v>84</v>
      </c>
      <c r="O1068" t="s">
        <v>35</v>
      </c>
      <c r="P1068">
        <v>332</v>
      </c>
      <c r="Q1068">
        <v>16</v>
      </c>
      <c r="R1068">
        <v>194</v>
      </c>
    </row>
    <row r="1069" spans="1:18">
      <c r="A1069" t="s">
        <v>2642</v>
      </c>
      <c r="B1069" t="s">
        <v>121</v>
      </c>
      <c r="C1069" t="s">
        <v>39</v>
      </c>
      <c r="D1069" t="s">
        <v>126</v>
      </c>
      <c r="E1069">
        <v>62.3</v>
      </c>
      <c r="F1069">
        <v>21.4</v>
      </c>
      <c r="G1069" t="s">
        <v>2455</v>
      </c>
      <c r="H1069" t="s">
        <v>71</v>
      </c>
      <c r="I1069" t="s">
        <v>20</v>
      </c>
      <c r="J1069" t="s">
        <v>47</v>
      </c>
      <c r="K1069">
        <v>62.17</v>
      </c>
      <c r="L1069">
        <v>21.33</v>
      </c>
      <c r="M1069" t="s">
        <v>2455</v>
      </c>
      <c r="N1069" t="s">
        <v>84</v>
      </c>
      <c r="O1069" t="s">
        <v>35</v>
      </c>
      <c r="P1069">
        <v>332</v>
      </c>
      <c r="Q1069">
        <v>16</v>
      </c>
      <c r="R1069">
        <v>194</v>
      </c>
    </row>
    <row r="1070" spans="1:18">
      <c r="A1070" t="s">
        <v>2644</v>
      </c>
      <c r="B1070" t="s">
        <v>39</v>
      </c>
      <c r="C1070" t="s">
        <v>39</v>
      </c>
      <c r="D1070" t="s">
        <v>126</v>
      </c>
      <c r="E1070">
        <v>60.4</v>
      </c>
      <c r="F1070">
        <v>21.7</v>
      </c>
      <c r="G1070" t="s">
        <v>2455</v>
      </c>
      <c r="H1070" t="s">
        <v>74</v>
      </c>
      <c r="I1070" t="s">
        <v>101</v>
      </c>
      <c r="J1070" t="s">
        <v>126</v>
      </c>
      <c r="K1070">
        <v>60.2</v>
      </c>
      <c r="L1070">
        <v>21.4</v>
      </c>
      <c r="M1070" t="s">
        <v>2455</v>
      </c>
      <c r="N1070" t="s">
        <v>40</v>
      </c>
      <c r="O1070" t="s">
        <v>35</v>
      </c>
      <c r="P1070">
        <v>175</v>
      </c>
      <c r="Q1070">
        <v>28</v>
      </c>
      <c r="R1070">
        <v>217</v>
      </c>
    </row>
    <row r="1071" spans="1:18">
      <c r="A1071" t="s">
        <v>3620</v>
      </c>
      <c r="B1071" t="s">
        <v>104</v>
      </c>
      <c r="C1071" t="s">
        <v>20</v>
      </c>
      <c r="D1071" t="s">
        <v>126</v>
      </c>
      <c r="E1071">
        <v>57.67</v>
      </c>
      <c r="F1071">
        <v>15.87</v>
      </c>
      <c r="G1071" t="s">
        <v>2497</v>
      </c>
      <c r="H1071" t="s">
        <v>63</v>
      </c>
      <c r="I1071" t="s">
        <v>31</v>
      </c>
      <c r="J1071" t="s">
        <v>47</v>
      </c>
      <c r="K1071">
        <v>57.67</v>
      </c>
      <c r="L1071">
        <v>15.87</v>
      </c>
      <c r="M1071" t="s">
        <v>2497</v>
      </c>
      <c r="N1071" t="s">
        <v>34</v>
      </c>
      <c r="O1071" t="s">
        <v>35</v>
      </c>
      <c r="P1071">
        <v>258</v>
      </c>
      <c r="Q1071">
        <v>0</v>
      </c>
      <c r="R1071">
        <v>0</v>
      </c>
    </row>
    <row r="1072" spans="1:18">
      <c r="A1072" t="s">
        <v>3621</v>
      </c>
      <c r="B1072" t="s">
        <v>73</v>
      </c>
      <c r="C1072" t="s">
        <v>20</v>
      </c>
      <c r="D1072" t="s">
        <v>126</v>
      </c>
      <c r="E1072">
        <v>59.18</v>
      </c>
      <c r="F1072">
        <v>18.079999999999998</v>
      </c>
      <c r="G1072" t="s">
        <v>2497</v>
      </c>
      <c r="H1072" t="s">
        <v>23</v>
      </c>
      <c r="I1072" t="s">
        <v>51</v>
      </c>
      <c r="J1072" t="s">
        <v>126</v>
      </c>
      <c r="K1072">
        <v>59.23</v>
      </c>
      <c r="L1072">
        <v>18.170000000000002</v>
      </c>
      <c r="M1072" t="s">
        <v>2497</v>
      </c>
      <c r="N1072" t="s">
        <v>34</v>
      </c>
      <c r="O1072" t="s">
        <v>35</v>
      </c>
      <c r="P1072">
        <v>116</v>
      </c>
      <c r="Q1072">
        <v>8</v>
      </c>
      <c r="R1072">
        <v>41</v>
      </c>
    </row>
    <row r="1073" spans="1:18">
      <c r="A1073" t="s">
        <v>3622</v>
      </c>
      <c r="B1073" t="s">
        <v>73</v>
      </c>
      <c r="C1073" t="s">
        <v>20</v>
      </c>
      <c r="D1073" t="s">
        <v>126</v>
      </c>
      <c r="E1073">
        <v>59.23</v>
      </c>
      <c r="F1073">
        <v>18.02</v>
      </c>
      <c r="G1073" t="s">
        <v>2497</v>
      </c>
      <c r="H1073" t="s">
        <v>74</v>
      </c>
      <c r="I1073" t="s">
        <v>32</v>
      </c>
      <c r="J1073" t="s">
        <v>126</v>
      </c>
      <c r="K1073">
        <v>59.23</v>
      </c>
      <c r="L1073">
        <v>18</v>
      </c>
      <c r="M1073" t="s">
        <v>2497</v>
      </c>
      <c r="N1073" t="s">
        <v>81</v>
      </c>
      <c r="O1073" t="s">
        <v>35</v>
      </c>
      <c r="P1073">
        <v>159</v>
      </c>
      <c r="Q1073">
        <v>1</v>
      </c>
      <c r="R1073">
        <v>270</v>
      </c>
    </row>
    <row r="1074" spans="1:18">
      <c r="A1074" t="s">
        <v>3623</v>
      </c>
      <c r="B1074" t="s">
        <v>45</v>
      </c>
      <c r="C1074" t="s">
        <v>20</v>
      </c>
      <c r="D1074" t="s">
        <v>126</v>
      </c>
      <c r="E1074">
        <v>59.27</v>
      </c>
      <c r="F1074">
        <v>18</v>
      </c>
      <c r="G1074" t="s">
        <v>2497</v>
      </c>
      <c r="H1074" t="s">
        <v>133</v>
      </c>
      <c r="I1074" t="s">
        <v>24</v>
      </c>
      <c r="J1074" t="s">
        <v>142</v>
      </c>
      <c r="K1074">
        <v>59.27</v>
      </c>
      <c r="L1074">
        <v>18</v>
      </c>
      <c r="M1074" t="s">
        <v>2497</v>
      </c>
      <c r="N1074" t="s">
        <v>34</v>
      </c>
      <c r="O1074" t="s">
        <v>35</v>
      </c>
      <c r="P1074">
        <v>1068</v>
      </c>
      <c r="Q1074">
        <v>0</v>
      </c>
      <c r="R1074">
        <v>0</v>
      </c>
    </row>
    <row r="1075" spans="1:18">
      <c r="A1075" t="s">
        <v>3624</v>
      </c>
      <c r="B1075" t="s">
        <v>133</v>
      </c>
      <c r="C1075" t="s">
        <v>20</v>
      </c>
      <c r="D1075" t="s">
        <v>126</v>
      </c>
      <c r="E1075">
        <v>59.3</v>
      </c>
      <c r="F1075">
        <v>18.05</v>
      </c>
      <c r="G1075" t="s">
        <v>2497</v>
      </c>
      <c r="H1075" t="s">
        <v>19</v>
      </c>
      <c r="I1075" t="s">
        <v>39</v>
      </c>
      <c r="J1075" t="s">
        <v>126</v>
      </c>
      <c r="K1075">
        <v>59.3</v>
      </c>
      <c r="L1075">
        <v>18.07</v>
      </c>
      <c r="M1075" t="s">
        <v>2497</v>
      </c>
      <c r="N1075" t="s">
        <v>40</v>
      </c>
      <c r="O1075" t="s">
        <v>35</v>
      </c>
      <c r="P1075">
        <v>29</v>
      </c>
      <c r="Q1075">
        <v>1</v>
      </c>
      <c r="R1075">
        <v>91</v>
      </c>
    </row>
    <row r="1076" spans="1:18">
      <c r="A1076" t="s">
        <v>3625</v>
      </c>
      <c r="B1076" t="s">
        <v>37</v>
      </c>
      <c r="C1076" t="s">
        <v>20</v>
      </c>
      <c r="D1076" t="s">
        <v>126</v>
      </c>
      <c r="E1076">
        <v>59.37</v>
      </c>
      <c r="F1076">
        <v>18.170000000000002</v>
      </c>
      <c r="G1076" t="s">
        <v>2497</v>
      </c>
      <c r="H1076" t="s">
        <v>60</v>
      </c>
      <c r="I1076" t="s">
        <v>39</v>
      </c>
      <c r="J1076" t="s">
        <v>177</v>
      </c>
      <c r="K1076">
        <v>59.28</v>
      </c>
      <c r="L1076">
        <v>18.079999999999998</v>
      </c>
      <c r="M1076" t="s">
        <v>2497</v>
      </c>
      <c r="N1076" t="s">
        <v>81</v>
      </c>
      <c r="O1076" t="s">
        <v>35</v>
      </c>
      <c r="P1076">
        <v>3663</v>
      </c>
      <c r="Q1076">
        <v>11</v>
      </c>
      <c r="R1076">
        <v>208</v>
      </c>
    </row>
    <row r="1077" spans="1:18">
      <c r="A1077" t="s">
        <v>3626</v>
      </c>
      <c r="B1077" t="s">
        <v>74</v>
      </c>
      <c r="C1077" t="s">
        <v>20</v>
      </c>
      <c r="D1077" t="s">
        <v>126</v>
      </c>
      <c r="E1077">
        <v>57.97</v>
      </c>
      <c r="F1077">
        <v>12.12</v>
      </c>
      <c r="G1077" t="s">
        <v>2497</v>
      </c>
      <c r="H1077" t="s">
        <v>67</v>
      </c>
      <c r="I1077" t="s">
        <v>24</v>
      </c>
      <c r="J1077" t="s">
        <v>142</v>
      </c>
      <c r="K1077">
        <v>57.95</v>
      </c>
      <c r="L1077">
        <v>12.13</v>
      </c>
      <c r="M1077" t="s">
        <v>2497</v>
      </c>
      <c r="N1077" t="s">
        <v>34</v>
      </c>
      <c r="O1077" t="s">
        <v>35</v>
      </c>
      <c r="P1077">
        <v>1051</v>
      </c>
      <c r="Q1077">
        <v>3</v>
      </c>
      <c r="R1077">
        <v>153</v>
      </c>
    </row>
    <row r="1078" spans="1:18">
      <c r="A1078" t="s">
        <v>3627</v>
      </c>
      <c r="B1078" t="s">
        <v>73</v>
      </c>
      <c r="C1078" t="s">
        <v>20</v>
      </c>
      <c r="D1078" t="s">
        <v>126</v>
      </c>
      <c r="E1078">
        <v>59.35</v>
      </c>
      <c r="F1078">
        <v>18.079999999999998</v>
      </c>
      <c r="G1078" t="s">
        <v>2497</v>
      </c>
      <c r="H1078" t="s">
        <v>68</v>
      </c>
      <c r="I1078" t="s">
        <v>39</v>
      </c>
      <c r="J1078" t="s">
        <v>126</v>
      </c>
      <c r="K1078">
        <v>59.35</v>
      </c>
      <c r="L1078">
        <v>18.079999999999998</v>
      </c>
      <c r="M1078" t="s">
        <v>2497</v>
      </c>
      <c r="N1078" t="s">
        <v>40</v>
      </c>
      <c r="O1078" t="s">
        <v>35</v>
      </c>
      <c r="P1078">
        <v>29</v>
      </c>
      <c r="Q1078">
        <v>0</v>
      </c>
      <c r="R1078">
        <v>0</v>
      </c>
    </row>
    <row r="1079" spans="1:18">
      <c r="A1079" t="s">
        <v>3628</v>
      </c>
      <c r="B1079" t="s">
        <v>73</v>
      </c>
      <c r="C1079" t="s">
        <v>20</v>
      </c>
      <c r="D1079" t="s">
        <v>126</v>
      </c>
      <c r="E1079">
        <v>59.33</v>
      </c>
      <c r="F1079">
        <v>18.12</v>
      </c>
      <c r="G1079" t="s">
        <v>2497</v>
      </c>
      <c r="H1079" t="s">
        <v>101</v>
      </c>
      <c r="I1079" t="s">
        <v>48</v>
      </c>
      <c r="J1079" t="s">
        <v>126</v>
      </c>
      <c r="K1079">
        <v>59.33</v>
      </c>
      <c r="L1079">
        <v>18.12</v>
      </c>
      <c r="M1079" t="s">
        <v>2497</v>
      </c>
      <c r="N1079" t="s">
        <v>140</v>
      </c>
      <c r="O1079" t="s">
        <v>35</v>
      </c>
      <c r="P1079">
        <v>81</v>
      </c>
      <c r="Q1079">
        <v>0</v>
      </c>
      <c r="R1079">
        <v>0</v>
      </c>
    </row>
    <row r="1080" spans="1:18">
      <c r="A1080" t="s">
        <v>3629</v>
      </c>
      <c r="B1080" t="s">
        <v>73</v>
      </c>
      <c r="C1080" t="s">
        <v>20</v>
      </c>
      <c r="D1080" t="s">
        <v>126</v>
      </c>
      <c r="E1080">
        <v>59.33</v>
      </c>
      <c r="F1080">
        <v>18.12</v>
      </c>
      <c r="G1080" t="s">
        <v>2497</v>
      </c>
      <c r="H1080" t="s">
        <v>45</v>
      </c>
      <c r="I1080" t="s">
        <v>60</v>
      </c>
      <c r="J1080" t="s">
        <v>99</v>
      </c>
      <c r="K1080">
        <v>59.33</v>
      </c>
      <c r="L1080">
        <v>18.12</v>
      </c>
      <c r="M1080" t="s">
        <v>2497</v>
      </c>
      <c r="N1080" t="s">
        <v>140</v>
      </c>
      <c r="O1080" t="s">
        <v>35</v>
      </c>
      <c r="P1080">
        <v>1402</v>
      </c>
      <c r="Q1080">
        <v>0</v>
      </c>
      <c r="R1080">
        <v>0</v>
      </c>
    </row>
    <row r="1081" spans="1:18">
      <c r="A1081" t="s">
        <v>3630</v>
      </c>
      <c r="B1081" t="s">
        <v>45</v>
      </c>
      <c r="C1081" t="s">
        <v>20</v>
      </c>
      <c r="D1081" t="s">
        <v>126</v>
      </c>
      <c r="E1081">
        <v>59.35</v>
      </c>
      <c r="F1081">
        <v>18.079999999999998</v>
      </c>
      <c r="G1081" t="s">
        <v>2497</v>
      </c>
      <c r="H1081" t="s">
        <v>67</v>
      </c>
      <c r="I1081" t="s">
        <v>51</v>
      </c>
      <c r="J1081" t="s">
        <v>126</v>
      </c>
      <c r="K1081">
        <v>59.37</v>
      </c>
      <c r="L1081">
        <v>18.07</v>
      </c>
      <c r="M1081" t="s">
        <v>2497</v>
      </c>
      <c r="N1081" t="s">
        <v>26</v>
      </c>
      <c r="O1081" t="s">
        <v>35</v>
      </c>
      <c r="P1081">
        <v>113</v>
      </c>
      <c r="Q1081">
        <v>3</v>
      </c>
      <c r="R1081">
        <v>333</v>
      </c>
    </row>
    <row r="1082" spans="1:18">
      <c r="A1082" t="s">
        <v>3631</v>
      </c>
      <c r="B1082" t="s">
        <v>50</v>
      </c>
      <c r="C1082" t="s">
        <v>39</v>
      </c>
      <c r="D1082" t="s">
        <v>126</v>
      </c>
      <c r="E1082">
        <v>62.37</v>
      </c>
      <c r="F1082">
        <v>17.329999999999998</v>
      </c>
      <c r="G1082" t="s">
        <v>2497</v>
      </c>
      <c r="H1082" t="s">
        <v>74</v>
      </c>
      <c r="I1082" t="s">
        <v>101</v>
      </c>
      <c r="J1082" t="s">
        <v>146</v>
      </c>
      <c r="K1082">
        <v>62.17</v>
      </c>
      <c r="L1082">
        <v>17.170000000000002</v>
      </c>
      <c r="M1082" t="s">
        <v>2497</v>
      </c>
      <c r="N1082" t="s">
        <v>34</v>
      </c>
      <c r="O1082" t="s">
        <v>35</v>
      </c>
      <c r="P1082">
        <v>2006</v>
      </c>
      <c r="Q1082">
        <v>24</v>
      </c>
      <c r="R1082">
        <v>202</v>
      </c>
    </row>
    <row r="1083" spans="1:18">
      <c r="A1083" t="s">
        <v>3632</v>
      </c>
      <c r="B1083" t="s">
        <v>50</v>
      </c>
      <c r="C1083" t="s">
        <v>39</v>
      </c>
      <c r="D1083" t="s">
        <v>126</v>
      </c>
      <c r="E1083">
        <v>62.38</v>
      </c>
      <c r="F1083">
        <v>17.329999999999998</v>
      </c>
      <c r="G1083" t="s">
        <v>2497</v>
      </c>
      <c r="H1083" t="s">
        <v>92</v>
      </c>
      <c r="I1083" t="s">
        <v>101</v>
      </c>
      <c r="J1083" t="s">
        <v>126</v>
      </c>
      <c r="K1083">
        <v>62.38</v>
      </c>
      <c r="L1083">
        <v>17.329999999999998</v>
      </c>
      <c r="M1083" t="s">
        <v>2497</v>
      </c>
      <c r="N1083" t="s">
        <v>40</v>
      </c>
      <c r="O1083" t="s">
        <v>35</v>
      </c>
      <c r="P1083">
        <v>165</v>
      </c>
      <c r="Q1083">
        <v>0</v>
      </c>
      <c r="R1083">
        <v>0</v>
      </c>
    </row>
    <row r="1084" spans="1:18">
      <c r="A1084" t="s">
        <v>3633</v>
      </c>
      <c r="B1084" t="s">
        <v>20</v>
      </c>
      <c r="C1084" t="s">
        <v>39</v>
      </c>
      <c r="D1084" t="s">
        <v>126</v>
      </c>
      <c r="E1084">
        <v>62.38</v>
      </c>
      <c r="F1084">
        <v>17.329999999999998</v>
      </c>
      <c r="G1084" t="s">
        <v>2497</v>
      </c>
      <c r="H1084" t="s">
        <v>155</v>
      </c>
      <c r="I1084" t="s">
        <v>39</v>
      </c>
      <c r="J1084" t="s">
        <v>126</v>
      </c>
      <c r="K1084">
        <v>62.38</v>
      </c>
      <c r="L1084">
        <v>17.329999999999998</v>
      </c>
      <c r="M1084" t="s">
        <v>2497</v>
      </c>
      <c r="N1084" t="s">
        <v>34</v>
      </c>
      <c r="O1084" t="s">
        <v>35</v>
      </c>
      <c r="P1084">
        <v>12</v>
      </c>
      <c r="Q1084">
        <v>0</v>
      </c>
      <c r="R1084">
        <v>0</v>
      </c>
    </row>
    <row r="1085" spans="1:18">
      <c r="A1085" t="s">
        <v>3634</v>
      </c>
      <c r="B1085" t="s">
        <v>101</v>
      </c>
      <c r="C1085" t="s">
        <v>39</v>
      </c>
      <c r="D1085" t="s">
        <v>126</v>
      </c>
      <c r="E1085">
        <v>62.38</v>
      </c>
      <c r="F1085">
        <v>17.329999999999998</v>
      </c>
      <c r="G1085" t="s">
        <v>2497</v>
      </c>
      <c r="H1085" t="s">
        <v>31</v>
      </c>
      <c r="I1085" t="s">
        <v>29</v>
      </c>
      <c r="J1085" t="s">
        <v>126</v>
      </c>
      <c r="K1085">
        <v>62.38</v>
      </c>
      <c r="L1085">
        <v>17.329999999999998</v>
      </c>
      <c r="M1085" t="s">
        <v>2497</v>
      </c>
      <c r="N1085" t="s">
        <v>34</v>
      </c>
      <c r="O1085" t="s">
        <v>35</v>
      </c>
      <c r="P1085">
        <v>21</v>
      </c>
      <c r="Q1085">
        <v>0</v>
      </c>
      <c r="R1085">
        <v>0</v>
      </c>
    </row>
    <row r="1086" spans="1:18">
      <c r="A1086" t="s">
        <v>3635</v>
      </c>
      <c r="B1086" t="s">
        <v>101</v>
      </c>
      <c r="C1086" t="s">
        <v>39</v>
      </c>
      <c r="D1086" t="s">
        <v>126</v>
      </c>
      <c r="E1086">
        <v>62.38</v>
      </c>
      <c r="F1086">
        <v>17.329999999999998</v>
      </c>
      <c r="G1086" t="s">
        <v>2497</v>
      </c>
      <c r="H1086" t="s">
        <v>31</v>
      </c>
      <c r="I1086" t="s">
        <v>29</v>
      </c>
      <c r="J1086" t="s">
        <v>126</v>
      </c>
      <c r="K1086">
        <v>62.38</v>
      </c>
      <c r="L1086">
        <v>17.32</v>
      </c>
      <c r="M1086" t="s">
        <v>2497</v>
      </c>
      <c r="N1086" t="s">
        <v>34</v>
      </c>
      <c r="O1086" t="s">
        <v>35</v>
      </c>
      <c r="P1086">
        <v>21</v>
      </c>
      <c r="Q1086">
        <v>1</v>
      </c>
      <c r="R1086">
        <v>270</v>
      </c>
    </row>
    <row r="1087" spans="1:18">
      <c r="A1087" t="s">
        <v>4015</v>
      </c>
      <c r="B1087" t="s">
        <v>32</v>
      </c>
      <c r="C1087" t="s">
        <v>29</v>
      </c>
      <c r="D1087" t="s">
        <v>126</v>
      </c>
      <c r="E1087">
        <v>67.430000000000007</v>
      </c>
      <c r="F1087">
        <v>21.1</v>
      </c>
      <c r="G1087" t="s">
        <v>2497</v>
      </c>
      <c r="H1087" t="s">
        <v>50</v>
      </c>
      <c r="I1087" t="s">
        <v>20</v>
      </c>
      <c r="J1087" t="s">
        <v>159</v>
      </c>
      <c r="K1087">
        <v>67.650000000000006</v>
      </c>
      <c r="L1087">
        <v>21.07</v>
      </c>
      <c r="M1087" t="s">
        <v>2497</v>
      </c>
      <c r="N1087" t="s">
        <v>40</v>
      </c>
      <c r="O1087" t="s">
        <v>35</v>
      </c>
      <c r="P1087">
        <v>2486</v>
      </c>
      <c r="Q1087">
        <v>25</v>
      </c>
      <c r="R1087">
        <v>357</v>
      </c>
    </row>
    <row r="1088" spans="1:18">
      <c r="A1088" t="s">
        <v>4127</v>
      </c>
      <c r="B1088" t="s">
        <v>104</v>
      </c>
      <c r="C1088" t="s">
        <v>20</v>
      </c>
      <c r="D1088" t="s">
        <v>126</v>
      </c>
      <c r="E1088">
        <v>62.4</v>
      </c>
      <c r="F1088">
        <v>17.28</v>
      </c>
      <c r="G1088" t="s">
        <v>2497</v>
      </c>
      <c r="H1088" t="s">
        <v>39</v>
      </c>
      <c r="I1088" t="s">
        <v>101</v>
      </c>
      <c r="J1088" t="s">
        <v>126</v>
      </c>
      <c r="K1088">
        <v>62.4</v>
      </c>
      <c r="L1088">
        <v>17.25</v>
      </c>
      <c r="M1088" t="s">
        <v>2497</v>
      </c>
      <c r="N1088" t="s">
        <v>34</v>
      </c>
      <c r="O1088" t="s">
        <v>35</v>
      </c>
      <c r="P1088">
        <v>160</v>
      </c>
      <c r="Q1088">
        <v>2</v>
      </c>
      <c r="R1088">
        <v>270</v>
      </c>
    </row>
    <row r="1089" spans="1:18">
      <c r="A1089" t="s">
        <v>4128</v>
      </c>
      <c r="B1089" t="s">
        <v>121</v>
      </c>
      <c r="C1089" t="s">
        <v>39</v>
      </c>
      <c r="D1089" t="s">
        <v>126</v>
      </c>
      <c r="E1089">
        <v>56.67</v>
      </c>
      <c r="F1089">
        <v>16.37</v>
      </c>
      <c r="G1089" t="s">
        <v>2497</v>
      </c>
      <c r="H1089" t="s">
        <v>42</v>
      </c>
      <c r="I1089" t="s">
        <v>39</v>
      </c>
      <c r="J1089" t="s">
        <v>126</v>
      </c>
      <c r="K1089">
        <v>56.67</v>
      </c>
      <c r="L1089">
        <v>16.37</v>
      </c>
      <c r="M1089" t="s">
        <v>2497</v>
      </c>
      <c r="N1089" t="s">
        <v>140</v>
      </c>
      <c r="O1089" t="s">
        <v>35</v>
      </c>
      <c r="P1089">
        <v>1</v>
      </c>
      <c r="Q1089">
        <v>0</v>
      </c>
      <c r="R1089">
        <v>0</v>
      </c>
    </row>
    <row r="1090" spans="1:18">
      <c r="A1090" t="s">
        <v>46</v>
      </c>
      <c r="B1090" t="s">
        <v>42</v>
      </c>
      <c r="C1090" t="s">
        <v>20</v>
      </c>
      <c r="D1090" t="s">
        <v>47</v>
      </c>
      <c r="E1090">
        <v>51.2</v>
      </c>
      <c r="F1090">
        <v>3.6</v>
      </c>
      <c r="G1090" t="s">
        <v>22</v>
      </c>
      <c r="H1090" t="s">
        <v>23</v>
      </c>
      <c r="I1090" t="s">
        <v>48</v>
      </c>
      <c r="J1090" t="s">
        <v>47</v>
      </c>
      <c r="K1090">
        <v>51.1</v>
      </c>
      <c r="L1090">
        <v>3.7</v>
      </c>
      <c r="M1090" t="s">
        <v>22</v>
      </c>
      <c r="N1090" t="s">
        <v>34</v>
      </c>
      <c r="O1090" t="s">
        <v>35</v>
      </c>
      <c r="P1090">
        <v>88</v>
      </c>
      <c r="Q1090">
        <v>14</v>
      </c>
      <c r="R1090">
        <v>148</v>
      </c>
    </row>
    <row r="1091" spans="1:18">
      <c r="A1091" t="s">
        <v>96</v>
      </c>
      <c r="B1091" t="s">
        <v>42</v>
      </c>
      <c r="C1091" t="s">
        <v>20</v>
      </c>
      <c r="D1091" t="s">
        <v>47</v>
      </c>
      <c r="E1091">
        <v>51.2</v>
      </c>
      <c r="F1091">
        <v>3.6</v>
      </c>
      <c r="G1091" t="s">
        <v>22</v>
      </c>
      <c r="H1091" t="s">
        <v>23</v>
      </c>
      <c r="I1091" t="s">
        <v>48</v>
      </c>
      <c r="J1091" t="s">
        <v>47</v>
      </c>
      <c r="K1091">
        <v>51.1</v>
      </c>
      <c r="L1091">
        <v>3.7</v>
      </c>
      <c r="M1091" t="s">
        <v>22</v>
      </c>
      <c r="N1091" t="s">
        <v>34</v>
      </c>
      <c r="O1091" t="s">
        <v>35</v>
      </c>
      <c r="P1091">
        <v>88</v>
      </c>
      <c r="Q1091">
        <v>14</v>
      </c>
      <c r="R1091">
        <v>148</v>
      </c>
    </row>
    <row r="1092" spans="1:18">
      <c r="A1092" t="s">
        <v>97</v>
      </c>
      <c r="B1092" t="s">
        <v>42</v>
      </c>
      <c r="C1092" t="s">
        <v>20</v>
      </c>
      <c r="D1092" t="s">
        <v>47</v>
      </c>
      <c r="E1092">
        <v>51.15</v>
      </c>
      <c r="F1092">
        <v>3.58</v>
      </c>
      <c r="G1092" t="s">
        <v>22</v>
      </c>
      <c r="H1092" t="s">
        <v>23</v>
      </c>
      <c r="I1092" t="s">
        <v>48</v>
      </c>
      <c r="J1092" t="s">
        <v>47</v>
      </c>
      <c r="K1092">
        <v>51.12</v>
      </c>
      <c r="L1092">
        <v>3.72</v>
      </c>
      <c r="M1092" t="s">
        <v>22</v>
      </c>
      <c r="N1092" t="s">
        <v>34</v>
      </c>
      <c r="O1092" t="s">
        <v>35</v>
      </c>
      <c r="P1092">
        <v>88</v>
      </c>
      <c r="Q1092">
        <v>11</v>
      </c>
      <c r="R1092">
        <v>112</v>
      </c>
    </row>
    <row r="1093" spans="1:18">
      <c r="A1093" t="s">
        <v>98</v>
      </c>
      <c r="B1093" t="s">
        <v>68</v>
      </c>
      <c r="C1093" t="s">
        <v>20</v>
      </c>
      <c r="D1093" t="s">
        <v>47</v>
      </c>
      <c r="E1093">
        <v>51.23</v>
      </c>
      <c r="F1093">
        <v>3.68</v>
      </c>
      <c r="G1093" t="s">
        <v>22</v>
      </c>
      <c r="H1093" t="s">
        <v>42</v>
      </c>
      <c r="I1093" t="s">
        <v>24</v>
      </c>
      <c r="J1093" t="s">
        <v>99</v>
      </c>
      <c r="K1093">
        <v>51.22</v>
      </c>
      <c r="L1093">
        <v>3.6</v>
      </c>
      <c r="M1093" t="s">
        <v>22</v>
      </c>
      <c r="N1093" t="s">
        <v>34</v>
      </c>
      <c r="O1093" t="s">
        <v>35</v>
      </c>
      <c r="P1093">
        <v>1065</v>
      </c>
      <c r="Q1093">
        <v>7</v>
      </c>
      <c r="R1093">
        <v>253</v>
      </c>
    </row>
    <row r="1094" spans="1:18">
      <c r="A1094" t="s">
        <v>137</v>
      </c>
      <c r="B1094" t="s">
        <v>24</v>
      </c>
      <c r="C1094" t="s">
        <v>20</v>
      </c>
      <c r="D1094" t="s">
        <v>47</v>
      </c>
      <c r="E1094">
        <v>51.2</v>
      </c>
      <c r="F1094">
        <v>3.18</v>
      </c>
      <c r="G1094" t="s">
        <v>22</v>
      </c>
      <c r="H1094" t="s">
        <v>121</v>
      </c>
      <c r="I1094" t="s">
        <v>48</v>
      </c>
      <c r="J1094" t="s">
        <v>47</v>
      </c>
      <c r="K1094">
        <v>51.38</v>
      </c>
      <c r="L1094">
        <v>4.58</v>
      </c>
      <c r="M1094" t="s">
        <v>22</v>
      </c>
      <c r="N1094" t="s">
        <v>107</v>
      </c>
      <c r="O1094" t="s">
        <v>35</v>
      </c>
      <c r="P1094">
        <v>106</v>
      </c>
      <c r="Q1094">
        <v>100</v>
      </c>
      <c r="R1094">
        <v>79</v>
      </c>
    </row>
    <row r="1095" spans="1:18">
      <c r="A1095" t="s">
        <v>138</v>
      </c>
      <c r="B1095" t="s">
        <v>37</v>
      </c>
      <c r="C1095" t="s">
        <v>20</v>
      </c>
      <c r="D1095" t="s">
        <v>47</v>
      </c>
      <c r="E1095">
        <v>50.5</v>
      </c>
      <c r="F1095">
        <v>5.9</v>
      </c>
      <c r="G1095" t="s">
        <v>22</v>
      </c>
      <c r="H1095" t="s">
        <v>32</v>
      </c>
      <c r="I1095" t="s">
        <v>101</v>
      </c>
      <c r="J1095" t="s">
        <v>136</v>
      </c>
      <c r="K1095">
        <v>50.5</v>
      </c>
      <c r="L1095">
        <v>5.9</v>
      </c>
      <c r="M1095" t="s">
        <v>22</v>
      </c>
      <c r="N1095" t="s">
        <v>34</v>
      </c>
      <c r="O1095" t="s">
        <v>35</v>
      </c>
      <c r="P1095">
        <v>536</v>
      </c>
      <c r="Q1095">
        <v>0</v>
      </c>
      <c r="R1095">
        <v>0</v>
      </c>
    </row>
    <row r="1096" spans="1:18">
      <c r="A1096" t="s">
        <v>435</v>
      </c>
      <c r="B1096" t="s">
        <v>133</v>
      </c>
      <c r="C1096" t="s">
        <v>20</v>
      </c>
      <c r="D1096" t="s">
        <v>47</v>
      </c>
      <c r="E1096">
        <v>48.28</v>
      </c>
      <c r="F1096">
        <v>16.920000000000002</v>
      </c>
      <c r="G1096" t="s">
        <v>426</v>
      </c>
      <c r="H1096" t="s">
        <v>42</v>
      </c>
      <c r="I1096" t="s">
        <v>32</v>
      </c>
      <c r="J1096" t="s">
        <v>47</v>
      </c>
      <c r="K1096">
        <v>48.28</v>
      </c>
      <c r="L1096">
        <v>16.920000000000002</v>
      </c>
      <c r="M1096" t="s">
        <v>426</v>
      </c>
      <c r="N1096" t="s">
        <v>34</v>
      </c>
      <c r="O1096" t="s">
        <v>35</v>
      </c>
      <c r="P1096">
        <v>145</v>
      </c>
      <c r="Q1096">
        <v>0</v>
      </c>
      <c r="R1096">
        <v>0</v>
      </c>
    </row>
    <row r="1097" spans="1:18">
      <c r="A1097" t="s">
        <v>439</v>
      </c>
      <c r="B1097" t="s">
        <v>19</v>
      </c>
      <c r="C1097" t="s">
        <v>20</v>
      </c>
      <c r="D1097" t="s">
        <v>47</v>
      </c>
      <c r="E1097">
        <v>51.37</v>
      </c>
      <c r="F1097">
        <v>12.35</v>
      </c>
      <c r="G1097" t="s">
        <v>332</v>
      </c>
      <c r="H1097" t="s">
        <v>19</v>
      </c>
      <c r="I1097" t="s">
        <v>39</v>
      </c>
      <c r="J1097" t="s">
        <v>47</v>
      </c>
      <c r="K1097">
        <v>51.33</v>
      </c>
      <c r="L1097">
        <v>12.32</v>
      </c>
      <c r="M1097" t="s">
        <v>332</v>
      </c>
      <c r="N1097" t="s">
        <v>34</v>
      </c>
      <c r="O1097" t="s">
        <v>35</v>
      </c>
      <c r="P1097">
        <v>31</v>
      </c>
      <c r="Q1097">
        <v>5</v>
      </c>
      <c r="R1097">
        <v>212</v>
      </c>
    </row>
    <row r="1098" spans="1:18">
      <c r="A1098" t="s">
        <v>447</v>
      </c>
      <c r="B1098" t="s">
        <v>76</v>
      </c>
      <c r="C1098" t="s">
        <v>20</v>
      </c>
      <c r="D1098" t="s">
        <v>47</v>
      </c>
      <c r="E1098">
        <v>48.27</v>
      </c>
      <c r="F1098">
        <v>13.12</v>
      </c>
      <c r="G1098" t="s">
        <v>426</v>
      </c>
      <c r="H1098" t="s">
        <v>20</v>
      </c>
      <c r="I1098" t="s">
        <v>101</v>
      </c>
      <c r="J1098" t="s">
        <v>47</v>
      </c>
      <c r="K1098">
        <v>48.28</v>
      </c>
      <c r="L1098">
        <v>13.25</v>
      </c>
      <c r="M1098" t="s">
        <v>426</v>
      </c>
      <c r="N1098" t="s">
        <v>34</v>
      </c>
      <c r="O1098" t="s">
        <v>35</v>
      </c>
      <c r="P1098">
        <v>168</v>
      </c>
      <c r="Q1098">
        <v>11</v>
      </c>
      <c r="R1098">
        <v>80</v>
      </c>
    </row>
    <row r="1099" spans="1:18">
      <c r="A1099" t="s">
        <v>449</v>
      </c>
      <c r="B1099" t="s">
        <v>74</v>
      </c>
      <c r="C1099" t="s">
        <v>20</v>
      </c>
      <c r="D1099" t="s">
        <v>47</v>
      </c>
      <c r="E1099">
        <v>48.03</v>
      </c>
      <c r="F1099">
        <v>8.4700000000000006</v>
      </c>
      <c r="G1099" t="s">
        <v>332</v>
      </c>
      <c r="H1099" t="s">
        <v>76</v>
      </c>
      <c r="I1099" t="s">
        <v>24</v>
      </c>
      <c r="J1099" t="s">
        <v>136</v>
      </c>
      <c r="K1099">
        <v>48.03</v>
      </c>
      <c r="L1099">
        <v>8.4700000000000006</v>
      </c>
      <c r="M1099" t="s">
        <v>332</v>
      </c>
      <c r="N1099" t="s">
        <v>34</v>
      </c>
      <c r="O1099" t="s">
        <v>35</v>
      </c>
      <c r="P1099">
        <v>328</v>
      </c>
      <c r="Q1099">
        <v>0</v>
      </c>
      <c r="R1099">
        <v>0</v>
      </c>
    </row>
    <row r="1100" spans="1:18">
      <c r="A1100" t="s">
        <v>450</v>
      </c>
      <c r="B1100" t="s">
        <v>37</v>
      </c>
      <c r="C1100" t="s">
        <v>39</v>
      </c>
      <c r="D1100" t="s">
        <v>47</v>
      </c>
      <c r="E1100">
        <v>48.68</v>
      </c>
      <c r="F1100">
        <v>9.6999999999999993</v>
      </c>
      <c r="G1100" t="s">
        <v>332</v>
      </c>
      <c r="H1100" t="s">
        <v>37</v>
      </c>
      <c r="I1100" t="s">
        <v>29</v>
      </c>
      <c r="J1100" t="s">
        <v>47</v>
      </c>
      <c r="K1100">
        <v>48.68</v>
      </c>
      <c r="L1100">
        <v>9.6999999999999993</v>
      </c>
      <c r="M1100" t="s">
        <v>332</v>
      </c>
      <c r="N1100" t="s">
        <v>34</v>
      </c>
      <c r="O1100" t="s">
        <v>35</v>
      </c>
      <c r="P1100">
        <v>30</v>
      </c>
      <c r="Q1100">
        <v>0</v>
      </c>
      <c r="R1100">
        <v>0</v>
      </c>
    </row>
    <row r="1101" spans="1:18">
      <c r="A1101" t="s">
        <v>526</v>
      </c>
      <c r="B1101" t="s">
        <v>92</v>
      </c>
      <c r="C1101" t="s">
        <v>20</v>
      </c>
      <c r="D1101" t="s">
        <v>47</v>
      </c>
      <c r="E1101">
        <v>50.48</v>
      </c>
      <c r="F1101">
        <v>8.6199999999999992</v>
      </c>
      <c r="G1101" t="s">
        <v>332</v>
      </c>
      <c r="H1101" t="s">
        <v>60</v>
      </c>
      <c r="I1101" t="s">
        <v>20</v>
      </c>
      <c r="J1101" t="s">
        <v>142</v>
      </c>
      <c r="K1101">
        <v>50.47</v>
      </c>
      <c r="L1101">
        <v>8.65</v>
      </c>
      <c r="M1101" t="s">
        <v>332</v>
      </c>
      <c r="N1101" t="s">
        <v>140</v>
      </c>
      <c r="O1101" t="s">
        <v>27</v>
      </c>
      <c r="P1101">
        <v>720</v>
      </c>
      <c r="Q1101">
        <v>3</v>
      </c>
      <c r="R1101">
        <v>129</v>
      </c>
    </row>
    <row r="1102" spans="1:18">
      <c r="A1102" t="s">
        <v>534</v>
      </c>
      <c r="B1102" t="s">
        <v>29</v>
      </c>
      <c r="C1102" t="s">
        <v>39</v>
      </c>
      <c r="D1102" t="s">
        <v>47</v>
      </c>
      <c r="E1102">
        <v>52.33</v>
      </c>
      <c r="F1102">
        <v>8.75</v>
      </c>
      <c r="G1102" t="s">
        <v>332</v>
      </c>
      <c r="H1102" t="s">
        <v>48</v>
      </c>
      <c r="I1102" t="s">
        <v>48</v>
      </c>
      <c r="J1102" t="s">
        <v>47</v>
      </c>
      <c r="K1102">
        <v>52.3</v>
      </c>
      <c r="L1102">
        <v>8.6999999999999993</v>
      </c>
      <c r="M1102" t="s">
        <v>332</v>
      </c>
      <c r="N1102" t="s">
        <v>34</v>
      </c>
      <c r="O1102" t="s">
        <v>35</v>
      </c>
      <c r="P1102">
        <v>62</v>
      </c>
      <c r="Q1102">
        <v>6</v>
      </c>
      <c r="R1102">
        <v>223</v>
      </c>
    </row>
    <row r="1103" spans="1:18">
      <c r="A1103" t="s">
        <v>633</v>
      </c>
      <c r="B1103" t="s">
        <v>63</v>
      </c>
      <c r="C1103" t="s">
        <v>20</v>
      </c>
      <c r="D1103" t="s">
        <v>47</v>
      </c>
      <c r="E1103">
        <v>56.08</v>
      </c>
      <c r="F1103">
        <v>10.050000000000001</v>
      </c>
      <c r="G1103" t="s">
        <v>610</v>
      </c>
      <c r="H1103" t="s">
        <v>31</v>
      </c>
      <c r="I1103" t="s">
        <v>39</v>
      </c>
      <c r="J1103" t="s">
        <v>47</v>
      </c>
      <c r="K1103">
        <v>56.08</v>
      </c>
      <c r="L1103">
        <v>10.050000000000001</v>
      </c>
      <c r="M1103" t="s">
        <v>610</v>
      </c>
      <c r="N1103" t="s">
        <v>40</v>
      </c>
      <c r="O1103" t="s">
        <v>35</v>
      </c>
      <c r="P1103">
        <v>21</v>
      </c>
      <c r="Q1103">
        <v>0</v>
      </c>
      <c r="R1103">
        <v>0</v>
      </c>
    </row>
    <row r="1104" spans="1:18">
      <c r="A1104" t="s">
        <v>640</v>
      </c>
      <c r="B1104" t="s">
        <v>39</v>
      </c>
      <c r="C1104" t="s">
        <v>39</v>
      </c>
      <c r="D1104" t="s">
        <v>47</v>
      </c>
      <c r="E1104">
        <v>55.72</v>
      </c>
      <c r="F1104">
        <v>12.52</v>
      </c>
      <c r="G1104" t="s">
        <v>610</v>
      </c>
      <c r="H1104" t="s">
        <v>20</v>
      </c>
      <c r="I1104" t="s">
        <v>29</v>
      </c>
      <c r="J1104" t="s">
        <v>47</v>
      </c>
      <c r="K1104">
        <v>55.72</v>
      </c>
      <c r="L1104">
        <v>12.5</v>
      </c>
      <c r="M1104" t="s">
        <v>610</v>
      </c>
      <c r="N1104" t="s">
        <v>26</v>
      </c>
      <c r="O1104" t="s">
        <v>27</v>
      </c>
      <c r="P1104">
        <v>29</v>
      </c>
      <c r="Q1104">
        <v>2</v>
      </c>
      <c r="R1104">
        <v>270</v>
      </c>
    </row>
    <row r="1105" spans="1:18">
      <c r="A1105" t="s">
        <v>652</v>
      </c>
      <c r="B1105" t="s">
        <v>42</v>
      </c>
      <c r="C1105" t="s">
        <v>39</v>
      </c>
      <c r="D1105" t="s">
        <v>47</v>
      </c>
      <c r="E1105">
        <v>57.05</v>
      </c>
      <c r="F1105">
        <v>8.67</v>
      </c>
      <c r="G1105" t="s">
        <v>610</v>
      </c>
      <c r="H1105" t="s">
        <v>45</v>
      </c>
      <c r="I1105" t="s">
        <v>51</v>
      </c>
      <c r="J1105" t="s">
        <v>47</v>
      </c>
      <c r="K1105">
        <v>57.05</v>
      </c>
      <c r="L1105">
        <v>8.67</v>
      </c>
      <c r="M1105" t="s">
        <v>610</v>
      </c>
      <c r="N1105" t="s">
        <v>26</v>
      </c>
      <c r="O1105" t="s">
        <v>27</v>
      </c>
      <c r="P1105">
        <v>97</v>
      </c>
      <c r="Q1105">
        <v>0</v>
      </c>
      <c r="R1105">
        <v>0</v>
      </c>
    </row>
    <row r="1106" spans="1:18">
      <c r="A1106" t="s">
        <v>734</v>
      </c>
      <c r="B1106" t="s">
        <v>20</v>
      </c>
      <c r="C1106" t="s">
        <v>39</v>
      </c>
      <c r="D1106" t="s">
        <v>47</v>
      </c>
      <c r="E1106">
        <v>55.45</v>
      </c>
      <c r="F1106">
        <v>8.52</v>
      </c>
      <c r="G1106" t="s">
        <v>610</v>
      </c>
      <c r="H1106" t="s">
        <v>74</v>
      </c>
      <c r="I1106" t="s">
        <v>50</v>
      </c>
      <c r="J1106" t="s">
        <v>136</v>
      </c>
      <c r="K1106">
        <v>55.45</v>
      </c>
      <c r="L1106">
        <v>8.52</v>
      </c>
      <c r="M1106" t="s">
        <v>610</v>
      </c>
      <c r="N1106" t="s">
        <v>34</v>
      </c>
      <c r="O1106" t="s">
        <v>35</v>
      </c>
      <c r="P1106">
        <v>237</v>
      </c>
      <c r="Q1106">
        <v>0</v>
      </c>
      <c r="R1106">
        <v>0</v>
      </c>
    </row>
    <row r="1107" spans="1:18">
      <c r="A1107" t="s">
        <v>864</v>
      </c>
      <c r="B1107" t="s">
        <v>48</v>
      </c>
      <c r="C1107" t="s">
        <v>39</v>
      </c>
      <c r="D1107" t="s">
        <v>47</v>
      </c>
      <c r="E1107">
        <v>51.58</v>
      </c>
      <c r="F1107">
        <v>-0.42</v>
      </c>
      <c r="G1107" t="s">
        <v>858</v>
      </c>
      <c r="H1107" t="s">
        <v>39</v>
      </c>
      <c r="I1107" t="s">
        <v>24</v>
      </c>
      <c r="J1107" t="s">
        <v>99</v>
      </c>
      <c r="K1107">
        <v>51.58</v>
      </c>
      <c r="L1107">
        <v>-0.42</v>
      </c>
      <c r="M1107" t="s">
        <v>858</v>
      </c>
      <c r="N1107" t="s">
        <v>40</v>
      </c>
      <c r="O1107" t="s">
        <v>35</v>
      </c>
      <c r="P1107">
        <v>1033</v>
      </c>
      <c r="Q1107">
        <v>0</v>
      </c>
      <c r="R1107">
        <v>0</v>
      </c>
    </row>
    <row r="1108" spans="1:18">
      <c r="A1108" t="s">
        <v>885</v>
      </c>
      <c r="B1108" t="s">
        <v>32</v>
      </c>
      <c r="C1108" t="s">
        <v>20</v>
      </c>
      <c r="D1108" t="s">
        <v>47</v>
      </c>
      <c r="E1108">
        <v>51.47</v>
      </c>
      <c r="F1108">
        <v>0.42</v>
      </c>
      <c r="G1108" t="s">
        <v>858</v>
      </c>
      <c r="H1108" t="s">
        <v>155</v>
      </c>
      <c r="I1108" t="s">
        <v>63</v>
      </c>
      <c r="J1108" t="s">
        <v>47</v>
      </c>
      <c r="K1108">
        <v>51.47</v>
      </c>
      <c r="L1108">
        <v>0.47</v>
      </c>
      <c r="M1108" t="s">
        <v>858</v>
      </c>
      <c r="N1108" t="s">
        <v>40</v>
      </c>
      <c r="O1108" t="s">
        <v>35</v>
      </c>
      <c r="P1108">
        <v>221</v>
      </c>
      <c r="Q1108">
        <v>4</v>
      </c>
      <c r="R1108">
        <v>91</v>
      </c>
    </row>
    <row r="1109" spans="1:18">
      <c r="A1109" t="s">
        <v>902</v>
      </c>
      <c r="B1109" t="s">
        <v>50</v>
      </c>
      <c r="C1109" t="s">
        <v>29</v>
      </c>
      <c r="D1109" t="s">
        <v>47</v>
      </c>
      <c r="E1109">
        <v>54.68</v>
      </c>
      <c r="F1109">
        <v>-5.52</v>
      </c>
      <c r="G1109" t="s">
        <v>858</v>
      </c>
      <c r="H1109" t="s">
        <v>155</v>
      </c>
      <c r="I1109" t="s">
        <v>24</v>
      </c>
      <c r="J1109" t="s">
        <v>142</v>
      </c>
      <c r="K1109">
        <v>54.68</v>
      </c>
      <c r="L1109">
        <v>-5.52</v>
      </c>
      <c r="M1109" t="s">
        <v>858</v>
      </c>
      <c r="N1109" t="s">
        <v>40</v>
      </c>
      <c r="O1109" t="s">
        <v>35</v>
      </c>
      <c r="P1109">
        <v>655</v>
      </c>
      <c r="Q1109">
        <v>0</v>
      </c>
      <c r="R1109">
        <v>0</v>
      </c>
    </row>
    <row r="1110" spans="1:18">
      <c r="A1110" t="s">
        <v>903</v>
      </c>
      <c r="B1110" t="s">
        <v>50</v>
      </c>
      <c r="C1110" t="s">
        <v>29</v>
      </c>
      <c r="D1110" t="s">
        <v>47</v>
      </c>
      <c r="E1110">
        <v>54.68</v>
      </c>
      <c r="F1110">
        <v>-5.52</v>
      </c>
      <c r="G1110" t="s">
        <v>858</v>
      </c>
      <c r="H1110" t="s">
        <v>71</v>
      </c>
      <c r="I1110" t="s">
        <v>29</v>
      </c>
      <c r="J1110" t="s">
        <v>47</v>
      </c>
      <c r="K1110">
        <v>54.68</v>
      </c>
      <c r="L1110">
        <v>-5.52</v>
      </c>
      <c r="M1110" t="s">
        <v>858</v>
      </c>
      <c r="N1110" t="s">
        <v>40</v>
      </c>
      <c r="O1110" t="s">
        <v>35</v>
      </c>
      <c r="P1110">
        <v>15</v>
      </c>
      <c r="Q1110">
        <v>0</v>
      </c>
      <c r="R1110">
        <v>0</v>
      </c>
    </row>
    <row r="1111" spans="1:18">
      <c r="A1111" t="s">
        <v>912</v>
      </c>
      <c r="B1111" t="s">
        <v>133</v>
      </c>
      <c r="C1111" t="s">
        <v>20</v>
      </c>
      <c r="D1111" t="s">
        <v>47</v>
      </c>
      <c r="E1111">
        <v>51.83</v>
      </c>
      <c r="F1111">
        <v>1.1499999999999999</v>
      </c>
      <c r="G1111" t="s">
        <v>858</v>
      </c>
      <c r="H1111" t="s">
        <v>31</v>
      </c>
      <c r="I1111" t="s">
        <v>48</v>
      </c>
      <c r="J1111" t="s">
        <v>47</v>
      </c>
      <c r="K1111">
        <v>51.83</v>
      </c>
      <c r="L1111">
        <v>1.1499999999999999</v>
      </c>
      <c r="M1111" t="s">
        <v>858</v>
      </c>
      <c r="N1111" t="s">
        <v>40</v>
      </c>
      <c r="O1111" t="s">
        <v>35</v>
      </c>
      <c r="P1111">
        <v>67</v>
      </c>
      <c r="Q1111">
        <v>0</v>
      </c>
      <c r="R1111">
        <v>0</v>
      </c>
    </row>
    <row r="1112" spans="1:18">
      <c r="A1112" t="s">
        <v>913</v>
      </c>
      <c r="B1112" t="s">
        <v>23</v>
      </c>
      <c r="C1112" t="s">
        <v>20</v>
      </c>
      <c r="D1112" t="s">
        <v>47</v>
      </c>
      <c r="E1112">
        <v>53.2</v>
      </c>
      <c r="F1112">
        <v>-4.4000000000000004</v>
      </c>
      <c r="G1112" t="s">
        <v>858</v>
      </c>
      <c r="H1112" t="s">
        <v>31</v>
      </c>
      <c r="I1112" t="s">
        <v>39</v>
      </c>
      <c r="J1112" t="s">
        <v>47</v>
      </c>
      <c r="K1112">
        <v>53.2</v>
      </c>
      <c r="L1112">
        <v>-4.4000000000000004</v>
      </c>
      <c r="M1112" t="s">
        <v>858</v>
      </c>
      <c r="N1112" t="s">
        <v>84</v>
      </c>
      <c r="O1112" t="s">
        <v>35</v>
      </c>
      <c r="P1112">
        <v>18</v>
      </c>
      <c r="Q1112">
        <v>0</v>
      </c>
      <c r="R1112">
        <v>0</v>
      </c>
    </row>
    <row r="1113" spans="1:18">
      <c r="A1113" t="s">
        <v>1569</v>
      </c>
      <c r="B1113" t="s">
        <v>32</v>
      </c>
      <c r="C1113" t="s">
        <v>20</v>
      </c>
      <c r="D1113" t="s">
        <v>47</v>
      </c>
      <c r="E1113">
        <v>46.82</v>
      </c>
      <c r="F1113">
        <v>6.65</v>
      </c>
      <c r="G1113" t="s">
        <v>1558</v>
      </c>
      <c r="H1113" t="s">
        <v>48</v>
      </c>
      <c r="I1113" t="s">
        <v>24</v>
      </c>
      <c r="J1113" t="s">
        <v>136</v>
      </c>
      <c r="K1113">
        <v>46.8</v>
      </c>
      <c r="L1113">
        <v>6.63</v>
      </c>
      <c r="M1113" t="s">
        <v>1558</v>
      </c>
      <c r="N1113" t="s">
        <v>40</v>
      </c>
      <c r="O1113" t="s">
        <v>35</v>
      </c>
      <c r="P1113">
        <v>333</v>
      </c>
      <c r="Q1113">
        <v>3</v>
      </c>
      <c r="R1113">
        <v>215</v>
      </c>
    </row>
    <row r="1114" spans="1:18">
      <c r="A1114" t="s">
        <v>1570</v>
      </c>
      <c r="B1114" t="s">
        <v>32</v>
      </c>
      <c r="C1114" t="s">
        <v>20</v>
      </c>
      <c r="D1114" t="s">
        <v>47</v>
      </c>
      <c r="E1114">
        <v>46.82</v>
      </c>
      <c r="F1114">
        <v>6.65</v>
      </c>
      <c r="G1114" t="s">
        <v>1558</v>
      </c>
      <c r="H1114" t="s">
        <v>63</v>
      </c>
      <c r="I1114" t="s">
        <v>24</v>
      </c>
      <c r="J1114" t="s">
        <v>136</v>
      </c>
      <c r="K1114">
        <v>46.8</v>
      </c>
      <c r="L1114">
        <v>6.63</v>
      </c>
      <c r="M1114" t="s">
        <v>1558</v>
      </c>
      <c r="N1114" t="s">
        <v>140</v>
      </c>
      <c r="O1114" t="s">
        <v>35</v>
      </c>
      <c r="P1114">
        <v>337</v>
      </c>
      <c r="Q1114">
        <v>3</v>
      </c>
      <c r="R1114">
        <v>215</v>
      </c>
    </row>
    <row r="1115" spans="1:18">
      <c r="A1115" t="s">
        <v>1620</v>
      </c>
      <c r="B1115" t="s">
        <v>67</v>
      </c>
      <c r="C1115" t="s">
        <v>20</v>
      </c>
      <c r="D1115" t="s">
        <v>47</v>
      </c>
      <c r="E1115">
        <v>52.2</v>
      </c>
      <c r="F1115">
        <v>4.4000000000000004</v>
      </c>
      <c r="G1115" t="s">
        <v>1615</v>
      </c>
      <c r="H1115" t="s">
        <v>42</v>
      </c>
      <c r="I1115" t="s">
        <v>31</v>
      </c>
      <c r="J1115" t="s">
        <v>136</v>
      </c>
      <c r="K1115">
        <v>52.1</v>
      </c>
      <c r="L1115">
        <v>4.3</v>
      </c>
      <c r="M1115" t="s">
        <v>1615</v>
      </c>
      <c r="N1115" t="s">
        <v>34</v>
      </c>
      <c r="O1115" t="s">
        <v>35</v>
      </c>
      <c r="P1115">
        <v>281</v>
      </c>
      <c r="Q1115">
        <v>14</v>
      </c>
      <c r="R1115">
        <v>212</v>
      </c>
    </row>
    <row r="1116" spans="1:18">
      <c r="A1116" t="s">
        <v>2291</v>
      </c>
      <c r="B1116" t="s">
        <v>121</v>
      </c>
      <c r="C1116" t="s">
        <v>39</v>
      </c>
      <c r="D1116" t="s">
        <v>47</v>
      </c>
      <c r="E1116">
        <v>62.2</v>
      </c>
      <c r="F1116">
        <v>9.7799999999999994</v>
      </c>
      <c r="G1116" t="s">
        <v>669</v>
      </c>
      <c r="H1116" t="s">
        <v>50</v>
      </c>
      <c r="I1116" t="s">
        <v>31</v>
      </c>
      <c r="J1116" t="s">
        <v>173</v>
      </c>
      <c r="K1116">
        <v>62.17</v>
      </c>
      <c r="L1116">
        <v>9.8000000000000007</v>
      </c>
      <c r="M1116" t="s">
        <v>669</v>
      </c>
      <c r="N1116" t="s">
        <v>40</v>
      </c>
      <c r="O1116" t="s">
        <v>35</v>
      </c>
      <c r="P1116">
        <v>1689</v>
      </c>
      <c r="Q1116">
        <v>4</v>
      </c>
      <c r="R1116">
        <v>167</v>
      </c>
    </row>
    <row r="1117" spans="1:18">
      <c r="A1117" t="s">
        <v>2463</v>
      </c>
      <c r="B1117" t="s">
        <v>50</v>
      </c>
      <c r="C1117" t="s">
        <v>39</v>
      </c>
      <c r="D1117" t="s">
        <v>47</v>
      </c>
      <c r="E1117">
        <v>61.3</v>
      </c>
      <c r="F1117">
        <v>23.9</v>
      </c>
      <c r="G1117" t="s">
        <v>2455</v>
      </c>
      <c r="H1117" t="s">
        <v>74</v>
      </c>
      <c r="I1117" t="s">
        <v>60</v>
      </c>
      <c r="J1117" t="s">
        <v>136</v>
      </c>
      <c r="K1117">
        <v>61.3</v>
      </c>
      <c r="L1117">
        <v>23.7</v>
      </c>
      <c r="M1117" t="s">
        <v>2455</v>
      </c>
      <c r="N1117" t="s">
        <v>34</v>
      </c>
      <c r="O1117" t="s">
        <v>35</v>
      </c>
      <c r="P1117">
        <v>300</v>
      </c>
      <c r="Q1117">
        <v>11</v>
      </c>
      <c r="R1117">
        <v>270</v>
      </c>
    </row>
    <row r="1118" spans="1:18">
      <c r="A1118" t="s">
        <v>2537</v>
      </c>
      <c r="B1118" t="s">
        <v>50</v>
      </c>
      <c r="C1118" t="s">
        <v>39</v>
      </c>
      <c r="D1118" t="s">
        <v>47</v>
      </c>
      <c r="E1118">
        <v>61.03</v>
      </c>
      <c r="F1118">
        <v>24.47</v>
      </c>
      <c r="G1118" t="s">
        <v>2455</v>
      </c>
      <c r="H1118" t="s">
        <v>20</v>
      </c>
      <c r="I1118" t="s">
        <v>24</v>
      </c>
      <c r="J1118" t="s">
        <v>136</v>
      </c>
      <c r="K1118">
        <v>60.8</v>
      </c>
      <c r="L1118">
        <v>23.6</v>
      </c>
      <c r="M1118" t="s">
        <v>2455</v>
      </c>
      <c r="N1118" t="s">
        <v>40</v>
      </c>
      <c r="O1118" t="s">
        <v>35</v>
      </c>
      <c r="P1118">
        <v>308</v>
      </c>
      <c r="Q1118">
        <v>54</v>
      </c>
      <c r="R1118">
        <v>242</v>
      </c>
    </row>
    <row r="1119" spans="1:18">
      <c r="A1119" t="s">
        <v>2538</v>
      </c>
      <c r="B1119" t="s">
        <v>50</v>
      </c>
      <c r="C1119" t="s">
        <v>39</v>
      </c>
      <c r="D1119" t="s">
        <v>47</v>
      </c>
      <c r="E1119">
        <v>61.03</v>
      </c>
      <c r="F1119">
        <v>24.47</v>
      </c>
      <c r="G1119" t="s">
        <v>2455</v>
      </c>
      <c r="H1119" t="s">
        <v>23</v>
      </c>
      <c r="I1119" t="s">
        <v>101</v>
      </c>
      <c r="J1119" t="s">
        <v>99</v>
      </c>
      <c r="K1119">
        <v>61</v>
      </c>
      <c r="L1119">
        <v>24.5</v>
      </c>
      <c r="M1119" t="s">
        <v>2455</v>
      </c>
      <c r="N1119" t="s">
        <v>34</v>
      </c>
      <c r="O1119" t="s">
        <v>35</v>
      </c>
      <c r="P1119">
        <v>1263</v>
      </c>
      <c r="Q1119">
        <v>5</v>
      </c>
      <c r="R1119">
        <v>155</v>
      </c>
    </row>
    <row r="1120" spans="1:18">
      <c r="A1120" t="s">
        <v>2579</v>
      </c>
      <c r="B1120" t="s">
        <v>39</v>
      </c>
      <c r="C1120" t="s">
        <v>39</v>
      </c>
      <c r="D1120" t="s">
        <v>47</v>
      </c>
      <c r="E1120">
        <v>62.6</v>
      </c>
      <c r="F1120">
        <v>25</v>
      </c>
      <c r="G1120" t="s">
        <v>2455</v>
      </c>
      <c r="H1120" t="s">
        <v>133</v>
      </c>
      <c r="I1120" t="s">
        <v>48</v>
      </c>
      <c r="J1120" t="s">
        <v>47</v>
      </c>
      <c r="K1120">
        <v>62.6</v>
      </c>
      <c r="L1120">
        <v>25</v>
      </c>
      <c r="M1120" t="s">
        <v>2455</v>
      </c>
      <c r="N1120" t="s">
        <v>34</v>
      </c>
      <c r="O1120" t="s">
        <v>35</v>
      </c>
      <c r="P1120">
        <v>82</v>
      </c>
      <c r="Q1120">
        <v>0</v>
      </c>
      <c r="R1120">
        <v>0</v>
      </c>
    </row>
    <row r="1121" spans="1:18">
      <c r="A1121" t="s">
        <v>2624</v>
      </c>
      <c r="B1121" t="s">
        <v>20</v>
      </c>
      <c r="C1121" t="s">
        <v>39</v>
      </c>
      <c r="D1121" t="s">
        <v>47</v>
      </c>
      <c r="E1121">
        <v>60.5</v>
      </c>
      <c r="F1121">
        <v>25</v>
      </c>
      <c r="G1121" t="s">
        <v>2455</v>
      </c>
      <c r="H1121" t="s">
        <v>29</v>
      </c>
      <c r="I1121" t="s">
        <v>63</v>
      </c>
      <c r="J1121" t="s">
        <v>47</v>
      </c>
      <c r="K1121">
        <v>60.5</v>
      </c>
      <c r="L1121">
        <v>25</v>
      </c>
      <c r="M1121" t="s">
        <v>2455</v>
      </c>
      <c r="N1121" t="s">
        <v>34</v>
      </c>
      <c r="O1121" t="s">
        <v>35</v>
      </c>
      <c r="P1121">
        <v>185</v>
      </c>
      <c r="Q1121">
        <v>0</v>
      </c>
      <c r="R1121">
        <v>0</v>
      </c>
    </row>
    <row r="1122" spans="1:18">
      <c r="A1122" t="s">
        <v>2630</v>
      </c>
      <c r="B1122" t="s">
        <v>50</v>
      </c>
      <c r="C1122" t="s">
        <v>39</v>
      </c>
      <c r="D1122" t="s">
        <v>47</v>
      </c>
      <c r="E1122">
        <v>60.2</v>
      </c>
      <c r="F1122">
        <v>24.9</v>
      </c>
      <c r="G1122" t="s">
        <v>2455</v>
      </c>
      <c r="H1122" t="s">
        <v>74</v>
      </c>
      <c r="I1122" t="s">
        <v>50</v>
      </c>
      <c r="J1122" t="s">
        <v>136</v>
      </c>
      <c r="K1122">
        <v>60.2</v>
      </c>
      <c r="L1122">
        <v>24.9</v>
      </c>
      <c r="M1122" t="s">
        <v>2455</v>
      </c>
      <c r="N1122" t="s">
        <v>34</v>
      </c>
      <c r="O1122" t="s">
        <v>35</v>
      </c>
      <c r="P1122">
        <v>241</v>
      </c>
      <c r="Q1122">
        <v>0</v>
      </c>
      <c r="R1122">
        <v>0</v>
      </c>
    </row>
    <row r="1123" spans="1:18">
      <c r="A1123" t="s">
        <v>2631</v>
      </c>
      <c r="B1123" t="s">
        <v>50</v>
      </c>
      <c r="C1123" t="s">
        <v>39</v>
      </c>
      <c r="D1123" t="s">
        <v>47</v>
      </c>
      <c r="E1123">
        <v>60.2</v>
      </c>
      <c r="F1123">
        <v>24.9</v>
      </c>
      <c r="G1123" t="s">
        <v>2455</v>
      </c>
      <c r="H1123" t="s">
        <v>74</v>
      </c>
      <c r="I1123" t="s">
        <v>48</v>
      </c>
      <c r="J1123" t="s">
        <v>47</v>
      </c>
      <c r="K1123">
        <v>60.2</v>
      </c>
      <c r="L1123">
        <v>24.9</v>
      </c>
      <c r="M1123" t="s">
        <v>2455</v>
      </c>
      <c r="N1123" t="s">
        <v>40</v>
      </c>
      <c r="O1123" t="s">
        <v>35</v>
      </c>
      <c r="P1123">
        <v>88</v>
      </c>
      <c r="Q1123">
        <v>0</v>
      </c>
      <c r="R1123">
        <v>0</v>
      </c>
    </row>
    <row r="1124" spans="1:18">
      <c r="A1124" t="s">
        <v>2632</v>
      </c>
      <c r="B1124" t="s">
        <v>63</v>
      </c>
      <c r="C1124" t="s">
        <v>39</v>
      </c>
      <c r="D1124" t="s">
        <v>47</v>
      </c>
      <c r="E1124">
        <v>61.5</v>
      </c>
      <c r="F1124">
        <v>21.7</v>
      </c>
      <c r="G1124" t="s">
        <v>2455</v>
      </c>
      <c r="H1124" t="s">
        <v>109</v>
      </c>
      <c r="I1124" t="s">
        <v>39</v>
      </c>
      <c r="J1124" t="s">
        <v>136</v>
      </c>
      <c r="K1124">
        <v>61.5</v>
      </c>
      <c r="L1124">
        <v>22</v>
      </c>
      <c r="M1124" t="s">
        <v>2455</v>
      </c>
      <c r="N1124" t="s">
        <v>34</v>
      </c>
      <c r="O1124" t="s">
        <v>35</v>
      </c>
      <c r="P1124">
        <v>379</v>
      </c>
      <c r="Q1124">
        <v>16</v>
      </c>
      <c r="R1124">
        <v>91</v>
      </c>
    </row>
    <row r="1125" spans="1:18">
      <c r="A1125" t="s">
        <v>2635</v>
      </c>
      <c r="B1125" t="s">
        <v>60</v>
      </c>
      <c r="C1125" t="s">
        <v>39</v>
      </c>
      <c r="D1125" t="s">
        <v>47</v>
      </c>
      <c r="E1125">
        <v>61.67</v>
      </c>
      <c r="F1125">
        <v>23.57</v>
      </c>
      <c r="G1125" t="s">
        <v>2455</v>
      </c>
      <c r="H1125" t="s">
        <v>23</v>
      </c>
      <c r="I1125" t="s">
        <v>51</v>
      </c>
      <c r="J1125" t="s">
        <v>167</v>
      </c>
      <c r="K1125">
        <v>61.57</v>
      </c>
      <c r="L1125">
        <v>23.5</v>
      </c>
      <c r="M1125" t="s">
        <v>2455</v>
      </c>
      <c r="N1125" t="s">
        <v>40</v>
      </c>
      <c r="O1125" t="s">
        <v>35</v>
      </c>
      <c r="P1125">
        <v>3756</v>
      </c>
      <c r="Q1125">
        <v>12</v>
      </c>
      <c r="R1125">
        <v>198</v>
      </c>
    </row>
    <row r="1126" spans="1:18">
      <c r="A1126" t="s">
        <v>2636</v>
      </c>
      <c r="B1126" t="s">
        <v>60</v>
      </c>
      <c r="C1126" t="s">
        <v>39</v>
      </c>
      <c r="D1126" t="s">
        <v>47</v>
      </c>
      <c r="E1126">
        <v>61.67</v>
      </c>
      <c r="F1126">
        <v>23.57</v>
      </c>
      <c r="G1126" t="s">
        <v>2455</v>
      </c>
      <c r="H1126" t="s">
        <v>32</v>
      </c>
      <c r="I1126" t="s">
        <v>51</v>
      </c>
      <c r="J1126" t="s">
        <v>47</v>
      </c>
      <c r="K1126">
        <v>61.7</v>
      </c>
      <c r="L1126">
        <v>23.6</v>
      </c>
      <c r="M1126" t="s">
        <v>2455</v>
      </c>
      <c r="N1126" t="s">
        <v>34</v>
      </c>
      <c r="O1126" t="s">
        <v>35</v>
      </c>
      <c r="P1126">
        <v>99</v>
      </c>
      <c r="Q1126">
        <v>5</v>
      </c>
      <c r="R1126">
        <v>26</v>
      </c>
    </row>
    <row r="1127" spans="1:18">
      <c r="A1127" t="s">
        <v>2637</v>
      </c>
      <c r="B1127" t="s">
        <v>143</v>
      </c>
      <c r="C1127" t="s">
        <v>20</v>
      </c>
      <c r="D1127" t="s">
        <v>47</v>
      </c>
      <c r="E1127">
        <v>61.5</v>
      </c>
      <c r="F1127">
        <v>23.8</v>
      </c>
      <c r="G1127" t="s">
        <v>2455</v>
      </c>
      <c r="H1127" t="s">
        <v>19</v>
      </c>
      <c r="I1127" t="s">
        <v>39</v>
      </c>
      <c r="J1127" t="s">
        <v>136</v>
      </c>
      <c r="K1127">
        <v>61.5</v>
      </c>
      <c r="L1127">
        <v>23.67</v>
      </c>
      <c r="M1127" t="s">
        <v>2455</v>
      </c>
      <c r="N1127" t="s">
        <v>34</v>
      </c>
      <c r="O1127" t="s">
        <v>35</v>
      </c>
      <c r="P1127">
        <v>392</v>
      </c>
      <c r="Q1127">
        <v>8</v>
      </c>
      <c r="R1127">
        <v>270</v>
      </c>
    </row>
    <row r="1128" spans="1:18">
      <c r="A1128" t="s">
        <v>2638</v>
      </c>
      <c r="B1128" t="s">
        <v>74</v>
      </c>
      <c r="C1128" t="s">
        <v>20</v>
      </c>
      <c r="D1128" t="s">
        <v>47</v>
      </c>
      <c r="E1128">
        <v>61.5</v>
      </c>
      <c r="F1128">
        <v>23.8</v>
      </c>
      <c r="G1128" t="s">
        <v>2455</v>
      </c>
      <c r="H1128" t="s">
        <v>60</v>
      </c>
      <c r="I1128" t="s">
        <v>48</v>
      </c>
      <c r="J1128" t="s">
        <v>99</v>
      </c>
      <c r="K1128">
        <v>61.5</v>
      </c>
      <c r="L1128">
        <v>23.67</v>
      </c>
      <c r="M1128" t="s">
        <v>2455</v>
      </c>
      <c r="N1128" t="s">
        <v>40</v>
      </c>
      <c r="O1128" t="s">
        <v>35</v>
      </c>
      <c r="P1128">
        <v>1163</v>
      </c>
      <c r="Q1128">
        <v>8</v>
      </c>
      <c r="R1128">
        <v>270</v>
      </c>
    </row>
    <row r="1129" spans="1:18">
      <c r="A1129" t="s">
        <v>2643</v>
      </c>
      <c r="B1129" t="s">
        <v>76</v>
      </c>
      <c r="C1129" t="s">
        <v>39</v>
      </c>
      <c r="D1129" t="s">
        <v>47</v>
      </c>
      <c r="E1129">
        <v>60</v>
      </c>
      <c r="F1129">
        <v>23.5</v>
      </c>
      <c r="G1129" t="s">
        <v>2455</v>
      </c>
      <c r="H1129" t="s">
        <v>39</v>
      </c>
      <c r="I1129" t="s">
        <v>20</v>
      </c>
      <c r="J1129" t="s">
        <v>136</v>
      </c>
      <c r="K1129">
        <v>60</v>
      </c>
      <c r="L1129">
        <v>23.5</v>
      </c>
      <c r="M1129" t="s">
        <v>2455</v>
      </c>
      <c r="N1129" t="s">
        <v>84</v>
      </c>
      <c r="O1129" t="s">
        <v>35</v>
      </c>
      <c r="P1129">
        <v>319</v>
      </c>
      <c r="Q1129">
        <v>0</v>
      </c>
      <c r="R1129">
        <v>0</v>
      </c>
    </row>
    <row r="1130" spans="1:18">
      <c r="A1130" t="s">
        <v>2645</v>
      </c>
      <c r="B1130" t="s">
        <v>19</v>
      </c>
      <c r="C1130" t="s">
        <v>39</v>
      </c>
      <c r="D1130" t="s">
        <v>47</v>
      </c>
      <c r="E1130">
        <v>60.2</v>
      </c>
      <c r="F1130">
        <v>25</v>
      </c>
      <c r="G1130" t="s">
        <v>2455</v>
      </c>
      <c r="H1130" t="s">
        <v>143</v>
      </c>
      <c r="I1130" t="s">
        <v>24</v>
      </c>
      <c r="J1130" t="s">
        <v>136</v>
      </c>
      <c r="K1130">
        <v>60.2</v>
      </c>
      <c r="L1130">
        <v>25</v>
      </c>
      <c r="M1130" t="s">
        <v>2455</v>
      </c>
      <c r="N1130" t="s">
        <v>40</v>
      </c>
      <c r="O1130" t="s">
        <v>35</v>
      </c>
      <c r="P1130">
        <v>308</v>
      </c>
      <c r="Q1130">
        <v>0</v>
      </c>
      <c r="R1130">
        <v>0</v>
      </c>
    </row>
    <row r="1131" spans="1:18">
      <c r="A1131" t="s">
        <v>2646</v>
      </c>
      <c r="B1131" t="s">
        <v>143</v>
      </c>
      <c r="C1131" t="s">
        <v>20</v>
      </c>
      <c r="D1131" t="s">
        <v>47</v>
      </c>
      <c r="E1131">
        <v>61.5</v>
      </c>
      <c r="F1131">
        <v>23.8</v>
      </c>
      <c r="G1131" t="s">
        <v>2455</v>
      </c>
      <c r="H1131" t="s">
        <v>20</v>
      </c>
      <c r="I1131" t="s">
        <v>51</v>
      </c>
      <c r="J1131" t="s">
        <v>47</v>
      </c>
      <c r="K1131">
        <v>61.5</v>
      </c>
      <c r="L1131">
        <v>23.67</v>
      </c>
      <c r="M1131" t="s">
        <v>2455</v>
      </c>
      <c r="N1131" t="s">
        <v>40</v>
      </c>
      <c r="O1131" t="s">
        <v>35</v>
      </c>
      <c r="P1131">
        <v>99</v>
      </c>
      <c r="Q1131">
        <v>8</v>
      </c>
      <c r="R1131">
        <v>270</v>
      </c>
    </row>
    <row r="1132" spans="1:18">
      <c r="A1132" t="s">
        <v>2657</v>
      </c>
      <c r="B1132" t="s">
        <v>48</v>
      </c>
      <c r="C1132" t="s">
        <v>29</v>
      </c>
      <c r="D1132" t="s">
        <v>47</v>
      </c>
      <c r="E1132">
        <v>61.7</v>
      </c>
      <c r="F1132">
        <v>23.5</v>
      </c>
      <c r="G1132" t="s">
        <v>2455</v>
      </c>
      <c r="H1132" t="s">
        <v>143</v>
      </c>
      <c r="I1132" t="s">
        <v>32</v>
      </c>
      <c r="J1132" t="s">
        <v>47</v>
      </c>
      <c r="K1132">
        <v>61.67</v>
      </c>
      <c r="L1132">
        <v>23.5</v>
      </c>
      <c r="M1132" t="s">
        <v>2455</v>
      </c>
      <c r="N1132" t="s">
        <v>34</v>
      </c>
      <c r="O1132" t="s">
        <v>35</v>
      </c>
      <c r="P1132">
        <v>113</v>
      </c>
      <c r="Q1132">
        <v>4</v>
      </c>
      <c r="R1132">
        <v>181</v>
      </c>
    </row>
    <row r="1133" spans="1:18">
      <c r="A1133" t="s">
        <v>2658</v>
      </c>
      <c r="B1133" t="s">
        <v>92</v>
      </c>
      <c r="C1133" t="s">
        <v>29</v>
      </c>
      <c r="D1133" t="s">
        <v>47</v>
      </c>
      <c r="E1133">
        <v>62.6</v>
      </c>
      <c r="F1133">
        <v>23.7</v>
      </c>
      <c r="G1133" t="s">
        <v>2455</v>
      </c>
      <c r="H1133" t="s">
        <v>23</v>
      </c>
      <c r="I1133" t="s">
        <v>101</v>
      </c>
      <c r="J1133" t="s">
        <v>47</v>
      </c>
      <c r="K1133">
        <v>62.6</v>
      </c>
      <c r="L1133">
        <v>23.7</v>
      </c>
      <c r="M1133" t="s">
        <v>2455</v>
      </c>
      <c r="N1133" t="s">
        <v>34</v>
      </c>
      <c r="O1133" t="s">
        <v>35</v>
      </c>
      <c r="P1133">
        <v>125</v>
      </c>
      <c r="Q1133">
        <v>0</v>
      </c>
      <c r="R1133">
        <v>0</v>
      </c>
    </row>
    <row r="1134" spans="1:18">
      <c r="A1134" t="s">
        <v>2659</v>
      </c>
      <c r="B1134" t="s">
        <v>92</v>
      </c>
      <c r="C1134" t="s">
        <v>29</v>
      </c>
      <c r="D1134" t="s">
        <v>47</v>
      </c>
      <c r="E1134">
        <v>62.6</v>
      </c>
      <c r="F1134">
        <v>23.7</v>
      </c>
      <c r="G1134" t="s">
        <v>2455</v>
      </c>
      <c r="H1134" t="s">
        <v>32</v>
      </c>
      <c r="I1134" t="s">
        <v>48</v>
      </c>
      <c r="J1134" t="s">
        <v>47</v>
      </c>
      <c r="K1134">
        <v>62.6</v>
      </c>
      <c r="L1134">
        <v>23.7</v>
      </c>
      <c r="M1134" t="s">
        <v>2455</v>
      </c>
      <c r="N1134" t="s">
        <v>34</v>
      </c>
      <c r="O1134" t="s">
        <v>35</v>
      </c>
      <c r="P1134">
        <v>28</v>
      </c>
      <c r="Q1134">
        <v>0</v>
      </c>
      <c r="R1134">
        <v>0</v>
      </c>
    </row>
    <row r="1135" spans="1:18">
      <c r="A1135" t="s">
        <v>2660</v>
      </c>
      <c r="B1135" t="s">
        <v>67</v>
      </c>
      <c r="C1135" t="s">
        <v>39</v>
      </c>
      <c r="D1135" t="s">
        <v>47</v>
      </c>
      <c r="E1135">
        <v>62.2</v>
      </c>
      <c r="F1135">
        <v>24</v>
      </c>
      <c r="G1135" t="s">
        <v>2455</v>
      </c>
      <c r="H1135" t="s">
        <v>71</v>
      </c>
      <c r="I1135" t="s">
        <v>101</v>
      </c>
      <c r="J1135" t="s">
        <v>47</v>
      </c>
      <c r="K1135">
        <v>62.17</v>
      </c>
      <c r="L1135">
        <v>24</v>
      </c>
      <c r="M1135" t="s">
        <v>2455</v>
      </c>
      <c r="N1135" t="s">
        <v>34</v>
      </c>
      <c r="O1135" t="s">
        <v>35</v>
      </c>
      <c r="P1135">
        <v>155</v>
      </c>
      <c r="Q1135">
        <v>4</v>
      </c>
      <c r="R1135">
        <v>181</v>
      </c>
    </row>
    <row r="1136" spans="1:18">
      <c r="A1136" t="s">
        <v>2661</v>
      </c>
      <c r="B1136" t="s">
        <v>31</v>
      </c>
      <c r="C1136" t="s">
        <v>29</v>
      </c>
      <c r="D1136" t="s">
        <v>47</v>
      </c>
      <c r="E1136">
        <v>60.7</v>
      </c>
      <c r="F1136">
        <v>27.7</v>
      </c>
      <c r="G1136" t="s">
        <v>2455</v>
      </c>
      <c r="H1136" t="s">
        <v>32</v>
      </c>
      <c r="I1136" t="s">
        <v>50</v>
      </c>
      <c r="J1136" t="s">
        <v>136</v>
      </c>
      <c r="K1136">
        <v>60.7</v>
      </c>
      <c r="L1136">
        <v>27.7</v>
      </c>
      <c r="M1136" t="s">
        <v>2455</v>
      </c>
      <c r="N1136" t="s">
        <v>34</v>
      </c>
      <c r="O1136" t="s">
        <v>35</v>
      </c>
      <c r="P1136">
        <v>192</v>
      </c>
      <c r="Q1136">
        <v>0</v>
      </c>
      <c r="R1136">
        <v>0</v>
      </c>
    </row>
    <row r="1137" spans="1:18">
      <c r="A1137" t="s">
        <v>4007</v>
      </c>
      <c r="B1137" t="s">
        <v>109</v>
      </c>
      <c r="C1137" t="s">
        <v>20</v>
      </c>
      <c r="D1137" t="s">
        <v>47</v>
      </c>
      <c r="E1137">
        <v>62.38</v>
      </c>
      <c r="F1137">
        <v>17.329999999999998</v>
      </c>
      <c r="G1137" t="s">
        <v>2497</v>
      </c>
      <c r="H1137" t="s">
        <v>133</v>
      </c>
      <c r="I1137" t="s">
        <v>31</v>
      </c>
      <c r="J1137" t="s">
        <v>146</v>
      </c>
      <c r="K1137">
        <v>62.38</v>
      </c>
      <c r="L1137">
        <v>17.329999999999998</v>
      </c>
      <c r="M1137" t="s">
        <v>2497</v>
      </c>
      <c r="N1137" t="s">
        <v>40</v>
      </c>
      <c r="O1137" t="s">
        <v>35</v>
      </c>
      <c r="P1137">
        <v>1</v>
      </c>
      <c r="Q1137">
        <v>0</v>
      </c>
      <c r="R1137">
        <v>0</v>
      </c>
    </row>
    <row r="1138" spans="1:18">
      <c r="A1138" t="s">
        <v>4008</v>
      </c>
      <c r="B1138" t="s">
        <v>109</v>
      </c>
      <c r="C1138" t="s">
        <v>20</v>
      </c>
      <c r="D1138" t="s">
        <v>47</v>
      </c>
      <c r="E1138">
        <v>62.37</v>
      </c>
      <c r="F1138">
        <v>17.329999999999998</v>
      </c>
      <c r="G1138" t="s">
        <v>2497</v>
      </c>
      <c r="H1138" t="s">
        <v>23</v>
      </c>
      <c r="I1138" t="s">
        <v>24</v>
      </c>
      <c r="J1138" t="s">
        <v>164</v>
      </c>
      <c r="K1138">
        <v>62.38</v>
      </c>
      <c r="L1138">
        <v>17.329999999999998</v>
      </c>
      <c r="M1138" t="s">
        <v>2497</v>
      </c>
      <c r="N1138" t="s">
        <v>40</v>
      </c>
      <c r="O1138" t="s">
        <v>35</v>
      </c>
      <c r="P1138">
        <v>1</v>
      </c>
      <c r="Q1138">
        <v>2</v>
      </c>
      <c r="R1138">
        <v>0</v>
      </c>
    </row>
    <row r="1139" spans="1:18">
      <c r="A1139" t="s">
        <v>4010</v>
      </c>
      <c r="B1139" t="s">
        <v>121</v>
      </c>
      <c r="C1139" t="s">
        <v>20</v>
      </c>
      <c r="D1139" t="s">
        <v>47</v>
      </c>
      <c r="E1139">
        <v>56.9</v>
      </c>
      <c r="F1139">
        <v>14.73</v>
      </c>
      <c r="G1139" t="s">
        <v>2497</v>
      </c>
      <c r="H1139" t="s">
        <v>104</v>
      </c>
      <c r="I1139" t="s">
        <v>63</v>
      </c>
      <c r="J1139" t="s">
        <v>47</v>
      </c>
      <c r="K1139">
        <v>56.87</v>
      </c>
      <c r="L1139">
        <v>14.53</v>
      </c>
      <c r="M1139" t="s">
        <v>2497</v>
      </c>
      <c r="N1139" t="s">
        <v>34</v>
      </c>
      <c r="O1139" t="s">
        <v>35</v>
      </c>
      <c r="P1139">
        <v>1</v>
      </c>
      <c r="Q1139">
        <v>13</v>
      </c>
      <c r="R1139">
        <v>254</v>
      </c>
    </row>
    <row r="1140" spans="1:18">
      <c r="A1140" t="s">
        <v>4012</v>
      </c>
      <c r="B1140" t="s">
        <v>29</v>
      </c>
      <c r="C1140" t="s">
        <v>39</v>
      </c>
      <c r="D1140" t="s">
        <v>47</v>
      </c>
      <c r="E1140">
        <v>61.12</v>
      </c>
      <c r="F1140">
        <v>13.3</v>
      </c>
      <c r="G1140" t="s">
        <v>2497</v>
      </c>
      <c r="H1140" t="s">
        <v>155</v>
      </c>
      <c r="I1140" t="s">
        <v>24</v>
      </c>
      <c r="J1140" t="s">
        <v>136</v>
      </c>
      <c r="K1140">
        <v>60.47</v>
      </c>
      <c r="L1140">
        <v>14</v>
      </c>
      <c r="M1140" t="s">
        <v>2497</v>
      </c>
      <c r="N1140" t="s">
        <v>34</v>
      </c>
      <c r="O1140" t="s">
        <v>35</v>
      </c>
      <c r="P1140">
        <v>1</v>
      </c>
      <c r="Q1140">
        <v>82</v>
      </c>
      <c r="R1140">
        <v>153</v>
      </c>
    </row>
    <row r="1141" spans="1:18">
      <c r="A1141" t="s">
        <v>4014</v>
      </c>
      <c r="B1141" t="s">
        <v>19</v>
      </c>
      <c r="C1141" t="s">
        <v>20</v>
      </c>
      <c r="D1141" t="s">
        <v>47</v>
      </c>
      <c r="E1141">
        <v>59.35</v>
      </c>
      <c r="F1141">
        <v>18.07</v>
      </c>
      <c r="G1141" t="s">
        <v>2497</v>
      </c>
      <c r="H1141" t="s">
        <v>48</v>
      </c>
      <c r="I1141" t="s">
        <v>39</v>
      </c>
      <c r="J1141" t="s">
        <v>47</v>
      </c>
      <c r="K1141">
        <v>59.35</v>
      </c>
      <c r="L1141">
        <v>18.07</v>
      </c>
      <c r="M1141" t="s">
        <v>2497</v>
      </c>
      <c r="N1141" t="s">
        <v>40</v>
      </c>
      <c r="O1141" t="s">
        <v>35</v>
      </c>
      <c r="P1141">
        <v>1</v>
      </c>
      <c r="Q1141">
        <v>0</v>
      </c>
      <c r="R1141">
        <v>0</v>
      </c>
    </row>
    <row r="1142" spans="1:18">
      <c r="A1142" t="s">
        <v>4016</v>
      </c>
      <c r="B1142" t="s">
        <v>29</v>
      </c>
      <c r="C1142" t="s">
        <v>39</v>
      </c>
      <c r="D1142" t="s">
        <v>47</v>
      </c>
      <c r="E1142">
        <v>57.9</v>
      </c>
      <c r="F1142">
        <v>11.88</v>
      </c>
      <c r="G1142" t="s">
        <v>2497</v>
      </c>
      <c r="H1142" t="s">
        <v>71</v>
      </c>
      <c r="I1142" t="s">
        <v>63</v>
      </c>
      <c r="J1142" t="s">
        <v>136</v>
      </c>
      <c r="K1142">
        <v>57.9</v>
      </c>
      <c r="L1142">
        <v>11.88</v>
      </c>
      <c r="M1142" t="s">
        <v>2497</v>
      </c>
      <c r="N1142" t="s">
        <v>34</v>
      </c>
      <c r="O1142" t="s">
        <v>35</v>
      </c>
      <c r="P1142">
        <v>1</v>
      </c>
      <c r="Q1142">
        <v>0</v>
      </c>
      <c r="R1142">
        <v>0</v>
      </c>
    </row>
    <row r="1143" spans="1:18">
      <c r="A1143" t="s">
        <v>4017</v>
      </c>
      <c r="B1143" t="s">
        <v>29</v>
      </c>
      <c r="C1143" t="s">
        <v>39</v>
      </c>
      <c r="D1143" t="s">
        <v>47</v>
      </c>
      <c r="E1143">
        <v>57.9</v>
      </c>
      <c r="F1143">
        <v>11.88</v>
      </c>
      <c r="G1143" t="s">
        <v>2497</v>
      </c>
      <c r="H1143" t="s">
        <v>45</v>
      </c>
      <c r="I1143" t="s">
        <v>51</v>
      </c>
      <c r="J1143" t="s">
        <v>47</v>
      </c>
      <c r="K1143">
        <v>57.83</v>
      </c>
      <c r="L1143">
        <v>11.78</v>
      </c>
      <c r="M1143" t="s">
        <v>2497</v>
      </c>
      <c r="N1143" t="s">
        <v>34</v>
      </c>
      <c r="O1143" t="s">
        <v>35</v>
      </c>
      <c r="P1143">
        <v>1</v>
      </c>
      <c r="Q1143">
        <v>10</v>
      </c>
      <c r="R1143">
        <v>219</v>
      </c>
    </row>
    <row r="1144" spans="1:18">
      <c r="A1144" t="s">
        <v>4018</v>
      </c>
      <c r="B1144" t="s">
        <v>42</v>
      </c>
      <c r="C1144" t="s">
        <v>20</v>
      </c>
      <c r="D1144" t="s">
        <v>47</v>
      </c>
      <c r="E1144">
        <v>56.88</v>
      </c>
      <c r="F1144">
        <v>12.58</v>
      </c>
      <c r="G1144" t="s">
        <v>2497</v>
      </c>
      <c r="H1144" t="s">
        <v>68</v>
      </c>
      <c r="I1144" t="s">
        <v>20</v>
      </c>
      <c r="J1144" t="s">
        <v>47</v>
      </c>
      <c r="K1144">
        <v>56.88</v>
      </c>
      <c r="L1144">
        <v>12.58</v>
      </c>
      <c r="M1144" t="s">
        <v>2497</v>
      </c>
      <c r="N1144" t="s">
        <v>40</v>
      </c>
      <c r="O1144" t="s">
        <v>35</v>
      </c>
      <c r="P1144">
        <v>1</v>
      </c>
      <c r="Q1144">
        <v>0</v>
      </c>
      <c r="R1144">
        <v>0</v>
      </c>
    </row>
    <row r="1145" spans="1:18">
      <c r="A1145" t="s">
        <v>4019</v>
      </c>
      <c r="B1145" t="s">
        <v>74</v>
      </c>
      <c r="C1145" t="s">
        <v>20</v>
      </c>
      <c r="D1145" t="s">
        <v>47</v>
      </c>
      <c r="E1145">
        <v>56.9</v>
      </c>
      <c r="F1145">
        <v>12.43</v>
      </c>
      <c r="G1145" t="s">
        <v>2497</v>
      </c>
      <c r="H1145" t="s">
        <v>71</v>
      </c>
      <c r="I1145" t="s">
        <v>48</v>
      </c>
      <c r="J1145" t="s">
        <v>47</v>
      </c>
      <c r="K1145">
        <v>56.97</v>
      </c>
      <c r="L1145">
        <v>12.48</v>
      </c>
      <c r="M1145" t="s">
        <v>2497</v>
      </c>
      <c r="N1145" t="s">
        <v>81</v>
      </c>
      <c r="O1145" t="s">
        <v>35</v>
      </c>
      <c r="P1145">
        <v>80</v>
      </c>
      <c r="Q1145">
        <v>9</v>
      </c>
      <c r="R1145">
        <v>23</v>
      </c>
    </row>
    <row r="1146" spans="1:18">
      <c r="A1146" t="s">
        <v>4025</v>
      </c>
      <c r="B1146" t="s">
        <v>104</v>
      </c>
      <c r="C1146" t="s">
        <v>20</v>
      </c>
      <c r="D1146" t="s">
        <v>47</v>
      </c>
      <c r="E1146">
        <v>59.37</v>
      </c>
      <c r="F1146">
        <v>17.03</v>
      </c>
      <c r="G1146" t="s">
        <v>2497</v>
      </c>
      <c r="H1146" t="s">
        <v>143</v>
      </c>
      <c r="I1146" t="s">
        <v>39</v>
      </c>
      <c r="J1146" t="s">
        <v>47</v>
      </c>
      <c r="K1146">
        <v>59.37</v>
      </c>
      <c r="L1146">
        <v>16.78</v>
      </c>
      <c r="M1146" t="s">
        <v>2497</v>
      </c>
      <c r="N1146" t="s">
        <v>81</v>
      </c>
      <c r="O1146" t="s">
        <v>35</v>
      </c>
      <c r="P1146">
        <v>30</v>
      </c>
      <c r="Q1146">
        <v>15</v>
      </c>
      <c r="R1146">
        <v>270</v>
      </c>
    </row>
    <row r="1147" spans="1:18">
      <c r="A1147" t="s">
        <v>4029</v>
      </c>
      <c r="B1147" t="s">
        <v>45</v>
      </c>
      <c r="C1147" t="s">
        <v>20</v>
      </c>
      <c r="D1147" t="s">
        <v>47</v>
      </c>
      <c r="E1147">
        <v>58.47</v>
      </c>
      <c r="F1147">
        <v>15.03</v>
      </c>
      <c r="G1147" t="s">
        <v>2497</v>
      </c>
      <c r="H1147" t="s">
        <v>48</v>
      </c>
      <c r="I1147" t="s">
        <v>20</v>
      </c>
      <c r="J1147" t="s">
        <v>173</v>
      </c>
      <c r="K1147">
        <v>58.45</v>
      </c>
      <c r="L1147">
        <v>14.9</v>
      </c>
      <c r="M1147" t="s">
        <v>2497</v>
      </c>
      <c r="N1147" t="s">
        <v>40</v>
      </c>
      <c r="O1147" t="s">
        <v>35</v>
      </c>
      <c r="P1147">
        <v>1810</v>
      </c>
      <c r="Q1147">
        <v>8</v>
      </c>
      <c r="R1147">
        <v>257</v>
      </c>
    </row>
    <row r="1148" spans="1:18">
      <c r="A1148" t="s">
        <v>4030</v>
      </c>
      <c r="B1148" t="s">
        <v>42</v>
      </c>
      <c r="C1148" t="s">
        <v>20</v>
      </c>
      <c r="D1148" t="s">
        <v>47</v>
      </c>
      <c r="E1148">
        <v>56.17</v>
      </c>
      <c r="F1148">
        <v>15.57</v>
      </c>
      <c r="G1148" t="s">
        <v>2497</v>
      </c>
      <c r="H1148" t="s">
        <v>29</v>
      </c>
      <c r="I1148" t="s">
        <v>29</v>
      </c>
      <c r="J1148" t="s">
        <v>47</v>
      </c>
      <c r="K1148">
        <v>56.18</v>
      </c>
      <c r="L1148">
        <v>15.57</v>
      </c>
      <c r="M1148" t="s">
        <v>2497</v>
      </c>
      <c r="N1148" t="s">
        <v>81</v>
      </c>
      <c r="O1148" t="s">
        <v>35</v>
      </c>
      <c r="P1148">
        <v>49</v>
      </c>
      <c r="Q1148">
        <v>2</v>
      </c>
      <c r="R1148">
        <v>0</v>
      </c>
    </row>
    <row r="1149" spans="1:18">
      <c r="A1149" t="s">
        <v>4031</v>
      </c>
      <c r="B1149" t="s">
        <v>42</v>
      </c>
      <c r="C1149" t="s">
        <v>20</v>
      </c>
      <c r="D1149" t="s">
        <v>47</v>
      </c>
      <c r="E1149">
        <v>56.17</v>
      </c>
      <c r="F1149">
        <v>15.57</v>
      </c>
      <c r="G1149" t="s">
        <v>2497</v>
      </c>
      <c r="H1149" t="s">
        <v>48</v>
      </c>
      <c r="I1149" t="s">
        <v>32</v>
      </c>
      <c r="J1149" t="s">
        <v>136</v>
      </c>
      <c r="K1149">
        <v>56.18</v>
      </c>
      <c r="L1149">
        <v>15.53</v>
      </c>
      <c r="M1149" t="s">
        <v>2497</v>
      </c>
      <c r="N1149" t="s">
        <v>40</v>
      </c>
      <c r="O1149" t="s">
        <v>35</v>
      </c>
      <c r="P1149">
        <v>507</v>
      </c>
      <c r="Q1149">
        <v>3</v>
      </c>
      <c r="R1149">
        <v>312</v>
      </c>
    </row>
    <row r="1150" spans="1:18">
      <c r="A1150" t="s">
        <v>4032</v>
      </c>
      <c r="B1150" t="s">
        <v>76</v>
      </c>
      <c r="C1150" t="s">
        <v>20</v>
      </c>
      <c r="D1150" t="s">
        <v>47</v>
      </c>
      <c r="E1150">
        <v>56.18</v>
      </c>
      <c r="F1150">
        <v>15.57</v>
      </c>
      <c r="G1150" t="s">
        <v>2497</v>
      </c>
      <c r="H1150" t="s">
        <v>155</v>
      </c>
      <c r="I1150" t="s">
        <v>101</v>
      </c>
      <c r="J1150" t="s">
        <v>99</v>
      </c>
      <c r="K1150">
        <v>56.17</v>
      </c>
      <c r="L1150">
        <v>15.57</v>
      </c>
      <c r="M1150" t="s">
        <v>2497</v>
      </c>
      <c r="N1150" t="s">
        <v>40</v>
      </c>
      <c r="O1150" t="s">
        <v>52</v>
      </c>
      <c r="P1150">
        <v>1276</v>
      </c>
      <c r="Q1150">
        <v>2</v>
      </c>
      <c r="R1150">
        <v>181</v>
      </c>
    </row>
    <row r="1151" spans="1:18">
      <c r="A1151" t="s">
        <v>4035</v>
      </c>
      <c r="B1151" t="s">
        <v>54</v>
      </c>
      <c r="C1151" t="s">
        <v>20</v>
      </c>
      <c r="D1151" t="s">
        <v>47</v>
      </c>
      <c r="E1151">
        <v>59.43</v>
      </c>
      <c r="F1151">
        <v>18.079999999999998</v>
      </c>
      <c r="G1151" t="s">
        <v>2497</v>
      </c>
      <c r="H1151" t="s">
        <v>23</v>
      </c>
      <c r="I1151" t="s">
        <v>39</v>
      </c>
      <c r="J1151" t="s">
        <v>47</v>
      </c>
      <c r="K1151">
        <v>59.43</v>
      </c>
      <c r="L1151">
        <v>18.100000000000001</v>
      </c>
      <c r="M1151" t="s">
        <v>2497</v>
      </c>
      <c r="N1151" t="s">
        <v>26</v>
      </c>
      <c r="O1151" t="s">
        <v>27</v>
      </c>
      <c r="P1151">
        <v>15</v>
      </c>
      <c r="Q1151">
        <v>1</v>
      </c>
      <c r="R1151">
        <v>91</v>
      </c>
    </row>
    <row r="1152" spans="1:18">
      <c r="A1152" t="s">
        <v>4036</v>
      </c>
      <c r="B1152" t="s">
        <v>54</v>
      </c>
      <c r="C1152" t="s">
        <v>20</v>
      </c>
      <c r="D1152" t="s">
        <v>47</v>
      </c>
      <c r="E1152">
        <v>59.43</v>
      </c>
      <c r="F1152">
        <v>18.079999999999998</v>
      </c>
      <c r="G1152" t="s">
        <v>2497</v>
      </c>
      <c r="H1152" t="s">
        <v>74</v>
      </c>
      <c r="I1152" t="s">
        <v>39</v>
      </c>
      <c r="J1152" t="s">
        <v>47</v>
      </c>
      <c r="K1152">
        <v>59.43</v>
      </c>
      <c r="L1152">
        <v>18.079999999999998</v>
      </c>
      <c r="M1152" t="s">
        <v>2497</v>
      </c>
      <c r="N1152" t="s">
        <v>40</v>
      </c>
      <c r="O1152" t="s">
        <v>35</v>
      </c>
      <c r="P1152">
        <v>28</v>
      </c>
      <c r="Q1152">
        <v>0</v>
      </c>
      <c r="R1152">
        <v>0</v>
      </c>
    </row>
    <row r="1153" spans="1:18">
      <c r="A1153" t="s">
        <v>4037</v>
      </c>
      <c r="B1153" t="s">
        <v>73</v>
      </c>
      <c r="C1153" t="s">
        <v>20</v>
      </c>
      <c r="D1153" t="s">
        <v>47</v>
      </c>
      <c r="E1153">
        <v>57.93</v>
      </c>
      <c r="F1153">
        <v>12.53</v>
      </c>
      <c r="G1153" t="s">
        <v>2497</v>
      </c>
      <c r="H1153" t="s">
        <v>29</v>
      </c>
      <c r="I1153" t="s">
        <v>51</v>
      </c>
      <c r="J1153" t="s">
        <v>142</v>
      </c>
      <c r="K1153">
        <v>57.93</v>
      </c>
      <c r="L1153">
        <v>12.53</v>
      </c>
      <c r="M1153" t="s">
        <v>2497</v>
      </c>
      <c r="N1153" t="s">
        <v>34</v>
      </c>
      <c r="O1153" t="s">
        <v>35</v>
      </c>
      <c r="P1153">
        <v>838</v>
      </c>
      <c r="Q1153">
        <v>0</v>
      </c>
      <c r="R1153">
        <v>0</v>
      </c>
    </row>
    <row r="1154" spans="1:18">
      <c r="A1154" t="s">
        <v>4041</v>
      </c>
      <c r="B1154" t="s">
        <v>73</v>
      </c>
      <c r="C1154" t="s">
        <v>20</v>
      </c>
      <c r="D1154" t="s">
        <v>47</v>
      </c>
      <c r="E1154">
        <v>59.35</v>
      </c>
      <c r="F1154">
        <v>18.079999999999998</v>
      </c>
      <c r="G1154" t="s">
        <v>2497</v>
      </c>
      <c r="H1154" t="s">
        <v>104</v>
      </c>
      <c r="I1154" t="s">
        <v>20</v>
      </c>
      <c r="J1154" t="s">
        <v>47</v>
      </c>
      <c r="K1154">
        <v>59.35</v>
      </c>
      <c r="L1154">
        <v>18.079999999999998</v>
      </c>
      <c r="M1154" t="s">
        <v>2497</v>
      </c>
      <c r="N1154" t="s">
        <v>40</v>
      </c>
      <c r="O1154" t="s">
        <v>35</v>
      </c>
      <c r="P1154">
        <v>8</v>
      </c>
      <c r="Q1154">
        <v>0</v>
      </c>
      <c r="R1154">
        <v>0</v>
      </c>
    </row>
    <row r="1155" spans="1:18">
      <c r="A1155" t="s">
        <v>139</v>
      </c>
      <c r="B1155" t="s">
        <v>20</v>
      </c>
      <c r="C1155" t="s">
        <v>39</v>
      </c>
      <c r="D1155" t="s">
        <v>136</v>
      </c>
      <c r="E1155">
        <v>50.5</v>
      </c>
      <c r="F1155">
        <v>5.9</v>
      </c>
      <c r="G1155" t="s">
        <v>22</v>
      </c>
      <c r="H1155" t="s">
        <v>19</v>
      </c>
      <c r="I1155" t="s">
        <v>101</v>
      </c>
      <c r="J1155" t="s">
        <v>136</v>
      </c>
      <c r="K1155">
        <v>50.5</v>
      </c>
      <c r="L1155">
        <v>5.9</v>
      </c>
      <c r="M1155" t="s">
        <v>22</v>
      </c>
      <c r="N1155" t="s">
        <v>140</v>
      </c>
      <c r="O1155" t="s">
        <v>35</v>
      </c>
      <c r="P1155">
        <v>173</v>
      </c>
      <c r="Q1155">
        <v>0</v>
      </c>
      <c r="R1155">
        <v>0</v>
      </c>
    </row>
    <row r="1156" spans="1:18">
      <c r="A1156" t="s">
        <v>236</v>
      </c>
      <c r="B1156" t="s">
        <v>68</v>
      </c>
      <c r="C1156" t="s">
        <v>20</v>
      </c>
      <c r="D1156" t="s">
        <v>136</v>
      </c>
      <c r="E1156">
        <v>50.22</v>
      </c>
      <c r="F1156">
        <v>15.15</v>
      </c>
      <c r="G1156" t="s">
        <v>211</v>
      </c>
      <c r="H1156" t="s">
        <v>32</v>
      </c>
      <c r="I1156" t="s">
        <v>51</v>
      </c>
      <c r="J1156" t="s">
        <v>136</v>
      </c>
      <c r="K1156">
        <v>50.2</v>
      </c>
      <c r="L1156">
        <v>15.15</v>
      </c>
      <c r="M1156" t="s">
        <v>211</v>
      </c>
      <c r="N1156" t="s">
        <v>34</v>
      </c>
      <c r="O1156" t="s">
        <v>35</v>
      </c>
      <c r="P1156">
        <v>113</v>
      </c>
      <c r="Q1156">
        <v>2</v>
      </c>
      <c r="R1156">
        <v>181</v>
      </c>
    </row>
    <row r="1157" spans="1:18">
      <c r="A1157" t="s">
        <v>237</v>
      </c>
      <c r="B1157" t="s">
        <v>68</v>
      </c>
      <c r="C1157" t="s">
        <v>20</v>
      </c>
      <c r="D1157" t="s">
        <v>136</v>
      </c>
      <c r="E1157">
        <v>50.22</v>
      </c>
      <c r="F1157">
        <v>15.15</v>
      </c>
      <c r="G1157" t="s">
        <v>211</v>
      </c>
      <c r="H1157" t="s">
        <v>19</v>
      </c>
      <c r="I1157" t="s">
        <v>101</v>
      </c>
      <c r="J1157" t="s">
        <v>146</v>
      </c>
      <c r="K1157">
        <v>50.13</v>
      </c>
      <c r="L1157">
        <v>15.18</v>
      </c>
      <c r="M1157" t="s">
        <v>211</v>
      </c>
      <c r="N1157" t="s">
        <v>34</v>
      </c>
      <c r="O1157" t="s">
        <v>35</v>
      </c>
      <c r="P1157">
        <v>1285</v>
      </c>
      <c r="Q1157">
        <v>10</v>
      </c>
      <c r="R1157">
        <v>166</v>
      </c>
    </row>
    <row r="1158" spans="1:18">
      <c r="A1158" t="s">
        <v>448</v>
      </c>
      <c r="B1158" t="s">
        <v>143</v>
      </c>
      <c r="C1158" t="s">
        <v>20</v>
      </c>
      <c r="D1158" t="s">
        <v>136</v>
      </c>
      <c r="E1158">
        <v>47.83</v>
      </c>
      <c r="F1158">
        <v>13.02</v>
      </c>
      <c r="G1158" t="s">
        <v>426</v>
      </c>
      <c r="H1158" t="s">
        <v>73</v>
      </c>
      <c r="I1158" t="s">
        <v>60</v>
      </c>
      <c r="J1158" t="s">
        <v>142</v>
      </c>
      <c r="K1158">
        <v>47.8</v>
      </c>
      <c r="L1158">
        <v>12.98</v>
      </c>
      <c r="M1158" t="s">
        <v>426</v>
      </c>
      <c r="N1158" t="s">
        <v>34</v>
      </c>
      <c r="O1158" t="s">
        <v>35</v>
      </c>
      <c r="P1158">
        <v>297</v>
      </c>
      <c r="Q1158">
        <v>5</v>
      </c>
      <c r="R1158">
        <v>214</v>
      </c>
    </row>
    <row r="1159" spans="1:18">
      <c r="A1159" t="s">
        <v>455</v>
      </c>
      <c r="B1159" t="s">
        <v>101</v>
      </c>
      <c r="C1159" t="s">
        <v>39</v>
      </c>
      <c r="D1159" t="s">
        <v>136</v>
      </c>
      <c r="E1159">
        <v>48.68</v>
      </c>
      <c r="F1159">
        <v>9.6999999999999993</v>
      </c>
      <c r="G1159" t="s">
        <v>332</v>
      </c>
      <c r="H1159" t="s">
        <v>31</v>
      </c>
      <c r="I1159" t="s">
        <v>20</v>
      </c>
      <c r="J1159" t="s">
        <v>173</v>
      </c>
      <c r="K1159">
        <v>48.6</v>
      </c>
      <c r="L1159">
        <v>9.5</v>
      </c>
      <c r="M1159" t="s">
        <v>332</v>
      </c>
      <c r="N1159" t="s">
        <v>34</v>
      </c>
      <c r="O1159" t="s">
        <v>35</v>
      </c>
      <c r="P1159">
        <v>1421</v>
      </c>
      <c r="Q1159">
        <v>18</v>
      </c>
      <c r="R1159">
        <v>238</v>
      </c>
    </row>
    <row r="1160" spans="1:18">
      <c r="A1160" t="s">
        <v>456</v>
      </c>
      <c r="B1160" t="s">
        <v>37</v>
      </c>
      <c r="C1160" t="s">
        <v>39</v>
      </c>
      <c r="D1160" t="s">
        <v>136</v>
      </c>
      <c r="E1160">
        <v>48.68</v>
      </c>
      <c r="F1160">
        <v>9.6999999999999993</v>
      </c>
      <c r="G1160" t="s">
        <v>332</v>
      </c>
      <c r="H1160" t="s">
        <v>24</v>
      </c>
      <c r="I1160" t="s">
        <v>101</v>
      </c>
      <c r="J1160" t="s">
        <v>146</v>
      </c>
      <c r="K1160">
        <v>48.72</v>
      </c>
      <c r="L1160">
        <v>9.65</v>
      </c>
      <c r="M1160" t="s">
        <v>332</v>
      </c>
      <c r="N1160" t="s">
        <v>40</v>
      </c>
      <c r="O1160" t="s">
        <v>35</v>
      </c>
      <c r="P1160">
        <v>1230</v>
      </c>
      <c r="Q1160">
        <v>6</v>
      </c>
      <c r="R1160">
        <v>316</v>
      </c>
    </row>
    <row r="1161" spans="1:18">
      <c r="A1161" t="s">
        <v>634</v>
      </c>
      <c r="B1161" t="s">
        <v>74</v>
      </c>
      <c r="C1161" t="s">
        <v>20</v>
      </c>
      <c r="D1161" t="s">
        <v>136</v>
      </c>
      <c r="E1161">
        <v>57.07</v>
      </c>
      <c r="F1161">
        <v>8.8000000000000007</v>
      </c>
      <c r="G1161" t="s">
        <v>610</v>
      </c>
      <c r="H1161" t="s">
        <v>48</v>
      </c>
      <c r="I1161" t="s">
        <v>32</v>
      </c>
      <c r="J1161" t="s">
        <v>136</v>
      </c>
      <c r="K1161">
        <v>57.07</v>
      </c>
      <c r="L1161">
        <v>8.8000000000000007</v>
      </c>
      <c r="M1161" t="s">
        <v>610</v>
      </c>
      <c r="N1161" t="s">
        <v>26</v>
      </c>
      <c r="O1161" t="s">
        <v>27</v>
      </c>
      <c r="P1161">
        <v>133</v>
      </c>
      <c r="Q1161">
        <v>0</v>
      </c>
      <c r="R1161">
        <v>0</v>
      </c>
    </row>
    <row r="1162" spans="1:18">
      <c r="A1162" t="s">
        <v>635</v>
      </c>
      <c r="B1162" t="s">
        <v>31</v>
      </c>
      <c r="C1162" t="s">
        <v>39</v>
      </c>
      <c r="D1162" t="s">
        <v>136</v>
      </c>
      <c r="E1162">
        <v>57.07</v>
      </c>
      <c r="F1162">
        <v>8.8000000000000007</v>
      </c>
      <c r="G1162" t="s">
        <v>610</v>
      </c>
      <c r="H1162" t="s">
        <v>23</v>
      </c>
      <c r="I1162" t="s">
        <v>29</v>
      </c>
      <c r="J1162" t="s">
        <v>136</v>
      </c>
      <c r="K1162">
        <v>57.07</v>
      </c>
      <c r="L1162">
        <v>8.8000000000000007</v>
      </c>
      <c r="M1162" t="s">
        <v>610</v>
      </c>
      <c r="N1162" t="s">
        <v>40</v>
      </c>
      <c r="O1162" t="s">
        <v>35</v>
      </c>
      <c r="P1162">
        <v>43</v>
      </c>
      <c r="Q1162">
        <v>0</v>
      </c>
      <c r="R1162">
        <v>0</v>
      </c>
    </row>
    <row r="1163" spans="1:18">
      <c r="A1163" t="s">
        <v>643</v>
      </c>
      <c r="B1163" t="s">
        <v>92</v>
      </c>
      <c r="C1163" t="s">
        <v>20</v>
      </c>
      <c r="D1163" t="s">
        <v>136</v>
      </c>
      <c r="E1163">
        <v>57.05</v>
      </c>
      <c r="F1163">
        <v>8.65</v>
      </c>
      <c r="G1163" t="s">
        <v>610</v>
      </c>
      <c r="H1163" t="s">
        <v>51</v>
      </c>
      <c r="I1163" t="s">
        <v>32</v>
      </c>
      <c r="J1163" t="s">
        <v>136</v>
      </c>
      <c r="K1163">
        <v>57.05</v>
      </c>
      <c r="L1163">
        <v>8.65</v>
      </c>
      <c r="M1163" t="s">
        <v>610</v>
      </c>
      <c r="N1163" t="s">
        <v>26</v>
      </c>
      <c r="O1163" t="s">
        <v>27</v>
      </c>
      <c r="P1163">
        <v>149</v>
      </c>
      <c r="Q1163">
        <v>0</v>
      </c>
      <c r="R1163">
        <v>0</v>
      </c>
    </row>
    <row r="1164" spans="1:18">
      <c r="A1164" t="s">
        <v>644</v>
      </c>
      <c r="B1164" t="s">
        <v>92</v>
      </c>
      <c r="C1164" t="s">
        <v>20</v>
      </c>
      <c r="D1164" t="s">
        <v>136</v>
      </c>
      <c r="E1164">
        <v>57.05</v>
      </c>
      <c r="F1164">
        <v>8.67</v>
      </c>
      <c r="G1164" t="s">
        <v>610</v>
      </c>
      <c r="H1164" t="s">
        <v>23</v>
      </c>
      <c r="I1164" t="s">
        <v>51</v>
      </c>
      <c r="J1164" t="s">
        <v>136</v>
      </c>
      <c r="K1164">
        <v>57.05</v>
      </c>
      <c r="L1164">
        <v>8.67</v>
      </c>
      <c r="M1164" t="s">
        <v>610</v>
      </c>
      <c r="N1164" t="s">
        <v>26</v>
      </c>
      <c r="O1164" t="s">
        <v>27</v>
      </c>
      <c r="P1164">
        <v>125</v>
      </c>
      <c r="Q1164">
        <v>0</v>
      </c>
      <c r="R1164">
        <v>0</v>
      </c>
    </row>
    <row r="1165" spans="1:18">
      <c r="A1165" t="s">
        <v>645</v>
      </c>
      <c r="B1165" t="s">
        <v>92</v>
      </c>
      <c r="C1165" t="s">
        <v>20</v>
      </c>
      <c r="D1165" t="s">
        <v>136</v>
      </c>
      <c r="E1165">
        <v>57.05</v>
      </c>
      <c r="F1165">
        <v>8.67</v>
      </c>
      <c r="G1165" t="s">
        <v>610</v>
      </c>
      <c r="H1165" t="s">
        <v>23</v>
      </c>
      <c r="I1165" t="s">
        <v>29</v>
      </c>
      <c r="J1165" t="s">
        <v>142</v>
      </c>
      <c r="K1165">
        <v>56.97</v>
      </c>
      <c r="L1165">
        <v>8.8000000000000007</v>
      </c>
      <c r="M1165" t="s">
        <v>610</v>
      </c>
      <c r="N1165" t="s">
        <v>140</v>
      </c>
      <c r="O1165" t="s">
        <v>35</v>
      </c>
      <c r="P1165">
        <v>428</v>
      </c>
      <c r="Q1165">
        <v>13</v>
      </c>
      <c r="R1165">
        <v>139</v>
      </c>
    </row>
    <row r="1166" spans="1:18">
      <c r="A1166" t="s">
        <v>646</v>
      </c>
      <c r="B1166" t="s">
        <v>92</v>
      </c>
      <c r="C1166" t="s">
        <v>20</v>
      </c>
      <c r="D1166" t="s">
        <v>136</v>
      </c>
      <c r="E1166">
        <v>57.05</v>
      </c>
      <c r="F1166">
        <v>8.67</v>
      </c>
      <c r="G1166" t="s">
        <v>610</v>
      </c>
      <c r="H1166" t="s">
        <v>23</v>
      </c>
      <c r="I1166" t="s">
        <v>51</v>
      </c>
      <c r="J1166" t="s">
        <v>136</v>
      </c>
      <c r="K1166">
        <v>57.05</v>
      </c>
      <c r="L1166">
        <v>8.67</v>
      </c>
      <c r="M1166" t="s">
        <v>610</v>
      </c>
      <c r="N1166" t="s">
        <v>26</v>
      </c>
      <c r="O1166" t="s">
        <v>27</v>
      </c>
      <c r="P1166">
        <v>125</v>
      </c>
      <c r="Q1166">
        <v>0</v>
      </c>
      <c r="R1166">
        <v>0</v>
      </c>
    </row>
    <row r="1167" spans="1:18">
      <c r="A1167" t="s">
        <v>647</v>
      </c>
      <c r="B1167" t="s">
        <v>92</v>
      </c>
      <c r="C1167" t="s">
        <v>20</v>
      </c>
      <c r="D1167" t="s">
        <v>136</v>
      </c>
      <c r="E1167">
        <v>57.05</v>
      </c>
      <c r="F1167">
        <v>8.67</v>
      </c>
      <c r="G1167" t="s">
        <v>610</v>
      </c>
      <c r="H1167" t="s">
        <v>92</v>
      </c>
      <c r="I1167" t="s">
        <v>20</v>
      </c>
      <c r="J1167" t="s">
        <v>142</v>
      </c>
      <c r="K1167">
        <v>56.75</v>
      </c>
      <c r="L1167">
        <v>8.42</v>
      </c>
      <c r="M1167" t="s">
        <v>610</v>
      </c>
      <c r="N1167" t="s">
        <v>40</v>
      </c>
      <c r="O1167" t="s">
        <v>52</v>
      </c>
      <c r="P1167">
        <v>365</v>
      </c>
      <c r="Q1167">
        <v>37</v>
      </c>
      <c r="R1167">
        <v>205</v>
      </c>
    </row>
    <row r="1168" spans="1:18">
      <c r="A1168" t="s">
        <v>648</v>
      </c>
      <c r="B1168" t="s">
        <v>92</v>
      </c>
      <c r="C1168" t="s">
        <v>20</v>
      </c>
      <c r="D1168" t="s">
        <v>136</v>
      </c>
      <c r="E1168">
        <v>57.05</v>
      </c>
      <c r="F1168">
        <v>8.67</v>
      </c>
      <c r="G1168" t="s">
        <v>610</v>
      </c>
      <c r="H1168" t="s">
        <v>37</v>
      </c>
      <c r="I1168" t="s">
        <v>32</v>
      </c>
      <c r="J1168" t="s">
        <v>136</v>
      </c>
      <c r="K1168">
        <v>57.05</v>
      </c>
      <c r="L1168">
        <v>8.67</v>
      </c>
      <c r="M1168" t="s">
        <v>610</v>
      </c>
      <c r="N1168" t="s">
        <v>40</v>
      </c>
      <c r="O1168" t="s">
        <v>52</v>
      </c>
      <c r="P1168">
        <v>163</v>
      </c>
      <c r="Q1168">
        <v>0</v>
      </c>
      <c r="R1168">
        <v>0</v>
      </c>
    </row>
    <row r="1169" spans="1:18">
      <c r="A1169" t="s">
        <v>649</v>
      </c>
      <c r="B1169" t="s">
        <v>68</v>
      </c>
      <c r="C1169" t="s">
        <v>20</v>
      </c>
      <c r="D1169" t="s">
        <v>136</v>
      </c>
      <c r="E1169">
        <v>57.05</v>
      </c>
      <c r="F1169">
        <v>8.67</v>
      </c>
      <c r="G1169" t="s">
        <v>610</v>
      </c>
      <c r="H1169" t="s">
        <v>50</v>
      </c>
      <c r="I1169" t="s">
        <v>29</v>
      </c>
      <c r="J1169" t="s">
        <v>136</v>
      </c>
      <c r="K1169">
        <v>57.05</v>
      </c>
      <c r="L1169">
        <v>8.67</v>
      </c>
      <c r="M1169" t="s">
        <v>610</v>
      </c>
      <c r="N1169" t="s">
        <v>40</v>
      </c>
      <c r="O1169" t="s">
        <v>35</v>
      </c>
      <c r="P1169">
        <v>42</v>
      </c>
      <c r="Q1169">
        <v>0</v>
      </c>
      <c r="R1169">
        <v>0</v>
      </c>
    </row>
    <row r="1170" spans="1:18">
      <c r="A1170" t="s">
        <v>650</v>
      </c>
      <c r="B1170" t="s">
        <v>73</v>
      </c>
      <c r="C1170" t="s">
        <v>20</v>
      </c>
      <c r="D1170" t="s">
        <v>136</v>
      </c>
      <c r="E1170">
        <v>57.05</v>
      </c>
      <c r="F1170">
        <v>8.67</v>
      </c>
      <c r="G1170" t="s">
        <v>610</v>
      </c>
      <c r="H1170" t="s">
        <v>23</v>
      </c>
      <c r="I1170" t="s">
        <v>51</v>
      </c>
      <c r="J1170" t="s">
        <v>136</v>
      </c>
      <c r="K1170">
        <v>57.05</v>
      </c>
      <c r="L1170">
        <v>8.67</v>
      </c>
      <c r="M1170" t="s">
        <v>610</v>
      </c>
      <c r="N1170" t="s">
        <v>26</v>
      </c>
      <c r="O1170" t="s">
        <v>27</v>
      </c>
      <c r="P1170">
        <v>116</v>
      </c>
      <c r="Q1170">
        <v>0</v>
      </c>
      <c r="R1170">
        <v>0</v>
      </c>
    </row>
    <row r="1171" spans="1:18">
      <c r="A1171" t="s">
        <v>651</v>
      </c>
      <c r="B1171" t="s">
        <v>73</v>
      </c>
      <c r="C1171" t="s">
        <v>20</v>
      </c>
      <c r="D1171" t="s">
        <v>136</v>
      </c>
      <c r="E1171">
        <v>57.05</v>
      </c>
      <c r="F1171">
        <v>8.67</v>
      </c>
      <c r="G1171" t="s">
        <v>610</v>
      </c>
      <c r="H1171" t="s">
        <v>23</v>
      </c>
      <c r="I1171" t="s">
        <v>51</v>
      </c>
      <c r="J1171" t="s">
        <v>136</v>
      </c>
      <c r="K1171">
        <v>57.05</v>
      </c>
      <c r="L1171">
        <v>8.67</v>
      </c>
      <c r="M1171" t="s">
        <v>610</v>
      </c>
      <c r="N1171" t="s">
        <v>26</v>
      </c>
      <c r="O1171" t="s">
        <v>27</v>
      </c>
      <c r="P1171">
        <v>116</v>
      </c>
      <c r="Q1171">
        <v>0</v>
      </c>
      <c r="R1171">
        <v>0</v>
      </c>
    </row>
    <row r="1172" spans="1:18">
      <c r="A1172" t="s">
        <v>667</v>
      </c>
      <c r="B1172" t="s">
        <v>74</v>
      </c>
      <c r="C1172" t="s">
        <v>20</v>
      </c>
      <c r="D1172" t="s">
        <v>136</v>
      </c>
      <c r="E1172">
        <v>57.72</v>
      </c>
      <c r="F1172">
        <v>10.58</v>
      </c>
      <c r="G1172" t="s">
        <v>610</v>
      </c>
      <c r="H1172" t="s">
        <v>23</v>
      </c>
      <c r="I1172" t="s">
        <v>39</v>
      </c>
      <c r="J1172" t="s">
        <v>136</v>
      </c>
      <c r="K1172">
        <v>57.72</v>
      </c>
      <c r="L1172">
        <v>10.58</v>
      </c>
      <c r="M1172" t="s">
        <v>610</v>
      </c>
      <c r="N1172" t="s">
        <v>40</v>
      </c>
      <c r="O1172" t="s">
        <v>35</v>
      </c>
      <c r="P1172">
        <v>18</v>
      </c>
      <c r="Q1172">
        <v>0</v>
      </c>
      <c r="R1172">
        <v>0</v>
      </c>
    </row>
    <row r="1173" spans="1:18">
      <c r="A1173" t="s">
        <v>668</v>
      </c>
      <c r="B1173" t="s">
        <v>74</v>
      </c>
      <c r="C1173" t="s">
        <v>20</v>
      </c>
      <c r="D1173" t="s">
        <v>136</v>
      </c>
      <c r="E1173">
        <v>57.73</v>
      </c>
      <c r="F1173">
        <v>10.6</v>
      </c>
      <c r="G1173" t="s">
        <v>610</v>
      </c>
      <c r="H1173" t="s">
        <v>19</v>
      </c>
      <c r="I1173" t="s">
        <v>31</v>
      </c>
      <c r="J1173" t="s">
        <v>99</v>
      </c>
      <c r="K1173">
        <v>61.9</v>
      </c>
      <c r="L1173">
        <v>9.1199999999999992</v>
      </c>
      <c r="M1173" t="s">
        <v>669</v>
      </c>
      <c r="N1173" t="s">
        <v>40</v>
      </c>
      <c r="O1173" t="s">
        <v>35</v>
      </c>
      <c r="P1173">
        <v>638</v>
      </c>
      <c r="Q1173">
        <v>471</v>
      </c>
      <c r="R1173">
        <v>350</v>
      </c>
    </row>
    <row r="1174" spans="1:18">
      <c r="A1174" t="s">
        <v>733</v>
      </c>
      <c r="B1174" t="s">
        <v>45</v>
      </c>
      <c r="C1174" t="s">
        <v>20</v>
      </c>
      <c r="D1174" t="s">
        <v>136</v>
      </c>
      <c r="E1174">
        <v>56.9</v>
      </c>
      <c r="F1174">
        <v>8.4499999999999993</v>
      </c>
      <c r="G1174" t="s">
        <v>610</v>
      </c>
      <c r="H1174" t="s">
        <v>155</v>
      </c>
      <c r="I1174" t="s">
        <v>48</v>
      </c>
      <c r="J1174" t="s">
        <v>136</v>
      </c>
      <c r="K1174">
        <v>56.9</v>
      </c>
      <c r="L1174">
        <v>8.48</v>
      </c>
      <c r="M1174" t="s">
        <v>610</v>
      </c>
      <c r="N1174" t="s">
        <v>34</v>
      </c>
      <c r="O1174" t="s">
        <v>35</v>
      </c>
      <c r="P1174">
        <v>85</v>
      </c>
      <c r="Q1174">
        <v>3</v>
      </c>
      <c r="R1174">
        <v>91</v>
      </c>
    </row>
    <row r="1175" spans="1:18">
      <c r="A1175" t="s">
        <v>876</v>
      </c>
      <c r="B1175" t="s">
        <v>50</v>
      </c>
      <c r="C1175" t="s">
        <v>20</v>
      </c>
      <c r="D1175" t="s">
        <v>136</v>
      </c>
      <c r="E1175">
        <v>51.57</v>
      </c>
      <c r="F1175">
        <v>0.5</v>
      </c>
      <c r="G1175" t="s">
        <v>858</v>
      </c>
      <c r="H1175" t="s">
        <v>74</v>
      </c>
      <c r="I1175" t="s">
        <v>20</v>
      </c>
      <c r="J1175" t="s">
        <v>136</v>
      </c>
      <c r="K1175">
        <v>51.57</v>
      </c>
      <c r="L1175">
        <v>0.5</v>
      </c>
      <c r="M1175" t="s">
        <v>858</v>
      </c>
      <c r="N1175" t="s">
        <v>34</v>
      </c>
      <c r="O1175" t="s">
        <v>35</v>
      </c>
      <c r="P1175">
        <v>27</v>
      </c>
      <c r="Q1175">
        <v>0</v>
      </c>
      <c r="R1175">
        <v>0</v>
      </c>
    </row>
    <row r="1176" spans="1:18">
      <c r="A1176" t="s">
        <v>894</v>
      </c>
      <c r="B1176" t="s">
        <v>45</v>
      </c>
      <c r="C1176" t="s">
        <v>39</v>
      </c>
      <c r="D1176" t="s">
        <v>136</v>
      </c>
      <c r="E1176">
        <v>53.28</v>
      </c>
      <c r="F1176">
        <v>-1.98</v>
      </c>
      <c r="G1176" t="s">
        <v>858</v>
      </c>
      <c r="H1176" t="s">
        <v>20</v>
      </c>
      <c r="I1176" t="s">
        <v>48</v>
      </c>
      <c r="J1176" t="s">
        <v>136</v>
      </c>
      <c r="K1176">
        <v>53.27</v>
      </c>
      <c r="L1176">
        <v>-1.92</v>
      </c>
      <c r="M1176" t="s">
        <v>858</v>
      </c>
      <c r="N1176" t="s">
        <v>40</v>
      </c>
      <c r="O1176" t="s">
        <v>35</v>
      </c>
      <c r="P1176">
        <v>42</v>
      </c>
      <c r="Q1176">
        <v>5</v>
      </c>
      <c r="R1176">
        <v>113</v>
      </c>
    </row>
    <row r="1177" spans="1:18">
      <c r="A1177" t="s">
        <v>895</v>
      </c>
      <c r="B1177" t="s">
        <v>155</v>
      </c>
      <c r="C1177" t="s">
        <v>20</v>
      </c>
      <c r="D1177" t="s">
        <v>136</v>
      </c>
      <c r="E1177">
        <v>54</v>
      </c>
      <c r="F1177">
        <v>-1.55</v>
      </c>
      <c r="G1177" t="s">
        <v>858</v>
      </c>
      <c r="H1177" t="s">
        <v>24</v>
      </c>
      <c r="I1177" t="s">
        <v>48</v>
      </c>
      <c r="J1177" t="s">
        <v>146</v>
      </c>
      <c r="K1177">
        <v>54.08</v>
      </c>
      <c r="L1177">
        <v>-1.5</v>
      </c>
      <c r="M1177" t="s">
        <v>858</v>
      </c>
      <c r="N1177" t="s">
        <v>40</v>
      </c>
      <c r="O1177" t="s">
        <v>35</v>
      </c>
      <c r="P1177">
        <v>1175</v>
      </c>
      <c r="Q1177">
        <v>10</v>
      </c>
      <c r="R1177">
        <v>20</v>
      </c>
    </row>
    <row r="1178" spans="1:18">
      <c r="A1178" t="s">
        <v>896</v>
      </c>
      <c r="B1178" t="s">
        <v>155</v>
      </c>
      <c r="C1178" t="s">
        <v>20</v>
      </c>
      <c r="D1178" t="s">
        <v>136</v>
      </c>
      <c r="E1178">
        <v>54</v>
      </c>
      <c r="F1178">
        <v>-1.55</v>
      </c>
      <c r="G1178" t="s">
        <v>858</v>
      </c>
      <c r="H1178" t="s">
        <v>50</v>
      </c>
      <c r="I1178" t="s">
        <v>39</v>
      </c>
      <c r="J1178" t="s">
        <v>146</v>
      </c>
      <c r="K1178">
        <v>53.97</v>
      </c>
      <c r="L1178">
        <v>-1.58</v>
      </c>
      <c r="M1178" t="s">
        <v>858</v>
      </c>
      <c r="N1178" t="s">
        <v>40</v>
      </c>
      <c r="O1178" t="s">
        <v>35</v>
      </c>
      <c r="P1178">
        <v>1111</v>
      </c>
      <c r="Q1178">
        <v>5</v>
      </c>
      <c r="R1178">
        <v>211</v>
      </c>
    </row>
    <row r="1179" spans="1:18">
      <c r="A1179" t="s">
        <v>904</v>
      </c>
      <c r="B1179" t="s">
        <v>143</v>
      </c>
      <c r="C1179" t="s">
        <v>20</v>
      </c>
      <c r="D1179" t="s">
        <v>136</v>
      </c>
      <c r="E1179">
        <v>53.68</v>
      </c>
      <c r="F1179">
        <v>-1.58</v>
      </c>
      <c r="G1179" t="s">
        <v>858</v>
      </c>
      <c r="H1179" t="s">
        <v>71</v>
      </c>
      <c r="I1179" t="s">
        <v>29</v>
      </c>
      <c r="J1179" t="s">
        <v>136</v>
      </c>
      <c r="K1179">
        <v>53.68</v>
      </c>
      <c r="L1179">
        <v>-1.58</v>
      </c>
      <c r="M1179" t="s">
        <v>858</v>
      </c>
      <c r="N1179" t="s">
        <v>81</v>
      </c>
      <c r="O1179" t="s">
        <v>35</v>
      </c>
      <c r="P1179">
        <v>48</v>
      </c>
      <c r="Q1179">
        <v>0</v>
      </c>
      <c r="R1179">
        <v>0</v>
      </c>
    </row>
    <row r="1180" spans="1:18">
      <c r="A1180" t="s">
        <v>906</v>
      </c>
      <c r="B1180" t="s">
        <v>109</v>
      </c>
      <c r="C1180" t="s">
        <v>20</v>
      </c>
      <c r="D1180" t="s">
        <v>136</v>
      </c>
      <c r="E1180">
        <v>51.08</v>
      </c>
      <c r="F1180">
        <v>0.77</v>
      </c>
      <c r="G1180" t="s">
        <v>858</v>
      </c>
      <c r="H1180" t="s">
        <v>23</v>
      </c>
      <c r="I1180" t="s">
        <v>29</v>
      </c>
      <c r="J1180" t="s">
        <v>136</v>
      </c>
      <c r="K1180">
        <v>51.08</v>
      </c>
      <c r="L1180">
        <v>0.77</v>
      </c>
      <c r="M1180" t="s">
        <v>858</v>
      </c>
      <c r="N1180" t="s">
        <v>40</v>
      </c>
      <c r="O1180" t="s">
        <v>35</v>
      </c>
      <c r="P1180">
        <v>50</v>
      </c>
      <c r="Q1180">
        <v>0</v>
      </c>
      <c r="R1180">
        <v>0</v>
      </c>
    </row>
    <row r="1181" spans="1:18">
      <c r="A1181" t="s">
        <v>911</v>
      </c>
      <c r="B1181" t="s">
        <v>76</v>
      </c>
      <c r="C1181" t="s">
        <v>20</v>
      </c>
      <c r="D1181" t="s">
        <v>136</v>
      </c>
      <c r="E1181">
        <v>51.37</v>
      </c>
      <c r="F1181">
        <v>-0.03</v>
      </c>
      <c r="G1181" t="s">
        <v>858</v>
      </c>
      <c r="H1181" t="s">
        <v>63</v>
      </c>
      <c r="I1181" t="s">
        <v>29</v>
      </c>
      <c r="J1181" t="s">
        <v>136</v>
      </c>
      <c r="K1181">
        <v>51.35</v>
      </c>
      <c r="L1181">
        <v>-7.0000000000000007E-2</v>
      </c>
      <c r="M1181" t="s">
        <v>858</v>
      </c>
      <c r="N1181" t="s">
        <v>40</v>
      </c>
      <c r="O1181" t="s">
        <v>35</v>
      </c>
      <c r="P1181">
        <v>52</v>
      </c>
      <c r="Q1181">
        <v>3</v>
      </c>
      <c r="R1181">
        <v>232</v>
      </c>
    </row>
    <row r="1182" spans="1:18">
      <c r="A1182" t="s">
        <v>914</v>
      </c>
      <c r="B1182" t="s">
        <v>48</v>
      </c>
      <c r="C1182" t="s">
        <v>20</v>
      </c>
      <c r="D1182" t="s">
        <v>136</v>
      </c>
      <c r="E1182">
        <v>51.07</v>
      </c>
      <c r="F1182">
        <v>-1.32</v>
      </c>
      <c r="G1182" t="s">
        <v>858</v>
      </c>
      <c r="H1182" t="s">
        <v>42</v>
      </c>
      <c r="I1182" t="s">
        <v>51</v>
      </c>
      <c r="J1182" t="s">
        <v>146</v>
      </c>
      <c r="K1182">
        <v>51.2</v>
      </c>
      <c r="L1182">
        <v>-1.55</v>
      </c>
      <c r="M1182" t="s">
        <v>858</v>
      </c>
      <c r="N1182" t="s">
        <v>40</v>
      </c>
      <c r="O1182" t="s">
        <v>27</v>
      </c>
      <c r="P1182">
        <v>1230</v>
      </c>
      <c r="Q1182">
        <v>23</v>
      </c>
      <c r="R1182">
        <v>313</v>
      </c>
    </row>
    <row r="1183" spans="1:18">
      <c r="A1183" t="s">
        <v>915</v>
      </c>
      <c r="B1183" t="s">
        <v>23</v>
      </c>
      <c r="C1183" t="s">
        <v>20</v>
      </c>
      <c r="D1183" t="s">
        <v>136</v>
      </c>
      <c r="E1183">
        <v>53.5</v>
      </c>
      <c r="F1183">
        <v>-1.1000000000000001</v>
      </c>
      <c r="G1183" t="s">
        <v>858</v>
      </c>
      <c r="H1183" t="s">
        <v>29</v>
      </c>
      <c r="I1183" t="s">
        <v>39</v>
      </c>
      <c r="J1183" t="s">
        <v>164</v>
      </c>
      <c r="K1183">
        <v>53.6</v>
      </c>
      <c r="L1183">
        <v>-1</v>
      </c>
      <c r="M1183" t="s">
        <v>858</v>
      </c>
      <c r="N1183" t="s">
        <v>34</v>
      </c>
      <c r="O1183" t="s">
        <v>35</v>
      </c>
      <c r="P1183">
        <v>2215</v>
      </c>
      <c r="Q1183">
        <v>13</v>
      </c>
      <c r="R1183">
        <v>31</v>
      </c>
    </row>
    <row r="1184" spans="1:18">
      <c r="A1184" t="s">
        <v>916</v>
      </c>
      <c r="B1184" t="s">
        <v>109</v>
      </c>
      <c r="C1184" t="s">
        <v>20</v>
      </c>
      <c r="D1184" t="s">
        <v>136</v>
      </c>
      <c r="E1184">
        <v>51.08</v>
      </c>
      <c r="F1184">
        <v>0.77</v>
      </c>
      <c r="G1184" t="s">
        <v>858</v>
      </c>
      <c r="H1184" t="s">
        <v>23</v>
      </c>
      <c r="I1184" t="s">
        <v>29</v>
      </c>
      <c r="J1184" t="s">
        <v>136</v>
      </c>
      <c r="K1184">
        <v>51.08</v>
      </c>
      <c r="L1184">
        <v>0.77</v>
      </c>
      <c r="M1184" t="s">
        <v>858</v>
      </c>
      <c r="N1184" t="s">
        <v>40</v>
      </c>
      <c r="O1184" t="s">
        <v>35</v>
      </c>
      <c r="P1184">
        <v>50</v>
      </c>
      <c r="Q1184">
        <v>0</v>
      </c>
      <c r="R1184">
        <v>0</v>
      </c>
    </row>
    <row r="1185" spans="1:18">
      <c r="A1185" t="s">
        <v>919</v>
      </c>
      <c r="B1185" t="s">
        <v>23</v>
      </c>
      <c r="C1185" t="s">
        <v>29</v>
      </c>
      <c r="D1185" t="s">
        <v>136</v>
      </c>
      <c r="E1185">
        <v>53.48</v>
      </c>
      <c r="F1185">
        <v>-0.02</v>
      </c>
      <c r="G1185" t="s">
        <v>858</v>
      </c>
      <c r="H1185" t="s">
        <v>143</v>
      </c>
      <c r="I1185" t="s">
        <v>63</v>
      </c>
      <c r="J1185" t="s">
        <v>136</v>
      </c>
      <c r="K1185">
        <v>53.47</v>
      </c>
      <c r="L1185">
        <v>0.08</v>
      </c>
      <c r="M1185" t="s">
        <v>858</v>
      </c>
      <c r="N1185" t="s">
        <v>40</v>
      </c>
      <c r="O1185" t="s">
        <v>52</v>
      </c>
      <c r="P1185">
        <v>167</v>
      </c>
      <c r="Q1185">
        <v>7</v>
      </c>
      <c r="R1185">
        <v>106</v>
      </c>
    </row>
    <row r="1186" spans="1:18">
      <c r="A1186" t="s">
        <v>921</v>
      </c>
      <c r="B1186" t="s">
        <v>45</v>
      </c>
      <c r="C1186" t="s">
        <v>20</v>
      </c>
      <c r="D1186" t="s">
        <v>136</v>
      </c>
      <c r="E1186">
        <v>49.97</v>
      </c>
      <c r="F1186">
        <v>-5.2</v>
      </c>
      <c r="G1186" t="s">
        <v>858</v>
      </c>
      <c r="H1186" t="s">
        <v>50</v>
      </c>
      <c r="I1186" t="s">
        <v>63</v>
      </c>
      <c r="J1186" t="s">
        <v>142</v>
      </c>
      <c r="K1186">
        <v>49.97</v>
      </c>
      <c r="L1186">
        <v>-5.2</v>
      </c>
      <c r="M1186" t="s">
        <v>858</v>
      </c>
      <c r="N1186" t="s">
        <v>81</v>
      </c>
      <c r="O1186" t="s">
        <v>35</v>
      </c>
      <c r="P1186">
        <v>556</v>
      </c>
      <c r="Q1186">
        <v>0</v>
      </c>
      <c r="R1186">
        <v>0</v>
      </c>
    </row>
    <row r="1187" spans="1:18">
      <c r="A1187" t="s">
        <v>982</v>
      </c>
      <c r="B1187" t="s">
        <v>143</v>
      </c>
      <c r="C1187" t="s">
        <v>20</v>
      </c>
      <c r="D1187" t="s">
        <v>136</v>
      </c>
      <c r="E1187">
        <v>52.75</v>
      </c>
      <c r="F1187">
        <v>-4.8</v>
      </c>
      <c r="G1187" t="s">
        <v>858</v>
      </c>
      <c r="H1187" t="s">
        <v>32</v>
      </c>
      <c r="I1187" t="s">
        <v>20</v>
      </c>
      <c r="J1187" t="s">
        <v>146</v>
      </c>
      <c r="K1187">
        <v>52.75</v>
      </c>
      <c r="L1187">
        <v>-4.8</v>
      </c>
      <c r="M1187" t="s">
        <v>858</v>
      </c>
      <c r="N1187" t="s">
        <v>34</v>
      </c>
      <c r="O1187" t="s">
        <v>35</v>
      </c>
      <c r="P1187">
        <v>1077</v>
      </c>
      <c r="Q1187">
        <v>0</v>
      </c>
      <c r="R1187">
        <v>0</v>
      </c>
    </row>
    <row r="1188" spans="1:18">
      <c r="A1188" t="s">
        <v>999</v>
      </c>
      <c r="B1188" t="s">
        <v>143</v>
      </c>
      <c r="C1188" t="s">
        <v>20</v>
      </c>
      <c r="D1188" t="s">
        <v>136</v>
      </c>
      <c r="E1188">
        <v>52.75</v>
      </c>
      <c r="F1188">
        <v>-4.8</v>
      </c>
      <c r="G1188" t="s">
        <v>858</v>
      </c>
      <c r="H1188" t="s">
        <v>54</v>
      </c>
      <c r="I1188" t="s">
        <v>60</v>
      </c>
      <c r="J1188" t="s">
        <v>99</v>
      </c>
      <c r="K1188">
        <v>52.75</v>
      </c>
      <c r="L1188">
        <v>-4.8</v>
      </c>
      <c r="M1188" t="s">
        <v>858</v>
      </c>
      <c r="N1188" t="s">
        <v>40</v>
      </c>
      <c r="O1188" t="s">
        <v>35</v>
      </c>
      <c r="P1188">
        <v>672</v>
      </c>
      <c r="Q1188">
        <v>0</v>
      </c>
      <c r="R1188">
        <v>0</v>
      </c>
    </row>
    <row r="1189" spans="1:18">
      <c r="A1189" t="s">
        <v>1000</v>
      </c>
      <c r="B1189" t="s">
        <v>31</v>
      </c>
      <c r="C1189" t="s">
        <v>39</v>
      </c>
      <c r="D1189" t="s">
        <v>136</v>
      </c>
      <c r="E1189">
        <v>54.68</v>
      </c>
      <c r="F1189">
        <v>-5.52</v>
      </c>
      <c r="G1189" t="s">
        <v>858</v>
      </c>
      <c r="H1189" t="s">
        <v>45</v>
      </c>
      <c r="I1189" t="s">
        <v>60</v>
      </c>
      <c r="J1189" t="s">
        <v>142</v>
      </c>
      <c r="K1189">
        <v>54.68</v>
      </c>
      <c r="L1189">
        <v>-5.52</v>
      </c>
      <c r="M1189" t="s">
        <v>858</v>
      </c>
      <c r="N1189" t="s">
        <v>40</v>
      </c>
      <c r="O1189" t="s">
        <v>35</v>
      </c>
      <c r="P1189">
        <v>295</v>
      </c>
      <c r="Q1189">
        <v>0</v>
      </c>
      <c r="R1189">
        <v>0</v>
      </c>
    </row>
    <row r="1190" spans="1:18">
      <c r="A1190" t="s">
        <v>1001</v>
      </c>
      <c r="B1190" t="s">
        <v>51</v>
      </c>
      <c r="C1190" t="s">
        <v>39</v>
      </c>
      <c r="D1190" t="s">
        <v>136</v>
      </c>
      <c r="E1190">
        <v>53.33</v>
      </c>
      <c r="F1190">
        <v>-1.58</v>
      </c>
      <c r="G1190" t="s">
        <v>858</v>
      </c>
      <c r="H1190" t="s">
        <v>20</v>
      </c>
      <c r="I1190" t="s">
        <v>39</v>
      </c>
      <c r="J1190" t="s">
        <v>142</v>
      </c>
      <c r="K1190">
        <v>53.23</v>
      </c>
      <c r="L1190">
        <v>-1.43</v>
      </c>
      <c r="M1190" t="s">
        <v>858</v>
      </c>
      <c r="N1190" t="s">
        <v>34</v>
      </c>
      <c r="O1190" t="s">
        <v>35</v>
      </c>
      <c r="P1190">
        <v>361</v>
      </c>
      <c r="Q1190">
        <v>15</v>
      </c>
      <c r="R1190">
        <v>139</v>
      </c>
    </row>
    <row r="1191" spans="1:18">
      <c r="A1191" t="s">
        <v>1624</v>
      </c>
      <c r="B1191" t="s">
        <v>71</v>
      </c>
      <c r="C1191" t="s">
        <v>39</v>
      </c>
      <c r="D1191" t="s">
        <v>136</v>
      </c>
      <c r="E1191">
        <v>52.52</v>
      </c>
      <c r="F1191">
        <v>4.67</v>
      </c>
      <c r="G1191" t="s">
        <v>1615</v>
      </c>
      <c r="H1191" t="s">
        <v>23</v>
      </c>
      <c r="I1191" t="s">
        <v>31</v>
      </c>
      <c r="J1191" t="s">
        <v>99</v>
      </c>
      <c r="K1191">
        <v>52.3</v>
      </c>
      <c r="L1191">
        <v>5.8</v>
      </c>
      <c r="M1191" t="s">
        <v>1615</v>
      </c>
      <c r="N1191" t="s">
        <v>34</v>
      </c>
      <c r="O1191" t="s">
        <v>35</v>
      </c>
      <c r="P1191">
        <v>609</v>
      </c>
      <c r="Q1191">
        <v>81</v>
      </c>
      <c r="R1191">
        <v>108</v>
      </c>
    </row>
    <row r="1192" spans="1:18">
      <c r="A1192" t="s">
        <v>1625</v>
      </c>
      <c r="B1192" t="s">
        <v>51</v>
      </c>
      <c r="C1192" t="s">
        <v>39</v>
      </c>
      <c r="D1192" t="s">
        <v>136</v>
      </c>
      <c r="E1192">
        <v>52.1</v>
      </c>
      <c r="F1192">
        <v>4.3</v>
      </c>
      <c r="G1192" t="s">
        <v>1615</v>
      </c>
      <c r="H1192" t="s">
        <v>73</v>
      </c>
      <c r="I1192" t="s">
        <v>63</v>
      </c>
      <c r="J1192" t="s">
        <v>136</v>
      </c>
      <c r="K1192">
        <v>52.1</v>
      </c>
      <c r="L1192">
        <v>4.3</v>
      </c>
      <c r="M1192" t="s">
        <v>1615</v>
      </c>
      <c r="N1192" t="s">
        <v>34</v>
      </c>
      <c r="O1192" t="s">
        <v>35</v>
      </c>
      <c r="P1192">
        <v>196</v>
      </c>
      <c r="Q1192">
        <v>0</v>
      </c>
      <c r="R1192">
        <v>0</v>
      </c>
    </row>
    <row r="1193" spans="1:18">
      <c r="A1193" t="s">
        <v>2089</v>
      </c>
      <c r="B1193" t="s">
        <v>42</v>
      </c>
      <c r="C1193" t="s">
        <v>39</v>
      </c>
      <c r="D1193" t="s">
        <v>136</v>
      </c>
      <c r="E1193">
        <v>62.98</v>
      </c>
      <c r="F1193">
        <v>8.7200000000000006</v>
      </c>
      <c r="G1193" t="s">
        <v>669</v>
      </c>
      <c r="H1193" t="s">
        <v>23</v>
      </c>
      <c r="I1193" t="s">
        <v>29</v>
      </c>
      <c r="J1193" t="s">
        <v>99</v>
      </c>
      <c r="K1193">
        <v>62.98</v>
      </c>
      <c r="L1193">
        <v>8.7200000000000006</v>
      </c>
      <c r="M1193" t="s">
        <v>669</v>
      </c>
      <c r="N1193" t="s">
        <v>40</v>
      </c>
      <c r="O1193" t="s">
        <v>35</v>
      </c>
      <c r="P1193">
        <v>757</v>
      </c>
      <c r="Q1193">
        <v>0</v>
      </c>
      <c r="R1193">
        <v>0</v>
      </c>
    </row>
    <row r="1194" spans="1:18">
      <c r="A1194" t="s">
        <v>2201</v>
      </c>
      <c r="B1194" t="s">
        <v>48</v>
      </c>
      <c r="C1194" t="s">
        <v>39</v>
      </c>
      <c r="D1194" t="s">
        <v>136</v>
      </c>
      <c r="E1194">
        <v>59.92</v>
      </c>
      <c r="F1194">
        <v>10.83</v>
      </c>
      <c r="G1194" t="s">
        <v>669</v>
      </c>
      <c r="H1194" t="s">
        <v>45</v>
      </c>
      <c r="I1194" t="s">
        <v>32</v>
      </c>
      <c r="J1194" t="s">
        <v>136</v>
      </c>
      <c r="K1194">
        <v>59.42</v>
      </c>
      <c r="L1194">
        <v>10.55</v>
      </c>
      <c r="M1194" t="s">
        <v>669</v>
      </c>
      <c r="N1194" t="s">
        <v>26</v>
      </c>
      <c r="O1194" t="s">
        <v>27</v>
      </c>
      <c r="P1194">
        <v>138</v>
      </c>
      <c r="Q1194">
        <v>58</v>
      </c>
      <c r="R1194">
        <v>196</v>
      </c>
    </row>
    <row r="1195" spans="1:18">
      <c r="A1195" t="s">
        <v>2207</v>
      </c>
      <c r="B1195" t="s">
        <v>45</v>
      </c>
      <c r="C1195" t="s">
        <v>39</v>
      </c>
      <c r="D1195" t="s">
        <v>136</v>
      </c>
      <c r="E1195">
        <v>63.33</v>
      </c>
      <c r="F1195">
        <v>9.65</v>
      </c>
      <c r="G1195" t="s">
        <v>669</v>
      </c>
      <c r="H1195" t="s">
        <v>19</v>
      </c>
      <c r="I1195" t="s">
        <v>48</v>
      </c>
      <c r="J1195" t="s">
        <v>136</v>
      </c>
      <c r="K1195">
        <v>63.33</v>
      </c>
      <c r="L1195">
        <v>9.65</v>
      </c>
      <c r="M1195" t="s">
        <v>669</v>
      </c>
      <c r="N1195" t="s">
        <v>26</v>
      </c>
      <c r="O1195" t="s">
        <v>27</v>
      </c>
      <c r="P1195">
        <v>62</v>
      </c>
      <c r="Q1195">
        <v>0</v>
      </c>
      <c r="R1195">
        <v>0</v>
      </c>
    </row>
    <row r="1196" spans="1:18">
      <c r="A1196" t="s">
        <v>2208</v>
      </c>
      <c r="B1196" t="s">
        <v>45</v>
      </c>
      <c r="C1196" t="s">
        <v>39</v>
      </c>
      <c r="D1196" t="s">
        <v>136</v>
      </c>
      <c r="E1196">
        <v>63.33</v>
      </c>
      <c r="F1196">
        <v>9.65</v>
      </c>
      <c r="G1196" t="s">
        <v>669</v>
      </c>
      <c r="H1196" t="s">
        <v>19</v>
      </c>
      <c r="I1196" t="s">
        <v>48</v>
      </c>
      <c r="J1196" t="s">
        <v>136</v>
      </c>
      <c r="K1196">
        <v>63.33</v>
      </c>
      <c r="L1196">
        <v>9.65</v>
      </c>
      <c r="M1196" t="s">
        <v>669</v>
      </c>
      <c r="N1196" t="s">
        <v>40</v>
      </c>
      <c r="O1196" t="s">
        <v>35</v>
      </c>
      <c r="P1196">
        <v>62</v>
      </c>
      <c r="Q1196">
        <v>0</v>
      </c>
      <c r="R1196">
        <v>0</v>
      </c>
    </row>
    <row r="1197" spans="1:18">
      <c r="A1197" t="s">
        <v>2209</v>
      </c>
      <c r="B1197" t="s">
        <v>45</v>
      </c>
      <c r="C1197" t="s">
        <v>39</v>
      </c>
      <c r="D1197" t="s">
        <v>136</v>
      </c>
      <c r="E1197">
        <v>63.33</v>
      </c>
      <c r="F1197">
        <v>9.65</v>
      </c>
      <c r="G1197" t="s">
        <v>669</v>
      </c>
      <c r="H1197" t="s">
        <v>23</v>
      </c>
      <c r="I1197" t="s">
        <v>51</v>
      </c>
      <c r="J1197" t="s">
        <v>136</v>
      </c>
      <c r="K1197">
        <v>63.33</v>
      </c>
      <c r="L1197">
        <v>9.65</v>
      </c>
      <c r="M1197" t="s">
        <v>669</v>
      </c>
      <c r="N1197" t="s">
        <v>26</v>
      </c>
      <c r="O1197" t="s">
        <v>35</v>
      </c>
      <c r="P1197">
        <v>83</v>
      </c>
      <c r="Q1197">
        <v>0</v>
      </c>
      <c r="R1197">
        <v>0</v>
      </c>
    </row>
    <row r="1198" spans="1:18">
      <c r="A1198" t="s">
        <v>2267</v>
      </c>
      <c r="B1198" t="s">
        <v>19</v>
      </c>
      <c r="C1198" t="s">
        <v>20</v>
      </c>
      <c r="D1198" t="s">
        <v>136</v>
      </c>
      <c r="E1198">
        <v>58.43</v>
      </c>
      <c r="F1198">
        <v>6.03</v>
      </c>
      <c r="G1198" t="s">
        <v>669</v>
      </c>
      <c r="H1198" t="s">
        <v>63</v>
      </c>
      <c r="I1198" t="s">
        <v>101</v>
      </c>
      <c r="J1198" t="s">
        <v>159</v>
      </c>
      <c r="K1198">
        <v>58.45</v>
      </c>
      <c r="L1198">
        <v>6</v>
      </c>
      <c r="M1198" t="s">
        <v>669</v>
      </c>
      <c r="N1198" t="s">
        <v>34</v>
      </c>
      <c r="O1198" t="s">
        <v>35</v>
      </c>
      <c r="P1198">
        <v>1997</v>
      </c>
      <c r="Q1198">
        <v>3</v>
      </c>
      <c r="R1198">
        <v>314</v>
      </c>
    </row>
    <row r="1199" spans="1:18">
      <c r="A1199" t="s">
        <v>2270</v>
      </c>
      <c r="B1199" t="s">
        <v>29</v>
      </c>
      <c r="C1199" t="s">
        <v>39</v>
      </c>
      <c r="D1199" t="s">
        <v>136</v>
      </c>
      <c r="E1199">
        <v>58.53</v>
      </c>
      <c r="F1199">
        <v>7.78</v>
      </c>
      <c r="G1199" t="s">
        <v>669</v>
      </c>
      <c r="H1199" t="s">
        <v>155</v>
      </c>
      <c r="I1199" t="s">
        <v>24</v>
      </c>
      <c r="J1199" t="s">
        <v>142</v>
      </c>
      <c r="K1199">
        <v>58.38</v>
      </c>
      <c r="L1199">
        <v>7.53</v>
      </c>
      <c r="M1199" t="s">
        <v>669</v>
      </c>
      <c r="N1199" t="s">
        <v>34</v>
      </c>
      <c r="O1199" t="s">
        <v>35</v>
      </c>
      <c r="P1199">
        <v>314</v>
      </c>
      <c r="Q1199">
        <v>23</v>
      </c>
      <c r="R1199">
        <v>222</v>
      </c>
    </row>
    <row r="1200" spans="1:18">
      <c r="A1200" t="s">
        <v>2290</v>
      </c>
      <c r="B1200" t="s">
        <v>143</v>
      </c>
      <c r="C1200" t="s">
        <v>20</v>
      </c>
      <c r="D1200" t="s">
        <v>136</v>
      </c>
      <c r="E1200">
        <v>58.07</v>
      </c>
      <c r="F1200">
        <v>8</v>
      </c>
      <c r="G1200" t="s">
        <v>669</v>
      </c>
      <c r="H1200" t="s">
        <v>73</v>
      </c>
      <c r="I1200" t="s">
        <v>20</v>
      </c>
      <c r="J1200" t="s">
        <v>146</v>
      </c>
      <c r="K1200">
        <v>58.07</v>
      </c>
      <c r="L1200">
        <v>8</v>
      </c>
      <c r="M1200" t="s">
        <v>669</v>
      </c>
      <c r="N1200" t="s">
        <v>40</v>
      </c>
      <c r="O1200" t="s">
        <v>35</v>
      </c>
      <c r="P1200">
        <v>1089</v>
      </c>
      <c r="Q1200">
        <v>0</v>
      </c>
      <c r="R1200">
        <v>0</v>
      </c>
    </row>
    <row r="1201" spans="1:18">
      <c r="A1201" t="s">
        <v>2292</v>
      </c>
      <c r="B1201" t="s">
        <v>92</v>
      </c>
      <c r="C1201" t="s">
        <v>39</v>
      </c>
      <c r="D1201" t="s">
        <v>136</v>
      </c>
      <c r="E1201">
        <v>61.9</v>
      </c>
      <c r="F1201">
        <v>9.02</v>
      </c>
      <c r="G1201" t="s">
        <v>669</v>
      </c>
      <c r="H1201" t="s">
        <v>109</v>
      </c>
      <c r="I1201" t="s">
        <v>51</v>
      </c>
      <c r="J1201" t="s">
        <v>173</v>
      </c>
      <c r="K1201">
        <v>62.18</v>
      </c>
      <c r="L1201">
        <v>9.75</v>
      </c>
      <c r="M1201" t="s">
        <v>669</v>
      </c>
      <c r="N1201" t="s">
        <v>34</v>
      </c>
      <c r="O1201" t="s">
        <v>35</v>
      </c>
      <c r="P1201">
        <v>1566</v>
      </c>
      <c r="Q1201">
        <v>50</v>
      </c>
      <c r="R1201">
        <v>51</v>
      </c>
    </row>
    <row r="1202" spans="1:18">
      <c r="A1202" t="s">
        <v>2339</v>
      </c>
      <c r="B1202" t="s">
        <v>121</v>
      </c>
      <c r="C1202" t="s">
        <v>20</v>
      </c>
      <c r="D1202" t="s">
        <v>136</v>
      </c>
      <c r="E1202">
        <v>58.97</v>
      </c>
      <c r="F1202">
        <v>5.65</v>
      </c>
      <c r="G1202" t="s">
        <v>669</v>
      </c>
      <c r="H1202" t="s">
        <v>74</v>
      </c>
      <c r="I1202" t="s">
        <v>39</v>
      </c>
      <c r="J1202" t="s">
        <v>136</v>
      </c>
      <c r="K1202">
        <v>58.95</v>
      </c>
      <c r="L1202">
        <v>5.67</v>
      </c>
      <c r="M1202" t="s">
        <v>669</v>
      </c>
      <c r="N1202" t="s">
        <v>40</v>
      </c>
      <c r="O1202" t="s">
        <v>35</v>
      </c>
      <c r="P1202">
        <v>41</v>
      </c>
      <c r="Q1202">
        <v>3</v>
      </c>
      <c r="R1202">
        <v>153</v>
      </c>
    </row>
    <row r="1203" spans="1:18">
      <c r="A1203" t="s">
        <v>2388</v>
      </c>
      <c r="B1203" t="s">
        <v>68</v>
      </c>
      <c r="C1203" t="s">
        <v>20</v>
      </c>
      <c r="D1203" t="s">
        <v>136</v>
      </c>
      <c r="E1203">
        <v>58.8</v>
      </c>
      <c r="F1203">
        <v>5.68</v>
      </c>
      <c r="G1203" t="s">
        <v>669</v>
      </c>
      <c r="H1203" t="s">
        <v>155</v>
      </c>
      <c r="I1203" t="s">
        <v>32</v>
      </c>
      <c r="J1203" t="s">
        <v>136</v>
      </c>
      <c r="K1203">
        <v>58.75</v>
      </c>
      <c r="L1203">
        <v>5.65</v>
      </c>
      <c r="M1203" t="s">
        <v>669</v>
      </c>
      <c r="N1203" t="s">
        <v>40</v>
      </c>
      <c r="O1203" t="s">
        <v>52</v>
      </c>
      <c r="P1203">
        <v>150</v>
      </c>
      <c r="Q1203">
        <v>6</v>
      </c>
      <c r="R1203">
        <v>200</v>
      </c>
    </row>
    <row r="1204" spans="1:18">
      <c r="A1204" t="s">
        <v>2438</v>
      </c>
      <c r="B1204" t="s">
        <v>19</v>
      </c>
      <c r="C1204" t="s">
        <v>20</v>
      </c>
      <c r="D1204" t="s">
        <v>136</v>
      </c>
      <c r="E1204">
        <v>51.5</v>
      </c>
      <c r="F1204">
        <v>16.95</v>
      </c>
      <c r="G1204" t="s">
        <v>2428</v>
      </c>
      <c r="H1204" t="s">
        <v>68</v>
      </c>
      <c r="I1204" t="s">
        <v>60</v>
      </c>
      <c r="J1204" t="s">
        <v>164</v>
      </c>
      <c r="K1204">
        <v>51.77</v>
      </c>
      <c r="L1204">
        <v>16.82</v>
      </c>
      <c r="M1204" t="s">
        <v>2428</v>
      </c>
      <c r="N1204" t="s">
        <v>107</v>
      </c>
      <c r="O1204" t="s">
        <v>35</v>
      </c>
      <c r="P1204">
        <v>2126</v>
      </c>
      <c r="Q1204">
        <v>32</v>
      </c>
      <c r="R1204">
        <v>343</v>
      </c>
    </row>
    <row r="1205" spans="1:18">
      <c r="A1205" t="s">
        <v>2470</v>
      </c>
      <c r="B1205" t="s">
        <v>143</v>
      </c>
      <c r="C1205" t="s">
        <v>20</v>
      </c>
      <c r="D1205" t="s">
        <v>136</v>
      </c>
      <c r="E1205">
        <v>65</v>
      </c>
      <c r="F1205">
        <v>25.5</v>
      </c>
      <c r="G1205" t="s">
        <v>2455</v>
      </c>
      <c r="H1205" t="s">
        <v>68</v>
      </c>
      <c r="I1205" t="s">
        <v>51</v>
      </c>
      <c r="J1205" t="s">
        <v>136</v>
      </c>
      <c r="K1205">
        <v>65</v>
      </c>
      <c r="L1205">
        <v>25.5</v>
      </c>
      <c r="M1205" t="s">
        <v>2455</v>
      </c>
      <c r="N1205" t="s">
        <v>26</v>
      </c>
      <c r="O1205" t="s">
        <v>27</v>
      </c>
      <c r="P1205">
        <v>114</v>
      </c>
      <c r="Q1205">
        <v>0</v>
      </c>
      <c r="R1205">
        <v>0</v>
      </c>
    </row>
    <row r="1206" spans="1:18">
      <c r="A1206" t="s">
        <v>2613</v>
      </c>
      <c r="B1206" t="s">
        <v>143</v>
      </c>
      <c r="C1206" t="s">
        <v>39</v>
      </c>
      <c r="D1206" t="s">
        <v>136</v>
      </c>
      <c r="E1206">
        <v>64.7</v>
      </c>
      <c r="F1206">
        <v>24.5</v>
      </c>
      <c r="G1206" t="s">
        <v>2455</v>
      </c>
      <c r="H1206" t="s">
        <v>68</v>
      </c>
      <c r="I1206" t="s">
        <v>29</v>
      </c>
      <c r="J1206" t="s">
        <v>136</v>
      </c>
      <c r="K1206">
        <v>64.7</v>
      </c>
      <c r="L1206">
        <v>24.5</v>
      </c>
      <c r="M1206" t="s">
        <v>2455</v>
      </c>
      <c r="N1206" t="s">
        <v>40</v>
      </c>
      <c r="O1206" t="s">
        <v>35</v>
      </c>
      <c r="P1206">
        <v>21</v>
      </c>
      <c r="Q1206">
        <v>0</v>
      </c>
      <c r="R1206">
        <v>0</v>
      </c>
    </row>
    <row r="1207" spans="1:18">
      <c r="A1207" t="s">
        <v>2647</v>
      </c>
      <c r="B1207" t="s">
        <v>60</v>
      </c>
      <c r="C1207" t="s">
        <v>39</v>
      </c>
      <c r="D1207" t="s">
        <v>136</v>
      </c>
      <c r="E1207">
        <v>61.7</v>
      </c>
      <c r="F1207">
        <v>23.7</v>
      </c>
      <c r="G1207" t="s">
        <v>2455</v>
      </c>
      <c r="H1207" t="s">
        <v>121</v>
      </c>
      <c r="I1207" t="s">
        <v>101</v>
      </c>
      <c r="J1207" t="s">
        <v>142</v>
      </c>
      <c r="K1207">
        <v>62.9</v>
      </c>
      <c r="L1207">
        <v>24.2</v>
      </c>
      <c r="M1207" t="s">
        <v>2455</v>
      </c>
      <c r="N1207" t="s">
        <v>34</v>
      </c>
      <c r="O1207" t="s">
        <v>35</v>
      </c>
      <c r="P1207">
        <v>533</v>
      </c>
      <c r="Q1207">
        <v>136</v>
      </c>
      <c r="R1207">
        <v>11</v>
      </c>
    </row>
    <row r="1208" spans="1:18">
      <c r="A1208" t="s">
        <v>2649</v>
      </c>
      <c r="B1208" t="s">
        <v>20</v>
      </c>
      <c r="C1208" t="s">
        <v>39</v>
      </c>
      <c r="D1208" t="s">
        <v>136</v>
      </c>
      <c r="E1208">
        <v>61.5</v>
      </c>
      <c r="F1208">
        <v>21.7</v>
      </c>
      <c r="G1208" t="s">
        <v>2455</v>
      </c>
      <c r="H1208" t="s">
        <v>68</v>
      </c>
      <c r="I1208" t="s">
        <v>60</v>
      </c>
      <c r="J1208" t="s">
        <v>159</v>
      </c>
      <c r="K1208">
        <v>61.5</v>
      </c>
      <c r="L1208">
        <v>21.67</v>
      </c>
      <c r="M1208" t="s">
        <v>2455</v>
      </c>
      <c r="N1208" t="s">
        <v>40</v>
      </c>
      <c r="O1208" t="s">
        <v>35</v>
      </c>
      <c r="P1208">
        <v>1749</v>
      </c>
      <c r="Q1208">
        <v>2</v>
      </c>
      <c r="R1208">
        <v>270</v>
      </c>
    </row>
    <row r="1209" spans="1:18">
      <c r="A1209" t="s">
        <v>2650</v>
      </c>
      <c r="B1209" t="s">
        <v>73</v>
      </c>
      <c r="C1209" t="s">
        <v>39</v>
      </c>
      <c r="D1209" t="s">
        <v>136</v>
      </c>
      <c r="E1209">
        <v>61.4</v>
      </c>
      <c r="F1209">
        <v>21.9</v>
      </c>
      <c r="G1209" t="s">
        <v>2455</v>
      </c>
      <c r="H1209" t="s">
        <v>39</v>
      </c>
      <c r="I1209" t="s">
        <v>24</v>
      </c>
      <c r="J1209" t="s">
        <v>142</v>
      </c>
      <c r="K1209">
        <v>61.33</v>
      </c>
      <c r="L1209">
        <v>21.83</v>
      </c>
      <c r="M1209" t="s">
        <v>2455</v>
      </c>
      <c r="N1209" t="s">
        <v>107</v>
      </c>
      <c r="O1209" t="s">
        <v>35</v>
      </c>
      <c r="P1209">
        <v>288</v>
      </c>
      <c r="Q1209">
        <v>9</v>
      </c>
      <c r="R1209">
        <v>206</v>
      </c>
    </row>
    <row r="1210" spans="1:18">
      <c r="A1210" t="s">
        <v>2656</v>
      </c>
      <c r="B1210" t="s">
        <v>109</v>
      </c>
      <c r="C1210" t="s">
        <v>20</v>
      </c>
      <c r="D1210" t="s">
        <v>136</v>
      </c>
      <c r="E1210">
        <v>61.3</v>
      </c>
      <c r="F1210">
        <v>24.5</v>
      </c>
      <c r="G1210" t="s">
        <v>2455</v>
      </c>
      <c r="H1210" t="s">
        <v>39</v>
      </c>
      <c r="I1210" t="s">
        <v>63</v>
      </c>
      <c r="J1210" t="s">
        <v>142</v>
      </c>
      <c r="K1210">
        <v>61.3</v>
      </c>
      <c r="L1210">
        <v>24.5</v>
      </c>
      <c r="M1210" t="s">
        <v>2455</v>
      </c>
      <c r="N1210" t="s">
        <v>34</v>
      </c>
      <c r="O1210" t="s">
        <v>35</v>
      </c>
      <c r="P1210">
        <v>559</v>
      </c>
      <c r="Q1210">
        <v>0</v>
      </c>
      <c r="R1210">
        <v>0</v>
      </c>
    </row>
    <row r="1211" spans="1:18">
      <c r="A1211" t="s">
        <v>2663</v>
      </c>
      <c r="B1211" t="s">
        <v>73</v>
      </c>
      <c r="C1211" t="s">
        <v>39</v>
      </c>
      <c r="D1211" t="s">
        <v>136</v>
      </c>
      <c r="E1211">
        <v>61.3</v>
      </c>
      <c r="F1211">
        <v>29.1</v>
      </c>
      <c r="G1211" t="s">
        <v>2455</v>
      </c>
      <c r="H1211" t="s">
        <v>24</v>
      </c>
      <c r="I1211" t="s">
        <v>101</v>
      </c>
      <c r="J1211" t="s">
        <v>136</v>
      </c>
      <c r="K1211">
        <v>61.17</v>
      </c>
      <c r="L1211">
        <v>29</v>
      </c>
      <c r="M1211" t="s">
        <v>2455</v>
      </c>
      <c r="N1211" t="s">
        <v>34</v>
      </c>
      <c r="O1211" t="s">
        <v>35</v>
      </c>
      <c r="P1211">
        <v>135</v>
      </c>
      <c r="Q1211">
        <v>16</v>
      </c>
      <c r="R1211">
        <v>200</v>
      </c>
    </row>
    <row r="1212" spans="1:18">
      <c r="A1212" t="s">
        <v>2669</v>
      </c>
      <c r="B1212" t="s">
        <v>29</v>
      </c>
      <c r="C1212" t="s">
        <v>39</v>
      </c>
      <c r="D1212" t="s">
        <v>136</v>
      </c>
      <c r="E1212">
        <v>62.3</v>
      </c>
      <c r="F1212">
        <v>23.4</v>
      </c>
      <c r="G1212" t="s">
        <v>2455</v>
      </c>
      <c r="H1212" t="s">
        <v>73</v>
      </c>
      <c r="I1212" t="s">
        <v>31</v>
      </c>
      <c r="J1212" t="s">
        <v>99</v>
      </c>
      <c r="K1212">
        <v>62.1</v>
      </c>
      <c r="L1212">
        <v>23</v>
      </c>
      <c r="M1212" t="s">
        <v>2455</v>
      </c>
      <c r="N1212" t="s">
        <v>34</v>
      </c>
      <c r="O1212" t="s">
        <v>35</v>
      </c>
      <c r="P1212">
        <v>625</v>
      </c>
      <c r="Q1212">
        <v>31</v>
      </c>
      <c r="R1212">
        <v>224</v>
      </c>
    </row>
    <row r="1213" spans="1:18">
      <c r="A1213" t="s">
        <v>2670</v>
      </c>
      <c r="B1213" t="s">
        <v>32</v>
      </c>
      <c r="C1213" t="s">
        <v>39</v>
      </c>
      <c r="D1213" t="s">
        <v>136</v>
      </c>
      <c r="E1213">
        <v>62.6</v>
      </c>
      <c r="F1213">
        <v>23.7</v>
      </c>
      <c r="G1213" t="s">
        <v>2455</v>
      </c>
      <c r="H1213" t="s">
        <v>101</v>
      </c>
      <c r="I1213" t="s">
        <v>32</v>
      </c>
      <c r="J1213" t="s">
        <v>142</v>
      </c>
      <c r="K1213">
        <v>62.5</v>
      </c>
      <c r="L1213">
        <v>23.67</v>
      </c>
      <c r="M1213" t="s">
        <v>2455</v>
      </c>
      <c r="N1213" t="s">
        <v>34</v>
      </c>
      <c r="O1213" t="s">
        <v>35</v>
      </c>
      <c r="P1213">
        <v>488</v>
      </c>
      <c r="Q1213">
        <v>12</v>
      </c>
      <c r="R1213">
        <v>189</v>
      </c>
    </row>
    <row r="1214" spans="1:18">
      <c r="A1214" t="s">
        <v>2673</v>
      </c>
      <c r="B1214" t="s">
        <v>133</v>
      </c>
      <c r="C1214" t="s">
        <v>20</v>
      </c>
      <c r="D1214" t="s">
        <v>136</v>
      </c>
      <c r="E1214">
        <v>61.05</v>
      </c>
      <c r="F1214">
        <v>25.43</v>
      </c>
      <c r="G1214" t="s">
        <v>2455</v>
      </c>
      <c r="H1214" t="s">
        <v>68</v>
      </c>
      <c r="I1214" t="s">
        <v>101</v>
      </c>
      <c r="J1214" t="s">
        <v>142</v>
      </c>
      <c r="K1214">
        <v>61.3</v>
      </c>
      <c r="L1214">
        <v>25.9</v>
      </c>
      <c r="M1214" t="s">
        <v>2455</v>
      </c>
      <c r="N1214" t="s">
        <v>34</v>
      </c>
      <c r="O1214" t="s">
        <v>35</v>
      </c>
      <c r="P1214">
        <v>542</v>
      </c>
      <c r="Q1214">
        <v>38</v>
      </c>
      <c r="R1214">
        <v>42</v>
      </c>
    </row>
    <row r="1215" spans="1:18">
      <c r="A1215" t="s">
        <v>2674</v>
      </c>
      <c r="B1215" t="s">
        <v>50</v>
      </c>
      <c r="C1215" t="s">
        <v>39</v>
      </c>
      <c r="D1215" t="s">
        <v>136</v>
      </c>
      <c r="E1215">
        <v>61</v>
      </c>
      <c r="F1215">
        <v>25.7</v>
      </c>
      <c r="G1215" t="s">
        <v>2455</v>
      </c>
      <c r="H1215" t="s">
        <v>19</v>
      </c>
      <c r="I1215" t="s">
        <v>39</v>
      </c>
      <c r="J1215" t="s">
        <v>136</v>
      </c>
      <c r="K1215">
        <v>61</v>
      </c>
      <c r="L1215">
        <v>25.7</v>
      </c>
      <c r="M1215" t="s">
        <v>2455</v>
      </c>
      <c r="N1215" t="s">
        <v>34</v>
      </c>
      <c r="O1215" t="s">
        <v>35</v>
      </c>
      <c r="P1215">
        <v>24</v>
      </c>
      <c r="Q1215">
        <v>0</v>
      </c>
      <c r="R1215">
        <v>0</v>
      </c>
    </row>
    <row r="1216" spans="1:18">
      <c r="A1216" t="s">
        <v>2675</v>
      </c>
      <c r="B1216" t="s">
        <v>50</v>
      </c>
      <c r="C1216" t="s">
        <v>39</v>
      </c>
      <c r="D1216" t="s">
        <v>136</v>
      </c>
      <c r="E1216">
        <v>61</v>
      </c>
      <c r="F1216">
        <v>25.7</v>
      </c>
      <c r="G1216" t="s">
        <v>2455</v>
      </c>
      <c r="H1216" t="s">
        <v>45</v>
      </c>
      <c r="I1216" t="s">
        <v>31</v>
      </c>
      <c r="J1216" t="s">
        <v>142</v>
      </c>
      <c r="K1216">
        <v>61</v>
      </c>
      <c r="L1216">
        <v>25.7</v>
      </c>
      <c r="M1216" t="s">
        <v>2455</v>
      </c>
      <c r="N1216" t="s">
        <v>40</v>
      </c>
      <c r="O1216" t="s">
        <v>35</v>
      </c>
      <c r="P1216">
        <v>268</v>
      </c>
      <c r="Q1216">
        <v>0</v>
      </c>
      <c r="R1216">
        <v>0</v>
      </c>
    </row>
    <row r="1217" spans="1:18">
      <c r="A1217" t="s">
        <v>2676</v>
      </c>
      <c r="B1217" t="s">
        <v>50</v>
      </c>
      <c r="C1217" t="s">
        <v>39</v>
      </c>
      <c r="D1217" t="s">
        <v>136</v>
      </c>
      <c r="E1217">
        <v>61</v>
      </c>
      <c r="F1217">
        <v>25.7</v>
      </c>
      <c r="G1217" t="s">
        <v>2455</v>
      </c>
      <c r="H1217" t="s">
        <v>143</v>
      </c>
      <c r="I1217" t="s">
        <v>24</v>
      </c>
      <c r="J1217" t="s">
        <v>146</v>
      </c>
      <c r="K1217">
        <v>61</v>
      </c>
      <c r="L1217">
        <v>25.67</v>
      </c>
      <c r="M1217" t="s">
        <v>2455</v>
      </c>
      <c r="N1217" t="s">
        <v>40</v>
      </c>
      <c r="O1217" t="s">
        <v>35</v>
      </c>
      <c r="P1217">
        <v>1063</v>
      </c>
      <c r="Q1217">
        <v>2</v>
      </c>
      <c r="R1217">
        <v>270</v>
      </c>
    </row>
    <row r="1218" spans="1:18">
      <c r="A1218" t="s">
        <v>2677</v>
      </c>
      <c r="B1218" t="s">
        <v>31</v>
      </c>
      <c r="C1218" t="s">
        <v>39</v>
      </c>
      <c r="D1218" t="s">
        <v>136</v>
      </c>
      <c r="E1218">
        <v>59.9</v>
      </c>
      <c r="F1218">
        <v>20.9</v>
      </c>
      <c r="G1218" t="s">
        <v>2455</v>
      </c>
      <c r="H1218" t="s">
        <v>68</v>
      </c>
      <c r="I1218" t="s">
        <v>101</v>
      </c>
      <c r="J1218" t="s">
        <v>142</v>
      </c>
      <c r="K1218">
        <v>59.83</v>
      </c>
      <c r="L1218">
        <v>20.83</v>
      </c>
      <c r="M1218" t="s">
        <v>2455</v>
      </c>
      <c r="N1218" t="s">
        <v>40</v>
      </c>
      <c r="O1218" t="s">
        <v>35</v>
      </c>
      <c r="P1218">
        <v>536</v>
      </c>
      <c r="Q1218">
        <v>9</v>
      </c>
      <c r="R1218">
        <v>207</v>
      </c>
    </row>
    <row r="1219" spans="1:18">
      <c r="A1219" t="s">
        <v>3882</v>
      </c>
      <c r="B1219" t="s">
        <v>109</v>
      </c>
      <c r="C1219" t="s">
        <v>20</v>
      </c>
      <c r="D1219" t="s">
        <v>136</v>
      </c>
      <c r="E1219">
        <v>56.18</v>
      </c>
      <c r="F1219">
        <v>15.58</v>
      </c>
      <c r="G1219" t="s">
        <v>2497</v>
      </c>
      <c r="H1219" t="s">
        <v>121</v>
      </c>
      <c r="I1219" t="s">
        <v>39</v>
      </c>
      <c r="J1219" t="s">
        <v>136</v>
      </c>
      <c r="K1219">
        <v>56.18</v>
      </c>
      <c r="L1219">
        <v>15.58</v>
      </c>
      <c r="M1219" t="s">
        <v>2497</v>
      </c>
      <c r="N1219" t="s">
        <v>40</v>
      </c>
      <c r="O1219" t="s">
        <v>52</v>
      </c>
      <c r="P1219">
        <v>23</v>
      </c>
      <c r="Q1219">
        <v>0</v>
      </c>
      <c r="R1219">
        <v>0</v>
      </c>
    </row>
    <row r="1220" spans="1:18">
      <c r="A1220" t="s">
        <v>3883</v>
      </c>
      <c r="B1220" t="s">
        <v>50</v>
      </c>
      <c r="C1220" t="s">
        <v>39</v>
      </c>
      <c r="D1220" t="s">
        <v>136</v>
      </c>
      <c r="E1220">
        <v>56.32</v>
      </c>
      <c r="F1220">
        <v>15.47</v>
      </c>
      <c r="G1220" t="s">
        <v>2497</v>
      </c>
      <c r="H1220" t="s">
        <v>76</v>
      </c>
      <c r="I1220" t="s">
        <v>48</v>
      </c>
      <c r="J1220" t="s">
        <v>136</v>
      </c>
      <c r="K1220">
        <v>56.32</v>
      </c>
      <c r="L1220">
        <v>15.47</v>
      </c>
      <c r="M1220" t="s">
        <v>2497</v>
      </c>
      <c r="N1220" t="s">
        <v>34</v>
      </c>
      <c r="O1220" t="s">
        <v>35</v>
      </c>
      <c r="P1220">
        <v>81</v>
      </c>
      <c r="Q1220">
        <v>0</v>
      </c>
      <c r="R1220">
        <v>0</v>
      </c>
    </row>
    <row r="1221" spans="1:18">
      <c r="A1221" t="s">
        <v>4009</v>
      </c>
      <c r="B1221" t="s">
        <v>29</v>
      </c>
      <c r="C1221" t="s">
        <v>39</v>
      </c>
      <c r="D1221" t="s">
        <v>136</v>
      </c>
      <c r="E1221">
        <v>62.42</v>
      </c>
      <c r="F1221">
        <v>17.23</v>
      </c>
      <c r="G1221" t="s">
        <v>2497</v>
      </c>
      <c r="H1221" t="s">
        <v>74</v>
      </c>
      <c r="I1221" t="s">
        <v>48</v>
      </c>
      <c r="J1221" t="s">
        <v>142</v>
      </c>
      <c r="K1221">
        <v>62.38</v>
      </c>
      <c r="L1221">
        <v>17.28</v>
      </c>
      <c r="M1221" t="s">
        <v>2497</v>
      </c>
      <c r="N1221" t="s">
        <v>40</v>
      </c>
      <c r="O1221" t="s">
        <v>52</v>
      </c>
      <c r="P1221">
        <v>447</v>
      </c>
      <c r="Q1221">
        <v>5</v>
      </c>
      <c r="R1221">
        <v>146</v>
      </c>
    </row>
    <row r="1222" spans="1:18">
      <c r="A1222" t="s">
        <v>4011</v>
      </c>
      <c r="B1222" t="s">
        <v>31</v>
      </c>
      <c r="C1222" t="s">
        <v>39</v>
      </c>
      <c r="D1222" t="s">
        <v>136</v>
      </c>
      <c r="E1222">
        <v>57.78</v>
      </c>
      <c r="F1222">
        <v>16.579999999999998</v>
      </c>
      <c r="G1222" t="s">
        <v>2497</v>
      </c>
      <c r="H1222" t="s">
        <v>68</v>
      </c>
      <c r="I1222" t="s">
        <v>29</v>
      </c>
      <c r="J1222" t="s">
        <v>136</v>
      </c>
      <c r="K1222">
        <v>57.77</v>
      </c>
      <c r="L1222">
        <v>16.579999999999998</v>
      </c>
      <c r="M1222" t="s">
        <v>2497</v>
      </c>
      <c r="N1222" t="s">
        <v>81</v>
      </c>
      <c r="O1222" t="s">
        <v>35</v>
      </c>
      <c r="P1222">
        <v>48</v>
      </c>
      <c r="Q1222">
        <v>2</v>
      </c>
      <c r="R1222">
        <v>181</v>
      </c>
    </row>
    <row r="1223" spans="1:18">
      <c r="A1223" t="s">
        <v>4020</v>
      </c>
      <c r="B1223" t="s">
        <v>109</v>
      </c>
      <c r="C1223" t="s">
        <v>39</v>
      </c>
      <c r="D1223" t="s">
        <v>136</v>
      </c>
      <c r="E1223">
        <v>68.900000000000006</v>
      </c>
      <c r="F1223">
        <v>20.87</v>
      </c>
      <c r="G1223" t="s">
        <v>2497</v>
      </c>
      <c r="H1223" t="s">
        <v>76</v>
      </c>
      <c r="I1223" t="s">
        <v>39</v>
      </c>
      <c r="J1223" t="s">
        <v>142</v>
      </c>
      <c r="K1223">
        <v>68.900000000000006</v>
      </c>
      <c r="L1223">
        <v>20.87</v>
      </c>
      <c r="M1223" t="s">
        <v>2497</v>
      </c>
      <c r="N1223" t="s">
        <v>40</v>
      </c>
      <c r="O1223" t="s">
        <v>35</v>
      </c>
      <c r="P1223">
        <v>360</v>
      </c>
      <c r="Q1223">
        <v>0</v>
      </c>
      <c r="R1223">
        <v>0</v>
      </c>
    </row>
    <row r="1224" spans="1:18">
      <c r="A1224" t="s">
        <v>4024</v>
      </c>
      <c r="B1224" t="s">
        <v>74</v>
      </c>
      <c r="C1224" t="s">
        <v>20</v>
      </c>
      <c r="D1224" t="s">
        <v>136</v>
      </c>
      <c r="E1224">
        <v>59.25</v>
      </c>
      <c r="F1224">
        <v>17.079999999999998</v>
      </c>
      <c r="G1224" t="s">
        <v>2497</v>
      </c>
      <c r="H1224" t="s">
        <v>32</v>
      </c>
      <c r="I1224" t="s">
        <v>24</v>
      </c>
      <c r="J1224" t="s">
        <v>142</v>
      </c>
      <c r="K1224">
        <v>59.13</v>
      </c>
      <c r="L1224">
        <v>16.73</v>
      </c>
      <c r="M1224" t="s">
        <v>2497</v>
      </c>
      <c r="N1224" t="s">
        <v>34</v>
      </c>
      <c r="O1224" t="s">
        <v>35</v>
      </c>
      <c r="P1224">
        <v>317</v>
      </c>
      <c r="Q1224">
        <v>24</v>
      </c>
      <c r="R1224">
        <v>237</v>
      </c>
    </row>
    <row r="1225" spans="1:18">
      <c r="A1225" t="s">
        <v>4034</v>
      </c>
      <c r="B1225" t="s">
        <v>133</v>
      </c>
      <c r="C1225" t="s">
        <v>20</v>
      </c>
      <c r="D1225" t="s">
        <v>136</v>
      </c>
      <c r="E1225">
        <v>58.27</v>
      </c>
      <c r="F1225">
        <v>12.92</v>
      </c>
      <c r="G1225" t="s">
        <v>2497</v>
      </c>
      <c r="H1225" t="s">
        <v>29</v>
      </c>
      <c r="I1225" t="s">
        <v>31</v>
      </c>
      <c r="J1225" t="s">
        <v>142</v>
      </c>
      <c r="K1225">
        <v>58.27</v>
      </c>
      <c r="L1225">
        <v>12.95</v>
      </c>
      <c r="M1225" t="s">
        <v>2497</v>
      </c>
      <c r="N1225" t="s">
        <v>40</v>
      </c>
      <c r="O1225" t="s">
        <v>35</v>
      </c>
      <c r="P1225">
        <v>256</v>
      </c>
      <c r="Q1225">
        <v>2</v>
      </c>
      <c r="R1225">
        <v>91</v>
      </c>
    </row>
    <row r="1226" spans="1:18">
      <c r="A1226" t="s">
        <v>4038</v>
      </c>
      <c r="B1226" t="s">
        <v>109</v>
      </c>
      <c r="C1226" t="s">
        <v>39</v>
      </c>
      <c r="D1226" t="s">
        <v>136</v>
      </c>
      <c r="E1226">
        <v>57.93</v>
      </c>
      <c r="F1226">
        <v>12.53</v>
      </c>
      <c r="G1226" t="s">
        <v>2497</v>
      </c>
      <c r="H1226" t="s">
        <v>29</v>
      </c>
      <c r="I1226" t="s">
        <v>51</v>
      </c>
      <c r="J1226" t="s">
        <v>142</v>
      </c>
      <c r="K1226">
        <v>57.93</v>
      </c>
      <c r="L1226">
        <v>12.53</v>
      </c>
      <c r="M1226" t="s">
        <v>2497</v>
      </c>
      <c r="N1226" t="s">
        <v>34</v>
      </c>
      <c r="O1226" t="s">
        <v>35</v>
      </c>
      <c r="P1226">
        <v>438</v>
      </c>
      <c r="Q1226">
        <v>0</v>
      </c>
      <c r="R1226">
        <v>0</v>
      </c>
    </row>
    <row r="1227" spans="1:18">
      <c r="A1227" t="s">
        <v>4039</v>
      </c>
      <c r="B1227" t="s">
        <v>32</v>
      </c>
      <c r="C1227" t="s">
        <v>39</v>
      </c>
      <c r="D1227" t="s">
        <v>136</v>
      </c>
      <c r="E1227">
        <v>61.92</v>
      </c>
      <c r="F1227">
        <v>16.98</v>
      </c>
      <c r="G1227" t="s">
        <v>2497</v>
      </c>
      <c r="H1227" t="s">
        <v>143</v>
      </c>
      <c r="I1227" t="s">
        <v>20</v>
      </c>
      <c r="J1227" t="s">
        <v>142</v>
      </c>
      <c r="K1227">
        <v>61.92</v>
      </c>
      <c r="L1227">
        <v>17</v>
      </c>
      <c r="M1227" t="s">
        <v>2497</v>
      </c>
      <c r="N1227" t="s">
        <v>81</v>
      </c>
      <c r="O1227" t="s">
        <v>35</v>
      </c>
      <c r="P1227">
        <v>353</v>
      </c>
      <c r="Q1227">
        <v>1</v>
      </c>
      <c r="R1227">
        <v>91</v>
      </c>
    </row>
    <row r="1228" spans="1:18">
      <c r="A1228" t="s">
        <v>4040</v>
      </c>
      <c r="B1228" t="s">
        <v>92</v>
      </c>
      <c r="C1228" t="s">
        <v>39</v>
      </c>
      <c r="D1228" t="s">
        <v>136</v>
      </c>
      <c r="E1228">
        <v>61.75</v>
      </c>
      <c r="F1228">
        <v>17.149999999999999</v>
      </c>
      <c r="G1228" t="s">
        <v>2497</v>
      </c>
      <c r="H1228" t="s">
        <v>67</v>
      </c>
      <c r="I1228" t="s">
        <v>32</v>
      </c>
      <c r="J1228" t="s">
        <v>136</v>
      </c>
      <c r="K1228">
        <v>61.72</v>
      </c>
      <c r="L1228">
        <v>17.100000000000001</v>
      </c>
      <c r="M1228" t="s">
        <v>2497</v>
      </c>
      <c r="N1228" t="s">
        <v>81</v>
      </c>
      <c r="O1228" t="s">
        <v>35</v>
      </c>
      <c r="P1228">
        <v>123</v>
      </c>
      <c r="Q1228">
        <v>5</v>
      </c>
      <c r="R1228">
        <v>216</v>
      </c>
    </row>
    <row r="1229" spans="1:18">
      <c r="A1229" t="s">
        <v>4042</v>
      </c>
      <c r="B1229" t="s">
        <v>50</v>
      </c>
      <c r="C1229" t="s">
        <v>39</v>
      </c>
      <c r="D1229" t="s">
        <v>136</v>
      </c>
      <c r="E1229">
        <v>59.48</v>
      </c>
      <c r="F1229">
        <v>18.2</v>
      </c>
      <c r="G1229" t="s">
        <v>2497</v>
      </c>
      <c r="H1229" t="s">
        <v>31</v>
      </c>
      <c r="I1229" t="s">
        <v>39</v>
      </c>
      <c r="J1229" t="s">
        <v>136</v>
      </c>
      <c r="K1229">
        <v>59.48</v>
      </c>
      <c r="L1229">
        <v>18.2</v>
      </c>
      <c r="M1229" t="s">
        <v>2497</v>
      </c>
      <c r="N1229" t="s">
        <v>40</v>
      </c>
      <c r="O1229" t="s">
        <v>35</v>
      </c>
      <c r="P1229">
        <v>1</v>
      </c>
      <c r="Q1229">
        <v>0</v>
      </c>
      <c r="R1229">
        <v>0</v>
      </c>
    </row>
    <row r="1230" spans="1:18">
      <c r="A1230" t="s">
        <v>4045</v>
      </c>
      <c r="B1230" t="s">
        <v>143</v>
      </c>
      <c r="C1230" t="s">
        <v>20</v>
      </c>
      <c r="D1230" t="s">
        <v>136</v>
      </c>
      <c r="E1230">
        <v>55.87</v>
      </c>
      <c r="F1230">
        <v>12.83</v>
      </c>
      <c r="G1230" t="s">
        <v>2497</v>
      </c>
      <c r="H1230" t="s">
        <v>60</v>
      </c>
      <c r="I1230" t="s">
        <v>20</v>
      </c>
      <c r="J1230" t="s">
        <v>142</v>
      </c>
      <c r="K1230">
        <v>55.92</v>
      </c>
      <c r="L1230">
        <v>12.87</v>
      </c>
      <c r="M1230" t="s">
        <v>2497</v>
      </c>
      <c r="N1230" t="s">
        <v>40</v>
      </c>
      <c r="O1230" t="s">
        <v>35</v>
      </c>
      <c r="P1230">
        <v>339</v>
      </c>
      <c r="Q1230">
        <v>6</v>
      </c>
      <c r="R1230">
        <v>21</v>
      </c>
    </row>
    <row r="1231" spans="1:18">
      <c r="A1231" t="s">
        <v>4052</v>
      </c>
      <c r="B1231" t="s">
        <v>71</v>
      </c>
      <c r="C1231" t="s">
        <v>39</v>
      </c>
      <c r="D1231" t="s">
        <v>136</v>
      </c>
      <c r="E1231">
        <v>60.5</v>
      </c>
      <c r="F1231">
        <v>15.42</v>
      </c>
      <c r="G1231" t="s">
        <v>2497</v>
      </c>
      <c r="H1231" t="s">
        <v>76</v>
      </c>
      <c r="I1231" t="s">
        <v>39</v>
      </c>
      <c r="J1231" t="s">
        <v>142</v>
      </c>
      <c r="K1231">
        <v>60.5</v>
      </c>
      <c r="L1231">
        <v>15.42</v>
      </c>
      <c r="M1231" t="s">
        <v>2497</v>
      </c>
      <c r="N1231" t="s">
        <v>140</v>
      </c>
      <c r="O1231" t="s">
        <v>35</v>
      </c>
      <c r="P1231">
        <v>370</v>
      </c>
      <c r="Q1231">
        <v>0</v>
      </c>
      <c r="R1231">
        <v>0</v>
      </c>
    </row>
    <row r="1232" spans="1:18">
      <c r="A1232" t="s">
        <v>4054</v>
      </c>
      <c r="B1232" t="s">
        <v>143</v>
      </c>
      <c r="C1232" t="s">
        <v>39</v>
      </c>
      <c r="D1232" t="s">
        <v>136</v>
      </c>
      <c r="E1232">
        <v>65.349999999999994</v>
      </c>
      <c r="F1232">
        <v>19.37</v>
      </c>
      <c r="G1232" t="s">
        <v>2497</v>
      </c>
      <c r="H1232" t="s">
        <v>45</v>
      </c>
      <c r="I1232" t="s">
        <v>32</v>
      </c>
      <c r="J1232" t="s">
        <v>142</v>
      </c>
      <c r="K1232">
        <v>65.349999999999994</v>
      </c>
      <c r="L1232">
        <v>19.37</v>
      </c>
      <c r="M1232" t="s">
        <v>2497</v>
      </c>
      <c r="N1232" t="s">
        <v>34</v>
      </c>
      <c r="O1232" t="s">
        <v>35</v>
      </c>
      <c r="P1232">
        <v>482</v>
      </c>
      <c r="Q1232">
        <v>0</v>
      </c>
      <c r="R1232">
        <v>0</v>
      </c>
    </row>
    <row r="1233" spans="1:18">
      <c r="A1233" t="s">
        <v>4055</v>
      </c>
      <c r="B1233" t="s">
        <v>143</v>
      </c>
      <c r="C1233" t="s">
        <v>39</v>
      </c>
      <c r="D1233" t="s">
        <v>136</v>
      </c>
      <c r="E1233">
        <v>65.349999999999994</v>
      </c>
      <c r="F1233">
        <v>19.329999999999998</v>
      </c>
      <c r="G1233" t="s">
        <v>2497</v>
      </c>
      <c r="H1233" t="s">
        <v>23</v>
      </c>
      <c r="I1233" t="s">
        <v>31</v>
      </c>
      <c r="J1233" t="s">
        <v>142</v>
      </c>
      <c r="K1233">
        <v>65.349999999999994</v>
      </c>
      <c r="L1233">
        <v>19.329999999999998</v>
      </c>
      <c r="M1233" t="s">
        <v>2497</v>
      </c>
      <c r="N1233" t="s">
        <v>34</v>
      </c>
      <c r="O1233" t="s">
        <v>35</v>
      </c>
      <c r="P1233">
        <v>231</v>
      </c>
      <c r="Q1233">
        <v>0</v>
      </c>
      <c r="R1233">
        <v>0</v>
      </c>
    </row>
    <row r="1234" spans="1:18">
      <c r="A1234" t="s">
        <v>4060</v>
      </c>
      <c r="B1234" t="s">
        <v>37</v>
      </c>
      <c r="C1234" t="s">
        <v>20</v>
      </c>
      <c r="D1234" t="s">
        <v>136</v>
      </c>
      <c r="E1234">
        <v>59.37</v>
      </c>
      <c r="F1234">
        <v>18.05</v>
      </c>
      <c r="G1234" t="s">
        <v>2497</v>
      </c>
      <c r="H1234" t="s">
        <v>76</v>
      </c>
      <c r="I1234" t="s">
        <v>29</v>
      </c>
      <c r="J1234" t="s">
        <v>136</v>
      </c>
      <c r="K1234">
        <v>59.37</v>
      </c>
      <c r="L1234">
        <v>18.05</v>
      </c>
      <c r="M1234" t="s">
        <v>2497</v>
      </c>
      <c r="N1234" t="s">
        <v>40</v>
      </c>
      <c r="O1234" t="s">
        <v>35</v>
      </c>
      <c r="P1234">
        <v>59</v>
      </c>
      <c r="Q1234">
        <v>0</v>
      </c>
      <c r="R1234">
        <v>0</v>
      </c>
    </row>
    <row r="1235" spans="1:18">
      <c r="A1235" t="s">
        <v>4061</v>
      </c>
      <c r="B1235" t="s">
        <v>109</v>
      </c>
      <c r="C1235" t="s">
        <v>20</v>
      </c>
      <c r="D1235" t="s">
        <v>136</v>
      </c>
      <c r="E1235">
        <v>59.22</v>
      </c>
      <c r="F1235">
        <v>18.079999999999998</v>
      </c>
      <c r="G1235" t="s">
        <v>2497</v>
      </c>
      <c r="H1235" t="s">
        <v>104</v>
      </c>
      <c r="I1235" t="s">
        <v>51</v>
      </c>
      <c r="J1235" t="s">
        <v>99</v>
      </c>
      <c r="K1235">
        <v>59.22</v>
      </c>
      <c r="L1235">
        <v>18.079999999999998</v>
      </c>
      <c r="M1235" t="s">
        <v>2497</v>
      </c>
      <c r="N1235" t="s">
        <v>40</v>
      </c>
      <c r="O1235" t="s">
        <v>52</v>
      </c>
      <c r="P1235">
        <v>858</v>
      </c>
      <c r="Q1235">
        <v>0</v>
      </c>
      <c r="R1235">
        <v>0</v>
      </c>
    </row>
    <row r="1236" spans="1:18">
      <c r="A1236" t="s">
        <v>4062</v>
      </c>
      <c r="B1236" t="s">
        <v>31</v>
      </c>
      <c r="C1236" t="s">
        <v>39</v>
      </c>
      <c r="D1236" t="s">
        <v>136</v>
      </c>
      <c r="E1236">
        <v>59.32</v>
      </c>
      <c r="F1236">
        <v>18.07</v>
      </c>
      <c r="G1236" t="s">
        <v>2497</v>
      </c>
      <c r="H1236" t="s">
        <v>31</v>
      </c>
      <c r="I1236" t="s">
        <v>48</v>
      </c>
      <c r="J1236" t="s">
        <v>142</v>
      </c>
      <c r="K1236">
        <v>59.32</v>
      </c>
      <c r="L1236">
        <v>18.05</v>
      </c>
      <c r="M1236" t="s">
        <v>2497</v>
      </c>
      <c r="N1236" t="s">
        <v>40</v>
      </c>
      <c r="O1236" t="s">
        <v>52</v>
      </c>
      <c r="P1236">
        <v>426</v>
      </c>
      <c r="Q1236">
        <v>1</v>
      </c>
      <c r="R1236">
        <v>270</v>
      </c>
    </row>
    <row r="1237" spans="1:18">
      <c r="A1237" t="s">
        <v>4064</v>
      </c>
      <c r="B1237" t="s">
        <v>23</v>
      </c>
      <c r="C1237" t="s">
        <v>20</v>
      </c>
      <c r="D1237" t="s">
        <v>136</v>
      </c>
      <c r="E1237">
        <v>59.35</v>
      </c>
      <c r="F1237">
        <v>18.07</v>
      </c>
      <c r="G1237" t="s">
        <v>2497</v>
      </c>
      <c r="H1237" t="s">
        <v>29</v>
      </c>
      <c r="I1237" t="s">
        <v>101</v>
      </c>
      <c r="J1237" t="s">
        <v>177</v>
      </c>
      <c r="K1237">
        <v>59.33</v>
      </c>
      <c r="L1237">
        <v>18.03</v>
      </c>
      <c r="M1237" t="s">
        <v>2497</v>
      </c>
      <c r="N1237" t="s">
        <v>34</v>
      </c>
      <c r="O1237" t="s">
        <v>35</v>
      </c>
      <c r="P1237">
        <v>3098</v>
      </c>
      <c r="Q1237">
        <v>3</v>
      </c>
      <c r="R1237">
        <v>226</v>
      </c>
    </row>
    <row r="1238" spans="1:18">
      <c r="A1238" t="s">
        <v>4065</v>
      </c>
      <c r="B1238" t="s">
        <v>133</v>
      </c>
      <c r="C1238" t="s">
        <v>20</v>
      </c>
      <c r="D1238" t="s">
        <v>136</v>
      </c>
      <c r="E1238">
        <v>55.53</v>
      </c>
      <c r="F1238">
        <v>13.03</v>
      </c>
      <c r="G1238" t="s">
        <v>2497</v>
      </c>
      <c r="H1238" t="s">
        <v>45</v>
      </c>
      <c r="I1238" t="s">
        <v>24</v>
      </c>
      <c r="J1238" t="s">
        <v>159</v>
      </c>
      <c r="K1238">
        <v>55.53</v>
      </c>
      <c r="L1238">
        <v>12.98</v>
      </c>
      <c r="M1238" t="s">
        <v>2497</v>
      </c>
      <c r="N1238" t="s">
        <v>40</v>
      </c>
      <c r="O1238" t="s">
        <v>35</v>
      </c>
      <c r="P1238">
        <v>1793</v>
      </c>
      <c r="Q1238">
        <v>4</v>
      </c>
      <c r="R1238">
        <v>270</v>
      </c>
    </row>
    <row r="1239" spans="1:18">
      <c r="A1239" t="s">
        <v>4068</v>
      </c>
      <c r="B1239" t="s">
        <v>50</v>
      </c>
      <c r="C1239" t="s">
        <v>39</v>
      </c>
      <c r="D1239" t="s">
        <v>136</v>
      </c>
      <c r="E1239">
        <v>56.3</v>
      </c>
      <c r="F1239">
        <v>15.45</v>
      </c>
      <c r="G1239" t="s">
        <v>2497</v>
      </c>
      <c r="H1239" t="s">
        <v>101</v>
      </c>
      <c r="I1239" t="s">
        <v>50</v>
      </c>
      <c r="J1239" t="s">
        <v>142</v>
      </c>
      <c r="K1239">
        <v>56.37</v>
      </c>
      <c r="L1239">
        <v>15.18</v>
      </c>
      <c r="M1239" t="s">
        <v>2497</v>
      </c>
      <c r="N1239" t="s">
        <v>34</v>
      </c>
      <c r="O1239" t="s">
        <v>35</v>
      </c>
      <c r="P1239">
        <v>224</v>
      </c>
      <c r="Q1239">
        <v>19</v>
      </c>
      <c r="R1239">
        <v>295</v>
      </c>
    </row>
    <row r="1240" spans="1:18">
      <c r="A1240" t="s">
        <v>141</v>
      </c>
      <c r="B1240" t="s">
        <v>42</v>
      </c>
      <c r="C1240" t="s">
        <v>20</v>
      </c>
      <c r="D1240" t="s">
        <v>142</v>
      </c>
      <c r="E1240">
        <v>50.6</v>
      </c>
      <c r="F1240">
        <v>5.9</v>
      </c>
      <c r="G1240" t="s">
        <v>22</v>
      </c>
      <c r="H1240" t="s">
        <v>143</v>
      </c>
      <c r="I1240" t="s">
        <v>51</v>
      </c>
      <c r="J1240" t="s">
        <v>142</v>
      </c>
      <c r="K1240">
        <v>50.6</v>
      </c>
      <c r="L1240">
        <v>5.9</v>
      </c>
      <c r="M1240" t="s">
        <v>22</v>
      </c>
      <c r="N1240" t="s">
        <v>107</v>
      </c>
      <c r="O1240" t="s">
        <v>35</v>
      </c>
      <c r="P1240">
        <v>133</v>
      </c>
      <c r="Q1240">
        <v>0</v>
      </c>
      <c r="R1240">
        <v>0</v>
      </c>
    </row>
    <row r="1241" spans="1:18">
      <c r="A1241" t="s">
        <v>144</v>
      </c>
      <c r="B1241" t="s">
        <v>42</v>
      </c>
      <c r="C1241" t="s">
        <v>20</v>
      </c>
      <c r="D1241" t="s">
        <v>142</v>
      </c>
      <c r="E1241">
        <v>50.6</v>
      </c>
      <c r="F1241">
        <v>5.9</v>
      </c>
      <c r="G1241" t="s">
        <v>22</v>
      </c>
      <c r="H1241" t="s">
        <v>143</v>
      </c>
      <c r="I1241" t="s">
        <v>51</v>
      </c>
      <c r="J1241" t="s">
        <v>142</v>
      </c>
      <c r="K1241">
        <v>50.6</v>
      </c>
      <c r="L1241">
        <v>5.9</v>
      </c>
      <c r="M1241" t="s">
        <v>22</v>
      </c>
      <c r="N1241" t="s">
        <v>107</v>
      </c>
      <c r="O1241" t="s">
        <v>35</v>
      </c>
      <c r="P1241">
        <v>133</v>
      </c>
      <c r="Q1241">
        <v>0</v>
      </c>
      <c r="R1241">
        <v>0</v>
      </c>
    </row>
    <row r="1242" spans="1:18">
      <c r="A1242" t="s">
        <v>160</v>
      </c>
      <c r="B1242" t="s">
        <v>68</v>
      </c>
      <c r="C1242" t="s">
        <v>20</v>
      </c>
      <c r="D1242" t="s">
        <v>142</v>
      </c>
      <c r="E1242">
        <v>50.6</v>
      </c>
      <c r="F1242">
        <v>5.9</v>
      </c>
      <c r="G1242" t="s">
        <v>22</v>
      </c>
      <c r="H1242" t="s">
        <v>39</v>
      </c>
      <c r="I1242" t="s">
        <v>39</v>
      </c>
      <c r="J1242" t="s">
        <v>99</v>
      </c>
      <c r="K1242">
        <v>50.6</v>
      </c>
      <c r="L1242">
        <v>5.9</v>
      </c>
      <c r="M1242" t="s">
        <v>22</v>
      </c>
      <c r="N1242" t="s">
        <v>40</v>
      </c>
      <c r="O1242" t="s">
        <v>35</v>
      </c>
      <c r="P1242">
        <v>383</v>
      </c>
      <c r="Q1242">
        <v>0</v>
      </c>
      <c r="R1242">
        <v>0</v>
      </c>
    </row>
    <row r="1243" spans="1:18">
      <c r="A1243" t="s">
        <v>161</v>
      </c>
      <c r="B1243" t="s">
        <v>68</v>
      </c>
      <c r="C1243" t="s">
        <v>20</v>
      </c>
      <c r="D1243" t="s">
        <v>142</v>
      </c>
      <c r="E1243">
        <v>50.6</v>
      </c>
      <c r="F1243">
        <v>5.9</v>
      </c>
      <c r="G1243" t="s">
        <v>22</v>
      </c>
      <c r="H1243" t="s">
        <v>23</v>
      </c>
      <c r="I1243" t="s">
        <v>50</v>
      </c>
      <c r="J1243" t="s">
        <v>99</v>
      </c>
      <c r="K1243">
        <v>50.6</v>
      </c>
      <c r="L1243">
        <v>5.9</v>
      </c>
      <c r="M1243" t="s">
        <v>22</v>
      </c>
      <c r="N1243" t="s">
        <v>34</v>
      </c>
      <c r="O1243" t="s">
        <v>35</v>
      </c>
      <c r="P1243">
        <v>240</v>
      </c>
      <c r="Q1243">
        <v>0</v>
      </c>
      <c r="R1243">
        <v>0</v>
      </c>
    </row>
    <row r="1244" spans="1:18">
      <c r="A1244" t="s">
        <v>162</v>
      </c>
      <c r="B1244" t="s">
        <v>68</v>
      </c>
      <c r="C1244" t="s">
        <v>20</v>
      </c>
      <c r="D1244" t="s">
        <v>142</v>
      </c>
      <c r="E1244">
        <v>50.6</v>
      </c>
      <c r="F1244">
        <v>5.9</v>
      </c>
      <c r="G1244" t="s">
        <v>22</v>
      </c>
      <c r="H1244" t="s">
        <v>23</v>
      </c>
      <c r="I1244" t="s">
        <v>50</v>
      </c>
      <c r="J1244" t="s">
        <v>99</v>
      </c>
      <c r="K1244">
        <v>50.6</v>
      </c>
      <c r="L1244">
        <v>5.9</v>
      </c>
      <c r="M1244" t="s">
        <v>22</v>
      </c>
      <c r="N1244" t="s">
        <v>34</v>
      </c>
      <c r="O1244" t="s">
        <v>35</v>
      </c>
      <c r="P1244">
        <v>240</v>
      </c>
      <c r="Q1244">
        <v>0</v>
      </c>
      <c r="R1244">
        <v>0</v>
      </c>
    </row>
    <row r="1245" spans="1:18">
      <c r="A1245" t="s">
        <v>163</v>
      </c>
      <c r="B1245" t="s">
        <v>68</v>
      </c>
      <c r="C1245" t="s">
        <v>20</v>
      </c>
      <c r="D1245" t="s">
        <v>142</v>
      </c>
      <c r="E1245">
        <v>50.6</v>
      </c>
      <c r="F1245">
        <v>5.9</v>
      </c>
      <c r="G1245" t="s">
        <v>22</v>
      </c>
      <c r="H1245" t="s">
        <v>71</v>
      </c>
      <c r="I1245" t="s">
        <v>51</v>
      </c>
      <c r="J1245" t="s">
        <v>164</v>
      </c>
      <c r="K1245">
        <v>50.6</v>
      </c>
      <c r="L1245">
        <v>5.9</v>
      </c>
      <c r="M1245" t="s">
        <v>22</v>
      </c>
      <c r="N1245" t="s">
        <v>40</v>
      </c>
      <c r="O1245" t="s">
        <v>35</v>
      </c>
      <c r="P1245">
        <v>1946</v>
      </c>
      <c r="Q1245">
        <v>0</v>
      </c>
      <c r="R1245">
        <v>0</v>
      </c>
    </row>
    <row r="1246" spans="1:18">
      <c r="A1246" t="s">
        <v>165</v>
      </c>
      <c r="B1246" t="s">
        <v>68</v>
      </c>
      <c r="C1246" t="s">
        <v>20</v>
      </c>
      <c r="D1246" t="s">
        <v>142</v>
      </c>
      <c r="E1246">
        <v>50.6</v>
      </c>
      <c r="F1246">
        <v>5.9</v>
      </c>
      <c r="G1246" t="s">
        <v>22</v>
      </c>
      <c r="H1246" t="s">
        <v>23</v>
      </c>
      <c r="I1246" t="s">
        <v>50</v>
      </c>
      <c r="J1246" t="s">
        <v>99</v>
      </c>
      <c r="K1246">
        <v>50.6</v>
      </c>
      <c r="L1246">
        <v>5.9</v>
      </c>
      <c r="M1246" t="s">
        <v>22</v>
      </c>
      <c r="N1246" t="s">
        <v>34</v>
      </c>
      <c r="O1246" t="s">
        <v>35</v>
      </c>
      <c r="P1246">
        <v>240</v>
      </c>
      <c r="Q1246">
        <v>0</v>
      </c>
      <c r="R1246">
        <v>0</v>
      </c>
    </row>
    <row r="1247" spans="1:18">
      <c r="A1247" t="s">
        <v>166</v>
      </c>
      <c r="B1247" t="s">
        <v>68</v>
      </c>
      <c r="C1247" t="s">
        <v>20</v>
      </c>
      <c r="D1247" t="s">
        <v>142</v>
      </c>
      <c r="E1247">
        <v>50.6</v>
      </c>
      <c r="F1247">
        <v>5.9</v>
      </c>
      <c r="G1247" t="s">
        <v>22</v>
      </c>
      <c r="H1247" t="s">
        <v>92</v>
      </c>
      <c r="I1247" t="s">
        <v>39</v>
      </c>
      <c r="J1247" t="s">
        <v>167</v>
      </c>
      <c r="K1247">
        <v>50.6</v>
      </c>
      <c r="L1247">
        <v>5.9</v>
      </c>
      <c r="M1247" t="s">
        <v>22</v>
      </c>
      <c r="N1247" t="s">
        <v>107</v>
      </c>
      <c r="O1247" t="s">
        <v>35</v>
      </c>
      <c r="P1247">
        <v>2946</v>
      </c>
      <c r="Q1247">
        <v>0</v>
      </c>
      <c r="R1247">
        <v>0</v>
      </c>
    </row>
    <row r="1248" spans="1:18">
      <c r="A1248" t="s">
        <v>168</v>
      </c>
      <c r="B1248" t="s">
        <v>68</v>
      </c>
      <c r="C1248" t="s">
        <v>20</v>
      </c>
      <c r="D1248" t="s">
        <v>142</v>
      </c>
      <c r="E1248">
        <v>50.5</v>
      </c>
      <c r="F1248">
        <v>5.9</v>
      </c>
      <c r="G1248" t="s">
        <v>22</v>
      </c>
      <c r="H1248" t="s">
        <v>45</v>
      </c>
      <c r="I1248" t="s">
        <v>39</v>
      </c>
      <c r="J1248" t="s">
        <v>142</v>
      </c>
      <c r="K1248">
        <v>50.5</v>
      </c>
      <c r="L1248">
        <v>5.9</v>
      </c>
      <c r="M1248" t="s">
        <v>22</v>
      </c>
      <c r="N1248" t="s">
        <v>40</v>
      </c>
      <c r="O1248" t="s">
        <v>35</v>
      </c>
      <c r="P1248">
        <v>35</v>
      </c>
      <c r="Q1248">
        <v>0</v>
      </c>
      <c r="R1248">
        <v>0</v>
      </c>
    </row>
    <row r="1249" spans="1:18">
      <c r="A1249" t="s">
        <v>169</v>
      </c>
      <c r="B1249" t="s">
        <v>60</v>
      </c>
      <c r="C1249" t="s">
        <v>39</v>
      </c>
      <c r="D1249" t="s">
        <v>142</v>
      </c>
      <c r="E1249">
        <v>50.5</v>
      </c>
      <c r="F1249">
        <v>5.9</v>
      </c>
      <c r="G1249" t="s">
        <v>22</v>
      </c>
      <c r="H1249" t="s">
        <v>37</v>
      </c>
      <c r="I1249" t="s">
        <v>39</v>
      </c>
      <c r="J1249" t="s">
        <v>142</v>
      </c>
      <c r="K1249">
        <v>50.5</v>
      </c>
      <c r="L1249">
        <v>5.9</v>
      </c>
      <c r="M1249" t="s">
        <v>22</v>
      </c>
      <c r="N1249" t="s">
        <v>84</v>
      </c>
      <c r="O1249" t="s">
        <v>35</v>
      </c>
      <c r="P1249">
        <v>20</v>
      </c>
      <c r="Q1249">
        <v>0</v>
      </c>
      <c r="R1249">
        <v>0</v>
      </c>
    </row>
    <row r="1250" spans="1:18">
      <c r="A1250" t="s">
        <v>171</v>
      </c>
      <c r="B1250" t="s">
        <v>63</v>
      </c>
      <c r="C1250" t="s">
        <v>20</v>
      </c>
      <c r="D1250" t="s">
        <v>142</v>
      </c>
      <c r="E1250">
        <v>51.4</v>
      </c>
      <c r="F1250">
        <v>4.7</v>
      </c>
      <c r="G1250" t="s">
        <v>22</v>
      </c>
      <c r="H1250" t="s">
        <v>23</v>
      </c>
      <c r="I1250" t="s">
        <v>31</v>
      </c>
      <c r="J1250" t="s">
        <v>99</v>
      </c>
      <c r="K1250">
        <v>51.1</v>
      </c>
      <c r="L1250">
        <v>4.5</v>
      </c>
      <c r="M1250" t="s">
        <v>22</v>
      </c>
      <c r="N1250" t="s">
        <v>34</v>
      </c>
      <c r="O1250" t="s">
        <v>35</v>
      </c>
      <c r="P1250">
        <v>279</v>
      </c>
      <c r="Q1250">
        <v>37</v>
      </c>
      <c r="R1250">
        <v>203</v>
      </c>
    </row>
    <row r="1251" spans="1:18">
      <c r="A1251" t="s">
        <v>225</v>
      </c>
      <c r="B1251" t="s">
        <v>68</v>
      </c>
      <c r="C1251" t="s">
        <v>20</v>
      </c>
      <c r="D1251" t="s">
        <v>142</v>
      </c>
      <c r="E1251">
        <v>50.12</v>
      </c>
      <c r="F1251">
        <v>14.42</v>
      </c>
      <c r="G1251" t="s">
        <v>211</v>
      </c>
      <c r="H1251" t="s">
        <v>71</v>
      </c>
      <c r="I1251" t="s">
        <v>51</v>
      </c>
      <c r="J1251" t="s">
        <v>142</v>
      </c>
      <c r="K1251">
        <v>50.13</v>
      </c>
      <c r="L1251">
        <v>14.42</v>
      </c>
      <c r="M1251" t="s">
        <v>211</v>
      </c>
      <c r="N1251" t="s">
        <v>40</v>
      </c>
      <c r="O1251" t="s">
        <v>35</v>
      </c>
      <c r="P1251">
        <v>119</v>
      </c>
      <c r="Q1251">
        <v>2</v>
      </c>
      <c r="R1251">
        <v>0</v>
      </c>
    </row>
    <row r="1252" spans="1:18">
      <c r="A1252" t="s">
        <v>453</v>
      </c>
      <c r="B1252" t="s">
        <v>24</v>
      </c>
      <c r="C1252" t="s">
        <v>39</v>
      </c>
      <c r="D1252" t="s">
        <v>142</v>
      </c>
      <c r="E1252">
        <v>49.9</v>
      </c>
      <c r="F1252">
        <v>7.93</v>
      </c>
      <c r="G1252" t="s">
        <v>332</v>
      </c>
      <c r="H1252" t="s">
        <v>54</v>
      </c>
      <c r="I1252" t="s">
        <v>50</v>
      </c>
      <c r="J1252" t="s">
        <v>176</v>
      </c>
      <c r="K1252">
        <v>50.03</v>
      </c>
      <c r="L1252">
        <v>7.77</v>
      </c>
      <c r="M1252" t="s">
        <v>332</v>
      </c>
      <c r="N1252" t="s">
        <v>34</v>
      </c>
      <c r="O1252" t="s">
        <v>35</v>
      </c>
      <c r="P1252">
        <v>2068</v>
      </c>
      <c r="Q1252">
        <v>20</v>
      </c>
      <c r="R1252">
        <v>322</v>
      </c>
    </row>
    <row r="1253" spans="1:18">
      <c r="A1253" t="s">
        <v>454</v>
      </c>
      <c r="B1253" t="s">
        <v>71</v>
      </c>
      <c r="C1253" t="s">
        <v>20</v>
      </c>
      <c r="D1253" t="s">
        <v>142</v>
      </c>
      <c r="E1253">
        <v>48.28</v>
      </c>
      <c r="F1253">
        <v>13.1</v>
      </c>
      <c r="G1253" t="s">
        <v>426</v>
      </c>
      <c r="H1253" t="s">
        <v>23</v>
      </c>
      <c r="I1253" t="s">
        <v>101</v>
      </c>
      <c r="J1253" t="s">
        <v>142</v>
      </c>
      <c r="K1253">
        <v>48.27</v>
      </c>
      <c r="L1253">
        <v>13.05</v>
      </c>
      <c r="M1253" t="s">
        <v>332</v>
      </c>
      <c r="N1253" t="s">
        <v>34</v>
      </c>
      <c r="O1253" t="s">
        <v>35</v>
      </c>
      <c r="P1253">
        <v>183</v>
      </c>
      <c r="Q1253">
        <v>5</v>
      </c>
      <c r="R1253">
        <v>244</v>
      </c>
    </row>
    <row r="1254" spans="1:18">
      <c r="A1254" t="s">
        <v>501</v>
      </c>
      <c r="B1254" t="s">
        <v>48</v>
      </c>
      <c r="C1254" t="s">
        <v>20</v>
      </c>
      <c r="D1254" t="s">
        <v>142</v>
      </c>
      <c r="E1254">
        <v>50.98</v>
      </c>
      <c r="F1254">
        <v>6.7</v>
      </c>
      <c r="G1254" t="s">
        <v>332</v>
      </c>
      <c r="H1254" t="s">
        <v>121</v>
      </c>
      <c r="I1254" t="s">
        <v>39</v>
      </c>
      <c r="J1254" t="s">
        <v>142</v>
      </c>
      <c r="K1254">
        <v>50.98</v>
      </c>
      <c r="L1254">
        <v>6.73</v>
      </c>
      <c r="M1254" t="s">
        <v>332</v>
      </c>
      <c r="N1254" t="s">
        <v>34</v>
      </c>
      <c r="O1254" t="s">
        <v>35</v>
      </c>
      <c r="P1254">
        <v>41</v>
      </c>
      <c r="Q1254">
        <v>3</v>
      </c>
      <c r="R1254">
        <v>91</v>
      </c>
    </row>
    <row r="1255" spans="1:18">
      <c r="A1255" t="s">
        <v>502</v>
      </c>
      <c r="B1255" t="s">
        <v>48</v>
      </c>
      <c r="C1255" t="s">
        <v>20</v>
      </c>
      <c r="D1255" t="s">
        <v>142</v>
      </c>
      <c r="E1255">
        <v>50.98</v>
      </c>
      <c r="F1255">
        <v>6.7</v>
      </c>
      <c r="G1255" t="s">
        <v>332</v>
      </c>
      <c r="H1255" t="s">
        <v>121</v>
      </c>
      <c r="I1255" t="s">
        <v>39</v>
      </c>
      <c r="J1255" t="s">
        <v>142</v>
      </c>
      <c r="K1255">
        <v>50.98</v>
      </c>
      <c r="L1255">
        <v>6.73</v>
      </c>
      <c r="M1255" t="s">
        <v>332</v>
      </c>
      <c r="N1255" t="s">
        <v>34</v>
      </c>
      <c r="O1255" t="s">
        <v>35</v>
      </c>
      <c r="P1255">
        <v>41</v>
      </c>
      <c r="Q1255">
        <v>3</v>
      </c>
      <c r="R1255">
        <v>91</v>
      </c>
    </row>
    <row r="1256" spans="1:18">
      <c r="A1256" t="s">
        <v>508</v>
      </c>
      <c r="B1256" t="s">
        <v>73</v>
      </c>
      <c r="C1256" t="s">
        <v>20</v>
      </c>
      <c r="D1256" t="s">
        <v>142</v>
      </c>
      <c r="E1256">
        <v>50.52</v>
      </c>
      <c r="F1256">
        <v>8.18</v>
      </c>
      <c r="G1256" t="s">
        <v>332</v>
      </c>
      <c r="H1256" t="s">
        <v>23</v>
      </c>
      <c r="I1256" t="s">
        <v>101</v>
      </c>
      <c r="J1256" t="s">
        <v>142</v>
      </c>
      <c r="K1256">
        <v>50.48</v>
      </c>
      <c r="L1256">
        <v>8.1999999999999993</v>
      </c>
      <c r="M1256" t="s">
        <v>332</v>
      </c>
      <c r="N1256" t="s">
        <v>34</v>
      </c>
      <c r="O1256" t="s">
        <v>35</v>
      </c>
      <c r="P1256">
        <v>177</v>
      </c>
      <c r="Q1256">
        <v>4</v>
      </c>
      <c r="R1256">
        <v>163</v>
      </c>
    </row>
    <row r="1257" spans="1:18">
      <c r="A1257" t="s">
        <v>531</v>
      </c>
      <c r="B1257" t="s">
        <v>109</v>
      </c>
      <c r="C1257" t="s">
        <v>39</v>
      </c>
      <c r="D1257" t="s">
        <v>142</v>
      </c>
      <c r="E1257">
        <v>51.42</v>
      </c>
      <c r="F1257">
        <v>11.97</v>
      </c>
      <c r="G1257" t="s">
        <v>332</v>
      </c>
      <c r="H1257" t="s">
        <v>121</v>
      </c>
      <c r="I1257" t="s">
        <v>20</v>
      </c>
      <c r="J1257" t="s">
        <v>99</v>
      </c>
      <c r="K1257">
        <v>51.5</v>
      </c>
      <c r="L1257">
        <v>12</v>
      </c>
      <c r="M1257" t="s">
        <v>332</v>
      </c>
      <c r="N1257" t="s">
        <v>34</v>
      </c>
      <c r="O1257" t="s">
        <v>35</v>
      </c>
      <c r="P1257">
        <v>327</v>
      </c>
      <c r="Q1257">
        <v>10</v>
      </c>
      <c r="R1257">
        <v>14</v>
      </c>
    </row>
    <row r="1258" spans="1:18">
      <c r="A1258" t="s">
        <v>532</v>
      </c>
      <c r="B1258" t="s">
        <v>109</v>
      </c>
      <c r="C1258" t="s">
        <v>39</v>
      </c>
      <c r="D1258" t="s">
        <v>142</v>
      </c>
      <c r="E1258">
        <v>51.42</v>
      </c>
      <c r="F1258">
        <v>11.97</v>
      </c>
      <c r="G1258" t="s">
        <v>332</v>
      </c>
      <c r="H1258" t="s">
        <v>73</v>
      </c>
      <c r="I1258" t="s">
        <v>32</v>
      </c>
      <c r="J1258" t="s">
        <v>142</v>
      </c>
      <c r="K1258">
        <v>51.42</v>
      </c>
      <c r="L1258">
        <v>11.97</v>
      </c>
      <c r="M1258" t="s">
        <v>332</v>
      </c>
      <c r="N1258" t="s">
        <v>34</v>
      </c>
      <c r="O1258" t="s">
        <v>35</v>
      </c>
      <c r="P1258">
        <v>118</v>
      </c>
      <c r="Q1258">
        <v>0</v>
      </c>
      <c r="R1258">
        <v>0</v>
      </c>
    </row>
    <row r="1259" spans="1:18">
      <c r="A1259" t="s">
        <v>533</v>
      </c>
      <c r="B1259" t="s">
        <v>143</v>
      </c>
      <c r="C1259" t="s">
        <v>20</v>
      </c>
      <c r="D1259" t="s">
        <v>142</v>
      </c>
      <c r="E1259">
        <v>51.28</v>
      </c>
      <c r="F1259">
        <v>9.3699999999999992</v>
      </c>
      <c r="G1259" t="s">
        <v>332</v>
      </c>
      <c r="H1259" t="s">
        <v>104</v>
      </c>
      <c r="I1259" t="s">
        <v>101</v>
      </c>
      <c r="J1259" t="s">
        <v>146</v>
      </c>
      <c r="K1259">
        <v>51.28</v>
      </c>
      <c r="L1259">
        <v>9.42</v>
      </c>
      <c r="M1259" t="s">
        <v>332</v>
      </c>
      <c r="N1259" t="s">
        <v>34</v>
      </c>
      <c r="O1259" t="s">
        <v>35</v>
      </c>
      <c r="P1259">
        <v>916</v>
      </c>
      <c r="Q1259">
        <v>4</v>
      </c>
      <c r="R1259">
        <v>91</v>
      </c>
    </row>
    <row r="1260" spans="1:18">
      <c r="A1260" t="s">
        <v>636</v>
      </c>
      <c r="B1260" t="s">
        <v>50</v>
      </c>
      <c r="C1260" t="s">
        <v>39</v>
      </c>
      <c r="D1260" t="s">
        <v>142</v>
      </c>
      <c r="E1260">
        <v>57.07</v>
      </c>
      <c r="F1260">
        <v>8.8000000000000007</v>
      </c>
      <c r="G1260" t="s">
        <v>610</v>
      </c>
      <c r="H1260" t="s">
        <v>133</v>
      </c>
      <c r="I1260" t="s">
        <v>39</v>
      </c>
      <c r="J1260" t="s">
        <v>142</v>
      </c>
      <c r="K1260">
        <v>57.07</v>
      </c>
      <c r="L1260">
        <v>8.8000000000000007</v>
      </c>
      <c r="M1260" t="s">
        <v>610</v>
      </c>
      <c r="N1260" t="s">
        <v>84</v>
      </c>
      <c r="O1260" t="s">
        <v>35</v>
      </c>
      <c r="P1260">
        <v>26</v>
      </c>
      <c r="Q1260">
        <v>0</v>
      </c>
      <c r="R1260">
        <v>0</v>
      </c>
    </row>
    <row r="1261" spans="1:18">
      <c r="A1261" t="s">
        <v>637</v>
      </c>
      <c r="B1261" t="s">
        <v>50</v>
      </c>
      <c r="C1261" t="s">
        <v>39</v>
      </c>
      <c r="D1261" t="s">
        <v>142</v>
      </c>
      <c r="E1261">
        <v>57.05</v>
      </c>
      <c r="F1261">
        <v>8.67</v>
      </c>
      <c r="G1261" t="s">
        <v>610</v>
      </c>
      <c r="H1261" t="s">
        <v>23</v>
      </c>
      <c r="I1261" t="s">
        <v>24</v>
      </c>
      <c r="J1261" t="s">
        <v>164</v>
      </c>
      <c r="K1261">
        <v>57.15</v>
      </c>
      <c r="L1261">
        <v>9.6999999999999993</v>
      </c>
      <c r="M1261" t="s">
        <v>610</v>
      </c>
      <c r="N1261" t="s">
        <v>34</v>
      </c>
      <c r="O1261" t="s">
        <v>35</v>
      </c>
      <c r="P1261">
        <v>1780</v>
      </c>
      <c r="Q1261">
        <v>64</v>
      </c>
      <c r="R1261">
        <v>80</v>
      </c>
    </row>
    <row r="1262" spans="1:18">
      <c r="A1262" t="s">
        <v>886</v>
      </c>
      <c r="B1262" t="s">
        <v>60</v>
      </c>
      <c r="C1262" t="s">
        <v>29</v>
      </c>
      <c r="D1262" t="s">
        <v>142</v>
      </c>
      <c r="E1262">
        <v>51.15</v>
      </c>
      <c r="F1262">
        <v>0.88</v>
      </c>
      <c r="G1262" t="s">
        <v>858</v>
      </c>
      <c r="H1262" t="s">
        <v>24</v>
      </c>
      <c r="I1262" t="s">
        <v>20</v>
      </c>
      <c r="J1262" t="s">
        <v>146</v>
      </c>
      <c r="K1262">
        <v>51.12</v>
      </c>
      <c r="L1262">
        <v>0.93</v>
      </c>
      <c r="M1262" t="s">
        <v>858</v>
      </c>
      <c r="N1262" t="s">
        <v>40</v>
      </c>
      <c r="O1262" t="s">
        <v>35</v>
      </c>
      <c r="P1262">
        <v>671</v>
      </c>
      <c r="Q1262">
        <v>6</v>
      </c>
      <c r="R1262">
        <v>137</v>
      </c>
    </row>
    <row r="1263" spans="1:18">
      <c r="A1263" t="s">
        <v>897</v>
      </c>
      <c r="B1263" t="s">
        <v>37</v>
      </c>
      <c r="C1263" t="s">
        <v>20</v>
      </c>
      <c r="D1263" t="s">
        <v>142</v>
      </c>
      <c r="E1263">
        <v>53.98</v>
      </c>
      <c r="F1263">
        <v>-1.58</v>
      </c>
      <c r="G1263" t="s">
        <v>858</v>
      </c>
      <c r="H1263" t="s">
        <v>60</v>
      </c>
      <c r="I1263" t="s">
        <v>29</v>
      </c>
      <c r="J1263" t="s">
        <v>173</v>
      </c>
      <c r="K1263">
        <v>54</v>
      </c>
      <c r="L1263">
        <v>-1.57</v>
      </c>
      <c r="M1263" t="s">
        <v>858</v>
      </c>
      <c r="N1263" t="s">
        <v>34</v>
      </c>
      <c r="O1263" t="s">
        <v>35</v>
      </c>
      <c r="P1263">
        <v>1137</v>
      </c>
      <c r="Q1263">
        <v>3</v>
      </c>
      <c r="R1263">
        <v>31</v>
      </c>
    </row>
    <row r="1264" spans="1:18">
      <c r="A1264" t="s">
        <v>905</v>
      </c>
      <c r="B1264" t="s">
        <v>101</v>
      </c>
      <c r="C1264" t="s">
        <v>20</v>
      </c>
      <c r="D1264" t="s">
        <v>142</v>
      </c>
      <c r="E1264">
        <v>53.68</v>
      </c>
      <c r="F1264">
        <v>-1.6</v>
      </c>
      <c r="G1264" t="s">
        <v>858</v>
      </c>
      <c r="H1264" t="s">
        <v>24</v>
      </c>
      <c r="I1264" t="s">
        <v>39</v>
      </c>
      <c r="J1264" t="s">
        <v>142</v>
      </c>
      <c r="K1264">
        <v>53.68</v>
      </c>
      <c r="L1264">
        <v>-1.6</v>
      </c>
      <c r="M1264" t="s">
        <v>858</v>
      </c>
      <c r="N1264" t="s">
        <v>34</v>
      </c>
      <c r="O1264" t="s">
        <v>35</v>
      </c>
      <c r="P1264">
        <v>24</v>
      </c>
      <c r="Q1264">
        <v>0</v>
      </c>
      <c r="R1264">
        <v>0</v>
      </c>
    </row>
    <row r="1265" spans="1:18">
      <c r="A1265" t="s">
        <v>908</v>
      </c>
      <c r="B1265" t="s">
        <v>71</v>
      </c>
      <c r="C1265" t="s">
        <v>20</v>
      </c>
      <c r="D1265" t="s">
        <v>142</v>
      </c>
      <c r="E1265">
        <v>51.4</v>
      </c>
      <c r="F1265">
        <v>-0.2</v>
      </c>
      <c r="G1265" t="s">
        <v>858</v>
      </c>
      <c r="H1265" t="s">
        <v>19</v>
      </c>
      <c r="I1265" t="s">
        <v>48</v>
      </c>
      <c r="J1265" t="s">
        <v>142</v>
      </c>
      <c r="K1265">
        <v>51.4</v>
      </c>
      <c r="L1265">
        <v>-0.2</v>
      </c>
      <c r="M1265" t="s">
        <v>858</v>
      </c>
      <c r="N1265" t="s">
        <v>40</v>
      </c>
      <c r="O1265" t="s">
        <v>35</v>
      </c>
      <c r="P1265">
        <v>101</v>
      </c>
      <c r="Q1265">
        <v>0</v>
      </c>
      <c r="R1265">
        <v>0</v>
      </c>
    </row>
    <row r="1266" spans="1:18">
      <c r="A1266" t="s">
        <v>922</v>
      </c>
      <c r="B1266" t="s">
        <v>42</v>
      </c>
      <c r="C1266" t="s">
        <v>20</v>
      </c>
      <c r="D1266" t="s">
        <v>142</v>
      </c>
      <c r="E1266">
        <v>51.43</v>
      </c>
      <c r="F1266">
        <v>-2.77</v>
      </c>
      <c r="G1266" t="s">
        <v>858</v>
      </c>
      <c r="H1266" t="s">
        <v>104</v>
      </c>
      <c r="I1266" t="s">
        <v>24</v>
      </c>
      <c r="J1266" t="s">
        <v>99</v>
      </c>
      <c r="K1266">
        <v>51.83</v>
      </c>
      <c r="L1266">
        <v>-2.4</v>
      </c>
      <c r="M1266" t="s">
        <v>858</v>
      </c>
      <c r="N1266" t="s">
        <v>140</v>
      </c>
      <c r="O1266" t="s">
        <v>35</v>
      </c>
      <c r="P1266">
        <v>347</v>
      </c>
      <c r="Q1266">
        <v>52</v>
      </c>
      <c r="R1266">
        <v>30</v>
      </c>
    </row>
    <row r="1267" spans="1:18">
      <c r="A1267" t="s">
        <v>924</v>
      </c>
      <c r="B1267" t="s">
        <v>104</v>
      </c>
      <c r="C1267" t="s">
        <v>39</v>
      </c>
      <c r="D1267" t="s">
        <v>142</v>
      </c>
      <c r="E1267">
        <v>53.33</v>
      </c>
      <c r="F1267">
        <v>0.02</v>
      </c>
      <c r="G1267" t="s">
        <v>858</v>
      </c>
      <c r="H1267" t="s">
        <v>101</v>
      </c>
      <c r="I1267" t="s">
        <v>60</v>
      </c>
      <c r="J1267" t="s">
        <v>99</v>
      </c>
      <c r="K1267">
        <v>53.55</v>
      </c>
      <c r="L1267">
        <v>-0.18</v>
      </c>
      <c r="M1267" t="s">
        <v>858</v>
      </c>
      <c r="N1267" t="s">
        <v>34</v>
      </c>
      <c r="O1267" t="s">
        <v>35</v>
      </c>
      <c r="P1267">
        <v>255</v>
      </c>
      <c r="Q1267">
        <v>28</v>
      </c>
      <c r="R1267">
        <v>332</v>
      </c>
    </row>
    <row r="1268" spans="1:18">
      <c r="A1268" t="s">
        <v>925</v>
      </c>
      <c r="B1268" t="s">
        <v>101</v>
      </c>
      <c r="C1268" t="s">
        <v>20</v>
      </c>
      <c r="D1268" t="s">
        <v>142</v>
      </c>
      <c r="E1268">
        <v>54.68</v>
      </c>
      <c r="F1268">
        <v>-5.52</v>
      </c>
      <c r="G1268" t="s">
        <v>858</v>
      </c>
      <c r="H1268" t="s">
        <v>37</v>
      </c>
      <c r="I1268" t="s">
        <v>39</v>
      </c>
      <c r="J1268" t="s">
        <v>142</v>
      </c>
      <c r="K1268">
        <v>54.68</v>
      </c>
      <c r="L1268">
        <v>-5.52</v>
      </c>
      <c r="M1268" t="s">
        <v>858</v>
      </c>
      <c r="N1268" t="s">
        <v>40</v>
      </c>
      <c r="O1268" t="s">
        <v>35</v>
      </c>
      <c r="P1268">
        <v>43</v>
      </c>
      <c r="Q1268">
        <v>0</v>
      </c>
      <c r="R1268">
        <v>0</v>
      </c>
    </row>
    <row r="1269" spans="1:18">
      <c r="A1269" t="s">
        <v>986</v>
      </c>
      <c r="B1269" t="s">
        <v>121</v>
      </c>
      <c r="C1269" t="s">
        <v>20</v>
      </c>
      <c r="D1269" t="s">
        <v>142</v>
      </c>
      <c r="E1269">
        <v>54.02</v>
      </c>
      <c r="F1269">
        <v>-1.47</v>
      </c>
      <c r="G1269" t="s">
        <v>858</v>
      </c>
      <c r="H1269" t="s">
        <v>39</v>
      </c>
      <c r="I1269" t="s">
        <v>32</v>
      </c>
      <c r="J1269" t="s">
        <v>142</v>
      </c>
      <c r="K1269">
        <v>54.02</v>
      </c>
      <c r="L1269">
        <v>-1.53</v>
      </c>
      <c r="M1269" t="s">
        <v>858</v>
      </c>
      <c r="N1269" t="s">
        <v>34</v>
      </c>
      <c r="O1269" t="s">
        <v>35</v>
      </c>
      <c r="P1269">
        <v>141</v>
      </c>
      <c r="Q1269">
        <v>5</v>
      </c>
      <c r="R1269">
        <v>270</v>
      </c>
    </row>
    <row r="1270" spans="1:18">
      <c r="A1270" t="s">
        <v>987</v>
      </c>
      <c r="B1270" t="s">
        <v>37</v>
      </c>
      <c r="C1270" t="s">
        <v>20</v>
      </c>
      <c r="D1270" t="s">
        <v>142</v>
      </c>
      <c r="E1270">
        <v>54</v>
      </c>
      <c r="F1270">
        <v>-1.5</v>
      </c>
      <c r="G1270" t="s">
        <v>858</v>
      </c>
      <c r="H1270" t="s">
        <v>121</v>
      </c>
      <c r="I1270" t="s">
        <v>60</v>
      </c>
      <c r="J1270" t="s">
        <v>159</v>
      </c>
      <c r="K1270">
        <v>54</v>
      </c>
      <c r="L1270">
        <v>-1.5</v>
      </c>
      <c r="M1270" t="s">
        <v>858</v>
      </c>
      <c r="N1270" t="s">
        <v>34</v>
      </c>
      <c r="O1270" t="s">
        <v>35</v>
      </c>
      <c r="P1270">
        <v>1395</v>
      </c>
      <c r="Q1270">
        <v>0</v>
      </c>
      <c r="R1270">
        <v>0</v>
      </c>
    </row>
    <row r="1271" spans="1:18">
      <c r="A1271" t="s">
        <v>1629</v>
      </c>
      <c r="B1271" t="s">
        <v>32</v>
      </c>
      <c r="C1271" t="s">
        <v>20</v>
      </c>
      <c r="D1271" t="s">
        <v>142</v>
      </c>
      <c r="E1271">
        <v>52.2</v>
      </c>
      <c r="F1271">
        <v>6</v>
      </c>
      <c r="G1271" t="s">
        <v>1615</v>
      </c>
      <c r="H1271" t="s">
        <v>23</v>
      </c>
      <c r="I1271" t="s">
        <v>51</v>
      </c>
      <c r="J1271" t="s">
        <v>146</v>
      </c>
      <c r="K1271">
        <v>51</v>
      </c>
      <c r="L1271">
        <v>6</v>
      </c>
      <c r="M1271" t="s">
        <v>1615</v>
      </c>
      <c r="N1271" t="s">
        <v>40</v>
      </c>
      <c r="O1271" t="s">
        <v>35</v>
      </c>
      <c r="P1271">
        <v>859</v>
      </c>
      <c r="Q1271">
        <v>134</v>
      </c>
      <c r="R1271">
        <v>181</v>
      </c>
    </row>
    <row r="1272" spans="1:18">
      <c r="A1272" t="s">
        <v>2092</v>
      </c>
      <c r="B1272" t="s">
        <v>73</v>
      </c>
      <c r="C1272" t="s">
        <v>48</v>
      </c>
      <c r="D1272" t="s">
        <v>142</v>
      </c>
      <c r="E1272">
        <v>63.42</v>
      </c>
      <c r="F1272">
        <v>11.67</v>
      </c>
      <c r="G1272" t="s">
        <v>669</v>
      </c>
      <c r="H1272" t="s">
        <v>23</v>
      </c>
      <c r="I1272" t="s">
        <v>48</v>
      </c>
      <c r="J1272" t="s">
        <v>99</v>
      </c>
      <c r="K1272">
        <v>63.42</v>
      </c>
      <c r="L1272">
        <v>11.67</v>
      </c>
      <c r="M1272" t="s">
        <v>669</v>
      </c>
      <c r="N1272" t="s">
        <v>40</v>
      </c>
      <c r="O1272" t="s">
        <v>35</v>
      </c>
      <c r="P1272">
        <v>359</v>
      </c>
      <c r="Q1272">
        <v>0</v>
      </c>
      <c r="R1272">
        <v>0</v>
      </c>
    </row>
    <row r="1273" spans="1:18">
      <c r="A1273" t="s">
        <v>2129</v>
      </c>
      <c r="B1273" t="s">
        <v>109</v>
      </c>
      <c r="C1273" t="s">
        <v>20</v>
      </c>
      <c r="D1273" t="s">
        <v>142</v>
      </c>
      <c r="E1273">
        <v>59.28</v>
      </c>
      <c r="F1273">
        <v>10.42</v>
      </c>
      <c r="G1273" t="s">
        <v>669</v>
      </c>
      <c r="H1273" t="s">
        <v>29</v>
      </c>
      <c r="I1273" t="s">
        <v>20</v>
      </c>
      <c r="J1273" t="s">
        <v>99</v>
      </c>
      <c r="K1273">
        <v>59.08</v>
      </c>
      <c r="L1273">
        <v>10.27</v>
      </c>
      <c r="M1273" t="s">
        <v>669</v>
      </c>
      <c r="N1273" t="s">
        <v>40</v>
      </c>
      <c r="O1273" t="s">
        <v>35</v>
      </c>
      <c r="P1273">
        <v>347</v>
      </c>
      <c r="Q1273">
        <v>24</v>
      </c>
      <c r="R1273">
        <v>202</v>
      </c>
    </row>
    <row r="1274" spans="1:18">
      <c r="A1274" t="s">
        <v>2294</v>
      </c>
      <c r="B1274" t="s">
        <v>67</v>
      </c>
      <c r="C1274" t="s">
        <v>39</v>
      </c>
      <c r="D1274" t="s">
        <v>142</v>
      </c>
      <c r="E1274">
        <v>59.82</v>
      </c>
      <c r="F1274">
        <v>5.53</v>
      </c>
      <c r="G1274" t="s">
        <v>669</v>
      </c>
      <c r="H1274" t="s">
        <v>50</v>
      </c>
      <c r="I1274" t="s">
        <v>51</v>
      </c>
      <c r="J1274" t="s">
        <v>142</v>
      </c>
      <c r="K1274">
        <v>59.82</v>
      </c>
      <c r="L1274">
        <v>5.53</v>
      </c>
      <c r="M1274" t="s">
        <v>669</v>
      </c>
      <c r="N1274" t="s">
        <v>40</v>
      </c>
      <c r="O1274" t="s">
        <v>52</v>
      </c>
      <c r="P1274">
        <v>79</v>
      </c>
      <c r="Q1274">
        <v>0</v>
      </c>
      <c r="R1274">
        <v>0</v>
      </c>
    </row>
    <row r="1275" spans="1:18">
      <c r="A1275" t="s">
        <v>2387</v>
      </c>
      <c r="B1275" t="s">
        <v>60</v>
      </c>
      <c r="C1275" t="s">
        <v>39</v>
      </c>
      <c r="D1275" t="s">
        <v>142</v>
      </c>
      <c r="E1275">
        <v>58.4</v>
      </c>
      <c r="F1275">
        <v>6.43</v>
      </c>
      <c r="G1275" t="s">
        <v>669</v>
      </c>
      <c r="H1275" t="s">
        <v>74</v>
      </c>
      <c r="I1275" t="s">
        <v>101</v>
      </c>
      <c r="J1275" t="s">
        <v>142</v>
      </c>
      <c r="K1275">
        <v>58.4</v>
      </c>
      <c r="L1275">
        <v>6.43</v>
      </c>
      <c r="M1275" t="s">
        <v>669</v>
      </c>
      <c r="N1275" t="s">
        <v>34</v>
      </c>
      <c r="O1275" t="s">
        <v>35</v>
      </c>
      <c r="P1275">
        <v>178</v>
      </c>
      <c r="Q1275">
        <v>0</v>
      </c>
      <c r="R1275">
        <v>0</v>
      </c>
    </row>
    <row r="1276" spans="1:18">
      <c r="A1276" t="s">
        <v>2648</v>
      </c>
      <c r="B1276" t="s">
        <v>133</v>
      </c>
      <c r="C1276" t="s">
        <v>39</v>
      </c>
      <c r="D1276" t="s">
        <v>142</v>
      </c>
      <c r="E1276">
        <v>60.2</v>
      </c>
      <c r="F1276">
        <v>24.9</v>
      </c>
      <c r="G1276" t="s">
        <v>2455</v>
      </c>
      <c r="H1276" t="s">
        <v>39</v>
      </c>
      <c r="I1276" t="s">
        <v>20</v>
      </c>
      <c r="J1276" t="s">
        <v>99</v>
      </c>
      <c r="K1276">
        <v>60.17</v>
      </c>
      <c r="L1276">
        <v>24.83</v>
      </c>
      <c r="M1276" t="s">
        <v>2455</v>
      </c>
      <c r="N1276" t="s">
        <v>34</v>
      </c>
      <c r="O1276" t="s">
        <v>35</v>
      </c>
      <c r="P1276">
        <v>314</v>
      </c>
      <c r="Q1276">
        <v>6</v>
      </c>
      <c r="R1276">
        <v>225</v>
      </c>
    </row>
    <row r="1277" spans="1:18">
      <c r="A1277" t="s">
        <v>2652</v>
      </c>
      <c r="B1277" t="s">
        <v>51</v>
      </c>
      <c r="C1277" t="s">
        <v>39</v>
      </c>
      <c r="D1277" t="s">
        <v>142</v>
      </c>
      <c r="E1277">
        <v>64.900000000000006</v>
      </c>
      <c r="F1277">
        <v>25.5</v>
      </c>
      <c r="G1277" t="s">
        <v>2455</v>
      </c>
      <c r="H1277" t="s">
        <v>71</v>
      </c>
      <c r="I1277" t="s">
        <v>63</v>
      </c>
      <c r="J1277" t="s">
        <v>146</v>
      </c>
      <c r="K1277">
        <v>66.5</v>
      </c>
      <c r="L1277">
        <v>29</v>
      </c>
      <c r="M1277" t="s">
        <v>2455</v>
      </c>
      <c r="N1277" t="s">
        <v>40</v>
      </c>
      <c r="O1277" t="s">
        <v>35</v>
      </c>
      <c r="P1277">
        <v>921</v>
      </c>
      <c r="Q1277">
        <v>240</v>
      </c>
      <c r="R1277">
        <v>42</v>
      </c>
    </row>
    <row r="1278" spans="1:18">
      <c r="A1278" t="s">
        <v>2655</v>
      </c>
      <c r="B1278" t="s">
        <v>39</v>
      </c>
      <c r="C1278" t="s">
        <v>39</v>
      </c>
      <c r="D1278" t="s">
        <v>142</v>
      </c>
      <c r="E1278">
        <v>65</v>
      </c>
      <c r="F1278">
        <v>25.7</v>
      </c>
      <c r="G1278" t="s">
        <v>2455</v>
      </c>
      <c r="H1278" t="s">
        <v>68</v>
      </c>
      <c r="I1278" t="s">
        <v>20</v>
      </c>
      <c r="J1278" t="s">
        <v>99</v>
      </c>
      <c r="K1278">
        <v>65.599999999999994</v>
      </c>
      <c r="L1278">
        <v>25.2</v>
      </c>
      <c r="M1278" t="s">
        <v>2455</v>
      </c>
      <c r="N1278" t="s">
        <v>107</v>
      </c>
      <c r="O1278" t="s">
        <v>35</v>
      </c>
      <c r="P1278">
        <v>349</v>
      </c>
      <c r="Q1278">
        <v>71</v>
      </c>
      <c r="R1278">
        <v>341</v>
      </c>
    </row>
    <row r="1279" spans="1:18">
      <c r="A1279" t="s">
        <v>2662</v>
      </c>
      <c r="B1279" t="s">
        <v>54</v>
      </c>
      <c r="C1279" t="s">
        <v>20</v>
      </c>
      <c r="D1279" t="s">
        <v>142</v>
      </c>
      <c r="E1279">
        <v>60.2</v>
      </c>
      <c r="F1279">
        <v>24.7</v>
      </c>
      <c r="G1279" t="s">
        <v>2455</v>
      </c>
      <c r="H1279" t="s">
        <v>48</v>
      </c>
      <c r="I1279" t="s">
        <v>60</v>
      </c>
      <c r="J1279" t="s">
        <v>99</v>
      </c>
      <c r="K1279">
        <v>60.1</v>
      </c>
      <c r="L1279">
        <v>24.5</v>
      </c>
      <c r="M1279" t="s">
        <v>2455</v>
      </c>
      <c r="N1279" t="s">
        <v>34</v>
      </c>
      <c r="O1279" t="s">
        <v>35</v>
      </c>
      <c r="P1279">
        <v>282</v>
      </c>
      <c r="Q1279">
        <v>16</v>
      </c>
      <c r="R1279">
        <v>225</v>
      </c>
    </row>
    <row r="1280" spans="1:18">
      <c r="A1280" t="s">
        <v>2664</v>
      </c>
      <c r="B1280" t="s">
        <v>19</v>
      </c>
      <c r="C1280" t="s">
        <v>39</v>
      </c>
      <c r="D1280" t="s">
        <v>142</v>
      </c>
      <c r="E1280">
        <v>60.2</v>
      </c>
      <c r="F1280">
        <v>24.9</v>
      </c>
      <c r="G1280" t="s">
        <v>2455</v>
      </c>
      <c r="H1280" t="s">
        <v>31</v>
      </c>
      <c r="I1280" t="s">
        <v>51</v>
      </c>
      <c r="J1280" t="s">
        <v>142</v>
      </c>
      <c r="K1280">
        <v>60.2</v>
      </c>
      <c r="L1280">
        <v>24.9</v>
      </c>
      <c r="M1280" t="s">
        <v>2455</v>
      </c>
      <c r="N1280" t="s">
        <v>34</v>
      </c>
      <c r="O1280" t="s">
        <v>35</v>
      </c>
      <c r="P1280">
        <v>69</v>
      </c>
      <c r="Q1280">
        <v>0</v>
      </c>
      <c r="R1280">
        <v>0</v>
      </c>
    </row>
    <row r="1281" spans="1:18">
      <c r="A1281" t="s">
        <v>2666</v>
      </c>
      <c r="B1281" t="s">
        <v>71</v>
      </c>
      <c r="C1281" t="s">
        <v>39</v>
      </c>
      <c r="D1281" t="s">
        <v>142</v>
      </c>
      <c r="E1281">
        <v>66.400000000000006</v>
      </c>
      <c r="F1281">
        <v>26.7</v>
      </c>
      <c r="G1281" t="s">
        <v>2455</v>
      </c>
      <c r="H1281" t="s">
        <v>32</v>
      </c>
      <c r="I1281" t="s">
        <v>29</v>
      </c>
      <c r="J1281" t="s">
        <v>142</v>
      </c>
      <c r="K1281">
        <v>66.400000000000006</v>
      </c>
      <c r="L1281">
        <v>26.7</v>
      </c>
      <c r="M1281" t="s">
        <v>2455</v>
      </c>
      <c r="N1281" t="s">
        <v>34</v>
      </c>
      <c r="O1281" t="s">
        <v>35</v>
      </c>
      <c r="P1281">
        <v>24</v>
      </c>
      <c r="Q1281">
        <v>0</v>
      </c>
      <c r="R1281">
        <v>0</v>
      </c>
    </row>
    <row r="1282" spans="1:18">
      <c r="A1282" t="s">
        <v>2667</v>
      </c>
      <c r="B1282" t="s">
        <v>24</v>
      </c>
      <c r="C1282" t="s">
        <v>39</v>
      </c>
      <c r="D1282" t="s">
        <v>142</v>
      </c>
      <c r="E1282">
        <v>62.2</v>
      </c>
      <c r="F1282">
        <v>24</v>
      </c>
      <c r="G1282" t="s">
        <v>2455</v>
      </c>
      <c r="H1282" t="s">
        <v>39</v>
      </c>
      <c r="I1282" t="s">
        <v>24</v>
      </c>
      <c r="J1282" t="s">
        <v>99</v>
      </c>
      <c r="K1282">
        <v>62.2</v>
      </c>
      <c r="L1282">
        <v>24</v>
      </c>
      <c r="M1282" t="s">
        <v>2455</v>
      </c>
      <c r="N1282" t="s">
        <v>40</v>
      </c>
      <c r="O1282" t="s">
        <v>35</v>
      </c>
      <c r="P1282">
        <v>307</v>
      </c>
      <c r="Q1282">
        <v>0</v>
      </c>
      <c r="R1282">
        <v>0</v>
      </c>
    </row>
    <row r="1283" spans="1:18">
      <c r="A1283" t="s">
        <v>2668</v>
      </c>
      <c r="B1283" t="s">
        <v>24</v>
      </c>
      <c r="C1283" t="s">
        <v>39</v>
      </c>
      <c r="D1283" t="s">
        <v>142</v>
      </c>
      <c r="E1283">
        <v>62.2</v>
      </c>
      <c r="F1283">
        <v>24</v>
      </c>
      <c r="G1283" t="s">
        <v>2455</v>
      </c>
      <c r="H1283" t="s">
        <v>76</v>
      </c>
      <c r="I1283" t="s">
        <v>48</v>
      </c>
      <c r="J1283" t="s">
        <v>142</v>
      </c>
      <c r="K1283">
        <v>62.2</v>
      </c>
      <c r="L1283">
        <v>24</v>
      </c>
      <c r="M1283" t="s">
        <v>2455</v>
      </c>
      <c r="N1283" t="s">
        <v>40</v>
      </c>
      <c r="O1283" t="s">
        <v>35</v>
      </c>
      <c r="P1283">
        <v>78</v>
      </c>
      <c r="Q1283">
        <v>0</v>
      </c>
      <c r="R1283">
        <v>0</v>
      </c>
    </row>
    <row r="1284" spans="1:18">
      <c r="A1284" t="s">
        <v>2678</v>
      </c>
      <c r="B1284" t="s">
        <v>92</v>
      </c>
      <c r="C1284" t="s">
        <v>39</v>
      </c>
      <c r="D1284" t="s">
        <v>142</v>
      </c>
      <c r="E1284">
        <v>60.8</v>
      </c>
      <c r="F1284">
        <v>24.8</v>
      </c>
      <c r="G1284" t="s">
        <v>2455</v>
      </c>
      <c r="H1284" t="s">
        <v>23</v>
      </c>
      <c r="I1284" t="s">
        <v>24</v>
      </c>
      <c r="J1284" t="s">
        <v>99</v>
      </c>
      <c r="K1284">
        <v>60.67</v>
      </c>
      <c r="L1284">
        <v>24.67</v>
      </c>
      <c r="M1284" t="s">
        <v>2455</v>
      </c>
      <c r="N1284" t="s">
        <v>40</v>
      </c>
      <c r="O1284" t="s">
        <v>35</v>
      </c>
      <c r="P1284">
        <v>307</v>
      </c>
      <c r="Q1284">
        <v>17</v>
      </c>
      <c r="R1284">
        <v>207</v>
      </c>
    </row>
    <row r="1285" spans="1:18">
      <c r="A1285" t="s">
        <v>2683</v>
      </c>
      <c r="B1285" t="s">
        <v>92</v>
      </c>
      <c r="C1285" t="s">
        <v>39</v>
      </c>
      <c r="D1285" t="s">
        <v>142</v>
      </c>
      <c r="E1285">
        <v>62.3</v>
      </c>
      <c r="F1285">
        <v>21.4</v>
      </c>
      <c r="G1285" t="s">
        <v>2455</v>
      </c>
      <c r="H1285" t="s">
        <v>68</v>
      </c>
      <c r="I1285" t="s">
        <v>32</v>
      </c>
      <c r="J1285" t="s">
        <v>142</v>
      </c>
      <c r="K1285">
        <v>62.3</v>
      </c>
      <c r="L1285">
        <v>21.5</v>
      </c>
      <c r="M1285" t="s">
        <v>2455</v>
      </c>
      <c r="N1285" t="s">
        <v>34</v>
      </c>
      <c r="O1285" t="s">
        <v>35</v>
      </c>
      <c r="P1285">
        <v>129</v>
      </c>
      <c r="Q1285">
        <v>6</v>
      </c>
      <c r="R1285">
        <v>91</v>
      </c>
    </row>
    <row r="1286" spans="1:18">
      <c r="A1286" t="s">
        <v>2687</v>
      </c>
      <c r="B1286" t="s">
        <v>54</v>
      </c>
      <c r="C1286" t="s">
        <v>20</v>
      </c>
      <c r="D1286" t="s">
        <v>142</v>
      </c>
      <c r="E1286">
        <v>60.2</v>
      </c>
      <c r="F1286">
        <v>25.1</v>
      </c>
      <c r="G1286" t="s">
        <v>2455</v>
      </c>
      <c r="H1286" t="s">
        <v>68</v>
      </c>
      <c r="I1286" t="s">
        <v>29</v>
      </c>
      <c r="J1286" t="s">
        <v>142</v>
      </c>
      <c r="K1286">
        <v>60.17</v>
      </c>
      <c r="L1286">
        <v>25</v>
      </c>
      <c r="M1286" t="s">
        <v>2455</v>
      </c>
      <c r="N1286" t="s">
        <v>40</v>
      </c>
      <c r="O1286" t="s">
        <v>35</v>
      </c>
      <c r="P1286">
        <v>50</v>
      </c>
      <c r="Q1286">
        <v>7</v>
      </c>
      <c r="R1286">
        <v>237</v>
      </c>
    </row>
    <row r="1287" spans="1:18">
      <c r="A1287" t="s">
        <v>4033</v>
      </c>
      <c r="B1287" t="s">
        <v>31</v>
      </c>
      <c r="C1287" t="s">
        <v>39</v>
      </c>
      <c r="D1287" t="s">
        <v>142</v>
      </c>
      <c r="E1287">
        <v>60.47</v>
      </c>
      <c r="F1287">
        <v>16.37</v>
      </c>
      <c r="G1287" t="s">
        <v>2497</v>
      </c>
      <c r="H1287" t="s">
        <v>155</v>
      </c>
      <c r="I1287" t="s">
        <v>39</v>
      </c>
      <c r="J1287" t="s">
        <v>142</v>
      </c>
      <c r="K1287">
        <v>60.47</v>
      </c>
      <c r="L1287">
        <v>16.3</v>
      </c>
      <c r="M1287" t="s">
        <v>2497</v>
      </c>
      <c r="N1287" t="s">
        <v>81</v>
      </c>
      <c r="O1287" t="s">
        <v>35</v>
      </c>
      <c r="P1287">
        <v>15</v>
      </c>
      <c r="Q1287">
        <v>4</v>
      </c>
      <c r="R1287">
        <v>270</v>
      </c>
    </row>
    <row r="1288" spans="1:18">
      <c r="A1288" t="s">
        <v>4043</v>
      </c>
      <c r="B1288" t="s">
        <v>32</v>
      </c>
      <c r="C1288" t="s">
        <v>39</v>
      </c>
      <c r="D1288" t="s">
        <v>142</v>
      </c>
      <c r="E1288">
        <v>59.53</v>
      </c>
      <c r="F1288">
        <v>14.27</v>
      </c>
      <c r="G1288" t="s">
        <v>2497</v>
      </c>
      <c r="H1288" t="s">
        <v>23</v>
      </c>
      <c r="I1288" t="s">
        <v>63</v>
      </c>
      <c r="J1288" t="s">
        <v>146</v>
      </c>
      <c r="K1288">
        <v>59.37</v>
      </c>
      <c r="L1288">
        <v>13.93</v>
      </c>
      <c r="M1288" t="s">
        <v>2497</v>
      </c>
      <c r="N1288" t="s">
        <v>34</v>
      </c>
      <c r="O1288" t="s">
        <v>35</v>
      </c>
      <c r="P1288">
        <v>919</v>
      </c>
      <c r="Q1288">
        <v>27</v>
      </c>
      <c r="R1288">
        <v>226</v>
      </c>
    </row>
    <row r="1289" spans="1:18">
      <c r="A1289" t="s">
        <v>4063</v>
      </c>
      <c r="B1289" t="s">
        <v>104</v>
      </c>
      <c r="C1289" t="s">
        <v>20</v>
      </c>
      <c r="D1289" t="s">
        <v>142</v>
      </c>
      <c r="E1289">
        <v>56.15</v>
      </c>
      <c r="F1289">
        <v>12.57</v>
      </c>
      <c r="G1289" t="s">
        <v>2497</v>
      </c>
      <c r="H1289" t="s">
        <v>71</v>
      </c>
      <c r="I1289" t="s">
        <v>39</v>
      </c>
      <c r="J1289" t="s">
        <v>142</v>
      </c>
      <c r="K1289">
        <v>56.15</v>
      </c>
      <c r="L1289">
        <v>12.57</v>
      </c>
      <c r="M1289" t="s">
        <v>2497</v>
      </c>
      <c r="N1289" t="s">
        <v>40</v>
      </c>
      <c r="O1289" t="s">
        <v>35</v>
      </c>
      <c r="P1289">
        <v>17</v>
      </c>
      <c r="Q1289">
        <v>0</v>
      </c>
      <c r="R1289">
        <v>0</v>
      </c>
    </row>
    <row r="1290" spans="1:18">
      <c r="A1290" t="s">
        <v>4070</v>
      </c>
      <c r="B1290" t="s">
        <v>50</v>
      </c>
      <c r="C1290" t="s">
        <v>39</v>
      </c>
      <c r="D1290" t="s">
        <v>142</v>
      </c>
      <c r="E1290">
        <v>59.12</v>
      </c>
      <c r="F1290">
        <v>18.27</v>
      </c>
      <c r="G1290" t="s">
        <v>2497</v>
      </c>
      <c r="H1290" t="s">
        <v>121</v>
      </c>
      <c r="I1290" t="s">
        <v>48</v>
      </c>
      <c r="J1290" t="s">
        <v>142</v>
      </c>
      <c r="K1290">
        <v>59.12</v>
      </c>
      <c r="L1290">
        <v>18.3</v>
      </c>
      <c r="M1290" t="s">
        <v>2497</v>
      </c>
      <c r="N1290" t="s">
        <v>40</v>
      </c>
      <c r="O1290" t="s">
        <v>52</v>
      </c>
      <c r="P1290">
        <v>78</v>
      </c>
      <c r="Q1290">
        <v>2</v>
      </c>
      <c r="R1290">
        <v>91</v>
      </c>
    </row>
    <row r="1291" spans="1:18">
      <c r="A1291" t="s">
        <v>4071</v>
      </c>
      <c r="B1291" t="s">
        <v>104</v>
      </c>
      <c r="C1291" t="s">
        <v>39</v>
      </c>
      <c r="D1291" t="s">
        <v>142</v>
      </c>
      <c r="E1291">
        <v>56.22</v>
      </c>
      <c r="F1291">
        <v>12.75</v>
      </c>
      <c r="G1291" t="s">
        <v>2497</v>
      </c>
      <c r="H1291" t="s">
        <v>63</v>
      </c>
      <c r="I1291" t="s">
        <v>29</v>
      </c>
      <c r="J1291" t="s">
        <v>142</v>
      </c>
      <c r="K1291">
        <v>56.22</v>
      </c>
      <c r="L1291">
        <v>12.78</v>
      </c>
      <c r="M1291" t="s">
        <v>2497</v>
      </c>
      <c r="N1291" t="s">
        <v>40</v>
      </c>
      <c r="O1291" t="s">
        <v>35</v>
      </c>
      <c r="P1291">
        <v>12</v>
      </c>
      <c r="Q1291">
        <v>3</v>
      </c>
      <c r="R1291">
        <v>91</v>
      </c>
    </row>
    <row r="1292" spans="1:18">
      <c r="A1292" t="s">
        <v>4072</v>
      </c>
      <c r="B1292" t="s">
        <v>68</v>
      </c>
      <c r="C1292" t="s">
        <v>20</v>
      </c>
      <c r="D1292" t="s">
        <v>142</v>
      </c>
      <c r="E1292">
        <v>59.05</v>
      </c>
      <c r="F1292">
        <v>12.22</v>
      </c>
      <c r="G1292" t="s">
        <v>2497</v>
      </c>
      <c r="H1292" t="s">
        <v>23</v>
      </c>
      <c r="I1292" t="s">
        <v>60</v>
      </c>
      <c r="J1292" t="s">
        <v>99</v>
      </c>
      <c r="K1292">
        <v>59.05</v>
      </c>
      <c r="L1292">
        <v>12.22</v>
      </c>
      <c r="M1292" t="s">
        <v>2497</v>
      </c>
      <c r="N1292" t="s">
        <v>34</v>
      </c>
      <c r="O1292" t="s">
        <v>35</v>
      </c>
      <c r="P1292">
        <v>300</v>
      </c>
      <c r="Q1292">
        <v>0</v>
      </c>
      <c r="R1292">
        <v>0</v>
      </c>
    </row>
    <row r="1293" spans="1:18">
      <c r="A1293" t="s">
        <v>4075</v>
      </c>
      <c r="B1293" t="s">
        <v>60</v>
      </c>
      <c r="C1293" t="s">
        <v>39</v>
      </c>
      <c r="D1293" t="s">
        <v>142</v>
      </c>
      <c r="E1293">
        <v>60.68</v>
      </c>
      <c r="F1293">
        <v>15.05</v>
      </c>
      <c r="G1293" t="s">
        <v>2497</v>
      </c>
      <c r="H1293" t="s">
        <v>155</v>
      </c>
      <c r="I1293" t="s">
        <v>48</v>
      </c>
      <c r="J1293" t="s">
        <v>142</v>
      </c>
      <c r="K1293">
        <v>60.68</v>
      </c>
      <c r="L1293">
        <v>15.05</v>
      </c>
      <c r="M1293" t="s">
        <v>2497</v>
      </c>
      <c r="N1293" t="s">
        <v>34</v>
      </c>
      <c r="O1293" t="s">
        <v>35</v>
      </c>
      <c r="P1293">
        <v>75</v>
      </c>
      <c r="Q1293">
        <v>0</v>
      </c>
      <c r="R1293">
        <v>0</v>
      </c>
    </row>
    <row r="1294" spans="1:18">
      <c r="A1294" t="s">
        <v>4076</v>
      </c>
      <c r="B1294" t="s">
        <v>23</v>
      </c>
      <c r="C1294" t="s">
        <v>39</v>
      </c>
      <c r="D1294" t="s">
        <v>142</v>
      </c>
      <c r="E1294">
        <v>61.93</v>
      </c>
      <c r="F1294">
        <v>16.98</v>
      </c>
      <c r="G1294" t="s">
        <v>2497</v>
      </c>
      <c r="H1294" t="s">
        <v>32</v>
      </c>
      <c r="I1294" t="s">
        <v>63</v>
      </c>
      <c r="J1294" t="s">
        <v>173</v>
      </c>
      <c r="K1294">
        <v>62.08</v>
      </c>
      <c r="L1294">
        <v>17</v>
      </c>
      <c r="M1294" t="s">
        <v>2497</v>
      </c>
      <c r="N1294" t="s">
        <v>40</v>
      </c>
      <c r="O1294" t="s">
        <v>35</v>
      </c>
      <c r="P1294">
        <v>1274</v>
      </c>
      <c r="Q1294">
        <v>17</v>
      </c>
      <c r="R1294">
        <v>3</v>
      </c>
    </row>
    <row r="1295" spans="1:18">
      <c r="A1295" t="s">
        <v>4078</v>
      </c>
      <c r="B1295" t="s">
        <v>39</v>
      </c>
      <c r="C1295" t="s">
        <v>39</v>
      </c>
      <c r="D1295" t="s">
        <v>142</v>
      </c>
      <c r="E1295">
        <v>56.7</v>
      </c>
      <c r="F1295">
        <v>15.02</v>
      </c>
      <c r="G1295" t="s">
        <v>2497</v>
      </c>
      <c r="H1295" t="s">
        <v>50</v>
      </c>
      <c r="I1295" t="s">
        <v>29</v>
      </c>
      <c r="J1295" t="s">
        <v>99</v>
      </c>
      <c r="K1295">
        <v>56.68</v>
      </c>
      <c r="L1295">
        <v>15.03</v>
      </c>
      <c r="M1295" t="s">
        <v>2497</v>
      </c>
      <c r="N1295" t="s">
        <v>34</v>
      </c>
      <c r="O1295" t="s">
        <v>35</v>
      </c>
      <c r="P1295">
        <v>391</v>
      </c>
      <c r="Q1295">
        <v>3</v>
      </c>
      <c r="R1295">
        <v>152</v>
      </c>
    </row>
    <row r="1296" spans="1:18">
      <c r="A1296" t="s">
        <v>4079</v>
      </c>
      <c r="B1296" t="s">
        <v>51</v>
      </c>
      <c r="C1296" t="s">
        <v>39</v>
      </c>
      <c r="D1296" t="s">
        <v>142</v>
      </c>
      <c r="E1296">
        <v>59.07</v>
      </c>
      <c r="F1296">
        <v>12.22</v>
      </c>
      <c r="G1296" t="s">
        <v>2497</v>
      </c>
      <c r="H1296" t="s">
        <v>23</v>
      </c>
      <c r="I1296" t="s">
        <v>60</v>
      </c>
      <c r="J1296" t="s">
        <v>99</v>
      </c>
      <c r="K1296">
        <v>59.05</v>
      </c>
      <c r="L1296">
        <v>12.22</v>
      </c>
      <c r="M1296" t="s">
        <v>2497</v>
      </c>
      <c r="N1296" t="s">
        <v>34</v>
      </c>
      <c r="O1296" t="s">
        <v>35</v>
      </c>
      <c r="P1296">
        <v>280</v>
      </c>
      <c r="Q1296">
        <v>2</v>
      </c>
      <c r="R1296">
        <v>181</v>
      </c>
    </row>
    <row r="1297" spans="1:18">
      <c r="A1297" t="s">
        <v>145</v>
      </c>
      <c r="B1297" t="s">
        <v>104</v>
      </c>
      <c r="C1297" t="s">
        <v>20</v>
      </c>
      <c r="D1297" t="s">
        <v>99</v>
      </c>
      <c r="E1297">
        <v>50.2</v>
      </c>
      <c r="F1297">
        <v>4.9000000000000004</v>
      </c>
      <c r="G1297" t="s">
        <v>22</v>
      </c>
      <c r="H1297" t="s">
        <v>76</v>
      </c>
      <c r="I1297" t="s">
        <v>29</v>
      </c>
      <c r="J1297" t="s">
        <v>146</v>
      </c>
      <c r="K1297">
        <v>50.2</v>
      </c>
      <c r="L1297">
        <v>4.9000000000000004</v>
      </c>
      <c r="M1297" t="s">
        <v>22</v>
      </c>
      <c r="N1297" t="s">
        <v>40</v>
      </c>
      <c r="O1297" t="s">
        <v>35</v>
      </c>
      <c r="P1297">
        <v>417</v>
      </c>
      <c r="Q1297">
        <v>0</v>
      </c>
      <c r="R1297">
        <v>0</v>
      </c>
    </row>
    <row r="1298" spans="1:18">
      <c r="A1298" t="s">
        <v>150</v>
      </c>
      <c r="B1298" t="s">
        <v>50</v>
      </c>
      <c r="C1298" t="s">
        <v>39</v>
      </c>
      <c r="D1298" t="s">
        <v>99</v>
      </c>
      <c r="E1298">
        <v>50.15</v>
      </c>
      <c r="F1298">
        <v>4.92</v>
      </c>
      <c r="G1298" t="s">
        <v>22</v>
      </c>
      <c r="H1298" t="s">
        <v>45</v>
      </c>
      <c r="I1298" t="s">
        <v>29</v>
      </c>
      <c r="J1298" t="s">
        <v>99</v>
      </c>
      <c r="K1298">
        <v>50.15</v>
      </c>
      <c r="L1298">
        <v>4.92</v>
      </c>
      <c r="M1298" t="s">
        <v>22</v>
      </c>
      <c r="N1298" t="s">
        <v>40</v>
      </c>
      <c r="O1298" t="s">
        <v>35</v>
      </c>
      <c r="P1298">
        <v>53</v>
      </c>
      <c r="Q1298">
        <v>0</v>
      </c>
      <c r="R1298">
        <v>0</v>
      </c>
    </row>
    <row r="1299" spans="1:18">
      <c r="A1299" t="s">
        <v>151</v>
      </c>
      <c r="B1299" t="s">
        <v>133</v>
      </c>
      <c r="C1299" t="s">
        <v>20</v>
      </c>
      <c r="D1299" t="s">
        <v>99</v>
      </c>
      <c r="E1299">
        <v>51.3</v>
      </c>
      <c r="F1299">
        <v>4.5</v>
      </c>
      <c r="G1299" t="s">
        <v>22</v>
      </c>
      <c r="H1299" t="s">
        <v>54</v>
      </c>
      <c r="I1299" t="s">
        <v>60</v>
      </c>
      <c r="J1299" t="s">
        <v>146</v>
      </c>
      <c r="K1299">
        <v>51.3</v>
      </c>
      <c r="L1299">
        <v>4.5</v>
      </c>
      <c r="M1299" t="s">
        <v>22</v>
      </c>
      <c r="N1299" t="s">
        <v>107</v>
      </c>
      <c r="O1299" t="s">
        <v>35</v>
      </c>
      <c r="P1299">
        <v>308</v>
      </c>
      <c r="Q1299">
        <v>0</v>
      </c>
      <c r="R1299">
        <v>0</v>
      </c>
    </row>
    <row r="1300" spans="1:18">
      <c r="A1300" t="s">
        <v>157</v>
      </c>
      <c r="B1300" t="s">
        <v>71</v>
      </c>
      <c r="C1300" t="s">
        <v>20</v>
      </c>
      <c r="D1300" t="s">
        <v>99</v>
      </c>
      <c r="E1300">
        <v>51.47</v>
      </c>
      <c r="F1300">
        <v>4.47</v>
      </c>
      <c r="G1300" t="s">
        <v>22</v>
      </c>
      <c r="H1300" t="s">
        <v>51</v>
      </c>
      <c r="I1300" t="s">
        <v>39</v>
      </c>
      <c r="J1300" t="s">
        <v>99</v>
      </c>
      <c r="K1300">
        <v>51.47</v>
      </c>
      <c r="L1300">
        <v>4.47</v>
      </c>
      <c r="M1300" t="s">
        <v>22</v>
      </c>
      <c r="N1300" t="s">
        <v>40</v>
      </c>
      <c r="O1300" t="s">
        <v>35</v>
      </c>
      <c r="P1300">
        <v>24</v>
      </c>
      <c r="Q1300">
        <v>0</v>
      </c>
      <c r="R1300">
        <v>0</v>
      </c>
    </row>
    <row r="1301" spans="1:18">
      <c r="A1301" t="s">
        <v>158</v>
      </c>
      <c r="B1301" t="s">
        <v>71</v>
      </c>
      <c r="C1301" t="s">
        <v>20</v>
      </c>
      <c r="D1301" t="s">
        <v>99</v>
      </c>
      <c r="E1301">
        <v>51.47</v>
      </c>
      <c r="F1301">
        <v>4.47</v>
      </c>
      <c r="G1301" t="s">
        <v>22</v>
      </c>
      <c r="H1301" t="s">
        <v>92</v>
      </c>
      <c r="I1301" t="s">
        <v>20</v>
      </c>
      <c r="J1301" t="s">
        <v>159</v>
      </c>
      <c r="K1301">
        <v>51.47</v>
      </c>
      <c r="L1301">
        <v>4.47</v>
      </c>
      <c r="M1301" t="s">
        <v>22</v>
      </c>
      <c r="N1301" t="s">
        <v>34</v>
      </c>
      <c r="O1301" t="s">
        <v>35</v>
      </c>
      <c r="P1301">
        <v>1092</v>
      </c>
      <c r="Q1301">
        <v>0</v>
      </c>
      <c r="R1301">
        <v>0</v>
      </c>
    </row>
    <row r="1302" spans="1:18">
      <c r="A1302" t="s">
        <v>194</v>
      </c>
      <c r="B1302" t="s">
        <v>104</v>
      </c>
      <c r="C1302" t="s">
        <v>39</v>
      </c>
      <c r="D1302" t="s">
        <v>99</v>
      </c>
      <c r="E1302">
        <v>51.37</v>
      </c>
      <c r="F1302">
        <v>3.37</v>
      </c>
      <c r="G1302" t="s">
        <v>22</v>
      </c>
      <c r="H1302" t="s">
        <v>54</v>
      </c>
      <c r="I1302" t="s">
        <v>60</v>
      </c>
      <c r="J1302" t="s">
        <v>146</v>
      </c>
      <c r="K1302">
        <v>51.37</v>
      </c>
      <c r="L1302">
        <v>3.37</v>
      </c>
      <c r="M1302" t="s">
        <v>22</v>
      </c>
      <c r="N1302" t="s">
        <v>26</v>
      </c>
      <c r="O1302" t="s">
        <v>27</v>
      </c>
      <c r="P1302">
        <v>274</v>
      </c>
      <c r="Q1302">
        <v>0</v>
      </c>
      <c r="R1302">
        <v>0</v>
      </c>
    </row>
    <row r="1303" spans="1:18">
      <c r="A1303" t="s">
        <v>197</v>
      </c>
      <c r="B1303" t="s">
        <v>23</v>
      </c>
      <c r="C1303" t="s">
        <v>20</v>
      </c>
      <c r="D1303" t="s">
        <v>99</v>
      </c>
      <c r="E1303">
        <v>51.4</v>
      </c>
      <c r="F1303">
        <v>3.3</v>
      </c>
      <c r="G1303" t="s">
        <v>22</v>
      </c>
      <c r="H1303" t="s">
        <v>109</v>
      </c>
      <c r="I1303" t="s">
        <v>24</v>
      </c>
      <c r="J1303" t="s">
        <v>146</v>
      </c>
      <c r="K1303">
        <v>51.4</v>
      </c>
      <c r="L1303">
        <v>3.3</v>
      </c>
      <c r="M1303" t="s">
        <v>22</v>
      </c>
      <c r="N1303" t="s">
        <v>40</v>
      </c>
      <c r="O1303" t="s">
        <v>35</v>
      </c>
      <c r="P1303">
        <v>346</v>
      </c>
      <c r="Q1303">
        <v>0</v>
      </c>
      <c r="R1303">
        <v>0</v>
      </c>
    </row>
    <row r="1304" spans="1:18">
      <c r="A1304" t="s">
        <v>199</v>
      </c>
      <c r="B1304" t="s">
        <v>19</v>
      </c>
      <c r="C1304" t="s">
        <v>20</v>
      </c>
      <c r="D1304" t="s">
        <v>99</v>
      </c>
      <c r="E1304">
        <v>50.2</v>
      </c>
      <c r="F1304">
        <v>5.2</v>
      </c>
      <c r="G1304" t="s">
        <v>22</v>
      </c>
      <c r="H1304" t="s">
        <v>29</v>
      </c>
      <c r="I1304" t="s">
        <v>31</v>
      </c>
      <c r="J1304" t="s">
        <v>146</v>
      </c>
      <c r="K1304">
        <v>50.3</v>
      </c>
      <c r="L1304">
        <v>5.3</v>
      </c>
      <c r="M1304" t="s">
        <v>22</v>
      </c>
      <c r="N1304" t="s">
        <v>40</v>
      </c>
      <c r="O1304" t="s">
        <v>27</v>
      </c>
      <c r="P1304">
        <v>258</v>
      </c>
      <c r="Q1304">
        <v>14</v>
      </c>
      <c r="R1304">
        <v>33</v>
      </c>
    </row>
    <row r="1305" spans="1:18">
      <c r="A1305" t="s">
        <v>204</v>
      </c>
      <c r="B1305" t="s">
        <v>45</v>
      </c>
      <c r="C1305" t="s">
        <v>20</v>
      </c>
      <c r="D1305" t="s">
        <v>99</v>
      </c>
      <c r="E1305">
        <v>51.3</v>
      </c>
      <c r="F1305">
        <v>4.9000000000000004</v>
      </c>
      <c r="G1305" t="s">
        <v>22</v>
      </c>
      <c r="H1305" t="s">
        <v>23</v>
      </c>
      <c r="I1305" t="s">
        <v>31</v>
      </c>
      <c r="J1305" t="s">
        <v>146</v>
      </c>
      <c r="K1305">
        <v>51.3</v>
      </c>
      <c r="L1305">
        <v>4.9000000000000004</v>
      </c>
      <c r="M1305" t="s">
        <v>22</v>
      </c>
      <c r="N1305" t="s">
        <v>34</v>
      </c>
      <c r="O1305" t="s">
        <v>35</v>
      </c>
      <c r="P1305">
        <v>267</v>
      </c>
      <c r="Q1305">
        <v>0</v>
      </c>
      <c r="R1305">
        <v>0</v>
      </c>
    </row>
    <row r="1306" spans="1:18">
      <c r="A1306" t="s">
        <v>434</v>
      </c>
      <c r="B1306" t="s">
        <v>45</v>
      </c>
      <c r="C1306" t="s">
        <v>20</v>
      </c>
      <c r="D1306" t="s">
        <v>99</v>
      </c>
      <c r="E1306">
        <v>49.58</v>
      </c>
      <c r="F1306">
        <v>8.3699999999999992</v>
      </c>
      <c r="G1306" t="s">
        <v>332</v>
      </c>
      <c r="H1306" t="s">
        <v>19</v>
      </c>
      <c r="I1306" t="s">
        <v>48</v>
      </c>
      <c r="J1306" t="s">
        <v>99</v>
      </c>
      <c r="K1306">
        <v>49.48</v>
      </c>
      <c r="L1306">
        <v>8.43</v>
      </c>
      <c r="M1306" t="s">
        <v>332</v>
      </c>
      <c r="N1306" t="s">
        <v>34</v>
      </c>
      <c r="O1306" t="s">
        <v>35</v>
      </c>
      <c r="P1306">
        <v>93</v>
      </c>
      <c r="Q1306">
        <v>13</v>
      </c>
      <c r="R1306">
        <v>157</v>
      </c>
    </row>
    <row r="1307" spans="1:18">
      <c r="A1307" t="s">
        <v>451</v>
      </c>
      <c r="B1307" t="s">
        <v>155</v>
      </c>
      <c r="C1307" t="s">
        <v>20</v>
      </c>
      <c r="D1307" t="s">
        <v>99</v>
      </c>
      <c r="E1307">
        <v>47.9</v>
      </c>
      <c r="F1307">
        <v>13.13</v>
      </c>
      <c r="G1307" t="s">
        <v>426</v>
      </c>
      <c r="H1307" t="s">
        <v>133</v>
      </c>
      <c r="I1307" t="s">
        <v>24</v>
      </c>
      <c r="J1307" t="s">
        <v>146</v>
      </c>
      <c r="K1307">
        <v>47.68</v>
      </c>
      <c r="L1307">
        <v>13.1</v>
      </c>
      <c r="M1307" t="s">
        <v>426</v>
      </c>
      <c r="N1307" t="s">
        <v>34</v>
      </c>
      <c r="O1307" t="s">
        <v>35</v>
      </c>
      <c r="P1307">
        <v>345</v>
      </c>
      <c r="Q1307">
        <v>25</v>
      </c>
      <c r="R1307">
        <v>186</v>
      </c>
    </row>
    <row r="1308" spans="1:18">
      <c r="A1308" t="s">
        <v>509</v>
      </c>
      <c r="B1308" t="s">
        <v>48</v>
      </c>
      <c r="C1308" t="s">
        <v>20</v>
      </c>
      <c r="D1308" t="s">
        <v>99</v>
      </c>
      <c r="E1308">
        <v>50.52</v>
      </c>
      <c r="F1308">
        <v>8.18</v>
      </c>
      <c r="G1308" t="s">
        <v>332</v>
      </c>
      <c r="H1308" t="s">
        <v>68</v>
      </c>
      <c r="I1308" t="s">
        <v>51</v>
      </c>
      <c r="J1308" t="s">
        <v>99</v>
      </c>
      <c r="K1308">
        <v>50.48</v>
      </c>
      <c r="L1308">
        <v>8.17</v>
      </c>
      <c r="M1308" t="s">
        <v>332</v>
      </c>
      <c r="N1308" t="s">
        <v>34</v>
      </c>
      <c r="O1308" t="s">
        <v>35</v>
      </c>
      <c r="P1308">
        <v>135</v>
      </c>
      <c r="Q1308">
        <v>4</v>
      </c>
      <c r="R1308">
        <v>198</v>
      </c>
    </row>
    <row r="1309" spans="1:18">
      <c r="A1309" t="s">
        <v>510</v>
      </c>
      <c r="B1309" t="s">
        <v>48</v>
      </c>
      <c r="C1309" t="s">
        <v>20</v>
      </c>
      <c r="D1309" t="s">
        <v>99</v>
      </c>
      <c r="E1309">
        <v>50.52</v>
      </c>
      <c r="F1309">
        <v>8.18</v>
      </c>
      <c r="G1309" t="s">
        <v>332</v>
      </c>
      <c r="H1309" t="s">
        <v>67</v>
      </c>
      <c r="I1309" t="s">
        <v>31</v>
      </c>
      <c r="J1309" t="s">
        <v>159</v>
      </c>
      <c r="K1309">
        <v>50.52</v>
      </c>
      <c r="L1309">
        <v>8.27</v>
      </c>
      <c r="M1309" t="s">
        <v>332</v>
      </c>
      <c r="N1309" t="s">
        <v>34</v>
      </c>
      <c r="O1309" t="s">
        <v>35</v>
      </c>
      <c r="P1309">
        <v>1012</v>
      </c>
      <c r="Q1309">
        <v>6</v>
      </c>
      <c r="R1309">
        <v>91</v>
      </c>
    </row>
    <row r="1310" spans="1:18">
      <c r="A1310" t="s">
        <v>520</v>
      </c>
      <c r="B1310" t="s">
        <v>39</v>
      </c>
      <c r="C1310" t="s">
        <v>39</v>
      </c>
      <c r="D1310" t="s">
        <v>99</v>
      </c>
      <c r="E1310">
        <v>53.55</v>
      </c>
      <c r="F1310">
        <v>8.58</v>
      </c>
      <c r="G1310" t="s">
        <v>332</v>
      </c>
      <c r="H1310" t="s">
        <v>74</v>
      </c>
      <c r="I1310" t="s">
        <v>101</v>
      </c>
      <c r="J1310" t="s">
        <v>146</v>
      </c>
      <c r="K1310">
        <v>53.55</v>
      </c>
      <c r="L1310">
        <v>8.58</v>
      </c>
      <c r="M1310" t="s">
        <v>332</v>
      </c>
      <c r="N1310" t="s">
        <v>34</v>
      </c>
      <c r="O1310" t="s">
        <v>35</v>
      </c>
      <c r="P1310">
        <v>540</v>
      </c>
      <c r="Q1310">
        <v>0</v>
      </c>
      <c r="R1310">
        <v>0</v>
      </c>
    </row>
    <row r="1311" spans="1:18">
      <c r="A1311" t="s">
        <v>619</v>
      </c>
      <c r="B1311" t="s">
        <v>155</v>
      </c>
      <c r="C1311" t="s">
        <v>39</v>
      </c>
      <c r="D1311" t="s">
        <v>99</v>
      </c>
      <c r="E1311">
        <v>57.07</v>
      </c>
      <c r="F1311">
        <v>9.92</v>
      </c>
      <c r="G1311" t="s">
        <v>610</v>
      </c>
      <c r="H1311" t="s">
        <v>23</v>
      </c>
      <c r="I1311" t="s">
        <v>101</v>
      </c>
      <c r="J1311" t="s">
        <v>176</v>
      </c>
      <c r="K1311">
        <v>57.08</v>
      </c>
      <c r="L1311">
        <v>9.93</v>
      </c>
      <c r="M1311" t="s">
        <v>610</v>
      </c>
      <c r="N1311" t="s">
        <v>34</v>
      </c>
      <c r="O1311" t="s">
        <v>35</v>
      </c>
      <c r="P1311">
        <v>1977</v>
      </c>
      <c r="Q1311">
        <v>3</v>
      </c>
      <c r="R1311">
        <v>29</v>
      </c>
    </row>
    <row r="1312" spans="1:18">
      <c r="A1312" t="s">
        <v>620</v>
      </c>
      <c r="B1312" t="s">
        <v>76</v>
      </c>
      <c r="C1312" t="s">
        <v>39</v>
      </c>
      <c r="D1312" t="s">
        <v>99</v>
      </c>
      <c r="E1312">
        <v>57.08</v>
      </c>
      <c r="F1312">
        <v>9.93</v>
      </c>
      <c r="G1312" t="s">
        <v>610</v>
      </c>
      <c r="H1312" t="s">
        <v>121</v>
      </c>
      <c r="I1312" t="s">
        <v>101</v>
      </c>
      <c r="J1312" t="s">
        <v>164</v>
      </c>
      <c r="K1312">
        <v>57.05</v>
      </c>
      <c r="L1312">
        <v>9.93</v>
      </c>
      <c r="M1312" t="s">
        <v>610</v>
      </c>
      <c r="N1312" t="s">
        <v>81</v>
      </c>
      <c r="O1312" t="s">
        <v>35</v>
      </c>
      <c r="P1312">
        <v>1611</v>
      </c>
      <c r="Q1312">
        <v>4</v>
      </c>
      <c r="R1312">
        <v>181</v>
      </c>
    </row>
    <row r="1313" spans="1:18">
      <c r="A1313" t="s">
        <v>638</v>
      </c>
      <c r="B1313" t="s">
        <v>51</v>
      </c>
      <c r="C1313" t="s">
        <v>39</v>
      </c>
      <c r="D1313" t="s">
        <v>99</v>
      </c>
      <c r="E1313">
        <v>55.23</v>
      </c>
      <c r="F1313">
        <v>10.48</v>
      </c>
      <c r="G1313" t="s">
        <v>610</v>
      </c>
      <c r="H1313" t="s">
        <v>143</v>
      </c>
      <c r="I1313" t="s">
        <v>29</v>
      </c>
      <c r="J1313" t="s">
        <v>99</v>
      </c>
      <c r="K1313">
        <v>55.23</v>
      </c>
      <c r="L1313">
        <v>10.48</v>
      </c>
      <c r="M1313" t="s">
        <v>610</v>
      </c>
      <c r="N1313" t="s">
        <v>40</v>
      </c>
      <c r="O1313" t="s">
        <v>27</v>
      </c>
      <c r="P1313">
        <v>50</v>
      </c>
      <c r="Q1313">
        <v>0</v>
      </c>
      <c r="R1313">
        <v>0</v>
      </c>
    </row>
    <row r="1314" spans="1:18">
      <c r="A1314" t="s">
        <v>641</v>
      </c>
      <c r="B1314" t="s">
        <v>37</v>
      </c>
      <c r="C1314" t="s">
        <v>20</v>
      </c>
      <c r="D1314" t="s">
        <v>99</v>
      </c>
      <c r="E1314">
        <v>55.73</v>
      </c>
      <c r="F1314">
        <v>9.3800000000000008</v>
      </c>
      <c r="G1314" t="s">
        <v>610</v>
      </c>
      <c r="H1314" t="s">
        <v>48</v>
      </c>
      <c r="I1314" t="s">
        <v>24</v>
      </c>
      <c r="J1314" t="s">
        <v>173</v>
      </c>
      <c r="K1314">
        <v>55.8</v>
      </c>
      <c r="L1314">
        <v>9.5</v>
      </c>
      <c r="M1314" t="s">
        <v>610</v>
      </c>
      <c r="N1314" t="s">
        <v>34</v>
      </c>
      <c r="O1314" t="s">
        <v>35</v>
      </c>
      <c r="P1314">
        <v>685</v>
      </c>
      <c r="Q1314">
        <v>11</v>
      </c>
      <c r="R1314">
        <v>45</v>
      </c>
    </row>
    <row r="1315" spans="1:18">
      <c r="A1315" t="s">
        <v>918</v>
      </c>
      <c r="B1315" t="s">
        <v>92</v>
      </c>
      <c r="C1315" t="s">
        <v>20</v>
      </c>
      <c r="D1315" t="s">
        <v>99</v>
      </c>
      <c r="E1315">
        <v>51.58</v>
      </c>
      <c r="F1315">
        <v>-3</v>
      </c>
      <c r="G1315" t="s">
        <v>858</v>
      </c>
      <c r="H1315" t="s">
        <v>51</v>
      </c>
      <c r="I1315" t="s">
        <v>29</v>
      </c>
      <c r="J1315" t="s">
        <v>99</v>
      </c>
      <c r="K1315">
        <v>51.58</v>
      </c>
      <c r="L1315">
        <v>-3</v>
      </c>
      <c r="M1315" t="s">
        <v>858</v>
      </c>
      <c r="N1315" t="s">
        <v>140</v>
      </c>
      <c r="O1315" t="s">
        <v>27</v>
      </c>
      <c r="P1315">
        <v>57</v>
      </c>
      <c r="Q1315">
        <v>0</v>
      </c>
      <c r="R1315">
        <v>0</v>
      </c>
    </row>
    <row r="1316" spans="1:18">
      <c r="A1316" t="s">
        <v>920</v>
      </c>
      <c r="B1316" t="s">
        <v>45</v>
      </c>
      <c r="C1316" t="s">
        <v>20</v>
      </c>
      <c r="D1316" t="s">
        <v>99</v>
      </c>
      <c r="E1316">
        <v>52.05</v>
      </c>
      <c r="F1316">
        <v>-4.67</v>
      </c>
      <c r="G1316" t="s">
        <v>858</v>
      </c>
      <c r="H1316" t="s">
        <v>20</v>
      </c>
      <c r="I1316" t="s">
        <v>48</v>
      </c>
      <c r="J1316" t="s">
        <v>99</v>
      </c>
      <c r="K1316">
        <v>52.05</v>
      </c>
      <c r="L1316">
        <v>-4.67</v>
      </c>
      <c r="M1316" t="s">
        <v>858</v>
      </c>
      <c r="N1316" t="s">
        <v>40</v>
      </c>
      <c r="O1316" t="s">
        <v>35</v>
      </c>
      <c r="P1316">
        <v>73</v>
      </c>
      <c r="Q1316">
        <v>0</v>
      </c>
      <c r="R1316">
        <v>0</v>
      </c>
    </row>
    <row r="1317" spans="1:18">
      <c r="A1317" t="s">
        <v>923</v>
      </c>
      <c r="B1317" t="s">
        <v>50</v>
      </c>
      <c r="C1317" t="s">
        <v>39</v>
      </c>
      <c r="D1317" t="s">
        <v>99</v>
      </c>
      <c r="E1317">
        <v>53.57</v>
      </c>
      <c r="F1317">
        <v>-1.1200000000000001</v>
      </c>
      <c r="G1317" t="s">
        <v>858</v>
      </c>
      <c r="H1317" t="s">
        <v>31</v>
      </c>
      <c r="I1317" t="s">
        <v>48</v>
      </c>
      <c r="J1317" t="s">
        <v>99</v>
      </c>
      <c r="K1317">
        <v>53.57</v>
      </c>
      <c r="L1317">
        <v>-1.1200000000000001</v>
      </c>
      <c r="M1317" t="s">
        <v>858</v>
      </c>
      <c r="N1317" t="s">
        <v>34</v>
      </c>
      <c r="O1317" t="s">
        <v>35</v>
      </c>
      <c r="P1317">
        <v>62</v>
      </c>
      <c r="Q1317">
        <v>0</v>
      </c>
      <c r="R1317">
        <v>0</v>
      </c>
    </row>
    <row r="1318" spans="1:18">
      <c r="A1318" t="s">
        <v>926</v>
      </c>
      <c r="B1318" t="s">
        <v>23</v>
      </c>
      <c r="C1318" t="s">
        <v>20</v>
      </c>
      <c r="D1318" t="s">
        <v>99</v>
      </c>
      <c r="E1318">
        <v>55.18</v>
      </c>
      <c r="F1318">
        <v>-1.72</v>
      </c>
      <c r="G1318" t="s">
        <v>858</v>
      </c>
      <c r="H1318" t="s">
        <v>133</v>
      </c>
      <c r="I1318" t="s">
        <v>39</v>
      </c>
      <c r="J1318" t="s">
        <v>146</v>
      </c>
      <c r="K1318">
        <v>55.2</v>
      </c>
      <c r="L1318">
        <v>-1.88</v>
      </c>
      <c r="M1318" t="s">
        <v>858</v>
      </c>
      <c r="N1318" t="s">
        <v>40</v>
      </c>
      <c r="O1318" t="s">
        <v>35</v>
      </c>
      <c r="P1318">
        <v>408</v>
      </c>
      <c r="Q1318">
        <v>11</v>
      </c>
      <c r="R1318">
        <v>280</v>
      </c>
    </row>
    <row r="1319" spans="1:18">
      <c r="A1319" t="s">
        <v>933</v>
      </c>
      <c r="B1319" t="s">
        <v>29</v>
      </c>
      <c r="C1319" t="s">
        <v>39</v>
      </c>
      <c r="D1319" t="s">
        <v>99</v>
      </c>
      <c r="E1319">
        <v>53.53</v>
      </c>
      <c r="F1319">
        <v>-1.05</v>
      </c>
      <c r="G1319" t="s">
        <v>858</v>
      </c>
      <c r="H1319" t="s">
        <v>109</v>
      </c>
      <c r="I1319" t="s">
        <v>60</v>
      </c>
      <c r="J1319" t="s">
        <v>146</v>
      </c>
      <c r="K1319">
        <v>53.5</v>
      </c>
      <c r="L1319">
        <v>-0.98</v>
      </c>
      <c r="M1319" t="s">
        <v>858</v>
      </c>
      <c r="N1319" t="s">
        <v>34</v>
      </c>
      <c r="O1319" t="s">
        <v>35</v>
      </c>
      <c r="P1319">
        <v>292</v>
      </c>
      <c r="Q1319">
        <v>6</v>
      </c>
      <c r="R1319">
        <v>131</v>
      </c>
    </row>
    <row r="1320" spans="1:18">
      <c r="A1320" t="s">
        <v>934</v>
      </c>
      <c r="B1320" t="s">
        <v>29</v>
      </c>
      <c r="C1320" t="s">
        <v>39</v>
      </c>
      <c r="D1320" t="s">
        <v>99</v>
      </c>
      <c r="E1320">
        <v>53.53</v>
      </c>
      <c r="F1320">
        <v>-1.05</v>
      </c>
      <c r="G1320" t="s">
        <v>858</v>
      </c>
      <c r="H1320" t="s">
        <v>23</v>
      </c>
      <c r="I1320" t="s">
        <v>60</v>
      </c>
      <c r="J1320" t="s">
        <v>146</v>
      </c>
      <c r="K1320">
        <v>53.53</v>
      </c>
      <c r="L1320">
        <v>-0.98</v>
      </c>
      <c r="M1320" t="s">
        <v>858</v>
      </c>
      <c r="N1320" t="s">
        <v>34</v>
      </c>
      <c r="O1320" t="s">
        <v>35</v>
      </c>
      <c r="P1320">
        <v>281</v>
      </c>
      <c r="Q1320">
        <v>5</v>
      </c>
      <c r="R1320">
        <v>91</v>
      </c>
    </row>
    <row r="1321" spans="1:18">
      <c r="A1321" t="s">
        <v>935</v>
      </c>
      <c r="B1321" t="s">
        <v>92</v>
      </c>
      <c r="C1321" t="s">
        <v>39</v>
      </c>
      <c r="D1321" t="s">
        <v>99</v>
      </c>
      <c r="E1321">
        <v>53.57</v>
      </c>
      <c r="F1321">
        <v>-1.1000000000000001</v>
      </c>
      <c r="G1321" t="s">
        <v>858</v>
      </c>
      <c r="H1321" t="s">
        <v>20</v>
      </c>
      <c r="I1321" t="s">
        <v>101</v>
      </c>
      <c r="J1321" t="s">
        <v>173</v>
      </c>
      <c r="K1321">
        <v>53.57</v>
      </c>
      <c r="L1321">
        <v>-1.1000000000000001</v>
      </c>
      <c r="M1321" t="s">
        <v>858</v>
      </c>
      <c r="N1321" t="s">
        <v>34</v>
      </c>
      <c r="O1321" t="s">
        <v>35</v>
      </c>
      <c r="P1321">
        <v>875</v>
      </c>
      <c r="Q1321">
        <v>0</v>
      </c>
      <c r="R1321">
        <v>0</v>
      </c>
    </row>
    <row r="1322" spans="1:18">
      <c r="A1322" t="s">
        <v>1003</v>
      </c>
      <c r="B1322" t="s">
        <v>71</v>
      </c>
      <c r="C1322" t="s">
        <v>20</v>
      </c>
      <c r="D1322" t="s">
        <v>99</v>
      </c>
      <c r="E1322">
        <v>51.07</v>
      </c>
      <c r="F1322">
        <v>-1.32</v>
      </c>
      <c r="G1322" t="s">
        <v>858</v>
      </c>
      <c r="H1322" t="s">
        <v>20</v>
      </c>
      <c r="I1322" t="s">
        <v>29</v>
      </c>
      <c r="J1322" t="s">
        <v>99</v>
      </c>
      <c r="K1322">
        <v>51.07</v>
      </c>
      <c r="L1322">
        <v>-1.32</v>
      </c>
      <c r="M1322" t="s">
        <v>858</v>
      </c>
      <c r="N1322" t="s">
        <v>40</v>
      </c>
      <c r="O1322" t="s">
        <v>35</v>
      </c>
      <c r="P1322">
        <v>50</v>
      </c>
      <c r="Q1322">
        <v>0</v>
      </c>
      <c r="R1322">
        <v>0</v>
      </c>
    </row>
    <row r="1323" spans="1:18">
      <c r="A1323" t="s">
        <v>1004</v>
      </c>
      <c r="B1323" t="s">
        <v>71</v>
      </c>
      <c r="C1323" t="s">
        <v>20</v>
      </c>
      <c r="D1323" t="s">
        <v>99</v>
      </c>
      <c r="E1323">
        <v>51.07</v>
      </c>
      <c r="F1323">
        <v>-1.32</v>
      </c>
      <c r="G1323" t="s">
        <v>858</v>
      </c>
      <c r="H1323" t="s">
        <v>48</v>
      </c>
      <c r="I1323" t="s">
        <v>29</v>
      </c>
      <c r="J1323" t="s">
        <v>99</v>
      </c>
      <c r="K1323">
        <v>51.07</v>
      </c>
      <c r="L1323">
        <v>-1.32</v>
      </c>
      <c r="M1323" t="s">
        <v>858</v>
      </c>
      <c r="N1323" t="s">
        <v>40</v>
      </c>
      <c r="O1323" t="s">
        <v>35</v>
      </c>
      <c r="P1323">
        <v>53</v>
      </c>
      <c r="Q1323">
        <v>0</v>
      </c>
      <c r="R1323">
        <v>0</v>
      </c>
    </row>
    <row r="1324" spans="1:18">
      <c r="A1324" t="s">
        <v>1005</v>
      </c>
      <c r="B1324" t="s">
        <v>71</v>
      </c>
      <c r="C1324" t="s">
        <v>20</v>
      </c>
      <c r="D1324" t="s">
        <v>99</v>
      </c>
      <c r="E1324">
        <v>51.07</v>
      </c>
      <c r="F1324">
        <v>-1.32</v>
      </c>
      <c r="G1324" t="s">
        <v>858</v>
      </c>
      <c r="H1324" t="s">
        <v>63</v>
      </c>
      <c r="I1324" t="s">
        <v>60</v>
      </c>
      <c r="J1324" t="s">
        <v>173</v>
      </c>
      <c r="K1324">
        <v>51.07</v>
      </c>
      <c r="L1324">
        <v>-1.32</v>
      </c>
      <c r="M1324" t="s">
        <v>858</v>
      </c>
      <c r="N1324" t="s">
        <v>40</v>
      </c>
      <c r="O1324" t="s">
        <v>35</v>
      </c>
      <c r="P1324">
        <v>665</v>
      </c>
      <c r="Q1324">
        <v>0</v>
      </c>
      <c r="R1324">
        <v>0</v>
      </c>
    </row>
    <row r="1325" spans="1:18">
      <c r="A1325" t="s">
        <v>1552</v>
      </c>
      <c r="B1325" t="s">
        <v>54</v>
      </c>
      <c r="C1325" t="s">
        <v>20</v>
      </c>
      <c r="D1325" t="s">
        <v>99</v>
      </c>
      <c r="E1325">
        <v>51.88</v>
      </c>
      <c r="F1325">
        <v>-0.68</v>
      </c>
      <c r="G1325" t="s">
        <v>858</v>
      </c>
      <c r="H1325" t="s">
        <v>104</v>
      </c>
      <c r="I1325" t="s">
        <v>24</v>
      </c>
      <c r="J1325" t="s">
        <v>173</v>
      </c>
      <c r="K1325">
        <v>51.77</v>
      </c>
      <c r="L1325">
        <v>-0.47</v>
      </c>
      <c r="M1325" t="s">
        <v>858</v>
      </c>
      <c r="N1325" t="s">
        <v>40</v>
      </c>
      <c r="O1325" t="s">
        <v>35</v>
      </c>
      <c r="P1325">
        <v>699</v>
      </c>
      <c r="Q1325">
        <v>20</v>
      </c>
      <c r="R1325">
        <v>132</v>
      </c>
    </row>
    <row r="1326" spans="1:18">
      <c r="A1326" t="s">
        <v>1573</v>
      </c>
      <c r="B1326" t="s">
        <v>74</v>
      </c>
      <c r="C1326" t="s">
        <v>20</v>
      </c>
      <c r="D1326" t="s">
        <v>99</v>
      </c>
      <c r="E1326">
        <v>47.5</v>
      </c>
      <c r="F1326">
        <v>8.58</v>
      </c>
      <c r="G1326" t="s">
        <v>1558</v>
      </c>
      <c r="H1326" t="s">
        <v>63</v>
      </c>
      <c r="I1326" t="s">
        <v>31</v>
      </c>
      <c r="J1326" t="s">
        <v>243</v>
      </c>
      <c r="K1326">
        <v>47.43</v>
      </c>
      <c r="L1326">
        <v>8.67</v>
      </c>
      <c r="M1326" t="s">
        <v>1558</v>
      </c>
      <c r="N1326" t="s">
        <v>34</v>
      </c>
      <c r="O1326" t="s">
        <v>35</v>
      </c>
      <c r="P1326">
        <v>3547</v>
      </c>
      <c r="Q1326">
        <v>10</v>
      </c>
      <c r="R1326">
        <v>140</v>
      </c>
    </row>
    <row r="1327" spans="1:18">
      <c r="A1327" t="s">
        <v>1630</v>
      </c>
      <c r="B1327" t="s">
        <v>67</v>
      </c>
      <c r="C1327" t="s">
        <v>20</v>
      </c>
      <c r="D1327" t="s">
        <v>99</v>
      </c>
      <c r="E1327">
        <v>52.7</v>
      </c>
      <c r="F1327">
        <v>6.3</v>
      </c>
      <c r="G1327" t="s">
        <v>1615</v>
      </c>
      <c r="H1327" t="s">
        <v>104</v>
      </c>
      <c r="I1327" t="s">
        <v>32</v>
      </c>
      <c r="J1327" t="s">
        <v>99</v>
      </c>
      <c r="K1327">
        <v>52.7</v>
      </c>
      <c r="L1327">
        <v>6.3</v>
      </c>
      <c r="M1327" t="s">
        <v>1615</v>
      </c>
      <c r="N1327" t="s">
        <v>34</v>
      </c>
      <c r="O1327" t="s">
        <v>35</v>
      </c>
      <c r="P1327">
        <v>169</v>
      </c>
      <c r="Q1327">
        <v>0</v>
      </c>
      <c r="R1327">
        <v>0</v>
      </c>
    </row>
    <row r="1328" spans="1:18">
      <c r="A1328" t="s">
        <v>2093</v>
      </c>
      <c r="B1328" t="s">
        <v>133</v>
      </c>
      <c r="C1328" t="s">
        <v>20</v>
      </c>
      <c r="D1328" t="s">
        <v>99</v>
      </c>
      <c r="E1328">
        <v>59.27</v>
      </c>
      <c r="F1328">
        <v>10.33</v>
      </c>
      <c r="G1328" t="s">
        <v>669</v>
      </c>
      <c r="H1328" t="s">
        <v>76</v>
      </c>
      <c r="I1328" t="s">
        <v>39</v>
      </c>
      <c r="J1328" t="s">
        <v>99</v>
      </c>
      <c r="K1328">
        <v>59.27</v>
      </c>
      <c r="L1328">
        <v>10.33</v>
      </c>
      <c r="M1328" t="s">
        <v>669</v>
      </c>
      <c r="N1328" t="s">
        <v>40</v>
      </c>
      <c r="O1328" t="s">
        <v>35</v>
      </c>
      <c r="P1328">
        <v>25</v>
      </c>
      <c r="Q1328">
        <v>0</v>
      </c>
      <c r="R1328">
        <v>0</v>
      </c>
    </row>
    <row r="1329" spans="1:18">
      <c r="A1329" t="s">
        <v>2226</v>
      </c>
      <c r="B1329" t="s">
        <v>101</v>
      </c>
      <c r="C1329" t="s">
        <v>29</v>
      </c>
      <c r="D1329" t="s">
        <v>99</v>
      </c>
      <c r="E1329">
        <v>59.75</v>
      </c>
      <c r="F1329">
        <v>10.87</v>
      </c>
      <c r="G1329" t="s">
        <v>669</v>
      </c>
      <c r="H1329" t="s">
        <v>74</v>
      </c>
      <c r="I1329" t="s">
        <v>29</v>
      </c>
      <c r="J1329" t="s">
        <v>99</v>
      </c>
      <c r="K1329">
        <v>59.75</v>
      </c>
      <c r="L1329">
        <v>10.87</v>
      </c>
      <c r="M1329" t="s">
        <v>669</v>
      </c>
      <c r="N1329" t="s">
        <v>81</v>
      </c>
      <c r="O1329" t="s">
        <v>35</v>
      </c>
      <c r="P1329">
        <v>17</v>
      </c>
      <c r="Q1329">
        <v>0</v>
      </c>
      <c r="R1329">
        <v>0</v>
      </c>
    </row>
    <row r="1330" spans="1:18">
      <c r="A1330" t="s">
        <v>2227</v>
      </c>
      <c r="B1330" t="s">
        <v>92</v>
      </c>
      <c r="C1330" t="s">
        <v>29</v>
      </c>
      <c r="D1330" t="s">
        <v>99</v>
      </c>
      <c r="E1330">
        <v>59.75</v>
      </c>
      <c r="F1330">
        <v>10.87</v>
      </c>
      <c r="G1330" t="s">
        <v>669</v>
      </c>
      <c r="H1330" t="s">
        <v>37</v>
      </c>
      <c r="I1330" t="s">
        <v>48</v>
      </c>
      <c r="J1330" t="s">
        <v>99</v>
      </c>
      <c r="K1330">
        <v>59.75</v>
      </c>
      <c r="L1330">
        <v>10.87</v>
      </c>
      <c r="M1330" t="s">
        <v>669</v>
      </c>
      <c r="N1330" t="s">
        <v>26</v>
      </c>
      <c r="O1330" t="s">
        <v>27</v>
      </c>
      <c r="P1330">
        <v>41</v>
      </c>
      <c r="Q1330">
        <v>0</v>
      </c>
      <c r="R1330">
        <v>0</v>
      </c>
    </row>
    <row r="1331" spans="1:18">
      <c r="A1331" t="s">
        <v>2464</v>
      </c>
      <c r="B1331" t="s">
        <v>60</v>
      </c>
      <c r="C1331" t="s">
        <v>39</v>
      </c>
      <c r="D1331" t="s">
        <v>99</v>
      </c>
      <c r="E1331">
        <v>60.4</v>
      </c>
      <c r="F1331">
        <v>22</v>
      </c>
      <c r="G1331" t="s">
        <v>2455</v>
      </c>
      <c r="H1331" t="s">
        <v>121</v>
      </c>
      <c r="I1331" t="s">
        <v>51</v>
      </c>
      <c r="J1331" t="s">
        <v>146</v>
      </c>
      <c r="K1331">
        <v>60.33</v>
      </c>
      <c r="L1331">
        <v>22</v>
      </c>
      <c r="M1331" t="s">
        <v>2455</v>
      </c>
      <c r="N1331" t="s">
        <v>34</v>
      </c>
      <c r="O1331" t="s">
        <v>35</v>
      </c>
      <c r="P1331">
        <v>472</v>
      </c>
      <c r="Q1331">
        <v>8</v>
      </c>
      <c r="R1331">
        <v>181</v>
      </c>
    </row>
    <row r="1332" spans="1:18">
      <c r="A1332" t="s">
        <v>2473</v>
      </c>
      <c r="B1332" t="s">
        <v>60</v>
      </c>
      <c r="C1332" t="s">
        <v>39</v>
      </c>
      <c r="D1332" t="s">
        <v>99</v>
      </c>
      <c r="E1332">
        <v>64.900000000000006</v>
      </c>
      <c r="F1332">
        <v>25.5</v>
      </c>
      <c r="G1332" t="s">
        <v>2455</v>
      </c>
      <c r="H1332" t="s">
        <v>68</v>
      </c>
      <c r="I1332" t="s">
        <v>48</v>
      </c>
      <c r="J1332" t="s">
        <v>99</v>
      </c>
      <c r="K1332">
        <v>64.83</v>
      </c>
      <c r="L1332">
        <v>25.5</v>
      </c>
      <c r="M1332" t="s">
        <v>2455</v>
      </c>
      <c r="N1332" t="s">
        <v>40</v>
      </c>
      <c r="O1332" t="s">
        <v>35</v>
      </c>
      <c r="P1332">
        <v>78</v>
      </c>
      <c r="Q1332">
        <v>8</v>
      </c>
      <c r="R1332">
        <v>181</v>
      </c>
    </row>
    <row r="1333" spans="1:18">
      <c r="A1333" t="s">
        <v>2651</v>
      </c>
      <c r="B1333" t="s">
        <v>32</v>
      </c>
      <c r="C1333" t="s">
        <v>39</v>
      </c>
      <c r="D1333" t="s">
        <v>99</v>
      </c>
      <c r="E1333">
        <v>61.5</v>
      </c>
      <c r="F1333">
        <v>21.8</v>
      </c>
      <c r="G1333" t="s">
        <v>2455</v>
      </c>
      <c r="H1333" t="s">
        <v>71</v>
      </c>
      <c r="I1333" t="s">
        <v>51</v>
      </c>
      <c r="J1333" t="s">
        <v>173</v>
      </c>
      <c r="K1333">
        <v>61.4</v>
      </c>
      <c r="L1333">
        <v>21.9</v>
      </c>
      <c r="M1333" t="s">
        <v>2455</v>
      </c>
      <c r="N1333" t="s">
        <v>34</v>
      </c>
      <c r="O1333" t="s">
        <v>35</v>
      </c>
      <c r="P1333">
        <v>828</v>
      </c>
      <c r="Q1333">
        <v>13</v>
      </c>
      <c r="R1333">
        <v>155</v>
      </c>
    </row>
    <row r="1334" spans="1:18">
      <c r="A1334" t="s">
        <v>2679</v>
      </c>
      <c r="B1334" t="s">
        <v>45</v>
      </c>
      <c r="C1334" t="s">
        <v>39</v>
      </c>
      <c r="D1334" t="s">
        <v>99</v>
      </c>
      <c r="E1334">
        <v>62.7</v>
      </c>
      <c r="F1334">
        <v>22.7</v>
      </c>
      <c r="G1334" t="s">
        <v>2455</v>
      </c>
      <c r="H1334" t="s">
        <v>68</v>
      </c>
      <c r="I1334" t="s">
        <v>63</v>
      </c>
      <c r="J1334" t="s">
        <v>99</v>
      </c>
      <c r="K1334">
        <v>62.67</v>
      </c>
      <c r="L1334">
        <v>22.67</v>
      </c>
      <c r="M1334" t="s">
        <v>2455</v>
      </c>
      <c r="N1334" t="s">
        <v>34</v>
      </c>
      <c r="O1334" t="s">
        <v>35</v>
      </c>
      <c r="P1334">
        <v>179</v>
      </c>
      <c r="Q1334">
        <v>5</v>
      </c>
      <c r="R1334">
        <v>205</v>
      </c>
    </row>
    <row r="1335" spans="1:18">
      <c r="A1335" t="s">
        <v>2680</v>
      </c>
      <c r="B1335" t="s">
        <v>76</v>
      </c>
      <c r="C1335" t="s">
        <v>39</v>
      </c>
      <c r="D1335" t="s">
        <v>99</v>
      </c>
      <c r="E1335">
        <v>63.2</v>
      </c>
      <c r="F1335">
        <v>23.8</v>
      </c>
      <c r="G1335" t="s">
        <v>2455</v>
      </c>
      <c r="H1335" t="s">
        <v>42</v>
      </c>
      <c r="I1335" t="s">
        <v>29</v>
      </c>
      <c r="J1335" t="s">
        <v>99</v>
      </c>
      <c r="K1335">
        <v>63.17</v>
      </c>
      <c r="L1335">
        <v>23.67</v>
      </c>
      <c r="M1335" t="s">
        <v>2455</v>
      </c>
      <c r="N1335" t="s">
        <v>40</v>
      </c>
      <c r="O1335" t="s">
        <v>35</v>
      </c>
      <c r="P1335">
        <v>28</v>
      </c>
      <c r="Q1335">
        <v>8</v>
      </c>
      <c r="R1335">
        <v>242</v>
      </c>
    </row>
    <row r="1336" spans="1:18">
      <c r="A1336" t="s">
        <v>2681</v>
      </c>
      <c r="B1336" t="s">
        <v>76</v>
      </c>
      <c r="C1336" t="s">
        <v>39</v>
      </c>
      <c r="D1336" t="s">
        <v>99</v>
      </c>
      <c r="E1336">
        <v>63.2</v>
      </c>
      <c r="F1336">
        <v>23.8</v>
      </c>
      <c r="G1336" t="s">
        <v>2455</v>
      </c>
      <c r="H1336" t="s">
        <v>39</v>
      </c>
      <c r="I1336" t="s">
        <v>50</v>
      </c>
      <c r="J1336" t="s">
        <v>164</v>
      </c>
      <c r="K1336">
        <v>63.17</v>
      </c>
      <c r="L1336">
        <v>23.67</v>
      </c>
      <c r="M1336" t="s">
        <v>2455</v>
      </c>
      <c r="N1336" t="s">
        <v>34</v>
      </c>
      <c r="O1336" t="s">
        <v>35</v>
      </c>
      <c r="P1336">
        <v>1294</v>
      </c>
      <c r="Q1336">
        <v>8</v>
      </c>
      <c r="R1336">
        <v>242</v>
      </c>
    </row>
    <row r="1337" spans="1:18">
      <c r="A1337" t="s">
        <v>2682</v>
      </c>
      <c r="B1337" t="s">
        <v>50</v>
      </c>
      <c r="C1337" t="s">
        <v>39</v>
      </c>
      <c r="D1337" t="s">
        <v>99</v>
      </c>
      <c r="E1337">
        <v>62.27</v>
      </c>
      <c r="F1337">
        <v>21.42</v>
      </c>
      <c r="G1337" t="s">
        <v>2455</v>
      </c>
      <c r="H1337" t="s">
        <v>20</v>
      </c>
      <c r="I1337" t="s">
        <v>32</v>
      </c>
      <c r="J1337" t="s">
        <v>58</v>
      </c>
      <c r="K1337">
        <v>62.28</v>
      </c>
      <c r="L1337">
        <v>21.4</v>
      </c>
      <c r="M1337" t="s">
        <v>2455</v>
      </c>
      <c r="N1337" t="s">
        <v>34</v>
      </c>
      <c r="O1337" t="s">
        <v>35</v>
      </c>
      <c r="P1337">
        <v>4509</v>
      </c>
      <c r="Q1337">
        <v>3</v>
      </c>
      <c r="R1337">
        <v>336</v>
      </c>
    </row>
    <row r="1338" spans="1:18">
      <c r="A1338" t="s">
        <v>2684</v>
      </c>
      <c r="B1338" t="s">
        <v>51</v>
      </c>
      <c r="C1338" t="s">
        <v>39</v>
      </c>
      <c r="D1338" t="s">
        <v>99</v>
      </c>
      <c r="E1338">
        <v>61.4</v>
      </c>
      <c r="F1338">
        <v>21.9</v>
      </c>
      <c r="G1338" t="s">
        <v>2455</v>
      </c>
      <c r="H1338" t="s">
        <v>20</v>
      </c>
      <c r="I1338" t="s">
        <v>48</v>
      </c>
      <c r="J1338" t="s">
        <v>99</v>
      </c>
      <c r="K1338">
        <v>61.4</v>
      </c>
      <c r="L1338">
        <v>21.9</v>
      </c>
      <c r="M1338" t="s">
        <v>2455</v>
      </c>
      <c r="N1338" t="s">
        <v>34</v>
      </c>
      <c r="O1338" t="s">
        <v>35</v>
      </c>
      <c r="P1338">
        <v>57</v>
      </c>
      <c r="Q1338">
        <v>0</v>
      </c>
      <c r="R1338">
        <v>0</v>
      </c>
    </row>
    <row r="1339" spans="1:18">
      <c r="A1339" t="s">
        <v>2686</v>
      </c>
      <c r="B1339" t="s">
        <v>143</v>
      </c>
      <c r="C1339" t="s">
        <v>39</v>
      </c>
      <c r="D1339" t="s">
        <v>99</v>
      </c>
      <c r="E1339">
        <v>66.400000000000006</v>
      </c>
      <c r="F1339">
        <v>25.6</v>
      </c>
      <c r="G1339" t="s">
        <v>2455</v>
      </c>
      <c r="H1339" t="s">
        <v>51</v>
      </c>
      <c r="I1339" t="s">
        <v>20</v>
      </c>
      <c r="J1339" t="s">
        <v>146</v>
      </c>
      <c r="K1339">
        <v>66.33</v>
      </c>
      <c r="L1339">
        <v>25.5</v>
      </c>
      <c r="M1339" t="s">
        <v>2455</v>
      </c>
      <c r="N1339" t="s">
        <v>84</v>
      </c>
      <c r="O1339" t="s">
        <v>35</v>
      </c>
      <c r="P1339">
        <v>314</v>
      </c>
      <c r="Q1339">
        <v>9</v>
      </c>
      <c r="R1339">
        <v>212</v>
      </c>
    </row>
    <row r="1340" spans="1:18">
      <c r="A1340" t="s">
        <v>2689</v>
      </c>
      <c r="B1340" t="s">
        <v>101</v>
      </c>
      <c r="C1340" t="s">
        <v>39</v>
      </c>
      <c r="D1340" t="s">
        <v>99</v>
      </c>
      <c r="E1340">
        <v>63.6</v>
      </c>
      <c r="F1340">
        <v>27.2</v>
      </c>
      <c r="G1340" t="s">
        <v>2455</v>
      </c>
      <c r="H1340" t="s">
        <v>20</v>
      </c>
      <c r="I1340" t="s">
        <v>50</v>
      </c>
      <c r="J1340" t="s">
        <v>173</v>
      </c>
      <c r="K1340">
        <v>63.7</v>
      </c>
      <c r="L1340">
        <v>27.5</v>
      </c>
      <c r="M1340" t="s">
        <v>2455</v>
      </c>
      <c r="N1340" t="s">
        <v>40</v>
      </c>
      <c r="O1340" t="s">
        <v>35</v>
      </c>
      <c r="P1340">
        <v>573</v>
      </c>
      <c r="Q1340">
        <v>19</v>
      </c>
      <c r="R1340">
        <v>54</v>
      </c>
    </row>
    <row r="1341" spans="1:18">
      <c r="A1341" t="s">
        <v>2690</v>
      </c>
      <c r="B1341" t="s">
        <v>101</v>
      </c>
      <c r="C1341" t="s">
        <v>39</v>
      </c>
      <c r="D1341" t="s">
        <v>99</v>
      </c>
      <c r="E1341">
        <v>63.6</v>
      </c>
      <c r="F1341">
        <v>27</v>
      </c>
      <c r="G1341" t="s">
        <v>2455</v>
      </c>
      <c r="H1341" t="s">
        <v>92</v>
      </c>
      <c r="I1341" t="s">
        <v>101</v>
      </c>
      <c r="J1341" t="s">
        <v>99</v>
      </c>
      <c r="K1341">
        <v>63.8</v>
      </c>
      <c r="L1341">
        <v>27</v>
      </c>
      <c r="M1341" t="s">
        <v>2455</v>
      </c>
      <c r="N1341" t="s">
        <v>40</v>
      </c>
      <c r="O1341" t="s">
        <v>35</v>
      </c>
      <c r="P1341">
        <v>155</v>
      </c>
      <c r="Q1341">
        <v>23</v>
      </c>
      <c r="R1341">
        <v>0</v>
      </c>
    </row>
    <row r="1342" spans="1:18">
      <c r="A1342" t="s">
        <v>2691</v>
      </c>
      <c r="B1342" t="s">
        <v>60</v>
      </c>
      <c r="C1342" t="s">
        <v>39</v>
      </c>
      <c r="D1342" t="s">
        <v>99</v>
      </c>
      <c r="E1342">
        <v>61.6</v>
      </c>
      <c r="F1342">
        <v>23.6</v>
      </c>
      <c r="G1342" t="s">
        <v>2455</v>
      </c>
      <c r="H1342" t="s">
        <v>23</v>
      </c>
      <c r="I1342" t="s">
        <v>20</v>
      </c>
      <c r="J1342" t="s">
        <v>146</v>
      </c>
      <c r="K1342">
        <v>62.2</v>
      </c>
      <c r="L1342">
        <v>23.4</v>
      </c>
      <c r="M1342" t="s">
        <v>2455</v>
      </c>
      <c r="N1342" t="s">
        <v>40</v>
      </c>
      <c r="O1342" t="s">
        <v>35</v>
      </c>
      <c r="P1342">
        <v>346</v>
      </c>
      <c r="Q1342">
        <v>68</v>
      </c>
      <c r="R1342">
        <v>352</v>
      </c>
    </row>
    <row r="1343" spans="1:18">
      <c r="A1343" t="s">
        <v>2692</v>
      </c>
      <c r="B1343" t="s">
        <v>51</v>
      </c>
      <c r="C1343" t="s">
        <v>39</v>
      </c>
      <c r="D1343" t="s">
        <v>99</v>
      </c>
      <c r="E1343">
        <v>61.5</v>
      </c>
      <c r="F1343">
        <v>21.7</v>
      </c>
      <c r="G1343" t="s">
        <v>2455</v>
      </c>
      <c r="H1343" t="s">
        <v>20</v>
      </c>
      <c r="I1343" t="s">
        <v>32</v>
      </c>
      <c r="J1343" t="s">
        <v>146</v>
      </c>
      <c r="K1343">
        <v>61.5</v>
      </c>
      <c r="L1343">
        <v>21.67</v>
      </c>
      <c r="M1343" t="s">
        <v>2455</v>
      </c>
      <c r="N1343" t="s">
        <v>40</v>
      </c>
      <c r="O1343" t="s">
        <v>35</v>
      </c>
      <c r="P1343">
        <v>483</v>
      </c>
      <c r="Q1343">
        <v>2</v>
      </c>
      <c r="R1343">
        <v>270</v>
      </c>
    </row>
    <row r="1344" spans="1:18">
      <c r="A1344" t="s">
        <v>4048</v>
      </c>
      <c r="B1344" t="s">
        <v>109</v>
      </c>
      <c r="C1344" t="s">
        <v>20</v>
      </c>
      <c r="D1344" t="s">
        <v>99</v>
      </c>
      <c r="E1344">
        <v>59.33</v>
      </c>
      <c r="F1344">
        <v>17.97</v>
      </c>
      <c r="G1344" t="s">
        <v>2497</v>
      </c>
      <c r="H1344" t="s">
        <v>31</v>
      </c>
      <c r="I1344" t="s">
        <v>50</v>
      </c>
      <c r="J1344" t="s">
        <v>146</v>
      </c>
      <c r="K1344">
        <v>59.35</v>
      </c>
      <c r="L1344">
        <v>17.95</v>
      </c>
      <c r="M1344" t="s">
        <v>2497</v>
      </c>
      <c r="N1344" t="s">
        <v>34</v>
      </c>
      <c r="O1344" t="s">
        <v>35</v>
      </c>
      <c r="P1344">
        <v>221</v>
      </c>
      <c r="Q1344">
        <v>3</v>
      </c>
      <c r="R1344">
        <v>333</v>
      </c>
    </row>
    <row r="1345" spans="1:18">
      <c r="A1345" t="s">
        <v>4056</v>
      </c>
      <c r="B1345" t="s">
        <v>109</v>
      </c>
      <c r="C1345" t="s">
        <v>20</v>
      </c>
      <c r="D1345" t="s">
        <v>99</v>
      </c>
      <c r="E1345">
        <v>55.38</v>
      </c>
      <c r="F1345">
        <v>12.83</v>
      </c>
      <c r="G1345" t="s">
        <v>2497</v>
      </c>
      <c r="H1345" t="s">
        <v>92</v>
      </c>
      <c r="I1345" t="s">
        <v>48</v>
      </c>
      <c r="J1345" t="s">
        <v>176</v>
      </c>
      <c r="K1345">
        <v>55.38</v>
      </c>
      <c r="L1345">
        <v>12.83</v>
      </c>
      <c r="M1345" t="s">
        <v>2497</v>
      </c>
      <c r="N1345" t="s">
        <v>81</v>
      </c>
      <c r="O1345" t="s">
        <v>35</v>
      </c>
      <c r="P1345">
        <v>1905</v>
      </c>
      <c r="Q1345">
        <v>0</v>
      </c>
      <c r="R1345">
        <v>0</v>
      </c>
    </row>
    <row r="1346" spans="1:18">
      <c r="A1346" t="s">
        <v>4057</v>
      </c>
      <c r="B1346" t="s">
        <v>133</v>
      </c>
      <c r="C1346" t="s">
        <v>20</v>
      </c>
      <c r="D1346" t="s">
        <v>99</v>
      </c>
      <c r="E1346">
        <v>55.38</v>
      </c>
      <c r="F1346">
        <v>12.83</v>
      </c>
      <c r="G1346" t="s">
        <v>2497</v>
      </c>
      <c r="H1346" t="s">
        <v>37</v>
      </c>
      <c r="I1346" t="s">
        <v>39</v>
      </c>
      <c r="J1346" t="s">
        <v>99</v>
      </c>
      <c r="K1346">
        <v>55.38</v>
      </c>
      <c r="L1346">
        <v>12.83</v>
      </c>
      <c r="M1346" t="s">
        <v>2497</v>
      </c>
      <c r="N1346" t="s">
        <v>40</v>
      </c>
      <c r="O1346" t="s">
        <v>35</v>
      </c>
      <c r="P1346">
        <v>27</v>
      </c>
      <c r="Q1346">
        <v>0</v>
      </c>
      <c r="R1346">
        <v>0</v>
      </c>
    </row>
    <row r="1347" spans="1:18">
      <c r="A1347" t="s">
        <v>4058</v>
      </c>
      <c r="B1347" t="s">
        <v>133</v>
      </c>
      <c r="C1347" t="s">
        <v>20</v>
      </c>
      <c r="D1347" t="s">
        <v>99</v>
      </c>
      <c r="E1347">
        <v>55.38</v>
      </c>
      <c r="F1347">
        <v>12.83</v>
      </c>
      <c r="G1347" t="s">
        <v>2497</v>
      </c>
      <c r="H1347" t="s">
        <v>60</v>
      </c>
      <c r="I1347" t="s">
        <v>29</v>
      </c>
      <c r="J1347" t="s">
        <v>99</v>
      </c>
      <c r="K1347">
        <v>55.38</v>
      </c>
      <c r="L1347">
        <v>12.83</v>
      </c>
      <c r="M1347" t="s">
        <v>2497</v>
      </c>
      <c r="N1347" t="s">
        <v>34</v>
      </c>
      <c r="O1347" t="s">
        <v>35</v>
      </c>
      <c r="P1347">
        <v>37</v>
      </c>
      <c r="Q1347">
        <v>0</v>
      </c>
      <c r="R1347">
        <v>0</v>
      </c>
    </row>
    <row r="1348" spans="1:18">
      <c r="A1348" t="s">
        <v>4059</v>
      </c>
      <c r="B1348" t="s">
        <v>133</v>
      </c>
      <c r="C1348" t="s">
        <v>20</v>
      </c>
      <c r="D1348" t="s">
        <v>99</v>
      </c>
      <c r="E1348">
        <v>55.38</v>
      </c>
      <c r="F1348">
        <v>12.83</v>
      </c>
      <c r="G1348" t="s">
        <v>2497</v>
      </c>
      <c r="H1348" t="s">
        <v>143</v>
      </c>
      <c r="I1348" t="s">
        <v>20</v>
      </c>
      <c r="J1348" t="s">
        <v>146</v>
      </c>
      <c r="K1348">
        <v>55.38</v>
      </c>
      <c r="L1348">
        <v>12.83</v>
      </c>
      <c r="M1348" t="s">
        <v>2497</v>
      </c>
      <c r="N1348" t="s">
        <v>40</v>
      </c>
      <c r="O1348" t="s">
        <v>35</v>
      </c>
      <c r="P1348">
        <v>367</v>
      </c>
      <c r="Q1348">
        <v>0</v>
      </c>
      <c r="R1348">
        <v>0</v>
      </c>
    </row>
    <row r="1349" spans="1:18">
      <c r="A1349" t="s">
        <v>4069</v>
      </c>
      <c r="B1349" t="s">
        <v>143</v>
      </c>
      <c r="C1349" t="s">
        <v>20</v>
      </c>
      <c r="D1349" t="s">
        <v>99</v>
      </c>
      <c r="E1349">
        <v>55.38</v>
      </c>
      <c r="F1349">
        <v>12.83</v>
      </c>
      <c r="G1349" t="s">
        <v>2497</v>
      </c>
      <c r="H1349" t="s">
        <v>24</v>
      </c>
      <c r="I1349" t="s">
        <v>32</v>
      </c>
      <c r="J1349" t="s">
        <v>99</v>
      </c>
      <c r="K1349">
        <v>55.38</v>
      </c>
      <c r="L1349">
        <v>12.83</v>
      </c>
      <c r="M1349" t="s">
        <v>2497</v>
      </c>
      <c r="N1349" t="s">
        <v>40</v>
      </c>
      <c r="O1349" t="s">
        <v>35</v>
      </c>
      <c r="P1349">
        <v>128</v>
      </c>
      <c r="Q1349">
        <v>0</v>
      </c>
      <c r="R1349">
        <v>0</v>
      </c>
    </row>
    <row r="1350" spans="1:18">
      <c r="A1350" t="s">
        <v>4077</v>
      </c>
      <c r="B1350" t="s">
        <v>67</v>
      </c>
      <c r="C1350" t="s">
        <v>39</v>
      </c>
      <c r="D1350" t="s">
        <v>99</v>
      </c>
      <c r="E1350">
        <v>61.93</v>
      </c>
      <c r="F1350">
        <v>16.98</v>
      </c>
      <c r="G1350" t="s">
        <v>2497</v>
      </c>
      <c r="H1350" t="s">
        <v>143</v>
      </c>
      <c r="I1350" t="s">
        <v>101</v>
      </c>
      <c r="J1350" t="s">
        <v>176</v>
      </c>
      <c r="K1350">
        <v>61.85</v>
      </c>
      <c r="L1350">
        <v>17.05</v>
      </c>
      <c r="M1350" t="s">
        <v>2497</v>
      </c>
      <c r="N1350" t="s">
        <v>34</v>
      </c>
      <c r="O1350" t="s">
        <v>35</v>
      </c>
      <c r="P1350">
        <v>1994</v>
      </c>
      <c r="Q1350">
        <v>10</v>
      </c>
      <c r="R1350">
        <v>160</v>
      </c>
    </row>
    <row r="1351" spans="1:18">
      <c r="A1351" t="s">
        <v>172</v>
      </c>
      <c r="B1351" t="s">
        <v>67</v>
      </c>
      <c r="C1351" t="s">
        <v>20</v>
      </c>
      <c r="D1351" t="s">
        <v>146</v>
      </c>
      <c r="E1351">
        <v>51.4</v>
      </c>
      <c r="F1351">
        <v>3.3</v>
      </c>
      <c r="G1351" t="s">
        <v>22</v>
      </c>
      <c r="H1351" t="s">
        <v>74</v>
      </c>
      <c r="I1351" t="s">
        <v>60</v>
      </c>
      <c r="J1351" t="s">
        <v>173</v>
      </c>
      <c r="K1351">
        <v>51.4</v>
      </c>
      <c r="L1351">
        <v>3.3</v>
      </c>
      <c r="M1351" t="s">
        <v>22</v>
      </c>
      <c r="N1351" t="s">
        <v>40</v>
      </c>
      <c r="O1351" t="s">
        <v>35</v>
      </c>
      <c r="P1351">
        <v>318</v>
      </c>
      <c r="Q1351">
        <v>0</v>
      </c>
      <c r="R1351">
        <v>0</v>
      </c>
    </row>
    <row r="1352" spans="1:18">
      <c r="A1352" t="s">
        <v>429</v>
      </c>
      <c r="B1352" t="s">
        <v>104</v>
      </c>
      <c r="C1352" t="s">
        <v>20</v>
      </c>
      <c r="D1352" t="s">
        <v>146</v>
      </c>
      <c r="E1352">
        <v>49.83</v>
      </c>
      <c r="F1352">
        <v>8.02</v>
      </c>
      <c r="G1352" t="s">
        <v>332</v>
      </c>
      <c r="H1352" t="s">
        <v>155</v>
      </c>
      <c r="I1352" t="s">
        <v>32</v>
      </c>
      <c r="J1352" t="s">
        <v>146</v>
      </c>
      <c r="K1352">
        <v>49.83</v>
      </c>
      <c r="L1352">
        <v>8.0500000000000007</v>
      </c>
      <c r="M1352" t="s">
        <v>332</v>
      </c>
      <c r="N1352" t="s">
        <v>34</v>
      </c>
      <c r="O1352" t="s">
        <v>35</v>
      </c>
      <c r="P1352">
        <v>140</v>
      </c>
      <c r="Q1352">
        <v>3</v>
      </c>
      <c r="R1352">
        <v>91</v>
      </c>
    </row>
    <row r="1353" spans="1:18">
      <c r="A1353" t="s">
        <v>430</v>
      </c>
      <c r="B1353" t="s">
        <v>104</v>
      </c>
      <c r="C1353" t="s">
        <v>20</v>
      </c>
      <c r="D1353" t="s">
        <v>146</v>
      </c>
      <c r="E1353">
        <v>49.83</v>
      </c>
      <c r="F1353">
        <v>8.02</v>
      </c>
      <c r="G1353" t="s">
        <v>332</v>
      </c>
      <c r="H1353" t="s">
        <v>54</v>
      </c>
      <c r="I1353" t="s">
        <v>32</v>
      </c>
      <c r="J1353" t="s">
        <v>146</v>
      </c>
      <c r="K1353">
        <v>49.82</v>
      </c>
      <c r="L1353">
        <v>7.98</v>
      </c>
      <c r="M1353" t="s">
        <v>332</v>
      </c>
      <c r="N1353" t="s">
        <v>34</v>
      </c>
      <c r="O1353" t="s">
        <v>35</v>
      </c>
      <c r="P1353">
        <v>154</v>
      </c>
      <c r="Q1353">
        <v>4</v>
      </c>
      <c r="R1353">
        <v>233</v>
      </c>
    </row>
    <row r="1354" spans="1:18">
      <c r="A1354" t="s">
        <v>452</v>
      </c>
      <c r="B1354" t="s">
        <v>37</v>
      </c>
      <c r="C1354" t="s">
        <v>20</v>
      </c>
      <c r="D1354" t="s">
        <v>146</v>
      </c>
      <c r="E1354">
        <v>48.27</v>
      </c>
      <c r="F1354">
        <v>13.05</v>
      </c>
      <c r="G1354" t="s">
        <v>426</v>
      </c>
      <c r="H1354" t="s">
        <v>45</v>
      </c>
      <c r="I1354" t="s">
        <v>51</v>
      </c>
      <c r="J1354" t="s">
        <v>173</v>
      </c>
      <c r="K1354">
        <v>48.27</v>
      </c>
      <c r="L1354">
        <v>13.05</v>
      </c>
      <c r="M1354" t="s">
        <v>426</v>
      </c>
      <c r="N1354" t="s">
        <v>34</v>
      </c>
      <c r="O1354" t="s">
        <v>35</v>
      </c>
      <c r="P1354">
        <v>489</v>
      </c>
      <c r="Q1354">
        <v>0</v>
      </c>
      <c r="R1354">
        <v>0</v>
      </c>
    </row>
    <row r="1355" spans="1:18">
      <c r="A1355" t="s">
        <v>615</v>
      </c>
      <c r="B1355" t="s">
        <v>133</v>
      </c>
      <c r="C1355" t="s">
        <v>20</v>
      </c>
      <c r="D1355" t="s">
        <v>146</v>
      </c>
      <c r="E1355">
        <v>55.3</v>
      </c>
      <c r="F1355">
        <v>10.78</v>
      </c>
      <c r="G1355" t="s">
        <v>610</v>
      </c>
      <c r="H1355" t="s">
        <v>104</v>
      </c>
      <c r="I1355" t="s">
        <v>51</v>
      </c>
      <c r="J1355" t="s">
        <v>146</v>
      </c>
      <c r="K1355">
        <v>55.28</v>
      </c>
      <c r="L1355">
        <v>10.75</v>
      </c>
      <c r="M1355" t="s">
        <v>610</v>
      </c>
      <c r="N1355" t="s">
        <v>34</v>
      </c>
      <c r="O1355" t="s">
        <v>35</v>
      </c>
      <c r="P1355">
        <v>126</v>
      </c>
      <c r="Q1355">
        <v>3</v>
      </c>
      <c r="R1355">
        <v>229</v>
      </c>
    </row>
    <row r="1356" spans="1:18">
      <c r="A1356" t="s">
        <v>616</v>
      </c>
      <c r="B1356" t="s">
        <v>133</v>
      </c>
      <c r="C1356" t="s">
        <v>20</v>
      </c>
      <c r="D1356" t="s">
        <v>146</v>
      </c>
      <c r="E1356">
        <v>55.3</v>
      </c>
      <c r="F1356">
        <v>10.78</v>
      </c>
      <c r="G1356" t="s">
        <v>610</v>
      </c>
      <c r="H1356" t="s">
        <v>67</v>
      </c>
      <c r="I1356" t="s">
        <v>51</v>
      </c>
      <c r="J1356" t="s">
        <v>146</v>
      </c>
      <c r="K1356">
        <v>55.3</v>
      </c>
      <c r="L1356">
        <v>10.73</v>
      </c>
      <c r="M1356" t="s">
        <v>610</v>
      </c>
      <c r="N1356" t="s">
        <v>34</v>
      </c>
      <c r="O1356" t="s">
        <v>35</v>
      </c>
      <c r="P1356">
        <v>110</v>
      </c>
      <c r="Q1356">
        <v>4</v>
      </c>
      <c r="R1356">
        <v>270</v>
      </c>
    </row>
    <row r="1357" spans="1:18">
      <c r="A1357" t="s">
        <v>685</v>
      </c>
      <c r="B1357" t="s">
        <v>19</v>
      </c>
      <c r="C1357" t="s">
        <v>20</v>
      </c>
      <c r="D1357" t="s">
        <v>146</v>
      </c>
      <c r="E1357">
        <v>55.4</v>
      </c>
      <c r="F1357">
        <v>10.38</v>
      </c>
      <c r="G1357" t="s">
        <v>610</v>
      </c>
      <c r="H1357" t="s">
        <v>51</v>
      </c>
      <c r="I1357" t="s">
        <v>50</v>
      </c>
      <c r="J1357" t="s">
        <v>173</v>
      </c>
      <c r="K1357">
        <v>55.43</v>
      </c>
      <c r="L1357">
        <v>10.45</v>
      </c>
      <c r="M1357" t="s">
        <v>610</v>
      </c>
      <c r="N1357" t="s">
        <v>34</v>
      </c>
      <c r="O1357" t="s">
        <v>35</v>
      </c>
      <c r="P1357">
        <v>229</v>
      </c>
      <c r="Q1357">
        <v>6</v>
      </c>
      <c r="R1357">
        <v>49</v>
      </c>
    </row>
    <row r="1358" spans="1:18">
      <c r="A1358" t="s">
        <v>890</v>
      </c>
      <c r="B1358" t="s">
        <v>71</v>
      </c>
      <c r="C1358" t="s">
        <v>20</v>
      </c>
      <c r="D1358" t="s">
        <v>146</v>
      </c>
      <c r="E1358">
        <v>51.58</v>
      </c>
      <c r="F1358">
        <v>-0.42</v>
      </c>
      <c r="G1358" t="s">
        <v>858</v>
      </c>
      <c r="H1358" t="s">
        <v>54</v>
      </c>
      <c r="I1358" t="s">
        <v>32</v>
      </c>
      <c r="J1358" t="s">
        <v>146</v>
      </c>
      <c r="K1358">
        <v>51.6</v>
      </c>
      <c r="L1358">
        <v>-0.47</v>
      </c>
      <c r="M1358" t="s">
        <v>858</v>
      </c>
      <c r="N1358" t="s">
        <v>34</v>
      </c>
      <c r="O1358" t="s">
        <v>35</v>
      </c>
      <c r="P1358">
        <v>168</v>
      </c>
      <c r="Q1358">
        <v>4</v>
      </c>
      <c r="R1358">
        <v>299</v>
      </c>
    </row>
    <row r="1359" spans="1:18">
      <c r="A1359" t="s">
        <v>932</v>
      </c>
      <c r="B1359" t="s">
        <v>92</v>
      </c>
      <c r="C1359" t="s">
        <v>20</v>
      </c>
      <c r="D1359" t="s">
        <v>146</v>
      </c>
      <c r="E1359">
        <v>54.02</v>
      </c>
      <c r="F1359">
        <v>-1.47</v>
      </c>
      <c r="G1359" t="s">
        <v>858</v>
      </c>
      <c r="H1359" t="s">
        <v>51</v>
      </c>
      <c r="I1359" t="s">
        <v>29</v>
      </c>
      <c r="J1359" t="s">
        <v>146</v>
      </c>
      <c r="K1359">
        <v>54.02</v>
      </c>
      <c r="L1359">
        <v>-1.47</v>
      </c>
      <c r="M1359" t="s">
        <v>858</v>
      </c>
      <c r="N1359" t="s">
        <v>40</v>
      </c>
      <c r="O1359" t="s">
        <v>35</v>
      </c>
      <c r="P1359">
        <v>57</v>
      </c>
      <c r="Q1359">
        <v>0</v>
      </c>
      <c r="R1359">
        <v>0</v>
      </c>
    </row>
    <row r="1360" spans="1:18">
      <c r="A1360" t="s">
        <v>1033</v>
      </c>
      <c r="B1360" t="s">
        <v>19</v>
      </c>
      <c r="C1360" t="s">
        <v>20</v>
      </c>
      <c r="D1360" t="s">
        <v>146</v>
      </c>
      <c r="E1360">
        <v>52.75</v>
      </c>
      <c r="F1360">
        <v>-4.8</v>
      </c>
      <c r="G1360" t="s">
        <v>858</v>
      </c>
      <c r="H1360" t="s">
        <v>121</v>
      </c>
      <c r="I1360" t="s">
        <v>39</v>
      </c>
      <c r="J1360" t="s">
        <v>146</v>
      </c>
      <c r="K1360">
        <v>52.75</v>
      </c>
      <c r="L1360">
        <v>-4.8</v>
      </c>
      <c r="M1360" t="s">
        <v>858</v>
      </c>
      <c r="N1360" t="s">
        <v>34</v>
      </c>
      <c r="O1360" t="s">
        <v>35</v>
      </c>
      <c r="P1360">
        <v>24</v>
      </c>
      <c r="Q1360">
        <v>0</v>
      </c>
      <c r="R1360">
        <v>0</v>
      </c>
    </row>
    <row r="1361" spans="1:18">
      <c r="A1361" t="s">
        <v>1034</v>
      </c>
      <c r="B1361" t="s">
        <v>19</v>
      </c>
      <c r="C1361" t="s">
        <v>20</v>
      </c>
      <c r="D1361" t="s">
        <v>146</v>
      </c>
      <c r="E1361">
        <v>52.75</v>
      </c>
      <c r="F1361">
        <v>-4.8</v>
      </c>
      <c r="G1361" t="s">
        <v>858</v>
      </c>
      <c r="H1361" t="s">
        <v>121</v>
      </c>
      <c r="I1361" t="s">
        <v>39</v>
      </c>
      <c r="J1361" t="s">
        <v>146</v>
      </c>
      <c r="K1361">
        <v>52.75</v>
      </c>
      <c r="L1361">
        <v>-4.8</v>
      </c>
      <c r="M1361" t="s">
        <v>858</v>
      </c>
      <c r="N1361" t="s">
        <v>34</v>
      </c>
      <c r="O1361" t="s">
        <v>35</v>
      </c>
      <c r="P1361">
        <v>24</v>
      </c>
      <c r="Q1361">
        <v>0</v>
      </c>
      <c r="R1361">
        <v>0</v>
      </c>
    </row>
    <row r="1362" spans="1:18">
      <c r="A1362" t="s">
        <v>1035</v>
      </c>
      <c r="B1362" t="s">
        <v>54</v>
      </c>
      <c r="C1362" t="s">
        <v>20</v>
      </c>
      <c r="D1362" t="s">
        <v>146</v>
      </c>
      <c r="E1362">
        <v>52.75</v>
      </c>
      <c r="F1362">
        <v>-4.8</v>
      </c>
      <c r="G1362" t="s">
        <v>858</v>
      </c>
      <c r="H1362" t="s">
        <v>63</v>
      </c>
      <c r="I1362" t="s">
        <v>39</v>
      </c>
      <c r="J1362" t="s">
        <v>146</v>
      </c>
      <c r="K1362">
        <v>52.75</v>
      </c>
      <c r="L1362">
        <v>-4.8</v>
      </c>
      <c r="M1362" t="s">
        <v>858</v>
      </c>
      <c r="N1362" t="s">
        <v>34</v>
      </c>
      <c r="O1362" t="s">
        <v>35</v>
      </c>
      <c r="P1362">
        <v>12</v>
      </c>
      <c r="Q1362">
        <v>0</v>
      </c>
      <c r="R1362">
        <v>0</v>
      </c>
    </row>
    <row r="1363" spans="1:18">
      <c r="A1363" t="s">
        <v>1036</v>
      </c>
      <c r="B1363" t="s">
        <v>121</v>
      </c>
      <c r="C1363" t="s">
        <v>20</v>
      </c>
      <c r="D1363" t="s">
        <v>146</v>
      </c>
      <c r="E1363">
        <v>51.8</v>
      </c>
      <c r="F1363">
        <v>-0.67</v>
      </c>
      <c r="G1363" t="s">
        <v>858</v>
      </c>
      <c r="H1363" t="s">
        <v>109</v>
      </c>
      <c r="I1363" t="s">
        <v>32</v>
      </c>
      <c r="J1363" t="s">
        <v>173</v>
      </c>
      <c r="K1363">
        <v>51.78</v>
      </c>
      <c r="L1363">
        <v>-0.53</v>
      </c>
      <c r="M1363" t="s">
        <v>858</v>
      </c>
      <c r="N1363" t="s">
        <v>34</v>
      </c>
      <c r="O1363" t="s">
        <v>35</v>
      </c>
      <c r="P1363">
        <v>526</v>
      </c>
      <c r="Q1363">
        <v>10</v>
      </c>
      <c r="R1363">
        <v>102</v>
      </c>
    </row>
    <row r="1364" spans="1:18">
      <c r="A1364" t="s">
        <v>1040</v>
      </c>
      <c r="B1364" t="s">
        <v>54</v>
      </c>
      <c r="C1364" t="s">
        <v>20</v>
      </c>
      <c r="D1364" t="s">
        <v>146</v>
      </c>
      <c r="E1364">
        <v>55.9</v>
      </c>
      <c r="F1364">
        <v>-3.3</v>
      </c>
      <c r="G1364" t="s">
        <v>858</v>
      </c>
      <c r="H1364" t="s">
        <v>50</v>
      </c>
      <c r="I1364" t="s">
        <v>60</v>
      </c>
      <c r="J1364" t="s">
        <v>159</v>
      </c>
      <c r="K1364">
        <v>55.9</v>
      </c>
      <c r="L1364">
        <v>-3.3</v>
      </c>
      <c r="M1364" t="s">
        <v>858</v>
      </c>
      <c r="N1364" t="s">
        <v>81</v>
      </c>
      <c r="O1364" t="s">
        <v>35</v>
      </c>
      <c r="P1364">
        <v>639</v>
      </c>
      <c r="Q1364">
        <v>0</v>
      </c>
      <c r="R1364">
        <v>0</v>
      </c>
    </row>
    <row r="1365" spans="1:18">
      <c r="A1365" t="s">
        <v>1551</v>
      </c>
      <c r="B1365" t="s">
        <v>32</v>
      </c>
      <c r="C1365" t="s">
        <v>20</v>
      </c>
      <c r="D1365" t="s">
        <v>146</v>
      </c>
      <c r="E1365">
        <v>51.07</v>
      </c>
      <c r="F1365">
        <v>-1.32</v>
      </c>
      <c r="G1365" t="s">
        <v>858</v>
      </c>
      <c r="H1365" t="s">
        <v>29</v>
      </c>
      <c r="I1365" t="s">
        <v>32</v>
      </c>
      <c r="J1365" t="s">
        <v>146</v>
      </c>
      <c r="K1365">
        <v>51.07</v>
      </c>
      <c r="L1365">
        <v>-1.32</v>
      </c>
      <c r="M1365" t="s">
        <v>858</v>
      </c>
      <c r="N1365" t="s">
        <v>40</v>
      </c>
      <c r="O1365" t="s">
        <v>27</v>
      </c>
      <c r="P1365">
        <v>150</v>
      </c>
      <c r="Q1365">
        <v>0</v>
      </c>
      <c r="R1365">
        <v>0</v>
      </c>
    </row>
    <row r="1366" spans="1:18">
      <c r="A1366" t="s">
        <v>1553</v>
      </c>
      <c r="B1366" t="s">
        <v>104</v>
      </c>
      <c r="C1366" t="s">
        <v>20</v>
      </c>
      <c r="D1366" t="s">
        <v>146</v>
      </c>
      <c r="E1366">
        <v>53.5</v>
      </c>
      <c r="F1366">
        <v>-2.48</v>
      </c>
      <c r="G1366" t="s">
        <v>858</v>
      </c>
      <c r="H1366" t="s">
        <v>19</v>
      </c>
      <c r="I1366" t="s">
        <v>60</v>
      </c>
      <c r="J1366" t="s">
        <v>173</v>
      </c>
      <c r="K1366">
        <v>53.5</v>
      </c>
      <c r="L1366">
        <v>-2.38</v>
      </c>
      <c r="M1366" t="s">
        <v>858</v>
      </c>
      <c r="N1366" t="s">
        <v>34</v>
      </c>
      <c r="O1366" t="s">
        <v>35</v>
      </c>
      <c r="P1366">
        <v>299</v>
      </c>
      <c r="Q1366">
        <v>7</v>
      </c>
      <c r="R1366">
        <v>91</v>
      </c>
    </row>
    <row r="1367" spans="1:18">
      <c r="A1367" t="s">
        <v>1554</v>
      </c>
      <c r="B1367" t="s">
        <v>39</v>
      </c>
      <c r="C1367" t="s">
        <v>39</v>
      </c>
      <c r="D1367" t="s">
        <v>146</v>
      </c>
      <c r="E1367">
        <v>52.5</v>
      </c>
      <c r="F1367">
        <v>-2.9</v>
      </c>
      <c r="G1367" t="s">
        <v>858</v>
      </c>
      <c r="H1367" t="s">
        <v>20</v>
      </c>
      <c r="I1367" t="s">
        <v>48</v>
      </c>
      <c r="J1367" t="s">
        <v>164</v>
      </c>
      <c r="K1367">
        <v>52.4</v>
      </c>
      <c r="L1367">
        <v>-2.8</v>
      </c>
      <c r="M1367" t="s">
        <v>858</v>
      </c>
      <c r="N1367" t="s">
        <v>34</v>
      </c>
      <c r="O1367" t="s">
        <v>35</v>
      </c>
      <c r="P1367">
        <v>1156</v>
      </c>
      <c r="Q1367">
        <v>14</v>
      </c>
      <c r="R1367">
        <v>149</v>
      </c>
    </row>
    <row r="1368" spans="1:18">
      <c r="A1368" t="s">
        <v>1555</v>
      </c>
      <c r="B1368" t="s">
        <v>39</v>
      </c>
      <c r="C1368" t="s">
        <v>39</v>
      </c>
      <c r="D1368" t="s">
        <v>146</v>
      </c>
      <c r="E1368">
        <v>52.5</v>
      </c>
      <c r="F1368">
        <v>-2.9</v>
      </c>
      <c r="G1368" t="s">
        <v>858</v>
      </c>
      <c r="H1368" t="s">
        <v>20</v>
      </c>
      <c r="I1368" t="s">
        <v>20</v>
      </c>
      <c r="J1368" t="s">
        <v>167</v>
      </c>
      <c r="K1368">
        <v>52.5</v>
      </c>
      <c r="L1368">
        <v>-2.8</v>
      </c>
      <c r="M1368" t="s">
        <v>858</v>
      </c>
      <c r="N1368" t="s">
        <v>40</v>
      </c>
      <c r="O1368" t="s">
        <v>35</v>
      </c>
      <c r="P1368">
        <v>2159</v>
      </c>
      <c r="Q1368">
        <v>7</v>
      </c>
      <c r="R1368">
        <v>91</v>
      </c>
    </row>
    <row r="1369" spans="1:18">
      <c r="A1369" t="s">
        <v>1574</v>
      </c>
      <c r="B1369" t="s">
        <v>45</v>
      </c>
      <c r="C1369" t="s">
        <v>20</v>
      </c>
      <c r="D1369" t="s">
        <v>146</v>
      </c>
      <c r="E1369">
        <v>47.53</v>
      </c>
      <c r="F1369">
        <v>8.65</v>
      </c>
      <c r="G1369" t="s">
        <v>1558</v>
      </c>
      <c r="H1369" t="s">
        <v>54</v>
      </c>
      <c r="I1369" t="s">
        <v>20</v>
      </c>
      <c r="J1369" t="s">
        <v>173</v>
      </c>
      <c r="K1369">
        <v>47.58</v>
      </c>
      <c r="L1369">
        <v>8.4700000000000006</v>
      </c>
      <c r="M1369" t="s">
        <v>1558</v>
      </c>
      <c r="N1369" t="s">
        <v>40</v>
      </c>
      <c r="O1369" t="s">
        <v>52</v>
      </c>
      <c r="P1369">
        <v>372</v>
      </c>
      <c r="Q1369">
        <v>15</v>
      </c>
      <c r="R1369">
        <v>293</v>
      </c>
    </row>
    <row r="1370" spans="1:18">
      <c r="A1370" t="s">
        <v>1575</v>
      </c>
      <c r="B1370" t="s">
        <v>19</v>
      </c>
      <c r="C1370" t="s">
        <v>20</v>
      </c>
      <c r="D1370" t="s">
        <v>146</v>
      </c>
      <c r="E1370">
        <v>47.5</v>
      </c>
      <c r="F1370">
        <v>8.58</v>
      </c>
      <c r="G1370" t="s">
        <v>1558</v>
      </c>
      <c r="H1370" t="s">
        <v>29</v>
      </c>
      <c r="I1370" t="s">
        <v>31</v>
      </c>
      <c r="J1370" t="s">
        <v>159</v>
      </c>
      <c r="K1370">
        <v>47.7</v>
      </c>
      <c r="L1370">
        <v>8.68</v>
      </c>
      <c r="M1370" t="s">
        <v>1558</v>
      </c>
      <c r="N1370" t="s">
        <v>40</v>
      </c>
      <c r="O1370" t="s">
        <v>27</v>
      </c>
      <c r="P1370">
        <v>623</v>
      </c>
      <c r="Q1370">
        <v>24</v>
      </c>
      <c r="R1370">
        <v>19</v>
      </c>
    </row>
    <row r="1371" spans="1:18">
      <c r="A1371" t="s">
        <v>1621</v>
      </c>
      <c r="B1371" t="s">
        <v>23</v>
      </c>
      <c r="C1371" t="s">
        <v>20</v>
      </c>
      <c r="D1371" t="s">
        <v>146</v>
      </c>
      <c r="E1371">
        <v>52.1</v>
      </c>
      <c r="F1371">
        <v>4.4000000000000004</v>
      </c>
      <c r="G1371" t="s">
        <v>1615</v>
      </c>
      <c r="H1371" t="s">
        <v>63</v>
      </c>
      <c r="I1371" t="s">
        <v>20</v>
      </c>
      <c r="J1371" t="s">
        <v>173</v>
      </c>
      <c r="K1371">
        <v>52.2</v>
      </c>
      <c r="L1371">
        <v>4.4000000000000004</v>
      </c>
      <c r="M1371" t="s">
        <v>1615</v>
      </c>
      <c r="N1371" t="s">
        <v>34</v>
      </c>
      <c r="O1371" t="s">
        <v>35</v>
      </c>
      <c r="P1371">
        <v>362</v>
      </c>
      <c r="Q1371">
        <v>12</v>
      </c>
      <c r="R1371">
        <v>0</v>
      </c>
    </row>
    <row r="1372" spans="1:18">
      <c r="A1372" t="s">
        <v>1631</v>
      </c>
      <c r="B1372" t="s">
        <v>29</v>
      </c>
      <c r="C1372" t="s">
        <v>20</v>
      </c>
      <c r="D1372" t="s">
        <v>146</v>
      </c>
      <c r="E1372">
        <v>50.9</v>
      </c>
      <c r="F1372">
        <v>5.8</v>
      </c>
      <c r="G1372" t="s">
        <v>1615</v>
      </c>
      <c r="H1372" t="s">
        <v>23</v>
      </c>
      <c r="I1372" t="s">
        <v>24</v>
      </c>
      <c r="J1372" t="s">
        <v>164</v>
      </c>
      <c r="K1372">
        <v>50.9</v>
      </c>
      <c r="L1372">
        <v>5.8</v>
      </c>
      <c r="M1372" t="s">
        <v>1615</v>
      </c>
      <c r="N1372" t="s">
        <v>84</v>
      </c>
      <c r="O1372" t="s">
        <v>35</v>
      </c>
      <c r="P1372">
        <v>1074</v>
      </c>
      <c r="Q1372">
        <v>0</v>
      </c>
      <c r="R1372">
        <v>0</v>
      </c>
    </row>
    <row r="1373" spans="1:18">
      <c r="A1373" t="s">
        <v>1634</v>
      </c>
      <c r="B1373" t="s">
        <v>143</v>
      </c>
      <c r="C1373" t="s">
        <v>20</v>
      </c>
      <c r="D1373" t="s">
        <v>146</v>
      </c>
      <c r="E1373">
        <v>52.03</v>
      </c>
      <c r="F1373">
        <v>4.3499999999999996</v>
      </c>
      <c r="G1373" t="s">
        <v>1615</v>
      </c>
      <c r="H1373" t="s">
        <v>50</v>
      </c>
      <c r="I1373" t="s">
        <v>51</v>
      </c>
      <c r="J1373" t="s">
        <v>177</v>
      </c>
      <c r="K1373">
        <v>52</v>
      </c>
      <c r="L1373">
        <v>4.3</v>
      </c>
      <c r="M1373" t="s">
        <v>1615</v>
      </c>
      <c r="N1373" t="s">
        <v>34</v>
      </c>
      <c r="O1373" t="s">
        <v>35</v>
      </c>
      <c r="P1373">
        <v>1921</v>
      </c>
      <c r="Q1373">
        <v>6</v>
      </c>
      <c r="R1373">
        <v>231</v>
      </c>
    </row>
    <row r="1374" spans="1:18">
      <c r="A1374" t="s">
        <v>1635</v>
      </c>
      <c r="B1374" t="s">
        <v>143</v>
      </c>
      <c r="C1374" t="s">
        <v>20</v>
      </c>
      <c r="D1374" t="s">
        <v>146</v>
      </c>
      <c r="E1374">
        <v>52.03</v>
      </c>
      <c r="F1374">
        <v>4.3499999999999996</v>
      </c>
      <c r="G1374" t="s">
        <v>1615</v>
      </c>
      <c r="H1374" t="s">
        <v>104</v>
      </c>
      <c r="I1374" t="s">
        <v>24</v>
      </c>
      <c r="J1374" t="s">
        <v>173</v>
      </c>
      <c r="K1374">
        <v>52</v>
      </c>
      <c r="L1374">
        <v>4.3</v>
      </c>
      <c r="M1374" t="s">
        <v>1615</v>
      </c>
      <c r="N1374" t="s">
        <v>34</v>
      </c>
      <c r="O1374" t="s">
        <v>35</v>
      </c>
      <c r="P1374">
        <v>336</v>
      </c>
      <c r="Q1374">
        <v>6</v>
      </c>
      <c r="R1374">
        <v>231</v>
      </c>
    </row>
    <row r="1375" spans="1:18">
      <c r="A1375" t="s">
        <v>2087</v>
      </c>
      <c r="B1375" t="s">
        <v>104</v>
      </c>
      <c r="C1375" t="s">
        <v>39</v>
      </c>
      <c r="D1375" t="s">
        <v>146</v>
      </c>
      <c r="E1375">
        <v>62.6</v>
      </c>
      <c r="F1375">
        <v>9.65</v>
      </c>
      <c r="G1375" t="s">
        <v>669</v>
      </c>
      <c r="H1375" t="s">
        <v>71</v>
      </c>
      <c r="I1375" t="s">
        <v>29</v>
      </c>
      <c r="J1375" t="s">
        <v>146</v>
      </c>
      <c r="K1375">
        <v>62.6</v>
      </c>
      <c r="L1375">
        <v>9.65</v>
      </c>
      <c r="M1375" t="s">
        <v>669</v>
      </c>
      <c r="N1375" t="s">
        <v>40</v>
      </c>
      <c r="O1375" t="s">
        <v>35</v>
      </c>
      <c r="P1375">
        <v>16</v>
      </c>
      <c r="Q1375">
        <v>0</v>
      </c>
      <c r="R1375">
        <v>0</v>
      </c>
    </row>
    <row r="1376" spans="1:18">
      <c r="A1376" t="s">
        <v>2088</v>
      </c>
      <c r="B1376" t="s">
        <v>63</v>
      </c>
      <c r="C1376" t="s">
        <v>29</v>
      </c>
      <c r="D1376" t="s">
        <v>146</v>
      </c>
      <c r="E1376">
        <v>70.3</v>
      </c>
      <c r="F1376">
        <v>25.07</v>
      </c>
      <c r="G1376" t="s">
        <v>669</v>
      </c>
      <c r="H1376" t="s">
        <v>50</v>
      </c>
      <c r="I1376" t="s">
        <v>32</v>
      </c>
      <c r="J1376" t="s">
        <v>146</v>
      </c>
      <c r="K1376">
        <v>70.3</v>
      </c>
      <c r="L1376">
        <v>25.07</v>
      </c>
      <c r="M1376" t="s">
        <v>669</v>
      </c>
      <c r="N1376" t="s">
        <v>40</v>
      </c>
      <c r="O1376" t="s">
        <v>35</v>
      </c>
      <c r="P1376">
        <v>81</v>
      </c>
      <c r="Q1376">
        <v>0</v>
      </c>
      <c r="R1376">
        <v>0</v>
      </c>
    </row>
    <row r="1377" spans="1:18">
      <c r="A1377" t="s">
        <v>2091</v>
      </c>
      <c r="B1377" t="s">
        <v>32</v>
      </c>
      <c r="C1377" t="s">
        <v>39</v>
      </c>
      <c r="D1377" t="s">
        <v>146</v>
      </c>
      <c r="E1377">
        <v>58.47</v>
      </c>
      <c r="F1377">
        <v>8.75</v>
      </c>
      <c r="G1377" t="s">
        <v>669</v>
      </c>
      <c r="H1377" t="s">
        <v>45</v>
      </c>
      <c r="I1377" t="s">
        <v>32</v>
      </c>
      <c r="J1377" t="s">
        <v>146</v>
      </c>
      <c r="K1377">
        <v>58.55</v>
      </c>
      <c r="L1377">
        <v>8.82</v>
      </c>
      <c r="M1377" t="s">
        <v>669</v>
      </c>
      <c r="N1377" t="s">
        <v>34</v>
      </c>
      <c r="O1377" t="s">
        <v>35</v>
      </c>
      <c r="P1377">
        <v>136</v>
      </c>
      <c r="Q1377">
        <v>11</v>
      </c>
      <c r="R1377">
        <v>23</v>
      </c>
    </row>
    <row r="1378" spans="1:18">
      <c r="A1378" t="s">
        <v>2099</v>
      </c>
      <c r="B1378" t="s">
        <v>104</v>
      </c>
      <c r="C1378" t="s">
        <v>39</v>
      </c>
      <c r="D1378" t="s">
        <v>146</v>
      </c>
      <c r="E1378">
        <v>62.6</v>
      </c>
      <c r="F1378">
        <v>9.65</v>
      </c>
      <c r="G1378" t="s">
        <v>669</v>
      </c>
      <c r="H1378" t="s">
        <v>67</v>
      </c>
      <c r="I1378" t="s">
        <v>29</v>
      </c>
      <c r="J1378" t="s">
        <v>146</v>
      </c>
      <c r="K1378">
        <v>62.6</v>
      </c>
      <c r="L1378">
        <v>9.65</v>
      </c>
      <c r="M1378" t="s">
        <v>669</v>
      </c>
      <c r="N1378" t="s">
        <v>40</v>
      </c>
      <c r="O1378" t="s">
        <v>35</v>
      </c>
      <c r="P1378">
        <v>14</v>
      </c>
      <c r="Q1378">
        <v>0</v>
      </c>
      <c r="R1378">
        <v>0</v>
      </c>
    </row>
    <row r="1379" spans="1:18">
      <c r="A1379" t="s">
        <v>2115</v>
      </c>
      <c r="B1379" t="s">
        <v>68</v>
      </c>
      <c r="C1379" t="s">
        <v>39</v>
      </c>
      <c r="D1379" t="s">
        <v>146</v>
      </c>
      <c r="E1379">
        <v>62.07</v>
      </c>
      <c r="F1379">
        <v>9.1199999999999992</v>
      </c>
      <c r="G1379" t="s">
        <v>669</v>
      </c>
      <c r="H1379" t="s">
        <v>74</v>
      </c>
      <c r="I1379" t="s">
        <v>39</v>
      </c>
      <c r="J1379" t="s">
        <v>146</v>
      </c>
      <c r="K1379">
        <v>62.07</v>
      </c>
      <c r="L1379">
        <v>9.1199999999999992</v>
      </c>
      <c r="M1379" t="s">
        <v>669</v>
      </c>
      <c r="N1379" t="s">
        <v>40</v>
      </c>
      <c r="O1379" t="s">
        <v>35</v>
      </c>
      <c r="P1379">
        <v>8</v>
      </c>
      <c r="Q1379">
        <v>0</v>
      </c>
      <c r="R1379">
        <v>0</v>
      </c>
    </row>
    <row r="1380" spans="1:18">
      <c r="A1380" t="s">
        <v>2116</v>
      </c>
      <c r="B1380" t="s">
        <v>133</v>
      </c>
      <c r="C1380" t="s">
        <v>20</v>
      </c>
      <c r="D1380" t="s">
        <v>146</v>
      </c>
      <c r="E1380">
        <v>59.87</v>
      </c>
      <c r="F1380">
        <v>10.43</v>
      </c>
      <c r="G1380" t="s">
        <v>669</v>
      </c>
      <c r="H1380" t="s">
        <v>48</v>
      </c>
      <c r="I1380" t="s">
        <v>29</v>
      </c>
      <c r="J1380" t="s">
        <v>146</v>
      </c>
      <c r="K1380">
        <v>59.87</v>
      </c>
      <c r="L1380">
        <v>10.43</v>
      </c>
      <c r="M1380" t="s">
        <v>669</v>
      </c>
      <c r="N1380" t="s">
        <v>34</v>
      </c>
      <c r="O1380" t="s">
        <v>35</v>
      </c>
      <c r="P1380">
        <v>42</v>
      </c>
      <c r="Q1380">
        <v>0</v>
      </c>
      <c r="R1380">
        <v>0</v>
      </c>
    </row>
    <row r="1381" spans="1:18">
      <c r="A1381" t="s">
        <v>2117</v>
      </c>
      <c r="B1381" t="s">
        <v>133</v>
      </c>
      <c r="C1381" t="s">
        <v>20</v>
      </c>
      <c r="D1381" t="s">
        <v>146</v>
      </c>
      <c r="E1381">
        <v>59.85</v>
      </c>
      <c r="F1381">
        <v>10.43</v>
      </c>
      <c r="G1381" t="s">
        <v>669</v>
      </c>
      <c r="H1381" t="s">
        <v>92</v>
      </c>
      <c r="I1381" t="s">
        <v>32</v>
      </c>
      <c r="J1381" t="s">
        <v>164</v>
      </c>
      <c r="K1381">
        <v>59.85</v>
      </c>
      <c r="L1381">
        <v>10.42</v>
      </c>
      <c r="M1381" t="s">
        <v>669</v>
      </c>
      <c r="N1381" t="s">
        <v>40</v>
      </c>
      <c r="O1381" t="s">
        <v>35</v>
      </c>
      <c r="P1381">
        <v>1235</v>
      </c>
      <c r="Q1381">
        <v>1</v>
      </c>
      <c r="R1381">
        <v>270</v>
      </c>
    </row>
    <row r="1382" spans="1:18">
      <c r="A1382" t="s">
        <v>2295</v>
      </c>
      <c r="B1382" t="s">
        <v>104</v>
      </c>
      <c r="C1382" t="s">
        <v>20</v>
      </c>
      <c r="D1382" t="s">
        <v>146</v>
      </c>
      <c r="E1382">
        <v>58.55</v>
      </c>
      <c r="F1382">
        <v>8.85</v>
      </c>
      <c r="G1382" t="s">
        <v>669</v>
      </c>
      <c r="H1382" t="s">
        <v>51</v>
      </c>
      <c r="I1382" t="s">
        <v>29</v>
      </c>
      <c r="J1382" t="s">
        <v>164</v>
      </c>
      <c r="K1382">
        <v>58.65</v>
      </c>
      <c r="L1382">
        <v>8.68</v>
      </c>
      <c r="M1382" t="s">
        <v>669</v>
      </c>
      <c r="N1382" t="s">
        <v>34</v>
      </c>
      <c r="O1382" t="s">
        <v>35</v>
      </c>
      <c r="P1382">
        <v>1136</v>
      </c>
      <c r="Q1382">
        <v>15</v>
      </c>
      <c r="R1382">
        <v>320</v>
      </c>
    </row>
    <row r="1383" spans="1:18">
      <c r="A1383" t="s">
        <v>2297</v>
      </c>
      <c r="B1383" t="s">
        <v>109</v>
      </c>
      <c r="C1383" t="s">
        <v>20</v>
      </c>
      <c r="D1383" t="s">
        <v>146</v>
      </c>
      <c r="E1383">
        <v>58.87</v>
      </c>
      <c r="F1383">
        <v>5.68</v>
      </c>
      <c r="G1383" t="s">
        <v>669</v>
      </c>
      <c r="H1383" t="s">
        <v>101</v>
      </c>
      <c r="I1383" t="s">
        <v>50</v>
      </c>
      <c r="J1383" t="s">
        <v>177</v>
      </c>
      <c r="K1383">
        <v>58.85</v>
      </c>
      <c r="L1383">
        <v>5.67</v>
      </c>
      <c r="M1383" t="s">
        <v>669</v>
      </c>
      <c r="N1383" t="s">
        <v>34</v>
      </c>
      <c r="O1383" t="s">
        <v>35</v>
      </c>
      <c r="P1383">
        <v>1691</v>
      </c>
      <c r="Q1383">
        <v>3</v>
      </c>
      <c r="R1383">
        <v>208</v>
      </c>
    </row>
    <row r="1384" spans="1:18">
      <c r="A1384" t="s">
        <v>2471</v>
      </c>
      <c r="B1384" t="s">
        <v>20</v>
      </c>
      <c r="C1384" t="s">
        <v>29</v>
      </c>
      <c r="D1384" t="s">
        <v>146</v>
      </c>
      <c r="E1384">
        <v>64.13</v>
      </c>
      <c r="F1384">
        <v>28.25</v>
      </c>
      <c r="G1384" t="s">
        <v>2455</v>
      </c>
      <c r="H1384" t="s">
        <v>23</v>
      </c>
      <c r="I1384" t="s">
        <v>20</v>
      </c>
      <c r="J1384" t="s">
        <v>159</v>
      </c>
      <c r="K1384">
        <v>64.75</v>
      </c>
      <c r="L1384">
        <v>26.42</v>
      </c>
      <c r="M1384" t="s">
        <v>2455</v>
      </c>
      <c r="N1384" t="s">
        <v>34</v>
      </c>
      <c r="O1384" t="s">
        <v>35</v>
      </c>
      <c r="P1384">
        <v>679</v>
      </c>
      <c r="Q1384">
        <v>112</v>
      </c>
      <c r="R1384">
        <v>308</v>
      </c>
    </row>
    <row r="1385" spans="1:18">
      <c r="A1385" t="s">
        <v>2472</v>
      </c>
      <c r="B1385" t="s">
        <v>20</v>
      </c>
      <c r="C1385" t="s">
        <v>29</v>
      </c>
      <c r="D1385" t="s">
        <v>146</v>
      </c>
      <c r="E1385">
        <v>64.13</v>
      </c>
      <c r="F1385">
        <v>28.25</v>
      </c>
      <c r="G1385" t="s">
        <v>2455</v>
      </c>
      <c r="H1385" t="s">
        <v>31</v>
      </c>
      <c r="I1385" t="s">
        <v>20</v>
      </c>
      <c r="J1385" t="s">
        <v>173</v>
      </c>
      <c r="K1385">
        <v>64.2</v>
      </c>
      <c r="L1385">
        <v>27.7</v>
      </c>
      <c r="M1385" t="s">
        <v>2455</v>
      </c>
      <c r="N1385" t="s">
        <v>40</v>
      </c>
      <c r="O1385" t="s">
        <v>35</v>
      </c>
      <c r="P1385">
        <v>301</v>
      </c>
      <c r="Q1385">
        <v>28</v>
      </c>
      <c r="R1385">
        <v>286</v>
      </c>
    </row>
    <row r="1386" spans="1:18">
      <c r="A1386" t="s">
        <v>2474</v>
      </c>
      <c r="B1386" t="s">
        <v>54</v>
      </c>
      <c r="C1386" t="s">
        <v>20</v>
      </c>
      <c r="D1386" t="s">
        <v>146</v>
      </c>
      <c r="E1386">
        <v>61.2</v>
      </c>
      <c r="F1386">
        <v>28.8</v>
      </c>
      <c r="G1386" t="s">
        <v>2455</v>
      </c>
      <c r="H1386" t="s">
        <v>23</v>
      </c>
      <c r="I1386" t="s">
        <v>24</v>
      </c>
      <c r="J1386" t="s">
        <v>173</v>
      </c>
      <c r="K1386">
        <v>61.17</v>
      </c>
      <c r="L1386">
        <v>28.67</v>
      </c>
      <c r="M1386" t="s">
        <v>2455</v>
      </c>
      <c r="N1386" t="s">
        <v>40</v>
      </c>
      <c r="O1386" t="s">
        <v>35</v>
      </c>
      <c r="P1386">
        <v>319</v>
      </c>
      <c r="Q1386">
        <v>9</v>
      </c>
      <c r="R1386">
        <v>243</v>
      </c>
    </row>
    <row r="1387" spans="1:18">
      <c r="A1387" t="s">
        <v>2475</v>
      </c>
      <c r="B1387" t="s">
        <v>54</v>
      </c>
      <c r="C1387" t="s">
        <v>20</v>
      </c>
      <c r="D1387" t="s">
        <v>146</v>
      </c>
      <c r="E1387">
        <v>61.2</v>
      </c>
      <c r="F1387">
        <v>28.8</v>
      </c>
      <c r="G1387" t="s">
        <v>2455</v>
      </c>
      <c r="H1387" t="s">
        <v>76</v>
      </c>
      <c r="I1387" t="s">
        <v>24</v>
      </c>
      <c r="J1387" t="s">
        <v>173</v>
      </c>
      <c r="K1387">
        <v>61.3</v>
      </c>
      <c r="L1387">
        <v>29</v>
      </c>
      <c r="M1387" t="s">
        <v>2455</v>
      </c>
      <c r="N1387" t="s">
        <v>34</v>
      </c>
      <c r="O1387" t="s">
        <v>35</v>
      </c>
      <c r="P1387">
        <v>325</v>
      </c>
      <c r="Q1387">
        <v>16</v>
      </c>
      <c r="R1387">
        <v>44</v>
      </c>
    </row>
    <row r="1388" spans="1:18">
      <c r="A1388" t="s">
        <v>2476</v>
      </c>
      <c r="B1388" t="s">
        <v>104</v>
      </c>
      <c r="C1388" t="s">
        <v>20</v>
      </c>
      <c r="D1388" t="s">
        <v>146</v>
      </c>
      <c r="E1388">
        <v>61.5</v>
      </c>
      <c r="F1388">
        <v>24.4</v>
      </c>
      <c r="G1388" t="s">
        <v>2455</v>
      </c>
      <c r="H1388" t="s">
        <v>73</v>
      </c>
      <c r="I1388" t="s">
        <v>48</v>
      </c>
      <c r="J1388" t="s">
        <v>146</v>
      </c>
      <c r="K1388">
        <v>61.5</v>
      </c>
      <c r="L1388">
        <v>24.33</v>
      </c>
      <c r="M1388" t="s">
        <v>2455</v>
      </c>
      <c r="N1388" t="s">
        <v>40</v>
      </c>
      <c r="O1388" t="s">
        <v>35</v>
      </c>
      <c r="P1388">
        <v>84</v>
      </c>
      <c r="Q1388">
        <v>4</v>
      </c>
      <c r="R1388">
        <v>270</v>
      </c>
    </row>
    <row r="1389" spans="1:18">
      <c r="A1389" t="s">
        <v>2634</v>
      </c>
      <c r="B1389" t="s">
        <v>109</v>
      </c>
      <c r="C1389" t="s">
        <v>20</v>
      </c>
      <c r="D1389" t="s">
        <v>146</v>
      </c>
      <c r="E1389">
        <v>60.3</v>
      </c>
      <c r="F1389">
        <v>24.4</v>
      </c>
      <c r="G1389" t="s">
        <v>2455</v>
      </c>
      <c r="H1389" t="s">
        <v>24</v>
      </c>
      <c r="I1389" t="s">
        <v>48</v>
      </c>
      <c r="J1389" t="s">
        <v>176</v>
      </c>
      <c r="K1389">
        <v>60.3</v>
      </c>
      <c r="L1389">
        <v>24.4</v>
      </c>
      <c r="M1389" t="s">
        <v>2455</v>
      </c>
      <c r="N1389" t="s">
        <v>34</v>
      </c>
      <c r="O1389" t="s">
        <v>35</v>
      </c>
      <c r="P1389">
        <v>1531</v>
      </c>
      <c r="Q1389">
        <v>0</v>
      </c>
      <c r="R1389">
        <v>0</v>
      </c>
    </row>
    <row r="1390" spans="1:18">
      <c r="A1390" t="s">
        <v>2665</v>
      </c>
      <c r="B1390" t="s">
        <v>24</v>
      </c>
      <c r="C1390" t="s">
        <v>39</v>
      </c>
      <c r="D1390" t="s">
        <v>146</v>
      </c>
      <c r="E1390">
        <v>60.2</v>
      </c>
      <c r="F1390">
        <v>24.9</v>
      </c>
      <c r="G1390" t="s">
        <v>2455</v>
      </c>
      <c r="H1390" t="s">
        <v>143</v>
      </c>
      <c r="I1390" t="s">
        <v>24</v>
      </c>
      <c r="J1390" t="s">
        <v>173</v>
      </c>
      <c r="K1390">
        <v>60.17</v>
      </c>
      <c r="L1390">
        <v>24.83</v>
      </c>
      <c r="M1390" t="s">
        <v>2455</v>
      </c>
      <c r="N1390" t="s">
        <v>40</v>
      </c>
      <c r="O1390" t="s">
        <v>35</v>
      </c>
      <c r="P1390">
        <v>329</v>
      </c>
      <c r="Q1390">
        <v>6</v>
      </c>
      <c r="R1390">
        <v>225</v>
      </c>
    </row>
    <row r="1391" spans="1:18">
      <c r="A1391" t="s">
        <v>2671</v>
      </c>
      <c r="B1391" t="s">
        <v>63</v>
      </c>
      <c r="C1391" t="s">
        <v>39</v>
      </c>
      <c r="D1391" t="s">
        <v>146</v>
      </c>
      <c r="E1391">
        <v>60.3</v>
      </c>
      <c r="F1391">
        <v>23.7</v>
      </c>
      <c r="G1391" t="s">
        <v>2455</v>
      </c>
      <c r="H1391" t="s">
        <v>104</v>
      </c>
      <c r="I1391" t="s">
        <v>50</v>
      </c>
      <c r="J1391" t="s">
        <v>159</v>
      </c>
      <c r="K1391">
        <v>60.3</v>
      </c>
      <c r="L1391">
        <v>23.7</v>
      </c>
      <c r="M1391" t="s">
        <v>2455</v>
      </c>
      <c r="N1391" t="s">
        <v>40</v>
      </c>
      <c r="O1391" t="s">
        <v>35</v>
      </c>
      <c r="P1391">
        <v>597</v>
      </c>
      <c r="Q1391">
        <v>0</v>
      </c>
      <c r="R1391">
        <v>0</v>
      </c>
    </row>
    <row r="1392" spans="1:18">
      <c r="A1392" t="s">
        <v>2693</v>
      </c>
      <c r="B1392" t="s">
        <v>143</v>
      </c>
      <c r="C1392" t="s">
        <v>20</v>
      </c>
      <c r="D1392" t="s">
        <v>146</v>
      </c>
      <c r="E1392">
        <v>60.53</v>
      </c>
      <c r="F1392">
        <v>25.02</v>
      </c>
      <c r="G1392" t="s">
        <v>2455</v>
      </c>
      <c r="H1392" t="s">
        <v>73</v>
      </c>
      <c r="I1392" t="s">
        <v>48</v>
      </c>
      <c r="J1392" t="s">
        <v>146</v>
      </c>
      <c r="K1392">
        <v>60.5</v>
      </c>
      <c r="L1392">
        <v>24.9</v>
      </c>
      <c r="M1392" t="s">
        <v>2455</v>
      </c>
      <c r="N1392" t="s">
        <v>34</v>
      </c>
      <c r="O1392" t="s">
        <v>35</v>
      </c>
      <c r="P1392">
        <v>85</v>
      </c>
      <c r="Q1392">
        <v>8</v>
      </c>
      <c r="R1392">
        <v>240</v>
      </c>
    </row>
    <row r="1393" spans="1:18">
      <c r="A1393" t="s">
        <v>2694</v>
      </c>
      <c r="B1393" t="s">
        <v>143</v>
      </c>
      <c r="C1393" t="s">
        <v>20</v>
      </c>
      <c r="D1393" t="s">
        <v>146</v>
      </c>
      <c r="E1393">
        <v>60.53</v>
      </c>
      <c r="F1393">
        <v>25.02</v>
      </c>
      <c r="G1393" t="s">
        <v>2455</v>
      </c>
      <c r="H1393" t="s">
        <v>73</v>
      </c>
      <c r="I1393" t="s">
        <v>48</v>
      </c>
      <c r="J1393" t="s">
        <v>146</v>
      </c>
      <c r="K1393">
        <v>60.5</v>
      </c>
      <c r="L1393">
        <v>24.9</v>
      </c>
      <c r="M1393" t="s">
        <v>2455</v>
      </c>
      <c r="N1393" t="s">
        <v>34</v>
      </c>
      <c r="O1393" t="s">
        <v>35</v>
      </c>
      <c r="P1393">
        <v>85</v>
      </c>
      <c r="Q1393">
        <v>8</v>
      </c>
      <c r="R1393">
        <v>240</v>
      </c>
    </row>
    <row r="1394" spans="1:18">
      <c r="A1394" t="s">
        <v>2695</v>
      </c>
      <c r="B1394" t="s">
        <v>143</v>
      </c>
      <c r="C1394" t="s">
        <v>20</v>
      </c>
      <c r="D1394" t="s">
        <v>146</v>
      </c>
      <c r="E1394">
        <v>60.53</v>
      </c>
      <c r="F1394">
        <v>25.02</v>
      </c>
      <c r="G1394" t="s">
        <v>2455</v>
      </c>
      <c r="H1394" t="s">
        <v>32</v>
      </c>
      <c r="I1394" t="s">
        <v>101</v>
      </c>
      <c r="J1394" t="s">
        <v>146</v>
      </c>
      <c r="K1394">
        <v>60.5</v>
      </c>
      <c r="L1394">
        <v>24.83</v>
      </c>
      <c r="M1394" t="s">
        <v>2455</v>
      </c>
      <c r="N1394" t="s">
        <v>34</v>
      </c>
      <c r="O1394" t="s">
        <v>35</v>
      </c>
      <c r="P1394">
        <v>165</v>
      </c>
      <c r="Q1394">
        <v>11</v>
      </c>
      <c r="R1394">
        <v>250</v>
      </c>
    </row>
    <row r="1395" spans="1:18">
      <c r="A1395" t="s">
        <v>2696</v>
      </c>
      <c r="B1395" t="s">
        <v>143</v>
      </c>
      <c r="C1395" t="s">
        <v>20</v>
      </c>
      <c r="D1395" t="s">
        <v>146</v>
      </c>
      <c r="E1395">
        <v>60.53</v>
      </c>
      <c r="F1395">
        <v>25.02</v>
      </c>
      <c r="G1395" t="s">
        <v>2455</v>
      </c>
      <c r="H1395" t="s">
        <v>155</v>
      </c>
      <c r="I1395" t="s">
        <v>48</v>
      </c>
      <c r="J1395" t="s">
        <v>164</v>
      </c>
      <c r="K1395">
        <v>60.5</v>
      </c>
      <c r="L1395">
        <v>25</v>
      </c>
      <c r="M1395" t="s">
        <v>2455</v>
      </c>
      <c r="N1395" t="s">
        <v>34</v>
      </c>
      <c r="O1395" t="s">
        <v>35</v>
      </c>
      <c r="P1395">
        <v>1176</v>
      </c>
      <c r="Q1395">
        <v>4</v>
      </c>
      <c r="R1395">
        <v>194</v>
      </c>
    </row>
    <row r="1396" spans="1:18">
      <c r="A1396" t="s">
        <v>2697</v>
      </c>
      <c r="B1396" t="s">
        <v>143</v>
      </c>
      <c r="C1396" t="s">
        <v>20</v>
      </c>
      <c r="D1396" t="s">
        <v>146</v>
      </c>
      <c r="E1396">
        <v>60.53</v>
      </c>
      <c r="F1396">
        <v>25.02</v>
      </c>
      <c r="G1396" t="s">
        <v>2455</v>
      </c>
      <c r="H1396" t="s">
        <v>73</v>
      </c>
      <c r="I1396" t="s">
        <v>48</v>
      </c>
      <c r="J1396" t="s">
        <v>146</v>
      </c>
      <c r="K1396">
        <v>60.5</v>
      </c>
      <c r="L1396">
        <v>24.9</v>
      </c>
      <c r="M1396" t="s">
        <v>2455</v>
      </c>
      <c r="N1396" t="s">
        <v>34</v>
      </c>
      <c r="O1396" t="s">
        <v>35</v>
      </c>
      <c r="P1396">
        <v>85</v>
      </c>
      <c r="Q1396">
        <v>8</v>
      </c>
      <c r="R1396">
        <v>240</v>
      </c>
    </row>
    <row r="1397" spans="1:18">
      <c r="A1397" t="s">
        <v>2704</v>
      </c>
      <c r="B1397" t="s">
        <v>60</v>
      </c>
      <c r="C1397" t="s">
        <v>39</v>
      </c>
      <c r="D1397" t="s">
        <v>146</v>
      </c>
      <c r="E1397">
        <v>65</v>
      </c>
      <c r="F1397">
        <v>25.7</v>
      </c>
      <c r="G1397" t="s">
        <v>2455</v>
      </c>
      <c r="H1397" t="s">
        <v>23</v>
      </c>
      <c r="I1397" t="s">
        <v>63</v>
      </c>
      <c r="J1397" t="s">
        <v>164</v>
      </c>
      <c r="K1397">
        <v>65.2</v>
      </c>
      <c r="L1397">
        <v>25.3</v>
      </c>
      <c r="M1397" t="s">
        <v>2455</v>
      </c>
      <c r="N1397" t="s">
        <v>34</v>
      </c>
      <c r="O1397" t="s">
        <v>35</v>
      </c>
      <c r="P1397">
        <v>1291</v>
      </c>
      <c r="Q1397">
        <v>30</v>
      </c>
      <c r="R1397">
        <v>320</v>
      </c>
    </row>
    <row r="1398" spans="1:18">
      <c r="A1398" t="s">
        <v>2705</v>
      </c>
      <c r="B1398" t="s">
        <v>39</v>
      </c>
      <c r="C1398" t="s">
        <v>39</v>
      </c>
      <c r="D1398" t="s">
        <v>146</v>
      </c>
      <c r="E1398">
        <v>64.97</v>
      </c>
      <c r="F1398">
        <v>25.68</v>
      </c>
      <c r="G1398" t="s">
        <v>2455</v>
      </c>
      <c r="H1398" t="s">
        <v>50</v>
      </c>
      <c r="I1398" t="s">
        <v>29</v>
      </c>
      <c r="J1398" t="s">
        <v>177</v>
      </c>
      <c r="K1398">
        <v>65.02</v>
      </c>
      <c r="L1398">
        <v>25.43</v>
      </c>
      <c r="M1398" t="s">
        <v>2455</v>
      </c>
      <c r="N1398" t="s">
        <v>40</v>
      </c>
      <c r="O1398" t="s">
        <v>35</v>
      </c>
      <c r="P1398">
        <v>1851</v>
      </c>
      <c r="Q1398">
        <v>13</v>
      </c>
      <c r="R1398">
        <v>296</v>
      </c>
    </row>
    <row r="1399" spans="1:18">
      <c r="A1399" t="s">
        <v>2711</v>
      </c>
      <c r="B1399" t="s">
        <v>39</v>
      </c>
      <c r="C1399" t="s">
        <v>39</v>
      </c>
      <c r="D1399" t="s">
        <v>146</v>
      </c>
      <c r="E1399">
        <v>61.5</v>
      </c>
      <c r="F1399">
        <v>24.1</v>
      </c>
      <c r="G1399" t="s">
        <v>2455</v>
      </c>
      <c r="H1399" t="s">
        <v>76</v>
      </c>
      <c r="I1399" t="s">
        <v>24</v>
      </c>
      <c r="J1399" t="s">
        <v>173</v>
      </c>
      <c r="K1399">
        <v>61.5</v>
      </c>
      <c r="L1399">
        <v>24</v>
      </c>
      <c r="M1399" t="s">
        <v>2455</v>
      </c>
      <c r="N1399" t="s">
        <v>40</v>
      </c>
      <c r="O1399" t="s">
        <v>35</v>
      </c>
      <c r="P1399">
        <v>319</v>
      </c>
      <c r="Q1399">
        <v>6</v>
      </c>
      <c r="R1399">
        <v>270</v>
      </c>
    </row>
    <row r="1400" spans="1:18">
      <c r="A1400" t="s">
        <v>2712</v>
      </c>
      <c r="B1400" t="s">
        <v>63</v>
      </c>
      <c r="C1400" t="s">
        <v>39</v>
      </c>
      <c r="D1400" t="s">
        <v>146</v>
      </c>
      <c r="E1400">
        <v>61.5</v>
      </c>
      <c r="F1400">
        <v>23.7</v>
      </c>
      <c r="G1400" t="s">
        <v>2455</v>
      </c>
      <c r="H1400" t="s">
        <v>60</v>
      </c>
      <c r="I1400" t="s">
        <v>24</v>
      </c>
      <c r="J1400" t="s">
        <v>164</v>
      </c>
      <c r="K1400">
        <v>61.2</v>
      </c>
      <c r="L1400">
        <v>24.2</v>
      </c>
      <c r="M1400" t="s">
        <v>2455</v>
      </c>
      <c r="N1400" t="s">
        <v>34</v>
      </c>
      <c r="O1400" t="s">
        <v>35</v>
      </c>
      <c r="P1400">
        <v>1026</v>
      </c>
      <c r="Q1400">
        <v>43</v>
      </c>
      <c r="R1400">
        <v>142</v>
      </c>
    </row>
    <row r="1401" spans="1:18">
      <c r="A1401" t="s">
        <v>4021</v>
      </c>
      <c r="B1401" t="s">
        <v>104</v>
      </c>
      <c r="C1401" t="s">
        <v>20</v>
      </c>
      <c r="D1401" t="s">
        <v>146</v>
      </c>
      <c r="E1401">
        <v>56.45</v>
      </c>
      <c r="F1401">
        <v>12.57</v>
      </c>
      <c r="G1401" t="s">
        <v>2497</v>
      </c>
      <c r="H1401" t="s">
        <v>143</v>
      </c>
      <c r="I1401" t="s">
        <v>39</v>
      </c>
      <c r="J1401" t="s">
        <v>146</v>
      </c>
      <c r="K1401">
        <v>56.52</v>
      </c>
      <c r="L1401">
        <v>12.95</v>
      </c>
      <c r="M1401" t="s">
        <v>2497</v>
      </c>
      <c r="N1401" t="s">
        <v>40</v>
      </c>
      <c r="O1401" t="s">
        <v>35</v>
      </c>
      <c r="P1401">
        <v>30</v>
      </c>
      <c r="Q1401">
        <v>25</v>
      </c>
      <c r="R1401">
        <v>73</v>
      </c>
    </row>
    <row r="1402" spans="1:18">
      <c r="A1402" t="s">
        <v>4022</v>
      </c>
      <c r="B1402" t="s">
        <v>20</v>
      </c>
      <c r="C1402" t="s">
        <v>39</v>
      </c>
      <c r="D1402" t="s">
        <v>146</v>
      </c>
      <c r="E1402">
        <v>56.22</v>
      </c>
      <c r="F1402">
        <v>12.8</v>
      </c>
      <c r="G1402" t="s">
        <v>2497</v>
      </c>
      <c r="H1402" t="s">
        <v>45</v>
      </c>
      <c r="I1402" t="s">
        <v>63</v>
      </c>
      <c r="J1402" t="s">
        <v>173</v>
      </c>
      <c r="K1402">
        <v>56.12</v>
      </c>
      <c r="L1402">
        <v>12.83</v>
      </c>
      <c r="M1402" t="s">
        <v>2497</v>
      </c>
      <c r="N1402" t="s">
        <v>34</v>
      </c>
      <c r="O1402" t="s">
        <v>35</v>
      </c>
      <c r="P1402">
        <v>567</v>
      </c>
      <c r="Q1402">
        <v>12</v>
      </c>
      <c r="R1402">
        <v>170</v>
      </c>
    </row>
    <row r="1403" spans="1:18">
      <c r="A1403" t="s">
        <v>4046</v>
      </c>
      <c r="B1403" t="s">
        <v>73</v>
      </c>
      <c r="C1403" t="s">
        <v>20</v>
      </c>
      <c r="D1403" t="s">
        <v>146</v>
      </c>
      <c r="E1403">
        <v>58.68</v>
      </c>
      <c r="F1403">
        <v>12.5</v>
      </c>
      <c r="G1403" t="s">
        <v>2497</v>
      </c>
      <c r="H1403" t="s">
        <v>92</v>
      </c>
      <c r="I1403" t="s">
        <v>24</v>
      </c>
      <c r="J1403" t="s">
        <v>173</v>
      </c>
      <c r="K1403">
        <v>58.68</v>
      </c>
      <c r="L1403">
        <v>12.48</v>
      </c>
      <c r="M1403" t="s">
        <v>2497</v>
      </c>
      <c r="N1403" t="s">
        <v>40</v>
      </c>
      <c r="O1403" t="s">
        <v>35</v>
      </c>
      <c r="P1403">
        <v>326</v>
      </c>
      <c r="Q1403">
        <v>1</v>
      </c>
      <c r="R1403">
        <v>270</v>
      </c>
    </row>
    <row r="1404" spans="1:18">
      <c r="A1404" t="s">
        <v>4049</v>
      </c>
      <c r="B1404" t="s">
        <v>31</v>
      </c>
      <c r="C1404" t="s">
        <v>39</v>
      </c>
      <c r="D1404" t="s">
        <v>146</v>
      </c>
      <c r="E1404">
        <v>60.2</v>
      </c>
      <c r="F1404">
        <v>17.2</v>
      </c>
      <c r="G1404" t="s">
        <v>2497</v>
      </c>
      <c r="H1404" t="s">
        <v>50</v>
      </c>
      <c r="I1404" t="s">
        <v>24</v>
      </c>
      <c r="J1404" t="s">
        <v>159</v>
      </c>
      <c r="K1404">
        <v>60.25</v>
      </c>
      <c r="L1404">
        <v>17.649999999999999</v>
      </c>
      <c r="M1404" t="s">
        <v>2497</v>
      </c>
      <c r="N1404" t="s">
        <v>40</v>
      </c>
      <c r="O1404" t="s">
        <v>35</v>
      </c>
      <c r="P1404">
        <v>668</v>
      </c>
      <c r="Q1404">
        <v>26</v>
      </c>
      <c r="R1404">
        <v>78</v>
      </c>
    </row>
    <row r="1405" spans="1:18">
      <c r="A1405" t="s">
        <v>4050</v>
      </c>
      <c r="B1405" t="s">
        <v>31</v>
      </c>
      <c r="C1405" t="s">
        <v>39</v>
      </c>
      <c r="D1405" t="s">
        <v>146</v>
      </c>
      <c r="E1405">
        <v>60.2</v>
      </c>
      <c r="F1405">
        <v>17.18</v>
      </c>
      <c r="G1405" t="s">
        <v>2497</v>
      </c>
      <c r="H1405" t="s">
        <v>68</v>
      </c>
      <c r="I1405" t="s">
        <v>63</v>
      </c>
      <c r="J1405" t="s">
        <v>146</v>
      </c>
      <c r="K1405">
        <v>60.3</v>
      </c>
      <c r="L1405">
        <v>17.43</v>
      </c>
      <c r="M1405" t="s">
        <v>2497</v>
      </c>
      <c r="N1405" t="s">
        <v>26</v>
      </c>
      <c r="O1405" t="s">
        <v>35</v>
      </c>
      <c r="P1405">
        <v>201</v>
      </c>
      <c r="Q1405">
        <v>18</v>
      </c>
      <c r="R1405">
        <v>52</v>
      </c>
    </row>
    <row r="1406" spans="1:18">
      <c r="A1406" t="s">
        <v>4066</v>
      </c>
      <c r="B1406" t="s">
        <v>73</v>
      </c>
      <c r="C1406" t="s">
        <v>20</v>
      </c>
      <c r="D1406" t="s">
        <v>146</v>
      </c>
      <c r="E1406">
        <v>62.42</v>
      </c>
      <c r="F1406">
        <v>17.2</v>
      </c>
      <c r="G1406" t="s">
        <v>2497</v>
      </c>
      <c r="H1406" t="s">
        <v>63</v>
      </c>
      <c r="I1406" t="s">
        <v>51</v>
      </c>
      <c r="J1406" t="s">
        <v>164</v>
      </c>
      <c r="K1406">
        <v>63.15</v>
      </c>
      <c r="L1406">
        <v>17.73</v>
      </c>
      <c r="M1406" t="s">
        <v>2497</v>
      </c>
      <c r="N1406" t="s">
        <v>81</v>
      </c>
      <c r="O1406" t="s">
        <v>35</v>
      </c>
      <c r="P1406">
        <v>1209</v>
      </c>
      <c r="Q1406">
        <v>86</v>
      </c>
      <c r="R1406">
        <v>19</v>
      </c>
    </row>
    <row r="1407" spans="1:18">
      <c r="A1407" t="s">
        <v>4067</v>
      </c>
      <c r="B1407" t="s">
        <v>73</v>
      </c>
      <c r="C1407" t="s">
        <v>20</v>
      </c>
      <c r="D1407" t="s">
        <v>146</v>
      </c>
      <c r="E1407">
        <v>62.38</v>
      </c>
      <c r="F1407">
        <v>17.329999999999998</v>
      </c>
      <c r="G1407" t="s">
        <v>2497</v>
      </c>
      <c r="H1407" t="s">
        <v>74</v>
      </c>
      <c r="I1407" t="s">
        <v>48</v>
      </c>
      <c r="J1407" t="s">
        <v>146</v>
      </c>
      <c r="K1407">
        <v>62.43</v>
      </c>
      <c r="L1407">
        <v>17.329999999999998</v>
      </c>
      <c r="M1407" t="s">
        <v>2497</v>
      </c>
      <c r="N1407" t="s">
        <v>81</v>
      </c>
      <c r="O1407" t="s">
        <v>35</v>
      </c>
      <c r="P1407">
        <v>98</v>
      </c>
      <c r="Q1407">
        <v>6</v>
      </c>
      <c r="R1407">
        <v>0</v>
      </c>
    </row>
    <row r="1408" spans="1:18">
      <c r="A1408" t="s">
        <v>4086</v>
      </c>
      <c r="B1408" t="s">
        <v>37</v>
      </c>
      <c r="C1408" t="s">
        <v>20</v>
      </c>
      <c r="D1408" t="s">
        <v>146</v>
      </c>
      <c r="E1408">
        <v>58.97</v>
      </c>
      <c r="F1408">
        <v>17.63</v>
      </c>
      <c r="G1408" t="s">
        <v>2497</v>
      </c>
      <c r="H1408" t="s">
        <v>155</v>
      </c>
      <c r="I1408" t="s">
        <v>32</v>
      </c>
      <c r="J1408" t="s">
        <v>173</v>
      </c>
      <c r="K1408">
        <v>59.05</v>
      </c>
      <c r="L1408">
        <v>17.670000000000002</v>
      </c>
      <c r="M1408" t="s">
        <v>2497</v>
      </c>
      <c r="N1408" t="s">
        <v>34</v>
      </c>
      <c r="O1408" t="s">
        <v>35</v>
      </c>
      <c r="P1408">
        <v>512</v>
      </c>
      <c r="Q1408">
        <v>10</v>
      </c>
      <c r="R1408">
        <v>12</v>
      </c>
    </row>
    <row r="1409" spans="1:18">
      <c r="A1409" t="s">
        <v>4087</v>
      </c>
      <c r="B1409" t="s">
        <v>71</v>
      </c>
      <c r="C1409" t="s">
        <v>20</v>
      </c>
      <c r="D1409" t="s">
        <v>146</v>
      </c>
      <c r="E1409">
        <v>55.53</v>
      </c>
      <c r="F1409">
        <v>12.92</v>
      </c>
      <c r="G1409" t="s">
        <v>2497</v>
      </c>
      <c r="H1409" t="s">
        <v>24</v>
      </c>
      <c r="I1409" t="s">
        <v>63</v>
      </c>
      <c r="J1409" t="s">
        <v>173</v>
      </c>
      <c r="K1409">
        <v>55.53</v>
      </c>
      <c r="L1409">
        <v>12.92</v>
      </c>
      <c r="M1409" t="s">
        <v>2497</v>
      </c>
      <c r="N1409" t="s">
        <v>34</v>
      </c>
      <c r="O1409" t="s">
        <v>35</v>
      </c>
      <c r="P1409">
        <v>567</v>
      </c>
      <c r="Q1409">
        <v>0</v>
      </c>
      <c r="R1409">
        <v>0</v>
      </c>
    </row>
    <row r="1410" spans="1:18">
      <c r="A1410" t="s">
        <v>4088</v>
      </c>
      <c r="B1410" t="s">
        <v>71</v>
      </c>
      <c r="C1410" t="s">
        <v>20</v>
      </c>
      <c r="D1410" t="s">
        <v>146</v>
      </c>
      <c r="E1410">
        <v>55.53</v>
      </c>
      <c r="F1410">
        <v>12.92</v>
      </c>
      <c r="G1410" t="s">
        <v>2497</v>
      </c>
      <c r="H1410" t="s">
        <v>32</v>
      </c>
      <c r="I1410" t="s">
        <v>50</v>
      </c>
      <c r="J1410" t="s">
        <v>176</v>
      </c>
      <c r="K1410">
        <v>55.42</v>
      </c>
      <c r="L1410">
        <v>12.83</v>
      </c>
      <c r="M1410" t="s">
        <v>2497</v>
      </c>
      <c r="N1410" t="s">
        <v>34</v>
      </c>
      <c r="O1410" t="s">
        <v>35</v>
      </c>
      <c r="P1410">
        <v>1335</v>
      </c>
      <c r="Q1410">
        <v>14</v>
      </c>
      <c r="R1410">
        <v>203</v>
      </c>
    </row>
    <row r="1411" spans="1:18">
      <c r="A1411" t="s">
        <v>220</v>
      </c>
      <c r="B1411" t="s">
        <v>20</v>
      </c>
      <c r="C1411" t="s">
        <v>39</v>
      </c>
      <c r="D1411" t="s">
        <v>173</v>
      </c>
      <c r="E1411">
        <v>49.18</v>
      </c>
      <c r="F1411">
        <v>14.63</v>
      </c>
      <c r="G1411" t="s">
        <v>211</v>
      </c>
      <c r="H1411" t="s">
        <v>68</v>
      </c>
      <c r="I1411" t="s">
        <v>101</v>
      </c>
      <c r="J1411" t="s">
        <v>159</v>
      </c>
      <c r="K1411">
        <v>49.18</v>
      </c>
      <c r="L1411">
        <v>14.7</v>
      </c>
      <c r="M1411" t="s">
        <v>211</v>
      </c>
      <c r="N1411" t="s">
        <v>34</v>
      </c>
      <c r="O1411" t="s">
        <v>35</v>
      </c>
      <c r="P1411">
        <v>533</v>
      </c>
      <c r="Q1411">
        <v>5</v>
      </c>
      <c r="R1411">
        <v>91</v>
      </c>
    </row>
    <row r="1412" spans="1:18">
      <c r="A1412" t="s">
        <v>239</v>
      </c>
      <c r="B1412" t="s">
        <v>68</v>
      </c>
      <c r="C1412" t="s">
        <v>39</v>
      </c>
      <c r="D1412" t="s">
        <v>173</v>
      </c>
      <c r="E1412">
        <v>49.67</v>
      </c>
      <c r="F1412">
        <v>14.57</v>
      </c>
      <c r="G1412" t="s">
        <v>211</v>
      </c>
      <c r="H1412" t="s">
        <v>67</v>
      </c>
      <c r="I1412" t="s">
        <v>31</v>
      </c>
      <c r="J1412" t="s">
        <v>164</v>
      </c>
      <c r="K1412">
        <v>49.58</v>
      </c>
      <c r="L1412">
        <v>14.55</v>
      </c>
      <c r="M1412" t="s">
        <v>211</v>
      </c>
      <c r="N1412" t="s">
        <v>107</v>
      </c>
      <c r="O1412" t="s">
        <v>35</v>
      </c>
      <c r="P1412">
        <v>604</v>
      </c>
      <c r="Q1412">
        <v>10</v>
      </c>
      <c r="R1412">
        <v>188</v>
      </c>
    </row>
    <row r="1413" spans="1:18">
      <c r="A1413" t="s">
        <v>457</v>
      </c>
      <c r="B1413" t="s">
        <v>54</v>
      </c>
      <c r="C1413" t="s">
        <v>20</v>
      </c>
      <c r="D1413" t="s">
        <v>173</v>
      </c>
      <c r="E1413">
        <v>48.33</v>
      </c>
      <c r="F1413">
        <v>16.18</v>
      </c>
      <c r="G1413" t="s">
        <v>426</v>
      </c>
      <c r="H1413" t="s">
        <v>73</v>
      </c>
      <c r="I1413" t="s">
        <v>51</v>
      </c>
      <c r="J1413" t="s">
        <v>173</v>
      </c>
      <c r="K1413">
        <v>48.32</v>
      </c>
      <c r="L1413">
        <v>16.13</v>
      </c>
      <c r="M1413" t="s">
        <v>426</v>
      </c>
      <c r="N1413" t="s">
        <v>34</v>
      </c>
      <c r="O1413" t="s">
        <v>35</v>
      </c>
      <c r="P1413">
        <v>114</v>
      </c>
      <c r="Q1413">
        <v>5</v>
      </c>
      <c r="R1413">
        <v>244</v>
      </c>
    </row>
    <row r="1414" spans="1:18">
      <c r="A1414" t="s">
        <v>458</v>
      </c>
      <c r="B1414" t="s">
        <v>63</v>
      </c>
      <c r="C1414" t="s">
        <v>20</v>
      </c>
      <c r="D1414" t="s">
        <v>173</v>
      </c>
      <c r="E1414">
        <v>49.57</v>
      </c>
      <c r="F1414">
        <v>7.45</v>
      </c>
      <c r="G1414" t="s">
        <v>332</v>
      </c>
      <c r="H1414" t="s">
        <v>71</v>
      </c>
      <c r="I1414" t="s">
        <v>31</v>
      </c>
      <c r="J1414" t="s">
        <v>159</v>
      </c>
      <c r="K1414">
        <v>49.55</v>
      </c>
      <c r="L1414">
        <v>7.45</v>
      </c>
      <c r="M1414" t="s">
        <v>332</v>
      </c>
      <c r="N1414" t="s">
        <v>34</v>
      </c>
      <c r="O1414" t="s">
        <v>35</v>
      </c>
      <c r="P1414">
        <v>280</v>
      </c>
      <c r="Q1414">
        <v>2</v>
      </c>
      <c r="R1414">
        <v>181</v>
      </c>
    </row>
    <row r="1415" spans="1:18">
      <c r="A1415" t="s">
        <v>917</v>
      </c>
      <c r="B1415" t="s">
        <v>23</v>
      </c>
      <c r="C1415" t="s">
        <v>20</v>
      </c>
      <c r="D1415" t="s">
        <v>173</v>
      </c>
      <c r="E1415">
        <v>51.8</v>
      </c>
      <c r="F1415">
        <v>0.2</v>
      </c>
      <c r="G1415" t="s">
        <v>4129</v>
      </c>
      <c r="H1415" t="s">
        <v>60</v>
      </c>
      <c r="I1415" t="s">
        <v>63</v>
      </c>
      <c r="J1415" t="s">
        <v>159</v>
      </c>
      <c r="K1415">
        <v>51.8</v>
      </c>
      <c r="L1415">
        <v>0.2</v>
      </c>
      <c r="M1415" t="s">
        <v>858</v>
      </c>
      <c r="N1415" t="s">
        <v>34</v>
      </c>
      <c r="O1415" t="s">
        <v>35</v>
      </c>
      <c r="P1415">
        <v>567</v>
      </c>
      <c r="Q1415">
        <v>0</v>
      </c>
      <c r="R1415">
        <v>0</v>
      </c>
    </row>
    <row r="1416" spans="1:18">
      <c r="A1416" t="s">
        <v>927</v>
      </c>
      <c r="B1416" t="s">
        <v>37</v>
      </c>
      <c r="C1416" t="s">
        <v>20</v>
      </c>
      <c r="D1416" t="s">
        <v>173</v>
      </c>
      <c r="E1416">
        <v>53.47</v>
      </c>
      <c r="F1416">
        <v>0.15</v>
      </c>
      <c r="G1416" t="s">
        <v>4129</v>
      </c>
      <c r="H1416" t="s">
        <v>42</v>
      </c>
      <c r="I1416" t="s">
        <v>101</v>
      </c>
      <c r="J1416" t="s">
        <v>173</v>
      </c>
      <c r="K1416">
        <v>53.43</v>
      </c>
      <c r="L1416">
        <v>0.13</v>
      </c>
      <c r="M1416" t="s">
        <v>858</v>
      </c>
      <c r="N1416" t="s">
        <v>34</v>
      </c>
      <c r="O1416" t="s">
        <v>35</v>
      </c>
      <c r="P1416">
        <v>180</v>
      </c>
      <c r="Q1416">
        <v>4</v>
      </c>
      <c r="R1416">
        <v>197</v>
      </c>
    </row>
    <row r="1417" spans="1:18">
      <c r="A1417" t="s">
        <v>1002</v>
      </c>
      <c r="B1417" t="s">
        <v>101</v>
      </c>
      <c r="C1417" t="s">
        <v>20</v>
      </c>
      <c r="D1417" t="s">
        <v>173</v>
      </c>
      <c r="E1417">
        <v>51.1</v>
      </c>
      <c r="F1417">
        <v>-1.7000000000000002</v>
      </c>
      <c r="G1417" t="s">
        <v>4129</v>
      </c>
      <c r="H1417" t="s">
        <v>51</v>
      </c>
      <c r="I1417" t="s">
        <v>39</v>
      </c>
      <c r="J1417" t="s">
        <v>173</v>
      </c>
      <c r="K1417">
        <v>51.1</v>
      </c>
      <c r="L1417">
        <v>-1.7000000000000002</v>
      </c>
      <c r="M1417" t="s">
        <v>858</v>
      </c>
      <c r="N1417" t="s">
        <v>40</v>
      </c>
      <c r="O1417" t="s">
        <v>35</v>
      </c>
      <c r="P1417">
        <v>29</v>
      </c>
      <c r="Q1417">
        <v>0</v>
      </c>
      <c r="R1417">
        <v>0</v>
      </c>
    </row>
    <row r="1418" spans="1:18">
      <c r="A1418" t="s">
        <v>1037</v>
      </c>
      <c r="B1418" t="s">
        <v>32</v>
      </c>
      <c r="C1418" t="s">
        <v>20</v>
      </c>
      <c r="D1418" t="s">
        <v>173</v>
      </c>
      <c r="E1418">
        <v>51.8</v>
      </c>
      <c r="F1418">
        <v>-0.67</v>
      </c>
      <c r="G1418" t="s">
        <v>4129</v>
      </c>
      <c r="H1418" t="s">
        <v>109</v>
      </c>
      <c r="I1418" t="s">
        <v>20</v>
      </c>
      <c r="J1418" t="s">
        <v>173</v>
      </c>
      <c r="K1418">
        <v>51.8</v>
      </c>
      <c r="L1418">
        <v>-0.67</v>
      </c>
      <c r="M1418" t="s">
        <v>858</v>
      </c>
      <c r="N1418" t="s">
        <v>40</v>
      </c>
      <c r="O1418" t="s">
        <v>35</v>
      </c>
      <c r="P1418">
        <v>16</v>
      </c>
      <c r="Q1418">
        <v>0</v>
      </c>
      <c r="R1418">
        <v>0</v>
      </c>
    </row>
    <row r="1419" spans="1:18">
      <c r="A1419" t="s">
        <v>1038</v>
      </c>
      <c r="B1419" t="s">
        <v>155</v>
      </c>
      <c r="C1419" t="s">
        <v>20</v>
      </c>
      <c r="D1419" t="s">
        <v>173</v>
      </c>
      <c r="E1419">
        <v>51.78</v>
      </c>
      <c r="F1419">
        <v>-0.67</v>
      </c>
      <c r="G1419" t="s">
        <v>4129</v>
      </c>
      <c r="H1419" t="s">
        <v>74</v>
      </c>
      <c r="I1419" t="s">
        <v>101</v>
      </c>
      <c r="J1419" t="s">
        <v>164</v>
      </c>
      <c r="K1419">
        <v>51.8</v>
      </c>
      <c r="L1419">
        <v>-0.7</v>
      </c>
      <c r="M1419" t="s">
        <v>858</v>
      </c>
      <c r="N1419" t="s">
        <v>81</v>
      </c>
      <c r="O1419" t="s">
        <v>35</v>
      </c>
      <c r="P1419">
        <v>926</v>
      </c>
      <c r="Q1419">
        <v>3</v>
      </c>
      <c r="R1419">
        <v>309</v>
      </c>
    </row>
    <row r="1420" spans="1:18">
      <c r="A1420" t="s">
        <v>1039</v>
      </c>
      <c r="B1420" t="s">
        <v>155</v>
      </c>
      <c r="C1420" t="s">
        <v>20</v>
      </c>
      <c r="D1420" t="s">
        <v>173</v>
      </c>
      <c r="E1420">
        <v>51.78</v>
      </c>
      <c r="F1420">
        <v>-0.67</v>
      </c>
      <c r="G1420" t="s">
        <v>858</v>
      </c>
      <c r="H1420" t="s">
        <v>45</v>
      </c>
      <c r="I1420" t="s">
        <v>31</v>
      </c>
      <c r="J1420" t="s">
        <v>167</v>
      </c>
      <c r="K1420">
        <v>51.8</v>
      </c>
      <c r="L1420">
        <v>-0.7</v>
      </c>
      <c r="M1420" t="s">
        <v>858</v>
      </c>
      <c r="N1420" t="s">
        <v>40</v>
      </c>
      <c r="O1420" t="s">
        <v>35</v>
      </c>
      <c r="P1420">
        <v>1744</v>
      </c>
      <c r="Q1420">
        <v>3</v>
      </c>
      <c r="R1420">
        <v>309</v>
      </c>
    </row>
    <row r="1421" spans="1:18">
      <c r="A1421" t="s">
        <v>1041</v>
      </c>
      <c r="B1421" t="s">
        <v>73</v>
      </c>
      <c r="C1421" t="s">
        <v>20</v>
      </c>
      <c r="D1421" t="s">
        <v>173</v>
      </c>
      <c r="E1421">
        <v>52.2</v>
      </c>
      <c r="F1421">
        <v>-2.2999999999999998</v>
      </c>
      <c r="G1421" t="s">
        <v>858</v>
      </c>
      <c r="H1421" t="s">
        <v>50</v>
      </c>
      <c r="I1421" t="s">
        <v>32</v>
      </c>
      <c r="J1421" t="s">
        <v>159</v>
      </c>
      <c r="K1421">
        <v>52.4</v>
      </c>
      <c r="L1421">
        <v>-1.9</v>
      </c>
      <c r="M1421" t="s">
        <v>858</v>
      </c>
      <c r="N1421" t="s">
        <v>26</v>
      </c>
      <c r="O1421" t="s">
        <v>27</v>
      </c>
      <c r="P1421">
        <v>497</v>
      </c>
      <c r="Q1421">
        <v>36</v>
      </c>
      <c r="R1421">
        <v>51</v>
      </c>
    </row>
    <row r="1422" spans="1:18">
      <c r="A1422" t="s">
        <v>1042</v>
      </c>
      <c r="B1422" t="s">
        <v>50</v>
      </c>
      <c r="C1422" t="s">
        <v>39</v>
      </c>
      <c r="D1422" t="s">
        <v>173</v>
      </c>
      <c r="E1422">
        <v>52.75</v>
      </c>
      <c r="F1422">
        <v>-4.8</v>
      </c>
      <c r="G1422" t="s">
        <v>858</v>
      </c>
      <c r="H1422" t="s">
        <v>50</v>
      </c>
      <c r="I1422" t="s">
        <v>39</v>
      </c>
      <c r="J1422" t="s">
        <v>183</v>
      </c>
      <c r="K1422">
        <v>52.8</v>
      </c>
      <c r="L1422">
        <v>-4.8</v>
      </c>
      <c r="M1422" t="s">
        <v>858</v>
      </c>
      <c r="N1422" t="s">
        <v>40</v>
      </c>
      <c r="O1422" t="s">
        <v>35</v>
      </c>
      <c r="P1422">
        <v>2192</v>
      </c>
      <c r="Q1422">
        <v>6</v>
      </c>
      <c r="R1422">
        <v>0</v>
      </c>
    </row>
    <row r="1423" spans="1:18">
      <c r="A1423" t="s">
        <v>1045</v>
      </c>
      <c r="B1423" t="s">
        <v>48</v>
      </c>
      <c r="C1423" t="s">
        <v>20</v>
      </c>
      <c r="D1423" t="s">
        <v>173</v>
      </c>
      <c r="E1423">
        <v>53.67</v>
      </c>
      <c r="F1423">
        <v>0.02</v>
      </c>
      <c r="G1423" t="s">
        <v>858</v>
      </c>
      <c r="H1423" t="s">
        <v>37</v>
      </c>
      <c r="I1423" t="s">
        <v>39</v>
      </c>
      <c r="J1423" t="s">
        <v>173</v>
      </c>
      <c r="K1423">
        <v>53.67</v>
      </c>
      <c r="L1423">
        <v>0.02</v>
      </c>
      <c r="M1423" t="s">
        <v>858</v>
      </c>
      <c r="N1423" t="s">
        <v>34</v>
      </c>
      <c r="O1423" t="s">
        <v>35</v>
      </c>
      <c r="P1423">
        <v>46</v>
      </c>
      <c r="Q1423">
        <v>0</v>
      </c>
      <c r="R1423">
        <v>0</v>
      </c>
    </row>
    <row r="1424" spans="1:18">
      <c r="A1424" t="s">
        <v>2090</v>
      </c>
      <c r="B1424" t="s">
        <v>143</v>
      </c>
      <c r="C1424" t="s">
        <v>20</v>
      </c>
      <c r="D1424" t="s">
        <v>173</v>
      </c>
      <c r="E1424">
        <v>61.93</v>
      </c>
      <c r="F1424">
        <v>6.88</v>
      </c>
      <c r="G1424" t="s">
        <v>669</v>
      </c>
      <c r="H1424" t="s">
        <v>155</v>
      </c>
      <c r="I1424" t="s">
        <v>39</v>
      </c>
      <c r="J1424" t="s">
        <v>173</v>
      </c>
      <c r="K1424">
        <v>61.93</v>
      </c>
      <c r="L1424">
        <v>6.88</v>
      </c>
      <c r="M1424" t="s">
        <v>669</v>
      </c>
      <c r="N1424" t="s">
        <v>81</v>
      </c>
      <c r="O1424" t="s">
        <v>35</v>
      </c>
      <c r="P1424">
        <v>19</v>
      </c>
      <c r="Q1424">
        <v>0</v>
      </c>
      <c r="R1424">
        <v>0</v>
      </c>
    </row>
    <row r="1425" spans="1:18">
      <c r="A1425" t="s">
        <v>2185</v>
      </c>
      <c r="B1425" t="s">
        <v>50</v>
      </c>
      <c r="C1425" t="s">
        <v>29</v>
      </c>
      <c r="D1425" t="s">
        <v>173</v>
      </c>
      <c r="E1425">
        <v>69.150000000000006</v>
      </c>
      <c r="F1425">
        <v>17.420000000000002</v>
      </c>
      <c r="G1425" t="s">
        <v>669</v>
      </c>
      <c r="H1425" t="s">
        <v>19</v>
      </c>
      <c r="I1425" t="s">
        <v>32</v>
      </c>
      <c r="J1425" t="s">
        <v>173</v>
      </c>
      <c r="K1425">
        <v>68.97</v>
      </c>
      <c r="L1425">
        <v>16.579999999999998</v>
      </c>
      <c r="M1425" t="s">
        <v>669</v>
      </c>
      <c r="N1425" t="s">
        <v>34</v>
      </c>
      <c r="O1425" t="s">
        <v>35</v>
      </c>
      <c r="P1425">
        <v>116</v>
      </c>
      <c r="Q1425">
        <v>39</v>
      </c>
      <c r="R1425">
        <v>239</v>
      </c>
    </row>
    <row r="1426" spans="1:18">
      <c r="A1426" t="s">
        <v>2465</v>
      </c>
      <c r="B1426" t="s">
        <v>29</v>
      </c>
      <c r="C1426" t="s">
        <v>39</v>
      </c>
      <c r="D1426" t="s">
        <v>173</v>
      </c>
      <c r="E1426">
        <v>65</v>
      </c>
      <c r="F1426">
        <v>25.3</v>
      </c>
      <c r="G1426" t="s">
        <v>2455</v>
      </c>
      <c r="H1426" t="s">
        <v>29</v>
      </c>
      <c r="I1426" t="s">
        <v>32</v>
      </c>
      <c r="J1426" t="s">
        <v>173</v>
      </c>
      <c r="K1426">
        <v>65</v>
      </c>
      <c r="L1426">
        <v>25.3</v>
      </c>
      <c r="M1426" t="s">
        <v>2455</v>
      </c>
      <c r="N1426" t="s">
        <v>34</v>
      </c>
      <c r="O1426" t="s">
        <v>35</v>
      </c>
      <c r="P1426">
        <v>122</v>
      </c>
      <c r="Q1426">
        <v>0</v>
      </c>
      <c r="R1426">
        <v>0</v>
      </c>
    </row>
    <row r="1427" spans="1:18">
      <c r="A1427" t="s">
        <v>2466</v>
      </c>
      <c r="B1427" t="s">
        <v>48</v>
      </c>
      <c r="C1427" t="s">
        <v>39</v>
      </c>
      <c r="D1427" t="s">
        <v>173</v>
      </c>
      <c r="E1427">
        <v>65.099999999999994</v>
      </c>
      <c r="F1427">
        <v>25.9</v>
      </c>
      <c r="G1427" t="s">
        <v>2455</v>
      </c>
      <c r="H1427" t="s">
        <v>50</v>
      </c>
      <c r="I1427" t="s">
        <v>63</v>
      </c>
      <c r="J1427" t="s">
        <v>164</v>
      </c>
      <c r="K1427">
        <v>65.099999999999994</v>
      </c>
      <c r="L1427">
        <v>25.9</v>
      </c>
      <c r="M1427" t="s">
        <v>2455</v>
      </c>
      <c r="N1427" t="s">
        <v>40</v>
      </c>
      <c r="O1427" t="s">
        <v>35</v>
      </c>
      <c r="P1427">
        <v>907</v>
      </c>
      <c r="Q1427">
        <v>0</v>
      </c>
      <c r="R1427">
        <v>0</v>
      </c>
    </row>
    <row r="1428" spans="1:18">
      <c r="A1428" t="s">
        <v>2467</v>
      </c>
      <c r="B1428" t="s">
        <v>76</v>
      </c>
      <c r="C1428" t="s">
        <v>39</v>
      </c>
      <c r="D1428" t="s">
        <v>173</v>
      </c>
      <c r="E1428">
        <v>65.099999999999994</v>
      </c>
      <c r="F1428">
        <v>25.7</v>
      </c>
      <c r="G1428" t="s">
        <v>2455</v>
      </c>
      <c r="H1428" t="s">
        <v>19</v>
      </c>
      <c r="I1428" t="s">
        <v>29</v>
      </c>
      <c r="J1428" t="s">
        <v>173</v>
      </c>
      <c r="K1428">
        <v>65.099999999999994</v>
      </c>
      <c r="L1428">
        <v>25.7</v>
      </c>
      <c r="M1428" t="s">
        <v>2455</v>
      </c>
      <c r="N1428" t="s">
        <v>107</v>
      </c>
      <c r="O1428" t="s">
        <v>35</v>
      </c>
      <c r="P1428">
        <v>34</v>
      </c>
      <c r="Q1428">
        <v>0</v>
      </c>
      <c r="R1428">
        <v>0</v>
      </c>
    </row>
    <row r="1429" spans="1:18">
      <c r="A1429" t="s">
        <v>2468</v>
      </c>
      <c r="B1429" t="s">
        <v>76</v>
      </c>
      <c r="C1429" t="s">
        <v>39</v>
      </c>
      <c r="D1429" t="s">
        <v>173</v>
      </c>
      <c r="E1429">
        <v>65.099999999999994</v>
      </c>
      <c r="F1429">
        <v>25.7</v>
      </c>
      <c r="G1429" t="s">
        <v>2455</v>
      </c>
      <c r="H1429" t="s">
        <v>19</v>
      </c>
      <c r="I1429" t="s">
        <v>29</v>
      </c>
      <c r="J1429" t="s">
        <v>173</v>
      </c>
      <c r="K1429">
        <v>65.099999999999994</v>
      </c>
      <c r="L1429">
        <v>25.7</v>
      </c>
      <c r="M1429" t="s">
        <v>2455</v>
      </c>
      <c r="N1429" t="s">
        <v>107</v>
      </c>
      <c r="O1429" t="s">
        <v>35</v>
      </c>
      <c r="P1429">
        <v>34</v>
      </c>
      <c r="Q1429">
        <v>0</v>
      </c>
      <c r="R1429">
        <v>0</v>
      </c>
    </row>
    <row r="1430" spans="1:18">
      <c r="A1430" t="s">
        <v>2469</v>
      </c>
      <c r="B1430" t="s">
        <v>76</v>
      </c>
      <c r="C1430" t="s">
        <v>39</v>
      </c>
      <c r="D1430" t="s">
        <v>173</v>
      </c>
      <c r="E1430">
        <v>65.099999999999994</v>
      </c>
      <c r="F1430">
        <v>25.7</v>
      </c>
      <c r="G1430" t="s">
        <v>2455</v>
      </c>
      <c r="H1430" t="s">
        <v>19</v>
      </c>
      <c r="I1430" t="s">
        <v>29</v>
      </c>
      <c r="J1430" t="s">
        <v>173</v>
      </c>
      <c r="K1430">
        <v>65.099999999999994</v>
      </c>
      <c r="L1430">
        <v>25.7</v>
      </c>
      <c r="M1430" t="s">
        <v>2455</v>
      </c>
      <c r="N1430" t="s">
        <v>107</v>
      </c>
      <c r="O1430" t="s">
        <v>35</v>
      </c>
      <c r="P1430">
        <v>34</v>
      </c>
      <c r="Q1430">
        <v>0</v>
      </c>
      <c r="R1430">
        <v>0</v>
      </c>
    </row>
    <row r="1431" spans="1:18">
      <c r="A1431" t="s">
        <v>2477</v>
      </c>
      <c r="B1431" t="s">
        <v>51</v>
      </c>
      <c r="C1431" t="s">
        <v>39</v>
      </c>
      <c r="D1431" t="s">
        <v>173</v>
      </c>
      <c r="E1431">
        <v>61.5</v>
      </c>
      <c r="F1431">
        <v>24.4</v>
      </c>
      <c r="G1431" t="s">
        <v>2455</v>
      </c>
      <c r="H1431" t="s">
        <v>101</v>
      </c>
      <c r="I1431" t="s">
        <v>48</v>
      </c>
      <c r="J1431" t="s">
        <v>159</v>
      </c>
      <c r="K1431">
        <v>61.5</v>
      </c>
      <c r="L1431">
        <v>24.4</v>
      </c>
      <c r="M1431" t="s">
        <v>2455</v>
      </c>
      <c r="N1431" t="s">
        <v>34</v>
      </c>
      <c r="O1431" t="s">
        <v>35</v>
      </c>
      <c r="P1431">
        <v>428</v>
      </c>
      <c r="Q1431">
        <v>0</v>
      </c>
      <c r="R1431">
        <v>0</v>
      </c>
    </row>
    <row r="1432" spans="1:18">
      <c r="A1432" t="s">
        <v>2478</v>
      </c>
      <c r="B1432" t="s">
        <v>24</v>
      </c>
      <c r="C1432" t="s">
        <v>39</v>
      </c>
      <c r="D1432" t="s">
        <v>173</v>
      </c>
      <c r="E1432">
        <v>65</v>
      </c>
      <c r="F1432">
        <v>25.5</v>
      </c>
      <c r="G1432" t="s">
        <v>2455</v>
      </c>
      <c r="H1432" t="s">
        <v>23</v>
      </c>
      <c r="I1432" t="s">
        <v>29</v>
      </c>
      <c r="J1432" t="s">
        <v>173</v>
      </c>
      <c r="K1432">
        <v>65</v>
      </c>
      <c r="L1432">
        <v>25.5</v>
      </c>
      <c r="M1432" t="s">
        <v>2455</v>
      </c>
      <c r="N1432" t="s">
        <v>40</v>
      </c>
      <c r="O1432" t="s">
        <v>35</v>
      </c>
      <c r="P1432">
        <v>41</v>
      </c>
      <c r="Q1432">
        <v>0</v>
      </c>
      <c r="R1432">
        <v>0</v>
      </c>
    </row>
    <row r="1433" spans="1:18">
      <c r="A1433" t="s">
        <v>2532</v>
      </c>
      <c r="B1433" t="s">
        <v>121</v>
      </c>
      <c r="C1433" t="s">
        <v>39</v>
      </c>
      <c r="D1433" t="s">
        <v>173</v>
      </c>
      <c r="E1433">
        <v>60.3</v>
      </c>
      <c r="F1433">
        <v>24.9</v>
      </c>
      <c r="G1433" t="s">
        <v>2455</v>
      </c>
      <c r="H1433" t="s">
        <v>109</v>
      </c>
      <c r="I1433" t="s">
        <v>39</v>
      </c>
      <c r="J1433" t="s">
        <v>159</v>
      </c>
      <c r="K1433">
        <v>60.3</v>
      </c>
      <c r="L1433">
        <v>24.9</v>
      </c>
      <c r="M1433" t="s">
        <v>2455</v>
      </c>
      <c r="N1433" t="s">
        <v>40</v>
      </c>
      <c r="O1433" t="s">
        <v>35</v>
      </c>
      <c r="P1433">
        <v>373</v>
      </c>
      <c r="Q1433">
        <v>0</v>
      </c>
      <c r="R1433">
        <v>0</v>
      </c>
    </row>
    <row r="1434" spans="1:18">
      <c r="A1434" t="s">
        <v>2672</v>
      </c>
      <c r="B1434" t="s">
        <v>24</v>
      </c>
      <c r="C1434" t="s">
        <v>39</v>
      </c>
      <c r="D1434" t="s">
        <v>173</v>
      </c>
      <c r="E1434">
        <v>61.5</v>
      </c>
      <c r="F1434">
        <v>21.7</v>
      </c>
      <c r="G1434" t="s">
        <v>2455</v>
      </c>
      <c r="H1434" t="s">
        <v>23</v>
      </c>
      <c r="I1434" t="s">
        <v>29</v>
      </c>
      <c r="J1434" t="s">
        <v>159</v>
      </c>
      <c r="K1434">
        <v>61.5</v>
      </c>
      <c r="L1434">
        <v>21.7</v>
      </c>
      <c r="M1434" t="s">
        <v>2455</v>
      </c>
      <c r="N1434" t="s">
        <v>26</v>
      </c>
      <c r="O1434" t="s">
        <v>27</v>
      </c>
      <c r="P1434">
        <v>406</v>
      </c>
      <c r="Q1434">
        <v>0</v>
      </c>
      <c r="R1434">
        <v>0</v>
      </c>
    </row>
    <row r="1435" spans="1:18">
      <c r="A1435" t="s">
        <v>2698</v>
      </c>
      <c r="B1435" t="s">
        <v>60</v>
      </c>
      <c r="C1435" t="s">
        <v>39</v>
      </c>
      <c r="D1435" t="s">
        <v>173</v>
      </c>
      <c r="E1435">
        <v>63.2</v>
      </c>
      <c r="F1435">
        <v>24.4</v>
      </c>
      <c r="G1435" t="s">
        <v>2455</v>
      </c>
      <c r="H1435" t="s">
        <v>63</v>
      </c>
      <c r="I1435" t="s">
        <v>48</v>
      </c>
      <c r="J1435" t="s">
        <v>173</v>
      </c>
      <c r="K1435">
        <v>63.17</v>
      </c>
      <c r="L1435">
        <v>24.33</v>
      </c>
      <c r="M1435" t="s">
        <v>2455</v>
      </c>
      <c r="N1435" t="s">
        <v>34</v>
      </c>
      <c r="O1435" t="s">
        <v>35</v>
      </c>
      <c r="P1435">
        <v>70</v>
      </c>
      <c r="Q1435">
        <v>5</v>
      </c>
      <c r="R1435">
        <v>223</v>
      </c>
    </row>
    <row r="1436" spans="1:18">
      <c r="A1436" t="s">
        <v>2699</v>
      </c>
      <c r="B1436" t="s">
        <v>60</v>
      </c>
      <c r="C1436" t="s">
        <v>39</v>
      </c>
      <c r="D1436" t="s">
        <v>173</v>
      </c>
      <c r="E1436">
        <v>63.2</v>
      </c>
      <c r="F1436">
        <v>24.4</v>
      </c>
      <c r="G1436" t="s">
        <v>2455</v>
      </c>
      <c r="H1436" t="s">
        <v>68</v>
      </c>
      <c r="I1436" t="s">
        <v>51</v>
      </c>
      <c r="J1436" t="s">
        <v>173</v>
      </c>
      <c r="K1436">
        <v>63.17</v>
      </c>
      <c r="L1436">
        <v>24.33</v>
      </c>
      <c r="M1436" t="s">
        <v>2455</v>
      </c>
      <c r="N1436" t="s">
        <v>34</v>
      </c>
      <c r="O1436" t="s">
        <v>35</v>
      </c>
      <c r="P1436">
        <v>109</v>
      </c>
      <c r="Q1436">
        <v>5</v>
      </c>
      <c r="R1436">
        <v>223</v>
      </c>
    </row>
    <row r="1437" spans="1:18">
      <c r="A1437" t="s">
        <v>2701</v>
      </c>
      <c r="B1437" t="s">
        <v>29</v>
      </c>
      <c r="C1437" t="s">
        <v>39</v>
      </c>
      <c r="D1437" t="s">
        <v>173</v>
      </c>
      <c r="E1437">
        <v>65.099999999999994</v>
      </c>
      <c r="F1437">
        <v>25.5</v>
      </c>
      <c r="G1437" t="s">
        <v>2455</v>
      </c>
      <c r="H1437" t="s">
        <v>104</v>
      </c>
      <c r="I1437" t="s">
        <v>60</v>
      </c>
      <c r="J1437" t="s">
        <v>164</v>
      </c>
      <c r="K1437">
        <v>65.099999999999994</v>
      </c>
      <c r="L1437">
        <v>25.4</v>
      </c>
      <c r="M1437" t="s">
        <v>2455</v>
      </c>
      <c r="N1437" t="s">
        <v>34</v>
      </c>
      <c r="O1437" t="s">
        <v>35</v>
      </c>
      <c r="P1437">
        <v>662</v>
      </c>
      <c r="Q1437">
        <v>5</v>
      </c>
      <c r="R1437">
        <v>270</v>
      </c>
    </row>
    <row r="1438" spans="1:18">
      <c r="A1438" t="s">
        <v>2702</v>
      </c>
      <c r="B1438" t="s">
        <v>48</v>
      </c>
      <c r="C1438" t="s">
        <v>39</v>
      </c>
      <c r="D1438" t="s">
        <v>173</v>
      </c>
      <c r="E1438">
        <v>65</v>
      </c>
      <c r="F1438">
        <v>25.5</v>
      </c>
      <c r="G1438" t="s">
        <v>2455</v>
      </c>
      <c r="H1438" t="s">
        <v>37</v>
      </c>
      <c r="I1438" t="s">
        <v>24</v>
      </c>
      <c r="J1438" t="s">
        <v>159</v>
      </c>
      <c r="K1438">
        <v>65.3</v>
      </c>
      <c r="L1438">
        <v>25.4</v>
      </c>
      <c r="M1438" t="s">
        <v>2455</v>
      </c>
      <c r="N1438" t="s">
        <v>34</v>
      </c>
      <c r="O1438" t="s">
        <v>35</v>
      </c>
      <c r="P1438">
        <v>319</v>
      </c>
      <c r="Q1438">
        <v>34</v>
      </c>
      <c r="R1438">
        <v>353</v>
      </c>
    </row>
    <row r="1439" spans="1:18">
      <c r="A1439" t="s">
        <v>2703</v>
      </c>
      <c r="B1439" t="s">
        <v>23</v>
      </c>
      <c r="C1439" t="s">
        <v>39</v>
      </c>
      <c r="D1439" t="s">
        <v>173</v>
      </c>
      <c r="E1439">
        <v>64.8</v>
      </c>
      <c r="F1439">
        <v>25.3</v>
      </c>
      <c r="G1439" t="s">
        <v>2455</v>
      </c>
      <c r="H1439" t="s">
        <v>31</v>
      </c>
      <c r="I1439" t="s">
        <v>20</v>
      </c>
      <c r="J1439" t="s">
        <v>164</v>
      </c>
      <c r="K1439">
        <v>64.8</v>
      </c>
      <c r="L1439">
        <v>25.2</v>
      </c>
      <c r="M1439" t="s">
        <v>2455</v>
      </c>
      <c r="N1439" t="s">
        <v>34</v>
      </c>
      <c r="O1439" t="s">
        <v>35</v>
      </c>
      <c r="P1439">
        <v>687</v>
      </c>
      <c r="Q1439">
        <v>5</v>
      </c>
      <c r="R1439">
        <v>270</v>
      </c>
    </row>
    <row r="1440" spans="1:18">
      <c r="A1440" t="s">
        <v>2706</v>
      </c>
      <c r="B1440" t="s">
        <v>101</v>
      </c>
      <c r="C1440" t="s">
        <v>39</v>
      </c>
      <c r="D1440" t="s">
        <v>173</v>
      </c>
      <c r="E1440">
        <v>62.1</v>
      </c>
      <c r="F1440">
        <v>22</v>
      </c>
      <c r="G1440" t="s">
        <v>2455</v>
      </c>
      <c r="H1440" t="s">
        <v>71</v>
      </c>
      <c r="I1440" t="s">
        <v>24</v>
      </c>
      <c r="J1440" t="s">
        <v>159</v>
      </c>
      <c r="K1440">
        <v>62.1</v>
      </c>
      <c r="L1440">
        <v>22</v>
      </c>
      <c r="M1440" t="s">
        <v>2455</v>
      </c>
      <c r="N1440" t="s">
        <v>34</v>
      </c>
      <c r="O1440" t="s">
        <v>35</v>
      </c>
      <c r="P1440">
        <v>309</v>
      </c>
      <c r="Q1440">
        <v>0</v>
      </c>
      <c r="R1440">
        <v>0</v>
      </c>
    </row>
    <row r="1441" spans="1:18">
      <c r="A1441" t="s">
        <v>2707</v>
      </c>
      <c r="B1441" t="s">
        <v>67</v>
      </c>
      <c r="C1441" t="s">
        <v>39</v>
      </c>
      <c r="D1441" t="s">
        <v>173</v>
      </c>
      <c r="E1441">
        <v>61.5</v>
      </c>
      <c r="F1441">
        <v>24.7</v>
      </c>
      <c r="G1441" t="s">
        <v>2455</v>
      </c>
      <c r="H1441" t="s">
        <v>39</v>
      </c>
      <c r="I1441" t="s">
        <v>48</v>
      </c>
      <c r="J1441" t="s">
        <v>173</v>
      </c>
      <c r="K1441">
        <v>61.5</v>
      </c>
      <c r="L1441">
        <v>24.7</v>
      </c>
      <c r="M1441" t="s">
        <v>2455</v>
      </c>
      <c r="N1441" t="s">
        <v>40</v>
      </c>
      <c r="O1441" t="s">
        <v>35</v>
      </c>
      <c r="P1441">
        <v>53</v>
      </c>
      <c r="Q1441">
        <v>0</v>
      </c>
      <c r="R1441">
        <v>0</v>
      </c>
    </row>
    <row r="1442" spans="1:18">
      <c r="A1442" t="s">
        <v>2708</v>
      </c>
      <c r="B1442" t="s">
        <v>67</v>
      </c>
      <c r="C1442" t="s">
        <v>39</v>
      </c>
      <c r="D1442" t="s">
        <v>173</v>
      </c>
      <c r="E1442">
        <v>61.5</v>
      </c>
      <c r="F1442">
        <v>24.7</v>
      </c>
      <c r="G1442" t="s">
        <v>2455</v>
      </c>
      <c r="H1442" t="s">
        <v>32</v>
      </c>
      <c r="I1442" t="s">
        <v>48</v>
      </c>
      <c r="J1442" t="s">
        <v>173</v>
      </c>
      <c r="K1442">
        <v>61.5</v>
      </c>
      <c r="L1442">
        <v>24.7</v>
      </c>
      <c r="M1442" t="s">
        <v>2455</v>
      </c>
      <c r="N1442" t="s">
        <v>40</v>
      </c>
      <c r="O1442" t="s">
        <v>35</v>
      </c>
      <c r="P1442">
        <v>57</v>
      </c>
      <c r="Q1442">
        <v>0</v>
      </c>
      <c r="R1442">
        <v>0</v>
      </c>
    </row>
    <row r="1443" spans="1:18">
      <c r="A1443" t="s">
        <v>2709</v>
      </c>
      <c r="B1443" t="s">
        <v>104</v>
      </c>
      <c r="C1443" t="s">
        <v>20</v>
      </c>
      <c r="D1443" t="s">
        <v>173</v>
      </c>
      <c r="E1443">
        <v>61.5</v>
      </c>
      <c r="F1443">
        <v>25.2</v>
      </c>
      <c r="G1443" t="s">
        <v>2455</v>
      </c>
      <c r="H1443" t="s">
        <v>92</v>
      </c>
      <c r="I1443" t="s">
        <v>101</v>
      </c>
      <c r="J1443" t="s">
        <v>173</v>
      </c>
      <c r="K1443">
        <v>61.5</v>
      </c>
      <c r="L1443">
        <v>25.17</v>
      </c>
      <c r="M1443" t="s">
        <v>2455</v>
      </c>
      <c r="N1443" t="s">
        <v>34</v>
      </c>
      <c r="O1443" t="s">
        <v>35</v>
      </c>
      <c r="P1443">
        <v>167</v>
      </c>
      <c r="Q1443">
        <v>2</v>
      </c>
      <c r="R1443">
        <v>270</v>
      </c>
    </row>
    <row r="1444" spans="1:18">
      <c r="A1444" t="s">
        <v>2710</v>
      </c>
      <c r="B1444" t="s">
        <v>73</v>
      </c>
      <c r="C1444" t="s">
        <v>39</v>
      </c>
      <c r="D1444" t="s">
        <v>173</v>
      </c>
      <c r="E1444">
        <v>61.5</v>
      </c>
      <c r="F1444">
        <v>23.7</v>
      </c>
      <c r="G1444" t="s">
        <v>2455</v>
      </c>
      <c r="H1444" t="s">
        <v>73</v>
      </c>
      <c r="I1444" t="s">
        <v>20</v>
      </c>
      <c r="J1444" t="s">
        <v>164</v>
      </c>
      <c r="K1444">
        <v>61.4</v>
      </c>
      <c r="L1444">
        <v>23.6</v>
      </c>
      <c r="M1444" t="s">
        <v>2455</v>
      </c>
      <c r="N1444" t="s">
        <v>40</v>
      </c>
      <c r="O1444" t="s">
        <v>35</v>
      </c>
      <c r="P1444">
        <v>700</v>
      </c>
      <c r="Q1444">
        <v>13</v>
      </c>
      <c r="R1444">
        <v>206</v>
      </c>
    </row>
    <row r="1445" spans="1:18">
      <c r="A1445" t="s">
        <v>2713</v>
      </c>
      <c r="B1445" t="s">
        <v>104</v>
      </c>
      <c r="C1445" t="s">
        <v>20</v>
      </c>
      <c r="D1445" t="s">
        <v>173</v>
      </c>
      <c r="E1445">
        <v>62.9</v>
      </c>
      <c r="F1445">
        <v>23</v>
      </c>
      <c r="G1445" t="s">
        <v>2455</v>
      </c>
      <c r="H1445" t="s">
        <v>23</v>
      </c>
      <c r="I1445" t="s">
        <v>50</v>
      </c>
      <c r="J1445" t="s">
        <v>164</v>
      </c>
      <c r="K1445">
        <v>62.9</v>
      </c>
      <c r="L1445">
        <v>23</v>
      </c>
      <c r="M1445" t="s">
        <v>2455</v>
      </c>
      <c r="N1445" t="s">
        <v>81</v>
      </c>
      <c r="O1445" t="s">
        <v>35</v>
      </c>
      <c r="P1445">
        <v>595</v>
      </c>
      <c r="Q1445">
        <v>0</v>
      </c>
      <c r="R1445">
        <v>0</v>
      </c>
    </row>
    <row r="1446" spans="1:18">
      <c r="A1446" t="s">
        <v>2714</v>
      </c>
      <c r="B1446" t="s">
        <v>104</v>
      </c>
      <c r="C1446" t="s">
        <v>39</v>
      </c>
      <c r="D1446" t="s">
        <v>173</v>
      </c>
      <c r="E1446">
        <v>64.400000000000006</v>
      </c>
      <c r="F1446">
        <v>26.4</v>
      </c>
      <c r="G1446" t="s">
        <v>2455</v>
      </c>
      <c r="H1446" t="s">
        <v>109</v>
      </c>
      <c r="I1446" t="s">
        <v>31</v>
      </c>
      <c r="J1446" t="s">
        <v>159</v>
      </c>
      <c r="K1446">
        <v>64.400000000000006</v>
      </c>
      <c r="L1446">
        <v>26.4</v>
      </c>
      <c r="M1446" t="s">
        <v>2455</v>
      </c>
      <c r="N1446" t="s">
        <v>34</v>
      </c>
      <c r="O1446" t="s">
        <v>35</v>
      </c>
      <c r="P1446">
        <v>241</v>
      </c>
      <c r="Q1446">
        <v>0</v>
      </c>
      <c r="R1446">
        <v>0</v>
      </c>
    </row>
    <row r="1447" spans="1:18">
      <c r="A1447" t="s">
        <v>2715</v>
      </c>
      <c r="B1447" t="s">
        <v>104</v>
      </c>
      <c r="C1447" t="s">
        <v>39</v>
      </c>
      <c r="D1447" t="s">
        <v>173</v>
      </c>
      <c r="E1447">
        <v>64.400000000000006</v>
      </c>
      <c r="F1447">
        <v>26.4</v>
      </c>
      <c r="G1447" t="s">
        <v>2455</v>
      </c>
      <c r="H1447" t="s">
        <v>19</v>
      </c>
      <c r="I1447" t="s">
        <v>48</v>
      </c>
      <c r="J1447" t="s">
        <v>173</v>
      </c>
      <c r="K1447">
        <v>64.400000000000006</v>
      </c>
      <c r="L1447">
        <v>26.4</v>
      </c>
      <c r="M1447" t="s">
        <v>2455</v>
      </c>
      <c r="N1447" t="s">
        <v>34</v>
      </c>
      <c r="O1447" t="s">
        <v>35</v>
      </c>
      <c r="P1447">
        <v>56</v>
      </c>
      <c r="Q1447">
        <v>0</v>
      </c>
      <c r="R1447">
        <v>0</v>
      </c>
    </row>
    <row r="1448" spans="1:18">
      <c r="A1448" t="s">
        <v>2716</v>
      </c>
      <c r="B1448" t="s">
        <v>51</v>
      </c>
      <c r="C1448" t="s">
        <v>39</v>
      </c>
      <c r="D1448" t="s">
        <v>173</v>
      </c>
      <c r="E1448">
        <v>64.8</v>
      </c>
      <c r="F1448">
        <v>25.4</v>
      </c>
      <c r="G1448" t="s">
        <v>2455</v>
      </c>
      <c r="H1448" t="s">
        <v>74</v>
      </c>
      <c r="I1448" t="s">
        <v>29</v>
      </c>
      <c r="J1448" t="s">
        <v>173</v>
      </c>
      <c r="K1448">
        <v>64.8</v>
      </c>
      <c r="L1448">
        <v>25.4</v>
      </c>
      <c r="M1448" t="s">
        <v>2455</v>
      </c>
      <c r="N1448" t="s">
        <v>81</v>
      </c>
      <c r="O1448" t="s">
        <v>35</v>
      </c>
      <c r="P1448">
        <v>49</v>
      </c>
      <c r="Q1448">
        <v>0</v>
      </c>
      <c r="R1448">
        <v>0</v>
      </c>
    </row>
    <row r="1449" spans="1:18">
      <c r="A1449" t="s">
        <v>2717</v>
      </c>
      <c r="B1449" t="s">
        <v>29</v>
      </c>
      <c r="C1449" t="s">
        <v>39</v>
      </c>
      <c r="D1449" t="s">
        <v>173</v>
      </c>
      <c r="E1449">
        <v>65</v>
      </c>
      <c r="F1449">
        <v>25.3</v>
      </c>
      <c r="G1449" t="s">
        <v>2455</v>
      </c>
      <c r="H1449" t="s">
        <v>23</v>
      </c>
      <c r="I1449" t="s">
        <v>60</v>
      </c>
      <c r="J1449" t="s">
        <v>177</v>
      </c>
      <c r="K1449">
        <v>65</v>
      </c>
      <c r="L1449">
        <v>25.3</v>
      </c>
      <c r="M1449" t="s">
        <v>2455</v>
      </c>
      <c r="N1449" t="s">
        <v>34</v>
      </c>
      <c r="O1449" t="s">
        <v>35</v>
      </c>
      <c r="P1449">
        <v>1377</v>
      </c>
      <c r="Q1449">
        <v>0</v>
      </c>
      <c r="R1449">
        <v>0</v>
      </c>
    </row>
    <row r="1450" spans="1:18">
      <c r="A1450" t="s">
        <v>2718</v>
      </c>
      <c r="B1450" t="s">
        <v>73</v>
      </c>
      <c r="C1450" t="s">
        <v>39</v>
      </c>
      <c r="D1450" t="s">
        <v>173</v>
      </c>
      <c r="E1450">
        <v>62.3</v>
      </c>
      <c r="F1450">
        <v>24.7</v>
      </c>
      <c r="G1450" t="s">
        <v>2455</v>
      </c>
      <c r="H1450" t="s">
        <v>31</v>
      </c>
      <c r="I1450" t="s">
        <v>24</v>
      </c>
      <c r="J1450" t="s">
        <v>159</v>
      </c>
      <c r="K1450">
        <v>62.5</v>
      </c>
      <c r="L1450">
        <v>23.7</v>
      </c>
      <c r="M1450" t="s">
        <v>2455</v>
      </c>
      <c r="N1450" t="s">
        <v>34</v>
      </c>
      <c r="O1450" t="s">
        <v>35</v>
      </c>
      <c r="P1450">
        <v>284</v>
      </c>
      <c r="Q1450">
        <v>57</v>
      </c>
      <c r="R1450">
        <v>294</v>
      </c>
    </row>
    <row r="1451" spans="1:18">
      <c r="A1451" t="s">
        <v>2720</v>
      </c>
      <c r="B1451" t="s">
        <v>155</v>
      </c>
      <c r="C1451" t="s">
        <v>39</v>
      </c>
      <c r="D1451" t="s">
        <v>173</v>
      </c>
      <c r="E1451">
        <v>62.3</v>
      </c>
      <c r="F1451">
        <v>21.4</v>
      </c>
      <c r="G1451" t="s">
        <v>2455</v>
      </c>
      <c r="H1451" t="s">
        <v>23</v>
      </c>
      <c r="I1451" t="s">
        <v>101</v>
      </c>
      <c r="J1451" t="s">
        <v>164</v>
      </c>
      <c r="K1451">
        <v>62.5</v>
      </c>
      <c r="L1451">
        <v>21.3</v>
      </c>
      <c r="M1451" t="s">
        <v>2455</v>
      </c>
      <c r="N1451" t="s">
        <v>40</v>
      </c>
      <c r="O1451" t="s">
        <v>35</v>
      </c>
      <c r="P1451">
        <v>882</v>
      </c>
      <c r="Q1451">
        <v>23</v>
      </c>
      <c r="R1451">
        <v>347</v>
      </c>
    </row>
    <row r="1452" spans="1:18">
      <c r="A1452" t="s">
        <v>4027</v>
      </c>
      <c r="B1452" t="s">
        <v>133</v>
      </c>
      <c r="C1452" t="s">
        <v>39</v>
      </c>
      <c r="D1452" t="s">
        <v>173</v>
      </c>
      <c r="E1452">
        <v>59.12</v>
      </c>
      <c r="F1452">
        <v>11.83</v>
      </c>
      <c r="G1452" t="s">
        <v>2497</v>
      </c>
      <c r="H1452" t="s">
        <v>23</v>
      </c>
      <c r="I1452" t="s">
        <v>51</v>
      </c>
      <c r="J1452" t="s">
        <v>159</v>
      </c>
      <c r="K1452">
        <v>59.12</v>
      </c>
      <c r="L1452">
        <v>11.83</v>
      </c>
      <c r="M1452" t="s">
        <v>2497</v>
      </c>
      <c r="N1452" t="s">
        <v>81</v>
      </c>
      <c r="O1452" t="s">
        <v>35</v>
      </c>
      <c r="P1452">
        <v>445</v>
      </c>
      <c r="Q1452">
        <v>0</v>
      </c>
      <c r="R1452">
        <v>0</v>
      </c>
    </row>
    <row r="1453" spans="1:18">
      <c r="A1453" t="s">
        <v>4028</v>
      </c>
      <c r="B1453" t="s">
        <v>133</v>
      </c>
      <c r="C1453" t="s">
        <v>39</v>
      </c>
      <c r="D1453" t="s">
        <v>173</v>
      </c>
      <c r="E1453">
        <v>59.12</v>
      </c>
      <c r="F1453">
        <v>11.83</v>
      </c>
      <c r="G1453" t="s">
        <v>2497</v>
      </c>
      <c r="H1453" t="s">
        <v>23</v>
      </c>
      <c r="I1453" t="s">
        <v>48</v>
      </c>
      <c r="J1453" t="s">
        <v>159</v>
      </c>
      <c r="K1453">
        <v>59.12</v>
      </c>
      <c r="L1453">
        <v>11.83</v>
      </c>
      <c r="M1453" t="s">
        <v>2497</v>
      </c>
      <c r="N1453" t="s">
        <v>81</v>
      </c>
      <c r="O1453" t="s">
        <v>35</v>
      </c>
      <c r="P1453">
        <v>414</v>
      </c>
      <c r="Q1453">
        <v>0</v>
      </c>
      <c r="R1453">
        <v>0</v>
      </c>
    </row>
    <row r="1454" spans="1:18">
      <c r="A1454" t="s">
        <v>4044</v>
      </c>
      <c r="B1454" t="s">
        <v>109</v>
      </c>
      <c r="C1454" t="s">
        <v>39</v>
      </c>
      <c r="D1454" t="s">
        <v>173</v>
      </c>
      <c r="E1454">
        <v>57.48</v>
      </c>
      <c r="F1454">
        <v>18.38</v>
      </c>
      <c r="G1454" t="s">
        <v>2497</v>
      </c>
      <c r="H1454" t="s">
        <v>73</v>
      </c>
      <c r="I1454" t="s">
        <v>60</v>
      </c>
      <c r="J1454" t="s">
        <v>159</v>
      </c>
      <c r="K1454">
        <v>57.48</v>
      </c>
      <c r="L1454">
        <v>18.38</v>
      </c>
      <c r="M1454" t="s">
        <v>2497</v>
      </c>
      <c r="N1454" t="s">
        <v>40</v>
      </c>
      <c r="O1454" t="s">
        <v>35</v>
      </c>
      <c r="P1454">
        <v>269</v>
      </c>
      <c r="Q1454">
        <v>0</v>
      </c>
      <c r="R1454">
        <v>0</v>
      </c>
    </row>
    <row r="1455" spans="1:18">
      <c r="A1455" t="s">
        <v>4073</v>
      </c>
      <c r="B1455" t="s">
        <v>48</v>
      </c>
      <c r="C1455" t="s">
        <v>39</v>
      </c>
      <c r="D1455" t="s">
        <v>173</v>
      </c>
      <c r="E1455">
        <v>57.95</v>
      </c>
      <c r="F1455">
        <v>12.1</v>
      </c>
      <c r="G1455" t="s">
        <v>2497</v>
      </c>
      <c r="H1455" t="s">
        <v>45</v>
      </c>
      <c r="I1455" t="s">
        <v>29</v>
      </c>
      <c r="J1455" t="s">
        <v>173</v>
      </c>
      <c r="K1455">
        <v>57.95</v>
      </c>
      <c r="L1455">
        <v>12.1</v>
      </c>
      <c r="M1455" t="s">
        <v>2497</v>
      </c>
      <c r="N1455" t="s">
        <v>81</v>
      </c>
      <c r="O1455" t="s">
        <v>35</v>
      </c>
      <c r="P1455">
        <v>46</v>
      </c>
      <c r="Q1455">
        <v>0</v>
      </c>
      <c r="R1455">
        <v>0</v>
      </c>
    </row>
    <row r="1456" spans="1:18">
      <c r="A1456" t="s">
        <v>4074</v>
      </c>
      <c r="B1456" t="s">
        <v>48</v>
      </c>
      <c r="C1456" t="s">
        <v>39</v>
      </c>
      <c r="D1456" t="s">
        <v>173</v>
      </c>
      <c r="E1456">
        <v>57.95</v>
      </c>
      <c r="F1456">
        <v>12.1</v>
      </c>
      <c r="G1456" t="s">
        <v>2497</v>
      </c>
      <c r="H1456" t="s">
        <v>19</v>
      </c>
      <c r="I1456" t="s">
        <v>29</v>
      </c>
      <c r="J1456" t="s">
        <v>159</v>
      </c>
      <c r="K1456">
        <v>57.95</v>
      </c>
      <c r="L1456">
        <v>12.1</v>
      </c>
      <c r="M1456" t="s">
        <v>2497</v>
      </c>
      <c r="N1456" t="s">
        <v>34</v>
      </c>
      <c r="O1456" t="s">
        <v>35</v>
      </c>
      <c r="P1456">
        <v>412</v>
      </c>
      <c r="Q1456">
        <v>0</v>
      </c>
      <c r="R1456">
        <v>0</v>
      </c>
    </row>
    <row r="1457" spans="1:18">
      <c r="A1457" t="s">
        <v>4089</v>
      </c>
      <c r="B1457" t="s">
        <v>19</v>
      </c>
      <c r="C1457" t="s">
        <v>20</v>
      </c>
      <c r="D1457" t="s">
        <v>173</v>
      </c>
      <c r="E1457">
        <v>58.32</v>
      </c>
      <c r="F1457">
        <v>14.68</v>
      </c>
      <c r="G1457" t="s">
        <v>2497</v>
      </c>
      <c r="H1457" t="s">
        <v>92</v>
      </c>
      <c r="I1457" t="s">
        <v>20</v>
      </c>
      <c r="J1457" t="s">
        <v>159</v>
      </c>
      <c r="K1457">
        <v>58.28</v>
      </c>
      <c r="L1457">
        <v>14.7</v>
      </c>
      <c r="M1457" t="s">
        <v>2497</v>
      </c>
      <c r="N1457" t="s">
        <v>34</v>
      </c>
      <c r="O1457" t="s">
        <v>35</v>
      </c>
      <c r="P1457">
        <v>353</v>
      </c>
      <c r="Q1457">
        <v>4</v>
      </c>
      <c r="R1457">
        <v>166</v>
      </c>
    </row>
    <row r="1458" spans="1:18">
      <c r="A1458" t="s">
        <v>4090</v>
      </c>
      <c r="B1458" t="s">
        <v>54</v>
      </c>
      <c r="C1458" t="s">
        <v>20</v>
      </c>
      <c r="D1458" t="s">
        <v>173</v>
      </c>
      <c r="E1458">
        <v>55.52</v>
      </c>
      <c r="F1458">
        <v>13.08</v>
      </c>
      <c r="G1458" t="s">
        <v>2497</v>
      </c>
      <c r="H1458" t="s">
        <v>23</v>
      </c>
      <c r="I1458" t="s">
        <v>20</v>
      </c>
      <c r="J1458" t="s">
        <v>164</v>
      </c>
      <c r="K1458">
        <v>55.45</v>
      </c>
      <c r="L1458">
        <v>13.38</v>
      </c>
      <c r="M1458" t="s">
        <v>2497</v>
      </c>
      <c r="N1458" t="s">
        <v>34</v>
      </c>
      <c r="O1458" t="s">
        <v>35</v>
      </c>
      <c r="P1458">
        <v>715</v>
      </c>
      <c r="Q1458">
        <v>21</v>
      </c>
      <c r="R1458">
        <v>112</v>
      </c>
    </row>
    <row r="1459" spans="1:18">
      <c r="A1459" t="s">
        <v>4091</v>
      </c>
      <c r="B1459" t="s">
        <v>54</v>
      </c>
      <c r="C1459" t="s">
        <v>20</v>
      </c>
      <c r="D1459" t="s">
        <v>173</v>
      </c>
      <c r="E1459">
        <v>55.52</v>
      </c>
      <c r="F1459">
        <v>13.07</v>
      </c>
      <c r="G1459" t="s">
        <v>2497</v>
      </c>
      <c r="H1459" t="s">
        <v>24</v>
      </c>
      <c r="I1459" t="s">
        <v>60</v>
      </c>
      <c r="J1459" t="s">
        <v>164</v>
      </c>
      <c r="K1459">
        <v>55.55</v>
      </c>
      <c r="L1459">
        <v>13.08</v>
      </c>
      <c r="M1459" t="s">
        <v>2497</v>
      </c>
      <c r="N1459" t="s">
        <v>40</v>
      </c>
      <c r="O1459" t="s">
        <v>35</v>
      </c>
      <c r="P1459">
        <v>643</v>
      </c>
      <c r="Q1459">
        <v>4</v>
      </c>
      <c r="R1459">
        <v>16</v>
      </c>
    </row>
    <row r="1460" spans="1:18">
      <c r="A1460" t="s">
        <v>459</v>
      </c>
      <c r="B1460" t="s">
        <v>76</v>
      </c>
      <c r="C1460" t="s">
        <v>39</v>
      </c>
      <c r="D1460" t="s">
        <v>159</v>
      </c>
      <c r="E1460">
        <v>47.27</v>
      </c>
      <c r="F1460">
        <v>11.2</v>
      </c>
      <c r="G1460" t="s">
        <v>426</v>
      </c>
      <c r="H1460" t="s">
        <v>73</v>
      </c>
      <c r="I1460" t="s">
        <v>32</v>
      </c>
      <c r="J1460" t="s">
        <v>159</v>
      </c>
      <c r="K1460">
        <v>47.27</v>
      </c>
      <c r="L1460">
        <v>11.2</v>
      </c>
      <c r="M1460" t="s">
        <v>426</v>
      </c>
      <c r="N1460" t="s">
        <v>34</v>
      </c>
      <c r="O1460" t="s">
        <v>35</v>
      </c>
      <c r="P1460">
        <v>123</v>
      </c>
      <c r="Q1460">
        <v>0</v>
      </c>
      <c r="R1460">
        <v>0</v>
      </c>
    </row>
    <row r="1461" spans="1:18">
      <c r="A1461" t="s">
        <v>621</v>
      </c>
      <c r="B1461" t="s">
        <v>48</v>
      </c>
      <c r="C1461" t="s">
        <v>29</v>
      </c>
      <c r="D1461" t="s">
        <v>159</v>
      </c>
      <c r="E1461">
        <v>57.08</v>
      </c>
      <c r="F1461">
        <v>9.93</v>
      </c>
      <c r="G1461" t="s">
        <v>610</v>
      </c>
      <c r="H1461" t="s">
        <v>32</v>
      </c>
      <c r="I1461" t="s">
        <v>60</v>
      </c>
      <c r="J1461" t="s">
        <v>164</v>
      </c>
      <c r="K1461">
        <v>57.08</v>
      </c>
      <c r="L1461">
        <v>9.93</v>
      </c>
      <c r="M1461" t="s">
        <v>610</v>
      </c>
      <c r="N1461" t="s">
        <v>26</v>
      </c>
      <c r="O1461" t="s">
        <v>27</v>
      </c>
      <c r="P1461">
        <v>246</v>
      </c>
      <c r="Q1461">
        <v>0</v>
      </c>
      <c r="R1461">
        <v>0</v>
      </c>
    </row>
    <row r="1462" spans="1:18">
      <c r="A1462" t="s">
        <v>862</v>
      </c>
      <c r="B1462" t="s">
        <v>50</v>
      </c>
      <c r="C1462" t="s">
        <v>39</v>
      </c>
      <c r="D1462" t="s">
        <v>159</v>
      </c>
      <c r="E1462">
        <v>53.4</v>
      </c>
      <c r="F1462">
        <v>-2.2000000000000002</v>
      </c>
      <c r="G1462" t="s">
        <v>858</v>
      </c>
      <c r="H1462" t="s">
        <v>45</v>
      </c>
      <c r="I1462" t="s">
        <v>29</v>
      </c>
      <c r="J1462" t="s">
        <v>164</v>
      </c>
      <c r="K1462">
        <v>53.4</v>
      </c>
      <c r="L1462">
        <v>-2.2000000000000002</v>
      </c>
      <c r="M1462" t="s">
        <v>858</v>
      </c>
      <c r="N1462" t="s">
        <v>34</v>
      </c>
      <c r="O1462" t="s">
        <v>35</v>
      </c>
      <c r="P1462">
        <v>419</v>
      </c>
      <c r="Q1462">
        <v>0</v>
      </c>
      <c r="R1462">
        <v>0</v>
      </c>
    </row>
    <row r="1463" spans="1:18">
      <c r="A1463" t="s">
        <v>881</v>
      </c>
      <c r="B1463" t="s">
        <v>39</v>
      </c>
      <c r="C1463" t="s">
        <v>20</v>
      </c>
      <c r="D1463" t="s">
        <v>159</v>
      </c>
      <c r="E1463">
        <v>53.8</v>
      </c>
      <c r="F1463">
        <v>-1.4</v>
      </c>
      <c r="G1463" t="s">
        <v>858</v>
      </c>
      <c r="H1463" t="s">
        <v>19</v>
      </c>
      <c r="I1463" t="s">
        <v>101</v>
      </c>
      <c r="J1463" t="s">
        <v>58</v>
      </c>
      <c r="K1463">
        <v>53.8</v>
      </c>
      <c r="L1463">
        <v>-1.4</v>
      </c>
      <c r="M1463" t="s">
        <v>858</v>
      </c>
      <c r="N1463" t="s">
        <v>34</v>
      </c>
      <c r="O1463" t="s">
        <v>35</v>
      </c>
      <c r="P1463">
        <v>3491</v>
      </c>
      <c r="Q1463">
        <v>0</v>
      </c>
      <c r="R1463">
        <v>0</v>
      </c>
    </row>
    <row r="1464" spans="1:18">
      <c r="A1464" t="s">
        <v>1047</v>
      </c>
      <c r="B1464" t="s">
        <v>42</v>
      </c>
      <c r="C1464" t="s">
        <v>20</v>
      </c>
      <c r="D1464" t="s">
        <v>159</v>
      </c>
      <c r="E1464">
        <v>53.18</v>
      </c>
      <c r="F1464">
        <v>-0.72</v>
      </c>
      <c r="G1464" t="s">
        <v>858</v>
      </c>
      <c r="H1464" t="s">
        <v>42</v>
      </c>
      <c r="I1464" t="s">
        <v>29</v>
      </c>
      <c r="J1464" t="s">
        <v>164</v>
      </c>
      <c r="K1464">
        <v>53.5</v>
      </c>
      <c r="L1464">
        <v>-0.7</v>
      </c>
      <c r="M1464" t="s">
        <v>858</v>
      </c>
      <c r="N1464" t="s">
        <v>34</v>
      </c>
      <c r="O1464" t="s">
        <v>35</v>
      </c>
      <c r="P1464">
        <v>427</v>
      </c>
      <c r="Q1464">
        <v>36</v>
      </c>
      <c r="R1464">
        <v>2</v>
      </c>
    </row>
    <row r="1465" spans="1:18">
      <c r="A1465" t="s">
        <v>1048</v>
      </c>
      <c r="B1465" t="s">
        <v>42</v>
      </c>
      <c r="C1465" t="s">
        <v>20</v>
      </c>
      <c r="D1465" t="s">
        <v>159</v>
      </c>
      <c r="E1465">
        <v>53.18</v>
      </c>
      <c r="F1465">
        <v>-0.72</v>
      </c>
      <c r="G1465" t="s">
        <v>858</v>
      </c>
      <c r="H1465" t="s">
        <v>60</v>
      </c>
      <c r="I1465" t="s">
        <v>29</v>
      </c>
      <c r="J1465" t="s">
        <v>159</v>
      </c>
      <c r="K1465">
        <v>53.2</v>
      </c>
      <c r="L1465">
        <v>-0.7</v>
      </c>
      <c r="M1465" t="s">
        <v>858</v>
      </c>
      <c r="N1465" t="s">
        <v>40</v>
      </c>
      <c r="O1465" t="s">
        <v>35</v>
      </c>
      <c r="P1465">
        <v>45</v>
      </c>
      <c r="Q1465">
        <v>3</v>
      </c>
      <c r="R1465">
        <v>31</v>
      </c>
    </row>
    <row r="1466" spans="1:18">
      <c r="A1466" t="s">
        <v>1059</v>
      </c>
      <c r="B1466" t="s">
        <v>67</v>
      </c>
      <c r="C1466" t="s">
        <v>20</v>
      </c>
      <c r="D1466" t="s">
        <v>159</v>
      </c>
      <c r="E1466">
        <v>52.1</v>
      </c>
      <c r="F1466">
        <v>-1.3</v>
      </c>
      <c r="G1466" t="s">
        <v>858</v>
      </c>
      <c r="H1466" t="s">
        <v>73</v>
      </c>
      <c r="I1466" t="s">
        <v>51</v>
      </c>
      <c r="J1466" t="s">
        <v>177</v>
      </c>
      <c r="K1466">
        <v>52.1</v>
      </c>
      <c r="L1466">
        <v>-1.3</v>
      </c>
      <c r="M1466" t="s">
        <v>858</v>
      </c>
      <c r="N1466" t="s">
        <v>40</v>
      </c>
      <c r="O1466" t="s">
        <v>35</v>
      </c>
      <c r="P1466">
        <v>1227</v>
      </c>
      <c r="Q1466">
        <v>0</v>
      </c>
      <c r="R1466">
        <v>0</v>
      </c>
    </row>
    <row r="1467" spans="1:18">
      <c r="A1467" t="s">
        <v>1642</v>
      </c>
      <c r="B1467" t="s">
        <v>31</v>
      </c>
      <c r="C1467" t="s">
        <v>20</v>
      </c>
      <c r="D1467" t="s">
        <v>159</v>
      </c>
      <c r="E1467">
        <v>52.1</v>
      </c>
      <c r="F1467">
        <v>6.05</v>
      </c>
      <c r="G1467" t="s">
        <v>1615</v>
      </c>
      <c r="H1467" t="s">
        <v>76</v>
      </c>
      <c r="I1467" t="s">
        <v>51</v>
      </c>
      <c r="J1467" t="s">
        <v>164</v>
      </c>
      <c r="K1467">
        <v>52.1</v>
      </c>
      <c r="L1467">
        <v>6.1</v>
      </c>
      <c r="M1467" t="s">
        <v>1615</v>
      </c>
      <c r="N1467" t="s">
        <v>34</v>
      </c>
      <c r="O1467" t="s">
        <v>35</v>
      </c>
      <c r="P1467">
        <v>508</v>
      </c>
      <c r="Q1467">
        <v>3</v>
      </c>
      <c r="R1467">
        <v>91</v>
      </c>
    </row>
    <row r="1468" spans="1:18">
      <c r="A1468" t="s">
        <v>1643</v>
      </c>
      <c r="B1468" t="s">
        <v>31</v>
      </c>
      <c r="C1468" t="s">
        <v>20</v>
      </c>
      <c r="D1468" t="s">
        <v>159</v>
      </c>
      <c r="E1468">
        <v>52.1</v>
      </c>
      <c r="F1468">
        <v>6.05</v>
      </c>
      <c r="G1468" t="s">
        <v>1615</v>
      </c>
      <c r="H1468" t="s">
        <v>51</v>
      </c>
      <c r="I1468" t="s">
        <v>51</v>
      </c>
      <c r="J1468" t="s">
        <v>159</v>
      </c>
      <c r="K1468">
        <v>52.1</v>
      </c>
      <c r="L1468">
        <v>6.1</v>
      </c>
      <c r="M1468" t="s">
        <v>1615</v>
      </c>
      <c r="N1468" t="s">
        <v>34</v>
      </c>
      <c r="O1468" t="s">
        <v>35</v>
      </c>
      <c r="P1468">
        <v>130</v>
      </c>
      <c r="Q1468">
        <v>3</v>
      </c>
      <c r="R1468">
        <v>91</v>
      </c>
    </row>
    <row r="1469" spans="1:18">
      <c r="A1469" t="s">
        <v>2114</v>
      </c>
      <c r="B1469" t="s">
        <v>73</v>
      </c>
      <c r="C1469" t="s">
        <v>39</v>
      </c>
      <c r="D1469" t="s">
        <v>159</v>
      </c>
      <c r="E1469">
        <v>59.87</v>
      </c>
      <c r="F1469">
        <v>10.43</v>
      </c>
      <c r="G1469" t="s">
        <v>669</v>
      </c>
      <c r="H1469" t="s">
        <v>19</v>
      </c>
      <c r="I1469" t="s">
        <v>29</v>
      </c>
      <c r="J1469" t="s">
        <v>159</v>
      </c>
      <c r="K1469">
        <v>59.87</v>
      </c>
      <c r="L1469">
        <v>10.43</v>
      </c>
      <c r="M1469" t="s">
        <v>669</v>
      </c>
      <c r="N1469" t="s">
        <v>40</v>
      </c>
      <c r="O1469" t="s">
        <v>35</v>
      </c>
      <c r="P1469">
        <v>33</v>
      </c>
      <c r="Q1469">
        <v>0</v>
      </c>
      <c r="R1469">
        <v>0</v>
      </c>
    </row>
    <row r="1470" spans="1:18">
      <c r="A1470" t="s">
        <v>2440</v>
      </c>
      <c r="B1470" t="s">
        <v>74</v>
      </c>
      <c r="C1470" t="s">
        <v>39</v>
      </c>
      <c r="D1470" t="s">
        <v>159</v>
      </c>
      <c r="E1470">
        <v>54.37</v>
      </c>
      <c r="F1470">
        <v>18.63</v>
      </c>
      <c r="G1470" t="s">
        <v>2428</v>
      </c>
      <c r="H1470" t="s">
        <v>74</v>
      </c>
      <c r="I1470" t="s">
        <v>29</v>
      </c>
      <c r="J1470" t="s">
        <v>159</v>
      </c>
      <c r="K1470">
        <v>54.4</v>
      </c>
      <c r="L1470">
        <v>18.57</v>
      </c>
      <c r="M1470" t="s">
        <v>2428</v>
      </c>
      <c r="N1470" t="s">
        <v>40</v>
      </c>
      <c r="O1470" t="s">
        <v>35</v>
      </c>
      <c r="P1470">
        <v>30</v>
      </c>
      <c r="Q1470">
        <v>6</v>
      </c>
      <c r="R1470">
        <v>311</v>
      </c>
    </row>
    <row r="1471" spans="1:18">
      <c r="A1471" t="s">
        <v>2700</v>
      </c>
      <c r="B1471" t="s">
        <v>32</v>
      </c>
      <c r="C1471" t="s">
        <v>39</v>
      </c>
      <c r="D1471" t="s">
        <v>159</v>
      </c>
      <c r="E1471">
        <v>63.2</v>
      </c>
      <c r="F1471">
        <v>23.8</v>
      </c>
      <c r="G1471" t="s">
        <v>2455</v>
      </c>
      <c r="H1471" t="s">
        <v>20</v>
      </c>
      <c r="I1471" t="s">
        <v>63</v>
      </c>
      <c r="J1471" t="s">
        <v>164</v>
      </c>
      <c r="K1471">
        <v>63.1</v>
      </c>
      <c r="L1471">
        <v>23.5</v>
      </c>
      <c r="M1471" t="s">
        <v>2455</v>
      </c>
      <c r="N1471" t="s">
        <v>34</v>
      </c>
      <c r="O1471" t="s">
        <v>35</v>
      </c>
      <c r="P1471">
        <v>544</v>
      </c>
      <c r="Q1471">
        <v>19</v>
      </c>
      <c r="R1471">
        <v>234</v>
      </c>
    </row>
    <row r="1472" spans="1:18">
      <c r="A1472" t="s">
        <v>2719</v>
      </c>
      <c r="B1472" t="s">
        <v>60</v>
      </c>
      <c r="C1472" t="s">
        <v>29</v>
      </c>
      <c r="D1472" t="s">
        <v>159</v>
      </c>
      <c r="E1472">
        <v>61.2</v>
      </c>
      <c r="F1472">
        <v>22</v>
      </c>
      <c r="G1472" t="s">
        <v>2455</v>
      </c>
      <c r="H1472" t="s">
        <v>67</v>
      </c>
      <c r="I1472" t="s">
        <v>20</v>
      </c>
      <c r="J1472" t="s">
        <v>176</v>
      </c>
      <c r="K1472">
        <v>61.2</v>
      </c>
      <c r="L1472">
        <v>22.7</v>
      </c>
      <c r="M1472" t="s">
        <v>2455</v>
      </c>
      <c r="N1472" t="s">
        <v>34</v>
      </c>
      <c r="O1472" t="s">
        <v>35</v>
      </c>
      <c r="P1472">
        <v>681</v>
      </c>
      <c r="Q1472">
        <v>38</v>
      </c>
      <c r="R1472">
        <v>91</v>
      </c>
    </row>
    <row r="1473" spans="1:18">
      <c r="A1473" t="s">
        <v>2733</v>
      </c>
      <c r="B1473" t="s">
        <v>133</v>
      </c>
      <c r="C1473" t="s">
        <v>39</v>
      </c>
      <c r="D1473" t="s">
        <v>159</v>
      </c>
      <c r="E1473">
        <v>65</v>
      </c>
      <c r="F1473">
        <v>25.4</v>
      </c>
      <c r="G1473" t="s">
        <v>2455</v>
      </c>
      <c r="H1473" t="s">
        <v>29</v>
      </c>
      <c r="I1473" t="s">
        <v>48</v>
      </c>
      <c r="J1473" t="s">
        <v>164</v>
      </c>
      <c r="K1473">
        <v>65.2</v>
      </c>
      <c r="L1473">
        <v>25.4</v>
      </c>
      <c r="M1473" t="s">
        <v>2455</v>
      </c>
      <c r="N1473" t="s">
        <v>40</v>
      </c>
      <c r="O1473" t="s">
        <v>35</v>
      </c>
      <c r="P1473">
        <v>407</v>
      </c>
      <c r="Q1473">
        <v>23</v>
      </c>
      <c r="R1473">
        <v>0</v>
      </c>
    </row>
    <row r="1474" spans="1:18">
      <c r="A1474" t="s">
        <v>2740</v>
      </c>
      <c r="B1474" t="s">
        <v>121</v>
      </c>
      <c r="C1474" t="s">
        <v>39</v>
      </c>
      <c r="D1474" t="s">
        <v>159</v>
      </c>
      <c r="E1474">
        <v>62.3</v>
      </c>
      <c r="F1474">
        <v>21.6</v>
      </c>
      <c r="G1474" t="s">
        <v>2455</v>
      </c>
      <c r="H1474" t="s">
        <v>68</v>
      </c>
      <c r="I1474" t="s">
        <v>24</v>
      </c>
      <c r="J1474" t="s">
        <v>164</v>
      </c>
      <c r="K1474">
        <v>62.3</v>
      </c>
      <c r="L1474">
        <v>21.3</v>
      </c>
      <c r="M1474" t="s">
        <v>2455</v>
      </c>
      <c r="N1474" t="s">
        <v>40</v>
      </c>
      <c r="O1474" t="s">
        <v>35</v>
      </c>
      <c r="P1474">
        <v>307</v>
      </c>
      <c r="Q1474">
        <v>16</v>
      </c>
      <c r="R1474">
        <v>270</v>
      </c>
    </row>
    <row r="1475" spans="1:18">
      <c r="A1475" t="s">
        <v>2744</v>
      </c>
      <c r="B1475" t="s">
        <v>60</v>
      </c>
      <c r="C1475" t="s">
        <v>29</v>
      </c>
      <c r="D1475" t="s">
        <v>159</v>
      </c>
      <c r="E1475">
        <v>61.8</v>
      </c>
      <c r="F1475">
        <v>23.7</v>
      </c>
      <c r="G1475" t="s">
        <v>2455</v>
      </c>
      <c r="H1475" t="s">
        <v>143</v>
      </c>
      <c r="I1475" t="s">
        <v>60</v>
      </c>
      <c r="J1475" t="s">
        <v>176</v>
      </c>
      <c r="K1475">
        <v>61.8</v>
      </c>
      <c r="L1475">
        <v>23.7</v>
      </c>
      <c r="M1475" t="s">
        <v>2455</v>
      </c>
      <c r="N1475" t="s">
        <v>34</v>
      </c>
      <c r="O1475" t="s">
        <v>35</v>
      </c>
      <c r="P1475">
        <v>635</v>
      </c>
      <c r="Q1475">
        <v>0</v>
      </c>
      <c r="R1475">
        <v>0</v>
      </c>
    </row>
    <row r="1476" spans="1:18">
      <c r="A1476" t="s">
        <v>2745</v>
      </c>
      <c r="B1476" t="s">
        <v>60</v>
      </c>
      <c r="C1476" t="s">
        <v>29</v>
      </c>
      <c r="D1476" t="s">
        <v>159</v>
      </c>
      <c r="E1476">
        <v>61.8</v>
      </c>
      <c r="F1476">
        <v>23.7</v>
      </c>
      <c r="G1476" t="s">
        <v>2455</v>
      </c>
      <c r="H1476" t="s">
        <v>48</v>
      </c>
      <c r="I1476" t="s">
        <v>60</v>
      </c>
      <c r="J1476" t="s">
        <v>164</v>
      </c>
      <c r="K1476">
        <v>61.8</v>
      </c>
      <c r="L1476">
        <v>23.7</v>
      </c>
      <c r="M1476" t="s">
        <v>2455</v>
      </c>
      <c r="N1476" t="s">
        <v>34</v>
      </c>
      <c r="O1476" t="s">
        <v>35</v>
      </c>
      <c r="P1476">
        <v>249</v>
      </c>
      <c r="Q1476">
        <v>0</v>
      </c>
      <c r="R1476">
        <v>0</v>
      </c>
    </row>
    <row r="1477" spans="1:18">
      <c r="A1477" t="s">
        <v>2760</v>
      </c>
      <c r="B1477" t="s">
        <v>76</v>
      </c>
      <c r="C1477" t="s">
        <v>20</v>
      </c>
      <c r="D1477" t="s">
        <v>159</v>
      </c>
      <c r="E1477">
        <v>61.5</v>
      </c>
      <c r="F1477">
        <v>23.8</v>
      </c>
      <c r="G1477" t="s">
        <v>2455</v>
      </c>
      <c r="H1477" t="s">
        <v>19</v>
      </c>
      <c r="I1477" t="s">
        <v>48</v>
      </c>
      <c r="J1477" t="s">
        <v>176</v>
      </c>
      <c r="K1477">
        <v>61.5</v>
      </c>
      <c r="L1477">
        <v>23.8</v>
      </c>
      <c r="M1477" t="s">
        <v>2455</v>
      </c>
      <c r="N1477" t="s">
        <v>40</v>
      </c>
      <c r="O1477" t="s">
        <v>35</v>
      </c>
      <c r="P1477">
        <v>827</v>
      </c>
      <c r="Q1477">
        <v>0</v>
      </c>
      <c r="R1477">
        <v>0</v>
      </c>
    </row>
    <row r="1478" spans="1:18">
      <c r="A1478" t="s">
        <v>4047</v>
      </c>
      <c r="B1478" t="s">
        <v>39</v>
      </c>
      <c r="C1478" t="s">
        <v>29</v>
      </c>
      <c r="D1478" t="s">
        <v>159</v>
      </c>
      <c r="E1478">
        <v>57.9</v>
      </c>
      <c r="F1478">
        <v>11.97</v>
      </c>
      <c r="G1478" t="s">
        <v>2497</v>
      </c>
      <c r="H1478" t="s">
        <v>50</v>
      </c>
      <c r="I1478" t="s">
        <v>51</v>
      </c>
      <c r="J1478" t="s">
        <v>159</v>
      </c>
      <c r="K1478">
        <v>57.9</v>
      </c>
      <c r="L1478">
        <v>11.97</v>
      </c>
      <c r="M1478" t="s">
        <v>2497</v>
      </c>
      <c r="N1478" t="s">
        <v>34</v>
      </c>
      <c r="O1478" t="s">
        <v>35</v>
      </c>
      <c r="P1478">
        <v>57</v>
      </c>
      <c r="Q1478">
        <v>0</v>
      </c>
      <c r="R1478">
        <v>0</v>
      </c>
    </row>
    <row r="1479" spans="1:18">
      <c r="A1479" t="s">
        <v>4082</v>
      </c>
      <c r="B1479" t="s">
        <v>109</v>
      </c>
      <c r="C1479" t="s">
        <v>20</v>
      </c>
      <c r="D1479" t="s">
        <v>159</v>
      </c>
      <c r="E1479">
        <v>59.37</v>
      </c>
      <c r="F1479">
        <v>16.5</v>
      </c>
      <c r="G1479" t="s">
        <v>2497</v>
      </c>
      <c r="H1479" t="s">
        <v>42</v>
      </c>
      <c r="I1479" t="s">
        <v>101</v>
      </c>
      <c r="J1479" t="s">
        <v>245</v>
      </c>
      <c r="K1479">
        <v>59.4</v>
      </c>
      <c r="L1479">
        <v>16.43</v>
      </c>
      <c r="M1479" t="s">
        <v>2497</v>
      </c>
      <c r="N1479" t="s">
        <v>40</v>
      </c>
      <c r="O1479" t="s">
        <v>35</v>
      </c>
      <c r="P1479">
        <v>3099</v>
      </c>
      <c r="Q1479">
        <v>6</v>
      </c>
      <c r="R1479">
        <v>315</v>
      </c>
    </row>
    <row r="1480" spans="1:18">
      <c r="A1480" t="s">
        <v>191</v>
      </c>
      <c r="B1480" t="s">
        <v>51</v>
      </c>
      <c r="C1480" t="s">
        <v>39</v>
      </c>
      <c r="D1480" t="s">
        <v>164</v>
      </c>
      <c r="E1480">
        <v>51.3</v>
      </c>
      <c r="F1480">
        <v>3.2</v>
      </c>
      <c r="G1480" t="s">
        <v>22</v>
      </c>
      <c r="H1480" t="s">
        <v>50</v>
      </c>
      <c r="I1480" t="s">
        <v>60</v>
      </c>
      <c r="J1480" t="s">
        <v>176</v>
      </c>
      <c r="K1480">
        <v>51.2</v>
      </c>
      <c r="L1480">
        <v>3.2</v>
      </c>
      <c r="M1480" t="s">
        <v>22</v>
      </c>
      <c r="N1480" t="s">
        <v>26</v>
      </c>
      <c r="O1480" t="s">
        <v>35</v>
      </c>
      <c r="P1480">
        <v>265</v>
      </c>
      <c r="Q1480">
        <v>12</v>
      </c>
      <c r="R1480">
        <v>181</v>
      </c>
    </row>
    <row r="1481" spans="1:18">
      <c r="A1481" t="s">
        <v>208</v>
      </c>
      <c r="B1481" t="s">
        <v>31</v>
      </c>
      <c r="C1481" t="s">
        <v>39</v>
      </c>
      <c r="D1481" t="s">
        <v>164</v>
      </c>
      <c r="E1481">
        <v>50.8</v>
      </c>
      <c r="F1481">
        <v>3.2</v>
      </c>
      <c r="G1481" t="s">
        <v>22</v>
      </c>
      <c r="H1481" t="s">
        <v>109</v>
      </c>
      <c r="I1481" t="s">
        <v>32</v>
      </c>
      <c r="J1481" t="s">
        <v>164</v>
      </c>
      <c r="K1481">
        <v>50.8</v>
      </c>
      <c r="L1481">
        <v>3.2</v>
      </c>
      <c r="M1481" t="s">
        <v>22</v>
      </c>
      <c r="N1481" t="s">
        <v>34</v>
      </c>
      <c r="O1481" t="s">
        <v>35</v>
      </c>
      <c r="P1481">
        <v>146</v>
      </c>
      <c r="Q1481">
        <v>0</v>
      </c>
      <c r="R1481">
        <v>0</v>
      </c>
    </row>
    <row r="1482" spans="1:18">
      <c r="A1482" t="s">
        <v>238</v>
      </c>
      <c r="B1482" t="s">
        <v>109</v>
      </c>
      <c r="C1482" t="s">
        <v>20</v>
      </c>
      <c r="D1482" t="s">
        <v>164</v>
      </c>
      <c r="E1482">
        <v>49.1</v>
      </c>
      <c r="F1482">
        <v>15.05</v>
      </c>
      <c r="G1482" t="s">
        <v>211</v>
      </c>
      <c r="H1482" t="s">
        <v>50</v>
      </c>
      <c r="I1482" t="s">
        <v>29</v>
      </c>
      <c r="J1482" t="s">
        <v>164</v>
      </c>
      <c r="K1482">
        <v>49.1</v>
      </c>
      <c r="L1482">
        <v>15.05</v>
      </c>
      <c r="M1482" t="s">
        <v>211</v>
      </c>
      <c r="N1482" t="s">
        <v>34</v>
      </c>
      <c r="O1482" t="s">
        <v>35</v>
      </c>
      <c r="P1482">
        <v>36</v>
      </c>
      <c r="Q1482">
        <v>0</v>
      </c>
      <c r="R1482">
        <v>0</v>
      </c>
    </row>
    <row r="1483" spans="1:18">
      <c r="A1483" t="s">
        <v>419</v>
      </c>
      <c r="B1483" t="s">
        <v>133</v>
      </c>
      <c r="C1483" t="s">
        <v>20</v>
      </c>
      <c r="D1483" t="s">
        <v>164</v>
      </c>
      <c r="E1483">
        <v>49.47</v>
      </c>
      <c r="F1483">
        <v>8.6</v>
      </c>
      <c r="G1483" t="s">
        <v>332</v>
      </c>
      <c r="H1483" t="s">
        <v>71</v>
      </c>
      <c r="I1483" t="s">
        <v>29</v>
      </c>
      <c r="J1483" t="s">
        <v>164</v>
      </c>
      <c r="K1483">
        <v>49.47</v>
      </c>
      <c r="L1483">
        <v>8.6</v>
      </c>
      <c r="M1483" t="s">
        <v>332</v>
      </c>
      <c r="N1483" t="s">
        <v>34</v>
      </c>
      <c r="O1483" t="s">
        <v>35</v>
      </c>
      <c r="P1483">
        <v>50</v>
      </c>
      <c r="Q1483">
        <v>0</v>
      </c>
      <c r="R1483">
        <v>0</v>
      </c>
    </row>
    <row r="1484" spans="1:18">
      <c r="A1484" t="s">
        <v>420</v>
      </c>
      <c r="B1484" t="s">
        <v>133</v>
      </c>
      <c r="C1484" t="s">
        <v>20</v>
      </c>
      <c r="D1484" t="s">
        <v>164</v>
      </c>
      <c r="E1484">
        <v>49.47</v>
      </c>
      <c r="F1484">
        <v>8.6</v>
      </c>
      <c r="G1484" t="s">
        <v>332</v>
      </c>
      <c r="H1484" t="s">
        <v>71</v>
      </c>
      <c r="I1484" t="s">
        <v>29</v>
      </c>
      <c r="J1484" t="s">
        <v>164</v>
      </c>
      <c r="K1484">
        <v>49.47</v>
      </c>
      <c r="L1484">
        <v>8.6</v>
      </c>
      <c r="M1484" t="s">
        <v>332</v>
      </c>
      <c r="N1484" t="s">
        <v>34</v>
      </c>
      <c r="O1484" t="s">
        <v>35</v>
      </c>
      <c r="P1484">
        <v>50</v>
      </c>
      <c r="Q1484">
        <v>0</v>
      </c>
      <c r="R1484">
        <v>0</v>
      </c>
    </row>
    <row r="1485" spans="1:18">
      <c r="A1485" t="s">
        <v>628</v>
      </c>
      <c r="B1485" t="s">
        <v>155</v>
      </c>
      <c r="C1485" t="s">
        <v>20</v>
      </c>
      <c r="D1485" t="s">
        <v>164</v>
      </c>
      <c r="E1485">
        <v>55.93</v>
      </c>
      <c r="F1485">
        <v>12.32</v>
      </c>
      <c r="G1485" t="s">
        <v>610</v>
      </c>
      <c r="H1485" t="s">
        <v>39</v>
      </c>
      <c r="I1485" t="s">
        <v>24</v>
      </c>
      <c r="J1485" t="s">
        <v>176</v>
      </c>
      <c r="K1485">
        <v>55.93</v>
      </c>
      <c r="L1485">
        <v>12.32</v>
      </c>
      <c r="M1485" t="s">
        <v>610</v>
      </c>
      <c r="N1485" t="s">
        <v>34</v>
      </c>
      <c r="O1485" t="s">
        <v>35</v>
      </c>
      <c r="P1485">
        <v>324</v>
      </c>
      <c r="Q1485">
        <v>0</v>
      </c>
      <c r="R1485">
        <v>0</v>
      </c>
    </row>
    <row r="1486" spans="1:18">
      <c r="A1486" t="s">
        <v>630</v>
      </c>
      <c r="B1486" t="s">
        <v>37</v>
      </c>
      <c r="C1486" t="s">
        <v>20</v>
      </c>
      <c r="D1486" t="s">
        <v>164</v>
      </c>
      <c r="E1486">
        <v>56.05</v>
      </c>
      <c r="F1486">
        <v>12.38</v>
      </c>
      <c r="G1486" t="s">
        <v>610</v>
      </c>
      <c r="H1486" t="s">
        <v>71</v>
      </c>
      <c r="I1486" t="s">
        <v>50</v>
      </c>
      <c r="J1486" t="s">
        <v>176</v>
      </c>
      <c r="K1486">
        <v>56.05</v>
      </c>
      <c r="L1486">
        <v>12.42</v>
      </c>
      <c r="M1486" t="s">
        <v>610</v>
      </c>
      <c r="N1486" t="s">
        <v>34</v>
      </c>
      <c r="O1486" t="s">
        <v>35</v>
      </c>
      <c r="P1486">
        <v>238</v>
      </c>
      <c r="Q1486">
        <v>3</v>
      </c>
      <c r="R1486">
        <v>91</v>
      </c>
    </row>
    <row r="1487" spans="1:18">
      <c r="A1487" t="s">
        <v>631</v>
      </c>
      <c r="B1487" t="s">
        <v>20</v>
      </c>
      <c r="C1487" t="s">
        <v>39</v>
      </c>
      <c r="D1487" t="s">
        <v>164</v>
      </c>
      <c r="E1487">
        <v>56.03</v>
      </c>
      <c r="F1487">
        <v>12.62</v>
      </c>
      <c r="G1487" t="s">
        <v>610</v>
      </c>
      <c r="H1487" t="s">
        <v>48</v>
      </c>
      <c r="I1487" t="s">
        <v>48</v>
      </c>
      <c r="J1487" t="s">
        <v>164</v>
      </c>
      <c r="K1487">
        <v>56.03</v>
      </c>
      <c r="L1487">
        <v>12.62</v>
      </c>
      <c r="M1487" t="s">
        <v>610</v>
      </c>
      <c r="N1487" t="s">
        <v>34</v>
      </c>
      <c r="O1487" t="s">
        <v>35</v>
      </c>
      <c r="P1487">
        <v>64</v>
      </c>
      <c r="Q1487">
        <v>0</v>
      </c>
      <c r="R1487">
        <v>0</v>
      </c>
    </row>
    <row r="1488" spans="1:18">
      <c r="A1488" t="s">
        <v>664</v>
      </c>
      <c r="B1488" t="s">
        <v>37</v>
      </c>
      <c r="C1488" t="s">
        <v>20</v>
      </c>
      <c r="D1488" t="s">
        <v>164</v>
      </c>
      <c r="E1488">
        <v>57.73</v>
      </c>
      <c r="F1488">
        <v>10.6</v>
      </c>
      <c r="G1488" t="s">
        <v>610</v>
      </c>
      <c r="H1488" t="s">
        <v>104</v>
      </c>
      <c r="I1488" t="s">
        <v>24</v>
      </c>
      <c r="J1488" t="s">
        <v>183</v>
      </c>
      <c r="K1488">
        <v>57.73</v>
      </c>
      <c r="L1488">
        <v>10.6</v>
      </c>
      <c r="M1488" t="s">
        <v>610</v>
      </c>
      <c r="N1488" t="s">
        <v>34</v>
      </c>
      <c r="O1488" t="s">
        <v>35</v>
      </c>
      <c r="P1488">
        <v>1438</v>
      </c>
      <c r="Q1488">
        <v>0</v>
      </c>
      <c r="R1488">
        <v>0</v>
      </c>
    </row>
    <row r="1489" spans="1:18">
      <c r="A1489" t="s">
        <v>735</v>
      </c>
      <c r="B1489" t="s">
        <v>39</v>
      </c>
      <c r="C1489" t="s">
        <v>39</v>
      </c>
      <c r="D1489" t="s">
        <v>164</v>
      </c>
      <c r="E1489">
        <v>55.95</v>
      </c>
      <c r="F1489">
        <v>8.67</v>
      </c>
      <c r="G1489" t="s">
        <v>610</v>
      </c>
      <c r="H1489" t="s">
        <v>109</v>
      </c>
      <c r="I1489" t="s">
        <v>63</v>
      </c>
      <c r="J1489" t="s">
        <v>176</v>
      </c>
      <c r="K1489">
        <v>55.95</v>
      </c>
      <c r="L1489">
        <v>8.67</v>
      </c>
      <c r="M1489" t="s">
        <v>610</v>
      </c>
      <c r="N1489" t="s">
        <v>34</v>
      </c>
      <c r="O1489" t="s">
        <v>35</v>
      </c>
      <c r="P1489">
        <v>568</v>
      </c>
      <c r="Q1489">
        <v>0</v>
      </c>
      <c r="R1489">
        <v>0</v>
      </c>
    </row>
    <row r="1490" spans="1:18">
      <c r="A1490" t="s">
        <v>1062</v>
      </c>
      <c r="B1490" t="s">
        <v>92</v>
      </c>
      <c r="C1490" t="s">
        <v>20</v>
      </c>
      <c r="D1490" t="s">
        <v>164</v>
      </c>
      <c r="E1490">
        <v>51.78</v>
      </c>
      <c r="F1490">
        <v>-0.63</v>
      </c>
      <c r="G1490" t="s">
        <v>858</v>
      </c>
      <c r="H1490" t="s">
        <v>45</v>
      </c>
      <c r="I1490" t="s">
        <v>39</v>
      </c>
      <c r="J1490" t="s">
        <v>89</v>
      </c>
      <c r="K1490">
        <v>51.8</v>
      </c>
      <c r="L1490">
        <v>-0.67</v>
      </c>
      <c r="M1490" t="s">
        <v>858</v>
      </c>
      <c r="N1490" t="s">
        <v>140</v>
      </c>
      <c r="O1490" t="s">
        <v>35</v>
      </c>
      <c r="P1490">
        <v>5520</v>
      </c>
      <c r="Q1490">
        <v>3</v>
      </c>
      <c r="R1490">
        <v>309</v>
      </c>
    </row>
    <row r="1491" spans="1:18">
      <c r="A1491" t="s">
        <v>1063</v>
      </c>
      <c r="B1491" t="s">
        <v>31</v>
      </c>
      <c r="C1491" t="s">
        <v>39</v>
      </c>
      <c r="D1491" t="s">
        <v>164</v>
      </c>
      <c r="E1491">
        <v>51.4</v>
      </c>
      <c r="F1491">
        <v>-0.4</v>
      </c>
      <c r="G1491" t="s">
        <v>858</v>
      </c>
      <c r="H1491" t="s">
        <v>48</v>
      </c>
      <c r="I1491" t="s">
        <v>63</v>
      </c>
      <c r="J1491" t="s">
        <v>164</v>
      </c>
      <c r="K1491">
        <v>51.4</v>
      </c>
      <c r="L1491">
        <v>-0.4</v>
      </c>
      <c r="M1491" t="s">
        <v>858</v>
      </c>
      <c r="N1491" t="s">
        <v>40</v>
      </c>
      <c r="O1491" t="s">
        <v>35</v>
      </c>
      <c r="P1491">
        <v>189</v>
      </c>
      <c r="Q1491">
        <v>0</v>
      </c>
      <c r="R1491">
        <v>0</v>
      </c>
    </row>
    <row r="1492" spans="1:18">
      <c r="A1492" t="s">
        <v>1064</v>
      </c>
      <c r="B1492" t="s">
        <v>31</v>
      </c>
      <c r="C1492" t="s">
        <v>39</v>
      </c>
      <c r="D1492" t="s">
        <v>164</v>
      </c>
      <c r="E1492">
        <v>51.4</v>
      </c>
      <c r="F1492">
        <v>-0.4</v>
      </c>
      <c r="G1492" t="s">
        <v>858</v>
      </c>
      <c r="H1492" t="s">
        <v>37</v>
      </c>
      <c r="I1492" t="s">
        <v>31</v>
      </c>
      <c r="J1492" t="s">
        <v>176</v>
      </c>
      <c r="K1492">
        <v>51.4</v>
      </c>
      <c r="L1492">
        <v>-0.4</v>
      </c>
      <c r="M1492" t="s">
        <v>858</v>
      </c>
      <c r="N1492" t="s">
        <v>40</v>
      </c>
      <c r="O1492" t="s">
        <v>35</v>
      </c>
      <c r="P1492">
        <v>266</v>
      </c>
      <c r="Q1492">
        <v>0</v>
      </c>
      <c r="R1492">
        <v>0</v>
      </c>
    </row>
    <row r="1493" spans="1:18">
      <c r="A1493" t="s">
        <v>1066</v>
      </c>
      <c r="B1493" t="s">
        <v>71</v>
      </c>
      <c r="C1493" t="s">
        <v>20</v>
      </c>
      <c r="D1493" t="s">
        <v>164</v>
      </c>
      <c r="E1493">
        <v>51.1</v>
      </c>
      <c r="F1493">
        <v>1.2</v>
      </c>
      <c r="G1493" t="s">
        <v>858</v>
      </c>
      <c r="H1493" t="s">
        <v>68</v>
      </c>
      <c r="I1493" t="s">
        <v>32</v>
      </c>
      <c r="J1493" t="s">
        <v>164</v>
      </c>
      <c r="K1493">
        <v>51.1</v>
      </c>
      <c r="L1493">
        <v>1.2</v>
      </c>
      <c r="M1493" t="s">
        <v>858</v>
      </c>
      <c r="N1493" t="s">
        <v>34</v>
      </c>
      <c r="O1493" t="s">
        <v>35</v>
      </c>
      <c r="P1493">
        <v>157</v>
      </c>
      <c r="Q1493">
        <v>0</v>
      </c>
      <c r="R1493">
        <v>0</v>
      </c>
    </row>
    <row r="1494" spans="1:18">
      <c r="A1494" t="s">
        <v>1067</v>
      </c>
      <c r="B1494" t="s">
        <v>71</v>
      </c>
      <c r="C1494" t="s">
        <v>20</v>
      </c>
      <c r="D1494" t="s">
        <v>164</v>
      </c>
      <c r="E1494">
        <v>51.1</v>
      </c>
      <c r="F1494">
        <v>1.2</v>
      </c>
      <c r="G1494" t="s">
        <v>858</v>
      </c>
      <c r="H1494" t="s">
        <v>24</v>
      </c>
      <c r="I1494" t="s">
        <v>48</v>
      </c>
      <c r="J1494" t="s">
        <v>164</v>
      </c>
      <c r="K1494">
        <v>51.1</v>
      </c>
      <c r="L1494">
        <v>1.2</v>
      </c>
      <c r="M1494" t="s">
        <v>858</v>
      </c>
      <c r="N1494" t="s">
        <v>40</v>
      </c>
      <c r="O1494" t="s">
        <v>35</v>
      </c>
      <c r="P1494">
        <v>80</v>
      </c>
      <c r="Q1494">
        <v>0</v>
      </c>
      <c r="R1494">
        <v>0</v>
      </c>
    </row>
    <row r="1495" spans="1:18">
      <c r="A1495" t="s">
        <v>1068</v>
      </c>
      <c r="B1495" t="s">
        <v>63</v>
      </c>
      <c r="C1495" t="s">
        <v>20</v>
      </c>
      <c r="D1495" t="s">
        <v>164</v>
      </c>
      <c r="E1495">
        <v>53.28</v>
      </c>
      <c r="F1495">
        <v>-2.82</v>
      </c>
      <c r="G1495" t="s">
        <v>858</v>
      </c>
      <c r="H1495" t="s">
        <v>71</v>
      </c>
      <c r="I1495" t="s">
        <v>39</v>
      </c>
      <c r="J1495" t="s">
        <v>177</v>
      </c>
      <c r="K1495">
        <v>53.3</v>
      </c>
      <c r="L1495">
        <v>-2.8</v>
      </c>
      <c r="M1495" t="s">
        <v>858</v>
      </c>
      <c r="N1495" t="s">
        <v>34</v>
      </c>
      <c r="O1495" t="s">
        <v>35</v>
      </c>
      <c r="P1495">
        <v>765</v>
      </c>
      <c r="Q1495">
        <v>3</v>
      </c>
      <c r="R1495">
        <v>31</v>
      </c>
    </row>
    <row r="1496" spans="1:18">
      <c r="A1496" t="s">
        <v>1071</v>
      </c>
      <c r="B1496" t="s">
        <v>50</v>
      </c>
      <c r="C1496" t="s">
        <v>39</v>
      </c>
      <c r="D1496" t="s">
        <v>164</v>
      </c>
      <c r="E1496">
        <v>53.6</v>
      </c>
      <c r="F1496">
        <v>-1.6</v>
      </c>
      <c r="G1496" t="s">
        <v>858</v>
      </c>
      <c r="H1496" t="s">
        <v>109</v>
      </c>
      <c r="I1496" t="s">
        <v>48</v>
      </c>
      <c r="J1496" t="s">
        <v>164</v>
      </c>
      <c r="K1496">
        <v>53.6</v>
      </c>
      <c r="L1496">
        <v>-1.6</v>
      </c>
      <c r="M1496" t="s">
        <v>858</v>
      </c>
      <c r="N1496" t="s">
        <v>40</v>
      </c>
      <c r="O1496" t="s">
        <v>35</v>
      </c>
      <c r="P1496">
        <v>86</v>
      </c>
      <c r="Q1496">
        <v>0</v>
      </c>
      <c r="R1496">
        <v>0</v>
      </c>
    </row>
    <row r="1497" spans="1:18">
      <c r="A1497" t="s">
        <v>1077</v>
      </c>
      <c r="B1497" t="s">
        <v>60</v>
      </c>
      <c r="C1497" t="s">
        <v>29</v>
      </c>
      <c r="D1497" t="s">
        <v>164</v>
      </c>
      <c r="E1497">
        <v>53.5</v>
      </c>
      <c r="F1497">
        <v>-2</v>
      </c>
      <c r="G1497" t="s">
        <v>858</v>
      </c>
      <c r="H1497" t="s">
        <v>68</v>
      </c>
      <c r="I1497" t="s">
        <v>48</v>
      </c>
      <c r="J1497" t="s">
        <v>58</v>
      </c>
      <c r="K1497">
        <v>53.5</v>
      </c>
      <c r="L1497">
        <v>-2</v>
      </c>
      <c r="M1497" t="s">
        <v>858</v>
      </c>
      <c r="N1497" t="s">
        <v>40</v>
      </c>
      <c r="O1497" t="s">
        <v>35</v>
      </c>
      <c r="P1497">
        <v>2970</v>
      </c>
      <c r="Q1497">
        <v>0</v>
      </c>
      <c r="R1497">
        <v>0</v>
      </c>
    </row>
    <row r="1498" spans="1:18">
      <c r="A1498" t="s">
        <v>2094</v>
      </c>
      <c r="B1498" t="s">
        <v>24</v>
      </c>
      <c r="C1498" t="s">
        <v>39</v>
      </c>
      <c r="D1498" t="s">
        <v>164</v>
      </c>
      <c r="E1498">
        <v>63.78</v>
      </c>
      <c r="F1498">
        <v>11.42</v>
      </c>
      <c r="G1498" t="s">
        <v>669</v>
      </c>
      <c r="H1498" t="s">
        <v>19</v>
      </c>
      <c r="I1498" t="s">
        <v>48</v>
      </c>
      <c r="J1498" t="s">
        <v>164</v>
      </c>
      <c r="K1498">
        <v>63.78</v>
      </c>
      <c r="L1498">
        <v>11.42</v>
      </c>
      <c r="M1498" t="s">
        <v>669</v>
      </c>
      <c r="N1498" t="s">
        <v>40</v>
      </c>
      <c r="O1498" t="s">
        <v>52</v>
      </c>
      <c r="P1498">
        <v>82</v>
      </c>
      <c r="Q1498">
        <v>0</v>
      </c>
      <c r="R1498">
        <v>0</v>
      </c>
    </row>
    <row r="1499" spans="1:18">
      <c r="A1499" t="s">
        <v>2296</v>
      </c>
      <c r="B1499" t="s">
        <v>32</v>
      </c>
      <c r="C1499" t="s">
        <v>39</v>
      </c>
      <c r="D1499" t="s">
        <v>164</v>
      </c>
      <c r="E1499">
        <v>60.13</v>
      </c>
      <c r="F1499">
        <v>5.37</v>
      </c>
      <c r="G1499" t="s">
        <v>669</v>
      </c>
      <c r="H1499" t="s">
        <v>54</v>
      </c>
      <c r="I1499" t="s">
        <v>48</v>
      </c>
      <c r="J1499" t="s">
        <v>176</v>
      </c>
      <c r="K1499">
        <v>60.17</v>
      </c>
      <c r="L1499">
        <v>5.32</v>
      </c>
      <c r="M1499" t="s">
        <v>669</v>
      </c>
      <c r="N1499" t="s">
        <v>40</v>
      </c>
      <c r="O1499" t="s">
        <v>35</v>
      </c>
      <c r="P1499">
        <v>447</v>
      </c>
      <c r="Q1499">
        <v>5</v>
      </c>
      <c r="R1499">
        <v>324</v>
      </c>
    </row>
    <row r="1500" spans="1:18">
      <c r="A1500" t="s">
        <v>2299</v>
      </c>
      <c r="B1500" t="s">
        <v>24</v>
      </c>
      <c r="C1500" t="s">
        <v>39</v>
      </c>
      <c r="D1500" t="s">
        <v>164</v>
      </c>
      <c r="E1500">
        <v>59.32</v>
      </c>
      <c r="F1500">
        <v>10.73</v>
      </c>
      <c r="G1500" t="s">
        <v>669</v>
      </c>
      <c r="H1500" t="s">
        <v>67</v>
      </c>
      <c r="I1500" t="s">
        <v>32</v>
      </c>
      <c r="J1500" t="s">
        <v>164</v>
      </c>
      <c r="K1500">
        <v>59.32</v>
      </c>
      <c r="L1500">
        <v>10.73</v>
      </c>
      <c r="M1500" t="s">
        <v>669</v>
      </c>
      <c r="N1500" t="s">
        <v>34</v>
      </c>
      <c r="O1500" t="s">
        <v>35</v>
      </c>
      <c r="P1500">
        <v>132</v>
      </c>
      <c r="Q1500">
        <v>0</v>
      </c>
      <c r="R1500">
        <v>0</v>
      </c>
    </row>
    <row r="1501" spans="1:18">
      <c r="A1501" t="s">
        <v>2392</v>
      </c>
      <c r="B1501" t="s">
        <v>109</v>
      </c>
      <c r="C1501" t="s">
        <v>20</v>
      </c>
      <c r="D1501" t="s">
        <v>164</v>
      </c>
      <c r="E1501">
        <v>60.23</v>
      </c>
      <c r="F1501">
        <v>5.3</v>
      </c>
      <c r="G1501" t="s">
        <v>669</v>
      </c>
      <c r="H1501" t="s">
        <v>31</v>
      </c>
      <c r="I1501" t="s">
        <v>101</v>
      </c>
      <c r="J1501" t="s">
        <v>176</v>
      </c>
      <c r="K1501">
        <v>60.22</v>
      </c>
      <c r="L1501">
        <v>5.27</v>
      </c>
      <c r="M1501" t="s">
        <v>669</v>
      </c>
      <c r="N1501" t="s">
        <v>34</v>
      </c>
      <c r="O1501" t="s">
        <v>35</v>
      </c>
      <c r="P1501">
        <v>525</v>
      </c>
      <c r="Q1501">
        <v>3</v>
      </c>
      <c r="R1501">
        <v>225</v>
      </c>
    </row>
    <row r="1502" spans="1:18">
      <c r="A1502" t="s">
        <v>2393</v>
      </c>
      <c r="B1502" t="s">
        <v>109</v>
      </c>
      <c r="C1502" t="s">
        <v>20</v>
      </c>
      <c r="D1502" t="s">
        <v>164</v>
      </c>
      <c r="E1502">
        <v>60.23</v>
      </c>
      <c r="F1502">
        <v>5.3</v>
      </c>
      <c r="G1502" t="s">
        <v>669</v>
      </c>
      <c r="H1502" t="s">
        <v>92</v>
      </c>
      <c r="I1502" t="s">
        <v>29</v>
      </c>
      <c r="J1502" t="s">
        <v>164</v>
      </c>
      <c r="K1502">
        <v>60.23</v>
      </c>
      <c r="L1502">
        <v>5.3</v>
      </c>
      <c r="M1502" t="s">
        <v>669</v>
      </c>
      <c r="N1502" t="s">
        <v>81</v>
      </c>
      <c r="O1502" t="s">
        <v>35</v>
      </c>
      <c r="P1502">
        <v>48</v>
      </c>
      <c r="Q1502">
        <v>0</v>
      </c>
      <c r="R1502">
        <v>0</v>
      </c>
    </row>
    <row r="1503" spans="1:18">
      <c r="A1503" t="s">
        <v>2394</v>
      </c>
      <c r="B1503" t="s">
        <v>31</v>
      </c>
      <c r="C1503" t="s">
        <v>39</v>
      </c>
      <c r="D1503" t="s">
        <v>164</v>
      </c>
      <c r="E1503">
        <v>60.8</v>
      </c>
      <c r="F1503">
        <v>4.95</v>
      </c>
      <c r="G1503" t="s">
        <v>669</v>
      </c>
      <c r="H1503" t="s">
        <v>23</v>
      </c>
      <c r="I1503" t="s">
        <v>24</v>
      </c>
      <c r="J1503" t="s">
        <v>176</v>
      </c>
      <c r="K1503">
        <v>60.82</v>
      </c>
      <c r="L1503">
        <v>5</v>
      </c>
      <c r="M1503" t="s">
        <v>669</v>
      </c>
      <c r="N1503" t="s">
        <v>40</v>
      </c>
      <c r="O1503" t="s">
        <v>35</v>
      </c>
      <c r="P1503">
        <v>317</v>
      </c>
      <c r="Q1503">
        <v>4</v>
      </c>
      <c r="R1503">
        <v>56</v>
      </c>
    </row>
    <row r="1504" spans="1:18">
      <c r="A1504" t="s">
        <v>2395</v>
      </c>
      <c r="B1504" t="s">
        <v>60</v>
      </c>
      <c r="C1504" t="s">
        <v>39</v>
      </c>
      <c r="D1504" t="s">
        <v>164</v>
      </c>
      <c r="E1504">
        <v>60.77</v>
      </c>
      <c r="F1504">
        <v>5</v>
      </c>
      <c r="G1504" t="s">
        <v>669</v>
      </c>
      <c r="H1504" t="s">
        <v>23</v>
      </c>
      <c r="I1504" t="s">
        <v>101</v>
      </c>
      <c r="J1504" t="s">
        <v>177</v>
      </c>
      <c r="K1504">
        <v>60.77</v>
      </c>
      <c r="L1504">
        <v>5.03</v>
      </c>
      <c r="M1504" t="s">
        <v>669</v>
      </c>
      <c r="N1504" t="s">
        <v>40</v>
      </c>
      <c r="O1504" t="s">
        <v>35</v>
      </c>
      <c r="P1504">
        <v>895</v>
      </c>
      <c r="Q1504">
        <v>2</v>
      </c>
      <c r="R1504">
        <v>91</v>
      </c>
    </row>
    <row r="1505" spans="1:18">
      <c r="A1505" t="s">
        <v>2396</v>
      </c>
      <c r="B1505" t="s">
        <v>39</v>
      </c>
      <c r="C1505" t="s">
        <v>39</v>
      </c>
      <c r="D1505" t="s">
        <v>164</v>
      </c>
      <c r="E1505">
        <v>60.3</v>
      </c>
      <c r="F1505">
        <v>5.2</v>
      </c>
      <c r="G1505" t="s">
        <v>669</v>
      </c>
      <c r="H1505" t="s">
        <v>23</v>
      </c>
      <c r="I1505" t="s">
        <v>29</v>
      </c>
      <c r="J1505" t="s">
        <v>176</v>
      </c>
      <c r="K1505">
        <v>60.37</v>
      </c>
      <c r="L1505">
        <v>5.3</v>
      </c>
      <c r="M1505" t="s">
        <v>669</v>
      </c>
      <c r="N1505" t="s">
        <v>34</v>
      </c>
      <c r="O1505" t="s">
        <v>35</v>
      </c>
      <c r="P1505">
        <v>404</v>
      </c>
      <c r="Q1505">
        <v>10</v>
      </c>
      <c r="R1505">
        <v>37</v>
      </c>
    </row>
    <row r="1506" spans="1:18">
      <c r="A1506" t="s">
        <v>2685</v>
      </c>
      <c r="B1506" t="s">
        <v>121</v>
      </c>
      <c r="C1506" t="s">
        <v>29</v>
      </c>
      <c r="D1506" t="s">
        <v>164</v>
      </c>
      <c r="E1506">
        <v>69.400000000000006</v>
      </c>
      <c r="F1506">
        <v>25.8</v>
      </c>
      <c r="G1506" t="s">
        <v>2455</v>
      </c>
      <c r="H1506" t="s">
        <v>76</v>
      </c>
      <c r="I1506" t="s">
        <v>20</v>
      </c>
      <c r="J1506" t="s">
        <v>176</v>
      </c>
      <c r="K1506">
        <v>69.400000000000006</v>
      </c>
      <c r="L1506">
        <v>25.9</v>
      </c>
      <c r="M1506" t="s">
        <v>2455</v>
      </c>
      <c r="N1506" t="s">
        <v>40</v>
      </c>
      <c r="O1506" t="s">
        <v>35</v>
      </c>
      <c r="P1506">
        <v>307</v>
      </c>
      <c r="Q1506">
        <v>4</v>
      </c>
      <c r="R1506">
        <v>91</v>
      </c>
    </row>
    <row r="1507" spans="1:18">
      <c r="A1507" t="s">
        <v>2746</v>
      </c>
      <c r="B1507" t="s">
        <v>51</v>
      </c>
      <c r="C1507" t="s">
        <v>39</v>
      </c>
      <c r="D1507" t="s">
        <v>164</v>
      </c>
      <c r="E1507">
        <v>61.8</v>
      </c>
      <c r="F1507">
        <v>23.7</v>
      </c>
      <c r="G1507" t="s">
        <v>2455</v>
      </c>
      <c r="H1507" t="s">
        <v>20</v>
      </c>
      <c r="I1507" t="s">
        <v>101</v>
      </c>
      <c r="J1507" t="s">
        <v>164</v>
      </c>
      <c r="K1507">
        <v>61.8</v>
      </c>
      <c r="L1507">
        <v>23.7</v>
      </c>
      <c r="M1507" t="s">
        <v>2455</v>
      </c>
      <c r="N1507" t="s">
        <v>34</v>
      </c>
      <c r="O1507" t="s">
        <v>35</v>
      </c>
      <c r="P1507">
        <v>149</v>
      </c>
      <c r="Q1507">
        <v>0</v>
      </c>
      <c r="R1507">
        <v>0</v>
      </c>
    </row>
    <row r="1508" spans="1:18">
      <c r="A1508" t="s">
        <v>2756</v>
      </c>
      <c r="B1508" t="s">
        <v>143</v>
      </c>
      <c r="C1508" t="s">
        <v>20</v>
      </c>
      <c r="D1508" t="s">
        <v>164</v>
      </c>
      <c r="E1508">
        <v>61.5</v>
      </c>
      <c r="F1508">
        <v>24</v>
      </c>
      <c r="G1508" t="s">
        <v>2455</v>
      </c>
      <c r="H1508" t="s">
        <v>32</v>
      </c>
      <c r="I1508" t="s">
        <v>29</v>
      </c>
      <c r="J1508" t="s">
        <v>164</v>
      </c>
      <c r="K1508">
        <v>61.5</v>
      </c>
      <c r="L1508">
        <v>24</v>
      </c>
      <c r="M1508" t="s">
        <v>2455</v>
      </c>
      <c r="N1508" t="s">
        <v>34</v>
      </c>
      <c r="O1508" t="s">
        <v>35</v>
      </c>
      <c r="P1508">
        <v>42</v>
      </c>
      <c r="Q1508">
        <v>0</v>
      </c>
      <c r="R1508">
        <v>0</v>
      </c>
    </row>
    <row r="1509" spans="1:18">
      <c r="A1509" t="s">
        <v>2757</v>
      </c>
      <c r="B1509" t="s">
        <v>143</v>
      </c>
      <c r="C1509" t="s">
        <v>20</v>
      </c>
      <c r="D1509" t="s">
        <v>164</v>
      </c>
      <c r="E1509">
        <v>61.5</v>
      </c>
      <c r="F1509">
        <v>24</v>
      </c>
      <c r="G1509" t="s">
        <v>2455</v>
      </c>
      <c r="H1509" t="s">
        <v>37</v>
      </c>
      <c r="I1509" t="s">
        <v>60</v>
      </c>
      <c r="J1509" t="s">
        <v>176</v>
      </c>
      <c r="K1509">
        <v>61.5</v>
      </c>
      <c r="L1509">
        <v>24</v>
      </c>
      <c r="M1509" t="s">
        <v>2455</v>
      </c>
      <c r="N1509" t="s">
        <v>34</v>
      </c>
      <c r="O1509" t="s">
        <v>35</v>
      </c>
      <c r="P1509">
        <v>298</v>
      </c>
      <c r="Q1509">
        <v>0</v>
      </c>
      <c r="R1509">
        <v>0</v>
      </c>
    </row>
    <row r="1510" spans="1:18">
      <c r="A1510" t="s">
        <v>2766</v>
      </c>
      <c r="B1510" t="s">
        <v>60</v>
      </c>
      <c r="C1510" t="s">
        <v>39</v>
      </c>
      <c r="D1510" t="s">
        <v>164</v>
      </c>
      <c r="E1510">
        <v>62.3</v>
      </c>
      <c r="F1510">
        <v>21.3</v>
      </c>
      <c r="G1510" t="s">
        <v>2455</v>
      </c>
      <c r="H1510" t="s">
        <v>143</v>
      </c>
      <c r="I1510" t="s">
        <v>48</v>
      </c>
      <c r="J1510" t="s">
        <v>164</v>
      </c>
      <c r="K1510">
        <v>62.3</v>
      </c>
      <c r="L1510">
        <v>21.4</v>
      </c>
      <c r="M1510" t="s">
        <v>2455</v>
      </c>
      <c r="N1510" t="s">
        <v>34</v>
      </c>
      <c r="O1510" t="s">
        <v>35</v>
      </c>
      <c r="P1510">
        <v>87</v>
      </c>
      <c r="Q1510">
        <v>6</v>
      </c>
      <c r="R1510">
        <v>91</v>
      </c>
    </row>
    <row r="1511" spans="1:18">
      <c r="A1511" t="s">
        <v>2767</v>
      </c>
      <c r="B1511" t="s">
        <v>39</v>
      </c>
      <c r="C1511" t="s">
        <v>39</v>
      </c>
      <c r="D1511" t="s">
        <v>164</v>
      </c>
      <c r="E1511">
        <v>62.1</v>
      </c>
      <c r="F1511">
        <v>22</v>
      </c>
      <c r="G1511" t="s">
        <v>2455</v>
      </c>
      <c r="H1511" t="s">
        <v>109</v>
      </c>
      <c r="I1511" t="s">
        <v>48</v>
      </c>
      <c r="J1511" t="s">
        <v>176</v>
      </c>
      <c r="K1511">
        <v>62.2</v>
      </c>
      <c r="L1511">
        <v>21.8</v>
      </c>
      <c r="M1511" t="s">
        <v>2455</v>
      </c>
      <c r="N1511" t="s">
        <v>40</v>
      </c>
      <c r="O1511" t="s">
        <v>35</v>
      </c>
      <c r="P1511">
        <v>446</v>
      </c>
      <c r="Q1511">
        <v>16</v>
      </c>
      <c r="R1511">
        <v>317</v>
      </c>
    </row>
    <row r="1512" spans="1:18">
      <c r="A1512" t="s">
        <v>2779</v>
      </c>
      <c r="B1512" t="s">
        <v>74</v>
      </c>
      <c r="C1512" t="s">
        <v>20</v>
      </c>
      <c r="D1512" t="s">
        <v>164</v>
      </c>
      <c r="E1512">
        <v>60.2</v>
      </c>
      <c r="F1512">
        <v>24.6</v>
      </c>
      <c r="G1512" t="s">
        <v>2455</v>
      </c>
      <c r="H1512" t="s">
        <v>19</v>
      </c>
      <c r="I1512" t="s">
        <v>24</v>
      </c>
      <c r="J1512" t="s">
        <v>177</v>
      </c>
      <c r="K1512">
        <v>60.2</v>
      </c>
      <c r="L1512">
        <v>24.6</v>
      </c>
      <c r="M1512" t="s">
        <v>2455</v>
      </c>
      <c r="N1512" t="s">
        <v>34</v>
      </c>
      <c r="O1512" t="s">
        <v>35</v>
      </c>
      <c r="P1512">
        <v>697</v>
      </c>
      <c r="Q1512">
        <v>0</v>
      </c>
      <c r="R1512">
        <v>0</v>
      </c>
    </row>
    <row r="1513" spans="1:18">
      <c r="A1513" t="s">
        <v>2786</v>
      </c>
      <c r="B1513" t="s">
        <v>23</v>
      </c>
      <c r="C1513" t="s">
        <v>29</v>
      </c>
      <c r="D1513" t="s">
        <v>164</v>
      </c>
      <c r="E1513">
        <v>65.099999999999994</v>
      </c>
      <c r="F1513">
        <v>25.4</v>
      </c>
      <c r="G1513" t="s">
        <v>2455</v>
      </c>
      <c r="H1513" t="s">
        <v>48</v>
      </c>
      <c r="I1513" t="s">
        <v>48</v>
      </c>
      <c r="J1513" t="s">
        <v>164</v>
      </c>
      <c r="K1513">
        <v>65.099999999999994</v>
      </c>
      <c r="L1513">
        <v>25.4</v>
      </c>
      <c r="M1513" t="s">
        <v>2455</v>
      </c>
      <c r="N1513" t="s">
        <v>84</v>
      </c>
      <c r="O1513" t="s">
        <v>35</v>
      </c>
      <c r="P1513">
        <v>24</v>
      </c>
      <c r="Q1513">
        <v>0</v>
      </c>
      <c r="R1513">
        <v>0</v>
      </c>
    </row>
    <row r="1514" spans="1:18">
      <c r="A1514" t="s">
        <v>2790</v>
      </c>
      <c r="B1514" t="s">
        <v>31</v>
      </c>
      <c r="C1514" t="s">
        <v>39</v>
      </c>
      <c r="D1514" t="s">
        <v>164</v>
      </c>
      <c r="E1514">
        <v>64.5</v>
      </c>
      <c r="F1514">
        <v>26.7</v>
      </c>
      <c r="G1514" t="s">
        <v>2455</v>
      </c>
      <c r="H1514" t="s">
        <v>67</v>
      </c>
      <c r="I1514" t="s">
        <v>48</v>
      </c>
      <c r="J1514" t="s">
        <v>164</v>
      </c>
      <c r="K1514">
        <v>64.5</v>
      </c>
      <c r="L1514">
        <v>26.7</v>
      </c>
      <c r="M1514" t="s">
        <v>2455</v>
      </c>
      <c r="N1514" t="s">
        <v>34</v>
      </c>
      <c r="O1514" t="s">
        <v>35</v>
      </c>
      <c r="P1514">
        <v>73</v>
      </c>
      <c r="Q1514">
        <v>0</v>
      </c>
      <c r="R1514">
        <v>0</v>
      </c>
    </row>
    <row r="1515" spans="1:18">
      <c r="A1515" t="s">
        <v>2791</v>
      </c>
      <c r="B1515" t="s">
        <v>31</v>
      </c>
      <c r="C1515" t="s">
        <v>39</v>
      </c>
      <c r="D1515" t="s">
        <v>164</v>
      </c>
      <c r="E1515">
        <v>64.5</v>
      </c>
      <c r="F1515">
        <v>26.7</v>
      </c>
      <c r="G1515" t="s">
        <v>2455</v>
      </c>
      <c r="H1515" t="s">
        <v>37</v>
      </c>
      <c r="I1515" t="s">
        <v>32</v>
      </c>
      <c r="J1515" t="s">
        <v>164</v>
      </c>
      <c r="K1515">
        <v>64.5</v>
      </c>
      <c r="L1515">
        <v>26.7</v>
      </c>
      <c r="M1515" t="s">
        <v>2455</v>
      </c>
      <c r="N1515" t="s">
        <v>34</v>
      </c>
      <c r="O1515" t="s">
        <v>35</v>
      </c>
      <c r="P1515">
        <v>143</v>
      </c>
      <c r="Q1515">
        <v>0</v>
      </c>
      <c r="R1515">
        <v>0</v>
      </c>
    </row>
    <row r="1516" spans="1:18">
      <c r="A1516" t="s">
        <v>2792</v>
      </c>
      <c r="B1516" t="s">
        <v>31</v>
      </c>
      <c r="C1516" t="s">
        <v>39</v>
      </c>
      <c r="D1516" t="s">
        <v>164</v>
      </c>
      <c r="E1516">
        <v>64.5</v>
      </c>
      <c r="F1516">
        <v>26.7</v>
      </c>
      <c r="G1516" t="s">
        <v>2455</v>
      </c>
      <c r="H1516" t="s">
        <v>23</v>
      </c>
      <c r="I1516" t="s">
        <v>48</v>
      </c>
      <c r="J1516" t="s">
        <v>176</v>
      </c>
      <c r="K1516">
        <v>64.5</v>
      </c>
      <c r="L1516">
        <v>26.7</v>
      </c>
      <c r="M1516" t="s">
        <v>2455</v>
      </c>
      <c r="N1516" t="s">
        <v>34</v>
      </c>
      <c r="O1516" t="s">
        <v>35</v>
      </c>
      <c r="P1516">
        <v>439</v>
      </c>
      <c r="Q1516">
        <v>0</v>
      </c>
      <c r="R1516">
        <v>0</v>
      </c>
    </row>
    <row r="1517" spans="1:18">
      <c r="A1517" t="s">
        <v>2800</v>
      </c>
      <c r="B1517" t="s">
        <v>48</v>
      </c>
      <c r="C1517" t="s">
        <v>39</v>
      </c>
      <c r="D1517" t="s">
        <v>164</v>
      </c>
      <c r="E1517">
        <v>60.6</v>
      </c>
      <c r="F1517">
        <v>25.2</v>
      </c>
      <c r="G1517" t="s">
        <v>2455</v>
      </c>
      <c r="H1517" t="s">
        <v>155</v>
      </c>
      <c r="I1517" t="s">
        <v>31</v>
      </c>
      <c r="J1517" t="s">
        <v>176</v>
      </c>
      <c r="K1517">
        <v>60.5</v>
      </c>
      <c r="L1517">
        <v>25</v>
      </c>
      <c r="M1517" t="s">
        <v>2455</v>
      </c>
      <c r="N1517" t="s">
        <v>34</v>
      </c>
      <c r="O1517" t="s">
        <v>35</v>
      </c>
      <c r="P1517">
        <v>254</v>
      </c>
      <c r="Q1517">
        <v>16</v>
      </c>
      <c r="R1517">
        <v>225</v>
      </c>
    </row>
    <row r="1518" spans="1:18">
      <c r="A1518" t="s">
        <v>4051</v>
      </c>
      <c r="B1518" t="s">
        <v>73</v>
      </c>
      <c r="C1518" t="s">
        <v>39</v>
      </c>
      <c r="D1518" t="s">
        <v>164</v>
      </c>
      <c r="E1518">
        <v>57.82</v>
      </c>
      <c r="F1518">
        <v>12.42</v>
      </c>
      <c r="G1518" t="s">
        <v>2497</v>
      </c>
      <c r="H1518" t="s">
        <v>23</v>
      </c>
      <c r="I1518" t="s">
        <v>29</v>
      </c>
      <c r="J1518" t="s">
        <v>164</v>
      </c>
      <c r="K1518">
        <v>57.82</v>
      </c>
      <c r="L1518">
        <v>12.42</v>
      </c>
      <c r="M1518" t="s">
        <v>2497</v>
      </c>
      <c r="N1518" t="s">
        <v>40</v>
      </c>
      <c r="O1518" t="s">
        <v>35</v>
      </c>
      <c r="P1518">
        <v>23</v>
      </c>
      <c r="Q1518">
        <v>0</v>
      </c>
      <c r="R1518">
        <v>0</v>
      </c>
    </row>
    <row r="1519" spans="1:18">
      <c r="A1519" t="s">
        <v>4081</v>
      </c>
      <c r="B1519" t="s">
        <v>109</v>
      </c>
      <c r="C1519" t="s">
        <v>20</v>
      </c>
      <c r="D1519" t="s">
        <v>164</v>
      </c>
      <c r="E1519">
        <v>59.5</v>
      </c>
      <c r="F1519">
        <v>14.17</v>
      </c>
      <c r="G1519" t="s">
        <v>2497</v>
      </c>
      <c r="H1519" t="s">
        <v>50</v>
      </c>
      <c r="I1519" t="s">
        <v>29</v>
      </c>
      <c r="J1519" t="s">
        <v>164</v>
      </c>
      <c r="K1519">
        <v>59.48</v>
      </c>
      <c r="L1519">
        <v>14.2</v>
      </c>
      <c r="M1519" t="s">
        <v>2497</v>
      </c>
      <c r="N1519" t="s">
        <v>40</v>
      </c>
      <c r="O1519" t="s">
        <v>35</v>
      </c>
      <c r="P1519">
        <v>36</v>
      </c>
      <c r="Q1519">
        <v>3</v>
      </c>
      <c r="R1519">
        <v>135</v>
      </c>
    </row>
    <row r="1520" spans="1:18">
      <c r="A1520" t="s">
        <v>4083</v>
      </c>
      <c r="B1520" t="s">
        <v>76</v>
      </c>
      <c r="C1520" t="s">
        <v>20</v>
      </c>
      <c r="D1520" t="s">
        <v>164</v>
      </c>
      <c r="E1520">
        <v>59.32</v>
      </c>
      <c r="F1520">
        <v>16.600000000000001</v>
      </c>
      <c r="G1520" t="s">
        <v>2497</v>
      </c>
      <c r="H1520" t="s">
        <v>19</v>
      </c>
      <c r="I1520" t="s">
        <v>60</v>
      </c>
      <c r="J1520" t="s">
        <v>176</v>
      </c>
      <c r="K1520">
        <v>59.3</v>
      </c>
      <c r="L1520">
        <v>16.649999999999999</v>
      </c>
      <c r="M1520" t="s">
        <v>2497</v>
      </c>
      <c r="N1520" t="s">
        <v>34</v>
      </c>
      <c r="O1520" t="s">
        <v>35</v>
      </c>
      <c r="P1520">
        <v>308</v>
      </c>
      <c r="Q1520">
        <v>4</v>
      </c>
      <c r="R1520">
        <v>124</v>
      </c>
    </row>
    <row r="1521" spans="1:18">
      <c r="A1521" t="s">
        <v>4084</v>
      </c>
      <c r="B1521" t="s">
        <v>31</v>
      </c>
      <c r="C1521" t="s">
        <v>39</v>
      </c>
      <c r="D1521" t="s">
        <v>164</v>
      </c>
      <c r="E1521">
        <v>59.45</v>
      </c>
      <c r="F1521">
        <v>16.43</v>
      </c>
      <c r="G1521" t="s">
        <v>2497</v>
      </c>
      <c r="H1521" t="s">
        <v>155</v>
      </c>
      <c r="I1521" t="s">
        <v>20</v>
      </c>
      <c r="J1521" t="s">
        <v>177</v>
      </c>
      <c r="K1521">
        <v>59.43</v>
      </c>
      <c r="L1521">
        <v>16.45</v>
      </c>
      <c r="M1521" t="s">
        <v>2497</v>
      </c>
      <c r="N1521" t="s">
        <v>40</v>
      </c>
      <c r="O1521" t="s">
        <v>35</v>
      </c>
      <c r="P1521">
        <v>714</v>
      </c>
      <c r="Q1521">
        <v>3</v>
      </c>
      <c r="R1521">
        <v>154</v>
      </c>
    </row>
    <row r="1522" spans="1:18">
      <c r="A1522" t="s">
        <v>4093</v>
      </c>
      <c r="B1522" t="s">
        <v>60</v>
      </c>
      <c r="C1522" t="s">
        <v>39</v>
      </c>
      <c r="D1522" t="s">
        <v>164</v>
      </c>
      <c r="E1522">
        <v>58.2</v>
      </c>
      <c r="F1522">
        <v>11.95</v>
      </c>
      <c r="G1522" t="s">
        <v>2497</v>
      </c>
      <c r="H1522" t="s">
        <v>39</v>
      </c>
      <c r="I1522" t="s">
        <v>39</v>
      </c>
      <c r="J1522" t="s">
        <v>176</v>
      </c>
      <c r="K1522">
        <v>58.25</v>
      </c>
      <c r="L1522">
        <v>11.7</v>
      </c>
      <c r="M1522" t="s">
        <v>2497</v>
      </c>
      <c r="N1522" t="s">
        <v>40</v>
      </c>
      <c r="O1522" t="s">
        <v>35</v>
      </c>
      <c r="P1522">
        <v>368</v>
      </c>
      <c r="Q1522">
        <v>16</v>
      </c>
      <c r="R1522">
        <v>291</v>
      </c>
    </row>
    <row r="1523" spans="1:18">
      <c r="A1523" t="s">
        <v>4094</v>
      </c>
      <c r="B1523" t="s">
        <v>31</v>
      </c>
      <c r="C1523" t="s">
        <v>39</v>
      </c>
      <c r="D1523" t="s">
        <v>164</v>
      </c>
      <c r="E1523">
        <v>58.28</v>
      </c>
      <c r="F1523">
        <v>11.92</v>
      </c>
      <c r="G1523" t="s">
        <v>2497</v>
      </c>
      <c r="H1523" t="s">
        <v>23</v>
      </c>
      <c r="I1523" t="s">
        <v>32</v>
      </c>
      <c r="J1523" t="s">
        <v>164</v>
      </c>
      <c r="K1523">
        <v>58.3</v>
      </c>
      <c r="L1523">
        <v>11.93</v>
      </c>
      <c r="M1523" t="s">
        <v>2497</v>
      </c>
      <c r="N1523" t="s">
        <v>34</v>
      </c>
      <c r="O1523" t="s">
        <v>35</v>
      </c>
      <c r="P1523">
        <v>135</v>
      </c>
      <c r="Q1523">
        <v>3</v>
      </c>
      <c r="R1523">
        <v>28</v>
      </c>
    </row>
    <row r="1524" spans="1:18">
      <c r="A1524" t="s">
        <v>4095</v>
      </c>
      <c r="B1524" t="s">
        <v>60</v>
      </c>
      <c r="C1524" t="s">
        <v>39</v>
      </c>
      <c r="D1524" t="s">
        <v>164</v>
      </c>
      <c r="E1524">
        <v>58.17</v>
      </c>
      <c r="F1524">
        <v>11.93</v>
      </c>
      <c r="G1524" t="s">
        <v>2497</v>
      </c>
      <c r="H1524" t="s">
        <v>45</v>
      </c>
      <c r="I1524" t="s">
        <v>101</v>
      </c>
      <c r="J1524" t="s">
        <v>176</v>
      </c>
      <c r="K1524">
        <v>58.23</v>
      </c>
      <c r="L1524">
        <v>11.77</v>
      </c>
      <c r="M1524" t="s">
        <v>2497</v>
      </c>
      <c r="N1524" t="s">
        <v>34</v>
      </c>
      <c r="O1524" t="s">
        <v>35</v>
      </c>
      <c r="P1524">
        <v>539</v>
      </c>
      <c r="Q1524">
        <v>13</v>
      </c>
      <c r="R1524">
        <v>308</v>
      </c>
    </row>
    <row r="1525" spans="1:18">
      <c r="A1525" t="s">
        <v>4096</v>
      </c>
      <c r="B1525" t="s">
        <v>50</v>
      </c>
      <c r="C1525" t="s">
        <v>39</v>
      </c>
      <c r="D1525" t="s">
        <v>164</v>
      </c>
      <c r="E1525">
        <v>58.25</v>
      </c>
      <c r="F1525">
        <v>11.87</v>
      </c>
      <c r="G1525" t="s">
        <v>2497</v>
      </c>
      <c r="H1525" t="s">
        <v>37</v>
      </c>
      <c r="I1525" t="s">
        <v>39</v>
      </c>
      <c r="J1525" t="s">
        <v>164</v>
      </c>
      <c r="K1525">
        <v>58.25</v>
      </c>
      <c r="L1525">
        <v>11.87</v>
      </c>
      <c r="M1525" t="s">
        <v>2497</v>
      </c>
      <c r="N1525" t="s">
        <v>40</v>
      </c>
      <c r="O1525" t="s">
        <v>35</v>
      </c>
      <c r="P1525">
        <v>22</v>
      </c>
      <c r="Q1525">
        <v>0</v>
      </c>
      <c r="R1525">
        <v>0</v>
      </c>
    </row>
    <row r="1526" spans="1:18">
      <c r="A1526" t="s">
        <v>4097</v>
      </c>
      <c r="B1526" t="s">
        <v>63</v>
      </c>
      <c r="C1526" t="s">
        <v>39</v>
      </c>
      <c r="D1526" t="s">
        <v>164</v>
      </c>
      <c r="E1526">
        <v>58.23</v>
      </c>
      <c r="F1526">
        <v>11.93</v>
      </c>
      <c r="G1526" t="s">
        <v>2497</v>
      </c>
      <c r="H1526" t="s">
        <v>23</v>
      </c>
      <c r="I1526" t="s">
        <v>32</v>
      </c>
      <c r="J1526" t="s">
        <v>164</v>
      </c>
      <c r="K1526">
        <v>58.23</v>
      </c>
      <c r="L1526">
        <v>11.9</v>
      </c>
      <c r="M1526" t="s">
        <v>2497</v>
      </c>
      <c r="N1526" t="s">
        <v>140</v>
      </c>
      <c r="O1526" t="s">
        <v>35</v>
      </c>
      <c r="P1526">
        <v>125</v>
      </c>
      <c r="Q1526">
        <v>2</v>
      </c>
      <c r="R1526">
        <v>270</v>
      </c>
    </row>
    <row r="1527" spans="1:18">
      <c r="A1527" t="s">
        <v>4098</v>
      </c>
      <c r="B1527" t="s">
        <v>37</v>
      </c>
      <c r="C1527" t="s">
        <v>20</v>
      </c>
      <c r="D1527" t="s">
        <v>164</v>
      </c>
      <c r="E1527">
        <v>55.92</v>
      </c>
      <c r="F1527">
        <v>13.42</v>
      </c>
      <c r="G1527" t="s">
        <v>2497</v>
      </c>
      <c r="H1527" t="s">
        <v>23</v>
      </c>
      <c r="I1527" t="s">
        <v>32</v>
      </c>
      <c r="J1527" t="s">
        <v>176</v>
      </c>
      <c r="K1527">
        <v>56.02</v>
      </c>
      <c r="L1527">
        <v>13.18</v>
      </c>
      <c r="M1527" t="s">
        <v>2497</v>
      </c>
      <c r="N1527" t="s">
        <v>40</v>
      </c>
      <c r="O1527" t="s">
        <v>35</v>
      </c>
      <c r="P1527">
        <v>510</v>
      </c>
      <c r="Q1527">
        <v>19</v>
      </c>
      <c r="R1527">
        <v>308</v>
      </c>
    </row>
    <row r="1528" spans="1:18">
      <c r="A1528" t="s">
        <v>175</v>
      </c>
      <c r="B1528" t="s">
        <v>19</v>
      </c>
      <c r="C1528" t="s">
        <v>20</v>
      </c>
      <c r="D1528" t="s">
        <v>176</v>
      </c>
      <c r="E1528">
        <v>50.3</v>
      </c>
      <c r="F1528">
        <v>4.4000000000000004</v>
      </c>
      <c r="G1528" t="s">
        <v>22</v>
      </c>
      <c r="H1528" t="s">
        <v>50</v>
      </c>
      <c r="I1528" t="s">
        <v>60</v>
      </c>
      <c r="J1528" t="s">
        <v>177</v>
      </c>
      <c r="K1528">
        <v>50.3</v>
      </c>
      <c r="L1528">
        <v>4.4000000000000004</v>
      </c>
      <c r="M1528" t="s">
        <v>22</v>
      </c>
      <c r="N1528" t="s">
        <v>40</v>
      </c>
      <c r="O1528" t="s">
        <v>35</v>
      </c>
      <c r="P1528">
        <v>280</v>
      </c>
      <c r="Q1528">
        <v>0</v>
      </c>
      <c r="R1528">
        <v>0</v>
      </c>
    </row>
    <row r="1529" spans="1:18">
      <c r="A1529" t="s">
        <v>341</v>
      </c>
      <c r="B1529" t="s">
        <v>45</v>
      </c>
      <c r="C1529" t="s">
        <v>20</v>
      </c>
      <c r="D1529" t="s">
        <v>176</v>
      </c>
      <c r="E1529">
        <v>51</v>
      </c>
      <c r="F1529">
        <v>10.65</v>
      </c>
      <c r="G1529" t="s">
        <v>332</v>
      </c>
      <c r="H1529" t="s">
        <v>74</v>
      </c>
      <c r="I1529" t="s">
        <v>31</v>
      </c>
      <c r="J1529" t="s">
        <v>177</v>
      </c>
      <c r="K1529">
        <v>51.02</v>
      </c>
      <c r="L1529">
        <v>10.67</v>
      </c>
      <c r="M1529" t="s">
        <v>332</v>
      </c>
      <c r="N1529" t="s">
        <v>34</v>
      </c>
      <c r="O1529" t="s">
        <v>35</v>
      </c>
      <c r="P1529">
        <v>280</v>
      </c>
      <c r="Q1529">
        <v>3</v>
      </c>
      <c r="R1529">
        <v>33</v>
      </c>
    </row>
    <row r="1530" spans="1:18">
      <c r="A1530" t="s">
        <v>342</v>
      </c>
      <c r="B1530" t="s">
        <v>45</v>
      </c>
      <c r="C1530" t="s">
        <v>20</v>
      </c>
      <c r="D1530" t="s">
        <v>176</v>
      </c>
      <c r="E1530">
        <v>50.95</v>
      </c>
      <c r="F1530">
        <v>10.57</v>
      </c>
      <c r="G1530" t="s">
        <v>332</v>
      </c>
      <c r="H1530" t="s">
        <v>63</v>
      </c>
      <c r="I1530" t="s">
        <v>50</v>
      </c>
      <c r="J1530" t="s">
        <v>245</v>
      </c>
      <c r="K1530">
        <v>51.33</v>
      </c>
      <c r="L1530">
        <v>10.77</v>
      </c>
      <c r="M1530" t="s">
        <v>332</v>
      </c>
      <c r="N1530" t="s">
        <v>40</v>
      </c>
      <c r="O1530" t="s">
        <v>35</v>
      </c>
      <c r="P1530">
        <v>2059</v>
      </c>
      <c r="Q1530">
        <v>45</v>
      </c>
      <c r="R1530">
        <v>19</v>
      </c>
    </row>
    <row r="1531" spans="1:18">
      <c r="A1531" t="s">
        <v>343</v>
      </c>
      <c r="B1531" t="s">
        <v>45</v>
      </c>
      <c r="C1531" t="s">
        <v>20</v>
      </c>
      <c r="D1531" t="s">
        <v>176</v>
      </c>
      <c r="E1531">
        <v>50.95</v>
      </c>
      <c r="F1531">
        <v>10.57</v>
      </c>
      <c r="G1531" t="s">
        <v>332</v>
      </c>
      <c r="H1531" t="s">
        <v>31</v>
      </c>
      <c r="I1531" t="s">
        <v>29</v>
      </c>
      <c r="J1531" t="s">
        <v>176</v>
      </c>
      <c r="K1531">
        <v>50.95</v>
      </c>
      <c r="L1531">
        <v>10.72</v>
      </c>
      <c r="M1531" t="s">
        <v>332</v>
      </c>
      <c r="N1531" t="s">
        <v>81</v>
      </c>
      <c r="O1531" t="s">
        <v>35</v>
      </c>
      <c r="P1531">
        <v>39</v>
      </c>
      <c r="Q1531">
        <v>11</v>
      </c>
      <c r="R1531">
        <v>91</v>
      </c>
    </row>
    <row r="1532" spans="1:18">
      <c r="A1532" t="s">
        <v>345</v>
      </c>
      <c r="B1532" t="s">
        <v>37</v>
      </c>
      <c r="C1532" t="s">
        <v>20</v>
      </c>
      <c r="D1532" t="s">
        <v>176</v>
      </c>
      <c r="E1532">
        <v>52.2</v>
      </c>
      <c r="F1532">
        <v>13.57</v>
      </c>
      <c r="G1532" t="s">
        <v>332</v>
      </c>
      <c r="H1532" t="s">
        <v>39</v>
      </c>
      <c r="I1532" t="s">
        <v>39</v>
      </c>
      <c r="J1532" t="s">
        <v>167</v>
      </c>
      <c r="K1532">
        <v>52.22</v>
      </c>
      <c r="L1532">
        <v>13.47</v>
      </c>
      <c r="M1532" t="s">
        <v>332</v>
      </c>
      <c r="N1532" t="s">
        <v>40</v>
      </c>
      <c r="O1532" t="s">
        <v>35</v>
      </c>
      <c r="P1532">
        <v>744</v>
      </c>
      <c r="Q1532">
        <v>8</v>
      </c>
      <c r="R1532">
        <v>286</v>
      </c>
    </row>
    <row r="1533" spans="1:18">
      <c r="A1533" t="s">
        <v>349</v>
      </c>
      <c r="B1533" t="s">
        <v>92</v>
      </c>
      <c r="C1533" t="s">
        <v>39</v>
      </c>
      <c r="D1533" t="s">
        <v>176</v>
      </c>
      <c r="E1533">
        <v>52.6</v>
      </c>
      <c r="F1533">
        <v>12.35</v>
      </c>
      <c r="G1533" t="s">
        <v>332</v>
      </c>
      <c r="H1533" t="s">
        <v>63</v>
      </c>
      <c r="I1533" t="s">
        <v>31</v>
      </c>
      <c r="J1533" t="s">
        <v>183</v>
      </c>
      <c r="K1533">
        <v>52.57</v>
      </c>
      <c r="L1533">
        <v>12.33</v>
      </c>
      <c r="M1533" t="s">
        <v>332</v>
      </c>
      <c r="N1533" t="s">
        <v>34</v>
      </c>
      <c r="O1533" t="s">
        <v>35</v>
      </c>
      <c r="P1533">
        <v>974</v>
      </c>
      <c r="Q1533">
        <v>4</v>
      </c>
      <c r="R1533">
        <v>197</v>
      </c>
    </row>
    <row r="1534" spans="1:18">
      <c r="A1534" t="s">
        <v>350</v>
      </c>
      <c r="B1534" t="s">
        <v>23</v>
      </c>
      <c r="C1534" t="s">
        <v>39</v>
      </c>
      <c r="D1534" t="s">
        <v>176</v>
      </c>
      <c r="E1534">
        <v>52.6</v>
      </c>
      <c r="F1534">
        <v>12.35</v>
      </c>
      <c r="G1534" t="s">
        <v>332</v>
      </c>
      <c r="H1534" t="s">
        <v>104</v>
      </c>
      <c r="I1534" t="s">
        <v>63</v>
      </c>
      <c r="J1534" t="s">
        <v>176</v>
      </c>
      <c r="K1534">
        <v>52.6</v>
      </c>
      <c r="L1534">
        <v>12.35</v>
      </c>
      <c r="M1534" t="s">
        <v>332</v>
      </c>
      <c r="N1534" t="s">
        <v>34</v>
      </c>
      <c r="O1534" t="s">
        <v>35</v>
      </c>
      <c r="P1534">
        <v>198</v>
      </c>
      <c r="Q1534">
        <v>0</v>
      </c>
      <c r="R1534">
        <v>0</v>
      </c>
    </row>
    <row r="1535" spans="1:18">
      <c r="A1535" t="s">
        <v>460</v>
      </c>
      <c r="B1535" t="s">
        <v>74</v>
      </c>
      <c r="C1535" t="s">
        <v>20</v>
      </c>
      <c r="D1535" t="s">
        <v>176</v>
      </c>
      <c r="E1535">
        <v>49.73</v>
      </c>
      <c r="F1535">
        <v>11.07</v>
      </c>
      <c r="G1535" t="s">
        <v>332</v>
      </c>
      <c r="H1535" t="s">
        <v>73</v>
      </c>
      <c r="I1535" t="s">
        <v>48</v>
      </c>
      <c r="J1535" t="s">
        <v>176</v>
      </c>
      <c r="K1535">
        <v>49.77</v>
      </c>
      <c r="L1535">
        <v>11.07</v>
      </c>
      <c r="M1535" t="s">
        <v>332</v>
      </c>
      <c r="N1535" t="s">
        <v>34</v>
      </c>
      <c r="O1535" t="s">
        <v>35</v>
      </c>
      <c r="P1535">
        <v>86</v>
      </c>
      <c r="Q1535">
        <v>4</v>
      </c>
      <c r="R1535">
        <v>0</v>
      </c>
    </row>
    <row r="1536" spans="1:18">
      <c r="A1536" t="s">
        <v>461</v>
      </c>
      <c r="B1536" t="s">
        <v>74</v>
      </c>
      <c r="C1536" t="s">
        <v>20</v>
      </c>
      <c r="D1536" t="s">
        <v>176</v>
      </c>
      <c r="E1536">
        <v>49.73</v>
      </c>
      <c r="F1536">
        <v>11.07</v>
      </c>
      <c r="G1536" t="s">
        <v>332</v>
      </c>
      <c r="H1536" t="s">
        <v>121</v>
      </c>
      <c r="I1536" t="s">
        <v>48</v>
      </c>
      <c r="J1536" t="s">
        <v>176</v>
      </c>
      <c r="K1536">
        <v>49.77</v>
      </c>
      <c r="L1536">
        <v>11.07</v>
      </c>
      <c r="M1536" t="s">
        <v>332</v>
      </c>
      <c r="N1536" t="s">
        <v>34</v>
      </c>
      <c r="O1536" t="s">
        <v>35</v>
      </c>
      <c r="P1536">
        <v>82</v>
      </c>
      <c r="Q1536">
        <v>4</v>
      </c>
      <c r="R1536">
        <v>0</v>
      </c>
    </row>
    <row r="1537" spans="1:18">
      <c r="A1537" t="s">
        <v>736</v>
      </c>
      <c r="B1537" t="s">
        <v>20</v>
      </c>
      <c r="C1537" t="s">
        <v>39</v>
      </c>
      <c r="D1537" t="s">
        <v>176</v>
      </c>
      <c r="E1537">
        <v>57.2</v>
      </c>
      <c r="F1537">
        <v>9.52</v>
      </c>
      <c r="G1537" t="s">
        <v>610</v>
      </c>
      <c r="H1537" t="s">
        <v>50</v>
      </c>
      <c r="I1537" t="s">
        <v>101</v>
      </c>
      <c r="J1537" t="s">
        <v>176</v>
      </c>
      <c r="K1537">
        <v>57.28</v>
      </c>
      <c r="L1537">
        <v>9.67</v>
      </c>
      <c r="M1537" t="s">
        <v>610</v>
      </c>
      <c r="N1537" t="s">
        <v>34</v>
      </c>
      <c r="O1537" t="s">
        <v>35</v>
      </c>
      <c r="P1537">
        <v>149</v>
      </c>
      <c r="Q1537">
        <v>13</v>
      </c>
      <c r="R1537">
        <v>45</v>
      </c>
    </row>
    <row r="1538" spans="1:18">
      <c r="A1538" t="s">
        <v>1060</v>
      </c>
      <c r="B1538" t="s">
        <v>42</v>
      </c>
      <c r="C1538" t="s">
        <v>39</v>
      </c>
      <c r="D1538" t="s">
        <v>176</v>
      </c>
      <c r="E1538">
        <v>55.8</v>
      </c>
      <c r="F1538">
        <v>-4.4000000000000004</v>
      </c>
      <c r="G1538" t="s">
        <v>858</v>
      </c>
      <c r="H1538" t="s">
        <v>20</v>
      </c>
      <c r="I1538" t="s">
        <v>29</v>
      </c>
      <c r="J1538" t="s">
        <v>176</v>
      </c>
      <c r="K1538">
        <v>55.8</v>
      </c>
      <c r="L1538">
        <v>-4.4000000000000004</v>
      </c>
      <c r="M1538" t="s">
        <v>858</v>
      </c>
      <c r="N1538" t="s">
        <v>34</v>
      </c>
      <c r="O1538" t="s">
        <v>35</v>
      </c>
      <c r="P1538">
        <v>16</v>
      </c>
      <c r="Q1538">
        <v>0</v>
      </c>
      <c r="R1538">
        <v>0</v>
      </c>
    </row>
    <row r="1539" spans="1:18">
      <c r="A1539" t="s">
        <v>1065</v>
      </c>
      <c r="B1539" t="s">
        <v>37</v>
      </c>
      <c r="C1539" t="s">
        <v>20</v>
      </c>
      <c r="D1539" t="s">
        <v>176</v>
      </c>
      <c r="E1539">
        <v>54.5</v>
      </c>
      <c r="F1539">
        <v>-1.6</v>
      </c>
      <c r="G1539" t="s">
        <v>858</v>
      </c>
      <c r="H1539" t="s">
        <v>92</v>
      </c>
      <c r="I1539" t="s">
        <v>24</v>
      </c>
      <c r="J1539" t="s">
        <v>177</v>
      </c>
      <c r="K1539">
        <v>54.5</v>
      </c>
      <c r="L1539">
        <v>-1.6</v>
      </c>
      <c r="M1539" t="s">
        <v>858</v>
      </c>
      <c r="N1539" t="s">
        <v>40</v>
      </c>
      <c r="O1539" t="s">
        <v>35</v>
      </c>
      <c r="P1539">
        <v>325</v>
      </c>
      <c r="Q1539">
        <v>0</v>
      </c>
      <c r="R1539">
        <v>0</v>
      </c>
    </row>
    <row r="1540" spans="1:18">
      <c r="A1540" t="s">
        <v>1069</v>
      </c>
      <c r="B1540" t="s">
        <v>67</v>
      </c>
      <c r="C1540" t="s">
        <v>20</v>
      </c>
      <c r="D1540" t="s">
        <v>176</v>
      </c>
      <c r="E1540">
        <v>52.22</v>
      </c>
      <c r="F1540">
        <v>0.08</v>
      </c>
      <c r="G1540" t="s">
        <v>858</v>
      </c>
      <c r="H1540" t="s">
        <v>32</v>
      </c>
      <c r="I1540" t="s">
        <v>60</v>
      </c>
      <c r="J1540" t="s">
        <v>167</v>
      </c>
      <c r="K1540">
        <v>52.2</v>
      </c>
      <c r="L1540">
        <v>0</v>
      </c>
      <c r="M1540" t="s">
        <v>858</v>
      </c>
      <c r="N1540" t="s">
        <v>40</v>
      </c>
      <c r="O1540" t="s">
        <v>35</v>
      </c>
      <c r="P1540">
        <v>665</v>
      </c>
      <c r="Q1540">
        <v>6</v>
      </c>
      <c r="R1540">
        <v>252</v>
      </c>
    </row>
    <row r="1541" spans="1:18">
      <c r="A1541" t="s">
        <v>1084</v>
      </c>
      <c r="B1541" t="s">
        <v>45</v>
      </c>
      <c r="C1541" t="s">
        <v>20</v>
      </c>
      <c r="D1541" t="s">
        <v>176</v>
      </c>
      <c r="E1541">
        <v>57.38</v>
      </c>
      <c r="F1541">
        <v>-1.88</v>
      </c>
      <c r="G1541" t="s">
        <v>858</v>
      </c>
      <c r="H1541" t="s">
        <v>37</v>
      </c>
      <c r="I1541" t="s">
        <v>51</v>
      </c>
      <c r="J1541" t="s">
        <v>176</v>
      </c>
      <c r="K1541">
        <v>57.5</v>
      </c>
      <c r="L1541">
        <v>-1.8</v>
      </c>
      <c r="M1541" t="s">
        <v>858</v>
      </c>
      <c r="N1541" t="s">
        <v>40</v>
      </c>
      <c r="O1541" t="s">
        <v>35</v>
      </c>
      <c r="P1541">
        <v>122</v>
      </c>
      <c r="Q1541">
        <v>14</v>
      </c>
      <c r="R1541">
        <v>22</v>
      </c>
    </row>
    <row r="1542" spans="1:18">
      <c r="A1542" t="s">
        <v>1626</v>
      </c>
      <c r="B1542" t="s">
        <v>60</v>
      </c>
      <c r="C1542" t="s">
        <v>39</v>
      </c>
      <c r="D1542" t="s">
        <v>176</v>
      </c>
      <c r="E1542">
        <v>52.1</v>
      </c>
      <c r="F1542">
        <v>4.3</v>
      </c>
      <c r="G1542" t="s">
        <v>1615</v>
      </c>
      <c r="H1542" t="s">
        <v>23</v>
      </c>
      <c r="I1542" t="s">
        <v>31</v>
      </c>
      <c r="J1542" t="s">
        <v>177</v>
      </c>
      <c r="K1542">
        <v>52.2</v>
      </c>
      <c r="L1542">
        <v>4.4000000000000004</v>
      </c>
      <c r="M1542" t="s">
        <v>1615</v>
      </c>
      <c r="N1542" t="s">
        <v>81</v>
      </c>
      <c r="O1542" t="s">
        <v>35</v>
      </c>
      <c r="P1542">
        <v>257</v>
      </c>
      <c r="Q1542">
        <v>14</v>
      </c>
      <c r="R1542">
        <v>32</v>
      </c>
    </row>
    <row r="1543" spans="1:18">
      <c r="A1543" t="s">
        <v>1636</v>
      </c>
      <c r="B1543" t="s">
        <v>109</v>
      </c>
      <c r="C1543" t="s">
        <v>20</v>
      </c>
      <c r="D1543" t="s">
        <v>176</v>
      </c>
      <c r="E1543">
        <v>53.12</v>
      </c>
      <c r="F1543">
        <v>4.7699999999999996</v>
      </c>
      <c r="G1543" t="s">
        <v>1615</v>
      </c>
      <c r="H1543" t="s">
        <v>104</v>
      </c>
      <c r="I1543" t="s">
        <v>24</v>
      </c>
      <c r="J1543" t="s">
        <v>243</v>
      </c>
      <c r="K1543">
        <v>53.1</v>
      </c>
      <c r="L1543">
        <v>4.8</v>
      </c>
      <c r="M1543" t="s">
        <v>1615</v>
      </c>
      <c r="N1543" t="s">
        <v>40</v>
      </c>
      <c r="O1543" t="s">
        <v>35</v>
      </c>
      <c r="P1543">
        <v>1800</v>
      </c>
      <c r="Q1543">
        <v>3</v>
      </c>
      <c r="R1543">
        <v>150</v>
      </c>
    </row>
    <row r="1544" spans="1:18">
      <c r="A1544" t="s">
        <v>1637</v>
      </c>
      <c r="B1544" t="s">
        <v>133</v>
      </c>
      <c r="C1544" t="s">
        <v>20</v>
      </c>
      <c r="D1544" t="s">
        <v>176</v>
      </c>
      <c r="E1544">
        <v>51.93</v>
      </c>
      <c r="F1544">
        <v>5.52</v>
      </c>
      <c r="G1544" t="s">
        <v>1615</v>
      </c>
      <c r="H1544" t="s">
        <v>20</v>
      </c>
      <c r="I1544" t="s">
        <v>20</v>
      </c>
      <c r="J1544" t="s">
        <v>177</v>
      </c>
      <c r="K1544">
        <v>51.9</v>
      </c>
      <c r="L1544">
        <v>5.5</v>
      </c>
      <c r="M1544" t="s">
        <v>1615</v>
      </c>
      <c r="N1544" t="s">
        <v>34</v>
      </c>
      <c r="O1544" t="s">
        <v>35</v>
      </c>
      <c r="P1544">
        <v>343</v>
      </c>
      <c r="Q1544">
        <v>7</v>
      </c>
      <c r="R1544">
        <v>203</v>
      </c>
    </row>
    <row r="1545" spans="1:18">
      <c r="A1545" t="s">
        <v>1638</v>
      </c>
      <c r="B1545" t="s">
        <v>133</v>
      </c>
      <c r="C1545" t="s">
        <v>20</v>
      </c>
      <c r="D1545" t="s">
        <v>176</v>
      </c>
      <c r="E1545">
        <v>51.93</v>
      </c>
      <c r="F1545">
        <v>5.52</v>
      </c>
      <c r="G1545" t="s">
        <v>1615</v>
      </c>
      <c r="H1545" t="s">
        <v>20</v>
      </c>
      <c r="I1545" t="s">
        <v>20</v>
      </c>
      <c r="J1545" t="s">
        <v>177</v>
      </c>
      <c r="K1545">
        <v>51.9</v>
      </c>
      <c r="L1545">
        <v>5.5</v>
      </c>
      <c r="M1545" t="s">
        <v>1615</v>
      </c>
      <c r="N1545" t="s">
        <v>34</v>
      </c>
      <c r="O1545" t="s">
        <v>35</v>
      </c>
      <c r="P1545">
        <v>343</v>
      </c>
      <c r="Q1545">
        <v>7</v>
      </c>
      <c r="R1545">
        <v>203</v>
      </c>
    </row>
    <row r="1546" spans="1:18">
      <c r="A1546" t="s">
        <v>1644</v>
      </c>
      <c r="B1546" t="s">
        <v>74</v>
      </c>
      <c r="C1546" t="s">
        <v>20</v>
      </c>
      <c r="D1546" t="s">
        <v>176</v>
      </c>
      <c r="E1546">
        <v>52.57</v>
      </c>
      <c r="F1546">
        <v>4.83</v>
      </c>
      <c r="G1546" t="s">
        <v>1615</v>
      </c>
      <c r="H1546" t="s">
        <v>31</v>
      </c>
      <c r="I1546" t="s">
        <v>39</v>
      </c>
      <c r="J1546" t="s">
        <v>177</v>
      </c>
      <c r="K1546">
        <v>52.7</v>
      </c>
      <c r="L1546">
        <v>4.8</v>
      </c>
      <c r="M1546" t="s">
        <v>1615</v>
      </c>
      <c r="N1546" t="s">
        <v>34</v>
      </c>
      <c r="O1546" t="s">
        <v>35</v>
      </c>
      <c r="P1546">
        <v>370</v>
      </c>
      <c r="Q1546">
        <v>14</v>
      </c>
      <c r="R1546">
        <v>346</v>
      </c>
    </row>
    <row r="1547" spans="1:18">
      <c r="A1547" t="s">
        <v>1659</v>
      </c>
      <c r="B1547" t="s">
        <v>60</v>
      </c>
      <c r="C1547" t="s">
        <v>39</v>
      </c>
      <c r="D1547" t="s">
        <v>176</v>
      </c>
      <c r="E1547">
        <v>53.12</v>
      </c>
      <c r="F1547">
        <v>4.7699999999999996</v>
      </c>
      <c r="G1547" t="s">
        <v>1615</v>
      </c>
      <c r="H1547" t="s">
        <v>109</v>
      </c>
      <c r="I1547" t="s">
        <v>20</v>
      </c>
      <c r="J1547" t="s">
        <v>183</v>
      </c>
      <c r="K1547">
        <v>53.1</v>
      </c>
      <c r="L1547">
        <v>4.8</v>
      </c>
      <c r="M1547" t="s">
        <v>1615</v>
      </c>
      <c r="N1547" t="s">
        <v>34</v>
      </c>
      <c r="O1547" t="s">
        <v>35</v>
      </c>
      <c r="P1547">
        <v>1088</v>
      </c>
      <c r="Q1547">
        <v>3</v>
      </c>
      <c r="R1547">
        <v>150</v>
      </c>
    </row>
    <row r="1548" spans="1:18">
      <c r="A1548" t="s">
        <v>1660</v>
      </c>
      <c r="B1548" t="s">
        <v>60</v>
      </c>
      <c r="C1548" t="s">
        <v>39</v>
      </c>
      <c r="D1548" t="s">
        <v>176</v>
      </c>
      <c r="E1548">
        <v>53.12</v>
      </c>
      <c r="F1548">
        <v>4.7699999999999996</v>
      </c>
      <c r="G1548" t="s">
        <v>1615</v>
      </c>
      <c r="H1548" t="s">
        <v>54</v>
      </c>
      <c r="I1548" t="s">
        <v>20</v>
      </c>
      <c r="J1548" t="s">
        <v>79</v>
      </c>
      <c r="K1548">
        <v>53.12</v>
      </c>
      <c r="L1548">
        <v>4.78</v>
      </c>
      <c r="M1548" t="s">
        <v>1615</v>
      </c>
      <c r="N1548" t="s">
        <v>40</v>
      </c>
      <c r="O1548" t="s">
        <v>35</v>
      </c>
      <c r="P1548">
        <v>4380</v>
      </c>
      <c r="Q1548">
        <v>0</v>
      </c>
      <c r="R1548">
        <v>0</v>
      </c>
    </row>
    <row r="1549" spans="1:18">
      <c r="A1549" t="s">
        <v>1662</v>
      </c>
      <c r="B1549" t="s">
        <v>45</v>
      </c>
      <c r="C1549" t="s">
        <v>20</v>
      </c>
      <c r="D1549" t="s">
        <v>176</v>
      </c>
      <c r="E1549">
        <v>52.43</v>
      </c>
      <c r="F1549">
        <v>5.88</v>
      </c>
      <c r="G1549" t="s">
        <v>1615</v>
      </c>
      <c r="H1549" t="s">
        <v>48</v>
      </c>
      <c r="I1549" t="s">
        <v>20</v>
      </c>
      <c r="J1549" t="s">
        <v>167</v>
      </c>
      <c r="K1549">
        <v>52.33</v>
      </c>
      <c r="L1549">
        <v>5.67</v>
      </c>
      <c r="M1549" t="s">
        <v>1615</v>
      </c>
      <c r="N1549" t="s">
        <v>81</v>
      </c>
      <c r="O1549" t="s">
        <v>35</v>
      </c>
      <c r="P1549">
        <v>714</v>
      </c>
      <c r="Q1549">
        <v>21</v>
      </c>
      <c r="R1549">
        <v>231</v>
      </c>
    </row>
    <row r="1550" spans="1:18">
      <c r="A1550" t="s">
        <v>2095</v>
      </c>
      <c r="B1550" t="s">
        <v>121</v>
      </c>
      <c r="C1550" t="s">
        <v>29</v>
      </c>
      <c r="D1550" t="s">
        <v>176</v>
      </c>
      <c r="E1550">
        <v>59.03</v>
      </c>
      <c r="F1550">
        <v>9.6300000000000008</v>
      </c>
      <c r="G1550" t="s">
        <v>669</v>
      </c>
      <c r="H1550" t="s">
        <v>23</v>
      </c>
      <c r="I1550" t="s">
        <v>48</v>
      </c>
      <c r="J1550" t="s">
        <v>176</v>
      </c>
      <c r="K1550">
        <v>59.12</v>
      </c>
      <c r="L1550">
        <v>9.77</v>
      </c>
      <c r="M1550" t="s">
        <v>669</v>
      </c>
      <c r="N1550" t="s">
        <v>26</v>
      </c>
      <c r="O1550" t="s">
        <v>27</v>
      </c>
      <c r="P1550">
        <v>28</v>
      </c>
      <c r="Q1550">
        <v>12</v>
      </c>
      <c r="R1550">
        <v>40</v>
      </c>
    </row>
    <row r="1551" spans="1:18">
      <c r="A1551" t="s">
        <v>2298</v>
      </c>
      <c r="B1551" t="s">
        <v>37</v>
      </c>
      <c r="C1551" t="s">
        <v>39</v>
      </c>
      <c r="D1551" t="s">
        <v>176</v>
      </c>
      <c r="E1551">
        <v>58.12</v>
      </c>
      <c r="F1551">
        <v>6.6</v>
      </c>
      <c r="G1551" t="s">
        <v>669</v>
      </c>
      <c r="H1551" t="s">
        <v>32</v>
      </c>
      <c r="I1551" t="s">
        <v>50</v>
      </c>
      <c r="J1551" t="s">
        <v>86</v>
      </c>
      <c r="K1551">
        <v>58.08</v>
      </c>
      <c r="L1551">
        <v>6.6</v>
      </c>
      <c r="M1551" t="s">
        <v>669</v>
      </c>
      <c r="N1551" t="s">
        <v>40</v>
      </c>
      <c r="O1551" t="s">
        <v>35</v>
      </c>
      <c r="P1551">
        <v>4584</v>
      </c>
      <c r="Q1551">
        <v>4</v>
      </c>
      <c r="R1551">
        <v>181</v>
      </c>
    </row>
    <row r="1552" spans="1:18">
      <c r="A1552" t="s">
        <v>2721</v>
      </c>
      <c r="B1552" t="s">
        <v>63</v>
      </c>
      <c r="C1552" t="s">
        <v>39</v>
      </c>
      <c r="D1552" t="s">
        <v>176</v>
      </c>
      <c r="E1552">
        <v>61.4</v>
      </c>
      <c r="F1552">
        <v>23.6</v>
      </c>
      <c r="G1552" t="s">
        <v>2455</v>
      </c>
      <c r="H1552" t="s">
        <v>42</v>
      </c>
      <c r="I1552" t="s">
        <v>48</v>
      </c>
      <c r="J1552" t="s">
        <v>167</v>
      </c>
      <c r="K1552">
        <v>61.9</v>
      </c>
      <c r="L1552">
        <v>23.2</v>
      </c>
      <c r="M1552" t="s">
        <v>2455</v>
      </c>
      <c r="N1552" t="s">
        <v>34</v>
      </c>
      <c r="O1552" t="s">
        <v>35</v>
      </c>
      <c r="P1552">
        <v>798</v>
      </c>
      <c r="Q1552">
        <v>60</v>
      </c>
      <c r="R1552">
        <v>340</v>
      </c>
    </row>
    <row r="1553" spans="1:18">
      <c r="A1553" t="s">
        <v>2727</v>
      </c>
      <c r="B1553" t="s">
        <v>104</v>
      </c>
      <c r="C1553" t="s">
        <v>20</v>
      </c>
      <c r="D1553" t="s">
        <v>176</v>
      </c>
      <c r="E1553">
        <v>61.1</v>
      </c>
      <c r="F1553">
        <v>22.7</v>
      </c>
      <c r="G1553" t="s">
        <v>2455</v>
      </c>
      <c r="H1553" t="s">
        <v>20</v>
      </c>
      <c r="I1553" t="s">
        <v>39</v>
      </c>
      <c r="J1553" t="s">
        <v>167</v>
      </c>
      <c r="K1553">
        <v>61.1</v>
      </c>
      <c r="L1553">
        <v>22.8</v>
      </c>
      <c r="M1553" t="s">
        <v>2455</v>
      </c>
      <c r="N1553" t="s">
        <v>34</v>
      </c>
      <c r="O1553" t="s">
        <v>35</v>
      </c>
      <c r="P1553">
        <v>736</v>
      </c>
      <c r="Q1553">
        <v>6</v>
      </c>
      <c r="R1553">
        <v>91</v>
      </c>
    </row>
    <row r="1554" spans="1:18">
      <c r="A1554" t="s">
        <v>2732</v>
      </c>
      <c r="B1554" t="s">
        <v>23</v>
      </c>
      <c r="C1554" t="s">
        <v>39</v>
      </c>
      <c r="D1554" t="s">
        <v>176</v>
      </c>
      <c r="E1554">
        <v>65</v>
      </c>
      <c r="F1554">
        <v>25.6</v>
      </c>
      <c r="G1554" t="s">
        <v>2455</v>
      </c>
      <c r="H1554" t="s">
        <v>104</v>
      </c>
      <c r="I1554" t="s">
        <v>24</v>
      </c>
      <c r="J1554" t="s">
        <v>183</v>
      </c>
      <c r="K1554">
        <v>64.900000000000006</v>
      </c>
      <c r="L1554">
        <v>25.6</v>
      </c>
      <c r="M1554" t="s">
        <v>2455</v>
      </c>
      <c r="N1554" t="s">
        <v>84</v>
      </c>
      <c r="O1554" t="s">
        <v>35</v>
      </c>
      <c r="P1554">
        <v>1050</v>
      </c>
      <c r="Q1554">
        <v>12</v>
      </c>
      <c r="R1554">
        <v>181</v>
      </c>
    </row>
    <row r="1555" spans="1:18">
      <c r="A1555" t="s">
        <v>2739</v>
      </c>
      <c r="B1555" t="s">
        <v>29</v>
      </c>
      <c r="C1555" t="s">
        <v>39</v>
      </c>
      <c r="D1555" t="s">
        <v>176</v>
      </c>
      <c r="E1555">
        <v>62</v>
      </c>
      <c r="F1555">
        <v>21.3</v>
      </c>
      <c r="G1555" t="s">
        <v>2455</v>
      </c>
      <c r="H1555" t="s">
        <v>121</v>
      </c>
      <c r="I1555" t="s">
        <v>24</v>
      </c>
      <c r="J1555" t="s">
        <v>177</v>
      </c>
      <c r="K1555">
        <v>62.6</v>
      </c>
      <c r="L1555">
        <v>21.9</v>
      </c>
      <c r="M1555" t="s">
        <v>2455</v>
      </c>
      <c r="N1555" t="s">
        <v>34</v>
      </c>
      <c r="O1555" t="s">
        <v>35</v>
      </c>
      <c r="P1555">
        <v>315</v>
      </c>
      <c r="Q1555">
        <v>74</v>
      </c>
      <c r="R1555">
        <v>25</v>
      </c>
    </row>
    <row r="1556" spans="1:18">
      <c r="A1556" t="s">
        <v>2743</v>
      </c>
      <c r="B1556" t="s">
        <v>48</v>
      </c>
      <c r="C1556" t="s">
        <v>39</v>
      </c>
      <c r="D1556" t="s">
        <v>176</v>
      </c>
      <c r="E1556">
        <v>60.8</v>
      </c>
      <c r="F1556">
        <v>24.8</v>
      </c>
      <c r="G1556" t="s">
        <v>2455</v>
      </c>
      <c r="H1556" t="s">
        <v>68</v>
      </c>
      <c r="I1556" t="s">
        <v>51</v>
      </c>
      <c r="J1556" t="s">
        <v>167</v>
      </c>
      <c r="K1556">
        <v>60.8</v>
      </c>
      <c r="L1556">
        <v>24.8</v>
      </c>
      <c r="M1556" t="s">
        <v>2455</v>
      </c>
      <c r="N1556" t="s">
        <v>40</v>
      </c>
      <c r="O1556" t="s">
        <v>35</v>
      </c>
      <c r="P1556">
        <v>834</v>
      </c>
      <c r="Q1556">
        <v>0</v>
      </c>
      <c r="R1556">
        <v>0</v>
      </c>
    </row>
    <row r="1557" spans="1:18">
      <c r="A1557" t="s">
        <v>2755</v>
      </c>
      <c r="B1557" t="s">
        <v>109</v>
      </c>
      <c r="C1557" t="s">
        <v>20</v>
      </c>
      <c r="D1557" t="s">
        <v>176</v>
      </c>
      <c r="E1557">
        <v>62.9</v>
      </c>
      <c r="F1557">
        <v>23</v>
      </c>
      <c r="G1557" t="s">
        <v>2455</v>
      </c>
      <c r="H1557" t="s">
        <v>39</v>
      </c>
      <c r="I1557" t="s">
        <v>51</v>
      </c>
      <c r="J1557" t="s">
        <v>177</v>
      </c>
      <c r="K1557">
        <v>62.9</v>
      </c>
      <c r="L1557">
        <v>23</v>
      </c>
      <c r="M1557" t="s">
        <v>2455</v>
      </c>
      <c r="N1557" t="s">
        <v>34</v>
      </c>
      <c r="O1557" t="s">
        <v>35</v>
      </c>
      <c r="P1557">
        <v>468</v>
      </c>
      <c r="Q1557">
        <v>0</v>
      </c>
      <c r="R1557">
        <v>0</v>
      </c>
    </row>
    <row r="1558" spans="1:18">
      <c r="A1558" t="s">
        <v>2775</v>
      </c>
      <c r="B1558" t="s">
        <v>54</v>
      </c>
      <c r="C1558" t="s">
        <v>20</v>
      </c>
      <c r="D1558" t="s">
        <v>176</v>
      </c>
      <c r="E1558">
        <v>61.5</v>
      </c>
      <c r="F1558">
        <v>21.8</v>
      </c>
      <c r="G1558" t="s">
        <v>2455</v>
      </c>
      <c r="H1558" t="s">
        <v>31</v>
      </c>
      <c r="I1558" t="s">
        <v>51</v>
      </c>
      <c r="J1558" t="s">
        <v>177</v>
      </c>
      <c r="K1558">
        <v>61.5</v>
      </c>
      <c r="L1558">
        <v>21.6</v>
      </c>
      <c r="M1558" t="s">
        <v>2455</v>
      </c>
      <c r="N1558" t="s">
        <v>34</v>
      </c>
      <c r="O1558" t="s">
        <v>35</v>
      </c>
      <c r="P1558">
        <v>459</v>
      </c>
      <c r="Q1558">
        <v>11</v>
      </c>
      <c r="R1558">
        <v>270</v>
      </c>
    </row>
    <row r="1559" spans="1:18">
      <c r="A1559" t="s">
        <v>2782</v>
      </c>
      <c r="B1559" t="s">
        <v>104</v>
      </c>
      <c r="C1559" t="s">
        <v>20</v>
      </c>
      <c r="D1559" t="s">
        <v>176</v>
      </c>
      <c r="E1559">
        <v>61.5</v>
      </c>
      <c r="F1559">
        <v>24.1</v>
      </c>
      <c r="G1559" t="s">
        <v>2455</v>
      </c>
      <c r="H1559" t="s">
        <v>48</v>
      </c>
      <c r="I1559" t="s">
        <v>24</v>
      </c>
      <c r="J1559" t="s">
        <v>177</v>
      </c>
      <c r="K1559">
        <v>61.5</v>
      </c>
      <c r="L1559">
        <v>24</v>
      </c>
      <c r="M1559" t="s">
        <v>2455</v>
      </c>
      <c r="N1559" t="s">
        <v>84</v>
      </c>
      <c r="O1559" t="s">
        <v>35</v>
      </c>
      <c r="P1559">
        <v>313</v>
      </c>
      <c r="Q1559">
        <v>6</v>
      </c>
      <c r="R1559">
        <v>270</v>
      </c>
    </row>
    <row r="1560" spans="1:18">
      <c r="A1560" t="s">
        <v>2793</v>
      </c>
      <c r="B1560" t="s">
        <v>50</v>
      </c>
      <c r="C1560" t="s">
        <v>39</v>
      </c>
      <c r="D1560" t="s">
        <v>176</v>
      </c>
      <c r="E1560">
        <v>64.5</v>
      </c>
      <c r="F1560">
        <v>26.7</v>
      </c>
      <c r="G1560" t="s">
        <v>2455</v>
      </c>
      <c r="H1560" t="s">
        <v>143</v>
      </c>
      <c r="I1560" t="s">
        <v>48</v>
      </c>
      <c r="J1560" t="s">
        <v>176</v>
      </c>
      <c r="K1560">
        <v>64.5</v>
      </c>
      <c r="L1560">
        <v>26.7</v>
      </c>
      <c r="M1560" t="s">
        <v>2455</v>
      </c>
      <c r="N1560" t="s">
        <v>34</v>
      </c>
      <c r="O1560" t="s">
        <v>35</v>
      </c>
      <c r="P1560">
        <v>89</v>
      </c>
      <c r="Q1560">
        <v>0</v>
      </c>
      <c r="R1560">
        <v>0</v>
      </c>
    </row>
    <row r="1561" spans="1:18">
      <c r="A1561" t="s">
        <v>2794</v>
      </c>
      <c r="B1561" t="s">
        <v>50</v>
      </c>
      <c r="C1561" t="s">
        <v>39</v>
      </c>
      <c r="D1561" t="s">
        <v>176</v>
      </c>
      <c r="E1561">
        <v>64.5</v>
      </c>
      <c r="F1561">
        <v>26.7</v>
      </c>
      <c r="G1561" t="s">
        <v>2455</v>
      </c>
      <c r="H1561" t="s">
        <v>73</v>
      </c>
      <c r="I1561" t="s">
        <v>48</v>
      </c>
      <c r="J1561" t="s">
        <v>177</v>
      </c>
      <c r="K1561">
        <v>64.5</v>
      </c>
      <c r="L1561">
        <v>26.7</v>
      </c>
      <c r="M1561" t="s">
        <v>2455</v>
      </c>
      <c r="N1561" t="s">
        <v>34</v>
      </c>
      <c r="O1561" t="s">
        <v>35</v>
      </c>
      <c r="P1561">
        <v>447</v>
      </c>
      <c r="Q1561">
        <v>0</v>
      </c>
      <c r="R1561">
        <v>0</v>
      </c>
    </row>
    <row r="1562" spans="1:18">
      <c r="A1562" t="s">
        <v>2795</v>
      </c>
      <c r="B1562" t="s">
        <v>50</v>
      </c>
      <c r="C1562" t="s">
        <v>39</v>
      </c>
      <c r="D1562" t="s">
        <v>176</v>
      </c>
      <c r="E1562">
        <v>64.5</v>
      </c>
      <c r="F1562">
        <v>26.7</v>
      </c>
      <c r="G1562" t="s">
        <v>2455</v>
      </c>
      <c r="H1562" t="s">
        <v>39</v>
      </c>
      <c r="I1562" t="s">
        <v>50</v>
      </c>
      <c r="J1562" t="s">
        <v>167</v>
      </c>
      <c r="K1562">
        <v>64.5</v>
      </c>
      <c r="L1562">
        <v>26.7</v>
      </c>
      <c r="M1562" t="s">
        <v>2455</v>
      </c>
      <c r="N1562" t="s">
        <v>34</v>
      </c>
      <c r="O1562" t="s">
        <v>35</v>
      </c>
      <c r="P1562">
        <v>584</v>
      </c>
      <c r="Q1562">
        <v>0</v>
      </c>
      <c r="R1562">
        <v>0</v>
      </c>
    </row>
    <row r="1563" spans="1:18">
      <c r="A1563" t="s">
        <v>2797</v>
      </c>
      <c r="B1563" t="s">
        <v>39</v>
      </c>
      <c r="C1563" t="s">
        <v>39</v>
      </c>
      <c r="D1563" t="s">
        <v>176</v>
      </c>
      <c r="E1563">
        <v>62.3</v>
      </c>
      <c r="F1563">
        <v>21.4</v>
      </c>
      <c r="G1563" t="s">
        <v>2455</v>
      </c>
      <c r="H1563" t="s">
        <v>23</v>
      </c>
      <c r="I1563" t="s">
        <v>48</v>
      </c>
      <c r="J1563" t="s">
        <v>176</v>
      </c>
      <c r="K1563">
        <v>62.3</v>
      </c>
      <c r="L1563">
        <v>21.4</v>
      </c>
      <c r="M1563" t="s">
        <v>2455</v>
      </c>
      <c r="N1563" t="s">
        <v>40</v>
      </c>
      <c r="O1563" t="s">
        <v>35</v>
      </c>
      <c r="P1563">
        <v>70</v>
      </c>
      <c r="Q1563">
        <v>0</v>
      </c>
      <c r="R1563">
        <v>0</v>
      </c>
    </row>
    <row r="1564" spans="1:18">
      <c r="A1564" t="s">
        <v>2814</v>
      </c>
      <c r="B1564" t="s">
        <v>23</v>
      </c>
      <c r="C1564" t="s">
        <v>39</v>
      </c>
      <c r="D1564" t="s">
        <v>176</v>
      </c>
      <c r="E1564">
        <v>62.3</v>
      </c>
      <c r="F1564">
        <v>24.7</v>
      </c>
      <c r="G1564" t="s">
        <v>2455</v>
      </c>
      <c r="H1564" t="s">
        <v>45</v>
      </c>
      <c r="I1564" t="s">
        <v>32</v>
      </c>
      <c r="J1564" t="s">
        <v>176</v>
      </c>
      <c r="K1564">
        <v>62.3</v>
      </c>
      <c r="L1564">
        <v>24.5</v>
      </c>
      <c r="M1564" t="s">
        <v>2455</v>
      </c>
      <c r="N1564" t="s">
        <v>84</v>
      </c>
      <c r="O1564" t="s">
        <v>35</v>
      </c>
      <c r="P1564">
        <v>131</v>
      </c>
      <c r="Q1564">
        <v>11</v>
      </c>
      <c r="R1564">
        <v>270</v>
      </c>
    </row>
    <row r="1565" spans="1:18">
      <c r="A1565" t="s">
        <v>2815</v>
      </c>
      <c r="B1565" t="s">
        <v>23</v>
      </c>
      <c r="C1565" t="s">
        <v>39</v>
      </c>
      <c r="D1565" t="s">
        <v>176</v>
      </c>
      <c r="E1565">
        <v>62.2</v>
      </c>
      <c r="F1565">
        <v>24.7</v>
      </c>
      <c r="G1565" t="s">
        <v>2455</v>
      </c>
      <c r="H1565" t="s">
        <v>37</v>
      </c>
      <c r="I1565" t="s">
        <v>32</v>
      </c>
      <c r="J1565" t="s">
        <v>176</v>
      </c>
      <c r="K1565">
        <v>62.3</v>
      </c>
      <c r="L1565">
        <v>24.7</v>
      </c>
      <c r="M1565" t="s">
        <v>2455</v>
      </c>
      <c r="N1565" t="s">
        <v>84</v>
      </c>
      <c r="O1565" t="s">
        <v>35</v>
      </c>
      <c r="P1565">
        <v>130</v>
      </c>
      <c r="Q1565">
        <v>12</v>
      </c>
      <c r="R1565">
        <v>0</v>
      </c>
    </row>
    <row r="1566" spans="1:18">
      <c r="A1566" t="s">
        <v>2821</v>
      </c>
      <c r="B1566" t="s">
        <v>63</v>
      </c>
      <c r="C1566" t="s">
        <v>39</v>
      </c>
      <c r="D1566" t="s">
        <v>176</v>
      </c>
      <c r="E1566">
        <v>63</v>
      </c>
      <c r="F1566">
        <v>22.8</v>
      </c>
      <c r="G1566" t="s">
        <v>2455</v>
      </c>
      <c r="H1566" t="s">
        <v>23</v>
      </c>
      <c r="I1566" t="s">
        <v>24</v>
      </c>
      <c r="J1566" t="s">
        <v>177</v>
      </c>
      <c r="K1566">
        <v>62.9</v>
      </c>
      <c r="L1566">
        <v>22.8</v>
      </c>
      <c r="M1566" t="s">
        <v>2455</v>
      </c>
      <c r="N1566" t="s">
        <v>40</v>
      </c>
      <c r="O1566" t="s">
        <v>35</v>
      </c>
      <c r="P1566">
        <v>307</v>
      </c>
      <c r="Q1566">
        <v>12</v>
      </c>
      <c r="R1566">
        <v>181</v>
      </c>
    </row>
    <row r="1567" spans="1:18">
      <c r="A1567" t="s">
        <v>4080</v>
      </c>
      <c r="B1567" t="s">
        <v>155</v>
      </c>
      <c r="C1567" t="s">
        <v>39</v>
      </c>
      <c r="D1567" t="s">
        <v>176</v>
      </c>
      <c r="E1567">
        <v>55.42</v>
      </c>
      <c r="F1567">
        <v>12.95</v>
      </c>
      <c r="G1567" t="s">
        <v>2497</v>
      </c>
      <c r="H1567" t="s">
        <v>92</v>
      </c>
      <c r="I1567" t="s">
        <v>29</v>
      </c>
      <c r="J1567" t="s">
        <v>176</v>
      </c>
      <c r="K1567">
        <v>55.4</v>
      </c>
      <c r="L1567">
        <v>12.93</v>
      </c>
      <c r="M1567" t="s">
        <v>2497</v>
      </c>
      <c r="N1567" t="s">
        <v>81</v>
      </c>
      <c r="O1567" t="s">
        <v>35</v>
      </c>
      <c r="P1567">
        <v>26</v>
      </c>
      <c r="Q1567">
        <v>3</v>
      </c>
      <c r="R1567">
        <v>210</v>
      </c>
    </row>
    <row r="1568" spans="1:18">
      <c r="A1568" t="s">
        <v>4085</v>
      </c>
      <c r="B1568" t="s">
        <v>60</v>
      </c>
      <c r="C1568" t="s">
        <v>39</v>
      </c>
      <c r="D1568" t="s">
        <v>176</v>
      </c>
      <c r="E1568">
        <v>59.37</v>
      </c>
      <c r="F1568">
        <v>16.5</v>
      </c>
      <c r="G1568" t="s">
        <v>2497</v>
      </c>
      <c r="H1568" t="s">
        <v>23</v>
      </c>
      <c r="I1568" t="s">
        <v>29</v>
      </c>
      <c r="J1568" t="s">
        <v>176</v>
      </c>
      <c r="K1568">
        <v>59.37</v>
      </c>
      <c r="L1568">
        <v>16.5</v>
      </c>
      <c r="M1568" t="s">
        <v>2497</v>
      </c>
      <c r="N1568" t="s">
        <v>40</v>
      </c>
      <c r="O1568" t="s">
        <v>35</v>
      </c>
      <c r="P1568">
        <v>42</v>
      </c>
      <c r="Q1568">
        <v>0</v>
      </c>
      <c r="R1568">
        <v>0</v>
      </c>
    </row>
    <row r="1569" spans="1:18">
      <c r="A1569" t="s">
        <v>4099</v>
      </c>
      <c r="B1569" t="s">
        <v>60</v>
      </c>
      <c r="C1569" t="s">
        <v>39</v>
      </c>
      <c r="D1569" t="s">
        <v>176</v>
      </c>
      <c r="E1569">
        <v>57.48</v>
      </c>
      <c r="F1569">
        <v>18.399999999999999</v>
      </c>
      <c r="G1569" t="s">
        <v>2497</v>
      </c>
      <c r="H1569" t="s">
        <v>104</v>
      </c>
      <c r="I1569" t="s">
        <v>63</v>
      </c>
      <c r="J1569" t="s">
        <v>167</v>
      </c>
      <c r="K1569">
        <v>57.47</v>
      </c>
      <c r="L1569">
        <v>18.45</v>
      </c>
      <c r="M1569" t="s">
        <v>2497</v>
      </c>
      <c r="N1569" t="s">
        <v>34</v>
      </c>
      <c r="O1569" t="s">
        <v>35</v>
      </c>
      <c r="P1569">
        <v>940</v>
      </c>
      <c r="Q1569">
        <v>4</v>
      </c>
      <c r="R1569">
        <v>122</v>
      </c>
    </row>
    <row r="1570" spans="1:18">
      <c r="A1570" t="s">
        <v>4101</v>
      </c>
      <c r="B1570" t="s">
        <v>20</v>
      </c>
      <c r="C1570" t="s">
        <v>39</v>
      </c>
      <c r="D1570" t="s">
        <v>176</v>
      </c>
      <c r="E1570">
        <v>59.33</v>
      </c>
      <c r="F1570">
        <v>16.47</v>
      </c>
      <c r="G1570" t="s">
        <v>2497</v>
      </c>
      <c r="H1570" t="s">
        <v>51</v>
      </c>
      <c r="I1570" t="s">
        <v>20</v>
      </c>
      <c r="J1570" t="s">
        <v>77</v>
      </c>
      <c r="K1570">
        <v>59.32</v>
      </c>
      <c r="L1570">
        <v>16.47</v>
      </c>
      <c r="M1570" t="s">
        <v>2497</v>
      </c>
      <c r="N1570" t="s">
        <v>34</v>
      </c>
      <c r="O1570" t="s">
        <v>35</v>
      </c>
      <c r="P1570">
        <v>1434</v>
      </c>
      <c r="Q1570">
        <v>2</v>
      </c>
      <c r="R1570">
        <v>181</v>
      </c>
    </row>
    <row r="1571" spans="1:18">
      <c r="A1571" t="s">
        <v>4102</v>
      </c>
      <c r="B1571" t="s">
        <v>54</v>
      </c>
      <c r="C1571" t="s">
        <v>20</v>
      </c>
      <c r="D1571" t="s">
        <v>176</v>
      </c>
      <c r="E1571">
        <v>58.28</v>
      </c>
      <c r="F1571">
        <v>11.85</v>
      </c>
      <c r="G1571" t="s">
        <v>2497</v>
      </c>
      <c r="H1571" t="s">
        <v>45</v>
      </c>
      <c r="I1571" t="s">
        <v>29</v>
      </c>
      <c r="J1571" t="s">
        <v>176</v>
      </c>
      <c r="K1571">
        <v>58.28</v>
      </c>
      <c r="L1571">
        <v>11.85</v>
      </c>
      <c r="M1571" t="s">
        <v>2497</v>
      </c>
      <c r="N1571" t="s">
        <v>40</v>
      </c>
      <c r="O1571" t="s">
        <v>52</v>
      </c>
      <c r="P1571">
        <v>54</v>
      </c>
      <c r="Q1571">
        <v>0</v>
      </c>
      <c r="R1571">
        <v>0</v>
      </c>
    </row>
    <row r="1572" spans="1:18">
      <c r="A1572" t="s">
        <v>4103</v>
      </c>
      <c r="B1572" t="s">
        <v>54</v>
      </c>
      <c r="C1572" t="s">
        <v>20</v>
      </c>
      <c r="D1572" t="s">
        <v>176</v>
      </c>
      <c r="E1572">
        <v>58.28</v>
      </c>
      <c r="F1572">
        <v>11.85</v>
      </c>
      <c r="G1572" t="s">
        <v>2497</v>
      </c>
      <c r="H1572" t="s">
        <v>31</v>
      </c>
      <c r="I1572" t="s">
        <v>29</v>
      </c>
      <c r="J1572" t="s">
        <v>176</v>
      </c>
      <c r="K1572">
        <v>58.28</v>
      </c>
      <c r="L1572">
        <v>11.85</v>
      </c>
      <c r="M1572" t="s">
        <v>2497</v>
      </c>
      <c r="N1572" t="s">
        <v>81</v>
      </c>
      <c r="O1572" t="s">
        <v>35</v>
      </c>
      <c r="P1572">
        <v>32</v>
      </c>
      <c r="Q1572">
        <v>0</v>
      </c>
      <c r="R1572">
        <v>0</v>
      </c>
    </row>
    <row r="1573" spans="1:18">
      <c r="A1573" t="s">
        <v>4104</v>
      </c>
      <c r="B1573" t="s">
        <v>54</v>
      </c>
      <c r="C1573" t="s">
        <v>20</v>
      </c>
      <c r="D1573" t="s">
        <v>176</v>
      </c>
      <c r="E1573">
        <v>58.28</v>
      </c>
      <c r="F1573">
        <v>11.85</v>
      </c>
      <c r="G1573" t="s">
        <v>2497</v>
      </c>
      <c r="H1573" t="s">
        <v>20</v>
      </c>
      <c r="I1573" t="s">
        <v>20</v>
      </c>
      <c r="J1573" t="s">
        <v>177</v>
      </c>
      <c r="K1573">
        <v>58.28</v>
      </c>
      <c r="L1573">
        <v>11.85</v>
      </c>
      <c r="M1573" t="s">
        <v>2497</v>
      </c>
      <c r="N1573" t="s">
        <v>81</v>
      </c>
      <c r="O1573" t="s">
        <v>35</v>
      </c>
      <c r="P1573">
        <v>339</v>
      </c>
      <c r="Q1573">
        <v>0</v>
      </c>
      <c r="R1573">
        <v>0</v>
      </c>
    </row>
    <row r="1574" spans="1:18">
      <c r="A1574" t="s">
        <v>4105</v>
      </c>
      <c r="B1574" t="s">
        <v>50</v>
      </c>
      <c r="C1574" t="s">
        <v>39</v>
      </c>
      <c r="D1574" t="s">
        <v>176</v>
      </c>
      <c r="E1574">
        <v>58.3</v>
      </c>
      <c r="F1574">
        <v>11.97</v>
      </c>
      <c r="G1574" t="s">
        <v>2497</v>
      </c>
      <c r="H1574" t="s">
        <v>23</v>
      </c>
      <c r="I1574" t="s">
        <v>50</v>
      </c>
      <c r="J1574" t="s">
        <v>177</v>
      </c>
      <c r="K1574">
        <v>58.3</v>
      </c>
      <c r="L1574">
        <v>11.93</v>
      </c>
      <c r="M1574" t="s">
        <v>2497</v>
      </c>
      <c r="N1574" t="s">
        <v>34</v>
      </c>
      <c r="O1574" t="s">
        <v>35</v>
      </c>
      <c r="P1574">
        <v>228</v>
      </c>
      <c r="Q1574">
        <v>2</v>
      </c>
      <c r="R1574">
        <v>270</v>
      </c>
    </row>
    <row r="1575" spans="1:18">
      <c r="A1575" t="s">
        <v>4106</v>
      </c>
      <c r="B1575" t="s">
        <v>50</v>
      </c>
      <c r="C1575" t="s">
        <v>39</v>
      </c>
      <c r="D1575" t="s">
        <v>176</v>
      </c>
      <c r="E1575">
        <v>58.28</v>
      </c>
      <c r="F1575">
        <v>11.92</v>
      </c>
      <c r="G1575" t="s">
        <v>2497</v>
      </c>
      <c r="H1575" t="s">
        <v>23</v>
      </c>
      <c r="I1575" t="s">
        <v>63</v>
      </c>
      <c r="J1575" t="s">
        <v>176</v>
      </c>
      <c r="K1575">
        <v>58.3</v>
      </c>
      <c r="L1575">
        <v>11.93</v>
      </c>
      <c r="M1575" t="s">
        <v>2497</v>
      </c>
      <c r="N1575" t="s">
        <v>34</v>
      </c>
      <c r="O1575" t="s">
        <v>35</v>
      </c>
      <c r="P1575">
        <v>197</v>
      </c>
      <c r="Q1575">
        <v>3</v>
      </c>
      <c r="R1575">
        <v>28</v>
      </c>
    </row>
    <row r="1576" spans="1:18">
      <c r="A1576" t="s">
        <v>4107</v>
      </c>
      <c r="B1576" t="s">
        <v>50</v>
      </c>
      <c r="C1576" t="s">
        <v>39</v>
      </c>
      <c r="D1576" t="s">
        <v>176</v>
      </c>
      <c r="E1576">
        <v>58.28</v>
      </c>
      <c r="F1576">
        <v>11.92</v>
      </c>
      <c r="G1576" t="s">
        <v>2497</v>
      </c>
      <c r="H1576" t="s">
        <v>68</v>
      </c>
      <c r="I1576" t="s">
        <v>63</v>
      </c>
      <c r="J1576" t="s">
        <v>176</v>
      </c>
      <c r="K1576">
        <v>57.95</v>
      </c>
      <c r="L1576">
        <v>11.87</v>
      </c>
      <c r="M1576" t="s">
        <v>2497</v>
      </c>
      <c r="N1576" t="s">
        <v>40</v>
      </c>
      <c r="O1576" t="s">
        <v>35</v>
      </c>
      <c r="P1576">
        <v>202</v>
      </c>
      <c r="Q1576">
        <v>38</v>
      </c>
      <c r="R1576">
        <v>185</v>
      </c>
    </row>
    <row r="1577" spans="1:18">
      <c r="A1577" t="s">
        <v>4108</v>
      </c>
      <c r="B1577" t="s">
        <v>31</v>
      </c>
      <c r="C1577" t="s">
        <v>39</v>
      </c>
      <c r="D1577" t="s">
        <v>176</v>
      </c>
      <c r="E1577">
        <v>58.15</v>
      </c>
      <c r="F1577">
        <v>11.93</v>
      </c>
      <c r="G1577" t="s">
        <v>2497</v>
      </c>
      <c r="H1577" t="s">
        <v>23</v>
      </c>
      <c r="I1577" t="s">
        <v>39</v>
      </c>
      <c r="J1577" t="s">
        <v>167</v>
      </c>
      <c r="K1577">
        <v>58.15</v>
      </c>
      <c r="L1577">
        <v>11.9</v>
      </c>
      <c r="M1577" t="s">
        <v>2497</v>
      </c>
      <c r="N1577" t="s">
        <v>40</v>
      </c>
      <c r="O1577" t="s">
        <v>35</v>
      </c>
      <c r="P1577">
        <v>743</v>
      </c>
      <c r="Q1577">
        <v>2</v>
      </c>
      <c r="R1577">
        <v>270</v>
      </c>
    </row>
    <row r="1578" spans="1:18">
      <c r="A1578" t="s">
        <v>4109</v>
      </c>
      <c r="B1578" t="s">
        <v>31</v>
      </c>
      <c r="C1578" t="s">
        <v>39</v>
      </c>
      <c r="D1578" t="s">
        <v>176</v>
      </c>
      <c r="E1578">
        <v>58.15</v>
      </c>
      <c r="F1578">
        <v>11.93</v>
      </c>
      <c r="G1578" t="s">
        <v>2497</v>
      </c>
      <c r="H1578" t="s">
        <v>60</v>
      </c>
      <c r="I1578" t="s">
        <v>20</v>
      </c>
      <c r="J1578" t="s">
        <v>177</v>
      </c>
      <c r="K1578">
        <v>57.92</v>
      </c>
      <c r="L1578">
        <v>12.15</v>
      </c>
      <c r="M1578" t="s">
        <v>2497</v>
      </c>
      <c r="N1578" t="s">
        <v>34</v>
      </c>
      <c r="O1578" t="s">
        <v>35</v>
      </c>
      <c r="P1578">
        <v>335</v>
      </c>
      <c r="Q1578">
        <v>29</v>
      </c>
      <c r="R1578">
        <v>154</v>
      </c>
    </row>
    <row r="1579" spans="1:18">
      <c r="A1579" t="s">
        <v>4110</v>
      </c>
      <c r="B1579" t="s">
        <v>48</v>
      </c>
      <c r="C1579" t="s">
        <v>39</v>
      </c>
      <c r="D1579" t="s">
        <v>176</v>
      </c>
      <c r="E1579">
        <v>58.28</v>
      </c>
      <c r="F1579">
        <v>11.92</v>
      </c>
      <c r="G1579" t="s">
        <v>2497</v>
      </c>
      <c r="H1579" t="s">
        <v>31</v>
      </c>
      <c r="I1579" t="s">
        <v>48</v>
      </c>
      <c r="J1579" t="s">
        <v>177</v>
      </c>
      <c r="K1579">
        <v>58.3</v>
      </c>
      <c r="L1579">
        <v>11.92</v>
      </c>
      <c r="M1579" t="s">
        <v>2497</v>
      </c>
      <c r="N1579" t="s">
        <v>26</v>
      </c>
      <c r="O1579" t="s">
        <v>27</v>
      </c>
      <c r="P1579">
        <v>420</v>
      </c>
      <c r="Q1579">
        <v>2</v>
      </c>
      <c r="R1579">
        <v>0</v>
      </c>
    </row>
    <row r="1580" spans="1:18">
      <c r="A1580" t="s">
        <v>4112</v>
      </c>
      <c r="B1580" t="s">
        <v>60</v>
      </c>
      <c r="C1580" t="s">
        <v>39</v>
      </c>
      <c r="D1580" t="s">
        <v>176</v>
      </c>
      <c r="E1580">
        <v>58.78</v>
      </c>
      <c r="F1580">
        <v>17.329999999999998</v>
      </c>
      <c r="G1580" t="s">
        <v>2497</v>
      </c>
      <c r="H1580" t="s">
        <v>73</v>
      </c>
      <c r="I1580" t="s">
        <v>63</v>
      </c>
      <c r="J1580" t="s">
        <v>176</v>
      </c>
      <c r="K1580">
        <v>58.8</v>
      </c>
      <c r="L1580">
        <v>17.43</v>
      </c>
      <c r="M1580" t="s">
        <v>2497</v>
      </c>
      <c r="N1580" t="s">
        <v>34</v>
      </c>
      <c r="O1580" t="s">
        <v>35</v>
      </c>
      <c r="P1580">
        <v>202</v>
      </c>
      <c r="Q1580">
        <v>7</v>
      </c>
      <c r="R1580">
        <v>73</v>
      </c>
    </row>
    <row r="1581" spans="1:18">
      <c r="A1581" t="s">
        <v>255</v>
      </c>
      <c r="B1581" t="s">
        <v>92</v>
      </c>
      <c r="C1581" t="s">
        <v>29</v>
      </c>
      <c r="D1581" t="s">
        <v>177</v>
      </c>
      <c r="E1581">
        <v>50.03</v>
      </c>
      <c r="F1581">
        <v>15.97</v>
      </c>
      <c r="G1581" t="s">
        <v>211</v>
      </c>
      <c r="H1581" t="s">
        <v>23</v>
      </c>
      <c r="I1581" t="s">
        <v>51</v>
      </c>
      <c r="J1581" t="s">
        <v>177</v>
      </c>
      <c r="K1581">
        <v>50.03</v>
      </c>
      <c r="L1581">
        <v>15.97</v>
      </c>
      <c r="M1581" t="s">
        <v>211</v>
      </c>
      <c r="N1581" t="s">
        <v>34</v>
      </c>
      <c r="O1581" t="s">
        <v>35</v>
      </c>
      <c r="P1581">
        <v>64</v>
      </c>
      <c r="Q1581">
        <v>0</v>
      </c>
      <c r="R1581">
        <v>0</v>
      </c>
    </row>
    <row r="1582" spans="1:18">
      <c r="A1582" t="s">
        <v>346</v>
      </c>
      <c r="B1582" t="s">
        <v>121</v>
      </c>
      <c r="C1582" t="s">
        <v>20</v>
      </c>
      <c r="D1582" t="s">
        <v>177</v>
      </c>
      <c r="E1582">
        <v>50.58</v>
      </c>
      <c r="F1582">
        <v>13</v>
      </c>
      <c r="G1582" t="s">
        <v>332</v>
      </c>
      <c r="H1582" t="s">
        <v>54</v>
      </c>
      <c r="I1582" t="s">
        <v>20</v>
      </c>
      <c r="J1582" t="s">
        <v>177</v>
      </c>
      <c r="K1582">
        <v>50.58</v>
      </c>
      <c r="L1582">
        <v>13</v>
      </c>
      <c r="M1582" t="s">
        <v>332</v>
      </c>
      <c r="N1582" t="s">
        <v>40</v>
      </c>
      <c r="O1582" t="s">
        <v>35</v>
      </c>
      <c r="P1582">
        <v>13</v>
      </c>
      <c r="Q1582">
        <v>0</v>
      </c>
      <c r="R1582">
        <v>0</v>
      </c>
    </row>
    <row r="1583" spans="1:18">
      <c r="A1583" t="s">
        <v>347</v>
      </c>
      <c r="B1583" t="s">
        <v>121</v>
      </c>
      <c r="C1583" t="s">
        <v>20</v>
      </c>
      <c r="D1583" t="s">
        <v>177</v>
      </c>
      <c r="E1583">
        <v>50.58</v>
      </c>
      <c r="F1583">
        <v>13</v>
      </c>
      <c r="G1583" t="s">
        <v>332</v>
      </c>
      <c r="H1583" t="s">
        <v>31</v>
      </c>
      <c r="I1583" t="s">
        <v>39</v>
      </c>
      <c r="J1583" t="s">
        <v>177</v>
      </c>
      <c r="K1583">
        <v>50.58</v>
      </c>
      <c r="L1583">
        <v>13</v>
      </c>
      <c r="M1583" t="s">
        <v>332</v>
      </c>
      <c r="N1583" t="s">
        <v>40</v>
      </c>
      <c r="O1583" t="s">
        <v>35</v>
      </c>
      <c r="P1583">
        <v>15</v>
      </c>
      <c r="Q1583">
        <v>0</v>
      </c>
      <c r="R1583">
        <v>0</v>
      </c>
    </row>
    <row r="1584" spans="1:18">
      <c r="A1584" t="s">
        <v>348</v>
      </c>
      <c r="B1584" t="s">
        <v>121</v>
      </c>
      <c r="C1584" t="s">
        <v>20</v>
      </c>
      <c r="D1584" t="s">
        <v>177</v>
      </c>
      <c r="E1584">
        <v>50.58</v>
      </c>
      <c r="F1584">
        <v>13</v>
      </c>
      <c r="G1584" t="s">
        <v>332</v>
      </c>
      <c r="H1584" t="s">
        <v>31</v>
      </c>
      <c r="I1584" t="s">
        <v>39</v>
      </c>
      <c r="J1584" t="s">
        <v>177</v>
      </c>
      <c r="K1584">
        <v>50.58</v>
      </c>
      <c r="L1584">
        <v>13</v>
      </c>
      <c r="M1584" t="s">
        <v>332</v>
      </c>
      <c r="N1584" t="s">
        <v>40</v>
      </c>
      <c r="O1584" t="s">
        <v>35</v>
      </c>
      <c r="P1584">
        <v>15</v>
      </c>
      <c r="Q1584">
        <v>0</v>
      </c>
      <c r="R1584">
        <v>0</v>
      </c>
    </row>
    <row r="1585" spans="1:18">
      <c r="A1585" t="s">
        <v>352</v>
      </c>
      <c r="B1585" t="s">
        <v>24</v>
      </c>
      <c r="C1585" t="s">
        <v>39</v>
      </c>
      <c r="D1585" t="s">
        <v>177</v>
      </c>
      <c r="E1585">
        <v>52.02</v>
      </c>
      <c r="F1585">
        <v>12.02</v>
      </c>
      <c r="G1585" t="s">
        <v>332</v>
      </c>
      <c r="H1585" t="s">
        <v>92</v>
      </c>
      <c r="I1585" t="s">
        <v>31</v>
      </c>
      <c r="J1585" t="s">
        <v>167</v>
      </c>
      <c r="K1585">
        <v>52.02</v>
      </c>
      <c r="L1585">
        <v>12.02</v>
      </c>
      <c r="M1585" t="s">
        <v>332</v>
      </c>
      <c r="N1585" t="s">
        <v>81</v>
      </c>
      <c r="O1585" t="s">
        <v>35</v>
      </c>
      <c r="P1585">
        <v>254</v>
      </c>
      <c r="Q1585">
        <v>0</v>
      </c>
      <c r="R1585">
        <v>0</v>
      </c>
    </row>
    <row r="1586" spans="1:18">
      <c r="A1586" t="s">
        <v>462</v>
      </c>
      <c r="B1586" t="s">
        <v>37</v>
      </c>
      <c r="C1586" t="s">
        <v>20</v>
      </c>
      <c r="D1586" t="s">
        <v>177</v>
      </c>
      <c r="E1586">
        <v>48.28</v>
      </c>
      <c r="F1586">
        <v>13.1</v>
      </c>
      <c r="G1586" t="s">
        <v>426</v>
      </c>
      <c r="H1586" t="s">
        <v>74</v>
      </c>
      <c r="I1586" t="s">
        <v>63</v>
      </c>
      <c r="J1586" t="s">
        <v>183</v>
      </c>
      <c r="K1586">
        <v>48.17</v>
      </c>
      <c r="L1586">
        <v>11.72</v>
      </c>
      <c r="M1586" t="s">
        <v>332</v>
      </c>
      <c r="N1586" t="s">
        <v>34</v>
      </c>
      <c r="O1586" t="s">
        <v>35</v>
      </c>
      <c r="P1586">
        <v>950</v>
      </c>
      <c r="Q1586">
        <v>104</v>
      </c>
      <c r="R1586">
        <v>263</v>
      </c>
    </row>
    <row r="1587" spans="1:18">
      <c r="A1587" t="s">
        <v>465</v>
      </c>
      <c r="B1587" t="s">
        <v>74</v>
      </c>
      <c r="C1587" t="s">
        <v>20</v>
      </c>
      <c r="D1587" t="s">
        <v>177</v>
      </c>
      <c r="E1587">
        <v>49.57</v>
      </c>
      <c r="F1587">
        <v>8.3000000000000007</v>
      </c>
      <c r="G1587" t="s">
        <v>332</v>
      </c>
      <c r="H1587" t="s">
        <v>20</v>
      </c>
      <c r="I1587" t="s">
        <v>51</v>
      </c>
      <c r="J1587" t="s">
        <v>177</v>
      </c>
      <c r="K1587">
        <v>49.57</v>
      </c>
      <c r="L1587">
        <v>8.25</v>
      </c>
      <c r="M1587" t="s">
        <v>332</v>
      </c>
      <c r="N1587" t="s">
        <v>34</v>
      </c>
      <c r="O1587" t="s">
        <v>35</v>
      </c>
      <c r="P1587">
        <v>100</v>
      </c>
      <c r="Q1587">
        <v>4</v>
      </c>
      <c r="R1587">
        <v>270</v>
      </c>
    </row>
    <row r="1588" spans="1:18">
      <c r="A1588" t="s">
        <v>527</v>
      </c>
      <c r="B1588" t="s">
        <v>155</v>
      </c>
      <c r="C1588" t="s">
        <v>20</v>
      </c>
      <c r="D1588" t="s">
        <v>177</v>
      </c>
      <c r="E1588">
        <v>53.4</v>
      </c>
      <c r="F1588">
        <v>8.1300000000000008</v>
      </c>
      <c r="G1588" t="s">
        <v>332</v>
      </c>
      <c r="H1588" t="s">
        <v>71</v>
      </c>
      <c r="I1588" t="s">
        <v>20</v>
      </c>
      <c r="J1588" t="s">
        <v>167</v>
      </c>
      <c r="K1588">
        <v>53.37</v>
      </c>
      <c r="L1588">
        <v>8.15</v>
      </c>
      <c r="M1588" t="s">
        <v>332</v>
      </c>
      <c r="N1588" t="s">
        <v>34</v>
      </c>
      <c r="O1588" t="s">
        <v>35</v>
      </c>
      <c r="P1588">
        <v>364</v>
      </c>
      <c r="Q1588">
        <v>4</v>
      </c>
      <c r="R1588">
        <v>164</v>
      </c>
    </row>
    <row r="1589" spans="1:18">
      <c r="A1589" t="s">
        <v>625</v>
      </c>
      <c r="B1589" t="s">
        <v>48</v>
      </c>
      <c r="C1589" t="s">
        <v>39</v>
      </c>
      <c r="D1589" t="s">
        <v>177</v>
      </c>
      <c r="E1589">
        <v>55.52</v>
      </c>
      <c r="F1589">
        <v>8.42</v>
      </c>
      <c r="G1589" t="s">
        <v>610</v>
      </c>
      <c r="H1589" t="s">
        <v>48</v>
      </c>
      <c r="I1589" t="s">
        <v>39</v>
      </c>
      <c r="J1589" t="s">
        <v>167</v>
      </c>
      <c r="K1589">
        <v>55.52</v>
      </c>
      <c r="L1589">
        <v>8.3699999999999992</v>
      </c>
      <c r="M1589" t="s">
        <v>610</v>
      </c>
      <c r="N1589" t="s">
        <v>81</v>
      </c>
      <c r="O1589" t="s">
        <v>35</v>
      </c>
      <c r="P1589">
        <v>365</v>
      </c>
      <c r="Q1589">
        <v>4</v>
      </c>
      <c r="R1589">
        <v>270</v>
      </c>
    </row>
    <row r="1590" spans="1:18">
      <c r="A1590" t="s">
        <v>1044</v>
      </c>
      <c r="B1590" t="s">
        <v>45</v>
      </c>
      <c r="C1590" t="s">
        <v>20</v>
      </c>
      <c r="D1590" t="s">
        <v>177</v>
      </c>
      <c r="E1590">
        <v>51.4</v>
      </c>
      <c r="F1590">
        <v>-0.5</v>
      </c>
      <c r="G1590" t="s">
        <v>858</v>
      </c>
      <c r="H1590" t="s">
        <v>155</v>
      </c>
      <c r="I1590" t="s">
        <v>29</v>
      </c>
      <c r="J1590" t="s">
        <v>177</v>
      </c>
      <c r="K1590">
        <v>51.4</v>
      </c>
      <c r="L1590">
        <v>-0.5</v>
      </c>
      <c r="M1590" t="s">
        <v>858</v>
      </c>
      <c r="N1590" t="s">
        <v>34</v>
      </c>
      <c r="O1590" t="s">
        <v>35</v>
      </c>
      <c r="P1590">
        <v>54</v>
      </c>
      <c r="Q1590">
        <v>0</v>
      </c>
      <c r="R1590">
        <v>0</v>
      </c>
    </row>
    <row r="1591" spans="1:18">
      <c r="A1591" t="s">
        <v>1046</v>
      </c>
      <c r="B1591" t="s">
        <v>104</v>
      </c>
      <c r="C1591" t="s">
        <v>20</v>
      </c>
      <c r="D1591" t="s">
        <v>177</v>
      </c>
      <c r="E1591">
        <v>53.5</v>
      </c>
      <c r="F1591">
        <v>-1.1000000000000001</v>
      </c>
      <c r="G1591" t="s">
        <v>858</v>
      </c>
      <c r="H1591" t="s">
        <v>133</v>
      </c>
      <c r="I1591" t="s">
        <v>60</v>
      </c>
      <c r="J1591" t="s">
        <v>167</v>
      </c>
      <c r="K1591">
        <v>53.5</v>
      </c>
      <c r="L1591">
        <v>-1.1000000000000001</v>
      </c>
      <c r="M1591" t="s">
        <v>858</v>
      </c>
      <c r="N1591" t="s">
        <v>34</v>
      </c>
      <c r="O1591" t="s">
        <v>35</v>
      </c>
      <c r="P1591">
        <v>301</v>
      </c>
      <c r="Q1591">
        <v>0</v>
      </c>
      <c r="R1591">
        <v>0</v>
      </c>
    </row>
    <row r="1592" spans="1:18">
      <c r="A1592" t="s">
        <v>1049</v>
      </c>
      <c r="B1592" t="s">
        <v>76</v>
      </c>
      <c r="C1592" t="s">
        <v>20</v>
      </c>
      <c r="D1592" t="s">
        <v>177</v>
      </c>
      <c r="E1592">
        <v>50.48</v>
      </c>
      <c r="F1592">
        <v>-4.9800000000000004</v>
      </c>
      <c r="G1592" t="s">
        <v>858</v>
      </c>
      <c r="H1592" t="s">
        <v>133</v>
      </c>
      <c r="I1592" t="s">
        <v>60</v>
      </c>
      <c r="J1592" t="s">
        <v>58</v>
      </c>
      <c r="K1592">
        <v>50.5</v>
      </c>
      <c r="L1592">
        <v>-5</v>
      </c>
      <c r="M1592" t="s">
        <v>858</v>
      </c>
      <c r="N1592" t="s">
        <v>81</v>
      </c>
      <c r="O1592" t="s">
        <v>35</v>
      </c>
      <c r="P1592">
        <v>2137</v>
      </c>
      <c r="Q1592">
        <v>3</v>
      </c>
      <c r="R1592">
        <v>328</v>
      </c>
    </row>
    <row r="1593" spans="1:18">
      <c r="A1593" t="s">
        <v>1078</v>
      </c>
      <c r="B1593" t="s">
        <v>133</v>
      </c>
      <c r="C1593" t="s">
        <v>20</v>
      </c>
      <c r="D1593" t="s">
        <v>177</v>
      </c>
      <c r="E1593">
        <v>53.5</v>
      </c>
      <c r="F1593">
        <v>-2</v>
      </c>
      <c r="G1593" t="s">
        <v>858</v>
      </c>
      <c r="H1593" t="s">
        <v>23</v>
      </c>
      <c r="I1593" t="s">
        <v>29</v>
      </c>
      <c r="J1593" t="s">
        <v>177</v>
      </c>
      <c r="K1593">
        <v>53.5</v>
      </c>
      <c r="L1593">
        <v>-2</v>
      </c>
      <c r="M1593" t="s">
        <v>858</v>
      </c>
      <c r="N1593" t="s">
        <v>40</v>
      </c>
      <c r="O1593" t="s">
        <v>35</v>
      </c>
      <c r="P1593">
        <v>49</v>
      </c>
      <c r="Q1593">
        <v>0</v>
      </c>
      <c r="R1593">
        <v>0</v>
      </c>
    </row>
    <row r="1594" spans="1:18">
      <c r="A1594" t="s">
        <v>1082</v>
      </c>
      <c r="B1594" t="s">
        <v>42</v>
      </c>
      <c r="C1594" t="s">
        <v>20</v>
      </c>
      <c r="D1594" t="s">
        <v>177</v>
      </c>
      <c r="E1594">
        <v>53.2</v>
      </c>
      <c r="F1594">
        <v>0.4</v>
      </c>
      <c r="G1594" t="s">
        <v>858</v>
      </c>
      <c r="H1594" t="s">
        <v>19</v>
      </c>
      <c r="I1594" t="s">
        <v>24</v>
      </c>
      <c r="J1594" t="s">
        <v>61</v>
      </c>
      <c r="K1594">
        <v>53.2</v>
      </c>
      <c r="L1594">
        <v>0.30000000000000004</v>
      </c>
      <c r="M1594" t="s">
        <v>858</v>
      </c>
      <c r="N1594" t="s">
        <v>34</v>
      </c>
      <c r="O1594" t="s">
        <v>35</v>
      </c>
      <c r="P1594">
        <v>2533</v>
      </c>
      <c r="Q1594">
        <v>7</v>
      </c>
      <c r="R1594">
        <v>270</v>
      </c>
    </row>
    <row r="1595" spans="1:18">
      <c r="A1595" t="s">
        <v>1092</v>
      </c>
      <c r="B1595" t="s">
        <v>104</v>
      </c>
      <c r="C1595" t="s">
        <v>20</v>
      </c>
      <c r="D1595" t="s">
        <v>177</v>
      </c>
      <c r="E1595">
        <v>57.38</v>
      </c>
      <c r="F1595">
        <v>-1.88</v>
      </c>
      <c r="G1595" t="s">
        <v>858</v>
      </c>
      <c r="H1595" t="s">
        <v>48</v>
      </c>
      <c r="I1595" t="s">
        <v>20</v>
      </c>
      <c r="J1595" t="s">
        <v>245</v>
      </c>
      <c r="K1595">
        <v>57.6</v>
      </c>
      <c r="L1595">
        <v>-1.9</v>
      </c>
      <c r="M1595" t="s">
        <v>858</v>
      </c>
      <c r="N1595" t="s">
        <v>40</v>
      </c>
      <c r="O1595" t="s">
        <v>35</v>
      </c>
      <c r="P1595">
        <v>1804</v>
      </c>
      <c r="Q1595">
        <v>25</v>
      </c>
      <c r="R1595">
        <v>358</v>
      </c>
    </row>
    <row r="1596" spans="1:18">
      <c r="A1596" t="s">
        <v>1572</v>
      </c>
      <c r="B1596" t="s">
        <v>101</v>
      </c>
      <c r="C1596" t="s">
        <v>39</v>
      </c>
      <c r="D1596" t="s">
        <v>177</v>
      </c>
      <c r="E1596">
        <v>47.32</v>
      </c>
      <c r="F1596">
        <v>7.78</v>
      </c>
      <c r="G1596" t="s">
        <v>1558</v>
      </c>
      <c r="H1596" t="s">
        <v>92</v>
      </c>
      <c r="I1596" t="s">
        <v>20</v>
      </c>
      <c r="J1596" t="s">
        <v>245</v>
      </c>
      <c r="K1596">
        <v>47.35</v>
      </c>
      <c r="L1596">
        <v>7.93</v>
      </c>
      <c r="M1596" t="s">
        <v>1558</v>
      </c>
      <c r="N1596" t="s">
        <v>40</v>
      </c>
      <c r="O1596" t="s">
        <v>35</v>
      </c>
      <c r="P1596">
        <v>1797</v>
      </c>
      <c r="Q1596">
        <v>12</v>
      </c>
      <c r="R1596">
        <v>72</v>
      </c>
    </row>
    <row r="1597" spans="1:18">
      <c r="A1597" t="s">
        <v>1576</v>
      </c>
      <c r="B1597" t="s">
        <v>19</v>
      </c>
      <c r="C1597" t="s">
        <v>20</v>
      </c>
      <c r="D1597" t="s">
        <v>177</v>
      </c>
      <c r="E1597">
        <v>47</v>
      </c>
      <c r="F1597">
        <v>6.9</v>
      </c>
      <c r="G1597" t="s">
        <v>1558</v>
      </c>
      <c r="H1597" t="s">
        <v>155</v>
      </c>
      <c r="I1597" t="s">
        <v>29</v>
      </c>
      <c r="J1597" t="s">
        <v>183</v>
      </c>
      <c r="K1597">
        <v>47</v>
      </c>
      <c r="L1597">
        <v>6.8</v>
      </c>
      <c r="M1597" t="s">
        <v>1558</v>
      </c>
      <c r="N1597" t="s">
        <v>81</v>
      </c>
      <c r="O1597" t="s">
        <v>35</v>
      </c>
      <c r="P1597">
        <v>784</v>
      </c>
      <c r="Q1597">
        <v>8</v>
      </c>
      <c r="R1597">
        <v>270</v>
      </c>
    </row>
    <row r="1598" spans="1:18">
      <c r="A1598" t="s">
        <v>1577</v>
      </c>
      <c r="B1598" t="s">
        <v>19</v>
      </c>
      <c r="C1598" t="s">
        <v>20</v>
      </c>
      <c r="D1598" t="s">
        <v>177</v>
      </c>
      <c r="E1598">
        <v>47.02</v>
      </c>
      <c r="F1598">
        <v>6.87</v>
      </c>
      <c r="G1598" t="s">
        <v>1558</v>
      </c>
      <c r="H1598" t="s">
        <v>23</v>
      </c>
      <c r="I1598" t="s">
        <v>48</v>
      </c>
      <c r="J1598" t="s">
        <v>177</v>
      </c>
      <c r="K1598">
        <v>47.23</v>
      </c>
      <c r="L1598">
        <v>7.2</v>
      </c>
      <c r="M1598" t="s">
        <v>1558</v>
      </c>
      <c r="N1598" t="s">
        <v>34</v>
      </c>
      <c r="O1598" t="s">
        <v>35</v>
      </c>
      <c r="P1598">
        <v>82</v>
      </c>
      <c r="Q1598">
        <v>35</v>
      </c>
      <c r="R1598">
        <v>47</v>
      </c>
    </row>
    <row r="1599" spans="1:18">
      <c r="A1599" t="s">
        <v>1578</v>
      </c>
      <c r="B1599" t="s">
        <v>92</v>
      </c>
      <c r="C1599" t="s">
        <v>20</v>
      </c>
      <c r="D1599" t="s">
        <v>177</v>
      </c>
      <c r="E1599">
        <v>47</v>
      </c>
      <c r="F1599">
        <v>6.9</v>
      </c>
      <c r="G1599" t="s">
        <v>1558</v>
      </c>
      <c r="H1599" t="s">
        <v>63</v>
      </c>
      <c r="I1599" t="s">
        <v>39</v>
      </c>
      <c r="J1599" t="s">
        <v>177</v>
      </c>
      <c r="K1599">
        <v>47.1</v>
      </c>
      <c r="L1599">
        <v>6.9</v>
      </c>
      <c r="M1599" t="s">
        <v>1558</v>
      </c>
      <c r="N1599" t="s">
        <v>81</v>
      </c>
      <c r="O1599" t="s">
        <v>35</v>
      </c>
      <c r="P1599">
        <v>30</v>
      </c>
      <c r="Q1599">
        <v>12</v>
      </c>
      <c r="R1599">
        <v>0</v>
      </c>
    </row>
    <row r="1600" spans="1:18">
      <c r="A1600" t="s">
        <v>1633</v>
      </c>
      <c r="B1600" t="s">
        <v>48</v>
      </c>
      <c r="C1600" t="s">
        <v>20</v>
      </c>
      <c r="D1600" t="s">
        <v>177</v>
      </c>
      <c r="E1600">
        <v>51.93</v>
      </c>
      <c r="F1600">
        <v>5.52</v>
      </c>
      <c r="G1600" t="s">
        <v>1615</v>
      </c>
      <c r="H1600" t="s">
        <v>23</v>
      </c>
      <c r="I1600" t="s">
        <v>20</v>
      </c>
      <c r="J1600" t="s">
        <v>167</v>
      </c>
      <c r="K1600">
        <v>52</v>
      </c>
      <c r="L1600">
        <v>5.5</v>
      </c>
      <c r="M1600" t="s">
        <v>1615</v>
      </c>
      <c r="N1600" t="s">
        <v>40</v>
      </c>
      <c r="O1600" t="s">
        <v>35</v>
      </c>
      <c r="P1600">
        <v>372</v>
      </c>
      <c r="Q1600">
        <v>7</v>
      </c>
      <c r="R1600">
        <v>338</v>
      </c>
    </row>
    <row r="1601" spans="1:18">
      <c r="A1601" t="s">
        <v>1645</v>
      </c>
      <c r="B1601" t="s">
        <v>31</v>
      </c>
      <c r="C1601" t="s">
        <v>39</v>
      </c>
      <c r="D1601" t="s">
        <v>177</v>
      </c>
      <c r="E1601">
        <v>51.93</v>
      </c>
      <c r="F1601">
        <v>5.52</v>
      </c>
      <c r="G1601" t="s">
        <v>1615</v>
      </c>
      <c r="H1601" t="s">
        <v>104</v>
      </c>
      <c r="I1601" t="s">
        <v>50</v>
      </c>
      <c r="J1601" t="s">
        <v>167</v>
      </c>
      <c r="K1601">
        <v>52</v>
      </c>
      <c r="L1601">
        <v>5.5</v>
      </c>
      <c r="M1601" t="s">
        <v>1615</v>
      </c>
      <c r="N1601" t="s">
        <v>34</v>
      </c>
      <c r="O1601" t="s">
        <v>35</v>
      </c>
      <c r="P1601">
        <v>242</v>
      </c>
      <c r="Q1601">
        <v>7</v>
      </c>
      <c r="R1601">
        <v>338</v>
      </c>
    </row>
    <row r="1602" spans="1:18">
      <c r="A1602" t="s">
        <v>1646</v>
      </c>
      <c r="B1602" t="s">
        <v>31</v>
      </c>
      <c r="C1602" t="s">
        <v>39</v>
      </c>
      <c r="D1602" t="s">
        <v>177</v>
      </c>
      <c r="E1602">
        <v>51.93</v>
      </c>
      <c r="F1602">
        <v>5.57</v>
      </c>
      <c r="G1602" t="s">
        <v>1615</v>
      </c>
      <c r="H1602" t="s">
        <v>48</v>
      </c>
      <c r="I1602" t="s">
        <v>24</v>
      </c>
      <c r="J1602" t="s">
        <v>167</v>
      </c>
      <c r="K1602">
        <v>51.9</v>
      </c>
      <c r="L1602">
        <v>5.6</v>
      </c>
      <c r="M1602" t="s">
        <v>1615</v>
      </c>
      <c r="N1602" t="s">
        <v>34</v>
      </c>
      <c r="O1602" t="s">
        <v>35</v>
      </c>
      <c r="P1602">
        <v>310</v>
      </c>
      <c r="Q1602">
        <v>5</v>
      </c>
      <c r="R1602">
        <v>149</v>
      </c>
    </row>
    <row r="1603" spans="1:18">
      <c r="A1603" t="s">
        <v>1647</v>
      </c>
      <c r="B1603" t="s">
        <v>31</v>
      </c>
      <c r="C1603" t="s">
        <v>39</v>
      </c>
      <c r="D1603" t="s">
        <v>177</v>
      </c>
      <c r="E1603">
        <v>51.95</v>
      </c>
      <c r="F1603">
        <v>5.48</v>
      </c>
      <c r="G1603" t="s">
        <v>1615</v>
      </c>
      <c r="H1603" t="s">
        <v>63</v>
      </c>
      <c r="I1603" t="s">
        <v>60</v>
      </c>
      <c r="J1603" t="s">
        <v>167</v>
      </c>
      <c r="K1603">
        <v>52</v>
      </c>
      <c r="L1603">
        <v>5.5</v>
      </c>
      <c r="M1603" t="s">
        <v>1615</v>
      </c>
      <c r="N1603" t="s">
        <v>26</v>
      </c>
      <c r="O1603" t="s">
        <v>35</v>
      </c>
      <c r="P1603">
        <v>283</v>
      </c>
      <c r="Q1603">
        <v>4</v>
      </c>
      <c r="R1603">
        <v>0</v>
      </c>
    </row>
    <row r="1604" spans="1:18">
      <c r="A1604" t="s">
        <v>1648</v>
      </c>
      <c r="B1604" t="s">
        <v>31</v>
      </c>
      <c r="C1604" t="s">
        <v>39</v>
      </c>
      <c r="D1604" t="s">
        <v>177</v>
      </c>
      <c r="E1604">
        <v>51.97</v>
      </c>
      <c r="F1604">
        <v>5.48</v>
      </c>
      <c r="G1604" t="s">
        <v>1615</v>
      </c>
      <c r="H1604" t="s">
        <v>67</v>
      </c>
      <c r="I1604" t="s">
        <v>60</v>
      </c>
      <c r="J1604" t="s">
        <v>167</v>
      </c>
      <c r="K1604">
        <v>52</v>
      </c>
      <c r="L1604">
        <v>5.5</v>
      </c>
      <c r="M1604" t="s">
        <v>1615</v>
      </c>
      <c r="N1604" t="s">
        <v>26</v>
      </c>
      <c r="O1604" t="s">
        <v>35</v>
      </c>
      <c r="P1604">
        <v>285</v>
      </c>
      <c r="Q1604">
        <v>4</v>
      </c>
      <c r="R1604">
        <v>0</v>
      </c>
    </row>
    <row r="1605" spans="1:18">
      <c r="A1605" t="s">
        <v>1661</v>
      </c>
      <c r="B1605" t="s">
        <v>20</v>
      </c>
      <c r="C1605" t="s">
        <v>39</v>
      </c>
      <c r="D1605" t="s">
        <v>177</v>
      </c>
      <c r="E1605">
        <v>53.45</v>
      </c>
      <c r="F1605">
        <v>5.83</v>
      </c>
      <c r="G1605" t="s">
        <v>1615</v>
      </c>
      <c r="H1605" t="s">
        <v>19</v>
      </c>
      <c r="I1605" t="s">
        <v>24</v>
      </c>
      <c r="J1605" t="s">
        <v>183</v>
      </c>
      <c r="K1605">
        <v>53</v>
      </c>
      <c r="L1605">
        <v>4.7</v>
      </c>
      <c r="M1605" t="s">
        <v>1615</v>
      </c>
      <c r="N1605" t="s">
        <v>34</v>
      </c>
      <c r="O1605" t="s">
        <v>35</v>
      </c>
      <c r="P1605">
        <v>690</v>
      </c>
      <c r="Q1605">
        <v>92</v>
      </c>
      <c r="R1605">
        <v>237</v>
      </c>
    </row>
    <row r="1606" spans="1:18">
      <c r="A1606" t="s">
        <v>1669</v>
      </c>
      <c r="B1606" t="s">
        <v>54</v>
      </c>
      <c r="C1606" t="s">
        <v>20</v>
      </c>
      <c r="D1606" t="s">
        <v>177</v>
      </c>
      <c r="E1606">
        <v>53.1</v>
      </c>
      <c r="F1606">
        <v>4.8</v>
      </c>
      <c r="G1606" t="s">
        <v>1615</v>
      </c>
      <c r="H1606" t="s">
        <v>155</v>
      </c>
      <c r="I1606" t="s">
        <v>60</v>
      </c>
      <c r="J1606" t="s">
        <v>167</v>
      </c>
      <c r="K1606">
        <v>53.1</v>
      </c>
      <c r="L1606">
        <v>4.8</v>
      </c>
      <c r="M1606" t="s">
        <v>1615</v>
      </c>
      <c r="N1606" t="s">
        <v>34</v>
      </c>
      <c r="O1606" t="s">
        <v>35</v>
      </c>
      <c r="P1606">
        <v>290</v>
      </c>
      <c r="Q1606">
        <v>0</v>
      </c>
      <c r="R1606">
        <v>0</v>
      </c>
    </row>
    <row r="1607" spans="1:18">
      <c r="A1607" t="s">
        <v>1670</v>
      </c>
      <c r="B1607" t="s">
        <v>54</v>
      </c>
      <c r="C1607" t="s">
        <v>20</v>
      </c>
      <c r="D1607" t="s">
        <v>177</v>
      </c>
      <c r="E1607">
        <v>53.1</v>
      </c>
      <c r="F1607">
        <v>4.8</v>
      </c>
      <c r="G1607" t="s">
        <v>1615</v>
      </c>
      <c r="H1607" t="s">
        <v>23</v>
      </c>
      <c r="I1607" t="s">
        <v>24</v>
      </c>
      <c r="J1607" t="s">
        <v>167</v>
      </c>
      <c r="K1607">
        <v>53.2</v>
      </c>
      <c r="L1607">
        <v>4.9000000000000004</v>
      </c>
      <c r="M1607" t="s">
        <v>1615</v>
      </c>
      <c r="N1607" t="s">
        <v>26</v>
      </c>
      <c r="O1607" t="s">
        <v>35</v>
      </c>
      <c r="P1607">
        <v>319</v>
      </c>
      <c r="Q1607">
        <v>13</v>
      </c>
      <c r="R1607">
        <v>31</v>
      </c>
    </row>
    <row r="1608" spans="1:18">
      <c r="A1608" t="s">
        <v>1671</v>
      </c>
      <c r="B1608" t="s">
        <v>54</v>
      </c>
      <c r="C1608" t="s">
        <v>20</v>
      </c>
      <c r="D1608" t="s">
        <v>177</v>
      </c>
      <c r="E1608">
        <v>53.1</v>
      </c>
      <c r="F1608">
        <v>4.8</v>
      </c>
      <c r="G1608" t="s">
        <v>1615</v>
      </c>
      <c r="H1608" t="s">
        <v>23</v>
      </c>
      <c r="I1608" t="s">
        <v>24</v>
      </c>
      <c r="J1608" t="s">
        <v>167</v>
      </c>
      <c r="K1608">
        <v>53.2</v>
      </c>
      <c r="L1608">
        <v>4.9000000000000004</v>
      </c>
      <c r="M1608" t="s">
        <v>1615</v>
      </c>
      <c r="N1608" t="s">
        <v>26</v>
      </c>
      <c r="O1608" t="s">
        <v>35</v>
      </c>
      <c r="P1608">
        <v>319</v>
      </c>
      <c r="Q1608">
        <v>13</v>
      </c>
      <c r="R1608">
        <v>31</v>
      </c>
    </row>
    <row r="1609" spans="1:18">
      <c r="A1609" t="s">
        <v>1672</v>
      </c>
      <c r="B1609" t="s">
        <v>31</v>
      </c>
      <c r="C1609" t="s">
        <v>39</v>
      </c>
      <c r="D1609" t="s">
        <v>177</v>
      </c>
      <c r="E1609">
        <v>53.1</v>
      </c>
      <c r="F1609">
        <v>4.8</v>
      </c>
      <c r="G1609" t="s">
        <v>1615</v>
      </c>
      <c r="H1609" t="s">
        <v>51</v>
      </c>
      <c r="I1609" t="s">
        <v>39</v>
      </c>
      <c r="J1609" t="s">
        <v>77</v>
      </c>
      <c r="K1609">
        <v>53</v>
      </c>
      <c r="L1609">
        <v>4.8</v>
      </c>
      <c r="M1609" t="s">
        <v>1615</v>
      </c>
      <c r="N1609" t="s">
        <v>34</v>
      </c>
      <c r="O1609" t="s">
        <v>35</v>
      </c>
      <c r="P1609">
        <v>1103</v>
      </c>
      <c r="Q1609">
        <v>12</v>
      </c>
      <c r="R1609">
        <v>181</v>
      </c>
    </row>
    <row r="1610" spans="1:18">
      <c r="A1610" t="s">
        <v>1673</v>
      </c>
      <c r="B1610" t="s">
        <v>48</v>
      </c>
      <c r="C1610" t="s">
        <v>39</v>
      </c>
      <c r="D1610" t="s">
        <v>177</v>
      </c>
      <c r="E1610">
        <v>53.1</v>
      </c>
      <c r="F1610">
        <v>4.8</v>
      </c>
      <c r="G1610" t="s">
        <v>1615</v>
      </c>
      <c r="H1610" t="s">
        <v>155</v>
      </c>
      <c r="I1610" t="s">
        <v>60</v>
      </c>
      <c r="J1610" t="s">
        <v>167</v>
      </c>
      <c r="K1610">
        <v>53.1</v>
      </c>
      <c r="L1610">
        <v>4.8</v>
      </c>
      <c r="M1610" t="s">
        <v>1615</v>
      </c>
      <c r="N1610" t="s">
        <v>34</v>
      </c>
      <c r="O1610" t="s">
        <v>35</v>
      </c>
      <c r="P1610">
        <v>282</v>
      </c>
      <c r="Q1610">
        <v>0</v>
      </c>
      <c r="R1610">
        <v>0</v>
      </c>
    </row>
    <row r="1611" spans="1:18">
      <c r="A1611" t="s">
        <v>1674</v>
      </c>
      <c r="B1611" t="s">
        <v>37</v>
      </c>
      <c r="C1611" t="s">
        <v>20</v>
      </c>
      <c r="D1611" t="s">
        <v>177</v>
      </c>
      <c r="E1611">
        <v>53</v>
      </c>
      <c r="F1611">
        <v>6.07</v>
      </c>
      <c r="G1611" t="s">
        <v>1615</v>
      </c>
      <c r="H1611" t="s">
        <v>23</v>
      </c>
      <c r="I1611" t="s">
        <v>29</v>
      </c>
      <c r="J1611" t="s">
        <v>260</v>
      </c>
      <c r="K1611">
        <v>53</v>
      </c>
      <c r="L1611">
        <v>6.07</v>
      </c>
      <c r="M1611" t="s">
        <v>1615</v>
      </c>
      <c r="N1611" t="s">
        <v>40</v>
      </c>
      <c r="O1611" t="s">
        <v>52</v>
      </c>
      <c r="P1611">
        <v>6262</v>
      </c>
      <c r="Q1611">
        <v>0</v>
      </c>
      <c r="R1611">
        <v>0</v>
      </c>
    </row>
    <row r="1612" spans="1:18">
      <c r="A1612" t="s">
        <v>1675</v>
      </c>
      <c r="B1612" t="s">
        <v>42</v>
      </c>
      <c r="C1612" t="s">
        <v>20</v>
      </c>
      <c r="D1612" t="s">
        <v>177</v>
      </c>
      <c r="E1612">
        <v>52.5</v>
      </c>
      <c r="F1612">
        <v>5.9</v>
      </c>
      <c r="G1612" t="s">
        <v>1615</v>
      </c>
      <c r="H1612" t="s">
        <v>48</v>
      </c>
      <c r="I1612" t="s">
        <v>101</v>
      </c>
      <c r="J1612" t="s">
        <v>77</v>
      </c>
      <c r="K1612">
        <v>52.5</v>
      </c>
      <c r="L1612">
        <v>5.9</v>
      </c>
      <c r="M1612" t="s">
        <v>1615</v>
      </c>
      <c r="N1612" t="s">
        <v>34</v>
      </c>
      <c r="O1612" t="s">
        <v>35</v>
      </c>
      <c r="P1612">
        <v>1269</v>
      </c>
      <c r="Q1612">
        <v>0</v>
      </c>
      <c r="R1612">
        <v>0</v>
      </c>
    </row>
    <row r="1613" spans="1:18">
      <c r="A1613" t="s">
        <v>1676</v>
      </c>
      <c r="B1613" t="s">
        <v>76</v>
      </c>
      <c r="C1613" t="s">
        <v>20</v>
      </c>
      <c r="D1613" t="s">
        <v>177</v>
      </c>
      <c r="E1613">
        <v>52.5</v>
      </c>
      <c r="F1613">
        <v>5.9</v>
      </c>
      <c r="G1613" t="s">
        <v>1615</v>
      </c>
      <c r="H1613" t="s">
        <v>31</v>
      </c>
      <c r="I1613" t="s">
        <v>31</v>
      </c>
      <c r="J1613" t="s">
        <v>167</v>
      </c>
      <c r="K1613">
        <v>52.5</v>
      </c>
      <c r="L1613">
        <v>5.9</v>
      </c>
      <c r="M1613" t="s">
        <v>1615</v>
      </c>
      <c r="N1613" t="s">
        <v>34</v>
      </c>
      <c r="O1613" t="s">
        <v>35</v>
      </c>
      <c r="P1613">
        <v>257</v>
      </c>
      <c r="Q1613">
        <v>0</v>
      </c>
      <c r="R1613">
        <v>0</v>
      </c>
    </row>
    <row r="1614" spans="1:18">
      <c r="A1614" t="s">
        <v>2391</v>
      </c>
      <c r="B1614" t="s">
        <v>74</v>
      </c>
      <c r="C1614" t="s">
        <v>20</v>
      </c>
      <c r="D1614" t="s">
        <v>177</v>
      </c>
      <c r="E1614">
        <v>58.35</v>
      </c>
      <c r="F1614">
        <v>6.3</v>
      </c>
      <c r="G1614" t="s">
        <v>669</v>
      </c>
      <c r="H1614" t="s">
        <v>23</v>
      </c>
      <c r="I1614" t="s">
        <v>32</v>
      </c>
      <c r="J1614" t="s">
        <v>177</v>
      </c>
      <c r="K1614">
        <v>58.28</v>
      </c>
      <c r="L1614">
        <v>6.45</v>
      </c>
      <c r="M1614" t="s">
        <v>669</v>
      </c>
      <c r="N1614" t="s">
        <v>26</v>
      </c>
      <c r="O1614" t="s">
        <v>35</v>
      </c>
      <c r="P1614">
        <v>140</v>
      </c>
      <c r="Q1614">
        <v>12</v>
      </c>
      <c r="R1614">
        <v>131</v>
      </c>
    </row>
    <row r="1615" spans="1:18">
      <c r="A1615" t="s">
        <v>2479</v>
      </c>
      <c r="B1615" t="s">
        <v>104</v>
      </c>
      <c r="C1615" t="s">
        <v>20</v>
      </c>
      <c r="D1615" t="s">
        <v>177</v>
      </c>
      <c r="E1615">
        <v>60.9</v>
      </c>
      <c r="F1615">
        <v>22.4</v>
      </c>
      <c r="G1615" t="s">
        <v>2455</v>
      </c>
      <c r="H1615" t="s">
        <v>32</v>
      </c>
      <c r="I1615" t="s">
        <v>101</v>
      </c>
      <c r="J1615" t="s">
        <v>177</v>
      </c>
      <c r="K1615">
        <v>61</v>
      </c>
      <c r="L1615">
        <v>22.5</v>
      </c>
      <c r="M1615" t="s">
        <v>2455</v>
      </c>
      <c r="N1615" t="s">
        <v>40</v>
      </c>
      <c r="O1615" t="s">
        <v>35</v>
      </c>
      <c r="P1615">
        <v>164</v>
      </c>
      <c r="Q1615">
        <v>13</v>
      </c>
      <c r="R1615">
        <v>26</v>
      </c>
    </row>
    <row r="1616" spans="1:18">
      <c r="A1616" t="s">
        <v>2628</v>
      </c>
      <c r="B1616" t="s">
        <v>29</v>
      </c>
      <c r="C1616" t="s">
        <v>39</v>
      </c>
      <c r="D1616" t="s">
        <v>177</v>
      </c>
      <c r="E1616">
        <v>62.1</v>
      </c>
      <c r="F1616">
        <v>22</v>
      </c>
      <c r="G1616" t="s">
        <v>2455</v>
      </c>
      <c r="H1616" t="s">
        <v>31</v>
      </c>
      <c r="I1616" t="s">
        <v>29</v>
      </c>
      <c r="J1616" t="s">
        <v>177</v>
      </c>
      <c r="K1616">
        <v>62.1</v>
      </c>
      <c r="L1616">
        <v>22</v>
      </c>
      <c r="M1616" t="s">
        <v>2455</v>
      </c>
      <c r="N1616" t="s">
        <v>81</v>
      </c>
      <c r="O1616" t="s">
        <v>35</v>
      </c>
      <c r="P1616">
        <v>25</v>
      </c>
      <c r="Q1616">
        <v>0</v>
      </c>
      <c r="R1616">
        <v>0</v>
      </c>
    </row>
    <row r="1617" spans="1:18">
      <c r="A1617" t="s">
        <v>2653</v>
      </c>
      <c r="B1617" t="s">
        <v>42</v>
      </c>
      <c r="C1617" t="s">
        <v>39</v>
      </c>
      <c r="D1617" t="s">
        <v>177</v>
      </c>
      <c r="E1617">
        <v>62.1</v>
      </c>
      <c r="F1617">
        <v>22</v>
      </c>
      <c r="G1617" t="s">
        <v>2455</v>
      </c>
      <c r="H1617" t="s">
        <v>68</v>
      </c>
      <c r="I1617" t="s">
        <v>48</v>
      </c>
      <c r="J1617" t="s">
        <v>177</v>
      </c>
      <c r="K1617">
        <v>62.1</v>
      </c>
      <c r="L1617">
        <v>22</v>
      </c>
      <c r="M1617" t="s">
        <v>2455</v>
      </c>
      <c r="N1617" t="s">
        <v>34</v>
      </c>
      <c r="O1617" t="s">
        <v>35</v>
      </c>
      <c r="P1617">
        <v>62</v>
      </c>
      <c r="Q1617">
        <v>0</v>
      </c>
      <c r="R1617">
        <v>0</v>
      </c>
    </row>
    <row r="1618" spans="1:18">
      <c r="A1618" t="s">
        <v>2654</v>
      </c>
      <c r="B1618" t="s">
        <v>42</v>
      </c>
      <c r="C1618" t="s">
        <v>39</v>
      </c>
      <c r="D1618" t="s">
        <v>177</v>
      </c>
      <c r="E1618">
        <v>62.1</v>
      </c>
      <c r="F1618">
        <v>22</v>
      </c>
      <c r="G1618" t="s">
        <v>2455</v>
      </c>
      <c r="H1618" t="s">
        <v>31</v>
      </c>
      <c r="I1618" t="s">
        <v>29</v>
      </c>
      <c r="J1618" t="s">
        <v>177</v>
      </c>
      <c r="K1618">
        <v>62.1</v>
      </c>
      <c r="L1618">
        <v>22</v>
      </c>
      <c r="M1618" t="s">
        <v>2455</v>
      </c>
      <c r="N1618" t="s">
        <v>40</v>
      </c>
      <c r="O1618" t="s">
        <v>35</v>
      </c>
      <c r="P1618">
        <v>13</v>
      </c>
      <c r="Q1618">
        <v>0</v>
      </c>
      <c r="R1618">
        <v>0</v>
      </c>
    </row>
    <row r="1619" spans="1:18">
      <c r="A1619" t="s">
        <v>2688</v>
      </c>
      <c r="B1619" t="s">
        <v>24</v>
      </c>
      <c r="C1619" t="s">
        <v>39</v>
      </c>
      <c r="D1619" t="s">
        <v>177</v>
      </c>
      <c r="E1619">
        <v>61.3</v>
      </c>
      <c r="F1619">
        <v>24.1</v>
      </c>
      <c r="G1619" t="s">
        <v>2455</v>
      </c>
      <c r="H1619" t="s">
        <v>23</v>
      </c>
      <c r="I1619" t="s">
        <v>50</v>
      </c>
      <c r="J1619" t="s">
        <v>167</v>
      </c>
      <c r="K1619">
        <v>61.3</v>
      </c>
      <c r="L1619">
        <v>24.1</v>
      </c>
      <c r="M1619" t="s">
        <v>2455</v>
      </c>
      <c r="N1619" t="s">
        <v>34</v>
      </c>
      <c r="O1619" t="s">
        <v>35</v>
      </c>
      <c r="P1619">
        <v>225</v>
      </c>
      <c r="Q1619">
        <v>0</v>
      </c>
      <c r="R1619">
        <v>0</v>
      </c>
    </row>
    <row r="1620" spans="1:18">
      <c r="A1620" t="s">
        <v>2741</v>
      </c>
      <c r="B1620" t="s">
        <v>29</v>
      </c>
      <c r="C1620" t="s">
        <v>39</v>
      </c>
      <c r="D1620" t="s">
        <v>177</v>
      </c>
      <c r="E1620">
        <v>61.47</v>
      </c>
      <c r="F1620">
        <v>23.38</v>
      </c>
      <c r="G1620" t="s">
        <v>2455</v>
      </c>
      <c r="H1620" t="s">
        <v>23</v>
      </c>
      <c r="I1620" t="s">
        <v>48</v>
      </c>
      <c r="J1620" t="s">
        <v>79</v>
      </c>
      <c r="K1620">
        <v>61.47</v>
      </c>
      <c r="L1620">
        <v>23.42</v>
      </c>
      <c r="M1620" t="s">
        <v>2455</v>
      </c>
      <c r="N1620" t="s">
        <v>40</v>
      </c>
      <c r="O1620" t="s">
        <v>35</v>
      </c>
      <c r="P1620">
        <v>4087</v>
      </c>
      <c r="Q1620">
        <v>2</v>
      </c>
      <c r="R1620">
        <v>91</v>
      </c>
    </row>
    <row r="1621" spans="1:18">
      <c r="A1621" t="s">
        <v>2758</v>
      </c>
      <c r="B1621" t="s">
        <v>29</v>
      </c>
      <c r="C1621" t="s">
        <v>39</v>
      </c>
      <c r="D1621" t="s">
        <v>177</v>
      </c>
      <c r="E1621">
        <v>61.5</v>
      </c>
      <c r="F1621">
        <v>24.1</v>
      </c>
      <c r="G1621" t="s">
        <v>2455</v>
      </c>
      <c r="H1621" t="s">
        <v>71</v>
      </c>
      <c r="I1621" t="s">
        <v>39</v>
      </c>
      <c r="J1621" t="s">
        <v>177</v>
      </c>
      <c r="K1621">
        <v>61.5</v>
      </c>
      <c r="L1621">
        <v>24.1</v>
      </c>
      <c r="M1621" t="s">
        <v>2455</v>
      </c>
      <c r="N1621" t="s">
        <v>40</v>
      </c>
      <c r="O1621" t="s">
        <v>35</v>
      </c>
      <c r="P1621">
        <v>9</v>
      </c>
      <c r="Q1621">
        <v>0</v>
      </c>
      <c r="R1621">
        <v>0</v>
      </c>
    </row>
    <row r="1622" spans="1:18">
      <c r="A1622" t="s">
        <v>2780</v>
      </c>
      <c r="B1622" t="s">
        <v>54</v>
      </c>
      <c r="C1622" t="s">
        <v>20</v>
      </c>
      <c r="D1622" t="s">
        <v>177</v>
      </c>
      <c r="E1622">
        <v>60.2</v>
      </c>
      <c r="F1622">
        <v>24.6</v>
      </c>
      <c r="G1622" t="s">
        <v>2455</v>
      </c>
      <c r="H1622" t="s">
        <v>73</v>
      </c>
      <c r="I1622" t="s">
        <v>50</v>
      </c>
      <c r="J1622" t="s">
        <v>77</v>
      </c>
      <c r="K1622">
        <v>60.5</v>
      </c>
      <c r="L1622">
        <v>24.5</v>
      </c>
      <c r="M1622" t="s">
        <v>2455</v>
      </c>
      <c r="N1622" t="s">
        <v>34</v>
      </c>
      <c r="O1622" t="s">
        <v>35</v>
      </c>
      <c r="P1622">
        <v>967</v>
      </c>
      <c r="Q1622">
        <v>34</v>
      </c>
      <c r="R1622">
        <v>351</v>
      </c>
    </row>
    <row r="1623" spans="1:18">
      <c r="A1623" t="s">
        <v>2806</v>
      </c>
      <c r="B1623" t="s">
        <v>54</v>
      </c>
      <c r="C1623" t="s">
        <v>20</v>
      </c>
      <c r="D1623" t="s">
        <v>177</v>
      </c>
      <c r="E1623">
        <v>61.3</v>
      </c>
      <c r="F1623">
        <v>23.8</v>
      </c>
      <c r="G1623" t="s">
        <v>2455</v>
      </c>
      <c r="H1623" t="s">
        <v>63</v>
      </c>
      <c r="I1623" t="s">
        <v>24</v>
      </c>
      <c r="J1623" t="s">
        <v>167</v>
      </c>
      <c r="K1623">
        <v>61.4</v>
      </c>
      <c r="L1623">
        <v>24.2</v>
      </c>
      <c r="M1623" t="s">
        <v>2455</v>
      </c>
      <c r="N1623" t="s">
        <v>34</v>
      </c>
      <c r="O1623" t="s">
        <v>35</v>
      </c>
      <c r="P1623">
        <v>316</v>
      </c>
      <c r="Q1623">
        <v>25</v>
      </c>
      <c r="R1623">
        <v>63</v>
      </c>
    </row>
    <row r="1624" spans="1:18">
      <c r="A1624" t="s">
        <v>2811</v>
      </c>
      <c r="B1624" t="s">
        <v>23</v>
      </c>
      <c r="C1624" t="s">
        <v>39</v>
      </c>
      <c r="D1624" t="s">
        <v>177</v>
      </c>
      <c r="E1624">
        <v>61.5</v>
      </c>
      <c r="F1624">
        <v>24</v>
      </c>
      <c r="G1624" t="s">
        <v>2455</v>
      </c>
      <c r="H1624" t="s">
        <v>74</v>
      </c>
      <c r="I1624" t="s">
        <v>39</v>
      </c>
      <c r="J1624" t="s">
        <v>177</v>
      </c>
      <c r="K1624">
        <v>61.5</v>
      </c>
      <c r="L1624">
        <v>24</v>
      </c>
      <c r="M1624" t="s">
        <v>2455</v>
      </c>
      <c r="N1624" t="s">
        <v>40</v>
      </c>
      <c r="O1624" t="s">
        <v>35</v>
      </c>
      <c r="P1624">
        <v>13</v>
      </c>
      <c r="Q1624">
        <v>0</v>
      </c>
      <c r="R1624">
        <v>0</v>
      </c>
    </row>
    <row r="1625" spans="1:18">
      <c r="A1625" t="s">
        <v>2813</v>
      </c>
      <c r="B1625" t="s">
        <v>20</v>
      </c>
      <c r="C1625" t="s">
        <v>39</v>
      </c>
      <c r="D1625" t="s">
        <v>177</v>
      </c>
      <c r="E1625">
        <v>62.3</v>
      </c>
      <c r="F1625">
        <v>21.4</v>
      </c>
      <c r="G1625" t="s">
        <v>2455</v>
      </c>
      <c r="H1625" t="s">
        <v>60</v>
      </c>
      <c r="I1625" t="s">
        <v>20</v>
      </c>
      <c r="J1625" t="s">
        <v>167</v>
      </c>
      <c r="K1625">
        <v>61.7</v>
      </c>
      <c r="L1625">
        <v>23.6</v>
      </c>
      <c r="M1625" t="s">
        <v>2455</v>
      </c>
      <c r="N1625" t="s">
        <v>34</v>
      </c>
      <c r="O1625" t="s">
        <v>35</v>
      </c>
      <c r="P1625">
        <v>332</v>
      </c>
      <c r="Q1625">
        <v>133</v>
      </c>
      <c r="R1625">
        <v>121</v>
      </c>
    </row>
    <row r="1626" spans="1:18">
      <c r="A1626" t="s">
        <v>2840</v>
      </c>
      <c r="B1626" t="s">
        <v>29</v>
      </c>
      <c r="C1626" t="s">
        <v>39</v>
      </c>
      <c r="D1626" t="s">
        <v>177</v>
      </c>
      <c r="E1626">
        <v>59.9</v>
      </c>
      <c r="F1626">
        <v>22.4</v>
      </c>
      <c r="G1626" t="s">
        <v>2455</v>
      </c>
      <c r="H1626" t="s">
        <v>109</v>
      </c>
      <c r="I1626" t="s">
        <v>29</v>
      </c>
      <c r="J1626" t="s">
        <v>177</v>
      </c>
      <c r="K1626">
        <v>59.67</v>
      </c>
      <c r="L1626">
        <v>22.17</v>
      </c>
      <c r="M1626" t="s">
        <v>2455</v>
      </c>
      <c r="N1626" t="s">
        <v>40</v>
      </c>
      <c r="O1626" t="s">
        <v>35</v>
      </c>
      <c r="P1626">
        <v>49</v>
      </c>
      <c r="Q1626">
        <v>30</v>
      </c>
      <c r="R1626">
        <v>207</v>
      </c>
    </row>
    <row r="1627" spans="1:18">
      <c r="A1627" t="s">
        <v>4013</v>
      </c>
      <c r="B1627" t="s">
        <v>71</v>
      </c>
      <c r="C1627" t="s">
        <v>39</v>
      </c>
      <c r="D1627" t="s">
        <v>177</v>
      </c>
      <c r="E1627">
        <v>65.819999999999993</v>
      </c>
      <c r="F1627">
        <v>22.32</v>
      </c>
      <c r="G1627" t="s">
        <v>2497</v>
      </c>
      <c r="H1627" t="s">
        <v>71</v>
      </c>
      <c r="I1627" t="s">
        <v>24</v>
      </c>
      <c r="J1627" t="s">
        <v>183</v>
      </c>
      <c r="K1627">
        <v>65.87</v>
      </c>
      <c r="L1627">
        <v>22.3</v>
      </c>
      <c r="M1627" t="s">
        <v>2497</v>
      </c>
      <c r="N1627" t="s">
        <v>34</v>
      </c>
      <c r="O1627" t="s">
        <v>35</v>
      </c>
      <c r="P1627">
        <v>670</v>
      </c>
      <c r="Q1627">
        <v>6</v>
      </c>
      <c r="R1627">
        <v>353</v>
      </c>
    </row>
    <row r="1628" spans="1:18">
      <c r="A1628" t="s">
        <v>4026</v>
      </c>
      <c r="B1628" t="s">
        <v>71</v>
      </c>
      <c r="C1628" t="s">
        <v>39</v>
      </c>
      <c r="D1628" t="s">
        <v>177</v>
      </c>
      <c r="E1628">
        <v>58.18</v>
      </c>
      <c r="F1628">
        <v>11.97</v>
      </c>
      <c r="G1628" t="s">
        <v>2497</v>
      </c>
      <c r="H1628" t="s">
        <v>50</v>
      </c>
      <c r="I1628" t="s">
        <v>101</v>
      </c>
      <c r="J1628" t="s">
        <v>177</v>
      </c>
      <c r="K1628">
        <v>58.42</v>
      </c>
      <c r="L1628">
        <v>11.38</v>
      </c>
      <c r="M1628" t="s">
        <v>2497</v>
      </c>
      <c r="N1628" t="s">
        <v>34</v>
      </c>
      <c r="O1628" t="s">
        <v>35</v>
      </c>
      <c r="P1628">
        <v>138</v>
      </c>
      <c r="Q1628">
        <v>43</v>
      </c>
      <c r="R1628">
        <v>308</v>
      </c>
    </row>
    <row r="1629" spans="1:18">
      <c r="A1629" t="s">
        <v>4053</v>
      </c>
      <c r="B1629" t="s">
        <v>39</v>
      </c>
      <c r="C1629" t="s">
        <v>39</v>
      </c>
      <c r="D1629" t="s">
        <v>177</v>
      </c>
      <c r="E1629">
        <v>58.3</v>
      </c>
      <c r="F1629">
        <v>16.25</v>
      </c>
      <c r="G1629" t="s">
        <v>2497</v>
      </c>
      <c r="H1629" t="s">
        <v>24</v>
      </c>
      <c r="I1629" t="s">
        <v>29</v>
      </c>
      <c r="J1629" t="s">
        <v>177</v>
      </c>
      <c r="K1629">
        <v>58.3</v>
      </c>
      <c r="L1629">
        <v>16.25</v>
      </c>
      <c r="M1629" t="s">
        <v>2497</v>
      </c>
      <c r="N1629" t="s">
        <v>34</v>
      </c>
      <c r="O1629" t="s">
        <v>35</v>
      </c>
      <c r="P1629">
        <v>28</v>
      </c>
      <c r="Q1629">
        <v>0</v>
      </c>
      <c r="R1629">
        <v>0</v>
      </c>
    </row>
    <row r="1630" spans="1:18">
      <c r="A1630" t="s">
        <v>4100</v>
      </c>
      <c r="B1630" t="s">
        <v>51</v>
      </c>
      <c r="C1630" t="s">
        <v>39</v>
      </c>
      <c r="D1630" t="s">
        <v>177</v>
      </c>
      <c r="E1630">
        <v>57.43</v>
      </c>
      <c r="F1630">
        <v>18.48</v>
      </c>
      <c r="G1630" t="s">
        <v>2497</v>
      </c>
      <c r="H1630" t="s">
        <v>92</v>
      </c>
      <c r="I1630" t="s">
        <v>24</v>
      </c>
      <c r="J1630" t="s">
        <v>183</v>
      </c>
      <c r="K1630">
        <v>57.68</v>
      </c>
      <c r="L1630">
        <v>18.77</v>
      </c>
      <c r="M1630" t="s">
        <v>2497</v>
      </c>
      <c r="N1630" t="s">
        <v>40</v>
      </c>
      <c r="O1630" t="s">
        <v>35</v>
      </c>
      <c r="P1630">
        <v>674</v>
      </c>
      <c r="Q1630">
        <v>33</v>
      </c>
      <c r="R1630">
        <v>32</v>
      </c>
    </row>
    <row r="1631" spans="1:18">
      <c r="A1631" t="s">
        <v>4113</v>
      </c>
      <c r="B1631" t="s">
        <v>60</v>
      </c>
      <c r="C1631" t="s">
        <v>39</v>
      </c>
      <c r="D1631" t="s">
        <v>177</v>
      </c>
      <c r="E1631">
        <v>58.22</v>
      </c>
      <c r="F1631">
        <v>11.9</v>
      </c>
      <c r="G1631" t="s">
        <v>2497</v>
      </c>
      <c r="H1631" t="s">
        <v>74</v>
      </c>
      <c r="I1631" t="s">
        <v>39</v>
      </c>
      <c r="J1631" t="s">
        <v>177</v>
      </c>
      <c r="K1631">
        <v>58.22</v>
      </c>
      <c r="L1631">
        <v>11.9</v>
      </c>
      <c r="M1631" t="s">
        <v>2497</v>
      </c>
      <c r="N1631" t="s">
        <v>40</v>
      </c>
      <c r="O1631" t="s">
        <v>35</v>
      </c>
      <c r="P1631">
        <v>25</v>
      </c>
      <c r="Q1631">
        <v>0</v>
      </c>
      <c r="R1631">
        <v>0</v>
      </c>
    </row>
    <row r="1632" spans="1:18">
      <c r="A1632" t="s">
        <v>4114</v>
      </c>
      <c r="B1632" t="s">
        <v>60</v>
      </c>
      <c r="C1632" t="s">
        <v>39</v>
      </c>
      <c r="D1632" t="s">
        <v>177</v>
      </c>
      <c r="E1632">
        <v>58.18</v>
      </c>
      <c r="F1632">
        <v>11.93</v>
      </c>
      <c r="G1632" t="s">
        <v>2497</v>
      </c>
      <c r="H1632" t="s">
        <v>155</v>
      </c>
      <c r="I1632" t="s">
        <v>24</v>
      </c>
      <c r="J1632" t="s">
        <v>167</v>
      </c>
      <c r="K1632">
        <v>58.25</v>
      </c>
      <c r="L1632">
        <v>11.95</v>
      </c>
      <c r="M1632" t="s">
        <v>2497</v>
      </c>
      <c r="N1632" t="s">
        <v>34</v>
      </c>
      <c r="O1632" t="s">
        <v>35</v>
      </c>
      <c r="P1632">
        <v>318</v>
      </c>
      <c r="Q1632">
        <v>8</v>
      </c>
      <c r="R1632">
        <v>8</v>
      </c>
    </row>
    <row r="1633" spans="1:18">
      <c r="A1633" t="s">
        <v>4115</v>
      </c>
      <c r="B1633" t="s">
        <v>60</v>
      </c>
      <c r="C1633" t="s">
        <v>39</v>
      </c>
      <c r="D1633" t="s">
        <v>177</v>
      </c>
      <c r="E1633">
        <v>58.17</v>
      </c>
      <c r="F1633">
        <v>11.93</v>
      </c>
      <c r="G1633" t="s">
        <v>2497</v>
      </c>
      <c r="H1633" t="s">
        <v>19</v>
      </c>
      <c r="I1633" t="s">
        <v>39</v>
      </c>
      <c r="J1633" t="s">
        <v>77</v>
      </c>
      <c r="K1633">
        <v>58.13</v>
      </c>
      <c r="L1633">
        <v>11.9</v>
      </c>
      <c r="M1633" t="s">
        <v>2497</v>
      </c>
      <c r="N1633" t="s">
        <v>81</v>
      </c>
      <c r="O1633" t="s">
        <v>35</v>
      </c>
      <c r="P1633">
        <v>1118</v>
      </c>
      <c r="Q1633">
        <v>5</v>
      </c>
      <c r="R1633">
        <v>208</v>
      </c>
    </row>
    <row r="1634" spans="1:18">
      <c r="A1634" t="s">
        <v>4116</v>
      </c>
      <c r="B1634" t="s">
        <v>39</v>
      </c>
      <c r="C1634" t="s">
        <v>39</v>
      </c>
      <c r="D1634" t="s">
        <v>177</v>
      </c>
      <c r="E1634">
        <v>58.15</v>
      </c>
      <c r="F1634">
        <v>11.93</v>
      </c>
      <c r="G1634" t="s">
        <v>2497</v>
      </c>
      <c r="H1634" t="s">
        <v>39</v>
      </c>
      <c r="I1634" t="s">
        <v>29</v>
      </c>
      <c r="J1634" t="s">
        <v>177</v>
      </c>
      <c r="K1634">
        <v>58.1</v>
      </c>
      <c r="L1634">
        <v>11.87</v>
      </c>
      <c r="M1634" t="s">
        <v>2497</v>
      </c>
      <c r="N1634" t="s">
        <v>84</v>
      </c>
      <c r="O1634" t="s">
        <v>35</v>
      </c>
      <c r="P1634">
        <v>30</v>
      </c>
      <c r="Q1634">
        <v>7</v>
      </c>
      <c r="R1634">
        <v>216</v>
      </c>
    </row>
    <row r="1635" spans="1:18">
      <c r="A1635" t="s">
        <v>4117</v>
      </c>
      <c r="B1635" t="s">
        <v>39</v>
      </c>
      <c r="C1635" t="s">
        <v>39</v>
      </c>
      <c r="D1635" t="s">
        <v>177</v>
      </c>
      <c r="E1635">
        <v>58.15</v>
      </c>
      <c r="F1635">
        <v>11.93</v>
      </c>
      <c r="G1635" t="s">
        <v>2497</v>
      </c>
      <c r="H1635" t="s">
        <v>23</v>
      </c>
      <c r="I1635" t="s">
        <v>29</v>
      </c>
      <c r="J1635" t="s">
        <v>177</v>
      </c>
      <c r="K1635">
        <v>58.12</v>
      </c>
      <c r="L1635">
        <v>11.87</v>
      </c>
      <c r="M1635" t="s">
        <v>2497</v>
      </c>
      <c r="N1635" t="s">
        <v>40</v>
      </c>
      <c r="O1635" t="s">
        <v>35</v>
      </c>
      <c r="P1635">
        <v>39</v>
      </c>
      <c r="Q1635">
        <v>6</v>
      </c>
      <c r="R1635">
        <v>227</v>
      </c>
    </row>
    <row r="1636" spans="1:18">
      <c r="A1636" t="s">
        <v>4118</v>
      </c>
      <c r="B1636" t="s">
        <v>39</v>
      </c>
      <c r="C1636" t="s">
        <v>39</v>
      </c>
      <c r="D1636" t="s">
        <v>177</v>
      </c>
      <c r="E1636">
        <v>58.12</v>
      </c>
      <c r="F1636">
        <v>11.85</v>
      </c>
      <c r="G1636" t="s">
        <v>2497</v>
      </c>
      <c r="H1636" t="s">
        <v>50</v>
      </c>
      <c r="I1636" t="s">
        <v>51</v>
      </c>
      <c r="J1636" t="s">
        <v>177</v>
      </c>
      <c r="K1636">
        <v>58.1</v>
      </c>
      <c r="L1636">
        <v>11.85</v>
      </c>
      <c r="M1636" t="s">
        <v>2497</v>
      </c>
      <c r="N1636" t="s">
        <v>40</v>
      </c>
      <c r="O1636" t="s">
        <v>52</v>
      </c>
      <c r="P1636">
        <v>87</v>
      </c>
      <c r="Q1636">
        <v>2</v>
      </c>
      <c r="R1636">
        <v>181</v>
      </c>
    </row>
    <row r="1637" spans="1:18">
      <c r="A1637" t="s">
        <v>4119</v>
      </c>
      <c r="B1637" t="s">
        <v>39</v>
      </c>
      <c r="C1637" t="s">
        <v>39</v>
      </c>
      <c r="D1637" t="s">
        <v>177</v>
      </c>
      <c r="E1637">
        <v>58.12</v>
      </c>
      <c r="F1637">
        <v>11.85</v>
      </c>
      <c r="G1637" t="s">
        <v>2497</v>
      </c>
      <c r="H1637" t="s">
        <v>101</v>
      </c>
      <c r="I1637" t="s">
        <v>29</v>
      </c>
      <c r="J1637" t="s">
        <v>167</v>
      </c>
      <c r="K1637">
        <v>58.1</v>
      </c>
      <c r="L1637">
        <v>11.85</v>
      </c>
      <c r="M1637" t="s">
        <v>2497</v>
      </c>
      <c r="N1637" t="s">
        <v>40</v>
      </c>
      <c r="O1637" t="s">
        <v>35</v>
      </c>
      <c r="P1637">
        <v>400</v>
      </c>
      <c r="Q1637">
        <v>2</v>
      </c>
      <c r="R1637">
        <v>181</v>
      </c>
    </row>
    <row r="1638" spans="1:18">
      <c r="A1638" t="s">
        <v>4120</v>
      </c>
      <c r="B1638" t="s">
        <v>39</v>
      </c>
      <c r="C1638" t="s">
        <v>39</v>
      </c>
      <c r="D1638" t="s">
        <v>177</v>
      </c>
      <c r="E1638">
        <v>58.12</v>
      </c>
      <c r="F1638">
        <v>11.85</v>
      </c>
      <c r="G1638" t="s">
        <v>2497</v>
      </c>
      <c r="H1638" t="s">
        <v>24</v>
      </c>
      <c r="I1638" t="s">
        <v>29</v>
      </c>
      <c r="J1638" t="s">
        <v>177</v>
      </c>
      <c r="K1638">
        <v>58.1</v>
      </c>
      <c r="L1638">
        <v>11.85</v>
      </c>
      <c r="M1638" t="s">
        <v>2497</v>
      </c>
      <c r="N1638" t="s">
        <v>40</v>
      </c>
      <c r="O1638" t="s">
        <v>52</v>
      </c>
      <c r="P1638">
        <v>28</v>
      </c>
      <c r="Q1638">
        <v>2</v>
      </c>
      <c r="R1638">
        <v>181</v>
      </c>
    </row>
    <row r="1639" spans="1:18">
      <c r="A1639" t="s">
        <v>4121</v>
      </c>
      <c r="B1639" t="s">
        <v>71</v>
      </c>
      <c r="C1639" t="s">
        <v>39</v>
      </c>
      <c r="D1639" t="s">
        <v>177</v>
      </c>
      <c r="E1639">
        <v>58.17</v>
      </c>
      <c r="F1639">
        <v>11.88</v>
      </c>
      <c r="G1639" t="s">
        <v>2497</v>
      </c>
      <c r="H1639" t="s">
        <v>51</v>
      </c>
      <c r="I1639" t="s">
        <v>29</v>
      </c>
      <c r="J1639" t="s">
        <v>177</v>
      </c>
      <c r="K1639">
        <v>58.17</v>
      </c>
      <c r="L1639">
        <v>11.88</v>
      </c>
      <c r="M1639" t="s">
        <v>2497</v>
      </c>
      <c r="N1639" t="s">
        <v>40</v>
      </c>
      <c r="O1639" t="s">
        <v>35</v>
      </c>
      <c r="P1639">
        <v>23</v>
      </c>
      <c r="Q1639">
        <v>0</v>
      </c>
      <c r="R1639">
        <v>0</v>
      </c>
    </row>
    <row r="1640" spans="1:18">
      <c r="A1640" t="s">
        <v>182</v>
      </c>
      <c r="B1640" t="s">
        <v>143</v>
      </c>
      <c r="C1640" t="s">
        <v>20</v>
      </c>
      <c r="D1640" t="s">
        <v>167</v>
      </c>
      <c r="E1640">
        <v>50.8</v>
      </c>
      <c r="F1640">
        <v>4.5999999999999996</v>
      </c>
      <c r="G1640" t="s">
        <v>22</v>
      </c>
      <c r="H1640" t="s">
        <v>31</v>
      </c>
      <c r="I1640" t="s">
        <v>101</v>
      </c>
      <c r="J1640" t="s">
        <v>183</v>
      </c>
      <c r="K1640">
        <v>50.3</v>
      </c>
      <c r="L1640">
        <v>5.5</v>
      </c>
      <c r="M1640" t="s">
        <v>22</v>
      </c>
      <c r="N1640" t="s">
        <v>81</v>
      </c>
      <c r="O1640" t="s">
        <v>35</v>
      </c>
      <c r="P1640">
        <v>523</v>
      </c>
      <c r="Q1640">
        <v>85</v>
      </c>
      <c r="R1640">
        <v>132</v>
      </c>
    </row>
    <row r="1641" spans="1:18">
      <c r="A1641" t="s">
        <v>205</v>
      </c>
      <c r="B1641" t="s">
        <v>73</v>
      </c>
      <c r="C1641" t="s">
        <v>20</v>
      </c>
      <c r="D1641" t="s">
        <v>167</v>
      </c>
      <c r="E1641">
        <v>50.6</v>
      </c>
      <c r="F1641">
        <v>5.5</v>
      </c>
      <c r="G1641" t="s">
        <v>22</v>
      </c>
      <c r="H1641" t="s">
        <v>73</v>
      </c>
      <c r="I1641" t="s">
        <v>31</v>
      </c>
      <c r="J1641" t="s">
        <v>183</v>
      </c>
      <c r="K1641">
        <v>50.6</v>
      </c>
      <c r="L1641">
        <v>5.5</v>
      </c>
      <c r="M1641" t="s">
        <v>22</v>
      </c>
      <c r="N1641" t="s">
        <v>40</v>
      </c>
      <c r="O1641" t="s">
        <v>27</v>
      </c>
      <c r="P1641">
        <v>276</v>
      </c>
      <c r="Q1641">
        <v>0</v>
      </c>
      <c r="R1641">
        <v>0</v>
      </c>
    </row>
    <row r="1642" spans="1:18">
      <c r="A1642" t="s">
        <v>207</v>
      </c>
      <c r="B1642" t="s">
        <v>143</v>
      </c>
      <c r="C1642" t="s">
        <v>20</v>
      </c>
      <c r="D1642" t="s">
        <v>167</v>
      </c>
      <c r="E1642">
        <v>50.9</v>
      </c>
      <c r="F1642">
        <v>3.6</v>
      </c>
      <c r="G1642" t="s">
        <v>22</v>
      </c>
      <c r="H1642" t="s">
        <v>76</v>
      </c>
      <c r="I1642" t="s">
        <v>48</v>
      </c>
      <c r="J1642" t="s">
        <v>167</v>
      </c>
      <c r="K1642">
        <v>51.02</v>
      </c>
      <c r="L1642">
        <v>4.0199999999999996</v>
      </c>
      <c r="M1642" t="s">
        <v>22</v>
      </c>
      <c r="N1642" t="s">
        <v>34</v>
      </c>
      <c r="O1642" t="s">
        <v>35</v>
      </c>
      <c r="P1642">
        <v>84</v>
      </c>
      <c r="Q1642">
        <v>32</v>
      </c>
      <c r="R1642">
        <v>67</v>
      </c>
    </row>
    <row r="1643" spans="1:18">
      <c r="A1643" t="s">
        <v>339</v>
      </c>
      <c r="B1643" t="s">
        <v>133</v>
      </c>
      <c r="C1643" t="s">
        <v>20</v>
      </c>
      <c r="D1643" t="s">
        <v>167</v>
      </c>
      <c r="E1643">
        <v>51.75</v>
      </c>
      <c r="F1643">
        <v>11.47</v>
      </c>
      <c r="G1643" t="s">
        <v>332</v>
      </c>
      <c r="H1643" t="s">
        <v>60</v>
      </c>
      <c r="I1643" t="s">
        <v>20</v>
      </c>
      <c r="J1643" t="s">
        <v>77</v>
      </c>
      <c r="K1643">
        <v>51.75</v>
      </c>
      <c r="L1643">
        <v>11.47</v>
      </c>
      <c r="M1643" t="s">
        <v>332</v>
      </c>
      <c r="N1643" t="s">
        <v>34</v>
      </c>
      <c r="O1643" t="s">
        <v>35</v>
      </c>
      <c r="P1643">
        <v>707</v>
      </c>
      <c r="Q1643">
        <v>0</v>
      </c>
      <c r="R1643">
        <v>0</v>
      </c>
    </row>
    <row r="1644" spans="1:18">
      <c r="A1644" t="s">
        <v>340</v>
      </c>
      <c r="B1644" t="s">
        <v>155</v>
      </c>
      <c r="C1644" t="s">
        <v>39</v>
      </c>
      <c r="D1644" t="s">
        <v>167</v>
      </c>
      <c r="E1644">
        <v>52.1</v>
      </c>
      <c r="F1644">
        <v>12.1</v>
      </c>
      <c r="G1644" t="s">
        <v>332</v>
      </c>
      <c r="H1644" t="s">
        <v>32</v>
      </c>
      <c r="I1644" t="s">
        <v>60</v>
      </c>
      <c r="J1644" t="s">
        <v>77</v>
      </c>
      <c r="K1644">
        <v>52.1</v>
      </c>
      <c r="L1644">
        <v>12</v>
      </c>
      <c r="M1644" t="s">
        <v>332</v>
      </c>
      <c r="N1644" t="s">
        <v>34</v>
      </c>
      <c r="O1644" t="s">
        <v>35</v>
      </c>
      <c r="P1644">
        <v>632</v>
      </c>
      <c r="Q1644">
        <v>7</v>
      </c>
      <c r="R1644">
        <v>270</v>
      </c>
    </row>
    <row r="1645" spans="1:18">
      <c r="A1645" t="s">
        <v>344</v>
      </c>
      <c r="B1645" t="s">
        <v>42</v>
      </c>
      <c r="C1645" t="s">
        <v>20</v>
      </c>
      <c r="D1645" t="s">
        <v>167</v>
      </c>
      <c r="E1645">
        <v>51.35</v>
      </c>
      <c r="F1645">
        <v>12.25</v>
      </c>
      <c r="G1645" t="s">
        <v>332</v>
      </c>
      <c r="H1645" t="s">
        <v>19</v>
      </c>
      <c r="I1645" t="s">
        <v>60</v>
      </c>
      <c r="J1645" t="s">
        <v>183</v>
      </c>
      <c r="K1645">
        <v>51.33</v>
      </c>
      <c r="L1645">
        <v>12.28</v>
      </c>
      <c r="M1645" t="s">
        <v>332</v>
      </c>
      <c r="N1645" t="s">
        <v>34</v>
      </c>
      <c r="O1645" t="s">
        <v>35</v>
      </c>
      <c r="P1645">
        <v>311</v>
      </c>
      <c r="Q1645">
        <v>3</v>
      </c>
      <c r="R1645">
        <v>129</v>
      </c>
    </row>
    <row r="1646" spans="1:18">
      <c r="A1646" t="s">
        <v>538</v>
      </c>
      <c r="B1646" t="s">
        <v>42</v>
      </c>
      <c r="C1646" t="s">
        <v>20</v>
      </c>
      <c r="D1646" t="s">
        <v>167</v>
      </c>
      <c r="E1646">
        <v>53.47</v>
      </c>
      <c r="F1646">
        <v>9.1999999999999993</v>
      </c>
      <c r="G1646" t="s">
        <v>332</v>
      </c>
      <c r="H1646" t="s">
        <v>51</v>
      </c>
      <c r="I1646" t="s">
        <v>48</v>
      </c>
      <c r="J1646" t="s">
        <v>167</v>
      </c>
      <c r="K1646">
        <v>53.48</v>
      </c>
      <c r="L1646">
        <v>9.15</v>
      </c>
      <c r="M1646" t="s">
        <v>332</v>
      </c>
      <c r="N1646" t="s">
        <v>40</v>
      </c>
      <c r="O1646" t="s">
        <v>35</v>
      </c>
      <c r="P1646">
        <v>82</v>
      </c>
      <c r="Q1646">
        <v>4</v>
      </c>
      <c r="R1646">
        <v>300</v>
      </c>
    </row>
    <row r="1647" spans="1:18">
      <c r="A1647" t="s">
        <v>540</v>
      </c>
      <c r="B1647" t="s">
        <v>121</v>
      </c>
      <c r="C1647" t="s">
        <v>20</v>
      </c>
      <c r="D1647" t="s">
        <v>167</v>
      </c>
      <c r="E1647">
        <v>53.53</v>
      </c>
      <c r="F1647">
        <v>8.1300000000000008</v>
      </c>
      <c r="G1647" t="s">
        <v>332</v>
      </c>
      <c r="H1647" t="s">
        <v>23</v>
      </c>
      <c r="I1647" t="s">
        <v>101</v>
      </c>
      <c r="J1647" t="s">
        <v>183</v>
      </c>
      <c r="K1647">
        <v>53.62</v>
      </c>
      <c r="L1647">
        <v>8.07</v>
      </c>
      <c r="M1647" t="s">
        <v>332</v>
      </c>
      <c r="N1647" t="s">
        <v>34</v>
      </c>
      <c r="O1647" t="s">
        <v>35</v>
      </c>
      <c r="P1647">
        <v>547</v>
      </c>
      <c r="Q1647">
        <v>11</v>
      </c>
      <c r="R1647">
        <v>335</v>
      </c>
    </row>
    <row r="1648" spans="1:18">
      <c r="A1648" t="s">
        <v>541</v>
      </c>
      <c r="B1648" t="s">
        <v>73</v>
      </c>
      <c r="C1648" t="s">
        <v>20</v>
      </c>
      <c r="D1648" t="s">
        <v>167</v>
      </c>
      <c r="E1648">
        <v>51.55</v>
      </c>
      <c r="F1648">
        <v>6.6</v>
      </c>
      <c r="G1648" t="s">
        <v>332</v>
      </c>
      <c r="H1648" t="s">
        <v>20</v>
      </c>
      <c r="I1648" t="s">
        <v>51</v>
      </c>
      <c r="J1648" t="s">
        <v>167</v>
      </c>
      <c r="K1648">
        <v>51.55</v>
      </c>
      <c r="L1648">
        <v>6.6</v>
      </c>
      <c r="M1648" t="s">
        <v>332</v>
      </c>
      <c r="N1648" t="s">
        <v>40</v>
      </c>
      <c r="O1648" t="s">
        <v>35</v>
      </c>
      <c r="P1648">
        <v>106</v>
      </c>
      <c r="Q1648">
        <v>0</v>
      </c>
      <c r="R1648">
        <v>0</v>
      </c>
    </row>
    <row r="1649" spans="1:18">
      <c r="A1649" t="s">
        <v>542</v>
      </c>
      <c r="B1649" t="s">
        <v>67</v>
      </c>
      <c r="C1649" t="s">
        <v>20</v>
      </c>
      <c r="D1649" t="s">
        <v>167</v>
      </c>
      <c r="E1649">
        <v>53.55</v>
      </c>
      <c r="F1649">
        <v>7.98</v>
      </c>
      <c r="G1649" t="s">
        <v>332</v>
      </c>
      <c r="H1649" t="s">
        <v>73</v>
      </c>
      <c r="I1649" t="s">
        <v>60</v>
      </c>
      <c r="J1649" t="s">
        <v>183</v>
      </c>
      <c r="K1649">
        <v>53.53</v>
      </c>
      <c r="L1649">
        <v>7.97</v>
      </c>
      <c r="M1649" t="s">
        <v>332</v>
      </c>
      <c r="N1649" t="s">
        <v>34</v>
      </c>
      <c r="O1649" t="s">
        <v>35</v>
      </c>
      <c r="P1649">
        <v>313</v>
      </c>
      <c r="Q1649">
        <v>3</v>
      </c>
      <c r="R1649">
        <v>211</v>
      </c>
    </row>
    <row r="1650" spans="1:18">
      <c r="A1650" t="s">
        <v>544</v>
      </c>
      <c r="B1650" t="s">
        <v>37</v>
      </c>
      <c r="C1650" t="s">
        <v>39</v>
      </c>
      <c r="D1650" t="s">
        <v>167</v>
      </c>
      <c r="E1650">
        <v>51</v>
      </c>
      <c r="F1650">
        <v>9.68</v>
      </c>
      <c r="G1650" t="s">
        <v>332</v>
      </c>
      <c r="H1650" t="s">
        <v>37</v>
      </c>
      <c r="I1650" t="s">
        <v>50</v>
      </c>
      <c r="J1650" t="s">
        <v>183</v>
      </c>
      <c r="K1650">
        <v>50.98</v>
      </c>
      <c r="L1650">
        <v>9.68</v>
      </c>
      <c r="M1650" t="s">
        <v>332</v>
      </c>
      <c r="N1650" t="s">
        <v>34</v>
      </c>
      <c r="O1650" t="s">
        <v>35</v>
      </c>
      <c r="P1650">
        <v>214</v>
      </c>
      <c r="Q1650">
        <v>2</v>
      </c>
      <c r="R1650">
        <v>181</v>
      </c>
    </row>
    <row r="1651" spans="1:18">
      <c r="A1651" t="s">
        <v>806</v>
      </c>
      <c r="B1651" t="s">
        <v>74</v>
      </c>
      <c r="C1651" t="s">
        <v>20</v>
      </c>
      <c r="D1651" t="s">
        <v>167</v>
      </c>
      <c r="E1651">
        <v>59.35</v>
      </c>
      <c r="F1651">
        <v>27.03</v>
      </c>
      <c r="G1651" t="s">
        <v>795</v>
      </c>
      <c r="H1651" t="s">
        <v>19</v>
      </c>
      <c r="I1651" t="s">
        <v>31</v>
      </c>
      <c r="J1651" t="s">
        <v>183</v>
      </c>
      <c r="K1651">
        <v>59.4</v>
      </c>
      <c r="L1651">
        <v>27.08</v>
      </c>
      <c r="M1651" t="s">
        <v>795</v>
      </c>
      <c r="N1651" t="s">
        <v>26</v>
      </c>
      <c r="O1651" t="s">
        <v>35</v>
      </c>
      <c r="P1651">
        <v>273</v>
      </c>
      <c r="Q1651">
        <v>5</v>
      </c>
      <c r="R1651">
        <v>38</v>
      </c>
    </row>
    <row r="1652" spans="1:18">
      <c r="A1652" t="s">
        <v>1076</v>
      </c>
      <c r="B1652" t="s">
        <v>29</v>
      </c>
      <c r="C1652" t="s">
        <v>39</v>
      </c>
      <c r="D1652" t="s">
        <v>167</v>
      </c>
      <c r="E1652">
        <v>50.9</v>
      </c>
      <c r="F1652">
        <v>-1.2</v>
      </c>
      <c r="G1652" t="s">
        <v>858</v>
      </c>
      <c r="H1652" t="s">
        <v>20</v>
      </c>
      <c r="I1652" t="s">
        <v>32</v>
      </c>
      <c r="J1652" t="s">
        <v>61</v>
      </c>
      <c r="K1652">
        <v>50.9</v>
      </c>
      <c r="L1652">
        <v>-1.2</v>
      </c>
      <c r="M1652" t="s">
        <v>858</v>
      </c>
      <c r="N1652" t="s">
        <v>40</v>
      </c>
      <c r="O1652" t="s">
        <v>52</v>
      </c>
      <c r="P1652">
        <v>2312</v>
      </c>
      <c r="Q1652">
        <v>0</v>
      </c>
      <c r="R1652">
        <v>0</v>
      </c>
    </row>
    <row r="1653" spans="1:18">
      <c r="A1653" t="s">
        <v>1081</v>
      </c>
      <c r="B1653" t="s">
        <v>23</v>
      </c>
      <c r="C1653" t="s">
        <v>20</v>
      </c>
      <c r="D1653" t="s">
        <v>167</v>
      </c>
      <c r="E1653">
        <v>51.8</v>
      </c>
      <c r="F1653">
        <v>0.1</v>
      </c>
      <c r="G1653" t="s">
        <v>858</v>
      </c>
      <c r="H1653" t="s">
        <v>101</v>
      </c>
      <c r="I1653" t="s">
        <v>60</v>
      </c>
      <c r="J1653" t="s">
        <v>77</v>
      </c>
      <c r="K1653">
        <v>51.9</v>
      </c>
      <c r="L1653">
        <v>0.1</v>
      </c>
      <c r="M1653" t="s">
        <v>858</v>
      </c>
      <c r="N1653" t="s">
        <v>40</v>
      </c>
      <c r="O1653" t="s">
        <v>35</v>
      </c>
      <c r="P1653">
        <v>666</v>
      </c>
      <c r="Q1653">
        <v>12</v>
      </c>
      <c r="R1653">
        <v>0</v>
      </c>
    </row>
    <row r="1654" spans="1:18">
      <c r="A1654" t="s">
        <v>1083</v>
      </c>
      <c r="B1654" t="s">
        <v>76</v>
      </c>
      <c r="C1654" t="s">
        <v>20</v>
      </c>
      <c r="D1654" t="s">
        <v>167</v>
      </c>
      <c r="E1654">
        <v>57.38</v>
      </c>
      <c r="F1654">
        <v>-1.88</v>
      </c>
      <c r="G1654" t="s">
        <v>858</v>
      </c>
      <c r="H1654" t="s">
        <v>51</v>
      </c>
      <c r="I1654" t="s">
        <v>29</v>
      </c>
      <c r="J1654" t="s">
        <v>167</v>
      </c>
      <c r="K1654">
        <v>57.4</v>
      </c>
      <c r="L1654">
        <v>-1.9</v>
      </c>
      <c r="M1654" t="s">
        <v>858</v>
      </c>
      <c r="N1654" t="s">
        <v>81</v>
      </c>
      <c r="O1654" t="s">
        <v>35</v>
      </c>
      <c r="P1654">
        <v>49</v>
      </c>
      <c r="Q1654">
        <v>3</v>
      </c>
      <c r="R1654">
        <v>332</v>
      </c>
    </row>
    <row r="1655" spans="1:18">
      <c r="A1655" t="s">
        <v>1087</v>
      </c>
      <c r="B1655" t="s">
        <v>39</v>
      </c>
      <c r="C1655" t="s">
        <v>39</v>
      </c>
      <c r="D1655" t="s">
        <v>167</v>
      </c>
      <c r="E1655">
        <v>50.9</v>
      </c>
      <c r="F1655">
        <v>1</v>
      </c>
      <c r="G1655" t="s">
        <v>858</v>
      </c>
      <c r="H1655" t="s">
        <v>32</v>
      </c>
      <c r="I1655" t="s">
        <v>29</v>
      </c>
      <c r="J1655" t="s">
        <v>183</v>
      </c>
      <c r="K1655">
        <v>51.1</v>
      </c>
      <c r="L1655">
        <v>1.1000000000000001</v>
      </c>
      <c r="M1655" t="s">
        <v>858</v>
      </c>
      <c r="N1655" t="s">
        <v>34</v>
      </c>
      <c r="O1655" t="s">
        <v>35</v>
      </c>
      <c r="P1655">
        <v>400</v>
      </c>
      <c r="Q1655">
        <v>24</v>
      </c>
      <c r="R1655">
        <v>18</v>
      </c>
    </row>
    <row r="1656" spans="1:18">
      <c r="A1656" t="s">
        <v>1091</v>
      </c>
      <c r="B1656" t="s">
        <v>133</v>
      </c>
      <c r="C1656" t="s">
        <v>20</v>
      </c>
      <c r="D1656" t="s">
        <v>167</v>
      </c>
      <c r="E1656">
        <v>53.8</v>
      </c>
      <c r="F1656">
        <v>-3</v>
      </c>
      <c r="G1656" t="s">
        <v>858</v>
      </c>
      <c r="H1656" t="s">
        <v>155</v>
      </c>
      <c r="I1656" t="s">
        <v>24</v>
      </c>
      <c r="J1656" t="s">
        <v>77</v>
      </c>
      <c r="K1656">
        <v>53.8</v>
      </c>
      <c r="L1656">
        <v>-2.7</v>
      </c>
      <c r="M1656" t="s">
        <v>858</v>
      </c>
      <c r="N1656" t="s">
        <v>34</v>
      </c>
      <c r="O1656" t="s">
        <v>35</v>
      </c>
      <c r="P1656">
        <v>691</v>
      </c>
      <c r="Q1656">
        <v>20</v>
      </c>
      <c r="R1656">
        <v>91</v>
      </c>
    </row>
    <row r="1657" spans="1:18">
      <c r="A1657" t="s">
        <v>1627</v>
      </c>
      <c r="B1657" t="s">
        <v>23</v>
      </c>
      <c r="C1657" t="s">
        <v>20</v>
      </c>
      <c r="D1657" t="s">
        <v>167</v>
      </c>
      <c r="E1657">
        <v>52.1</v>
      </c>
      <c r="F1657">
        <v>4.3</v>
      </c>
      <c r="G1657" t="s">
        <v>1615</v>
      </c>
      <c r="H1657" t="s">
        <v>60</v>
      </c>
      <c r="I1657" t="s">
        <v>32</v>
      </c>
      <c r="J1657" t="s">
        <v>167</v>
      </c>
      <c r="K1657">
        <v>52.2</v>
      </c>
      <c r="L1657">
        <v>4.4000000000000004</v>
      </c>
      <c r="M1657" t="s">
        <v>1615</v>
      </c>
      <c r="N1657" t="s">
        <v>34</v>
      </c>
      <c r="O1657" t="s">
        <v>35</v>
      </c>
      <c r="P1657">
        <v>141</v>
      </c>
      <c r="Q1657">
        <v>14</v>
      </c>
      <c r="R1657">
        <v>32</v>
      </c>
    </row>
    <row r="1658" spans="1:18">
      <c r="A1658" t="s">
        <v>1628</v>
      </c>
      <c r="B1658" t="s">
        <v>23</v>
      </c>
      <c r="C1658" t="s">
        <v>20</v>
      </c>
      <c r="D1658" t="s">
        <v>167</v>
      </c>
      <c r="E1658">
        <v>52.1</v>
      </c>
      <c r="F1658">
        <v>4.3</v>
      </c>
      <c r="G1658" t="s">
        <v>1615</v>
      </c>
      <c r="H1658" t="s">
        <v>63</v>
      </c>
      <c r="I1658" t="s">
        <v>39</v>
      </c>
      <c r="J1658" t="s">
        <v>183</v>
      </c>
      <c r="K1658">
        <v>52.2</v>
      </c>
      <c r="L1658">
        <v>4.4000000000000004</v>
      </c>
      <c r="M1658" t="s">
        <v>1615</v>
      </c>
      <c r="N1658" t="s">
        <v>40</v>
      </c>
      <c r="O1658" t="s">
        <v>35</v>
      </c>
      <c r="P1658">
        <v>394</v>
      </c>
      <c r="Q1658">
        <v>14</v>
      </c>
      <c r="R1658">
        <v>32</v>
      </c>
    </row>
    <row r="1659" spans="1:18">
      <c r="A1659" t="s">
        <v>1663</v>
      </c>
      <c r="B1659" t="s">
        <v>73</v>
      </c>
      <c r="C1659" t="s">
        <v>20</v>
      </c>
      <c r="D1659" t="s">
        <v>167</v>
      </c>
      <c r="E1659">
        <v>52.18</v>
      </c>
      <c r="F1659">
        <v>5.15</v>
      </c>
      <c r="G1659" t="s">
        <v>1615</v>
      </c>
      <c r="H1659" t="s">
        <v>133</v>
      </c>
      <c r="I1659" t="s">
        <v>39</v>
      </c>
      <c r="J1659" t="s">
        <v>167</v>
      </c>
      <c r="K1659">
        <v>52.2</v>
      </c>
      <c r="L1659">
        <v>5.2</v>
      </c>
      <c r="M1659" t="s">
        <v>1615</v>
      </c>
      <c r="N1659" t="s">
        <v>40</v>
      </c>
      <c r="O1659" t="s">
        <v>35</v>
      </c>
      <c r="P1659">
        <v>36</v>
      </c>
      <c r="Q1659">
        <v>3</v>
      </c>
      <c r="R1659">
        <v>51</v>
      </c>
    </row>
    <row r="1660" spans="1:18">
      <c r="A1660" t="s">
        <v>1679</v>
      </c>
      <c r="B1660" t="s">
        <v>19</v>
      </c>
      <c r="C1660" t="s">
        <v>20</v>
      </c>
      <c r="D1660" t="s">
        <v>167</v>
      </c>
      <c r="E1660">
        <v>51.95</v>
      </c>
      <c r="F1660">
        <v>5.52</v>
      </c>
      <c r="G1660" t="s">
        <v>1615</v>
      </c>
      <c r="H1660" t="s">
        <v>19</v>
      </c>
      <c r="I1660" t="s">
        <v>20</v>
      </c>
      <c r="J1660" t="s">
        <v>69</v>
      </c>
      <c r="K1660">
        <v>52</v>
      </c>
      <c r="L1660">
        <v>5.5</v>
      </c>
      <c r="M1660" t="s">
        <v>1615</v>
      </c>
      <c r="N1660" t="s">
        <v>34</v>
      </c>
      <c r="O1660" t="s">
        <v>35</v>
      </c>
      <c r="P1660">
        <v>2557</v>
      </c>
      <c r="Q1660">
        <v>7</v>
      </c>
      <c r="R1660">
        <v>338</v>
      </c>
    </row>
    <row r="1661" spans="1:18">
      <c r="A1661" t="s">
        <v>1680</v>
      </c>
      <c r="B1661" t="s">
        <v>133</v>
      </c>
      <c r="C1661" t="s">
        <v>20</v>
      </c>
      <c r="D1661" t="s">
        <v>167</v>
      </c>
      <c r="E1661">
        <v>51.95</v>
      </c>
      <c r="F1661">
        <v>5.52</v>
      </c>
      <c r="G1661" t="s">
        <v>1615</v>
      </c>
      <c r="H1661" t="s">
        <v>104</v>
      </c>
      <c r="I1661" t="s">
        <v>24</v>
      </c>
      <c r="J1661" t="s">
        <v>61</v>
      </c>
      <c r="K1661">
        <v>52</v>
      </c>
      <c r="L1661">
        <v>5.5</v>
      </c>
      <c r="M1661" t="s">
        <v>1615</v>
      </c>
      <c r="N1661" t="s">
        <v>40</v>
      </c>
      <c r="O1661" t="s">
        <v>35</v>
      </c>
      <c r="P1661">
        <v>2165</v>
      </c>
      <c r="Q1661">
        <v>7</v>
      </c>
      <c r="R1661">
        <v>338</v>
      </c>
    </row>
    <row r="1662" spans="1:18">
      <c r="A1662" t="s">
        <v>1681</v>
      </c>
      <c r="B1662" t="s">
        <v>133</v>
      </c>
      <c r="C1662" t="s">
        <v>20</v>
      </c>
      <c r="D1662" t="s">
        <v>167</v>
      </c>
      <c r="E1662">
        <v>51.95</v>
      </c>
      <c r="F1662">
        <v>5.52</v>
      </c>
      <c r="G1662" t="s">
        <v>1615</v>
      </c>
      <c r="H1662" t="s">
        <v>50</v>
      </c>
      <c r="I1662" t="s">
        <v>39</v>
      </c>
      <c r="J1662" t="s">
        <v>65</v>
      </c>
      <c r="K1662">
        <v>51.95</v>
      </c>
      <c r="L1662">
        <v>5.52</v>
      </c>
      <c r="M1662" t="s">
        <v>1615</v>
      </c>
      <c r="N1662" t="s">
        <v>40</v>
      </c>
      <c r="O1662" t="s">
        <v>35</v>
      </c>
      <c r="P1662">
        <v>3293</v>
      </c>
      <c r="Q1662">
        <v>2</v>
      </c>
      <c r="R1662">
        <v>270</v>
      </c>
    </row>
    <row r="1663" spans="1:18">
      <c r="A1663" t="s">
        <v>1683</v>
      </c>
      <c r="B1663" t="s">
        <v>45</v>
      </c>
      <c r="C1663" t="s">
        <v>48</v>
      </c>
      <c r="D1663" t="s">
        <v>167</v>
      </c>
      <c r="E1663">
        <v>53.05</v>
      </c>
      <c r="F1663">
        <v>4.78</v>
      </c>
      <c r="G1663" t="s">
        <v>1615</v>
      </c>
      <c r="H1663" t="s">
        <v>32</v>
      </c>
      <c r="I1663" t="s">
        <v>101</v>
      </c>
      <c r="J1663" t="s">
        <v>167</v>
      </c>
      <c r="K1663">
        <v>53.1</v>
      </c>
      <c r="L1663">
        <v>4.8</v>
      </c>
      <c r="M1663" t="s">
        <v>1615</v>
      </c>
      <c r="N1663" t="s">
        <v>81</v>
      </c>
      <c r="O1663" t="s">
        <v>27</v>
      </c>
      <c r="P1663">
        <v>78</v>
      </c>
      <c r="Q1663">
        <v>6</v>
      </c>
      <c r="R1663">
        <v>0</v>
      </c>
    </row>
    <row r="1664" spans="1:18">
      <c r="A1664" t="s">
        <v>1687</v>
      </c>
      <c r="B1664" t="s">
        <v>104</v>
      </c>
      <c r="C1664" t="s">
        <v>20</v>
      </c>
      <c r="D1664" t="s">
        <v>167</v>
      </c>
      <c r="E1664">
        <v>53.05</v>
      </c>
      <c r="F1664">
        <v>4.75</v>
      </c>
      <c r="G1664" t="s">
        <v>1615</v>
      </c>
      <c r="H1664" t="s">
        <v>19</v>
      </c>
      <c r="I1664" t="s">
        <v>39</v>
      </c>
      <c r="J1664" t="s">
        <v>65</v>
      </c>
      <c r="K1664">
        <v>53.05</v>
      </c>
      <c r="L1664">
        <v>4.7300000000000004</v>
      </c>
      <c r="M1664" t="s">
        <v>1615</v>
      </c>
      <c r="N1664" t="s">
        <v>34</v>
      </c>
      <c r="O1664" t="s">
        <v>35</v>
      </c>
      <c r="P1664">
        <v>3314</v>
      </c>
      <c r="Q1664">
        <v>3</v>
      </c>
      <c r="R1664">
        <v>212</v>
      </c>
    </row>
    <row r="1665" spans="1:18">
      <c r="A1665" t="s">
        <v>1688</v>
      </c>
      <c r="B1665" t="s">
        <v>104</v>
      </c>
      <c r="C1665" t="s">
        <v>20</v>
      </c>
      <c r="D1665" t="s">
        <v>167</v>
      </c>
      <c r="E1665">
        <v>53.05</v>
      </c>
      <c r="F1665">
        <v>4.75</v>
      </c>
      <c r="G1665" t="s">
        <v>1615</v>
      </c>
      <c r="H1665" t="s">
        <v>32</v>
      </c>
      <c r="I1665" t="s">
        <v>48</v>
      </c>
      <c r="J1665" t="s">
        <v>183</v>
      </c>
      <c r="K1665">
        <v>52.7</v>
      </c>
      <c r="L1665">
        <v>4.7</v>
      </c>
      <c r="M1665" t="s">
        <v>1615</v>
      </c>
      <c r="N1665" t="s">
        <v>34</v>
      </c>
      <c r="O1665" t="s">
        <v>27</v>
      </c>
      <c r="P1665">
        <v>438</v>
      </c>
      <c r="Q1665">
        <v>41</v>
      </c>
      <c r="R1665">
        <v>185</v>
      </c>
    </row>
    <row r="1666" spans="1:18">
      <c r="A1666" t="s">
        <v>2303</v>
      </c>
      <c r="B1666" t="s">
        <v>60</v>
      </c>
      <c r="C1666" t="s">
        <v>39</v>
      </c>
      <c r="D1666" t="s">
        <v>167</v>
      </c>
      <c r="E1666">
        <v>60.18</v>
      </c>
      <c r="F1666">
        <v>5.45</v>
      </c>
      <c r="G1666" t="s">
        <v>669</v>
      </c>
      <c r="H1666" t="s">
        <v>23</v>
      </c>
      <c r="I1666" t="s">
        <v>51</v>
      </c>
      <c r="J1666" t="s">
        <v>167</v>
      </c>
      <c r="K1666">
        <v>60.18</v>
      </c>
      <c r="L1666">
        <v>5.45</v>
      </c>
      <c r="M1666" t="s">
        <v>669</v>
      </c>
      <c r="N1666" t="s">
        <v>40</v>
      </c>
      <c r="O1666" t="s">
        <v>35</v>
      </c>
      <c r="P1666">
        <v>104</v>
      </c>
      <c r="Q1666">
        <v>0</v>
      </c>
      <c r="R1666">
        <v>0</v>
      </c>
    </row>
    <row r="1667" spans="1:18">
      <c r="A1667" t="s">
        <v>2754</v>
      </c>
      <c r="B1667" t="s">
        <v>54</v>
      </c>
      <c r="C1667" t="s">
        <v>20</v>
      </c>
      <c r="D1667" t="s">
        <v>167</v>
      </c>
      <c r="E1667">
        <v>61.13</v>
      </c>
      <c r="F1667">
        <v>24.4</v>
      </c>
      <c r="G1667" t="s">
        <v>2455</v>
      </c>
      <c r="H1667" t="s">
        <v>20</v>
      </c>
      <c r="I1667" t="s">
        <v>39</v>
      </c>
      <c r="J1667" t="s">
        <v>167</v>
      </c>
      <c r="K1667">
        <v>61.1</v>
      </c>
      <c r="L1667">
        <v>24.4</v>
      </c>
      <c r="M1667" t="s">
        <v>2455</v>
      </c>
      <c r="N1667" t="s">
        <v>40</v>
      </c>
      <c r="O1667" t="s">
        <v>35</v>
      </c>
      <c r="P1667">
        <v>5</v>
      </c>
      <c r="Q1667">
        <v>4</v>
      </c>
      <c r="R1667">
        <v>181</v>
      </c>
    </row>
    <row r="1668" spans="1:18">
      <c r="A1668" t="s">
        <v>2759</v>
      </c>
      <c r="B1668" t="s">
        <v>74</v>
      </c>
      <c r="C1668" t="s">
        <v>39</v>
      </c>
      <c r="D1668" t="s">
        <v>167</v>
      </c>
      <c r="E1668">
        <v>62.6</v>
      </c>
      <c r="F1668">
        <v>29.8</v>
      </c>
      <c r="G1668" t="s">
        <v>2455</v>
      </c>
      <c r="H1668" t="s">
        <v>23</v>
      </c>
      <c r="I1668" t="s">
        <v>32</v>
      </c>
      <c r="J1668" t="s">
        <v>167</v>
      </c>
      <c r="K1668">
        <v>62.6</v>
      </c>
      <c r="L1668">
        <v>29.8</v>
      </c>
      <c r="M1668" t="s">
        <v>2455</v>
      </c>
      <c r="N1668" t="s">
        <v>40</v>
      </c>
      <c r="O1668" t="s">
        <v>35</v>
      </c>
      <c r="P1668">
        <v>109</v>
      </c>
      <c r="Q1668">
        <v>0</v>
      </c>
      <c r="R1668">
        <v>0</v>
      </c>
    </row>
    <row r="1669" spans="1:18">
      <c r="A1669" t="s">
        <v>2773</v>
      </c>
      <c r="B1669" t="s">
        <v>24</v>
      </c>
      <c r="C1669" t="s">
        <v>39</v>
      </c>
      <c r="D1669" t="s">
        <v>167</v>
      </c>
      <c r="E1669">
        <v>61.67</v>
      </c>
      <c r="F1669">
        <v>21.57</v>
      </c>
      <c r="G1669" t="s">
        <v>2455</v>
      </c>
      <c r="H1669" t="s">
        <v>23</v>
      </c>
      <c r="I1669" t="s">
        <v>32</v>
      </c>
      <c r="J1669" t="s">
        <v>77</v>
      </c>
      <c r="K1669">
        <v>61.7</v>
      </c>
      <c r="L1669">
        <v>22</v>
      </c>
      <c r="M1669" t="s">
        <v>2455</v>
      </c>
      <c r="N1669" t="s">
        <v>40</v>
      </c>
      <c r="O1669" t="s">
        <v>35</v>
      </c>
      <c r="P1669">
        <v>864</v>
      </c>
      <c r="Q1669">
        <v>24</v>
      </c>
      <c r="R1669">
        <v>81</v>
      </c>
    </row>
    <row r="1670" spans="1:18">
      <c r="A1670" t="s">
        <v>2822</v>
      </c>
      <c r="B1670" t="s">
        <v>50</v>
      </c>
      <c r="C1670" t="s">
        <v>39</v>
      </c>
      <c r="D1670" t="s">
        <v>167</v>
      </c>
      <c r="E1670">
        <v>62.7</v>
      </c>
      <c r="F1670">
        <v>29.7</v>
      </c>
      <c r="G1670" t="s">
        <v>2455</v>
      </c>
      <c r="H1670" t="s">
        <v>29</v>
      </c>
      <c r="I1670" t="s">
        <v>51</v>
      </c>
      <c r="J1670" t="s">
        <v>167</v>
      </c>
      <c r="K1670">
        <v>62.6</v>
      </c>
      <c r="L1670">
        <v>29.8</v>
      </c>
      <c r="M1670" t="s">
        <v>2455</v>
      </c>
      <c r="N1670" t="s">
        <v>34</v>
      </c>
      <c r="O1670" t="s">
        <v>35</v>
      </c>
      <c r="P1670">
        <v>98</v>
      </c>
      <c r="Q1670">
        <v>13</v>
      </c>
      <c r="R1670">
        <v>156</v>
      </c>
    </row>
    <row r="1671" spans="1:18">
      <c r="A1671" t="s">
        <v>2823</v>
      </c>
      <c r="B1671" t="s">
        <v>31</v>
      </c>
      <c r="C1671" t="s">
        <v>39</v>
      </c>
      <c r="D1671" t="s">
        <v>167</v>
      </c>
      <c r="E1671">
        <v>62.6</v>
      </c>
      <c r="F1671">
        <v>29.7</v>
      </c>
      <c r="G1671" t="s">
        <v>2455</v>
      </c>
      <c r="H1671" t="s">
        <v>68</v>
      </c>
      <c r="I1671" t="s">
        <v>29</v>
      </c>
      <c r="J1671" t="s">
        <v>77</v>
      </c>
      <c r="K1671">
        <v>62.6</v>
      </c>
      <c r="L1671">
        <v>29.8</v>
      </c>
      <c r="M1671" t="s">
        <v>2455</v>
      </c>
      <c r="N1671" t="s">
        <v>34</v>
      </c>
      <c r="O1671" t="s">
        <v>35</v>
      </c>
      <c r="P1671">
        <v>779</v>
      </c>
      <c r="Q1671">
        <v>6</v>
      </c>
      <c r="R1671">
        <v>91</v>
      </c>
    </row>
    <row r="1672" spans="1:18">
      <c r="A1672" t="s">
        <v>2824</v>
      </c>
      <c r="B1672" t="s">
        <v>63</v>
      </c>
      <c r="C1672" t="s">
        <v>39</v>
      </c>
      <c r="D1672" t="s">
        <v>167</v>
      </c>
      <c r="E1672">
        <v>62.63</v>
      </c>
      <c r="F1672">
        <v>29.75</v>
      </c>
      <c r="G1672" t="s">
        <v>2455</v>
      </c>
      <c r="H1672" t="s">
        <v>68</v>
      </c>
      <c r="I1672" t="s">
        <v>39</v>
      </c>
      <c r="J1672" t="s">
        <v>167</v>
      </c>
      <c r="K1672">
        <v>62.63</v>
      </c>
      <c r="L1672">
        <v>29.75</v>
      </c>
      <c r="M1672" t="s">
        <v>2455</v>
      </c>
      <c r="N1672" t="s">
        <v>34</v>
      </c>
      <c r="O1672" t="s">
        <v>35</v>
      </c>
      <c r="P1672">
        <v>8</v>
      </c>
      <c r="Q1672">
        <v>0</v>
      </c>
      <c r="R1672">
        <v>0</v>
      </c>
    </row>
    <row r="1673" spans="1:18">
      <c r="A1673" t="s">
        <v>2825</v>
      </c>
      <c r="B1673" t="s">
        <v>63</v>
      </c>
      <c r="C1673" t="s">
        <v>39</v>
      </c>
      <c r="D1673" t="s">
        <v>167</v>
      </c>
      <c r="E1673">
        <v>62.63</v>
      </c>
      <c r="F1673">
        <v>29.75</v>
      </c>
      <c r="G1673" t="s">
        <v>2455</v>
      </c>
      <c r="H1673" t="s">
        <v>68</v>
      </c>
      <c r="I1673" t="s">
        <v>39</v>
      </c>
      <c r="J1673" t="s">
        <v>167</v>
      </c>
      <c r="K1673">
        <v>62.63</v>
      </c>
      <c r="L1673">
        <v>29.75</v>
      </c>
      <c r="M1673" t="s">
        <v>2455</v>
      </c>
      <c r="N1673" t="s">
        <v>34</v>
      </c>
      <c r="O1673" t="s">
        <v>35</v>
      </c>
      <c r="P1673">
        <v>8</v>
      </c>
      <c r="Q1673">
        <v>0</v>
      </c>
      <c r="R1673">
        <v>0</v>
      </c>
    </row>
    <row r="1674" spans="1:18">
      <c r="A1674" t="s">
        <v>2826</v>
      </c>
      <c r="B1674" t="s">
        <v>63</v>
      </c>
      <c r="C1674" t="s">
        <v>39</v>
      </c>
      <c r="D1674" t="s">
        <v>167</v>
      </c>
      <c r="E1674">
        <v>62.63</v>
      </c>
      <c r="F1674">
        <v>29.75</v>
      </c>
      <c r="G1674" t="s">
        <v>2455</v>
      </c>
      <c r="H1674" t="s">
        <v>68</v>
      </c>
      <c r="I1674" t="s">
        <v>39</v>
      </c>
      <c r="J1674" t="s">
        <v>167</v>
      </c>
      <c r="K1674">
        <v>62.63</v>
      </c>
      <c r="L1674">
        <v>29.75</v>
      </c>
      <c r="M1674" t="s">
        <v>2455</v>
      </c>
      <c r="N1674" t="s">
        <v>34</v>
      </c>
      <c r="O1674" t="s">
        <v>35</v>
      </c>
      <c r="P1674">
        <v>8</v>
      </c>
      <c r="Q1674">
        <v>0</v>
      </c>
      <c r="R1674">
        <v>0</v>
      </c>
    </row>
    <row r="1675" spans="1:18">
      <c r="A1675" t="s">
        <v>2827</v>
      </c>
      <c r="B1675" t="s">
        <v>63</v>
      </c>
      <c r="C1675" t="s">
        <v>39</v>
      </c>
      <c r="D1675" t="s">
        <v>167</v>
      </c>
      <c r="E1675">
        <v>62.63</v>
      </c>
      <c r="F1675">
        <v>29.75</v>
      </c>
      <c r="G1675" t="s">
        <v>2455</v>
      </c>
      <c r="H1675" t="s">
        <v>68</v>
      </c>
      <c r="I1675" t="s">
        <v>39</v>
      </c>
      <c r="J1675" t="s">
        <v>167</v>
      </c>
      <c r="K1675">
        <v>62.63</v>
      </c>
      <c r="L1675">
        <v>29.75</v>
      </c>
      <c r="M1675" t="s">
        <v>2455</v>
      </c>
      <c r="N1675" t="s">
        <v>34</v>
      </c>
      <c r="O1675" t="s">
        <v>35</v>
      </c>
      <c r="P1675">
        <v>8</v>
      </c>
      <c r="Q1675">
        <v>0</v>
      </c>
      <c r="R1675">
        <v>0</v>
      </c>
    </row>
    <row r="1676" spans="1:18">
      <c r="A1676" t="s">
        <v>2828</v>
      </c>
      <c r="B1676" t="s">
        <v>76</v>
      </c>
      <c r="C1676" t="s">
        <v>39</v>
      </c>
      <c r="D1676" t="s">
        <v>167</v>
      </c>
      <c r="E1676">
        <v>60.8</v>
      </c>
      <c r="F1676">
        <v>27.2</v>
      </c>
      <c r="G1676" t="s">
        <v>2455</v>
      </c>
      <c r="H1676" t="s">
        <v>67</v>
      </c>
      <c r="I1676" t="s">
        <v>48</v>
      </c>
      <c r="J1676" t="s">
        <v>167</v>
      </c>
      <c r="K1676">
        <v>60.8</v>
      </c>
      <c r="L1676">
        <v>27.2</v>
      </c>
      <c r="M1676" t="s">
        <v>2455</v>
      </c>
      <c r="N1676" t="s">
        <v>34</v>
      </c>
      <c r="O1676" t="s">
        <v>35</v>
      </c>
      <c r="P1676">
        <v>54</v>
      </c>
      <c r="Q1676">
        <v>0</v>
      </c>
      <c r="R1676">
        <v>0</v>
      </c>
    </row>
    <row r="1677" spans="1:18">
      <c r="A1677" t="s">
        <v>2829</v>
      </c>
      <c r="B1677" t="s">
        <v>29</v>
      </c>
      <c r="C1677" t="s">
        <v>39</v>
      </c>
      <c r="D1677" t="s">
        <v>167</v>
      </c>
      <c r="E1677">
        <v>62.4</v>
      </c>
      <c r="F1677">
        <v>21.3</v>
      </c>
      <c r="G1677" t="s">
        <v>2455</v>
      </c>
      <c r="H1677" t="s">
        <v>63</v>
      </c>
      <c r="I1677" t="s">
        <v>48</v>
      </c>
      <c r="J1677" t="s">
        <v>167</v>
      </c>
      <c r="K1677">
        <v>62.4</v>
      </c>
      <c r="L1677">
        <v>21.3</v>
      </c>
      <c r="M1677" t="s">
        <v>2455</v>
      </c>
      <c r="N1677" t="s">
        <v>26</v>
      </c>
      <c r="O1677" t="s">
        <v>35</v>
      </c>
      <c r="P1677">
        <v>66</v>
      </c>
      <c r="Q1677">
        <v>0</v>
      </c>
      <c r="R1677">
        <v>0</v>
      </c>
    </row>
    <row r="1678" spans="1:18">
      <c r="A1678" t="s">
        <v>2830</v>
      </c>
      <c r="B1678" t="s">
        <v>29</v>
      </c>
      <c r="C1678" t="s">
        <v>39</v>
      </c>
      <c r="D1678" t="s">
        <v>167</v>
      </c>
      <c r="E1678">
        <v>62.4</v>
      </c>
      <c r="F1678">
        <v>21.3</v>
      </c>
      <c r="G1678" t="s">
        <v>2455</v>
      </c>
      <c r="H1678" t="s">
        <v>133</v>
      </c>
      <c r="I1678" t="s">
        <v>60</v>
      </c>
      <c r="J1678" t="s">
        <v>77</v>
      </c>
      <c r="K1678">
        <v>62.4</v>
      </c>
      <c r="L1678">
        <v>21.3</v>
      </c>
      <c r="M1678" t="s">
        <v>2455</v>
      </c>
      <c r="N1678" t="s">
        <v>34</v>
      </c>
      <c r="O1678" t="s">
        <v>35</v>
      </c>
      <c r="P1678">
        <v>659</v>
      </c>
      <c r="Q1678">
        <v>0</v>
      </c>
      <c r="R1678">
        <v>0</v>
      </c>
    </row>
    <row r="1679" spans="1:18">
      <c r="A1679" t="s">
        <v>2841</v>
      </c>
      <c r="B1679" t="s">
        <v>68</v>
      </c>
      <c r="C1679" t="s">
        <v>39</v>
      </c>
      <c r="D1679" t="s">
        <v>167</v>
      </c>
      <c r="E1679">
        <v>59.9</v>
      </c>
      <c r="F1679">
        <v>22.4</v>
      </c>
      <c r="G1679" t="s">
        <v>2455</v>
      </c>
      <c r="H1679" t="s">
        <v>42</v>
      </c>
      <c r="I1679" t="s">
        <v>24</v>
      </c>
      <c r="J1679" t="s">
        <v>183</v>
      </c>
      <c r="K1679">
        <v>60</v>
      </c>
      <c r="L1679">
        <v>22.4</v>
      </c>
      <c r="M1679" t="s">
        <v>2455</v>
      </c>
      <c r="N1679" t="s">
        <v>40</v>
      </c>
      <c r="O1679" t="s">
        <v>35</v>
      </c>
      <c r="P1679">
        <v>304</v>
      </c>
      <c r="Q1679">
        <v>12</v>
      </c>
      <c r="R1679">
        <v>0</v>
      </c>
    </row>
    <row r="1680" spans="1:18">
      <c r="A1680" t="s">
        <v>2852</v>
      </c>
      <c r="B1680" t="s">
        <v>92</v>
      </c>
      <c r="C1680" t="s">
        <v>39</v>
      </c>
      <c r="D1680" t="s">
        <v>167</v>
      </c>
      <c r="E1680">
        <v>60.78</v>
      </c>
      <c r="F1680">
        <v>28.03</v>
      </c>
      <c r="G1680" t="s">
        <v>2455</v>
      </c>
      <c r="H1680" t="s">
        <v>29</v>
      </c>
      <c r="I1680" t="s">
        <v>32</v>
      </c>
      <c r="J1680" t="s">
        <v>245</v>
      </c>
      <c r="K1680">
        <v>60.78</v>
      </c>
      <c r="L1680">
        <v>28.03</v>
      </c>
      <c r="M1680" t="s">
        <v>2455</v>
      </c>
      <c r="N1680" t="s">
        <v>34</v>
      </c>
      <c r="O1680" t="s">
        <v>35</v>
      </c>
      <c r="P1680">
        <v>1577</v>
      </c>
      <c r="Q1680">
        <v>0</v>
      </c>
      <c r="R1680">
        <v>0</v>
      </c>
    </row>
    <row r="1681" spans="1:18">
      <c r="A1681" t="s">
        <v>2861</v>
      </c>
      <c r="B1681" t="s">
        <v>51</v>
      </c>
      <c r="C1681" t="s">
        <v>39</v>
      </c>
      <c r="D1681" t="s">
        <v>167</v>
      </c>
      <c r="E1681">
        <v>65</v>
      </c>
      <c r="F1681">
        <v>25.7</v>
      </c>
      <c r="G1681" t="s">
        <v>2455</v>
      </c>
      <c r="H1681" t="s">
        <v>23</v>
      </c>
      <c r="I1681" t="s">
        <v>29</v>
      </c>
      <c r="J1681" t="s">
        <v>167</v>
      </c>
      <c r="K1681">
        <v>65.099999999999994</v>
      </c>
      <c r="L1681">
        <v>25.4</v>
      </c>
      <c r="M1681" t="s">
        <v>2455</v>
      </c>
      <c r="N1681" t="s">
        <v>40</v>
      </c>
      <c r="O1681" t="s">
        <v>35</v>
      </c>
      <c r="P1681">
        <v>36</v>
      </c>
      <c r="Q1681">
        <v>18</v>
      </c>
      <c r="R1681">
        <v>309</v>
      </c>
    </row>
    <row r="1682" spans="1:18">
      <c r="A1682" t="s">
        <v>2864</v>
      </c>
      <c r="B1682" t="s">
        <v>101</v>
      </c>
      <c r="C1682" t="s">
        <v>29</v>
      </c>
      <c r="D1682" t="s">
        <v>167</v>
      </c>
      <c r="E1682">
        <v>62.7</v>
      </c>
      <c r="F1682">
        <v>29.7</v>
      </c>
      <c r="G1682" t="s">
        <v>2455</v>
      </c>
      <c r="H1682" t="s">
        <v>20</v>
      </c>
      <c r="I1682" t="s">
        <v>51</v>
      </c>
      <c r="J1682" t="s">
        <v>167</v>
      </c>
      <c r="K1682">
        <v>62.6</v>
      </c>
      <c r="L1682">
        <v>29.8</v>
      </c>
      <c r="M1682" t="s">
        <v>2455</v>
      </c>
      <c r="N1682" t="s">
        <v>34</v>
      </c>
      <c r="O1682" t="s">
        <v>35</v>
      </c>
      <c r="P1682">
        <v>56</v>
      </c>
      <c r="Q1682">
        <v>13</v>
      </c>
      <c r="R1682">
        <v>156</v>
      </c>
    </row>
    <row r="1683" spans="1:18">
      <c r="A1683" t="s">
        <v>3550</v>
      </c>
      <c r="B1683" t="s">
        <v>60</v>
      </c>
      <c r="C1683" t="s">
        <v>29</v>
      </c>
      <c r="D1683" t="s">
        <v>167</v>
      </c>
      <c r="E1683">
        <v>55.25</v>
      </c>
      <c r="F1683">
        <v>34.299999999999997</v>
      </c>
      <c r="G1683" t="s">
        <v>808</v>
      </c>
      <c r="H1683" t="s">
        <v>45</v>
      </c>
      <c r="I1683" t="s">
        <v>101</v>
      </c>
      <c r="J1683" t="s">
        <v>89</v>
      </c>
      <c r="K1683">
        <v>54.9</v>
      </c>
      <c r="L1683">
        <v>38.229999999999997</v>
      </c>
      <c r="M1683" t="s">
        <v>808</v>
      </c>
      <c r="N1683" t="s">
        <v>40</v>
      </c>
      <c r="O1683" t="s">
        <v>35</v>
      </c>
      <c r="P1683">
        <v>4527</v>
      </c>
      <c r="Q1683">
        <v>254</v>
      </c>
      <c r="R1683">
        <v>99</v>
      </c>
    </row>
    <row r="1684" spans="1:18">
      <c r="A1684" t="s">
        <v>3892</v>
      </c>
      <c r="B1684" t="s">
        <v>37</v>
      </c>
      <c r="C1684" t="s">
        <v>20</v>
      </c>
      <c r="D1684" t="s">
        <v>167</v>
      </c>
      <c r="E1684">
        <v>58.75</v>
      </c>
      <c r="F1684">
        <v>17.079999999999998</v>
      </c>
      <c r="G1684" t="s">
        <v>2497</v>
      </c>
      <c r="H1684" t="s">
        <v>143</v>
      </c>
      <c r="I1684" t="s">
        <v>101</v>
      </c>
      <c r="J1684" t="s">
        <v>167</v>
      </c>
      <c r="K1684">
        <v>58.72</v>
      </c>
      <c r="L1684">
        <v>16.75</v>
      </c>
      <c r="M1684" t="s">
        <v>2497</v>
      </c>
      <c r="N1684" t="s">
        <v>34</v>
      </c>
      <c r="O1684" t="s">
        <v>35</v>
      </c>
      <c r="P1684">
        <v>190</v>
      </c>
      <c r="Q1684">
        <v>20</v>
      </c>
      <c r="R1684">
        <v>260</v>
      </c>
    </row>
    <row r="1685" spans="1:18">
      <c r="A1685" t="s">
        <v>3911</v>
      </c>
      <c r="B1685" t="s">
        <v>68</v>
      </c>
      <c r="C1685" t="s">
        <v>20</v>
      </c>
      <c r="D1685" t="s">
        <v>167</v>
      </c>
      <c r="E1685">
        <v>58.18</v>
      </c>
      <c r="F1685">
        <v>11.95</v>
      </c>
      <c r="G1685" t="s">
        <v>2497</v>
      </c>
      <c r="H1685" t="s">
        <v>45</v>
      </c>
      <c r="I1685" t="s">
        <v>39</v>
      </c>
      <c r="J1685" t="s">
        <v>79</v>
      </c>
      <c r="K1685">
        <v>58.18</v>
      </c>
      <c r="L1685">
        <v>11.97</v>
      </c>
      <c r="M1685" t="s">
        <v>2497</v>
      </c>
      <c r="N1685" t="s">
        <v>81</v>
      </c>
      <c r="O1685" t="s">
        <v>35</v>
      </c>
      <c r="P1685">
        <v>3688</v>
      </c>
      <c r="Q1685">
        <v>1</v>
      </c>
      <c r="R1685">
        <v>91</v>
      </c>
    </row>
    <row r="1686" spans="1:18">
      <c r="A1686" t="s">
        <v>3912</v>
      </c>
      <c r="B1686" t="s">
        <v>76</v>
      </c>
      <c r="C1686" t="s">
        <v>20</v>
      </c>
      <c r="D1686" t="s">
        <v>167</v>
      </c>
      <c r="E1686">
        <v>58.12</v>
      </c>
      <c r="F1686">
        <v>11.85</v>
      </c>
      <c r="G1686" t="s">
        <v>2497</v>
      </c>
      <c r="H1686" t="s">
        <v>42</v>
      </c>
      <c r="I1686" t="s">
        <v>39</v>
      </c>
      <c r="J1686" t="s">
        <v>167</v>
      </c>
      <c r="K1686">
        <v>58.12</v>
      </c>
      <c r="L1686">
        <v>11.85</v>
      </c>
      <c r="M1686" t="s">
        <v>2497</v>
      </c>
      <c r="N1686" t="s">
        <v>40</v>
      </c>
      <c r="O1686" t="s">
        <v>35</v>
      </c>
      <c r="P1686">
        <v>29</v>
      </c>
      <c r="Q1686">
        <v>0</v>
      </c>
      <c r="R1686">
        <v>0</v>
      </c>
    </row>
    <row r="1687" spans="1:18">
      <c r="A1687" t="s">
        <v>3913</v>
      </c>
      <c r="B1687" t="s">
        <v>73</v>
      </c>
      <c r="C1687" t="s">
        <v>20</v>
      </c>
      <c r="D1687" t="s">
        <v>167</v>
      </c>
      <c r="E1687">
        <v>58.17</v>
      </c>
      <c r="F1687">
        <v>11.88</v>
      </c>
      <c r="G1687" t="s">
        <v>2497</v>
      </c>
      <c r="H1687" t="s">
        <v>23</v>
      </c>
      <c r="I1687" t="s">
        <v>39</v>
      </c>
      <c r="J1687" t="s">
        <v>167</v>
      </c>
      <c r="K1687">
        <v>58.17</v>
      </c>
      <c r="L1687">
        <v>11.88</v>
      </c>
      <c r="M1687" t="s">
        <v>2497</v>
      </c>
      <c r="N1687" t="s">
        <v>40</v>
      </c>
      <c r="O1687" t="s">
        <v>35</v>
      </c>
      <c r="P1687">
        <v>24</v>
      </c>
      <c r="Q1687">
        <v>0</v>
      </c>
      <c r="R1687">
        <v>0</v>
      </c>
    </row>
    <row r="1688" spans="1:18">
      <c r="A1688" t="s">
        <v>3914</v>
      </c>
      <c r="B1688" t="s">
        <v>54</v>
      </c>
      <c r="C1688" t="s">
        <v>20</v>
      </c>
      <c r="D1688" t="s">
        <v>167</v>
      </c>
      <c r="E1688">
        <v>58.3</v>
      </c>
      <c r="F1688">
        <v>11.83</v>
      </c>
      <c r="G1688" t="s">
        <v>2497</v>
      </c>
      <c r="H1688" t="s">
        <v>32</v>
      </c>
      <c r="I1688" t="s">
        <v>32</v>
      </c>
      <c r="J1688" t="s">
        <v>167</v>
      </c>
      <c r="K1688">
        <v>58.3</v>
      </c>
      <c r="L1688">
        <v>11.85</v>
      </c>
      <c r="M1688" t="s">
        <v>2497</v>
      </c>
      <c r="N1688" t="s">
        <v>81</v>
      </c>
      <c r="O1688" t="s">
        <v>35</v>
      </c>
      <c r="P1688">
        <v>132</v>
      </c>
      <c r="Q1688">
        <v>1</v>
      </c>
      <c r="R1688">
        <v>91</v>
      </c>
    </row>
    <row r="1689" spans="1:18">
      <c r="A1689" t="s">
        <v>3915</v>
      </c>
      <c r="B1689" t="s">
        <v>54</v>
      </c>
      <c r="C1689" t="s">
        <v>20</v>
      </c>
      <c r="D1689" t="s">
        <v>167</v>
      </c>
      <c r="E1689">
        <v>58.3</v>
      </c>
      <c r="F1689">
        <v>11.83</v>
      </c>
      <c r="G1689" t="s">
        <v>2497</v>
      </c>
      <c r="H1689" t="s">
        <v>50</v>
      </c>
      <c r="I1689" t="s">
        <v>20</v>
      </c>
      <c r="J1689" t="s">
        <v>183</v>
      </c>
      <c r="K1689">
        <v>58.3</v>
      </c>
      <c r="L1689">
        <v>11.83</v>
      </c>
      <c r="M1689" t="s">
        <v>2497</v>
      </c>
      <c r="N1689" t="s">
        <v>40</v>
      </c>
      <c r="O1689" t="s">
        <v>35</v>
      </c>
      <c r="P1689">
        <v>336</v>
      </c>
      <c r="Q1689">
        <v>0</v>
      </c>
      <c r="R1689">
        <v>0</v>
      </c>
    </row>
    <row r="1690" spans="1:18">
      <c r="A1690" t="s">
        <v>3916</v>
      </c>
      <c r="B1690" t="s">
        <v>54</v>
      </c>
      <c r="C1690" t="s">
        <v>20</v>
      </c>
      <c r="D1690" t="s">
        <v>167</v>
      </c>
      <c r="E1690">
        <v>58.32</v>
      </c>
      <c r="F1690">
        <v>11.93</v>
      </c>
      <c r="G1690" t="s">
        <v>2497</v>
      </c>
      <c r="H1690" t="s">
        <v>51</v>
      </c>
      <c r="I1690" t="s">
        <v>48</v>
      </c>
      <c r="J1690" t="s">
        <v>77</v>
      </c>
      <c r="K1690">
        <v>58.3</v>
      </c>
      <c r="L1690">
        <v>11.92</v>
      </c>
      <c r="M1690" t="s">
        <v>2497</v>
      </c>
      <c r="N1690" t="s">
        <v>81</v>
      </c>
      <c r="O1690" t="s">
        <v>35</v>
      </c>
      <c r="P1690">
        <v>801</v>
      </c>
      <c r="Q1690">
        <v>3</v>
      </c>
      <c r="R1690">
        <v>208</v>
      </c>
    </row>
    <row r="1691" spans="1:18">
      <c r="A1691" t="s">
        <v>3917</v>
      </c>
      <c r="B1691" t="s">
        <v>54</v>
      </c>
      <c r="C1691" t="s">
        <v>20</v>
      </c>
      <c r="D1691" t="s">
        <v>167</v>
      </c>
      <c r="E1691">
        <v>58.12</v>
      </c>
      <c r="F1691">
        <v>11.92</v>
      </c>
      <c r="G1691" t="s">
        <v>2497</v>
      </c>
      <c r="H1691" t="s">
        <v>37</v>
      </c>
      <c r="I1691" t="s">
        <v>39</v>
      </c>
      <c r="J1691" t="s">
        <v>167</v>
      </c>
      <c r="K1691">
        <v>58.1</v>
      </c>
      <c r="L1691">
        <v>11.85</v>
      </c>
      <c r="M1691" t="s">
        <v>2497</v>
      </c>
      <c r="N1691" t="s">
        <v>40</v>
      </c>
      <c r="O1691" t="s">
        <v>35</v>
      </c>
      <c r="P1691">
        <v>23</v>
      </c>
      <c r="Q1691">
        <v>5</v>
      </c>
      <c r="R1691">
        <v>245</v>
      </c>
    </row>
    <row r="1692" spans="1:18">
      <c r="A1692" t="s">
        <v>3918</v>
      </c>
      <c r="B1692" t="s">
        <v>54</v>
      </c>
      <c r="C1692" t="s">
        <v>20</v>
      </c>
      <c r="D1692" t="s">
        <v>167</v>
      </c>
      <c r="E1692">
        <v>58.1</v>
      </c>
      <c r="F1692">
        <v>11.85</v>
      </c>
      <c r="G1692" t="s">
        <v>2497</v>
      </c>
      <c r="H1692" t="s">
        <v>73</v>
      </c>
      <c r="I1692" t="s">
        <v>29</v>
      </c>
      <c r="J1692" t="s">
        <v>167</v>
      </c>
      <c r="K1692">
        <v>58.1</v>
      </c>
      <c r="L1692">
        <v>11.85</v>
      </c>
      <c r="M1692" t="s">
        <v>2497</v>
      </c>
      <c r="N1692" t="s">
        <v>81</v>
      </c>
      <c r="O1692" t="s">
        <v>35</v>
      </c>
      <c r="P1692">
        <v>52</v>
      </c>
      <c r="Q1692">
        <v>0</v>
      </c>
      <c r="R1692">
        <v>0</v>
      </c>
    </row>
    <row r="1693" spans="1:18">
      <c r="A1693" t="s">
        <v>3919</v>
      </c>
      <c r="B1693" t="s">
        <v>39</v>
      </c>
      <c r="C1693" t="s">
        <v>39</v>
      </c>
      <c r="D1693" t="s">
        <v>167</v>
      </c>
      <c r="E1693">
        <v>58.27</v>
      </c>
      <c r="F1693">
        <v>11.85</v>
      </c>
      <c r="G1693" t="s">
        <v>2497</v>
      </c>
      <c r="H1693" t="s">
        <v>67</v>
      </c>
      <c r="I1693" t="s">
        <v>48</v>
      </c>
      <c r="J1693" t="s">
        <v>77</v>
      </c>
      <c r="K1693">
        <v>58.27</v>
      </c>
      <c r="L1693">
        <v>11.85</v>
      </c>
      <c r="M1693" t="s">
        <v>2497</v>
      </c>
      <c r="N1693" t="s">
        <v>40</v>
      </c>
      <c r="O1693" t="s">
        <v>52</v>
      </c>
      <c r="P1693">
        <v>800</v>
      </c>
      <c r="Q1693">
        <v>0</v>
      </c>
      <c r="R1693">
        <v>0</v>
      </c>
    </row>
    <row r="1694" spans="1:18">
      <c r="A1694" t="s">
        <v>3920</v>
      </c>
      <c r="B1694" t="s">
        <v>67</v>
      </c>
      <c r="C1694" t="s">
        <v>39</v>
      </c>
      <c r="D1694" t="s">
        <v>167</v>
      </c>
      <c r="E1694">
        <v>58.23</v>
      </c>
      <c r="F1694">
        <v>11.93</v>
      </c>
      <c r="G1694" t="s">
        <v>2497</v>
      </c>
      <c r="H1694" t="s">
        <v>74</v>
      </c>
      <c r="I1694" t="s">
        <v>32</v>
      </c>
      <c r="J1694" t="s">
        <v>167</v>
      </c>
      <c r="K1694">
        <v>58.23</v>
      </c>
      <c r="L1694">
        <v>11.93</v>
      </c>
      <c r="M1694" t="s">
        <v>2497</v>
      </c>
      <c r="N1694" t="s">
        <v>40</v>
      </c>
      <c r="O1694" t="s">
        <v>35</v>
      </c>
      <c r="P1694">
        <v>136</v>
      </c>
      <c r="Q1694">
        <v>0</v>
      </c>
      <c r="R1694">
        <v>0</v>
      </c>
    </row>
    <row r="1695" spans="1:18">
      <c r="A1695" t="s">
        <v>3921</v>
      </c>
      <c r="B1695" t="s">
        <v>68</v>
      </c>
      <c r="C1695" t="s">
        <v>39</v>
      </c>
      <c r="D1695" t="s">
        <v>167</v>
      </c>
      <c r="E1695">
        <v>58.1</v>
      </c>
      <c r="F1695">
        <v>11.85</v>
      </c>
      <c r="G1695" t="s">
        <v>2497</v>
      </c>
      <c r="H1695" t="s">
        <v>32</v>
      </c>
      <c r="I1695" t="s">
        <v>48</v>
      </c>
      <c r="J1695" t="s">
        <v>167</v>
      </c>
      <c r="K1695">
        <v>58.1</v>
      </c>
      <c r="L1695">
        <v>11.85</v>
      </c>
      <c r="M1695" t="s">
        <v>2497</v>
      </c>
      <c r="N1695" t="s">
        <v>81</v>
      </c>
      <c r="O1695" t="s">
        <v>35</v>
      </c>
      <c r="P1695">
        <v>51</v>
      </c>
      <c r="Q1695">
        <v>0</v>
      </c>
      <c r="R1695">
        <v>0</v>
      </c>
    </row>
    <row r="1696" spans="1:18">
      <c r="A1696" t="s">
        <v>4092</v>
      </c>
      <c r="B1696" t="s">
        <v>32</v>
      </c>
      <c r="C1696" t="s">
        <v>39</v>
      </c>
      <c r="D1696" t="s">
        <v>167</v>
      </c>
      <c r="E1696">
        <v>56.92</v>
      </c>
      <c r="F1696">
        <v>12.47</v>
      </c>
      <c r="G1696" t="s">
        <v>2497</v>
      </c>
      <c r="H1696" t="s">
        <v>74</v>
      </c>
      <c r="I1696" t="s">
        <v>20</v>
      </c>
      <c r="J1696" t="s">
        <v>245</v>
      </c>
      <c r="K1696">
        <v>56.9</v>
      </c>
      <c r="L1696">
        <v>12.52</v>
      </c>
      <c r="M1696" t="s">
        <v>2497</v>
      </c>
      <c r="N1696" t="s">
        <v>140</v>
      </c>
      <c r="O1696" t="s">
        <v>35</v>
      </c>
      <c r="P1696">
        <v>1448</v>
      </c>
      <c r="Q1696">
        <v>4</v>
      </c>
      <c r="R1696">
        <v>122</v>
      </c>
    </row>
    <row r="1697" spans="1:18">
      <c r="A1697" t="s">
        <v>250</v>
      </c>
      <c r="B1697" t="s">
        <v>143</v>
      </c>
      <c r="C1697" t="s">
        <v>20</v>
      </c>
      <c r="D1697" t="s">
        <v>183</v>
      </c>
      <c r="E1697">
        <v>49.9</v>
      </c>
      <c r="F1697">
        <v>15.1</v>
      </c>
      <c r="G1697" t="s">
        <v>211</v>
      </c>
      <c r="H1697" t="s">
        <v>39</v>
      </c>
      <c r="I1697" t="s">
        <v>48</v>
      </c>
      <c r="J1697" t="s">
        <v>183</v>
      </c>
      <c r="K1697">
        <v>49.9</v>
      </c>
      <c r="L1697">
        <v>15.1</v>
      </c>
      <c r="M1697" t="s">
        <v>211</v>
      </c>
      <c r="N1697" t="s">
        <v>34</v>
      </c>
      <c r="O1697" t="s">
        <v>35</v>
      </c>
      <c r="P1697">
        <v>69</v>
      </c>
      <c r="Q1697">
        <v>0</v>
      </c>
      <c r="R1697">
        <v>0</v>
      </c>
    </row>
    <row r="1698" spans="1:18">
      <c r="A1698" t="s">
        <v>251</v>
      </c>
      <c r="B1698" t="s">
        <v>143</v>
      </c>
      <c r="C1698" t="s">
        <v>20</v>
      </c>
      <c r="D1698" t="s">
        <v>183</v>
      </c>
      <c r="E1698">
        <v>49.9</v>
      </c>
      <c r="F1698">
        <v>15.1</v>
      </c>
      <c r="G1698" t="s">
        <v>211</v>
      </c>
      <c r="H1698" t="s">
        <v>39</v>
      </c>
      <c r="I1698" t="s">
        <v>48</v>
      </c>
      <c r="J1698" t="s">
        <v>183</v>
      </c>
      <c r="K1698">
        <v>49.9</v>
      </c>
      <c r="L1698">
        <v>15.1</v>
      </c>
      <c r="M1698" t="s">
        <v>211</v>
      </c>
      <c r="N1698" t="s">
        <v>34</v>
      </c>
      <c r="O1698" t="s">
        <v>35</v>
      </c>
      <c r="P1698">
        <v>69</v>
      </c>
      <c r="Q1698">
        <v>0</v>
      </c>
      <c r="R1698">
        <v>0</v>
      </c>
    </row>
    <row r="1699" spans="1:18">
      <c r="A1699" t="s">
        <v>334</v>
      </c>
      <c r="B1699" t="s">
        <v>76</v>
      </c>
      <c r="C1699" t="s">
        <v>20</v>
      </c>
      <c r="D1699" t="s">
        <v>183</v>
      </c>
      <c r="E1699">
        <v>50.85</v>
      </c>
      <c r="F1699">
        <v>12.48</v>
      </c>
      <c r="G1699" t="s">
        <v>332</v>
      </c>
      <c r="H1699" t="s">
        <v>109</v>
      </c>
      <c r="I1699" t="s">
        <v>101</v>
      </c>
      <c r="J1699" t="s">
        <v>183</v>
      </c>
      <c r="K1699">
        <v>50.82</v>
      </c>
      <c r="L1699">
        <v>12.47</v>
      </c>
      <c r="M1699" t="s">
        <v>332</v>
      </c>
      <c r="N1699" t="s">
        <v>34</v>
      </c>
      <c r="O1699" t="s">
        <v>35</v>
      </c>
      <c r="P1699">
        <v>189</v>
      </c>
      <c r="Q1699">
        <v>4</v>
      </c>
      <c r="R1699">
        <v>198</v>
      </c>
    </row>
    <row r="1700" spans="1:18">
      <c r="A1700" t="s">
        <v>335</v>
      </c>
      <c r="B1700" t="s">
        <v>76</v>
      </c>
      <c r="C1700" t="s">
        <v>20</v>
      </c>
      <c r="D1700" t="s">
        <v>183</v>
      </c>
      <c r="E1700">
        <v>50.85</v>
      </c>
      <c r="F1700">
        <v>12.48</v>
      </c>
      <c r="G1700" t="s">
        <v>332</v>
      </c>
      <c r="H1700" t="s">
        <v>67</v>
      </c>
      <c r="I1700" t="s">
        <v>31</v>
      </c>
      <c r="J1700" t="s">
        <v>77</v>
      </c>
      <c r="K1700">
        <v>50.83</v>
      </c>
      <c r="L1700">
        <v>12.5</v>
      </c>
      <c r="M1700" t="s">
        <v>332</v>
      </c>
      <c r="N1700" t="s">
        <v>34</v>
      </c>
      <c r="O1700" t="s">
        <v>35</v>
      </c>
      <c r="P1700">
        <v>269</v>
      </c>
      <c r="Q1700">
        <v>3</v>
      </c>
      <c r="R1700">
        <v>148</v>
      </c>
    </row>
    <row r="1701" spans="1:18">
      <c r="A1701" t="s">
        <v>353</v>
      </c>
      <c r="B1701" t="s">
        <v>74</v>
      </c>
      <c r="C1701" t="s">
        <v>20</v>
      </c>
      <c r="D1701" t="s">
        <v>183</v>
      </c>
      <c r="E1701">
        <v>51.82</v>
      </c>
      <c r="F1701">
        <v>12</v>
      </c>
      <c r="G1701" t="s">
        <v>332</v>
      </c>
      <c r="H1701" t="s">
        <v>71</v>
      </c>
      <c r="I1701" t="s">
        <v>20</v>
      </c>
      <c r="J1701" t="s">
        <v>243</v>
      </c>
      <c r="K1701">
        <v>51.77</v>
      </c>
      <c r="L1701">
        <v>11.87</v>
      </c>
      <c r="M1701" t="s">
        <v>332</v>
      </c>
      <c r="N1701" t="s">
        <v>40</v>
      </c>
      <c r="O1701" t="s">
        <v>35</v>
      </c>
      <c r="P1701">
        <v>718</v>
      </c>
      <c r="Q1701">
        <v>11</v>
      </c>
      <c r="R1701">
        <v>239</v>
      </c>
    </row>
    <row r="1702" spans="1:18">
      <c r="A1702" t="s">
        <v>354</v>
      </c>
      <c r="B1702" t="s">
        <v>74</v>
      </c>
      <c r="C1702" t="s">
        <v>20</v>
      </c>
      <c r="D1702" t="s">
        <v>183</v>
      </c>
      <c r="E1702">
        <v>51.82</v>
      </c>
      <c r="F1702">
        <v>12</v>
      </c>
      <c r="G1702" t="s">
        <v>332</v>
      </c>
      <c r="H1702" t="s">
        <v>45</v>
      </c>
      <c r="I1702" t="s">
        <v>32</v>
      </c>
      <c r="J1702" t="s">
        <v>61</v>
      </c>
      <c r="K1702">
        <v>51.75</v>
      </c>
      <c r="L1702">
        <v>11.98</v>
      </c>
      <c r="M1702" t="s">
        <v>332</v>
      </c>
      <c r="N1702" t="s">
        <v>34</v>
      </c>
      <c r="O1702" t="s">
        <v>35</v>
      </c>
      <c r="P1702">
        <v>1975</v>
      </c>
      <c r="Q1702">
        <v>8</v>
      </c>
      <c r="R1702">
        <v>189</v>
      </c>
    </row>
    <row r="1703" spans="1:18">
      <c r="A1703" t="s">
        <v>355</v>
      </c>
      <c r="B1703" t="s">
        <v>74</v>
      </c>
      <c r="C1703" t="s">
        <v>20</v>
      </c>
      <c r="D1703" t="s">
        <v>183</v>
      </c>
      <c r="E1703">
        <v>51.82</v>
      </c>
      <c r="F1703">
        <v>12</v>
      </c>
      <c r="G1703" t="s">
        <v>332</v>
      </c>
      <c r="H1703" t="s">
        <v>68</v>
      </c>
      <c r="I1703" t="s">
        <v>39</v>
      </c>
      <c r="J1703" t="s">
        <v>245</v>
      </c>
      <c r="K1703">
        <v>51.83</v>
      </c>
      <c r="L1703">
        <v>12.07</v>
      </c>
      <c r="M1703" t="s">
        <v>332</v>
      </c>
      <c r="N1703" t="s">
        <v>34</v>
      </c>
      <c r="O1703" t="s">
        <v>35</v>
      </c>
      <c r="P1703">
        <v>1118</v>
      </c>
      <c r="Q1703">
        <v>5</v>
      </c>
      <c r="R1703">
        <v>68</v>
      </c>
    </row>
    <row r="1704" spans="1:18">
      <c r="A1704" t="s">
        <v>356</v>
      </c>
      <c r="B1704" t="s">
        <v>45</v>
      </c>
      <c r="C1704" t="s">
        <v>20</v>
      </c>
      <c r="D1704" t="s">
        <v>183</v>
      </c>
      <c r="E1704">
        <v>52.02</v>
      </c>
      <c r="F1704">
        <v>12.02</v>
      </c>
      <c r="G1704" t="s">
        <v>332</v>
      </c>
      <c r="H1704" t="s">
        <v>45</v>
      </c>
      <c r="I1704" t="s">
        <v>29</v>
      </c>
      <c r="J1704" t="s">
        <v>245</v>
      </c>
      <c r="K1704">
        <v>52.08</v>
      </c>
      <c r="L1704">
        <v>11.93</v>
      </c>
      <c r="M1704" t="s">
        <v>332</v>
      </c>
      <c r="N1704" t="s">
        <v>34</v>
      </c>
      <c r="O1704" t="s">
        <v>35</v>
      </c>
      <c r="P1704">
        <v>1156</v>
      </c>
      <c r="Q1704">
        <v>10</v>
      </c>
      <c r="R1704">
        <v>323</v>
      </c>
    </row>
    <row r="1705" spans="1:18">
      <c r="A1705" t="s">
        <v>359</v>
      </c>
      <c r="B1705" t="s">
        <v>54</v>
      </c>
      <c r="C1705" t="s">
        <v>20</v>
      </c>
      <c r="D1705" t="s">
        <v>183</v>
      </c>
      <c r="E1705">
        <v>50.73</v>
      </c>
      <c r="F1705">
        <v>11.4</v>
      </c>
      <c r="G1705" t="s">
        <v>332</v>
      </c>
      <c r="H1705" t="s">
        <v>23</v>
      </c>
      <c r="I1705" t="s">
        <v>51</v>
      </c>
      <c r="J1705" t="s">
        <v>183</v>
      </c>
      <c r="K1705">
        <v>50.72</v>
      </c>
      <c r="L1705">
        <v>11.33</v>
      </c>
      <c r="M1705" t="s">
        <v>332</v>
      </c>
      <c r="N1705" t="s">
        <v>40</v>
      </c>
      <c r="O1705" t="s">
        <v>35</v>
      </c>
      <c r="P1705">
        <v>107</v>
      </c>
      <c r="Q1705">
        <v>6</v>
      </c>
      <c r="R1705">
        <v>249</v>
      </c>
    </row>
    <row r="1706" spans="1:18">
      <c r="A1706" t="s">
        <v>360</v>
      </c>
      <c r="B1706" t="s">
        <v>54</v>
      </c>
      <c r="C1706" t="s">
        <v>20</v>
      </c>
      <c r="D1706" t="s">
        <v>183</v>
      </c>
      <c r="E1706">
        <v>50.73</v>
      </c>
      <c r="F1706">
        <v>11.4</v>
      </c>
      <c r="G1706" t="s">
        <v>332</v>
      </c>
      <c r="H1706" t="s">
        <v>32</v>
      </c>
      <c r="I1706" t="s">
        <v>39</v>
      </c>
      <c r="J1706" t="s">
        <v>183</v>
      </c>
      <c r="K1706">
        <v>50.72</v>
      </c>
      <c r="L1706">
        <v>11.33</v>
      </c>
      <c r="M1706" t="s">
        <v>332</v>
      </c>
      <c r="N1706" t="s">
        <v>34</v>
      </c>
      <c r="O1706" t="s">
        <v>35</v>
      </c>
      <c r="P1706">
        <v>10</v>
      </c>
      <c r="Q1706">
        <v>6</v>
      </c>
      <c r="R1706">
        <v>249</v>
      </c>
    </row>
    <row r="1707" spans="1:18">
      <c r="A1707" t="s">
        <v>361</v>
      </c>
      <c r="B1707" t="s">
        <v>54</v>
      </c>
      <c r="C1707" t="s">
        <v>20</v>
      </c>
      <c r="D1707" t="s">
        <v>183</v>
      </c>
      <c r="E1707">
        <v>50.73</v>
      </c>
      <c r="F1707">
        <v>11.4</v>
      </c>
      <c r="G1707" t="s">
        <v>332</v>
      </c>
      <c r="H1707" t="s">
        <v>32</v>
      </c>
      <c r="I1707" t="s">
        <v>39</v>
      </c>
      <c r="J1707" t="s">
        <v>183</v>
      </c>
      <c r="K1707">
        <v>50.72</v>
      </c>
      <c r="L1707">
        <v>11.33</v>
      </c>
      <c r="M1707" t="s">
        <v>332</v>
      </c>
      <c r="N1707" t="s">
        <v>34</v>
      </c>
      <c r="O1707" t="s">
        <v>35</v>
      </c>
      <c r="P1707">
        <v>10</v>
      </c>
      <c r="Q1707">
        <v>6</v>
      </c>
      <c r="R1707">
        <v>249</v>
      </c>
    </row>
    <row r="1708" spans="1:18">
      <c r="A1708" t="s">
        <v>362</v>
      </c>
      <c r="B1708" t="s">
        <v>68</v>
      </c>
      <c r="C1708" t="s">
        <v>20</v>
      </c>
      <c r="D1708" t="s">
        <v>183</v>
      </c>
      <c r="E1708">
        <v>51.75</v>
      </c>
      <c r="F1708">
        <v>11.47</v>
      </c>
      <c r="G1708" t="s">
        <v>332</v>
      </c>
      <c r="H1708" t="s">
        <v>67</v>
      </c>
      <c r="I1708" t="s">
        <v>31</v>
      </c>
      <c r="J1708" t="s">
        <v>245</v>
      </c>
      <c r="K1708">
        <v>51.75</v>
      </c>
      <c r="L1708">
        <v>11.47</v>
      </c>
      <c r="M1708" t="s">
        <v>332</v>
      </c>
      <c r="N1708" t="s">
        <v>34</v>
      </c>
      <c r="O1708" t="s">
        <v>35</v>
      </c>
      <c r="P1708">
        <v>1000</v>
      </c>
      <c r="Q1708">
        <v>0</v>
      </c>
      <c r="R1708">
        <v>0</v>
      </c>
    </row>
    <row r="1709" spans="1:18">
      <c r="A1709" t="s">
        <v>535</v>
      </c>
      <c r="B1709" t="s">
        <v>101</v>
      </c>
      <c r="C1709" t="s">
        <v>39</v>
      </c>
      <c r="D1709" t="s">
        <v>183</v>
      </c>
      <c r="E1709">
        <v>51.97</v>
      </c>
      <c r="F1709">
        <v>10.58</v>
      </c>
      <c r="G1709" t="s">
        <v>332</v>
      </c>
      <c r="H1709" t="s">
        <v>68</v>
      </c>
      <c r="I1709" t="s">
        <v>20</v>
      </c>
      <c r="J1709" t="s">
        <v>243</v>
      </c>
      <c r="K1709">
        <v>52.02</v>
      </c>
      <c r="L1709">
        <v>10.53</v>
      </c>
      <c r="M1709" t="s">
        <v>332</v>
      </c>
      <c r="N1709" t="s">
        <v>40</v>
      </c>
      <c r="O1709" t="s">
        <v>35</v>
      </c>
      <c r="P1709">
        <v>708</v>
      </c>
      <c r="Q1709">
        <v>7</v>
      </c>
      <c r="R1709">
        <v>329</v>
      </c>
    </row>
    <row r="1710" spans="1:18">
      <c r="A1710" t="s">
        <v>539</v>
      </c>
      <c r="B1710" t="s">
        <v>68</v>
      </c>
      <c r="C1710" t="s">
        <v>20</v>
      </c>
      <c r="D1710" t="s">
        <v>183</v>
      </c>
      <c r="E1710">
        <v>52.32</v>
      </c>
      <c r="F1710">
        <v>10.43</v>
      </c>
      <c r="G1710" t="s">
        <v>332</v>
      </c>
      <c r="H1710" t="s">
        <v>104</v>
      </c>
      <c r="I1710" t="s">
        <v>50</v>
      </c>
      <c r="J1710" t="s">
        <v>243</v>
      </c>
      <c r="K1710">
        <v>52.35</v>
      </c>
      <c r="L1710">
        <v>10.78</v>
      </c>
      <c r="M1710" t="s">
        <v>332</v>
      </c>
      <c r="N1710" t="s">
        <v>40</v>
      </c>
      <c r="O1710" t="s">
        <v>35</v>
      </c>
      <c r="P1710">
        <v>620</v>
      </c>
      <c r="Q1710">
        <v>25</v>
      </c>
      <c r="R1710">
        <v>82</v>
      </c>
    </row>
    <row r="1711" spans="1:18">
      <c r="A1711" t="s">
        <v>545</v>
      </c>
      <c r="B1711" t="s">
        <v>50</v>
      </c>
      <c r="C1711" t="s">
        <v>39</v>
      </c>
      <c r="D1711" t="s">
        <v>183</v>
      </c>
      <c r="E1711">
        <v>51.55</v>
      </c>
      <c r="F1711">
        <v>6.6</v>
      </c>
      <c r="G1711" t="s">
        <v>332</v>
      </c>
      <c r="H1711" t="s">
        <v>74</v>
      </c>
      <c r="I1711" t="s">
        <v>24</v>
      </c>
      <c r="J1711" t="s">
        <v>77</v>
      </c>
      <c r="K1711">
        <v>51.57</v>
      </c>
      <c r="L1711">
        <v>6.58</v>
      </c>
      <c r="M1711" t="s">
        <v>332</v>
      </c>
      <c r="N1711" t="s">
        <v>34</v>
      </c>
      <c r="O1711" t="s">
        <v>35</v>
      </c>
      <c r="P1711">
        <v>331</v>
      </c>
      <c r="Q1711">
        <v>3</v>
      </c>
      <c r="R1711">
        <v>329</v>
      </c>
    </row>
    <row r="1712" spans="1:18">
      <c r="A1712" t="s">
        <v>546</v>
      </c>
      <c r="B1712" t="s">
        <v>50</v>
      </c>
      <c r="C1712" t="s">
        <v>39</v>
      </c>
      <c r="D1712" t="s">
        <v>183</v>
      </c>
      <c r="E1712">
        <v>51.55</v>
      </c>
      <c r="F1712">
        <v>6.6</v>
      </c>
      <c r="G1712" t="s">
        <v>332</v>
      </c>
      <c r="H1712" t="s">
        <v>23</v>
      </c>
      <c r="I1712" t="s">
        <v>60</v>
      </c>
      <c r="J1712" t="s">
        <v>243</v>
      </c>
      <c r="K1712">
        <v>51.57</v>
      </c>
      <c r="L1712">
        <v>6.58</v>
      </c>
      <c r="M1712" t="s">
        <v>332</v>
      </c>
      <c r="N1712" t="s">
        <v>34</v>
      </c>
      <c r="O1712" t="s">
        <v>35</v>
      </c>
      <c r="P1712">
        <v>652</v>
      </c>
      <c r="Q1712">
        <v>3</v>
      </c>
      <c r="R1712">
        <v>329</v>
      </c>
    </row>
    <row r="1713" spans="1:18">
      <c r="A1713" t="s">
        <v>549</v>
      </c>
      <c r="B1713" t="s">
        <v>92</v>
      </c>
      <c r="C1713" t="s">
        <v>20</v>
      </c>
      <c r="D1713" t="s">
        <v>183</v>
      </c>
      <c r="E1713">
        <v>50.78</v>
      </c>
      <c r="F1713">
        <v>7</v>
      </c>
      <c r="G1713" t="s">
        <v>332</v>
      </c>
      <c r="H1713" t="s">
        <v>48</v>
      </c>
      <c r="I1713" t="s">
        <v>24</v>
      </c>
      <c r="J1713" t="s">
        <v>243</v>
      </c>
      <c r="K1713">
        <v>50.78</v>
      </c>
      <c r="L1713">
        <v>6.95</v>
      </c>
      <c r="M1713" t="s">
        <v>332</v>
      </c>
      <c r="N1713" t="s">
        <v>34</v>
      </c>
      <c r="O1713" t="s">
        <v>35</v>
      </c>
      <c r="P1713">
        <v>695</v>
      </c>
      <c r="Q1713">
        <v>4</v>
      </c>
      <c r="R1713">
        <v>270</v>
      </c>
    </row>
    <row r="1714" spans="1:18">
      <c r="A1714" t="s">
        <v>612</v>
      </c>
      <c r="B1714" t="s">
        <v>32</v>
      </c>
      <c r="C1714" t="s">
        <v>39</v>
      </c>
      <c r="D1714" t="s">
        <v>183</v>
      </c>
      <c r="E1714">
        <v>56.13</v>
      </c>
      <c r="F1714">
        <v>10.8</v>
      </c>
      <c r="G1714" t="s">
        <v>610</v>
      </c>
      <c r="H1714" t="s">
        <v>24</v>
      </c>
      <c r="I1714" t="s">
        <v>29</v>
      </c>
      <c r="J1714" t="s">
        <v>410</v>
      </c>
      <c r="K1714">
        <v>56.13</v>
      </c>
      <c r="L1714">
        <v>10.8</v>
      </c>
      <c r="M1714" t="s">
        <v>610</v>
      </c>
      <c r="N1714" t="s">
        <v>40</v>
      </c>
      <c r="O1714" t="s">
        <v>52</v>
      </c>
      <c r="P1714">
        <v>9885</v>
      </c>
      <c r="Q1714">
        <v>0</v>
      </c>
      <c r="R1714">
        <v>0</v>
      </c>
    </row>
    <row r="1715" spans="1:18">
      <c r="A1715" t="s">
        <v>629</v>
      </c>
      <c r="B1715" t="s">
        <v>71</v>
      </c>
      <c r="C1715" t="s">
        <v>20</v>
      </c>
      <c r="D1715" t="s">
        <v>183</v>
      </c>
      <c r="E1715">
        <v>55.72</v>
      </c>
      <c r="F1715">
        <v>12.45</v>
      </c>
      <c r="G1715" t="s">
        <v>610</v>
      </c>
      <c r="H1715" t="s">
        <v>19</v>
      </c>
      <c r="I1715" t="s">
        <v>29</v>
      </c>
      <c r="J1715" t="s">
        <v>243</v>
      </c>
      <c r="K1715">
        <v>55.72</v>
      </c>
      <c r="L1715">
        <v>12.52</v>
      </c>
      <c r="M1715" t="s">
        <v>610</v>
      </c>
      <c r="N1715" t="s">
        <v>34</v>
      </c>
      <c r="O1715" t="s">
        <v>35</v>
      </c>
      <c r="P1715">
        <v>800</v>
      </c>
      <c r="Q1715">
        <v>5</v>
      </c>
      <c r="R1715">
        <v>91</v>
      </c>
    </row>
    <row r="1716" spans="1:18">
      <c r="A1716" t="s">
        <v>737</v>
      </c>
      <c r="B1716" t="s">
        <v>32</v>
      </c>
      <c r="C1716" t="s">
        <v>39</v>
      </c>
      <c r="D1716" t="s">
        <v>183</v>
      </c>
      <c r="E1716">
        <v>55.95</v>
      </c>
      <c r="F1716">
        <v>8.67</v>
      </c>
      <c r="G1716" t="s">
        <v>610</v>
      </c>
      <c r="H1716" t="s">
        <v>143</v>
      </c>
      <c r="I1716" t="s">
        <v>29</v>
      </c>
      <c r="J1716" t="s">
        <v>183</v>
      </c>
      <c r="K1716">
        <v>55.95</v>
      </c>
      <c r="L1716">
        <v>8.67</v>
      </c>
      <c r="M1716" t="s">
        <v>610</v>
      </c>
      <c r="N1716" t="s">
        <v>34</v>
      </c>
      <c r="O1716" t="s">
        <v>35</v>
      </c>
      <c r="P1716">
        <v>49</v>
      </c>
      <c r="Q1716">
        <v>0</v>
      </c>
      <c r="R1716">
        <v>0</v>
      </c>
    </row>
    <row r="1717" spans="1:18">
      <c r="A1717" t="s">
        <v>738</v>
      </c>
      <c r="B1717" t="s">
        <v>32</v>
      </c>
      <c r="C1717" t="s">
        <v>39</v>
      </c>
      <c r="D1717" t="s">
        <v>183</v>
      </c>
      <c r="E1717">
        <v>55.95</v>
      </c>
      <c r="F1717">
        <v>8.67</v>
      </c>
      <c r="G1717" t="s">
        <v>610</v>
      </c>
      <c r="H1717" t="s">
        <v>20</v>
      </c>
      <c r="I1717" t="s">
        <v>50</v>
      </c>
      <c r="J1717" t="s">
        <v>243</v>
      </c>
      <c r="K1717">
        <v>55.95</v>
      </c>
      <c r="L1717">
        <v>8.67</v>
      </c>
      <c r="M1717" t="s">
        <v>610</v>
      </c>
      <c r="N1717" t="s">
        <v>34</v>
      </c>
      <c r="O1717" t="s">
        <v>35</v>
      </c>
      <c r="P1717">
        <v>574</v>
      </c>
      <c r="Q1717">
        <v>0</v>
      </c>
      <c r="R1717">
        <v>0</v>
      </c>
    </row>
    <row r="1718" spans="1:18">
      <c r="A1718" t="s">
        <v>800</v>
      </c>
      <c r="B1718" t="s">
        <v>101</v>
      </c>
      <c r="C1718" t="s">
        <v>39</v>
      </c>
      <c r="D1718" t="s">
        <v>183</v>
      </c>
      <c r="E1718">
        <v>58.4</v>
      </c>
      <c r="F1718">
        <v>24.55</v>
      </c>
      <c r="G1718" t="s">
        <v>795</v>
      </c>
      <c r="H1718" t="s">
        <v>19</v>
      </c>
      <c r="I1718" t="s">
        <v>48</v>
      </c>
      <c r="J1718" t="s">
        <v>243</v>
      </c>
      <c r="K1718">
        <v>58.43</v>
      </c>
      <c r="L1718">
        <v>24.57</v>
      </c>
      <c r="M1718" t="s">
        <v>795</v>
      </c>
      <c r="N1718" t="s">
        <v>26</v>
      </c>
      <c r="O1718" t="s">
        <v>27</v>
      </c>
      <c r="P1718">
        <v>805</v>
      </c>
      <c r="Q1718">
        <v>5</v>
      </c>
      <c r="R1718">
        <v>28</v>
      </c>
    </row>
    <row r="1719" spans="1:18">
      <c r="A1719" t="s">
        <v>1070</v>
      </c>
      <c r="B1719" t="s">
        <v>20</v>
      </c>
      <c r="C1719" t="s">
        <v>39</v>
      </c>
      <c r="D1719" t="s">
        <v>183</v>
      </c>
      <c r="E1719">
        <v>51.5</v>
      </c>
      <c r="F1719">
        <v>-2.8</v>
      </c>
      <c r="G1719" t="s">
        <v>858</v>
      </c>
      <c r="H1719" t="s">
        <v>109</v>
      </c>
      <c r="I1719" t="s">
        <v>24</v>
      </c>
      <c r="J1719" t="s">
        <v>69</v>
      </c>
      <c r="K1719">
        <v>51.5</v>
      </c>
      <c r="L1719">
        <v>-2.8</v>
      </c>
      <c r="M1719" t="s">
        <v>858</v>
      </c>
      <c r="N1719" t="s">
        <v>34</v>
      </c>
      <c r="O1719" t="s">
        <v>35</v>
      </c>
      <c r="P1719">
        <v>2151</v>
      </c>
      <c r="Q1719">
        <v>0</v>
      </c>
      <c r="R1719">
        <v>0</v>
      </c>
    </row>
    <row r="1720" spans="1:18">
      <c r="A1720" t="s">
        <v>1073</v>
      </c>
      <c r="B1720" t="s">
        <v>104</v>
      </c>
      <c r="C1720" t="s">
        <v>20</v>
      </c>
      <c r="D1720" t="s">
        <v>183</v>
      </c>
      <c r="E1720">
        <v>57.38</v>
      </c>
      <c r="F1720">
        <v>-1.88</v>
      </c>
      <c r="G1720" t="s">
        <v>858</v>
      </c>
      <c r="H1720" t="s">
        <v>73</v>
      </c>
      <c r="I1720" t="s">
        <v>20</v>
      </c>
      <c r="J1720" t="s">
        <v>58</v>
      </c>
      <c r="K1720">
        <v>57.3</v>
      </c>
      <c r="L1720">
        <v>-2</v>
      </c>
      <c r="M1720" t="s">
        <v>858</v>
      </c>
      <c r="N1720" t="s">
        <v>34</v>
      </c>
      <c r="O1720" t="s">
        <v>35</v>
      </c>
      <c r="P1720">
        <v>1453</v>
      </c>
      <c r="Q1720">
        <v>12</v>
      </c>
      <c r="R1720">
        <v>218</v>
      </c>
    </row>
    <row r="1721" spans="1:18">
      <c r="A1721" t="s">
        <v>1079</v>
      </c>
      <c r="B1721" t="s">
        <v>133</v>
      </c>
      <c r="C1721" t="s">
        <v>20</v>
      </c>
      <c r="D1721" t="s">
        <v>183</v>
      </c>
      <c r="E1721">
        <v>54</v>
      </c>
      <c r="F1721">
        <v>-1.5</v>
      </c>
      <c r="G1721" t="s">
        <v>858</v>
      </c>
      <c r="H1721" t="s">
        <v>133</v>
      </c>
      <c r="I1721" t="s">
        <v>39</v>
      </c>
      <c r="J1721" t="s">
        <v>245</v>
      </c>
      <c r="K1721">
        <v>54</v>
      </c>
      <c r="L1721">
        <v>-1.5</v>
      </c>
      <c r="M1721" t="s">
        <v>858</v>
      </c>
      <c r="N1721" t="s">
        <v>40</v>
      </c>
      <c r="O1721" t="s">
        <v>35</v>
      </c>
      <c r="P1721">
        <v>1126</v>
      </c>
      <c r="Q1721">
        <v>0</v>
      </c>
      <c r="R1721">
        <v>0</v>
      </c>
    </row>
    <row r="1722" spans="1:18">
      <c r="A1722" t="s">
        <v>1085</v>
      </c>
      <c r="B1722" t="s">
        <v>29</v>
      </c>
      <c r="C1722" t="s">
        <v>39</v>
      </c>
      <c r="D1722" t="s">
        <v>183</v>
      </c>
      <c r="E1722">
        <v>53.4</v>
      </c>
      <c r="F1722">
        <v>-1.48</v>
      </c>
      <c r="G1722" t="s">
        <v>858</v>
      </c>
      <c r="H1722" t="s">
        <v>48</v>
      </c>
      <c r="I1722" t="s">
        <v>32</v>
      </c>
      <c r="J1722" t="s">
        <v>86</v>
      </c>
      <c r="K1722">
        <v>53.4</v>
      </c>
      <c r="L1722">
        <v>-1.48</v>
      </c>
      <c r="M1722" t="s">
        <v>858</v>
      </c>
      <c r="N1722" t="s">
        <v>40</v>
      </c>
      <c r="O1722" t="s">
        <v>35</v>
      </c>
      <c r="P1722">
        <v>3775</v>
      </c>
      <c r="Q1722">
        <v>0</v>
      </c>
      <c r="R1722">
        <v>0</v>
      </c>
    </row>
    <row r="1723" spans="1:18">
      <c r="A1723" t="s">
        <v>1088</v>
      </c>
      <c r="B1723" t="s">
        <v>143</v>
      </c>
      <c r="C1723" t="s">
        <v>20</v>
      </c>
      <c r="D1723" t="s">
        <v>183</v>
      </c>
      <c r="E1723">
        <v>51</v>
      </c>
      <c r="F1723">
        <v>0.88</v>
      </c>
      <c r="G1723" t="s">
        <v>858</v>
      </c>
      <c r="H1723" t="s">
        <v>63</v>
      </c>
      <c r="I1723" t="s">
        <v>48</v>
      </c>
      <c r="J1723" t="s">
        <v>183</v>
      </c>
      <c r="K1723">
        <v>51</v>
      </c>
      <c r="L1723">
        <v>0.9</v>
      </c>
      <c r="M1723" t="s">
        <v>858</v>
      </c>
      <c r="N1723" t="s">
        <v>34</v>
      </c>
      <c r="O1723" t="s">
        <v>35</v>
      </c>
      <c r="P1723">
        <v>75</v>
      </c>
      <c r="Q1723">
        <v>2</v>
      </c>
      <c r="R1723">
        <v>91</v>
      </c>
    </row>
    <row r="1724" spans="1:18">
      <c r="A1724" t="s">
        <v>1089</v>
      </c>
      <c r="B1724" t="s">
        <v>143</v>
      </c>
      <c r="C1724" t="s">
        <v>20</v>
      </c>
      <c r="D1724" t="s">
        <v>183</v>
      </c>
      <c r="E1724">
        <v>51</v>
      </c>
      <c r="F1724">
        <v>0.88</v>
      </c>
      <c r="G1724" t="s">
        <v>858</v>
      </c>
      <c r="H1724" t="s">
        <v>63</v>
      </c>
      <c r="I1724" t="s">
        <v>48</v>
      </c>
      <c r="J1724" t="s">
        <v>183</v>
      </c>
      <c r="K1724">
        <v>51</v>
      </c>
      <c r="L1724">
        <v>0.9</v>
      </c>
      <c r="M1724" t="s">
        <v>858</v>
      </c>
      <c r="N1724" t="s">
        <v>34</v>
      </c>
      <c r="O1724" t="s">
        <v>35</v>
      </c>
      <c r="P1724">
        <v>75</v>
      </c>
      <c r="Q1724">
        <v>2</v>
      </c>
      <c r="R1724">
        <v>91</v>
      </c>
    </row>
    <row r="1725" spans="1:18">
      <c r="A1725" t="s">
        <v>1101</v>
      </c>
      <c r="B1725" t="s">
        <v>39</v>
      </c>
      <c r="C1725" t="s">
        <v>39</v>
      </c>
      <c r="D1725" t="s">
        <v>183</v>
      </c>
      <c r="E1725">
        <v>53.7</v>
      </c>
      <c r="F1725">
        <v>-1.8</v>
      </c>
      <c r="G1725" t="s">
        <v>858</v>
      </c>
      <c r="H1725" t="s">
        <v>45</v>
      </c>
      <c r="I1725" t="s">
        <v>60</v>
      </c>
      <c r="J1725" t="s">
        <v>243</v>
      </c>
      <c r="K1725">
        <v>53.6</v>
      </c>
      <c r="L1725">
        <v>-1.9</v>
      </c>
      <c r="M1725" t="s">
        <v>858</v>
      </c>
      <c r="N1725" t="s">
        <v>34</v>
      </c>
      <c r="O1725" t="s">
        <v>35</v>
      </c>
      <c r="P1725">
        <v>656</v>
      </c>
      <c r="Q1725">
        <v>13</v>
      </c>
      <c r="R1725">
        <v>211</v>
      </c>
    </row>
    <row r="1726" spans="1:18">
      <c r="A1726" t="s">
        <v>1601</v>
      </c>
      <c r="B1726" t="s">
        <v>74</v>
      </c>
      <c r="C1726" t="s">
        <v>20</v>
      </c>
      <c r="D1726" t="s">
        <v>183</v>
      </c>
      <c r="E1726">
        <v>46</v>
      </c>
      <c r="F1726">
        <v>15.92</v>
      </c>
      <c r="G1726" t="s">
        <v>1600</v>
      </c>
      <c r="H1726" t="s">
        <v>76</v>
      </c>
      <c r="I1726" t="s">
        <v>20</v>
      </c>
      <c r="J1726" t="s">
        <v>245</v>
      </c>
      <c r="K1726">
        <v>46</v>
      </c>
      <c r="L1726">
        <v>15.92</v>
      </c>
      <c r="M1726" t="s">
        <v>1600</v>
      </c>
      <c r="N1726" t="s">
        <v>40</v>
      </c>
      <c r="O1726" t="s">
        <v>35</v>
      </c>
      <c r="P1726">
        <v>1088</v>
      </c>
      <c r="Q1726">
        <v>0</v>
      </c>
      <c r="R1726">
        <v>0</v>
      </c>
    </row>
    <row r="1727" spans="1:18">
      <c r="A1727" t="s">
        <v>1602</v>
      </c>
      <c r="B1727" t="s">
        <v>74</v>
      </c>
      <c r="C1727" t="s">
        <v>20</v>
      </c>
      <c r="D1727" t="s">
        <v>183</v>
      </c>
      <c r="E1727">
        <v>46</v>
      </c>
      <c r="F1727">
        <v>15.92</v>
      </c>
      <c r="G1727" t="s">
        <v>1600</v>
      </c>
      <c r="H1727" t="s">
        <v>71</v>
      </c>
      <c r="I1727" t="s">
        <v>39</v>
      </c>
      <c r="J1727" t="s">
        <v>243</v>
      </c>
      <c r="K1727">
        <v>46</v>
      </c>
      <c r="L1727">
        <v>15.92</v>
      </c>
      <c r="M1727" t="s">
        <v>1600</v>
      </c>
      <c r="N1727" t="s">
        <v>40</v>
      </c>
      <c r="O1727" t="s">
        <v>35</v>
      </c>
      <c r="P1727">
        <v>749</v>
      </c>
      <c r="Q1727">
        <v>0</v>
      </c>
      <c r="R1727">
        <v>0</v>
      </c>
    </row>
    <row r="1728" spans="1:18">
      <c r="A1728" t="s">
        <v>1649</v>
      </c>
      <c r="B1728" t="s">
        <v>60</v>
      </c>
      <c r="C1728" t="s">
        <v>39</v>
      </c>
      <c r="D1728" t="s">
        <v>183</v>
      </c>
      <c r="E1728">
        <v>51.98</v>
      </c>
      <c r="F1728">
        <v>4.67</v>
      </c>
      <c r="G1728" t="s">
        <v>1615</v>
      </c>
      <c r="H1728" t="s">
        <v>45</v>
      </c>
      <c r="I1728" t="s">
        <v>48</v>
      </c>
      <c r="J1728" t="s">
        <v>183</v>
      </c>
      <c r="K1728">
        <v>52</v>
      </c>
      <c r="L1728">
        <v>4.7</v>
      </c>
      <c r="M1728" t="s">
        <v>1615</v>
      </c>
      <c r="N1728" t="s">
        <v>40</v>
      </c>
      <c r="O1728" t="s">
        <v>35</v>
      </c>
      <c r="P1728">
        <v>82</v>
      </c>
      <c r="Q1728">
        <v>3</v>
      </c>
      <c r="R1728">
        <v>32</v>
      </c>
    </row>
    <row r="1729" spans="1:18">
      <c r="A1729" t="s">
        <v>1664</v>
      </c>
      <c r="B1729" t="s">
        <v>63</v>
      </c>
      <c r="C1729" t="s">
        <v>20</v>
      </c>
      <c r="D1729" t="s">
        <v>183</v>
      </c>
      <c r="E1729">
        <v>51.45</v>
      </c>
      <c r="F1729">
        <v>3.65</v>
      </c>
      <c r="G1729" t="s">
        <v>1615</v>
      </c>
      <c r="H1729" t="s">
        <v>23</v>
      </c>
      <c r="I1729" t="s">
        <v>29</v>
      </c>
      <c r="J1729" t="s">
        <v>58</v>
      </c>
      <c r="K1729">
        <v>51.5</v>
      </c>
      <c r="L1729">
        <v>3.6</v>
      </c>
      <c r="M1729" t="s">
        <v>1615</v>
      </c>
      <c r="N1729" t="s">
        <v>140</v>
      </c>
      <c r="O1729" t="s">
        <v>35</v>
      </c>
      <c r="P1729">
        <v>1525</v>
      </c>
      <c r="Q1729">
        <v>7</v>
      </c>
      <c r="R1729">
        <v>329</v>
      </c>
    </row>
    <row r="1730" spans="1:18">
      <c r="A1730" t="s">
        <v>1682</v>
      </c>
      <c r="B1730" t="s">
        <v>68</v>
      </c>
      <c r="C1730" t="s">
        <v>39</v>
      </c>
      <c r="D1730" t="s">
        <v>183</v>
      </c>
      <c r="E1730">
        <v>52.62</v>
      </c>
      <c r="F1730">
        <v>6.27</v>
      </c>
      <c r="G1730" t="s">
        <v>1615</v>
      </c>
      <c r="H1730" t="s">
        <v>68</v>
      </c>
      <c r="I1730" t="s">
        <v>39</v>
      </c>
      <c r="J1730" t="s">
        <v>279</v>
      </c>
      <c r="K1730">
        <v>52.62</v>
      </c>
      <c r="L1730">
        <v>6.28</v>
      </c>
      <c r="M1730" t="s">
        <v>1615</v>
      </c>
      <c r="N1730" t="s">
        <v>40</v>
      </c>
      <c r="O1730" t="s">
        <v>52</v>
      </c>
      <c r="P1730">
        <v>4383</v>
      </c>
      <c r="Q1730">
        <v>0</v>
      </c>
      <c r="R1730">
        <v>0</v>
      </c>
    </row>
    <row r="1731" spans="1:18">
      <c r="A1731" t="s">
        <v>1684</v>
      </c>
      <c r="B1731" t="s">
        <v>76</v>
      </c>
      <c r="C1731" t="s">
        <v>20</v>
      </c>
      <c r="D1731" t="s">
        <v>183</v>
      </c>
      <c r="E1731">
        <v>53.05</v>
      </c>
      <c r="F1731">
        <v>4.75</v>
      </c>
      <c r="G1731" t="s">
        <v>1615</v>
      </c>
      <c r="H1731" t="s">
        <v>68</v>
      </c>
      <c r="I1731" t="s">
        <v>20</v>
      </c>
      <c r="J1731" t="s">
        <v>77</v>
      </c>
      <c r="K1731">
        <v>53.1</v>
      </c>
      <c r="L1731">
        <v>4.8</v>
      </c>
      <c r="M1731" t="s">
        <v>1615</v>
      </c>
      <c r="N1731" t="s">
        <v>34</v>
      </c>
      <c r="O1731" t="s">
        <v>35</v>
      </c>
      <c r="P1731">
        <v>364</v>
      </c>
      <c r="Q1731">
        <v>5</v>
      </c>
      <c r="R1731">
        <v>43</v>
      </c>
    </row>
    <row r="1732" spans="1:18">
      <c r="A1732" t="s">
        <v>1685</v>
      </c>
      <c r="B1732" t="s">
        <v>76</v>
      </c>
      <c r="C1732" t="s">
        <v>20</v>
      </c>
      <c r="D1732" t="s">
        <v>183</v>
      </c>
      <c r="E1732">
        <v>53.05</v>
      </c>
      <c r="F1732">
        <v>4.75</v>
      </c>
      <c r="G1732" t="s">
        <v>1615</v>
      </c>
      <c r="H1732" t="s">
        <v>20</v>
      </c>
      <c r="I1732" t="s">
        <v>39</v>
      </c>
      <c r="J1732" t="s">
        <v>243</v>
      </c>
      <c r="K1732">
        <v>53</v>
      </c>
      <c r="L1732">
        <v>4.8</v>
      </c>
      <c r="M1732" t="s">
        <v>1615</v>
      </c>
      <c r="N1732" t="s">
        <v>26</v>
      </c>
      <c r="O1732" t="s">
        <v>35</v>
      </c>
      <c r="P1732">
        <v>745</v>
      </c>
      <c r="Q1732">
        <v>9</v>
      </c>
      <c r="R1732">
        <v>156</v>
      </c>
    </row>
    <row r="1733" spans="1:18">
      <c r="A1733" t="s">
        <v>1686</v>
      </c>
      <c r="B1733" t="s">
        <v>104</v>
      </c>
      <c r="C1733" t="s">
        <v>20</v>
      </c>
      <c r="D1733" t="s">
        <v>183</v>
      </c>
      <c r="E1733">
        <v>53.05</v>
      </c>
      <c r="F1733">
        <v>4.75</v>
      </c>
      <c r="G1733" t="s">
        <v>1615</v>
      </c>
      <c r="H1733" t="s">
        <v>24</v>
      </c>
      <c r="I1733" t="s">
        <v>29</v>
      </c>
      <c r="J1733" t="s">
        <v>83</v>
      </c>
      <c r="K1733">
        <v>53.1</v>
      </c>
      <c r="L1733">
        <v>4.8</v>
      </c>
      <c r="M1733" t="s">
        <v>1615</v>
      </c>
      <c r="N1733" t="s">
        <v>26</v>
      </c>
      <c r="O1733" t="s">
        <v>35</v>
      </c>
      <c r="P1733">
        <v>2591</v>
      </c>
      <c r="Q1733">
        <v>5</v>
      </c>
      <c r="R1733">
        <v>43</v>
      </c>
    </row>
    <row r="1734" spans="1:18">
      <c r="A1734" t="s">
        <v>1689</v>
      </c>
      <c r="B1734" t="s">
        <v>104</v>
      </c>
      <c r="C1734" t="s">
        <v>20</v>
      </c>
      <c r="D1734" t="s">
        <v>183</v>
      </c>
      <c r="E1734">
        <v>53.05</v>
      </c>
      <c r="F1734">
        <v>4.75</v>
      </c>
      <c r="G1734" t="s">
        <v>1615</v>
      </c>
      <c r="H1734" t="s">
        <v>67</v>
      </c>
      <c r="I1734" t="s">
        <v>29</v>
      </c>
      <c r="J1734" t="s">
        <v>69</v>
      </c>
      <c r="K1734">
        <v>53.1</v>
      </c>
      <c r="L1734">
        <v>4.7699999999999996</v>
      </c>
      <c r="M1734" t="s">
        <v>1615</v>
      </c>
      <c r="N1734" t="s">
        <v>40</v>
      </c>
      <c r="O1734" t="s">
        <v>35</v>
      </c>
      <c r="P1734">
        <v>2236</v>
      </c>
      <c r="Q1734">
        <v>4</v>
      </c>
      <c r="R1734">
        <v>17</v>
      </c>
    </row>
    <row r="1735" spans="1:18">
      <c r="A1735" t="s">
        <v>1690</v>
      </c>
      <c r="B1735" t="s">
        <v>104</v>
      </c>
      <c r="C1735" t="s">
        <v>20</v>
      </c>
      <c r="D1735" t="s">
        <v>183</v>
      </c>
      <c r="E1735">
        <v>53.05</v>
      </c>
      <c r="F1735">
        <v>4.75</v>
      </c>
      <c r="G1735" t="s">
        <v>1615</v>
      </c>
      <c r="H1735" t="s">
        <v>42</v>
      </c>
      <c r="I1735" t="s">
        <v>39</v>
      </c>
      <c r="J1735" t="s">
        <v>65</v>
      </c>
      <c r="K1735">
        <v>53.1</v>
      </c>
      <c r="L1735">
        <v>4.7699999999999996</v>
      </c>
      <c r="M1735" t="s">
        <v>1615</v>
      </c>
      <c r="N1735" t="s">
        <v>40</v>
      </c>
      <c r="O1735" t="s">
        <v>35</v>
      </c>
      <c r="P1735">
        <v>2942</v>
      </c>
      <c r="Q1735">
        <v>4</v>
      </c>
      <c r="R1735">
        <v>17</v>
      </c>
    </row>
    <row r="1736" spans="1:18">
      <c r="A1736" t="s">
        <v>1691</v>
      </c>
      <c r="B1736" t="s">
        <v>104</v>
      </c>
      <c r="C1736" t="s">
        <v>20</v>
      </c>
      <c r="D1736" t="s">
        <v>183</v>
      </c>
      <c r="E1736">
        <v>53.05</v>
      </c>
      <c r="F1736">
        <v>4.75</v>
      </c>
      <c r="G1736" t="s">
        <v>1615</v>
      </c>
      <c r="H1736" t="s">
        <v>31</v>
      </c>
      <c r="I1736" t="s">
        <v>29</v>
      </c>
      <c r="J1736" t="s">
        <v>245</v>
      </c>
      <c r="K1736">
        <v>53.1</v>
      </c>
      <c r="L1736">
        <v>4.8</v>
      </c>
      <c r="M1736" t="s">
        <v>1615</v>
      </c>
      <c r="N1736" t="s">
        <v>40</v>
      </c>
      <c r="O1736" t="s">
        <v>35</v>
      </c>
      <c r="P1736">
        <v>1128</v>
      </c>
      <c r="Q1736">
        <v>5</v>
      </c>
      <c r="R1736">
        <v>43</v>
      </c>
    </row>
    <row r="1737" spans="1:18">
      <c r="A1737" t="s">
        <v>1693</v>
      </c>
      <c r="B1737" t="s">
        <v>67</v>
      </c>
      <c r="C1737" t="s">
        <v>20</v>
      </c>
      <c r="D1737" t="s">
        <v>183</v>
      </c>
      <c r="E1737">
        <v>52.05</v>
      </c>
      <c r="F1737">
        <v>4.22</v>
      </c>
      <c r="G1737" t="s">
        <v>1615</v>
      </c>
      <c r="H1737" t="s">
        <v>45</v>
      </c>
      <c r="I1737" t="s">
        <v>63</v>
      </c>
      <c r="J1737" t="s">
        <v>114</v>
      </c>
      <c r="K1737">
        <v>52.05</v>
      </c>
      <c r="L1737">
        <v>4.2</v>
      </c>
      <c r="M1737" t="s">
        <v>1615</v>
      </c>
      <c r="N1737" t="s">
        <v>40</v>
      </c>
      <c r="O1737" t="s">
        <v>52</v>
      </c>
      <c r="P1737">
        <v>6433</v>
      </c>
      <c r="Q1737">
        <v>2</v>
      </c>
      <c r="R1737">
        <v>270</v>
      </c>
    </row>
    <row r="1738" spans="1:18">
      <c r="A1738" t="s">
        <v>1694</v>
      </c>
      <c r="B1738" t="s">
        <v>133</v>
      </c>
      <c r="C1738" t="s">
        <v>20</v>
      </c>
      <c r="D1738" t="s">
        <v>183</v>
      </c>
      <c r="E1738">
        <v>52.2</v>
      </c>
      <c r="F1738">
        <v>5.2</v>
      </c>
      <c r="G1738" t="s">
        <v>1615</v>
      </c>
      <c r="H1738" t="s">
        <v>133</v>
      </c>
      <c r="I1738" t="s">
        <v>48</v>
      </c>
      <c r="J1738" t="s">
        <v>183</v>
      </c>
      <c r="K1738">
        <v>52.2</v>
      </c>
      <c r="L1738">
        <v>5.2</v>
      </c>
      <c r="M1738" t="s">
        <v>1615</v>
      </c>
      <c r="N1738" t="s">
        <v>40</v>
      </c>
      <c r="O1738" t="s">
        <v>35</v>
      </c>
      <c r="P1738">
        <v>92</v>
      </c>
      <c r="Q1738">
        <v>0</v>
      </c>
      <c r="R1738">
        <v>0</v>
      </c>
    </row>
    <row r="1739" spans="1:18">
      <c r="A1739" t="s">
        <v>1695</v>
      </c>
      <c r="B1739" t="s">
        <v>19</v>
      </c>
      <c r="C1739" t="s">
        <v>39</v>
      </c>
      <c r="D1739" t="s">
        <v>183</v>
      </c>
      <c r="E1739">
        <v>52.9</v>
      </c>
      <c r="F1739">
        <v>6.3</v>
      </c>
      <c r="G1739" t="s">
        <v>1615</v>
      </c>
      <c r="H1739" t="s">
        <v>76</v>
      </c>
      <c r="I1739" t="s">
        <v>50</v>
      </c>
      <c r="J1739" t="s">
        <v>77</v>
      </c>
      <c r="K1739">
        <v>52.9</v>
      </c>
      <c r="L1739">
        <v>6.3</v>
      </c>
      <c r="M1739" t="s">
        <v>1615</v>
      </c>
      <c r="N1739" t="s">
        <v>40</v>
      </c>
      <c r="O1739" t="s">
        <v>35</v>
      </c>
      <c r="P1739">
        <v>210</v>
      </c>
      <c r="Q1739">
        <v>0</v>
      </c>
      <c r="R1739">
        <v>0</v>
      </c>
    </row>
    <row r="1740" spans="1:18">
      <c r="A1740" t="s">
        <v>1698</v>
      </c>
      <c r="B1740" t="s">
        <v>39</v>
      </c>
      <c r="C1740" t="s">
        <v>39</v>
      </c>
      <c r="D1740" t="s">
        <v>183</v>
      </c>
      <c r="E1740">
        <v>53.5</v>
      </c>
      <c r="F1740">
        <v>5.9</v>
      </c>
      <c r="G1740" t="s">
        <v>1615</v>
      </c>
      <c r="H1740" t="s">
        <v>68</v>
      </c>
      <c r="I1740" t="s">
        <v>20</v>
      </c>
      <c r="J1740" t="s">
        <v>77</v>
      </c>
      <c r="K1740">
        <v>53.5</v>
      </c>
      <c r="L1740">
        <v>5.6</v>
      </c>
      <c r="M1740" t="s">
        <v>1615</v>
      </c>
      <c r="N1740" t="s">
        <v>34</v>
      </c>
      <c r="O1740" t="s">
        <v>35</v>
      </c>
      <c r="P1740">
        <v>348</v>
      </c>
      <c r="Q1740">
        <v>20</v>
      </c>
      <c r="R1740">
        <v>270</v>
      </c>
    </row>
    <row r="1741" spans="1:18">
      <c r="A1741" t="s">
        <v>2301</v>
      </c>
      <c r="B1741" t="s">
        <v>37</v>
      </c>
      <c r="C1741" t="s">
        <v>20</v>
      </c>
      <c r="D1741" t="s">
        <v>183</v>
      </c>
      <c r="E1741">
        <v>59.78</v>
      </c>
      <c r="F1741">
        <v>5.38</v>
      </c>
      <c r="G1741" t="s">
        <v>669</v>
      </c>
      <c r="H1741" t="s">
        <v>74</v>
      </c>
      <c r="I1741" t="s">
        <v>20</v>
      </c>
      <c r="J1741" t="s">
        <v>77</v>
      </c>
      <c r="K1741">
        <v>59.8</v>
      </c>
      <c r="L1741">
        <v>5.53</v>
      </c>
      <c r="M1741" t="s">
        <v>669</v>
      </c>
      <c r="N1741" t="s">
        <v>40</v>
      </c>
      <c r="O1741" t="s">
        <v>35</v>
      </c>
      <c r="P1741">
        <v>370</v>
      </c>
      <c r="Q1741">
        <v>9</v>
      </c>
      <c r="R1741">
        <v>78</v>
      </c>
    </row>
    <row r="1742" spans="1:18">
      <c r="A1742" t="s">
        <v>2304</v>
      </c>
      <c r="B1742" t="s">
        <v>60</v>
      </c>
      <c r="C1742" t="s">
        <v>39</v>
      </c>
      <c r="D1742" t="s">
        <v>183</v>
      </c>
      <c r="E1742">
        <v>60.15</v>
      </c>
      <c r="F1742">
        <v>5.45</v>
      </c>
      <c r="G1742" t="s">
        <v>669</v>
      </c>
      <c r="H1742" t="s">
        <v>20</v>
      </c>
      <c r="I1742" t="s">
        <v>29</v>
      </c>
      <c r="J1742" t="s">
        <v>183</v>
      </c>
      <c r="K1742">
        <v>60.15</v>
      </c>
      <c r="L1742">
        <v>5.45</v>
      </c>
      <c r="M1742" t="s">
        <v>669</v>
      </c>
      <c r="N1742" t="s">
        <v>34</v>
      </c>
      <c r="O1742" t="s">
        <v>35</v>
      </c>
      <c r="P1742">
        <v>32</v>
      </c>
      <c r="Q1742">
        <v>0</v>
      </c>
      <c r="R1742">
        <v>0</v>
      </c>
    </row>
    <row r="1743" spans="1:18">
      <c r="A1743" t="s">
        <v>2722</v>
      </c>
      <c r="B1743" t="s">
        <v>54</v>
      </c>
      <c r="C1743" t="s">
        <v>20</v>
      </c>
      <c r="D1743" t="s">
        <v>183</v>
      </c>
      <c r="E1743">
        <v>61.2</v>
      </c>
      <c r="F1743">
        <v>26.3</v>
      </c>
      <c r="G1743" t="s">
        <v>2455</v>
      </c>
      <c r="H1743" t="s">
        <v>50</v>
      </c>
      <c r="I1743" t="s">
        <v>29</v>
      </c>
      <c r="J1743" t="s">
        <v>183</v>
      </c>
      <c r="K1743">
        <v>61.2</v>
      </c>
      <c r="L1743">
        <v>26.3</v>
      </c>
      <c r="M1743" t="s">
        <v>2455</v>
      </c>
      <c r="N1743" t="s">
        <v>40</v>
      </c>
      <c r="O1743" t="s">
        <v>35</v>
      </c>
      <c r="P1743">
        <v>31</v>
      </c>
      <c r="Q1743">
        <v>0</v>
      </c>
      <c r="R1743">
        <v>0</v>
      </c>
    </row>
    <row r="1744" spans="1:18">
      <c r="A1744" t="s">
        <v>2723</v>
      </c>
      <c r="B1744" t="s">
        <v>37</v>
      </c>
      <c r="C1744" t="s">
        <v>20</v>
      </c>
      <c r="D1744" t="s">
        <v>183</v>
      </c>
      <c r="E1744">
        <v>61</v>
      </c>
      <c r="F1744">
        <v>25.7</v>
      </c>
      <c r="G1744" t="s">
        <v>2455</v>
      </c>
      <c r="H1744" t="s">
        <v>76</v>
      </c>
      <c r="I1744" t="s">
        <v>63</v>
      </c>
      <c r="J1744" t="s">
        <v>183</v>
      </c>
      <c r="K1744">
        <v>61</v>
      </c>
      <c r="L1744">
        <v>25.7</v>
      </c>
      <c r="M1744" t="s">
        <v>2455</v>
      </c>
      <c r="N1744" t="s">
        <v>40</v>
      </c>
      <c r="O1744" t="s">
        <v>35</v>
      </c>
      <c r="P1744">
        <v>212</v>
      </c>
      <c r="Q1744">
        <v>0</v>
      </c>
      <c r="R1744">
        <v>0</v>
      </c>
    </row>
    <row r="1745" spans="1:18">
      <c r="A1745" t="s">
        <v>2725</v>
      </c>
      <c r="B1745" t="s">
        <v>54</v>
      </c>
      <c r="C1745" t="s">
        <v>20</v>
      </c>
      <c r="D1745" t="s">
        <v>183</v>
      </c>
      <c r="E1745">
        <v>62.5</v>
      </c>
      <c r="F1745">
        <v>27.8</v>
      </c>
      <c r="G1745" t="s">
        <v>2455</v>
      </c>
      <c r="H1745" t="s">
        <v>37</v>
      </c>
      <c r="I1745" t="s">
        <v>48</v>
      </c>
      <c r="J1745" t="s">
        <v>183</v>
      </c>
      <c r="K1745">
        <v>62.4</v>
      </c>
      <c r="L1745">
        <v>27.9</v>
      </c>
      <c r="M1745" t="s">
        <v>2455</v>
      </c>
      <c r="N1745" t="s">
        <v>81</v>
      </c>
      <c r="O1745" t="s">
        <v>35</v>
      </c>
      <c r="P1745">
        <v>84</v>
      </c>
      <c r="Q1745">
        <v>13</v>
      </c>
      <c r="R1745">
        <v>156</v>
      </c>
    </row>
    <row r="1746" spans="1:18">
      <c r="A1746" t="s">
        <v>2750</v>
      </c>
      <c r="B1746" t="s">
        <v>29</v>
      </c>
      <c r="C1746" t="s">
        <v>39</v>
      </c>
      <c r="D1746" t="s">
        <v>183</v>
      </c>
      <c r="E1746">
        <v>60.4</v>
      </c>
      <c r="F1746">
        <v>22.3</v>
      </c>
      <c r="G1746" t="s">
        <v>2455</v>
      </c>
      <c r="H1746" t="s">
        <v>121</v>
      </c>
      <c r="I1746" t="s">
        <v>39</v>
      </c>
      <c r="J1746" t="s">
        <v>183</v>
      </c>
      <c r="K1746">
        <v>60.4</v>
      </c>
      <c r="L1746">
        <v>22.3</v>
      </c>
      <c r="M1746" t="s">
        <v>2455</v>
      </c>
      <c r="N1746" t="s">
        <v>40</v>
      </c>
      <c r="O1746" t="s">
        <v>35</v>
      </c>
      <c r="P1746">
        <v>11</v>
      </c>
      <c r="Q1746">
        <v>0</v>
      </c>
      <c r="R1746">
        <v>0</v>
      </c>
    </row>
    <row r="1747" spans="1:18">
      <c r="A1747" t="s">
        <v>2781</v>
      </c>
      <c r="B1747" t="s">
        <v>76</v>
      </c>
      <c r="C1747" t="s">
        <v>39</v>
      </c>
      <c r="D1747" t="s">
        <v>183</v>
      </c>
      <c r="E1747">
        <v>61.48</v>
      </c>
      <c r="F1747">
        <v>28.22</v>
      </c>
      <c r="G1747" t="s">
        <v>2455</v>
      </c>
      <c r="H1747" t="s">
        <v>42</v>
      </c>
      <c r="I1747" t="s">
        <v>20</v>
      </c>
      <c r="J1747" t="s">
        <v>279</v>
      </c>
      <c r="K1747">
        <v>61.48</v>
      </c>
      <c r="L1747">
        <v>28.27</v>
      </c>
      <c r="M1747" t="s">
        <v>2455</v>
      </c>
      <c r="N1747" t="s">
        <v>40</v>
      </c>
      <c r="O1747" t="s">
        <v>35</v>
      </c>
      <c r="P1747">
        <v>4350</v>
      </c>
      <c r="Q1747">
        <v>3</v>
      </c>
      <c r="R1747">
        <v>91</v>
      </c>
    </row>
    <row r="1748" spans="1:18">
      <c r="A1748" t="s">
        <v>2798</v>
      </c>
      <c r="B1748" t="s">
        <v>74</v>
      </c>
      <c r="C1748" t="s">
        <v>20</v>
      </c>
      <c r="D1748" t="s">
        <v>183</v>
      </c>
      <c r="E1748">
        <v>63.2</v>
      </c>
      <c r="F1748">
        <v>23.8</v>
      </c>
      <c r="G1748" t="s">
        <v>2455</v>
      </c>
      <c r="H1748" t="s">
        <v>19</v>
      </c>
      <c r="I1748" t="s">
        <v>101</v>
      </c>
      <c r="J1748" t="s">
        <v>183</v>
      </c>
      <c r="K1748">
        <v>63.2</v>
      </c>
      <c r="L1748">
        <v>23.8</v>
      </c>
      <c r="M1748" t="s">
        <v>2455</v>
      </c>
      <c r="N1748" t="s">
        <v>40</v>
      </c>
      <c r="O1748" t="s">
        <v>35</v>
      </c>
      <c r="P1748">
        <v>181</v>
      </c>
      <c r="Q1748">
        <v>0</v>
      </c>
      <c r="R1748">
        <v>0</v>
      </c>
    </row>
    <row r="1749" spans="1:18">
      <c r="A1749" t="s">
        <v>2816</v>
      </c>
      <c r="B1749" t="s">
        <v>54</v>
      </c>
      <c r="C1749" t="s">
        <v>20</v>
      </c>
      <c r="D1749" t="s">
        <v>183</v>
      </c>
      <c r="E1749">
        <v>62.62</v>
      </c>
      <c r="F1749">
        <v>29.7</v>
      </c>
      <c r="G1749" t="s">
        <v>2455</v>
      </c>
      <c r="H1749" t="s">
        <v>19</v>
      </c>
      <c r="I1749" t="s">
        <v>48</v>
      </c>
      <c r="J1749" t="s">
        <v>61</v>
      </c>
      <c r="K1749">
        <v>62.62</v>
      </c>
      <c r="L1749">
        <v>29.7</v>
      </c>
      <c r="M1749" t="s">
        <v>2455</v>
      </c>
      <c r="N1749" t="s">
        <v>34</v>
      </c>
      <c r="O1749" t="s">
        <v>35</v>
      </c>
      <c r="P1749">
        <v>1912</v>
      </c>
      <c r="Q1749">
        <v>0</v>
      </c>
      <c r="R1749">
        <v>0</v>
      </c>
    </row>
    <row r="1750" spans="1:18">
      <c r="A1750" t="s">
        <v>2832</v>
      </c>
      <c r="B1750" t="s">
        <v>31</v>
      </c>
      <c r="C1750" t="s">
        <v>29</v>
      </c>
      <c r="D1750" t="s">
        <v>183</v>
      </c>
      <c r="E1750">
        <v>64.5</v>
      </c>
      <c r="F1750">
        <v>26.7</v>
      </c>
      <c r="G1750" t="s">
        <v>2455</v>
      </c>
      <c r="H1750" t="s">
        <v>54</v>
      </c>
      <c r="I1750" t="s">
        <v>29</v>
      </c>
      <c r="J1750" t="s">
        <v>183</v>
      </c>
      <c r="K1750">
        <v>64.5</v>
      </c>
      <c r="L1750">
        <v>26.7</v>
      </c>
      <c r="M1750" t="s">
        <v>2455</v>
      </c>
      <c r="N1750" t="s">
        <v>26</v>
      </c>
      <c r="O1750" t="s">
        <v>35</v>
      </c>
      <c r="P1750">
        <v>29</v>
      </c>
      <c r="Q1750">
        <v>0</v>
      </c>
      <c r="R1750">
        <v>0</v>
      </c>
    </row>
    <row r="1751" spans="1:18">
      <c r="A1751" t="s">
        <v>2853</v>
      </c>
      <c r="B1751" t="s">
        <v>37</v>
      </c>
      <c r="C1751" t="s">
        <v>20</v>
      </c>
      <c r="D1751" t="s">
        <v>183</v>
      </c>
      <c r="E1751">
        <v>60.6</v>
      </c>
      <c r="F1751">
        <v>27.2</v>
      </c>
      <c r="G1751" t="s">
        <v>2455</v>
      </c>
      <c r="H1751" t="s">
        <v>73</v>
      </c>
      <c r="I1751" t="s">
        <v>48</v>
      </c>
      <c r="J1751" t="s">
        <v>183</v>
      </c>
      <c r="K1751">
        <v>60.6</v>
      </c>
      <c r="L1751">
        <v>27.2</v>
      </c>
      <c r="M1751" t="s">
        <v>2455</v>
      </c>
      <c r="N1751" t="s">
        <v>81</v>
      </c>
      <c r="O1751" t="s">
        <v>35</v>
      </c>
      <c r="P1751">
        <v>91</v>
      </c>
      <c r="Q1751">
        <v>0</v>
      </c>
      <c r="R1751">
        <v>0</v>
      </c>
    </row>
    <row r="1752" spans="1:18">
      <c r="A1752" t="s">
        <v>2854</v>
      </c>
      <c r="B1752" t="s">
        <v>19</v>
      </c>
      <c r="C1752" t="s">
        <v>20</v>
      </c>
      <c r="D1752" t="s">
        <v>183</v>
      </c>
      <c r="E1752">
        <v>60.58</v>
      </c>
      <c r="F1752">
        <v>27.2</v>
      </c>
      <c r="G1752" t="s">
        <v>2455</v>
      </c>
      <c r="H1752" t="s">
        <v>42</v>
      </c>
      <c r="I1752" t="s">
        <v>24</v>
      </c>
      <c r="J1752" t="s">
        <v>77</v>
      </c>
      <c r="K1752">
        <v>60.6</v>
      </c>
      <c r="L1752">
        <v>27.2</v>
      </c>
      <c r="M1752" t="s">
        <v>2455</v>
      </c>
      <c r="N1752" t="s">
        <v>40</v>
      </c>
      <c r="O1752" t="s">
        <v>35</v>
      </c>
      <c r="P1752">
        <v>329</v>
      </c>
      <c r="Q1752">
        <v>2</v>
      </c>
      <c r="R1752">
        <v>0</v>
      </c>
    </row>
    <row r="1753" spans="1:18">
      <c r="A1753" t="s">
        <v>2855</v>
      </c>
      <c r="B1753" t="s">
        <v>19</v>
      </c>
      <c r="C1753" t="s">
        <v>20</v>
      </c>
      <c r="D1753" t="s">
        <v>183</v>
      </c>
      <c r="E1753">
        <v>60.58</v>
      </c>
      <c r="F1753">
        <v>27.2</v>
      </c>
      <c r="G1753" t="s">
        <v>2455</v>
      </c>
      <c r="H1753" t="s">
        <v>51</v>
      </c>
      <c r="I1753" t="s">
        <v>24</v>
      </c>
      <c r="J1753" t="s">
        <v>243</v>
      </c>
      <c r="K1753">
        <v>60.57</v>
      </c>
      <c r="L1753">
        <v>27.22</v>
      </c>
      <c r="M1753" t="s">
        <v>2455</v>
      </c>
      <c r="N1753" t="s">
        <v>40</v>
      </c>
      <c r="O1753" t="s">
        <v>35</v>
      </c>
      <c r="P1753">
        <v>684</v>
      </c>
      <c r="Q1753">
        <v>3</v>
      </c>
      <c r="R1753">
        <v>154</v>
      </c>
    </row>
    <row r="1754" spans="1:18">
      <c r="A1754" t="s">
        <v>2856</v>
      </c>
      <c r="B1754" t="s">
        <v>60</v>
      </c>
      <c r="C1754" t="s">
        <v>39</v>
      </c>
      <c r="D1754" t="s">
        <v>183</v>
      </c>
      <c r="E1754">
        <v>61.47</v>
      </c>
      <c r="F1754">
        <v>24.05</v>
      </c>
      <c r="G1754" t="s">
        <v>2455</v>
      </c>
      <c r="H1754" t="s">
        <v>20</v>
      </c>
      <c r="I1754" t="s">
        <v>29</v>
      </c>
      <c r="J1754" t="s">
        <v>61</v>
      </c>
      <c r="K1754">
        <v>61.33</v>
      </c>
      <c r="L1754">
        <v>24</v>
      </c>
      <c r="M1754" t="s">
        <v>2455</v>
      </c>
      <c r="N1754" t="s">
        <v>81</v>
      </c>
      <c r="O1754" t="s">
        <v>35</v>
      </c>
      <c r="P1754">
        <v>1858</v>
      </c>
      <c r="Q1754">
        <v>16</v>
      </c>
      <c r="R1754">
        <v>191</v>
      </c>
    </row>
    <row r="1755" spans="1:18">
      <c r="A1755" t="s">
        <v>2866</v>
      </c>
      <c r="B1755" t="s">
        <v>133</v>
      </c>
      <c r="C1755" t="s">
        <v>20</v>
      </c>
      <c r="D1755" t="s">
        <v>183</v>
      </c>
      <c r="E1755">
        <v>60.5</v>
      </c>
      <c r="F1755">
        <v>24.2</v>
      </c>
      <c r="G1755" t="s">
        <v>2455</v>
      </c>
      <c r="H1755" t="s">
        <v>20</v>
      </c>
      <c r="I1755" t="s">
        <v>48</v>
      </c>
      <c r="J1755" t="s">
        <v>183</v>
      </c>
      <c r="K1755">
        <v>60.5</v>
      </c>
      <c r="L1755">
        <v>24.2</v>
      </c>
      <c r="M1755" t="s">
        <v>2455</v>
      </c>
      <c r="N1755" t="s">
        <v>81</v>
      </c>
      <c r="O1755" t="s">
        <v>35</v>
      </c>
      <c r="P1755">
        <v>70</v>
      </c>
      <c r="Q1755">
        <v>0</v>
      </c>
      <c r="R1755">
        <v>0</v>
      </c>
    </row>
    <row r="1756" spans="1:18">
      <c r="A1756" t="s">
        <v>2869</v>
      </c>
      <c r="B1756" t="s">
        <v>109</v>
      </c>
      <c r="C1756" t="s">
        <v>20</v>
      </c>
      <c r="D1756" t="s">
        <v>183</v>
      </c>
      <c r="E1756">
        <v>62.27</v>
      </c>
      <c r="F1756">
        <v>21.37</v>
      </c>
      <c r="G1756" t="s">
        <v>2455</v>
      </c>
      <c r="H1756" t="s">
        <v>54</v>
      </c>
      <c r="I1756" t="s">
        <v>60</v>
      </c>
      <c r="J1756" t="s">
        <v>243</v>
      </c>
      <c r="K1756">
        <v>62.65</v>
      </c>
      <c r="L1756">
        <v>21.55</v>
      </c>
      <c r="M1756" t="s">
        <v>2455</v>
      </c>
      <c r="N1756" t="s">
        <v>34</v>
      </c>
      <c r="O1756" t="s">
        <v>35</v>
      </c>
      <c r="P1756">
        <v>674</v>
      </c>
      <c r="Q1756">
        <v>44</v>
      </c>
      <c r="R1756">
        <v>13</v>
      </c>
    </row>
    <row r="1757" spans="1:18">
      <c r="A1757" t="s">
        <v>2870</v>
      </c>
      <c r="B1757" t="s">
        <v>24</v>
      </c>
      <c r="C1757" t="s">
        <v>39</v>
      </c>
      <c r="D1757" t="s">
        <v>183</v>
      </c>
      <c r="E1757">
        <v>60.8</v>
      </c>
      <c r="F1757">
        <v>28.1</v>
      </c>
      <c r="G1757" t="s">
        <v>2455</v>
      </c>
      <c r="H1757" t="s">
        <v>101</v>
      </c>
      <c r="I1757" t="s">
        <v>101</v>
      </c>
      <c r="J1757" t="s">
        <v>183</v>
      </c>
      <c r="K1757">
        <v>60.8</v>
      </c>
      <c r="L1757">
        <v>28</v>
      </c>
      <c r="M1757" t="s">
        <v>2455</v>
      </c>
      <c r="N1757" t="s">
        <v>34</v>
      </c>
      <c r="O1757" t="s">
        <v>35</v>
      </c>
      <c r="P1757">
        <v>160</v>
      </c>
      <c r="Q1757">
        <v>6</v>
      </c>
      <c r="R1757">
        <v>270</v>
      </c>
    </row>
    <row r="1758" spans="1:18">
      <c r="A1758" t="s">
        <v>2871</v>
      </c>
      <c r="B1758" t="s">
        <v>24</v>
      </c>
      <c r="C1758" t="s">
        <v>39</v>
      </c>
      <c r="D1758" t="s">
        <v>183</v>
      </c>
      <c r="E1758">
        <v>60.8</v>
      </c>
      <c r="F1758">
        <v>28.1</v>
      </c>
      <c r="G1758" t="s">
        <v>2455</v>
      </c>
      <c r="H1758" t="s">
        <v>23</v>
      </c>
      <c r="I1758" t="s">
        <v>51</v>
      </c>
      <c r="J1758" t="s">
        <v>183</v>
      </c>
      <c r="K1758">
        <v>60.8</v>
      </c>
      <c r="L1758">
        <v>28.1</v>
      </c>
      <c r="M1758" t="s">
        <v>2455</v>
      </c>
      <c r="N1758" t="s">
        <v>34</v>
      </c>
      <c r="O1758" t="s">
        <v>35</v>
      </c>
      <c r="P1758">
        <v>103</v>
      </c>
      <c r="Q1758">
        <v>0</v>
      </c>
      <c r="R1758">
        <v>0</v>
      </c>
    </row>
    <row r="1759" spans="1:18">
      <c r="A1759" t="s">
        <v>2872</v>
      </c>
      <c r="B1759" t="s">
        <v>24</v>
      </c>
      <c r="C1759" t="s">
        <v>39</v>
      </c>
      <c r="D1759" t="s">
        <v>183</v>
      </c>
      <c r="E1759">
        <v>60.8</v>
      </c>
      <c r="F1759">
        <v>28</v>
      </c>
      <c r="G1759" t="s">
        <v>2455</v>
      </c>
      <c r="H1759" t="s">
        <v>19</v>
      </c>
      <c r="I1759" t="s">
        <v>24</v>
      </c>
      <c r="J1759" t="s">
        <v>77</v>
      </c>
      <c r="K1759">
        <v>60.9</v>
      </c>
      <c r="L1759">
        <v>27.6</v>
      </c>
      <c r="M1759" t="s">
        <v>2455</v>
      </c>
      <c r="N1759" t="s">
        <v>40</v>
      </c>
      <c r="O1759" t="s">
        <v>35</v>
      </c>
      <c r="P1759">
        <v>325</v>
      </c>
      <c r="Q1759">
        <v>25</v>
      </c>
      <c r="R1759">
        <v>298</v>
      </c>
    </row>
    <row r="1760" spans="1:18">
      <c r="A1760" t="s">
        <v>3899</v>
      </c>
      <c r="B1760" t="s">
        <v>45</v>
      </c>
      <c r="C1760" t="s">
        <v>20</v>
      </c>
      <c r="D1760" t="s">
        <v>183</v>
      </c>
      <c r="E1760">
        <v>55.38</v>
      </c>
      <c r="F1760">
        <v>12.83</v>
      </c>
      <c r="G1760" t="s">
        <v>2497</v>
      </c>
      <c r="H1760" t="s">
        <v>39</v>
      </c>
      <c r="I1760" t="s">
        <v>29</v>
      </c>
      <c r="J1760" t="s">
        <v>183</v>
      </c>
      <c r="K1760">
        <v>55.38</v>
      </c>
      <c r="L1760">
        <v>12.83</v>
      </c>
      <c r="M1760" t="s">
        <v>2497</v>
      </c>
      <c r="N1760" t="s">
        <v>40</v>
      </c>
      <c r="O1760" t="s">
        <v>35</v>
      </c>
      <c r="P1760">
        <v>43</v>
      </c>
      <c r="Q1760">
        <v>0</v>
      </c>
      <c r="R1760">
        <v>0</v>
      </c>
    </row>
    <row r="1761" spans="1:18">
      <c r="A1761" t="s">
        <v>3900</v>
      </c>
      <c r="B1761" t="s">
        <v>45</v>
      </c>
      <c r="C1761" t="s">
        <v>20</v>
      </c>
      <c r="D1761" t="s">
        <v>183</v>
      </c>
      <c r="E1761">
        <v>55.42</v>
      </c>
      <c r="F1761">
        <v>12.83</v>
      </c>
      <c r="G1761" t="s">
        <v>2497</v>
      </c>
      <c r="H1761" t="s">
        <v>23</v>
      </c>
      <c r="I1761" t="s">
        <v>20</v>
      </c>
      <c r="J1761" t="s">
        <v>83</v>
      </c>
      <c r="K1761">
        <v>55.4</v>
      </c>
      <c r="L1761">
        <v>12.83</v>
      </c>
      <c r="M1761" t="s">
        <v>2497</v>
      </c>
      <c r="N1761" t="s">
        <v>34</v>
      </c>
      <c r="O1761" t="s">
        <v>35</v>
      </c>
      <c r="P1761">
        <v>2547</v>
      </c>
      <c r="Q1761">
        <v>2</v>
      </c>
      <c r="R1761">
        <v>181</v>
      </c>
    </row>
    <row r="1762" spans="1:18">
      <c r="A1762" t="s">
        <v>3901</v>
      </c>
      <c r="B1762" t="s">
        <v>45</v>
      </c>
      <c r="C1762" t="s">
        <v>20</v>
      </c>
      <c r="D1762" t="s">
        <v>183</v>
      </c>
      <c r="E1762">
        <v>55.38</v>
      </c>
      <c r="F1762">
        <v>12.83</v>
      </c>
      <c r="G1762" t="s">
        <v>2497</v>
      </c>
      <c r="H1762" t="s">
        <v>92</v>
      </c>
      <c r="I1762" t="s">
        <v>50</v>
      </c>
      <c r="J1762" t="s">
        <v>77</v>
      </c>
      <c r="K1762">
        <v>55.42</v>
      </c>
      <c r="L1762">
        <v>12.83</v>
      </c>
      <c r="M1762" t="s">
        <v>2497</v>
      </c>
      <c r="N1762" t="s">
        <v>34</v>
      </c>
      <c r="O1762" t="s">
        <v>35</v>
      </c>
      <c r="P1762">
        <v>234</v>
      </c>
      <c r="Q1762">
        <v>4</v>
      </c>
      <c r="R1762">
        <v>0</v>
      </c>
    </row>
    <row r="1763" spans="1:18">
      <c r="A1763" t="s">
        <v>3902</v>
      </c>
      <c r="B1763" t="s">
        <v>133</v>
      </c>
      <c r="C1763" t="s">
        <v>20</v>
      </c>
      <c r="D1763" t="s">
        <v>183</v>
      </c>
      <c r="E1763">
        <v>55.42</v>
      </c>
      <c r="F1763">
        <v>12.83</v>
      </c>
      <c r="G1763" t="s">
        <v>2497</v>
      </c>
      <c r="H1763" t="s">
        <v>50</v>
      </c>
      <c r="I1763" t="s">
        <v>101</v>
      </c>
      <c r="J1763" t="s">
        <v>183</v>
      </c>
      <c r="K1763">
        <v>55.42</v>
      </c>
      <c r="L1763">
        <v>12.83</v>
      </c>
      <c r="M1763" t="s">
        <v>2497</v>
      </c>
      <c r="N1763" t="s">
        <v>34</v>
      </c>
      <c r="O1763" t="s">
        <v>35</v>
      </c>
      <c r="P1763">
        <v>158</v>
      </c>
      <c r="Q1763">
        <v>0</v>
      </c>
      <c r="R1763">
        <v>0</v>
      </c>
    </row>
    <row r="1764" spans="1:18">
      <c r="A1764" t="s">
        <v>3903</v>
      </c>
      <c r="B1764" t="s">
        <v>133</v>
      </c>
      <c r="C1764" t="s">
        <v>20</v>
      </c>
      <c r="D1764" t="s">
        <v>183</v>
      </c>
      <c r="E1764">
        <v>55.42</v>
      </c>
      <c r="F1764">
        <v>12.83</v>
      </c>
      <c r="G1764" t="s">
        <v>2497</v>
      </c>
      <c r="H1764" t="s">
        <v>48</v>
      </c>
      <c r="I1764" t="s">
        <v>20</v>
      </c>
      <c r="J1764" t="s">
        <v>156</v>
      </c>
      <c r="K1764">
        <v>55.38</v>
      </c>
      <c r="L1764">
        <v>12.83</v>
      </c>
      <c r="M1764" t="s">
        <v>2497</v>
      </c>
      <c r="N1764" t="s">
        <v>40</v>
      </c>
      <c r="O1764" t="s">
        <v>35</v>
      </c>
      <c r="P1764">
        <v>4729</v>
      </c>
      <c r="Q1764">
        <v>4</v>
      </c>
      <c r="R1764">
        <v>181</v>
      </c>
    </row>
    <row r="1765" spans="1:18">
      <c r="A1765" t="s">
        <v>3904</v>
      </c>
      <c r="B1765" t="s">
        <v>74</v>
      </c>
      <c r="C1765" t="s">
        <v>20</v>
      </c>
      <c r="D1765" t="s">
        <v>183</v>
      </c>
      <c r="E1765">
        <v>55.38</v>
      </c>
      <c r="F1765">
        <v>12.83</v>
      </c>
      <c r="G1765" t="s">
        <v>2497</v>
      </c>
      <c r="H1765" t="s">
        <v>67</v>
      </c>
      <c r="I1765" t="s">
        <v>63</v>
      </c>
      <c r="J1765" t="s">
        <v>183</v>
      </c>
      <c r="K1765">
        <v>55.38</v>
      </c>
      <c r="L1765">
        <v>12.83</v>
      </c>
      <c r="M1765" t="s">
        <v>2497</v>
      </c>
      <c r="N1765" t="s">
        <v>26</v>
      </c>
      <c r="O1765" t="s">
        <v>35</v>
      </c>
      <c r="P1765">
        <v>200</v>
      </c>
      <c r="Q1765">
        <v>0</v>
      </c>
      <c r="R1765">
        <v>0</v>
      </c>
    </row>
    <row r="1766" spans="1:18">
      <c r="A1766" t="s">
        <v>3905</v>
      </c>
      <c r="B1766" t="s">
        <v>74</v>
      </c>
      <c r="C1766" t="s">
        <v>20</v>
      </c>
      <c r="D1766" t="s">
        <v>183</v>
      </c>
      <c r="E1766">
        <v>55.38</v>
      </c>
      <c r="F1766">
        <v>12.83</v>
      </c>
      <c r="G1766" t="s">
        <v>2497</v>
      </c>
      <c r="H1766" t="s">
        <v>74</v>
      </c>
      <c r="I1766" t="s">
        <v>48</v>
      </c>
      <c r="J1766" t="s">
        <v>183</v>
      </c>
      <c r="K1766">
        <v>55.38</v>
      </c>
      <c r="L1766">
        <v>12.83</v>
      </c>
      <c r="M1766" t="s">
        <v>2497</v>
      </c>
      <c r="N1766" t="s">
        <v>40</v>
      </c>
      <c r="O1766" t="s">
        <v>35</v>
      </c>
      <c r="P1766">
        <v>92</v>
      </c>
      <c r="Q1766">
        <v>0</v>
      </c>
      <c r="R1766">
        <v>0</v>
      </c>
    </row>
    <row r="1767" spans="1:18">
      <c r="A1767" t="s">
        <v>3906</v>
      </c>
      <c r="B1767" t="s">
        <v>104</v>
      </c>
      <c r="C1767" t="s">
        <v>20</v>
      </c>
      <c r="D1767" t="s">
        <v>183</v>
      </c>
      <c r="E1767">
        <v>55.38</v>
      </c>
      <c r="F1767">
        <v>12.83</v>
      </c>
      <c r="G1767" t="s">
        <v>2497</v>
      </c>
      <c r="H1767" t="s">
        <v>32</v>
      </c>
      <c r="I1767" t="s">
        <v>24</v>
      </c>
      <c r="J1767" t="s">
        <v>243</v>
      </c>
      <c r="K1767">
        <v>55.8</v>
      </c>
      <c r="L1767">
        <v>13.37</v>
      </c>
      <c r="M1767" t="s">
        <v>2497</v>
      </c>
      <c r="N1767" t="s">
        <v>34</v>
      </c>
      <c r="O1767" t="s">
        <v>35</v>
      </c>
      <c r="P1767">
        <v>680</v>
      </c>
      <c r="Q1767">
        <v>58</v>
      </c>
      <c r="R1767">
        <v>36</v>
      </c>
    </row>
    <row r="1768" spans="1:18">
      <c r="A1768" t="s">
        <v>3907</v>
      </c>
      <c r="B1768" t="s">
        <v>104</v>
      </c>
      <c r="C1768" t="s">
        <v>20</v>
      </c>
      <c r="D1768" t="s">
        <v>183</v>
      </c>
      <c r="E1768">
        <v>55.38</v>
      </c>
      <c r="F1768">
        <v>12.83</v>
      </c>
      <c r="G1768" t="s">
        <v>2497</v>
      </c>
      <c r="H1768" t="s">
        <v>101</v>
      </c>
      <c r="I1768" t="s">
        <v>32</v>
      </c>
      <c r="J1768" t="s">
        <v>183</v>
      </c>
      <c r="K1768">
        <v>55.38</v>
      </c>
      <c r="L1768">
        <v>12.83</v>
      </c>
      <c r="M1768" t="s">
        <v>2497</v>
      </c>
      <c r="N1768" t="s">
        <v>34</v>
      </c>
      <c r="O1768" t="s">
        <v>35</v>
      </c>
      <c r="P1768">
        <v>134</v>
      </c>
      <c r="Q1768">
        <v>0</v>
      </c>
      <c r="R1768">
        <v>0</v>
      </c>
    </row>
    <row r="1769" spans="1:18">
      <c r="A1769" t="s">
        <v>3908</v>
      </c>
      <c r="B1769" t="s">
        <v>54</v>
      </c>
      <c r="C1769" t="s">
        <v>20</v>
      </c>
      <c r="D1769" t="s">
        <v>183</v>
      </c>
      <c r="E1769">
        <v>55.42</v>
      </c>
      <c r="F1769">
        <v>12.83</v>
      </c>
      <c r="G1769" t="s">
        <v>2497</v>
      </c>
      <c r="H1769" t="s">
        <v>39</v>
      </c>
      <c r="I1769" t="s">
        <v>51</v>
      </c>
      <c r="J1769" t="s">
        <v>65</v>
      </c>
      <c r="K1769">
        <v>55.42</v>
      </c>
      <c r="L1769">
        <v>12.83</v>
      </c>
      <c r="M1769" t="s">
        <v>2497</v>
      </c>
      <c r="N1769" t="s">
        <v>26</v>
      </c>
      <c r="O1769" t="s">
        <v>35</v>
      </c>
      <c r="P1769">
        <v>3020</v>
      </c>
      <c r="Q1769">
        <v>0</v>
      </c>
      <c r="R1769">
        <v>0</v>
      </c>
    </row>
    <row r="1770" spans="1:18">
      <c r="A1770" t="s">
        <v>3909</v>
      </c>
      <c r="B1770" t="s">
        <v>54</v>
      </c>
      <c r="C1770" t="s">
        <v>20</v>
      </c>
      <c r="D1770" t="s">
        <v>183</v>
      </c>
      <c r="E1770">
        <v>55.42</v>
      </c>
      <c r="F1770">
        <v>12.83</v>
      </c>
      <c r="G1770" t="s">
        <v>2497</v>
      </c>
      <c r="H1770" t="s">
        <v>42</v>
      </c>
      <c r="I1770" t="s">
        <v>32</v>
      </c>
      <c r="J1770" t="s">
        <v>183</v>
      </c>
      <c r="K1770">
        <v>55.38</v>
      </c>
      <c r="L1770">
        <v>12.83</v>
      </c>
      <c r="M1770" t="s">
        <v>2497</v>
      </c>
      <c r="N1770" t="s">
        <v>34</v>
      </c>
      <c r="O1770" t="s">
        <v>35</v>
      </c>
      <c r="P1770">
        <v>141</v>
      </c>
      <c r="Q1770">
        <v>4</v>
      </c>
      <c r="R1770">
        <v>181</v>
      </c>
    </row>
    <row r="1771" spans="1:18">
      <c r="A1771" t="s">
        <v>3922</v>
      </c>
      <c r="B1771" t="s">
        <v>67</v>
      </c>
      <c r="C1771" t="s">
        <v>20</v>
      </c>
      <c r="D1771" t="s">
        <v>183</v>
      </c>
      <c r="E1771">
        <v>55.68</v>
      </c>
      <c r="F1771">
        <v>13.48</v>
      </c>
      <c r="G1771" t="s">
        <v>2497</v>
      </c>
      <c r="H1771" t="s">
        <v>68</v>
      </c>
      <c r="I1771" t="s">
        <v>48</v>
      </c>
      <c r="J1771" t="s">
        <v>183</v>
      </c>
      <c r="K1771">
        <v>55.65</v>
      </c>
      <c r="L1771">
        <v>13.5</v>
      </c>
      <c r="M1771" t="s">
        <v>2497</v>
      </c>
      <c r="N1771" t="s">
        <v>40</v>
      </c>
      <c r="O1771" t="s">
        <v>35</v>
      </c>
      <c r="P1771">
        <v>98</v>
      </c>
      <c r="Q1771">
        <v>4</v>
      </c>
      <c r="R1771">
        <v>165</v>
      </c>
    </row>
    <row r="1772" spans="1:18">
      <c r="A1772" t="s">
        <v>3924</v>
      </c>
      <c r="B1772" t="s">
        <v>54</v>
      </c>
      <c r="C1772" t="s">
        <v>20</v>
      </c>
      <c r="D1772" t="s">
        <v>183</v>
      </c>
      <c r="E1772">
        <v>55.68</v>
      </c>
      <c r="F1772">
        <v>13.48</v>
      </c>
      <c r="G1772" t="s">
        <v>2497</v>
      </c>
      <c r="H1772" t="s">
        <v>155</v>
      </c>
      <c r="I1772" t="s">
        <v>39</v>
      </c>
      <c r="J1772" t="s">
        <v>183</v>
      </c>
      <c r="K1772">
        <v>55.7</v>
      </c>
      <c r="L1772">
        <v>13.45</v>
      </c>
      <c r="M1772" t="s">
        <v>2497</v>
      </c>
      <c r="N1772" t="s">
        <v>81</v>
      </c>
      <c r="O1772" t="s">
        <v>35</v>
      </c>
      <c r="P1772">
        <v>17</v>
      </c>
      <c r="Q1772">
        <v>3</v>
      </c>
      <c r="R1772">
        <v>312</v>
      </c>
    </row>
    <row r="1773" spans="1:18">
      <c r="A1773" t="s">
        <v>3926</v>
      </c>
      <c r="B1773" t="s">
        <v>50</v>
      </c>
      <c r="C1773" t="s">
        <v>39</v>
      </c>
      <c r="D1773" t="s">
        <v>183</v>
      </c>
      <c r="E1773">
        <v>55.4</v>
      </c>
      <c r="F1773">
        <v>12.93</v>
      </c>
      <c r="G1773" t="s">
        <v>2497</v>
      </c>
      <c r="H1773" t="s">
        <v>19</v>
      </c>
      <c r="I1773" t="s">
        <v>39</v>
      </c>
      <c r="J1773" t="s">
        <v>183</v>
      </c>
      <c r="K1773">
        <v>55.4</v>
      </c>
      <c r="L1773">
        <v>12.93</v>
      </c>
      <c r="M1773" t="s">
        <v>2497</v>
      </c>
      <c r="N1773" t="s">
        <v>40</v>
      </c>
      <c r="O1773" t="s">
        <v>35</v>
      </c>
      <c r="P1773">
        <v>24</v>
      </c>
      <c r="Q1773">
        <v>0</v>
      </c>
      <c r="R1773">
        <v>0</v>
      </c>
    </row>
    <row r="1774" spans="1:18">
      <c r="A1774" t="s">
        <v>3927</v>
      </c>
      <c r="B1774" t="s">
        <v>50</v>
      </c>
      <c r="C1774" t="s">
        <v>39</v>
      </c>
      <c r="D1774" t="s">
        <v>183</v>
      </c>
      <c r="E1774">
        <v>55.4</v>
      </c>
      <c r="F1774">
        <v>12.93</v>
      </c>
      <c r="G1774" t="s">
        <v>2497</v>
      </c>
      <c r="H1774" t="s">
        <v>37</v>
      </c>
      <c r="I1774" t="s">
        <v>39</v>
      </c>
      <c r="J1774" t="s">
        <v>183</v>
      </c>
      <c r="K1774">
        <v>55.4</v>
      </c>
      <c r="L1774">
        <v>12.93</v>
      </c>
      <c r="M1774" t="s">
        <v>2497</v>
      </c>
      <c r="N1774" t="s">
        <v>40</v>
      </c>
      <c r="O1774" t="s">
        <v>35</v>
      </c>
      <c r="P1774">
        <v>22</v>
      </c>
      <c r="Q1774">
        <v>0</v>
      </c>
      <c r="R1774">
        <v>0</v>
      </c>
    </row>
    <row r="1775" spans="1:18">
      <c r="A1775" t="s">
        <v>3928</v>
      </c>
      <c r="B1775" t="s">
        <v>63</v>
      </c>
      <c r="C1775" t="s">
        <v>39</v>
      </c>
      <c r="D1775" t="s">
        <v>183</v>
      </c>
      <c r="E1775">
        <v>55.42</v>
      </c>
      <c r="F1775">
        <v>12.83</v>
      </c>
      <c r="G1775" t="s">
        <v>2497</v>
      </c>
      <c r="H1775" t="s">
        <v>92</v>
      </c>
      <c r="I1775" t="s">
        <v>101</v>
      </c>
      <c r="J1775" t="s">
        <v>183</v>
      </c>
      <c r="K1775">
        <v>55.42</v>
      </c>
      <c r="L1775">
        <v>12.83</v>
      </c>
      <c r="M1775" t="s">
        <v>2497</v>
      </c>
      <c r="N1775" t="s">
        <v>26</v>
      </c>
      <c r="O1775" t="s">
        <v>35</v>
      </c>
      <c r="P1775">
        <v>154</v>
      </c>
      <c r="Q1775">
        <v>0</v>
      </c>
      <c r="R1775">
        <v>0</v>
      </c>
    </row>
    <row r="1776" spans="1:18">
      <c r="A1776" t="s">
        <v>3929</v>
      </c>
      <c r="B1776" t="s">
        <v>63</v>
      </c>
      <c r="C1776" t="s">
        <v>39</v>
      </c>
      <c r="D1776" t="s">
        <v>183</v>
      </c>
      <c r="E1776">
        <v>55.42</v>
      </c>
      <c r="F1776">
        <v>12.83</v>
      </c>
      <c r="G1776" t="s">
        <v>2497</v>
      </c>
      <c r="H1776" t="s">
        <v>42</v>
      </c>
      <c r="I1776" t="s">
        <v>101</v>
      </c>
      <c r="J1776" t="s">
        <v>183</v>
      </c>
      <c r="K1776">
        <v>55.42</v>
      </c>
      <c r="L1776">
        <v>12.83</v>
      </c>
      <c r="M1776" t="s">
        <v>2497</v>
      </c>
      <c r="N1776" t="s">
        <v>26</v>
      </c>
      <c r="O1776" t="s">
        <v>35</v>
      </c>
      <c r="P1776">
        <v>160</v>
      </c>
      <c r="Q1776">
        <v>0</v>
      </c>
      <c r="R1776">
        <v>0</v>
      </c>
    </row>
    <row r="1777" spans="1:18">
      <c r="A1777" t="s">
        <v>4122</v>
      </c>
      <c r="B1777" t="s">
        <v>51</v>
      </c>
      <c r="C1777" t="s">
        <v>39</v>
      </c>
      <c r="D1777" t="s">
        <v>183</v>
      </c>
      <c r="E1777">
        <v>56.92</v>
      </c>
      <c r="F1777">
        <v>12.48</v>
      </c>
      <c r="G1777" t="s">
        <v>2497</v>
      </c>
      <c r="H1777" t="s">
        <v>51</v>
      </c>
      <c r="I1777" t="s">
        <v>32</v>
      </c>
      <c r="J1777" t="s">
        <v>61</v>
      </c>
      <c r="K1777">
        <v>56.92</v>
      </c>
      <c r="L1777">
        <v>12.48</v>
      </c>
      <c r="M1777" t="s">
        <v>2497</v>
      </c>
      <c r="N1777" t="s">
        <v>40</v>
      </c>
      <c r="O1777" t="s">
        <v>35</v>
      </c>
      <c r="P1777">
        <v>1948</v>
      </c>
      <c r="Q1777">
        <v>0</v>
      </c>
      <c r="R1777">
        <v>0</v>
      </c>
    </row>
    <row r="1778" spans="1:18">
      <c r="A1778" t="s">
        <v>75</v>
      </c>
      <c r="B1778" t="s">
        <v>76</v>
      </c>
      <c r="C1778" t="s">
        <v>20</v>
      </c>
      <c r="D1778" t="s">
        <v>77</v>
      </c>
      <c r="E1778">
        <v>51.02</v>
      </c>
      <c r="F1778">
        <v>4.0199999999999996</v>
      </c>
      <c r="G1778" t="s">
        <v>22</v>
      </c>
      <c r="H1778" t="s">
        <v>68</v>
      </c>
      <c r="I1778" t="s">
        <v>48</v>
      </c>
      <c r="J1778" t="s">
        <v>77</v>
      </c>
      <c r="K1778">
        <v>51.02</v>
      </c>
      <c r="L1778">
        <v>4.0199999999999996</v>
      </c>
      <c r="M1778" t="s">
        <v>22</v>
      </c>
      <c r="N1778" t="s">
        <v>40</v>
      </c>
      <c r="O1778" t="s">
        <v>35</v>
      </c>
      <c r="P1778">
        <v>91</v>
      </c>
      <c r="Q1778">
        <v>0</v>
      </c>
      <c r="R1778">
        <v>0</v>
      </c>
    </row>
    <row r="1779" spans="1:18">
      <c r="A1779" t="s">
        <v>242</v>
      </c>
      <c r="B1779" t="s">
        <v>76</v>
      </c>
      <c r="C1779" t="s">
        <v>20</v>
      </c>
      <c r="D1779" t="s">
        <v>77</v>
      </c>
      <c r="E1779">
        <v>49.9</v>
      </c>
      <c r="F1779">
        <v>18.18</v>
      </c>
      <c r="G1779" t="s">
        <v>211</v>
      </c>
      <c r="H1779" t="s">
        <v>31</v>
      </c>
      <c r="I1779" t="s">
        <v>39</v>
      </c>
      <c r="J1779" t="s">
        <v>243</v>
      </c>
      <c r="K1779">
        <v>49.9</v>
      </c>
      <c r="L1779">
        <v>18.12</v>
      </c>
      <c r="M1779" t="s">
        <v>211</v>
      </c>
      <c r="N1779" t="s">
        <v>34</v>
      </c>
      <c r="O1779" t="s">
        <v>35</v>
      </c>
      <c r="P1779">
        <v>377</v>
      </c>
      <c r="Q1779">
        <v>5</v>
      </c>
      <c r="R1779">
        <v>270</v>
      </c>
    </row>
    <row r="1780" spans="1:18">
      <c r="A1780" t="s">
        <v>252</v>
      </c>
      <c r="B1780" t="s">
        <v>109</v>
      </c>
      <c r="C1780" t="s">
        <v>20</v>
      </c>
      <c r="D1780" t="s">
        <v>77</v>
      </c>
      <c r="E1780">
        <v>49.88</v>
      </c>
      <c r="F1780">
        <v>15.03</v>
      </c>
      <c r="G1780" t="s">
        <v>211</v>
      </c>
      <c r="H1780" t="s">
        <v>121</v>
      </c>
      <c r="I1780" t="s">
        <v>29</v>
      </c>
      <c r="J1780" t="s">
        <v>77</v>
      </c>
      <c r="K1780">
        <v>49.88</v>
      </c>
      <c r="L1780">
        <v>15.03</v>
      </c>
      <c r="M1780" t="s">
        <v>211</v>
      </c>
      <c r="N1780" t="s">
        <v>34</v>
      </c>
      <c r="O1780" t="s">
        <v>35</v>
      </c>
      <c r="P1780">
        <v>53</v>
      </c>
      <c r="Q1780">
        <v>0</v>
      </c>
      <c r="R1780">
        <v>0</v>
      </c>
    </row>
    <row r="1781" spans="1:18">
      <c r="A1781" t="s">
        <v>253</v>
      </c>
      <c r="B1781" t="s">
        <v>109</v>
      </c>
      <c r="C1781" t="s">
        <v>20</v>
      </c>
      <c r="D1781" t="s">
        <v>77</v>
      </c>
      <c r="E1781">
        <v>49.88</v>
      </c>
      <c r="F1781">
        <v>15.03</v>
      </c>
      <c r="G1781" t="s">
        <v>211</v>
      </c>
      <c r="H1781" t="s">
        <v>74</v>
      </c>
      <c r="I1781" t="s">
        <v>63</v>
      </c>
      <c r="J1781" t="s">
        <v>243</v>
      </c>
      <c r="K1781">
        <v>49.88</v>
      </c>
      <c r="L1781">
        <v>15.03</v>
      </c>
      <c r="M1781" t="s">
        <v>211</v>
      </c>
      <c r="N1781" t="s">
        <v>34</v>
      </c>
      <c r="O1781" t="s">
        <v>35</v>
      </c>
      <c r="P1781">
        <v>581</v>
      </c>
      <c r="Q1781">
        <v>0</v>
      </c>
      <c r="R1781">
        <v>0</v>
      </c>
    </row>
    <row r="1782" spans="1:18">
      <c r="A1782" t="s">
        <v>331</v>
      </c>
      <c r="B1782" t="s">
        <v>74</v>
      </c>
      <c r="C1782" t="s">
        <v>39</v>
      </c>
      <c r="D1782" t="s">
        <v>77</v>
      </c>
      <c r="E1782">
        <v>50.42</v>
      </c>
      <c r="F1782">
        <v>11.05</v>
      </c>
      <c r="G1782" t="s">
        <v>332</v>
      </c>
      <c r="H1782" t="s">
        <v>32</v>
      </c>
      <c r="I1782" t="s">
        <v>51</v>
      </c>
      <c r="J1782" t="s">
        <v>77</v>
      </c>
      <c r="K1782">
        <v>50.4</v>
      </c>
      <c r="L1782">
        <v>11.05</v>
      </c>
      <c r="M1782" t="s">
        <v>332</v>
      </c>
      <c r="N1782" t="s">
        <v>40</v>
      </c>
      <c r="O1782" t="s">
        <v>35</v>
      </c>
      <c r="P1782">
        <v>74</v>
      </c>
      <c r="Q1782">
        <v>2</v>
      </c>
      <c r="R1782">
        <v>181</v>
      </c>
    </row>
    <row r="1783" spans="1:18">
      <c r="A1783" t="s">
        <v>550</v>
      </c>
      <c r="B1783" t="s">
        <v>48</v>
      </c>
      <c r="C1783" t="s">
        <v>20</v>
      </c>
      <c r="D1783" t="s">
        <v>77</v>
      </c>
      <c r="E1783">
        <v>50.55</v>
      </c>
      <c r="F1783">
        <v>8.4499999999999993</v>
      </c>
      <c r="G1783" t="s">
        <v>332</v>
      </c>
      <c r="H1783" t="s">
        <v>67</v>
      </c>
      <c r="I1783" t="s">
        <v>60</v>
      </c>
      <c r="J1783" t="s">
        <v>243</v>
      </c>
      <c r="K1783">
        <v>50.93</v>
      </c>
      <c r="L1783">
        <v>8.4</v>
      </c>
      <c r="M1783" t="s">
        <v>332</v>
      </c>
      <c r="N1783" t="s">
        <v>26</v>
      </c>
      <c r="O1783" t="s">
        <v>27</v>
      </c>
      <c r="P1783">
        <v>310</v>
      </c>
      <c r="Q1783">
        <v>43</v>
      </c>
      <c r="R1783">
        <v>356</v>
      </c>
    </row>
    <row r="1784" spans="1:18">
      <c r="A1784" t="s">
        <v>609</v>
      </c>
      <c r="B1784" t="s">
        <v>71</v>
      </c>
      <c r="C1784" t="s">
        <v>29</v>
      </c>
      <c r="D1784" t="s">
        <v>77</v>
      </c>
      <c r="E1784">
        <v>56.93</v>
      </c>
      <c r="F1784">
        <v>8.52</v>
      </c>
      <c r="G1784" t="s">
        <v>610</v>
      </c>
      <c r="H1784" t="s">
        <v>23</v>
      </c>
      <c r="I1784" t="s">
        <v>32</v>
      </c>
      <c r="J1784" t="s">
        <v>245</v>
      </c>
      <c r="K1784">
        <v>56.93</v>
      </c>
      <c r="L1784">
        <v>8.52</v>
      </c>
      <c r="M1784" t="s">
        <v>610</v>
      </c>
      <c r="N1784" t="s">
        <v>34</v>
      </c>
      <c r="O1784" t="s">
        <v>35</v>
      </c>
      <c r="P1784">
        <v>821</v>
      </c>
      <c r="Q1784">
        <v>0</v>
      </c>
      <c r="R1784">
        <v>0</v>
      </c>
    </row>
    <row r="1785" spans="1:18">
      <c r="A1785" t="s">
        <v>611</v>
      </c>
      <c r="B1785" t="s">
        <v>71</v>
      </c>
      <c r="C1785" t="s">
        <v>29</v>
      </c>
      <c r="D1785" t="s">
        <v>77</v>
      </c>
      <c r="E1785">
        <v>56.92</v>
      </c>
      <c r="F1785">
        <v>8.52</v>
      </c>
      <c r="G1785" t="s">
        <v>610</v>
      </c>
      <c r="H1785" t="s">
        <v>32</v>
      </c>
      <c r="I1785" t="s">
        <v>48</v>
      </c>
      <c r="J1785" t="s">
        <v>77</v>
      </c>
      <c r="K1785">
        <v>56.92</v>
      </c>
      <c r="L1785">
        <v>8.52</v>
      </c>
      <c r="M1785" t="s">
        <v>610</v>
      </c>
      <c r="N1785" t="s">
        <v>34</v>
      </c>
      <c r="O1785" t="s">
        <v>35</v>
      </c>
      <c r="P1785">
        <v>25</v>
      </c>
      <c r="Q1785">
        <v>0</v>
      </c>
      <c r="R1785">
        <v>0</v>
      </c>
    </row>
    <row r="1786" spans="1:18">
      <c r="A1786" t="s">
        <v>805</v>
      </c>
      <c r="B1786" t="s">
        <v>104</v>
      </c>
      <c r="C1786" t="s">
        <v>20</v>
      </c>
      <c r="D1786" t="s">
        <v>77</v>
      </c>
      <c r="E1786">
        <v>58.28</v>
      </c>
      <c r="F1786">
        <v>26.7</v>
      </c>
      <c r="G1786" t="s">
        <v>795</v>
      </c>
      <c r="H1786" t="s">
        <v>67</v>
      </c>
      <c r="I1786" t="s">
        <v>63</v>
      </c>
      <c r="J1786" t="s">
        <v>245</v>
      </c>
      <c r="K1786">
        <v>58.75</v>
      </c>
      <c r="L1786">
        <v>27.02</v>
      </c>
      <c r="M1786" t="s">
        <v>795</v>
      </c>
      <c r="N1786" t="s">
        <v>40</v>
      </c>
      <c r="O1786" t="s">
        <v>35</v>
      </c>
      <c r="P1786">
        <v>928</v>
      </c>
      <c r="Q1786">
        <v>54</v>
      </c>
      <c r="R1786">
        <v>22</v>
      </c>
    </row>
    <row r="1787" spans="1:18">
      <c r="A1787" t="s">
        <v>1050</v>
      </c>
      <c r="B1787" t="s">
        <v>71</v>
      </c>
      <c r="C1787" t="s">
        <v>20</v>
      </c>
      <c r="D1787" t="s">
        <v>77</v>
      </c>
      <c r="E1787">
        <v>54.1</v>
      </c>
      <c r="F1787">
        <v>-4.8</v>
      </c>
      <c r="G1787" t="s">
        <v>858</v>
      </c>
      <c r="H1787" t="s">
        <v>51</v>
      </c>
      <c r="I1787" t="s">
        <v>51</v>
      </c>
      <c r="J1787" t="s">
        <v>243</v>
      </c>
      <c r="K1787">
        <v>54.1</v>
      </c>
      <c r="L1787">
        <v>-4.8</v>
      </c>
      <c r="M1787" t="s">
        <v>858</v>
      </c>
      <c r="N1787" t="s">
        <v>40</v>
      </c>
      <c r="O1787" t="s">
        <v>35</v>
      </c>
      <c r="P1787">
        <v>481</v>
      </c>
      <c r="Q1787">
        <v>0</v>
      </c>
      <c r="R1787">
        <v>0</v>
      </c>
    </row>
    <row r="1788" spans="1:18">
      <c r="A1788" t="s">
        <v>1098</v>
      </c>
      <c r="B1788" t="s">
        <v>39</v>
      </c>
      <c r="C1788" t="s">
        <v>20</v>
      </c>
      <c r="D1788" t="s">
        <v>77</v>
      </c>
      <c r="E1788">
        <v>50.9</v>
      </c>
      <c r="F1788">
        <v>-1</v>
      </c>
      <c r="G1788" t="s">
        <v>858</v>
      </c>
      <c r="H1788" t="s">
        <v>63</v>
      </c>
      <c r="I1788" t="s">
        <v>39</v>
      </c>
      <c r="J1788" t="s">
        <v>77</v>
      </c>
      <c r="K1788">
        <v>50.9</v>
      </c>
      <c r="L1788">
        <v>-1.1000000000000001</v>
      </c>
      <c r="M1788" t="s">
        <v>858</v>
      </c>
      <c r="N1788" t="s">
        <v>34</v>
      </c>
      <c r="O1788" t="s">
        <v>27</v>
      </c>
      <c r="P1788">
        <v>37</v>
      </c>
      <c r="Q1788">
        <v>8</v>
      </c>
      <c r="R1788">
        <v>270</v>
      </c>
    </row>
    <row r="1789" spans="1:18">
      <c r="A1789" t="s">
        <v>1102</v>
      </c>
      <c r="B1789" t="s">
        <v>155</v>
      </c>
      <c r="C1789" t="s">
        <v>20</v>
      </c>
      <c r="D1789" t="s">
        <v>77</v>
      </c>
      <c r="E1789">
        <v>51.8</v>
      </c>
      <c r="F1789">
        <v>-0.8</v>
      </c>
      <c r="G1789" t="s">
        <v>858</v>
      </c>
      <c r="H1789" t="s">
        <v>48</v>
      </c>
      <c r="I1789" t="s">
        <v>39</v>
      </c>
      <c r="J1789" t="s">
        <v>77</v>
      </c>
      <c r="K1789">
        <v>51.8</v>
      </c>
      <c r="L1789">
        <v>-0.8</v>
      </c>
      <c r="M1789" t="s">
        <v>858</v>
      </c>
      <c r="N1789" t="s">
        <v>84</v>
      </c>
      <c r="O1789" t="s">
        <v>35</v>
      </c>
      <c r="P1789">
        <v>22</v>
      </c>
      <c r="Q1789">
        <v>0</v>
      </c>
      <c r="R1789">
        <v>0</v>
      </c>
    </row>
    <row r="1790" spans="1:18">
      <c r="A1790" t="s">
        <v>1603</v>
      </c>
      <c r="B1790" t="s">
        <v>42</v>
      </c>
      <c r="C1790" t="s">
        <v>48</v>
      </c>
      <c r="D1790" t="s">
        <v>77</v>
      </c>
      <c r="E1790">
        <v>45.77</v>
      </c>
      <c r="F1790">
        <v>18.170000000000002</v>
      </c>
      <c r="G1790" t="s">
        <v>1600</v>
      </c>
      <c r="H1790" t="s">
        <v>45</v>
      </c>
      <c r="I1790" t="s">
        <v>32</v>
      </c>
      <c r="J1790" t="s">
        <v>61</v>
      </c>
      <c r="K1790">
        <v>45.75</v>
      </c>
      <c r="L1790">
        <v>18</v>
      </c>
      <c r="M1790" t="s">
        <v>1600</v>
      </c>
      <c r="N1790" t="s">
        <v>40</v>
      </c>
      <c r="O1790" t="s">
        <v>35</v>
      </c>
      <c r="P1790">
        <v>1527</v>
      </c>
      <c r="Q1790">
        <v>14</v>
      </c>
      <c r="R1790">
        <v>262</v>
      </c>
    </row>
    <row r="1791" spans="1:18">
      <c r="A1791" t="s">
        <v>1665</v>
      </c>
      <c r="B1791" t="s">
        <v>63</v>
      </c>
      <c r="C1791" t="s">
        <v>20</v>
      </c>
      <c r="D1791" t="s">
        <v>77</v>
      </c>
      <c r="E1791">
        <v>51.38</v>
      </c>
      <c r="F1791">
        <v>6.1</v>
      </c>
      <c r="G1791" t="s">
        <v>1615</v>
      </c>
      <c r="H1791" t="s">
        <v>24</v>
      </c>
      <c r="I1791" t="s">
        <v>63</v>
      </c>
      <c r="J1791" t="s">
        <v>77</v>
      </c>
      <c r="K1791">
        <v>51.4</v>
      </c>
      <c r="L1791">
        <v>6.1</v>
      </c>
      <c r="M1791" t="s">
        <v>1615</v>
      </c>
      <c r="N1791" t="s">
        <v>40</v>
      </c>
      <c r="O1791" t="s">
        <v>35</v>
      </c>
      <c r="P1791">
        <v>206</v>
      </c>
      <c r="Q1791">
        <v>3</v>
      </c>
      <c r="R1791">
        <v>329</v>
      </c>
    </row>
    <row r="1792" spans="1:18">
      <c r="A1792" t="s">
        <v>1666</v>
      </c>
      <c r="B1792" t="s">
        <v>63</v>
      </c>
      <c r="C1792" t="s">
        <v>20</v>
      </c>
      <c r="D1792" t="s">
        <v>77</v>
      </c>
      <c r="E1792">
        <v>51.38</v>
      </c>
      <c r="F1792">
        <v>6.1</v>
      </c>
      <c r="G1792" t="s">
        <v>1615</v>
      </c>
      <c r="H1792" t="s">
        <v>20</v>
      </c>
      <c r="I1792" t="s">
        <v>48</v>
      </c>
      <c r="J1792" t="s">
        <v>61</v>
      </c>
      <c r="K1792">
        <v>51.4</v>
      </c>
      <c r="L1792">
        <v>6.2</v>
      </c>
      <c r="M1792" t="s">
        <v>1615</v>
      </c>
      <c r="N1792" t="s">
        <v>81</v>
      </c>
      <c r="O1792" t="s">
        <v>35</v>
      </c>
      <c r="P1792">
        <v>1546</v>
      </c>
      <c r="Q1792">
        <v>7</v>
      </c>
      <c r="R1792">
        <v>73</v>
      </c>
    </row>
    <row r="1793" spans="1:18">
      <c r="A1793" t="s">
        <v>1667</v>
      </c>
      <c r="B1793" t="s">
        <v>42</v>
      </c>
      <c r="C1793" t="s">
        <v>20</v>
      </c>
      <c r="D1793" t="s">
        <v>77</v>
      </c>
      <c r="E1793">
        <v>51.38</v>
      </c>
      <c r="F1793">
        <v>6.1</v>
      </c>
      <c r="G1793" t="s">
        <v>1615</v>
      </c>
      <c r="H1793" t="s">
        <v>63</v>
      </c>
      <c r="I1793" t="s">
        <v>39</v>
      </c>
      <c r="J1793" t="s">
        <v>77</v>
      </c>
      <c r="K1793">
        <v>51.38</v>
      </c>
      <c r="L1793">
        <v>6.1</v>
      </c>
      <c r="M1793" t="s">
        <v>1615</v>
      </c>
      <c r="N1793" t="s">
        <v>26</v>
      </c>
      <c r="O1793" t="s">
        <v>27</v>
      </c>
      <c r="P1793">
        <v>24</v>
      </c>
      <c r="Q1793">
        <v>0</v>
      </c>
      <c r="R1793">
        <v>0</v>
      </c>
    </row>
    <row r="1794" spans="1:18">
      <c r="A1794" t="s">
        <v>1668</v>
      </c>
      <c r="B1794" t="s">
        <v>45</v>
      </c>
      <c r="C1794" t="s">
        <v>31</v>
      </c>
      <c r="D1794" t="s">
        <v>77</v>
      </c>
      <c r="E1794">
        <v>52.9</v>
      </c>
      <c r="F1794">
        <v>6.2</v>
      </c>
      <c r="G1794" t="s">
        <v>1615</v>
      </c>
      <c r="H1794" t="s">
        <v>42</v>
      </c>
      <c r="I1794" t="s">
        <v>20</v>
      </c>
      <c r="J1794" t="s">
        <v>77</v>
      </c>
      <c r="K1794">
        <v>51.38</v>
      </c>
      <c r="L1794">
        <v>6.1</v>
      </c>
      <c r="M1794" t="s">
        <v>1615</v>
      </c>
      <c r="N1794" t="s">
        <v>26</v>
      </c>
      <c r="O1794" t="s">
        <v>27</v>
      </c>
      <c r="P1794">
        <v>0</v>
      </c>
      <c r="Q1794">
        <v>0</v>
      </c>
      <c r="R1794">
        <v>0</v>
      </c>
    </row>
    <row r="1795" spans="1:18">
      <c r="A1795" t="s">
        <v>1696</v>
      </c>
      <c r="B1795" t="s">
        <v>19</v>
      </c>
      <c r="C1795" t="s">
        <v>20</v>
      </c>
      <c r="D1795" t="s">
        <v>77</v>
      </c>
      <c r="E1795">
        <v>51.5</v>
      </c>
      <c r="F1795">
        <v>5.6</v>
      </c>
      <c r="G1795" t="s">
        <v>1615</v>
      </c>
      <c r="H1795" t="s">
        <v>20</v>
      </c>
      <c r="I1795" t="s">
        <v>20</v>
      </c>
      <c r="J1795" t="s">
        <v>243</v>
      </c>
      <c r="K1795">
        <v>51.5</v>
      </c>
      <c r="L1795">
        <v>5.7</v>
      </c>
      <c r="M1795" t="s">
        <v>1615</v>
      </c>
      <c r="N1795" t="s">
        <v>26</v>
      </c>
      <c r="O1795" t="s">
        <v>35</v>
      </c>
      <c r="P1795">
        <v>345</v>
      </c>
      <c r="Q1795">
        <v>7</v>
      </c>
      <c r="R1795">
        <v>91</v>
      </c>
    </row>
    <row r="1796" spans="1:18">
      <c r="A1796" t="s">
        <v>1697</v>
      </c>
      <c r="B1796" t="s">
        <v>32</v>
      </c>
      <c r="C1796" t="s">
        <v>39</v>
      </c>
      <c r="D1796" t="s">
        <v>77</v>
      </c>
      <c r="E1796">
        <v>51.5</v>
      </c>
      <c r="F1796">
        <v>5.7</v>
      </c>
      <c r="G1796" t="s">
        <v>1615</v>
      </c>
      <c r="H1796" t="s">
        <v>31</v>
      </c>
      <c r="I1796" t="s">
        <v>32</v>
      </c>
      <c r="J1796" t="s">
        <v>58</v>
      </c>
      <c r="K1796">
        <v>51.5</v>
      </c>
      <c r="L1796">
        <v>5.6</v>
      </c>
      <c r="M1796" t="s">
        <v>1615</v>
      </c>
      <c r="N1796" t="s">
        <v>40</v>
      </c>
      <c r="O1796" t="s">
        <v>35</v>
      </c>
      <c r="P1796">
        <v>1210</v>
      </c>
      <c r="Q1796">
        <v>7</v>
      </c>
      <c r="R1796">
        <v>270</v>
      </c>
    </row>
    <row r="1797" spans="1:18">
      <c r="A1797" t="s">
        <v>1699</v>
      </c>
      <c r="B1797" t="s">
        <v>42</v>
      </c>
      <c r="C1797" t="s">
        <v>20</v>
      </c>
      <c r="D1797" t="s">
        <v>77</v>
      </c>
      <c r="E1797">
        <v>52.1</v>
      </c>
      <c r="F1797">
        <v>4.2</v>
      </c>
      <c r="G1797" t="s">
        <v>1615</v>
      </c>
      <c r="H1797" t="s">
        <v>155</v>
      </c>
      <c r="I1797" t="s">
        <v>50</v>
      </c>
      <c r="J1797" t="s">
        <v>243</v>
      </c>
      <c r="K1797">
        <v>52.1</v>
      </c>
      <c r="L1797">
        <v>4.3</v>
      </c>
      <c r="M1797" t="s">
        <v>1615</v>
      </c>
      <c r="N1797" t="s">
        <v>40</v>
      </c>
      <c r="O1797" t="s">
        <v>35</v>
      </c>
      <c r="P1797">
        <v>243</v>
      </c>
      <c r="Q1797">
        <v>7</v>
      </c>
      <c r="R1797">
        <v>91</v>
      </c>
    </row>
    <row r="1798" spans="1:18">
      <c r="A1798" t="s">
        <v>1700</v>
      </c>
      <c r="B1798" t="s">
        <v>109</v>
      </c>
      <c r="C1798" t="s">
        <v>20</v>
      </c>
      <c r="D1798" t="s">
        <v>77</v>
      </c>
      <c r="E1798">
        <v>52.1</v>
      </c>
      <c r="F1798">
        <v>4.2</v>
      </c>
      <c r="G1798" t="s">
        <v>1615</v>
      </c>
      <c r="H1798" t="s">
        <v>109</v>
      </c>
      <c r="I1798" t="s">
        <v>32</v>
      </c>
      <c r="J1798" t="s">
        <v>243</v>
      </c>
      <c r="K1798">
        <v>52.1</v>
      </c>
      <c r="L1798">
        <v>4.2</v>
      </c>
      <c r="M1798" t="s">
        <v>1615</v>
      </c>
      <c r="N1798" t="s">
        <v>81</v>
      </c>
      <c r="O1798" t="s">
        <v>35</v>
      </c>
      <c r="P1798">
        <v>518</v>
      </c>
      <c r="Q1798">
        <v>0</v>
      </c>
      <c r="R1798">
        <v>0</v>
      </c>
    </row>
    <row r="1799" spans="1:18">
      <c r="A1799" t="s">
        <v>1701</v>
      </c>
      <c r="B1799" t="s">
        <v>109</v>
      </c>
      <c r="C1799" t="s">
        <v>20</v>
      </c>
      <c r="D1799" t="s">
        <v>77</v>
      </c>
      <c r="E1799">
        <v>52.1</v>
      </c>
      <c r="F1799">
        <v>4.2</v>
      </c>
      <c r="G1799" t="s">
        <v>1615</v>
      </c>
      <c r="H1799" t="s">
        <v>68</v>
      </c>
      <c r="I1799" t="s">
        <v>50</v>
      </c>
      <c r="J1799" t="s">
        <v>243</v>
      </c>
      <c r="K1799">
        <v>52.1</v>
      </c>
      <c r="L1799">
        <v>4.2</v>
      </c>
      <c r="M1799" t="s">
        <v>1615</v>
      </c>
      <c r="N1799" t="s">
        <v>40</v>
      </c>
      <c r="O1799" t="s">
        <v>35</v>
      </c>
      <c r="P1799">
        <v>239</v>
      </c>
      <c r="Q1799">
        <v>0</v>
      </c>
      <c r="R1799">
        <v>0</v>
      </c>
    </row>
    <row r="1800" spans="1:18">
      <c r="A1800" t="s">
        <v>1702</v>
      </c>
      <c r="B1800" t="s">
        <v>32</v>
      </c>
      <c r="C1800" t="s">
        <v>39</v>
      </c>
      <c r="D1800" t="s">
        <v>77</v>
      </c>
      <c r="E1800">
        <v>52.1</v>
      </c>
      <c r="F1800">
        <v>4.2</v>
      </c>
      <c r="G1800" t="s">
        <v>1615</v>
      </c>
      <c r="H1800" t="s">
        <v>109</v>
      </c>
      <c r="I1800" t="s">
        <v>50</v>
      </c>
      <c r="J1800" t="s">
        <v>243</v>
      </c>
      <c r="K1800">
        <v>52</v>
      </c>
      <c r="L1800">
        <v>4.2</v>
      </c>
      <c r="M1800" t="s">
        <v>1615</v>
      </c>
      <c r="N1800" t="s">
        <v>81</v>
      </c>
      <c r="O1800" t="s">
        <v>35</v>
      </c>
      <c r="P1800">
        <v>230</v>
      </c>
      <c r="Q1800">
        <v>12</v>
      </c>
      <c r="R1800">
        <v>181</v>
      </c>
    </row>
    <row r="1801" spans="1:18">
      <c r="A1801" t="s">
        <v>1703</v>
      </c>
      <c r="B1801" t="s">
        <v>32</v>
      </c>
      <c r="C1801" t="s">
        <v>39</v>
      </c>
      <c r="D1801" t="s">
        <v>77</v>
      </c>
      <c r="E1801">
        <v>52.1</v>
      </c>
      <c r="F1801">
        <v>4.2</v>
      </c>
      <c r="G1801" t="s">
        <v>1615</v>
      </c>
      <c r="H1801" t="s">
        <v>31</v>
      </c>
      <c r="I1801" t="s">
        <v>101</v>
      </c>
      <c r="J1801" t="s">
        <v>77</v>
      </c>
      <c r="K1801">
        <v>52.1</v>
      </c>
      <c r="L1801">
        <v>4.2</v>
      </c>
      <c r="M1801" t="s">
        <v>1615</v>
      </c>
      <c r="N1801" t="s">
        <v>40</v>
      </c>
      <c r="O1801" t="s">
        <v>35</v>
      </c>
      <c r="P1801">
        <v>145</v>
      </c>
      <c r="Q1801">
        <v>0</v>
      </c>
      <c r="R1801">
        <v>0</v>
      </c>
    </row>
    <row r="1802" spans="1:18">
      <c r="A1802" t="s">
        <v>1704</v>
      </c>
      <c r="B1802" t="s">
        <v>32</v>
      </c>
      <c r="C1802" t="s">
        <v>39</v>
      </c>
      <c r="D1802" t="s">
        <v>77</v>
      </c>
      <c r="E1802">
        <v>52.1</v>
      </c>
      <c r="F1802">
        <v>4.2</v>
      </c>
      <c r="G1802" t="s">
        <v>1615</v>
      </c>
      <c r="H1802" t="s">
        <v>68</v>
      </c>
      <c r="I1802" t="s">
        <v>29</v>
      </c>
      <c r="J1802" t="s">
        <v>77</v>
      </c>
      <c r="K1802">
        <v>52.1</v>
      </c>
      <c r="L1802">
        <v>4.2</v>
      </c>
      <c r="M1802" t="s">
        <v>1615</v>
      </c>
      <c r="N1802" t="s">
        <v>40</v>
      </c>
      <c r="O1802" t="s">
        <v>35</v>
      </c>
      <c r="P1802">
        <v>40</v>
      </c>
      <c r="Q1802">
        <v>0</v>
      </c>
      <c r="R1802">
        <v>0</v>
      </c>
    </row>
    <row r="1803" spans="1:18">
      <c r="A1803" t="s">
        <v>1709</v>
      </c>
      <c r="B1803" t="s">
        <v>63</v>
      </c>
      <c r="C1803" t="s">
        <v>20</v>
      </c>
      <c r="D1803" t="s">
        <v>77</v>
      </c>
      <c r="E1803">
        <v>52.92</v>
      </c>
      <c r="F1803">
        <v>5.85</v>
      </c>
      <c r="G1803" t="s">
        <v>1615</v>
      </c>
      <c r="H1803" t="s">
        <v>42</v>
      </c>
      <c r="I1803" t="s">
        <v>60</v>
      </c>
      <c r="J1803" t="s">
        <v>243</v>
      </c>
      <c r="K1803">
        <v>52.9</v>
      </c>
      <c r="L1803">
        <v>5.9</v>
      </c>
      <c r="M1803" t="s">
        <v>1615</v>
      </c>
      <c r="N1803" t="s">
        <v>40</v>
      </c>
      <c r="O1803" t="s">
        <v>35</v>
      </c>
      <c r="P1803">
        <v>311</v>
      </c>
      <c r="Q1803">
        <v>4</v>
      </c>
      <c r="R1803">
        <v>119</v>
      </c>
    </row>
    <row r="1804" spans="1:18">
      <c r="A1804" t="s">
        <v>1710</v>
      </c>
      <c r="B1804" t="s">
        <v>63</v>
      </c>
      <c r="C1804" t="s">
        <v>20</v>
      </c>
      <c r="D1804" t="s">
        <v>77</v>
      </c>
      <c r="E1804">
        <v>52.92</v>
      </c>
      <c r="F1804">
        <v>5.85</v>
      </c>
      <c r="G1804" t="s">
        <v>1615</v>
      </c>
      <c r="H1804" t="s">
        <v>74</v>
      </c>
      <c r="I1804" t="s">
        <v>60</v>
      </c>
      <c r="J1804" t="s">
        <v>61</v>
      </c>
      <c r="K1804">
        <v>52.9</v>
      </c>
      <c r="L1804">
        <v>5.9</v>
      </c>
      <c r="M1804" t="s">
        <v>1615</v>
      </c>
      <c r="N1804" t="s">
        <v>40</v>
      </c>
      <c r="O1804" t="s">
        <v>35</v>
      </c>
      <c r="P1804">
        <v>1416</v>
      </c>
      <c r="Q1804">
        <v>4</v>
      </c>
      <c r="R1804">
        <v>119</v>
      </c>
    </row>
    <row r="1805" spans="1:18">
      <c r="A1805" t="s">
        <v>1711</v>
      </c>
      <c r="B1805" t="s">
        <v>63</v>
      </c>
      <c r="C1805" t="s">
        <v>20</v>
      </c>
      <c r="D1805" t="s">
        <v>77</v>
      </c>
      <c r="E1805">
        <v>52.92</v>
      </c>
      <c r="F1805">
        <v>5.85</v>
      </c>
      <c r="G1805" t="s">
        <v>1615</v>
      </c>
      <c r="H1805" t="s">
        <v>50</v>
      </c>
      <c r="I1805" t="s">
        <v>29</v>
      </c>
      <c r="J1805" t="s">
        <v>77</v>
      </c>
      <c r="K1805">
        <v>52.9</v>
      </c>
      <c r="L1805">
        <v>5.9</v>
      </c>
      <c r="M1805" t="s">
        <v>1615</v>
      </c>
      <c r="N1805" t="s">
        <v>34</v>
      </c>
      <c r="O1805" t="s">
        <v>35</v>
      </c>
      <c r="P1805">
        <v>50</v>
      </c>
      <c r="Q1805">
        <v>4</v>
      </c>
      <c r="R1805">
        <v>119</v>
      </c>
    </row>
    <row r="1806" spans="1:18">
      <c r="A1806" t="s">
        <v>1712</v>
      </c>
      <c r="B1806" t="s">
        <v>63</v>
      </c>
      <c r="C1806" t="s">
        <v>20</v>
      </c>
      <c r="D1806" t="s">
        <v>77</v>
      </c>
      <c r="E1806">
        <v>52.92</v>
      </c>
      <c r="F1806">
        <v>5.85</v>
      </c>
      <c r="G1806" t="s">
        <v>1615</v>
      </c>
      <c r="H1806" t="s">
        <v>68</v>
      </c>
      <c r="I1806" t="s">
        <v>39</v>
      </c>
      <c r="J1806" t="s">
        <v>77</v>
      </c>
      <c r="K1806">
        <v>52.9</v>
      </c>
      <c r="L1806">
        <v>5.9</v>
      </c>
      <c r="M1806" t="s">
        <v>1615</v>
      </c>
      <c r="N1806" t="s">
        <v>34</v>
      </c>
      <c r="O1806" t="s">
        <v>35</v>
      </c>
      <c r="P1806">
        <v>39</v>
      </c>
      <c r="Q1806">
        <v>4</v>
      </c>
      <c r="R1806">
        <v>119</v>
      </c>
    </row>
    <row r="1807" spans="1:18">
      <c r="A1807" t="s">
        <v>1713</v>
      </c>
      <c r="B1807" t="s">
        <v>92</v>
      </c>
      <c r="C1807" t="s">
        <v>20</v>
      </c>
      <c r="D1807" t="s">
        <v>77</v>
      </c>
      <c r="E1807">
        <v>52.97</v>
      </c>
      <c r="F1807">
        <v>5.87</v>
      </c>
      <c r="G1807" t="s">
        <v>1615</v>
      </c>
      <c r="H1807" t="s">
        <v>19</v>
      </c>
      <c r="I1807" t="s">
        <v>60</v>
      </c>
      <c r="J1807" t="s">
        <v>243</v>
      </c>
      <c r="K1807">
        <v>53</v>
      </c>
      <c r="L1807">
        <v>5.9</v>
      </c>
      <c r="M1807" t="s">
        <v>1615</v>
      </c>
      <c r="N1807" t="s">
        <v>34</v>
      </c>
      <c r="O1807" t="s">
        <v>35</v>
      </c>
      <c r="P1807">
        <v>316</v>
      </c>
      <c r="Q1807">
        <v>5</v>
      </c>
      <c r="R1807">
        <v>32</v>
      </c>
    </row>
    <row r="1808" spans="1:18">
      <c r="A1808" t="s">
        <v>1714</v>
      </c>
      <c r="B1808" t="s">
        <v>92</v>
      </c>
      <c r="C1808" t="s">
        <v>20</v>
      </c>
      <c r="D1808" t="s">
        <v>77</v>
      </c>
      <c r="E1808">
        <v>52.97</v>
      </c>
      <c r="F1808">
        <v>5.87</v>
      </c>
      <c r="G1808" t="s">
        <v>1615</v>
      </c>
      <c r="H1808" t="s">
        <v>19</v>
      </c>
      <c r="I1808" t="s">
        <v>60</v>
      </c>
      <c r="J1808" t="s">
        <v>243</v>
      </c>
      <c r="K1808">
        <v>53</v>
      </c>
      <c r="L1808">
        <v>5.9</v>
      </c>
      <c r="M1808" t="s">
        <v>1615</v>
      </c>
      <c r="N1808" t="s">
        <v>34</v>
      </c>
      <c r="O1808" t="s">
        <v>35</v>
      </c>
      <c r="P1808">
        <v>316</v>
      </c>
      <c r="Q1808">
        <v>5</v>
      </c>
      <c r="R1808">
        <v>32</v>
      </c>
    </row>
    <row r="1809" spans="1:18">
      <c r="A1809" t="s">
        <v>1715</v>
      </c>
      <c r="B1809" t="s">
        <v>92</v>
      </c>
      <c r="C1809" t="s">
        <v>20</v>
      </c>
      <c r="D1809" t="s">
        <v>77</v>
      </c>
      <c r="E1809">
        <v>52.92</v>
      </c>
      <c r="F1809">
        <v>5.85</v>
      </c>
      <c r="G1809" t="s">
        <v>1615</v>
      </c>
      <c r="H1809" t="s">
        <v>19</v>
      </c>
      <c r="I1809" t="s">
        <v>39</v>
      </c>
      <c r="J1809" t="s">
        <v>77</v>
      </c>
      <c r="K1809">
        <v>52.9</v>
      </c>
      <c r="L1809">
        <v>5.9</v>
      </c>
      <c r="M1809" t="s">
        <v>1615</v>
      </c>
      <c r="N1809" t="s">
        <v>40</v>
      </c>
      <c r="O1809" t="s">
        <v>35</v>
      </c>
      <c r="P1809">
        <v>43</v>
      </c>
      <c r="Q1809">
        <v>5</v>
      </c>
      <c r="R1809">
        <v>138</v>
      </c>
    </row>
    <row r="1810" spans="1:18">
      <c r="A1810" t="s">
        <v>1716</v>
      </c>
      <c r="B1810" t="s">
        <v>71</v>
      </c>
      <c r="C1810" t="s">
        <v>20</v>
      </c>
      <c r="D1810" t="s">
        <v>77</v>
      </c>
      <c r="E1810">
        <v>52.92</v>
      </c>
      <c r="F1810">
        <v>5.85</v>
      </c>
      <c r="G1810" t="s">
        <v>1615</v>
      </c>
      <c r="H1810" t="s">
        <v>50</v>
      </c>
      <c r="I1810" t="s">
        <v>29</v>
      </c>
      <c r="J1810" t="s">
        <v>77</v>
      </c>
      <c r="K1810">
        <v>52.9</v>
      </c>
      <c r="L1810">
        <v>5.9</v>
      </c>
      <c r="M1810" t="s">
        <v>1615</v>
      </c>
      <c r="N1810" t="s">
        <v>34</v>
      </c>
      <c r="O1810" t="s">
        <v>35</v>
      </c>
      <c r="P1810">
        <v>46</v>
      </c>
      <c r="Q1810">
        <v>4</v>
      </c>
      <c r="R1810">
        <v>119</v>
      </c>
    </row>
    <row r="1811" spans="1:18">
      <c r="A1811" t="s">
        <v>1717</v>
      </c>
      <c r="B1811" t="s">
        <v>109</v>
      </c>
      <c r="C1811" t="s">
        <v>20</v>
      </c>
      <c r="D1811" t="s">
        <v>77</v>
      </c>
      <c r="E1811">
        <v>52.97</v>
      </c>
      <c r="F1811">
        <v>5.87</v>
      </c>
      <c r="G1811" t="s">
        <v>1615</v>
      </c>
      <c r="H1811" t="s">
        <v>74</v>
      </c>
      <c r="I1811" t="s">
        <v>39</v>
      </c>
      <c r="J1811" t="s">
        <v>77</v>
      </c>
      <c r="K1811">
        <v>53</v>
      </c>
      <c r="L1811">
        <v>5.9</v>
      </c>
      <c r="M1811" t="s">
        <v>1615</v>
      </c>
      <c r="N1811" t="s">
        <v>81</v>
      </c>
      <c r="O1811" t="s">
        <v>35</v>
      </c>
      <c r="P1811">
        <v>33</v>
      </c>
      <c r="Q1811">
        <v>5</v>
      </c>
      <c r="R1811">
        <v>32</v>
      </c>
    </row>
    <row r="1812" spans="1:18">
      <c r="A1812" t="s">
        <v>1720</v>
      </c>
      <c r="B1812" t="s">
        <v>109</v>
      </c>
      <c r="C1812" t="s">
        <v>20</v>
      </c>
      <c r="D1812" t="s">
        <v>77</v>
      </c>
      <c r="E1812">
        <v>52.97</v>
      </c>
      <c r="F1812">
        <v>5.87</v>
      </c>
      <c r="G1812" t="s">
        <v>1615</v>
      </c>
      <c r="H1812" t="s">
        <v>109</v>
      </c>
      <c r="I1812" t="s">
        <v>39</v>
      </c>
      <c r="J1812" t="s">
        <v>77</v>
      </c>
      <c r="K1812">
        <v>53</v>
      </c>
      <c r="L1812">
        <v>5.9</v>
      </c>
      <c r="M1812" t="s">
        <v>1615</v>
      </c>
      <c r="N1812" t="s">
        <v>81</v>
      </c>
      <c r="O1812" t="s">
        <v>35</v>
      </c>
      <c r="P1812">
        <v>31</v>
      </c>
      <c r="Q1812">
        <v>5</v>
      </c>
      <c r="R1812">
        <v>32</v>
      </c>
    </row>
    <row r="1813" spans="1:18">
      <c r="A1813" t="s">
        <v>1721</v>
      </c>
      <c r="B1813" t="s">
        <v>50</v>
      </c>
      <c r="C1813" t="s">
        <v>39</v>
      </c>
      <c r="D1813" t="s">
        <v>77</v>
      </c>
      <c r="E1813">
        <v>52.92</v>
      </c>
      <c r="F1813">
        <v>5.85</v>
      </c>
      <c r="G1813" t="s">
        <v>1615</v>
      </c>
      <c r="H1813" t="s">
        <v>68</v>
      </c>
      <c r="I1813" t="s">
        <v>39</v>
      </c>
      <c r="J1813" t="s">
        <v>77</v>
      </c>
      <c r="K1813">
        <v>52.9</v>
      </c>
      <c r="L1813">
        <v>5.9</v>
      </c>
      <c r="M1813" t="s">
        <v>1615</v>
      </c>
      <c r="N1813" t="s">
        <v>34</v>
      </c>
      <c r="O1813" t="s">
        <v>35</v>
      </c>
      <c r="P1813">
        <v>19</v>
      </c>
      <c r="Q1813">
        <v>4</v>
      </c>
      <c r="R1813">
        <v>119</v>
      </c>
    </row>
    <row r="1814" spans="1:18">
      <c r="A1814" t="s">
        <v>1722</v>
      </c>
      <c r="B1814" t="s">
        <v>50</v>
      </c>
      <c r="C1814" t="s">
        <v>39</v>
      </c>
      <c r="D1814" t="s">
        <v>77</v>
      </c>
      <c r="E1814">
        <v>52.92</v>
      </c>
      <c r="F1814">
        <v>5.85</v>
      </c>
      <c r="G1814" t="s">
        <v>1615</v>
      </c>
      <c r="H1814" t="s">
        <v>50</v>
      </c>
      <c r="I1814" t="s">
        <v>29</v>
      </c>
      <c r="J1814" t="s">
        <v>77</v>
      </c>
      <c r="K1814">
        <v>52.9</v>
      </c>
      <c r="L1814">
        <v>5.9</v>
      </c>
      <c r="M1814" t="s">
        <v>1615</v>
      </c>
      <c r="N1814" t="s">
        <v>34</v>
      </c>
      <c r="O1814" t="s">
        <v>35</v>
      </c>
      <c r="P1814">
        <v>30</v>
      </c>
      <c r="Q1814">
        <v>4</v>
      </c>
      <c r="R1814">
        <v>119</v>
      </c>
    </row>
    <row r="1815" spans="1:18">
      <c r="A1815" t="s">
        <v>1723</v>
      </c>
      <c r="B1815" t="s">
        <v>48</v>
      </c>
      <c r="C1815" t="s">
        <v>39</v>
      </c>
      <c r="D1815" t="s">
        <v>77</v>
      </c>
      <c r="E1815">
        <v>52.92</v>
      </c>
      <c r="F1815">
        <v>5.85</v>
      </c>
      <c r="G1815" t="s">
        <v>1615</v>
      </c>
      <c r="H1815" t="s">
        <v>92</v>
      </c>
      <c r="I1815" t="s">
        <v>29</v>
      </c>
      <c r="J1815" t="s">
        <v>77</v>
      </c>
      <c r="K1815">
        <v>52.9</v>
      </c>
      <c r="L1815">
        <v>5.9</v>
      </c>
      <c r="M1815" t="s">
        <v>1615</v>
      </c>
      <c r="N1815" t="s">
        <v>40</v>
      </c>
      <c r="O1815" t="s">
        <v>35</v>
      </c>
      <c r="P1815">
        <v>35</v>
      </c>
      <c r="Q1815">
        <v>5</v>
      </c>
      <c r="R1815">
        <v>138</v>
      </c>
    </row>
    <row r="1816" spans="1:18">
      <c r="A1816" t="s">
        <v>2307</v>
      </c>
      <c r="B1816" t="s">
        <v>74</v>
      </c>
      <c r="C1816" t="s">
        <v>39</v>
      </c>
      <c r="D1816" t="s">
        <v>77</v>
      </c>
      <c r="E1816">
        <v>67.099999999999994</v>
      </c>
      <c r="F1816">
        <v>15.4</v>
      </c>
      <c r="G1816" t="s">
        <v>669</v>
      </c>
      <c r="H1816" t="s">
        <v>101</v>
      </c>
      <c r="I1816" t="s">
        <v>101</v>
      </c>
      <c r="J1816" t="s">
        <v>77</v>
      </c>
      <c r="K1816">
        <v>67.099999999999994</v>
      </c>
      <c r="L1816">
        <v>15.4</v>
      </c>
      <c r="M1816" t="s">
        <v>669</v>
      </c>
      <c r="N1816" t="s">
        <v>40</v>
      </c>
      <c r="O1816" t="s">
        <v>35</v>
      </c>
      <c r="P1816">
        <v>136</v>
      </c>
      <c r="Q1816">
        <v>0</v>
      </c>
      <c r="R1816">
        <v>0</v>
      </c>
    </row>
    <row r="1817" spans="1:18">
      <c r="A1817" t="s">
        <v>2724</v>
      </c>
      <c r="B1817" t="s">
        <v>51</v>
      </c>
      <c r="C1817" t="s">
        <v>39</v>
      </c>
      <c r="D1817" t="s">
        <v>77</v>
      </c>
      <c r="E1817">
        <v>60.18</v>
      </c>
      <c r="F1817">
        <v>25.03</v>
      </c>
      <c r="G1817" t="s">
        <v>2455</v>
      </c>
      <c r="H1817" t="s">
        <v>19</v>
      </c>
      <c r="I1817" t="s">
        <v>29</v>
      </c>
      <c r="J1817" t="s">
        <v>77</v>
      </c>
      <c r="K1817">
        <v>60.2</v>
      </c>
      <c r="L1817">
        <v>25</v>
      </c>
      <c r="M1817" t="s">
        <v>2455</v>
      </c>
      <c r="N1817" t="s">
        <v>40</v>
      </c>
      <c r="O1817" t="s">
        <v>35</v>
      </c>
      <c r="P1817">
        <v>46</v>
      </c>
      <c r="Q1817">
        <v>3</v>
      </c>
      <c r="R1817">
        <v>316</v>
      </c>
    </row>
    <row r="1818" spans="1:18">
      <c r="A1818" t="s">
        <v>2734</v>
      </c>
      <c r="B1818" t="s">
        <v>45</v>
      </c>
      <c r="C1818" t="s">
        <v>39</v>
      </c>
      <c r="D1818" t="s">
        <v>77</v>
      </c>
      <c r="E1818">
        <v>64.13</v>
      </c>
      <c r="F1818">
        <v>28.3</v>
      </c>
      <c r="G1818" t="s">
        <v>2455</v>
      </c>
      <c r="H1818" t="s">
        <v>23</v>
      </c>
      <c r="I1818" t="s">
        <v>29</v>
      </c>
      <c r="J1818" t="s">
        <v>79</v>
      </c>
      <c r="K1818">
        <v>64.099999999999994</v>
      </c>
      <c r="L1818">
        <v>28.33</v>
      </c>
      <c r="M1818" t="s">
        <v>2455</v>
      </c>
      <c r="N1818" t="s">
        <v>34</v>
      </c>
      <c r="O1818" t="s">
        <v>35</v>
      </c>
      <c r="P1818">
        <v>2943</v>
      </c>
      <c r="Q1818">
        <v>5</v>
      </c>
      <c r="R1818">
        <v>157</v>
      </c>
    </row>
    <row r="1819" spans="1:18">
      <c r="A1819" t="s">
        <v>2735</v>
      </c>
      <c r="B1819" t="s">
        <v>76</v>
      </c>
      <c r="C1819" t="s">
        <v>29</v>
      </c>
      <c r="D1819" t="s">
        <v>77</v>
      </c>
      <c r="E1819">
        <v>64.13</v>
      </c>
      <c r="F1819">
        <v>28.3</v>
      </c>
      <c r="G1819" t="s">
        <v>2455</v>
      </c>
      <c r="H1819" t="s">
        <v>29</v>
      </c>
      <c r="I1819" t="s">
        <v>48</v>
      </c>
      <c r="J1819" t="s">
        <v>77</v>
      </c>
      <c r="K1819">
        <v>64.099999999999994</v>
      </c>
      <c r="L1819">
        <v>28.3</v>
      </c>
      <c r="M1819" t="s">
        <v>2455</v>
      </c>
      <c r="N1819" t="s">
        <v>34</v>
      </c>
      <c r="O1819" t="s">
        <v>35</v>
      </c>
      <c r="P1819">
        <v>17</v>
      </c>
      <c r="Q1819">
        <v>4</v>
      </c>
      <c r="R1819">
        <v>181</v>
      </c>
    </row>
    <row r="1820" spans="1:18">
      <c r="A1820" t="s">
        <v>2752</v>
      </c>
      <c r="B1820" t="s">
        <v>143</v>
      </c>
      <c r="C1820" t="s">
        <v>20</v>
      </c>
      <c r="D1820" t="s">
        <v>77</v>
      </c>
      <c r="E1820">
        <v>61.12</v>
      </c>
      <c r="F1820">
        <v>23.67</v>
      </c>
      <c r="G1820" t="s">
        <v>2455</v>
      </c>
      <c r="H1820" t="s">
        <v>133</v>
      </c>
      <c r="I1820" t="s">
        <v>32</v>
      </c>
      <c r="J1820" t="s">
        <v>243</v>
      </c>
      <c r="K1820">
        <v>61</v>
      </c>
      <c r="L1820">
        <v>23.67</v>
      </c>
      <c r="M1820" t="s">
        <v>2455</v>
      </c>
      <c r="N1820" t="s">
        <v>34</v>
      </c>
      <c r="O1820" t="s">
        <v>35</v>
      </c>
      <c r="P1820">
        <v>516</v>
      </c>
      <c r="Q1820">
        <v>13</v>
      </c>
      <c r="R1820">
        <v>181</v>
      </c>
    </row>
    <row r="1821" spans="1:18">
      <c r="A1821" t="s">
        <v>2753</v>
      </c>
      <c r="B1821" t="s">
        <v>143</v>
      </c>
      <c r="C1821" t="s">
        <v>20</v>
      </c>
      <c r="D1821" t="s">
        <v>77</v>
      </c>
      <c r="E1821">
        <v>61.12</v>
      </c>
      <c r="F1821">
        <v>23.67</v>
      </c>
      <c r="G1821" t="s">
        <v>2455</v>
      </c>
      <c r="H1821" t="s">
        <v>50</v>
      </c>
      <c r="I1821" t="s">
        <v>24</v>
      </c>
      <c r="J1821" t="s">
        <v>58</v>
      </c>
      <c r="K1821">
        <v>61.12</v>
      </c>
      <c r="L1821">
        <v>23.67</v>
      </c>
      <c r="M1821" t="s">
        <v>2455</v>
      </c>
      <c r="N1821" t="s">
        <v>34</v>
      </c>
      <c r="O1821" t="s">
        <v>35</v>
      </c>
      <c r="P1821">
        <v>1038</v>
      </c>
      <c r="Q1821">
        <v>0</v>
      </c>
      <c r="R1821">
        <v>0</v>
      </c>
    </row>
    <row r="1822" spans="1:18">
      <c r="A1822" t="s">
        <v>2774</v>
      </c>
      <c r="B1822" t="s">
        <v>101</v>
      </c>
      <c r="C1822" t="s">
        <v>39</v>
      </c>
      <c r="D1822" t="s">
        <v>77</v>
      </c>
      <c r="E1822">
        <v>61.77</v>
      </c>
      <c r="F1822">
        <v>23.63</v>
      </c>
      <c r="G1822" t="s">
        <v>2455</v>
      </c>
      <c r="H1822" t="s">
        <v>50</v>
      </c>
      <c r="I1822" t="s">
        <v>29</v>
      </c>
      <c r="J1822" t="s">
        <v>58</v>
      </c>
      <c r="K1822">
        <v>61.77</v>
      </c>
      <c r="L1822">
        <v>23.63</v>
      </c>
      <c r="M1822" t="s">
        <v>2455</v>
      </c>
      <c r="N1822" t="s">
        <v>40</v>
      </c>
      <c r="O1822" t="s">
        <v>35</v>
      </c>
      <c r="P1822">
        <v>1116</v>
      </c>
      <c r="Q1822">
        <v>0</v>
      </c>
      <c r="R1822">
        <v>0</v>
      </c>
    </row>
    <row r="1823" spans="1:18">
      <c r="A1823" t="s">
        <v>2796</v>
      </c>
      <c r="B1823" t="s">
        <v>54</v>
      </c>
      <c r="C1823" t="s">
        <v>20</v>
      </c>
      <c r="D1823" t="s">
        <v>77</v>
      </c>
      <c r="E1823">
        <v>61.53</v>
      </c>
      <c r="F1823">
        <v>23.68</v>
      </c>
      <c r="G1823" t="s">
        <v>2455</v>
      </c>
      <c r="H1823" t="s">
        <v>101</v>
      </c>
      <c r="I1823" t="s">
        <v>20</v>
      </c>
      <c r="J1823" t="s">
        <v>243</v>
      </c>
      <c r="K1823">
        <v>61.53</v>
      </c>
      <c r="L1823">
        <v>23.7</v>
      </c>
      <c r="M1823" t="s">
        <v>2455</v>
      </c>
      <c r="N1823" t="s">
        <v>40</v>
      </c>
      <c r="O1823" t="s">
        <v>35</v>
      </c>
      <c r="P1823">
        <v>345</v>
      </c>
      <c r="Q1823">
        <v>1</v>
      </c>
      <c r="R1823">
        <v>91</v>
      </c>
    </row>
    <row r="1824" spans="1:18">
      <c r="A1824" t="s">
        <v>2862</v>
      </c>
      <c r="B1824" t="s">
        <v>51</v>
      </c>
      <c r="C1824" t="s">
        <v>39</v>
      </c>
      <c r="D1824" t="s">
        <v>77</v>
      </c>
      <c r="E1824">
        <v>64.95</v>
      </c>
      <c r="F1824">
        <v>25.67</v>
      </c>
      <c r="G1824" t="s">
        <v>2455</v>
      </c>
      <c r="H1824" t="s">
        <v>133</v>
      </c>
      <c r="I1824" t="s">
        <v>63</v>
      </c>
      <c r="J1824" t="s">
        <v>243</v>
      </c>
      <c r="K1824">
        <v>64.650000000000006</v>
      </c>
      <c r="L1824">
        <v>26.53</v>
      </c>
      <c r="M1824" t="s">
        <v>2455</v>
      </c>
      <c r="N1824" t="s">
        <v>84</v>
      </c>
      <c r="O1824" t="s">
        <v>35</v>
      </c>
      <c r="P1824">
        <v>566</v>
      </c>
      <c r="Q1824">
        <v>53</v>
      </c>
      <c r="R1824">
        <v>130</v>
      </c>
    </row>
    <row r="1825" spans="1:18">
      <c r="A1825" t="s">
        <v>2873</v>
      </c>
      <c r="B1825" t="s">
        <v>20</v>
      </c>
      <c r="C1825" t="s">
        <v>39</v>
      </c>
      <c r="D1825" t="s">
        <v>77</v>
      </c>
      <c r="E1825">
        <v>60.78</v>
      </c>
      <c r="F1825">
        <v>28.03</v>
      </c>
      <c r="G1825" t="s">
        <v>2455</v>
      </c>
      <c r="H1825" t="s">
        <v>32</v>
      </c>
      <c r="I1825" t="s">
        <v>24</v>
      </c>
      <c r="J1825" t="s">
        <v>58</v>
      </c>
      <c r="K1825">
        <v>60.77</v>
      </c>
      <c r="L1825">
        <v>28.07</v>
      </c>
      <c r="M1825" t="s">
        <v>2455</v>
      </c>
      <c r="N1825" t="s">
        <v>34</v>
      </c>
      <c r="O1825" t="s">
        <v>35</v>
      </c>
      <c r="P1825">
        <v>1040</v>
      </c>
      <c r="Q1825">
        <v>3</v>
      </c>
      <c r="R1825">
        <v>136</v>
      </c>
    </row>
    <row r="1826" spans="1:18">
      <c r="A1826" t="s">
        <v>2874</v>
      </c>
      <c r="B1826" t="s">
        <v>48</v>
      </c>
      <c r="C1826" t="s">
        <v>39</v>
      </c>
      <c r="D1826" t="s">
        <v>77</v>
      </c>
      <c r="E1826">
        <v>60.8</v>
      </c>
      <c r="F1826">
        <v>27.2</v>
      </c>
      <c r="G1826" t="s">
        <v>2455</v>
      </c>
      <c r="H1826" t="s">
        <v>74</v>
      </c>
      <c r="I1826" t="s">
        <v>51</v>
      </c>
      <c r="J1826" t="s">
        <v>77</v>
      </c>
      <c r="K1826">
        <v>60.8</v>
      </c>
      <c r="L1826">
        <v>27.2</v>
      </c>
      <c r="M1826" t="s">
        <v>2455</v>
      </c>
      <c r="N1826" t="s">
        <v>34</v>
      </c>
      <c r="O1826" t="s">
        <v>35</v>
      </c>
      <c r="P1826">
        <v>112</v>
      </c>
      <c r="Q1826">
        <v>0</v>
      </c>
      <c r="R1826">
        <v>0</v>
      </c>
    </row>
    <row r="1827" spans="1:18">
      <c r="A1827" t="s">
        <v>2878</v>
      </c>
      <c r="B1827" t="s">
        <v>133</v>
      </c>
      <c r="C1827" t="s">
        <v>20</v>
      </c>
      <c r="D1827" t="s">
        <v>77</v>
      </c>
      <c r="E1827">
        <v>60.28</v>
      </c>
      <c r="F1827">
        <v>24.52</v>
      </c>
      <c r="G1827" t="s">
        <v>2455</v>
      </c>
      <c r="H1827" t="s">
        <v>20</v>
      </c>
      <c r="I1827" t="s">
        <v>51</v>
      </c>
      <c r="J1827" t="s">
        <v>77</v>
      </c>
      <c r="K1827">
        <v>60.3</v>
      </c>
      <c r="L1827">
        <v>24.5</v>
      </c>
      <c r="M1827" t="s">
        <v>2455</v>
      </c>
      <c r="N1827" t="s">
        <v>34</v>
      </c>
      <c r="O1827" t="s">
        <v>35</v>
      </c>
      <c r="P1827">
        <v>101</v>
      </c>
      <c r="Q1827">
        <v>3</v>
      </c>
      <c r="R1827">
        <v>334</v>
      </c>
    </row>
    <row r="1828" spans="1:18">
      <c r="A1828" t="s">
        <v>2879</v>
      </c>
      <c r="B1828" t="s">
        <v>133</v>
      </c>
      <c r="C1828" t="s">
        <v>20</v>
      </c>
      <c r="D1828" t="s">
        <v>77</v>
      </c>
      <c r="E1828">
        <v>60.28</v>
      </c>
      <c r="F1828">
        <v>24.52</v>
      </c>
      <c r="G1828" t="s">
        <v>2455</v>
      </c>
      <c r="H1828" t="s">
        <v>20</v>
      </c>
      <c r="I1828" t="s">
        <v>51</v>
      </c>
      <c r="J1828" t="s">
        <v>77</v>
      </c>
      <c r="K1828">
        <v>60.3</v>
      </c>
      <c r="L1828">
        <v>24.5</v>
      </c>
      <c r="M1828" t="s">
        <v>2455</v>
      </c>
      <c r="N1828" t="s">
        <v>34</v>
      </c>
      <c r="O1828" t="s">
        <v>35</v>
      </c>
      <c r="P1828">
        <v>101</v>
      </c>
      <c r="Q1828">
        <v>3</v>
      </c>
      <c r="R1828">
        <v>334</v>
      </c>
    </row>
    <row r="1829" spans="1:18">
      <c r="A1829" t="s">
        <v>2881</v>
      </c>
      <c r="B1829" t="s">
        <v>20</v>
      </c>
      <c r="C1829" t="s">
        <v>39</v>
      </c>
      <c r="D1829" t="s">
        <v>77</v>
      </c>
      <c r="E1829">
        <v>60.62</v>
      </c>
      <c r="F1829">
        <v>24.88</v>
      </c>
      <c r="G1829" t="s">
        <v>2455</v>
      </c>
      <c r="H1829" t="s">
        <v>24</v>
      </c>
      <c r="I1829" t="s">
        <v>20</v>
      </c>
      <c r="J1829" t="s">
        <v>279</v>
      </c>
      <c r="K1829">
        <v>60.62</v>
      </c>
      <c r="L1829">
        <v>24.85</v>
      </c>
      <c r="M1829" t="s">
        <v>2455</v>
      </c>
      <c r="N1829" t="s">
        <v>40</v>
      </c>
      <c r="O1829" t="s">
        <v>35</v>
      </c>
      <c r="P1829">
        <v>3986</v>
      </c>
      <c r="Q1829">
        <v>2</v>
      </c>
      <c r="R1829">
        <v>270</v>
      </c>
    </row>
    <row r="1830" spans="1:18">
      <c r="A1830" t="s">
        <v>3923</v>
      </c>
      <c r="B1830" t="s">
        <v>101</v>
      </c>
      <c r="C1830" t="s">
        <v>20</v>
      </c>
      <c r="D1830" t="s">
        <v>77</v>
      </c>
      <c r="E1830">
        <v>55.68</v>
      </c>
      <c r="F1830">
        <v>13.5</v>
      </c>
      <c r="G1830" t="s">
        <v>2497</v>
      </c>
      <c r="H1830" t="s">
        <v>54</v>
      </c>
      <c r="I1830" t="s">
        <v>60</v>
      </c>
      <c r="J1830" t="s">
        <v>243</v>
      </c>
      <c r="K1830">
        <v>55.67</v>
      </c>
      <c r="L1830">
        <v>13.48</v>
      </c>
      <c r="M1830" t="s">
        <v>2497</v>
      </c>
      <c r="N1830" t="s">
        <v>40</v>
      </c>
      <c r="O1830" t="s">
        <v>35</v>
      </c>
      <c r="P1830">
        <v>324</v>
      </c>
      <c r="Q1830">
        <v>3</v>
      </c>
      <c r="R1830">
        <v>210</v>
      </c>
    </row>
    <row r="1831" spans="1:18">
      <c r="A1831" t="s">
        <v>3930</v>
      </c>
      <c r="B1831" t="s">
        <v>74</v>
      </c>
      <c r="C1831" t="s">
        <v>20</v>
      </c>
      <c r="D1831" t="s">
        <v>77</v>
      </c>
      <c r="E1831">
        <v>55.38</v>
      </c>
      <c r="F1831">
        <v>12.83</v>
      </c>
      <c r="G1831" t="s">
        <v>2497</v>
      </c>
      <c r="H1831" t="s">
        <v>50</v>
      </c>
      <c r="I1831" t="s">
        <v>29</v>
      </c>
      <c r="J1831" t="s">
        <v>69</v>
      </c>
      <c r="K1831">
        <v>55.42</v>
      </c>
      <c r="L1831">
        <v>12.83</v>
      </c>
      <c r="M1831" t="s">
        <v>2497</v>
      </c>
      <c r="N1831" t="s">
        <v>26</v>
      </c>
      <c r="O1831" t="s">
        <v>35</v>
      </c>
      <c r="P1831">
        <v>1860</v>
      </c>
      <c r="Q1831">
        <v>4</v>
      </c>
      <c r="R1831">
        <v>0</v>
      </c>
    </row>
    <row r="1832" spans="1:18">
      <c r="A1832" t="s">
        <v>4023</v>
      </c>
      <c r="B1832" t="s">
        <v>63</v>
      </c>
      <c r="C1832" t="s">
        <v>39</v>
      </c>
      <c r="D1832" t="s">
        <v>77</v>
      </c>
      <c r="E1832">
        <v>56.38</v>
      </c>
      <c r="F1832">
        <v>12.67</v>
      </c>
      <c r="G1832" t="s">
        <v>2497</v>
      </c>
      <c r="H1832" t="s">
        <v>50</v>
      </c>
      <c r="I1832" t="s">
        <v>101</v>
      </c>
      <c r="J1832" t="s">
        <v>77</v>
      </c>
      <c r="K1832">
        <v>56.4</v>
      </c>
      <c r="L1832">
        <v>12.67</v>
      </c>
      <c r="M1832" t="s">
        <v>2497</v>
      </c>
      <c r="N1832" t="s">
        <v>26</v>
      </c>
      <c r="O1832" t="s">
        <v>52</v>
      </c>
      <c r="P1832">
        <v>142</v>
      </c>
      <c r="Q1832">
        <v>2</v>
      </c>
      <c r="R1832">
        <v>0</v>
      </c>
    </row>
    <row r="1833" spans="1:18">
      <c r="A1833" t="s">
        <v>4111</v>
      </c>
      <c r="B1833" t="s">
        <v>50</v>
      </c>
      <c r="C1833" t="s">
        <v>39</v>
      </c>
      <c r="D1833" t="s">
        <v>77</v>
      </c>
      <c r="E1833">
        <v>62.42</v>
      </c>
      <c r="F1833">
        <v>17.38</v>
      </c>
      <c r="G1833" t="s">
        <v>2497</v>
      </c>
      <c r="H1833" t="s">
        <v>101</v>
      </c>
      <c r="I1833" t="s">
        <v>29</v>
      </c>
      <c r="J1833" t="s">
        <v>77</v>
      </c>
      <c r="K1833">
        <v>62.43</v>
      </c>
      <c r="L1833">
        <v>17.38</v>
      </c>
      <c r="M1833" t="s">
        <v>2497</v>
      </c>
      <c r="N1833" t="s">
        <v>81</v>
      </c>
      <c r="O1833" t="s">
        <v>35</v>
      </c>
      <c r="P1833">
        <v>40</v>
      </c>
      <c r="Q1833">
        <v>2</v>
      </c>
      <c r="R1833">
        <v>0</v>
      </c>
    </row>
    <row r="1834" spans="1:18">
      <c r="A1834" t="s">
        <v>333</v>
      </c>
      <c r="B1834" t="s">
        <v>19</v>
      </c>
      <c r="C1834" t="s">
        <v>20</v>
      </c>
      <c r="D1834" t="s">
        <v>243</v>
      </c>
      <c r="E1834">
        <v>54.6</v>
      </c>
      <c r="F1834">
        <v>13.12</v>
      </c>
      <c r="G1834" t="s">
        <v>332</v>
      </c>
      <c r="H1834" t="s">
        <v>24</v>
      </c>
      <c r="I1834" t="s">
        <v>39</v>
      </c>
      <c r="J1834" t="s">
        <v>243</v>
      </c>
      <c r="K1834">
        <v>54.6</v>
      </c>
      <c r="L1834">
        <v>13.12</v>
      </c>
      <c r="M1834" t="s">
        <v>332</v>
      </c>
      <c r="N1834" t="s">
        <v>40</v>
      </c>
      <c r="O1834" t="s">
        <v>35</v>
      </c>
      <c r="P1834">
        <v>10</v>
      </c>
      <c r="Q1834">
        <v>0</v>
      </c>
      <c r="R1834">
        <v>0</v>
      </c>
    </row>
    <row r="1835" spans="1:18">
      <c r="A1835" t="s">
        <v>336</v>
      </c>
      <c r="B1835" t="s">
        <v>68</v>
      </c>
      <c r="C1835" t="s">
        <v>20</v>
      </c>
      <c r="D1835" t="s">
        <v>243</v>
      </c>
      <c r="E1835">
        <v>51.75</v>
      </c>
      <c r="F1835">
        <v>11.47</v>
      </c>
      <c r="G1835" t="s">
        <v>332</v>
      </c>
      <c r="H1835" t="s">
        <v>155</v>
      </c>
      <c r="I1835" t="s">
        <v>63</v>
      </c>
      <c r="J1835" t="s">
        <v>243</v>
      </c>
      <c r="K1835">
        <v>51.78</v>
      </c>
      <c r="L1835">
        <v>11.43</v>
      </c>
      <c r="M1835" t="s">
        <v>332</v>
      </c>
      <c r="N1835" t="s">
        <v>34</v>
      </c>
      <c r="O1835" t="s">
        <v>35</v>
      </c>
      <c r="P1835">
        <v>211</v>
      </c>
      <c r="Q1835">
        <v>5</v>
      </c>
      <c r="R1835">
        <v>329</v>
      </c>
    </row>
    <row r="1836" spans="1:18">
      <c r="A1836" t="s">
        <v>337</v>
      </c>
      <c r="B1836" t="s">
        <v>68</v>
      </c>
      <c r="C1836" t="s">
        <v>20</v>
      </c>
      <c r="D1836" t="s">
        <v>243</v>
      </c>
      <c r="E1836">
        <v>51.75</v>
      </c>
      <c r="F1836">
        <v>11.47</v>
      </c>
      <c r="G1836" t="s">
        <v>332</v>
      </c>
      <c r="H1836" t="s">
        <v>67</v>
      </c>
      <c r="I1836" t="s">
        <v>48</v>
      </c>
      <c r="J1836" t="s">
        <v>245</v>
      </c>
      <c r="K1836">
        <v>51.75</v>
      </c>
      <c r="L1836">
        <v>11.47</v>
      </c>
      <c r="M1836" t="s">
        <v>332</v>
      </c>
      <c r="N1836" t="s">
        <v>34</v>
      </c>
      <c r="O1836" t="s">
        <v>35</v>
      </c>
      <c r="P1836">
        <v>451</v>
      </c>
      <c r="Q1836">
        <v>0</v>
      </c>
      <c r="R1836">
        <v>0</v>
      </c>
    </row>
    <row r="1837" spans="1:18">
      <c r="A1837" t="s">
        <v>338</v>
      </c>
      <c r="B1837" t="s">
        <v>68</v>
      </c>
      <c r="C1837" t="s">
        <v>20</v>
      </c>
      <c r="D1837" t="s">
        <v>243</v>
      </c>
      <c r="E1837">
        <v>51.75</v>
      </c>
      <c r="F1837">
        <v>11.47</v>
      </c>
      <c r="G1837" t="s">
        <v>332</v>
      </c>
      <c r="H1837" t="s">
        <v>32</v>
      </c>
      <c r="I1837" t="s">
        <v>29</v>
      </c>
      <c r="J1837" t="s">
        <v>58</v>
      </c>
      <c r="K1837">
        <v>51.72</v>
      </c>
      <c r="L1837">
        <v>11.43</v>
      </c>
      <c r="M1837" t="s">
        <v>332</v>
      </c>
      <c r="N1837" t="s">
        <v>26</v>
      </c>
      <c r="O1837" t="s">
        <v>27</v>
      </c>
      <c r="P1837">
        <v>782</v>
      </c>
      <c r="Q1837">
        <v>5</v>
      </c>
      <c r="R1837">
        <v>212</v>
      </c>
    </row>
    <row r="1838" spans="1:18">
      <c r="A1838" t="s">
        <v>357</v>
      </c>
      <c r="B1838" t="s">
        <v>29</v>
      </c>
      <c r="C1838" t="s">
        <v>29</v>
      </c>
      <c r="D1838" t="s">
        <v>243</v>
      </c>
      <c r="E1838">
        <v>53.75</v>
      </c>
      <c r="F1838">
        <v>10.93</v>
      </c>
      <c r="G1838" t="s">
        <v>332</v>
      </c>
      <c r="H1838" t="s">
        <v>73</v>
      </c>
      <c r="I1838" t="s">
        <v>60</v>
      </c>
      <c r="J1838" t="s">
        <v>245</v>
      </c>
      <c r="K1838">
        <v>53.75</v>
      </c>
      <c r="L1838">
        <v>10.88</v>
      </c>
      <c r="M1838" t="s">
        <v>332</v>
      </c>
      <c r="N1838" t="s">
        <v>34</v>
      </c>
      <c r="O1838" t="s">
        <v>35</v>
      </c>
      <c r="P1838">
        <v>258</v>
      </c>
      <c r="Q1838">
        <v>4</v>
      </c>
      <c r="R1838">
        <v>270</v>
      </c>
    </row>
    <row r="1839" spans="1:18">
      <c r="A1839" t="s">
        <v>364</v>
      </c>
      <c r="B1839" t="s">
        <v>50</v>
      </c>
      <c r="C1839" t="s">
        <v>39</v>
      </c>
      <c r="D1839" t="s">
        <v>243</v>
      </c>
      <c r="E1839">
        <v>51.75</v>
      </c>
      <c r="F1839">
        <v>11.47</v>
      </c>
      <c r="G1839" t="s">
        <v>332</v>
      </c>
      <c r="H1839" t="s">
        <v>74</v>
      </c>
      <c r="I1839" t="s">
        <v>31</v>
      </c>
      <c r="J1839" t="s">
        <v>245</v>
      </c>
      <c r="K1839">
        <v>51.75</v>
      </c>
      <c r="L1839">
        <v>11.48</v>
      </c>
      <c r="M1839" t="s">
        <v>332</v>
      </c>
      <c r="N1839" t="s">
        <v>34</v>
      </c>
      <c r="O1839" t="s">
        <v>35</v>
      </c>
      <c r="P1839">
        <v>272</v>
      </c>
      <c r="Q1839">
        <v>2</v>
      </c>
      <c r="R1839">
        <v>91</v>
      </c>
    </row>
    <row r="1840" spans="1:18">
      <c r="A1840" t="s">
        <v>365</v>
      </c>
      <c r="B1840" t="s">
        <v>50</v>
      </c>
      <c r="C1840" t="s">
        <v>39</v>
      </c>
      <c r="D1840" t="s">
        <v>243</v>
      </c>
      <c r="E1840">
        <v>51.75</v>
      </c>
      <c r="F1840">
        <v>11.47</v>
      </c>
      <c r="G1840" t="s">
        <v>332</v>
      </c>
      <c r="H1840" t="s">
        <v>42</v>
      </c>
      <c r="I1840" t="s">
        <v>60</v>
      </c>
      <c r="J1840" t="s">
        <v>245</v>
      </c>
      <c r="K1840">
        <v>51.75</v>
      </c>
      <c r="L1840">
        <v>11.5</v>
      </c>
      <c r="M1840" t="s">
        <v>332</v>
      </c>
      <c r="N1840" t="s">
        <v>34</v>
      </c>
      <c r="O1840" t="s">
        <v>35</v>
      </c>
      <c r="P1840">
        <v>291</v>
      </c>
      <c r="Q1840">
        <v>3</v>
      </c>
      <c r="R1840">
        <v>91</v>
      </c>
    </row>
    <row r="1841" spans="1:18">
      <c r="A1841" t="s">
        <v>367</v>
      </c>
      <c r="B1841" t="s">
        <v>76</v>
      </c>
      <c r="C1841" t="s">
        <v>20</v>
      </c>
      <c r="D1841" t="s">
        <v>243</v>
      </c>
      <c r="E1841">
        <v>50.93</v>
      </c>
      <c r="F1841">
        <v>11.6</v>
      </c>
      <c r="G1841" t="s">
        <v>332</v>
      </c>
      <c r="H1841" t="s">
        <v>23</v>
      </c>
      <c r="I1841" t="s">
        <v>63</v>
      </c>
      <c r="J1841" t="s">
        <v>243</v>
      </c>
      <c r="K1841">
        <v>50.93</v>
      </c>
      <c r="L1841">
        <v>11.6</v>
      </c>
      <c r="M1841" t="s">
        <v>332</v>
      </c>
      <c r="N1841" t="s">
        <v>34</v>
      </c>
      <c r="O1841" t="s">
        <v>35</v>
      </c>
      <c r="P1841">
        <v>208</v>
      </c>
      <c r="Q1841">
        <v>0</v>
      </c>
      <c r="R1841">
        <v>0</v>
      </c>
    </row>
    <row r="1842" spans="1:18">
      <c r="A1842" t="s">
        <v>548</v>
      </c>
      <c r="B1842" t="s">
        <v>19</v>
      </c>
      <c r="C1842" t="s">
        <v>20</v>
      </c>
      <c r="D1842" t="s">
        <v>243</v>
      </c>
      <c r="E1842">
        <v>51.32</v>
      </c>
      <c r="F1842">
        <v>7.33</v>
      </c>
      <c r="G1842" t="s">
        <v>332</v>
      </c>
      <c r="H1842" t="s">
        <v>31</v>
      </c>
      <c r="I1842" t="s">
        <v>101</v>
      </c>
      <c r="J1842" t="s">
        <v>243</v>
      </c>
      <c r="K1842">
        <v>51.32</v>
      </c>
      <c r="L1842">
        <v>7.33</v>
      </c>
      <c r="M1842" t="s">
        <v>332</v>
      </c>
      <c r="N1842" t="s">
        <v>34</v>
      </c>
      <c r="O1842" t="s">
        <v>35</v>
      </c>
      <c r="P1842">
        <v>161</v>
      </c>
      <c r="Q1842">
        <v>0</v>
      </c>
      <c r="R1842">
        <v>0</v>
      </c>
    </row>
    <row r="1843" spans="1:18">
      <c r="A1843" t="s">
        <v>632</v>
      </c>
      <c r="B1843" t="s">
        <v>74</v>
      </c>
      <c r="C1843" t="s">
        <v>20</v>
      </c>
      <c r="D1843" t="s">
        <v>243</v>
      </c>
      <c r="E1843">
        <v>55.53</v>
      </c>
      <c r="F1843">
        <v>8.7200000000000006</v>
      </c>
      <c r="G1843" t="s">
        <v>610</v>
      </c>
      <c r="H1843" t="s">
        <v>23</v>
      </c>
      <c r="I1843" t="s">
        <v>39</v>
      </c>
      <c r="J1843" t="s">
        <v>69</v>
      </c>
      <c r="K1843">
        <v>55.63</v>
      </c>
      <c r="L1843">
        <v>8.2799999999999994</v>
      </c>
      <c r="M1843" t="s">
        <v>610</v>
      </c>
      <c r="N1843" t="s">
        <v>26</v>
      </c>
      <c r="O1843" t="s">
        <v>27</v>
      </c>
      <c r="P1843">
        <v>1479</v>
      </c>
      <c r="Q1843">
        <v>30</v>
      </c>
      <c r="R1843">
        <v>293</v>
      </c>
    </row>
    <row r="1844" spans="1:18">
      <c r="A1844" t="s">
        <v>794</v>
      </c>
      <c r="B1844" t="s">
        <v>19</v>
      </c>
      <c r="C1844" t="s">
        <v>39</v>
      </c>
      <c r="D1844" t="s">
        <v>243</v>
      </c>
      <c r="E1844">
        <v>59.55</v>
      </c>
      <c r="F1844">
        <v>26.28</v>
      </c>
      <c r="G1844" t="s">
        <v>795</v>
      </c>
      <c r="H1844" t="s">
        <v>48</v>
      </c>
      <c r="I1844" t="s">
        <v>31</v>
      </c>
      <c r="J1844" t="s">
        <v>245</v>
      </c>
      <c r="K1844">
        <v>59.55</v>
      </c>
      <c r="L1844">
        <v>26.28</v>
      </c>
      <c r="M1844" t="s">
        <v>795</v>
      </c>
      <c r="N1844" t="s">
        <v>34</v>
      </c>
      <c r="O1844" t="s">
        <v>35</v>
      </c>
      <c r="P1844">
        <v>228</v>
      </c>
      <c r="Q1844">
        <v>0</v>
      </c>
      <c r="R1844">
        <v>0</v>
      </c>
    </row>
    <row r="1845" spans="1:18">
      <c r="A1845" t="s">
        <v>851</v>
      </c>
      <c r="B1845" t="s">
        <v>31</v>
      </c>
      <c r="C1845" t="s">
        <v>39</v>
      </c>
      <c r="D1845" t="s">
        <v>243</v>
      </c>
      <c r="E1845">
        <v>59.25</v>
      </c>
      <c r="F1845">
        <v>25.83</v>
      </c>
      <c r="G1845" t="s">
        <v>795</v>
      </c>
      <c r="H1845" t="s">
        <v>92</v>
      </c>
      <c r="I1845" t="s">
        <v>32</v>
      </c>
      <c r="J1845" t="s">
        <v>243</v>
      </c>
      <c r="K1845">
        <v>59.25</v>
      </c>
      <c r="L1845">
        <v>25.83</v>
      </c>
      <c r="M1845" t="s">
        <v>795</v>
      </c>
      <c r="N1845" t="s">
        <v>34</v>
      </c>
      <c r="O1845" t="s">
        <v>35</v>
      </c>
      <c r="P1845">
        <v>133</v>
      </c>
      <c r="Q1845">
        <v>0</v>
      </c>
      <c r="R1845">
        <v>0</v>
      </c>
    </row>
    <row r="1846" spans="1:18">
      <c r="A1846" t="s">
        <v>1009</v>
      </c>
      <c r="B1846" t="s">
        <v>24</v>
      </c>
      <c r="C1846" t="s">
        <v>39</v>
      </c>
      <c r="D1846" t="s">
        <v>243</v>
      </c>
      <c r="E1846">
        <v>53.8</v>
      </c>
      <c r="F1846">
        <v>-3</v>
      </c>
      <c r="G1846" t="s">
        <v>858</v>
      </c>
      <c r="H1846" t="s">
        <v>51</v>
      </c>
      <c r="I1846" t="s">
        <v>39</v>
      </c>
      <c r="J1846" t="s">
        <v>243</v>
      </c>
      <c r="K1846">
        <v>53.8</v>
      </c>
      <c r="L1846">
        <v>-3</v>
      </c>
      <c r="M1846" t="s">
        <v>858</v>
      </c>
      <c r="N1846" t="s">
        <v>140</v>
      </c>
      <c r="O1846" t="s">
        <v>27</v>
      </c>
      <c r="P1846">
        <v>5</v>
      </c>
      <c r="Q1846">
        <v>0</v>
      </c>
      <c r="R1846">
        <v>0</v>
      </c>
    </row>
    <row r="1847" spans="1:18">
      <c r="A1847" t="s">
        <v>1051</v>
      </c>
      <c r="B1847" t="s">
        <v>133</v>
      </c>
      <c r="C1847" t="s">
        <v>20</v>
      </c>
      <c r="D1847" t="s">
        <v>243</v>
      </c>
      <c r="E1847">
        <v>54.1</v>
      </c>
      <c r="F1847">
        <v>-4.8</v>
      </c>
      <c r="G1847" t="s">
        <v>858</v>
      </c>
      <c r="H1847" t="s">
        <v>121</v>
      </c>
      <c r="I1847" t="s">
        <v>39</v>
      </c>
      <c r="J1847" t="s">
        <v>243</v>
      </c>
      <c r="K1847">
        <v>54.1</v>
      </c>
      <c r="L1847">
        <v>-4.8</v>
      </c>
      <c r="M1847" t="s">
        <v>858</v>
      </c>
      <c r="N1847" t="s">
        <v>40</v>
      </c>
      <c r="O1847" t="s">
        <v>35</v>
      </c>
      <c r="P1847">
        <v>22</v>
      </c>
      <c r="Q1847">
        <v>0</v>
      </c>
      <c r="R1847">
        <v>0</v>
      </c>
    </row>
    <row r="1848" spans="1:18">
      <c r="A1848" t="s">
        <v>1103</v>
      </c>
      <c r="B1848" t="s">
        <v>42</v>
      </c>
      <c r="C1848" t="s">
        <v>20</v>
      </c>
      <c r="D1848" t="s">
        <v>243</v>
      </c>
      <c r="E1848">
        <v>51.8</v>
      </c>
      <c r="F1848">
        <v>-0.8</v>
      </c>
      <c r="G1848" t="s">
        <v>858</v>
      </c>
      <c r="H1848" t="s">
        <v>23</v>
      </c>
      <c r="I1848" t="s">
        <v>29</v>
      </c>
      <c r="J1848" t="s">
        <v>61</v>
      </c>
      <c r="K1848">
        <v>51.8</v>
      </c>
      <c r="L1848">
        <v>-0.8</v>
      </c>
      <c r="M1848" t="s">
        <v>858</v>
      </c>
      <c r="N1848" t="s">
        <v>40</v>
      </c>
      <c r="O1848" t="s">
        <v>35</v>
      </c>
      <c r="P1848">
        <v>1153</v>
      </c>
      <c r="Q1848">
        <v>0</v>
      </c>
      <c r="R1848">
        <v>0</v>
      </c>
    </row>
    <row r="1849" spans="1:18">
      <c r="A1849" t="s">
        <v>1584</v>
      </c>
      <c r="B1849" t="s">
        <v>42</v>
      </c>
      <c r="C1849" t="s">
        <v>29</v>
      </c>
      <c r="D1849" t="s">
        <v>243</v>
      </c>
      <c r="E1849">
        <v>47.48</v>
      </c>
      <c r="F1849">
        <v>20.93</v>
      </c>
      <c r="G1849" t="s">
        <v>1585</v>
      </c>
      <c r="H1849" t="s">
        <v>23</v>
      </c>
      <c r="I1849" t="s">
        <v>20</v>
      </c>
      <c r="J1849" t="s">
        <v>58</v>
      </c>
      <c r="K1849">
        <v>47.58</v>
      </c>
      <c r="L1849">
        <v>21.15</v>
      </c>
      <c r="M1849" t="s">
        <v>1585</v>
      </c>
      <c r="N1849" t="s">
        <v>34</v>
      </c>
      <c r="O1849" t="s">
        <v>35</v>
      </c>
      <c r="P1849">
        <v>666</v>
      </c>
      <c r="Q1849">
        <v>20</v>
      </c>
      <c r="R1849">
        <v>56</v>
      </c>
    </row>
    <row r="1850" spans="1:18">
      <c r="A1850" t="s">
        <v>1639</v>
      </c>
      <c r="B1850" t="s">
        <v>101</v>
      </c>
      <c r="C1850" t="s">
        <v>20</v>
      </c>
      <c r="D1850" t="s">
        <v>243</v>
      </c>
      <c r="E1850">
        <v>52.12</v>
      </c>
      <c r="F1850">
        <v>4.32</v>
      </c>
      <c r="G1850" t="s">
        <v>1615</v>
      </c>
      <c r="H1850" t="s">
        <v>23</v>
      </c>
      <c r="I1850" t="s">
        <v>50</v>
      </c>
      <c r="J1850" t="s">
        <v>245</v>
      </c>
      <c r="K1850">
        <v>52.13</v>
      </c>
      <c r="L1850">
        <v>4.33</v>
      </c>
      <c r="M1850" t="s">
        <v>1615</v>
      </c>
      <c r="N1850" t="s">
        <v>40</v>
      </c>
      <c r="O1850" t="s">
        <v>35</v>
      </c>
      <c r="P1850">
        <v>249</v>
      </c>
      <c r="Q1850">
        <v>0</v>
      </c>
      <c r="R1850">
        <v>0</v>
      </c>
    </row>
    <row r="1851" spans="1:18">
      <c r="A1851" t="s">
        <v>1640</v>
      </c>
      <c r="B1851" t="s">
        <v>101</v>
      </c>
      <c r="C1851" t="s">
        <v>20</v>
      </c>
      <c r="D1851" t="s">
        <v>243</v>
      </c>
      <c r="E1851">
        <v>52.12</v>
      </c>
      <c r="F1851">
        <v>4.32</v>
      </c>
      <c r="G1851" t="s">
        <v>1615</v>
      </c>
      <c r="H1851" t="s">
        <v>29</v>
      </c>
      <c r="I1851" t="s">
        <v>31</v>
      </c>
      <c r="J1851" t="s">
        <v>58</v>
      </c>
      <c r="K1851">
        <v>52.1</v>
      </c>
      <c r="L1851">
        <v>4.4000000000000004</v>
      </c>
      <c r="M1851" t="s">
        <v>1615</v>
      </c>
      <c r="N1851" t="s">
        <v>40</v>
      </c>
      <c r="O1851" t="s">
        <v>35</v>
      </c>
      <c r="P1851">
        <v>637</v>
      </c>
      <c r="Q1851">
        <v>6</v>
      </c>
      <c r="R1851">
        <v>130</v>
      </c>
    </row>
    <row r="1852" spans="1:18">
      <c r="A1852" t="s">
        <v>1692</v>
      </c>
      <c r="B1852" t="s">
        <v>101</v>
      </c>
      <c r="C1852" t="s">
        <v>20</v>
      </c>
      <c r="D1852" t="s">
        <v>243</v>
      </c>
      <c r="E1852">
        <v>53</v>
      </c>
      <c r="F1852">
        <v>4.9000000000000004</v>
      </c>
      <c r="G1852" t="s">
        <v>1615</v>
      </c>
      <c r="H1852" t="s">
        <v>71</v>
      </c>
      <c r="I1852" t="s">
        <v>24</v>
      </c>
      <c r="J1852" t="s">
        <v>245</v>
      </c>
      <c r="K1852">
        <v>53.1</v>
      </c>
      <c r="L1852">
        <v>4.9000000000000004</v>
      </c>
      <c r="M1852" t="s">
        <v>1615</v>
      </c>
      <c r="N1852" t="s">
        <v>34</v>
      </c>
      <c r="O1852" t="s">
        <v>35</v>
      </c>
      <c r="P1852">
        <v>340</v>
      </c>
      <c r="Q1852">
        <v>12</v>
      </c>
      <c r="R1852">
        <v>0</v>
      </c>
    </row>
    <row r="1853" spans="1:18">
      <c r="A1853" t="s">
        <v>1705</v>
      </c>
      <c r="B1853" t="s">
        <v>68</v>
      </c>
      <c r="C1853" t="s">
        <v>20</v>
      </c>
      <c r="D1853" t="s">
        <v>243</v>
      </c>
      <c r="E1853">
        <v>52.1</v>
      </c>
      <c r="F1853">
        <v>6.1</v>
      </c>
      <c r="G1853" t="s">
        <v>1615</v>
      </c>
      <c r="H1853" t="s">
        <v>101</v>
      </c>
      <c r="I1853" t="s">
        <v>20</v>
      </c>
      <c r="J1853" t="s">
        <v>58</v>
      </c>
      <c r="K1853">
        <v>52.2</v>
      </c>
      <c r="L1853">
        <v>6.2</v>
      </c>
      <c r="M1853" t="s">
        <v>1615</v>
      </c>
      <c r="N1853" t="s">
        <v>34</v>
      </c>
      <c r="O1853" t="s">
        <v>35</v>
      </c>
      <c r="P1853">
        <v>722</v>
      </c>
      <c r="Q1853">
        <v>14</v>
      </c>
      <c r="R1853">
        <v>32</v>
      </c>
    </row>
    <row r="1854" spans="1:18">
      <c r="A1854" t="s">
        <v>1724</v>
      </c>
      <c r="B1854" t="s">
        <v>76</v>
      </c>
      <c r="C1854" t="s">
        <v>20</v>
      </c>
      <c r="D1854" t="s">
        <v>243</v>
      </c>
      <c r="E1854">
        <v>53.2</v>
      </c>
      <c r="F1854">
        <v>6.2</v>
      </c>
      <c r="G1854" t="s">
        <v>1615</v>
      </c>
      <c r="H1854" t="s">
        <v>42</v>
      </c>
      <c r="I1854" t="s">
        <v>51</v>
      </c>
      <c r="J1854" t="s">
        <v>245</v>
      </c>
      <c r="K1854">
        <v>53.1</v>
      </c>
      <c r="L1854">
        <v>6.5</v>
      </c>
      <c r="M1854" t="s">
        <v>1615</v>
      </c>
      <c r="N1854" t="s">
        <v>34</v>
      </c>
      <c r="O1854" t="s">
        <v>35</v>
      </c>
      <c r="P1854">
        <v>486</v>
      </c>
      <c r="Q1854">
        <v>23</v>
      </c>
      <c r="R1854">
        <v>120</v>
      </c>
    </row>
    <row r="1855" spans="1:18">
      <c r="A1855" t="s">
        <v>1725</v>
      </c>
      <c r="B1855" t="s">
        <v>42</v>
      </c>
      <c r="C1855" t="s">
        <v>20</v>
      </c>
      <c r="D1855" t="s">
        <v>243</v>
      </c>
      <c r="E1855">
        <v>52.2</v>
      </c>
      <c r="F1855">
        <v>5.2</v>
      </c>
      <c r="G1855" t="s">
        <v>1615</v>
      </c>
      <c r="H1855" t="s">
        <v>20</v>
      </c>
      <c r="I1855" t="s">
        <v>24</v>
      </c>
      <c r="J1855" t="s">
        <v>58</v>
      </c>
      <c r="K1855">
        <v>52.2</v>
      </c>
      <c r="L1855">
        <v>5.2</v>
      </c>
      <c r="M1855" t="s">
        <v>1615</v>
      </c>
      <c r="N1855" t="s">
        <v>34</v>
      </c>
      <c r="O1855" t="s">
        <v>35</v>
      </c>
      <c r="P1855">
        <v>687</v>
      </c>
      <c r="Q1855">
        <v>0</v>
      </c>
      <c r="R1855">
        <v>0</v>
      </c>
    </row>
    <row r="1856" spans="1:18">
      <c r="A1856" t="s">
        <v>1726</v>
      </c>
      <c r="B1856" t="s">
        <v>42</v>
      </c>
      <c r="C1856" t="s">
        <v>20</v>
      </c>
      <c r="D1856" t="s">
        <v>243</v>
      </c>
      <c r="E1856">
        <v>52.2</v>
      </c>
      <c r="F1856">
        <v>5.2</v>
      </c>
      <c r="G1856" t="s">
        <v>1615</v>
      </c>
      <c r="H1856" t="s">
        <v>48</v>
      </c>
      <c r="I1856" t="s">
        <v>32</v>
      </c>
      <c r="J1856" t="s">
        <v>243</v>
      </c>
      <c r="K1856">
        <v>52.2</v>
      </c>
      <c r="L1856">
        <v>5.2</v>
      </c>
      <c r="M1856" t="s">
        <v>1615</v>
      </c>
      <c r="N1856" t="s">
        <v>34</v>
      </c>
      <c r="O1856" t="s">
        <v>35</v>
      </c>
      <c r="P1856">
        <v>142</v>
      </c>
      <c r="Q1856">
        <v>0</v>
      </c>
      <c r="R1856">
        <v>0</v>
      </c>
    </row>
    <row r="1857" spans="1:18">
      <c r="A1857" t="s">
        <v>1727</v>
      </c>
      <c r="B1857" t="s">
        <v>37</v>
      </c>
      <c r="C1857" t="s">
        <v>20</v>
      </c>
      <c r="D1857" t="s">
        <v>243</v>
      </c>
      <c r="E1857">
        <v>53.1</v>
      </c>
      <c r="F1857">
        <v>4.8</v>
      </c>
      <c r="G1857" t="s">
        <v>1615</v>
      </c>
      <c r="H1857" t="s">
        <v>51</v>
      </c>
      <c r="I1857" t="s">
        <v>20</v>
      </c>
      <c r="J1857" t="s">
        <v>69</v>
      </c>
      <c r="K1857">
        <v>53.1</v>
      </c>
      <c r="L1857">
        <v>4.8</v>
      </c>
      <c r="M1857" t="s">
        <v>1615</v>
      </c>
      <c r="N1857" t="s">
        <v>34</v>
      </c>
      <c r="O1857" t="s">
        <v>35</v>
      </c>
      <c r="P1857">
        <v>1447</v>
      </c>
      <c r="Q1857">
        <v>0</v>
      </c>
      <c r="R1857">
        <v>0</v>
      </c>
    </row>
    <row r="1858" spans="1:18">
      <c r="A1858" t="s">
        <v>1728</v>
      </c>
      <c r="B1858" t="s">
        <v>63</v>
      </c>
      <c r="C1858" t="s">
        <v>39</v>
      </c>
      <c r="D1858" t="s">
        <v>243</v>
      </c>
      <c r="E1858">
        <v>53.12</v>
      </c>
      <c r="F1858">
        <v>4.8499999999999996</v>
      </c>
      <c r="G1858" t="s">
        <v>1615</v>
      </c>
      <c r="H1858" t="s">
        <v>32</v>
      </c>
      <c r="I1858" t="s">
        <v>29</v>
      </c>
      <c r="J1858" t="s">
        <v>83</v>
      </c>
      <c r="K1858">
        <v>53.3</v>
      </c>
      <c r="L1858">
        <v>5.08</v>
      </c>
      <c r="M1858" t="s">
        <v>1615</v>
      </c>
      <c r="N1858" t="s">
        <v>40</v>
      </c>
      <c r="O1858" t="s">
        <v>35</v>
      </c>
      <c r="P1858">
        <v>1854</v>
      </c>
      <c r="Q1858">
        <v>26</v>
      </c>
      <c r="R1858">
        <v>38</v>
      </c>
    </row>
    <row r="1859" spans="1:18">
      <c r="A1859" t="s">
        <v>1730</v>
      </c>
      <c r="B1859" t="s">
        <v>67</v>
      </c>
      <c r="C1859" t="s">
        <v>20</v>
      </c>
      <c r="D1859" t="s">
        <v>243</v>
      </c>
      <c r="E1859">
        <v>53.2</v>
      </c>
      <c r="F1859">
        <v>6.6</v>
      </c>
      <c r="G1859" t="s">
        <v>1615</v>
      </c>
      <c r="H1859" t="s">
        <v>20</v>
      </c>
      <c r="I1859" t="s">
        <v>39</v>
      </c>
      <c r="J1859" t="s">
        <v>243</v>
      </c>
      <c r="K1859">
        <v>53.2</v>
      </c>
      <c r="L1859">
        <v>6.6</v>
      </c>
      <c r="M1859" t="s">
        <v>1615</v>
      </c>
      <c r="N1859" t="s">
        <v>40</v>
      </c>
      <c r="O1859" t="s">
        <v>27</v>
      </c>
      <c r="P1859">
        <v>22</v>
      </c>
      <c r="Q1859">
        <v>0</v>
      </c>
      <c r="R1859">
        <v>0</v>
      </c>
    </row>
    <row r="1860" spans="1:18">
      <c r="A1860" t="s">
        <v>1731</v>
      </c>
      <c r="B1860" t="s">
        <v>67</v>
      </c>
      <c r="C1860" t="s">
        <v>20</v>
      </c>
      <c r="D1860" t="s">
        <v>243</v>
      </c>
      <c r="E1860">
        <v>53.2</v>
      </c>
      <c r="F1860">
        <v>6.6</v>
      </c>
      <c r="G1860" t="s">
        <v>1615</v>
      </c>
      <c r="H1860" t="s">
        <v>71</v>
      </c>
      <c r="I1860" t="s">
        <v>20</v>
      </c>
      <c r="J1860" t="s">
        <v>61</v>
      </c>
      <c r="K1860">
        <v>53.2</v>
      </c>
      <c r="L1860">
        <v>6.6</v>
      </c>
      <c r="M1860" t="s">
        <v>1615</v>
      </c>
      <c r="N1860" t="s">
        <v>40</v>
      </c>
      <c r="O1860" t="s">
        <v>35</v>
      </c>
      <c r="P1860">
        <v>1098</v>
      </c>
      <c r="Q1860">
        <v>0</v>
      </c>
      <c r="R1860">
        <v>0</v>
      </c>
    </row>
    <row r="1861" spans="1:18">
      <c r="A1861" t="s">
        <v>1732</v>
      </c>
      <c r="B1861" t="s">
        <v>67</v>
      </c>
      <c r="C1861" t="s">
        <v>20</v>
      </c>
      <c r="D1861" t="s">
        <v>243</v>
      </c>
      <c r="E1861">
        <v>53.2</v>
      </c>
      <c r="F1861">
        <v>6.6</v>
      </c>
      <c r="G1861" t="s">
        <v>1615</v>
      </c>
      <c r="H1861" t="s">
        <v>37</v>
      </c>
      <c r="I1861" t="s">
        <v>39</v>
      </c>
      <c r="J1861" t="s">
        <v>243</v>
      </c>
      <c r="K1861">
        <v>53.2</v>
      </c>
      <c r="L1861">
        <v>6.6</v>
      </c>
      <c r="M1861" t="s">
        <v>1615</v>
      </c>
      <c r="N1861" t="s">
        <v>40</v>
      </c>
      <c r="O1861" t="s">
        <v>35</v>
      </c>
      <c r="P1861">
        <v>40</v>
      </c>
      <c r="Q1861">
        <v>0</v>
      </c>
      <c r="R1861">
        <v>0</v>
      </c>
    </row>
    <row r="1862" spans="1:18">
      <c r="A1862" t="s">
        <v>1737</v>
      </c>
      <c r="B1862" t="s">
        <v>42</v>
      </c>
      <c r="C1862" t="s">
        <v>20</v>
      </c>
      <c r="D1862" t="s">
        <v>243</v>
      </c>
      <c r="E1862">
        <v>52.1</v>
      </c>
      <c r="F1862">
        <v>4.2</v>
      </c>
      <c r="G1862" t="s">
        <v>1615</v>
      </c>
      <c r="H1862" t="s">
        <v>29</v>
      </c>
      <c r="I1862" t="s">
        <v>29</v>
      </c>
      <c r="J1862" t="s">
        <v>243</v>
      </c>
      <c r="K1862">
        <v>52.1</v>
      </c>
      <c r="L1862">
        <v>4.2</v>
      </c>
      <c r="M1862" t="s">
        <v>1615</v>
      </c>
      <c r="N1862" t="s">
        <v>40</v>
      </c>
      <c r="O1862" t="s">
        <v>35</v>
      </c>
      <c r="P1862">
        <v>49</v>
      </c>
      <c r="Q1862">
        <v>0</v>
      </c>
      <c r="R1862">
        <v>0</v>
      </c>
    </row>
    <row r="1863" spans="1:18">
      <c r="A1863" t="s">
        <v>1738</v>
      </c>
      <c r="B1863" t="s">
        <v>45</v>
      </c>
      <c r="C1863" t="s">
        <v>20</v>
      </c>
      <c r="D1863" t="s">
        <v>243</v>
      </c>
      <c r="E1863">
        <v>52</v>
      </c>
      <c r="F1863">
        <v>4.2</v>
      </c>
      <c r="G1863" t="s">
        <v>1615</v>
      </c>
      <c r="H1863" t="s">
        <v>20</v>
      </c>
      <c r="I1863" t="s">
        <v>20</v>
      </c>
      <c r="J1863" t="s">
        <v>245</v>
      </c>
      <c r="K1863">
        <v>52.1</v>
      </c>
      <c r="L1863">
        <v>4.2</v>
      </c>
      <c r="M1863" t="s">
        <v>1615</v>
      </c>
      <c r="N1863" t="s">
        <v>40</v>
      </c>
      <c r="O1863" t="s">
        <v>35</v>
      </c>
      <c r="P1863">
        <v>346</v>
      </c>
      <c r="Q1863">
        <v>12</v>
      </c>
      <c r="R1863">
        <v>0</v>
      </c>
    </row>
    <row r="1864" spans="1:18">
      <c r="A1864" t="s">
        <v>1739</v>
      </c>
      <c r="B1864" t="s">
        <v>45</v>
      </c>
      <c r="C1864" t="s">
        <v>20</v>
      </c>
      <c r="D1864" t="s">
        <v>243</v>
      </c>
      <c r="E1864">
        <v>52</v>
      </c>
      <c r="F1864">
        <v>4.2</v>
      </c>
      <c r="G1864" t="s">
        <v>1615</v>
      </c>
      <c r="H1864" t="s">
        <v>63</v>
      </c>
      <c r="I1864" t="s">
        <v>32</v>
      </c>
      <c r="J1864" t="s">
        <v>245</v>
      </c>
      <c r="K1864">
        <v>52.1</v>
      </c>
      <c r="L1864">
        <v>4.4000000000000004</v>
      </c>
      <c r="M1864" t="s">
        <v>1615</v>
      </c>
      <c r="N1864" t="s">
        <v>40</v>
      </c>
      <c r="O1864" t="s">
        <v>35</v>
      </c>
      <c r="P1864">
        <v>506</v>
      </c>
      <c r="Q1864">
        <v>18</v>
      </c>
      <c r="R1864">
        <v>51</v>
      </c>
    </row>
    <row r="1865" spans="1:18">
      <c r="A1865" t="s">
        <v>1740</v>
      </c>
      <c r="B1865" t="s">
        <v>54</v>
      </c>
      <c r="C1865" t="s">
        <v>20</v>
      </c>
      <c r="D1865" t="s">
        <v>243</v>
      </c>
      <c r="E1865">
        <v>52</v>
      </c>
      <c r="F1865">
        <v>4.2</v>
      </c>
      <c r="G1865" t="s">
        <v>1615</v>
      </c>
      <c r="H1865" t="s">
        <v>31</v>
      </c>
      <c r="I1865" t="s">
        <v>39</v>
      </c>
      <c r="J1865" t="s">
        <v>58</v>
      </c>
      <c r="K1865">
        <v>51.9</v>
      </c>
      <c r="L1865">
        <v>4.0999999999999996</v>
      </c>
      <c r="M1865" t="s">
        <v>1615</v>
      </c>
      <c r="N1865" t="s">
        <v>40</v>
      </c>
      <c r="O1865" t="s">
        <v>35</v>
      </c>
      <c r="P1865">
        <v>733</v>
      </c>
      <c r="Q1865">
        <v>14</v>
      </c>
      <c r="R1865">
        <v>212</v>
      </c>
    </row>
    <row r="1866" spans="1:18">
      <c r="A1866" t="s">
        <v>1741</v>
      </c>
      <c r="B1866" t="s">
        <v>54</v>
      </c>
      <c r="C1866" t="s">
        <v>20</v>
      </c>
      <c r="D1866" t="s">
        <v>243</v>
      </c>
      <c r="E1866">
        <v>52</v>
      </c>
      <c r="F1866">
        <v>4.2</v>
      </c>
      <c r="G1866" t="s">
        <v>1615</v>
      </c>
      <c r="H1866" t="s">
        <v>51</v>
      </c>
      <c r="I1866" t="s">
        <v>24</v>
      </c>
      <c r="J1866" t="s">
        <v>58</v>
      </c>
      <c r="K1866">
        <v>51.8</v>
      </c>
      <c r="L1866">
        <v>4.0999999999999996</v>
      </c>
      <c r="M1866" t="s">
        <v>1615</v>
      </c>
      <c r="N1866" t="s">
        <v>34</v>
      </c>
      <c r="O1866" t="s">
        <v>35</v>
      </c>
      <c r="P1866">
        <v>679</v>
      </c>
      <c r="Q1866">
        <v>24</v>
      </c>
      <c r="R1866">
        <v>198</v>
      </c>
    </row>
    <row r="1867" spans="1:18">
      <c r="A1867" t="s">
        <v>1742</v>
      </c>
      <c r="B1867" t="s">
        <v>104</v>
      </c>
      <c r="C1867" t="s">
        <v>20</v>
      </c>
      <c r="D1867" t="s">
        <v>243</v>
      </c>
      <c r="E1867">
        <v>53</v>
      </c>
      <c r="F1867">
        <v>6.1</v>
      </c>
      <c r="G1867" t="s">
        <v>1615</v>
      </c>
      <c r="H1867" t="s">
        <v>76</v>
      </c>
      <c r="I1867" t="s">
        <v>60</v>
      </c>
      <c r="J1867" t="s">
        <v>245</v>
      </c>
      <c r="K1867">
        <v>53</v>
      </c>
      <c r="L1867">
        <v>6</v>
      </c>
      <c r="M1867" t="s">
        <v>1615</v>
      </c>
      <c r="N1867" t="s">
        <v>40</v>
      </c>
      <c r="O1867" t="s">
        <v>35</v>
      </c>
      <c r="P1867">
        <v>295</v>
      </c>
      <c r="Q1867">
        <v>7</v>
      </c>
      <c r="R1867">
        <v>270</v>
      </c>
    </row>
    <row r="1868" spans="1:18">
      <c r="A1868" t="s">
        <v>2300</v>
      </c>
      <c r="B1868" t="s">
        <v>104</v>
      </c>
      <c r="C1868" t="s">
        <v>20</v>
      </c>
      <c r="D1868" t="s">
        <v>243</v>
      </c>
      <c r="E1868">
        <v>58.1</v>
      </c>
      <c r="F1868">
        <v>6.6</v>
      </c>
      <c r="G1868" t="s">
        <v>669</v>
      </c>
      <c r="H1868" t="s">
        <v>24</v>
      </c>
      <c r="I1868" t="s">
        <v>39</v>
      </c>
      <c r="J1868" t="s">
        <v>58</v>
      </c>
      <c r="K1868">
        <v>58.1</v>
      </c>
      <c r="L1868">
        <v>6.58</v>
      </c>
      <c r="M1868" t="s">
        <v>669</v>
      </c>
      <c r="N1868" t="s">
        <v>40</v>
      </c>
      <c r="O1868" t="s">
        <v>35</v>
      </c>
      <c r="P1868">
        <v>736</v>
      </c>
      <c r="Q1868">
        <v>1</v>
      </c>
      <c r="R1868">
        <v>270</v>
      </c>
    </row>
    <row r="1869" spans="1:18">
      <c r="A1869" t="s">
        <v>2747</v>
      </c>
      <c r="B1869" t="s">
        <v>39</v>
      </c>
      <c r="C1869" t="s">
        <v>39</v>
      </c>
      <c r="D1869" t="s">
        <v>243</v>
      </c>
      <c r="E1869">
        <v>60.18</v>
      </c>
      <c r="F1869">
        <v>25.03</v>
      </c>
      <c r="G1869" t="s">
        <v>2455</v>
      </c>
      <c r="H1869" t="s">
        <v>68</v>
      </c>
      <c r="I1869" t="s">
        <v>29</v>
      </c>
      <c r="J1869" t="s">
        <v>243</v>
      </c>
      <c r="K1869">
        <v>60.18</v>
      </c>
      <c r="L1869">
        <v>25.03</v>
      </c>
      <c r="M1869" t="s">
        <v>2455</v>
      </c>
      <c r="N1869" t="s">
        <v>40</v>
      </c>
      <c r="O1869" t="s">
        <v>35</v>
      </c>
      <c r="P1869">
        <v>44</v>
      </c>
      <c r="Q1869">
        <v>0</v>
      </c>
      <c r="R1869">
        <v>0</v>
      </c>
    </row>
    <row r="1870" spans="1:18">
      <c r="A1870" t="s">
        <v>2762</v>
      </c>
      <c r="B1870" t="s">
        <v>71</v>
      </c>
      <c r="C1870" t="s">
        <v>39</v>
      </c>
      <c r="D1870" t="s">
        <v>243</v>
      </c>
      <c r="E1870">
        <v>64.819999999999993</v>
      </c>
      <c r="F1870">
        <v>25.32</v>
      </c>
      <c r="G1870" t="s">
        <v>2455</v>
      </c>
      <c r="H1870" t="s">
        <v>121</v>
      </c>
      <c r="I1870" t="s">
        <v>29</v>
      </c>
      <c r="J1870" t="s">
        <v>243</v>
      </c>
      <c r="K1870">
        <v>64.819999999999993</v>
      </c>
      <c r="L1870">
        <v>25.32</v>
      </c>
      <c r="M1870" t="s">
        <v>2455</v>
      </c>
      <c r="N1870" t="s">
        <v>40</v>
      </c>
      <c r="O1870" t="s">
        <v>35</v>
      </c>
      <c r="P1870">
        <v>32</v>
      </c>
      <c r="Q1870">
        <v>0</v>
      </c>
      <c r="R1870">
        <v>0</v>
      </c>
    </row>
    <row r="1871" spans="1:18">
      <c r="A1871" t="s">
        <v>2763</v>
      </c>
      <c r="B1871" t="s">
        <v>71</v>
      </c>
      <c r="C1871" t="s">
        <v>39</v>
      </c>
      <c r="D1871" t="s">
        <v>243</v>
      </c>
      <c r="E1871">
        <v>64.819999999999993</v>
      </c>
      <c r="F1871">
        <v>25.32</v>
      </c>
      <c r="G1871" t="s">
        <v>2455</v>
      </c>
      <c r="H1871" t="s">
        <v>23</v>
      </c>
      <c r="I1871" t="s">
        <v>51</v>
      </c>
      <c r="J1871" t="s">
        <v>58</v>
      </c>
      <c r="K1871">
        <v>65.17</v>
      </c>
      <c r="L1871">
        <v>25.83</v>
      </c>
      <c r="M1871" t="s">
        <v>2455</v>
      </c>
      <c r="N1871" t="s">
        <v>81</v>
      </c>
      <c r="O1871" t="s">
        <v>35</v>
      </c>
      <c r="P1871">
        <v>822</v>
      </c>
      <c r="Q1871">
        <v>46</v>
      </c>
      <c r="R1871">
        <v>32</v>
      </c>
    </row>
    <row r="1872" spans="1:18">
      <c r="A1872" t="s">
        <v>2765</v>
      </c>
      <c r="B1872" t="s">
        <v>39</v>
      </c>
      <c r="C1872" t="s">
        <v>39</v>
      </c>
      <c r="D1872" t="s">
        <v>243</v>
      </c>
      <c r="E1872">
        <v>61.12</v>
      </c>
      <c r="F1872">
        <v>22.67</v>
      </c>
      <c r="G1872" t="s">
        <v>2455</v>
      </c>
      <c r="H1872" t="s">
        <v>60</v>
      </c>
      <c r="I1872" t="s">
        <v>24</v>
      </c>
      <c r="J1872" t="s">
        <v>61</v>
      </c>
      <c r="K1872">
        <v>61.15</v>
      </c>
      <c r="L1872">
        <v>22.7</v>
      </c>
      <c r="M1872" t="s">
        <v>2455</v>
      </c>
      <c r="N1872" t="s">
        <v>34</v>
      </c>
      <c r="O1872" t="s">
        <v>35</v>
      </c>
      <c r="P1872">
        <v>1032</v>
      </c>
      <c r="Q1872">
        <v>5</v>
      </c>
      <c r="R1872">
        <v>26</v>
      </c>
    </row>
    <row r="1873" spans="1:18">
      <c r="A1873" t="s">
        <v>2768</v>
      </c>
      <c r="B1873" t="s">
        <v>31</v>
      </c>
      <c r="C1873" t="s">
        <v>39</v>
      </c>
      <c r="D1873" t="s">
        <v>243</v>
      </c>
      <c r="E1873">
        <v>63.57</v>
      </c>
      <c r="F1873">
        <v>26.6</v>
      </c>
      <c r="G1873" t="s">
        <v>2455</v>
      </c>
      <c r="H1873" t="s">
        <v>63</v>
      </c>
      <c r="I1873" t="s">
        <v>32</v>
      </c>
      <c r="J1873" t="s">
        <v>245</v>
      </c>
      <c r="K1873">
        <v>63.55</v>
      </c>
      <c r="L1873">
        <v>26.62</v>
      </c>
      <c r="M1873" t="s">
        <v>2455</v>
      </c>
      <c r="N1873" t="s">
        <v>34</v>
      </c>
      <c r="O1873" t="s">
        <v>35</v>
      </c>
      <c r="P1873">
        <v>497</v>
      </c>
      <c r="Q1873">
        <v>3</v>
      </c>
      <c r="R1873">
        <v>156</v>
      </c>
    </row>
    <row r="1874" spans="1:18">
      <c r="A1874" t="s">
        <v>2769</v>
      </c>
      <c r="B1874" t="s">
        <v>31</v>
      </c>
      <c r="C1874" t="s">
        <v>39</v>
      </c>
      <c r="D1874" t="s">
        <v>243</v>
      </c>
      <c r="E1874">
        <v>63.57</v>
      </c>
      <c r="F1874">
        <v>26.6</v>
      </c>
      <c r="G1874" t="s">
        <v>2455</v>
      </c>
      <c r="H1874" t="s">
        <v>23</v>
      </c>
      <c r="I1874" t="s">
        <v>39</v>
      </c>
      <c r="J1874" t="s">
        <v>243</v>
      </c>
      <c r="K1874">
        <v>63.57</v>
      </c>
      <c r="L1874">
        <v>26.6</v>
      </c>
      <c r="M1874" t="s">
        <v>2455</v>
      </c>
      <c r="N1874" t="s">
        <v>40</v>
      </c>
      <c r="O1874" t="s">
        <v>35</v>
      </c>
      <c r="P1874">
        <v>13</v>
      </c>
      <c r="Q1874">
        <v>0</v>
      </c>
      <c r="R1874">
        <v>0</v>
      </c>
    </row>
    <row r="1875" spans="1:18">
      <c r="A1875" t="s">
        <v>2770</v>
      </c>
      <c r="B1875" t="s">
        <v>31</v>
      </c>
      <c r="C1875" t="s">
        <v>39</v>
      </c>
      <c r="D1875" t="s">
        <v>243</v>
      </c>
      <c r="E1875">
        <v>63.57</v>
      </c>
      <c r="F1875">
        <v>26.6</v>
      </c>
      <c r="G1875" t="s">
        <v>2455</v>
      </c>
      <c r="H1875" t="s">
        <v>50</v>
      </c>
      <c r="I1875" t="s">
        <v>101</v>
      </c>
      <c r="J1875" t="s">
        <v>83</v>
      </c>
      <c r="K1875">
        <v>63.53</v>
      </c>
      <c r="L1875">
        <v>26.6</v>
      </c>
      <c r="M1875" t="s">
        <v>2455</v>
      </c>
      <c r="N1875" t="s">
        <v>40</v>
      </c>
      <c r="O1875" t="s">
        <v>35</v>
      </c>
      <c r="P1875">
        <v>1978</v>
      </c>
      <c r="Q1875">
        <v>4</v>
      </c>
      <c r="R1875">
        <v>181</v>
      </c>
    </row>
    <row r="1876" spans="1:18">
      <c r="A1876" t="s">
        <v>2771</v>
      </c>
      <c r="B1876" t="s">
        <v>31</v>
      </c>
      <c r="C1876" t="s">
        <v>39</v>
      </c>
      <c r="D1876" t="s">
        <v>243</v>
      </c>
      <c r="E1876">
        <v>63.57</v>
      </c>
      <c r="F1876">
        <v>26.6</v>
      </c>
      <c r="G1876" t="s">
        <v>2455</v>
      </c>
      <c r="H1876" t="s">
        <v>19</v>
      </c>
      <c r="I1876" t="s">
        <v>48</v>
      </c>
      <c r="J1876" t="s">
        <v>243</v>
      </c>
      <c r="K1876">
        <v>63.57</v>
      </c>
      <c r="L1876">
        <v>26.6</v>
      </c>
      <c r="M1876" t="s">
        <v>2455</v>
      </c>
      <c r="N1876" t="s">
        <v>40</v>
      </c>
      <c r="O1876" t="s">
        <v>35</v>
      </c>
      <c r="P1876">
        <v>84</v>
      </c>
      <c r="Q1876">
        <v>0</v>
      </c>
      <c r="R1876">
        <v>0</v>
      </c>
    </row>
    <row r="1877" spans="1:18">
      <c r="A1877" t="s">
        <v>2772</v>
      </c>
      <c r="B1877" t="s">
        <v>31</v>
      </c>
      <c r="C1877" t="s">
        <v>39</v>
      </c>
      <c r="D1877" t="s">
        <v>243</v>
      </c>
      <c r="E1877">
        <v>63.57</v>
      </c>
      <c r="F1877">
        <v>26.6</v>
      </c>
      <c r="G1877" t="s">
        <v>2455</v>
      </c>
      <c r="H1877" t="s">
        <v>23</v>
      </c>
      <c r="I1877" t="s">
        <v>29</v>
      </c>
      <c r="J1877" t="s">
        <v>243</v>
      </c>
      <c r="K1877">
        <v>63.57</v>
      </c>
      <c r="L1877">
        <v>26.6</v>
      </c>
      <c r="M1877" t="s">
        <v>2455</v>
      </c>
      <c r="N1877" t="s">
        <v>81</v>
      </c>
      <c r="O1877" t="s">
        <v>35</v>
      </c>
      <c r="P1877">
        <v>43</v>
      </c>
      <c r="Q1877">
        <v>0</v>
      </c>
      <c r="R1877">
        <v>0</v>
      </c>
    </row>
    <row r="1878" spans="1:18">
      <c r="A1878" t="s">
        <v>2787</v>
      </c>
      <c r="B1878" t="s">
        <v>48</v>
      </c>
      <c r="C1878" t="s">
        <v>39</v>
      </c>
      <c r="D1878" t="s">
        <v>243</v>
      </c>
      <c r="E1878">
        <v>61.5</v>
      </c>
      <c r="F1878">
        <v>24.83</v>
      </c>
      <c r="G1878" t="s">
        <v>2455</v>
      </c>
      <c r="H1878" t="s">
        <v>23</v>
      </c>
      <c r="I1878" t="s">
        <v>29</v>
      </c>
      <c r="J1878" t="s">
        <v>243</v>
      </c>
      <c r="K1878">
        <v>61.5</v>
      </c>
      <c r="L1878">
        <v>24.83</v>
      </c>
      <c r="M1878" t="s">
        <v>2455</v>
      </c>
      <c r="N1878" t="s">
        <v>26</v>
      </c>
      <c r="O1878" t="s">
        <v>27</v>
      </c>
      <c r="P1878">
        <v>37</v>
      </c>
      <c r="Q1878">
        <v>0</v>
      </c>
      <c r="R1878">
        <v>0</v>
      </c>
    </row>
    <row r="1879" spans="1:18">
      <c r="A1879" t="s">
        <v>2788</v>
      </c>
      <c r="B1879" t="s">
        <v>48</v>
      </c>
      <c r="C1879" t="s">
        <v>39</v>
      </c>
      <c r="D1879" t="s">
        <v>243</v>
      </c>
      <c r="E1879">
        <v>61.5</v>
      </c>
      <c r="F1879">
        <v>24.83</v>
      </c>
      <c r="G1879" t="s">
        <v>2455</v>
      </c>
      <c r="H1879" t="s">
        <v>23</v>
      </c>
      <c r="I1879" t="s">
        <v>29</v>
      </c>
      <c r="J1879" t="s">
        <v>243</v>
      </c>
      <c r="K1879">
        <v>61.5</v>
      </c>
      <c r="L1879">
        <v>24.83</v>
      </c>
      <c r="M1879" t="s">
        <v>2455</v>
      </c>
      <c r="N1879" t="s">
        <v>26</v>
      </c>
      <c r="O1879" t="s">
        <v>27</v>
      </c>
      <c r="P1879">
        <v>37</v>
      </c>
      <c r="Q1879">
        <v>0</v>
      </c>
      <c r="R1879">
        <v>0</v>
      </c>
    </row>
    <row r="1880" spans="1:18">
      <c r="A1880" t="s">
        <v>2801</v>
      </c>
      <c r="B1880" t="s">
        <v>39</v>
      </c>
      <c r="C1880" t="s">
        <v>39</v>
      </c>
      <c r="D1880" t="s">
        <v>243</v>
      </c>
      <c r="E1880">
        <v>61.05</v>
      </c>
      <c r="F1880">
        <v>23.78</v>
      </c>
      <c r="G1880" t="s">
        <v>2455</v>
      </c>
      <c r="H1880" t="s">
        <v>104</v>
      </c>
      <c r="I1880" t="s">
        <v>39</v>
      </c>
      <c r="J1880" t="s">
        <v>243</v>
      </c>
      <c r="K1880">
        <v>61.05</v>
      </c>
      <c r="L1880">
        <v>23.62</v>
      </c>
      <c r="M1880" t="s">
        <v>2455</v>
      </c>
      <c r="N1880" t="s">
        <v>34</v>
      </c>
      <c r="O1880" t="s">
        <v>35</v>
      </c>
      <c r="P1880">
        <v>24</v>
      </c>
      <c r="Q1880">
        <v>9</v>
      </c>
      <c r="R1880">
        <v>270</v>
      </c>
    </row>
    <row r="1881" spans="1:18">
      <c r="A1881" t="s">
        <v>2844</v>
      </c>
      <c r="B1881" t="s">
        <v>50</v>
      </c>
      <c r="C1881" t="s">
        <v>39</v>
      </c>
      <c r="D1881" t="s">
        <v>243</v>
      </c>
      <c r="E1881">
        <v>66.8</v>
      </c>
      <c r="F1881">
        <v>24</v>
      </c>
      <c r="G1881" t="s">
        <v>2455</v>
      </c>
      <c r="H1881" t="s">
        <v>31</v>
      </c>
      <c r="I1881" t="s">
        <v>32</v>
      </c>
      <c r="J1881" t="s">
        <v>61</v>
      </c>
      <c r="K1881">
        <v>66.819999999999993</v>
      </c>
      <c r="L1881">
        <v>24.02</v>
      </c>
      <c r="M1881" t="s">
        <v>2455</v>
      </c>
      <c r="N1881" t="s">
        <v>40</v>
      </c>
      <c r="O1881" t="s">
        <v>35</v>
      </c>
      <c r="P1881">
        <v>1219</v>
      </c>
      <c r="Q1881">
        <v>2</v>
      </c>
      <c r="R1881">
        <v>22</v>
      </c>
    </row>
    <row r="1882" spans="1:18">
      <c r="A1882" t="s">
        <v>2857</v>
      </c>
      <c r="B1882" t="s">
        <v>143</v>
      </c>
      <c r="C1882" t="s">
        <v>20</v>
      </c>
      <c r="D1882" t="s">
        <v>243</v>
      </c>
      <c r="E1882">
        <v>64.98</v>
      </c>
      <c r="F1882">
        <v>25.62</v>
      </c>
      <c r="G1882" t="s">
        <v>2455</v>
      </c>
      <c r="H1882" t="s">
        <v>101</v>
      </c>
      <c r="I1882" t="s">
        <v>24</v>
      </c>
      <c r="J1882" t="s">
        <v>58</v>
      </c>
      <c r="K1882">
        <v>64.92</v>
      </c>
      <c r="L1882">
        <v>25.55</v>
      </c>
      <c r="M1882" t="s">
        <v>2455</v>
      </c>
      <c r="N1882" t="s">
        <v>34</v>
      </c>
      <c r="O1882" t="s">
        <v>35</v>
      </c>
      <c r="P1882">
        <v>683</v>
      </c>
      <c r="Q1882">
        <v>9</v>
      </c>
      <c r="R1882">
        <v>203</v>
      </c>
    </row>
    <row r="1883" spans="1:18">
      <c r="A1883" t="s">
        <v>2858</v>
      </c>
      <c r="B1883" t="s">
        <v>60</v>
      </c>
      <c r="C1883" t="s">
        <v>39</v>
      </c>
      <c r="D1883" t="s">
        <v>243</v>
      </c>
      <c r="E1883">
        <v>64.95</v>
      </c>
      <c r="F1883">
        <v>25.57</v>
      </c>
      <c r="G1883" t="s">
        <v>2455</v>
      </c>
      <c r="H1883" t="s">
        <v>29</v>
      </c>
      <c r="I1883" t="s">
        <v>24</v>
      </c>
      <c r="J1883" t="s">
        <v>245</v>
      </c>
      <c r="K1883">
        <v>64.67</v>
      </c>
      <c r="L1883">
        <v>26.33</v>
      </c>
      <c r="M1883" t="s">
        <v>2455</v>
      </c>
      <c r="N1883" t="s">
        <v>40</v>
      </c>
      <c r="O1883" t="s">
        <v>35</v>
      </c>
      <c r="P1883">
        <v>308</v>
      </c>
      <c r="Q1883">
        <v>49</v>
      </c>
      <c r="R1883">
        <v>131</v>
      </c>
    </row>
    <row r="1884" spans="1:18">
      <c r="A1884" t="s">
        <v>2859</v>
      </c>
      <c r="B1884" t="s">
        <v>20</v>
      </c>
      <c r="C1884" t="s">
        <v>39</v>
      </c>
      <c r="D1884" t="s">
        <v>243</v>
      </c>
      <c r="E1884">
        <v>64.95</v>
      </c>
      <c r="F1884">
        <v>25.6</v>
      </c>
      <c r="G1884" t="s">
        <v>2455</v>
      </c>
      <c r="H1884" t="s">
        <v>23</v>
      </c>
      <c r="I1884" t="s">
        <v>24</v>
      </c>
      <c r="J1884" t="s">
        <v>58</v>
      </c>
      <c r="K1884">
        <v>65.150000000000006</v>
      </c>
      <c r="L1884">
        <v>25.7</v>
      </c>
      <c r="M1884" t="s">
        <v>2455</v>
      </c>
      <c r="N1884" t="s">
        <v>34</v>
      </c>
      <c r="O1884" t="s">
        <v>35</v>
      </c>
      <c r="P1884">
        <v>680</v>
      </c>
      <c r="Q1884">
        <v>23</v>
      </c>
      <c r="R1884">
        <v>12</v>
      </c>
    </row>
    <row r="1885" spans="1:18">
      <c r="A1885" t="s">
        <v>3931</v>
      </c>
      <c r="B1885" t="s">
        <v>54</v>
      </c>
      <c r="C1885" t="s">
        <v>20</v>
      </c>
      <c r="D1885" t="s">
        <v>243</v>
      </c>
      <c r="E1885">
        <v>55.42</v>
      </c>
      <c r="F1885">
        <v>12.83</v>
      </c>
      <c r="G1885" t="s">
        <v>2497</v>
      </c>
      <c r="H1885" t="s">
        <v>101</v>
      </c>
      <c r="I1885" t="s">
        <v>60</v>
      </c>
      <c r="J1885" t="s">
        <v>69</v>
      </c>
      <c r="K1885">
        <v>55.38</v>
      </c>
      <c r="L1885">
        <v>12.83</v>
      </c>
      <c r="M1885" t="s">
        <v>2497</v>
      </c>
      <c r="N1885" t="s">
        <v>84</v>
      </c>
      <c r="O1885" t="s">
        <v>35</v>
      </c>
      <c r="P1885">
        <v>1380</v>
      </c>
      <c r="Q1885">
        <v>4</v>
      </c>
      <c r="R1885">
        <v>181</v>
      </c>
    </row>
    <row r="1886" spans="1:18">
      <c r="A1886" t="s">
        <v>3934</v>
      </c>
      <c r="B1886" t="s">
        <v>37</v>
      </c>
      <c r="C1886" t="s">
        <v>20</v>
      </c>
      <c r="D1886" t="s">
        <v>243</v>
      </c>
      <c r="E1886">
        <v>55.65</v>
      </c>
      <c r="F1886">
        <v>13.5</v>
      </c>
      <c r="G1886" t="s">
        <v>2497</v>
      </c>
      <c r="H1886" t="s">
        <v>67</v>
      </c>
      <c r="I1886" t="s">
        <v>39</v>
      </c>
      <c r="J1886" t="s">
        <v>243</v>
      </c>
      <c r="K1886">
        <v>55.65</v>
      </c>
      <c r="L1886">
        <v>13.5</v>
      </c>
      <c r="M1886" t="s">
        <v>2497</v>
      </c>
      <c r="N1886" t="s">
        <v>40</v>
      </c>
      <c r="O1886" t="s">
        <v>35</v>
      </c>
      <c r="P1886">
        <v>22</v>
      </c>
      <c r="Q1886">
        <v>0</v>
      </c>
      <c r="R1886">
        <v>0</v>
      </c>
    </row>
    <row r="1887" spans="1:18">
      <c r="A1887" t="s">
        <v>3941</v>
      </c>
      <c r="B1887" t="s">
        <v>51</v>
      </c>
      <c r="C1887" t="s">
        <v>39</v>
      </c>
      <c r="D1887" t="s">
        <v>243</v>
      </c>
      <c r="E1887">
        <v>55.65</v>
      </c>
      <c r="F1887">
        <v>13.5</v>
      </c>
      <c r="G1887" t="s">
        <v>2497</v>
      </c>
      <c r="H1887" t="s">
        <v>67</v>
      </c>
      <c r="I1887" t="s">
        <v>29</v>
      </c>
      <c r="J1887" t="s">
        <v>243</v>
      </c>
      <c r="K1887">
        <v>55.65</v>
      </c>
      <c r="L1887">
        <v>13.5</v>
      </c>
      <c r="M1887" t="s">
        <v>2497</v>
      </c>
      <c r="N1887" t="s">
        <v>40</v>
      </c>
      <c r="O1887" t="s">
        <v>35</v>
      </c>
      <c r="P1887">
        <v>35</v>
      </c>
      <c r="Q1887">
        <v>0</v>
      </c>
      <c r="R1887">
        <v>0</v>
      </c>
    </row>
    <row r="1888" spans="1:18">
      <c r="A1888" t="s">
        <v>3942</v>
      </c>
      <c r="B1888" t="s">
        <v>51</v>
      </c>
      <c r="C1888" t="s">
        <v>39</v>
      </c>
      <c r="D1888" t="s">
        <v>243</v>
      </c>
      <c r="E1888">
        <v>55.65</v>
      </c>
      <c r="F1888">
        <v>13.5</v>
      </c>
      <c r="G1888" t="s">
        <v>2497</v>
      </c>
      <c r="H1888" t="s">
        <v>67</v>
      </c>
      <c r="I1888" t="s">
        <v>29</v>
      </c>
      <c r="J1888" t="s">
        <v>243</v>
      </c>
      <c r="K1888">
        <v>55.65</v>
      </c>
      <c r="L1888">
        <v>13.5</v>
      </c>
      <c r="M1888" t="s">
        <v>2497</v>
      </c>
      <c r="N1888" t="s">
        <v>40</v>
      </c>
      <c r="O1888" t="s">
        <v>35</v>
      </c>
      <c r="P1888">
        <v>35</v>
      </c>
      <c r="Q1888">
        <v>0</v>
      </c>
      <c r="R1888">
        <v>0</v>
      </c>
    </row>
    <row r="1889" spans="1:18">
      <c r="A1889" t="s">
        <v>3943</v>
      </c>
      <c r="B1889" t="s">
        <v>63</v>
      </c>
      <c r="C1889" t="s">
        <v>39</v>
      </c>
      <c r="D1889" t="s">
        <v>243</v>
      </c>
      <c r="E1889">
        <v>55.68</v>
      </c>
      <c r="F1889">
        <v>13.48</v>
      </c>
      <c r="G1889" t="s">
        <v>2497</v>
      </c>
      <c r="H1889" t="s">
        <v>48</v>
      </c>
      <c r="I1889" t="s">
        <v>20</v>
      </c>
      <c r="J1889" t="s">
        <v>245</v>
      </c>
      <c r="K1889">
        <v>55.7</v>
      </c>
      <c r="L1889">
        <v>13.5</v>
      </c>
      <c r="M1889" t="s">
        <v>2497</v>
      </c>
      <c r="N1889" t="s">
        <v>34</v>
      </c>
      <c r="O1889" t="s">
        <v>35</v>
      </c>
      <c r="P1889">
        <v>330</v>
      </c>
      <c r="Q1889">
        <v>3</v>
      </c>
      <c r="R1889">
        <v>30</v>
      </c>
    </row>
    <row r="1890" spans="1:18">
      <c r="A1890" t="s">
        <v>4123</v>
      </c>
      <c r="B1890" t="s">
        <v>109</v>
      </c>
      <c r="C1890" t="s">
        <v>20</v>
      </c>
      <c r="D1890" t="s">
        <v>243</v>
      </c>
      <c r="E1890">
        <v>57.48</v>
      </c>
      <c r="F1890">
        <v>18.37</v>
      </c>
      <c r="G1890" t="s">
        <v>2497</v>
      </c>
      <c r="H1890" t="s">
        <v>23</v>
      </c>
      <c r="I1890" t="s">
        <v>60</v>
      </c>
      <c r="J1890" t="s">
        <v>65</v>
      </c>
      <c r="K1890">
        <v>57.58</v>
      </c>
      <c r="L1890">
        <v>18.25</v>
      </c>
      <c r="M1890" t="s">
        <v>2497</v>
      </c>
      <c r="N1890" t="s">
        <v>34</v>
      </c>
      <c r="O1890" t="s">
        <v>35</v>
      </c>
      <c r="P1890">
        <v>2120</v>
      </c>
      <c r="Q1890">
        <v>14</v>
      </c>
      <c r="R1890">
        <v>328</v>
      </c>
    </row>
    <row r="1891" spans="1:18">
      <c r="A1891" t="s">
        <v>244</v>
      </c>
      <c r="B1891" t="s">
        <v>71</v>
      </c>
      <c r="C1891" t="s">
        <v>20</v>
      </c>
      <c r="D1891" t="s">
        <v>245</v>
      </c>
      <c r="E1891">
        <v>49.77</v>
      </c>
      <c r="F1891">
        <v>18.3</v>
      </c>
      <c r="G1891" t="s">
        <v>211</v>
      </c>
      <c r="H1891" t="s">
        <v>67</v>
      </c>
      <c r="I1891" t="s">
        <v>31</v>
      </c>
      <c r="J1891" t="s">
        <v>69</v>
      </c>
      <c r="K1891">
        <v>49.77</v>
      </c>
      <c r="L1891">
        <v>18.3</v>
      </c>
      <c r="M1891" t="s">
        <v>211</v>
      </c>
      <c r="N1891" t="s">
        <v>34</v>
      </c>
      <c r="O1891" t="s">
        <v>35</v>
      </c>
      <c r="P1891">
        <v>1005</v>
      </c>
      <c r="Q1891">
        <v>0</v>
      </c>
      <c r="R1891">
        <v>0</v>
      </c>
    </row>
    <row r="1892" spans="1:18">
      <c r="A1892" t="s">
        <v>246</v>
      </c>
      <c r="B1892" t="s">
        <v>54</v>
      </c>
      <c r="C1892" t="s">
        <v>20</v>
      </c>
      <c r="D1892" t="s">
        <v>245</v>
      </c>
      <c r="E1892">
        <v>49.75</v>
      </c>
      <c r="F1892">
        <v>18.2</v>
      </c>
      <c r="G1892" t="s">
        <v>211</v>
      </c>
      <c r="H1892" t="s">
        <v>67</v>
      </c>
      <c r="I1892" t="s">
        <v>31</v>
      </c>
      <c r="J1892" t="s">
        <v>69</v>
      </c>
      <c r="K1892">
        <v>49.78</v>
      </c>
      <c r="L1892">
        <v>18.27</v>
      </c>
      <c r="M1892" t="s">
        <v>211</v>
      </c>
      <c r="N1892" t="s">
        <v>34</v>
      </c>
      <c r="O1892" t="s">
        <v>35</v>
      </c>
      <c r="P1892">
        <v>990</v>
      </c>
      <c r="Q1892">
        <v>7</v>
      </c>
      <c r="R1892">
        <v>53</v>
      </c>
    </row>
    <row r="1893" spans="1:18">
      <c r="A1893" t="s">
        <v>254</v>
      </c>
      <c r="B1893" t="s">
        <v>31</v>
      </c>
      <c r="C1893" t="s">
        <v>20</v>
      </c>
      <c r="D1893" t="s">
        <v>245</v>
      </c>
      <c r="E1893">
        <v>49.85</v>
      </c>
      <c r="F1893">
        <v>15.63</v>
      </c>
      <c r="G1893" t="s">
        <v>211</v>
      </c>
      <c r="H1893" t="s">
        <v>104</v>
      </c>
      <c r="I1893" t="s">
        <v>51</v>
      </c>
      <c r="J1893" t="s">
        <v>245</v>
      </c>
      <c r="K1893">
        <v>49.95</v>
      </c>
      <c r="L1893">
        <v>16.25</v>
      </c>
      <c r="M1893" t="s">
        <v>211</v>
      </c>
      <c r="N1893" t="s">
        <v>34</v>
      </c>
      <c r="O1893" t="s">
        <v>35</v>
      </c>
      <c r="P1893">
        <v>151</v>
      </c>
      <c r="Q1893">
        <v>46</v>
      </c>
      <c r="R1893">
        <v>76</v>
      </c>
    </row>
    <row r="1894" spans="1:18">
      <c r="A1894" t="s">
        <v>327</v>
      </c>
      <c r="B1894" t="s">
        <v>67</v>
      </c>
      <c r="C1894" t="s">
        <v>20</v>
      </c>
      <c r="D1894" t="s">
        <v>245</v>
      </c>
      <c r="E1894">
        <v>50.23</v>
      </c>
      <c r="F1894">
        <v>16.23</v>
      </c>
      <c r="G1894" t="s">
        <v>211</v>
      </c>
      <c r="H1894" t="s">
        <v>19</v>
      </c>
      <c r="I1894" t="s">
        <v>101</v>
      </c>
      <c r="J1894" t="s">
        <v>279</v>
      </c>
      <c r="K1894">
        <v>50.18</v>
      </c>
      <c r="L1894">
        <v>16</v>
      </c>
      <c r="M1894" t="s">
        <v>211</v>
      </c>
      <c r="N1894" t="s">
        <v>40</v>
      </c>
      <c r="O1894" t="s">
        <v>35</v>
      </c>
      <c r="P1894">
        <v>3483</v>
      </c>
      <c r="Q1894">
        <v>18</v>
      </c>
      <c r="R1894">
        <v>252</v>
      </c>
    </row>
    <row r="1895" spans="1:18">
      <c r="A1895" t="s">
        <v>328</v>
      </c>
      <c r="B1895" t="s">
        <v>23</v>
      </c>
      <c r="C1895" t="s">
        <v>39</v>
      </c>
      <c r="D1895" t="s">
        <v>245</v>
      </c>
      <c r="E1895">
        <v>49.12</v>
      </c>
      <c r="F1895">
        <v>14.73</v>
      </c>
      <c r="G1895" t="s">
        <v>211</v>
      </c>
      <c r="H1895" t="s">
        <v>68</v>
      </c>
      <c r="I1895" t="s">
        <v>20</v>
      </c>
      <c r="J1895" t="s">
        <v>58</v>
      </c>
      <c r="K1895">
        <v>49.1</v>
      </c>
      <c r="L1895">
        <v>14.75</v>
      </c>
      <c r="M1895" t="s">
        <v>211</v>
      </c>
      <c r="N1895" t="s">
        <v>34</v>
      </c>
      <c r="O1895" t="s">
        <v>35</v>
      </c>
      <c r="P1895">
        <v>340</v>
      </c>
      <c r="Q1895">
        <v>3</v>
      </c>
      <c r="R1895">
        <v>147</v>
      </c>
    </row>
    <row r="1896" spans="1:18">
      <c r="A1896" t="s">
        <v>351</v>
      </c>
      <c r="B1896" t="s">
        <v>74</v>
      </c>
      <c r="C1896" t="s">
        <v>20</v>
      </c>
      <c r="D1896" t="s">
        <v>245</v>
      </c>
      <c r="E1896">
        <v>50.85</v>
      </c>
      <c r="F1896">
        <v>12.48</v>
      </c>
      <c r="G1896" t="s">
        <v>332</v>
      </c>
      <c r="H1896" t="s">
        <v>63</v>
      </c>
      <c r="I1896" t="s">
        <v>39</v>
      </c>
      <c r="J1896" t="s">
        <v>58</v>
      </c>
      <c r="K1896">
        <v>50.9</v>
      </c>
      <c r="L1896">
        <v>12.43</v>
      </c>
      <c r="M1896" t="s">
        <v>332</v>
      </c>
      <c r="N1896" t="s">
        <v>34</v>
      </c>
      <c r="O1896" t="s">
        <v>35</v>
      </c>
      <c r="P1896">
        <v>381</v>
      </c>
      <c r="Q1896">
        <v>7</v>
      </c>
      <c r="R1896">
        <v>328</v>
      </c>
    </row>
    <row r="1897" spans="1:18">
      <c r="A1897" t="s">
        <v>363</v>
      </c>
      <c r="B1897" t="s">
        <v>32</v>
      </c>
      <c r="C1897" t="s">
        <v>20</v>
      </c>
      <c r="D1897" t="s">
        <v>245</v>
      </c>
      <c r="E1897">
        <v>50.9</v>
      </c>
      <c r="F1897">
        <v>12.18</v>
      </c>
      <c r="G1897" t="s">
        <v>332</v>
      </c>
      <c r="H1897" t="s">
        <v>71</v>
      </c>
      <c r="I1897" t="s">
        <v>60</v>
      </c>
      <c r="J1897" t="s">
        <v>58</v>
      </c>
      <c r="K1897">
        <v>50.82</v>
      </c>
      <c r="L1897">
        <v>12.13</v>
      </c>
      <c r="M1897" t="s">
        <v>332</v>
      </c>
      <c r="N1897" t="s">
        <v>34</v>
      </c>
      <c r="O1897" t="s">
        <v>35</v>
      </c>
      <c r="P1897">
        <v>311</v>
      </c>
      <c r="Q1897">
        <v>10</v>
      </c>
      <c r="R1897">
        <v>201</v>
      </c>
    </row>
    <row r="1898" spans="1:18">
      <c r="A1898" t="s">
        <v>366</v>
      </c>
      <c r="B1898" t="s">
        <v>67</v>
      </c>
      <c r="C1898" t="s">
        <v>20</v>
      </c>
      <c r="D1898" t="s">
        <v>245</v>
      </c>
      <c r="E1898">
        <v>51.75</v>
      </c>
      <c r="F1898">
        <v>11.47</v>
      </c>
      <c r="G1898" t="s">
        <v>332</v>
      </c>
      <c r="H1898" t="s">
        <v>19</v>
      </c>
      <c r="I1898" t="s">
        <v>20</v>
      </c>
      <c r="J1898" t="s">
        <v>245</v>
      </c>
      <c r="K1898">
        <v>51.75</v>
      </c>
      <c r="L1898">
        <v>11.47</v>
      </c>
      <c r="M1898" t="s">
        <v>332</v>
      </c>
      <c r="N1898" t="s">
        <v>40</v>
      </c>
      <c r="O1898" t="s">
        <v>35</v>
      </c>
      <c r="P1898">
        <v>11</v>
      </c>
      <c r="Q1898">
        <v>0</v>
      </c>
      <c r="R1898">
        <v>0</v>
      </c>
    </row>
    <row r="1899" spans="1:18">
      <c r="A1899" t="s">
        <v>369</v>
      </c>
      <c r="B1899" t="s">
        <v>155</v>
      </c>
      <c r="C1899" t="s">
        <v>20</v>
      </c>
      <c r="D1899" t="s">
        <v>245</v>
      </c>
      <c r="E1899">
        <v>50.88</v>
      </c>
      <c r="F1899">
        <v>10.52</v>
      </c>
      <c r="G1899" t="s">
        <v>332</v>
      </c>
      <c r="H1899" t="s">
        <v>23</v>
      </c>
      <c r="I1899" t="s">
        <v>20</v>
      </c>
      <c r="J1899" t="s">
        <v>83</v>
      </c>
      <c r="K1899">
        <v>50.95</v>
      </c>
      <c r="L1899">
        <v>10.72</v>
      </c>
      <c r="M1899" t="s">
        <v>332</v>
      </c>
      <c r="N1899" t="s">
        <v>40</v>
      </c>
      <c r="O1899" t="s">
        <v>35</v>
      </c>
      <c r="P1899">
        <v>1459</v>
      </c>
      <c r="Q1899">
        <v>16</v>
      </c>
      <c r="R1899">
        <v>63</v>
      </c>
    </row>
    <row r="1900" spans="1:18">
      <c r="A1900" t="s">
        <v>374</v>
      </c>
      <c r="B1900" t="s">
        <v>31</v>
      </c>
      <c r="C1900" t="s">
        <v>39</v>
      </c>
      <c r="D1900" t="s">
        <v>245</v>
      </c>
      <c r="E1900">
        <v>50.58</v>
      </c>
      <c r="F1900">
        <v>13</v>
      </c>
      <c r="G1900" t="s">
        <v>332</v>
      </c>
      <c r="H1900" t="s">
        <v>76</v>
      </c>
      <c r="I1900" t="s">
        <v>20</v>
      </c>
      <c r="J1900" t="s">
        <v>65</v>
      </c>
      <c r="K1900">
        <v>50.55</v>
      </c>
      <c r="L1900">
        <v>13</v>
      </c>
      <c r="M1900" t="s">
        <v>332</v>
      </c>
      <c r="N1900" t="s">
        <v>40</v>
      </c>
      <c r="O1900" t="s">
        <v>35</v>
      </c>
      <c r="P1900">
        <v>1815</v>
      </c>
      <c r="Q1900">
        <v>4</v>
      </c>
      <c r="R1900">
        <v>181</v>
      </c>
    </row>
    <row r="1901" spans="1:18">
      <c r="A1901" t="s">
        <v>543</v>
      </c>
      <c r="B1901" t="s">
        <v>31</v>
      </c>
      <c r="C1901" t="s">
        <v>39</v>
      </c>
      <c r="D1901" t="s">
        <v>245</v>
      </c>
      <c r="E1901">
        <v>53.47</v>
      </c>
      <c r="F1901">
        <v>9.98</v>
      </c>
      <c r="G1901" t="s">
        <v>332</v>
      </c>
      <c r="H1901" t="s">
        <v>31</v>
      </c>
      <c r="I1901" t="s">
        <v>29</v>
      </c>
      <c r="J1901" t="s">
        <v>245</v>
      </c>
      <c r="K1901">
        <v>53.47</v>
      </c>
      <c r="L1901">
        <v>9.98</v>
      </c>
      <c r="M1901" t="s">
        <v>332</v>
      </c>
      <c r="N1901" t="s">
        <v>40</v>
      </c>
      <c r="O1901" t="s">
        <v>35</v>
      </c>
      <c r="P1901">
        <v>30</v>
      </c>
      <c r="Q1901">
        <v>0</v>
      </c>
      <c r="R1901">
        <v>0</v>
      </c>
    </row>
    <row r="1902" spans="1:18">
      <c r="A1902" t="s">
        <v>614</v>
      </c>
      <c r="B1902" t="s">
        <v>155</v>
      </c>
      <c r="C1902" t="s">
        <v>39</v>
      </c>
      <c r="D1902" t="s">
        <v>245</v>
      </c>
      <c r="E1902">
        <v>55.52</v>
      </c>
      <c r="F1902">
        <v>8.43</v>
      </c>
      <c r="G1902" t="s">
        <v>610</v>
      </c>
      <c r="H1902" t="s">
        <v>68</v>
      </c>
      <c r="I1902" t="s">
        <v>39</v>
      </c>
      <c r="J1902" t="s">
        <v>245</v>
      </c>
      <c r="K1902">
        <v>55.52</v>
      </c>
      <c r="L1902">
        <v>8.43</v>
      </c>
      <c r="M1902" t="s">
        <v>610</v>
      </c>
      <c r="N1902" t="s">
        <v>40</v>
      </c>
      <c r="O1902" t="s">
        <v>52</v>
      </c>
      <c r="P1902">
        <v>3</v>
      </c>
      <c r="Q1902">
        <v>0</v>
      </c>
      <c r="R1902">
        <v>0</v>
      </c>
    </row>
    <row r="1903" spans="1:18">
      <c r="A1903" t="s">
        <v>1061</v>
      </c>
      <c r="B1903" t="s">
        <v>104</v>
      </c>
      <c r="C1903" t="s">
        <v>20</v>
      </c>
      <c r="D1903" t="s">
        <v>245</v>
      </c>
      <c r="E1903">
        <v>51.32</v>
      </c>
      <c r="F1903">
        <v>-2.48</v>
      </c>
      <c r="G1903" t="s">
        <v>858</v>
      </c>
      <c r="H1903" t="s">
        <v>51</v>
      </c>
      <c r="I1903" t="s">
        <v>39</v>
      </c>
      <c r="J1903" t="s">
        <v>245</v>
      </c>
      <c r="K1903">
        <v>51.3</v>
      </c>
      <c r="L1903">
        <v>-2.5</v>
      </c>
      <c r="M1903" t="s">
        <v>858</v>
      </c>
      <c r="N1903" t="s">
        <v>40</v>
      </c>
      <c r="O1903" t="s">
        <v>35</v>
      </c>
      <c r="P1903">
        <v>10</v>
      </c>
      <c r="Q1903">
        <v>3</v>
      </c>
      <c r="R1903">
        <v>213</v>
      </c>
    </row>
    <row r="1904" spans="1:18">
      <c r="A1904" t="s">
        <v>1099</v>
      </c>
      <c r="B1904" t="s">
        <v>67</v>
      </c>
      <c r="C1904" t="s">
        <v>20</v>
      </c>
      <c r="D1904" t="s">
        <v>245</v>
      </c>
      <c r="E1904">
        <v>53.8</v>
      </c>
      <c r="F1904">
        <v>-1.6</v>
      </c>
      <c r="G1904" t="s">
        <v>858</v>
      </c>
      <c r="H1904" t="s">
        <v>60</v>
      </c>
      <c r="I1904" t="s">
        <v>39</v>
      </c>
      <c r="J1904" t="s">
        <v>245</v>
      </c>
      <c r="K1904">
        <v>53.8</v>
      </c>
      <c r="L1904">
        <v>-1.6</v>
      </c>
      <c r="M1904" t="s">
        <v>858</v>
      </c>
      <c r="N1904" t="s">
        <v>81</v>
      </c>
      <c r="O1904" t="s">
        <v>35</v>
      </c>
      <c r="P1904">
        <v>20</v>
      </c>
      <c r="Q1904">
        <v>0</v>
      </c>
      <c r="R1904">
        <v>0</v>
      </c>
    </row>
    <row r="1905" spans="1:18">
      <c r="A1905" t="s">
        <v>1100</v>
      </c>
      <c r="B1905" t="s">
        <v>67</v>
      </c>
      <c r="C1905" t="s">
        <v>20</v>
      </c>
      <c r="D1905" t="s">
        <v>245</v>
      </c>
      <c r="E1905">
        <v>53.83</v>
      </c>
      <c r="F1905">
        <v>-1.55</v>
      </c>
      <c r="G1905" t="s">
        <v>858</v>
      </c>
      <c r="H1905" t="s">
        <v>42</v>
      </c>
      <c r="I1905" t="s">
        <v>24</v>
      </c>
      <c r="J1905" t="s">
        <v>780</v>
      </c>
      <c r="K1905">
        <v>53.83</v>
      </c>
      <c r="L1905">
        <v>-1.57</v>
      </c>
      <c r="M1905" t="s">
        <v>858</v>
      </c>
      <c r="N1905" t="s">
        <v>81</v>
      </c>
      <c r="O1905" t="s">
        <v>35</v>
      </c>
      <c r="P1905">
        <v>7280</v>
      </c>
      <c r="Q1905">
        <v>2</v>
      </c>
      <c r="R1905">
        <v>270</v>
      </c>
    </row>
    <row r="1906" spans="1:18">
      <c r="A1906" t="s">
        <v>1107</v>
      </c>
      <c r="B1906" t="s">
        <v>20</v>
      </c>
      <c r="C1906" t="s">
        <v>20</v>
      </c>
      <c r="D1906" t="s">
        <v>245</v>
      </c>
      <c r="E1906">
        <v>51.8</v>
      </c>
      <c r="F1906">
        <v>0.1</v>
      </c>
      <c r="G1906" t="s">
        <v>858</v>
      </c>
      <c r="H1906" t="s">
        <v>39</v>
      </c>
      <c r="I1906" t="s">
        <v>60</v>
      </c>
      <c r="J1906" t="s">
        <v>58</v>
      </c>
      <c r="K1906">
        <v>51.8</v>
      </c>
      <c r="L1906">
        <v>0.1</v>
      </c>
      <c r="M1906" t="s">
        <v>858</v>
      </c>
      <c r="N1906" t="s">
        <v>34</v>
      </c>
      <c r="O1906" t="s">
        <v>35</v>
      </c>
      <c r="P1906">
        <v>306</v>
      </c>
      <c r="Q1906">
        <v>0</v>
      </c>
      <c r="R1906">
        <v>0</v>
      </c>
    </row>
    <row r="1907" spans="1:18">
      <c r="A1907" t="s">
        <v>1108</v>
      </c>
      <c r="B1907" t="s">
        <v>121</v>
      </c>
      <c r="C1907" t="s">
        <v>20</v>
      </c>
      <c r="D1907" t="s">
        <v>245</v>
      </c>
      <c r="E1907">
        <v>51.8</v>
      </c>
      <c r="F1907">
        <v>0.1</v>
      </c>
      <c r="G1907" t="s">
        <v>858</v>
      </c>
      <c r="H1907" t="s">
        <v>121</v>
      </c>
      <c r="I1907" t="s">
        <v>24</v>
      </c>
      <c r="J1907" t="s">
        <v>58</v>
      </c>
      <c r="K1907">
        <v>51.8</v>
      </c>
      <c r="L1907">
        <v>0.1</v>
      </c>
      <c r="M1907" t="s">
        <v>858</v>
      </c>
      <c r="N1907" t="s">
        <v>40</v>
      </c>
      <c r="O1907" t="s">
        <v>35</v>
      </c>
      <c r="P1907">
        <v>336</v>
      </c>
      <c r="Q1907">
        <v>0</v>
      </c>
      <c r="R1907">
        <v>0</v>
      </c>
    </row>
    <row r="1908" spans="1:18">
      <c r="A1908" t="s">
        <v>1109</v>
      </c>
      <c r="B1908" t="s">
        <v>19</v>
      </c>
      <c r="C1908" t="s">
        <v>20</v>
      </c>
      <c r="D1908" t="s">
        <v>245</v>
      </c>
      <c r="E1908">
        <v>51.8</v>
      </c>
      <c r="F1908">
        <v>0.1</v>
      </c>
      <c r="G1908" t="s">
        <v>858</v>
      </c>
      <c r="H1908" t="s">
        <v>143</v>
      </c>
      <c r="I1908" t="s">
        <v>39</v>
      </c>
      <c r="J1908" t="s">
        <v>245</v>
      </c>
      <c r="K1908">
        <v>51.8</v>
      </c>
      <c r="L1908">
        <v>0.1</v>
      </c>
      <c r="M1908" t="s">
        <v>858</v>
      </c>
      <c r="N1908" t="s">
        <v>40</v>
      </c>
      <c r="O1908" t="s">
        <v>35</v>
      </c>
      <c r="P1908">
        <v>35</v>
      </c>
      <c r="Q1908">
        <v>0</v>
      </c>
      <c r="R1908">
        <v>0</v>
      </c>
    </row>
    <row r="1909" spans="1:18">
      <c r="A1909" t="s">
        <v>1113</v>
      </c>
      <c r="B1909" t="s">
        <v>19</v>
      </c>
      <c r="C1909" t="s">
        <v>20</v>
      </c>
      <c r="D1909" t="s">
        <v>245</v>
      </c>
      <c r="E1909">
        <v>50.8</v>
      </c>
      <c r="F1909">
        <v>-1.7000000000000002</v>
      </c>
      <c r="G1909" t="s">
        <v>858</v>
      </c>
      <c r="H1909" t="s">
        <v>109</v>
      </c>
      <c r="I1909" t="s">
        <v>20</v>
      </c>
      <c r="J1909" t="s">
        <v>58</v>
      </c>
      <c r="K1909">
        <v>50.8</v>
      </c>
      <c r="L1909">
        <v>-1.7000000000000002</v>
      </c>
      <c r="M1909" t="s">
        <v>858</v>
      </c>
      <c r="N1909" t="s">
        <v>81</v>
      </c>
      <c r="O1909" t="s">
        <v>35</v>
      </c>
      <c r="P1909">
        <v>367</v>
      </c>
      <c r="Q1909">
        <v>0</v>
      </c>
      <c r="R1909">
        <v>0</v>
      </c>
    </row>
    <row r="1910" spans="1:18">
      <c r="A1910" t="s">
        <v>1117</v>
      </c>
      <c r="B1910" t="s">
        <v>37</v>
      </c>
      <c r="C1910" t="s">
        <v>20</v>
      </c>
      <c r="D1910" t="s">
        <v>245</v>
      </c>
      <c r="E1910">
        <v>53.6</v>
      </c>
      <c r="F1910">
        <v>-1.42</v>
      </c>
      <c r="G1910" t="s">
        <v>858</v>
      </c>
      <c r="H1910" t="s">
        <v>20</v>
      </c>
      <c r="I1910" t="s">
        <v>39</v>
      </c>
      <c r="J1910" t="s">
        <v>245</v>
      </c>
      <c r="K1910">
        <v>53.5</v>
      </c>
      <c r="L1910">
        <v>-1.4</v>
      </c>
      <c r="M1910" t="s">
        <v>858</v>
      </c>
      <c r="N1910" t="s">
        <v>40</v>
      </c>
      <c r="O1910" t="s">
        <v>35</v>
      </c>
      <c r="P1910">
        <v>13</v>
      </c>
      <c r="Q1910">
        <v>12</v>
      </c>
      <c r="R1910">
        <v>175</v>
      </c>
    </row>
    <row r="1911" spans="1:18">
      <c r="A1911" t="s">
        <v>1706</v>
      </c>
      <c r="B1911" t="s">
        <v>50</v>
      </c>
      <c r="C1911" t="s">
        <v>39</v>
      </c>
      <c r="D1911" t="s">
        <v>245</v>
      </c>
      <c r="E1911">
        <v>53.2</v>
      </c>
      <c r="F1911">
        <v>6.5</v>
      </c>
      <c r="G1911" t="s">
        <v>1615</v>
      </c>
      <c r="H1911" t="s">
        <v>67</v>
      </c>
      <c r="I1911" t="s">
        <v>24</v>
      </c>
      <c r="J1911" t="s">
        <v>61</v>
      </c>
      <c r="K1911">
        <v>52.9</v>
      </c>
      <c r="L1911">
        <v>6.9</v>
      </c>
      <c r="M1911" t="s">
        <v>1615</v>
      </c>
      <c r="N1911" t="s">
        <v>34</v>
      </c>
      <c r="O1911" t="s">
        <v>35</v>
      </c>
      <c r="P1911">
        <v>683</v>
      </c>
      <c r="Q1911">
        <v>43</v>
      </c>
      <c r="R1911">
        <v>142</v>
      </c>
    </row>
    <row r="1912" spans="1:18">
      <c r="A1912" t="s">
        <v>1708</v>
      </c>
      <c r="B1912" t="s">
        <v>50</v>
      </c>
      <c r="C1912" t="s">
        <v>20</v>
      </c>
      <c r="D1912" t="s">
        <v>245</v>
      </c>
      <c r="E1912">
        <v>51.6</v>
      </c>
      <c r="F1912">
        <v>5.0999999999999996</v>
      </c>
      <c r="G1912" t="s">
        <v>1615</v>
      </c>
      <c r="H1912" t="s">
        <v>45</v>
      </c>
      <c r="I1912" t="s">
        <v>20</v>
      </c>
      <c r="J1912" t="s">
        <v>245</v>
      </c>
      <c r="K1912">
        <v>51.6</v>
      </c>
      <c r="L1912">
        <v>5.0999999999999996</v>
      </c>
      <c r="M1912" t="s">
        <v>1615</v>
      </c>
      <c r="N1912" t="s">
        <v>34</v>
      </c>
      <c r="O1912" t="s">
        <v>35</v>
      </c>
      <c r="P1912">
        <v>23</v>
      </c>
      <c r="Q1912">
        <v>0</v>
      </c>
      <c r="R1912">
        <v>0</v>
      </c>
    </row>
    <row r="1913" spans="1:18">
      <c r="A1913" t="s">
        <v>1718</v>
      </c>
      <c r="B1913" t="s">
        <v>37</v>
      </c>
      <c r="C1913" t="s">
        <v>20</v>
      </c>
      <c r="D1913" t="s">
        <v>245</v>
      </c>
      <c r="E1913">
        <v>52</v>
      </c>
      <c r="F1913">
        <v>4.4000000000000004</v>
      </c>
      <c r="G1913" t="s">
        <v>1615</v>
      </c>
      <c r="H1913" t="s">
        <v>32</v>
      </c>
      <c r="I1913" t="s">
        <v>29</v>
      </c>
      <c r="J1913" t="s">
        <v>58</v>
      </c>
      <c r="K1913">
        <v>52</v>
      </c>
      <c r="L1913">
        <v>4.3</v>
      </c>
      <c r="M1913" t="s">
        <v>1615</v>
      </c>
      <c r="N1913" t="s">
        <v>40</v>
      </c>
      <c r="O1913" t="s">
        <v>35</v>
      </c>
      <c r="P1913">
        <v>414</v>
      </c>
      <c r="Q1913">
        <v>7</v>
      </c>
      <c r="R1913">
        <v>270</v>
      </c>
    </row>
    <row r="1914" spans="1:18">
      <c r="A1914" t="s">
        <v>1719</v>
      </c>
      <c r="B1914" t="s">
        <v>37</v>
      </c>
      <c r="C1914" t="s">
        <v>20</v>
      </c>
      <c r="D1914" t="s">
        <v>245</v>
      </c>
      <c r="E1914">
        <v>52</v>
      </c>
      <c r="F1914">
        <v>4.4000000000000004</v>
      </c>
      <c r="G1914" t="s">
        <v>1615</v>
      </c>
      <c r="H1914" t="s">
        <v>23</v>
      </c>
      <c r="I1914" t="s">
        <v>24</v>
      </c>
      <c r="J1914" t="s">
        <v>58</v>
      </c>
      <c r="K1914">
        <v>52</v>
      </c>
      <c r="L1914">
        <v>4.4000000000000004</v>
      </c>
      <c r="M1914" t="s">
        <v>1615</v>
      </c>
      <c r="N1914" t="s">
        <v>34</v>
      </c>
      <c r="O1914" t="s">
        <v>35</v>
      </c>
      <c r="P1914">
        <v>328</v>
      </c>
      <c r="Q1914">
        <v>0</v>
      </c>
      <c r="R1914">
        <v>0</v>
      </c>
    </row>
    <row r="1915" spans="1:18">
      <c r="A1915" t="s">
        <v>1729</v>
      </c>
      <c r="B1915" t="s">
        <v>74</v>
      </c>
      <c r="C1915" t="s">
        <v>20</v>
      </c>
      <c r="D1915" t="s">
        <v>245</v>
      </c>
      <c r="E1915">
        <v>53.1</v>
      </c>
      <c r="F1915">
        <v>4.7699999999999996</v>
      </c>
      <c r="G1915" t="s">
        <v>1615</v>
      </c>
      <c r="H1915" t="s">
        <v>92</v>
      </c>
      <c r="I1915" t="s">
        <v>32</v>
      </c>
      <c r="J1915" t="s">
        <v>245</v>
      </c>
      <c r="K1915">
        <v>53.1</v>
      </c>
      <c r="L1915">
        <v>4.8</v>
      </c>
      <c r="M1915" t="s">
        <v>1615</v>
      </c>
      <c r="N1915" t="s">
        <v>26</v>
      </c>
      <c r="O1915" t="s">
        <v>27</v>
      </c>
      <c r="P1915">
        <v>138</v>
      </c>
      <c r="Q1915">
        <v>3</v>
      </c>
      <c r="R1915">
        <v>91</v>
      </c>
    </row>
    <row r="1916" spans="1:18">
      <c r="A1916" t="s">
        <v>1744</v>
      </c>
      <c r="B1916" t="s">
        <v>155</v>
      </c>
      <c r="C1916" t="s">
        <v>20</v>
      </c>
      <c r="D1916" t="s">
        <v>245</v>
      </c>
      <c r="E1916">
        <v>51.9</v>
      </c>
      <c r="F1916">
        <v>4.05</v>
      </c>
      <c r="G1916" t="s">
        <v>1615</v>
      </c>
      <c r="H1916" t="s">
        <v>32</v>
      </c>
      <c r="I1916" t="s">
        <v>60</v>
      </c>
      <c r="J1916" t="s">
        <v>79</v>
      </c>
      <c r="K1916">
        <v>51.83</v>
      </c>
      <c r="L1916">
        <v>4.07</v>
      </c>
      <c r="M1916" t="s">
        <v>1615</v>
      </c>
      <c r="N1916" t="s">
        <v>40</v>
      </c>
      <c r="O1916" t="s">
        <v>52</v>
      </c>
      <c r="P1916">
        <v>2124</v>
      </c>
      <c r="Q1916">
        <v>8</v>
      </c>
      <c r="R1916">
        <v>172</v>
      </c>
    </row>
    <row r="1917" spans="1:18">
      <c r="A1917" t="s">
        <v>1745</v>
      </c>
      <c r="B1917" t="s">
        <v>73</v>
      </c>
      <c r="C1917" t="s">
        <v>20</v>
      </c>
      <c r="D1917" t="s">
        <v>245</v>
      </c>
      <c r="E1917">
        <v>53.2</v>
      </c>
      <c r="F1917">
        <v>6.6</v>
      </c>
      <c r="G1917" t="s">
        <v>1615</v>
      </c>
      <c r="H1917" t="s">
        <v>23</v>
      </c>
      <c r="I1917" t="s">
        <v>101</v>
      </c>
      <c r="J1917" t="s">
        <v>61</v>
      </c>
      <c r="K1917">
        <v>53.2</v>
      </c>
      <c r="L1917">
        <v>6.6</v>
      </c>
      <c r="M1917" t="s">
        <v>1615</v>
      </c>
      <c r="N1917" t="s">
        <v>40</v>
      </c>
      <c r="O1917" t="s">
        <v>35</v>
      </c>
      <c r="P1917">
        <v>908</v>
      </c>
      <c r="Q1917">
        <v>0</v>
      </c>
      <c r="R1917">
        <v>0</v>
      </c>
    </row>
    <row r="1918" spans="1:18">
      <c r="A1918" t="s">
        <v>1746</v>
      </c>
      <c r="B1918" t="s">
        <v>73</v>
      </c>
      <c r="C1918" t="s">
        <v>20</v>
      </c>
      <c r="D1918" t="s">
        <v>245</v>
      </c>
      <c r="E1918">
        <v>53.2</v>
      </c>
      <c r="F1918">
        <v>6.6</v>
      </c>
      <c r="G1918" t="s">
        <v>1615</v>
      </c>
      <c r="H1918" t="s">
        <v>101</v>
      </c>
      <c r="I1918" t="s">
        <v>24</v>
      </c>
      <c r="J1918" t="s">
        <v>58</v>
      </c>
      <c r="K1918">
        <v>53.3</v>
      </c>
      <c r="L1918">
        <v>6.2</v>
      </c>
      <c r="M1918" t="s">
        <v>1615</v>
      </c>
      <c r="N1918" t="s">
        <v>26</v>
      </c>
      <c r="O1918" t="s">
        <v>35</v>
      </c>
      <c r="P1918">
        <v>325</v>
      </c>
      <c r="Q1918">
        <v>29</v>
      </c>
      <c r="R1918">
        <v>293</v>
      </c>
    </row>
    <row r="1919" spans="1:18">
      <c r="A1919" t="s">
        <v>1747</v>
      </c>
      <c r="B1919" t="s">
        <v>109</v>
      </c>
      <c r="C1919" t="s">
        <v>20</v>
      </c>
      <c r="D1919" t="s">
        <v>245</v>
      </c>
      <c r="E1919">
        <v>53.2</v>
      </c>
      <c r="F1919">
        <v>6.6</v>
      </c>
      <c r="G1919" t="s">
        <v>1615</v>
      </c>
      <c r="H1919" t="s">
        <v>19</v>
      </c>
      <c r="I1919" t="s">
        <v>31</v>
      </c>
      <c r="J1919" t="s">
        <v>58</v>
      </c>
      <c r="K1919">
        <v>53.2</v>
      </c>
      <c r="L1919">
        <v>6.6</v>
      </c>
      <c r="M1919" t="s">
        <v>1615</v>
      </c>
      <c r="N1919" t="s">
        <v>40</v>
      </c>
      <c r="O1919" t="s">
        <v>35</v>
      </c>
      <c r="P1919">
        <v>275</v>
      </c>
      <c r="Q1919">
        <v>0</v>
      </c>
      <c r="R1919">
        <v>0</v>
      </c>
    </row>
    <row r="1920" spans="1:18">
      <c r="A1920" t="s">
        <v>1748</v>
      </c>
      <c r="B1920" t="s">
        <v>109</v>
      </c>
      <c r="C1920" t="s">
        <v>20</v>
      </c>
      <c r="D1920" t="s">
        <v>245</v>
      </c>
      <c r="E1920">
        <v>53.2</v>
      </c>
      <c r="F1920">
        <v>6.6</v>
      </c>
      <c r="G1920" t="s">
        <v>1615</v>
      </c>
      <c r="H1920" t="s">
        <v>76</v>
      </c>
      <c r="I1920" t="s">
        <v>101</v>
      </c>
      <c r="J1920" t="s">
        <v>61</v>
      </c>
      <c r="K1920">
        <v>53.2</v>
      </c>
      <c r="L1920">
        <v>6.6</v>
      </c>
      <c r="M1920" t="s">
        <v>1615</v>
      </c>
      <c r="N1920" t="s">
        <v>34</v>
      </c>
      <c r="O1920" t="s">
        <v>35</v>
      </c>
      <c r="P1920">
        <v>910</v>
      </c>
      <c r="Q1920">
        <v>0</v>
      </c>
      <c r="R1920">
        <v>0</v>
      </c>
    </row>
    <row r="1921" spans="1:18">
      <c r="A1921" t="s">
        <v>1749</v>
      </c>
      <c r="B1921" t="s">
        <v>143</v>
      </c>
      <c r="C1921" t="s">
        <v>20</v>
      </c>
      <c r="D1921" t="s">
        <v>245</v>
      </c>
      <c r="E1921">
        <v>53.2</v>
      </c>
      <c r="F1921">
        <v>6.6</v>
      </c>
      <c r="G1921" t="s">
        <v>1615</v>
      </c>
      <c r="H1921" t="s">
        <v>68</v>
      </c>
      <c r="I1921" t="s">
        <v>48</v>
      </c>
      <c r="J1921" t="s">
        <v>245</v>
      </c>
      <c r="K1921">
        <v>53.2</v>
      </c>
      <c r="L1921">
        <v>6.6</v>
      </c>
      <c r="M1921" t="s">
        <v>1615</v>
      </c>
      <c r="N1921" t="s">
        <v>40</v>
      </c>
      <c r="O1921" t="s">
        <v>35</v>
      </c>
      <c r="P1921">
        <v>83</v>
      </c>
      <c r="Q1921">
        <v>0</v>
      </c>
      <c r="R1921">
        <v>0</v>
      </c>
    </row>
    <row r="1922" spans="1:18">
      <c r="A1922" t="s">
        <v>1750</v>
      </c>
      <c r="B1922" t="s">
        <v>143</v>
      </c>
      <c r="C1922" t="s">
        <v>20</v>
      </c>
      <c r="D1922" t="s">
        <v>245</v>
      </c>
      <c r="E1922">
        <v>53.2</v>
      </c>
      <c r="F1922">
        <v>6.6</v>
      </c>
      <c r="G1922" t="s">
        <v>1615</v>
      </c>
      <c r="H1922" t="s">
        <v>133</v>
      </c>
      <c r="I1922" t="s">
        <v>24</v>
      </c>
      <c r="J1922" t="s">
        <v>58</v>
      </c>
      <c r="K1922">
        <v>53.2</v>
      </c>
      <c r="L1922">
        <v>6.6</v>
      </c>
      <c r="M1922" t="s">
        <v>1615</v>
      </c>
      <c r="N1922" t="s">
        <v>40</v>
      </c>
      <c r="O1922" t="s">
        <v>35</v>
      </c>
      <c r="P1922">
        <v>334</v>
      </c>
      <c r="Q1922">
        <v>0</v>
      </c>
      <c r="R1922">
        <v>0</v>
      </c>
    </row>
    <row r="1923" spans="1:18">
      <c r="A1923" t="s">
        <v>1753</v>
      </c>
      <c r="B1923" t="s">
        <v>54</v>
      </c>
      <c r="C1923" t="s">
        <v>20</v>
      </c>
      <c r="D1923" t="s">
        <v>245</v>
      </c>
      <c r="E1923">
        <v>51.6</v>
      </c>
      <c r="F1923">
        <v>5.4</v>
      </c>
      <c r="G1923" t="s">
        <v>1615</v>
      </c>
      <c r="H1923" t="s">
        <v>45</v>
      </c>
      <c r="I1923" t="s">
        <v>24</v>
      </c>
      <c r="J1923" t="s">
        <v>58</v>
      </c>
      <c r="K1923">
        <v>51.6</v>
      </c>
      <c r="L1923">
        <v>5.4</v>
      </c>
      <c r="M1923" t="s">
        <v>1615</v>
      </c>
      <c r="N1923" t="s">
        <v>34</v>
      </c>
      <c r="O1923" t="s">
        <v>35</v>
      </c>
      <c r="P1923">
        <v>329</v>
      </c>
      <c r="Q1923">
        <v>0</v>
      </c>
      <c r="R1923">
        <v>0</v>
      </c>
    </row>
    <row r="1924" spans="1:18">
      <c r="A1924" t="s">
        <v>1754</v>
      </c>
      <c r="B1924" t="s">
        <v>54</v>
      </c>
      <c r="C1924" t="s">
        <v>20</v>
      </c>
      <c r="D1924" t="s">
        <v>245</v>
      </c>
      <c r="E1924">
        <v>51.6</v>
      </c>
      <c r="F1924">
        <v>5.4</v>
      </c>
      <c r="G1924" t="s">
        <v>1615</v>
      </c>
      <c r="H1924" t="s">
        <v>104</v>
      </c>
      <c r="I1924" t="s">
        <v>24</v>
      </c>
      <c r="J1924" t="s">
        <v>61</v>
      </c>
      <c r="K1924">
        <v>51.6</v>
      </c>
      <c r="L1924">
        <v>5.4</v>
      </c>
      <c r="M1924" t="s">
        <v>1615</v>
      </c>
      <c r="N1924" t="s">
        <v>34</v>
      </c>
      <c r="O1924" t="s">
        <v>35</v>
      </c>
      <c r="P1924">
        <v>700</v>
      </c>
      <c r="Q1924">
        <v>0</v>
      </c>
      <c r="R1924">
        <v>0</v>
      </c>
    </row>
    <row r="1925" spans="1:18">
      <c r="A1925" t="s">
        <v>2101</v>
      </c>
      <c r="B1925" t="s">
        <v>29</v>
      </c>
      <c r="C1925" t="s">
        <v>39</v>
      </c>
      <c r="D1925" t="s">
        <v>245</v>
      </c>
      <c r="E1925">
        <v>59.12</v>
      </c>
      <c r="F1925">
        <v>10.23</v>
      </c>
      <c r="G1925" t="s">
        <v>669</v>
      </c>
      <c r="H1925" t="s">
        <v>73</v>
      </c>
      <c r="I1925" t="s">
        <v>39</v>
      </c>
      <c r="J1925" t="s">
        <v>245</v>
      </c>
      <c r="K1925">
        <v>59.12</v>
      </c>
      <c r="L1925">
        <v>10.23</v>
      </c>
      <c r="M1925" t="s">
        <v>669</v>
      </c>
      <c r="N1925" t="s">
        <v>81</v>
      </c>
      <c r="O1925" t="s">
        <v>35</v>
      </c>
      <c r="P1925">
        <v>15</v>
      </c>
      <c r="Q1925">
        <v>0</v>
      </c>
      <c r="R1925">
        <v>0</v>
      </c>
    </row>
    <row r="1926" spans="1:18">
      <c r="A1926" t="s">
        <v>2110</v>
      </c>
      <c r="B1926" t="s">
        <v>50</v>
      </c>
      <c r="C1926" t="s">
        <v>29</v>
      </c>
      <c r="D1926" t="s">
        <v>245</v>
      </c>
      <c r="E1926">
        <v>60.27</v>
      </c>
      <c r="F1926">
        <v>11.18</v>
      </c>
      <c r="G1926" t="s">
        <v>669</v>
      </c>
      <c r="H1926" t="s">
        <v>71</v>
      </c>
      <c r="I1926" t="s">
        <v>29</v>
      </c>
      <c r="J1926" t="s">
        <v>245</v>
      </c>
      <c r="K1926">
        <v>60.27</v>
      </c>
      <c r="L1926">
        <v>11.18</v>
      </c>
      <c r="M1926" t="s">
        <v>669</v>
      </c>
      <c r="N1926" t="s">
        <v>40</v>
      </c>
      <c r="O1926" t="s">
        <v>35</v>
      </c>
      <c r="P1926">
        <v>15</v>
      </c>
      <c r="Q1926">
        <v>0</v>
      </c>
      <c r="R1926">
        <v>0</v>
      </c>
    </row>
    <row r="1927" spans="1:18">
      <c r="A1927" t="s">
        <v>2308</v>
      </c>
      <c r="B1927" t="s">
        <v>32</v>
      </c>
      <c r="C1927" t="s">
        <v>39</v>
      </c>
      <c r="D1927" t="s">
        <v>245</v>
      </c>
      <c r="E1927">
        <v>58.1</v>
      </c>
      <c r="F1927">
        <v>6.58</v>
      </c>
      <c r="G1927" t="s">
        <v>669</v>
      </c>
      <c r="H1927" t="s">
        <v>63</v>
      </c>
      <c r="I1927" t="s">
        <v>29</v>
      </c>
      <c r="J1927" t="s">
        <v>245</v>
      </c>
      <c r="K1927">
        <v>58.08</v>
      </c>
      <c r="L1927">
        <v>6.6</v>
      </c>
      <c r="M1927" t="s">
        <v>669</v>
      </c>
      <c r="N1927" t="s">
        <v>40</v>
      </c>
      <c r="O1927" t="s">
        <v>35</v>
      </c>
      <c r="P1927">
        <v>32</v>
      </c>
      <c r="Q1927">
        <v>3</v>
      </c>
      <c r="R1927">
        <v>153</v>
      </c>
    </row>
    <row r="1928" spans="1:18">
      <c r="A1928" t="s">
        <v>2443</v>
      </c>
      <c r="B1928" t="s">
        <v>155</v>
      </c>
      <c r="C1928" t="s">
        <v>39</v>
      </c>
      <c r="D1928" t="s">
        <v>245</v>
      </c>
      <c r="E1928">
        <v>52.73</v>
      </c>
      <c r="F1928">
        <v>23.52</v>
      </c>
      <c r="G1928" t="s">
        <v>2428</v>
      </c>
      <c r="H1928" t="s">
        <v>155</v>
      </c>
      <c r="I1928" t="s">
        <v>29</v>
      </c>
      <c r="J1928" t="s">
        <v>245</v>
      </c>
      <c r="K1928">
        <v>52.75</v>
      </c>
      <c r="L1928">
        <v>23.5</v>
      </c>
      <c r="M1928" t="s">
        <v>2428</v>
      </c>
      <c r="N1928" t="s">
        <v>26</v>
      </c>
      <c r="O1928" t="s">
        <v>27</v>
      </c>
      <c r="P1928">
        <v>30</v>
      </c>
      <c r="Q1928">
        <v>3</v>
      </c>
      <c r="R1928">
        <v>329</v>
      </c>
    </row>
    <row r="1929" spans="1:18">
      <c r="A1929" t="s">
        <v>2785</v>
      </c>
      <c r="B1929" t="s">
        <v>121</v>
      </c>
      <c r="C1929" t="s">
        <v>39</v>
      </c>
      <c r="D1929" t="s">
        <v>245</v>
      </c>
      <c r="E1929">
        <v>62.2</v>
      </c>
      <c r="F1929">
        <v>26.08</v>
      </c>
      <c r="G1929" t="s">
        <v>2455</v>
      </c>
      <c r="H1929" t="s">
        <v>29</v>
      </c>
      <c r="I1929" t="s">
        <v>63</v>
      </c>
      <c r="J1929" t="s">
        <v>245</v>
      </c>
      <c r="K1929">
        <v>62.2</v>
      </c>
      <c r="L1929">
        <v>26.17</v>
      </c>
      <c r="M1929" t="s">
        <v>2455</v>
      </c>
      <c r="N1929" t="s">
        <v>34</v>
      </c>
      <c r="O1929" t="s">
        <v>35</v>
      </c>
      <c r="P1929">
        <v>172</v>
      </c>
      <c r="Q1929">
        <v>5</v>
      </c>
      <c r="R1929">
        <v>91</v>
      </c>
    </row>
    <row r="1930" spans="1:18">
      <c r="A1930" t="s">
        <v>2802</v>
      </c>
      <c r="B1930" t="s">
        <v>121</v>
      </c>
      <c r="C1930" t="s">
        <v>39</v>
      </c>
      <c r="D1930" t="s">
        <v>245</v>
      </c>
      <c r="E1930">
        <v>61.75</v>
      </c>
      <c r="F1930">
        <v>23.42</v>
      </c>
      <c r="G1930" t="s">
        <v>2455</v>
      </c>
      <c r="H1930" t="s">
        <v>23</v>
      </c>
      <c r="I1930" t="s">
        <v>39</v>
      </c>
      <c r="J1930" t="s">
        <v>69</v>
      </c>
      <c r="K1930">
        <v>61.75</v>
      </c>
      <c r="L1930">
        <v>23.42</v>
      </c>
      <c r="M1930" t="s">
        <v>2455</v>
      </c>
      <c r="N1930" t="s">
        <v>40</v>
      </c>
      <c r="O1930" t="s">
        <v>35</v>
      </c>
      <c r="P1930">
        <v>1093</v>
      </c>
      <c r="Q1930">
        <v>0</v>
      </c>
      <c r="R1930">
        <v>0</v>
      </c>
    </row>
    <row r="1931" spans="1:18">
      <c r="A1931" t="s">
        <v>3552</v>
      </c>
      <c r="B1931" t="s">
        <v>37</v>
      </c>
      <c r="C1931" t="s">
        <v>20</v>
      </c>
      <c r="D1931" t="s">
        <v>245</v>
      </c>
      <c r="E1931">
        <v>54.53</v>
      </c>
      <c r="F1931">
        <v>36.1</v>
      </c>
      <c r="G1931" t="s">
        <v>808</v>
      </c>
      <c r="H1931" t="s">
        <v>50</v>
      </c>
      <c r="I1931" t="s">
        <v>50</v>
      </c>
      <c r="J1931" t="s">
        <v>83</v>
      </c>
      <c r="K1931">
        <v>54.53</v>
      </c>
      <c r="L1931">
        <v>36.1</v>
      </c>
      <c r="M1931" t="s">
        <v>808</v>
      </c>
      <c r="N1931" t="s">
        <v>26</v>
      </c>
      <c r="O1931" t="s">
        <v>27</v>
      </c>
      <c r="P1931">
        <v>1319</v>
      </c>
      <c r="Q1931">
        <v>0</v>
      </c>
      <c r="R1931">
        <v>0</v>
      </c>
    </row>
    <row r="1932" spans="1:18">
      <c r="A1932" t="s">
        <v>3925</v>
      </c>
      <c r="B1932" t="s">
        <v>50</v>
      </c>
      <c r="C1932" t="s">
        <v>39</v>
      </c>
      <c r="D1932" t="s">
        <v>245</v>
      </c>
      <c r="E1932">
        <v>57.48</v>
      </c>
      <c r="F1932">
        <v>18.38</v>
      </c>
      <c r="G1932" t="s">
        <v>2497</v>
      </c>
      <c r="H1932" t="s">
        <v>50</v>
      </c>
      <c r="I1932" t="s">
        <v>29</v>
      </c>
      <c r="J1932" t="s">
        <v>61</v>
      </c>
      <c r="K1932">
        <v>57.57</v>
      </c>
      <c r="L1932">
        <v>18.32</v>
      </c>
      <c r="M1932" t="s">
        <v>2497</v>
      </c>
      <c r="N1932" t="s">
        <v>40</v>
      </c>
      <c r="O1932" t="s">
        <v>35</v>
      </c>
      <c r="P1932">
        <v>761</v>
      </c>
      <c r="Q1932">
        <v>11</v>
      </c>
      <c r="R1932">
        <v>337</v>
      </c>
    </row>
    <row r="1933" spans="1:18">
      <c r="A1933" t="s">
        <v>3944</v>
      </c>
      <c r="B1933" t="s">
        <v>74</v>
      </c>
      <c r="C1933" t="s">
        <v>20</v>
      </c>
      <c r="D1933" t="s">
        <v>245</v>
      </c>
      <c r="E1933">
        <v>55.65</v>
      </c>
      <c r="F1933">
        <v>13.5</v>
      </c>
      <c r="G1933" t="s">
        <v>2497</v>
      </c>
      <c r="H1933" t="s">
        <v>101</v>
      </c>
      <c r="I1933" t="s">
        <v>29</v>
      </c>
      <c r="J1933" t="s">
        <v>245</v>
      </c>
      <c r="K1933">
        <v>55.68</v>
      </c>
      <c r="L1933">
        <v>13.48</v>
      </c>
      <c r="M1933" t="s">
        <v>2497</v>
      </c>
      <c r="N1933" t="s">
        <v>40</v>
      </c>
      <c r="O1933" t="s">
        <v>35</v>
      </c>
      <c r="P1933">
        <v>44</v>
      </c>
      <c r="Q1933">
        <v>4</v>
      </c>
      <c r="R1933">
        <v>345</v>
      </c>
    </row>
    <row r="1934" spans="1:18">
      <c r="A1934" t="s">
        <v>3945</v>
      </c>
      <c r="B1934" t="s">
        <v>54</v>
      </c>
      <c r="C1934" t="s">
        <v>20</v>
      </c>
      <c r="D1934" t="s">
        <v>245</v>
      </c>
      <c r="E1934">
        <v>55.65</v>
      </c>
      <c r="F1934">
        <v>13.5</v>
      </c>
      <c r="G1934" t="s">
        <v>2497</v>
      </c>
      <c r="H1934" t="s">
        <v>23</v>
      </c>
      <c r="I1934" t="s">
        <v>101</v>
      </c>
      <c r="J1934" t="s">
        <v>58</v>
      </c>
      <c r="K1934">
        <v>55.65</v>
      </c>
      <c r="L1934">
        <v>13.5</v>
      </c>
      <c r="M1934" t="s">
        <v>2497</v>
      </c>
      <c r="N1934" t="s">
        <v>34</v>
      </c>
      <c r="O1934" t="s">
        <v>35</v>
      </c>
      <c r="P1934">
        <v>534</v>
      </c>
      <c r="Q1934">
        <v>0</v>
      </c>
      <c r="R1934">
        <v>0</v>
      </c>
    </row>
    <row r="1935" spans="1:18">
      <c r="A1935" t="s">
        <v>3946</v>
      </c>
      <c r="B1935" t="s">
        <v>54</v>
      </c>
      <c r="C1935" t="s">
        <v>20</v>
      </c>
      <c r="D1935" t="s">
        <v>245</v>
      </c>
      <c r="E1935">
        <v>55.65</v>
      </c>
      <c r="F1935">
        <v>13.5</v>
      </c>
      <c r="G1935" t="s">
        <v>2497</v>
      </c>
      <c r="H1935" t="s">
        <v>121</v>
      </c>
      <c r="I1935" t="s">
        <v>29</v>
      </c>
      <c r="J1935" t="s">
        <v>245</v>
      </c>
      <c r="K1935">
        <v>55.65</v>
      </c>
      <c r="L1935">
        <v>13.5</v>
      </c>
      <c r="M1935" t="s">
        <v>2497</v>
      </c>
      <c r="N1935" t="s">
        <v>81</v>
      </c>
      <c r="O1935" t="s">
        <v>35</v>
      </c>
      <c r="P1935">
        <v>48</v>
      </c>
      <c r="Q1935">
        <v>0</v>
      </c>
      <c r="R1935">
        <v>0</v>
      </c>
    </row>
    <row r="1936" spans="1:18">
      <c r="A1936" t="s">
        <v>3947</v>
      </c>
      <c r="B1936" t="s">
        <v>50</v>
      </c>
      <c r="C1936" t="s">
        <v>39</v>
      </c>
      <c r="D1936" t="s">
        <v>245</v>
      </c>
      <c r="E1936">
        <v>55.65</v>
      </c>
      <c r="F1936">
        <v>13.5</v>
      </c>
      <c r="G1936" t="s">
        <v>2497</v>
      </c>
      <c r="H1936" t="s">
        <v>39</v>
      </c>
      <c r="I1936" t="s">
        <v>39</v>
      </c>
      <c r="J1936" t="s">
        <v>69</v>
      </c>
      <c r="K1936">
        <v>55.63</v>
      </c>
      <c r="L1936">
        <v>13.48</v>
      </c>
      <c r="M1936" t="s">
        <v>2497</v>
      </c>
      <c r="N1936" t="s">
        <v>40</v>
      </c>
      <c r="O1936" t="s">
        <v>35</v>
      </c>
      <c r="P1936">
        <v>1101</v>
      </c>
      <c r="Q1936">
        <v>3</v>
      </c>
      <c r="R1936">
        <v>210</v>
      </c>
    </row>
    <row r="1937" spans="1:18">
      <c r="A1937" t="s">
        <v>57</v>
      </c>
      <c r="B1937" t="s">
        <v>48</v>
      </c>
      <c r="C1937" t="s">
        <v>39</v>
      </c>
      <c r="D1937" t="s">
        <v>58</v>
      </c>
      <c r="E1937">
        <v>50.28</v>
      </c>
      <c r="F1937">
        <v>4.3</v>
      </c>
      <c r="G1937" t="s">
        <v>22</v>
      </c>
      <c r="H1937" t="s">
        <v>19</v>
      </c>
      <c r="I1937" t="s">
        <v>29</v>
      </c>
      <c r="J1937" t="s">
        <v>58</v>
      </c>
      <c r="K1937">
        <v>51.3</v>
      </c>
      <c r="L1937">
        <v>4.4000000000000004</v>
      </c>
      <c r="M1937" t="s">
        <v>22</v>
      </c>
      <c r="N1937" t="s">
        <v>40</v>
      </c>
      <c r="O1937" t="s">
        <v>35</v>
      </c>
      <c r="P1937">
        <v>47</v>
      </c>
      <c r="Q1937">
        <v>114</v>
      </c>
      <c r="R1937">
        <v>4</v>
      </c>
    </row>
    <row r="1938" spans="1:18">
      <c r="A1938" t="s">
        <v>59</v>
      </c>
      <c r="B1938" t="s">
        <v>31</v>
      </c>
      <c r="C1938" t="s">
        <v>20</v>
      </c>
      <c r="D1938" t="s">
        <v>58</v>
      </c>
      <c r="E1938">
        <v>51.1</v>
      </c>
      <c r="F1938">
        <v>4.5</v>
      </c>
      <c r="G1938" t="s">
        <v>22</v>
      </c>
      <c r="H1938" t="s">
        <v>50</v>
      </c>
      <c r="I1938" t="s">
        <v>60</v>
      </c>
      <c r="J1938" t="s">
        <v>61</v>
      </c>
      <c r="K1938">
        <v>51.1</v>
      </c>
      <c r="L1938">
        <v>4.5</v>
      </c>
      <c r="M1938" t="s">
        <v>22</v>
      </c>
      <c r="N1938" t="s">
        <v>40</v>
      </c>
      <c r="O1938" t="s">
        <v>35</v>
      </c>
      <c r="P1938">
        <v>303</v>
      </c>
      <c r="Q1938">
        <v>0</v>
      </c>
      <c r="R1938">
        <v>0</v>
      </c>
    </row>
    <row r="1939" spans="1:18">
      <c r="A1939" t="s">
        <v>62</v>
      </c>
      <c r="B1939" t="s">
        <v>51</v>
      </c>
      <c r="C1939" t="s">
        <v>20</v>
      </c>
      <c r="D1939" t="s">
        <v>58</v>
      </c>
      <c r="E1939">
        <v>51.07</v>
      </c>
      <c r="F1939">
        <v>4.53</v>
      </c>
      <c r="G1939" t="s">
        <v>22</v>
      </c>
      <c r="H1939" t="s">
        <v>42</v>
      </c>
      <c r="I1939" t="s">
        <v>63</v>
      </c>
      <c r="J1939" t="s">
        <v>61</v>
      </c>
      <c r="K1939">
        <v>51.12</v>
      </c>
      <c r="L1939">
        <v>4.6500000000000004</v>
      </c>
      <c r="M1939" t="s">
        <v>22</v>
      </c>
      <c r="N1939" t="s">
        <v>34</v>
      </c>
      <c r="O1939" t="s">
        <v>35</v>
      </c>
      <c r="P1939">
        <v>589</v>
      </c>
      <c r="Q1939">
        <v>10</v>
      </c>
      <c r="R1939">
        <v>56</v>
      </c>
    </row>
    <row r="1940" spans="1:18">
      <c r="A1940" t="s">
        <v>64</v>
      </c>
      <c r="B1940" t="s">
        <v>48</v>
      </c>
      <c r="C1940" t="s">
        <v>20</v>
      </c>
      <c r="D1940" t="s">
        <v>58</v>
      </c>
      <c r="E1940">
        <v>51.1</v>
      </c>
      <c r="F1940">
        <v>4.5</v>
      </c>
      <c r="G1940" t="s">
        <v>22</v>
      </c>
      <c r="H1940" t="s">
        <v>48</v>
      </c>
      <c r="I1940" t="s">
        <v>60</v>
      </c>
      <c r="J1940" t="s">
        <v>65</v>
      </c>
      <c r="K1940">
        <v>51.1</v>
      </c>
      <c r="L1940">
        <v>4.5</v>
      </c>
      <c r="M1940" t="s">
        <v>22</v>
      </c>
      <c r="N1940" t="s">
        <v>34</v>
      </c>
      <c r="O1940" t="s">
        <v>35</v>
      </c>
      <c r="P1940">
        <v>1400</v>
      </c>
      <c r="Q1940">
        <v>0</v>
      </c>
      <c r="R1940">
        <v>0</v>
      </c>
    </row>
    <row r="1941" spans="1:18">
      <c r="A1941" t="s">
        <v>70</v>
      </c>
      <c r="B1941" t="s">
        <v>71</v>
      </c>
      <c r="C1941" t="s">
        <v>20</v>
      </c>
      <c r="D1941" t="s">
        <v>58</v>
      </c>
      <c r="E1941">
        <v>50.9</v>
      </c>
      <c r="F1941">
        <v>4.5</v>
      </c>
      <c r="G1941" t="s">
        <v>22</v>
      </c>
      <c r="H1941" t="s">
        <v>19</v>
      </c>
      <c r="I1941" t="s">
        <v>48</v>
      </c>
      <c r="J1941" t="s">
        <v>61</v>
      </c>
      <c r="K1941">
        <v>50.8</v>
      </c>
      <c r="L1941">
        <v>4.5999999999999996</v>
      </c>
      <c r="M1941" t="s">
        <v>22</v>
      </c>
      <c r="N1941" t="s">
        <v>40</v>
      </c>
      <c r="O1941" t="s">
        <v>35</v>
      </c>
      <c r="P1941">
        <v>466</v>
      </c>
      <c r="Q1941">
        <v>14</v>
      </c>
      <c r="R1941">
        <v>148</v>
      </c>
    </row>
    <row r="1942" spans="1:18">
      <c r="A1942" t="s">
        <v>72</v>
      </c>
      <c r="B1942" t="s">
        <v>73</v>
      </c>
      <c r="C1942" t="s">
        <v>20</v>
      </c>
      <c r="D1942" t="s">
        <v>58</v>
      </c>
      <c r="E1942">
        <v>51.1</v>
      </c>
      <c r="F1942">
        <v>4.5</v>
      </c>
      <c r="G1942" t="s">
        <v>22</v>
      </c>
      <c r="H1942" t="s">
        <v>74</v>
      </c>
      <c r="I1942" t="s">
        <v>24</v>
      </c>
      <c r="J1942" t="s">
        <v>61</v>
      </c>
      <c r="K1942">
        <v>50.9</v>
      </c>
      <c r="L1942">
        <v>4.5</v>
      </c>
      <c r="M1942" t="s">
        <v>22</v>
      </c>
      <c r="N1942" t="s">
        <v>34</v>
      </c>
      <c r="O1942" t="s">
        <v>35</v>
      </c>
      <c r="P1942">
        <v>341</v>
      </c>
      <c r="Q1942">
        <v>23</v>
      </c>
      <c r="R1942">
        <v>181</v>
      </c>
    </row>
    <row r="1943" spans="1:18">
      <c r="A1943" t="s">
        <v>178</v>
      </c>
      <c r="B1943" t="s">
        <v>20</v>
      </c>
      <c r="C1943" t="s">
        <v>39</v>
      </c>
      <c r="D1943" t="s">
        <v>58</v>
      </c>
      <c r="E1943">
        <v>51.2</v>
      </c>
      <c r="F1943">
        <v>5.5</v>
      </c>
      <c r="G1943" t="s">
        <v>22</v>
      </c>
      <c r="H1943" t="s">
        <v>143</v>
      </c>
      <c r="I1943" t="s">
        <v>39</v>
      </c>
      <c r="J1943" t="s">
        <v>61</v>
      </c>
      <c r="K1943">
        <v>51.2</v>
      </c>
      <c r="L1943">
        <v>5.4</v>
      </c>
      <c r="M1943" t="s">
        <v>22</v>
      </c>
      <c r="N1943" t="s">
        <v>40</v>
      </c>
      <c r="O1943" t="s">
        <v>35</v>
      </c>
      <c r="P1943">
        <v>389</v>
      </c>
      <c r="Q1943">
        <v>7</v>
      </c>
      <c r="R1943">
        <v>270</v>
      </c>
    </row>
    <row r="1944" spans="1:18">
      <c r="A1944" t="s">
        <v>256</v>
      </c>
      <c r="B1944" t="s">
        <v>19</v>
      </c>
      <c r="C1944" t="s">
        <v>20</v>
      </c>
      <c r="D1944" t="s">
        <v>58</v>
      </c>
      <c r="E1944">
        <v>49.9</v>
      </c>
      <c r="F1944">
        <v>18.32</v>
      </c>
      <c r="G1944" t="s">
        <v>211</v>
      </c>
      <c r="H1944" t="s">
        <v>50</v>
      </c>
      <c r="I1944" t="s">
        <v>20</v>
      </c>
      <c r="J1944" t="s">
        <v>69</v>
      </c>
      <c r="K1944">
        <v>49.65</v>
      </c>
      <c r="L1944">
        <v>17.93</v>
      </c>
      <c r="M1944" t="s">
        <v>211</v>
      </c>
      <c r="N1944" t="s">
        <v>34</v>
      </c>
      <c r="O1944" t="s">
        <v>35</v>
      </c>
      <c r="P1944">
        <v>706</v>
      </c>
      <c r="Q1944">
        <v>40</v>
      </c>
      <c r="R1944">
        <v>225</v>
      </c>
    </row>
    <row r="1945" spans="1:18">
      <c r="A1945" t="s">
        <v>368</v>
      </c>
      <c r="B1945" t="s">
        <v>133</v>
      </c>
      <c r="C1945" t="s">
        <v>20</v>
      </c>
      <c r="D1945" t="s">
        <v>58</v>
      </c>
      <c r="E1945">
        <v>51.18</v>
      </c>
      <c r="F1945">
        <v>14.4</v>
      </c>
      <c r="G1945" t="s">
        <v>332</v>
      </c>
      <c r="H1945" t="s">
        <v>54</v>
      </c>
      <c r="I1945" t="s">
        <v>48</v>
      </c>
      <c r="J1945" t="s">
        <v>58</v>
      </c>
      <c r="K1945">
        <v>51.18</v>
      </c>
      <c r="L1945">
        <v>14.4</v>
      </c>
      <c r="M1945" t="s">
        <v>332</v>
      </c>
      <c r="N1945" t="s">
        <v>26</v>
      </c>
      <c r="O1945" t="s">
        <v>27</v>
      </c>
      <c r="P1945">
        <v>96</v>
      </c>
      <c r="Q1945">
        <v>0</v>
      </c>
      <c r="R1945">
        <v>0</v>
      </c>
    </row>
    <row r="1946" spans="1:18">
      <c r="A1946" t="s">
        <v>370</v>
      </c>
      <c r="B1946" t="s">
        <v>133</v>
      </c>
      <c r="C1946" t="s">
        <v>20</v>
      </c>
      <c r="D1946" t="s">
        <v>58</v>
      </c>
      <c r="E1946">
        <v>50.58</v>
      </c>
      <c r="F1946">
        <v>13</v>
      </c>
      <c r="G1946" t="s">
        <v>332</v>
      </c>
      <c r="H1946" t="s">
        <v>73</v>
      </c>
      <c r="I1946" t="s">
        <v>39</v>
      </c>
      <c r="J1946" t="s">
        <v>61</v>
      </c>
      <c r="K1946">
        <v>50.58</v>
      </c>
      <c r="L1946">
        <v>13</v>
      </c>
      <c r="M1946" t="s">
        <v>332</v>
      </c>
      <c r="N1946" t="s">
        <v>34</v>
      </c>
      <c r="O1946" t="s">
        <v>35</v>
      </c>
      <c r="P1946">
        <v>391</v>
      </c>
      <c r="Q1946">
        <v>0</v>
      </c>
      <c r="R1946">
        <v>0</v>
      </c>
    </row>
    <row r="1947" spans="1:18">
      <c r="A1947" t="s">
        <v>372</v>
      </c>
      <c r="B1947" t="s">
        <v>68</v>
      </c>
      <c r="C1947" t="s">
        <v>20</v>
      </c>
      <c r="D1947" t="s">
        <v>58</v>
      </c>
      <c r="E1947">
        <v>50.88</v>
      </c>
      <c r="F1947">
        <v>10.52</v>
      </c>
      <c r="G1947" t="s">
        <v>332</v>
      </c>
      <c r="H1947" t="s">
        <v>29</v>
      </c>
      <c r="I1947" t="s">
        <v>101</v>
      </c>
      <c r="J1947" t="s">
        <v>79</v>
      </c>
      <c r="K1947">
        <v>50.97</v>
      </c>
      <c r="L1947">
        <v>10.38</v>
      </c>
      <c r="M1947" t="s">
        <v>332</v>
      </c>
      <c r="N1947" t="s">
        <v>81</v>
      </c>
      <c r="O1947" t="s">
        <v>35</v>
      </c>
      <c r="P1947">
        <v>1997</v>
      </c>
      <c r="Q1947">
        <v>14</v>
      </c>
      <c r="R1947">
        <v>315</v>
      </c>
    </row>
    <row r="1948" spans="1:18">
      <c r="A1948" t="s">
        <v>375</v>
      </c>
      <c r="B1948" t="s">
        <v>63</v>
      </c>
      <c r="C1948" t="s">
        <v>39</v>
      </c>
      <c r="D1948" t="s">
        <v>58</v>
      </c>
      <c r="E1948">
        <v>51.8</v>
      </c>
      <c r="F1948">
        <v>12.97</v>
      </c>
      <c r="G1948" t="s">
        <v>332</v>
      </c>
      <c r="H1948" t="s">
        <v>39</v>
      </c>
      <c r="I1948" t="s">
        <v>32</v>
      </c>
      <c r="J1948" t="s">
        <v>58</v>
      </c>
      <c r="K1948">
        <v>51.8</v>
      </c>
      <c r="L1948">
        <v>12.97</v>
      </c>
      <c r="M1948" t="s">
        <v>332</v>
      </c>
      <c r="N1948" t="s">
        <v>26</v>
      </c>
      <c r="O1948" t="s">
        <v>35</v>
      </c>
      <c r="P1948">
        <v>116</v>
      </c>
      <c r="Q1948">
        <v>0</v>
      </c>
      <c r="R1948">
        <v>0</v>
      </c>
    </row>
    <row r="1949" spans="1:18">
      <c r="A1949" t="s">
        <v>377</v>
      </c>
      <c r="B1949" t="s">
        <v>19</v>
      </c>
      <c r="C1949" t="s">
        <v>20</v>
      </c>
      <c r="D1949" t="s">
        <v>58</v>
      </c>
      <c r="E1949">
        <v>51.75</v>
      </c>
      <c r="F1949">
        <v>11.47</v>
      </c>
      <c r="G1949" t="s">
        <v>332</v>
      </c>
      <c r="H1949" t="s">
        <v>133</v>
      </c>
      <c r="I1949" t="s">
        <v>60</v>
      </c>
      <c r="J1949" t="s">
        <v>83</v>
      </c>
      <c r="K1949">
        <v>51.75</v>
      </c>
      <c r="L1949">
        <v>11.47</v>
      </c>
      <c r="M1949" t="s">
        <v>332</v>
      </c>
      <c r="N1949" t="s">
        <v>34</v>
      </c>
      <c r="O1949" t="s">
        <v>35</v>
      </c>
      <c r="P1949">
        <v>1036</v>
      </c>
      <c r="Q1949">
        <v>0</v>
      </c>
      <c r="R1949">
        <v>0</v>
      </c>
    </row>
    <row r="1950" spans="1:18">
      <c r="A1950" t="s">
        <v>536</v>
      </c>
      <c r="B1950" t="s">
        <v>32</v>
      </c>
      <c r="C1950" t="s">
        <v>39</v>
      </c>
      <c r="D1950" t="s">
        <v>58</v>
      </c>
      <c r="E1950">
        <v>50.4</v>
      </c>
      <c r="F1950">
        <v>8.9</v>
      </c>
      <c r="G1950" t="s">
        <v>332</v>
      </c>
      <c r="H1950" t="s">
        <v>76</v>
      </c>
      <c r="I1950" t="s">
        <v>60</v>
      </c>
      <c r="J1950" t="s">
        <v>83</v>
      </c>
      <c r="K1950">
        <v>50.35</v>
      </c>
      <c r="L1950">
        <v>8.7799999999999994</v>
      </c>
      <c r="M1950" t="s">
        <v>332</v>
      </c>
      <c r="N1950" t="s">
        <v>84</v>
      </c>
      <c r="O1950" t="s">
        <v>35</v>
      </c>
      <c r="P1950">
        <v>1014</v>
      </c>
      <c r="Q1950">
        <v>10</v>
      </c>
      <c r="R1950">
        <v>237</v>
      </c>
    </row>
    <row r="1951" spans="1:18">
      <c r="A1951" t="s">
        <v>547</v>
      </c>
      <c r="B1951" t="s">
        <v>68</v>
      </c>
      <c r="C1951" t="s">
        <v>20</v>
      </c>
      <c r="D1951" t="s">
        <v>58</v>
      </c>
      <c r="E1951">
        <v>50.85</v>
      </c>
      <c r="F1951">
        <v>6.63</v>
      </c>
      <c r="G1951" t="s">
        <v>332</v>
      </c>
      <c r="H1951" t="s">
        <v>67</v>
      </c>
      <c r="I1951" t="s">
        <v>20</v>
      </c>
      <c r="J1951" t="s">
        <v>61</v>
      </c>
      <c r="K1951">
        <v>50.8</v>
      </c>
      <c r="L1951">
        <v>6.65</v>
      </c>
      <c r="M1951" t="s">
        <v>332</v>
      </c>
      <c r="N1951" t="s">
        <v>34</v>
      </c>
      <c r="O1951" t="s">
        <v>35</v>
      </c>
      <c r="P1951">
        <v>359</v>
      </c>
      <c r="Q1951">
        <v>6</v>
      </c>
      <c r="R1951">
        <v>169</v>
      </c>
    </row>
    <row r="1952" spans="1:18">
      <c r="A1952" t="s">
        <v>801</v>
      </c>
      <c r="B1952" t="s">
        <v>104</v>
      </c>
      <c r="C1952" t="s">
        <v>20</v>
      </c>
      <c r="D1952" t="s">
        <v>58</v>
      </c>
      <c r="E1952">
        <v>58.3</v>
      </c>
      <c r="F1952">
        <v>25.57</v>
      </c>
      <c r="G1952" t="s">
        <v>795</v>
      </c>
      <c r="H1952" t="s">
        <v>51</v>
      </c>
      <c r="I1952" t="s">
        <v>50</v>
      </c>
      <c r="J1952" t="s">
        <v>83</v>
      </c>
      <c r="K1952">
        <v>58.13</v>
      </c>
      <c r="L1952">
        <v>26.02</v>
      </c>
      <c r="M1952" t="s">
        <v>795</v>
      </c>
      <c r="N1952" t="s">
        <v>84</v>
      </c>
      <c r="O1952" t="s">
        <v>35</v>
      </c>
      <c r="P1952">
        <v>954</v>
      </c>
      <c r="Q1952">
        <v>32</v>
      </c>
      <c r="R1952">
        <v>127</v>
      </c>
    </row>
    <row r="1953" spans="1:18">
      <c r="A1953" t="s">
        <v>802</v>
      </c>
      <c r="B1953" t="s">
        <v>50</v>
      </c>
      <c r="C1953" t="s">
        <v>39</v>
      </c>
      <c r="D1953" t="s">
        <v>58</v>
      </c>
      <c r="E1953">
        <v>58.35</v>
      </c>
      <c r="F1953">
        <v>25.53</v>
      </c>
      <c r="G1953" t="s">
        <v>795</v>
      </c>
      <c r="H1953" t="s">
        <v>50</v>
      </c>
      <c r="I1953" t="s">
        <v>39</v>
      </c>
      <c r="J1953" t="s">
        <v>58</v>
      </c>
      <c r="K1953">
        <v>58.3</v>
      </c>
      <c r="L1953">
        <v>25.57</v>
      </c>
      <c r="M1953" t="s">
        <v>795</v>
      </c>
      <c r="N1953" t="s">
        <v>26</v>
      </c>
      <c r="O1953" t="s">
        <v>27</v>
      </c>
      <c r="P1953">
        <v>0</v>
      </c>
      <c r="Q1953">
        <v>0</v>
      </c>
      <c r="R1953">
        <v>0</v>
      </c>
    </row>
    <row r="1954" spans="1:18">
      <c r="A1954" t="s">
        <v>852</v>
      </c>
      <c r="B1954" t="s">
        <v>92</v>
      </c>
      <c r="C1954" t="s">
        <v>39</v>
      </c>
      <c r="D1954" t="s">
        <v>58</v>
      </c>
      <c r="E1954">
        <v>59.25</v>
      </c>
      <c r="F1954">
        <v>25.83</v>
      </c>
      <c r="G1954" t="s">
        <v>795</v>
      </c>
      <c r="H1954" t="s">
        <v>68</v>
      </c>
      <c r="I1954" t="s">
        <v>39</v>
      </c>
      <c r="J1954" t="s">
        <v>58</v>
      </c>
      <c r="K1954">
        <v>59.38</v>
      </c>
      <c r="L1954">
        <v>25.37</v>
      </c>
      <c r="M1954" t="s">
        <v>795</v>
      </c>
      <c r="N1954" t="s">
        <v>140</v>
      </c>
      <c r="O1954" t="s">
        <v>35</v>
      </c>
      <c r="P1954">
        <v>7</v>
      </c>
      <c r="Q1954">
        <v>30</v>
      </c>
      <c r="R1954">
        <v>297</v>
      </c>
    </row>
    <row r="1955" spans="1:18">
      <c r="A1955" t="s">
        <v>854</v>
      </c>
      <c r="B1955" t="s">
        <v>45</v>
      </c>
      <c r="C1955" t="s">
        <v>39</v>
      </c>
      <c r="D1955" t="s">
        <v>58</v>
      </c>
      <c r="E1955">
        <v>58.38</v>
      </c>
      <c r="F1955">
        <v>24.5</v>
      </c>
      <c r="G1955" t="s">
        <v>795</v>
      </c>
      <c r="H1955" t="s">
        <v>74</v>
      </c>
      <c r="I1955" t="s">
        <v>51</v>
      </c>
      <c r="J1955" t="s">
        <v>61</v>
      </c>
      <c r="K1955">
        <v>58.65</v>
      </c>
      <c r="L1955">
        <v>24.33</v>
      </c>
      <c r="M1955" t="s">
        <v>795</v>
      </c>
      <c r="N1955" t="s">
        <v>40</v>
      </c>
      <c r="O1955" t="s">
        <v>35</v>
      </c>
      <c r="P1955">
        <v>461</v>
      </c>
      <c r="Q1955">
        <v>32</v>
      </c>
      <c r="R1955">
        <v>342</v>
      </c>
    </row>
    <row r="1956" spans="1:18">
      <c r="A1956" t="s">
        <v>1011</v>
      </c>
      <c r="B1956" t="s">
        <v>73</v>
      </c>
      <c r="C1956" t="s">
        <v>20</v>
      </c>
      <c r="D1956" t="s">
        <v>58</v>
      </c>
      <c r="E1956">
        <v>51.8</v>
      </c>
      <c r="F1956">
        <v>-3.2</v>
      </c>
      <c r="G1956" t="s">
        <v>858</v>
      </c>
      <c r="H1956" t="s">
        <v>37</v>
      </c>
      <c r="I1956" t="s">
        <v>48</v>
      </c>
      <c r="J1956" t="s">
        <v>58</v>
      </c>
      <c r="K1956">
        <v>51.8</v>
      </c>
      <c r="L1956">
        <v>-3.2</v>
      </c>
      <c r="M1956" t="s">
        <v>858</v>
      </c>
      <c r="N1956" t="s">
        <v>84</v>
      </c>
      <c r="O1956" t="s">
        <v>35</v>
      </c>
      <c r="P1956">
        <v>93</v>
      </c>
      <c r="Q1956">
        <v>0</v>
      </c>
      <c r="R1956">
        <v>0</v>
      </c>
    </row>
    <row r="1957" spans="1:18">
      <c r="A1957" t="s">
        <v>1026</v>
      </c>
      <c r="B1957" t="s">
        <v>92</v>
      </c>
      <c r="C1957" t="s">
        <v>20</v>
      </c>
      <c r="D1957" t="s">
        <v>58</v>
      </c>
      <c r="E1957">
        <v>51.8</v>
      </c>
      <c r="F1957">
        <v>0.1</v>
      </c>
      <c r="G1957" t="s">
        <v>858</v>
      </c>
      <c r="H1957" t="s">
        <v>48</v>
      </c>
      <c r="I1957" t="s">
        <v>24</v>
      </c>
      <c r="J1957" t="s">
        <v>69</v>
      </c>
      <c r="K1957">
        <v>50.9</v>
      </c>
      <c r="L1957">
        <v>0</v>
      </c>
      <c r="M1957" t="s">
        <v>858</v>
      </c>
      <c r="N1957" t="s">
        <v>81</v>
      </c>
      <c r="O1957" t="s">
        <v>27</v>
      </c>
      <c r="P1957">
        <v>695</v>
      </c>
      <c r="Q1957">
        <v>101</v>
      </c>
      <c r="R1957">
        <v>184</v>
      </c>
    </row>
    <row r="1958" spans="1:18">
      <c r="A1958" t="s">
        <v>1043</v>
      </c>
      <c r="B1958" t="s">
        <v>143</v>
      </c>
      <c r="C1958" t="s">
        <v>20</v>
      </c>
      <c r="D1958" t="s">
        <v>58</v>
      </c>
      <c r="E1958">
        <v>52.75</v>
      </c>
      <c r="F1958">
        <v>-4.8</v>
      </c>
      <c r="G1958" t="s">
        <v>858</v>
      </c>
      <c r="H1958" t="s">
        <v>67</v>
      </c>
      <c r="I1958" t="s">
        <v>63</v>
      </c>
      <c r="J1958" t="s">
        <v>58</v>
      </c>
      <c r="K1958">
        <v>52.75</v>
      </c>
      <c r="L1958">
        <v>-4.8</v>
      </c>
      <c r="M1958" t="s">
        <v>858</v>
      </c>
      <c r="N1958" t="s">
        <v>34</v>
      </c>
      <c r="O1958" t="s">
        <v>35</v>
      </c>
      <c r="P1958">
        <v>199</v>
      </c>
      <c r="Q1958">
        <v>0</v>
      </c>
      <c r="R1958">
        <v>0</v>
      </c>
    </row>
    <row r="1959" spans="1:18">
      <c r="A1959" t="s">
        <v>1104</v>
      </c>
      <c r="B1959" t="s">
        <v>76</v>
      </c>
      <c r="C1959" t="s">
        <v>20</v>
      </c>
      <c r="D1959" t="s">
        <v>58</v>
      </c>
      <c r="E1959">
        <v>51.77</v>
      </c>
      <c r="F1959">
        <v>-0.75</v>
      </c>
      <c r="G1959" t="s">
        <v>858</v>
      </c>
      <c r="H1959" t="s">
        <v>51</v>
      </c>
      <c r="I1959" t="s">
        <v>101</v>
      </c>
      <c r="J1959" t="s">
        <v>89</v>
      </c>
      <c r="K1959">
        <v>51.83</v>
      </c>
      <c r="L1959">
        <v>-0.68</v>
      </c>
      <c r="M1959" t="s">
        <v>858</v>
      </c>
      <c r="N1959" t="s">
        <v>40</v>
      </c>
      <c r="O1959" t="s">
        <v>52</v>
      </c>
      <c r="P1959">
        <v>2728</v>
      </c>
      <c r="Q1959">
        <v>9</v>
      </c>
      <c r="R1959">
        <v>32</v>
      </c>
    </row>
    <row r="1960" spans="1:18">
      <c r="A1960" t="s">
        <v>1114</v>
      </c>
      <c r="B1960" t="s">
        <v>31</v>
      </c>
      <c r="C1960" t="s">
        <v>20</v>
      </c>
      <c r="D1960" t="s">
        <v>58</v>
      </c>
      <c r="E1960">
        <v>53.3</v>
      </c>
      <c r="F1960">
        <v>6.2</v>
      </c>
      <c r="G1960" t="s">
        <v>1115</v>
      </c>
      <c r="H1960" t="s">
        <v>32</v>
      </c>
      <c r="I1960" t="s">
        <v>31</v>
      </c>
      <c r="J1960" t="s">
        <v>61</v>
      </c>
      <c r="K1960">
        <v>53.3</v>
      </c>
      <c r="L1960">
        <v>6.2</v>
      </c>
      <c r="M1960" t="s">
        <v>1115</v>
      </c>
      <c r="N1960" t="s">
        <v>81</v>
      </c>
      <c r="O1960" t="s">
        <v>35</v>
      </c>
      <c r="P1960">
        <v>284</v>
      </c>
      <c r="Q1960">
        <v>0</v>
      </c>
      <c r="R1960">
        <v>0</v>
      </c>
    </row>
    <row r="1961" spans="1:18">
      <c r="A1961" t="s">
        <v>1116</v>
      </c>
      <c r="B1961" t="s">
        <v>50</v>
      </c>
      <c r="C1961" t="s">
        <v>39</v>
      </c>
      <c r="D1961" t="s">
        <v>58</v>
      </c>
      <c r="E1961">
        <v>51.8</v>
      </c>
      <c r="F1961">
        <v>-2.7</v>
      </c>
      <c r="G1961" t="s">
        <v>858</v>
      </c>
      <c r="H1961" t="s">
        <v>101</v>
      </c>
      <c r="I1961" t="s">
        <v>39</v>
      </c>
      <c r="J1961" t="s">
        <v>58</v>
      </c>
      <c r="K1961">
        <v>51.8</v>
      </c>
      <c r="L1961">
        <v>-2.7</v>
      </c>
      <c r="M1961" t="s">
        <v>858</v>
      </c>
      <c r="N1961" t="s">
        <v>40</v>
      </c>
      <c r="O1961" t="s">
        <v>35</v>
      </c>
      <c r="P1961">
        <v>10</v>
      </c>
      <c r="Q1961">
        <v>0</v>
      </c>
      <c r="R1961">
        <v>0</v>
      </c>
    </row>
    <row r="1962" spans="1:18">
      <c r="A1962" t="s">
        <v>1118</v>
      </c>
      <c r="B1962" t="s">
        <v>92</v>
      </c>
      <c r="C1962" t="s">
        <v>20</v>
      </c>
      <c r="D1962" t="s">
        <v>58</v>
      </c>
      <c r="E1962">
        <v>51.78</v>
      </c>
      <c r="F1962">
        <v>-0.67</v>
      </c>
      <c r="G1962" t="s">
        <v>858</v>
      </c>
      <c r="H1962" t="s">
        <v>20</v>
      </c>
      <c r="I1962" t="s">
        <v>39</v>
      </c>
      <c r="J1962" t="s">
        <v>61</v>
      </c>
      <c r="K1962">
        <v>51.8</v>
      </c>
      <c r="L1962">
        <v>-0.7</v>
      </c>
      <c r="M1962" t="s">
        <v>858</v>
      </c>
      <c r="N1962" t="s">
        <v>34</v>
      </c>
      <c r="O1962" t="s">
        <v>35</v>
      </c>
      <c r="P1962">
        <v>388</v>
      </c>
      <c r="Q1962">
        <v>3</v>
      </c>
      <c r="R1962">
        <v>309</v>
      </c>
    </row>
    <row r="1963" spans="1:18">
      <c r="A1963" t="s">
        <v>1743</v>
      </c>
      <c r="B1963" t="s">
        <v>31</v>
      </c>
      <c r="C1963" t="s">
        <v>39</v>
      </c>
      <c r="D1963" t="s">
        <v>58</v>
      </c>
      <c r="E1963">
        <v>51.57</v>
      </c>
      <c r="F1963">
        <v>3.57</v>
      </c>
      <c r="G1963" t="s">
        <v>1615</v>
      </c>
      <c r="H1963" t="s">
        <v>155</v>
      </c>
      <c r="I1963" t="s">
        <v>20</v>
      </c>
      <c r="J1963" t="s">
        <v>123</v>
      </c>
      <c r="K1963">
        <v>51.57</v>
      </c>
      <c r="L1963">
        <v>3.57</v>
      </c>
      <c r="M1963" t="s">
        <v>1615</v>
      </c>
      <c r="N1963" t="s">
        <v>34</v>
      </c>
      <c r="O1963" t="s">
        <v>35</v>
      </c>
      <c r="P1963">
        <v>3636</v>
      </c>
      <c r="Q1963">
        <v>0</v>
      </c>
      <c r="R1963">
        <v>0</v>
      </c>
    </row>
    <row r="1964" spans="1:18">
      <c r="A1964" t="s">
        <v>1751</v>
      </c>
      <c r="B1964" t="s">
        <v>155</v>
      </c>
      <c r="C1964" t="s">
        <v>20</v>
      </c>
      <c r="D1964" t="s">
        <v>58</v>
      </c>
      <c r="E1964">
        <v>53.18</v>
      </c>
      <c r="F1964">
        <v>6.62</v>
      </c>
      <c r="G1964" t="s">
        <v>1615</v>
      </c>
      <c r="H1964" t="s">
        <v>20</v>
      </c>
      <c r="I1964" t="s">
        <v>39</v>
      </c>
      <c r="J1964" t="s">
        <v>83</v>
      </c>
      <c r="K1964">
        <v>53.07</v>
      </c>
      <c r="L1964">
        <v>6.68</v>
      </c>
      <c r="M1964" t="s">
        <v>1615</v>
      </c>
      <c r="N1964" t="s">
        <v>81</v>
      </c>
      <c r="O1964" t="s">
        <v>35</v>
      </c>
      <c r="P1964">
        <v>1114</v>
      </c>
      <c r="Q1964">
        <v>14</v>
      </c>
      <c r="R1964">
        <v>162</v>
      </c>
    </row>
    <row r="1965" spans="1:18">
      <c r="A1965" t="s">
        <v>1752</v>
      </c>
      <c r="B1965" t="s">
        <v>155</v>
      </c>
      <c r="C1965" t="s">
        <v>20</v>
      </c>
      <c r="D1965" t="s">
        <v>58</v>
      </c>
      <c r="E1965">
        <v>53.2</v>
      </c>
      <c r="F1965">
        <v>6.6</v>
      </c>
      <c r="G1965" t="s">
        <v>1615</v>
      </c>
      <c r="H1965" t="s">
        <v>121</v>
      </c>
      <c r="I1965" t="s">
        <v>101</v>
      </c>
      <c r="J1965" t="s">
        <v>58</v>
      </c>
      <c r="K1965">
        <v>53.1</v>
      </c>
      <c r="L1965">
        <v>6.6</v>
      </c>
      <c r="M1965" t="s">
        <v>1615</v>
      </c>
      <c r="N1965" t="s">
        <v>81</v>
      </c>
      <c r="O1965" t="s">
        <v>35</v>
      </c>
      <c r="P1965">
        <v>185</v>
      </c>
      <c r="Q1965">
        <v>12</v>
      </c>
      <c r="R1965">
        <v>181</v>
      </c>
    </row>
    <row r="1966" spans="1:18">
      <c r="A1966" t="s">
        <v>1755</v>
      </c>
      <c r="B1966" t="s">
        <v>31</v>
      </c>
      <c r="C1966" t="s">
        <v>39</v>
      </c>
      <c r="D1966" t="s">
        <v>58</v>
      </c>
      <c r="E1966">
        <v>52.47</v>
      </c>
      <c r="F1966">
        <v>5.87</v>
      </c>
      <c r="G1966" t="s">
        <v>1615</v>
      </c>
      <c r="H1966" t="s">
        <v>67</v>
      </c>
      <c r="I1966" t="s">
        <v>39</v>
      </c>
      <c r="J1966" t="s">
        <v>65</v>
      </c>
      <c r="K1966">
        <v>52.47</v>
      </c>
      <c r="L1966">
        <v>5.9</v>
      </c>
      <c r="M1966" t="s">
        <v>1615</v>
      </c>
      <c r="N1966" t="s">
        <v>34</v>
      </c>
      <c r="O1966" t="s">
        <v>35</v>
      </c>
      <c r="P1966">
        <v>1473</v>
      </c>
      <c r="Q1966">
        <v>3</v>
      </c>
      <c r="R1966">
        <v>91</v>
      </c>
    </row>
    <row r="1967" spans="1:18">
      <c r="A1967" t="s">
        <v>1756</v>
      </c>
      <c r="B1967" t="s">
        <v>31</v>
      </c>
      <c r="C1967" t="s">
        <v>39</v>
      </c>
      <c r="D1967" t="s">
        <v>58</v>
      </c>
      <c r="E1967">
        <v>52.5</v>
      </c>
      <c r="F1967">
        <v>5.9</v>
      </c>
      <c r="G1967" t="s">
        <v>1615</v>
      </c>
      <c r="H1967" t="s">
        <v>71</v>
      </c>
      <c r="I1967" t="s">
        <v>20</v>
      </c>
      <c r="J1967" t="s">
        <v>61</v>
      </c>
      <c r="K1967">
        <v>52.5</v>
      </c>
      <c r="L1967">
        <v>5.8</v>
      </c>
      <c r="M1967" t="s">
        <v>1615</v>
      </c>
      <c r="N1967" t="s">
        <v>40</v>
      </c>
      <c r="O1967" t="s">
        <v>35</v>
      </c>
      <c r="P1967">
        <v>348</v>
      </c>
      <c r="Q1967">
        <v>7</v>
      </c>
      <c r="R1967">
        <v>270</v>
      </c>
    </row>
    <row r="1968" spans="1:18">
      <c r="A1968" t="s">
        <v>1757</v>
      </c>
      <c r="B1968" t="s">
        <v>45</v>
      </c>
      <c r="C1968" t="s">
        <v>20</v>
      </c>
      <c r="D1968" t="s">
        <v>58</v>
      </c>
      <c r="E1968">
        <v>52.1</v>
      </c>
      <c r="F1968">
        <v>4.2</v>
      </c>
      <c r="G1968" t="s">
        <v>1615</v>
      </c>
      <c r="H1968" t="s">
        <v>24</v>
      </c>
      <c r="I1968" t="s">
        <v>48</v>
      </c>
      <c r="J1968" t="s">
        <v>58</v>
      </c>
      <c r="K1968">
        <v>52.1</v>
      </c>
      <c r="L1968">
        <v>4.2</v>
      </c>
      <c r="M1968" t="s">
        <v>1615</v>
      </c>
      <c r="N1968" t="s">
        <v>40</v>
      </c>
      <c r="O1968" t="s">
        <v>35</v>
      </c>
      <c r="P1968">
        <v>72</v>
      </c>
      <c r="Q1968">
        <v>0</v>
      </c>
      <c r="R1968">
        <v>0</v>
      </c>
    </row>
    <row r="1969" spans="1:18">
      <c r="A1969" t="s">
        <v>1758</v>
      </c>
      <c r="B1969" t="s">
        <v>121</v>
      </c>
      <c r="C1969" t="s">
        <v>20</v>
      </c>
      <c r="D1969" t="s">
        <v>58</v>
      </c>
      <c r="E1969">
        <v>52.05</v>
      </c>
      <c r="F1969">
        <v>4.22</v>
      </c>
      <c r="G1969" t="s">
        <v>1615</v>
      </c>
      <c r="H1969" t="s">
        <v>60</v>
      </c>
      <c r="I1969" t="s">
        <v>50</v>
      </c>
      <c r="J1969" t="s">
        <v>86</v>
      </c>
      <c r="K1969">
        <v>52.07</v>
      </c>
      <c r="L1969">
        <v>4.22</v>
      </c>
      <c r="M1969" t="s">
        <v>1615</v>
      </c>
      <c r="N1969" t="s">
        <v>40</v>
      </c>
      <c r="O1969" t="s">
        <v>35</v>
      </c>
      <c r="P1969">
        <v>2056</v>
      </c>
      <c r="Q1969">
        <v>2</v>
      </c>
      <c r="R1969">
        <v>0</v>
      </c>
    </row>
    <row r="1970" spans="1:18">
      <c r="A1970" t="s">
        <v>1759</v>
      </c>
      <c r="B1970" t="s">
        <v>76</v>
      </c>
      <c r="C1970" t="s">
        <v>20</v>
      </c>
      <c r="D1970" t="s">
        <v>58</v>
      </c>
      <c r="E1970">
        <v>52.05</v>
      </c>
      <c r="F1970">
        <v>4.22</v>
      </c>
      <c r="G1970" t="s">
        <v>1615</v>
      </c>
      <c r="H1970" t="s">
        <v>23</v>
      </c>
      <c r="I1970" t="s">
        <v>63</v>
      </c>
      <c r="J1970" t="s">
        <v>123</v>
      </c>
      <c r="K1970">
        <v>51.97</v>
      </c>
      <c r="L1970">
        <v>4.1500000000000004</v>
      </c>
      <c r="M1970" t="s">
        <v>1615</v>
      </c>
      <c r="N1970" t="s">
        <v>34</v>
      </c>
      <c r="O1970" t="s">
        <v>35</v>
      </c>
      <c r="P1970">
        <v>3860</v>
      </c>
      <c r="Q1970">
        <v>9</v>
      </c>
      <c r="R1970">
        <v>212</v>
      </c>
    </row>
    <row r="1971" spans="1:18">
      <c r="A1971" t="s">
        <v>1760</v>
      </c>
      <c r="B1971" t="s">
        <v>76</v>
      </c>
      <c r="C1971" t="s">
        <v>20</v>
      </c>
      <c r="D1971" t="s">
        <v>58</v>
      </c>
      <c r="E1971">
        <v>52.1</v>
      </c>
      <c r="F1971">
        <v>4.2</v>
      </c>
      <c r="G1971" t="s">
        <v>1615</v>
      </c>
      <c r="H1971" t="s">
        <v>51</v>
      </c>
      <c r="I1971" t="s">
        <v>31</v>
      </c>
      <c r="J1971" t="s">
        <v>61</v>
      </c>
      <c r="K1971">
        <v>52</v>
      </c>
      <c r="L1971">
        <v>4.2</v>
      </c>
      <c r="M1971" t="s">
        <v>1615</v>
      </c>
      <c r="N1971" t="s">
        <v>34</v>
      </c>
      <c r="O1971" t="s">
        <v>35</v>
      </c>
      <c r="P1971">
        <v>264</v>
      </c>
      <c r="Q1971">
        <v>12</v>
      </c>
      <c r="R1971">
        <v>181</v>
      </c>
    </row>
    <row r="1972" spans="1:18">
      <c r="A1972" t="s">
        <v>1761</v>
      </c>
      <c r="B1972" t="s">
        <v>76</v>
      </c>
      <c r="C1972" t="s">
        <v>20</v>
      </c>
      <c r="D1972" t="s">
        <v>58</v>
      </c>
      <c r="E1972">
        <v>52.03</v>
      </c>
      <c r="F1972">
        <v>4.2</v>
      </c>
      <c r="G1972" t="s">
        <v>1615</v>
      </c>
      <c r="H1972" t="s">
        <v>101</v>
      </c>
      <c r="I1972" t="s">
        <v>63</v>
      </c>
      <c r="J1972" t="s">
        <v>58</v>
      </c>
      <c r="K1972">
        <v>51.8</v>
      </c>
      <c r="L1972">
        <v>4.2</v>
      </c>
      <c r="M1972" t="s">
        <v>1615</v>
      </c>
      <c r="N1972" t="s">
        <v>34</v>
      </c>
      <c r="O1972" t="s">
        <v>35</v>
      </c>
      <c r="P1972">
        <v>204</v>
      </c>
      <c r="Q1972">
        <v>28</v>
      </c>
      <c r="R1972">
        <v>183</v>
      </c>
    </row>
    <row r="1973" spans="1:18">
      <c r="A1973" t="s">
        <v>1766</v>
      </c>
      <c r="B1973" t="s">
        <v>19</v>
      </c>
      <c r="C1973" t="s">
        <v>39</v>
      </c>
      <c r="D1973" t="s">
        <v>58</v>
      </c>
      <c r="E1973">
        <v>53.02</v>
      </c>
      <c r="F1973">
        <v>5.77</v>
      </c>
      <c r="G1973" t="s">
        <v>1615</v>
      </c>
      <c r="H1973" t="s">
        <v>133</v>
      </c>
      <c r="I1973" t="s">
        <v>39</v>
      </c>
      <c r="J1973" t="s">
        <v>86</v>
      </c>
      <c r="K1973">
        <v>52.98</v>
      </c>
      <c r="L1973">
        <v>5.78</v>
      </c>
      <c r="M1973" t="s">
        <v>1615</v>
      </c>
      <c r="N1973" t="s">
        <v>81</v>
      </c>
      <c r="O1973" t="s">
        <v>35</v>
      </c>
      <c r="P1973">
        <v>2193</v>
      </c>
      <c r="Q1973">
        <v>4</v>
      </c>
      <c r="R1973">
        <v>164</v>
      </c>
    </row>
    <row r="1974" spans="1:18">
      <c r="A1974" t="s">
        <v>1767</v>
      </c>
      <c r="B1974" t="s">
        <v>60</v>
      </c>
      <c r="C1974" t="s">
        <v>39</v>
      </c>
      <c r="D1974" t="s">
        <v>58</v>
      </c>
      <c r="E1974">
        <v>53.12</v>
      </c>
      <c r="F1974">
        <v>4.78</v>
      </c>
      <c r="G1974" t="s">
        <v>1615</v>
      </c>
      <c r="H1974" t="s">
        <v>121</v>
      </c>
      <c r="I1974" t="s">
        <v>20</v>
      </c>
      <c r="J1974" t="s">
        <v>79</v>
      </c>
      <c r="K1974">
        <v>53.1</v>
      </c>
      <c r="L1974">
        <v>4.8</v>
      </c>
      <c r="M1974" t="s">
        <v>1615</v>
      </c>
      <c r="N1974" t="s">
        <v>34</v>
      </c>
      <c r="O1974" t="s">
        <v>35</v>
      </c>
      <c r="P1974">
        <v>1810</v>
      </c>
      <c r="Q1974">
        <v>3</v>
      </c>
      <c r="R1974">
        <v>150</v>
      </c>
    </row>
    <row r="1975" spans="1:18">
      <c r="A1975" t="s">
        <v>1770</v>
      </c>
      <c r="B1975" t="s">
        <v>74</v>
      </c>
      <c r="C1975" t="s">
        <v>20</v>
      </c>
      <c r="D1975" t="s">
        <v>58</v>
      </c>
      <c r="E1975">
        <v>53.1</v>
      </c>
      <c r="F1975">
        <v>4.8</v>
      </c>
      <c r="G1975" t="s">
        <v>1615</v>
      </c>
      <c r="H1975" t="s">
        <v>92</v>
      </c>
      <c r="I1975" t="s">
        <v>24</v>
      </c>
      <c r="J1975" t="s">
        <v>69</v>
      </c>
      <c r="K1975">
        <v>53.2</v>
      </c>
      <c r="L1975">
        <v>4.9000000000000004</v>
      </c>
      <c r="M1975" t="s">
        <v>1615</v>
      </c>
      <c r="N1975" t="s">
        <v>34</v>
      </c>
      <c r="O1975" t="s">
        <v>35</v>
      </c>
      <c r="P1975">
        <v>685</v>
      </c>
      <c r="Q1975">
        <v>13</v>
      </c>
      <c r="R1975">
        <v>31</v>
      </c>
    </row>
    <row r="1976" spans="1:18">
      <c r="A1976" t="s">
        <v>1771</v>
      </c>
      <c r="B1976" t="s">
        <v>74</v>
      </c>
      <c r="C1976" t="s">
        <v>20</v>
      </c>
      <c r="D1976" t="s">
        <v>58</v>
      </c>
      <c r="E1976">
        <v>53.1</v>
      </c>
      <c r="F1976">
        <v>4.8</v>
      </c>
      <c r="G1976" t="s">
        <v>1615</v>
      </c>
      <c r="H1976" t="s">
        <v>76</v>
      </c>
      <c r="I1976" t="s">
        <v>51</v>
      </c>
      <c r="J1976" t="s">
        <v>58</v>
      </c>
      <c r="K1976">
        <v>53.1</v>
      </c>
      <c r="L1976">
        <v>4.8</v>
      </c>
      <c r="M1976" t="s">
        <v>1615</v>
      </c>
      <c r="N1976" t="s">
        <v>40</v>
      </c>
      <c r="O1976" t="s">
        <v>35</v>
      </c>
      <c r="P1976">
        <v>116</v>
      </c>
      <c r="Q1976">
        <v>0</v>
      </c>
      <c r="R1976">
        <v>0</v>
      </c>
    </row>
    <row r="1977" spans="1:18">
      <c r="A1977" t="s">
        <v>1772</v>
      </c>
      <c r="B1977" t="s">
        <v>50</v>
      </c>
      <c r="C1977" t="s">
        <v>39</v>
      </c>
      <c r="D1977" t="s">
        <v>58</v>
      </c>
      <c r="E1977">
        <v>53.2</v>
      </c>
      <c r="F1977">
        <v>4.9000000000000004</v>
      </c>
      <c r="G1977" t="s">
        <v>1615</v>
      </c>
      <c r="H1977" t="s">
        <v>60</v>
      </c>
      <c r="I1977" t="s">
        <v>32</v>
      </c>
      <c r="J1977" t="s">
        <v>58</v>
      </c>
      <c r="K1977">
        <v>53.2</v>
      </c>
      <c r="L1977">
        <v>4.9000000000000004</v>
      </c>
      <c r="M1977" t="s">
        <v>1615</v>
      </c>
      <c r="N1977" t="s">
        <v>40</v>
      </c>
      <c r="O1977" t="s">
        <v>35</v>
      </c>
      <c r="P1977">
        <v>124</v>
      </c>
      <c r="Q1977">
        <v>0</v>
      </c>
      <c r="R1977">
        <v>0</v>
      </c>
    </row>
    <row r="1978" spans="1:18">
      <c r="A1978" t="s">
        <v>1773</v>
      </c>
      <c r="B1978" t="s">
        <v>50</v>
      </c>
      <c r="C1978" t="s">
        <v>39</v>
      </c>
      <c r="D1978" t="s">
        <v>58</v>
      </c>
      <c r="E1978">
        <v>53.2</v>
      </c>
      <c r="F1978">
        <v>4.8</v>
      </c>
      <c r="G1978" t="s">
        <v>1615</v>
      </c>
      <c r="H1978" t="s">
        <v>71</v>
      </c>
      <c r="I1978" t="s">
        <v>63</v>
      </c>
      <c r="J1978" t="s">
        <v>58</v>
      </c>
      <c r="K1978">
        <v>53.2</v>
      </c>
      <c r="L1978">
        <v>4.8</v>
      </c>
      <c r="M1978" t="s">
        <v>1615</v>
      </c>
      <c r="N1978" t="s">
        <v>40</v>
      </c>
      <c r="O1978" t="s">
        <v>35</v>
      </c>
      <c r="P1978">
        <v>198</v>
      </c>
      <c r="Q1978">
        <v>0</v>
      </c>
      <c r="R1978">
        <v>0</v>
      </c>
    </row>
    <row r="1979" spans="1:18">
      <c r="A1979" t="s">
        <v>1774</v>
      </c>
      <c r="B1979" t="s">
        <v>42</v>
      </c>
      <c r="C1979" t="s">
        <v>20</v>
      </c>
      <c r="D1979" t="s">
        <v>58</v>
      </c>
      <c r="E1979">
        <v>53.18</v>
      </c>
      <c r="F1979">
        <v>6.62</v>
      </c>
      <c r="G1979" t="s">
        <v>1615</v>
      </c>
      <c r="H1979" t="s">
        <v>37</v>
      </c>
      <c r="I1979" t="s">
        <v>63</v>
      </c>
      <c r="J1979" t="s">
        <v>279</v>
      </c>
      <c r="K1979">
        <v>53.18</v>
      </c>
      <c r="L1979">
        <v>6.62</v>
      </c>
      <c r="M1979" t="s">
        <v>1615</v>
      </c>
      <c r="N1979" t="s">
        <v>81</v>
      </c>
      <c r="O1979" t="s">
        <v>27</v>
      </c>
      <c r="P1979">
        <v>3140</v>
      </c>
      <c r="Q1979">
        <v>0</v>
      </c>
      <c r="R1979">
        <v>0</v>
      </c>
    </row>
    <row r="1980" spans="1:18">
      <c r="A1980" t="s">
        <v>1775</v>
      </c>
      <c r="B1980" t="s">
        <v>109</v>
      </c>
      <c r="C1980" t="s">
        <v>20</v>
      </c>
      <c r="D1980" t="s">
        <v>58</v>
      </c>
      <c r="E1980">
        <v>53.18</v>
      </c>
      <c r="F1980">
        <v>6.62</v>
      </c>
      <c r="G1980" t="s">
        <v>1615</v>
      </c>
      <c r="H1980" t="s">
        <v>73</v>
      </c>
      <c r="I1980" t="s">
        <v>24</v>
      </c>
      <c r="J1980" t="s">
        <v>69</v>
      </c>
      <c r="K1980">
        <v>53.2</v>
      </c>
      <c r="L1980">
        <v>6.3</v>
      </c>
      <c r="M1980" t="s">
        <v>1615</v>
      </c>
      <c r="N1980" t="s">
        <v>34</v>
      </c>
      <c r="O1980" t="s">
        <v>35</v>
      </c>
      <c r="P1980">
        <v>696</v>
      </c>
      <c r="Q1980">
        <v>22</v>
      </c>
      <c r="R1980">
        <v>276</v>
      </c>
    </row>
    <row r="1981" spans="1:18">
      <c r="A1981" t="s">
        <v>1776</v>
      </c>
      <c r="B1981" t="s">
        <v>51</v>
      </c>
      <c r="C1981" t="s">
        <v>39</v>
      </c>
      <c r="D1981" t="s">
        <v>58</v>
      </c>
      <c r="E1981">
        <v>53.18</v>
      </c>
      <c r="F1981">
        <v>6.62</v>
      </c>
      <c r="G1981" t="s">
        <v>1615</v>
      </c>
      <c r="H1981" t="s">
        <v>104</v>
      </c>
      <c r="I1981" t="s">
        <v>39</v>
      </c>
      <c r="J1981" t="s">
        <v>58</v>
      </c>
      <c r="K1981">
        <v>53.2</v>
      </c>
      <c r="L1981">
        <v>6.6</v>
      </c>
      <c r="M1981" t="s">
        <v>1615</v>
      </c>
      <c r="N1981" t="s">
        <v>40</v>
      </c>
      <c r="O1981" t="s">
        <v>35</v>
      </c>
      <c r="P1981">
        <v>21</v>
      </c>
      <c r="Q1981">
        <v>3</v>
      </c>
      <c r="R1981">
        <v>330</v>
      </c>
    </row>
    <row r="1982" spans="1:18">
      <c r="A1982" t="s">
        <v>1778</v>
      </c>
      <c r="B1982" t="s">
        <v>68</v>
      </c>
      <c r="C1982" t="s">
        <v>20</v>
      </c>
      <c r="D1982" t="s">
        <v>58</v>
      </c>
      <c r="E1982">
        <v>52.37</v>
      </c>
      <c r="F1982">
        <v>4.7300000000000004</v>
      </c>
      <c r="G1982" t="s">
        <v>1615</v>
      </c>
      <c r="H1982" t="s">
        <v>42</v>
      </c>
      <c r="I1982" t="s">
        <v>60</v>
      </c>
      <c r="J1982" t="s">
        <v>61</v>
      </c>
      <c r="K1982">
        <v>52.4</v>
      </c>
      <c r="L1982">
        <v>4.7</v>
      </c>
      <c r="M1982" t="s">
        <v>1615</v>
      </c>
      <c r="N1982" t="s">
        <v>40</v>
      </c>
      <c r="O1982" t="s">
        <v>35</v>
      </c>
      <c r="P1982">
        <v>303</v>
      </c>
      <c r="Q1982">
        <v>4</v>
      </c>
      <c r="R1982">
        <v>299</v>
      </c>
    </row>
    <row r="1983" spans="1:18">
      <c r="A1983" t="s">
        <v>1779</v>
      </c>
      <c r="B1983" t="s">
        <v>68</v>
      </c>
      <c r="C1983" t="s">
        <v>20</v>
      </c>
      <c r="D1983" t="s">
        <v>58</v>
      </c>
      <c r="E1983">
        <v>52.37</v>
      </c>
      <c r="F1983">
        <v>4.7300000000000004</v>
      </c>
      <c r="G1983" t="s">
        <v>1615</v>
      </c>
      <c r="H1983" t="s">
        <v>60</v>
      </c>
      <c r="I1983" t="s">
        <v>60</v>
      </c>
      <c r="J1983" t="s">
        <v>279</v>
      </c>
      <c r="K1983">
        <v>52.42</v>
      </c>
      <c r="L1983">
        <v>4.78</v>
      </c>
      <c r="M1983" t="s">
        <v>1615</v>
      </c>
      <c r="N1983" t="s">
        <v>40</v>
      </c>
      <c r="O1983" t="s">
        <v>35</v>
      </c>
      <c r="P1983">
        <v>2844</v>
      </c>
      <c r="Q1983">
        <v>5</v>
      </c>
      <c r="R1983">
        <v>32</v>
      </c>
    </row>
    <row r="1984" spans="1:18">
      <c r="A1984" t="s">
        <v>1780</v>
      </c>
      <c r="B1984" t="s">
        <v>37</v>
      </c>
      <c r="C1984" t="s">
        <v>20</v>
      </c>
      <c r="D1984" t="s">
        <v>58</v>
      </c>
      <c r="E1984">
        <v>53</v>
      </c>
      <c r="F1984">
        <v>6.05</v>
      </c>
      <c r="G1984" t="s">
        <v>1615</v>
      </c>
      <c r="H1984" t="s">
        <v>104</v>
      </c>
      <c r="I1984" t="s">
        <v>60</v>
      </c>
      <c r="J1984" t="s">
        <v>156</v>
      </c>
      <c r="K1984">
        <v>53</v>
      </c>
      <c r="L1984">
        <v>6.07</v>
      </c>
      <c r="M1984" t="s">
        <v>1615</v>
      </c>
      <c r="N1984" t="s">
        <v>34</v>
      </c>
      <c r="O1984" t="s">
        <v>35</v>
      </c>
      <c r="P1984">
        <v>3233</v>
      </c>
      <c r="Q1984">
        <v>0</v>
      </c>
      <c r="R1984">
        <v>0</v>
      </c>
    </row>
    <row r="1985" spans="1:18">
      <c r="A1985" t="s">
        <v>1782</v>
      </c>
      <c r="B1985" t="s">
        <v>68</v>
      </c>
      <c r="C1985" t="s">
        <v>20</v>
      </c>
      <c r="D1985" t="s">
        <v>58</v>
      </c>
      <c r="E1985">
        <v>53.17</v>
      </c>
      <c r="F1985">
        <v>6.17</v>
      </c>
      <c r="G1985" t="s">
        <v>1615</v>
      </c>
      <c r="H1985" t="s">
        <v>19</v>
      </c>
      <c r="I1985" t="s">
        <v>29</v>
      </c>
      <c r="J1985" t="s">
        <v>156</v>
      </c>
      <c r="K1985">
        <v>53.2</v>
      </c>
      <c r="L1985">
        <v>6.18</v>
      </c>
      <c r="M1985" t="s">
        <v>1615</v>
      </c>
      <c r="N1985" t="s">
        <v>34</v>
      </c>
      <c r="O1985" t="s">
        <v>35</v>
      </c>
      <c r="P1985">
        <v>3353</v>
      </c>
      <c r="Q1985">
        <v>3</v>
      </c>
      <c r="R1985">
        <v>31</v>
      </c>
    </row>
    <row r="1986" spans="1:18">
      <c r="A1986" t="s">
        <v>2783</v>
      </c>
      <c r="B1986" t="s">
        <v>48</v>
      </c>
      <c r="C1986" t="s">
        <v>39</v>
      </c>
      <c r="D1986" t="s">
        <v>58</v>
      </c>
      <c r="E1986">
        <v>62.95</v>
      </c>
      <c r="F1986">
        <v>28</v>
      </c>
      <c r="G1986" t="s">
        <v>2455</v>
      </c>
      <c r="H1986" t="s">
        <v>23</v>
      </c>
      <c r="I1986" t="s">
        <v>39</v>
      </c>
      <c r="J1986" t="s">
        <v>148</v>
      </c>
      <c r="K1986">
        <v>62.97</v>
      </c>
      <c r="L1986">
        <v>28</v>
      </c>
      <c r="M1986" t="s">
        <v>2455</v>
      </c>
      <c r="N1986" t="s">
        <v>34</v>
      </c>
      <c r="O1986" t="s">
        <v>35</v>
      </c>
      <c r="P1986">
        <v>6581</v>
      </c>
      <c r="Q1986">
        <v>2</v>
      </c>
      <c r="R1986">
        <v>0</v>
      </c>
    </row>
    <row r="1987" spans="1:18">
      <c r="A1987" t="s">
        <v>2817</v>
      </c>
      <c r="B1987" t="s">
        <v>24</v>
      </c>
      <c r="C1987" t="s">
        <v>39</v>
      </c>
      <c r="D1987" t="s">
        <v>58</v>
      </c>
      <c r="E1987">
        <v>61.08</v>
      </c>
      <c r="F1987">
        <v>24.95</v>
      </c>
      <c r="G1987" t="s">
        <v>2455</v>
      </c>
      <c r="H1987" t="s">
        <v>42</v>
      </c>
      <c r="I1987" t="s">
        <v>24</v>
      </c>
      <c r="J1987" t="s">
        <v>69</v>
      </c>
      <c r="K1987">
        <v>61.08</v>
      </c>
      <c r="L1987">
        <v>25</v>
      </c>
      <c r="M1987" t="s">
        <v>2455</v>
      </c>
      <c r="N1987" t="s">
        <v>34</v>
      </c>
      <c r="O1987" t="s">
        <v>35</v>
      </c>
      <c r="P1987">
        <v>684</v>
      </c>
      <c r="Q1987">
        <v>3</v>
      </c>
      <c r="R1987">
        <v>91</v>
      </c>
    </row>
    <row r="1988" spans="1:18">
      <c r="A1988" t="s">
        <v>2838</v>
      </c>
      <c r="B1988" t="s">
        <v>23</v>
      </c>
      <c r="C1988" t="s">
        <v>39</v>
      </c>
      <c r="D1988" t="s">
        <v>58</v>
      </c>
      <c r="E1988">
        <v>61.22</v>
      </c>
      <c r="F1988">
        <v>28.88</v>
      </c>
      <c r="G1988" t="s">
        <v>2455</v>
      </c>
      <c r="H1988" t="s">
        <v>37</v>
      </c>
      <c r="I1988" t="s">
        <v>51</v>
      </c>
      <c r="J1988" t="s">
        <v>58</v>
      </c>
      <c r="K1988">
        <v>61.22</v>
      </c>
      <c r="L1988">
        <v>28.8</v>
      </c>
      <c r="M1988" t="s">
        <v>2455</v>
      </c>
      <c r="N1988" t="s">
        <v>40</v>
      </c>
      <c r="O1988" t="s">
        <v>35</v>
      </c>
      <c r="P1988">
        <v>100</v>
      </c>
      <c r="Q1988">
        <v>5</v>
      </c>
      <c r="R1988">
        <v>270</v>
      </c>
    </row>
    <row r="1989" spans="1:18">
      <c r="A1989" t="s">
        <v>2843</v>
      </c>
      <c r="B1989" t="s">
        <v>51</v>
      </c>
      <c r="C1989" t="s">
        <v>39</v>
      </c>
      <c r="D1989" t="s">
        <v>58</v>
      </c>
      <c r="E1989">
        <v>61.6</v>
      </c>
      <c r="F1989">
        <v>23.27</v>
      </c>
      <c r="G1989" t="s">
        <v>2455</v>
      </c>
      <c r="H1989" t="s">
        <v>23</v>
      </c>
      <c r="I1989" t="s">
        <v>29</v>
      </c>
      <c r="J1989" t="s">
        <v>61</v>
      </c>
      <c r="K1989">
        <v>61.52</v>
      </c>
      <c r="L1989">
        <v>23.23</v>
      </c>
      <c r="M1989" t="s">
        <v>2455</v>
      </c>
      <c r="N1989" t="s">
        <v>40</v>
      </c>
      <c r="O1989" t="s">
        <v>35</v>
      </c>
      <c r="P1989">
        <v>401</v>
      </c>
      <c r="Q1989">
        <v>10</v>
      </c>
      <c r="R1989">
        <v>191</v>
      </c>
    </row>
    <row r="1990" spans="1:18">
      <c r="A1990" t="s">
        <v>2865</v>
      </c>
      <c r="B1990" t="s">
        <v>104</v>
      </c>
      <c r="C1990" t="s">
        <v>20</v>
      </c>
      <c r="D1990" t="s">
        <v>58</v>
      </c>
      <c r="E1990">
        <v>62.63</v>
      </c>
      <c r="F1990">
        <v>29.75</v>
      </c>
      <c r="G1990" t="s">
        <v>2455</v>
      </c>
      <c r="H1990" t="s">
        <v>31</v>
      </c>
      <c r="I1990" t="s">
        <v>20</v>
      </c>
      <c r="J1990" t="s">
        <v>61</v>
      </c>
      <c r="K1990">
        <v>62.62</v>
      </c>
      <c r="L1990">
        <v>29.67</v>
      </c>
      <c r="M1990" t="s">
        <v>2455</v>
      </c>
      <c r="N1990" t="s">
        <v>40</v>
      </c>
      <c r="O1990" t="s">
        <v>35</v>
      </c>
      <c r="P1990">
        <v>337</v>
      </c>
      <c r="Q1990">
        <v>5</v>
      </c>
      <c r="R1990">
        <v>247</v>
      </c>
    </row>
    <row r="1991" spans="1:18">
      <c r="A1991" t="s">
        <v>2867</v>
      </c>
      <c r="B1991" t="s">
        <v>60</v>
      </c>
      <c r="C1991" t="s">
        <v>39</v>
      </c>
      <c r="D1991" t="s">
        <v>58</v>
      </c>
      <c r="E1991">
        <v>60.5</v>
      </c>
      <c r="F1991">
        <v>24.22</v>
      </c>
      <c r="G1991" t="s">
        <v>2455</v>
      </c>
      <c r="H1991" t="s">
        <v>23</v>
      </c>
      <c r="I1991" t="s">
        <v>101</v>
      </c>
      <c r="J1991" t="s">
        <v>61</v>
      </c>
      <c r="K1991">
        <v>60.52</v>
      </c>
      <c r="L1991">
        <v>24.27</v>
      </c>
      <c r="M1991" t="s">
        <v>2455</v>
      </c>
      <c r="N1991" t="s">
        <v>34</v>
      </c>
      <c r="O1991" t="s">
        <v>35</v>
      </c>
      <c r="P1991">
        <v>530</v>
      </c>
      <c r="Q1991">
        <v>4</v>
      </c>
      <c r="R1991">
        <v>56</v>
      </c>
    </row>
    <row r="1992" spans="1:18">
      <c r="A1992" t="s">
        <v>2883</v>
      </c>
      <c r="B1992" t="s">
        <v>104</v>
      </c>
      <c r="C1992" t="s">
        <v>39</v>
      </c>
      <c r="D1992" t="s">
        <v>58</v>
      </c>
      <c r="E1992">
        <v>62.63</v>
      </c>
      <c r="F1992">
        <v>29.7</v>
      </c>
      <c r="G1992" t="s">
        <v>2455</v>
      </c>
      <c r="H1992" t="s">
        <v>23</v>
      </c>
      <c r="I1992" t="s">
        <v>50</v>
      </c>
      <c r="J1992" t="s">
        <v>69</v>
      </c>
      <c r="K1992">
        <v>62.62</v>
      </c>
      <c r="L1992">
        <v>29.68</v>
      </c>
      <c r="M1992" t="s">
        <v>2455</v>
      </c>
      <c r="N1992" t="s">
        <v>81</v>
      </c>
      <c r="O1992" t="s">
        <v>35</v>
      </c>
      <c r="P1992">
        <v>564</v>
      </c>
      <c r="Q1992">
        <v>3</v>
      </c>
      <c r="R1992">
        <v>205</v>
      </c>
    </row>
    <row r="1993" spans="1:18">
      <c r="A1993" t="s">
        <v>2909</v>
      </c>
      <c r="B1993" t="s">
        <v>74</v>
      </c>
      <c r="C1993" t="s">
        <v>20</v>
      </c>
      <c r="D1993" t="s">
        <v>58</v>
      </c>
      <c r="E1993">
        <v>62.27</v>
      </c>
      <c r="F1993">
        <v>21.38</v>
      </c>
      <c r="G1993" t="s">
        <v>2455</v>
      </c>
      <c r="H1993" t="s">
        <v>71</v>
      </c>
      <c r="I1993" t="s">
        <v>29</v>
      </c>
      <c r="J1993" t="s">
        <v>58</v>
      </c>
      <c r="K1993">
        <v>62.28</v>
      </c>
      <c r="L1993">
        <v>21.38</v>
      </c>
      <c r="M1993" t="s">
        <v>2455</v>
      </c>
      <c r="N1993" t="s">
        <v>81</v>
      </c>
      <c r="O1993" t="s">
        <v>35</v>
      </c>
      <c r="P1993">
        <v>49</v>
      </c>
      <c r="Q1993">
        <v>2</v>
      </c>
      <c r="R1993">
        <v>0</v>
      </c>
    </row>
    <row r="1994" spans="1:18">
      <c r="A1994" t="s">
        <v>2910</v>
      </c>
      <c r="B1994" t="s">
        <v>143</v>
      </c>
      <c r="C1994" t="s">
        <v>20</v>
      </c>
      <c r="D1994" t="s">
        <v>58</v>
      </c>
      <c r="E1994">
        <v>62.28</v>
      </c>
      <c r="F1994">
        <v>21.4</v>
      </c>
      <c r="G1994" t="s">
        <v>2455</v>
      </c>
      <c r="H1994" t="s">
        <v>133</v>
      </c>
      <c r="I1994" t="s">
        <v>24</v>
      </c>
      <c r="J1994" t="s">
        <v>65</v>
      </c>
      <c r="K1994">
        <v>62.28</v>
      </c>
      <c r="L1994">
        <v>21.4</v>
      </c>
      <c r="M1994" t="s">
        <v>2455</v>
      </c>
      <c r="N1994" t="s">
        <v>84</v>
      </c>
      <c r="O1994" t="s">
        <v>35</v>
      </c>
      <c r="P1994">
        <v>1429</v>
      </c>
      <c r="Q1994">
        <v>0</v>
      </c>
      <c r="R1994">
        <v>0</v>
      </c>
    </row>
    <row r="1995" spans="1:18">
      <c r="A1995" t="s">
        <v>2911</v>
      </c>
      <c r="B1995" t="s">
        <v>51</v>
      </c>
      <c r="C1995" t="s">
        <v>39</v>
      </c>
      <c r="D1995" t="s">
        <v>58</v>
      </c>
      <c r="E1995">
        <v>62.28</v>
      </c>
      <c r="F1995">
        <v>21.42</v>
      </c>
      <c r="G1995" t="s">
        <v>2455</v>
      </c>
      <c r="H1995" t="s">
        <v>54</v>
      </c>
      <c r="I1995" t="s">
        <v>32</v>
      </c>
      <c r="J1995" t="s">
        <v>58</v>
      </c>
      <c r="K1995">
        <v>62.47</v>
      </c>
      <c r="L1995">
        <v>21.6</v>
      </c>
      <c r="M1995" t="s">
        <v>2455</v>
      </c>
      <c r="N1995" t="s">
        <v>34</v>
      </c>
      <c r="O1995" t="s">
        <v>35</v>
      </c>
      <c r="P1995">
        <v>144</v>
      </c>
      <c r="Q1995">
        <v>23</v>
      </c>
      <c r="R1995">
        <v>25</v>
      </c>
    </row>
    <row r="1996" spans="1:18">
      <c r="A1996" t="s">
        <v>2912</v>
      </c>
      <c r="B1996" t="s">
        <v>143</v>
      </c>
      <c r="C1996" t="s">
        <v>20</v>
      </c>
      <c r="D1996" t="s">
        <v>58</v>
      </c>
      <c r="E1996">
        <v>62.22</v>
      </c>
      <c r="F1996">
        <v>25.82</v>
      </c>
      <c r="G1996" t="s">
        <v>2455</v>
      </c>
      <c r="H1996" t="s">
        <v>24</v>
      </c>
      <c r="I1996" t="s">
        <v>48</v>
      </c>
      <c r="J1996" t="s">
        <v>58</v>
      </c>
      <c r="K1996">
        <v>62.22</v>
      </c>
      <c r="L1996">
        <v>25.77</v>
      </c>
      <c r="M1996" t="s">
        <v>2455</v>
      </c>
      <c r="N1996" t="s">
        <v>81</v>
      </c>
      <c r="O1996" t="s">
        <v>27</v>
      </c>
      <c r="P1996">
        <v>67</v>
      </c>
      <c r="Q1996">
        <v>3</v>
      </c>
      <c r="R1996">
        <v>270</v>
      </c>
    </row>
    <row r="1997" spans="1:18">
      <c r="A1997" t="s">
        <v>2913</v>
      </c>
      <c r="B1997" t="s">
        <v>143</v>
      </c>
      <c r="C1997" t="s">
        <v>20</v>
      </c>
      <c r="D1997" t="s">
        <v>58</v>
      </c>
      <c r="E1997">
        <v>62.22</v>
      </c>
      <c r="F1997">
        <v>25.82</v>
      </c>
      <c r="G1997" t="s">
        <v>2455</v>
      </c>
      <c r="H1997" t="s">
        <v>74</v>
      </c>
      <c r="I1997" t="s">
        <v>60</v>
      </c>
      <c r="J1997" t="s">
        <v>79</v>
      </c>
      <c r="K1997">
        <v>62.65</v>
      </c>
      <c r="L1997">
        <v>25.68</v>
      </c>
      <c r="M1997" t="s">
        <v>2455</v>
      </c>
      <c r="N1997" t="s">
        <v>34</v>
      </c>
      <c r="O1997" t="s">
        <v>35</v>
      </c>
      <c r="P1997">
        <v>1764</v>
      </c>
      <c r="Q1997">
        <v>49</v>
      </c>
      <c r="R1997">
        <v>352</v>
      </c>
    </row>
    <row r="1998" spans="1:18">
      <c r="A1998" t="s">
        <v>2914</v>
      </c>
      <c r="B1998" t="s">
        <v>39</v>
      </c>
      <c r="C1998" t="s">
        <v>39</v>
      </c>
      <c r="D1998" t="s">
        <v>58</v>
      </c>
      <c r="E1998">
        <v>62.22</v>
      </c>
      <c r="F1998">
        <v>25.82</v>
      </c>
      <c r="G1998" t="s">
        <v>2455</v>
      </c>
      <c r="H1998" t="s">
        <v>68</v>
      </c>
      <c r="I1998" t="s">
        <v>48</v>
      </c>
      <c r="J1998" t="s">
        <v>58</v>
      </c>
      <c r="K1998">
        <v>62.17</v>
      </c>
      <c r="L1998">
        <v>25.67</v>
      </c>
      <c r="M1998" t="s">
        <v>2455</v>
      </c>
      <c r="N1998" t="s">
        <v>34</v>
      </c>
      <c r="O1998" t="s">
        <v>35</v>
      </c>
      <c r="P1998">
        <v>75</v>
      </c>
      <c r="Q1998">
        <v>10</v>
      </c>
      <c r="R1998">
        <v>235</v>
      </c>
    </row>
    <row r="1999" spans="1:18">
      <c r="A1999" t="s">
        <v>2915</v>
      </c>
      <c r="B1999" t="s">
        <v>51</v>
      </c>
      <c r="C1999" t="s">
        <v>39</v>
      </c>
      <c r="D1999" t="s">
        <v>58</v>
      </c>
      <c r="E1999">
        <v>62.22</v>
      </c>
      <c r="F1999">
        <v>25.82</v>
      </c>
      <c r="G1999" t="s">
        <v>2455</v>
      </c>
      <c r="H1999" t="s">
        <v>42</v>
      </c>
      <c r="I1999" t="s">
        <v>48</v>
      </c>
      <c r="J1999" t="s">
        <v>61</v>
      </c>
      <c r="K1999">
        <v>63.67</v>
      </c>
      <c r="L1999">
        <v>22.68</v>
      </c>
      <c r="M1999" t="s">
        <v>2455</v>
      </c>
      <c r="N1999" t="s">
        <v>107</v>
      </c>
      <c r="O1999" t="s">
        <v>35</v>
      </c>
      <c r="P1999">
        <v>436</v>
      </c>
      <c r="Q1999">
        <v>226</v>
      </c>
      <c r="R1999">
        <v>316</v>
      </c>
    </row>
    <row r="2000" spans="1:18">
      <c r="A2000" t="s">
        <v>2916</v>
      </c>
      <c r="B2000" t="s">
        <v>32</v>
      </c>
      <c r="C2000" t="s">
        <v>39</v>
      </c>
      <c r="D2000" t="s">
        <v>58</v>
      </c>
      <c r="E2000">
        <v>62.22</v>
      </c>
      <c r="F2000">
        <v>25.82</v>
      </c>
      <c r="G2000" t="s">
        <v>2455</v>
      </c>
      <c r="H2000" t="s">
        <v>19</v>
      </c>
      <c r="I2000" t="s">
        <v>29</v>
      </c>
      <c r="J2000" t="s">
        <v>58</v>
      </c>
      <c r="K2000">
        <v>62.22</v>
      </c>
      <c r="L2000">
        <v>25.77</v>
      </c>
      <c r="M2000" t="s">
        <v>2455</v>
      </c>
      <c r="N2000" t="s">
        <v>34</v>
      </c>
      <c r="O2000" t="s">
        <v>35</v>
      </c>
      <c r="P2000">
        <v>45</v>
      </c>
      <c r="Q2000">
        <v>3</v>
      </c>
      <c r="R2000">
        <v>270</v>
      </c>
    </row>
    <row r="2001" spans="1:18">
      <c r="A2001" t="s">
        <v>3893</v>
      </c>
      <c r="B2001" t="s">
        <v>31</v>
      </c>
      <c r="C2001" t="s">
        <v>39</v>
      </c>
      <c r="D2001" t="s">
        <v>58</v>
      </c>
      <c r="E2001">
        <v>62.37</v>
      </c>
      <c r="F2001">
        <v>17.329999999999998</v>
      </c>
      <c r="G2001" t="s">
        <v>2497</v>
      </c>
      <c r="H2001" t="s">
        <v>24</v>
      </c>
      <c r="I2001" t="s">
        <v>48</v>
      </c>
      <c r="J2001" t="s">
        <v>58</v>
      </c>
      <c r="K2001">
        <v>62.38</v>
      </c>
      <c r="L2001">
        <v>17.3</v>
      </c>
      <c r="M2001" t="s">
        <v>2497</v>
      </c>
      <c r="N2001" t="s">
        <v>40</v>
      </c>
      <c r="O2001" t="s">
        <v>35</v>
      </c>
      <c r="P2001">
        <v>63</v>
      </c>
      <c r="Q2001">
        <v>3</v>
      </c>
      <c r="R2001">
        <v>318</v>
      </c>
    </row>
    <row r="2002" spans="1:18">
      <c r="A2002" t="s">
        <v>3894</v>
      </c>
      <c r="B2002" t="s">
        <v>31</v>
      </c>
      <c r="C2002" t="s">
        <v>39</v>
      </c>
      <c r="D2002" t="s">
        <v>58</v>
      </c>
      <c r="E2002">
        <v>62.37</v>
      </c>
      <c r="F2002">
        <v>17.329999999999998</v>
      </c>
      <c r="G2002" t="s">
        <v>2497</v>
      </c>
      <c r="H2002" t="s">
        <v>42</v>
      </c>
      <c r="I2002" t="s">
        <v>29</v>
      </c>
      <c r="J2002" t="s">
        <v>58</v>
      </c>
      <c r="K2002">
        <v>62.38</v>
      </c>
      <c r="L2002">
        <v>17.3</v>
      </c>
      <c r="M2002" t="s">
        <v>2497</v>
      </c>
      <c r="N2002" t="s">
        <v>81</v>
      </c>
      <c r="O2002" t="s">
        <v>35</v>
      </c>
      <c r="P2002">
        <v>47</v>
      </c>
      <c r="Q2002">
        <v>3</v>
      </c>
      <c r="R2002">
        <v>318</v>
      </c>
    </row>
    <row r="2003" spans="1:18">
      <c r="A2003" t="s">
        <v>3936</v>
      </c>
      <c r="B2003" t="s">
        <v>143</v>
      </c>
      <c r="C2003" t="s">
        <v>20</v>
      </c>
      <c r="D2003" t="s">
        <v>58</v>
      </c>
      <c r="E2003">
        <v>55.42</v>
      </c>
      <c r="F2003">
        <v>12.83</v>
      </c>
      <c r="G2003" t="s">
        <v>2497</v>
      </c>
      <c r="H2003" t="s">
        <v>109</v>
      </c>
      <c r="I2003" t="s">
        <v>39</v>
      </c>
      <c r="J2003" t="s">
        <v>58</v>
      </c>
      <c r="K2003">
        <v>55.42</v>
      </c>
      <c r="L2003">
        <v>12.83</v>
      </c>
      <c r="M2003" t="s">
        <v>2497</v>
      </c>
      <c r="N2003" t="s">
        <v>40</v>
      </c>
      <c r="O2003" t="s">
        <v>35</v>
      </c>
      <c r="P2003">
        <v>28</v>
      </c>
      <c r="Q2003">
        <v>0</v>
      </c>
      <c r="R2003">
        <v>0</v>
      </c>
    </row>
    <row r="2004" spans="1:18">
      <c r="A2004" t="s">
        <v>3937</v>
      </c>
      <c r="B2004" t="s">
        <v>143</v>
      </c>
      <c r="C2004" t="s">
        <v>20</v>
      </c>
      <c r="D2004" t="s">
        <v>58</v>
      </c>
      <c r="E2004">
        <v>55.42</v>
      </c>
      <c r="F2004">
        <v>12.83</v>
      </c>
      <c r="G2004" t="s">
        <v>2497</v>
      </c>
      <c r="H2004" t="s">
        <v>29</v>
      </c>
      <c r="I2004" t="s">
        <v>101</v>
      </c>
      <c r="J2004" t="s">
        <v>83</v>
      </c>
      <c r="K2004">
        <v>55.42</v>
      </c>
      <c r="L2004">
        <v>12.83</v>
      </c>
      <c r="M2004" t="s">
        <v>2497</v>
      </c>
      <c r="N2004" t="s">
        <v>34</v>
      </c>
      <c r="O2004" t="s">
        <v>35</v>
      </c>
      <c r="P2004">
        <v>1257</v>
      </c>
      <c r="Q2004">
        <v>0</v>
      </c>
      <c r="R2004">
        <v>0</v>
      </c>
    </row>
    <row r="2005" spans="1:18">
      <c r="A2005" t="s">
        <v>3938</v>
      </c>
      <c r="B2005" t="s">
        <v>143</v>
      </c>
      <c r="C2005" t="s">
        <v>20</v>
      </c>
      <c r="D2005" t="s">
        <v>58</v>
      </c>
      <c r="E2005">
        <v>55.42</v>
      </c>
      <c r="F2005">
        <v>12.83</v>
      </c>
      <c r="G2005" t="s">
        <v>2497</v>
      </c>
      <c r="H2005" t="s">
        <v>51</v>
      </c>
      <c r="I2005" t="s">
        <v>32</v>
      </c>
      <c r="J2005" t="s">
        <v>58</v>
      </c>
      <c r="K2005">
        <v>55.42</v>
      </c>
      <c r="L2005">
        <v>12.83</v>
      </c>
      <c r="M2005" t="s">
        <v>2497</v>
      </c>
      <c r="N2005" t="s">
        <v>26</v>
      </c>
      <c r="O2005" t="s">
        <v>35</v>
      </c>
      <c r="P2005">
        <v>133</v>
      </c>
      <c r="Q2005">
        <v>0</v>
      </c>
      <c r="R2005">
        <v>0</v>
      </c>
    </row>
    <row r="2006" spans="1:18">
      <c r="A2006" t="s">
        <v>3948</v>
      </c>
      <c r="B2006" t="s">
        <v>121</v>
      </c>
      <c r="C2006" t="s">
        <v>20</v>
      </c>
      <c r="D2006" t="s">
        <v>58</v>
      </c>
      <c r="E2006">
        <v>55.65</v>
      </c>
      <c r="F2006">
        <v>13.5</v>
      </c>
      <c r="G2006" t="s">
        <v>2497</v>
      </c>
      <c r="H2006" t="s">
        <v>121</v>
      </c>
      <c r="I2006" t="s">
        <v>51</v>
      </c>
      <c r="J2006" t="s">
        <v>58</v>
      </c>
      <c r="K2006">
        <v>55.68</v>
      </c>
      <c r="L2006">
        <v>13.48</v>
      </c>
      <c r="M2006" t="s">
        <v>2497</v>
      </c>
      <c r="N2006" t="s">
        <v>40</v>
      </c>
      <c r="O2006" t="s">
        <v>52</v>
      </c>
      <c r="P2006">
        <v>123</v>
      </c>
      <c r="Q2006">
        <v>4</v>
      </c>
      <c r="R2006">
        <v>345</v>
      </c>
    </row>
    <row r="2007" spans="1:18">
      <c r="A2007" t="s">
        <v>4124</v>
      </c>
      <c r="B2007" t="s">
        <v>24</v>
      </c>
      <c r="C2007" t="s">
        <v>39</v>
      </c>
      <c r="D2007" t="s">
        <v>58</v>
      </c>
      <c r="E2007">
        <v>58.87</v>
      </c>
      <c r="F2007">
        <v>17.829999999999998</v>
      </c>
      <c r="G2007" t="s">
        <v>2497</v>
      </c>
      <c r="H2007" t="s">
        <v>45</v>
      </c>
      <c r="I2007" t="s">
        <v>39</v>
      </c>
      <c r="J2007" t="s">
        <v>58</v>
      </c>
      <c r="K2007">
        <v>58.87</v>
      </c>
      <c r="L2007">
        <v>17.829999999999998</v>
      </c>
      <c r="M2007" t="s">
        <v>2497</v>
      </c>
      <c r="N2007" t="s">
        <v>40</v>
      </c>
      <c r="O2007" t="s">
        <v>35</v>
      </c>
      <c r="P2007">
        <v>20</v>
      </c>
      <c r="Q2007">
        <v>0</v>
      </c>
      <c r="R2007">
        <v>0</v>
      </c>
    </row>
    <row r="2008" spans="1:18">
      <c r="A2008" t="s">
        <v>4125</v>
      </c>
      <c r="B2008" t="s">
        <v>24</v>
      </c>
      <c r="C2008" t="s">
        <v>39</v>
      </c>
      <c r="D2008" t="s">
        <v>58</v>
      </c>
      <c r="E2008">
        <v>58.88</v>
      </c>
      <c r="F2008">
        <v>17.829999999999998</v>
      </c>
      <c r="G2008" t="s">
        <v>2497</v>
      </c>
      <c r="H2008" t="s">
        <v>63</v>
      </c>
      <c r="I2008" t="s">
        <v>24</v>
      </c>
      <c r="J2008" t="s">
        <v>260</v>
      </c>
      <c r="K2008">
        <v>59.47</v>
      </c>
      <c r="L2008">
        <v>17.95</v>
      </c>
      <c r="M2008" t="s">
        <v>2497</v>
      </c>
      <c r="N2008" t="s">
        <v>84</v>
      </c>
      <c r="O2008" t="s">
        <v>35</v>
      </c>
      <c r="P2008">
        <v>3964</v>
      </c>
      <c r="Q2008">
        <v>66</v>
      </c>
      <c r="R2008">
        <v>6</v>
      </c>
    </row>
    <row r="2009" spans="1:18">
      <c r="A2009" t="s">
        <v>4126</v>
      </c>
      <c r="B2009" t="s">
        <v>24</v>
      </c>
      <c r="C2009" t="s">
        <v>39</v>
      </c>
      <c r="D2009" t="s">
        <v>58</v>
      </c>
      <c r="E2009">
        <v>58.88</v>
      </c>
      <c r="F2009">
        <v>17.829999999999998</v>
      </c>
      <c r="G2009" t="s">
        <v>2497</v>
      </c>
      <c r="H2009" t="s">
        <v>60</v>
      </c>
      <c r="I2009" t="s">
        <v>20</v>
      </c>
      <c r="J2009" t="s">
        <v>61</v>
      </c>
      <c r="K2009">
        <v>58.88</v>
      </c>
      <c r="L2009">
        <v>17.829999999999998</v>
      </c>
      <c r="M2009" t="s">
        <v>2497</v>
      </c>
      <c r="N2009" t="s">
        <v>40</v>
      </c>
      <c r="O2009" t="s">
        <v>35</v>
      </c>
      <c r="P2009">
        <v>333</v>
      </c>
      <c r="Q2009">
        <v>0</v>
      </c>
      <c r="R2009">
        <v>0</v>
      </c>
    </row>
    <row r="2010" spans="1:18">
      <c r="A2010" t="s">
        <v>66</v>
      </c>
      <c r="B2010" t="s">
        <v>67</v>
      </c>
      <c r="C2010" t="s">
        <v>20</v>
      </c>
      <c r="D2010" t="s">
        <v>61</v>
      </c>
      <c r="E2010">
        <v>51.1</v>
      </c>
      <c r="F2010">
        <v>4.5</v>
      </c>
      <c r="G2010" t="s">
        <v>22</v>
      </c>
      <c r="H2010" t="s">
        <v>68</v>
      </c>
      <c r="I2010" t="s">
        <v>20</v>
      </c>
      <c r="J2010" t="s">
        <v>69</v>
      </c>
      <c r="K2010">
        <v>51.1</v>
      </c>
      <c r="L2010">
        <v>4.5</v>
      </c>
      <c r="M2010" t="s">
        <v>22</v>
      </c>
      <c r="N2010" t="s">
        <v>40</v>
      </c>
      <c r="O2010" t="s">
        <v>27</v>
      </c>
      <c r="P2010">
        <v>371</v>
      </c>
      <c r="Q2010">
        <v>0</v>
      </c>
      <c r="R2010">
        <v>0</v>
      </c>
    </row>
    <row r="2011" spans="1:18">
      <c r="A2011" t="s">
        <v>78</v>
      </c>
      <c r="B2011" t="s">
        <v>20</v>
      </c>
      <c r="C2011" t="s">
        <v>20</v>
      </c>
      <c r="D2011" t="s">
        <v>61</v>
      </c>
      <c r="E2011">
        <v>51.1</v>
      </c>
      <c r="F2011">
        <v>4.5</v>
      </c>
      <c r="G2011" t="s">
        <v>22</v>
      </c>
      <c r="H2011" t="s">
        <v>29</v>
      </c>
      <c r="I2011" t="s">
        <v>39</v>
      </c>
      <c r="J2011" t="s">
        <v>79</v>
      </c>
      <c r="K2011">
        <v>51.1</v>
      </c>
      <c r="L2011">
        <v>4.5</v>
      </c>
      <c r="M2011" t="s">
        <v>22</v>
      </c>
      <c r="N2011" t="s">
        <v>40</v>
      </c>
      <c r="O2011" t="s">
        <v>35</v>
      </c>
      <c r="P2011">
        <v>1494</v>
      </c>
      <c r="Q2011">
        <v>0</v>
      </c>
      <c r="R2011">
        <v>0</v>
      </c>
    </row>
    <row r="2012" spans="1:18">
      <c r="A2012" t="s">
        <v>80</v>
      </c>
      <c r="B2012" t="s">
        <v>48</v>
      </c>
      <c r="C2012" t="s">
        <v>20</v>
      </c>
      <c r="D2012" t="s">
        <v>61</v>
      </c>
      <c r="E2012">
        <v>51.1</v>
      </c>
      <c r="F2012">
        <v>4.5</v>
      </c>
      <c r="G2012" t="s">
        <v>22</v>
      </c>
      <c r="H2012" t="s">
        <v>42</v>
      </c>
      <c r="I2012" t="s">
        <v>48</v>
      </c>
      <c r="J2012" t="s">
        <v>79</v>
      </c>
      <c r="K2012">
        <v>51.1</v>
      </c>
      <c r="L2012">
        <v>4.5</v>
      </c>
      <c r="M2012" t="s">
        <v>22</v>
      </c>
      <c r="N2012" t="s">
        <v>81</v>
      </c>
      <c r="O2012" t="s">
        <v>35</v>
      </c>
      <c r="P2012">
        <v>1564</v>
      </c>
      <c r="Q2012">
        <v>0</v>
      </c>
      <c r="R2012">
        <v>0</v>
      </c>
    </row>
    <row r="2013" spans="1:18">
      <c r="A2013" t="s">
        <v>82</v>
      </c>
      <c r="B2013" t="s">
        <v>20</v>
      </c>
      <c r="C2013" t="s">
        <v>20</v>
      </c>
      <c r="D2013" t="s">
        <v>61</v>
      </c>
      <c r="E2013">
        <v>51.1</v>
      </c>
      <c r="F2013">
        <v>4.5</v>
      </c>
      <c r="G2013" t="s">
        <v>22</v>
      </c>
      <c r="H2013" t="s">
        <v>45</v>
      </c>
      <c r="I2013" t="s">
        <v>20</v>
      </c>
      <c r="J2013" t="s">
        <v>83</v>
      </c>
      <c r="K2013">
        <v>51.2</v>
      </c>
      <c r="L2013">
        <v>4.4000000000000004</v>
      </c>
      <c r="M2013" t="s">
        <v>22</v>
      </c>
      <c r="N2013" t="s">
        <v>84</v>
      </c>
      <c r="O2013" t="s">
        <v>35</v>
      </c>
      <c r="P2013">
        <v>749</v>
      </c>
      <c r="Q2013">
        <v>14</v>
      </c>
      <c r="R2013">
        <v>328</v>
      </c>
    </row>
    <row r="2014" spans="1:18">
      <c r="A2014" t="s">
        <v>85</v>
      </c>
      <c r="B2014" t="s">
        <v>39</v>
      </c>
      <c r="C2014" t="s">
        <v>20</v>
      </c>
      <c r="D2014" t="s">
        <v>61</v>
      </c>
      <c r="E2014">
        <v>51.1</v>
      </c>
      <c r="F2014">
        <v>4.5</v>
      </c>
      <c r="G2014" t="s">
        <v>22</v>
      </c>
      <c r="H2014" t="s">
        <v>71</v>
      </c>
      <c r="I2014" t="s">
        <v>48</v>
      </c>
      <c r="J2014" t="s">
        <v>86</v>
      </c>
      <c r="K2014">
        <v>51.1</v>
      </c>
      <c r="L2014">
        <v>4.5999999999999996</v>
      </c>
      <c r="M2014" t="s">
        <v>22</v>
      </c>
      <c r="N2014" t="s">
        <v>40</v>
      </c>
      <c r="O2014" t="s">
        <v>35</v>
      </c>
      <c r="P2014">
        <v>1928</v>
      </c>
      <c r="Q2014">
        <v>7</v>
      </c>
      <c r="R2014">
        <v>91</v>
      </c>
    </row>
    <row r="2015" spans="1:18">
      <c r="A2015" t="s">
        <v>87</v>
      </c>
      <c r="B2015" t="s">
        <v>39</v>
      </c>
      <c r="C2015" t="s">
        <v>20</v>
      </c>
      <c r="D2015" t="s">
        <v>61</v>
      </c>
      <c r="E2015">
        <v>51.1</v>
      </c>
      <c r="F2015">
        <v>4.5</v>
      </c>
      <c r="G2015" t="s">
        <v>22</v>
      </c>
      <c r="H2015" t="s">
        <v>51</v>
      </c>
      <c r="I2015" t="s">
        <v>50</v>
      </c>
      <c r="J2015" t="s">
        <v>79</v>
      </c>
      <c r="K2015">
        <v>51.1</v>
      </c>
      <c r="L2015">
        <v>4.5999999999999996</v>
      </c>
      <c r="M2015" t="s">
        <v>22</v>
      </c>
      <c r="N2015" t="s">
        <v>40</v>
      </c>
      <c r="O2015" t="s">
        <v>35</v>
      </c>
      <c r="P2015">
        <v>1344</v>
      </c>
      <c r="Q2015">
        <v>7</v>
      </c>
      <c r="R2015">
        <v>91</v>
      </c>
    </row>
    <row r="2016" spans="1:18">
      <c r="A2016" t="s">
        <v>88</v>
      </c>
      <c r="B2016" t="s">
        <v>67</v>
      </c>
      <c r="C2016" t="s">
        <v>20</v>
      </c>
      <c r="D2016" t="s">
        <v>61</v>
      </c>
      <c r="E2016">
        <v>51.07</v>
      </c>
      <c r="F2016">
        <v>4.53</v>
      </c>
      <c r="G2016" t="s">
        <v>22</v>
      </c>
      <c r="H2016" t="s">
        <v>42</v>
      </c>
      <c r="I2016" t="s">
        <v>24</v>
      </c>
      <c r="J2016" t="s">
        <v>89</v>
      </c>
      <c r="K2016">
        <v>51.2</v>
      </c>
      <c r="L2016">
        <v>4.0999999999999996</v>
      </c>
      <c r="M2016" t="s">
        <v>22</v>
      </c>
      <c r="N2016" t="s">
        <v>34</v>
      </c>
      <c r="O2016" t="s">
        <v>35</v>
      </c>
      <c r="P2016">
        <v>2166</v>
      </c>
      <c r="Q2016">
        <v>34</v>
      </c>
      <c r="R2016">
        <v>297</v>
      </c>
    </row>
    <row r="2017" spans="1:18">
      <c r="A2017" t="s">
        <v>206</v>
      </c>
      <c r="B2017" t="s">
        <v>51</v>
      </c>
      <c r="C2017" t="s">
        <v>39</v>
      </c>
      <c r="D2017" t="s">
        <v>61</v>
      </c>
      <c r="E2017">
        <v>50.58</v>
      </c>
      <c r="F2017">
        <v>5.87</v>
      </c>
      <c r="G2017" t="s">
        <v>22</v>
      </c>
      <c r="H2017" t="s">
        <v>92</v>
      </c>
      <c r="I2017" t="s">
        <v>29</v>
      </c>
      <c r="J2017" t="s">
        <v>61</v>
      </c>
      <c r="K2017">
        <v>50.58</v>
      </c>
      <c r="L2017">
        <v>5.87</v>
      </c>
      <c r="M2017" t="s">
        <v>22</v>
      </c>
      <c r="N2017" t="s">
        <v>40</v>
      </c>
      <c r="O2017" t="s">
        <v>27</v>
      </c>
      <c r="P2017">
        <v>34</v>
      </c>
      <c r="Q2017">
        <v>0</v>
      </c>
      <c r="R2017">
        <v>0</v>
      </c>
    </row>
    <row r="2018" spans="1:18">
      <c r="A2018" t="s">
        <v>257</v>
      </c>
      <c r="B2018" t="s">
        <v>73</v>
      </c>
      <c r="C2018" t="s">
        <v>20</v>
      </c>
      <c r="D2018" t="s">
        <v>61</v>
      </c>
      <c r="E2018">
        <v>50.43</v>
      </c>
      <c r="F2018">
        <v>15.35</v>
      </c>
      <c r="G2018" t="s">
        <v>211</v>
      </c>
      <c r="H2018" t="s">
        <v>39</v>
      </c>
      <c r="I2018" t="s">
        <v>48</v>
      </c>
      <c r="J2018" t="s">
        <v>61</v>
      </c>
      <c r="K2018">
        <v>50.45</v>
      </c>
      <c r="L2018">
        <v>15.32</v>
      </c>
      <c r="M2018" t="s">
        <v>211</v>
      </c>
      <c r="N2018" t="s">
        <v>34</v>
      </c>
      <c r="O2018" t="s">
        <v>35</v>
      </c>
      <c r="P2018">
        <v>76</v>
      </c>
      <c r="Q2018">
        <v>3</v>
      </c>
      <c r="R2018">
        <v>309</v>
      </c>
    </row>
    <row r="2019" spans="1:18">
      <c r="A2019" t="s">
        <v>261</v>
      </c>
      <c r="B2019" t="s">
        <v>76</v>
      </c>
      <c r="C2019" t="s">
        <v>20</v>
      </c>
      <c r="D2019" t="s">
        <v>61</v>
      </c>
      <c r="E2019">
        <v>49.87</v>
      </c>
      <c r="F2019">
        <v>14.32</v>
      </c>
      <c r="G2019" t="s">
        <v>211</v>
      </c>
      <c r="H2019" t="s">
        <v>20</v>
      </c>
      <c r="I2019" t="s">
        <v>29</v>
      </c>
      <c r="J2019" t="s">
        <v>61</v>
      </c>
      <c r="K2019">
        <v>49.88</v>
      </c>
      <c r="L2019">
        <v>14.32</v>
      </c>
      <c r="M2019" t="s">
        <v>211</v>
      </c>
      <c r="N2019" t="s">
        <v>34</v>
      </c>
      <c r="O2019" t="s">
        <v>35</v>
      </c>
      <c r="P2019">
        <v>45</v>
      </c>
      <c r="Q2019">
        <v>2</v>
      </c>
      <c r="R2019">
        <v>0</v>
      </c>
    </row>
    <row r="2020" spans="1:18">
      <c r="A2020" t="s">
        <v>376</v>
      </c>
      <c r="B2020" t="s">
        <v>54</v>
      </c>
      <c r="C2020" t="s">
        <v>20</v>
      </c>
      <c r="D2020" t="s">
        <v>61</v>
      </c>
      <c r="E2020">
        <v>50.97</v>
      </c>
      <c r="F2020">
        <v>13.12</v>
      </c>
      <c r="G2020" t="s">
        <v>332</v>
      </c>
      <c r="H2020" t="s">
        <v>76</v>
      </c>
      <c r="I2020" t="s">
        <v>29</v>
      </c>
      <c r="J2020" t="s">
        <v>61</v>
      </c>
      <c r="K2020">
        <v>50.98</v>
      </c>
      <c r="L2020">
        <v>13.17</v>
      </c>
      <c r="M2020" t="s">
        <v>332</v>
      </c>
      <c r="N2020" t="s">
        <v>40</v>
      </c>
      <c r="O2020" t="s">
        <v>35</v>
      </c>
      <c r="P2020">
        <v>51</v>
      </c>
      <c r="Q2020">
        <v>4</v>
      </c>
      <c r="R2020">
        <v>63</v>
      </c>
    </row>
    <row r="2021" spans="1:18">
      <c r="A2021" t="s">
        <v>381</v>
      </c>
      <c r="B2021" t="s">
        <v>51</v>
      </c>
      <c r="C2021" t="s">
        <v>20</v>
      </c>
      <c r="D2021" t="s">
        <v>61</v>
      </c>
      <c r="E2021">
        <v>50.88</v>
      </c>
      <c r="F2021">
        <v>10.52</v>
      </c>
      <c r="G2021" t="s">
        <v>332</v>
      </c>
      <c r="H2021" t="s">
        <v>45</v>
      </c>
      <c r="I2021" t="s">
        <v>20</v>
      </c>
      <c r="J2021" t="s">
        <v>61</v>
      </c>
      <c r="K2021">
        <v>50.88</v>
      </c>
      <c r="L2021">
        <v>10.52</v>
      </c>
      <c r="M2021" t="s">
        <v>332</v>
      </c>
      <c r="N2021" t="s">
        <v>40</v>
      </c>
      <c r="O2021" t="s">
        <v>27</v>
      </c>
      <c r="P2021">
        <v>15</v>
      </c>
      <c r="Q2021">
        <v>0</v>
      </c>
      <c r="R2021">
        <v>0</v>
      </c>
    </row>
    <row r="2022" spans="1:18">
      <c r="A2022" t="s">
        <v>383</v>
      </c>
      <c r="B2022" t="s">
        <v>155</v>
      </c>
      <c r="C2022" t="s">
        <v>39</v>
      </c>
      <c r="D2022" t="s">
        <v>61</v>
      </c>
      <c r="E2022">
        <v>51.7</v>
      </c>
      <c r="F2022">
        <v>12.95</v>
      </c>
      <c r="G2022" t="s">
        <v>332</v>
      </c>
      <c r="H2022" t="s">
        <v>19</v>
      </c>
      <c r="I2022" t="s">
        <v>31</v>
      </c>
      <c r="J2022" t="s">
        <v>79</v>
      </c>
      <c r="K2022">
        <v>51.7</v>
      </c>
      <c r="L2022">
        <v>12.93</v>
      </c>
      <c r="M2022" t="s">
        <v>332</v>
      </c>
      <c r="N2022" t="s">
        <v>34</v>
      </c>
      <c r="O2022" t="s">
        <v>35</v>
      </c>
      <c r="P2022">
        <v>1349</v>
      </c>
      <c r="Q2022">
        <v>2</v>
      </c>
      <c r="R2022">
        <v>270</v>
      </c>
    </row>
    <row r="2023" spans="1:18">
      <c r="A2023" t="s">
        <v>384</v>
      </c>
      <c r="B2023" t="s">
        <v>155</v>
      </c>
      <c r="C2023" t="s">
        <v>39</v>
      </c>
      <c r="D2023" t="s">
        <v>61</v>
      </c>
      <c r="E2023">
        <v>51.7</v>
      </c>
      <c r="F2023">
        <v>12.95</v>
      </c>
      <c r="G2023" t="s">
        <v>332</v>
      </c>
      <c r="H2023" t="s">
        <v>68</v>
      </c>
      <c r="I2023" t="s">
        <v>101</v>
      </c>
      <c r="J2023" t="s">
        <v>69</v>
      </c>
      <c r="K2023">
        <v>52.23</v>
      </c>
      <c r="L2023">
        <v>12.72</v>
      </c>
      <c r="M2023" t="s">
        <v>332</v>
      </c>
      <c r="N2023" t="s">
        <v>40</v>
      </c>
      <c r="O2023" t="s">
        <v>35</v>
      </c>
      <c r="P2023">
        <v>521</v>
      </c>
      <c r="Q2023">
        <v>62</v>
      </c>
      <c r="R2023">
        <v>345</v>
      </c>
    </row>
    <row r="2024" spans="1:18">
      <c r="A2024" t="s">
        <v>385</v>
      </c>
      <c r="B2024" t="s">
        <v>155</v>
      </c>
      <c r="C2024" t="s">
        <v>39</v>
      </c>
      <c r="D2024" t="s">
        <v>61</v>
      </c>
      <c r="E2024">
        <v>51.8</v>
      </c>
      <c r="F2024">
        <v>12.97</v>
      </c>
      <c r="G2024" t="s">
        <v>332</v>
      </c>
      <c r="H2024" t="s">
        <v>109</v>
      </c>
      <c r="I2024" t="s">
        <v>31</v>
      </c>
      <c r="J2024" t="s">
        <v>69</v>
      </c>
      <c r="K2024">
        <v>51.8</v>
      </c>
      <c r="L2024">
        <v>12.97</v>
      </c>
      <c r="M2024" t="s">
        <v>332</v>
      </c>
      <c r="N2024" t="s">
        <v>34</v>
      </c>
      <c r="O2024" t="s">
        <v>35</v>
      </c>
      <c r="P2024">
        <v>254</v>
      </c>
      <c r="Q2024">
        <v>0</v>
      </c>
      <c r="R2024">
        <v>0</v>
      </c>
    </row>
    <row r="2025" spans="1:18">
      <c r="A2025" t="s">
        <v>400</v>
      </c>
      <c r="B2025" t="s">
        <v>73</v>
      </c>
      <c r="C2025" t="s">
        <v>20</v>
      </c>
      <c r="D2025" t="s">
        <v>61</v>
      </c>
      <c r="E2025">
        <v>51.32</v>
      </c>
      <c r="F2025">
        <v>12.27</v>
      </c>
      <c r="G2025" t="s">
        <v>332</v>
      </c>
      <c r="H2025" t="s">
        <v>24</v>
      </c>
      <c r="I2025" t="s">
        <v>29</v>
      </c>
      <c r="J2025" t="s">
        <v>61</v>
      </c>
      <c r="K2025">
        <v>51.32</v>
      </c>
      <c r="L2025">
        <v>12.27</v>
      </c>
      <c r="M2025" t="s">
        <v>332</v>
      </c>
      <c r="N2025" t="s">
        <v>40</v>
      </c>
      <c r="O2025" t="s">
        <v>35</v>
      </c>
      <c r="P2025">
        <v>43</v>
      </c>
      <c r="Q2025">
        <v>0</v>
      </c>
      <c r="R2025">
        <v>0</v>
      </c>
    </row>
    <row r="2026" spans="1:18">
      <c r="A2026" t="s">
        <v>537</v>
      </c>
      <c r="B2026" t="s">
        <v>24</v>
      </c>
      <c r="C2026" t="s">
        <v>39</v>
      </c>
      <c r="D2026" t="s">
        <v>61</v>
      </c>
      <c r="E2026">
        <v>50.4</v>
      </c>
      <c r="F2026">
        <v>8.9</v>
      </c>
      <c r="G2026" t="s">
        <v>332</v>
      </c>
      <c r="H2026" t="s">
        <v>42</v>
      </c>
      <c r="I2026" t="s">
        <v>48</v>
      </c>
      <c r="J2026" t="s">
        <v>61</v>
      </c>
      <c r="K2026">
        <v>50.4</v>
      </c>
      <c r="L2026">
        <v>8.9</v>
      </c>
      <c r="M2026" t="s">
        <v>332</v>
      </c>
      <c r="N2026" t="s">
        <v>26</v>
      </c>
      <c r="O2026" t="s">
        <v>27</v>
      </c>
      <c r="P2026">
        <v>76</v>
      </c>
      <c r="Q2026">
        <v>0</v>
      </c>
      <c r="R2026">
        <v>0</v>
      </c>
    </row>
    <row r="2027" spans="1:18">
      <c r="A2027" t="s">
        <v>551</v>
      </c>
      <c r="B2027" t="s">
        <v>133</v>
      </c>
      <c r="C2027" t="s">
        <v>20</v>
      </c>
      <c r="D2027" t="s">
        <v>61</v>
      </c>
      <c r="E2027">
        <v>50.87</v>
      </c>
      <c r="F2027">
        <v>6.68</v>
      </c>
      <c r="G2027" t="s">
        <v>332</v>
      </c>
      <c r="H2027" t="s">
        <v>51</v>
      </c>
      <c r="I2027" t="s">
        <v>51</v>
      </c>
      <c r="J2027" t="s">
        <v>61</v>
      </c>
      <c r="K2027">
        <v>50.92</v>
      </c>
      <c r="L2027">
        <v>6.7</v>
      </c>
      <c r="M2027" t="s">
        <v>332</v>
      </c>
      <c r="N2027" t="s">
        <v>34</v>
      </c>
      <c r="O2027" t="s">
        <v>35</v>
      </c>
      <c r="P2027">
        <v>105</v>
      </c>
      <c r="Q2027">
        <v>6</v>
      </c>
      <c r="R2027">
        <v>12</v>
      </c>
    </row>
    <row r="2028" spans="1:18">
      <c r="A2028" t="s">
        <v>552</v>
      </c>
      <c r="B2028" t="s">
        <v>133</v>
      </c>
      <c r="C2028" t="s">
        <v>20</v>
      </c>
      <c r="D2028" t="s">
        <v>61</v>
      </c>
      <c r="E2028">
        <v>50.87</v>
      </c>
      <c r="F2028">
        <v>6.68</v>
      </c>
      <c r="G2028" t="s">
        <v>332</v>
      </c>
      <c r="H2028" t="s">
        <v>51</v>
      </c>
      <c r="I2028" t="s">
        <v>51</v>
      </c>
      <c r="J2028" t="s">
        <v>61</v>
      </c>
      <c r="K2028">
        <v>50.92</v>
      </c>
      <c r="L2028">
        <v>6.7</v>
      </c>
      <c r="M2028" t="s">
        <v>332</v>
      </c>
      <c r="N2028" t="s">
        <v>34</v>
      </c>
      <c r="O2028" t="s">
        <v>35</v>
      </c>
      <c r="P2028">
        <v>105</v>
      </c>
      <c r="Q2028">
        <v>6</v>
      </c>
      <c r="R2028">
        <v>12</v>
      </c>
    </row>
    <row r="2029" spans="1:18">
      <c r="A2029" t="s">
        <v>626</v>
      </c>
      <c r="B2029" t="s">
        <v>50</v>
      </c>
      <c r="C2029" t="s">
        <v>39</v>
      </c>
      <c r="D2029" t="s">
        <v>61</v>
      </c>
      <c r="E2029">
        <v>55.87</v>
      </c>
      <c r="F2029">
        <v>12.38</v>
      </c>
      <c r="G2029" t="s">
        <v>610</v>
      </c>
      <c r="H2029" t="s">
        <v>67</v>
      </c>
      <c r="I2029" t="s">
        <v>39</v>
      </c>
      <c r="J2029" t="s">
        <v>61</v>
      </c>
      <c r="K2029">
        <v>55.87</v>
      </c>
      <c r="L2029">
        <v>12.38</v>
      </c>
      <c r="M2029" t="s">
        <v>610</v>
      </c>
      <c r="N2029" t="s">
        <v>40</v>
      </c>
      <c r="O2029" t="s">
        <v>35</v>
      </c>
      <c r="P2029">
        <v>13</v>
      </c>
      <c r="Q2029">
        <v>0</v>
      </c>
      <c r="R2029">
        <v>0</v>
      </c>
    </row>
    <row r="2030" spans="1:18">
      <c r="A2030" t="s">
        <v>627</v>
      </c>
      <c r="B2030" t="s">
        <v>50</v>
      </c>
      <c r="C2030" t="s">
        <v>39</v>
      </c>
      <c r="D2030" t="s">
        <v>61</v>
      </c>
      <c r="E2030">
        <v>55.87</v>
      </c>
      <c r="F2030">
        <v>12.38</v>
      </c>
      <c r="G2030" t="s">
        <v>610</v>
      </c>
      <c r="H2030" t="s">
        <v>67</v>
      </c>
      <c r="I2030" t="s">
        <v>39</v>
      </c>
      <c r="J2030" t="s">
        <v>61</v>
      </c>
      <c r="K2030">
        <v>55.87</v>
      </c>
      <c r="L2030">
        <v>12.38</v>
      </c>
      <c r="M2030" t="s">
        <v>610</v>
      </c>
      <c r="N2030" t="s">
        <v>40</v>
      </c>
      <c r="O2030" t="s">
        <v>35</v>
      </c>
      <c r="P2030">
        <v>13</v>
      </c>
      <c r="Q2030">
        <v>0</v>
      </c>
      <c r="R2030">
        <v>0</v>
      </c>
    </row>
    <row r="2031" spans="1:18">
      <c r="A2031" t="s">
        <v>793</v>
      </c>
      <c r="B2031" t="s">
        <v>101</v>
      </c>
      <c r="C2031" t="s">
        <v>20</v>
      </c>
      <c r="D2031" t="s">
        <v>61</v>
      </c>
      <c r="E2031">
        <v>42.12</v>
      </c>
      <c r="F2031">
        <v>-0.42</v>
      </c>
      <c r="G2031" t="s">
        <v>583</v>
      </c>
      <c r="H2031" t="s">
        <v>20</v>
      </c>
      <c r="I2031" t="s">
        <v>39</v>
      </c>
      <c r="J2031" t="s">
        <v>61</v>
      </c>
      <c r="K2031">
        <v>42.12</v>
      </c>
      <c r="L2031">
        <v>-0.42</v>
      </c>
      <c r="M2031" t="s">
        <v>583</v>
      </c>
      <c r="N2031" t="s">
        <v>40</v>
      </c>
      <c r="O2031" t="s">
        <v>35</v>
      </c>
      <c r="P2031">
        <v>25</v>
      </c>
      <c r="Q2031">
        <v>0</v>
      </c>
      <c r="R2031">
        <v>0</v>
      </c>
    </row>
    <row r="2032" spans="1:18">
      <c r="A2032" t="s">
        <v>803</v>
      </c>
      <c r="B2032" t="s">
        <v>29</v>
      </c>
      <c r="C2032" t="s">
        <v>39</v>
      </c>
      <c r="D2032" t="s">
        <v>61</v>
      </c>
      <c r="E2032">
        <v>58.35</v>
      </c>
      <c r="F2032">
        <v>25.53</v>
      </c>
      <c r="G2032" t="s">
        <v>795</v>
      </c>
      <c r="H2032" t="s">
        <v>20</v>
      </c>
      <c r="I2032" t="s">
        <v>63</v>
      </c>
      <c r="J2032" t="s">
        <v>69</v>
      </c>
      <c r="K2032">
        <v>58.35</v>
      </c>
      <c r="L2032">
        <v>25.63</v>
      </c>
      <c r="M2032" t="s">
        <v>795</v>
      </c>
      <c r="N2032" t="s">
        <v>40</v>
      </c>
      <c r="O2032" t="s">
        <v>35</v>
      </c>
      <c r="P2032">
        <v>546</v>
      </c>
      <c r="Q2032">
        <v>6</v>
      </c>
      <c r="R2032">
        <v>91</v>
      </c>
    </row>
    <row r="2033" spans="1:18">
      <c r="A2033" t="s">
        <v>853</v>
      </c>
      <c r="B2033" t="s">
        <v>143</v>
      </c>
      <c r="C2033" t="s">
        <v>20</v>
      </c>
      <c r="D2033" t="s">
        <v>61</v>
      </c>
      <c r="E2033">
        <v>58.4</v>
      </c>
      <c r="F2033">
        <v>24.55</v>
      </c>
      <c r="G2033" t="s">
        <v>795</v>
      </c>
      <c r="H2033" t="s">
        <v>67</v>
      </c>
      <c r="I2033" t="s">
        <v>39</v>
      </c>
      <c r="J2033" t="s">
        <v>69</v>
      </c>
      <c r="K2033">
        <v>58.38</v>
      </c>
      <c r="L2033">
        <v>24.5</v>
      </c>
      <c r="M2033" t="s">
        <v>795</v>
      </c>
      <c r="N2033" t="s">
        <v>40</v>
      </c>
      <c r="O2033" t="s">
        <v>35</v>
      </c>
      <c r="P2033">
        <v>381</v>
      </c>
      <c r="Q2033">
        <v>5</v>
      </c>
      <c r="R2033">
        <v>219</v>
      </c>
    </row>
    <row r="2034" spans="1:18">
      <c r="A2034" t="s">
        <v>856</v>
      </c>
      <c r="B2034" t="s">
        <v>121</v>
      </c>
      <c r="C2034" t="s">
        <v>39</v>
      </c>
      <c r="D2034" t="s">
        <v>61</v>
      </c>
      <c r="E2034">
        <v>59.25</v>
      </c>
      <c r="F2034">
        <v>25.83</v>
      </c>
      <c r="G2034" t="s">
        <v>795</v>
      </c>
      <c r="H2034" t="s">
        <v>19</v>
      </c>
      <c r="I2034" t="s">
        <v>51</v>
      </c>
      <c r="J2034" t="s">
        <v>61</v>
      </c>
      <c r="K2034">
        <v>59.25</v>
      </c>
      <c r="L2034">
        <v>25.83</v>
      </c>
      <c r="M2034" t="s">
        <v>795</v>
      </c>
      <c r="N2034" t="s">
        <v>40</v>
      </c>
      <c r="O2034" t="s">
        <v>35</v>
      </c>
      <c r="P2034">
        <v>99</v>
      </c>
      <c r="Q2034">
        <v>0</v>
      </c>
      <c r="R2034">
        <v>0</v>
      </c>
    </row>
    <row r="2035" spans="1:18">
      <c r="A2035" t="s">
        <v>1025</v>
      </c>
      <c r="B2035" t="s">
        <v>23</v>
      </c>
      <c r="C2035" t="s">
        <v>20</v>
      </c>
      <c r="D2035" t="s">
        <v>61</v>
      </c>
      <c r="E2035">
        <v>53.4</v>
      </c>
      <c r="F2035">
        <v>-1</v>
      </c>
      <c r="G2035" t="s">
        <v>858</v>
      </c>
      <c r="H2035" t="s">
        <v>24</v>
      </c>
      <c r="I2035" t="s">
        <v>20</v>
      </c>
      <c r="J2035" t="s">
        <v>69</v>
      </c>
      <c r="K2035">
        <v>53.4</v>
      </c>
      <c r="L2035">
        <v>-1</v>
      </c>
      <c r="M2035" t="s">
        <v>858</v>
      </c>
      <c r="N2035" t="s">
        <v>34</v>
      </c>
      <c r="O2035" t="s">
        <v>35</v>
      </c>
      <c r="P2035">
        <v>354</v>
      </c>
      <c r="Q2035">
        <v>0</v>
      </c>
      <c r="R2035">
        <v>0</v>
      </c>
    </row>
    <row r="2036" spans="1:18">
      <c r="A2036" t="s">
        <v>1028</v>
      </c>
      <c r="B2036" t="s">
        <v>92</v>
      </c>
      <c r="C2036" t="s">
        <v>20</v>
      </c>
      <c r="D2036" t="s">
        <v>61</v>
      </c>
      <c r="E2036">
        <v>51.77</v>
      </c>
      <c r="F2036">
        <v>7.0000000000000007E-2</v>
      </c>
      <c r="G2036" t="s">
        <v>858</v>
      </c>
      <c r="H2036" t="s">
        <v>133</v>
      </c>
      <c r="I2036" t="s">
        <v>24</v>
      </c>
      <c r="J2036" t="s">
        <v>86</v>
      </c>
      <c r="K2036">
        <v>51.57</v>
      </c>
      <c r="L2036">
        <v>0.25</v>
      </c>
      <c r="M2036" t="s">
        <v>858</v>
      </c>
      <c r="N2036" t="s">
        <v>40</v>
      </c>
      <c r="O2036" t="s">
        <v>35</v>
      </c>
      <c r="P2036">
        <v>1810</v>
      </c>
      <c r="Q2036">
        <v>26</v>
      </c>
      <c r="R2036">
        <v>151</v>
      </c>
    </row>
    <row r="2037" spans="1:18">
      <c r="A2037" t="s">
        <v>1086</v>
      </c>
      <c r="B2037" t="s">
        <v>48</v>
      </c>
      <c r="C2037" t="s">
        <v>39</v>
      </c>
      <c r="D2037" t="s">
        <v>61</v>
      </c>
      <c r="E2037">
        <v>54.1</v>
      </c>
      <c r="F2037">
        <v>-2.8</v>
      </c>
      <c r="G2037" t="s">
        <v>4129</v>
      </c>
      <c r="H2037" t="s">
        <v>71</v>
      </c>
      <c r="I2037" t="s">
        <v>24</v>
      </c>
      <c r="J2037" t="s">
        <v>83</v>
      </c>
      <c r="K2037">
        <v>54.12</v>
      </c>
      <c r="L2037">
        <v>-2.77</v>
      </c>
      <c r="M2037" t="s">
        <v>858</v>
      </c>
      <c r="N2037" t="s">
        <v>34</v>
      </c>
      <c r="O2037" t="s">
        <v>35</v>
      </c>
      <c r="P2037">
        <v>677</v>
      </c>
      <c r="Q2037">
        <v>3</v>
      </c>
      <c r="R2037">
        <v>50</v>
      </c>
    </row>
    <row r="2038" spans="1:18">
      <c r="A2038" t="s">
        <v>1105</v>
      </c>
      <c r="B2038" t="s">
        <v>63</v>
      </c>
      <c r="C2038" t="s">
        <v>20</v>
      </c>
      <c r="D2038" t="s">
        <v>61</v>
      </c>
      <c r="E2038">
        <v>51.8</v>
      </c>
      <c r="F2038">
        <v>-0.60000000000000009</v>
      </c>
      <c r="G2038" t="s">
        <v>4129</v>
      </c>
      <c r="H2038" t="s">
        <v>23</v>
      </c>
      <c r="I2038" t="s">
        <v>29</v>
      </c>
      <c r="J2038" t="s">
        <v>61</v>
      </c>
      <c r="K2038">
        <v>51.8</v>
      </c>
      <c r="L2038">
        <v>-0.60000000000000009</v>
      </c>
      <c r="M2038" t="s">
        <v>858</v>
      </c>
      <c r="N2038" t="s">
        <v>34</v>
      </c>
      <c r="O2038" t="s">
        <v>35</v>
      </c>
      <c r="P2038">
        <v>64</v>
      </c>
      <c r="Q2038">
        <v>0</v>
      </c>
      <c r="R2038">
        <v>0</v>
      </c>
    </row>
    <row r="2039" spans="1:18">
      <c r="A2039" t="s">
        <v>1125</v>
      </c>
      <c r="B2039" t="s">
        <v>143</v>
      </c>
      <c r="C2039" t="s">
        <v>20</v>
      </c>
      <c r="D2039" t="s">
        <v>61</v>
      </c>
      <c r="E2039">
        <v>50.92</v>
      </c>
      <c r="F2039">
        <v>0.78</v>
      </c>
      <c r="G2039" t="s">
        <v>4129</v>
      </c>
      <c r="H2039" t="s">
        <v>39</v>
      </c>
      <c r="I2039" t="s">
        <v>39</v>
      </c>
      <c r="J2039" t="s">
        <v>61</v>
      </c>
      <c r="K2039">
        <v>50.9</v>
      </c>
      <c r="L2039">
        <v>0.8</v>
      </c>
      <c r="M2039" t="s">
        <v>858</v>
      </c>
      <c r="N2039" t="s">
        <v>140</v>
      </c>
      <c r="O2039" t="s">
        <v>27</v>
      </c>
      <c r="P2039">
        <v>8</v>
      </c>
      <c r="Q2039">
        <v>3</v>
      </c>
      <c r="R2039">
        <v>148</v>
      </c>
    </row>
    <row r="2040" spans="1:18">
      <c r="A2040" t="s">
        <v>1131</v>
      </c>
      <c r="B2040" t="s">
        <v>63</v>
      </c>
      <c r="C2040" t="s">
        <v>20</v>
      </c>
      <c r="D2040" t="s">
        <v>61</v>
      </c>
      <c r="E2040">
        <v>51.77</v>
      </c>
      <c r="F2040">
        <v>-0.65</v>
      </c>
      <c r="G2040" t="s">
        <v>4129</v>
      </c>
      <c r="H2040" t="s">
        <v>109</v>
      </c>
      <c r="I2040" t="s">
        <v>24</v>
      </c>
      <c r="J2040" t="s">
        <v>89</v>
      </c>
      <c r="K2040">
        <v>51.77</v>
      </c>
      <c r="L2040">
        <v>-0.65</v>
      </c>
      <c r="M2040" t="s">
        <v>858</v>
      </c>
      <c r="N2040" t="s">
        <v>40</v>
      </c>
      <c r="O2040" t="s">
        <v>35</v>
      </c>
      <c r="P2040">
        <v>2175</v>
      </c>
      <c r="Q2040">
        <v>0</v>
      </c>
      <c r="R2040">
        <v>0</v>
      </c>
    </row>
    <row r="2041" spans="1:18">
      <c r="A2041" t="s">
        <v>1132</v>
      </c>
      <c r="B2041" t="s">
        <v>42</v>
      </c>
      <c r="C2041" t="s">
        <v>20</v>
      </c>
      <c r="D2041" t="s">
        <v>61</v>
      </c>
      <c r="E2041">
        <v>51.78</v>
      </c>
      <c r="F2041">
        <v>-0.67</v>
      </c>
      <c r="G2041" t="s">
        <v>4129</v>
      </c>
      <c r="H2041" t="s">
        <v>133</v>
      </c>
      <c r="I2041" t="s">
        <v>48</v>
      </c>
      <c r="J2041" t="s">
        <v>61</v>
      </c>
      <c r="K2041">
        <v>51.8</v>
      </c>
      <c r="L2041">
        <v>-0.7</v>
      </c>
      <c r="M2041" t="s">
        <v>858</v>
      </c>
      <c r="N2041" t="s">
        <v>34</v>
      </c>
      <c r="O2041" t="s">
        <v>35</v>
      </c>
      <c r="P2041">
        <v>100</v>
      </c>
      <c r="Q2041">
        <v>3</v>
      </c>
      <c r="R2041">
        <v>309</v>
      </c>
    </row>
    <row r="2042" spans="1:18">
      <c r="A2042" t="s">
        <v>1632</v>
      </c>
      <c r="B2042" t="s">
        <v>74</v>
      </c>
      <c r="C2042" t="s">
        <v>20</v>
      </c>
      <c r="D2042" t="s">
        <v>61</v>
      </c>
      <c r="E2042">
        <v>52.38</v>
      </c>
      <c r="F2042">
        <v>4.7300000000000004</v>
      </c>
      <c r="G2042" t="s">
        <v>1615</v>
      </c>
      <c r="H2042" t="s">
        <v>19</v>
      </c>
      <c r="I2042" t="s">
        <v>39</v>
      </c>
      <c r="J2042" t="s">
        <v>61</v>
      </c>
      <c r="K2042">
        <v>52.4</v>
      </c>
      <c r="L2042">
        <v>4.8</v>
      </c>
      <c r="M2042" t="s">
        <v>1615</v>
      </c>
      <c r="N2042" t="s">
        <v>81</v>
      </c>
      <c r="O2042" t="s">
        <v>35</v>
      </c>
      <c r="P2042">
        <v>28</v>
      </c>
      <c r="Q2042">
        <v>4</v>
      </c>
      <c r="R2042">
        <v>91</v>
      </c>
    </row>
    <row r="2043" spans="1:18">
      <c r="A2043" t="s">
        <v>1641</v>
      </c>
      <c r="B2043" t="s">
        <v>48</v>
      </c>
      <c r="C2043" t="s">
        <v>39</v>
      </c>
      <c r="D2043" t="s">
        <v>61</v>
      </c>
      <c r="E2043">
        <v>52.35</v>
      </c>
      <c r="F2043">
        <v>4.75</v>
      </c>
      <c r="G2043" t="s">
        <v>1615</v>
      </c>
      <c r="H2043" t="s">
        <v>51</v>
      </c>
      <c r="I2043" t="s">
        <v>29</v>
      </c>
      <c r="J2043" t="s">
        <v>61</v>
      </c>
      <c r="K2043">
        <v>52.4</v>
      </c>
      <c r="L2043">
        <v>4.8</v>
      </c>
      <c r="M2043" t="s">
        <v>1615</v>
      </c>
      <c r="N2043" t="s">
        <v>40</v>
      </c>
      <c r="O2043" t="s">
        <v>52</v>
      </c>
      <c r="P2043">
        <v>31</v>
      </c>
      <c r="Q2043">
        <v>5</v>
      </c>
      <c r="R2043">
        <v>32</v>
      </c>
    </row>
    <row r="2044" spans="1:18">
      <c r="A2044" t="s">
        <v>1733</v>
      </c>
      <c r="B2044" t="s">
        <v>76</v>
      </c>
      <c r="C2044" t="s">
        <v>20</v>
      </c>
      <c r="D2044" t="s">
        <v>61</v>
      </c>
      <c r="E2044">
        <v>52.8</v>
      </c>
      <c r="F2044">
        <v>4.7</v>
      </c>
      <c r="G2044" t="s">
        <v>1615</v>
      </c>
      <c r="H2044" t="s">
        <v>19</v>
      </c>
      <c r="I2044" t="s">
        <v>29</v>
      </c>
      <c r="J2044" t="s">
        <v>61</v>
      </c>
      <c r="K2044">
        <v>52.8</v>
      </c>
      <c r="L2044">
        <v>4.7</v>
      </c>
      <c r="M2044" t="s">
        <v>1615</v>
      </c>
      <c r="N2044" t="s">
        <v>81</v>
      </c>
      <c r="O2044" t="s">
        <v>35</v>
      </c>
      <c r="P2044">
        <v>65</v>
      </c>
      <c r="Q2044">
        <v>0</v>
      </c>
      <c r="R2044">
        <v>0</v>
      </c>
    </row>
    <row r="2045" spans="1:18">
      <c r="A2045" t="s">
        <v>1734</v>
      </c>
      <c r="B2045" t="s">
        <v>37</v>
      </c>
      <c r="C2045" t="s">
        <v>20</v>
      </c>
      <c r="D2045" t="s">
        <v>61</v>
      </c>
      <c r="E2045">
        <v>52.77</v>
      </c>
      <c r="F2045">
        <v>4.67</v>
      </c>
      <c r="G2045" t="s">
        <v>1615</v>
      </c>
      <c r="H2045" t="s">
        <v>19</v>
      </c>
      <c r="I2045" t="s">
        <v>29</v>
      </c>
      <c r="J2045" t="s">
        <v>69</v>
      </c>
      <c r="K2045">
        <v>52.77</v>
      </c>
      <c r="L2045">
        <v>4.67</v>
      </c>
      <c r="M2045" t="s">
        <v>1615</v>
      </c>
      <c r="N2045" t="s">
        <v>40</v>
      </c>
      <c r="O2045" t="s">
        <v>35</v>
      </c>
      <c r="P2045">
        <v>428</v>
      </c>
      <c r="Q2045">
        <v>0</v>
      </c>
      <c r="R2045">
        <v>0</v>
      </c>
    </row>
    <row r="2046" spans="1:18">
      <c r="A2046" t="s">
        <v>1735</v>
      </c>
      <c r="B2046" t="s">
        <v>42</v>
      </c>
      <c r="C2046" t="s">
        <v>20</v>
      </c>
      <c r="D2046" t="s">
        <v>61</v>
      </c>
      <c r="E2046">
        <v>52.4</v>
      </c>
      <c r="F2046">
        <v>4.5</v>
      </c>
      <c r="G2046" t="s">
        <v>1615</v>
      </c>
      <c r="H2046" t="s">
        <v>51</v>
      </c>
      <c r="I2046" t="s">
        <v>29</v>
      </c>
      <c r="J2046" t="s">
        <v>61</v>
      </c>
      <c r="K2046">
        <v>52.4</v>
      </c>
      <c r="L2046">
        <v>4.5</v>
      </c>
      <c r="M2046" t="s">
        <v>1615</v>
      </c>
      <c r="N2046" t="s">
        <v>40</v>
      </c>
      <c r="O2046" t="s">
        <v>35</v>
      </c>
      <c r="P2046">
        <v>51</v>
      </c>
      <c r="Q2046">
        <v>0</v>
      </c>
      <c r="R2046">
        <v>0</v>
      </c>
    </row>
    <row r="2047" spans="1:18">
      <c r="A2047" t="s">
        <v>1736</v>
      </c>
      <c r="B2047" t="s">
        <v>104</v>
      </c>
      <c r="C2047" t="s">
        <v>20</v>
      </c>
      <c r="D2047" t="s">
        <v>61</v>
      </c>
      <c r="E2047">
        <v>52.4</v>
      </c>
      <c r="F2047">
        <v>4.5</v>
      </c>
      <c r="G2047" t="s">
        <v>1615</v>
      </c>
      <c r="H2047" t="s">
        <v>39</v>
      </c>
      <c r="I2047" t="s">
        <v>48</v>
      </c>
      <c r="J2047" t="s">
        <v>61</v>
      </c>
      <c r="K2047">
        <v>52.4</v>
      </c>
      <c r="L2047">
        <v>4.5</v>
      </c>
      <c r="M2047" t="s">
        <v>1615</v>
      </c>
      <c r="N2047" t="s">
        <v>40</v>
      </c>
      <c r="O2047" t="s">
        <v>52</v>
      </c>
      <c r="P2047">
        <v>68</v>
      </c>
      <c r="Q2047">
        <v>0</v>
      </c>
      <c r="R2047">
        <v>0</v>
      </c>
    </row>
    <row r="2048" spans="1:18">
      <c r="A2048" t="s">
        <v>1762</v>
      </c>
      <c r="B2048" t="s">
        <v>71</v>
      </c>
      <c r="C2048" t="s">
        <v>20</v>
      </c>
      <c r="D2048" t="s">
        <v>61</v>
      </c>
      <c r="E2048">
        <v>52.05</v>
      </c>
      <c r="F2048">
        <v>4.22</v>
      </c>
      <c r="G2048" t="s">
        <v>1615</v>
      </c>
      <c r="H2048" t="s">
        <v>73</v>
      </c>
      <c r="I2048" t="s">
        <v>50</v>
      </c>
      <c r="J2048" t="s">
        <v>65</v>
      </c>
      <c r="K2048">
        <v>52.05</v>
      </c>
      <c r="L2048">
        <v>4.22</v>
      </c>
      <c r="M2048" t="s">
        <v>1615</v>
      </c>
      <c r="N2048" t="s">
        <v>40</v>
      </c>
      <c r="O2048" t="s">
        <v>35</v>
      </c>
      <c r="P2048">
        <v>981</v>
      </c>
      <c r="Q2048">
        <v>0</v>
      </c>
      <c r="R2048">
        <v>0</v>
      </c>
    </row>
    <row r="2049" spans="1:18">
      <c r="A2049" t="s">
        <v>1763</v>
      </c>
      <c r="B2049" t="s">
        <v>71</v>
      </c>
      <c r="C2049" t="s">
        <v>20</v>
      </c>
      <c r="D2049" t="s">
        <v>61</v>
      </c>
      <c r="E2049">
        <v>52.05</v>
      </c>
      <c r="F2049">
        <v>4.22</v>
      </c>
      <c r="G2049" t="s">
        <v>1615</v>
      </c>
      <c r="H2049" t="s">
        <v>20</v>
      </c>
      <c r="I2049" t="s">
        <v>51</v>
      </c>
      <c r="J2049" t="s">
        <v>69</v>
      </c>
      <c r="K2049">
        <v>52.05</v>
      </c>
      <c r="L2049">
        <v>4.2</v>
      </c>
      <c r="M2049" t="s">
        <v>1615</v>
      </c>
      <c r="N2049" t="s">
        <v>34</v>
      </c>
      <c r="O2049" t="s">
        <v>35</v>
      </c>
      <c r="P2049">
        <v>477</v>
      </c>
      <c r="Q2049">
        <v>2</v>
      </c>
      <c r="R2049">
        <v>270</v>
      </c>
    </row>
    <row r="2050" spans="1:18">
      <c r="A2050" t="s">
        <v>1764</v>
      </c>
      <c r="B2050" t="s">
        <v>73</v>
      </c>
      <c r="C2050" t="s">
        <v>20</v>
      </c>
      <c r="D2050" t="s">
        <v>61</v>
      </c>
      <c r="E2050">
        <v>52.05</v>
      </c>
      <c r="F2050">
        <v>4.22</v>
      </c>
      <c r="G2050" t="s">
        <v>4130</v>
      </c>
      <c r="H2050" t="s">
        <v>67</v>
      </c>
      <c r="I2050" t="s">
        <v>60</v>
      </c>
      <c r="J2050" t="s">
        <v>79</v>
      </c>
      <c r="K2050">
        <v>51.98</v>
      </c>
      <c r="L2050">
        <v>4.12</v>
      </c>
      <c r="M2050" t="s">
        <v>1615</v>
      </c>
      <c r="N2050" t="s">
        <v>140</v>
      </c>
      <c r="O2050" t="s">
        <v>35</v>
      </c>
      <c r="P2050">
        <v>1392</v>
      </c>
      <c r="Q2050">
        <v>11</v>
      </c>
      <c r="R2050">
        <v>223</v>
      </c>
    </row>
    <row r="2051" spans="1:18">
      <c r="A2051" t="s">
        <v>1765</v>
      </c>
      <c r="B2051" t="s">
        <v>60</v>
      </c>
      <c r="C2051" t="s">
        <v>39</v>
      </c>
      <c r="D2051" t="s">
        <v>61</v>
      </c>
      <c r="E2051">
        <v>52.4</v>
      </c>
      <c r="F2051">
        <v>5.8</v>
      </c>
      <c r="G2051" t="s">
        <v>4130</v>
      </c>
      <c r="H2051" t="s">
        <v>133</v>
      </c>
      <c r="I2051" t="s">
        <v>24</v>
      </c>
      <c r="J2051" t="s">
        <v>69</v>
      </c>
      <c r="K2051">
        <v>51.9</v>
      </c>
      <c r="L2051">
        <v>5.7</v>
      </c>
      <c r="M2051" t="s">
        <v>1615</v>
      </c>
      <c r="N2051" t="s">
        <v>34</v>
      </c>
      <c r="O2051" t="s">
        <v>35</v>
      </c>
      <c r="P2051">
        <v>328</v>
      </c>
      <c r="Q2051">
        <v>56</v>
      </c>
      <c r="R2051">
        <v>187</v>
      </c>
    </row>
    <row r="2052" spans="1:18">
      <c r="A2052" t="s">
        <v>1768</v>
      </c>
      <c r="B2052" t="s">
        <v>45</v>
      </c>
      <c r="C2052" t="s">
        <v>20</v>
      </c>
      <c r="D2052" t="s">
        <v>61</v>
      </c>
      <c r="E2052">
        <v>53.12</v>
      </c>
      <c r="F2052">
        <v>4.8</v>
      </c>
      <c r="G2052" t="s">
        <v>4130</v>
      </c>
      <c r="H2052" t="s">
        <v>32</v>
      </c>
      <c r="I2052" t="s">
        <v>39</v>
      </c>
      <c r="J2052" t="s">
        <v>83</v>
      </c>
      <c r="K2052">
        <v>53.12</v>
      </c>
      <c r="L2052">
        <v>4.8</v>
      </c>
      <c r="M2052" t="s">
        <v>1615</v>
      </c>
      <c r="N2052" t="s">
        <v>40</v>
      </c>
      <c r="O2052" t="s">
        <v>35</v>
      </c>
      <c r="P2052">
        <v>747</v>
      </c>
      <c r="Q2052">
        <v>0</v>
      </c>
      <c r="R2052">
        <v>0</v>
      </c>
    </row>
    <row r="2053" spans="1:18">
      <c r="A2053" t="s">
        <v>1783</v>
      </c>
      <c r="B2053" t="s">
        <v>29</v>
      </c>
      <c r="C2053" t="s">
        <v>20</v>
      </c>
      <c r="D2053" t="s">
        <v>61</v>
      </c>
      <c r="E2053">
        <v>51.35</v>
      </c>
      <c r="F2053">
        <v>6.05</v>
      </c>
      <c r="G2053" t="s">
        <v>4130</v>
      </c>
      <c r="H2053" t="s">
        <v>32</v>
      </c>
      <c r="I2053" t="s">
        <v>29</v>
      </c>
      <c r="J2053" t="s">
        <v>83</v>
      </c>
      <c r="K2053">
        <v>51.37</v>
      </c>
      <c r="L2053">
        <v>6.08</v>
      </c>
      <c r="M2053" t="s">
        <v>1615</v>
      </c>
      <c r="N2053" t="s">
        <v>40</v>
      </c>
      <c r="O2053" t="s">
        <v>35</v>
      </c>
      <c r="P2053">
        <v>794</v>
      </c>
      <c r="Q2053">
        <v>3</v>
      </c>
      <c r="R2053">
        <v>52</v>
      </c>
    </row>
    <row r="2054" spans="1:18">
      <c r="A2054" t="s">
        <v>1787</v>
      </c>
      <c r="B2054" t="s">
        <v>101</v>
      </c>
      <c r="C2054" t="s">
        <v>39</v>
      </c>
      <c r="D2054" t="s">
        <v>61</v>
      </c>
      <c r="E2054">
        <v>53.03</v>
      </c>
      <c r="F2054">
        <v>4.72</v>
      </c>
      <c r="G2054" t="s">
        <v>4130</v>
      </c>
      <c r="H2054" t="s">
        <v>37</v>
      </c>
      <c r="I2054" t="s">
        <v>24</v>
      </c>
      <c r="J2054" t="s">
        <v>79</v>
      </c>
      <c r="K2054">
        <v>53.1</v>
      </c>
      <c r="L2054">
        <v>4.8</v>
      </c>
      <c r="M2054" t="s">
        <v>1615</v>
      </c>
      <c r="N2054" t="s">
        <v>40</v>
      </c>
      <c r="O2054" t="s">
        <v>35</v>
      </c>
      <c r="P2054">
        <v>1412</v>
      </c>
      <c r="Q2054">
        <v>8</v>
      </c>
      <c r="R2054">
        <v>46</v>
      </c>
    </row>
    <row r="2055" spans="1:18">
      <c r="A2055" t="s">
        <v>1788</v>
      </c>
      <c r="B2055" t="s">
        <v>51</v>
      </c>
      <c r="C2055" t="s">
        <v>20</v>
      </c>
      <c r="D2055" t="s">
        <v>61</v>
      </c>
      <c r="E2055">
        <v>53.17</v>
      </c>
      <c r="F2055">
        <v>6.62</v>
      </c>
      <c r="G2055" t="s">
        <v>4130</v>
      </c>
      <c r="H2055" t="s">
        <v>68</v>
      </c>
      <c r="I2055" t="s">
        <v>31</v>
      </c>
      <c r="J2055" t="s">
        <v>69</v>
      </c>
      <c r="K2055">
        <v>53.2</v>
      </c>
      <c r="L2055">
        <v>6.6</v>
      </c>
      <c r="M2055" t="s">
        <v>1615</v>
      </c>
      <c r="N2055" t="s">
        <v>40</v>
      </c>
      <c r="O2055" t="s">
        <v>35</v>
      </c>
      <c r="P2055">
        <v>287</v>
      </c>
      <c r="Q2055">
        <v>3</v>
      </c>
      <c r="R2055">
        <v>330</v>
      </c>
    </row>
    <row r="2056" spans="1:18">
      <c r="A2056" t="s">
        <v>1789</v>
      </c>
      <c r="B2056" t="s">
        <v>54</v>
      </c>
      <c r="C2056" t="s">
        <v>20</v>
      </c>
      <c r="D2056" t="s">
        <v>61</v>
      </c>
      <c r="E2056">
        <v>53.17</v>
      </c>
      <c r="F2056">
        <v>6.62</v>
      </c>
      <c r="G2056" t="s">
        <v>4130</v>
      </c>
      <c r="H2056" t="s">
        <v>76</v>
      </c>
      <c r="I2056" t="s">
        <v>29</v>
      </c>
      <c r="J2056" t="s">
        <v>61</v>
      </c>
      <c r="K2056">
        <v>53.2</v>
      </c>
      <c r="L2056">
        <v>6.6</v>
      </c>
      <c r="M2056" t="s">
        <v>1615</v>
      </c>
      <c r="N2056" t="s">
        <v>40</v>
      </c>
      <c r="O2056" t="s">
        <v>35</v>
      </c>
      <c r="P2056">
        <v>51</v>
      </c>
      <c r="Q2056">
        <v>3</v>
      </c>
      <c r="R2056">
        <v>330</v>
      </c>
    </row>
    <row r="2057" spans="1:18">
      <c r="A2057" t="s">
        <v>1790</v>
      </c>
      <c r="B2057" t="s">
        <v>54</v>
      </c>
      <c r="C2057" t="s">
        <v>20</v>
      </c>
      <c r="D2057" t="s">
        <v>61</v>
      </c>
      <c r="E2057">
        <v>53.17</v>
      </c>
      <c r="F2057">
        <v>6.62</v>
      </c>
      <c r="G2057" t="s">
        <v>4130</v>
      </c>
      <c r="H2057" t="s">
        <v>50</v>
      </c>
      <c r="I2057" t="s">
        <v>20</v>
      </c>
      <c r="J2057" t="s">
        <v>69</v>
      </c>
      <c r="K2057">
        <v>53.2</v>
      </c>
      <c r="L2057">
        <v>6.6</v>
      </c>
      <c r="M2057" t="s">
        <v>1615</v>
      </c>
      <c r="N2057" t="s">
        <v>107</v>
      </c>
      <c r="O2057" t="s">
        <v>35</v>
      </c>
      <c r="P2057">
        <v>335</v>
      </c>
      <c r="Q2057">
        <v>3</v>
      </c>
      <c r="R2057">
        <v>330</v>
      </c>
    </row>
    <row r="2058" spans="1:18">
      <c r="A2058" t="s">
        <v>1791</v>
      </c>
      <c r="B2058" t="s">
        <v>31</v>
      </c>
      <c r="C2058" t="s">
        <v>39</v>
      </c>
      <c r="D2058" t="s">
        <v>61</v>
      </c>
      <c r="E2058">
        <v>53.17</v>
      </c>
      <c r="F2058">
        <v>6.62</v>
      </c>
      <c r="G2058" t="s">
        <v>1615</v>
      </c>
      <c r="H2058" t="s">
        <v>68</v>
      </c>
      <c r="I2058" t="s">
        <v>29</v>
      </c>
      <c r="J2058" t="s">
        <v>61</v>
      </c>
      <c r="K2058">
        <v>53.2</v>
      </c>
      <c r="L2058">
        <v>6.6</v>
      </c>
      <c r="M2058" t="s">
        <v>1615</v>
      </c>
      <c r="N2058" t="s">
        <v>84</v>
      </c>
      <c r="O2058" t="s">
        <v>35</v>
      </c>
      <c r="P2058">
        <v>48</v>
      </c>
      <c r="Q2058">
        <v>3</v>
      </c>
      <c r="R2058">
        <v>330</v>
      </c>
    </row>
    <row r="2059" spans="1:18">
      <c r="A2059" t="s">
        <v>1802</v>
      </c>
      <c r="B2059" t="s">
        <v>121</v>
      </c>
      <c r="C2059" t="s">
        <v>39</v>
      </c>
      <c r="D2059" t="s">
        <v>61</v>
      </c>
      <c r="E2059">
        <v>53.17</v>
      </c>
      <c r="F2059">
        <v>5.78</v>
      </c>
      <c r="G2059" t="s">
        <v>1615</v>
      </c>
      <c r="H2059" t="s">
        <v>23</v>
      </c>
      <c r="I2059" t="s">
        <v>20</v>
      </c>
      <c r="J2059" t="s">
        <v>114</v>
      </c>
      <c r="K2059">
        <v>53.23</v>
      </c>
      <c r="L2059">
        <v>5.77</v>
      </c>
      <c r="M2059" t="s">
        <v>1615</v>
      </c>
      <c r="N2059" t="s">
        <v>34</v>
      </c>
      <c r="O2059" t="s">
        <v>35</v>
      </c>
      <c r="P2059">
        <v>4349</v>
      </c>
      <c r="Q2059">
        <v>8</v>
      </c>
      <c r="R2059">
        <v>344</v>
      </c>
    </row>
    <row r="2060" spans="1:18">
      <c r="A2060" t="s">
        <v>2096</v>
      </c>
      <c r="B2060" t="s">
        <v>24</v>
      </c>
      <c r="C2060" t="s">
        <v>39</v>
      </c>
      <c r="D2060" t="s">
        <v>61</v>
      </c>
      <c r="E2060">
        <v>60.45</v>
      </c>
      <c r="F2060">
        <v>11.5</v>
      </c>
      <c r="G2060" t="s">
        <v>669</v>
      </c>
      <c r="H2060" t="s">
        <v>23</v>
      </c>
      <c r="I2060" t="s">
        <v>24</v>
      </c>
      <c r="J2060" t="s">
        <v>69</v>
      </c>
      <c r="K2060">
        <v>60.47</v>
      </c>
      <c r="L2060">
        <v>11.48</v>
      </c>
      <c r="M2060" t="s">
        <v>669</v>
      </c>
      <c r="N2060" t="s">
        <v>34</v>
      </c>
      <c r="O2060" t="s">
        <v>35</v>
      </c>
      <c r="P2060">
        <v>315</v>
      </c>
      <c r="Q2060">
        <v>3</v>
      </c>
      <c r="R2060">
        <v>334</v>
      </c>
    </row>
    <row r="2061" spans="1:18">
      <c r="A2061" t="s">
        <v>2097</v>
      </c>
      <c r="B2061" t="s">
        <v>24</v>
      </c>
      <c r="C2061" t="s">
        <v>39</v>
      </c>
      <c r="D2061" t="s">
        <v>61</v>
      </c>
      <c r="E2061">
        <v>60.45</v>
      </c>
      <c r="F2061">
        <v>11.5</v>
      </c>
      <c r="G2061" t="s">
        <v>669</v>
      </c>
      <c r="H2061" t="s">
        <v>32</v>
      </c>
      <c r="I2061" t="s">
        <v>39</v>
      </c>
      <c r="J2061" t="s">
        <v>61</v>
      </c>
      <c r="K2061">
        <v>60.45</v>
      </c>
      <c r="L2061">
        <v>11.5</v>
      </c>
      <c r="M2061" t="s">
        <v>669</v>
      </c>
      <c r="N2061" t="s">
        <v>40</v>
      </c>
      <c r="O2061" t="s">
        <v>35</v>
      </c>
      <c r="P2061">
        <v>6</v>
      </c>
      <c r="Q2061">
        <v>0</v>
      </c>
      <c r="R2061">
        <v>0</v>
      </c>
    </row>
    <row r="2062" spans="1:18">
      <c r="A2062" t="s">
        <v>2098</v>
      </c>
      <c r="B2062" t="s">
        <v>24</v>
      </c>
      <c r="C2062" t="s">
        <v>39</v>
      </c>
      <c r="D2062" t="s">
        <v>61</v>
      </c>
      <c r="E2062">
        <v>60.45</v>
      </c>
      <c r="F2062">
        <v>11.5</v>
      </c>
      <c r="G2062" t="s">
        <v>669</v>
      </c>
      <c r="H2062" t="s">
        <v>23</v>
      </c>
      <c r="I2062" t="s">
        <v>101</v>
      </c>
      <c r="J2062" t="s">
        <v>69</v>
      </c>
      <c r="K2062">
        <v>60.47</v>
      </c>
      <c r="L2062">
        <v>11.48</v>
      </c>
      <c r="M2062" t="s">
        <v>669</v>
      </c>
      <c r="N2062" t="s">
        <v>34</v>
      </c>
      <c r="O2062" t="s">
        <v>35</v>
      </c>
      <c r="P2062">
        <v>529</v>
      </c>
      <c r="Q2062">
        <v>3</v>
      </c>
      <c r="R2062">
        <v>334</v>
      </c>
    </row>
    <row r="2063" spans="1:18">
      <c r="A2063" t="s">
        <v>2100</v>
      </c>
      <c r="B2063" t="s">
        <v>92</v>
      </c>
      <c r="C2063" t="s">
        <v>39</v>
      </c>
      <c r="D2063" t="s">
        <v>61</v>
      </c>
      <c r="E2063">
        <v>59.75</v>
      </c>
      <c r="F2063">
        <v>10.27</v>
      </c>
      <c r="G2063" t="s">
        <v>669</v>
      </c>
      <c r="H2063" t="s">
        <v>63</v>
      </c>
      <c r="I2063" t="s">
        <v>50</v>
      </c>
      <c r="J2063" t="s">
        <v>65</v>
      </c>
      <c r="K2063">
        <v>59.97</v>
      </c>
      <c r="L2063">
        <v>9.98</v>
      </c>
      <c r="M2063" t="s">
        <v>669</v>
      </c>
      <c r="N2063" t="s">
        <v>34</v>
      </c>
      <c r="O2063" t="s">
        <v>35</v>
      </c>
      <c r="P2063">
        <v>943</v>
      </c>
      <c r="Q2063">
        <v>29</v>
      </c>
      <c r="R2063">
        <v>327</v>
      </c>
    </row>
    <row r="2064" spans="1:18">
      <c r="A2064" t="s">
        <v>2102</v>
      </c>
      <c r="B2064" t="s">
        <v>50</v>
      </c>
      <c r="C2064" t="s">
        <v>39</v>
      </c>
      <c r="D2064" t="s">
        <v>61</v>
      </c>
      <c r="E2064">
        <v>59.15</v>
      </c>
      <c r="F2064">
        <v>10.18</v>
      </c>
      <c r="G2064" t="s">
        <v>669</v>
      </c>
      <c r="H2064" t="s">
        <v>20</v>
      </c>
      <c r="I2064" t="s">
        <v>39</v>
      </c>
      <c r="J2064" t="s">
        <v>61</v>
      </c>
      <c r="K2064">
        <v>59.15</v>
      </c>
      <c r="L2064">
        <v>10.18</v>
      </c>
      <c r="M2064" t="s">
        <v>669</v>
      </c>
      <c r="N2064" t="s">
        <v>40</v>
      </c>
      <c r="O2064" t="s">
        <v>35</v>
      </c>
      <c r="P2064">
        <v>4</v>
      </c>
      <c r="Q2064">
        <v>0</v>
      </c>
      <c r="R2064">
        <v>0</v>
      </c>
    </row>
    <row r="2065" spans="1:18">
      <c r="A2065" t="s">
        <v>2103</v>
      </c>
      <c r="B2065" t="s">
        <v>50</v>
      </c>
      <c r="C2065" t="s">
        <v>39</v>
      </c>
      <c r="D2065" t="s">
        <v>61</v>
      </c>
      <c r="E2065">
        <v>59.15</v>
      </c>
      <c r="F2065">
        <v>10.18</v>
      </c>
      <c r="G2065" t="s">
        <v>669</v>
      </c>
      <c r="H2065" t="s">
        <v>60</v>
      </c>
      <c r="I2065" t="s">
        <v>39</v>
      </c>
      <c r="J2065" t="s">
        <v>61</v>
      </c>
      <c r="K2065">
        <v>59.15</v>
      </c>
      <c r="L2065">
        <v>10.18</v>
      </c>
      <c r="M2065" t="s">
        <v>669</v>
      </c>
      <c r="N2065" t="s">
        <v>40</v>
      </c>
      <c r="O2065" t="s">
        <v>35</v>
      </c>
      <c r="P2065">
        <v>2</v>
      </c>
      <c r="Q2065">
        <v>0</v>
      </c>
      <c r="R2065">
        <v>0</v>
      </c>
    </row>
    <row r="2066" spans="1:18">
      <c r="A2066" t="s">
        <v>2104</v>
      </c>
      <c r="B2066" t="s">
        <v>50</v>
      </c>
      <c r="C2066" t="s">
        <v>39</v>
      </c>
      <c r="D2066" t="s">
        <v>61</v>
      </c>
      <c r="E2066">
        <v>59.15</v>
      </c>
      <c r="F2066">
        <v>10.18</v>
      </c>
      <c r="G2066" t="s">
        <v>669</v>
      </c>
      <c r="H2066" t="s">
        <v>20</v>
      </c>
      <c r="I2066" t="s">
        <v>39</v>
      </c>
      <c r="J2066" t="s">
        <v>61</v>
      </c>
      <c r="K2066">
        <v>59.15</v>
      </c>
      <c r="L2066">
        <v>10.18</v>
      </c>
      <c r="M2066" t="s">
        <v>669</v>
      </c>
      <c r="N2066" t="s">
        <v>40</v>
      </c>
      <c r="O2066" t="s">
        <v>35</v>
      </c>
      <c r="P2066">
        <v>4</v>
      </c>
      <c r="Q2066">
        <v>0</v>
      </c>
      <c r="R2066">
        <v>0</v>
      </c>
    </row>
    <row r="2067" spans="1:18">
      <c r="A2067" t="s">
        <v>2105</v>
      </c>
      <c r="B2067" t="s">
        <v>50</v>
      </c>
      <c r="C2067" t="s">
        <v>39</v>
      </c>
      <c r="D2067" t="s">
        <v>61</v>
      </c>
      <c r="E2067">
        <v>59.15</v>
      </c>
      <c r="F2067">
        <v>10.18</v>
      </c>
      <c r="G2067" t="s">
        <v>669</v>
      </c>
      <c r="H2067" t="s">
        <v>20</v>
      </c>
      <c r="I2067" t="s">
        <v>39</v>
      </c>
      <c r="J2067" t="s">
        <v>61</v>
      </c>
      <c r="K2067">
        <v>59.15</v>
      </c>
      <c r="L2067">
        <v>10.18</v>
      </c>
      <c r="M2067" t="s">
        <v>669</v>
      </c>
      <c r="N2067" t="s">
        <v>40</v>
      </c>
      <c r="O2067" t="s">
        <v>35</v>
      </c>
      <c r="P2067">
        <v>4</v>
      </c>
      <c r="Q2067">
        <v>0</v>
      </c>
      <c r="R2067">
        <v>0</v>
      </c>
    </row>
    <row r="2068" spans="1:18">
      <c r="A2068" t="s">
        <v>2128</v>
      </c>
      <c r="B2068" t="s">
        <v>48</v>
      </c>
      <c r="C2068" t="s">
        <v>39</v>
      </c>
      <c r="D2068" t="s">
        <v>61</v>
      </c>
      <c r="E2068">
        <v>59.87</v>
      </c>
      <c r="F2068">
        <v>10.47</v>
      </c>
      <c r="G2068" t="s">
        <v>669</v>
      </c>
      <c r="H2068" t="s">
        <v>23</v>
      </c>
      <c r="I2068" t="s">
        <v>31</v>
      </c>
      <c r="J2068" t="s">
        <v>69</v>
      </c>
      <c r="K2068">
        <v>59.83</v>
      </c>
      <c r="L2068">
        <v>10.43</v>
      </c>
      <c r="M2068" t="s">
        <v>669</v>
      </c>
      <c r="N2068" t="s">
        <v>140</v>
      </c>
      <c r="O2068" t="s">
        <v>35</v>
      </c>
      <c r="P2068">
        <v>252</v>
      </c>
      <c r="Q2068">
        <v>5</v>
      </c>
      <c r="R2068">
        <v>207</v>
      </c>
    </row>
    <row r="2069" spans="1:18">
      <c r="A2069" t="s">
        <v>2749</v>
      </c>
      <c r="B2069" t="s">
        <v>143</v>
      </c>
      <c r="C2069" t="s">
        <v>20</v>
      </c>
      <c r="D2069" t="s">
        <v>61</v>
      </c>
      <c r="E2069">
        <v>62.55</v>
      </c>
      <c r="F2069">
        <v>29.82</v>
      </c>
      <c r="G2069" t="s">
        <v>2455</v>
      </c>
      <c r="H2069" t="s">
        <v>32</v>
      </c>
      <c r="I2069" t="s">
        <v>51</v>
      </c>
      <c r="J2069" t="s">
        <v>83</v>
      </c>
      <c r="K2069">
        <v>62.55</v>
      </c>
      <c r="L2069">
        <v>29.78</v>
      </c>
      <c r="M2069" t="s">
        <v>2455</v>
      </c>
      <c r="N2069" t="s">
        <v>34</v>
      </c>
      <c r="O2069" t="s">
        <v>35</v>
      </c>
      <c r="P2069">
        <v>834</v>
      </c>
      <c r="Q2069">
        <v>2</v>
      </c>
      <c r="R2069">
        <v>270</v>
      </c>
    </row>
    <row r="2070" spans="1:18">
      <c r="A2070" t="s">
        <v>2799</v>
      </c>
      <c r="B2070" t="s">
        <v>71</v>
      </c>
      <c r="C2070" t="s">
        <v>39</v>
      </c>
      <c r="D2070" t="s">
        <v>61</v>
      </c>
      <c r="E2070">
        <v>63.23</v>
      </c>
      <c r="F2070">
        <v>23.95</v>
      </c>
      <c r="G2070" t="s">
        <v>2455</v>
      </c>
      <c r="H2070" t="s">
        <v>48</v>
      </c>
      <c r="I2070" t="s">
        <v>101</v>
      </c>
      <c r="J2070" t="s">
        <v>61</v>
      </c>
      <c r="K2070">
        <v>63.23</v>
      </c>
      <c r="L2070">
        <v>23.93</v>
      </c>
      <c r="M2070" t="s">
        <v>2455</v>
      </c>
      <c r="N2070" t="s">
        <v>34</v>
      </c>
      <c r="O2070" t="s">
        <v>35</v>
      </c>
      <c r="P2070">
        <v>145</v>
      </c>
      <c r="Q2070">
        <v>1</v>
      </c>
      <c r="R2070">
        <v>270</v>
      </c>
    </row>
    <row r="2071" spans="1:18">
      <c r="A2071" t="s">
        <v>2831</v>
      </c>
      <c r="B2071" t="s">
        <v>133</v>
      </c>
      <c r="C2071" t="s">
        <v>39</v>
      </c>
      <c r="D2071" t="s">
        <v>61</v>
      </c>
      <c r="E2071">
        <v>64.13</v>
      </c>
      <c r="F2071">
        <v>28.02</v>
      </c>
      <c r="G2071" t="s">
        <v>2455</v>
      </c>
      <c r="H2071" t="s">
        <v>68</v>
      </c>
      <c r="I2071" t="s">
        <v>48</v>
      </c>
      <c r="J2071" t="s">
        <v>69</v>
      </c>
      <c r="K2071">
        <v>64.430000000000007</v>
      </c>
      <c r="L2071">
        <v>29.53</v>
      </c>
      <c r="M2071" t="s">
        <v>2455</v>
      </c>
      <c r="N2071" t="s">
        <v>34</v>
      </c>
      <c r="O2071" t="s">
        <v>35</v>
      </c>
      <c r="P2071">
        <v>419</v>
      </c>
      <c r="Q2071">
        <v>81</v>
      </c>
      <c r="R2071">
        <v>66</v>
      </c>
    </row>
    <row r="2072" spans="1:18">
      <c r="A2072" t="s">
        <v>2863</v>
      </c>
      <c r="B2072" t="s">
        <v>63</v>
      </c>
      <c r="C2072" t="s">
        <v>39</v>
      </c>
      <c r="D2072" t="s">
        <v>61</v>
      </c>
      <c r="E2072">
        <v>60.4</v>
      </c>
      <c r="F2072">
        <v>25.12</v>
      </c>
      <c r="G2072" t="s">
        <v>2455</v>
      </c>
      <c r="H2072" t="s">
        <v>71</v>
      </c>
      <c r="I2072" t="s">
        <v>39</v>
      </c>
      <c r="J2072" t="s">
        <v>61</v>
      </c>
      <c r="K2072">
        <v>60.47</v>
      </c>
      <c r="L2072">
        <v>25.03</v>
      </c>
      <c r="M2072" t="s">
        <v>2455</v>
      </c>
      <c r="N2072" t="s">
        <v>84</v>
      </c>
      <c r="O2072" t="s">
        <v>35</v>
      </c>
      <c r="P2072">
        <v>4</v>
      </c>
      <c r="Q2072">
        <v>9</v>
      </c>
      <c r="R2072">
        <v>329</v>
      </c>
    </row>
    <row r="2073" spans="1:18">
      <c r="A2073" t="s">
        <v>2868</v>
      </c>
      <c r="B2073" t="s">
        <v>24</v>
      </c>
      <c r="C2073" t="s">
        <v>39</v>
      </c>
      <c r="D2073" t="s">
        <v>61</v>
      </c>
      <c r="E2073">
        <v>60.62</v>
      </c>
      <c r="F2073">
        <v>24.08</v>
      </c>
      <c r="G2073" t="s">
        <v>2455</v>
      </c>
      <c r="H2073" t="s">
        <v>133</v>
      </c>
      <c r="I2073" t="s">
        <v>29</v>
      </c>
      <c r="J2073" t="s">
        <v>61</v>
      </c>
      <c r="K2073">
        <v>60.58</v>
      </c>
      <c r="L2073">
        <v>24.22</v>
      </c>
      <c r="M2073" t="s">
        <v>2455</v>
      </c>
      <c r="N2073" t="s">
        <v>84</v>
      </c>
      <c r="O2073" t="s">
        <v>35</v>
      </c>
      <c r="P2073">
        <v>53</v>
      </c>
      <c r="Q2073">
        <v>9</v>
      </c>
      <c r="R2073">
        <v>117</v>
      </c>
    </row>
    <row r="2074" spans="1:18">
      <c r="A2074" t="s">
        <v>2884</v>
      </c>
      <c r="B2074" t="s">
        <v>20</v>
      </c>
      <c r="C2074" t="s">
        <v>39</v>
      </c>
      <c r="D2074" t="s">
        <v>61</v>
      </c>
      <c r="E2074">
        <v>60.53</v>
      </c>
      <c r="F2074">
        <v>24.98</v>
      </c>
      <c r="G2074" t="s">
        <v>2455</v>
      </c>
      <c r="H2074" t="s">
        <v>50</v>
      </c>
      <c r="I2074" t="s">
        <v>32</v>
      </c>
      <c r="J2074" t="s">
        <v>69</v>
      </c>
      <c r="K2074">
        <v>60.72</v>
      </c>
      <c r="L2074">
        <v>24.75</v>
      </c>
      <c r="M2074" t="s">
        <v>2455</v>
      </c>
      <c r="N2074" t="s">
        <v>40</v>
      </c>
      <c r="O2074" t="s">
        <v>52</v>
      </c>
      <c r="P2074">
        <v>483</v>
      </c>
      <c r="Q2074">
        <v>25</v>
      </c>
      <c r="R2074">
        <v>329</v>
      </c>
    </row>
    <row r="2075" spans="1:18">
      <c r="A2075" t="s">
        <v>2892</v>
      </c>
      <c r="B2075" t="s">
        <v>51</v>
      </c>
      <c r="C2075" t="s">
        <v>39</v>
      </c>
      <c r="D2075" t="s">
        <v>61</v>
      </c>
      <c r="E2075">
        <v>60.97</v>
      </c>
      <c r="F2075">
        <v>25.55</v>
      </c>
      <c r="G2075" t="s">
        <v>2455</v>
      </c>
      <c r="H2075" t="s">
        <v>50</v>
      </c>
      <c r="I2075" t="s">
        <v>20</v>
      </c>
      <c r="J2075" t="s">
        <v>69</v>
      </c>
      <c r="K2075">
        <v>60.98</v>
      </c>
      <c r="L2075">
        <v>25.57</v>
      </c>
      <c r="M2075" t="s">
        <v>2455</v>
      </c>
      <c r="N2075" t="s">
        <v>40</v>
      </c>
      <c r="O2075" t="s">
        <v>35</v>
      </c>
      <c r="P2075">
        <v>326</v>
      </c>
      <c r="Q2075">
        <v>3</v>
      </c>
      <c r="R2075">
        <v>26</v>
      </c>
    </row>
    <row r="2076" spans="1:18">
      <c r="A2076" t="s">
        <v>2893</v>
      </c>
      <c r="B2076" t="s">
        <v>51</v>
      </c>
      <c r="C2076" t="s">
        <v>39</v>
      </c>
      <c r="D2076" t="s">
        <v>61</v>
      </c>
      <c r="E2076">
        <v>64.97</v>
      </c>
      <c r="F2076">
        <v>25.67</v>
      </c>
      <c r="G2076" t="s">
        <v>2455</v>
      </c>
      <c r="H2076" t="s">
        <v>23</v>
      </c>
      <c r="I2076" t="s">
        <v>51</v>
      </c>
      <c r="J2076" t="s">
        <v>61</v>
      </c>
      <c r="K2076">
        <v>64.97</v>
      </c>
      <c r="L2076">
        <v>25.67</v>
      </c>
      <c r="M2076" t="s">
        <v>2455</v>
      </c>
      <c r="N2076" t="s">
        <v>34</v>
      </c>
      <c r="O2076" t="s">
        <v>35</v>
      </c>
      <c r="P2076">
        <v>98</v>
      </c>
      <c r="Q2076">
        <v>0</v>
      </c>
      <c r="R2076">
        <v>0</v>
      </c>
    </row>
    <row r="2077" spans="1:18">
      <c r="A2077" t="s">
        <v>2894</v>
      </c>
      <c r="B2077" t="s">
        <v>51</v>
      </c>
      <c r="C2077" t="s">
        <v>39</v>
      </c>
      <c r="D2077" t="s">
        <v>61</v>
      </c>
      <c r="E2077">
        <v>64.97</v>
      </c>
      <c r="F2077">
        <v>25.67</v>
      </c>
      <c r="G2077" t="s">
        <v>2455</v>
      </c>
      <c r="H2077" t="s">
        <v>23</v>
      </c>
      <c r="I2077" t="s">
        <v>101</v>
      </c>
      <c r="J2077" t="s">
        <v>61</v>
      </c>
      <c r="K2077">
        <v>64.95</v>
      </c>
      <c r="L2077">
        <v>25.67</v>
      </c>
      <c r="M2077" t="s">
        <v>2455</v>
      </c>
      <c r="N2077" t="s">
        <v>40</v>
      </c>
      <c r="O2077" t="s">
        <v>35</v>
      </c>
      <c r="P2077">
        <v>159</v>
      </c>
      <c r="Q2077">
        <v>2</v>
      </c>
      <c r="R2077">
        <v>181</v>
      </c>
    </row>
    <row r="2078" spans="1:18">
      <c r="A2078" t="s">
        <v>2902</v>
      </c>
      <c r="B2078" t="s">
        <v>51</v>
      </c>
      <c r="C2078" t="s">
        <v>39</v>
      </c>
      <c r="D2078" t="s">
        <v>61</v>
      </c>
      <c r="E2078">
        <v>61.2</v>
      </c>
      <c r="F2078">
        <v>23.82</v>
      </c>
      <c r="G2078" t="s">
        <v>2455</v>
      </c>
      <c r="H2078" t="s">
        <v>48</v>
      </c>
      <c r="I2078" t="s">
        <v>51</v>
      </c>
      <c r="J2078" t="s">
        <v>69</v>
      </c>
      <c r="K2078">
        <v>61.25</v>
      </c>
      <c r="L2078">
        <v>23.73</v>
      </c>
      <c r="M2078" t="s">
        <v>2455</v>
      </c>
      <c r="N2078" t="s">
        <v>34</v>
      </c>
      <c r="O2078" t="s">
        <v>35</v>
      </c>
      <c r="P2078">
        <v>456</v>
      </c>
      <c r="Q2078">
        <v>8</v>
      </c>
      <c r="R2078">
        <v>322</v>
      </c>
    </row>
    <row r="2079" spans="1:18">
      <c r="A2079" t="s">
        <v>2903</v>
      </c>
      <c r="B2079" t="s">
        <v>71</v>
      </c>
      <c r="C2079" t="s">
        <v>39</v>
      </c>
      <c r="D2079" t="s">
        <v>61</v>
      </c>
      <c r="E2079">
        <v>61.2</v>
      </c>
      <c r="F2079">
        <v>23.82</v>
      </c>
      <c r="G2079" t="s">
        <v>2455</v>
      </c>
      <c r="H2079" t="s">
        <v>60</v>
      </c>
      <c r="I2079" t="s">
        <v>39</v>
      </c>
      <c r="J2079" t="s">
        <v>69</v>
      </c>
      <c r="K2079">
        <v>61.22</v>
      </c>
      <c r="L2079">
        <v>23.78</v>
      </c>
      <c r="M2079" t="s">
        <v>2455</v>
      </c>
      <c r="N2079" t="s">
        <v>34</v>
      </c>
      <c r="O2079" t="s">
        <v>35</v>
      </c>
      <c r="P2079">
        <v>352</v>
      </c>
      <c r="Q2079">
        <v>3</v>
      </c>
      <c r="R2079">
        <v>317</v>
      </c>
    </row>
    <row r="2080" spans="1:18">
      <c r="A2080" t="s">
        <v>2907</v>
      </c>
      <c r="B2080" t="s">
        <v>37</v>
      </c>
      <c r="C2080" t="s">
        <v>39</v>
      </c>
      <c r="D2080" t="s">
        <v>61</v>
      </c>
      <c r="E2080">
        <v>62.63</v>
      </c>
      <c r="F2080">
        <v>29.7</v>
      </c>
      <c r="G2080" t="s">
        <v>2455</v>
      </c>
      <c r="H2080" t="s">
        <v>68</v>
      </c>
      <c r="I2080" t="s">
        <v>20</v>
      </c>
      <c r="J2080" t="s">
        <v>69</v>
      </c>
      <c r="K2080">
        <v>62.63</v>
      </c>
      <c r="L2080">
        <v>29.7</v>
      </c>
      <c r="M2080" t="s">
        <v>2455</v>
      </c>
      <c r="N2080" t="s">
        <v>40</v>
      </c>
      <c r="O2080" t="s">
        <v>35</v>
      </c>
      <c r="P2080">
        <v>331</v>
      </c>
      <c r="Q2080">
        <v>0</v>
      </c>
      <c r="R2080">
        <v>0</v>
      </c>
    </row>
    <row r="2081" spans="1:18">
      <c r="A2081" t="s">
        <v>2917</v>
      </c>
      <c r="B2081" t="s">
        <v>39</v>
      </c>
      <c r="C2081" t="s">
        <v>39</v>
      </c>
      <c r="D2081" t="s">
        <v>61</v>
      </c>
      <c r="E2081">
        <v>62.22</v>
      </c>
      <c r="F2081">
        <v>25.82</v>
      </c>
      <c r="G2081" t="s">
        <v>2455</v>
      </c>
      <c r="H2081" t="s">
        <v>68</v>
      </c>
      <c r="I2081" t="s">
        <v>48</v>
      </c>
      <c r="J2081" t="s">
        <v>61</v>
      </c>
      <c r="K2081">
        <v>62.17</v>
      </c>
      <c r="L2081">
        <v>25.67</v>
      </c>
      <c r="M2081" t="s">
        <v>2455</v>
      </c>
      <c r="N2081" t="s">
        <v>34</v>
      </c>
      <c r="O2081" t="s">
        <v>35</v>
      </c>
      <c r="P2081">
        <v>75</v>
      </c>
      <c r="Q2081">
        <v>10</v>
      </c>
      <c r="R2081">
        <v>235</v>
      </c>
    </row>
    <row r="2082" spans="1:18">
      <c r="A2082" t="s">
        <v>2918</v>
      </c>
      <c r="B2082" t="s">
        <v>39</v>
      </c>
      <c r="C2082" t="s">
        <v>39</v>
      </c>
      <c r="D2082" t="s">
        <v>61</v>
      </c>
      <c r="E2082">
        <v>62.22</v>
      </c>
      <c r="F2082">
        <v>25.82</v>
      </c>
      <c r="G2082" t="s">
        <v>2455</v>
      </c>
      <c r="H2082" t="s">
        <v>45</v>
      </c>
      <c r="I2082" t="s">
        <v>24</v>
      </c>
      <c r="J2082" t="s">
        <v>65</v>
      </c>
      <c r="K2082">
        <v>63.32</v>
      </c>
      <c r="L2082">
        <v>25.57</v>
      </c>
      <c r="M2082" t="s">
        <v>2455</v>
      </c>
      <c r="N2082" t="s">
        <v>34</v>
      </c>
      <c r="O2082" t="s">
        <v>35</v>
      </c>
      <c r="P2082">
        <v>1053</v>
      </c>
      <c r="Q2082">
        <v>123</v>
      </c>
      <c r="R2082">
        <v>355</v>
      </c>
    </row>
    <row r="2083" spans="1:18">
      <c r="A2083" t="s">
        <v>2919</v>
      </c>
      <c r="B2083" t="s">
        <v>39</v>
      </c>
      <c r="C2083" t="s">
        <v>39</v>
      </c>
      <c r="D2083" t="s">
        <v>61</v>
      </c>
      <c r="E2083">
        <v>62.22</v>
      </c>
      <c r="F2083">
        <v>25.82</v>
      </c>
      <c r="G2083" t="s">
        <v>2455</v>
      </c>
      <c r="H2083" t="s">
        <v>42</v>
      </c>
      <c r="I2083" t="s">
        <v>29</v>
      </c>
      <c r="J2083" t="s">
        <v>61</v>
      </c>
      <c r="K2083">
        <v>62.22</v>
      </c>
      <c r="L2083">
        <v>25.75</v>
      </c>
      <c r="M2083" t="s">
        <v>2455</v>
      </c>
      <c r="N2083" t="s">
        <v>40</v>
      </c>
      <c r="O2083" t="s">
        <v>35</v>
      </c>
      <c r="P2083">
        <v>43</v>
      </c>
      <c r="Q2083">
        <v>4</v>
      </c>
      <c r="R2083">
        <v>270</v>
      </c>
    </row>
    <row r="2084" spans="1:18">
      <c r="A2084" t="s">
        <v>2921</v>
      </c>
      <c r="B2084" t="s">
        <v>92</v>
      </c>
      <c r="C2084" t="s">
        <v>39</v>
      </c>
      <c r="D2084" t="s">
        <v>61</v>
      </c>
      <c r="E2084">
        <v>62.22</v>
      </c>
      <c r="F2084">
        <v>25.82</v>
      </c>
      <c r="G2084" t="s">
        <v>2455</v>
      </c>
      <c r="H2084" t="s">
        <v>68</v>
      </c>
      <c r="I2084" t="s">
        <v>39</v>
      </c>
      <c r="J2084" t="s">
        <v>61</v>
      </c>
      <c r="K2084">
        <v>62.22</v>
      </c>
      <c r="L2084">
        <v>25.82</v>
      </c>
      <c r="M2084" t="s">
        <v>2455</v>
      </c>
      <c r="N2084" t="s">
        <v>40</v>
      </c>
      <c r="O2084" t="s">
        <v>35</v>
      </c>
      <c r="P2084">
        <v>7</v>
      </c>
      <c r="Q2084">
        <v>0</v>
      </c>
      <c r="R2084">
        <v>0</v>
      </c>
    </row>
    <row r="2085" spans="1:18">
      <c r="A2085" t="s">
        <v>3557</v>
      </c>
      <c r="B2085" t="s">
        <v>74</v>
      </c>
      <c r="C2085" t="s">
        <v>20</v>
      </c>
      <c r="D2085" t="s">
        <v>61</v>
      </c>
      <c r="E2085">
        <v>54.68</v>
      </c>
      <c r="F2085">
        <v>25.2</v>
      </c>
      <c r="G2085" t="s">
        <v>1607</v>
      </c>
      <c r="H2085" t="s">
        <v>109</v>
      </c>
      <c r="I2085" t="s">
        <v>101</v>
      </c>
      <c r="J2085" t="s">
        <v>69</v>
      </c>
      <c r="K2085">
        <v>54.58</v>
      </c>
      <c r="L2085">
        <v>26.12</v>
      </c>
      <c r="M2085" t="s">
        <v>808</v>
      </c>
      <c r="N2085" t="s">
        <v>34</v>
      </c>
      <c r="O2085" t="s">
        <v>35</v>
      </c>
      <c r="P2085">
        <v>547</v>
      </c>
      <c r="Q2085">
        <v>60</v>
      </c>
      <c r="R2085">
        <v>101</v>
      </c>
    </row>
    <row r="2086" spans="1:18">
      <c r="A2086" t="s">
        <v>3895</v>
      </c>
      <c r="B2086" t="s">
        <v>104</v>
      </c>
      <c r="C2086" t="s">
        <v>20</v>
      </c>
      <c r="D2086" t="s">
        <v>61</v>
      </c>
      <c r="E2086">
        <v>56.25</v>
      </c>
      <c r="F2086">
        <v>12.87</v>
      </c>
      <c r="G2086" t="s">
        <v>2497</v>
      </c>
      <c r="H2086" t="s">
        <v>23</v>
      </c>
      <c r="I2086" t="s">
        <v>32</v>
      </c>
      <c r="J2086" t="s">
        <v>61</v>
      </c>
      <c r="K2086">
        <v>56.25</v>
      </c>
      <c r="L2086">
        <v>12.87</v>
      </c>
      <c r="M2086" t="s">
        <v>2497</v>
      </c>
      <c r="N2086" t="s">
        <v>81</v>
      </c>
      <c r="O2086" t="s">
        <v>35</v>
      </c>
      <c r="P2086">
        <v>138</v>
      </c>
      <c r="Q2086">
        <v>0</v>
      </c>
      <c r="R2086">
        <v>0</v>
      </c>
    </row>
    <row r="2087" spans="1:18">
      <c r="A2087" t="s">
        <v>3896</v>
      </c>
      <c r="B2087" t="s">
        <v>104</v>
      </c>
      <c r="C2087" t="s">
        <v>20</v>
      </c>
      <c r="D2087" t="s">
        <v>61</v>
      </c>
      <c r="E2087">
        <v>56.25</v>
      </c>
      <c r="F2087">
        <v>12.87</v>
      </c>
      <c r="G2087" t="s">
        <v>2497</v>
      </c>
      <c r="H2087" t="s">
        <v>19</v>
      </c>
      <c r="I2087" t="s">
        <v>101</v>
      </c>
      <c r="J2087" t="s">
        <v>279</v>
      </c>
      <c r="K2087">
        <v>56.13</v>
      </c>
      <c r="L2087">
        <v>12.95</v>
      </c>
      <c r="M2087" t="s">
        <v>2497</v>
      </c>
      <c r="N2087" t="s">
        <v>40</v>
      </c>
      <c r="O2087" t="s">
        <v>35</v>
      </c>
      <c r="P2087">
        <v>2736</v>
      </c>
      <c r="Q2087">
        <v>14</v>
      </c>
      <c r="R2087">
        <v>159</v>
      </c>
    </row>
    <row r="2088" spans="1:18">
      <c r="A2088" t="s">
        <v>3935</v>
      </c>
      <c r="B2088" t="s">
        <v>121</v>
      </c>
      <c r="C2088" t="s">
        <v>20</v>
      </c>
      <c r="D2088" t="s">
        <v>61</v>
      </c>
      <c r="E2088">
        <v>58.95</v>
      </c>
      <c r="F2088">
        <v>17.920000000000002</v>
      </c>
      <c r="G2088" t="s">
        <v>2497</v>
      </c>
      <c r="H2088" t="s">
        <v>63</v>
      </c>
      <c r="I2088" t="s">
        <v>48</v>
      </c>
      <c r="J2088" t="s">
        <v>61</v>
      </c>
      <c r="K2088">
        <v>58.95</v>
      </c>
      <c r="L2088">
        <v>17.920000000000002</v>
      </c>
      <c r="M2088" t="s">
        <v>2497</v>
      </c>
      <c r="N2088" t="s">
        <v>26</v>
      </c>
      <c r="O2088" t="s">
        <v>27</v>
      </c>
      <c r="P2088">
        <v>86</v>
      </c>
      <c r="Q2088">
        <v>0</v>
      </c>
      <c r="R2088">
        <v>0</v>
      </c>
    </row>
    <row r="2089" spans="1:18">
      <c r="A2089" t="s">
        <v>3939</v>
      </c>
      <c r="B2089" t="s">
        <v>54</v>
      </c>
      <c r="C2089" t="s">
        <v>20</v>
      </c>
      <c r="D2089" t="s">
        <v>61</v>
      </c>
      <c r="E2089">
        <v>55.42</v>
      </c>
      <c r="F2089">
        <v>12.83</v>
      </c>
      <c r="G2089" t="s">
        <v>2497</v>
      </c>
      <c r="H2089" t="s">
        <v>121</v>
      </c>
      <c r="I2089" t="s">
        <v>32</v>
      </c>
      <c r="J2089" t="s">
        <v>61</v>
      </c>
      <c r="K2089">
        <v>55.47</v>
      </c>
      <c r="L2089">
        <v>12.97</v>
      </c>
      <c r="M2089" t="s">
        <v>2497</v>
      </c>
      <c r="N2089" t="s">
        <v>34</v>
      </c>
      <c r="O2089" t="s">
        <v>35</v>
      </c>
      <c r="P2089">
        <v>140</v>
      </c>
      <c r="Q2089">
        <v>11</v>
      </c>
      <c r="R2089">
        <v>57</v>
      </c>
    </row>
    <row r="2090" spans="1:18">
      <c r="A2090" t="s">
        <v>3940</v>
      </c>
      <c r="B2090" t="s">
        <v>60</v>
      </c>
      <c r="C2090" t="s">
        <v>39</v>
      </c>
      <c r="D2090" t="s">
        <v>61</v>
      </c>
      <c r="E2090">
        <v>55.4</v>
      </c>
      <c r="F2090">
        <v>12.85</v>
      </c>
      <c r="G2090" t="s">
        <v>2497</v>
      </c>
      <c r="H2090" t="s">
        <v>60</v>
      </c>
      <c r="I2090" t="s">
        <v>31</v>
      </c>
      <c r="J2090" t="s">
        <v>131</v>
      </c>
      <c r="K2090">
        <v>55.42</v>
      </c>
      <c r="L2090">
        <v>12.83</v>
      </c>
      <c r="M2090" t="s">
        <v>2497</v>
      </c>
      <c r="N2090" t="s">
        <v>34</v>
      </c>
      <c r="O2090" t="s">
        <v>35</v>
      </c>
      <c r="P2090">
        <v>4993</v>
      </c>
      <c r="Q2090">
        <v>3</v>
      </c>
      <c r="R2090">
        <v>331</v>
      </c>
    </row>
    <row r="2091" spans="1:18">
      <c r="A2091" t="s">
        <v>3950</v>
      </c>
      <c r="B2091" t="s">
        <v>31</v>
      </c>
      <c r="C2091" t="s">
        <v>39</v>
      </c>
      <c r="D2091" t="s">
        <v>61</v>
      </c>
      <c r="E2091">
        <v>57.43</v>
      </c>
      <c r="F2091">
        <v>18.48</v>
      </c>
      <c r="G2091" t="s">
        <v>2497</v>
      </c>
      <c r="H2091" t="s">
        <v>143</v>
      </c>
      <c r="I2091" t="s">
        <v>29</v>
      </c>
      <c r="J2091" t="s">
        <v>61</v>
      </c>
      <c r="K2091">
        <v>57.43</v>
      </c>
      <c r="L2091">
        <v>18.48</v>
      </c>
      <c r="M2091" t="s">
        <v>2497</v>
      </c>
      <c r="N2091" t="s">
        <v>40</v>
      </c>
      <c r="O2091" t="s">
        <v>35</v>
      </c>
      <c r="P2091">
        <v>57</v>
      </c>
      <c r="Q2091">
        <v>0</v>
      </c>
      <c r="R2091">
        <v>0</v>
      </c>
    </row>
    <row r="2092" spans="1:18">
      <c r="A2092" t="s">
        <v>3953</v>
      </c>
      <c r="B2092" t="s">
        <v>51</v>
      </c>
      <c r="C2092" t="s">
        <v>39</v>
      </c>
      <c r="D2092" t="s">
        <v>61</v>
      </c>
      <c r="E2092">
        <v>58.88</v>
      </c>
      <c r="F2092">
        <v>17.829999999999998</v>
      </c>
      <c r="G2092" t="s">
        <v>2497</v>
      </c>
      <c r="H2092" t="s">
        <v>68</v>
      </c>
      <c r="I2092" t="s">
        <v>39</v>
      </c>
      <c r="J2092" t="s">
        <v>61</v>
      </c>
      <c r="K2092">
        <v>58.88</v>
      </c>
      <c r="L2092">
        <v>17.829999999999998</v>
      </c>
      <c r="M2092" t="s">
        <v>2497</v>
      </c>
      <c r="N2092" t="s">
        <v>81</v>
      </c>
      <c r="O2092" t="s">
        <v>35</v>
      </c>
      <c r="P2092">
        <v>11</v>
      </c>
      <c r="Q2092">
        <v>0</v>
      </c>
      <c r="R2092">
        <v>0</v>
      </c>
    </row>
    <row r="2093" spans="1:18">
      <c r="A2093" t="s">
        <v>90</v>
      </c>
      <c r="B2093" t="s">
        <v>23</v>
      </c>
      <c r="C2093" t="s">
        <v>20</v>
      </c>
      <c r="D2093" t="s">
        <v>69</v>
      </c>
      <c r="E2093">
        <v>51.1</v>
      </c>
      <c r="F2093">
        <v>4.5</v>
      </c>
      <c r="G2093" t="s">
        <v>22</v>
      </c>
      <c r="H2093" t="s">
        <v>74</v>
      </c>
      <c r="I2093" t="s">
        <v>50</v>
      </c>
      <c r="J2093" t="s">
        <v>83</v>
      </c>
      <c r="K2093">
        <v>51.1</v>
      </c>
      <c r="L2093">
        <v>4.5</v>
      </c>
      <c r="M2093" t="s">
        <v>22</v>
      </c>
      <c r="N2093" t="s">
        <v>40</v>
      </c>
      <c r="O2093" t="s">
        <v>35</v>
      </c>
      <c r="P2093">
        <v>258</v>
      </c>
      <c r="Q2093">
        <v>0</v>
      </c>
      <c r="R2093">
        <v>0</v>
      </c>
    </row>
    <row r="2094" spans="1:18">
      <c r="A2094" t="s">
        <v>249</v>
      </c>
      <c r="B2094" t="s">
        <v>92</v>
      </c>
      <c r="C2094" t="s">
        <v>20</v>
      </c>
      <c r="D2094" t="s">
        <v>69</v>
      </c>
      <c r="E2094">
        <v>50.05</v>
      </c>
      <c r="F2094">
        <v>14.38</v>
      </c>
      <c r="G2094" t="s">
        <v>211</v>
      </c>
      <c r="H2094" t="s">
        <v>31</v>
      </c>
      <c r="I2094" t="s">
        <v>63</v>
      </c>
      <c r="J2094" t="s">
        <v>69</v>
      </c>
      <c r="K2094">
        <v>50.07</v>
      </c>
      <c r="L2094">
        <v>14.3</v>
      </c>
      <c r="M2094" t="s">
        <v>211</v>
      </c>
      <c r="N2094" t="s">
        <v>34</v>
      </c>
      <c r="O2094" t="s">
        <v>35</v>
      </c>
      <c r="P2094">
        <v>203</v>
      </c>
      <c r="Q2094">
        <v>7</v>
      </c>
      <c r="R2094">
        <v>288</v>
      </c>
    </row>
    <row r="2095" spans="1:18">
      <c r="A2095" t="s">
        <v>263</v>
      </c>
      <c r="B2095" t="s">
        <v>20</v>
      </c>
      <c r="C2095" t="s">
        <v>39</v>
      </c>
      <c r="D2095" t="s">
        <v>69</v>
      </c>
      <c r="E2095">
        <v>49.93</v>
      </c>
      <c r="F2095">
        <v>16.23</v>
      </c>
      <c r="G2095" t="s">
        <v>211</v>
      </c>
      <c r="H2095" t="s">
        <v>143</v>
      </c>
      <c r="I2095" t="s">
        <v>101</v>
      </c>
      <c r="J2095" t="s">
        <v>69</v>
      </c>
      <c r="K2095">
        <v>49.93</v>
      </c>
      <c r="L2095">
        <v>16.23</v>
      </c>
      <c r="M2095" t="s">
        <v>211</v>
      </c>
      <c r="N2095" t="s">
        <v>34</v>
      </c>
      <c r="O2095" t="s">
        <v>35</v>
      </c>
      <c r="P2095">
        <v>177</v>
      </c>
      <c r="Q2095">
        <v>0</v>
      </c>
      <c r="R2095">
        <v>0</v>
      </c>
    </row>
    <row r="2096" spans="1:18">
      <c r="A2096" t="s">
        <v>264</v>
      </c>
      <c r="B2096" t="s">
        <v>20</v>
      </c>
      <c r="C2096" t="s">
        <v>39</v>
      </c>
      <c r="D2096" t="s">
        <v>69</v>
      </c>
      <c r="E2096">
        <v>49.93</v>
      </c>
      <c r="F2096">
        <v>16.23</v>
      </c>
      <c r="G2096" t="s">
        <v>211</v>
      </c>
      <c r="H2096" t="s">
        <v>31</v>
      </c>
      <c r="I2096" t="s">
        <v>63</v>
      </c>
      <c r="J2096" t="s">
        <v>69</v>
      </c>
      <c r="K2096">
        <v>49.93</v>
      </c>
      <c r="L2096">
        <v>16.23</v>
      </c>
      <c r="M2096" t="s">
        <v>211</v>
      </c>
      <c r="N2096" t="s">
        <v>34</v>
      </c>
      <c r="O2096" t="s">
        <v>35</v>
      </c>
      <c r="P2096">
        <v>180</v>
      </c>
      <c r="Q2096">
        <v>0</v>
      </c>
      <c r="R2096">
        <v>0</v>
      </c>
    </row>
    <row r="2097" spans="1:18">
      <c r="A2097" t="s">
        <v>358</v>
      </c>
      <c r="B2097" t="s">
        <v>39</v>
      </c>
      <c r="C2097" t="s">
        <v>39</v>
      </c>
      <c r="D2097" t="s">
        <v>69</v>
      </c>
      <c r="E2097">
        <v>50.88</v>
      </c>
      <c r="F2097">
        <v>10.52</v>
      </c>
      <c r="G2097" t="s">
        <v>332</v>
      </c>
      <c r="H2097" t="s">
        <v>155</v>
      </c>
      <c r="I2097" t="s">
        <v>29</v>
      </c>
      <c r="J2097" t="s">
        <v>69</v>
      </c>
      <c r="K2097">
        <v>50.88</v>
      </c>
      <c r="L2097">
        <v>10.52</v>
      </c>
      <c r="M2097" t="s">
        <v>332</v>
      </c>
      <c r="N2097" t="s">
        <v>140</v>
      </c>
      <c r="O2097" t="s">
        <v>35</v>
      </c>
      <c r="P2097">
        <v>41</v>
      </c>
      <c r="Q2097">
        <v>0</v>
      </c>
      <c r="R2097">
        <v>0</v>
      </c>
    </row>
    <row r="2098" spans="1:18">
      <c r="A2098" t="s">
        <v>371</v>
      </c>
      <c r="B2098" t="s">
        <v>32</v>
      </c>
      <c r="C2098" t="s">
        <v>39</v>
      </c>
      <c r="D2098" t="s">
        <v>69</v>
      </c>
      <c r="E2098">
        <v>50.6</v>
      </c>
      <c r="F2098">
        <v>13.07</v>
      </c>
      <c r="G2098" t="s">
        <v>332</v>
      </c>
      <c r="H2098" t="s">
        <v>109</v>
      </c>
      <c r="I2098" t="s">
        <v>31</v>
      </c>
      <c r="J2098" t="s">
        <v>83</v>
      </c>
      <c r="K2098">
        <v>50.57</v>
      </c>
      <c r="L2098">
        <v>13.13</v>
      </c>
      <c r="M2098" t="s">
        <v>332</v>
      </c>
      <c r="N2098" t="s">
        <v>81</v>
      </c>
      <c r="O2098" t="s">
        <v>35</v>
      </c>
      <c r="P2098">
        <v>261</v>
      </c>
      <c r="Q2098">
        <v>6</v>
      </c>
      <c r="R2098">
        <v>129</v>
      </c>
    </row>
    <row r="2099" spans="1:18">
      <c r="A2099" t="s">
        <v>373</v>
      </c>
      <c r="B2099" t="s">
        <v>74</v>
      </c>
      <c r="C2099" t="s">
        <v>39</v>
      </c>
      <c r="D2099" t="s">
        <v>69</v>
      </c>
      <c r="E2099">
        <v>53.7</v>
      </c>
      <c r="F2099">
        <v>11.12</v>
      </c>
      <c r="G2099" t="s">
        <v>332</v>
      </c>
      <c r="H2099" t="s">
        <v>19</v>
      </c>
      <c r="I2099" t="s">
        <v>31</v>
      </c>
      <c r="J2099" t="s">
        <v>83</v>
      </c>
      <c r="K2099">
        <v>53.77</v>
      </c>
      <c r="L2099">
        <v>10.93</v>
      </c>
      <c r="M2099" t="s">
        <v>332</v>
      </c>
      <c r="N2099" t="s">
        <v>26</v>
      </c>
      <c r="O2099" t="s">
        <v>27</v>
      </c>
      <c r="P2099">
        <v>242</v>
      </c>
      <c r="Q2099">
        <v>15</v>
      </c>
      <c r="R2099">
        <v>302</v>
      </c>
    </row>
    <row r="2100" spans="1:18">
      <c r="A2100" t="s">
        <v>378</v>
      </c>
      <c r="B2100" t="s">
        <v>155</v>
      </c>
      <c r="C2100" t="s">
        <v>20</v>
      </c>
      <c r="D2100" t="s">
        <v>69</v>
      </c>
      <c r="E2100">
        <v>51.75</v>
      </c>
      <c r="F2100">
        <v>11.47</v>
      </c>
      <c r="G2100" t="s">
        <v>332</v>
      </c>
      <c r="H2100" t="s">
        <v>133</v>
      </c>
      <c r="I2100" t="s">
        <v>39</v>
      </c>
      <c r="J2100" t="s">
        <v>69</v>
      </c>
      <c r="K2100">
        <v>51.75</v>
      </c>
      <c r="L2100">
        <v>11.47</v>
      </c>
      <c r="M2100" t="s">
        <v>332</v>
      </c>
      <c r="N2100" t="s">
        <v>40</v>
      </c>
      <c r="O2100" t="s">
        <v>35</v>
      </c>
      <c r="P2100">
        <v>41</v>
      </c>
      <c r="Q2100">
        <v>0</v>
      </c>
      <c r="R2100">
        <v>0</v>
      </c>
    </row>
    <row r="2101" spans="1:18">
      <c r="A2101" t="s">
        <v>379</v>
      </c>
      <c r="B2101" t="s">
        <v>155</v>
      </c>
      <c r="C2101" t="s">
        <v>20</v>
      </c>
      <c r="D2101" t="s">
        <v>69</v>
      </c>
      <c r="E2101">
        <v>51.75</v>
      </c>
      <c r="F2101">
        <v>11.47</v>
      </c>
      <c r="G2101" t="s">
        <v>332</v>
      </c>
      <c r="H2101" t="s">
        <v>24</v>
      </c>
      <c r="I2101" t="s">
        <v>31</v>
      </c>
      <c r="J2101" t="s">
        <v>65</v>
      </c>
      <c r="K2101">
        <v>51.72</v>
      </c>
      <c r="L2101">
        <v>11.5</v>
      </c>
      <c r="M2101" t="s">
        <v>332</v>
      </c>
      <c r="N2101" t="s">
        <v>34</v>
      </c>
      <c r="O2101" t="s">
        <v>35</v>
      </c>
      <c r="P2101">
        <v>628</v>
      </c>
      <c r="Q2101">
        <v>5</v>
      </c>
      <c r="R2101">
        <v>149</v>
      </c>
    </row>
    <row r="2102" spans="1:18">
      <c r="A2102" t="s">
        <v>380</v>
      </c>
      <c r="B2102" t="s">
        <v>155</v>
      </c>
      <c r="C2102" t="s">
        <v>20</v>
      </c>
      <c r="D2102" t="s">
        <v>69</v>
      </c>
      <c r="E2102">
        <v>51.75</v>
      </c>
      <c r="F2102">
        <v>11.47</v>
      </c>
      <c r="G2102" t="s">
        <v>332</v>
      </c>
      <c r="H2102" t="s">
        <v>24</v>
      </c>
      <c r="I2102" t="s">
        <v>31</v>
      </c>
      <c r="J2102" t="s">
        <v>83</v>
      </c>
      <c r="K2102">
        <v>51.8</v>
      </c>
      <c r="L2102">
        <v>11.38</v>
      </c>
      <c r="M2102" t="s">
        <v>332</v>
      </c>
      <c r="N2102" t="s">
        <v>34</v>
      </c>
      <c r="O2102" t="s">
        <v>35</v>
      </c>
      <c r="P2102">
        <v>263</v>
      </c>
      <c r="Q2102">
        <v>8</v>
      </c>
      <c r="R2102">
        <v>315</v>
      </c>
    </row>
    <row r="2103" spans="1:18">
      <c r="A2103" t="s">
        <v>382</v>
      </c>
      <c r="B2103" t="s">
        <v>67</v>
      </c>
      <c r="C2103" t="s">
        <v>20</v>
      </c>
      <c r="D2103" t="s">
        <v>69</v>
      </c>
      <c r="E2103">
        <v>52.75</v>
      </c>
      <c r="F2103">
        <v>13.25</v>
      </c>
      <c r="G2103" t="s">
        <v>332</v>
      </c>
      <c r="H2103" t="s">
        <v>63</v>
      </c>
      <c r="I2103" t="s">
        <v>101</v>
      </c>
      <c r="J2103" t="s">
        <v>83</v>
      </c>
      <c r="K2103">
        <v>52.75</v>
      </c>
      <c r="L2103">
        <v>13.25</v>
      </c>
      <c r="M2103" t="s">
        <v>332</v>
      </c>
      <c r="N2103" t="s">
        <v>40</v>
      </c>
      <c r="O2103" t="s">
        <v>35</v>
      </c>
      <c r="P2103">
        <v>547</v>
      </c>
      <c r="Q2103">
        <v>0</v>
      </c>
      <c r="R2103">
        <v>0</v>
      </c>
    </row>
    <row r="2104" spans="1:18">
      <c r="A2104" t="s">
        <v>388</v>
      </c>
      <c r="B2104" t="s">
        <v>39</v>
      </c>
      <c r="C2104" t="s">
        <v>29</v>
      </c>
      <c r="D2104" t="s">
        <v>69</v>
      </c>
      <c r="E2104">
        <v>51.58</v>
      </c>
      <c r="F2104">
        <v>11.75</v>
      </c>
      <c r="G2104" t="s">
        <v>332</v>
      </c>
      <c r="H2104" t="s">
        <v>109</v>
      </c>
      <c r="I2104" t="s">
        <v>29</v>
      </c>
      <c r="J2104" t="s">
        <v>69</v>
      </c>
      <c r="K2104">
        <v>51.6</v>
      </c>
      <c r="L2104">
        <v>11.75</v>
      </c>
      <c r="M2104" t="s">
        <v>332</v>
      </c>
      <c r="N2104" t="s">
        <v>40</v>
      </c>
      <c r="O2104" t="s">
        <v>35</v>
      </c>
      <c r="P2104">
        <v>20</v>
      </c>
      <c r="Q2104">
        <v>3</v>
      </c>
      <c r="R2104">
        <v>32</v>
      </c>
    </row>
    <row r="2105" spans="1:18">
      <c r="A2105" t="s">
        <v>1024</v>
      </c>
      <c r="B2105" t="s">
        <v>24</v>
      </c>
      <c r="C2105" t="s">
        <v>39</v>
      </c>
      <c r="D2105" t="s">
        <v>69</v>
      </c>
      <c r="E2105">
        <v>53.37</v>
      </c>
      <c r="F2105">
        <v>-2.63</v>
      </c>
      <c r="G2105" t="s">
        <v>858</v>
      </c>
      <c r="H2105" t="s">
        <v>109</v>
      </c>
      <c r="I2105" t="s">
        <v>20</v>
      </c>
      <c r="J2105" t="s">
        <v>83</v>
      </c>
      <c r="K2105">
        <v>53.37</v>
      </c>
      <c r="L2105">
        <v>-2.63</v>
      </c>
      <c r="M2105" t="s">
        <v>858</v>
      </c>
      <c r="N2105" t="s">
        <v>34</v>
      </c>
      <c r="O2105" t="s">
        <v>35</v>
      </c>
      <c r="P2105">
        <v>356</v>
      </c>
      <c r="Q2105">
        <v>0</v>
      </c>
      <c r="R2105">
        <v>0</v>
      </c>
    </row>
    <row r="2106" spans="1:18">
      <c r="A2106" t="s">
        <v>1029</v>
      </c>
      <c r="B2106" t="s">
        <v>76</v>
      </c>
      <c r="C2106" t="s">
        <v>20</v>
      </c>
      <c r="D2106" t="s">
        <v>69</v>
      </c>
      <c r="E2106">
        <v>50.9</v>
      </c>
      <c r="F2106">
        <v>-1.3</v>
      </c>
      <c r="G2106" t="s">
        <v>858</v>
      </c>
      <c r="H2106" t="s">
        <v>20</v>
      </c>
      <c r="I2106" t="s">
        <v>101</v>
      </c>
      <c r="J2106" t="s">
        <v>69</v>
      </c>
      <c r="K2106">
        <v>50.9</v>
      </c>
      <c r="L2106">
        <v>-1.3</v>
      </c>
      <c r="M2106" t="s">
        <v>858</v>
      </c>
      <c r="N2106" t="s">
        <v>34</v>
      </c>
      <c r="O2106" t="s">
        <v>35</v>
      </c>
      <c r="P2106">
        <v>168</v>
      </c>
      <c r="Q2106">
        <v>0</v>
      </c>
      <c r="R2106">
        <v>0</v>
      </c>
    </row>
    <row r="2107" spans="1:18">
      <c r="A2107" t="s">
        <v>1030</v>
      </c>
      <c r="B2107" t="s">
        <v>60</v>
      </c>
      <c r="C2107" t="s">
        <v>39</v>
      </c>
      <c r="D2107" t="s">
        <v>69</v>
      </c>
      <c r="E2107">
        <v>50.88</v>
      </c>
      <c r="F2107">
        <v>-1.35</v>
      </c>
      <c r="G2107" t="s">
        <v>858</v>
      </c>
      <c r="H2107" t="s">
        <v>42</v>
      </c>
      <c r="I2107" t="s">
        <v>24</v>
      </c>
      <c r="J2107" t="s">
        <v>114</v>
      </c>
      <c r="K2107">
        <v>50.92</v>
      </c>
      <c r="L2107">
        <v>-1.35</v>
      </c>
      <c r="M2107" t="s">
        <v>858</v>
      </c>
      <c r="N2107" t="s">
        <v>40</v>
      </c>
      <c r="O2107" t="s">
        <v>35</v>
      </c>
      <c r="P2107">
        <v>3973</v>
      </c>
      <c r="Q2107">
        <v>4</v>
      </c>
      <c r="R2107">
        <v>0</v>
      </c>
    </row>
    <row r="2108" spans="1:18">
      <c r="A2108" t="s">
        <v>1032</v>
      </c>
      <c r="B2108" t="s">
        <v>133</v>
      </c>
      <c r="C2108" t="s">
        <v>20</v>
      </c>
      <c r="D2108" t="s">
        <v>69</v>
      </c>
      <c r="E2108">
        <v>51.8</v>
      </c>
      <c r="F2108">
        <v>0.1</v>
      </c>
      <c r="G2108" t="s">
        <v>858</v>
      </c>
      <c r="H2108" t="s">
        <v>19</v>
      </c>
      <c r="I2108" t="s">
        <v>101</v>
      </c>
      <c r="J2108" t="s">
        <v>69</v>
      </c>
      <c r="K2108">
        <v>51.8</v>
      </c>
      <c r="L2108">
        <v>0.1</v>
      </c>
      <c r="M2108" t="s">
        <v>858</v>
      </c>
      <c r="N2108" t="s">
        <v>84</v>
      </c>
      <c r="O2108" t="s">
        <v>35</v>
      </c>
      <c r="P2108">
        <v>182</v>
      </c>
      <c r="Q2108">
        <v>0</v>
      </c>
      <c r="R2108">
        <v>0</v>
      </c>
    </row>
    <row r="2109" spans="1:18">
      <c r="A2109" t="s">
        <v>1080</v>
      </c>
      <c r="B2109" t="s">
        <v>67</v>
      </c>
      <c r="C2109" t="s">
        <v>20</v>
      </c>
      <c r="D2109" t="s">
        <v>69</v>
      </c>
      <c r="E2109">
        <v>54.02</v>
      </c>
      <c r="F2109">
        <v>-1.47</v>
      </c>
      <c r="G2109" t="s">
        <v>858</v>
      </c>
      <c r="H2109" t="s">
        <v>20</v>
      </c>
      <c r="I2109" t="s">
        <v>48</v>
      </c>
      <c r="J2109" t="s">
        <v>79</v>
      </c>
      <c r="K2109">
        <v>53.92</v>
      </c>
      <c r="L2109">
        <v>-1.38</v>
      </c>
      <c r="M2109" t="s">
        <v>858</v>
      </c>
      <c r="N2109" t="s">
        <v>40</v>
      </c>
      <c r="O2109" t="s">
        <v>35</v>
      </c>
      <c r="P2109">
        <v>1179</v>
      </c>
      <c r="Q2109">
        <v>13</v>
      </c>
      <c r="R2109">
        <v>154</v>
      </c>
    </row>
    <row r="2110" spans="1:18">
      <c r="A2110" t="s">
        <v>1119</v>
      </c>
      <c r="B2110" t="s">
        <v>74</v>
      </c>
      <c r="C2110" t="s">
        <v>20</v>
      </c>
      <c r="D2110" t="s">
        <v>69</v>
      </c>
      <c r="E2110">
        <v>51.8</v>
      </c>
      <c r="F2110">
        <v>-0.60000000000000009</v>
      </c>
      <c r="G2110" t="s">
        <v>858</v>
      </c>
      <c r="H2110" t="s">
        <v>29</v>
      </c>
      <c r="I2110" t="s">
        <v>32</v>
      </c>
      <c r="J2110" t="s">
        <v>69</v>
      </c>
      <c r="K2110">
        <v>51.8</v>
      </c>
      <c r="L2110">
        <v>-0.60000000000000009</v>
      </c>
      <c r="M2110" t="s">
        <v>858</v>
      </c>
      <c r="N2110" t="s">
        <v>34</v>
      </c>
      <c r="O2110" t="s">
        <v>35</v>
      </c>
      <c r="P2110">
        <v>132</v>
      </c>
      <c r="Q2110">
        <v>0</v>
      </c>
      <c r="R2110">
        <v>0</v>
      </c>
    </row>
    <row r="2111" spans="1:18">
      <c r="A2111" t="s">
        <v>1133</v>
      </c>
      <c r="B2111" t="s">
        <v>51</v>
      </c>
      <c r="C2111" t="s">
        <v>20</v>
      </c>
      <c r="D2111" t="s">
        <v>69</v>
      </c>
      <c r="E2111">
        <v>53.43</v>
      </c>
      <c r="F2111">
        <v>-2.2000000000000002</v>
      </c>
      <c r="G2111" t="s">
        <v>858</v>
      </c>
      <c r="H2111" t="s">
        <v>24</v>
      </c>
      <c r="I2111" t="s">
        <v>60</v>
      </c>
      <c r="J2111" t="s">
        <v>279</v>
      </c>
      <c r="K2111">
        <v>53.42</v>
      </c>
      <c r="L2111">
        <v>-2.12</v>
      </c>
      <c r="M2111" t="s">
        <v>858</v>
      </c>
      <c r="N2111" t="s">
        <v>40</v>
      </c>
      <c r="O2111" t="s">
        <v>35</v>
      </c>
      <c r="P2111">
        <v>2126</v>
      </c>
      <c r="Q2111">
        <v>6</v>
      </c>
      <c r="R2111">
        <v>109</v>
      </c>
    </row>
    <row r="2112" spans="1:18">
      <c r="A2112" t="s">
        <v>1134</v>
      </c>
      <c r="B2112" t="s">
        <v>51</v>
      </c>
      <c r="C2112" t="s">
        <v>20</v>
      </c>
      <c r="D2112" t="s">
        <v>69</v>
      </c>
      <c r="E2112">
        <v>53.43</v>
      </c>
      <c r="F2112">
        <v>-2.25</v>
      </c>
      <c r="G2112" t="s">
        <v>858</v>
      </c>
      <c r="H2112" t="s">
        <v>104</v>
      </c>
      <c r="I2112" t="s">
        <v>20</v>
      </c>
      <c r="J2112" t="s">
        <v>83</v>
      </c>
      <c r="K2112">
        <v>53.43</v>
      </c>
      <c r="L2112">
        <v>-2.25</v>
      </c>
      <c r="M2112" t="s">
        <v>858</v>
      </c>
      <c r="N2112" t="s">
        <v>40</v>
      </c>
      <c r="O2112" t="s">
        <v>35</v>
      </c>
      <c r="P2112">
        <v>386</v>
      </c>
      <c r="Q2112">
        <v>0</v>
      </c>
      <c r="R2112">
        <v>0</v>
      </c>
    </row>
    <row r="2113" spans="1:18">
      <c r="A2113" t="s">
        <v>1135</v>
      </c>
      <c r="B2113" t="s">
        <v>32</v>
      </c>
      <c r="C2113" t="s">
        <v>20</v>
      </c>
      <c r="D2113" t="s">
        <v>69</v>
      </c>
      <c r="E2113">
        <v>53.42</v>
      </c>
      <c r="F2113">
        <v>-2.23</v>
      </c>
      <c r="G2113" t="s">
        <v>858</v>
      </c>
      <c r="H2113" t="s">
        <v>48</v>
      </c>
      <c r="I2113" t="s">
        <v>39</v>
      </c>
      <c r="J2113" t="s">
        <v>83</v>
      </c>
      <c r="K2113">
        <v>53.43</v>
      </c>
      <c r="L2113">
        <v>-2.2800000000000002</v>
      </c>
      <c r="M2113" t="s">
        <v>858</v>
      </c>
      <c r="N2113" t="s">
        <v>40</v>
      </c>
      <c r="O2113" t="s">
        <v>35</v>
      </c>
      <c r="P2113">
        <v>394</v>
      </c>
      <c r="Q2113">
        <v>4</v>
      </c>
      <c r="R2113">
        <v>300</v>
      </c>
    </row>
    <row r="2114" spans="1:18">
      <c r="A2114" t="s">
        <v>1136</v>
      </c>
      <c r="B2114" t="s">
        <v>23</v>
      </c>
      <c r="C2114" t="s">
        <v>20</v>
      </c>
      <c r="D2114" t="s">
        <v>69</v>
      </c>
      <c r="E2114">
        <v>53.42</v>
      </c>
      <c r="F2114">
        <v>-2.23</v>
      </c>
      <c r="G2114" t="s">
        <v>858</v>
      </c>
      <c r="H2114" t="s">
        <v>45</v>
      </c>
      <c r="I2114" t="s">
        <v>20</v>
      </c>
      <c r="J2114" t="s">
        <v>86</v>
      </c>
      <c r="K2114">
        <v>53.42</v>
      </c>
      <c r="L2114">
        <v>-2.23</v>
      </c>
      <c r="M2114" t="s">
        <v>858</v>
      </c>
      <c r="N2114" t="s">
        <v>40</v>
      </c>
      <c r="O2114" t="s">
        <v>35</v>
      </c>
      <c r="P2114">
        <v>1470</v>
      </c>
      <c r="Q2114">
        <v>0</v>
      </c>
      <c r="R2114">
        <v>0</v>
      </c>
    </row>
    <row r="2115" spans="1:18">
      <c r="A2115" t="s">
        <v>1137</v>
      </c>
      <c r="B2115" t="s">
        <v>71</v>
      </c>
      <c r="C2115" t="s">
        <v>20</v>
      </c>
      <c r="D2115" t="s">
        <v>69</v>
      </c>
      <c r="E2115">
        <v>53.42</v>
      </c>
      <c r="F2115">
        <v>-2.1800000000000002</v>
      </c>
      <c r="G2115" t="s">
        <v>858</v>
      </c>
      <c r="H2115" t="s">
        <v>32</v>
      </c>
      <c r="I2115" t="s">
        <v>101</v>
      </c>
      <c r="J2115" t="s">
        <v>83</v>
      </c>
      <c r="K2115">
        <v>53.42</v>
      </c>
      <c r="L2115">
        <v>-2.1800000000000002</v>
      </c>
      <c r="M2115" t="s">
        <v>858</v>
      </c>
      <c r="N2115" t="s">
        <v>81</v>
      </c>
      <c r="O2115" t="s">
        <v>35</v>
      </c>
      <c r="P2115">
        <v>543</v>
      </c>
      <c r="Q2115">
        <v>0</v>
      </c>
      <c r="R2115">
        <v>0</v>
      </c>
    </row>
    <row r="2116" spans="1:18">
      <c r="A2116" t="s">
        <v>1138</v>
      </c>
      <c r="B2116" t="s">
        <v>155</v>
      </c>
      <c r="C2116" t="s">
        <v>20</v>
      </c>
      <c r="D2116" t="s">
        <v>69</v>
      </c>
      <c r="E2116">
        <v>53.42</v>
      </c>
      <c r="F2116">
        <v>-2.27</v>
      </c>
      <c r="G2116" t="s">
        <v>858</v>
      </c>
      <c r="H2116" t="s">
        <v>67</v>
      </c>
      <c r="I2116" t="s">
        <v>50</v>
      </c>
      <c r="J2116" t="s">
        <v>83</v>
      </c>
      <c r="K2116">
        <v>53.43</v>
      </c>
      <c r="L2116">
        <v>-2.3199999999999998</v>
      </c>
      <c r="M2116" t="s">
        <v>858</v>
      </c>
      <c r="N2116" t="s">
        <v>34</v>
      </c>
      <c r="O2116" t="s">
        <v>35</v>
      </c>
      <c r="P2116">
        <v>242</v>
      </c>
      <c r="Q2116">
        <v>4</v>
      </c>
      <c r="R2116">
        <v>300</v>
      </c>
    </row>
    <row r="2117" spans="1:18">
      <c r="A2117" t="s">
        <v>1139</v>
      </c>
      <c r="B2117" t="s">
        <v>104</v>
      </c>
      <c r="C2117" t="s">
        <v>20</v>
      </c>
      <c r="D2117" t="s">
        <v>69</v>
      </c>
      <c r="E2117">
        <v>53.4</v>
      </c>
      <c r="F2117">
        <v>-2.2000000000000002</v>
      </c>
      <c r="G2117" t="s">
        <v>858</v>
      </c>
      <c r="H2117" t="s">
        <v>19</v>
      </c>
      <c r="I2117" t="s">
        <v>39</v>
      </c>
      <c r="J2117" t="s">
        <v>69</v>
      </c>
      <c r="K2117">
        <v>53.4</v>
      </c>
      <c r="L2117">
        <v>-2.2000000000000002</v>
      </c>
      <c r="M2117" t="s">
        <v>858</v>
      </c>
      <c r="N2117" t="s">
        <v>81</v>
      </c>
      <c r="O2117" t="s">
        <v>35</v>
      </c>
      <c r="P2117">
        <v>26</v>
      </c>
      <c r="Q2117">
        <v>0</v>
      </c>
      <c r="R2117">
        <v>0</v>
      </c>
    </row>
    <row r="2118" spans="1:18">
      <c r="A2118" t="s">
        <v>1151</v>
      </c>
      <c r="B2118" t="s">
        <v>39</v>
      </c>
      <c r="C2118" t="s">
        <v>29</v>
      </c>
      <c r="D2118" t="s">
        <v>69</v>
      </c>
      <c r="E2118">
        <v>51.55</v>
      </c>
      <c r="F2118">
        <v>0.5</v>
      </c>
      <c r="G2118" t="s">
        <v>858</v>
      </c>
      <c r="H2118" t="s">
        <v>63</v>
      </c>
      <c r="I2118" t="s">
        <v>50</v>
      </c>
      <c r="J2118" t="s">
        <v>65</v>
      </c>
      <c r="K2118">
        <v>51.55</v>
      </c>
      <c r="L2118">
        <v>0.48</v>
      </c>
      <c r="M2118" t="s">
        <v>858</v>
      </c>
      <c r="N2118" t="s">
        <v>34</v>
      </c>
      <c r="O2118" t="s">
        <v>35</v>
      </c>
      <c r="P2118">
        <v>555</v>
      </c>
      <c r="Q2118">
        <v>2</v>
      </c>
      <c r="R2118">
        <v>270</v>
      </c>
    </row>
    <row r="2119" spans="1:18">
      <c r="A2119" t="s">
        <v>1156</v>
      </c>
      <c r="B2119" t="s">
        <v>92</v>
      </c>
      <c r="C2119" t="s">
        <v>20</v>
      </c>
      <c r="D2119" t="s">
        <v>69</v>
      </c>
      <c r="E2119">
        <v>53.4</v>
      </c>
      <c r="F2119">
        <v>-1.6</v>
      </c>
      <c r="G2119" t="s">
        <v>858</v>
      </c>
      <c r="H2119" t="s">
        <v>71</v>
      </c>
      <c r="I2119" t="s">
        <v>29</v>
      </c>
      <c r="J2119" t="s">
        <v>69</v>
      </c>
      <c r="K2119">
        <v>53.4</v>
      </c>
      <c r="L2119">
        <v>-1.6</v>
      </c>
      <c r="M2119" t="s">
        <v>858</v>
      </c>
      <c r="N2119" t="s">
        <v>81</v>
      </c>
      <c r="O2119" t="s">
        <v>35</v>
      </c>
      <c r="P2119">
        <v>64</v>
      </c>
      <c r="Q2119">
        <v>0</v>
      </c>
      <c r="R2119">
        <v>0</v>
      </c>
    </row>
    <row r="2120" spans="1:18">
      <c r="A2120" t="s">
        <v>1157</v>
      </c>
      <c r="B2120" t="s">
        <v>68</v>
      </c>
      <c r="C2120" t="s">
        <v>20</v>
      </c>
      <c r="D2120" t="s">
        <v>69</v>
      </c>
      <c r="E2120">
        <v>53.38</v>
      </c>
      <c r="F2120">
        <v>-1.53</v>
      </c>
      <c r="G2120" t="s">
        <v>858</v>
      </c>
      <c r="H2120" t="s">
        <v>23</v>
      </c>
      <c r="I2120" t="s">
        <v>31</v>
      </c>
      <c r="J2120" t="s">
        <v>65</v>
      </c>
      <c r="K2120">
        <v>53.38</v>
      </c>
      <c r="L2120">
        <v>-1.53</v>
      </c>
      <c r="M2120" t="s">
        <v>858</v>
      </c>
      <c r="N2120" t="s">
        <v>40</v>
      </c>
      <c r="O2120" t="s">
        <v>35</v>
      </c>
      <c r="P2120">
        <v>636</v>
      </c>
      <c r="Q2120">
        <v>0</v>
      </c>
      <c r="R2120">
        <v>0</v>
      </c>
    </row>
    <row r="2121" spans="1:18">
      <c r="A2121" t="s">
        <v>1158</v>
      </c>
      <c r="B2121" t="s">
        <v>109</v>
      </c>
      <c r="C2121" t="s">
        <v>20</v>
      </c>
      <c r="D2121" t="s">
        <v>69</v>
      </c>
      <c r="E2121">
        <v>53.4</v>
      </c>
      <c r="F2121">
        <v>-1.6</v>
      </c>
      <c r="G2121" t="s">
        <v>858</v>
      </c>
      <c r="H2121" t="s">
        <v>63</v>
      </c>
      <c r="I2121" t="s">
        <v>48</v>
      </c>
      <c r="J2121" t="s">
        <v>69</v>
      </c>
      <c r="K2121">
        <v>53.4</v>
      </c>
      <c r="L2121">
        <v>-1.6</v>
      </c>
      <c r="M2121" t="s">
        <v>858</v>
      </c>
      <c r="N2121" t="s">
        <v>34</v>
      </c>
      <c r="O2121" t="s">
        <v>35</v>
      </c>
      <c r="P2121">
        <v>78</v>
      </c>
      <c r="Q2121">
        <v>0</v>
      </c>
      <c r="R2121">
        <v>0</v>
      </c>
    </row>
    <row r="2122" spans="1:18">
      <c r="A2122" t="s">
        <v>1159</v>
      </c>
      <c r="B2122" t="s">
        <v>109</v>
      </c>
      <c r="C2122" t="s">
        <v>20</v>
      </c>
      <c r="D2122" t="s">
        <v>69</v>
      </c>
      <c r="E2122">
        <v>53.4</v>
      </c>
      <c r="F2122">
        <v>-1.6</v>
      </c>
      <c r="G2122" t="s">
        <v>858</v>
      </c>
      <c r="H2122" t="s">
        <v>63</v>
      </c>
      <c r="I2122" t="s">
        <v>48</v>
      </c>
      <c r="J2122" t="s">
        <v>69</v>
      </c>
      <c r="K2122">
        <v>53.4</v>
      </c>
      <c r="L2122">
        <v>-1.6</v>
      </c>
      <c r="M2122" t="s">
        <v>858</v>
      </c>
      <c r="N2122" t="s">
        <v>34</v>
      </c>
      <c r="O2122" t="s">
        <v>35</v>
      </c>
      <c r="P2122">
        <v>78</v>
      </c>
      <c r="Q2122">
        <v>0</v>
      </c>
      <c r="R2122">
        <v>0</v>
      </c>
    </row>
    <row r="2123" spans="1:18">
      <c r="A2123" t="s">
        <v>1163</v>
      </c>
      <c r="B2123" t="s">
        <v>71</v>
      </c>
      <c r="C2123" t="s">
        <v>20</v>
      </c>
      <c r="D2123" t="s">
        <v>69</v>
      </c>
      <c r="E2123">
        <v>54.13</v>
      </c>
      <c r="F2123">
        <v>-2.77</v>
      </c>
      <c r="G2123" t="s">
        <v>858</v>
      </c>
      <c r="H2123" t="s">
        <v>155</v>
      </c>
      <c r="I2123" t="s">
        <v>31</v>
      </c>
      <c r="J2123" t="s">
        <v>83</v>
      </c>
      <c r="K2123">
        <v>54.13</v>
      </c>
      <c r="L2123">
        <v>-2.77</v>
      </c>
      <c r="M2123" t="s">
        <v>858</v>
      </c>
      <c r="N2123" t="s">
        <v>34</v>
      </c>
      <c r="O2123" t="s">
        <v>35</v>
      </c>
      <c r="P2123">
        <v>277</v>
      </c>
      <c r="Q2123">
        <v>0</v>
      </c>
      <c r="R2123">
        <v>0</v>
      </c>
    </row>
    <row r="2124" spans="1:18">
      <c r="A2124" t="s">
        <v>1769</v>
      </c>
      <c r="B2124" t="s">
        <v>104</v>
      </c>
      <c r="C2124" t="s">
        <v>20</v>
      </c>
      <c r="D2124" t="s">
        <v>69</v>
      </c>
      <c r="E2124">
        <v>53.12</v>
      </c>
      <c r="F2124">
        <v>4.87</v>
      </c>
      <c r="G2124" t="s">
        <v>1615</v>
      </c>
      <c r="H2124" t="s">
        <v>23</v>
      </c>
      <c r="I2124" t="s">
        <v>39</v>
      </c>
      <c r="J2124" t="s">
        <v>69</v>
      </c>
      <c r="K2124">
        <v>53.13</v>
      </c>
      <c r="L2124">
        <v>4.88</v>
      </c>
      <c r="M2124" t="s">
        <v>1615</v>
      </c>
      <c r="N2124" t="s">
        <v>81</v>
      </c>
      <c r="O2124" t="s">
        <v>35</v>
      </c>
      <c r="P2124">
        <v>16</v>
      </c>
      <c r="Q2124">
        <v>3</v>
      </c>
      <c r="R2124">
        <v>31</v>
      </c>
    </row>
    <row r="2125" spans="1:18">
      <c r="A2125" t="s">
        <v>1784</v>
      </c>
      <c r="B2125" t="s">
        <v>133</v>
      </c>
      <c r="C2125" t="s">
        <v>20</v>
      </c>
      <c r="D2125" t="s">
        <v>69</v>
      </c>
      <c r="E2125">
        <v>51.97</v>
      </c>
      <c r="F2125">
        <v>4.32</v>
      </c>
      <c r="G2125" t="s">
        <v>1615</v>
      </c>
      <c r="H2125" t="s">
        <v>31</v>
      </c>
      <c r="I2125" t="s">
        <v>50</v>
      </c>
      <c r="J2125" t="s">
        <v>83</v>
      </c>
      <c r="K2125">
        <v>51.98</v>
      </c>
      <c r="L2125">
        <v>4.32</v>
      </c>
      <c r="M2125" t="s">
        <v>1615</v>
      </c>
      <c r="N2125" t="s">
        <v>34</v>
      </c>
      <c r="O2125" t="s">
        <v>35</v>
      </c>
      <c r="P2125">
        <v>220</v>
      </c>
      <c r="Q2125">
        <v>0</v>
      </c>
      <c r="R2125">
        <v>0</v>
      </c>
    </row>
    <row r="2126" spans="1:18">
      <c r="A2126" t="s">
        <v>1792</v>
      </c>
      <c r="B2126" t="s">
        <v>51</v>
      </c>
      <c r="C2126" t="s">
        <v>20</v>
      </c>
      <c r="D2126" t="s">
        <v>69</v>
      </c>
      <c r="E2126">
        <v>53.17</v>
      </c>
      <c r="F2126">
        <v>6.62</v>
      </c>
      <c r="G2126" t="s">
        <v>1615</v>
      </c>
      <c r="H2126" t="s">
        <v>32</v>
      </c>
      <c r="I2126" t="s">
        <v>39</v>
      </c>
      <c r="J2126" t="s">
        <v>69</v>
      </c>
      <c r="K2126">
        <v>53.18</v>
      </c>
      <c r="L2126">
        <v>6.62</v>
      </c>
      <c r="M2126" t="s">
        <v>1615</v>
      </c>
      <c r="N2126" t="s">
        <v>40</v>
      </c>
      <c r="O2126" t="s">
        <v>35</v>
      </c>
      <c r="P2126">
        <v>32</v>
      </c>
      <c r="Q2126">
        <v>0</v>
      </c>
      <c r="R2126">
        <v>0</v>
      </c>
    </row>
    <row r="2127" spans="1:18">
      <c r="A2127" t="s">
        <v>1793</v>
      </c>
      <c r="B2127" t="s">
        <v>68</v>
      </c>
      <c r="C2127" t="s">
        <v>20</v>
      </c>
      <c r="D2127" t="s">
        <v>69</v>
      </c>
      <c r="E2127">
        <v>53.23</v>
      </c>
      <c r="F2127">
        <v>5.88</v>
      </c>
      <c r="G2127" t="s">
        <v>1615</v>
      </c>
      <c r="H2127" t="s">
        <v>60</v>
      </c>
      <c r="I2127" t="s">
        <v>50</v>
      </c>
      <c r="J2127" t="s">
        <v>83</v>
      </c>
      <c r="K2127">
        <v>53.22</v>
      </c>
      <c r="L2127">
        <v>5.82</v>
      </c>
      <c r="M2127" t="s">
        <v>1615</v>
      </c>
      <c r="N2127" t="s">
        <v>40</v>
      </c>
      <c r="O2127" t="s">
        <v>35</v>
      </c>
      <c r="P2127">
        <v>228</v>
      </c>
      <c r="Q2127">
        <v>6</v>
      </c>
      <c r="R2127">
        <v>231</v>
      </c>
    </row>
    <row r="2128" spans="1:18">
      <c r="A2128" t="s">
        <v>1795</v>
      </c>
      <c r="B2128" t="s">
        <v>45</v>
      </c>
      <c r="C2128" t="s">
        <v>20</v>
      </c>
      <c r="D2128" t="s">
        <v>69</v>
      </c>
      <c r="E2128">
        <v>52.03</v>
      </c>
      <c r="F2128">
        <v>4.2</v>
      </c>
      <c r="G2128" t="s">
        <v>1615</v>
      </c>
      <c r="H2128" t="s">
        <v>68</v>
      </c>
      <c r="I2128" t="s">
        <v>29</v>
      </c>
      <c r="J2128" t="s">
        <v>69</v>
      </c>
      <c r="K2128">
        <v>52.05</v>
      </c>
      <c r="L2128">
        <v>4.2</v>
      </c>
      <c r="M2128" t="s">
        <v>1615</v>
      </c>
      <c r="N2128" t="s">
        <v>40</v>
      </c>
      <c r="O2128" t="s">
        <v>35</v>
      </c>
      <c r="P2128">
        <v>57</v>
      </c>
      <c r="Q2128">
        <v>2</v>
      </c>
      <c r="R2128">
        <v>270</v>
      </c>
    </row>
    <row r="2129" spans="1:18">
      <c r="A2129" t="s">
        <v>1796</v>
      </c>
      <c r="B2129" t="s">
        <v>45</v>
      </c>
      <c r="C2129" t="s">
        <v>20</v>
      </c>
      <c r="D2129" t="s">
        <v>69</v>
      </c>
      <c r="E2129">
        <v>52.03</v>
      </c>
      <c r="F2129">
        <v>4.2</v>
      </c>
      <c r="G2129" t="s">
        <v>1615</v>
      </c>
      <c r="H2129" t="s">
        <v>32</v>
      </c>
      <c r="I2129" t="s">
        <v>32</v>
      </c>
      <c r="J2129" t="s">
        <v>69</v>
      </c>
      <c r="K2129">
        <v>52.05</v>
      </c>
      <c r="L2129">
        <v>4.22</v>
      </c>
      <c r="M2129" t="s">
        <v>1615</v>
      </c>
      <c r="N2129" t="s">
        <v>40</v>
      </c>
      <c r="O2129" t="s">
        <v>35</v>
      </c>
      <c r="P2129">
        <v>139</v>
      </c>
      <c r="Q2129">
        <v>0</v>
      </c>
      <c r="R2129">
        <v>0</v>
      </c>
    </row>
    <row r="2130" spans="1:18">
      <c r="A2130" t="s">
        <v>1797</v>
      </c>
      <c r="B2130" t="s">
        <v>31</v>
      </c>
      <c r="C2130" t="s">
        <v>39</v>
      </c>
      <c r="D2130" t="s">
        <v>69</v>
      </c>
      <c r="E2130">
        <v>52.03</v>
      </c>
      <c r="F2130">
        <v>4.2</v>
      </c>
      <c r="G2130" t="s">
        <v>1615</v>
      </c>
      <c r="H2130" t="s">
        <v>101</v>
      </c>
      <c r="I2130" t="s">
        <v>31</v>
      </c>
      <c r="J2130" t="s">
        <v>83</v>
      </c>
      <c r="K2130">
        <v>52.05</v>
      </c>
      <c r="L2130">
        <v>4.22</v>
      </c>
      <c r="M2130" t="s">
        <v>1615</v>
      </c>
      <c r="N2130" t="s">
        <v>40</v>
      </c>
      <c r="O2130" t="s">
        <v>35</v>
      </c>
      <c r="P2130">
        <v>254</v>
      </c>
      <c r="Q2130">
        <v>0</v>
      </c>
      <c r="R2130">
        <v>0</v>
      </c>
    </row>
    <row r="2131" spans="1:18">
      <c r="A2131" t="s">
        <v>1798</v>
      </c>
      <c r="B2131" t="s">
        <v>31</v>
      </c>
      <c r="C2131" t="s">
        <v>39</v>
      </c>
      <c r="D2131" t="s">
        <v>69</v>
      </c>
      <c r="E2131">
        <v>52.03</v>
      </c>
      <c r="F2131">
        <v>4.2</v>
      </c>
      <c r="G2131" t="s">
        <v>1615</v>
      </c>
      <c r="H2131" t="s">
        <v>23</v>
      </c>
      <c r="I2131" t="s">
        <v>29</v>
      </c>
      <c r="J2131" t="s">
        <v>69</v>
      </c>
      <c r="K2131">
        <v>52.05</v>
      </c>
      <c r="L2131">
        <v>4.2</v>
      </c>
      <c r="M2131" t="s">
        <v>1615</v>
      </c>
      <c r="N2131" t="s">
        <v>40</v>
      </c>
      <c r="O2131" t="s">
        <v>35</v>
      </c>
      <c r="P2131">
        <v>43</v>
      </c>
      <c r="Q2131">
        <v>2</v>
      </c>
      <c r="R2131">
        <v>270</v>
      </c>
    </row>
    <row r="2132" spans="1:18">
      <c r="A2132" t="s">
        <v>1799</v>
      </c>
      <c r="B2132" t="s">
        <v>31</v>
      </c>
      <c r="C2132" t="s">
        <v>39</v>
      </c>
      <c r="D2132" t="s">
        <v>69</v>
      </c>
      <c r="E2132">
        <v>52.03</v>
      </c>
      <c r="F2132">
        <v>4.2</v>
      </c>
      <c r="G2132" t="s">
        <v>1615</v>
      </c>
      <c r="H2132" t="s">
        <v>37</v>
      </c>
      <c r="I2132" t="s">
        <v>60</v>
      </c>
      <c r="J2132" t="s">
        <v>156</v>
      </c>
      <c r="K2132">
        <v>52.05</v>
      </c>
      <c r="L2132">
        <v>4.22</v>
      </c>
      <c r="M2132" t="s">
        <v>1615</v>
      </c>
      <c r="N2132" t="s">
        <v>40</v>
      </c>
      <c r="O2132" t="s">
        <v>35</v>
      </c>
      <c r="P2132">
        <v>2486</v>
      </c>
      <c r="Q2132">
        <v>0</v>
      </c>
      <c r="R2132">
        <v>0</v>
      </c>
    </row>
    <row r="2133" spans="1:18">
      <c r="A2133" t="s">
        <v>1800</v>
      </c>
      <c r="B2133" t="s">
        <v>74</v>
      </c>
      <c r="C2133" t="s">
        <v>20</v>
      </c>
      <c r="D2133" t="s">
        <v>69</v>
      </c>
      <c r="E2133">
        <v>53.05</v>
      </c>
      <c r="F2133">
        <v>4.7300000000000004</v>
      </c>
      <c r="G2133" t="s">
        <v>1615</v>
      </c>
      <c r="H2133" t="s">
        <v>63</v>
      </c>
      <c r="I2133" t="s">
        <v>48</v>
      </c>
      <c r="J2133" t="s">
        <v>69</v>
      </c>
      <c r="K2133">
        <v>53.07</v>
      </c>
      <c r="L2133">
        <v>4.7300000000000004</v>
      </c>
      <c r="M2133" t="s">
        <v>1615</v>
      </c>
      <c r="N2133" t="s">
        <v>40</v>
      </c>
      <c r="O2133" t="s">
        <v>35</v>
      </c>
      <c r="P2133">
        <v>76</v>
      </c>
      <c r="Q2133">
        <v>0</v>
      </c>
      <c r="R2133">
        <v>0</v>
      </c>
    </row>
    <row r="2134" spans="1:18">
      <c r="A2134" t="s">
        <v>1801</v>
      </c>
      <c r="B2134" t="s">
        <v>74</v>
      </c>
      <c r="C2134" t="s">
        <v>20</v>
      </c>
      <c r="D2134" t="s">
        <v>69</v>
      </c>
      <c r="E2134">
        <v>53.05</v>
      </c>
      <c r="F2134">
        <v>4.7300000000000004</v>
      </c>
      <c r="G2134" t="s">
        <v>1615</v>
      </c>
      <c r="H2134" t="s">
        <v>31</v>
      </c>
      <c r="I2134" t="s">
        <v>63</v>
      </c>
      <c r="J2134" t="s">
        <v>114</v>
      </c>
      <c r="K2134">
        <v>53.05</v>
      </c>
      <c r="L2134">
        <v>4.72</v>
      </c>
      <c r="M2134" t="s">
        <v>1615</v>
      </c>
      <c r="N2134" t="s">
        <v>34</v>
      </c>
      <c r="O2134" t="s">
        <v>35</v>
      </c>
      <c r="P2134">
        <v>4206</v>
      </c>
      <c r="Q2134">
        <v>3</v>
      </c>
      <c r="R2134">
        <v>212</v>
      </c>
    </row>
    <row r="2135" spans="1:18">
      <c r="A2135" t="s">
        <v>1803</v>
      </c>
      <c r="B2135" t="s">
        <v>45</v>
      </c>
      <c r="C2135" t="s">
        <v>20</v>
      </c>
      <c r="D2135" t="s">
        <v>69</v>
      </c>
      <c r="E2135">
        <v>52.35</v>
      </c>
      <c r="F2135">
        <v>4.5199999999999996</v>
      </c>
      <c r="G2135" t="s">
        <v>1615</v>
      </c>
      <c r="H2135" t="s">
        <v>109</v>
      </c>
      <c r="I2135" t="s">
        <v>31</v>
      </c>
      <c r="J2135" t="s">
        <v>156</v>
      </c>
      <c r="K2135">
        <v>52.35</v>
      </c>
      <c r="L2135">
        <v>4.53</v>
      </c>
      <c r="M2135" t="s">
        <v>1615</v>
      </c>
      <c r="N2135" t="s">
        <v>84</v>
      </c>
      <c r="O2135" t="s">
        <v>35</v>
      </c>
      <c r="P2135">
        <v>2470</v>
      </c>
      <c r="Q2135">
        <v>0</v>
      </c>
      <c r="R2135">
        <v>0</v>
      </c>
    </row>
    <row r="2136" spans="1:18">
      <c r="A2136" t="s">
        <v>1804</v>
      </c>
      <c r="B2136" t="s">
        <v>133</v>
      </c>
      <c r="C2136" t="s">
        <v>20</v>
      </c>
      <c r="D2136" t="s">
        <v>69</v>
      </c>
      <c r="E2136">
        <v>52.77</v>
      </c>
      <c r="F2136">
        <v>4.67</v>
      </c>
      <c r="G2136" t="s">
        <v>1615</v>
      </c>
      <c r="H2136" t="s">
        <v>23</v>
      </c>
      <c r="I2136" t="s">
        <v>31</v>
      </c>
      <c r="J2136" t="s">
        <v>83</v>
      </c>
      <c r="K2136">
        <v>52.85</v>
      </c>
      <c r="L2136">
        <v>4.97</v>
      </c>
      <c r="M2136" t="s">
        <v>1615</v>
      </c>
      <c r="N2136" t="s">
        <v>140</v>
      </c>
      <c r="O2136" t="s">
        <v>35</v>
      </c>
      <c r="P2136">
        <v>264</v>
      </c>
      <c r="Q2136">
        <v>23</v>
      </c>
      <c r="R2136">
        <v>66</v>
      </c>
    </row>
    <row r="2137" spans="1:18">
      <c r="A2137" t="s">
        <v>1805</v>
      </c>
      <c r="B2137" t="s">
        <v>74</v>
      </c>
      <c r="C2137" t="s">
        <v>20</v>
      </c>
      <c r="D2137" t="s">
        <v>69</v>
      </c>
      <c r="E2137">
        <v>52.35</v>
      </c>
      <c r="F2137">
        <v>4.5199999999999996</v>
      </c>
      <c r="G2137" t="s">
        <v>1615</v>
      </c>
      <c r="H2137" t="s">
        <v>101</v>
      </c>
      <c r="I2137" t="s">
        <v>29</v>
      </c>
      <c r="J2137" t="s">
        <v>69</v>
      </c>
      <c r="K2137">
        <v>52.35</v>
      </c>
      <c r="L2137">
        <v>4.53</v>
      </c>
      <c r="M2137" t="s">
        <v>1615</v>
      </c>
      <c r="N2137" t="s">
        <v>40</v>
      </c>
      <c r="O2137" t="s">
        <v>35</v>
      </c>
      <c r="P2137">
        <v>44</v>
      </c>
      <c r="Q2137">
        <v>0</v>
      </c>
      <c r="R2137">
        <v>0</v>
      </c>
    </row>
    <row r="2138" spans="1:18">
      <c r="A2138" t="s">
        <v>1806</v>
      </c>
      <c r="B2138" t="s">
        <v>74</v>
      </c>
      <c r="C2138" t="s">
        <v>20</v>
      </c>
      <c r="D2138" t="s">
        <v>69</v>
      </c>
      <c r="E2138">
        <v>52.35</v>
      </c>
      <c r="F2138">
        <v>4.5199999999999996</v>
      </c>
      <c r="G2138" t="s">
        <v>1615</v>
      </c>
      <c r="H2138" t="s">
        <v>51</v>
      </c>
      <c r="I2138" t="s">
        <v>29</v>
      </c>
      <c r="J2138" t="s">
        <v>69</v>
      </c>
      <c r="K2138">
        <v>52.35</v>
      </c>
      <c r="L2138">
        <v>4.53</v>
      </c>
      <c r="M2138" t="s">
        <v>1615</v>
      </c>
      <c r="N2138" t="s">
        <v>40</v>
      </c>
      <c r="O2138" t="s">
        <v>35</v>
      </c>
      <c r="P2138">
        <v>42</v>
      </c>
      <c r="Q2138">
        <v>0</v>
      </c>
      <c r="R2138">
        <v>0</v>
      </c>
    </row>
    <row r="2139" spans="1:18">
      <c r="A2139" t="s">
        <v>1807</v>
      </c>
      <c r="B2139" t="s">
        <v>104</v>
      </c>
      <c r="C2139" t="s">
        <v>20</v>
      </c>
      <c r="D2139" t="s">
        <v>69</v>
      </c>
      <c r="E2139">
        <v>52.78</v>
      </c>
      <c r="F2139">
        <v>4.68</v>
      </c>
      <c r="G2139" t="s">
        <v>1615</v>
      </c>
      <c r="H2139" t="s">
        <v>29</v>
      </c>
      <c r="I2139" t="s">
        <v>32</v>
      </c>
      <c r="J2139" t="s">
        <v>260</v>
      </c>
      <c r="K2139">
        <v>52.82</v>
      </c>
      <c r="L2139">
        <v>4.68</v>
      </c>
      <c r="M2139" t="s">
        <v>1615</v>
      </c>
      <c r="N2139" t="s">
        <v>40</v>
      </c>
      <c r="O2139" t="s">
        <v>52</v>
      </c>
      <c r="P2139">
        <v>3417</v>
      </c>
      <c r="Q2139">
        <v>4</v>
      </c>
      <c r="R2139">
        <v>344</v>
      </c>
    </row>
    <row r="2140" spans="1:18">
      <c r="A2140" t="s">
        <v>1808</v>
      </c>
      <c r="B2140" t="s">
        <v>104</v>
      </c>
      <c r="C2140" t="s">
        <v>20</v>
      </c>
      <c r="D2140" t="s">
        <v>69</v>
      </c>
      <c r="E2140">
        <v>52.78</v>
      </c>
      <c r="F2140">
        <v>4.68</v>
      </c>
      <c r="G2140" t="s">
        <v>1615</v>
      </c>
      <c r="H2140" t="s">
        <v>39</v>
      </c>
      <c r="I2140" t="s">
        <v>39</v>
      </c>
      <c r="J2140" t="s">
        <v>69</v>
      </c>
      <c r="K2140">
        <v>52.83</v>
      </c>
      <c r="L2140">
        <v>4.68</v>
      </c>
      <c r="M2140" t="s">
        <v>1615</v>
      </c>
      <c r="N2140" t="s">
        <v>140</v>
      </c>
      <c r="O2140" t="s">
        <v>35</v>
      </c>
      <c r="P2140">
        <v>7</v>
      </c>
      <c r="Q2140">
        <v>6</v>
      </c>
      <c r="R2140">
        <v>349</v>
      </c>
    </row>
    <row r="2141" spans="1:18">
      <c r="A2141" t="s">
        <v>1809</v>
      </c>
      <c r="B2141" t="s">
        <v>24</v>
      </c>
      <c r="C2141" t="s">
        <v>39</v>
      </c>
      <c r="D2141" t="s">
        <v>69</v>
      </c>
      <c r="E2141">
        <v>52.35</v>
      </c>
      <c r="F2141">
        <v>4.5199999999999996</v>
      </c>
      <c r="G2141" t="s">
        <v>1615</v>
      </c>
      <c r="H2141" t="s">
        <v>29</v>
      </c>
      <c r="I2141" t="s">
        <v>32</v>
      </c>
      <c r="J2141" t="s">
        <v>69</v>
      </c>
      <c r="K2141">
        <v>52.33</v>
      </c>
      <c r="L2141">
        <v>4.53</v>
      </c>
      <c r="M2141" t="s">
        <v>1615</v>
      </c>
      <c r="N2141" t="s">
        <v>40</v>
      </c>
      <c r="O2141" t="s">
        <v>35</v>
      </c>
      <c r="P2141">
        <v>125</v>
      </c>
      <c r="Q2141">
        <v>2</v>
      </c>
      <c r="R2141">
        <v>181</v>
      </c>
    </row>
    <row r="2142" spans="1:18">
      <c r="A2142" t="s">
        <v>1810</v>
      </c>
      <c r="B2142" t="s">
        <v>24</v>
      </c>
      <c r="C2142" t="s">
        <v>39</v>
      </c>
      <c r="D2142" t="s">
        <v>69</v>
      </c>
      <c r="E2142">
        <v>52.35</v>
      </c>
      <c r="F2142">
        <v>4.5199999999999996</v>
      </c>
      <c r="G2142" t="s">
        <v>1615</v>
      </c>
      <c r="H2142" t="s">
        <v>23</v>
      </c>
      <c r="I2142" t="s">
        <v>31</v>
      </c>
      <c r="J2142" t="s">
        <v>83</v>
      </c>
      <c r="K2142">
        <v>52.33</v>
      </c>
      <c r="L2142">
        <v>4.53</v>
      </c>
      <c r="M2142" t="s">
        <v>1615</v>
      </c>
      <c r="N2142" t="s">
        <v>40</v>
      </c>
      <c r="O2142" t="s">
        <v>35</v>
      </c>
      <c r="P2142">
        <v>256</v>
      </c>
      <c r="Q2142">
        <v>2</v>
      </c>
      <c r="R2142">
        <v>181</v>
      </c>
    </row>
    <row r="2143" spans="1:18">
      <c r="A2143" t="s">
        <v>1811</v>
      </c>
      <c r="B2143" t="s">
        <v>24</v>
      </c>
      <c r="C2143" t="s">
        <v>39</v>
      </c>
      <c r="D2143" t="s">
        <v>69</v>
      </c>
      <c r="E2143">
        <v>52.35</v>
      </c>
      <c r="F2143">
        <v>4.5199999999999996</v>
      </c>
      <c r="G2143" t="s">
        <v>1615</v>
      </c>
      <c r="H2143" t="s">
        <v>71</v>
      </c>
      <c r="I2143" t="s">
        <v>48</v>
      </c>
      <c r="J2143" t="s">
        <v>69</v>
      </c>
      <c r="K2143">
        <v>52.35</v>
      </c>
      <c r="L2143">
        <v>4.58</v>
      </c>
      <c r="M2143" t="s">
        <v>1615</v>
      </c>
      <c r="N2143" t="s">
        <v>40</v>
      </c>
      <c r="O2143" t="s">
        <v>35</v>
      </c>
      <c r="P2143">
        <v>73</v>
      </c>
      <c r="Q2143">
        <v>4</v>
      </c>
      <c r="R2143">
        <v>91</v>
      </c>
    </row>
    <row r="2144" spans="1:18">
      <c r="A2144" t="s">
        <v>1812</v>
      </c>
      <c r="B2144" t="s">
        <v>29</v>
      </c>
      <c r="C2144" t="s">
        <v>39</v>
      </c>
      <c r="D2144" t="s">
        <v>69</v>
      </c>
      <c r="E2144">
        <v>52.82</v>
      </c>
      <c r="F2144">
        <v>4.68</v>
      </c>
      <c r="G2144" t="s">
        <v>1615</v>
      </c>
      <c r="H2144" t="s">
        <v>60</v>
      </c>
      <c r="I2144" t="s">
        <v>29</v>
      </c>
      <c r="J2144" t="s">
        <v>69</v>
      </c>
      <c r="K2144">
        <v>52.8</v>
      </c>
      <c r="L2144">
        <v>4.68</v>
      </c>
      <c r="M2144" t="s">
        <v>1615</v>
      </c>
      <c r="N2144" t="s">
        <v>40</v>
      </c>
      <c r="O2144" t="s">
        <v>35</v>
      </c>
      <c r="P2144">
        <v>26</v>
      </c>
      <c r="Q2144">
        <v>4</v>
      </c>
      <c r="R2144">
        <v>197</v>
      </c>
    </row>
    <row r="2145" spans="1:18">
      <c r="A2145" t="s">
        <v>1813</v>
      </c>
      <c r="B2145" t="s">
        <v>155</v>
      </c>
      <c r="C2145" t="s">
        <v>20</v>
      </c>
      <c r="D2145" t="s">
        <v>69</v>
      </c>
      <c r="E2145">
        <v>52.75</v>
      </c>
      <c r="F2145">
        <v>4.68</v>
      </c>
      <c r="G2145" t="s">
        <v>1615</v>
      </c>
      <c r="H2145" t="s">
        <v>71</v>
      </c>
      <c r="I2145" t="s">
        <v>50</v>
      </c>
      <c r="J2145" t="s">
        <v>83</v>
      </c>
      <c r="K2145">
        <v>52.75</v>
      </c>
      <c r="L2145">
        <v>4.68</v>
      </c>
      <c r="M2145" t="s">
        <v>1615</v>
      </c>
      <c r="N2145" t="s">
        <v>40</v>
      </c>
      <c r="O2145" t="s">
        <v>52</v>
      </c>
      <c r="P2145">
        <v>244</v>
      </c>
      <c r="Q2145">
        <v>0</v>
      </c>
      <c r="R2145">
        <v>0</v>
      </c>
    </row>
    <row r="2146" spans="1:18">
      <c r="A2146" t="s">
        <v>1814</v>
      </c>
      <c r="B2146" t="s">
        <v>76</v>
      </c>
      <c r="C2146" t="s">
        <v>20</v>
      </c>
      <c r="D2146" t="s">
        <v>69</v>
      </c>
      <c r="E2146">
        <v>52.35</v>
      </c>
      <c r="F2146">
        <v>4.5199999999999996</v>
      </c>
      <c r="G2146" t="s">
        <v>1615</v>
      </c>
      <c r="H2146" t="s">
        <v>39</v>
      </c>
      <c r="I2146" t="s">
        <v>32</v>
      </c>
      <c r="J2146" t="s">
        <v>69</v>
      </c>
      <c r="K2146">
        <v>52.38</v>
      </c>
      <c r="L2146">
        <v>4.57</v>
      </c>
      <c r="M2146" t="s">
        <v>1615</v>
      </c>
      <c r="N2146" t="s">
        <v>34</v>
      </c>
      <c r="O2146" t="s">
        <v>35</v>
      </c>
      <c r="P2146">
        <v>138</v>
      </c>
      <c r="Q2146">
        <v>5</v>
      </c>
      <c r="R2146">
        <v>32</v>
      </c>
    </row>
    <row r="2147" spans="1:18">
      <c r="A2147" t="s">
        <v>1831</v>
      </c>
      <c r="B2147" t="s">
        <v>76</v>
      </c>
      <c r="C2147" t="s">
        <v>20</v>
      </c>
      <c r="D2147" t="s">
        <v>69</v>
      </c>
      <c r="E2147">
        <v>52.35</v>
      </c>
      <c r="F2147">
        <v>4.75</v>
      </c>
      <c r="G2147" t="s">
        <v>1615</v>
      </c>
      <c r="H2147" t="s">
        <v>121</v>
      </c>
      <c r="I2147" t="s">
        <v>29</v>
      </c>
      <c r="J2147" t="s">
        <v>69</v>
      </c>
      <c r="K2147">
        <v>52.37</v>
      </c>
      <c r="L2147">
        <v>4.7699999999999996</v>
      </c>
      <c r="M2147" t="s">
        <v>1615</v>
      </c>
      <c r="N2147" t="s">
        <v>81</v>
      </c>
      <c r="O2147" t="s">
        <v>35</v>
      </c>
      <c r="P2147">
        <v>58</v>
      </c>
      <c r="Q2147">
        <v>0</v>
      </c>
      <c r="R2147">
        <v>0</v>
      </c>
    </row>
    <row r="2148" spans="1:18">
      <c r="A2148" t="s">
        <v>1832</v>
      </c>
      <c r="B2148" t="s">
        <v>104</v>
      </c>
      <c r="C2148" t="s">
        <v>20</v>
      </c>
      <c r="D2148" t="s">
        <v>69</v>
      </c>
      <c r="E2148">
        <v>53.17</v>
      </c>
      <c r="F2148">
        <v>6.17</v>
      </c>
      <c r="G2148" t="s">
        <v>1615</v>
      </c>
      <c r="H2148" t="s">
        <v>23</v>
      </c>
      <c r="I2148" t="s">
        <v>31</v>
      </c>
      <c r="J2148" t="s">
        <v>83</v>
      </c>
      <c r="K2148">
        <v>53.18</v>
      </c>
      <c r="L2148">
        <v>6.17</v>
      </c>
      <c r="M2148" t="s">
        <v>1615</v>
      </c>
      <c r="N2148" t="s">
        <v>40</v>
      </c>
      <c r="O2148" t="s">
        <v>35</v>
      </c>
      <c r="P2148">
        <v>261</v>
      </c>
      <c r="Q2148">
        <v>0</v>
      </c>
      <c r="R2148">
        <v>0</v>
      </c>
    </row>
    <row r="2149" spans="1:18">
      <c r="A2149" t="s">
        <v>1833</v>
      </c>
      <c r="B2149" t="s">
        <v>73</v>
      </c>
      <c r="C2149" t="s">
        <v>20</v>
      </c>
      <c r="D2149" t="s">
        <v>69</v>
      </c>
      <c r="E2149">
        <v>51.93</v>
      </c>
      <c r="F2149">
        <v>5.55</v>
      </c>
      <c r="G2149" t="s">
        <v>1615</v>
      </c>
      <c r="H2149" t="s">
        <v>45</v>
      </c>
      <c r="I2149" t="s">
        <v>24</v>
      </c>
      <c r="J2149" t="s">
        <v>65</v>
      </c>
      <c r="K2149">
        <v>51.95</v>
      </c>
      <c r="L2149">
        <v>5.55</v>
      </c>
      <c r="M2149" t="s">
        <v>1615</v>
      </c>
      <c r="N2149" t="s">
        <v>34</v>
      </c>
      <c r="O2149" t="s">
        <v>35</v>
      </c>
      <c r="P2149">
        <v>703</v>
      </c>
      <c r="Q2149">
        <v>2</v>
      </c>
      <c r="R2149">
        <v>0</v>
      </c>
    </row>
    <row r="2150" spans="1:18">
      <c r="A2150" t="s">
        <v>1834</v>
      </c>
      <c r="B2150" t="s">
        <v>73</v>
      </c>
      <c r="C2150" t="s">
        <v>20</v>
      </c>
      <c r="D2150" t="s">
        <v>69</v>
      </c>
      <c r="E2150">
        <v>51.93</v>
      </c>
      <c r="F2150">
        <v>5.55</v>
      </c>
      <c r="G2150" t="s">
        <v>1615</v>
      </c>
      <c r="H2150" t="s">
        <v>50</v>
      </c>
      <c r="I2150" t="s">
        <v>20</v>
      </c>
      <c r="J2150" t="s">
        <v>65</v>
      </c>
      <c r="K2150">
        <v>51.95</v>
      </c>
      <c r="L2150">
        <v>5.58</v>
      </c>
      <c r="M2150" t="s">
        <v>1615</v>
      </c>
      <c r="N2150" t="s">
        <v>34</v>
      </c>
      <c r="O2150" t="s">
        <v>35</v>
      </c>
      <c r="P2150">
        <v>710</v>
      </c>
      <c r="Q2150">
        <v>3</v>
      </c>
      <c r="R2150">
        <v>51</v>
      </c>
    </row>
    <row r="2151" spans="1:18">
      <c r="A2151" t="s">
        <v>1835</v>
      </c>
      <c r="B2151" t="s">
        <v>73</v>
      </c>
      <c r="C2151" t="s">
        <v>20</v>
      </c>
      <c r="D2151" t="s">
        <v>69</v>
      </c>
      <c r="E2151">
        <v>51.93</v>
      </c>
      <c r="F2151">
        <v>5.55</v>
      </c>
      <c r="G2151" t="s">
        <v>1615</v>
      </c>
      <c r="H2151" t="s">
        <v>104</v>
      </c>
      <c r="I2151" t="s">
        <v>51</v>
      </c>
      <c r="J2151" t="s">
        <v>69</v>
      </c>
      <c r="K2151">
        <v>51.92</v>
      </c>
      <c r="L2151">
        <v>5.55</v>
      </c>
      <c r="M2151" t="s">
        <v>1615</v>
      </c>
      <c r="N2151" t="s">
        <v>40</v>
      </c>
      <c r="O2151" t="s">
        <v>35</v>
      </c>
      <c r="P2151">
        <v>131</v>
      </c>
      <c r="Q2151">
        <v>0</v>
      </c>
      <c r="R2151">
        <v>0</v>
      </c>
    </row>
    <row r="2152" spans="1:18">
      <c r="A2152" t="s">
        <v>1836</v>
      </c>
      <c r="B2152" t="s">
        <v>73</v>
      </c>
      <c r="C2152" t="s">
        <v>20</v>
      </c>
      <c r="D2152" t="s">
        <v>69</v>
      </c>
      <c r="E2152">
        <v>51.93</v>
      </c>
      <c r="F2152">
        <v>5.55</v>
      </c>
      <c r="G2152" t="s">
        <v>1615</v>
      </c>
      <c r="H2152" t="s">
        <v>60</v>
      </c>
      <c r="I2152" t="s">
        <v>24</v>
      </c>
      <c r="J2152" t="s">
        <v>79</v>
      </c>
      <c r="K2152">
        <v>51.97</v>
      </c>
      <c r="L2152">
        <v>5.48</v>
      </c>
      <c r="M2152" t="s">
        <v>1615</v>
      </c>
      <c r="N2152" t="s">
        <v>34</v>
      </c>
      <c r="O2152" t="s">
        <v>35</v>
      </c>
      <c r="P2152">
        <v>1047</v>
      </c>
      <c r="Q2152">
        <v>6</v>
      </c>
      <c r="R2152">
        <v>310</v>
      </c>
    </row>
    <row r="2153" spans="1:18">
      <c r="A2153" t="s">
        <v>1837</v>
      </c>
      <c r="B2153" t="s">
        <v>143</v>
      </c>
      <c r="C2153" t="s">
        <v>20</v>
      </c>
      <c r="D2153" t="s">
        <v>69</v>
      </c>
      <c r="E2153">
        <v>51.92</v>
      </c>
      <c r="F2153">
        <v>5.58</v>
      </c>
      <c r="G2153" t="s">
        <v>1615</v>
      </c>
      <c r="H2153" t="s">
        <v>32</v>
      </c>
      <c r="I2153" t="s">
        <v>24</v>
      </c>
      <c r="J2153" t="s">
        <v>65</v>
      </c>
      <c r="K2153">
        <v>51.95</v>
      </c>
      <c r="L2153">
        <v>5.6</v>
      </c>
      <c r="M2153" t="s">
        <v>1615</v>
      </c>
      <c r="N2153" t="s">
        <v>34</v>
      </c>
      <c r="O2153" t="s">
        <v>35</v>
      </c>
      <c r="P2153">
        <v>682</v>
      </c>
      <c r="Q2153">
        <v>3</v>
      </c>
      <c r="R2153">
        <v>32</v>
      </c>
    </row>
    <row r="2154" spans="1:18">
      <c r="A2154" t="s">
        <v>1838</v>
      </c>
      <c r="B2154" t="s">
        <v>143</v>
      </c>
      <c r="C2154" t="s">
        <v>20</v>
      </c>
      <c r="D2154" t="s">
        <v>69</v>
      </c>
      <c r="E2154">
        <v>51.95</v>
      </c>
      <c r="F2154">
        <v>6.03</v>
      </c>
      <c r="G2154" t="s">
        <v>1615</v>
      </c>
      <c r="H2154" t="s">
        <v>37</v>
      </c>
      <c r="I2154" t="s">
        <v>31</v>
      </c>
      <c r="J2154" t="s">
        <v>65</v>
      </c>
      <c r="K2154">
        <v>51.97</v>
      </c>
      <c r="L2154">
        <v>6.13</v>
      </c>
      <c r="M2154" t="s">
        <v>1615</v>
      </c>
      <c r="N2154" t="s">
        <v>34</v>
      </c>
      <c r="O2154" t="s">
        <v>35</v>
      </c>
      <c r="P2154">
        <v>635</v>
      </c>
      <c r="Q2154">
        <v>8</v>
      </c>
      <c r="R2154">
        <v>75</v>
      </c>
    </row>
    <row r="2155" spans="1:18">
      <c r="A2155" t="s">
        <v>1839</v>
      </c>
      <c r="B2155" t="s">
        <v>31</v>
      </c>
      <c r="C2155" t="s">
        <v>39</v>
      </c>
      <c r="D2155" t="s">
        <v>69</v>
      </c>
      <c r="E2155">
        <v>53</v>
      </c>
      <c r="F2155">
        <v>4.75</v>
      </c>
      <c r="G2155" t="s">
        <v>1615</v>
      </c>
      <c r="H2155" t="s">
        <v>24</v>
      </c>
      <c r="I2155" t="s">
        <v>101</v>
      </c>
      <c r="J2155" t="s">
        <v>69</v>
      </c>
      <c r="K2155">
        <v>53.03</v>
      </c>
      <c r="L2155">
        <v>4.7300000000000004</v>
      </c>
      <c r="M2155" t="s">
        <v>1615</v>
      </c>
      <c r="N2155" t="s">
        <v>34</v>
      </c>
      <c r="O2155" t="s">
        <v>35</v>
      </c>
      <c r="P2155">
        <v>155</v>
      </c>
      <c r="Q2155">
        <v>3</v>
      </c>
      <c r="R2155">
        <v>329</v>
      </c>
    </row>
    <row r="2156" spans="1:18">
      <c r="A2156" t="s">
        <v>1840</v>
      </c>
      <c r="B2156" t="s">
        <v>31</v>
      </c>
      <c r="C2156" t="s">
        <v>39</v>
      </c>
      <c r="D2156" t="s">
        <v>69</v>
      </c>
      <c r="E2156">
        <v>53</v>
      </c>
      <c r="F2156">
        <v>4.75</v>
      </c>
      <c r="G2156" t="s">
        <v>1615</v>
      </c>
      <c r="H2156" t="s">
        <v>23</v>
      </c>
      <c r="I2156" t="s">
        <v>60</v>
      </c>
      <c r="J2156" t="s">
        <v>65</v>
      </c>
      <c r="K2156">
        <v>53.02</v>
      </c>
      <c r="L2156">
        <v>4.7300000000000004</v>
      </c>
      <c r="M2156" t="s">
        <v>1615</v>
      </c>
      <c r="N2156" t="s">
        <v>40</v>
      </c>
      <c r="O2156" t="s">
        <v>52</v>
      </c>
      <c r="P2156">
        <v>652</v>
      </c>
      <c r="Q2156">
        <v>2</v>
      </c>
      <c r="R2156">
        <v>270</v>
      </c>
    </row>
    <row r="2157" spans="1:18">
      <c r="A2157" t="s">
        <v>1841</v>
      </c>
      <c r="B2157" t="s">
        <v>39</v>
      </c>
      <c r="C2157" t="s">
        <v>39</v>
      </c>
      <c r="D2157" t="s">
        <v>69</v>
      </c>
      <c r="E2157">
        <v>51.93</v>
      </c>
      <c r="F2157">
        <v>5.55</v>
      </c>
      <c r="G2157" t="s">
        <v>1615</v>
      </c>
      <c r="H2157" t="s">
        <v>45</v>
      </c>
      <c r="I2157" t="s">
        <v>24</v>
      </c>
      <c r="J2157" t="s">
        <v>65</v>
      </c>
      <c r="K2157">
        <v>51.95</v>
      </c>
      <c r="L2157">
        <v>5.55</v>
      </c>
      <c r="M2157" t="s">
        <v>1615</v>
      </c>
      <c r="N2157" t="s">
        <v>34</v>
      </c>
      <c r="O2157" t="s">
        <v>35</v>
      </c>
      <c r="P2157">
        <v>688</v>
      </c>
      <c r="Q2157">
        <v>2</v>
      </c>
      <c r="R2157">
        <v>0</v>
      </c>
    </row>
    <row r="2158" spans="1:18">
      <c r="A2158" t="s">
        <v>1842</v>
      </c>
      <c r="B2158" t="s">
        <v>39</v>
      </c>
      <c r="C2158" t="s">
        <v>39</v>
      </c>
      <c r="D2158" t="s">
        <v>69</v>
      </c>
      <c r="E2158">
        <v>51.93</v>
      </c>
      <c r="F2158">
        <v>5.55</v>
      </c>
      <c r="G2158" t="s">
        <v>1615</v>
      </c>
      <c r="H2158" t="s">
        <v>63</v>
      </c>
      <c r="I2158" t="s">
        <v>24</v>
      </c>
      <c r="J2158" t="s">
        <v>83</v>
      </c>
      <c r="K2158">
        <v>51.93</v>
      </c>
      <c r="L2158">
        <v>5.57</v>
      </c>
      <c r="M2158" t="s">
        <v>1615</v>
      </c>
      <c r="N2158" t="s">
        <v>40</v>
      </c>
      <c r="O2158" t="s">
        <v>35</v>
      </c>
      <c r="P2158">
        <v>310</v>
      </c>
      <c r="Q2158">
        <v>2</v>
      </c>
      <c r="R2158">
        <v>91</v>
      </c>
    </row>
    <row r="2159" spans="1:18">
      <c r="A2159" t="s">
        <v>2748</v>
      </c>
      <c r="B2159" t="s">
        <v>133</v>
      </c>
      <c r="C2159" t="s">
        <v>20</v>
      </c>
      <c r="D2159" t="s">
        <v>69</v>
      </c>
      <c r="E2159">
        <v>61.17</v>
      </c>
      <c r="F2159">
        <v>24.32</v>
      </c>
      <c r="G2159" t="s">
        <v>2455</v>
      </c>
      <c r="H2159" t="s">
        <v>20</v>
      </c>
      <c r="I2159" t="s">
        <v>63</v>
      </c>
      <c r="J2159" t="s">
        <v>79</v>
      </c>
      <c r="K2159">
        <v>61.48</v>
      </c>
      <c r="L2159">
        <v>25.17</v>
      </c>
      <c r="M2159" t="s">
        <v>2455</v>
      </c>
      <c r="N2159" t="s">
        <v>34</v>
      </c>
      <c r="O2159" t="s">
        <v>35</v>
      </c>
      <c r="P2159">
        <v>1288</v>
      </c>
      <c r="Q2159">
        <v>58</v>
      </c>
      <c r="R2159">
        <v>53</v>
      </c>
    </row>
    <row r="2160" spans="1:18">
      <c r="A2160" t="s">
        <v>2764</v>
      </c>
      <c r="B2160" t="s">
        <v>101</v>
      </c>
      <c r="C2160" t="s">
        <v>39</v>
      </c>
      <c r="D2160" t="s">
        <v>69</v>
      </c>
      <c r="E2160">
        <v>64.819999999999993</v>
      </c>
      <c r="F2160">
        <v>25.33</v>
      </c>
      <c r="G2160" t="s">
        <v>2455</v>
      </c>
      <c r="H2160" t="s">
        <v>45</v>
      </c>
      <c r="I2160" t="s">
        <v>20</v>
      </c>
      <c r="J2160" t="s">
        <v>86</v>
      </c>
      <c r="K2160">
        <v>64.819999999999993</v>
      </c>
      <c r="L2160">
        <v>25.25</v>
      </c>
      <c r="M2160" t="s">
        <v>2455</v>
      </c>
      <c r="N2160" t="s">
        <v>81</v>
      </c>
      <c r="O2160" t="s">
        <v>52</v>
      </c>
      <c r="P2160">
        <v>1443</v>
      </c>
      <c r="Q2160">
        <v>4</v>
      </c>
      <c r="R2160">
        <v>270</v>
      </c>
    </row>
    <row r="2161" spans="1:18">
      <c r="A2161" t="s">
        <v>2860</v>
      </c>
      <c r="B2161" t="s">
        <v>31</v>
      </c>
      <c r="C2161" t="s">
        <v>39</v>
      </c>
      <c r="D2161" t="s">
        <v>69</v>
      </c>
      <c r="E2161">
        <v>62.23</v>
      </c>
      <c r="F2161">
        <v>23.83</v>
      </c>
      <c r="G2161" t="s">
        <v>2455</v>
      </c>
      <c r="H2161" t="s">
        <v>29</v>
      </c>
      <c r="I2161" t="s">
        <v>48</v>
      </c>
      <c r="J2161" t="s">
        <v>69</v>
      </c>
      <c r="K2161">
        <v>62.23</v>
      </c>
      <c r="L2161">
        <v>23.83</v>
      </c>
      <c r="M2161" t="s">
        <v>2455</v>
      </c>
      <c r="N2161" t="s">
        <v>34</v>
      </c>
      <c r="O2161" t="s">
        <v>35</v>
      </c>
      <c r="P2161">
        <v>66</v>
      </c>
      <c r="Q2161">
        <v>0</v>
      </c>
      <c r="R2161">
        <v>0</v>
      </c>
    </row>
    <row r="2162" spans="1:18">
      <c r="A2162" t="s">
        <v>2877</v>
      </c>
      <c r="B2162" t="s">
        <v>54</v>
      </c>
      <c r="C2162" t="s">
        <v>20</v>
      </c>
      <c r="D2162" t="s">
        <v>69</v>
      </c>
      <c r="E2162">
        <v>60.17</v>
      </c>
      <c r="F2162">
        <v>24.78</v>
      </c>
      <c r="G2162" t="s">
        <v>2455</v>
      </c>
      <c r="H2162" t="s">
        <v>67</v>
      </c>
      <c r="I2162" t="s">
        <v>48</v>
      </c>
      <c r="J2162" t="s">
        <v>69</v>
      </c>
      <c r="K2162">
        <v>60.18</v>
      </c>
      <c r="L2162">
        <v>24.8</v>
      </c>
      <c r="M2162" t="s">
        <v>2455</v>
      </c>
      <c r="N2162" t="s">
        <v>81</v>
      </c>
      <c r="O2162" t="s">
        <v>35</v>
      </c>
      <c r="P2162">
        <v>75</v>
      </c>
      <c r="Q2162">
        <v>3</v>
      </c>
      <c r="R2162">
        <v>27</v>
      </c>
    </row>
    <row r="2163" spans="1:18">
      <c r="A2163" t="s">
        <v>2885</v>
      </c>
      <c r="B2163" t="s">
        <v>19</v>
      </c>
      <c r="C2163" t="s">
        <v>39</v>
      </c>
      <c r="D2163" t="s">
        <v>69</v>
      </c>
      <c r="E2163">
        <v>61.02</v>
      </c>
      <c r="F2163">
        <v>27.47</v>
      </c>
      <c r="G2163" t="s">
        <v>2455</v>
      </c>
      <c r="H2163" t="s">
        <v>31</v>
      </c>
      <c r="I2163" t="s">
        <v>29</v>
      </c>
      <c r="J2163" t="s">
        <v>69</v>
      </c>
      <c r="K2163">
        <v>61.02</v>
      </c>
      <c r="L2163">
        <v>27.47</v>
      </c>
      <c r="M2163" t="s">
        <v>2455</v>
      </c>
      <c r="N2163" t="s">
        <v>40</v>
      </c>
      <c r="O2163" t="s">
        <v>27</v>
      </c>
      <c r="P2163">
        <v>7</v>
      </c>
      <c r="Q2163">
        <v>0</v>
      </c>
      <c r="R2163">
        <v>0</v>
      </c>
    </row>
    <row r="2164" spans="1:18">
      <c r="A2164" t="s">
        <v>2904</v>
      </c>
      <c r="B2164" t="s">
        <v>39</v>
      </c>
      <c r="C2164" t="s">
        <v>39</v>
      </c>
      <c r="D2164" t="s">
        <v>69</v>
      </c>
      <c r="E2164">
        <v>63.83</v>
      </c>
      <c r="F2164">
        <v>23.12</v>
      </c>
      <c r="G2164" t="s">
        <v>2455</v>
      </c>
      <c r="H2164" t="s">
        <v>23</v>
      </c>
      <c r="I2164" t="s">
        <v>32</v>
      </c>
      <c r="J2164" t="s">
        <v>83</v>
      </c>
      <c r="K2164">
        <v>63.83</v>
      </c>
      <c r="L2164">
        <v>23</v>
      </c>
      <c r="M2164" t="s">
        <v>2455</v>
      </c>
      <c r="N2164" t="s">
        <v>34</v>
      </c>
      <c r="O2164" t="s">
        <v>35</v>
      </c>
      <c r="P2164">
        <v>496</v>
      </c>
      <c r="Q2164">
        <v>6</v>
      </c>
      <c r="R2164">
        <v>270</v>
      </c>
    </row>
    <row r="2165" spans="1:18">
      <c r="A2165" t="s">
        <v>2905</v>
      </c>
      <c r="B2165" t="s">
        <v>20</v>
      </c>
      <c r="C2165" t="s">
        <v>39</v>
      </c>
      <c r="D2165" t="s">
        <v>69</v>
      </c>
      <c r="E2165">
        <v>60.53</v>
      </c>
      <c r="F2165">
        <v>25</v>
      </c>
      <c r="G2165" t="s">
        <v>2455</v>
      </c>
      <c r="H2165" t="s">
        <v>32</v>
      </c>
      <c r="I2165" t="s">
        <v>101</v>
      </c>
      <c r="J2165" t="s">
        <v>83</v>
      </c>
      <c r="K2165">
        <v>60.53</v>
      </c>
      <c r="L2165">
        <v>25.02</v>
      </c>
      <c r="M2165" t="s">
        <v>2455</v>
      </c>
      <c r="N2165" t="s">
        <v>34</v>
      </c>
      <c r="O2165" t="s">
        <v>35</v>
      </c>
      <c r="P2165">
        <v>523</v>
      </c>
      <c r="Q2165">
        <v>1</v>
      </c>
      <c r="R2165">
        <v>91</v>
      </c>
    </row>
    <row r="2166" spans="1:18">
      <c r="A2166" t="s">
        <v>2920</v>
      </c>
      <c r="B2166" t="s">
        <v>54</v>
      </c>
      <c r="C2166" t="s">
        <v>20</v>
      </c>
      <c r="D2166" t="s">
        <v>69</v>
      </c>
      <c r="E2166">
        <v>62.22</v>
      </c>
      <c r="F2166">
        <v>25.82</v>
      </c>
      <c r="G2166" t="s">
        <v>2455</v>
      </c>
      <c r="H2166" t="s">
        <v>51</v>
      </c>
      <c r="I2166" t="s">
        <v>24</v>
      </c>
      <c r="J2166" t="s">
        <v>83</v>
      </c>
      <c r="K2166">
        <v>62.23</v>
      </c>
      <c r="L2166">
        <v>25.9</v>
      </c>
      <c r="M2166" t="s">
        <v>2455</v>
      </c>
      <c r="N2166" t="s">
        <v>34</v>
      </c>
      <c r="O2166" t="s">
        <v>35</v>
      </c>
      <c r="P2166">
        <v>313</v>
      </c>
      <c r="Q2166">
        <v>5</v>
      </c>
      <c r="R2166">
        <v>67</v>
      </c>
    </row>
    <row r="2167" spans="1:18">
      <c r="A2167" t="s">
        <v>2922</v>
      </c>
      <c r="B2167" t="s">
        <v>71</v>
      </c>
      <c r="C2167" t="s">
        <v>39</v>
      </c>
      <c r="D2167" t="s">
        <v>69</v>
      </c>
      <c r="E2167">
        <v>61.37</v>
      </c>
      <c r="F2167">
        <v>23.58</v>
      </c>
      <c r="G2167" t="s">
        <v>2455</v>
      </c>
      <c r="H2167" t="s">
        <v>71</v>
      </c>
      <c r="I2167" t="s">
        <v>48</v>
      </c>
      <c r="J2167" t="s">
        <v>69</v>
      </c>
      <c r="K2167">
        <v>61.37</v>
      </c>
      <c r="L2167">
        <v>23.58</v>
      </c>
      <c r="M2167" t="s">
        <v>2455</v>
      </c>
      <c r="N2167" t="s">
        <v>34</v>
      </c>
      <c r="O2167" t="s">
        <v>35</v>
      </c>
      <c r="P2167">
        <v>61</v>
      </c>
      <c r="Q2167">
        <v>0</v>
      </c>
      <c r="R2167">
        <v>0</v>
      </c>
    </row>
    <row r="2168" spans="1:18">
      <c r="A2168" t="s">
        <v>2923</v>
      </c>
      <c r="B2168" t="s">
        <v>31</v>
      </c>
      <c r="C2168" t="s">
        <v>39</v>
      </c>
      <c r="D2168" t="s">
        <v>69</v>
      </c>
      <c r="E2168">
        <v>63.57</v>
      </c>
      <c r="F2168">
        <v>26.6</v>
      </c>
      <c r="G2168" t="s">
        <v>2455</v>
      </c>
      <c r="H2168" t="s">
        <v>48</v>
      </c>
      <c r="I2168" t="s">
        <v>20</v>
      </c>
      <c r="J2168" t="s">
        <v>83</v>
      </c>
      <c r="K2168">
        <v>63.57</v>
      </c>
      <c r="L2168">
        <v>26.6</v>
      </c>
      <c r="M2168" t="s">
        <v>2455</v>
      </c>
      <c r="N2168" t="s">
        <v>81</v>
      </c>
      <c r="O2168" t="s">
        <v>35</v>
      </c>
      <c r="P2168">
        <v>340</v>
      </c>
      <c r="Q2168">
        <v>0</v>
      </c>
      <c r="R2168">
        <v>0</v>
      </c>
    </row>
    <row r="2169" spans="1:18">
      <c r="A2169" t="s">
        <v>2924</v>
      </c>
      <c r="B2169" t="s">
        <v>60</v>
      </c>
      <c r="C2169" t="s">
        <v>39</v>
      </c>
      <c r="D2169" t="s">
        <v>69</v>
      </c>
      <c r="E2169">
        <v>63.57</v>
      </c>
      <c r="F2169">
        <v>26.6</v>
      </c>
      <c r="G2169" t="s">
        <v>2455</v>
      </c>
      <c r="H2169" t="s">
        <v>31</v>
      </c>
      <c r="I2169" t="s">
        <v>51</v>
      </c>
      <c r="J2169" t="s">
        <v>69</v>
      </c>
      <c r="K2169">
        <v>63.57</v>
      </c>
      <c r="L2169">
        <v>26.58</v>
      </c>
      <c r="M2169" t="s">
        <v>2455</v>
      </c>
      <c r="N2169" t="s">
        <v>81</v>
      </c>
      <c r="O2169" t="s">
        <v>27</v>
      </c>
      <c r="P2169">
        <v>91</v>
      </c>
      <c r="Q2169">
        <v>1</v>
      </c>
      <c r="R2169">
        <v>270</v>
      </c>
    </row>
    <row r="2170" spans="1:18">
      <c r="A2170" t="s">
        <v>2937</v>
      </c>
      <c r="B2170" t="s">
        <v>54</v>
      </c>
      <c r="C2170" t="s">
        <v>20</v>
      </c>
      <c r="D2170" t="s">
        <v>69</v>
      </c>
      <c r="E2170">
        <v>61.68</v>
      </c>
      <c r="F2170">
        <v>27.25</v>
      </c>
      <c r="G2170" t="s">
        <v>2455</v>
      </c>
      <c r="H2170" t="s">
        <v>31</v>
      </c>
      <c r="I2170" t="s">
        <v>51</v>
      </c>
      <c r="J2170" t="s">
        <v>65</v>
      </c>
      <c r="K2170">
        <v>61.68</v>
      </c>
      <c r="L2170">
        <v>27.25</v>
      </c>
      <c r="M2170" t="s">
        <v>2455</v>
      </c>
      <c r="N2170" t="s">
        <v>40</v>
      </c>
      <c r="O2170" t="s">
        <v>35</v>
      </c>
      <c r="P2170">
        <v>825</v>
      </c>
      <c r="Q2170">
        <v>0</v>
      </c>
      <c r="R2170">
        <v>0</v>
      </c>
    </row>
    <row r="2171" spans="1:18">
      <c r="A2171" t="s">
        <v>2939</v>
      </c>
      <c r="B2171" t="s">
        <v>50</v>
      </c>
      <c r="C2171" t="s">
        <v>29</v>
      </c>
      <c r="D2171" t="s">
        <v>69</v>
      </c>
      <c r="E2171">
        <v>60.5</v>
      </c>
      <c r="F2171">
        <v>24.22</v>
      </c>
      <c r="G2171" t="s">
        <v>2455</v>
      </c>
      <c r="H2171" t="s">
        <v>50</v>
      </c>
      <c r="I2171" t="s">
        <v>24</v>
      </c>
      <c r="J2171" t="s">
        <v>83</v>
      </c>
      <c r="K2171">
        <v>60.5</v>
      </c>
      <c r="L2171">
        <v>24.22</v>
      </c>
      <c r="M2171" t="s">
        <v>2455</v>
      </c>
      <c r="N2171" t="s">
        <v>81</v>
      </c>
      <c r="O2171" t="s">
        <v>35</v>
      </c>
      <c r="P2171">
        <v>274</v>
      </c>
      <c r="Q2171">
        <v>0</v>
      </c>
      <c r="R2171">
        <v>0</v>
      </c>
    </row>
    <row r="2172" spans="1:18">
      <c r="A2172" t="s">
        <v>2946</v>
      </c>
      <c r="B2172" t="s">
        <v>50</v>
      </c>
      <c r="C2172" t="s">
        <v>39</v>
      </c>
      <c r="D2172" t="s">
        <v>69</v>
      </c>
      <c r="E2172">
        <v>60.43</v>
      </c>
      <c r="F2172">
        <v>25.03</v>
      </c>
      <c r="G2172" t="s">
        <v>2455</v>
      </c>
      <c r="H2172" t="s">
        <v>104</v>
      </c>
      <c r="I2172" t="s">
        <v>29</v>
      </c>
      <c r="J2172" t="s">
        <v>69</v>
      </c>
      <c r="K2172">
        <v>60.43</v>
      </c>
      <c r="L2172">
        <v>25.03</v>
      </c>
      <c r="M2172" t="s">
        <v>2455</v>
      </c>
      <c r="N2172" t="s">
        <v>26</v>
      </c>
      <c r="O2172" t="s">
        <v>27</v>
      </c>
      <c r="P2172">
        <v>59</v>
      </c>
      <c r="Q2172">
        <v>0</v>
      </c>
      <c r="R2172">
        <v>0</v>
      </c>
    </row>
    <row r="2173" spans="1:18">
      <c r="A2173" t="s">
        <v>2949</v>
      </c>
      <c r="B2173" t="s">
        <v>109</v>
      </c>
      <c r="C2173" t="s">
        <v>20</v>
      </c>
      <c r="D2173" t="s">
        <v>69</v>
      </c>
      <c r="E2173">
        <v>62.53</v>
      </c>
      <c r="F2173">
        <v>29.87</v>
      </c>
      <c r="G2173" t="s">
        <v>2455</v>
      </c>
      <c r="H2173" t="s">
        <v>155</v>
      </c>
      <c r="I2173" t="s">
        <v>29</v>
      </c>
      <c r="J2173" t="s">
        <v>69</v>
      </c>
      <c r="K2173">
        <v>62.53</v>
      </c>
      <c r="L2173">
        <v>29.83</v>
      </c>
      <c r="M2173" t="s">
        <v>2455</v>
      </c>
      <c r="N2173" t="s">
        <v>81</v>
      </c>
      <c r="O2173" t="s">
        <v>35</v>
      </c>
      <c r="P2173">
        <v>52</v>
      </c>
      <c r="Q2173">
        <v>2</v>
      </c>
      <c r="R2173">
        <v>270</v>
      </c>
    </row>
    <row r="2174" spans="1:18">
      <c r="A2174" t="s">
        <v>2950</v>
      </c>
      <c r="B2174" t="s">
        <v>109</v>
      </c>
      <c r="C2174" t="s">
        <v>20</v>
      </c>
      <c r="D2174" t="s">
        <v>69</v>
      </c>
      <c r="E2174">
        <v>62.53</v>
      </c>
      <c r="F2174">
        <v>29.87</v>
      </c>
      <c r="G2174" t="s">
        <v>2455</v>
      </c>
      <c r="H2174" t="s">
        <v>23</v>
      </c>
      <c r="I2174" t="s">
        <v>48</v>
      </c>
      <c r="J2174" t="s">
        <v>69</v>
      </c>
      <c r="K2174">
        <v>62.53</v>
      </c>
      <c r="L2174">
        <v>29.88</v>
      </c>
      <c r="M2174" t="s">
        <v>2455</v>
      </c>
      <c r="N2174" t="s">
        <v>81</v>
      </c>
      <c r="O2174" t="s">
        <v>35</v>
      </c>
      <c r="P2174">
        <v>81</v>
      </c>
      <c r="Q2174">
        <v>1</v>
      </c>
      <c r="R2174">
        <v>91</v>
      </c>
    </row>
    <row r="2175" spans="1:18">
      <c r="A2175" t="s">
        <v>2951</v>
      </c>
      <c r="B2175" t="s">
        <v>109</v>
      </c>
      <c r="C2175" t="s">
        <v>20</v>
      </c>
      <c r="D2175" t="s">
        <v>69</v>
      </c>
      <c r="E2175">
        <v>62.53</v>
      </c>
      <c r="F2175">
        <v>29.83</v>
      </c>
      <c r="G2175" t="s">
        <v>2455</v>
      </c>
      <c r="H2175" t="s">
        <v>121</v>
      </c>
      <c r="I2175" t="s">
        <v>29</v>
      </c>
      <c r="J2175" t="s">
        <v>69</v>
      </c>
      <c r="K2175">
        <v>62.53</v>
      </c>
      <c r="L2175">
        <v>29.83</v>
      </c>
      <c r="M2175" t="s">
        <v>2455</v>
      </c>
      <c r="N2175" t="s">
        <v>34</v>
      </c>
      <c r="O2175" t="s">
        <v>35</v>
      </c>
      <c r="P2175">
        <v>53</v>
      </c>
      <c r="Q2175">
        <v>0</v>
      </c>
      <c r="R2175">
        <v>0</v>
      </c>
    </row>
    <row r="2176" spans="1:18">
      <c r="A2176" t="s">
        <v>2952</v>
      </c>
      <c r="B2176" t="s">
        <v>109</v>
      </c>
      <c r="C2176" t="s">
        <v>20</v>
      </c>
      <c r="D2176" t="s">
        <v>69</v>
      </c>
      <c r="E2176">
        <v>62.52</v>
      </c>
      <c r="F2176">
        <v>29.85</v>
      </c>
      <c r="G2176" t="s">
        <v>2455</v>
      </c>
      <c r="H2176" t="s">
        <v>48</v>
      </c>
      <c r="I2176" t="s">
        <v>20</v>
      </c>
      <c r="J2176" t="s">
        <v>83</v>
      </c>
      <c r="K2176">
        <v>62.5</v>
      </c>
      <c r="L2176">
        <v>29.83</v>
      </c>
      <c r="M2176" t="s">
        <v>2455</v>
      </c>
      <c r="N2176" t="s">
        <v>34</v>
      </c>
      <c r="O2176" t="s">
        <v>35</v>
      </c>
      <c r="P2176">
        <v>347</v>
      </c>
      <c r="Q2176">
        <v>3</v>
      </c>
      <c r="R2176">
        <v>205</v>
      </c>
    </row>
    <row r="2177" spans="1:18">
      <c r="A2177" t="s">
        <v>2957</v>
      </c>
      <c r="B2177" t="s">
        <v>20</v>
      </c>
      <c r="C2177" t="s">
        <v>39</v>
      </c>
      <c r="D2177" t="s">
        <v>69</v>
      </c>
      <c r="E2177">
        <v>65.83</v>
      </c>
      <c r="F2177">
        <v>24.18</v>
      </c>
      <c r="G2177" t="s">
        <v>2455</v>
      </c>
      <c r="H2177" t="s">
        <v>23</v>
      </c>
      <c r="I2177" t="s">
        <v>32</v>
      </c>
      <c r="J2177" t="s">
        <v>83</v>
      </c>
      <c r="K2177">
        <v>65.819999999999993</v>
      </c>
      <c r="L2177">
        <v>24.23</v>
      </c>
      <c r="M2177" t="s">
        <v>2455</v>
      </c>
      <c r="N2177" t="s">
        <v>34</v>
      </c>
      <c r="O2177" t="s">
        <v>35</v>
      </c>
      <c r="P2177">
        <v>497</v>
      </c>
      <c r="Q2177">
        <v>3</v>
      </c>
      <c r="R2177">
        <v>130</v>
      </c>
    </row>
    <row r="2178" spans="1:18">
      <c r="A2178" t="s">
        <v>3551</v>
      </c>
      <c r="B2178" t="s">
        <v>19</v>
      </c>
      <c r="C2178" t="s">
        <v>20</v>
      </c>
      <c r="D2178" t="s">
        <v>69</v>
      </c>
      <c r="E2178">
        <v>51.68</v>
      </c>
      <c r="F2178">
        <v>41.37</v>
      </c>
      <c r="G2178" t="s">
        <v>808</v>
      </c>
      <c r="H2178" t="s">
        <v>50</v>
      </c>
      <c r="I2178" t="s">
        <v>24</v>
      </c>
      <c r="J2178" t="s">
        <v>65</v>
      </c>
      <c r="K2178">
        <v>52.33</v>
      </c>
      <c r="L2178">
        <v>41.37</v>
      </c>
      <c r="M2178" t="s">
        <v>808</v>
      </c>
      <c r="N2178" t="s">
        <v>34</v>
      </c>
      <c r="O2178" t="s">
        <v>35</v>
      </c>
      <c r="P2178">
        <v>677</v>
      </c>
      <c r="Q2178">
        <v>73</v>
      </c>
      <c r="R2178">
        <v>0</v>
      </c>
    </row>
    <row r="2179" spans="1:18">
      <c r="A2179" t="s">
        <v>3897</v>
      </c>
      <c r="B2179" t="s">
        <v>74</v>
      </c>
      <c r="C2179" t="s">
        <v>20</v>
      </c>
      <c r="D2179" t="s">
        <v>69</v>
      </c>
      <c r="E2179">
        <v>56.25</v>
      </c>
      <c r="F2179">
        <v>12.87</v>
      </c>
      <c r="G2179" t="s">
        <v>2497</v>
      </c>
      <c r="H2179" t="s">
        <v>104</v>
      </c>
      <c r="I2179" t="s">
        <v>39</v>
      </c>
      <c r="J2179" t="s">
        <v>69</v>
      </c>
      <c r="K2179">
        <v>56.25</v>
      </c>
      <c r="L2179">
        <v>12.87</v>
      </c>
      <c r="M2179" t="s">
        <v>2497</v>
      </c>
      <c r="N2179" t="s">
        <v>40</v>
      </c>
      <c r="O2179" t="s">
        <v>35</v>
      </c>
      <c r="P2179">
        <v>33</v>
      </c>
      <c r="Q2179">
        <v>0</v>
      </c>
      <c r="R2179">
        <v>0</v>
      </c>
    </row>
    <row r="2180" spans="1:18">
      <c r="A2180" t="s">
        <v>3898</v>
      </c>
      <c r="B2180" t="s">
        <v>155</v>
      </c>
      <c r="C2180" t="s">
        <v>39</v>
      </c>
      <c r="D2180" t="s">
        <v>69</v>
      </c>
      <c r="E2180">
        <v>56.25</v>
      </c>
      <c r="F2180">
        <v>12.87</v>
      </c>
      <c r="G2180" t="s">
        <v>2497</v>
      </c>
      <c r="H2180" t="s">
        <v>155</v>
      </c>
      <c r="I2180" t="s">
        <v>24</v>
      </c>
      <c r="J2180" t="s">
        <v>83</v>
      </c>
      <c r="K2180">
        <v>56.25</v>
      </c>
      <c r="L2180">
        <v>12.87</v>
      </c>
      <c r="M2180" t="s">
        <v>2497</v>
      </c>
      <c r="N2180" t="s">
        <v>40</v>
      </c>
      <c r="O2180" t="s">
        <v>35</v>
      </c>
      <c r="P2180">
        <v>304</v>
      </c>
      <c r="Q2180">
        <v>0</v>
      </c>
      <c r="R2180">
        <v>0</v>
      </c>
    </row>
    <row r="2181" spans="1:18">
      <c r="A2181" t="s">
        <v>3949</v>
      </c>
      <c r="B2181" t="s">
        <v>143</v>
      </c>
      <c r="C2181" t="s">
        <v>39</v>
      </c>
      <c r="D2181" t="s">
        <v>69</v>
      </c>
      <c r="E2181">
        <v>67.95</v>
      </c>
      <c r="F2181">
        <v>23.63</v>
      </c>
      <c r="G2181" t="s">
        <v>2497</v>
      </c>
      <c r="H2181" t="s">
        <v>76</v>
      </c>
      <c r="I2181" t="s">
        <v>39</v>
      </c>
      <c r="J2181" t="s">
        <v>65</v>
      </c>
      <c r="K2181">
        <v>67.95</v>
      </c>
      <c r="L2181">
        <v>23.63</v>
      </c>
      <c r="M2181" t="s">
        <v>2497</v>
      </c>
      <c r="N2181" t="s">
        <v>40</v>
      </c>
      <c r="O2181" t="s">
        <v>35</v>
      </c>
      <c r="P2181">
        <v>723</v>
      </c>
      <c r="Q2181">
        <v>0</v>
      </c>
      <c r="R2181">
        <v>0</v>
      </c>
    </row>
    <row r="2182" spans="1:18">
      <c r="A2182" t="s">
        <v>3952</v>
      </c>
      <c r="B2182" t="s">
        <v>74</v>
      </c>
      <c r="C2182" t="s">
        <v>20</v>
      </c>
      <c r="D2182" t="s">
        <v>69</v>
      </c>
      <c r="E2182">
        <v>60.17</v>
      </c>
      <c r="F2182">
        <v>17.28</v>
      </c>
      <c r="G2182" t="s">
        <v>2497</v>
      </c>
      <c r="H2182" t="s">
        <v>71</v>
      </c>
      <c r="I2182" t="s">
        <v>20</v>
      </c>
      <c r="J2182" t="s">
        <v>86</v>
      </c>
      <c r="K2182">
        <v>60.33</v>
      </c>
      <c r="L2182">
        <v>17.52</v>
      </c>
      <c r="M2182" t="s">
        <v>2497</v>
      </c>
      <c r="N2182" t="s">
        <v>81</v>
      </c>
      <c r="O2182" t="s">
        <v>35</v>
      </c>
      <c r="P2182">
        <v>1449</v>
      </c>
      <c r="Q2182">
        <v>23</v>
      </c>
      <c r="R2182">
        <v>35</v>
      </c>
    </row>
    <row r="2183" spans="1:18">
      <c r="A2183" t="s">
        <v>3954</v>
      </c>
      <c r="B2183" t="s">
        <v>101</v>
      </c>
      <c r="C2183" t="s">
        <v>39</v>
      </c>
      <c r="D2183" t="s">
        <v>69</v>
      </c>
      <c r="E2183">
        <v>59.07</v>
      </c>
      <c r="F2183">
        <v>15.55</v>
      </c>
      <c r="G2183" t="s">
        <v>2497</v>
      </c>
      <c r="H2183" t="s">
        <v>104</v>
      </c>
      <c r="I2183" t="s">
        <v>39</v>
      </c>
      <c r="J2183" t="s">
        <v>89</v>
      </c>
      <c r="K2183">
        <v>59.07</v>
      </c>
      <c r="L2183">
        <v>15.55</v>
      </c>
      <c r="M2183" t="s">
        <v>2497</v>
      </c>
      <c r="N2183" t="s">
        <v>40</v>
      </c>
      <c r="O2183" t="s">
        <v>35</v>
      </c>
      <c r="P2183">
        <v>1845</v>
      </c>
      <c r="Q2183">
        <v>0</v>
      </c>
      <c r="R2183">
        <v>0</v>
      </c>
    </row>
    <row r="2184" spans="1:18">
      <c r="A2184" t="s">
        <v>91</v>
      </c>
      <c r="B2184" t="s">
        <v>92</v>
      </c>
      <c r="C2184" t="s">
        <v>20</v>
      </c>
      <c r="D2184" t="s">
        <v>83</v>
      </c>
      <c r="E2184">
        <v>51.1</v>
      </c>
      <c r="F2184">
        <v>4.5999999999999996</v>
      </c>
      <c r="G2184" t="s">
        <v>22</v>
      </c>
      <c r="H2184" t="s">
        <v>23</v>
      </c>
      <c r="I2184" t="s">
        <v>60</v>
      </c>
      <c r="J2184" t="s">
        <v>86</v>
      </c>
      <c r="K2184">
        <v>51.1</v>
      </c>
      <c r="L2184">
        <v>4.5999999999999996</v>
      </c>
      <c r="M2184" t="s">
        <v>22</v>
      </c>
      <c r="N2184" t="s">
        <v>34</v>
      </c>
      <c r="O2184" t="s">
        <v>35</v>
      </c>
      <c r="P2184">
        <v>1037</v>
      </c>
      <c r="Q2184">
        <v>0</v>
      </c>
      <c r="R2184">
        <v>0</v>
      </c>
    </row>
    <row r="2185" spans="1:18">
      <c r="A2185" t="s">
        <v>258</v>
      </c>
      <c r="B2185" t="s">
        <v>68</v>
      </c>
      <c r="C2185" t="s">
        <v>20</v>
      </c>
      <c r="D2185" t="s">
        <v>83</v>
      </c>
      <c r="E2185">
        <v>49.15</v>
      </c>
      <c r="F2185">
        <v>14.3</v>
      </c>
      <c r="G2185" t="s">
        <v>211</v>
      </c>
      <c r="H2185" t="s">
        <v>133</v>
      </c>
      <c r="I2185" t="s">
        <v>101</v>
      </c>
      <c r="J2185" t="s">
        <v>83</v>
      </c>
      <c r="K2185">
        <v>49.37</v>
      </c>
      <c r="L2185">
        <v>14.63</v>
      </c>
      <c r="M2185" t="s">
        <v>211</v>
      </c>
      <c r="N2185" t="s">
        <v>34</v>
      </c>
      <c r="O2185" t="s">
        <v>35</v>
      </c>
      <c r="P2185">
        <v>191</v>
      </c>
      <c r="Q2185">
        <v>35</v>
      </c>
      <c r="R2185">
        <v>46</v>
      </c>
    </row>
    <row r="2186" spans="1:18">
      <c r="A2186" t="s">
        <v>265</v>
      </c>
      <c r="B2186" t="s">
        <v>109</v>
      </c>
      <c r="C2186" t="s">
        <v>20</v>
      </c>
      <c r="D2186" t="s">
        <v>83</v>
      </c>
      <c r="E2186">
        <v>49.93</v>
      </c>
      <c r="F2186">
        <v>16.23</v>
      </c>
      <c r="G2186" t="s">
        <v>211</v>
      </c>
      <c r="H2186" t="s">
        <v>32</v>
      </c>
      <c r="I2186" t="s">
        <v>48</v>
      </c>
      <c r="J2186" t="s">
        <v>83</v>
      </c>
      <c r="K2186">
        <v>49.93</v>
      </c>
      <c r="L2186">
        <v>16.23</v>
      </c>
      <c r="M2186" t="s">
        <v>211</v>
      </c>
      <c r="N2186" t="s">
        <v>34</v>
      </c>
      <c r="O2186" t="s">
        <v>35</v>
      </c>
      <c r="P2186">
        <v>76</v>
      </c>
      <c r="Q2186">
        <v>0</v>
      </c>
      <c r="R2186">
        <v>0</v>
      </c>
    </row>
    <row r="2187" spans="1:18">
      <c r="A2187" t="s">
        <v>266</v>
      </c>
      <c r="B2187" t="s">
        <v>109</v>
      </c>
      <c r="C2187" t="s">
        <v>20</v>
      </c>
      <c r="D2187" t="s">
        <v>83</v>
      </c>
      <c r="E2187">
        <v>49.93</v>
      </c>
      <c r="F2187">
        <v>16.23</v>
      </c>
      <c r="G2187" t="s">
        <v>211</v>
      </c>
      <c r="H2187" t="s">
        <v>76</v>
      </c>
      <c r="I2187" t="s">
        <v>51</v>
      </c>
      <c r="J2187" t="s">
        <v>83</v>
      </c>
      <c r="K2187">
        <v>49.93</v>
      </c>
      <c r="L2187">
        <v>16.23</v>
      </c>
      <c r="M2187" t="s">
        <v>211</v>
      </c>
      <c r="N2187" t="s">
        <v>34</v>
      </c>
      <c r="O2187" t="s">
        <v>35</v>
      </c>
      <c r="P2187">
        <v>118</v>
      </c>
      <c r="Q2187">
        <v>0</v>
      </c>
      <c r="R2187">
        <v>0</v>
      </c>
    </row>
    <row r="2188" spans="1:18">
      <c r="A2188" t="s">
        <v>268</v>
      </c>
      <c r="B2188" t="s">
        <v>60</v>
      </c>
      <c r="C2188" t="s">
        <v>39</v>
      </c>
      <c r="D2188" t="s">
        <v>83</v>
      </c>
      <c r="E2188">
        <v>49.03</v>
      </c>
      <c r="F2188">
        <v>17.170000000000002</v>
      </c>
      <c r="G2188" t="s">
        <v>211</v>
      </c>
      <c r="H2188" t="s">
        <v>23</v>
      </c>
      <c r="I2188" t="s">
        <v>24</v>
      </c>
      <c r="J2188" t="s">
        <v>65</v>
      </c>
      <c r="K2188">
        <v>49.05</v>
      </c>
      <c r="L2188">
        <v>17.12</v>
      </c>
      <c r="M2188" t="s">
        <v>211</v>
      </c>
      <c r="N2188" t="s">
        <v>34</v>
      </c>
      <c r="O2188" t="s">
        <v>35</v>
      </c>
      <c r="P2188">
        <v>317</v>
      </c>
      <c r="Q2188">
        <v>5</v>
      </c>
      <c r="R2188">
        <v>297</v>
      </c>
    </row>
    <row r="2189" spans="1:18">
      <c r="A2189" t="s">
        <v>310</v>
      </c>
      <c r="B2189" t="s">
        <v>133</v>
      </c>
      <c r="C2189" t="s">
        <v>20</v>
      </c>
      <c r="D2189" t="s">
        <v>83</v>
      </c>
      <c r="E2189">
        <v>50.62</v>
      </c>
      <c r="F2189">
        <v>15.62</v>
      </c>
      <c r="G2189" t="s">
        <v>211</v>
      </c>
      <c r="H2189" t="s">
        <v>73</v>
      </c>
      <c r="I2189" t="s">
        <v>51</v>
      </c>
      <c r="J2189" t="s">
        <v>83</v>
      </c>
      <c r="K2189">
        <v>50.57</v>
      </c>
      <c r="L2189">
        <v>15.62</v>
      </c>
      <c r="M2189" t="s">
        <v>211</v>
      </c>
      <c r="N2189" t="s">
        <v>40</v>
      </c>
      <c r="O2189" t="s">
        <v>35</v>
      </c>
      <c r="P2189">
        <v>118</v>
      </c>
      <c r="Q2189">
        <v>6</v>
      </c>
      <c r="R2189">
        <v>181</v>
      </c>
    </row>
    <row r="2190" spans="1:18">
      <c r="A2190" t="s">
        <v>386</v>
      </c>
      <c r="B2190" t="s">
        <v>63</v>
      </c>
      <c r="C2190" t="s">
        <v>20</v>
      </c>
      <c r="D2190" t="s">
        <v>83</v>
      </c>
      <c r="E2190">
        <v>51.98</v>
      </c>
      <c r="F2190">
        <v>12.08</v>
      </c>
      <c r="G2190" t="s">
        <v>332</v>
      </c>
      <c r="H2190" t="s">
        <v>20</v>
      </c>
      <c r="I2190" t="s">
        <v>60</v>
      </c>
      <c r="J2190" t="s">
        <v>86</v>
      </c>
      <c r="K2190">
        <v>51.98</v>
      </c>
      <c r="L2190">
        <v>12</v>
      </c>
      <c r="M2190" t="s">
        <v>332</v>
      </c>
      <c r="N2190" t="s">
        <v>81</v>
      </c>
      <c r="O2190" t="s">
        <v>35</v>
      </c>
      <c r="P2190">
        <v>1028</v>
      </c>
      <c r="Q2190">
        <v>6</v>
      </c>
      <c r="R2190">
        <v>270</v>
      </c>
    </row>
    <row r="2191" spans="1:18">
      <c r="A2191" t="s">
        <v>389</v>
      </c>
      <c r="B2191" t="s">
        <v>23</v>
      </c>
      <c r="C2191" t="s">
        <v>29</v>
      </c>
      <c r="D2191" t="s">
        <v>83</v>
      </c>
      <c r="E2191">
        <v>50.85</v>
      </c>
      <c r="F2191">
        <v>10.57</v>
      </c>
      <c r="G2191" t="s">
        <v>332</v>
      </c>
      <c r="H2191" t="s">
        <v>42</v>
      </c>
      <c r="I2191" t="s">
        <v>48</v>
      </c>
      <c r="J2191" t="s">
        <v>83</v>
      </c>
      <c r="K2191">
        <v>50.85</v>
      </c>
      <c r="L2191">
        <v>10.57</v>
      </c>
      <c r="M2191" t="s">
        <v>332</v>
      </c>
      <c r="N2191" t="s">
        <v>84</v>
      </c>
      <c r="O2191" t="s">
        <v>35</v>
      </c>
      <c r="P2191">
        <v>35</v>
      </c>
      <c r="Q2191">
        <v>0</v>
      </c>
      <c r="R2191">
        <v>0</v>
      </c>
    </row>
    <row r="2192" spans="1:18">
      <c r="A2192" t="s">
        <v>392</v>
      </c>
      <c r="B2192" t="s">
        <v>23</v>
      </c>
      <c r="C2192" t="s">
        <v>39</v>
      </c>
      <c r="D2192" t="s">
        <v>83</v>
      </c>
      <c r="E2192">
        <v>50.35</v>
      </c>
      <c r="F2192">
        <v>11.13</v>
      </c>
      <c r="G2192" t="s">
        <v>332</v>
      </c>
      <c r="H2192" t="s">
        <v>101</v>
      </c>
      <c r="I2192" t="s">
        <v>50</v>
      </c>
      <c r="J2192" t="s">
        <v>79</v>
      </c>
      <c r="K2192">
        <v>50.35</v>
      </c>
      <c r="L2192">
        <v>11.18</v>
      </c>
      <c r="M2192" t="s">
        <v>332</v>
      </c>
      <c r="N2192" t="s">
        <v>40</v>
      </c>
      <c r="O2192" t="s">
        <v>35</v>
      </c>
      <c r="P2192">
        <v>576</v>
      </c>
      <c r="Q2192">
        <v>4</v>
      </c>
      <c r="R2192">
        <v>91</v>
      </c>
    </row>
    <row r="2193" spans="1:18">
      <c r="A2193" t="s">
        <v>810</v>
      </c>
      <c r="B2193" t="s">
        <v>133</v>
      </c>
      <c r="C2193" t="s">
        <v>20</v>
      </c>
      <c r="D2193" t="s">
        <v>83</v>
      </c>
      <c r="E2193">
        <v>58.6</v>
      </c>
      <c r="F2193">
        <v>24.3</v>
      </c>
      <c r="G2193" t="s">
        <v>795</v>
      </c>
      <c r="H2193" t="s">
        <v>42</v>
      </c>
      <c r="I2193" t="s">
        <v>101</v>
      </c>
      <c r="J2193" t="s">
        <v>83</v>
      </c>
      <c r="K2193">
        <v>58.58</v>
      </c>
      <c r="L2193">
        <v>24.4</v>
      </c>
      <c r="M2193" t="s">
        <v>795</v>
      </c>
      <c r="N2193" t="s">
        <v>40</v>
      </c>
      <c r="O2193" t="s">
        <v>35</v>
      </c>
      <c r="P2193">
        <v>176</v>
      </c>
      <c r="Q2193">
        <v>7</v>
      </c>
      <c r="R2193">
        <v>108</v>
      </c>
    </row>
    <row r="2194" spans="1:18">
      <c r="A2194" t="s">
        <v>1008</v>
      </c>
      <c r="B2194" t="s">
        <v>37</v>
      </c>
      <c r="C2194" t="s">
        <v>20</v>
      </c>
      <c r="D2194" t="s">
        <v>83</v>
      </c>
      <c r="E2194">
        <v>53.53</v>
      </c>
      <c r="F2194">
        <v>-1.1200000000000001</v>
      </c>
      <c r="G2194" t="s">
        <v>858</v>
      </c>
      <c r="H2194" t="s">
        <v>68</v>
      </c>
      <c r="I2194" t="s">
        <v>29</v>
      </c>
      <c r="J2194" t="s">
        <v>83</v>
      </c>
      <c r="K2194">
        <v>53.53</v>
      </c>
      <c r="L2194">
        <v>-1.1200000000000001</v>
      </c>
      <c r="M2194" t="s">
        <v>858</v>
      </c>
      <c r="N2194" t="s">
        <v>40</v>
      </c>
      <c r="O2194" t="s">
        <v>35</v>
      </c>
      <c r="P2194">
        <v>58</v>
      </c>
      <c r="Q2194">
        <v>0</v>
      </c>
      <c r="R2194">
        <v>0</v>
      </c>
    </row>
    <row r="2195" spans="1:18">
      <c r="A2195" t="s">
        <v>1022</v>
      </c>
      <c r="B2195" t="s">
        <v>101</v>
      </c>
      <c r="C2195" t="s">
        <v>20</v>
      </c>
      <c r="D2195" t="s">
        <v>83</v>
      </c>
      <c r="E2195">
        <v>50.98</v>
      </c>
      <c r="F2195">
        <v>-3.22</v>
      </c>
      <c r="G2195" t="s">
        <v>858</v>
      </c>
      <c r="H2195" t="s">
        <v>74</v>
      </c>
      <c r="I2195" t="s">
        <v>39</v>
      </c>
      <c r="J2195" t="s">
        <v>83</v>
      </c>
      <c r="K2195">
        <v>50.98</v>
      </c>
      <c r="L2195">
        <v>-3.23</v>
      </c>
      <c r="M2195" t="s">
        <v>858</v>
      </c>
      <c r="N2195" t="s">
        <v>40</v>
      </c>
      <c r="O2195" t="s">
        <v>35</v>
      </c>
      <c r="P2195">
        <v>48</v>
      </c>
      <c r="Q2195">
        <v>2</v>
      </c>
      <c r="R2195">
        <v>270</v>
      </c>
    </row>
    <row r="2196" spans="1:18">
      <c r="A2196" t="s">
        <v>1031</v>
      </c>
      <c r="B2196" t="s">
        <v>48</v>
      </c>
      <c r="C2196" t="s">
        <v>20</v>
      </c>
      <c r="D2196" t="s">
        <v>83</v>
      </c>
      <c r="E2196">
        <v>50.88</v>
      </c>
      <c r="F2196">
        <v>-1.32</v>
      </c>
      <c r="G2196" t="s">
        <v>858</v>
      </c>
      <c r="H2196" t="s">
        <v>101</v>
      </c>
      <c r="I2196" t="s">
        <v>50</v>
      </c>
      <c r="J2196" t="s">
        <v>65</v>
      </c>
      <c r="K2196">
        <v>50.95</v>
      </c>
      <c r="L2196">
        <v>-1.27</v>
      </c>
      <c r="M2196" t="s">
        <v>858</v>
      </c>
      <c r="N2196" t="s">
        <v>34</v>
      </c>
      <c r="O2196" t="s">
        <v>35</v>
      </c>
      <c r="P2196">
        <v>248</v>
      </c>
      <c r="Q2196">
        <v>9</v>
      </c>
      <c r="R2196">
        <v>26</v>
      </c>
    </row>
    <row r="2197" spans="1:18">
      <c r="A2197" t="s">
        <v>1097</v>
      </c>
      <c r="B2197" t="s">
        <v>32</v>
      </c>
      <c r="C2197" t="s">
        <v>39</v>
      </c>
      <c r="D2197" t="s">
        <v>83</v>
      </c>
      <c r="E2197">
        <v>53.27</v>
      </c>
      <c r="F2197">
        <v>-1.57</v>
      </c>
      <c r="G2197" t="s">
        <v>858</v>
      </c>
      <c r="H2197" t="s">
        <v>31</v>
      </c>
      <c r="I2197" t="s">
        <v>24</v>
      </c>
      <c r="J2197" t="s">
        <v>65</v>
      </c>
      <c r="K2197">
        <v>53.4</v>
      </c>
      <c r="L2197">
        <v>-1.73</v>
      </c>
      <c r="M2197" t="s">
        <v>858</v>
      </c>
      <c r="N2197" t="s">
        <v>40</v>
      </c>
      <c r="O2197" t="s">
        <v>35</v>
      </c>
      <c r="P2197">
        <v>297</v>
      </c>
      <c r="Q2197">
        <v>19</v>
      </c>
      <c r="R2197">
        <v>324</v>
      </c>
    </row>
    <row r="2198" spans="1:18">
      <c r="A2198" t="s">
        <v>1106</v>
      </c>
      <c r="B2198" t="s">
        <v>60</v>
      </c>
      <c r="C2198" t="s">
        <v>39</v>
      </c>
      <c r="D2198" t="s">
        <v>83</v>
      </c>
      <c r="E2198">
        <v>50.83</v>
      </c>
      <c r="F2198">
        <v>-1.03</v>
      </c>
      <c r="G2198" t="s">
        <v>858</v>
      </c>
      <c r="H2198" t="s">
        <v>133</v>
      </c>
      <c r="I2198" t="s">
        <v>50</v>
      </c>
      <c r="J2198" t="s">
        <v>86</v>
      </c>
      <c r="K2198">
        <v>50.83</v>
      </c>
      <c r="L2198">
        <v>-1.03</v>
      </c>
      <c r="M2198" t="s">
        <v>858</v>
      </c>
      <c r="N2198" t="s">
        <v>40</v>
      </c>
      <c r="O2198" t="s">
        <v>35</v>
      </c>
      <c r="P2198">
        <v>969</v>
      </c>
      <c r="Q2198">
        <v>0</v>
      </c>
      <c r="R2198">
        <v>0</v>
      </c>
    </row>
    <row r="2199" spans="1:18">
      <c r="A2199" t="s">
        <v>1120</v>
      </c>
      <c r="B2199" t="s">
        <v>63</v>
      </c>
      <c r="C2199" t="s">
        <v>39</v>
      </c>
      <c r="D2199" t="s">
        <v>83</v>
      </c>
      <c r="E2199">
        <v>53.38</v>
      </c>
      <c r="F2199">
        <v>-1.53</v>
      </c>
      <c r="G2199" t="s">
        <v>858</v>
      </c>
      <c r="H2199" t="s">
        <v>19</v>
      </c>
      <c r="I2199" t="s">
        <v>24</v>
      </c>
      <c r="J2199" t="s">
        <v>65</v>
      </c>
      <c r="K2199">
        <v>53.38</v>
      </c>
      <c r="L2199">
        <v>-1.53</v>
      </c>
      <c r="M2199" t="s">
        <v>858</v>
      </c>
      <c r="N2199" t="s">
        <v>40</v>
      </c>
      <c r="O2199" t="s">
        <v>35</v>
      </c>
      <c r="P2199">
        <v>318</v>
      </c>
      <c r="Q2199">
        <v>0</v>
      </c>
      <c r="R2199">
        <v>0</v>
      </c>
    </row>
    <row r="2200" spans="1:18">
      <c r="A2200" t="s">
        <v>1130</v>
      </c>
      <c r="B2200" t="s">
        <v>68</v>
      </c>
      <c r="C2200" t="s">
        <v>20</v>
      </c>
      <c r="D2200" t="s">
        <v>83</v>
      </c>
      <c r="E2200">
        <v>53.28</v>
      </c>
      <c r="F2200">
        <v>6.2</v>
      </c>
      <c r="G2200" t="s">
        <v>1115</v>
      </c>
      <c r="H2200" t="s">
        <v>92</v>
      </c>
      <c r="I2200" t="s">
        <v>24</v>
      </c>
      <c r="J2200" t="s">
        <v>65</v>
      </c>
      <c r="K2200">
        <v>53.3</v>
      </c>
      <c r="L2200">
        <v>6.18</v>
      </c>
      <c r="M2200" t="s">
        <v>1115</v>
      </c>
      <c r="N2200" t="s">
        <v>140</v>
      </c>
      <c r="O2200" t="s">
        <v>35</v>
      </c>
      <c r="P2200">
        <v>329</v>
      </c>
      <c r="Q2200">
        <v>3</v>
      </c>
      <c r="R2200">
        <v>31</v>
      </c>
    </row>
    <row r="2201" spans="1:18">
      <c r="A2201" t="s">
        <v>1140</v>
      </c>
      <c r="B2201" t="s">
        <v>48</v>
      </c>
      <c r="C2201" t="s">
        <v>20</v>
      </c>
      <c r="D2201" t="s">
        <v>83</v>
      </c>
      <c r="E2201">
        <v>53.42</v>
      </c>
      <c r="F2201">
        <v>-2.27</v>
      </c>
      <c r="G2201" t="s">
        <v>858</v>
      </c>
      <c r="H2201" t="s">
        <v>74</v>
      </c>
      <c r="I2201" t="s">
        <v>24</v>
      </c>
      <c r="J2201" t="s">
        <v>279</v>
      </c>
      <c r="K2201">
        <v>53.42</v>
      </c>
      <c r="L2201">
        <v>-2.27</v>
      </c>
      <c r="M2201" t="s">
        <v>858</v>
      </c>
      <c r="N2201" t="s">
        <v>84</v>
      </c>
      <c r="O2201" t="s">
        <v>35</v>
      </c>
      <c r="P2201">
        <v>1817</v>
      </c>
      <c r="Q2201">
        <v>0</v>
      </c>
      <c r="R2201">
        <v>0</v>
      </c>
    </row>
    <row r="2202" spans="1:18">
      <c r="A2202" t="s">
        <v>1141</v>
      </c>
      <c r="B2202" t="s">
        <v>51</v>
      </c>
      <c r="C2202" t="s">
        <v>20</v>
      </c>
      <c r="D2202" t="s">
        <v>83</v>
      </c>
      <c r="E2202">
        <v>53.45</v>
      </c>
      <c r="F2202">
        <v>-2.23</v>
      </c>
      <c r="G2202" t="s">
        <v>858</v>
      </c>
      <c r="H2202" t="s">
        <v>50</v>
      </c>
      <c r="I2202" t="s">
        <v>20</v>
      </c>
      <c r="J2202" t="s">
        <v>279</v>
      </c>
      <c r="K2202">
        <v>53.45</v>
      </c>
      <c r="L2202">
        <v>-2.23</v>
      </c>
      <c r="M2202" t="s">
        <v>858</v>
      </c>
      <c r="N2202" t="s">
        <v>81</v>
      </c>
      <c r="O2202" t="s">
        <v>35</v>
      </c>
      <c r="P2202">
        <v>1819</v>
      </c>
      <c r="Q2202">
        <v>0</v>
      </c>
      <c r="R2202">
        <v>0</v>
      </c>
    </row>
    <row r="2203" spans="1:18">
      <c r="A2203" t="s">
        <v>1142</v>
      </c>
      <c r="B2203" t="s">
        <v>23</v>
      </c>
      <c r="C2203" t="s">
        <v>20</v>
      </c>
      <c r="D2203" t="s">
        <v>83</v>
      </c>
      <c r="E2203">
        <v>53.43</v>
      </c>
      <c r="F2203">
        <v>-2.2000000000000002</v>
      </c>
      <c r="G2203" t="s">
        <v>858</v>
      </c>
      <c r="H2203" t="s">
        <v>20</v>
      </c>
      <c r="I2203" t="s">
        <v>39</v>
      </c>
      <c r="J2203" t="s">
        <v>83</v>
      </c>
      <c r="K2203">
        <v>53.45</v>
      </c>
      <c r="L2203">
        <v>-2.2200000000000002</v>
      </c>
      <c r="M2203" t="s">
        <v>858</v>
      </c>
      <c r="N2203" t="s">
        <v>40</v>
      </c>
      <c r="O2203" t="s">
        <v>35</v>
      </c>
      <c r="P2203">
        <v>21</v>
      </c>
      <c r="Q2203">
        <v>3</v>
      </c>
      <c r="R2203">
        <v>330</v>
      </c>
    </row>
    <row r="2204" spans="1:18">
      <c r="A2204" t="s">
        <v>1143</v>
      </c>
      <c r="B2204" t="s">
        <v>23</v>
      </c>
      <c r="C2204" t="s">
        <v>20</v>
      </c>
      <c r="D2204" t="s">
        <v>83</v>
      </c>
      <c r="E2204">
        <v>53.45</v>
      </c>
      <c r="F2204">
        <v>-2.2000000000000002</v>
      </c>
      <c r="G2204" t="s">
        <v>858</v>
      </c>
      <c r="H2204" t="s">
        <v>104</v>
      </c>
      <c r="I2204" t="s">
        <v>20</v>
      </c>
      <c r="J2204" t="s">
        <v>83</v>
      </c>
      <c r="K2204">
        <v>53.45</v>
      </c>
      <c r="L2204">
        <v>-2.2000000000000002</v>
      </c>
      <c r="M2204" t="s">
        <v>858</v>
      </c>
      <c r="N2204" t="s">
        <v>140</v>
      </c>
      <c r="O2204" t="s">
        <v>27</v>
      </c>
      <c r="P2204">
        <v>15</v>
      </c>
      <c r="Q2204">
        <v>0</v>
      </c>
      <c r="R2204">
        <v>0</v>
      </c>
    </row>
    <row r="2205" spans="1:18">
      <c r="A2205" t="s">
        <v>1144</v>
      </c>
      <c r="B2205" t="s">
        <v>76</v>
      </c>
      <c r="C2205" t="s">
        <v>20</v>
      </c>
      <c r="D2205" t="s">
        <v>83</v>
      </c>
      <c r="E2205">
        <v>53.4</v>
      </c>
      <c r="F2205">
        <v>-2.25</v>
      </c>
      <c r="G2205" t="s">
        <v>858</v>
      </c>
      <c r="H2205" t="s">
        <v>73</v>
      </c>
      <c r="I2205" t="s">
        <v>39</v>
      </c>
      <c r="J2205" t="s">
        <v>260</v>
      </c>
      <c r="K2205">
        <v>53.42</v>
      </c>
      <c r="L2205">
        <v>-2.17</v>
      </c>
      <c r="M2205" t="s">
        <v>858</v>
      </c>
      <c r="N2205" t="s">
        <v>40</v>
      </c>
      <c r="O2205" t="s">
        <v>35</v>
      </c>
      <c r="P2205">
        <v>2954</v>
      </c>
      <c r="Q2205">
        <v>6</v>
      </c>
      <c r="R2205">
        <v>72</v>
      </c>
    </row>
    <row r="2206" spans="1:18">
      <c r="A2206" t="s">
        <v>1145</v>
      </c>
      <c r="B2206" t="s">
        <v>73</v>
      </c>
      <c r="C2206" t="s">
        <v>20</v>
      </c>
      <c r="D2206" t="s">
        <v>83</v>
      </c>
      <c r="E2206">
        <v>53.4</v>
      </c>
      <c r="F2206">
        <v>-2.23</v>
      </c>
      <c r="G2206" t="s">
        <v>858</v>
      </c>
      <c r="H2206" t="s">
        <v>39</v>
      </c>
      <c r="I2206" t="s">
        <v>48</v>
      </c>
      <c r="J2206" t="s">
        <v>83</v>
      </c>
      <c r="K2206">
        <v>53.4</v>
      </c>
      <c r="L2206">
        <v>-2.23</v>
      </c>
      <c r="M2206" t="s">
        <v>858</v>
      </c>
      <c r="N2206" t="s">
        <v>40</v>
      </c>
      <c r="O2206" t="s">
        <v>35</v>
      </c>
      <c r="P2206">
        <v>76</v>
      </c>
      <c r="Q2206">
        <v>0</v>
      </c>
      <c r="R2206">
        <v>0</v>
      </c>
    </row>
    <row r="2207" spans="1:18">
      <c r="A2207" t="s">
        <v>1146</v>
      </c>
      <c r="B2207" t="s">
        <v>45</v>
      </c>
      <c r="C2207" t="s">
        <v>20</v>
      </c>
      <c r="D2207" t="s">
        <v>83</v>
      </c>
      <c r="E2207">
        <v>53.4</v>
      </c>
      <c r="F2207">
        <v>-2.23</v>
      </c>
      <c r="G2207" t="s">
        <v>858</v>
      </c>
      <c r="H2207" t="s">
        <v>92</v>
      </c>
      <c r="I2207" t="s">
        <v>48</v>
      </c>
      <c r="J2207" t="s">
        <v>86</v>
      </c>
      <c r="K2207">
        <v>53.4</v>
      </c>
      <c r="L2207">
        <v>-2.23</v>
      </c>
      <c r="M2207" t="s">
        <v>858</v>
      </c>
      <c r="N2207" t="s">
        <v>40</v>
      </c>
      <c r="O2207" t="s">
        <v>35</v>
      </c>
      <c r="P2207">
        <v>1177</v>
      </c>
      <c r="Q2207">
        <v>0</v>
      </c>
      <c r="R2207">
        <v>0</v>
      </c>
    </row>
    <row r="2208" spans="1:18">
      <c r="A2208" t="s">
        <v>1147</v>
      </c>
      <c r="B2208" t="s">
        <v>104</v>
      </c>
      <c r="C2208" t="s">
        <v>20</v>
      </c>
      <c r="D2208" t="s">
        <v>83</v>
      </c>
      <c r="E2208">
        <v>53.43</v>
      </c>
      <c r="F2208">
        <v>-2.1800000000000002</v>
      </c>
      <c r="G2208" t="s">
        <v>858</v>
      </c>
      <c r="H2208" t="s">
        <v>45</v>
      </c>
      <c r="I2208" t="s">
        <v>20</v>
      </c>
      <c r="J2208" t="s">
        <v>115</v>
      </c>
      <c r="K2208">
        <v>53.43</v>
      </c>
      <c r="L2208">
        <v>-2.1800000000000002</v>
      </c>
      <c r="M2208" t="s">
        <v>858</v>
      </c>
      <c r="N2208" t="s">
        <v>84</v>
      </c>
      <c r="O2208" t="s">
        <v>35</v>
      </c>
      <c r="P2208">
        <v>4012</v>
      </c>
      <c r="Q2208">
        <v>0</v>
      </c>
      <c r="R2208">
        <v>0</v>
      </c>
    </row>
    <row r="2209" spans="1:18">
      <c r="A2209" t="s">
        <v>1148</v>
      </c>
      <c r="B2209" t="s">
        <v>50</v>
      </c>
      <c r="C2209" t="s">
        <v>39</v>
      </c>
      <c r="D2209" t="s">
        <v>83</v>
      </c>
      <c r="E2209">
        <v>53.4</v>
      </c>
      <c r="F2209">
        <v>-2.25</v>
      </c>
      <c r="G2209" t="s">
        <v>858</v>
      </c>
      <c r="H2209" t="s">
        <v>48</v>
      </c>
      <c r="I2209" t="s">
        <v>20</v>
      </c>
      <c r="J2209" t="s">
        <v>65</v>
      </c>
      <c r="K2209">
        <v>53.4</v>
      </c>
      <c r="L2209">
        <v>-2.25</v>
      </c>
      <c r="M2209" t="s">
        <v>858</v>
      </c>
      <c r="N2209" t="s">
        <v>40</v>
      </c>
      <c r="O2209" t="s">
        <v>35</v>
      </c>
      <c r="P2209">
        <v>342</v>
      </c>
      <c r="Q2209">
        <v>0</v>
      </c>
      <c r="R2209">
        <v>0</v>
      </c>
    </row>
    <row r="2210" spans="1:18">
      <c r="A2210" t="s">
        <v>1149</v>
      </c>
      <c r="B2210" t="s">
        <v>48</v>
      </c>
      <c r="C2210" t="s">
        <v>39</v>
      </c>
      <c r="D2210" t="s">
        <v>83</v>
      </c>
      <c r="E2210">
        <v>53.45</v>
      </c>
      <c r="F2210">
        <v>-2.2200000000000002</v>
      </c>
      <c r="G2210" t="s">
        <v>858</v>
      </c>
      <c r="H2210" t="s">
        <v>29</v>
      </c>
      <c r="I2210" t="s">
        <v>50</v>
      </c>
      <c r="J2210" t="s">
        <v>65</v>
      </c>
      <c r="K2210">
        <v>53.45</v>
      </c>
      <c r="L2210">
        <v>-2.2200000000000002</v>
      </c>
      <c r="M2210" t="s">
        <v>858</v>
      </c>
      <c r="N2210" t="s">
        <v>40</v>
      </c>
      <c r="O2210" t="s">
        <v>35</v>
      </c>
      <c r="P2210">
        <v>213</v>
      </c>
      <c r="Q2210">
        <v>0</v>
      </c>
      <c r="R2210">
        <v>0</v>
      </c>
    </row>
    <row r="2211" spans="1:18">
      <c r="A2211" t="s">
        <v>1152</v>
      </c>
      <c r="B2211" t="s">
        <v>133</v>
      </c>
      <c r="C2211" t="s">
        <v>20</v>
      </c>
      <c r="D2211" t="s">
        <v>83</v>
      </c>
      <c r="E2211">
        <v>51.27</v>
      </c>
      <c r="F2211">
        <v>1.38</v>
      </c>
      <c r="G2211" t="s">
        <v>858</v>
      </c>
      <c r="H2211" t="s">
        <v>31</v>
      </c>
      <c r="I2211" t="s">
        <v>60</v>
      </c>
      <c r="J2211" t="s">
        <v>89</v>
      </c>
      <c r="K2211">
        <v>51.23</v>
      </c>
      <c r="L2211">
        <v>1.4</v>
      </c>
      <c r="M2211" t="s">
        <v>858</v>
      </c>
      <c r="N2211" t="s">
        <v>40</v>
      </c>
      <c r="O2211" t="s">
        <v>35</v>
      </c>
      <c r="P2211">
        <v>1375</v>
      </c>
      <c r="Q2211">
        <v>4</v>
      </c>
      <c r="R2211">
        <v>163</v>
      </c>
    </row>
    <row r="2212" spans="1:18">
      <c r="A2212" t="s">
        <v>1153</v>
      </c>
      <c r="B2212" t="s">
        <v>104</v>
      </c>
      <c r="C2212" t="s">
        <v>20</v>
      </c>
      <c r="D2212" t="s">
        <v>83</v>
      </c>
      <c r="E2212">
        <v>50.47</v>
      </c>
      <c r="F2212">
        <v>-4.38</v>
      </c>
      <c r="G2212" t="s">
        <v>858</v>
      </c>
      <c r="H2212" t="s">
        <v>23</v>
      </c>
      <c r="I2212" t="s">
        <v>60</v>
      </c>
      <c r="J2212" t="s">
        <v>65</v>
      </c>
      <c r="K2212">
        <v>50.47</v>
      </c>
      <c r="L2212">
        <v>-4.37</v>
      </c>
      <c r="M2212" t="s">
        <v>858</v>
      </c>
      <c r="N2212" t="s">
        <v>34</v>
      </c>
      <c r="O2212" t="s">
        <v>35</v>
      </c>
      <c r="P2212">
        <v>290</v>
      </c>
      <c r="Q2212">
        <v>2</v>
      </c>
      <c r="R2212">
        <v>91</v>
      </c>
    </row>
    <row r="2213" spans="1:18">
      <c r="A2213" t="s">
        <v>1160</v>
      </c>
      <c r="B2213" t="s">
        <v>76</v>
      </c>
      <c r="C2213" t="s">
        <v>20</v>
      </c>
      <c r="D2213" t="s">
        <v>83</v>
      </c>
      <c r="E2213">
        <v>53.38</v>
      </c>
      <c r="F2213">
        <v>-1.53</v>
      </c>
      <c r="G2213" t="s">
        <v>858</v>
      </c>
      <c r="H2213" t="s">
        <v>67</v>
      </c>
      <c r="I2213" t="s">
        <v>29</v>
      </c>
      <c r="J2213" t="s">
        <v>83</v>
      </c>
      <c r="K2213">
        <v>53.38</v>
      </c>
      <c r="L2213">
        <v>-1.53</v>
      </c>
      <c r="M2213" t="s">
        <v>858</v>
      </c>
      <c r="N2213" t="s">
        <v>40</v>
      </c>
      <c r="O2213" t="s">
        <v>35</v>
      </c>
      <c r="P2213">
        <v>54</v>
      </c>
      <c r="Q2213">
        <v>0</v>
      </c>
      <c r="R2213">
        <v>0</v>
      </c>
    </row>
    <row r="2214" spans="1:18">
      <c r="A2214" t="s">
        <v>1161</v>
      </c>
      <c r="B2214" t="s">
        <v>143</v>
      </c>
      <c r="C2214" t="s">
        <v>20</v>
      </c>
      <c r="D2214" t="s">
        <v>83</v>
      </c>
      <c r="E2214">
        <v>53.38</v>
      </c>
      <c r="F2214">
        <v>-1.53</v>
      </c>
      <c r="G2214" t="s">
        <v>858</v>
      </c>
      <c r="H2214" t="s">
        <v>121</v>
      </c>
      <c r="I2214" t="s">
        <v>48</v>
      </c>
      <c r="J2214" t="s">
        <v>79</v>
      </c>
      <c r="K2214">
        <v>53.42</v>
      </c>
      <c r="L2214">
        <v>-1.58</v>
      </c>
      <c r="M2214" t="s">
        <v>858</v>
      </c>
      <c r="N2214" t="s">
        <v>84</v>
      </c>
      <c r="O2214" t="s">
        <v>35</v>
      </c>
      <c r="P2214">
        <v>812</v>
      </c>
      <c r="Q2214">
        <v>5</v>
      </c>
      <c r="R2214">
        <v>319</v>
      </c>
    </row>
    <row r="2215" spans="1:18">
      <c r="A2215" t="s">
        <v>1162</v>
      </c>
      <c r="B2215" t="s">
        <v>32</v>
      </c>
      <c r="C2215" t="s">
        <v>39</v>
      </c>
      <c r="D2215" t="s">
        <v>83</v>
      </c>
      <c r="E2215">
        <v>53.48</v>
      </c>
      <c r="F2215">
        <v>-1.87</v>
      </c>
      <c r="G2215" t="s">
        <v>858</v>
      </c>
      <c r="H2215" t="s">
        <v>48</v>
      </c>
      <c r="I2215" t="s">
        <v>51</v>
      </c>
      <c r="J2215" t="s">
        <v>83</v>
      </c>
      <c r="K2215">
        <v>53.48</v>
      </c>
      <c r="L2215">
        <v>-1.87</v>
      </c>
      <c r="M2215" t="s">
        <v>858</v>
      </c>
      <c r="N2215" t="s">
        <v>34</v>
      </c>
      <c r="O2215" t="s">
        <v>35</v>
      </c>
      <c r="P2215">
        <v>90</v>
      </c>
      <c r="Q2215">
        <v>0</v>
      </c>
      <c r="R2215">
        <v>0</v>
      </c>
    </row>
    <row r="2216" spans="1:18">
      <c r="A2216" t="s">
        <v>1164</v>
      </c>
      <c r="B2216" t="s">
        <v>19</v>
      </c>
      <c r="C2216" t="s">
        <v>20</v>
      </c>
      <c r="D2216" t="s">
        <v>83</v>
      </c>
      <c r="E2216">
        <v>54.55</v>
      </c>
      <c r="F2216">
        <v>-5.97</v>
      </c>
      <c r="G2216" t="s">
        <v>858</v>
      </c>
      <c r="H2216" t="s">
        <v>63</v>
      </c>
      <c r="I2216" t="s">
        <v>29</v>
      </c>
      <c r="J2216" t="s">
        <v>83</v>
      </c>
      <c r="K2216">
        <v>54.55</v>
      </c>
      <c r="L2216">
        <v>-5.97</v>
      </c>
      <c r="M2216" t="s">
        <v>858</v>
      </c>
      <c r="N2216" t="s">
        <v>40</v>
      </c>
      <c r="O2216" t="s">
        <v>35</v>
      </c>
      <c r="P2216">
        <v>48</v>
      </c>
      <c r="Q2216">
        <v>0</v>
      </c>
      <c r="R2216">
        <v>0</v>
      </c>
    </row>
    <row r="2217" spans="1:18">
      <c r="A2217" t="s">
        <v>1174</v>
      </c>
      <c r="B2217" t="s">
        <v>104</v>
      </c>
      <c r="C2217" t="s">
        <v>20</v>
      </c>
      <c r="D2217" t="s">
        <v>83</v>
      </c>
      <c r="E2217">
        <v>53.38</v>
      </c>
      <c r="F2217">
        <v>-1.53</v>
      </c>
      <c r="G2217" t="s">
        <v>858</v>
      </c>
      <c r="H2217" t="s">
        <v>155</v>
      </c>
      <c r="I2217" t="s">
        <v>29</v>
      </c>
      <c r="J2217" t="s">
        <v>83</v>
      </c>
      <c r="K2217">
        <v>53.38</v>
      </c>
      <c r="L2217">
        <v>-1.53</v>
      </c>
      <c r="M2217" t="s">
        <v>858</v>
      </c>
      <c r="N2217" t="s">
        <v>81</v>
      </c>
      <c r="O2217" t="s">
        <v>35</v>
      </c>
      <c r="P2217">
        <v>48</v>
      </c>
      <c r="Q2217">
        <v>0</v>
      </c>
      <c r="R2217">
        <v>0</v>
      </c>
    </row>
    <row r="2218" spans="1:18">
      <c r="A2218" t="s">
        <v>1175</v>
      </c>
      <c r="B2218" t="s">
        <v>101</v>
      </c>
      <c r="C2218" t="s">
        <v>20</v>
      </c>
      <c r="D2218" t="s">
        <v>83</v>
      </c>
      <c r="E2218">
        <v>50.98</v>
      </c>
      <c r="F2218">
        <v>-3.22</v>
      </c>
      <c r="G2218" t="s">
        <v>858</v>
      </c>
      <c r="H2218" t="s">
        <v>74</v>
      </c>
      <c r="I2218" t="s">
        <v>39</v>
      </c>
      <c r="J2218" t="s">
        <v>83</v>
      </c>
      <c r="K2218">
        <v>50.98</v>
      </c>
      <c r="L2218">
        <v>-3.23</v>
      </c>
      <c r="M2218" t="s">
        <v>858</v>
      </c>
      <c r="N2218" t="s">
        <v>40</v>
      </c>
      <c r="O2218" t="s">
        <v>35</v>
      </c>
      <c r="P2218">
        <v>48</v>
      </c>
      <c r="Q2218">
        <v>2</v>
      </c>
      <c r="R2218">
        <v>270</v>
      </c>
    </row>
    <row r="2219" spans="1:18">
      <c r="A2219" t="s">
        <v>1176</v>
      </c>
      <c r="B2219" t="s">
        <v>19</v>
      </c>
      <c r="C2219" t="s">
        <v>20</v>
      </c>
      <c r="D2219" t="s">
        <v>83</v>
      </c>
      <c r="E2219">
        <v>50.98</v>
      </c>
      <c r="F2219">
        <v>-3.22</v>
      </c>
      <c r="G2219" t="s">
        <v>858</v>
      </c>
      <c r="H2219" t="s">
        <v>155</v>
      </c>
      <c r="I2219" t="s">
        <v>63</v>
      </c>
      <c r="J2219" t="s">
        <v>83</v>
      </c>
      <c r="K2219">
        <v>50.98</v>
      </c>
      <c r="L2219">
        <v>-3.2</v>
      </c>
      <c r="M2219" t="s">
        <v>858</v>
      </c>
      <c r="N2219" t="s">
        <v>81</v>
      </c>
      <c r="O2219" t="s">
        <v>35</v>
      </c>
      <c r="P2219">
        <v>206</v>
      </c>
      <c r="Q2219">
        <v>2</v>
      </c>
      <c r="R2219">
        <v>91</v>
      </c>
    </row>
    <row r="2220" spans="1:18">
      <c r="A2220" t="s">
        <v>1177</v>
      </c>
      <c r="B2220" t="s">
        <v>19</v>
      </c>
      <c r="C2220" t="s">
        <v>20</v>
      </c>
      <c r="D2220" t="s">
        <v>83</v>
      </c>
      <c r="E2220">
        <v>50.98</v>
      </c>
      <c r="F2220">
        <v>-3.22</v>
      </c>
      <c r="G2220" t="s">
        <v>858</v>
      </c>
      <c r="H2220" t="s">
        <v>76</v>
      </c>
      <c r="I2220" t="s">
        <v>39</v>
      </c>
      <c r="J2220" t="s">
        <v>89</v>
      </c>
      <c r="K2220">
        <v>50.98</v>
      </c>
      <c r="L2220">
        <v>-3.2</v>
      </c>
      <c r="M2220" t="s">
        <v>858</v>
      </c>
      <c r="N2220" t="s">
        <v>140</v>
      </c>
      <c r="O2220" t="s">
        <v>35</v>
      </c>
      <c r="P2220">
        <v>1488</v>
      </c>
      <c r="Q2220">
        <v>2</v>
      </c>
      <c r="R2220">
        <v>91</v>
      </c>
    </row>
    <row r="2221" spans="1:18">
      <c r="A2221" t="s">
        <v>1208</v>
      </c>
      <c r="B2221" t="s">
        <v>101</v>
      </c>
      <c r="C2221" t="s">
        <v>39</v>
      </c>
      <c r="D2221" t="s">
        <v>83</v>
      </c>
      <c r="E2221">
        <v>50.87</v>
      </c>
      <c r="F2221">
        <v>-0.05</v>
      </c>
      <c r="G2221" t="s">
        <v>858</v>
      </c>
      <c r="H2221" t="s">
        <v>23</v>
      </c>
      <c r="I2221" t="s">
        <v>29</v>
      </c>
      <c r="J2221" t="s">
        <v>83</v>
      </c>
      <c r="K2221">
        <v>50.87</v>
      </c>
      <c r="L2221">
        <v>-0.05</v>
      </c>
      <c r="M2221" t="s">
        <v>858</v>
      </c>
      <c r="N2221" t="s">
        <v>40</v>
      </c>
      <c r="O2221" t="s">
        <v>35</v>
      </c>
      <c r="P2221">
        <v>34</v>
      </c>
      <c r="Q2221">
        <v>0</v>
      </c>
      <c r="R2221">
        <v>0</v>
      </c>
    </row>
    <row r="2222" spans="1:18">
      <c r="A2222" t="s">
        <v>1210</v>
      </c>
      <c r="B2222" t="s">
        <v>42</v>
      </c>
      <c r="C2222" t="s">
        <v>20</v>
      </c>
      <c r="D2222" t="s">
        <v>83</v>
      </c>
      <c r="E2222">
        <v>50.97</v>
      </c>
      <c r="F2222">
        <v>-1.33</v>
      </c>
      <c r="G2222" t="s">
        <v>858</v>
      </c>
      <c r="H2222" t="s">
        <v>155</v>
      </c>
      <c r="I2222" t="s">
        <v>24</v>
      </c>
      <c r="J2222" t="s">
        <v>86</v>
      </c>
      <c r="K2222">
        <v>50.97</v>
      </c>
      <c r="L2222">
        <v>-1.3</v>
      </c>
      <c r="M2222" t="s">
        <v>858</v>
      </c>
      <c r="N2222" t="s">
        <v>81</v>
      </c>
      <c r="O2222" t="s">
        <v>35</v>
      </c>
      <c r="P2222">
        <v>1064</v>
      </c>
      <c r="Q2222">
        <v>3</v>
      </c>
      <c r="R2222">
        <v>91</v>
      </c>
    </row>
    <row r="2223" spans="1:18">
      <c r="A2223" t="s">
        <v>1211</v>
      </c>
      <c r="B2223" t="s">
        <v>42</v>
      </c>
      <c r="C2223" t="s">
        <v>20</v>
      </c>
      <c r="D2223" t="s">
        <v>83</v>
      </c>
      <c r="E2223">
        <v>50.88</v>
      </c>
      <c r="F2223">
        <v>-1.32</v>
      </c>
      <c r="G2223" t="s">
        <v>858</v>
      </c>
      <c r="H2223" t="s">
        <v>60</v>
      </c>
      <c r="I2223" t="s">
        <v>48</v>
      </c>
      <c r="J2223" t="s">
        <v>83</v>
      </c>
      <c r="K2223">
        <v>50.9</v>
      </c>
      <c r="L2223">
        <v>-1.33</v>
      </c>
      <c r="M2223" t="s">
        <v>858</v>
      </c>
      <c r="N2223" t="s">
        <v>84</v>
      </c>
      <c r="O2223" t="s">
        <v>35</v>
      </c>
      <c r="P2223">
        <v>76</v>
      </c>
      <c r="Q2223">
        <v>3</v>
      </c>
      <c r="R2223">
        <v>328</v>
      </c>
    </row>
    <row r="2224" spans="1:18">
      <c r="A2224" t="s">
        <v>1212</v>
      </c>
      <c r="B2224" t="s">
        <v>76</v>
      </c>
      <c r="C2224" t="s">
        <v>20</v>
      </c>
      <c r="D2224" t="s">
        <v>83</v>
      </c>
      <c r="E2224">
        <v>50.85</v>
      </c>
      <c r="F2224">
        <v>-1.3</v>
      </c>
      <c r="G2224" t="s">
        <v>858</v>
      </c>
      <c r="H2224" t="s">
        <v>32</v>
      </c>
      <c r="I2224" t="s">
        <v>31</v>
      </c>
      <c r="J2224" t="s">
        <v>89</v>
      </c>
      <c r="K2224">
        <v>50.95</v>
      </c>
      <c r="L2224">
        <v>-1.18</v>
      </c>
      <c r="M2224" t="s">
        <v>858</v>
      </c>
      <c r="N2224" t="s">
        <v>40</v>
      </c>
      <c r="O2224" t="s">
        <v>35</v>
      </c>
      <c r="P2224">
        <v>1361</v>
      </c>
      <c r="Q2224">
        <v>14</v>
      </c>
      <c r="R2224">
        <v>37</v>
      </c>
    </row>
    <row r="2225" spans="1:18">
      <c r="A2225" t="s">
        <v>1213</v>
      </c>
      <c r="B2225" t="s">
        <v>50</v>
      </c>
      <c r="C2225" t="s">
        <v>39</v>
      </c>
      <c r="D2225" t="s">
        <v>83</v>
      </c>
      <c r="E2225">
        <v>50.88</v>
      </c>
      <c r="F2225">
        <v>-1.32</v>
      </c>
      <c r="G2225" t="s">
        <v>858</v>
      </c>
      <c r="H2225" t="s">
        <v>60</v>
      </c>
      <c r="I2225" t="s">
        <v>32</v>
      </c>
      <c r="J2225" t="s">
        <v>83</v>
      </c>
      <c r="K2225">
        <v>50.87</v>
      </c>
      <c r="L2225">
        <v>-1.28</v>
      </c>
      <c r="M2225" t="s">
        <v>858</v>
      </c>
      <c r="N2225" t="s">
        <v>81</v>
      </c>
      <c r="O2225" t="s">
        <v>27</v>
      </c>
      <c r="P2225">
        <v>124</v>
      </c>
      <c r="Q2225">
        <v>3</v>
      </c>
      <c r="R2225">
        <v>129</v>
      </c>
    </row>
    <row r="2226" spans="1:18">
      <c r="A2226" t="s">
        <v>1606</v>
      </c>
      <c r="B2226" t="s">
        <v>19</v>
      </c>
      <c r="C2226" t="s">
        <v>39</v>
      </c>
      <c r="D2226" t="s">
        <v>83</v>
      </c>
      <c r="E2226">
        <v>55.88</v>
      </c>
      <c r="F2226">
        <v>25.75</v>
      </c>
      <c r="G2226" t="s">
        <v>1607</v>
      </c>
      <c r="H2226" t="s">
        <v>32</v>
      </c>
      <c r="I2226" t="s">
        <v>32</v>
      </c>
      <c r="J2226" t="s">
        <v>65</v>
      </c>
      <c r="K2226">
        <v>55.9</v>
      </c>
      <c r="L2226">
        <v>27.18</v>
      </c>
      <c r="M2226" t="s">
        <v>1608</v>
      </c>
      <c r="N2226" t="s">
        <v>34</v>
      </c>
      <c r="O2226" t="s">
        <v>35</v>
      </c>
      <c r="P2226">
        <v>473</v>
      </c>
      <c r="Q2226">
        <v>90</v>
      </c>
      <c r="R2226">
        <v>89</v>
      </c>
    </row>
    <row r="2227" spans="1:18">
      <c r="A2227" t="s">
        <v>1785</v>
      </c>
      <c r="B2227" t="s">
        <v>63</v>
      </c>
      <c r="C2227" t="s">
        <v>20</v>
      </c>
      <c r="D2227" t="s">
        <v>83</v>
      </c>
      <c r="E2227">
        <v>51.97</v>
      </c>
      <c r="F2227">
        <v>4.32</v>
      </c>
      <c r="G2227" t="s">
        <v>1615</v>
      </c>
      <c r="H2227" t="s">
        <v>19</v>
      </c>
      <c r="I2227" t="s">
        <v>39</v>
      </c>
      <c r="J2227" t="s">
        <v>83</v>
      </c>
      <c r="K2227">
        <v>51.98</v>
      </c>
      <c r="L2227">
        <v>4.32</v>
      </c>
      <c r="M2227" t="s">
        <v>1615</v>
      </c>
      <c r="N2227" t="s">
        <v>81</v>
      </c>
      <c r="O2227" t="s">
        <v>35</v>
      </c>
      <c r="P2227">
        <v>44</v>
      </c>
      <c r="Q2227">
        <v>0</v>
      </c>
      <c r="R2227">
        <v>0</v>
      </c>
    </row>
    <row r="2228" spans="1:18">
      <c r="A2228" t="s">
        <v>1786</v>
      </c>
      <c r="B2228" t="s">
        <v>63</v>
      </c>
      <c r="C2228" t="s">
        <v>20</v>
      </c>
      <c r="D2228" t="s">
        <v>83</v>
      </c>
      <c r="E2228">
        <v>51.97</v>
      </c>
      <c r="F2228">
        <v>4.32</v>
      </c>
      <c r="G2228" t="s">
        <v>1615</v>
      </c>
      <c r="H2228" t="s">
        <v>71</v>
      </c>
      <c r="I2228" t="s">
        <v>29</v>
      </c>
      <c r="J2228" t="s">
        <v>83</v>
      </c>
      <c r="K2228">
        <v>51.98</v>
      </c>
      <c r="L2228">
        <v>4.32</v>
      </c>
      <c r="M2228" t="s">
        <v>1615</v>
      </c>
      <c r="N2228" t="s">
        <v>140</v>
      </c>
      <c r="O2228" t="s">
        <v>35</v>
      </c>
      <c r="P2228">
        <v>65</v>
      </c>
      <c r="Q2228">
        <v>0</v>
      </c>
      <c r="R2228">
        <v>0</v>
      </c>
    </row>
    <row r="2229" spans="1:18">
      <c r="A2229" t="s">
        <v>1815</v>
      </c>
      <c r="B2229" t="s">
        <v>68</v>
      </c>
      <c r="C2229" t="s">
        <v>20</v>
      </c>
      <c r="D2229" t="s">
        <v>83</v>
      </c>
      <c r="E2229">
        <v>52.35</v>
      </c>
      <c r="F2229">
        <v>4.5199999999999996</v>
      </c>
      <c r="G2229" t="s">
        <v>1615</v>
      </c>
      <c r="H2229" t="s">
        <v>19</v>
      </c>
      <c r="I2229" t="s">
        <v>24</v>
      </c>
      <c r="J2229" t="s">
        <v>89</v>
      </c>
      <c r="K2229">
        <v>52.35</v>
      </c>
      <c r="L2229">
        <v>4.53</v>
      </c>
      <c r="M2229" t="s">
        <v>1615</v>
      </c>
      <c r="N2229" t="s">
        <v>40</v>
      </c>
      <c r="O2229" t="s">
        <v>35</v>
      </c>
      <c r="P2229">
        <v>1436</v>
      </c>
      <c r="Q2229">
        <v>0</v>
      </c>
      <c r="R2229">
        <v>0</v>
      </c>
    </row>
    <row r="2230" spans="1:18">
      <c r="A2230" t="s">
        <v>1816</v>
      </c>
      <c r="B2230" t="s">
        <v>68</v>
      </c>
      <c r="C2230" t="s">
        <v>20</v>
      </c>
      <c r="D2230" t="s">
        <v>83</v>
      </c>
      <c r="E2230">
        <v>52.35</v>
      </c>
      <c r="F2230">
        <v>4.5199999999999996</v>
      </c>
      <c r="G2230" t="s">
        <v>1615</v>
      </c>
      <c r="H2230" t="s">
        <v>24</v>
      </c>
      <c r="I2230" t="s">
        <v>20</v>
      </c>
      <c r="J2230" t="s">
        <v>65</v>
      </c>
      <c r="K2230">
        <v>52.35</v>
      </c>
      <c r="L2230">
        <v>4.53</v>
      </c>
      <c r="M2230" t="s">
        <v>1615</v>
      </c>
      <c r="N2230" t="s">
        <v>40</v>
      </c>
      <c r="O2230" t="s">
        <v>35</v>
      </c>
      <c r="P2230">
        <v>350</v>
      </c>
      <c r="Q2230">
        <v>0</v>
      </c>
      <c r="R2230">
        <v>0</v>
      </c>
    </row>
    <row r="2231" spans="1:18">
      <c r="A2231" t="s">
        <v>1817</v>
      </c>
      <c r="B2231" t="s">
        <v>45</v>
      </c>
      <c r="C2231" t="s">
        <v>20</v>
      </c>
      <c r="D2231" t="s">
        <v>83</v>
      </c>
      <c r="E2231">
        <v>52.75</v>
      </c>
      <c r="F2231">
        <v>4.68</v>
      </c>
      <c r="G2231" t="s">
        <v>1615</v>
      </c>
      <c r="H2231" t="s">
        <v>50</v>
      </c>
      <c r="I2231" t="s">
        <v>31</v>
      </c>
      <c r="J2231" t="s">
        <v>79</v>
      </c>
      <c r="K2231">
        <v>52.83</v>
      </c>
      <c r="L2231">
        <v>4.78</v>
      </c>
      <c r="M2231" t="s">
        <v>1615</v>
      </c>
      <c r="N2231" t="s">
        <v>40</v>
      </c>
      <c r="O2231" t="s">
        <v>35</v>
      </c>
      <c r="P2231">
        <v>619</v>
      </c>
      <c r="Q2231">
        <v>12</v>
      </c>
      <c r="R2231">
        <v>36</v>
      </c>
    </row>
    <row r="2232" spans="1:18">
      <c r="A2232" t="s">
        <v>1818</v>
      </c>
      <c r="B2232" t="s">
        <v>45</v>
      </c>
      <c r="C2232" t="s">
        <v>20</v>
      </c>
      <c r="D2232" t="s">
        <v>83</v>
      </c>
      <c r="E2232">
        <v>52.75</v>
      </c>
      <c r="F2232">
        <v>4.68</v>
      </c>
      <c r="G2232" t="s">
        <v>1615</v>
      </c>
      <c r="H2232" t="s">
        <v>23</v>
      </c>
      <c r="I2232" t="s">
        <v>39</v>
      </c>
      <c r="J2232" t="s">
        <v>86</v>
      </c>
      <c r="K2232">
        <v>52.75</v>
      </c>
      <c r="L2232">
        <v>4.7</v>
      </c>
      <c r="M2232" t="s">
        <v>1615</v>
      </c>
      <c r="N2232" t="s">
        <v>34</v>
      </c>
      <c r="O2232" t="s">
        <v>35</v>
      </c>
      <c r="P2232">
        <v>1118</v>
      </c>
      <c r="Q2232">
        <v>2</v>
      </c>
      <c r="R2232">
        <v>91</v>
      </c>
    </row>
    <row r="2233" spans="1:18">
      <c r="A2233" t="s">
        <v>1819</v>
      </c>
      <c r="B2233" t="s">
        <v>45</v>
      </c>
      <c r="C2233" t="s">
        <v>20</v>
      </c>
      <c r="D2233" t="s">
        <v>83</v>
      </c>
      <c r="E2233">
        <v>52.77</v>
      </c>
      <c r="F2233">
        <v>4.67</v>
      </c>
      <c r="G2233" t="s">
        <v>1615</v>
      </c>
      <c r="H2233" t="s">
        <v>19</v>
      </c>
      <c r="I2233" t="s">
        <v>31</v>
      </c>
      <c r="J2233" t="s">
        <v>118</v>
      </c>
      <c r="K2233">
        <v>52.77</v>
      </c>
      <c r="L2233">
        <v>4.67</v>
      </c>
      <c r="M2233" t="s">
        <v>1615</v>
      </c>
      <c r="N2233" t="s">
        <v>40</v>
      </c>
      <c r="O2233" t="s">
        <v>35</v>
      </c>
      <c r="P2233">
        <v>4660</v>
      </c>
      <c r="Q2233">
        <v>0</v>
      </c>
      <c r="R2233">
        <v>0</v>
      </c>
    </row>
    <row r="2234" spans="1:18">
      <c r="A2234" t="s">
        <v>1820</v>
      </c>
      <c r="B2234" t="s">
        <v>50</v>
      </c>
      <c r="C2234" t="s">
        <v>39</v>
      </c>
      <c r="D2234" t="s">
        <v>83</v>
      </c>
      <c r="E2234">
        <v>52.35</v>
      </c>
      <c r="F2234">
        <v>4.5199999999999996</v>
      </c>
      <c r="G2234" t="s">
        <v>1615</v>
      </c>
      <c r="H2234" t="s">
        <v>121</v>
      </c>
      <c r="I2234" t="s">
        <v>48</v>
      </c>
      <c r="J2234" t="s">
        <v>83</v>
      </c>
      <c r="K2234">
        <v>52.35</v>
      </c>
      <c r="L2234">
        <v>4.53</v>
      </c>
      <c r="M2234" t="s">
        <v>1615</v>
      </c>
      <c r="N2234" t="s">
        <v>40</v>
      </c>
      <c r="O2234" t="s">
        <v>35</v>
      </c>
      <c r="P2234">
        <v>78</v>
      </c>
      <c r="Q2234">
        <v>0</v>
      </c>
      <c r="R2234">
        <v>0</v>
      </c>
    </row>
    <row r="2235" spans="1:18">
      <c r="A2235" t="s">
        <v>1821</v>
      </c>
      <c r="B2235" t="s">
        <v>50</v>
      </c>
      <c r="C2235" t="s">
        <v>39</v>
      </c>
      <c r="D2235" t="s">
        <v>83</v>
      </c>
      <c r="E2235">
        <v>52.35</v>
      </c>
      <c r="F2235">
        <v>4.5199999999999996</v>
      </c>
      <c r="G2235" t="s">
        <v>1615</v>
      </c>
      <c r="H2235" t="s">
        <v>45</v>
      </c>
      <c r="I2235" t="s">
        <v>29</v>
      </c>
      <c r="J2235" t="s">
        <v>83</v>
      </c>
      <c r="K2235">
        <v>52.33</v>
      </c>
      <c r="L2235">
        <v>4.5199999999999996</v>
      </c>
      <c r="M2235" t="s">
        <v>1615</v>
      </c>
      <c r="N2235" t="s">
        <v>40</v>
      </c>
      <c r="O2235" t="s">
        <v>35</v>
      </c>
      <c r="P2235">
        <v>53</v>
      </c>
      <c r="Q2235">
        <v>3</v>
      </c>
      <c r="R2235">
        <v>212</v>
      </c>
    </row>
    <row r="2236" spans="1:18">
      <c r="A2236" t="s">
        <v>1822</v>
      </c>
      <c r="B2236" t="s">
        <v>51</v>
      </c>
      <c r="C2236" t="s">
        <v>39</v>
      </c>
      <c r="D2236" t="s">
        <v>83</v>
      </c>
      <c r="E2236">
        <v>52.35</v>
      </c>
      <c r="F2236">
        <v>4.5199999999999996</v>
      </c>
      <c r="G2236" t="s">
        <v>1615</v>
      </c>
      <c r="H2236" t="s">
        <v>23</v>
      </c>
      <c r="I2236" t="s">
        <v>32</v>
      </c>
      <c r="J2236" t="s">
        <v>83</v>
      </c>
      <c r="K2236">
        <v>52.35</v>
      </c>
      <c r="L2236">
        <v>4.53</v>
      </c>
      <c r="M2236" t="s">
        <v>1615</v>
      </c>
      <c r="N2236" t="s">
        <v>40</v>
      </c>
      <c r="O2236" t="s">
        <v>35</v>
      </c>
      <c r="P2236">
        <v>128</v>
      </c>
      <c r="Q2236">
        <v>0</v>
      </c>
      <c r="R2236">
        <v>0</v>
      </c>
    </row>
    <row r="2237" spans="1:18">
      <c r="A2237" t="s">
        <v>1823</v>
      </c>
      <c r="B2237" t="s">
        <v>68</v>
      </c>
      <c r="C2237" t="s">
        <v>20</v>
      </c>
      <c r="D2237" t="s">
        <v>83</v>
      </c>
      <c r="E2237">
        <v>52.35</v>
      </c>
      <c r="F2237">
        <v>4.5199999999999996</v>
      </c>
      <c r="G2237" t="s">
        <v>1615</v>
      </c>
      <c r="H2237" t="s">
        <v>24</v>
      </c>
      <c r="I2237" t="s">
        <v>29</v>
      </c>
      <c r="J2237" t="s">
        <v>83</v>
      </c>
      <c r="K2237">
        <v>52.35</v>
      </c>
      <c r="L2237">
        <v>4.57</v>
      </c>
      <c r="M2237" t="s">
        <v>1615</v>
      </c>
      <c r="N2237" t="s">
        <v>40</v>
      </c>
      <c r="O2237" t="s">
        <v>52</v>
      </c>
      <c r="P2237">
        <v>45</v>
      </c>
      <c r="Q2237">
        <v>3</v>
      </c>
      <c r="R2237">
        <v>91</v>
      </c>
    </row>
    <row r="2238" spans="1:18">
      <c r="A2238" t="s">
        <v>1824</v>
      </c>
      <c r="B2238" t="s">
        <v>104</v>
      </c>
      <c r="C2238" t="s">
        <v>20</v>
      </c>
      <c r="D2238" t="s">
        <v>83</v>
      </c>
      <c r="E2238">
        <v>52.35</v>
      </c>
      <c r="F2238">
        <v>4.5199999999999996</v>
      </c>
      <c r="G2238" t="s">
        <v>1615</v>
      </c>
      <c r="H2238" t="s">
        <v>68</v>
      </c>
      <c r="I2238" t="s">
        <v>29</v>
      </c>
      <c r="J2238" t="s">
        <v>83</v>
      </c>
      <c r="K2238">
        <v>52.35</v>
      </c>
      <c r="L2238">
        <v>4.53</v>
      </c>
      <c r="M2238" t="s">
        <v>1615</v>
      </c>
      <c r="N2238" t="s">
        <v>40</v>
      </c>
      <c r="O2238" t="s">
        <v>35</v>
      </c>
      <c r="P2238">
        <v>51</v>
      </c>
      <c r="Q2238">
        <v>0</v>
      </c>
      <c r="R2238">
        <v>0</v>
      </c>
    </row>
    <row r="2239" spans="1:18">
      <c r="A2239" t="s">
        <v>1825</v>
      </c>
      <c r="B2239" t="s">
        <v>104</v>
      </c>
      <c r="C2239" t="s">
        <v>20</v>
      </c>
      <c r="D2239" t="s">
        <v>83</v>
      </c>
      <c r="E2239">
        <v>52.35</v>
      </c>
      <c r="F2239">
        <v>4.5199999999999996</v>
      </c>
      <c r="G2239" t="s">
        <v>1615</v>
      </c>
      <c r="H2239" t="s">
        <v>23</v>
      </c>
      <c r="I2239" t="s">
        <v>31</v>
      </c>
      <c r="J2239" t="s">
        <v>279</v>
      </c>
      <c r="K2239">
        <v>52.27</v>
      </c>
      <c r="L2239">
        <v>4.55</v>
      </c>
      <c r="M2239" t="s">
        <v>1615</v>
      </c>
      <c r="N2239" t="s">
        <v>34</v>
      </c>
      <c r="O2239" t="s">
        <v>35</v>
      </c>
      <c r="P2239">
        <v>1722</v>
      </c>
      <c r="Q2239">
        <v>10</v>
      </c>
      <c r="R2239">
        <v>174</v>
      </c>
    </row>
    <row r="2240" spans="1:18">
      <c r="A2240" t="s">
        <v>1843</v>
      </c>
      <c r="B2240" t="s">
        <v>51</v>
      </c>
      <c r="C2240" t="s">
        <v>20</v>
      </c>
      <c r="D2240" t="s">
        <v>83</v>
      </c>
      <c r="E2240">
        <v>51.95</v>
      </c>
      <c r="F2240">
        <v>5.55</v>
      </c>
      <c r="G2240" t="s">
        <v>1615</v>
      </c>
      <c r="H2240" t="s">
        <v>60</v>
      </c>
      <c r="I2240" t="s">
        <v>39</v>
      </c>
      <c r="J2240" t="s">
        <v>65</v>
      </c>
      <c r="K2240">
        <v>51.93</v>
      </c>
      <c r="L2240">
        <v>5.57</v>
      </c>
      <c r="M2240" t="s">
        <v>1615</v>
      </c>
      <c r="N2240" t="s">
        <v>40</v>
      </c>
      <c r="O2240" t="s">
        <v>35</v>
      </c>
      <c r="P2240">
        <v>391</v>
      </c>
      <c r="Q2240">
        <v>3</v>
      </c>
      <c r="R2240">
        <v>149</v>
      </c>
    </row>
    <row r="2241" spans="1:18">
      <c r="A2241" t="s">
        <v>1844</v>
      </c>
      <c r="B2241" t="s">
        <v>51</v>
      </c>
      <c r="C2241" t="s">
        <v>20</v>
      </c>
      <c r="D2241" t="s">
        <v>83</v>
      </c>
      <c r="E2241">
        <v>51.95</v>
      </c>
      <c r="F2241">
        <v>5.55</v>
      </c>
      <c r="G2241" t="s">
        <v>1615</v>
      </c>
      <c r="H2241" t="s">
        <v>45</v>
      </c>
      <c r="I2241" t="s">
        <v>39</v>
      </c>
      <c r="J2241" t="s">
        <v>83</v>
      </c>
      <c r="K2241">
        <v>51.95</v>
      </c>
      <c r="L2241">
        <v>5.52</v>
      </c>
      <c r="M2241" t="s">
        <v>1615</v>
      </c>
      <c r="N2241" t="s">
        <v>40</v>
      </c>
      <c r="O2241" t="s">
        <v>35</v>
      </c>
      <c r="P2241">
        <v>46</v>
      </c>
      <c r="Q2241">
        <v>3</v>
      </c>
      <c r="R2241">
        <v>270</v>
      </c>
    </row>
    <row r="2242" spans="1:18">
      <c r="A2242" t="s">
        <v>1845</v>
      </c>
      <c r="B2242" t="s">
        <v>51</v>
      </c>
      <c r="C2242" t="s">
        <v>20</v>
      </c>
      <c r="D2242" t="s">
        <v>83</v>
      </c>
      <c r="E2242">
        <v>51.95</v>
      </c>
      <c r="F2242">
        <v>5.55</v>
      </c>
      <c r="G2242" t="s">
        <v>1615</v>
      </c>
      <c r="H2242" t="s">
        <v>50</v>
      </c>
      <c r="I2242" t="s">
        <v>29</v>
      </c>
      <c r="J2242" t="s">
        <v>83</v>
      </c>
      <c r="K2242">
        <v>51.92</v>
      </c>
      <c r="L2242">
        <v>5.55</v>
      </c>
      <c r="M2242" t="s">
        <v>1615</v>
      </c>
      <c r="N2242" t="s">
        <v>81</v>
      </c>
      <c r="O2242" t="s">
        <v>35</v>
      </c>
      <c r="P2242">
        <v>53</v>
      </c>
      <c r="Q2242">
        <v>2</v>
      </c>
      <c r="R2242">
        <v>181</v>
      </c>
    </row>
    <row r="2243" spans="1:18">
      <c r="A2243" t="s">
        <v>1846</v>
      </c>
      <c r="B2243" t="s">
        <v>23</v>
      </c>
      <c r="C2243" t="s">
        <v>20</v>
      </c>
      <c r="D2243" t="s">
        <v>83</v>
      </c>
      <c r="E2243">
        <v>51.93</v>
      </c>
      <c r="F2243">
        <v>5.55</v>
      </c>
      <c r="G2243" t="s">
        <v>1615</v>
      </c>
      <c r="H2243" t="s">
        <v>101</v>
      </c>
      <c r="I2243" t="s">
        <v>31</v>
      </c>
      <c r="J2243" t="s">
        <v>65</v>
      </c>
      <c r="K2243">
        <v>51.92</v>
      </c>
      <c r="L2243">
        <v>5.55</v>
      </c>
      <c r="M2243" t="s">
        <v>1615</v>
      </c>
      <c r="N2243" t="s">
        <v>34</v>
      </c>
      <c r="O2243" t="s">
        <v>35</v>
      </c>
      <c r="P2243">
        <v>272</v>
      </c>
      <c r="Q2243">
        <v>0</v>
      </c>
      <c r="R2243">
        <v>0</v>
      </c>
    </row>
    <row r="2244" spans="1:18">
      <c r="A2244" t="s">
        <v>1847</v>
      </c>
      <c r="B2244" t="s">
        <v>23</v>
      </c>
      <c r="C2244" t="s">
        <v>20</v>
      </c>
      <c r="D2244" t="s">
        <v>83</v>
      </c>
      <c r="E2244">
        <v>51.93</v>
      </c>
      <c r="F2244">
        <v>5.57</v>
      </c>
      <c r="G2244" t="s">
        <v>1615</v>
      </c>
      <c r="H2244" t="s">
        <v>109</v>
      </c>
      <c r="I2244" t="s">
        <v>31</v>
      </c>
      <c r="J2244" t="s">
        <v>65</v>
      </c>
      <c r="K2244">
        <v>51.92</v>
      </c>
      <c r="L2244">
        <v>5.55</v>
      </c>
      <c r="M2244" t="s">
        <v>1615</v>
      </c>
      <c r="N2244" t="s">
        <v>34</v>
      </c>
      <c r="O2244" t="s">
        <v>35</v>
      </c>
      <c r="P2244">
        <v>287</v>
      </c>
      <c r="Q2244">
        <v>2</v>
      </c>
      <c r="R2244">
        <v>270</v>
      </c>
    </row>
    <row r="2245" spans="1:18">
      <c r="A2245" t="s">
        <v>1848</v>
      </c>
      <c r="B2245" t="s">
        <v>23</v>
      </c>
      <c r="C2245" t="s">
        <v>20</v>
      </c>
      <c r="D2245" t="s">
        <v>83</v>
      </c>
      <c r="E2245">
        <v>51.93</v>
      </c>
      <c r="F2245">
        <v>5.57</v>
      </c>
      <c r="G2245" t="s">
        <v>1615</v>
      </c>
      <c r="H2245" t="s">
        <v>37</v>
      </c>
      <c r="I2245" t="s">
        <v>31</v>
      </c>
      <c r="J2245" t="s">
        <v>65</v>
      </c>
      <c r="K2245">
        <v>51.92</v>
      </c>
      <c r="L2245">
        <v>5.55</v>
      </c>
      <c r="M2245" t="s">
        <v>1615</v>
      </c>
      <c r="N2245" t="s">
        <v>34</v>
      </c>
      <c r="O2245" t="s">
        <v>35</v>
      </c>
      <c r="P2245">
        <v>284</v>
      </c>
      <c r="Q2245">
        <v>2</v>
      </c>
      <c r="R2245">
        <v>270</v>
      </c>
    </row>
    <row r="2246" spans="1:18">
      <c r="A2246" t="s">
        <v>1849</v>
      </c>
      <c r="B2246" t="s">
        <v>23</v>
      </c>
      <c r="C2246" t="s">
        <v>20</v>
      </c>
      <c r="D2246" t="s">
        <v>83</v>
      </c>
      <c r="E2246">
        <v>51.93</v>
      </c>
      <c r="F2246">
        <v>5.57</v>
      </c>
      <c r="G2246" t="s">
        <v>1615</v>
      </c>
      <c r="H2246" t="s">
        <v>50</v>
      </c>
      <c r="I2246" t="s">
        <v>29</v>
      </c>
      <c r="J2246" t="s">
        <v>83</v>
      </c>
      <c r="K2246">
        <v>51.92</v>
      </c>
      <c r="L2246">
        <v>5.55</v>
      </c>
      <c r="M2246" t="s">
        <v>1615</v>
      </c>
      <c r="N2246" t="s">
        <v>81</v>
      </c>
      <c r="O2246" t="s">
        <v>35</v>
      </c>
      <c r="P2246">
        <v>47</v>
      </c>
      <c r="Q2246">
        <v>2</v>
      </c>
      <c r="R2246">
        <v>270</v>
      </c>
    </row>
    <row r="2247" spans="1:18">
      <c r="A2247" t="s">
        <v>1850</v>
      </c>
      <c r="B2247" t="s">
        <v>23</v>
      </c>
      <c r="C2247" t="s">
        <v>20</v>
      </c>
      <c r="D2247" t="s">
        <v>83</v>
      </c>
      <c r="E2247">
        <v>51.93</v>
      </c>
      <c r="F2247">
        <v>5.57</v>
      </c>
      <c r="G2247" t="s">
        <v>1615</v>
      </c>
      <c r="H2247" t="s">
        <v>109</v>
      </c>
      <c r="I2247" t="s">
        <v>31</v>
      </c>
      <c r="J2247" t="s">
        <v>65</v>
      </c>
      <c r="K2247">
        <v>51.92</v>
      </c>
      <c r="L2247">
        <v>5.55</v>
      </c>
      <c r="M2247" t="s">
        <v>1615</v>
      </c>
      <c r="N2247" t="s">
        <v>34</v>
      </c>
      <c r="O2247" t="s">
        <v>35</v>
      </c>
      <c r="P2247">
        <v>287</v>
      </c>
      <c r="Q2247">
        <v>2</v>
      </c>
      <c r="R2247">
        <v>270</v>
      </c>
    </row>
    <row r="2248" spans="1:18">
      <c r="A2248" t="s">
        <v>1851</v>
      </c>
      <c r="B2248" t="s">
        <v>23</v>
      </c>
      <c r="C2248" t="s">
        <v>20</v>
      </c>
      <c r="D2248" t="s">
        <v>83</v>
      </c>
      <c r="E2248">
        <v>51.93</v>
      </c>
      <c r="F2248">
        <v>5.55</v>
      </c>
      <c r="G2248" t="s">
        <v>1615</v>
      </c>
      <c r="H2248" t="s">
        <v>76</v>
      </c>
      <c r="I2248" t="s">
        <v>24</v>
      </c>
      <c r="J2248" t="s">
        <v>79</v>
      </c>
      <c r="K2248">
        <v>51.95</v>
      </c>
      <c r="L2248">
        <v>5.55</v>
      </c>
      <c r="M2248" t="s">
        <v>1615</v>
      </c>
      <c r="N2248" t="s">
        <v>34</v>
      </c>
      <c r="O2248" t="s">
        <v>35</v>
      </c>
      <c r="P2248">
        <v>707</v>
      </c>
      <c r="Q2248">
        <v>0</v>
      </c>
      <c r="R2248">
        <v>0</v>
      </c>
    </row>
    <row r="2249" spans="1:18">
      <c r="A2249" t="s">
        <v>1852</v>
      </c>
      <c r="B2249" t="s">
        <v>23</v>
      </c>
      <c r="C2249" t="s">
        <v>20</v>
      </c>
      <c r="D2249" t="s">
        <v>83</v>
      </c>
      <c r="E2249">
        <v>51.93</v>
      </c>
      <c r="F2249">
        <v>5.55</v>
      </c>
      <c r="G2249" t="s">
        <v>1615</v>
      </c>
      <c r="H2249" t="s">
        <v>50</v>
      </c>
      <c r="I2249" t="s">
        <v>51</v>
      </c>
      <c r="J2249" t="s">
        <v>83</v>
      </c>
      <c r="K2249">
        <v>51.95</v>
      </c>
      <c r="L2249">
        <v>5.55</v>
      </c>
      <c r="M2249" t="s">
        <v>1615</v>
      </c>
      <c r="N2249" t="s">
        <v>40</v>
      </c>
      <c r="O2249" t="s">
        <v>35</v>
      </c>
      <c r="P2249">
        <v>109</v>
      </c>
      <c r="Q2249">
        <v>0</v>
      </c>
      <c r="R2249">
        <v>0</v>
      </c>
    </row>
    <row r="2250" spans="1:18">
      <c r="A2250" t="s">
        <v>1853</v>
      </c>
      <c r="B2250" t="s">
        <v>71</v>
      </c>
      <c r="C2250" t="s">
        <v>20</v>
      </c>
      <c r="D2250" t="s">
        <v>83</v>
      </c>
      <c r="E2250">
        <v>51.95</v>
      </c>
      <c r="F2250">
        <v>6.03</v>
      </c>
      <c r="G2250" t="s">
        <v>1615</v>
      </c>
      <c r="H2250" t="s">
        <v>23</v>
      </c>
      <c r="I2250" t="s">
        <v>29</v>
      </c>
      <c r="J2250" t="s">
        <v>65</v>
      </c>
      <c r="K2250">
        <v>51.97</v>
      </c>
      <c r="L2250">
        <v>6.1</v>
      </c>
      <c r="M2250" t="s">
        <v>1615</v>
      </c>
      <c r="N2250" t="s">
        <v>34</v>
      </c>
      <c r="O2250" t="s">
        <v>35</v>
      </c>
      <c r="P2250">
        <v>426</v>
      </c>
      <c r="Q2250">
        <v>5</v>
      </c>
      <c r="R2250">
        <v>68</v>
      </c>
    </row>
    <row r="2251" spans="1:18">
      <c r="A2251" t="s">
        <v>1854</v>
      </c>
      <c r="B2251" t="s">
        <v>76</v>
      </c>
      <c r="C2251" t="s">
        <v>20</v>
      </c>
      <c r="D2251" t="s">
        <v>83</v>
      </c>
      <c r="E2251">
        <v>51.93</v>
      </c>
      <c r="F2251">
        <v>5.53</v>
      </c>
      <c r="G2251" t="s">
        <v>1615</v>
      </c>
      <c r="H2251" t="s">
        <v>48</v>
      </c>
      <c r="I2251" t="s">
        <v>20</v>
      </c>
      <c r="J2251" t="s">
        <v>65</v>
      </c>
      <c r="K2251">
        <v>51.95</v>
      </c>
      <c r="L2251">
        <v>5.55</v>
      </c>
      <c r="M2251" t="s">
        <v>1615</v>
      </c>
      <c r="N2251" t="s">
        <v>34</v>
      </c>
      <c r="O2251" t="s">
        <v>35</v>
      </c>
      <c r="P2251">
        <v>353</v>
      </c>
      <c r="Q2251">
        <v>3</v>
      </c>
      <c r="R2251">
        <v>32</v>
      </c>
    </row>
    <row r="2252" spans="1:18">
      <c r="A2252" t="s">
        <v>1855</v>
      </c>
      <c r="B2252" t="s">
        <v>76</v>
      </c>
      <c r="C2252" t="s">
        <v>20</v>
      </c>
      <c r="D2252" t="s">
        <v>83</v>
      </c>
      <c r="E2252">
        <v>51.93</v>
      </c>
      <c r="F2252">
        <v>5.57</v>
      </c>
      <c r="G2252" t="s">
        <v>1615</v>
      </c>
      <c r="H2252" t="s">
        <v>73</v>
      </c>
      <c r="I2252" t="s">
        <v>39</v>
      </c>
      <c r="J2252" t="s">
        <v>83</v>
      </c>
      <c r="K2252">
        <v>51.97</v>
      </c>
      <c r="L2252">
        <v>5.58</v>
      </c>
      <c r="M2252" t="s">
        <v>1615</v>
      </c>
      <c r="N2252" t="s">
        <v>26</v>
      </c>
      <c r="O2252" t="s">
        <v>27</v>
      </c>
      <c r="P2252">
        <v>32</v>
      </c>
      <c r="Q2252">
        <v>4</v>
      </c>
      <c r="R2252">
        <v>18</v>
      </c>
    </row>
    <row r="2253" spans="1:18">
      <c r="A2253" t="s">
        <v>1856</v>
      </c>
      <c r="B2253" t="s">
        <v>76</v>
      </c>
      <c r="C2253" t="s">
        <v>20</v>
      </c>
      <c r="D2253" t="s">
        <v>83</v>
      </c>
      <c r="E2253">
        <v>51.93</v>
      </c>
      <c r="F2253">
        <v>5.57</v>
      </c>
      <c r="G2253" t="s">
        <v>1615</v>
      </c>
      <c r="H2253" t="s">
        <v>104</v>
      </c>
      <c r="I2253" t="s">
        <v>39</v>
      </c>
      <c r="J2253" t="s">
        <v>83</v>
      </c>
      <c r="K2253">
        <v>51.92</v>
      </c>
      <c r="L2253">
        <v>5.55</v>
      </c>
      <c r="M2253" t="s">
        <v>1615</v>
      </c>
      <c r="N2253" t="s">
        <v>34</v>
      </c>
      <c r="O2253" t="s">
        <v>35</v>
      </c>
      <c r="P2253">
        <v>40</v>
      </c>
      <c r="Q2253">
        <v>2</v>
      </c>
      <c r="R2253">
        <v>270</v>
      </c>
    </row>
    <row r="2254" spans="1:18">
      <c r="A2254" t="s">
        <v>1857</v>
      </c>
      <c r="B2254" t="s">
        <v>76</v>
      </c>
      <c r="C2254" t="s">
        <v>20</v>
      </c>
      <c r="D2254" t="s">
        <v>83</v>
      </c>
      <c r="E2254">
        <v>51.92</v>
      </c>
      <c r="F2254">
        <v>5.58</v>
      </c>
      <c r="G2254" t="s">
        <v>1615</v>
      </c>
      <c r="H2254" t="s">
        <v>76</v>
      </c>
      <c r="I2254" t="s">
        <v>31</v>
      </c>
      <c r="J2254" t="s">
        <v>65</v>
      </c>
      <c r="K2254">
        <v>51.92</v>
      </c>
      <c r="L2254">
        <v>5.55</v>
      </c>
      <c r="M2254" t="s">
        <v>1615</v>
      </c>
      <c r="N2254" t="s">
        <v>34</v>
      </c>
      <c r="O2254" t="s">
        <v>35</v>
      </c>
      <c r="P2254">
        <v>276</v>
      </c>
      <c r="Q2254">
        <v>3</v>
      </c>
      <c r="R2254">
        <v>270</v>
      </c>
    </row>
    <row r="2255" spans="1:18">
      <c r="A2255" t="s">
        <v>1858</v>
      </c>
      <c r="B2255" t="s">
        <v>76</v>
      </c>
      <c r="C2255" t="s">
        <v>20</v>
      </c>
      <c r="D2255" t="s">
        <v>83</v>
      </c>
      <c r="E2255">
        <v>51.92</v>
      </c>
      <c r="F2255">
        <v>5.58</v>
      </c>
      <c r="G2255" t="s">
        <v>1615</v>
      </c>
      <c r="H2255" t="s">
        <v>76</v>
      </c>
      <c r="I2255" t="s">
        <v>31</v>
      </c>
      <c r="J2255" t="s">
        <v>65</v>
      </c>
      <c r="K2255">
        <v>51.92</v>
      </c>
      <c r="L2255">
        <v>5.55</v>
      </c>
      <c r="M2255" t="s">
        <v>1615</v>
      </c>
      <c r="N2255" t="s">
        <v>34</v>
      </c>
      <c r="O2255" t="s">
        <v>35</v>
      </c>
      <c r="P2255">
        <v>276</v>
      </c>
      <c r="Q2255">
        <v>3</v>
      </c>
      <c r="R2255">
        <v>270</v>
      </c>
    </row>
    <row r="2256" spans="1:18">
      <c r="A2256" t="s">
        <v>1859</v>
      </c>
      <c r="B2256" t="s">
        <v>19</v>
      </c>
      <c r="C2256" t="s">
        <v>20</v>
      </c>
      <c r="D2256" t="s">
        <v>83</v>
      </c>
      <c r="E2256">
        <v>51.97</v>
      </c>
      <c r="F2256">
        <v>6.02</v>
      </c>
      <c r="G2256" t="s">
        <v>1615</v>
      </c>
      <c r="H2256" t="s">
        <v>29</v>
      </c>
      <c r="I2256" t="s">
        <v>51</v>
      </c>
      <c r="J2256" t="s">
        <v>83</v>
      </c>
      <c r="K2256">
        <v>51.97</v>
      </c>
      <c r="L2256">
        <v>6.02</v>
      </c>
      <c r="M2256" t="s">
        <v>1615</v>
      </c>
      <c r="N2256" t="s">
        <v>40</v>
      </c>
      <c r="O2256" t="s">
        <v>35</v>
      </c>
      <c r="P2256">
        <v>105</v>
      </c>
      <c r="Q2256">
        <v>0</v>
      </c>
      <c r="R2256">
        <v>0</v>
      </c>
    </row>
    <row r="2257" spans="1:18">
      <c r="A2257" t="s">
        <v>1860</v>
      </c>
      <c r="B2257" t="s">
        <v>74</v>
      </c>
      <c r="C2257" t="s">
        <v>20</v>
      </c>
      <c r="D2257" t="s">
        <v>83</v>
      </c>
      <c r="E2257">
        <v>51.98</v>
      </c>
      <c r="F2257">
        <v>6.03</v>
      </c>
      <c r="G2257" t="s">
        <v>1615</v>
      </c>
      <c r="H2257" t="s">
        <v>68</v>
      </c>
      <c r="I2257" t="s">
        <v>39</v>
      </c>
      <c r="J2257" t="s">
        <v>83</v>
      </c>
      <c r="K2257">
        <v>51.97</v>
      </c>
      <c r="L2257">
        <v>6.05</v>
      </c>
      <c r="M2257" t="s">
        <v>1615</v>
      </c>
      <c r="N2257" t="s">
        <v>34</v>
      </c>
      <c r="O2257" t="s">
        <v>35</v>
      </c>
      <c r="P2257">
        <v>23</v>
      </c>
      <c r="Q2257">
        <v>2</v>
      </c>
      <c r="R2257">
        <v>91</v>
      </c>
    </row>
    <row r="2258" spans="1:18">
      <c r="A2258" t="s">
        <v>1861</v>
      </c>
      <c r="B2258" t="s">
        <v>74</v>
      </c>
      <c r="C2258" t="s">
        <v>20</v>
      </c>
      <c r="D2258" t="s">
        <v>83</v>
      </c>
      <c r="E2258">
        <v>51.98</v>
      </c>
      <c r="F2258">
        <v>6.03</v>
      </c>
      <c r="G2258" t="s">
        <v>1615</v>
      </c>
      <c r="H2258" t="s">
        <v>133</v>
      </c>
      <c r="I2258" t="s">
        <v>63</v>
      </c>
      <c r="J2258" t="s">
        <v>83</v>
      </c>
      <c r="K2258">
        <v>51.98</v>
      </c>
      <c r="L2258">
        <v>6.02</v>
      </c>
      <c r="M2258" t="s">
        <v>1615</v>
      </c>
      <c r="N2258" t="s">
        <v>40</v>
      </c>
      <c r="O2258" t="s">
        <v>27</v>
      </c>
      <c r="P2258">
        <v>213</v>
      </c>
      <c r="Q2258">
        <v>2</v>
      </c>
      <c r="R2258">
        <v>270</v>
      </c>
    </row>
    <row r="2259" spans="1:18">
      <c r="A2259" t="s">
        <v>1862</v>
      </c>
      <c r="B2259" t="s">
        <v>29</v>
      </c>
      <c r="C2259" t="s">
        <v>39</v>
      </c>
      <c r="D2259" t="s">
        <v>83</v>
      </c>
      <c r="E2259">
        <v>51.93</v>
      </c>
      <c r="F2259">
        <v>5.55</v>
      </c>
      <c r="G2259" t="s">
        <v>1615</v>
      </c>
      <c r="H2259" t="s">
        <v>101</v>
      </c>
      <c r="I2259" t="s">
        <v>31</v>
      </c>
      <c r="J2259" t="s">
        <v>65</v>
      </c>
      <c r="K2259">
        <v>51.92</v>
      </c>
      <c r="L2259">
        <v>5.55</v>
      </c>
      <c r="M2259" t="s">
        <v>1615</v>
      </c>
      <c r="N2259" t="s">
        <v>34</v>
      </c>
      <c r="O2259" t="s">
        <v>35</v>
      </c>
      <c r="P2259">
        <v>249</v>
      </c>
      <c r="Q2259">
        <v>0</v>
      </c>
      <c r="R2259">
        <v>0</v>
      </c>
    </row>
    <row r="2260" spans="1:18">
      <c r="A2260" t="s">
        <v>1863</v>
      </c>
      <c r="B2260" t="s">
        <v>29</v>
      </c>
      <c r="C2260" t="s">
        <v>39</v>
      </c>
      <c r="D2260" t="s">
        <v>83</v>
      </c>
      <c r="E2260">
        <v>51.93</v>
      </c>
      <c r="F2260">
        <v>5.55</v>
      </c>
      <c r="G2260" t="s">
        <v>1615</v>
      </c>
      <c r="H2260" t="s">
        <v>92</v>
      </c>
      <c r="I2260" t="s">
        <v>60</v>
      </c>
      <c r="J2260" t="s">
        <v>65</v>
      </c>
      <c r="K2260">
        <v>51.92</v>
      </c>
      <c r="L2260">
        <v>5.55</v>
      </c>
      <c r="M2260" t="s">
        <v>1615</v>
      </c>
      <c r="N2260" t="s">
        <v>34</v>
      </c>
      <c r="O2260" t="s">
        <v>35</v>
      </c>
      <c r="P2260">
        <v>280</v>
      </c>
      <c r="Q2260">
        <v>0</v>
      </c>
      <c r="R2260">
        <v>0</v>
      </c>
    </row>
    <row r="2261" spans="1:18">
      <c r="A2261" t="s">
        <v>1870</v>
      </c>
      <c r="B2261" t="s">
        <v>76</v>
      </c>
      <c r="C2261" t="s">
        <v>39</v>
      </c>
      <c r="D2261" t="s">
        <v>83</v>
      </c>
      <c r="E2261">
        <v>51.93</v>
      </c>
      <c r="F2261">
        <v>5.55</v>
      </c>
      <c r="G2261" t="s">
        <v>1615</v>
      </c>
      <c r="H2261" t="s">
        <v>68</v>
      </c>
      <c r="I2261" t="s">
        <v>31</v>
      </c>
      <c r="J2261" t="s">
        <v>65</v>
      </c>
      <c r="K2261">
        <v>51.95</v>
      </c>
      <c r="L2261">
        <v>5.55</v>
      </c>
      <c r="M2261" t="s">
        <v>1615</v>
      </c>
      <c r="N2261" t="s">
        <v>34</v>
      </c>
      <c r="O2261" t="s">
        <v>35</v>
      </c>
      <c r="P2261">
        <v>244</v>
      </c>
      <c r="Q2261">
        <v>0</v>
      </c>
      <c r="R2261">
        <v>0</v>
      </c>
    </row>
    <row r="2262" spans="1:18">
      <c r="A2262" t="s">
        <v>1895</v>
      </c>
      <c r="B2262" t="s">
        <v>133</v>
      </c>
      <c r="C2262" t="s">
        <v>20</v>
      </c>
      <c r="D2262" t="s">
        <v>83</v>
      </c>
      <c r="E2262">
        <v>53.03</v>
      </c>
      <c r="F2262">
        <v>4.72</v>
      </c>
      <c r="G2262" t="s">
        <v>1615</v>
      </c>
      <c r="H2262" t="s">
        <v>48</v>
      </c>
      <c r="I2262" t="s">
        <v>63</v>
      </c>
      <c r="J2262" t="s">
        <v>65</v>
      </c>
      <c r="K2262">
        <v>53.17</v>
      </c>
      <c r="L2262">
        <v>4.88</v>
      </c>
      <c r="M2262" t="s">
        <v>1615</v>
      </c>
      <c r="N2262" t="s">
        <v>34</v>
      </c>
      <c r="O2262" t="s">
        <v>35</v>
      </c>
      <c r="P2262">
        <v>561</v>
      </c>
      <c r="Q2262">
        <v>18</v>
      </c>
      <c r="R2262">
        <v>41</v>
      </c>
    </row>
    <row r="2263" spans="1:18">
      <c r="A2263" t="s">
        <v>1896</v>
      </c>
      <c r="B2263" t="s">
        <v>74</v>
      </c>
      <c r="C2263" t="s">
        <v>20</v>
      </c>
      <c r="D2263" t="s">
        <v>83</v>
      </c>
      <c r="E2263">
        <v>53.05</v>
      </c>
      <c r="F2263">
        <v>4.7300000000000004</v>
      </c>
      <c r="G2263" t="s">
        <v>1615</v>
      </c>
      <c r="H2263" t="s">
        <v>73</v>
      </c>
      <c r="I2263" t="s">
        <v>20</v>
      </c>
      <c r="J2263" t="s">
        <v>86</v>
      </c>
      <c r="K2263">
        <v>53.05</v>
      </c>
      <c r="L2263">
        <v>4.7300000000000004</v>
      </c>
      <c r="M2263" t="s">
        <v>1615</v>
      </c>
      <c r="N2263" t="s">
        <v>40</v>
      </c>
      <c r="O2263" t="s">
        <v>35</v>
      </c>
      <c r="P2263">
        <v>1090</v>
      </c>
      <c r="Q2263">
        <v>2</v>
      </c>
      <c r="R2263">
        <v>181</v>
      </c>
    </row>
    <row r="2264" spans="1:18">
      <c r="A2264" t="s">
        <v>1897</v>
      </c>
      <c r="B2264" t="s">
        <v>104</v>
      </c>
      <c r="C2264" t="s">
        <v>20</v>
      </c>
      <c r="D2264" t="s">
        <v>83</v>
      </c>
      <c r="E2264">
        <v>53.03</v>
      </c>
      <c r="F2264">
        <v>4.72</v>
      </c>
      <c r="G2264" t="s">
        <v>1615</v>
      </c>
      <c r="H2264" t="s">
        <v>92</v>
      </c>
      <c r="I2264" t="s">
        <v>20</v>
      </c>
      <c r="J2264" t="s">
        <v>65</v>
      </c>
      <c r="K2264">
        <v>53.17</v>
      </c>
      <c r="L2264">
        <v>4.8499999999999996</v>
      </c>
      <c r="M2264" t="s">
        <v>1615</v>
      </c>
      <c r="N2264" t="s">
        <v>34</v>
      </c>
      <c r="O2264" t="s">
        <v>35</v>
      </c>
      <c r="P2264">
        <v>349</v>
      </c>
      <c r="Q2264">
        <v>18</v>
      </c>
      <c r="R2264">
        <v>31</v>
      </c>
    </row>
    <row r="2265" spans="1:18">
      <c r="A2265" t="s">
        <v>1898</v>
      </c>
      <c r="B2265" t="s">
        <v>133</v>
      </c>
      <c r="C2265" t="s">
        <v>20</v>
      </c>
      <c r="D2265" t="s">
        <v>83</v>
      </c>
      <c r="E2265">
        <v>52.42</v>
      </c>
      <c r="F2265">
        <v>5.78</v>
      </c>
      <c r="G2265" t="s">
        <v>1615</v>
      </c>
      <c r="H2265" t="s">
        <v>19</v>
      </c>
      <c r="I2265" t="s">
        <v>32</v>
      </c>
      <c r="J2265" t="s">
        <v>86</v>
      </c>
      <c r="K2265">
        <v>52.42</v>
      </c>
      <c r="L2265">
        <v>5.82</v>
      </c>
      <c r="M2265" t="s">
        <v>1615</v>
      </c>
      <c r="N2265" t="s">
        <v>81</v>
      </c>
      <c r="O2265" t="s">
        <v>35</v>
      </c>
      <c r="P2265">
        <v>1247</v>
      </c>
      <c r="Q2265">
        <v>3</v>
      </c>
      <c r="R2265">
        <v>91</v>
      </c>
    </row>
    <row r="2266" spans="1:18">
      <c r="A2266" t="s">
        <v>2107</v>
      </c>
      <c r="B2266" t="s">
        <v>60</v>
      </c>
      <c r="C2266" t="s">
        <v>39</v>
      </c>
      <c r="D2266" t="s">
        <v>83</v>
      </c>
      <c r="E2266">
        <v>60.28</v>
      </c>
      <c r="F2266">
        <v>11.18</v>
      </c>
      <c r="G2266" t="s">
        <v>669</v>
      </c>
      <c r="H2266" t="s">
        <v>50</v>
      </c>
      <c r="I2266" t="s">
        <v>101</v>
      </c>
      <c r="J2266" t="s">
        <v>65</v>
      </c>
      <c r="K2266">
        <v>60.48</v>
      </c>
      <c r="L2266">
        <v>11.02</v>
      </c>
      <c r="M2266" t="s">
        <v>669</v>
      </c>
      <c r="N2266" t="s">
        <v>40</v>
      </c>
      <c r="O2266" t="s">
        <v>52</v>
      </c>
      <c r="P2266">
        <v>517</v>
      </c>
      <c r="Q2266">
        <v>25</v>
      </c>
      <c r="R2266">
        <v>338</v>
      </c>
    </row>
    <row r="2267" spans="1:18">
      <c r="A2267" t="s">
        <v>2287</v>
      </c>
      <c r="B2267" t="s">
        <v>39</v>
      </c>
      <c r="C2267" t="s">
        <v>39</v>
      </c>
      <c r="D2267" t="s">
        <v>83</v>
      </c>
      <c r="E2267">
        <v>60.2</v>
      </c>
      <c r="F2267">
        <v>5.45</v>
      </c>
      <c r="G2267" t="s">
        <v>669</v>
      </c>
      <c r="H2267" t="s">
        <v>92</v>
      </c>
      <c r="I2267" t="s">
        <v>32</v>
      </c>
      <c r="J2267" t="s">
        <v>83</v>
      </c>
      <c r="K2267">
        <v>60.2</v>
      </c>
      <c r="L2267">
        <v>5.47</v>
      </c>
      <c r="M2267" t="s">
        <v>669</v>
      </c>
      <c r="N2267" t="s">
        <v>40</v>
      </c>
      <c r="O2267" t="s">
        <v>52</v>
      </c>
      <c r="P2267">
        <v>129</v>
      </c>
      <c r="Q2267">
        <v>1</v>
      </c>
      <c r="R2267">
        <v>91</v>
      </c>
    </row>
    <row r="2268" spans="1:18">
      <c r="A2268" t="s">
        <v>2288</v>
      </c>
      <c r="B2268" t="s">
        <v>29</v>
      </c>
      <c r="C2268" t="s">
        <v>39</v>
      </c>
      <c r="D2268" t="s">
        <v>83</v>
      </c>
      <c r="E2268">
        <v>60.18</v>
      </c>
      <c r="F2268">
        <v>5.48</v>
      </c>
      <c r="G2268" t="s">
        <v>669</v>
      </c>
      <c r="H2268" t="s">
        <v>74</v>
      </c>
      <c r="I2268" t="s">
        <v>60</v>
      </c>
      <c r="J2268" t="s">
        <v>65</v>
      </c>
      <c r="K2268">
        <v>60.18</v>
      </c>
      <c r="L2268">
        <v>5.45</v>
      </c>
      <c r="M2268" t="s">
        <v>669</v>
      </c>
      <c r="N2268" t="s">
        <v>40</v>
      </c>
      <c r="O2268" t="s">
        <v>35</v>
      </c>
      <c r="P2268">
        <v>295</v>
      </c>
      <c r="Q2268">
        <v>2</v>
      </c>
      <c r="R2268">
        <v>270</v>
      </c>
    </row>
    <row r="2269" spans="1:18">
      <c r="A2269" t="s">
        <v>2309</v>
      </c>
      <c r="B2269" t="s">
        <v>51</v>
      </c>
      <c r="C2269" t="s">
        <v>39</v>
      </c>
      <c r="D2269" t="s">
        <v>83</v>
      </c>
      <c r="E2269">
        <v>60.17</v>
      </c>
      <c r="F2269">
        <v>5.43</v>
      </c>
      <c r="G2269" t="s">
        <v>669</v>
      </c>
      <c r="H2269" t="s">
        <v>29</v>
      </c>
      <c r="I2269" t="s">
        <v>20</v>
      </c>
      <c r="J2269" t="s">
        <v>89</v>
      </c>
      <c r="K2269">
        <v>60.15</v>
      </c>
      <c r="L2269">
        <v>5.45</v>
      </c>
      <c r="M2269" t="s">
        <v>669</v>
      </c>
      <c r="N2269" t="s">
        <v>40</v>
      </c>
      <c r="O2269" t="s">
        <v>52</v>
      </c>
      <c r="P2269">
        <v>1428</v>
      </c>
      <c r="Q2269">
        <v>3</v>
      </c>
      <c r="R2269">
        <v>154</v>
      </c>
    </row>
    <row r="2270" spans="1:18">
      <c r="A2270" t="s">
        <v>2445</v>
      </c>
      <c r="B2270" t="s">
        <v>121</v>
      </c>
      <c r="C2270" t="s">
        <v>20</v>
      </c>
      <c r="D2270" t="s">
        <v>83</v>
      </c>
      <c r="E2270">
        <v>50.3</v>
      </c>
      <c r="F2270">
        <v>19.03</v>
      </c>
      <c r="G2270" t="s">
        <v>2428</v>
      </c>
      <c r="H2270" t="s">
        <v>19</v>
      </c>
      <c r="I2270" t="s">
        <v>60</v>
      </c>
      <c r="J2270" t="s">
        <v>65</v>
      </c>
      <c r="K2270">
        <v>50.3</v>
      </c>
      <c r="L2270">
        <v>19.03</v>
      </c>
      <c r="M2270" t="s">
        <v>2428</v>
      </c>
      <c r="N2270" t="s">
        <v>34</v>
      </c>
      <c r="O2270" t="s">
        <v>35</v>
      </c>
      <c r="P2270">
        <v>312</v>
      </c>
      <c r="Q2270">
        <v>0</v>
      </c>
      <c r="R2270">
        <v>0</v>
      </c>
    </row>
    <row r="2271" spans="1:18">
      <c r="A2271" t="s">
        <v>2728</v>
      </c>
      <c r="B2271" t="s">
        <v>133</v>
      </c>
      <c r="C2271" t="s">
        <v>20</v>
      </c>
      <c r="D2271" t="s">
        <v>83</v>
      </c>
      <c r="E2271">
        <v>62.6</v>
      </c>
      <c r="F2271">
        <v>23.68</v>
      </c>
      <c r="G2271" t="s">
        <v>2455</v>
      </c>
      <c r="H2271" t="s">
        <v>23</v>
      </c>
      <c r="I2271" t="s">
        <v>24</v>
      </c>
      <c r="J2271" t="s">
        <v>79</v>
      </c>
      <c r="K2271">
        <v>62.92</v>
      </c>
      <c r="L2271">
        <v>23.37</v>
      </c>
      <c r="M2271" t="s">
        <v>2455</v>
      </c>
      <c r="N2271" t="s">
        <v>34</v>
      </c>
      <c r="O2271" t="s">
        <v>35</v>
      </c>
      <c r="P2271">
        <v>689</v>
      </c>
      <c r="Q2271">
        <v>39</v>
      </c>
      <c r="R2271">
        <v>336</v>
      </c>
    </row>
    <row r="2272" spans="1:18">
      <c r="A2272" t="s">
        <v>2804</v>
      </c>
      <c r="B2272" t="s">
        <v>74</v>
      </c>
      <c r="C2272" t="s">
        <v>20</v>
      </c>
      <c r="D2272" t="s">
        <v>83</v>
      </c>
      <c r="E2272">
        <v>61.57</v>
      </c>
      <c r="F2272">
        <v>21.5</v>
      </c>
      <c r="G2272" t="s">
        <v>2455</v>
      </c>
      <c r="H2272" t="s">
        <v>23</v>
      </c>
      <c r="I2272" t="s">
        <v>20</v>
      </c>
      <c r="J2272" t="s">
        <v>65</v>
      </c>
      <c r="K2272">
        <v>61.78</v>
      </c>
      <c r="L2272">
        <v>21.82</v>
      </c>
      <c r="M2272" t="s">
        <v>2455</v>
      </c>
      <c r="N2272" t="s">
        <v>81</v>
      </c>
      <c r="O2272" t="s">
        <v>35</v>
      </c>
      <c r="P2272">
        <v>353</v>
      </c>
      <c r="Q2272">
        <v>30</v>
      </c>
      <c r="R2272">
        <v>35</v>
      </c>
    </row>
    <row r="2273" spans="1:18">
      <c r="A2273" t="s">
        <v>2809</v>
      </c>
      <c r="B2273" t="s">
        <v>60</v>
      </c>
      <c r="C2273" t="s">
        <v>39</v>
      </c>
      <c r="D2273" t="s">
        <v>83</v>
      </c>
      <c r="E2273">
        <v>61.75</v>
      </c>
      <c r="F2273">
        <v>24.48</v>
      </c>
      <c r="G2273" t="s">
        <v>2455</v>
      </c>
      <c r="H2273" t="s">
        <v>29</v>
      </c>
      <c r="I2273" t="s">
        <v>101</v>
      </c>
      <c r="J2273" t="s">
        <v>65</v>
      </c>
      <c r="K2273">
        <v>61.87</v>
      </c>
      <c r="L2273">
        <v>24.83</v>
      </c>
      <c r="M2273" t="s">
        <v>2455</v>
      </c>
      <c r="N2273" t="s">
        <v>34</v>
      </c>
      <c r="O2273" t="s">
        <v>35</v>
      </c>
      <c r="P2273">
        <v>523</v>
      </c>
      <c r="Q2273">
        <v>23</v>
      </c>
      <c r="R2273">
        <v>55</v>
      </c>
    </row>
    <row r="2274" spans="1:18">
      <c r="A2274" t="s">
        <v>2810</v>
      </c>
      <c r="B2274" t="s">
        <v>60</v>
      </c>
      <c r="C2274" t="s">
        <v>39</v>
      </c>
      <c r="D2274" t="s">
        <v>83</v>
      </c>
      <c r="E2274">
        <v>61.62</v>
      </c>
      <c r="F2274">
        <v>24.53</v>
      </c>
      <c r="G2274" t="s">
        <v>2455</v>
      </c>
      <c r="H2274" t="s">
        <v>121</v>
      </c>
      <c r="I2274" t="s">
        <v>48</v>
      </c>
      <c r="J2274" t="s">
        <v>83</v>
      </c>
      <c r="K2274">
        <v>61.6</v>
      </c>
      <c r="L2274">
        <v>24.55</v>
      </c>
      <c r="M2274" t="s">
        <v>2455</v>
      </c>
      <c r="N2274" t="s">
        <v>34</v>
      </c>
      <c r="O2274" t="s">
        <v>35</v>
      </c>
      <c r="P2274">
        <v>76</v>
      </c>
      <c r="Q2274">
        <v>3</v>
      </c>
      <c r="R2274">
        <v>155</v>
      </c>
    </row>
    <row r="2275" spans="1:18">
      <c r="A2275" t="s">
        <v>2818</v>
      </c>
      <c r="B2275" t="s">
        <v>51</v>
      </c>
      <c r="C2275" t="s">
        <v>39</v>
      </c>
      <c r="D2275" t="s">
        <v>83</v>
      </c>
      <c r="E2275">
        <v>62.6</v>
      </c>
      <c r="F2275">
        <v>29.72</v>
      </c>
      <c r="G2275" t="s">
        <v>2455</v>
      </c>
      <c r="H2275" t="s">
        <v>155</v>
      </c>
      <c r="I2275" t="s">
        <v>29</v>
      </c>
      <c r="J2275" t="s">
        <v>83</v>
      </c>
      <c r="K2275">
        <v>62.6</v>
      </c>
      <c r="L2275">
        <v>29.75</v>
      </c>
      <c r="M2275" t="s">
        <v>2455</v>
      </c>
      <c r="N2275" t="s">
        <v>40</v>
      </c>
      <c r="O2275" t="s">
        <v>35</v>
      </c>
      <c r="P2275">
        <v>38</v>
      </c>
      <c r="Q2275">
        <v>2</v>
      </c>
      <c r="R2275">
        <v>91</v>
      </c>
    </row>
    <row r="2276" spans="1:18">
      <c r="A2276" t="s">
        <v>2833</v>
      </c>
      <c r="B2276" t="s">
        <v>60</v>
      </c>
      <c r="C2276" t="s">
        <v>39</v>
      </c>
      <c r="D2276" t="s">
        <v>83</v>
      </c>
      <c r="E2276">
        <v>63.15</v>
      </c>
      <c r="F2276">
        <v>23.83</v>
      </c>
      <c r="G2276" t="s">
        <v>2455</v>
      </c>
      <c r="H2276" t="s">
        <v>109</v>
      </c>
      <c r="I2276" t="s">
        <v>20</v>
      </c>
      <c r="J2276" t="s">
        <v>86</v>
      </c>
      <c r="K2276">
        <v>62.47</v>
      </c>
      <c r="L2276">
        <v>22.98</v>
      </c>
      <c r="M2276" t="s">
        <v>2455</v>
      </c>
      <c r="N2276" t="s">
        <v>40</v>
      </c>
      <c r="O2276" t="s">
        <v>35</v>
      </c>
      <c r="P2276">
        <v>1088</v>
      </c>
      <c r="Q2276">
        <v>88</v>
      </c>
      <c r="R2276">
        <v>210</v>
      </c>
    </row>
    <row r="2277" spans="1:18">
      <c r="A2277" t="s">
        <v>2839</v>
      </c>
      <c r="B2277" t="s">
        <v>71</v>
      </c>
      <c r="C2277" t="s">
        <v>39</v>
      </c>
      <c r="D2277" t="s">
        <v>83</v>
      </c>
      <c r="E2277">
        <v>62.62</v>
      </c>
      <c r="F2277">
        <v>29.92</v>
      </c>
      <c r="G2277" t="s">
        <v>2455</v>
      </c>
      <c r="H2277" t="s">
        <v>23</v>
      </c>
      <c r="I2277" t="s">
        <v>48</v>
      </c>
      <c r="J2277" t="s">
        <v>86</v>
      </c>
      <c r="K2277">
        <v>62.65</v>
      </c>
      <c r="L2277">
        <v>29.95</v>
      </c>
      <c r="M2277" t="s">
        <v>2455</v>
      </c>
      <c r="N2277" t="s">
        <v>34</v>
      </c>
      <c r="O2277" t="s">
        <v>35</v>
      </c>
      <c r="P2277">
        <v>1156</v>
      </c>
      <c r="Q2277">
        <v>5</v>
      </c>
      <c r="R2277">
        <v>25</v>
      </c>
    </row>
    <row r="2278" spans="1:18">
      <c r="A2278" t="s">
        <v>2898</v>
      </c>
      <c r="B2278" t="s">
        <v>67</v>
      </c>
      <c r="C2278" t="s">
        <v>39</v>
      </c>
      <c r="D2278" t="s">
        <v>83</v>
      </c>
      <c r="E2278">
        <v>62.5</v>
      </c>
      <c r="F2278">
        <v>24</v>
      </c>
      <c r="G2278" t="s">
        <v>2455</v>
      </c>
      <c r="H2278" t="s">
        <v>68</v>
      </c>
      <c r="I2278" t="s">
        <v>48</v>
      </c>
      <c r="J2278" t="s">
        <v>83</v>
      </c>
      <c r="K2278">
        <v>62.47</v>
      </c>
      <c r="L2278">
        <v>23.98</v>
      </c>
      <c r="M2278" t="s">
        <v>2455</v>
      </c>
      <c r="N2278" t="s">
        <v>40</v>
      </c>
      <c r="O2278" t="s">
        <v>35</v>
      </c>
      <c r="P2278">
        <v>67</v>
      </c>
      <c r="Q2278">
        <v>4</v>
      </c>
      <c r="R2278">
        <v>194</v>
      </c>
    </row>
    <row r="2279" spans="1:18">
      <c r="A2279" t="s">
        <v>2899</v>
      </c>
      <c r="B2279" t="s">
        <v>67</v>
      </c>
      <c r="C2279" t="s">
        <v>39</v>
      </c>
      <c r="D2279" t="s">
        <v>83</v>
      </c>
      <c r="E2279">
        <v>62.5</v>
      </c>
      <c r="F2279">
        <v>24</v>
      </c>
      <c r="G2279" t="s">
        <v>2455</v>
      </c>
      <c r="H2279" t="s">
        <v>50</v>
      </c>
      <c r="I2279" t="s">
        <v>51</v>
      </c>
      <c r="J2279" t="s">
        <v>83</v>
      </c>
      <c r="K2279">
        <v>62.47</v>
      </c>
      <c r="L2279">
        <v>23.98</v>
      </c>
      <c r="M2279" t="s">
        <v>2455</v>
      </c>
      <c r="N2279" t="s">
        <v>40</v>
      </c>
      <c r="O2279" t="s">
        <v>35</v>
      </c>
      <c r="P2279">
        <v>79</v>
      </c>
      <c r="Q2279">
        <v>4</v>
      </c>
      <c r="R2279">
        <v>194</v>
      </c>
    </row>
    <row r="2280" spans="1:18">
      <c r="A2280" t="s">
        <v>2906</v>
      </c>
      <c r="B2280" t="s">
        <v>60</v>
      </c>
      <c r="C2280" t="s">
        <v>39</v>
      </c>
      <c r="D2280" t="s">
        <v>83</v>
      </c>
      <c r="E2280">
        <v>60.53</v>
      </c>
      <c r="F2280">
        <v>25</v>
      </c>
      <c r="G2280" t="s">
        <v>2455</v>
      </c>
      <c r="H2280" t="s">
        <v>19</v>
      </c>
      <c r="I2280" t="s">
        <v>50</v>
      </c>
      <c r="J2280" t="s">
        <v>65</v>
      </c>
      <c r="K2280">
        <v>60.5</v>
      </c>
      <c r="L2280">
        <v>24.83</v>
      </c>
      <c r="M2280" t="s">
        <v>2455</v>
      </c>
      <c r="N2280" t="s">
        <v>34</v>
      </c>
      <c r="O2280" t="s">
        <v>35</v>
      </c>
      <c r="P2280">
        <v>236</v>
      </c>
      <c r="Q2280">
        <v>10</v>
      </c>
      <c r="R2280">
        <v>248</v>
      </c>
    </row>
    <row r="2281" spans="1:18">
      <c r="A2281" t="s">
        <v>2925</v>
      </c>
      <c r="B2281" t="s">
        <v>60</v>
      </c>
      <c r="C2281" t="s">
        <v>39</v>
      </c>
      <c r="D2281" t="s">
        <v>83</v>
      </c>
      <c r="E2281">
        <v>63.57</v>
      </c>
      <c r="F2281">
        <v>26.6</v>
      </c>
      <c r="G2281" t="s">
        <v>2455</v>
      </c>
      <c r="H2281" t="s">
        <v>23</v>
      </c>
      <c r="I2281" t="s">
        <v>29</v>
      </c>
      <c r="J2281" t="s">
        <v>83</v>
      </c>
      <c r="K2281">
        <v>63.57</v>
      </c>
      <c r="L2281">
        <v>26.6</v>
      </c>
      <c r="M2281" t="s">
        <v>2455</v>
      </c>
      <c r="N2281" t="s">
        <v>81</v>
      </c>
      <c r="O2281" t="s">
        <v>27</v>
      </c>
      <c r="P2281">
        <v>42</v>
      </c>
      <c r="Q2281">
        <v>0</v>
      </c>
      <c r="R2281">
        <v>0</v>
      </c>
    </row>
    <row r="2282" spans="1:18">
      <c r="A2282" t="s">
        <v>2933</v>
      </c>
      <c r="B2282" t="s">
        <v>51</v>
      </c>
      <c r="C2282" t="s">
        <v>39</v>
      </c>
      <c r="D2282" t="s">
        <v>83</v>
      </c>
      <c r="E2282">
        <v>61.2</v>
      </c>
      <c r="F2282">
        <v>28.85</v>
      </c>
      <c r="G2282" t="s">
        <v>2455</v>
      </c>
      <c r="H2282" t="s">
        <v>37</v>
      </c>
      <c r="I2282" t="s">
        <v>24</v>
      </c>
      <c r="J2282" t="s">
        <v>123</v>
      </c>
      <c r="K2282">
        <v>61.23</v>
      </c>
      <c r="L2282">
        <v>28.83</v>
      </c>
      <c r="M2282" t="s">
        <v>2455</v>
      </c>
      <c r="N2282" t="s">
        <v>40</v>
      </c>
      <c r="O2282" t="s">
        <v>35</v>
      </c>
      <c r="P2282">
        <v>2510</v>
      </c>
      <c r="Q2282">
        <v>4</v>
      </c>
      <c r="R2282">
        <v>347</v>
      </c>
    </row>
    <row r="2283" spans="1:18">
      <c r="A2283" t="s">
        <v>2938</v>
      </c>
      <c r="B2283" t="s">
        <v>39</v>
      </c>
      <c r="C2283" t="s">
        <v>39</v>
      </c>
      <c r="D2283" t="s">
        <v>83</v>
      </c>
      <c r="E2283">
        <v>65.819999999999993</v>
      </c>
      <c r="F2283">
        <v>24.2</v>
      </c>
      <c r="G2283" t="s">
        <v>2455</v>
      </c>
      <c r="H2283" t="s">
        <v>23</v>
      </c>
      <c r="I2283" t="s">
        <v>48</v>
      </c>
      <c r="J2283" t="s">
        <v>83</v>
      </c>
      <c r="K2283">
        <v>65.819999999999993</v>
      </c>
      <c r="L2283">
        <v>24.23</v>
      </c>
      <c r="M2283" t="s">
        <v>2455</v>
      </c>
      <c r="N2283" t="s">
        <v>34</v>
      </c>
      <c r="O2283" t="s">
        <v>35</v>
      </c>
      <c r="P2283">
        <v>70</v>
      </c>
      <c r="Q2283">
        <v>2</v>
      </c>
      <c r="R2283">
        <v>91</v>
      </c>
    </row>
    <row r="2284" spans="1:18">
      <c r="A2284" t="s">
        <v>2940</v>
      </c>
      <c r="B2284" t="s">
        <v>74</v>
      </c>
      <c r="C2284" t="s">
        <v>20</v>
      </c>
      <c r="D2284" t="s">
        <v>83</v>
      </c>
      <c r="E2284">
        <v>60.5</v>
      </c>
      <c r="F2284">
        <v>24.22</v>
      </c>
      <c r="G2284" t="s">
        <v>2455</v>
      </c>
      <c r="H2284" t="s">
        <v>45</v>
      </c>
      <c r="I2284" t="s">
        <v>29</v>
      </c>
      <c r="J2284" t="s">
        <v>83</v>
      </c>
      <c r="K2284">
        <v>60.53</v>
      </c>
      <c r="L2284">
        <v>24.22</v>
      </c>
      <c r="M2284" t="s">
        <v>2455</v>
      </c>
      <c r="N2284" t="s">
        <v>26</v>
      </c>
      <c r="O2284" t="s">
        <v>27</v>
      </c>
      <c r="P2284">
        <v>57</v>
      </c>
      <c r="Q2284">
        <v>4</v>
      </c>
      <c r="R2284">
        <v>0</v>
      </c>
    </row>
    <row r="2285" spans="1:18">
      <c r="A2285" t="s">
        <v>2941</v>
      </c>
      <c r="B2285" t="s">
        <v>92</v>
      </c>
      <c r="C2285" t="s">
        <v>39</v>
      </c>
      <c r="D2285" t="s">
        <v>83</v>
      </c>
      <c r="E2285">
        <v>60.48</v>
      </c>
      <c r="F2285">
        <v>24.22</v>
      </c>
      <c r="G2285" t="s">
        <v>2455</v>
      </c>
      <c r="H2285" t="s">
        <v>32</v>
      </c>
      <c r="I2285" t="s">
        <v>32</v>
      </c>
      <c r="J2285" t="s">
        <v>83</v>
      </c>
      <c r="K2285">
        <v>60.5</v>
      </c>
      <c r="L2285">
        <v>24.22</v>
      </c>
      <c r="M2285" t="s">
        <v>2455</v>
      </c>
      <c r="N2285" t="s">
        <v>34</v>
      </c>
      <c r="O2285" t="s">
        <v>35</v>
      </c>
      <c r="P2285">
        <v>119</v>
      </c>
      <c r="Q2285">
        <v>2</v>
      </c>
      <c r="R2285">
        <v>0</v>
      </c>
    </row>
    <row r="2286" spans="1:18">
      <c r="A2286" t="s">
        <v>2947</v>
      </c>
      <c r="B2286" t="s">
        <v>54</v>
      </c>
      <c r="C2286" t="s">
        <v>20</v>
      </c>
      <c r="D2286" t="s">
        <v>83</v>
      </c>
      <c r="E2286">
        <v>60.43</v>
      </c>
      <c r="F2286">
        <v>25.03</v>
      </c>
      <c r="G2286" t="s">
        <v>2455</v>
      </c>
      <c r="H2286" t="s">
        <v>155</v>
      </c>
      <c r="I2286" t="s">
        <v>39</v>
      </c>
      <c r="J2286" t="s">
        <v>65</v>
      </c>
      <c r="K2286">
        <v>60.45</v>
      </c>
      <c r="L2286">
        <v>25.07</v>
      </c>
      <c r="M2286" t="s">
        <v>2455</v>
      </c>
      <c r="N2286" t="s">
        <v>40</v>
      </c>
      <c r="O2286" t="s">
        <v>35</v>
      </c>
      <c r="P2286">
        <v>383</v>
      </c>
      <c r="Q2286">
        <v>3</v>
      </c>
      <c r="R2286">
        <v>45</v>
      </c>
    </row>
    <row r="2287" spans="1:18">
      <c r="A2287" t="s">
        <v>2948</v>
      </c>
      <c r="B2287" t="s">
        <v>74</v>
      </c>
      <c r="C2287" t="s">
        <v>20</v>
      </c>
      <c r="D2287" t="s">
        <v>83</v>
      </c>
      <c r="E2287">
        <v>60.23</v>
      </c>
      <c r="F2287">
        <v>25.02</v>
      </c>
      <c r="G2287" t="s">
        <v>2455</v>
      </c>
      <c r="H2287" t="s">
        <v>63</v>
      </c>
      <c r="I2287" t="s">
        <v>24</v>
      </c>
      <c r="J2287" t="s">
        <v>65</v>
      </c>
      <c r="K2287">
        <v>60.2</v>
      </c>
      <c r="L2287">
        <v>25</v>
      </c>
      <c r="M2287" t="s">
        <v>2455</v>
      </c>
      <c r="N2287" t="s">
        <v>40</v>
      </c>
      <c r="O2287" t="s">
        <v>35</v>
      </c>
      <c r="P2287">
        <v>320</v>
      </c>
      <c r="Q2287">
        <v>4</v>
      </c>
      <c r="R2287">
        <v>194</v>
      </c>
    </row>
    <row r="2288" spans="1:18">
      <c r="A2288" t="s">
        <v>2953</v>
      </c>
      <c r="B2288" t="s">
        <v>45</v>
      </c>
      <c r="C2288" t="s">
        <v>20</v>
      </c>
      <c r="D2288" t="s">
        <v>83</v>
      </c>
      <c r="E2288">
        <v>62.58</v>
      </c>
      <c r="F2288">
        <v>29.78</v>
      </c>
      <c r="G2288" t="s">
        <v>2455</v>
      </c>
      <c r="H2288" t="s">
        <v>104</v>
      </c>
      <c r="I2288" t="s">
        <v>29</v>
      </c>
      <c r="J2288" t="s">
        <v>279</v>
      </c>
      <c r="K2288">
        <v>62.6</v>
      </c>
      <c r="L2288">
        <v>29.78</v>
      </c>
      <c r="M2288" t="s">
        <v>2455</v>
      </c>
      <c r="N2288" t="s">
        <v>40</v>
      </c>
      <c r="O2288" t="s">
        <v>35</v>
      </c>
      <c r="P2288">
        <v>1894</v>
      </c>
      <c r="Q2288">
        <v>2</v>
      </c>
      <c r="R2288">
        <v>0</v>
      </c>
    </row>
    <row r="2289" spans="1:18">
      <c r="A2289" t="s">
        <v>2959</v>
      </c>
      <c r="B2289" t="s">
        <v>45</v>
      </c>
      <c r="C2289" t="s">
        <v>20</v>
      </c>
      <c r="D2289" t="s">
        <v>83</v>
      </c>
      <c r="E2289">
        <v>62.58</v>
      </c>
      <c r="F2289">
        <v>29.78</v>
      </c>
      <c r="G2289" t="s">
        <v>2455</v>
      </c>
      <c r="H2289" t="s">
        <v>29</v>
      </c>
      <c r="I2289" t="s">
        <v>63</v>
      </c>
      <c r="J2289" t="s">
        <v>115</v>
      </c>
      <c r="K2289">
        <v>62.6</v>
      </c>
      <c r="L2289">
        <v>29.82</v>
      </c>
      <c r="M2289" t="s">
        <v>2455</v>
      </c>
      <c r="N2289" t="s">
        <v>40</v>
      </c>
      <c r="O2289" t="s">
        <v>35</v>
      </c>
      <c r="P2289">
        <v>4215</v>
      </c>
      <c r="Q2289">
        <v>3</v>
      </c>
      <c r="R2289">
        <v>43</v>
      </c>
    </row>
    <row r="2290" spans="1:18">
      <c r="A2290" t="s">
        <v>2960</v>
      </c>
      <c r="B2290" t="s">
        <v>45</v>
      </c>
      <c r="C2290" t="s">
        <v>20</v>
      </c>
      <c r="D2290" t="s">
        <v>83</v>
      </c>
      <c r="E2290">
        <v>62.58</v>
      </c>
      <c r="F2290">
        <v>29.78</v>
      </c>
      <c r="G2290" t="s">
        <v>2455</v>
      </c>
      <c r="H2290" t="s">
        <v>92</v>
      </c>
      <c r="I2290" t="s">
        <v>39</v>
      </c>
      <c r="J2290" t="s">
        <v>83</v>
      </c>
      <c r="K2290">
        <v>62.6</v>
      </c>
      <c r="L2290">
        <v>29.8</v>
      </c>
      <c r="M2290" t="s">
        <v>2455</v>
      </c>
      <c r="N2290" t="s">
        <v>107</v>
      </c>
      <c r="O2290" t="s">
        <v>35</v>
      </c>
      <c r="P2290">
        <v>20</v>
      </c>
      <c r="Q2290">
        <v>3</v>
      </c>
      <c r="R2290">
        <v>25</v>
      </c>
    </row>
    <row r="2291" spans="1:18">
      <c r="A2291" t="s">
        <v>2961</v>
      </c>
      <c r="B2291" t="s">
        <v>19</v>
      </c>
      <c r="C2291" t="s">
        <v>20</v>
      </c>
      <c r="D2291" t="s">
        <v>83</v>
      </c>
      <c r="E2291">
        <v>62.53</v>
      </c>
      <c r="F2291">
        <v>29.83</v>
      </c>
      <c r="G2291" t="s">
        <v>2455</v>
      </c>
      <c r="H2291" t="s">
        <v>54</v>
      </c>
      <c r="I2291" t="s">
        <v>29</v>
      </c>
      <c r="J2291" t="s">
        <v>83</v>
      </c>
      <c r="K2291">
        <v>62.53</v>
      </c>
      <c r="L2291">
        <v>29.83</v>
      </c>
      <c r="M2291" t="s">
        <v>2455</v>
      </c>
      <c r="N2291" t="s">
        <v>81</v>
      </c>
      <c r="O2291" t="s">
        <v>35</v>
      </c>
      <c r="P2291">
        <v>67</v>
      </c>
      <c r="Q2291">
        <v>0</v>
      </c>
      <c r="R2291">
        <v>0</v>
      </c>
    </row>
    <row r="2292" spans="1:18">
      <c r="A2292" t="s">
        <v>2962</v>
      </c>
      <c r="B2292" t="s">
        <v>133</v>
      </c>
      <c r="C2292" t="s">
        <v>20</v>
      </c>
      <c r="D2292" t="s">
        <v>83</v>
      </c>
      <c r="E2292">
        <v>62.52</v>
      </c>
      <c r="F2292">
        <v>29.87</v>
      </c>
      <c r="G2292" t="s">
        <v>2455</v>
      </c>
      <c r="H2292" t="s">
        <v>121</v>
      </c>
      <c r="I2292" t="s">
        <v>20</v>
      </c>
      <c r="J2292" t="s">
        <v>65</v>
      </c>
      <c r="K2292">
        <v>62.52</v>
      </c>
      <c r="L2292">
        <v>29.87</v>
      </c>
      <c r="M2292" t="s">
        <v>2455</v>
      </c>
      <c r="N2292" t="s">
        <v>40</v>
      </c>
      <c r="O2292" t="s">
        <v>35</v>
      </c>
      <c r="P2292">
        <v>357</v>
      </c>
      <c r="Q2292">
        <v>0</v>
      </c>
      <c r="R2292">
        <v>0</v>
      </c>
    </row>
    <row r="2293" spans="1:18">
      <c r="A2293" t="s">
        <v>2963</v>
      </c>
      <c r="B2293" t="s">
        <v>24</v>
      </c>
      <c r="C2293" t="s">
        <v>39</v>
      </c>
      <c r="D2293" t="s">
        <v>83</v>
      </c>
      <c r="E2293">
        <v>62.52</v>
      </c>
      <c r="F2293">
        <v>29.83</v>
      </c>
      <c r="G2293" t="s">
        <v>2455</v>
      </c>
      <c r="H2293" t="s">
        <v>23</v>
      </c>
      <c r="I2293" t="s">
        <v>32</v>
      </c>
      <c r="J2293" t="s">
        <v>83</v>
      </c>
      <c r="K2293">
        <v>62.6</v>
      </c>
      <c r="L2293">
        <v>29.92</v>
      </c>
      <c r="M2293" t="s">
        <v>2455</v>
      </c>
      <c r="N2293" t="s">
        <v>34</v>
      </c>
      <c r="O2293" t="s">
        <v>35</v>
      </c>
      <c r="P2293">
        <v>133</v>
      </c>
      <c r="Q2293">
        <v>11</v>
      </c>
      <c r="R2293">
        <v>25</v>
      </c>
    </row>
    <row r="2294" spans="1:18">
      <c r="A2294" t="s">
        <v>2964</v>
      </c>
      <c r="B2294" t="s">
        <v>24</v>
      </c>
      <c r="C2294" t="s">
        <v>39</v>
      </c>
      <c r="D2294" t="s">
        <v>83</v>
      </c>
      <c r="E2294">
        <v>62.52</v>
      </c>
      <c r="F2294">
        <v>29.83</v>
      </c>
      <c r="G2294" t="s">
        <v>2455</v>
      </c>
      <c r="H2294" t="s">
        <v>63</v>
      </c>
      <c r="I2294" t="s">
        <v>101</v>
      </c>
      <c r="J2294" t="s">
        <v>65</v>
      </c>
      <c r="K2294">
        <v>62.62</v>
      </c>
      <c r="L2294">
        <v>29.93</v>
      </c>
      <c r="M2294" t="s">
        <v>2455</v>
      </c>
      <c r="N2294" t="s">
        <v>34</v>
      </c>
      <c r="O2294" t="s">
        <v>35</v>
      </c>
      <c r="P2294">
        <v>527</v>
      </c>
      <c r="Q2294">
        <v>13</v>
      </c>
      <c r="R2294">
        <v>25</v>
      </c>
    </row>
    <row r="2295" spans="1:18">
      <c r="A2295" t="s">
        <v>2965</v>
      </c>
      <c r="B2295" t="s">
        <v>39</v>
      </c>
      <c r="C2295" t="s">
        <v>39</v>
      </c>
      <c r="D2295" t="s">
        <v>83</v>
      </c>
      <c r="E2295">
        <v>62.58</v>
      </c>
      <c r="F2295">
        <v>29.8</v>
      </c>
      <c r="G2295" t="s">
        <v>2455</v>
      </c>
      <c r="H2295" t="s">
        <v>23</v>
      </c>
      <c r="I2295" t="s">
        <v>51</v>
      </c>
      <c r="J2295" t="s">
        <v>86</v>
      </c>
      <c r="K2295">
        <v>62.67</v>
      </c>
      <c r="L2295">
        <v>29.52</v>
      </c>
      <c r="M2295" t="s">
        <v>2455</v>
      </c>
      <c r="N2295" t="s">
        <v>40</v>
      </c>
      <c r="O2295" t="s">
        <v>52</v>
      </c>
      <c r="P2295">
        <v>1197</v>
      </c>
      <c r="Q2295">
        <v>18</v>
      </c>
      <c r="R2295">
        <v>303</v>
      </c>
    </row>
    <row r="2296" spans="1:18">
      <c r="A2296" t="s">
        <v>2966</v>
      </c>
      <c r="B2296" t="s">
        <v>39</v>
      </c>
      <c r="C2296" t="s">
        <v>39</v>
      </c>
      <c r="D2296" t="s">
        <v>83</v>
      </c>
      <c r="E2296">
        <v>62.58</v>
      </c>
      <c r="F2296">
        <v>29.8</v>
      </c>
      <c r="G2296" t="s">
        <v>2455</v>
      </c>
      <c r="H2296" t="s">
        <v>92</v>
      </c>
      <c r="I2296" t="s">
        <v>48</v>
      </c>
      <c r="J2296" t="s">
        <v>86</v>
      </c>
      <c r="K2296">
        <v>62.85</v>
      </c>
      <c r="L2296">
        <v>29.4</v>
      </c>
      <c r="M2296" t="s">
        <v>2455</v>
      </c>
      <c r="N2296" t="s">
        <v>34</v>
      </c>
      <c r="O2296" t="s">
        <v>35</v>
      </c>
      <c r="P2296">
        <v>1164</v>
      </c>
      <c r="Q2296">
        <v>36</v>
      </c>
      <c r="R2296">
        <v>326</v>
      </c>
    </row>
    <row r="2297" spans="1:18">
      <c r="A2297" t="s">
        <v>2967</v>
      </c>
      <c r="B2297" t="s">
        <v>37</v>
      </c>
      <c r="C2297" t="s">
        <v>39</v>
      </c>
      <c r="D2297" t="s">
        <v>83</v>
      </c>
      <c r="E2297">
        <v>62.55</v>
      </c>
      <c r="F2297">
        <v>29.83</v>
      </c>
      <c r="G2297" t="s">
        <v>2455</v>
      </c>
      <c r="H2297" t="s">
        <v>50</v>
      </c>
      <c r="I2297" t="s">
        <v>29</v>
      </c>
      <c r="J2297" t="s">
        <v>86</v>
      </c>
      <c r="K2297">
        <v>62.55</v>
      </c>
      <c r="L2297">
        <v>29.82</v>
      </c>
      <c r="M2297" t="s">
        <v>2455</v>
      </c>
      <c r="N2297" t="s">
        <v>34</v>
      </c>
      <c r="O2297" t="s">
        <v>35</v>
      </c>
      <c r="P2297">
        <v>1104</v>
      </c>
      <c r="Q2297">
        <v>1</v>
      </c>
      <c r="R2297">
        <v>270</v>
      </c>
    </row>
    <row r="2298" spans="1:18">
      <c r="A2298" t="s">
        <v>2968</v>
      </c>
      <c r="B2298" t="s">
        <v>37</v>
      </c>
      <c r="C2298" t="s">
        <v>39</v>
      </c>
      <c r="D2298" t="s">
        <v>83</v>
      </c>
      <c r="E2298">
        <v>62.6</v>
      </c>
      <c r="F2298">
        <v>29.78</v>
      </c>
      <c r="G2298" t="s">
        <v>2455</v>
      </c>
      <c r="H2298" t="s">
        <v>71</v>
      </c>
      <c r="I2298" t="s">
        <v>48</v>
      </c>
      <c r="J2298" t="s">
        <v>65</v>
      </c>
      <c r="K2298">
        <v>63.13</v>
      </c>
      <c r="L2298">
        <v>29.57</v>
      </c>
      <c r="M2298" t="s">
        <v>2455</v>
      </c>
      <c r="N2298" t="s">
        <v>107</v>
      </c>
      <c r="O2298" t="s">
        <v>35</v>
      </c>
      <c r="P2298">
        <v>420</v>
      </c>
      <c r="Q2298">
        <v>61</v>
      </c>
      <c r="R2298">
        <v>350</v>
      </c>
    </row>
    <row r="2299" spans="1:18">
      <c r="A2299" t="s">
        <v>2969</v>
      </c>
      <c r="B2299" t="s">
        <v>37</v>
      </c>
      <c r="C2299" t="s">
        <v>39</v>
      </c>
      <c r="D2299" t="s">
        <v>83</v>
      </c>
      <c r="E2299">
        <v>62.6</v>
      </c>
      <c r="F2299">
        <v>29.78</v>
      </c>
      <c r="G2299" t="s">
        <v>2455</v>
      </c>
      <c r="H2299" t="s">
        <v>63</v>
      </c>
      <c r="I2299" t="s">
        <v>48</v>
      </c>
      <c r="J2299" t="s">
        <v>83</v>
      </c>
      <c r="K2299">
        <v>62.62</v>
      </c>
      <c r="L2299">
        <v>29.83</v>
      </c>
      <c r="M2299" t="s">
        <v>2455</v>
      </c>
      <c r="N2299" t="s">
        <v>81</v>
      </c>
      <c r="O2299" t="s">
        <v>35</v>
      </c>
      <c r="P2299">
        <v>50</v>
      </c>
      <c r="Q2299">
        <v>4</v>
      </c>
      <c r="R2299">
        <v>55</v>
      </c>
    </row>
    <row r="2300" spans="1:18">
      <c r="A2300" t="s">
        <v>2970</v>
      </c>
      <c r="B2300" t="s">
        <v>37</v>
      </c>
      <c r="C2300" t="s">
        <v>39</v>
      </c>
      <c r="D2300" t="s">
        <v>83</v>
      </c>
      <c r="E2300">
        <v>62.6</v>
      </c>
      <c r="F2300">
        <v>29.78</v>
      </c>
      <c r="G2300" t="s">
        <v>2455</v>
      </c>
      <c r="H2300" t="s">
        <v>74</v>
      </c>
      <c r="I2300" t="s">
        <v>51</v>
      </c>
      <c r="J2300" t="s">
        <v>83</v>
      </c>
      <c r="K2300">
        <v>62.5</v>
      </c>
      <c r="L2300">
        <v>29.67</v>
      </c>
      <c r="M2300" t="s">
        <v>2455</v>
      </c>
      <c r="N2300" t="s">
        <v>40</v>
      </c>
      <c r="O2300" t="s">
        <v>35</v>
      </c>
      <c r="P2300">
        <v>97</v>
      </c>
      <c r="Q2300">
        <v>13</v>
      </c>
      <c r="R2300">
        <v>209</v>
      </c>
    </row>
    <row r="2301" spans="1:18">
      <c r="A2301" t="s">
        <v>2971</v>
      </c>
      <c r="B2301" t="s">
        <v>37</v>
      </c>
      <c r="C2301" t="s">
        <v>39</v>
      </c>
      <c r="D2301" t="s">
        <v>83</v>
      </c>
      <c r="E2301">
        <v>62.6</v>
      </c>
      <c r="F2301">
        <v>29.78</v>
      </c>
      <c r="G2301" t="s">
        <v>2455</v>
      </c>
      <c r="H2301" t="s">
        <v>143</v>
      </c>
      <c r="I2301" t="s">
        <v>32</v>
      </c>
      <c r="J2301" t="s">
        <v>83</v>
      </c>
      <c r="K2301">
        <v>62.48</v>
      </c>
      <c r="L2301">
        <v>30.78</v>
      </c>
      <c r="M2301" t="s">
        <v>2455</v>
      </c>
      <c r="N2301" t="s">
        <v>34</v>
      </c>
      <c r="O2301" t="s">
        <v>35</v>
      </c>
      <c r="P2301">
        <v>128</v>
      </c>
      <c r="Q2301">
        <v>53</v>
      </c>
      <c r="R2301">
        <v>105</v>
      </c>
    </row>
    <row r="2302" spans="1:18">
      <c r="A2302" t="s">
        <v>2972</v>
      </c>
      <c r="B2302" t="s">
        <v>45</v>
      </c>
      <c r="C2302" t="s">
        <v>39</v>
      </c>
      <c r="D2302" t="s">
        <v>83</v>
      </c>
      <c r="E2302">
        <v>62.53</v>
      </c>
      <c r="F2302">
        <v>29.83</v>
      </c>
      <c r="G2302" t="s">
        <v>2455</v>
      </c>
      <c r="H2302" t="s">
        <v>67</v>
      </c>
      <c r="I2302" t="s">
        <v>48</v>
      </c>
      <c r="J2302" t="s">
        <v>83</v>
      </c>
      <c r="K2302">
        <v>62.55</v>
      </c>
      <c r="L2302">
        <v>29.78</v>
      </c>
      <c r="M2302" t="s">
        <v>2455</v>
      </c>
      <c r="N2302" t="s">
        <v>34</v>
      </c>
      <c r="O2302" t="s">
        <v>35</v>
      </c>
      <c r="P2302">
        <v>1</v>
      </c>
      <c r="Q2302">
        <v>4</v>
      </c>
      <c r="R2302">
        <v>306</v>
      </c>
    </row>
    <row r="2303" spans="1:18">
      <c r="A2303" t="s">
        <v>2973</v>
      </c>
      <c r="B2303" t="s">
        <v>45</v>
      </c>
      <c r="C2303" t="s">
        <v>39</v>
      </c>
      <c r="D2303" t="s">
        <v>83</v>
      </c>
      <c r="E2303">
        <v>62.53</v>
      </c>
      <c r="F2303">
        <v>29.83</v>
      </c>
      <c r="G2303" t="s">
        <v>2455</v>
      </c>
      <c r="H2303" t="s">
        <v>73</v>
      </c>
      <c r="I2303" t="s">
        <v>20</v>
      </c>
      <c r="J2303" t="s">
        <v>65</v>
      </c>
      <c r="K2303">
        <v>62.53</v>
      </c>
      <c r="L2303">
        <v>29.85</v>
      </c>
      <c r="M2303" t="s">
        <v>2455</v>
      </c>
      <c r="N2303" t="s">
        <v>40</v>
      </c>
      <c r="O2303" t="s">
        <v>35</v>
      </c>
      <c r="P2303">
        <v>1</v>
      </c>
      <c r="Q2303">
        <v>1</v>
      </c>
      <c r="R2303">
        <v>91</v>
      </c>
    </row>
    <row r="2304" spans="1:18">
      <c r="A2304" t="s">
        <v>2977</v>
      </c>
      <c r="B2304" t="s">
        <v>19</v>
      </c>
      <c r="C2304" t="s">
        <v>20</v>
      </c>
      <c r="D2304" t="s">
        <v>83</v>
      </c>
      <c r="E2304">
        <v>60.98</v>
      </c>
      <c r="F2304">
        <v>24.5</v>
      </c>
      <c r="G2304" t="s">
        <v>2455</v>
      </c>
      <c r="H2304" t="s">
        <v>73</v>
      </c>
      <c r="I2304" t="s">
        <v>32</v>
      </c>
      <c r="J2304" t="s">
        <v>83</v>
      </c>
      <c r="K2304">
        <v>60.98</v>
      </c>
      <c r="L2304">
        <v>24.5</v>
      </c>
      <c r="M2304" t="s">
        <v>2455</v>
      </c>
      <c r="N2304" t="s">
        <v>26</v>
      </c>
      <c r="O2304" t="s">
        <v>27</v>
      </c>
      <c r="P2304">
        <v>1</v>
      </c>
      <c r="Q2304">
        <v>0</v>
      </c>
      <c r="R2304">
        <v>0</v>
      </c>
    </row>
    <row r="2305" spans="1:18">
      <c r="A2305" t="s">
        <v>2978</v>
      </c>
      <c r="B2305" t="s">
        <v>19</v>
      </c>
      <c r="C2305" t="s">
        <v>20</v>
      </c>
      <c r="D2305" t="s">
        <v>83</v>
      </c>
      <c r="E2305">
        <v>60.98</v>
      </c>
      <c r="F2305">
        <v>24.5</v>
      </c>
      <c r="G2305" t="s">
        <v>2455</v>
      </c>
      <c r="H2305" t="s">
        <v>155</v>
      </c>
      <c r="I2305" t="s">
        <v>32</v>
      </c>
      <c r="J2305" t="s">
        <v>83</v>
      </c>
      <c r="K2305">
        <v>60.98</v>
      </c>
      <c r="L2305">
        <v>24.5</v>
      </c>
      <c r="M2305" t="s">
        <v>2455</v>
      </c>
      <c r="N2305" t="s">
        <v>26</v>
      </c>
      <c r="O2305" t="s">
        <v>27</v>
      </c>
      <c r="P2305">
        <v>1</v>
      </c>
      <c r="Q2305">
        <v>0</v>
      </c>
      <c r="R2305">
        <v>0</v>
      </c>
    </row>
    <row r="2306" spans="1:18">
      <c r="A2306" t="s">
        <v>2979</v>
      </c>
      <c r="B2306" t="s">
        <v>143</v>
      </c>
      <c r="C2306" t="s">
        <v>20</v>
      </c>
      <c r="D2306" t="s">
        <v>83</v>
      </c>
      <c r="E2306">
        <v>60.97</v>
      </c>
      <c r="F2306">
        <v>24.5</v>
      </c>
      <c r="G2306" t="s">
        <v>2455</v>
      </c>
      <c r="H2306" t="s">
        <v>71</v>
      </c>
      <c r="I2306" t="s">
        <v>48</v>
      </c>
      <c r="J2306" t="s">
        <v>83</v>
      </c>
      <c r="K2306">
        <v>60.97</v>
      </c>
      <c r="L2306">
        <v>24.53</v>
      </c>
      <c r="M2306" t="s">
        <v>2455</v>
      </c>
      <c r="N2306" t="s">
        <v>40</v>
      </c>
      <c r="O2306" t="s">
        <v>35</v>
      </c>
      <c r="P2306">
        <v>1</v>
      </c>
      <c r="Q2306">
        <v>2</v>
      </c>
      <c r="R2306">
        <v>91</v>
      </c>
    </row>
    <row r="2307" spans="1:18">
      <c r="A2307" t="s">
        <v>3553</v>
      </c>
      <c r="B2307" t="s">
        <v>121</v>
      </c>
      <c r="C2307" t="s">
        <v>20</v>
      </c>
      <c r="D2307" t="s">
        <v>83</v>
      </c>
      <c r="E2307">
        <v>54.53</v>
      </c>
      <c r="F2307">
        <v>36.1</v>
      </c>
      <c r="G2307" t="s">
        <v>808</v>
      </c>
      <c r="H2307" t="s">
        <v>109</v>
      </c>
      <c r="I2307" t="s">
        <v>39</v>
      </c>
      <c r="J2307" t="s">
        <v>65</v>
      </c>
      <c r="K2307">
        <v>54.53</v>
      </c>
      <c r="L2307">
        <v>36.1</v>
      </c>
      <c r="M2307" t="s">
        <v>808</v>
      </c>
      <c r="N2307" t="s">
        <v>40</v>
      </c>
      <c r="O2307" t="s">
        <v>52</v>
      </c>
      <c r="P2307">
        <v>1</v>
      </c>
      <c r="Q2307">
        <v>0</v>
      </c>
      <c r="R2307">
        <v>0</v>
      </c>
    </row>
    <row r="2308" spans="1:18">
      <c r="A2308" t="s">
        <v>3554</v>
      </c>
      <c r="B2308" t="s">
        <v>63</v>
      </c>
      <c r="C2308" t="s">
        <v>39</v>
      </c>
      <c r="D2308" t="s">
        <v>83</v>
      </c>
      <c r="E2308">
        <v>54.53</v>
      </c>
      <c r="F2308">
        <v>36.1</v>
      </c>
      <c r="G2308" t="s">
        <v>808</v>
      </c>
      <c r="H2308" t="s">
        <v>50</v>
      </c>
      <c r="I2308" t="s">
        <v>24</v>
      </c>
      <c r="J2308" t="s">
        <v>89</v>
      </c>
      <c r="K2308">
        <v>54.8</v>
      </c>
      <c r="L2308">
        <v>35.97</v>
      </c>
      <c r="M2308" t="s">
        <v>808</v>
      </c>
      <c r="N2308" t="s">
        <v>40</v>
      </c>
      <c r="O2308" t="s">
        <v>35</v>
      </c>
      <c r="P2308">
        <v>1</v>
      </c>
      <c r="Q2308">
        <v>31</v>
      </c>
      <c r="R2308">
        <v>344</v>
      </c>
    </row>
    <row r="2309" spans="1:18">
      <c r="A2309" t="s">
        <v>3555</v>
      </c>
      <c r="B2309" t="s">
        <v>143</v>
      </c>
      <c r="C2309" t="s">
        <v>20</v>
      </c>
      <c r="D2309" t="s">
        <v>83</v>
      </c>
      <c r="E2309">
        <v>54.53</v>
      </c>
      <c r="F2309">
        <v>36.1</v>
      </c>
      <c r="G2309" t="s">
        <v>808</v>
      </c>
      <c r="H2309" t="s">
        <v>143</v>
      </c>
      <c r="I2309" t="s">
        <v>20</v>
      </c>
      <c r="J2309" t="s">
        <v>83</v>
      </c>
      <c r="K2309">
        <v>54.53</v>
      </c>
      <c r="L2309">
        <v>36.1</v>
      </c>
      <c r="M2309" t="s">
        <v>808</v>
      </c>
      <c r="N2309" t="s">
        <v>40</v>
      </c>
      <c r="O2309" t="s">
        <v>52</v>
      </c>
      <c r="P2309">
        <v>1</v>
      </c>
      <c r="Q2309">
        <v>0</v>
      </c>
      <c r="R2309">
        <v>0</v>
      </c>
    </row>
    <row r="2310" spans="1:18">
      <c r="A2310" t="s">
        <v>3556</v>
      </c>
      <c r="B2310" t="s">
        <v>143</v>
      </c>
      <c r="C2310" t="s">
        <v>20</v>
      </c>
      <c r="D2310" t="s">
        <v>83</v>
      </c>
      <c r="E2310">
        <v>54.53</v>
      </c>
      <c r="F2310">
        <v>36.1</v>
      </c>
      <c r="G2310" t="s">
        <v>808</v>
      </c>
      <c r="H2310" t="s">
        <v>50</v>
      </c>
      <c r="I2310" t="s">
        <v>39</v>
      </c>
      <c r="J2310" t="s">
        <v>79</v>
      </c>
      <c r="K2310">
        <v>54.53</v>
      </c>
      <c r="L2310">
        <v>36.1</v>
      </c>
      <c r="M2310" t="s">
        <v>808</v>
      </c>
      <c r="N2310" t="s">
        <v>40</v>
      </c>
      <c r="O2310" t="s">
        <v>35</v>
      </c>
      <c r="P2310">
        <v>734</v>
      </c>
      <c r="Q2310">
        <v>0</v>
      </c>
      <c r="R2310">
        <v>0</v>
      </c>
    </row>
    <row r="2311" spans="1:18">
      <c r="A2311" t="s">
        <v>3880</v>
      </c>
      <c r="B2311" t="s">
        <v>50</v>
      </c>
      <c r="C2311" t="s">
        <v>39</v>
      </c>
      <c r="D2311" t="s">
        <v>83</v>
      </c>
      <c r="E2311">
        <v>58.65</v>
      </c>
      <c r="F2311">
        <v>14.08</v>
      </c>
      <c r="G2311" t="s">
        <v>2497</v>
      </c>
      <c r="H2311" t="s">
        <v>31</v>
      </c>
      <c r="I2311" t="s">
        <v>51</v>
      </c>
      <c r="J2311" t="s">
        <v>83</v>
      </c>
      <c r="K2311">
        <v>58.65</v>
      </c>
      <c r="L2311">
        <v>14.2</v>
      </c>
      <c r="M2311" t="s">
        <v>2497</v>
      </c>
      <c r="N2311" t="s">
        <v>81</v>
      </c>
      <c r="O2311" t="s">
        <v>35</v>
      </c>
      <c r="P2311">
        <v>93</v>
      </c>
      <c r="Q2311">
        <v>7</v>
      </c>
      <c r="R2311">
        <v>91</v>
      </c>
    </row>
    <row r="2312" spans="1:18">
      <c r="A2312" t="s">
        <v>3955</v>
      </c>
      <c r="B2312" t="s">
        <v>104</v>
      </c>
      <c r="C2312" t="s">
        <v>20</v>
      </c>
      <c r="D2312" t="s">
        <v>83</v>
      </c>
      <c r="E2312">
        <v>55.65</v>
      </c>
      <c r="F2312">
        <v>13.5</v>
      </c>
      <c r="G2312" t="s">
        <v>2497</v>
      </c>
      <c r="H2312" t="s">
        <v>20</v>
      </c>
      <c r="I2312" t="s">
        <v>50</v>
      </c>
      <c r="J2312" t="s">
        <v>279</v>
      </c>
      <c r="K2312">
        <v>55.67</v>
      </c>
      <c r="L2312">
        <v>13.52</v>
      </c>
      <c r="M2312" t="s">
        <v>2497</v>
      </c>
      <c r="N2312" t="s">
        <v>84</v>
      </c>
      <c r="O2312" t="s">
        <v>35</v>
      </c>
      <c r="P2312">
        <v>1681</v>
      </c>
      <c r="Q2312">
        <v>3</v>
      </c>
      <c r="R2312">
        <v>30</v>
      </c>
    </row>
    <row r="2313" spans="1:18">
      <c r="A2313" t="s">
        <v>93</v>
      </c>
      <c r="B2313" t="s">
        <v>50</v>
      </c>
      <c r="C2313" t="s">
        <v>20</v>
      </c>
      <c r="D2313" t="s">
        <v>65</v>
      </c>
      <c r="E2313">
        <v>51.1</v>
      </c>
      <c r="F2313">
        <v>4.5</v>
      </c>
      <c r="G2313" t="s">
        <v>22</v>
      </c>
      <c r="H2313" t="s">
        <v>32</v>
      </c>
      <c r="I2313" t="s">
        <v>39</v>
      </c>
      <c r="J2313" t="s">
        <v>65</v>
      </c>
      <c r="K2313">
        <v>51</v>
      </c>
      <c r="L2313">
        <v>4.5</v>
      </c>
      <c r="M2313" t="s">
        <v>22</v>
      </c>
      <c r="N2313" t="s">
        <v>81</v>
      </c>
      <c r="O2313" t="s">
        <v>35</v>
      </c>
      <c r="P2313">
        <v>40</v>
      </c>
      <c r="Q2313">
        <v>12</v>
      </c>
      <c r="R2313">
        <v>181</v>
      </c>
    </row>
    <row r="2314" spans="1:18">
      <c r="A2314" t="s">
        <v>198</v>
      </c>
      <c r="B2314" t="s">
        <v>32</v>
      </c>
      <c r="C2314" t="s">
        <v>20</v>
      </c>
      <c r="D2314" t="s">
        <v>65</v>
      </c>
      <c r="E2314">
        <v>50.9</v>
      </c>
      <c r="F2314">
        <v>4.3</v>
      </c>
      <c r="G2314" t="s">
        <v>22</v>
      </c>
      <c r="H2314" t="s">
        <v>20</v>
      </c>
      <c r="I2314" t="s">
        <v>24</v>
      </c>
      <c r="J2314" t="s">
        <v>79</v>
      </c>
      <c r="K2314">
        <v>50.9</v>
      </c>
      <c r="L2314">
        <v>4.3</v>
      </c>
      <c r="M2314" t="s">
        <v>22</v>
      </c>
      <c r="N2314" t="s">
        <v>40</v>
      </c>
      <c r="O2314" t="s">
        <v>35</v>
      </c>
      <c r="P2314">
        <v>330</v>
      </c>
      <c r="Q2314">
        <v>0</v>
      </c>
      <c r="R2314">
        <v>0</v>
      </c>
    </row>
    <row r="2315" spans="1:18">
      <c r="A2315" t="s">
        <v>267</v>
      </c>
      <c r="B2315" t="s">
        <v>121</v>
      </c>
      <c r="C2315" t="s">
        <v>20</v>
      </c>
      <c r="D2315" t="s">
        <v>65</v>
      </c>
      <c r="E2315">
        <v>49.87</v>
      </c>
      <c r="F2315">
        <v>14.32</v>
      </c>
      <c r="G2315" t="s">
        <v>211</v>
      </c>
      <c r="H2315" t="s">
        <v>60</v>
      </c>
      <c r="I2315" t="s">
        <v>48</v>
      </c>
      <c r="J2315" t="s">
        <v>65</v>
      </c>
      <c r="K2315">
        <v>49.88</v>
      </c>
      <c r="L2315">
        <v>14.32</v>
      </c>
      <c r="M2315" t="s">
        <v>211</v>
      </c>
      <c r="N2315" t="s">
        <v>34</v>
      </c>
      <c r="O2315" t="s">
        <v>35</v>
      </c>
      <c r="P2315">
        <v>77</v>
      </c>
      <c r="Q2315">
        <v>2</v>
      </c>
      <c r="R2315">
        <v>0</v>
      </c>
    </row>
    <row r="2316" spans="1:18">
      <c r="A2316" t="s">
        <v>269</v>
      </c>
      <c r="B2316" t="s">
        <v>42</v>
      </c>
      <c r="C2316" t="s">
        <v>20</v>
      </c>
      <c r="D2316" t="s">
        <v>65</v>
      </c>
      <c r="E2316">
        <v>49.02</v>
      </c>
      <c r="F2316">
        <v>17.12</v>
      </c>
      <c r="G2316" t="s">
        <v>211</v>
      </c>
      <c r="H2316" t="s">
        <v>63</v>
      </c>
      <c r="I2316" t="s">
        <v>60</v>
      </c>
      <c r="J2316" t="s">
        <v>79</v>
      </c>
      <c r="K2316">
        <v>49.05</v>
      </c>
      <c r="L2316">
        <v>17.12</v>
      </c>
      <c r="M2316" t="s">
        <v>211</v>
      </c>
      <c r="N2316" t="s">
        <v>84</v>
      </c>
      <c r="O2316" t="s">
        <v>35</v>
      </c>
      <c r="P2316">
        <v>297</v>
      </c>
      <c r="Q2316">
        <v>4</v>
      </c>
      <c r="R2316">
        <v>0</v>
      </c>
    </row>
    <row r="2317" spans="1:18">
      <c r="A2317" t="s">
        <v>273</v>
      </c>
      <c r="B2317" t="s">
        <v>32</v>
      </c>
      <c r="C2317" t="s">
        <v>39</v>
      </c>
      <c r="D2317" t="s">
        <v>65</v>
      </c>
      <c r="E2317">
        <v>49.03</v>
      </c>
      <c r="F2317">
        <v>17.170000000000002</v>
      </c>
      <c r="G2317" t="s">
        <v>211</v>
      </c>
      <c r="H2317" t="s">
        <v>24</v>
      </c>
      <c r="I2317" t="s">
        <v>29</v>
      </c>
      <c r="J2317" t="s">
        <v>65</v>
      </c>
      <c r="K2317">
        <v>49.05</v>
      </c>
      <c r="L2317">
        <v>17.170000000000002</v>
      </c>
      <c r="M2317" t="s">
        <v>211</v>
      </c>
      <c r="N2317" t="s">
        <v>34</v>
      </c>
      <c r="O2317" t="s">
        <v>35</v>
      </c>
      <c r="P2317">
        <v>24</v>
      </c>
      <c r="Q2317">
        <v>2</v>
      </c>
      <c r="R2317">
        <v>0</v>
      </c>
    </row>
    <row r="2318" spans="1:18">
      <c r="A2318" t="s">
        <v>274</v>
      </c>
      <c r="B2318" t="s">
        <v>32</v>
      </c>
      <c r="C2318" t="s">
        <v>39</v>
      </c>
      <c r="D2318" t="s">
        <v>65</v>
      </c>
      <c r="E2318">
        <v>49.03</v>
      </c>
      <c r="F2318">
        <v>17.170000000000002</v>
      </c>
      <c r="G2318" t="s">
        <v>211</v>
      </c>
      <c r="H2318" t="s">
        <v>24</v>
      </c>
      <c r="I2318" t="s">
        <v>29</v>
      </c>
      <c r="J2318" t="s">
        <v>65</v>
      </c>
      <c r="K2318">
        <v>49.05</v>
      </c>
      <c r="L2318">
        <v>17.170000000000002</v>
      </c>
      <c r="M2318" t="s">
        <v>211</v>
      </c>
      <c r="N2318" t="s">
        <v>34</v>
      </c>
      <c r="O2318" t="s">
        <v>35</v>
      </c>
      <c r="P2318">
        <v>24</v>
      </c>
      <c r="Q2318">
        <v>2</v>
      </c>
      <c r="R2318">
        <v>0</v>
      </c>
    </row>
    <row r="2319" spans="1:18">
      <c r="A2319" t="s">
        <v>275</v>
      </c>
      <c r="B2319" t="s">
        <v>32</v>
      </c>
      <c r="C2319" t="s">
        <v>39</v>
      </c>
      <c r="D2319" t="s">
        <v>65</v>
      </c>
      <c r="E2319">
        <v>49.05</v>
      </c>
      <c r="F2319">
        <v>17.170000000000002</v>
      </c>
      <c r="G2319" t="s">
        <v>211</v>
      </c>
      <c r="H2319" t="s">
        <v>54</v>
      </c>
      <c r="I2319" t="s">
        <v>29</v>
      </c>
      <c r="J2319" t="s">
        <v>65</v>
      </c>
      <c r="K2319">
        <v>49.05</v>
      </c>
      <c r="L2319">
        <v>17.12</v>
      </c>
      <c r="M2319" t="s">
        <v>211</v>
      </c>
      <c r="N2319" t="s">
        <v>34</v>
      </c>
      <c r="O2319" t="s">
        <v>35</v>
      </c>
      <c r="P2319">
        <v>51</v>
      </c>
      <c r="Q2319">
        <v>4</v>
      </c>
      <c r="R2319">
        <v>270</v>
      </c>
    </row>
    <row r="2320" spans="1:18">
      <c r="A2320" t="s">
        <v>387</v>
      </c>
      <c r="B2320" t="s">
        <v>31</v>
      </c>
      <c r="C2320" t="s">
        <v>29</v>
      </c>
      <c r="D2320" t="s">
        <v>65</v>
      </c>
      <c r="E2320">
        <v>51.9</v>
      </c>
      <c r="F2320">
        <v>11.72</v>
      </c>
      <c r="G2320" t="s">
        <v>332</v>
      </c>
      <c r="H2320" t="s">
        <v>71</v>
      </c>
      <c r="I2320" t="s">
        <v>32</v>
      </c>
      <c r="J2320" t="s">
        <v>65</v>
      </c>
      <c r="K2320">
        <v>51.88</v>
      </c>
      <c r="L2320">
        <v>11.8</v>
      </c>
      <c r="M2320" t="s">
        <v>332</v>
      </c>
      <c r="N2320" t="s">
        <v>34</v>
      </c>
      <c r="O2320" t="s">
        <v>35</v>
      </c>
      <c r="P2320">
        <v>106</v>
      </c>
      <c r="Q2320">
        <v>7</v>
      </c>
      <c r="R2320">
        <v>108</v>
      </c>
    </row>
    <row r="2321" spans="1:18">
      <c r="A2321" t="s">
        <v>390</v>
      </c>
      <c r="B2321" t="s">
        <v>42</v>
      </c>
      <c r="C2321" t="s">
        <v>20</v>
      </c>
      <c r="D2321" t="s">
        <v>65</v>
      </c>
      <c r="E2321">
        <v>50.88</v>
      </c>
      <c r="F2321">
        <v>10.52</v>
      </c>
      <c r="G2321" t="s">
        <v>332</v>
      </c>
      <c r="H2321" t="s">
        <v>54</v>
      </c>
      <c r="I2321" t="s">
        <v>48</v>
      </c>
      <c r="J2321" t="s">
        <v>65</v>
      </c>
      <c r="K2321">
        <v>50.88</v>
      </c>
      <c r="L2321">
        <v>10.52</v>
      </c>
      <c r="M2321" t="s">
        <v>332</v>
      </c>
      <c r="N2321" t="s">
        <v>40</v>
      </c>
      <c r="O2321" t="s">
        <v>35</v>
      </c>
      <c r="P2321">
        <v>104</v>
      </c>
      <c r="Q2321">
        <v>0</v>
      </c>
      <c r="R2321">
        <v>0</v>
      </c>
    </row>
    <row r="2322" spans="1:18">
      <c r="A2322" t="s">
        <v>391</v>
      </c>
      <c r="B2322" t="s">
        <v>67</v>
      </c>
      <c r="C2322" t="s">
        <v>39</v>
      </c>
      <c r="D2322" t="s">
        <v>65</v>
      </c>
      <c r="E2322">
        <v>50.83</v>
      </c>
      <c r="F2322">
        <v>10.68</v>
      </c>
      <c r="G2322" t="s">
        <v>332</v>
      </c>
      <c r="H2322" t="s">
        <v>109</v>
      </c>
      <c r="I2322" t="s">
        <v>29</v>
      </c>
      <c r="J2322" t="s">
        <v>65</v>
      </c>
      <c r="K2322">
        <v>51.08</v>
      </c>
      <c r="L2322">
        <v>10.93</v>
      </c>
      <c r="M2322" t="s">
        <v>332</v>
      </c>
      <c r="N2322" t="s">
        <v>40</v>
      </c>
      <c r="O2322" t="s">
        <v>35</v>
      </c>
      <c r="P2322">
        <v>42</v>
      </c>
      <c r="Q2322">
        <v>33</v>
      </c>
      <c r="R2322">
        <v>33</v>
      </c>
    </row>
    <row r="2323" spans="1:18">
      <c r="A2323" t="s">
        <v>809</v>
      </c>
      <c r="B2323" t="s">
        <v>29</v>
      </c>
      <c r="C2323" t="s">
        <v>39</v>
      </c>
      <c r="D2323" t="s">
        <v>65</v>
      </c>
      <c r="E2323">
        <v>58.03</v>
      </c>
      <c r="F2323">
        <v>24.47</v>
      </c>
      <c r="G2323" t="s">
        <v>795</v>
      </c>
      <c r="H2323" t="s">
        <v>50</v>
      </c>
      <c r="I2323" t="s">
        <v>29</v>
      </c>
      <c r="J2323" t="s">
        <v>260</v>
      </c>
      <c r="K2323">
        <v>58.03</v>
      </c>
      <c r="L2323">
        <v>24.47</v>
      </c>
      <c r="M2323" t="s">
        <v>795</v>
      </c>
      <c r="N2323" t="s">
        <v>40</v>
      </c>
      <c r="O2323" t="s">
        <v>35</v>
      </c>
      <c r="P2323">
        <v>2580</v>
      </c>
      <c r="Q2323">
        <v>0</v>
      </c>
      <c r="R2323">
        <v>0</v>
      </c>
    </row>
    <row r="2324" spans="1:18">
      <c r="A2324" t="s">
        <v>813</v>
      </c>
      <c r="B2324" t="s">
        <v>24</v>
      </c>
      <c r="C2324" t="s">
        <v>39</v>
      </c>
      <c r="D2324" t="s">
        <v>65</v>
      </c>
      <c r="E2324">
        <v>58.4</v>
      </c>
      <c r="F2324">
        <v>24.55</v>
      </c>
      <c r="G2324" t="s">
        <v>795</v>
      </c>
      <c r="H2324" t="s">
        <v>50</v>
      </c>
      <c r="I2324" t="s">
        <v>101</v>
      </c>
      <c r="J2324" t="s">
        <v>65</v>
      </c>
      <c r="K2324">
        <v>58.38</v>
      </c>
      <c r="L2324">
        <v>24.5</v>
      </c>
      <c r="M2324" t="s">
        <v>795</v>
      </c>
      <c r="N2324" t="s">
        <v>84</v>
      </c>
      <c r="O2324" t="s">
        <v>35</v>
      </c>
      <c r="P2324">
        <v>150</v>
      </c>
      <c r="Q2324">
        <v>5</v>
      </c>
      <c r="R2324">
        <v>219</v>
      </c>
    </row>
    <row r="2325" spans="1:18">
      <c r="A2325" t="s">
        <v>829</v>
      </c>
      <c r="B2325" t="s">
        <v>24</v>
      </c>
      <c r="C2325" t="s">
        <v>39</v>
      </c>
      <c r="D2325" t="s">
        <v>65</v>
      </c>
      <c r="E2325">
        <v>59.07</v>
      </c>
      <c r="F2325">
        <v>24.82</v>
      </c>
      <c r="G2325" t="s">
        <v>795</v>
      </c>
      <c r="H2325" t="s">
        <v>67</v>
      </c>
      <c r="I2325" t="s">
        <v>101</v>
      </c>
      <c r="J2325" t="s">
        <v>260</v>
      </c>
      <c r="K2325">
        <v>58.52</v>
      </c>
      <c r="L2325">
        <v>24.9</v>
      </c>
      <c r="M2325" t="s">
        <v>795</v>
      </c>
      <c r="N2325" t="s">
        <v>81</v>
      </c>
      <c r="O2325" t="s">
        <v>35</v>
      </c>
      <c r="P2325">
        <v>2719</v>
      </c>
      <c r="Q2325">
        <v>62</v>
      </c>
      <c r="R2325">
        <v>175</v>
      </c>
    </row>
    <row r="2326" spans="1:18">
      <c r="A2326" t="s">
        <v>834</v>
      </c>
      <c r="B2326" t="s">
        <v>74</v>
      </c>
      <c r="C2326" t="s">
        <v>20</v>
      </c>
      <c r="D2326" t="s">
        <v>65</v>
      </c>
      <c r="E2326">
        <v>58.45</v>
      </c>
      <c r="F2326">
        <v>24.5</v>
      </c>
      <c r="G2326" t="s">
        <v>795</v>
      </c>
      <c r="H2326" t="s">
        <v>101</v>
      </c>
      <c r="I2326" t="s">
        <v>31</v>
      </c>
      <c r="J2326" t="s">
        <v>89</v>
      </c>
      <c r="K2326">
        <v>58.82</v>
      </c>
      <c r="L2326">
        <v>25.13</v>
      </c>
      <c r="M2326" t="s">
        <v>795</v>
      </c>
      <c r="N2326" t="s">
        <v>34</v>
      </c>
      <c r="O2326" t="s">
        <v>35</v>
      </c>
      <c r="P2326">
        <v>989</v>
      </c>
      <c r="Q2326">
        <v>57</v>
      </c>
      <c r="R2326">
        <v>42</v>
      </c>
    </row>
    <row r="2327" spans="1:18">
      <c r="A2327" t="s">
        <v>835</v>
      </c>
      <c r="B2327" t="s">
        <v>74</v>
      </c>
      <c r="C2327" t="s">
        <v>20</v>
      </c>
      <c r="D2327" t="s">
        <v>65</v>
      </c>
      <c r="E2327">
        <v>58.52</v>
      </c>
      <c r="F2327">
        <v>24.55</v>
      </c>
      <c r="G2327" t="s">
        <v>795</v>
      </c>
      <c r="H2327" t="s">
        <v>45</v>
      </c>
      <c r="I2327" t="s">
        <v>48</v>
      </c>
      <c r="J2327" t="s">
        <v>65</v>
      </c>
      <c r="K2327">
        <v>58.4</v>
      </c>
      <c r="L2327">
        <v>24.47</v>
      </c>
      <c r="M2327" t="s">
        <v>795</v>
      </c>
      <c r="N2327" t="s">
        <v>34</v>
      </c>
      <c r="O2327" t="s">
        <v>35</v>
      </c>
      <c r="P2327">
        <v>88</v>
      </c>
      <c r="Q2327">
        <v>16</v>
      </c>
      <c r="R2327">
        <v>195</v>
      </c>
    </row>
    <row r="2328" spans="1:18">
      <c r="A2328" t="s">
        <v>836</v>
      </c>
      <c r="B2328" t="s">
        <v>104</v>
      </c>
      <c r="C2328" t="s">
        <v>20</v>
      </c>
      <c r="D2328" t="s">
        <v>65</v>
      </c>
      <c r="E2328">
        <v>58.47</v>
      </c>
      <c r="F2328">
        <v>24.82</v>
      </c>
      <c r="G2328" t="s">
        <v>795</v>
      </c>
      <c r="H2328" t="s">
        <v>68</v>
      </c>
      <c r="I2328" t="s">
        <v>101</v>
      </c>
      <c r="J2328" t="s">
        <v>65</v>
      </c>
      <c r="K2328">
        <v>58.52</v>
      </c>
      <c r="L2328">
        <v>24.82</v>
      </c>
      <c r="M2328" t="s">
        <v>795</v>
      </c>
      <c r="N2328" t="s">
        <v>34</v>
      </c>
      <c r="O2328" t="s">
        <v>35</v>
      </c>
      <c r="P2328">
        <v>174</v>
      </c>
      <c r="Q2328">
        <v>4</v>
      </c>
      <c r="R2328">
        <v>0</v>
      </c>
    </row>
    <row r="2329" spans="1:18">
      <c r="A2329" t="s">
        <v>1017</v>
      </c>
      <c r="B2329" t="s">
        <v>104</v>
      </c>
      <c r="C2329" t="s">
        <v>20</v>
      </c>
      <c r="D2329" t="s">
        <v>65</v>
      </c>
      <c r="E2329">
        <v>53.32</v>
      </c>
      <c r="F2329">
        <v>-4.57</v>
      </c>
      <c r="G2329" t="s">
        <v>858</v>
      </c>
      <c r="H2329" t="s">
        <v>71</v>
      </c>
      <c r="I2329" t="s">
        <v>50</v>
      </c>
      <c r="J2329" t="s">
        <v>79</v>
      </c>
      <c r="K2329">
        <v>53.3</v>
      </c>
      <c r="L2329">
        <v>-4.4800000000000004</v>
      </c>
      <c r="M2329" t="s">
        <v>858</v>
      </c>
      <c r="N2329" t="s">
        <v>34</v>
      </c>
      <c r="O2329" t="s">
        <v>35</v>
      </c>
      <c r="P2329">
        <v>231</v>
      </c>
      <c r="Q2329">
        <v>6</v>
      </c>
      <c r="R2329">
        <v>109</v>
      </c>
    </row>
    <row r="2330" spans="1:18">
      <c r="A2330" t="s">
        <v>1020</v>
      </c>
      <c r="B2330" t="s">
        <v>37</v>
      </c>
      <c r="C2330" t="s">
        <v>20</v>
      </c>
      <c r="D2330" t="s">
        <v>65</v>
      </c>
      <c r="E2330">
        <v>53.47</v>
      </c>
      <c r="F2330">
        <v>0.15</v>
      </c>
      <c r="G2330" t="s">
        <v>858</v>
      </c>
      <c r="H2330" t="s">
        <v>45</v>
      </c>
      <c r="I2330" t="s">
        <v>24</v>
      </c>
      <c r="J2330" t="s">
        <v>79</v>
      </c>
      <c r="K2330">
        <v>53.47</v>
      </c>
      <c r="L2330">
        <v>0.05</v>
      </c>
      <c r="M2330" t="s">
        <v>858</v>
      </c>
      <c r="N2330" t="s">
        <v>40</v>
      </c>
      <c r="O2330" t="s">
        <v>35</v>
      </c>
      <c r="P2330">
        <v>336</v>
      </c>
      <c r="Q2330">
        <v>7</v>
      </c>
      <c r="R2330">
        <v>270</v>
      </c>
    </row>
    <row r="2331" spans="1:18">
      <c r="A2331" t="s">
        <v>1096</v>
      </c>
      <c r="B2331" t="s">
        <v>20</v>
      </c>
      <c r="C2331" t="s">
        <v>39</v>
      </c>
      <c r="D2331" t="s">
        <v>65</v>
      </c>
      <c r="E2331">
        <v>53.4</v>
      </c>
      <c r="F2331">
        <v>-3.07</v>
      </c>
      <c r="G2331" t="s">
        <v>858</v>
      </c>
      <c r="H2331" t="s">
        <v>101</v>
      </c>
      <c r="I2331" t="s">
        <v>60</v>
      </c>
      <c r="J2331" t="s">
        <v>86</v>
      </c>
      <c r="K2331">
        <v>53.43</v>
      </c>
      <c r="L2331">
        <v>-2.3199999999999998</v>
      </c>
      <c r="M2331" t="s">
        <v>858</v>
      </c>
      <c r="N2331" t="s">
        <v>81</v>
      </c>
      <c r="O2331" t="s">
        <v>35</v>
      </c>
      <c r="P2331">
        <v>644</v>
      </c>
      <c r="Q2331">
        <v>50</v>
      </c>
      <c r="R2331">
        <v>86</v>
      </c>
    </row>
    <row r="2332" spans="1:18">
      <c r="A2332" t="s">
        <v>1150</v>
      </c>
      <c r="B2332" t="s">
        <v>143</v>
      </c>
      <c r="C2332" t="s">
        <v>20</v>
      </c>
      <c r="D2332" t="s">
        <v>65</v>
      </c>
      <c r="E2332">
        <v>53.4</v>
      </c>
      <c r="F2332">
        <v>-2.25</v>
      </c>
      <c r="G2332" t="s">
        <v>858</v>
      </c>
      <c r="H2332" t="s">
        <v>109</v>
      </c>
      <c r="I2332" t="s">
        <v>39</v>
      </c>
      <c r="J2332" t="s">
        <v>65</v>
      </c>
      <c r="K2332">
        <v>53.42</v>
      </c>
      <c r="L2332">
        <v>-2.3199999999999998</v>
      </c>
      <c r="M2332" t="s">
        <v>858</v>
      </c>
      <c r="N2332" t="s">
        <v>40</v>
      </c>
      <c r="O2332" t="s">
        <v>35</v>
      </c>
      <c r="P2332">
        <v>28</v>
      </c>
      <c r="Q2332">
        <v>5</v>
      </c>
      <c r="R2332">
        <v>293</v>
      </c>
    </row>
    <row r="2333" spans="1:18">
      <c r="A2333" t="s">
        <v>1169</v>
      </c>
      <c r="B2333" t="s">
        <v>31</v>
      </c>
      <c r="C2333" t="s">
        <v>29</v>
      </c>
      <c r="D2333" t="s">
        <v>65</v>
      </c>
      <c r="E2333">
        <v>53.35</v>
      </c>
      <c r="F2333">
        <v>-3.03</v>
      </c>
      <c r="G2333" t="s">
        <v>858</v>
      </c>
      <c r="H2333" t="s">
        <v>63</v>
      </c>
      <c r="I2333" t="s">
        <v>63</v>
      </c>
      <c r="J2333" t="s">
        <v>65</v>
      </c>
      <c r="K2333">
        <v>53.35</v>
      </c>
      <c r="L2333">
        <v>-3.03</v>
      </c>
      <c r="M2333" t="s">
        <v>858</v>
      </c>
      <c r="N2333" t="s">
        <v>140</v>
      </c>
      <c r="O2333" t="s">
        <v>27</v>
      </c>
      <c r="P2333">
        <v>163</v>
      </c>
      <c r="Q2333">
        <v>0</v>
      </c>
      <c r="R2333">
        <v>0</v>
      </c>
    </row>
    <row r="2334" spans="1:18">
      <c r="A2334" t="s">
        <v>1170</v>
      </c>
      <c r="B2334" t="s">
        <v>76</v>
      </c>
      <c r="C2334" t="s">
        <v>20</v>
      </c>
      <c r="D2334" t="s">
        <v>65</v>
      </c>
      <c r="E2334">
        <v>53.38</v>
      </c>
      <c r="F2334">
        <v>-1.57</v>
      </c>
      <c r="G2334" t="s">
        <v>858</v>
      </c>
      <c r="H2334" t="s">
        <v>31</v>
      </c>
      <c r="I2334" t="s">
        <v>20</v>
      </c>
      <c r="J2334" t="s">
        <v>79</v>
      </c>
      <c r="K2334">
        <v>53.37</v>
      </c>
      <c r="L2334">
        <v>-1.58</v>
      </c>
      <c r="M2334" t="s">
        <v>858</v>
      </c>
      <c r="N2334" t="s">
        <v>40</v>
      </c>
      <c r="O2334" t="s">
        <v>35</v>
      </c>
      <c r="P2334">
        <v>346</v>
      </c>
      <c r="Q2334">
        <v>3</v>
      </c>
      <c r="R2334">
        <v>211</v>
      </c>
    </row>
    <row r="2335" spans="1:18">
      <c r="A2335" t="s">
        <v>1171</v>
      </c>
      <c r="B2335" t="s">
        <v>76</v>
      </c>
      <c r="C2335" t="s">
        <v>20</v>
      </c>
      <c r="D2335" t="s">
        <v>65</v>
      </c>
      <c r="E2335">
        <v>53.38</v>
      </c>
      <c r="F2335">
        <v>-1.53</v>
      </c>
      <c r="G2335" t="s">
        <v>858</v>
      </c>
      <c r="H2335" t="s">
        <v>45</v>
      </c>
      <c r="I2335" t="s">
        <v>50</v>
      </c>
      <c r="J2335" t="s">
        <v>79</v>
      </c>
      <c r="K2335">
        <v>53.38</v>
      </c>
      <c r="L2335">
        <v>-1.53</v>
      </c>
      <c r="M2335" t="s">
        <v>858</v>
      </c>
      <c r="N2335" t="s">
        <v>40</v>
      </c>
      <c r="O2335" t="s">
        <v>35</v>
      </c>
      <c r="P2335">
        <v>248</v>
      </c>
      <c r="Q2335">
        <v>0</v>
      </c>
      <c r="R2335">
        <v>0</v>
      </c>
    </row>
    <row r="2336" spans="1:18">
      <c r="A2336" t="s">
        <v>1172</v>
      </c>
      <c r="B2336" t="s">
        <v>45</v>
      </c>
      <c r="C2336" t="s">
        <v>20</v>
      </c>
      <c r="D2336" t="s">
        <v>65</v>
      </c>
      <c r="E2336">
        <v>53.38</v>
      </c>
      <c r="F2336">
        <v>-1.57</v>
      </c>
      <c r="G2336" t="s">
        <v>858</v>
      </c>
      <c r="H2336" t="s">
        <v>155</v>
      </c>
      <c r="I2336" t="s">
        <v>29</v>
      </c>
      <c r="J2336" t="s">
        <v>65</v>
      </c>
      <c r="K2336">
        <v>53.38</v>
      </c>
      <c r="L2336">
        <v>-1.57</v>
      </c>
      <c r="M2336" t="s">
        <v>858</v>
      </c>
      <c r="N2336" t="s">
        <v>81</v>
      </c>
      <c r="O2336" t="s">
        <v>35</v>
      </c>
      <c r="P2336">
        <v>54</v>
      </c>
      <c r="Q2336">
        <v>0</v>
      </c>
      <c r="R2336">
        <v>0</v>
      </c>
    </row>
    <row r="2337" spans="1:18">
      <c r="A2337" t="s">
        <v>1173</v>
      </c>
      <c r="B2337" t="s">
        <v>143</v>
      </c>
      <c r="C2337" t="s">
        <v>20</v>
      </c>
      <c r="D2337" t="s">
        <v>65</v>
      </c>
      <c r="E2337">
        <v>53.38</v>
      </c>
      <c r="F2337">
        <v>-1.53</v>
      </c>
      <c r="G2337" t="s">
        <v>858</v>
      </c>
      <c r="H2337" t="s">
        <v>37</v>
      </c>
      <c r="I2337" t="s">
        <v>39</v>
      </c>
      <c r="J2337" t="s">
        <v>89</v>
      </c>
      <c r="K2337">
        <v>53.38</v>
      </c>
      <c r="L2337">
        <v>-1.53</v>
      </c>
      <c r="M2337" t="s">
        <v>858</v>
      </c>
      <c r="N2337" t="s">
        <v>140</v>
      </c>
      <c r="O2337" t="s">
        <v>27</v>
      </c>
      <c r="P2337">
        <v>1120</v>
      </c>
      <c r="Q2337">
        <v>0</v>
      </c>
      <c r="R2337">
        <v>0</v>
      </c>
    </row>
    <row r="2338" spans="1:18">
      <c r="A2338" t="s">
        <v>1205</v>
      </c>
      <c r="B2338" t="s">
        <v>71</v>
      </c>
      <c r="C2338" t="s">
        <v>20</v>
      </c>
      <c r="D2338" t="s">
        <v>65</v>
      </c>
      <c r="E2338">
        <v>52.75</v>
      </c>
      <c r="F2338">
        <v>-4.8</v>
      </c>
      <c r="G2338" t="s">
        <v>858</v>
      </c>
      <c r="H2338" t="s">
        <v>121</v>
      </c>
      <c r="I2338" t="s">
        <v>29</v>
      </c>
      <c r="J2338" t="s">
        <v>65</v>
      </c>
      <c r="K2338">
        <v>52.75</v>
      </c>
      <c r="L2338">
        <v>-4.8</v>
      </c>
      <c r="M2338" t="s">
        <v>858</v>
      </c>
      <c r="N2338" t="s">
        <v>40</v>
      </c>
      <c r="O2338" t="s">
        <v>35</v>
      </c>
      <c r="P2338">
        <v>63</v>
      </c>
      <c r="Q2338">
        <v>0</v>
      </c>
      <c r="R2338">
        <v>0</v>
      </c>
    </row>
    <row r="2339" spans="1:18">
      <c r="A2339" t="s">
        <v>1206</v>
      </c>
      <c r="B2339" t="s">
        <v>73</v>
      </c>
      <c r="C2339" t="s">
        <v>20</v>
      </c>
      <c r="D2339" t="s">
        <v>65</v>
      </c>
      <c r="E2339">
        <v>52.75</v>
      </c>
      <c r="F2339">
        <v>-4.8</v>
      </c>
      <c r="G2339" t="s">
        <v>858</v>
      </c>
      <c r="H2339" t="s">
        <v>37</v>
      </c>
      <c r="I2339" t="s">
        <v>32</v>
      </c>
      <c r="J2339" t="s">
        <v>65</v>
      </c>
      <c r="K2339">
        <v>52.75</v>
      </c>
      <c r="L2339">
        <v>-4.8</v>
      </c>
      <c r="M2339" t="s">
        <v>858</v>
      </c>
      <c r="N2339" t="s">
        <v>40</v>
      </c>
      <c r="O2339" t="s">
        <v>35</v>
      </c>
      <c r="P2339">
        <v>154</v>
      </c>
      <c r="Q2339">
        <v>0</v>
      </c>
      <c r="R2339">
        <v>0</v>
      </c>
    </row>
    <row r="2340" spans="1:18">
      <c r="A2340" t="s">
        <v>1207</v>
      </c>
      <c r="B2340" t="s">
        <v>19</v>
      </c>
      <c r="C2340" t="s">
        <v>20</v>
      </c>
      <c r="D2340" t="s">
        <v>65</v>
      </c>
      <c r="E2340">
        <v>52.75</v>
      </c>
      <c r="F2340">
        <v>-4.8</v>
      </c>
      <c r="G2340" t="s">
        <v>858</v>
      </c>
      <c r="H2340" t="s">
        <v>20</v>
      </c>
      <c r="I2340" t="s">
        <v>48</v>
      </c>
      <c r="J2340" t="s">
        <v>65</v>
      </c>
      <c r="K2340">
        <v>52.75</v>
      </c>
      <c r="L2340">
        <v>-4.8</v>
      </c>
      <c r="M2340" t="s">
        <v>858</v>
      </c>
      <c r="N2340" t="s">
        <v>40</v>
      </c>
      <c r="O2340" t="s">
        <v>35</v>
      </c>
      <c r="P2340">
        <v>72</v>
      </c>
      <c r="Q2340">
        <v>0</v>
      </c>
      <c r="R2340">
        <v>0</v>
      </c>
    </row>
    <row r="2341" spans="1:18">
      <c r="A2341" t="s">
        <v>1215</v>
      </c>
      <c r="B2341" t="s">
        <v>133</v>
      </c>
      <c r="C2341" t="s">
        <v>20</v>
      </c>
      <c r="D2341" t="s">
        <v>65</v>
      </c>
      <c r="E2341">
        <v>50.97</v>
      </c>
      <c r="F2341">
        <v>-1.33</v>
      </c>
      <c r="G2341" t="s">
        <v>858</v>
      </c>
      <c r="H2341" t="s">
        <v>19</v>
      </c>
      <c r="I2341" t="s">
        <v>101</v>
      </c>
      <c r="J2341" t="s">
        <v>65</v>
      </c>
      <c r="K2341">
        <v>50.97</v>
      </c>
      <c r="L2341">
        <v>-1.3</v>
      </c>
      <c r="M2341" t="s">
        <v>858</v>
      </c>
      <c r="N2341" t="s">
        <v>40</v>
      </c>
      <c r="O2341" t="s">
        <v>35</v>
      </c>
      <c r="P2341">
        <v>182</v>
      </c>
      <c r="Q2341">
        <v>3</v>
      </c>
      <c r="R2341">
        <v>91</v>
      </c>
    </row>
    <row r="2342" spans="1:18">
      <c r="A2342" t="s">
        <v>1216</v>
      </c>
      <c r="B2342" t="s">
        <v>67</v>
      </c>
      <c r="C2342" t="s">
        <v>20</v>
      </c>
      <c r="D2342" t="s">
        <v>65</v>
      </c>
      <c r="E2342">
        <v>52.57</v>
      </c>
      <c r="F2342">
        <v>-1.83</v>
      </c>
      <c r="G2342" t="s">
        <v>858</v>
      </c>
      <c r="H2342" t="s">
        <v>51</v>
      </c>
      <c r="I2342" t="s">
        <v>29</v>
      </c>
      <c r="J2342" t="s">
        <v>156</v>
      </c>
      <c r="K2342">
        <v>52.57</v>
      </c>
      <c r="L2342">
        <v>-1.83</v>
      </c>
      <c r="M2342" t="s">
        <v>858</v>
      </c>
      <c r="N2342" t="s">
        <v>40</v>
      </c>
      <c r="O2342" t="s">
        <v>35</v>
      </c>
      <c r="P2342">
        <v>1882</v>
      </c>
      <c r="Q2342">
        <v>0</v>
      </c>
      <c r="R2342">
        <v>0</v>
      </c>
    </row>
    <row r="2343" spans="1:18">
      <c r="A2343" t="s">
        <v>1707</v>
      </c>
      <c r="B2343" t="s">
        <v>68</v>
      </c>
      <c r="C2343" t="s">
        <v>20</v>
      </c>
      <c r="D2343" t="s">
        <v>65</v>
      </c>
      <c r="E2343">
        <v>52.53</v>
      </c>
      <c r="F2343">
        <v>4.67</v>
      </c>
      <c r="G2343" t="s">
        <v>1615</v>
      </c>
      <c r="H2343" t="s">
        <v>60</v>
      </c>
      <c r="I2343" t="s">
        <v>24</v>
      </c>
      <c r="J2343" t="s">
        <v>86</v>
      </c>
      <c r="K2343">
        <v>52.57</v>
      </c>
      <c r="L2343">
        <v>4.63</v>
      </c>
      <c r="M2343" t="s">
        <v>1615</v>
      </c>
      <c r="N2343" t="s">
        <v>40</v>
      </c>
      <c r="O2343" t="s">
        <v>35</v>
      </c>
      <c r="P2343">
        <v>683</v>
      </c>
      <c r="Q2343">
        <v>5</v>
      </c>
      <c r="R2343">
        <v>329</v>
      </c>
    </row>
    <row r="2344" spans="1:18">
      <c r="A2344" t="s">
        <v>1777</v>
      </c>
      <c r="B2344" t="s">
        <v>143</v>
      </c>
      <c r="C2344" t="s">
        <v>20</v>
      </c>
      <c r="D2344" t="s">
        <v>65</v>
      </c>
      <c r="E2344">
        <v>52.15</v>
      </c>
      <c r="F2344">
        <v>4.3499999999999996</v>
      </c>
      <c r="G2344" t="s">
        <v>1615</v>
      </c>
      <c r="H2344" t="s">
        <v>23</v>
      </c>
      <c r="I2344" t="s">
        <v>20</v>
      </c>
      <c r="J2344" t="s">
        <v>86</v>
      </c>
      <c r="K2344">
        <v>52.17</v>
      </c>
      <c r="L2344">
        <v>4.37</v>
      </c>
      <c r="M2344" t="s">
        <v>1615</v>
      </c>
      <c r="N2344" t="s">
        <v>40</v>
      </c>
      <c r="O2344" t="s">
        <v>35</v>
      </c>
      <c r="P2344">
        <v>716</v>
      </c>
      <c r="Q2344">
        <v>2</v>
      </c>
      <c r="R2344">
        <v>91</v>
      </c>
    </row>
    <row r="2345" spans="1:18">
      <c r="A2345" t="s">
        <v>1781</v>
      </c>
      <c r="B2345" t="s">
        <v>45</v>
      </c>
      <c r="C2345" t="s">
        <v>20</v>
      </c>
      <c r="D2345" t="s">
        <v>65</v>
      </c>
      <c r="E2345">
        <v>52.4</v>
      </c>
      <c r="F2345">
        <v>4.75</v>
      </c>
      <c r="G2345" t="s">
        <v>1615</v>
      </c>
      <c r="H2345" t="s">
        <v>29</v>
      </c>
      <c r="I2345" t="s">
        <v>48</v>
      </c>
      <c r="J2345" t="s">
        <v>65</v>
      </c>
      <c r="K2345">
        <v>52.37</v>
      </c>
      <c r="L2345">
        <v>4.8</v>
      </c>
      <c r="M2345" t="s">
        <v>1615</v>
      </c>
      <c r="N2345" t="s">
        <v>40</v>
      </c>
      <c r="O2345" t="s">
        <v>27</v>
      </c>
      <c r="P2345">
        <v>75</v>
      </c>
      <c r="Q2345">
        <v>5</v>
      </c>
      <c r="R2345">
        <v>149</v>
      </c>
    </row>
    <row r="2346" spans="1:18">
      <c r="A2346" t="s">
        <v>1864</v>
      </c>
      <c r="B2346" t="s">
        <v>20</v>
      </c>
      <c r="C2346" t="s">
        <v>39</v>
      </c>
      <c r="D2346" t="s">
        <v>65</v>
      </c>
      <c r="E2346">
        <v>51.97</v>
      </c>
      <c r="F2346">
        <v>6.03</v>
      </c>
      <c r="G2346" t="s">
        <v>1615</v>
      </c>
      <c r="H2346" t="s">
        <v>50</v>
      </c>
      <c r="I2346" t="s">
        <v>20</v>
      </c>
      <c r="J2346" t="s">
        <v>89</v>
      </c>
      <c r="K2346">
        <v>51.97</v>
      </c>
      <c r="L2346">
        <v>6.02</v>
      </c>
      <c r="M2346" t="s">
        <v>1615</v>
      </c>
      <c r="N2346" t="s">
        <v>140</v>
      </c>
      <c r="O2346" t="s">
        <v>35</v>
      </c>
      <c r="P2346">
        <v>1060</v>
      </c>
      <c r="Q2346">
        <v>3</v>
      </c>
      <c r="R2346">
        <v>212</v>
      </c>
    </row>
    <row r="2347" spans="1:18">
      <c r="A2347" t="s">
        <v>1865</v>
      </c>
      <c r="B2347" t="s">
        <v>42</v>
      </c>
      <c r="C2347" t="s">
        <v>39</v>
      </c>
      <c r="D2347" t="s">
        <v>65</v>
      </c>
      <c r="E2347">
        <v>51.93</v>
      </c>
      <c r="F2347">
        <v>5.55</v>
      </c>
      <c r="G2347" t="s">
        <v>1615</v>
      </c>
      <c r="H2347" t="s">
        <v>71</v>
      </c>
      <c r="I2347" t="s">
        <v>51</v>
      </c>
      <c r="J2347" t="s">
        <v>65</v>
      </c>
      <c r="K2347">
        <v>51.95</v>
      </c>
      <c r="L2347">
        <v>5.55</v>
      </c>
      <c r="M2347" t="s">
        <v>1615</v>
      </c>
      <c r="N2347" t="s">
        <v>40</v>
      </c>
      <c r="O2347" t="s">
        <v>35</v>
      </c>
      <c r="P2347">
        <v>89</v>
      </c>
      <c r="Q2347">
        <v>0</v>
      </c>
      <c r="R2347">
        <v>0</v>
      </c>
    </row>
    <row r="2348" spans="1:18">
      <c r="A2348" t="s">
        <v>1866</v>
      </c>
      <c r="B2348" t="s">
        <v>68</v>
      </c>
      <c r="C2348" t="s">
        <v>39</v>
      </c>
      <c r="D2348" t="s">
        <v>65</v>
      </c>
      <c r="E2348">
        <v>51.97</v>
      </c>
      <c r="F2348">
        <v>6.02</v>
      </c>
      <c r="G2348" t="s">
        <v>1615</v>
      </c>
      <c r="H2348" t="s">
        <v>32</v>
      </c>
      <c r="I2348" t="s">
        <v>20</v>
      </c>
      <c r="J2348" t="s">
        <v>279</v>
      </c>
      <c r="K2348">
        <v>51.97</v>
      </c>
      <c r="L2348">
        <v>6.02</v>
      </c>
      <c r="M2348" t="s">
        <v>1615</v>
      </c>
      <c r="N2348" t="s">
        <v>34</v>
      </c>
      <c r="O2348" t="s">
        <v>35</v>
      </c>
      <c r="P2348">
        <v>1420</v>
      </c>
      <c r="Q2348">
        <v>0</v>
      </c>
      <c r="R2348">
        <v>0</v>
      </c>
    </row>
    <row r="2349" spans="1:18">
      <c r="A2349" t="s">
        <v>1867</v>
      </c>
      <c r="B2349" t="s">
        <v>68</v>
      </c>
      <c r="C2349" t="s">
        <v>39</v>
      </c>
      <c r="D2349" t="s">
        <v>65</v>
      </c>
      <c r="E2349">
        <v>51.97</v>
      </c>
      <c r="F2349">
        <v>6.02</v>
      </c>
      <c r="G2349" t="s">
        <v>1615</v>
      </c>
      <c r="H2349" t="s">
        <v>29</v>
      </c>
      <c r="I2349" t="s">
        <v>60</v>
      </c>
      <c r="J2349" t="s">
        <v>79</v>
      </c>
      <c r="K2349">
        <v>51.97</v>
      </c>
      <c r="L2349">
        <v>6.13</v>
      </c>
      <c r="M2349" t="s">
        <v>1615</v>
      </c>
      <c r="N2349" t="s">
        <v>34</v>
      </c>
      <c r="O2349" t="s">
        <v>35</v>
      </c>
      <c r="P2349">
        <v>260</v>
      </c>
      <c r="Q2349">
        <v>8</v>
      </c>
      <c r="R2349">
        <v>91</v>
      </c>
    </row>
    <row r="2350" spans="1:18">
      <c r="A2350" t="s">
        <v>1868</v>
      </c>
      <c r="B2350" t="s">
        <v>45</v>
      </c>
      <c r="C2350" t="s">
        <v>39</v>
      </c>
      <c r="D2350" t="s">
        <v>65</v>
      </c>
      <c r="E2350">
        <v>51.97</v>
      </c>
      <c r="F2350">
        <v>6.03</v>
      </c>
      <c r="G2350" t="s">
        <v>1615</v>
      </c>
      <c r="H2350" t="s">
        <v>31</v>
      </c>
      <c r="I2350" t="s">
        <v>20</v>
      </c>
      <c r="J2350" t="s">
        <v>279</v>
      </c>
      <c r="K2350">
        <v>51.98</v>
      </c>
      <c r="L2350">
        <v>6.07</v>
      </c>
      <c r="M2350" t="s">
        <v>1615</v>
      </c>
      <c r="N2350" t="s">
        <v>34</v>
      </c>
      <c r="O2350" t="s">
        <v>35</v>
      </c>
      <c r="P2350">
        <v>1408</v>
      </c>
      <c r="Q2350">
        <v>3</v>
      </c>
      <c r="R2350">
        <v>51</v>
      </c>
    </row>
    <row r="2351" spans="1:18">
      <c r="A2351" t="s">
        <v>1869</v>
      </c>
      <c r="B2351" t="s">
        <v>45</v>
      </c>
      <c r="C2351" t="s">
        <v>39</v>
      </c>
      <c r="D2351" t="s">
        <v>65</v>
      </c>
      <c r="E2351">
        <v>51.97</v>
      </c>
      <c r="F2351">
        <v>6.03</v>
      </c>
      <c r="G2351" t="s">
        <v>1615</v>
      </c>
      <c r="H2351" t="s">
        <v>24</v>
      </c>
      <c r="I2351" t="s">
        <v>20</v>
      </c>
      <c r="J2351" t="s">
        <v>89</v>
      </c>
      <c r="K2351">
        <v>51.8</v>
      </c>
      <c r="L2351">
        <v>6.37</v>
      </c>
      <c r="M2351" t="s">
        <v>332</v>
      </c>
      <c r="N2351" t="s">
        <v>40</v>
      </c>
      <c r="O2351" t="s">
        <v>27</v>
      </c>
      <c r="P2351">
        <v>1044</v>
      </c>
      <c r="Q2351">
        <v>30</v>
      </c>
      <c r="R2351">
        <v>130</v>
      </c>
    </row>
    <row r="2352" spans="1:18">
      <c r="A2352" t="s">
        <v>1871</v>
      </c>
      <c r="B2352" t="s">
        <v>48</v>
      </c>
      <c r="C2352" t="s">
        <v>20</v>
      </c>
      <c r="D2352" t="s">
        <v>65</v>
      </c>
      <c r="E2352">
        <v>51.92</v>
      </c>
      <c r="F2352">
        <v>5.53</v>
      </c>
      <c r="G2352" t="s">
        <v>1615</v>
      </c>
      <c r="H2352" t="s">
        <v>51</v>
      </c>
      <c r="I2352" t="s">
        <v>32</v>
      </c>
      <c r="J2352" t="s">
        <v>65</v>
      </c>
      <c r="K2352">
        <v>51.95</v>
      </c>
      <c r="L2352">
        <v>5.57</v>
      </c>
      <c r="M2352" t="s">
        <v>1615</v>
      </c>
      <c r="N2352" t="s">
        <v>34</v>
      </c>
      <c r="O2352" t="s">
        <v>35</v>
      </c>
      <c r="P2352">
        <v>154</v>
      </c>
      <c r="Q2352">
        <v>5</v>
      </c>
      <c r="R2352">
        <v>32</v>
      </c>
    </row>
    <row r="2353" spans="1:18">
      <c r="A2353" t="s">
        <v>1872</v>
      </c>
      <c r="B2353" t="s">
        <v>48</v>
      </c>
      <c r="C2353" t="s">
        <v>20</v>
      </c>
      <c r="D2353" t="s">
        <v>65</v>
      </c>
      <c r="E2353">
        <v>51.92</v>
      </c>
      <c r="F2353">
        <v>5.53</v>
      </c>
      <c r="G2353" t="s">
        <v>1615</v>
      </c>
      <c r="H2353" t="s">
        <v>23</v>
      </c>
      <c r="I2353" t="s">
        <v>24</v>
      </c>
      <c r="J2353" t="s">
        <v>86</v>
      </c>
      <c r="K2353">
        <v>51.92</v>
      </c>
      <c r="L2353">
        <v>5.53</v>
      </c>
      <c r="M2353" t="s">
        <v>1615</v>
      </c>
      <c r="N2353" t="s">
        <v>81</v>
      </c>
      <c r="O2353" t="s">
        <v>35</v>
      </c>
      <c r="P2353">
        <v>707</v>
      </c>
      <c r="Q2353">
        <v>0</v>
      </c>
      <c r="R2353">
        <v>0</v>
      </c>
    </row>
    <row r="2354" spans="1:18">
      <c r="A2354" t="s">
        <v>1873</v>
      </c>
      <c r="B2354" t="s">
        <v>51</v>
      </c>
      <c r="C2354" t="s">
        <v>20</v>
      </c>
      <c r="D2354" t="s">
        <v>65</v>
      </c>
      <c r="E2354">
        <v>51.97</v>
      </c>
      <c r="F2354">
        <v>6</v>
      </c>
      <c r="G2354" t="s">
        <v>1615</v>
      </c>
      <c r="H2354" t="s">
        <v>121</v>
      </c>
      <c r="I2354" t="s">
        <v>20</v>
      </c>
      <c r="J2354" t="s">
        <v>65</v>
      </c>
      <c r="K2354">
        <v>51.97</v>
      </c>
      <c r="L2354">
        <v>6</v>
      </c>
      <c r="M2354" t="s">
        <v>1615</v>
      </c>
      <c r="N2354" t="s">
        <v>140</v>
      </c>
      <c r="O2354" t="s">
        <v>35</v>
      </c>
      <c r="P2354">
        <v>9</v>
      </c>
      <c r="Q2354">
        <v>0</v>
      </c>
      <c r="R2354">
        <v>0</v>
      </c>
    </row>
    <row r="2355" spans="1:18">
      <c r="A2355" t="s">
        <v>1874</v>
      </c>
      <c r="B2355" t="s">
        <v>51</v>
      </c>
      <c r="C2355" t="s">
        <v>20</v>
      </c>
      <c r="D2355" t="s">
        <v>65</v>
      </c>
      <c r="E2355">
        <v>51.97</v>
      </c>
      <c r="F2355">
        <v>6</v>
      </c>
      <c r="G2355" t="s">
        <v>1615</v>
      </c>
      <c r="H2355" t="s">
        <v>121</v>
      </c>
      <c r="I2355" t="s">
        <v>20</v>
      </c>
      <c r="J2355" t="s">
        <v>65</v>
      </c>
      <c r="K2355">
        <v>51.97</v>
      </c>
      <c r="L2355">
        <v>6</v>
      </c>
      <c r="M2355" t="s">
        <v>1615</v>
      </c>
      <c r="N2355" t="s">
        <v>140</v>
      </c>
      <c r="O2355" t="s">
        <v>35</v>
      </c>
      <c r="P2355">
        <v>9</v>
      </c>
      <c r="Q2355">
        <v>0</v>
      </c>
      <c r="R2355">
        <v>0</v>
      </c>
    </row>
    <row r="2356" spans="1:18">
      <c r="A2356" t="s">
        <v>1875</v>
      </c>
      <c r="B2356" t="s">
        <v>51</v>
      </c>
      <c r="C2356" t="s">
        <v>20</v>
      </c>
      <c r="D2356" t="s">
        <v>65</v>
      </c>
      <c r="E2356">
        <v>51.97</v>
      </c>
      <c r="F2356">
        <v>6</v>
      </c>
      <c r="G2356" t="s">
        <v>1615</v>
      </c>
      <c r="H2356" t="s">
        <v>121</v>
      </c>
      <c r="I2356" t="s">
        <v>20</v>
      </c>
      <c r="J2356" t="s">
        <v>65</v>
      </c>
      <c r="K2356">
        <v>51.97</v>
      </c>
      <c r="L2356">
        <v>6</v>
      </c>
      <c r="M2356" t="s">
        <v>1615</v>
      </c>
      <c r="N2356" t="s">
        <v>140</v>
      </c>
      <c r="O2356" t="s">
        <v>35</v>
      </c>
      <c r="P2356">
        <v>9</v>
      </c>
      <c r="Q2356">
        <v>0</v>
      </c>
      <c r="R2356">
        <v>0</v>
      </c>
    </row>
    <row r="2357" spans="1:18">
      <c r="A2357" t="s">
        <v>1876</v>
      </c>
      <c r="B2357" t="s">
        <v>51</v>
      </c>
      <c r="C2357" t="s">
        <v>20</v>
      </c>
      <c r="D2357" t="s">
        <v>65</v>
      </c>
      <c r="E2357">
        <v>51.97</v>
      </c>
      <c r="F2357">
        <v>6</v>
      </c>
      <c r="G2357" t="s">
        <v>1615</v>
      </c>
      <c r="H2357" t="s">
        <v>121</v>
      </c>
      <c r="I2357" t="s">
        <v>20</v>
      </c>
      <c r="J2357" t="s">
        <v>65</v>
      </c>
      <c r="K2357">
        <v>51.97</v>
      </c>
      <c r="L2357">
        <v>6</v>
      </c>
      <c r="M2357" t="s">
        <v>1615</v>
      </c>
      <c r="N2357" t="s">
        <v>140</v>
      </c>
      <c r="O2357" t="s">
        <v>35</v>
      </c>
      <c r="P2357">
        <v>9</v>
      </c>
      <c r="Q2357">
        <v>0</v>
      </c>
      <c r="R2357">
        <v>0</v>
      </c>
    </row>
    <row r="2358" spans="1:18">
      <c r="A2358" t="s">
        <v>1877</v>
      </c>
      <c r="B2358" t="s">
        <v>51</v>
      </c>
      <c r="C2358" t="s">
        <v>20</v>
      </c>
      <c r="D2358" t="s">
        <v>65</v>
      </c>
      <c r="E2358">
        <v>51.97</v>
      </c>
      <c r="F2358">
        <v>6</v>
      </c>
      <c r="G2358" t="s">
        <v>1615</v>
      </c>
      <c r="H2358" t="s">
        <v>121</v>
      </c>
      <c r="I2358" t="s">
        <v>20</v>
      </c>
      <c r="J2358" t="s">
        <v>65</v>
      </c>
      <c r="K2358">
        <v>51.97</v>
      </c>
      <c r="L2358">
        <v>6</v>
      </c>
      <c r="M2358" t="s">
        <v>1615</v>
      </c>
      <c r="N2358" t="s">
        <v>140</v>
      </c>
      <c r="O2358" t="s">
        <v>35</v>
      </c>
      <c r="P2358">
        <v>9</v>
      </c>
      <c r="Q2358">
        <v>0</v>
      </c>
      <c r="R2358">
        <v>0</v>
      </c>
    </row>
    <row r="2359" spans="1:18">
      <c r="A2359" t="s">
        <v>1878</v>
      </c>
      <c r="B2359" t="s">
        <v>51</v>
      </c>
      <c r="C2359" t="s">
        <v>20</v>
      </c>
      <c r="D2359" t="s">
        <v>65</v>
      </c>
      <c r="E2359">
        <v>51.97</v>
      </c>
      <c r="F2359">
        <v>6</v>
      </c>
      <c r="G2359" t="s">
        <v>1615</v>
      </c>
      <c r="H2359" t="s">
        <v>121</v>
      </c>
      <c r="I2359" t="s">
        <v>20</v>
      </c>
      <c r="J2359" t="s">
        <v>65</v>
      </c>
      <c r="K2359">
        <v>51.97</v>
      </c>
      <c r="L2359">
        <v>6</v>
      </c>
      <c r="M2359" t="s">
        <v>1615</v>
      </c>
      <c r="N2359" t="s">
        <v>140</v>
      </c>
      <c r="O2359" t="s">
        <v>35</v>
      </c>
      <c r="P2359">
        <v>9</v>
      </c>
      <c r="Q2359">
        <v>0</v>
      </c>
      <c r="R2359">
        <v>0</v>
      </c>
    </row>
    <row r="2360" spans="1:18">
      <c r="A2360" t="s">
        <v>1879</v>
      </c>
      <c r="B2360" t="s">
        <v>92</v>
      </c>
      <c r="C2360" t="s">
        <v>20</v>
      </c>
      <c r="D2360" t="s">
        <v>65</v>
      </c>
      <c r="E2360">
        <v>51.92</v>
      </c>
      <c r="F2360">
        <v>5.58</v>
      </c>
      <c r="G2360" t="s">
        <v>1615</v>
      </c>
      <c r="H2360" t="s">
        <v>23</v>
      </c>
      <c r="I2360" t="s">
        <v>20</v>
      </c>
      <c r="J2360" t="s">
        <v>79</v>
      </c>
      <c r="K2360">
        <v>51.92</v>
      </c>
      <c r="L2360">
        <v>5.6</v>
      </c>
      <c r="M2360" t="s">
        <v>1615</v>
      </c>
      <c r="N2360" t="s">
        <v>34</v>
      </c>
      <c r="O2360" t="s">
        <v>35</v>
      </c>
      <c r="P2360">
        <v>367</v>
      </c>
      <c r="Q2360">
        <v>2</v>
      </c>
      <c r="R2360">
        <v>91</v>
      </c>
    </row>
    <row r="2361" spans="1:18">
      <c r="A2361" t="s">
        <v>1880</v>
      </c>
      <c r="B2361" t="s">
        <v>92</v>
      </c>
      <c r="C2361" t="s">
        <v>20</v>
      </c>
      <c r="D2361" t="s">
        <v>65</v>
      </c>
      <c r="E2361">
        <v>51.92</v>
      </c>
      <c r="F2361">
        <v>5.58</v>
      </c>
      <c r="G2361" t="s">
        <v>1615</v>
      </c>
      <c r="H2361" t="s">
        <v>109</v>
      </c>
      <c r="I2361" t="s">
        <v>20</v>
      </c>
      <c r="J2361" t="s">
        <v>79</v>
      </c>
      <c r="K2361">
        <v>51.92</v>
      </c>
      <c r="L2361">
        <v>5.6</v>
      </c>
      <c r="M2361" t="s">
        <v>1615</v>
      </c>
      <c r="N2361" t="s">
        <v>40</v>
      </c>
      <c r="O2361" t="s">
        <v>35</v>
      </c>
      <c r="P2361">
        <v>378</v>
      </c>
      <c r="Q2361">
        <v>2</v>
      </c>
      <c r="R2361">
        <v>91</v>
      </c>
    </row>
    <row r="2362" spans="1:18">
      <c r="A2362" t="s">
        <v>1881</v>
      </c>
      <c r="B2362" t="s">
        <v>71</v>
      </c>
      <c r="C2362" t="s">
        <v>20</v>
      </c>
      <c r="D2362" t="s">
        <v>65</v>
      </c>
      <c r="E2362">
        <v>51.93</v>
      </c>
      <c r="F2362">
        <v>5.55</v>
      </c>
      <c r="G2362" t="s">
        <v>1615</v>
      </c>
      <c r="H2362" t="s">
        <v>143</v>
      </c>
      <c r="I2362" t="s">
        <v>20</v>
      </c>
      <c r="J2362" t="s">
        <v>65</v>
      </c>
      <c r="K2362">
        <v>51.95</v>
      </c>
      <c r="L2362">
        <v>5.55</v>
      </c>
      <c r="M2362" t="s">
        <v>1615</v>
      </c>
      <c r="N2362" t="s">
        <v>140</v>
      </c>
      <c r="O2362" t="s">
        <v>35</v>
      </c>
      <c r="P2362">
        <v>13</v>
      </c>
      <c r="Q2362">
        <v>0</v>
      </c>
      <c r="R2362">
        <v>0</v>
      </c>
    </row>
    <row r="2363" spans="1:18">
      <c r="A2363" t="s">
        <v>1882</v>
      </c>
      <c r="B2363" t="s">
        <v>104</v>
      </c>
      <c r="C2363" t="s">
        <v>20</v>
      </c>
      <c r="D2363" t="s">
        <v>65</v>
      </c>
      <c r="E2363">
        <v>51.93</v>
      </c>
      <c r="F2363">
        <v>5.55</v>
      </c>
      <c r="G2363" t="s">
        <v>1615</v>
      </c>
      <c r="H2363" t="s">
        <v>37</v>
      </c>
      <c r="I2363" t="s">
        <v>39</v>
      </c>
      <c r="J2363" t="s">
        <v>65</v>
      </c>
      <c r="K2363">
        <v>51.92</v>
      </c>
      <c r="L2363">
        <v>5.55</v>
      </c>
      <c r="M2363" t="s">
        <v>1615</v>
      </c>
      <c r="N2363" t="s">
        <v>34</v>
      </c>
      <c r="O2363" t="s">
        <v>35</v>
      </c>
      <c r="P2363">
        <v>24</v>
      </c>
      <c r="Q2363">
        <v>0</v>
      </c>
      <c r="R2363">
        <v>0</v>
      </c>
    </row>
    <row r="2364" spans="1:18">
      <c r="A2364" t="s">
        <v>1883</v>
      </c>
      <c r="B2364" t="s">
        <v>104</v>
      </c>
      <c r="C2364" t="s">
        <v>20</v>
      </c>
      <c r="D2364" t="s">
        <v>65</v>
      </c>
      <c r="E2364">
        <v>51.93</v>
      </c>
      <c r="F2364">
        <v>5.55</v>
      </c>
      <c r="G2364" t="s">
        <v>1615</v>
      </c>
      <c r="H2364" t="s">
        <v>37</v>
      </c>
      <c r="I2364" t="s">
        <v>39</v>
      </c>
      <c r="J2364" t="s">
        <v>65</v>
      </c>
      <c r="K2364">
        <v>51.92</v>
      </c>
      <c r="L2364">
        <v>5.55</v>
      </c>
      <c r="M2364" t="s">
        <v>1615</v>
      </c>
      <c r="N2364" t="s">
        <v>34</v>
      </c>
      <c r="O2364" t="s">
        <v>35</v>
      </c>
      <c r="P2364">
        <v>24</v>
      </c>
      <c r="Q2364">
        <v>0</v>
      </c>
      <c r="R2364">
        <v>0</v>
      </c>
    </row>
    <row r="2365" spans="1:18">
      <c r="A2365" t="s">
        <v>1900</v>
      </c>
      <c r="B2365" t="s">
        <v>45</v>
      </c>
      <c r="C2365" t="s">
        <v>20</v>
      </c>
      <c r="D2365" t="s">
        <v>65</v>
      </c>
      <c r="E2365">
        <v>52.35</v>
      </c>
      <c r="F2365">
        <v>4.5199999999999996</v>
      </c>
      <c r="G2365" t="s">
        <v>1615</v>
      </c>
      <c r="H2365" t="s">
        <v>109</v>
      </c>
      <c r="I2365" t="s">
        <v>39</v>
      </c>
      <c r="J2365" t="s">
        <v>65</v>
      </c>
      <c r="K2365">
        <v>52.27</v>
      </c>
      <c r="L2365">
        <v>4.5</v>
      </c>
      <c r="M2365" t="s">
        <v>1615</v>
      </c>
      <c r="N2365" t="s">
        <v>81</v>
      </c>
      <c r="O2365" t="s">
        <v>35</v>
      </c>
      <c r="P2365">
        <v>33</v>
      </c>
      <c r="Q2365">
        <v>10</v>
      </c>
      <c r="R2365">
        <v>194</v>
      </c>
    </row>
    <row r="2366" spans="1:18">
      <c r="A2366" t="s">
        <v>1901</v>
      </c>
      <c r="B2366" t="s">
        <v>19</v>
      </c>
      <c r="C2366" t="s">
        <v>20</v>
      </c>
      <c r="D2366" t="s">
        <v>65</v>
      </c>
      <c r="E2366">
        <v>52.35</v>
      </c>
      <c r="F2366">
        <v>4.5199999999999996</v>
      </c>
      <c r="G2366" t="s">
        <v>1615</v>
      </c>
      <c r="H2366" t="s">
        <v>24</v>
      </c>
      <c r="I2366" t="s">
        <v>29</v>
      </c>
      <c r="J2366" t="s">
        <v>79</v>
      </c>
      <c r="K2366">
        <v>52.32</v>
      </c>
      <c r="L2366">
        <v>4.53</v>
      </c>
      <c r="M2366" t="s">
        <v>1615</v>
      </c>
      <c r="N2366" t="s">
        <v>40</v>
      </c>
      <c r="O2366" t="s">
        <v>35</v>
      </c>
      <c r="P2366">
        <v>405</v>
      </c>
      <c r="Q2366">
        <v>4</v>
      </c>
      <c r="R2366">
        <v>181</v>
      </c>
    </row>
    <row r="2367" spans="1:18">
      <c r="A2367" t="s">
        <v>1902</v>
      </c>
      <c r="B2367" t="s">
        <v>133</v>
      </c>
      <c r="C2367" t="s">
        <v>20</v>
      </c>
      <c r="D2367" t="s">
        <v>65</v>
      </c>
      <c r="E2367">
        <v>52.78</v>
      </c>
      <c r="F2367">
        <v>4.68</v>
      </c>
      <c r="G2367" t="s">
        <v>1615</v>
      </c>
      <c r="H2367" t="s">
        <v>50</v>
      </c>
      <c r="I2367" t="s">
        <v>39</v>
      </c>
      <c r="J2367" t="s">
        <v>65</v>
      </c>
      <c r="K2367">
        <v>52.82</v>
      </c>
      <c r="L2367">
        <v>4.68</v>
      </c>
      <c r="M2367" t="s">
        <v>1615</v>
      </c>
      <c r="N2367" t="s">
        <v>40</v>
      </c>
      <c r="O2367" t="s">
        <v>35</v>
      </c>
      <c r="P2367">
        <v>5</v>
      </c>
      <c r="Q2367">
        <v>4</v>
      </c>
      <c r="R2367">
        <v>344</v>
      </c>
    </row>
    <row r="2368" spans="1:18">
      <c r="A2368" t="s">
        <v>1903</v>
      </c>
      <c r="B2368" t="s">
        <v>50</v>
      </c>
      <c r="C2368" t="s">
        <v>39</v>
      </c>
      <c r="D2368" t="s">
        <v>65</v>
      </c>
      <c r="E2368">
        <v>52.35</v>
      </c>
      <c r="F2368">
        <v>4.5199999999999996</v>
      </c>
      <c r="G2368" t="s">
        <v>1615</v>
      </c>
      <c r="H2368" t="s">
        <v>24</v>
      </c>
      <c r="I2368" t="s">
        <v>51</v>
      </c>
      <c r="J2368" t="s">
        <v>65</v>
      </c>
      <c r="K2368">
        <v>52.3</v>
      </c>
      <c r="L2368">
        <v>4.53</v>
      </c>
      <c r="M2368" t="s">
        <v>1615</v>
      </c>
      <c r="N2368" t="s">
        <v>40</v>
      </c>
      <c r="O2368" t="s">
        <v>35</v>
      </c>
      <c r="P2368">
        <v>95</v>
      </c>
      <c r="Q2368">
        <v>6</v>
      </c>
      <c r="R2368">
        <v>181</v>
      </c>
    </row>
    <row r="2369" spans="1:18">
      <c r="A2369" t="s">
        <v>1904</v>
      </c>
      <c r="B2369" t="s">
        <v>50</v>
      </c>
      <c r="C2369" t="s">
        <v>39</v>
      </c>
      <c r="D2369" t="s">
        <v>65</v>
      </c>
      <c r="E2369">
        <v>52.35</v>
      </c>
      <c r="F2369">
        <v>4.5199999999999996</v>
      </c>
      <c r="G2369" t="s">
        <v>1615</v>
      </c>
      <c r="H2369" t="s">
        <v>63</v>
      </c>
      <c r="I2369" t="s">
        <v>29</v>
      </c>
      <c r="J2369" t="s">
        <v>65</v>
      </c>
      <c r="K2369">
        <v>52.35</v>
      </c>
      <c r="L2369">
        <v>4.53</v>
      </c>
      <c r="M2369" t="s">
        <v>1615</v>
      </c>
      <c r="N2369" t="s">
        <v>40</v>
      </c>
      <c r="O2369" t="s">
        <v>35</v>
      </c>
      <c r="P2369">
        <v>41</v>
      </c>
      <c r="Q2369">
        <v>0</v>
      </c>
      <c r="R2369">
        <v>0</v>
      </c>
    </row>
    <row r="2370" spans="1:18">
      <c r="A2370" t="s">
        <v>1905</v>
      </c>
      <c r="B2370" t="s">
        <v>50</v>
      </c>
      <c r="C2370" t="s">
        <v>39</v>
      </c>
      <c r="D2370" t="s">
        <v>65</v>
      </c>
      <c r="E2370">
        <v>52.35</v>
      </c>
      <c r="F2370">
        <v>4.5199999999999996</v>
      </c>
      <c r="G2370" t="s">
        <v>1615</v>
      </c>
      <c r="H2370" t="s">
        <v>48</v>
      </c>
      <c r="I2370" t="s">
        <v>24</v>
      </c>
      <c r="J2370" t="s">
        <v>79</v>
      </c>
      <c r="K2370">
        <v>52.33</v>
      </c>
      <c r="L2370">
        <v>4.53</v>
      </c>
      <c r="M2370" t="s">
        <v>1615</v>
      </c>
      <c r="N2370" t="s">
        <v>40</v>
      </c>
      <c r="O2370" t="s">
        <v>35</v>
      </c>
      <c r="P2370">
        <v>311</v>
      </c>
      <c r="Q2370">
        <v>2</v>
      </c>
      <c r="R2370">
        <v>181</v>
      </c>
    </row>
    <row r="2371" spans="1:18">
      <c r="A2371" t="s">
        <v>1906</v>
      </c>
      <c r="B2371" t="s">
        <v>60</v>
      </c>
      <c r="C2371" t="s">
        <v>39</v>
      </c>
      <c r="D2371" t="s">
        <v>65</v>
      </c>
      <c r="E2371">
        <v>52.35</v>
      </c>
      <c r="F2371">
        <v>4.5199999999999996</v>
      </c>
      <c r="G2371" t="s">
        <v>1615</v>
      </c>
      <c r="H2371" t="s">
        <v>109</v>
      </c>
      <c r="I2371" t="s">
        <v>24</v>
      </c>
      <c r="J2371" t="s">
        <v>123</v>
      </c>
      <c r="K2371">
        <v>52.87</v>
      </c>
      <c r="L2371">
        <v>4.93</v>
      </c>
      <c r="M2371" t="s">
        <v>1615</v>
      </c>
      <c r="N2371" t="s">
        <v>34</v>
      </c>
      <c r="O2371" t="s">
        <v>35</v>
      </c>
      <c r="P2371">
        <v>2153</v>
      </c>
      <c r="Q2371">
        <v>64</v>
      </c>
      <c r="R2371">
        <v>26</v>
      </c>
    </row>
    <row r="2372" spans="1:18">
      <c r="A2372" t="s">
        <v>1907</v>
      </c>
      <c r="B2372" t="s">
        <v>60</v>
      </c>
      <c r="C2372" t="s">
        <v>39</v>
      </c>
      <c r="D2372" t="s">
        <v>65</v>
      </c>
      <c r="E2372">
        <v>52.35</v>
      </c>
      <c r="F2372">
        <v>4.5199999999999996</v>
      </c>
      <c r="G2372" t="s">
        <v>1615</v>
      </c>
      <c r="H2372" t="s">
        <v>68</v>
      </c>
      <c r="I2372" t="s">
        <v>51</v>
      </c>
      <c r="J2372" t="s">
        <v>65</v>
      </c>
      <c r="K2372">
        <v>52.83</v>
      </c>
      <c r="L2372">
        <v>4.72</v>
      </c>
      <c r="M2372" t="s">
        <v>1615</v>
      </c>
      <c r="N2372" t="s">
        <v>40</v>
      </c>
      <c r="O2372" t="s">
        <v>35</v>
      </c>
      <c r="P2372">
        <v>109</v>
      </c>
      <c r="Q2372">
        <v>56</v>
      </c>
      <c r="R2372">
        <v>13</v>
      </c>
    </row>
    <row r="2373" spans="1:18">
      <c r="A2373" t="s">
        <v>1932</v>
      </c>
      <c r="B2373" t="s">
        <v>60</v>
      </c>
      <c r="C2373" t="s">
        <v>39</v>
      </c>
      <c r="D2373" t="s">
        <v>65</v>
      </c>
      <c r="E2373">
        <v>53.05</v>
      </c>
      <c r="F2373">
        <v>4.7300000000000004</v>
      </c>
      <c r="G2373" t="s">
        <v>1615</v>
      </c>
      <c r="H2373" t="s">
        <v>23</v>
      </c>
      <c r="I2373" t="s">
        <v>50</v>
      </c>
      <c r="J2373" t="s">
        <v>156</v>
      </c>
      <c r="K2373">
        <v>53.47</v>
      </c>
      <c r="L2373">
        <v>5.87</v>
      </c>
      <c r="M2373" t="s">
        <v>1615</v>
      </c>
      <c r="N2373" t="s">
        <v>34</v>
      </c>
      <c r="O2373" t="s">
        <v>35</v>
      </c>
      <c r="P2373">
        <v>1687</v>
      </c>
      <c r="Q2373">
        <v>88</v>
      </c>
      <c r="R2373">
        <v>60</v>
      </c>
    </row>
    <row r="2374" spans="1:18">
      <c r="A2374" t="s">
        <v>1933</v>
      </c>
      <c r="B2374" t="s">
        <v>60</v>
      </c>
      <c r="C2374" t="s">
        <v>39</v>
      </c>
      <c r="D2374" t="s">
        <v>65</v>
      </c>
      <c r="E2374">
        <v>53.05</v>
      </c>
      <c r="F2374">
        <v>4.7300000000000004</v>
      </c>
      <c r="G2374" t="s">
        <v>1615</v>
      </c>
      <c r="H2374" t="s">
        <v>63</v>
      </c>
      <c r="I2374" t="s">
        <v>63</v>
      </c>
      <c r="J2374" t="s">
        <v>279</v>
      </c>
      <c r="K2374">
        <v>53.1</v>
      </c>
      <c r="L2374">
        <v>4.7699999999999996</v>
      </c>
      <c r="M2374" t="s">
        <v>1615</v>
      </c>
      <c r="N2374" t="s">
        <v>34</v>
      </c>
      <c r="O2374" t="s">
        <v>35</v>
      </c>
      <c r="P2374">
        <v>1653</v>
      </c>
      <c r="Q2374">
        <v>5</v>
      </c>
      <c r="R2374">
        <v>31</v>
      </c>
    </row>
    <row r="2375" spans="1:18">
      <c r="A2375" t="s">
        <v>1934</v>
      </c>
      <c r="B2375" t="s">
        <v>39</v>
      </c>
      <c r="C2375" t="s">
        <v>39</v>
      </c>
      <c r="D2375" t="s">
        <v>65</v>
      </c>
      <c r="E2375">
        <v>53.05</v>
      </c>
      <c r="F2375">
        <v>4.72</v>
      </c>
      <c r="G2375" t="s">
        <v>1615</v>
      </c>
      <c r="H2375" t="s">
        <v>42</v>
      </c>
      <c r="I2375" t="s">
        <v>24</v>
      </c>
      <c r="J2375" t="s">
        <v>86</v>
      </c>
      <c r="K2375">
        <v>53.02</v>
      </c>
      <c r="L2375">
        <v>4.75</v>
      </c>
      <c r="M2375" t="s">
        <v>1615</v>
      </c>
      <c r="N2375" t="s">
        <v>34</v>
      </c>
      <c r="O2375" t="s">
        <v>35</v>
      </c>
      <c r="P2375">
        <v>682</v>
      </c>
      <c r="Q2375">
        <v>5</v>
      </c>
      <c r="R2375">
        <v>149</v>
      </c>
    </row>
    <row r="2376" spans="1:18">
      <c r="A2376" t="s">
        <v>1935</v>
      </c>
      <c r="B2376" t="s">
        <v>39</v>
      </c>
      <c r="C2376" t="s">
        <v>39</v>
      </c>
      <c r="D2376" t="s">
        <v>65</v>
      </c>
      <c r="E2376">
        <v>53.05</v>
      </c>
      <c r="F2376">
        <v>4.72</v>
      </c>
      <c r="G2376" t="s">
        <v>1615</v>
      </c>
      <c r="H2376" t="s">
        <v>155</v>
      </c>
      <c r="I2376" t="s">
        <v>20</v>
      </c>
      <c r="J2376" t="s">
        <v>89</v>
      </c>
      <c r="K2376">
        <v>53.03</v>
      </c>
      <c r="L2376">
        <v>4.7300000000000004</v>
      </c>
      <c r="M2376" t="s">
        <v>1615</v>
      </c>
      <c r="N2376" t="s">
        <v>34</v>
      </c>
      <c r="O2376" t="s">
        <v>35</v>
      </c>
      <c r="P2376">
        <v>1075</v>
      </c>
      <c r="Q2376">
        <v>4</v>
      </c>
      <c r="R2376">
        <v>164</v>
      </c>
    </row>
    <row r="2377" spans="1:18">
      <c r="A2377" t="s">
        <v>2306</v>
      </c>
      <c r="B2377" t="s">
        <v>32</v>
      </c>
      <c r="C2377" t="s">
        <v>39</v>
      </c>
      <c r="D2377" t="s">
        <v>65</v>
      </c>
      <c r="E2377">
        <v>60.07</v>
      </c>
      <c r="F2377">
        <v>6.55</v>
      </c>
      <c r="G2377" t="s">
        <v>669</v>
      </c>
      <c r="H2377" t="s">
        <v>121</v>
      </c>
      <c r="I2377" t="s">
        <v>29</v>
      </c>
      <c r="J2377" t="s">
        <v>65</v>
      </c>
      <c r="K2377">
        <v>60.07</v>
      </c>
      <c r="L2377">
        <v>6.55</v>
      </c>
      <c r="M2377" t="s">
        <v>669</v>
      </c>
      <c r="N2377" t="s">
        <v>81</v>
      </c>
      <c r="O2377" t="s">
        <v>35</v>
      </c>
      <c r="P2377">
        <v>38</v>
      </c>
      <c r="Q2377">
        <v>0</v>
      </c>
      <c r="R2377">
        <v>0</v>
      </c>
    </row>
    <row r="2378" spans="1:18">
      <c r="A2378" t="s">
        <v>2808</v>
      </c>
      <c r="B2378" t="s">
        <v>60</v>
      </c>
      <c r="C2378" t="s">
        <v>39</v>
      </c>
      <c r="D2378" t="s">
        <v>65</v>
      </c>
      <c r="E2378">
        <v>60.17</v>
      </c>
      <c r="F2378">
        <v>24.63</v>
      </c>
      <c r="G2378" t="s">
        <v>2455</v>
      </c>
      <c r="H2378" t="s">
        <v>74</v>
      </c>
      <c r="I2378" t="s">
        <v>32</v>
      </c>
      <c r="J2378" t="s">
        <v>279</v>
      </c>
      <c r="K2378">
        <v>60.15</v>
      </c>
      <c r="L2378">
        <v>24.58</v>
      </c>
      <c r="M2378" t="s">
        <v>2455</v>
      </c>
      <c r="N2378" t="s">
        <v>40</v>
      </c>
      <c r="O2378" t="s">
        <v>35</v>
      </c>
      <c r="P2378">
        <v>1608</v>
      </c>
      <c r="Q2378">
        <v>4</v>
      </c>
      <c r="R2378">
        <v>237</v>
      </c>
    </row>
    <row r="2379" spans="1:18">
      <c r="A2379" t="s">
        <v>2882</v>
      </c>
      <c r="B2379" t="s">
        <v>31</v>
      </c>
      <c r="C2379" t="s">
        <v>39</v>
      </c>
      <c r="D2379" t="s">
        <v>65</v>
      </c>
      <c r="E2379">
        <v>62.6</v>
      </c>
      <c r="F2379">
        <v>29.8</v>
      </c>
      <c r="G2379" t="s">
        <v>2455</v>
      </c>
      <c r="H2379" t="s">
        <v>51</v>
      </c>
      <c r="I2379" t="s">
        <v>101</v>
      </c>
      <c r="J2379" t="s">
        <v>65</v>
      </c>
      <c r="K2379">
        <v>62.6</v>
      </c>
      <c r="L2379">
        <v>29.8</v>
      </c>
      <c r="M2379" t="s">
        <v>2455</v>
      </c>
      <c r="N2379" t="s">
        <v>26</v>
      </c>
      <c r="O2379" t="s">
        <v>27</v>
      </c>
      <c r="P2379">
        <v>160</v>
      </c>
      <c r="Q2379">
        <v>0</v>
      </c>
      <c r="R2379">
        <v>0</v>
      </c>
    </row>
    <row r="2380" spans="1:18">
      <c r="A2380" t="s">
        <v>2926</v>
      </c>
      <c r="B2380" t="s">
        <v>31</v>
      </c>
      <c r="C2380" t="s">
        <v>39</v>
      </c>
      <c r="D2380" t="s">
        <v>65</v>
      </c>
      <c r="E2380">
        <v>63.6</v>
      </c>
      <c r="F2380">
        <v>26.58</v>
      </c>
      <c r="G2380" t="s">
        <v>2455</v>
      </c>
      <c r="H2380" t="s">
        <v>50</v>
      </c>
      <c r="I2380" t="s">
        <v>48</v>
      </c>
      <c r="J2380" t="s">
        <v>79</v>
      </c>
      <c r="K2380">
        <v>63.58</v>
      </c>
      <c r="L2380">
        <v>26.63</v>
      </c>
      <c r="M2380" t="s">
        <v>2455</v>
      </c>
      <c r="N2380" t="s">
        <v>40</v>
      </c>
      <c r="O2380" t="s">
        <v>35</v>
      </c>
      <c r="P2380">
        <v>425</v>
      </c>
      <c r="Q2380">
        <v>4</v>
      </c>
      <c r="R2380">
        <v>127</v>
      </c>
    </row>
    <row r="2381" spans="1:18">
      <c r="A2381" t="s">
        <v>2927</v>
      </c>
      <c r="B2381" t="s">
        <v>60</v>
      </c>
      <c r="C2381" t="s">
        <v>39</v>
      </c>
      <c r="D2381" t="s">
        <v>65</v>
      </c>
      <c r="E2381">
        <v>63.58</v>
      </c>
      <c r="F2381">
        <v>26.67</v>
      </c>
      <c r="G2381" t="s">
        <v>2455</v>
      </c>
      <c r="H2381" t="s">
        <v>155</v>
      </c>
      <c r="I2381" t="s">
        <v>50</v>
      </c>
      <c r="J2381" t="s">
        <v>279</v>
      </c>
      <c r="K2381">
        <v>63.58</v>
      </c>
      <c r="L2381">
        <v>26.72</v>
      </c>
      <c r="M2381" t="s">
        <v>2455</v>
      </c>
      <c r="N2381" t="s">
        <v>34</v>
      </c>
      <c r="O2381" t="s">
        <v>35</v>
      </c>
      <c r="P2381">
        <v>1323</v>
      </c>
      <c r="Q2381">
        <v>3</v>
      </c>
      <c r="R2381">
        <v>91</v>
      </c>
    </row>
    <row r="2382" spans="1:18">
      <c r="A2382" t="s">
        <v>2928</v>
      </c>
      <c r="B2382" t="s">
        <v>60</v>
      </c>
      <c r="C2382" t="s">
        <v>39</v>
      </c>
      <c r="D2382" t="s">
        <v>65</v>
      </c>
      <c r="E2382">
        <v>63.58</v>
      </c>
      <c r="F2382">
        <v>26.67</v>
      </c>
      <c r="G2382" t="s">
        <v>2455</v>
      </c>
      <c r="H2382" t="s">
        <v>121</v>
      </c>
      <c r="I2382" t="s">
        <v>32</v>
      </c>
      <c r="J2382" t="s">
        <v>65</v>
      </c>
      <c r="K2382">
        <v>63.58</v>
      </c>
      <c r="L2382">
        <v>26.6</v>
      </c>
      <c r="M2382" t="s">
        <v>2455</v>
      </c>
      <c r="N2382" t="s">
        <v>81</v>
      </c>
      <c r="O2382" t="s">
        <v>35</v>
      </c>
      <c r="P2382">
        <v>137</v>
      </c>
      <c r="Q2382">
        <v>4</v>
      </c>
      <c r="R2382">
        <v>270</v>
      </c>
    </row>
    <row r="2383" spans="1:18">
      <c r="A2383" t="s">
        <v>2929</v>
      </c>
      <c r="B2383" t="s">
        <v>60</v>
      </c>
      <c r="C2383" t="s">
        <v>39</v>
      </c>
      <c r="D2383" t="s">
        <v>65</v>
      </c>
      <c r="E2383">
        <v>63.58</v>
      </c>
      <c r="F2383">
        <v>26.67</v>
      </c>
      <c r="G2383" t="s">
        <v>2455</v>
      </c>
      <c r="H2383" t="s">
        <v>50</v>
      </c>
      <c r="I2383" t="s">
        <v>32</v>
      </c>
      <c r="J2383" t="s">
        <v>79</v>
      </c>
      <c r="K2383">
        <v>63.58</v>
      </c>
      <c r="L2383">
        <v>26.67</v>
      </c>
      <c r="M2383" t="s">
        <v>2455</v>
      </c>
      <c r="N2383" t="s">
        <v>34</v>
      </c>
      <c r="O2383" t="s">
        <v>35</v>
      </c>
      <c r="P2383">
        <v>485</v>
      </c>
      <c r="Q2383">
        <v>0</v>
      </c>
      <c r="R2383">
        <v>0</v>
      </c>
    </row>
    <row r="2384" spans="1:18">
      <c r="A2384" t="s">
        <v>2930</v>
      </c>
      <c r="B2384" t="s">
        <v>60</v>
      </c>
      <c r="C2384" t="s">
        <v>39</v>
      </c>
      <c r="D2384" t="s">
        <v>65</v>
      </c>
      <c r="E2384">
        <v>63.58</v>
      </c>
      <c r="F2384">
        <v>26.67</v>
      </c>
      <c r="G2384" t="s">
        <v>2455</v>
      </c>
      <c r="H2384" t="s">
        <v>104</v>
      </c>
      <c r="I2384" t="s">
        <v>48</v>
      </c>
      <c r="J2384" t="s">
        <v>65</v>
      </c>
      <c r="K2384">
        <v>63.58</v>
      </c>
      <c r="L2384">
        <v>26.67</v>
      </c>
      <c r="M2384" t="s">
        <v>2455</v>
      </c>
      <c r="N2384" t="s">
        <v>34</v>
      </c>
      <c r="O2384" t="s">
        <v>35</v>
      </c>
      <c r="P2384">
        <v>88</v>
      </c>
      <c r="Q2384">
        <v>0</v>
      </c>
      <c r="R2384">
        <v>0</v>
      </c>
    </row>
    <row r="2385" spans="1:18">
      <c r="A2385" t="s">
        <v>2931</v>
      </c>
      <c r="B2385" t="s">
        <v>121</v>
      </c>
      <c r="C2385" t="s">
        <v>39</v>
      </c>
      <c r="D2385" t="s">
        <v>65</v>
      </c>
      <c r="E2385">
        <v>63.6</v>
      </c>
      <c r="F2385">
        <v>26.6</v>
      </c>
      <c r="G2385" t="s">
        <v>2455</v>
      </c>
      <c r="H2385" t="s">
        <v>23</v>
      </c>
      <c r="I2385" t="s">
        <v>29</v>
      </c>
      <c r="J2385" t="s">
        <v>65</v>
      </c>
      <c r="K2385">
        <v>63.6</v>
      </c>
      <c r="L2385">
        <v>26.6</v>
      </c>
      <c r="M2385" t="s">
        <v>2455</v>
      </c>
      <c r="N2385" t="s">
        <v>34</v>
      </c>
      <c r="O2385" t="s">
        <v>35</v>
      </c>
      <c r="P2385">
        <v>27</v>
      </c>
      <c r="Q2385">
        <v>0</v>
      </c>
      <c r="R2385">
        <v>0</v>
      </c>
    </row>
    <row r="2386" spans="1:18">
      <c r="A2386" t="s">
        <v>2932</v>
      </c>
      <c r="B2386" t="s">
        <v>121</v>
      </c>
      <c r="C2386" t="s">
        <v>39</v>
      </c>
      <c r="D2386" t="s">
        <v>65</v>
      </c>
      <c r="E2386">
        <v>63.6</v>
      </c>
      <c r="F2386">
        <v>26.6</v>
      </c>
      <c r="G2386" t="s">
        <v>2455</v>
      </c>
      <c r="H2386" t="s">
        <v>23</v>
      </c>
      <c r="I2386" t="s">
        <v>29</v>
      </c>
      <c r="J2386" t="s">
        <v>65</v>
      </c>
      <c r="K2386">
        <v>63.6</v>
      </c>
      <c r="L2386">
        <v>26.6</v>
      </c>
      <c r="M2386" t="s">
        <v>2455</v>
      </c>
      <c r="N2386" t="s">
        <v>34</v>
      </c>
      <c r="O2386" t="s">
        <v>35</v>
      </c>
      <c r="P2386">
        <v>27</v>
      </c>
      <c r="Q2386">
        <v>0</v>
      </c>
      <c r="R2386">
        <v>0</v>
      </c>
    </row>
    <row r="2387" spans="1:18">
      <c r="A2387" t="s">
        <v>2942</v>
      </c>
      <c r="B2387" t="s">
        <v>60</v>
      </c>
      <c r="C2387" t="s">
        <v>39</v>
      </c>
      <c r="D2387" t="s">
        <v>65</v>
      </c>
      <c r="E2387">
        <v>60.53</v>
      </c>
      <c r="F2387">
        <v>24.22</v>
      </c>
      <c r="G2387" t="s">
        <v>2455</v>
      </c>
      <c r="H2387" t="s">
        <v>104</v>
      </c>
      <c r="I2387" t="s">
        <v>29</v>
      </c>
      <c r="J2387" t="s">
        <v>65</v>
      </c>
      <c r="K2387">
        <v>60.53</v>
      </c>
      <c r="L2387">
        <v>24.22</v>
      </c>
      <c r="M2387" t="s">
        <v>2455</v>
      </c>
      <c r="N2387" t="s">
        <v>26</v>
      </c>
      <c r="O2387" t="s">
        <v>27</v>
      </c>
      <c r="P2387">
        <v>57</v>
      </c>
      <c r="Q2387">
        <v>0</v>
      </c>
      <c r="R2387">
        <v>0</v>
      </c>
    </row>
    <row r="2388" spans="1:18">
      <c r="A2388" t="s">
        <v>2958</v>
      </c>
      <c r="B2388" t="s">
        <v>143</v>
      </c>
      <c r="C2388" t="s">
        <v>20</v>
      </c>
      <c r="D2388" t="s">
        <v>65</v>
      </c>
      <c r="E2388">
        <v>65.83</v>
      </c>
      <c r="F2388">
        <v>24.25</v>
      </c>
      <c r="G2388" t="s">
        <v>2455</v>
      </c>
      <c r="H2388" t="s">
        <v>68</v>
      </c>
      <c r="I2388" t="s">
        <v>20</v>
      </c>
      <c r="J2388" t="s">
        <v>89</v>
      </c>
      <c r="K2388">
        <v>66.930000000000007</v>
      </c>
      <c r="L2388">
        <v>23.03</v>
      </c>
      <c r="M2388" t="s">
        <v>2497</v>
      </c>
      <c r="N2388" t="s">
        <v>40</v>
      </c>
      <c r="O2388" t="s">
        <v>35</v>
      </c>
      <c r="P2388">
        <v>1086</v>
      </c>
      <c r="Q2388">
        <v>134</v>
      </c>
      <c r="R2388">
        <v>337</v>
      </c>
    </row>
    <row r="2389" spans="1:18">
      <c r="A2389" t="s">
        <v>2974</v>
      </c>
      <c r="B2389" t="s">
        <v>101</v>
      </c>
      <c r="C2389" t="s">
        <v>39</v>
      </c>
      <c r="D2389" t="s">
        <v>65</v>
      </c>
      <c r="E2389">
        <v>63.88</v>
      </c>
      <c r="F2389">
        <v>23.42</v>
      </c>
      <c r="G2389" t="s">
        <v>2455</v>
      </c>
      <c r="H2389" t="s">
        <v>143</v>
      </c>
      <c r="I2389" t="s">
        <v>20</v>
      </c>
      <c r="J2389" t="s">
        <v>79</v>
      </c>
      <c r="K2389">
        <v>64.23</v>
      </c>
      <c r="L2389">
        <v>24.38</v>
      </c>
      <c r="M2389" t="s">
        <v>2455</v>
      </c>
      <c r="N2389" t="s">
        <v>34</v>
      </c>
      <c r="O2389" t="s">
        <v>35</v>
      </c>
      <c r="P2389">
        <v>352</v>
      </c>
      <c r="Q2389">
        <v>61</v>
      </c>
      <c r="R2389">
        <v>51</v>
      </c>
    </row>
    <row r="2390" spans="1:18">
      <c r="A2390" t="s">
        <v>2980</v>
      </c>
      <c r="B2390" t="s">
        <v>60</v>
      </c>
      <c r="C2390" t="s">
        <v>39</v>
      </c>
      <c r="D2390" t="s">
        <v>65</v>
      </c>
      <c r="E2390">
        <v>60.47</v>
      </c>
      <c r="F2390">
        <v>25.13</v>
      </c>
      <c r="G2390" t="s">
        <v>2455</v>
      </c>
      <c r="H2390" t="s">
        <v>20</v>
      </c>
      <c r="I2390" t="s">
        <v>101</v>
      </c>
      <c r="J2390" t="s">
        <v>65</v>
      </c>
      <c r="K2390">
        <v>60.47</v>
      </c>
      <c r="L2390">
        <v>25.12</v>
      </c>
      <c r="M2390" t="s">
        <v>2455</v>
      </c>
      <c r="N2390" t="s">
        <v>81</v>
      </c>
      <c r="O2390" t="s">
        <v>35</v>
      </c>
      <c r="P2390">
        <v>155</v>
      </c>
      <c r="Q2390">
        <v>1</v>
      </c>
      <c r="R2390">
        <v>270</v>
      </c>
    </row>
    <row r="2391" spans="1:18">
      <c r="A2391" t="s">
        <v>2981</v>
      </c>
      <c r="B2391" t="s">
        <v>20</v>
      </c>
      <c r="C2391" t="s">
        <v>39</v>
      </c>
      <c r="D2391" t="s">
        <v>65</v>
      </c>
      <c r="E2391">
        <v>60.43</v>
      </c>
      <c r="F2391">
        <v>25.03</v>
      </c>
      <c r="G2391" t="s">
        <v>2455</v>
      </c>
      <c r="H2391" t="s">
        <v>45</v>
      </c>
      <c r="I2391" t="s">
        <v>48</v>
      </c>
      <c r="J2391" t="s">
        <v>65</v>
      </c>
      <c r="K2391">
        <v>60.43</v>
      </c>
      <c r="L2391">
        <v>25.03</v>
      </c>
      <c r="M2391" t="s">
        <v>2455</v>
      </c>
      <c r="N2391" t="s">
        <v>26</v>
      </c>
      <c r="O2391" t="s">
        <v>27</v>
      </c>
      <c r="P2391">
        <v>80</v>
      </c>
      <c r="Q2391">
        <v>0</v>
      </c>
      <c r="R2391">
        <v>0</v>
      </c>
    </row>
    <row r="2392" spans="1:18">
      <c r="A2392" t="s">
        <v>2989</v>
      </c>
      <c r="B2392" t="s">
        <v>73</v>
      </c>
      <c r="C2392" t="s">
        <v>20</v>
      </c>
      <c r="D2392" t="s">
        <v>65</v>
      </c>
      <c r="E2392">
        <v>62.52</v>
      </c>
      <c r="F2392">
        <v>29.87</v>
      </c>
      <c r="G2392" t="s">
        <v>2455</v>
      </c>
      <c r="H2392" t="s">
        <v>29</v>
      </c>
      <c r="I2392" t="s">
        <v>39</v>
      </c>
      <c r="J2392" t="s">
        <v>65</v>
      </c>
      <c r="K2392">
        <v>62.52</v>
      </c>
      <c r="L2392">
        <v>29.87</v>
      </c>
      <c r="M2392" t="s">
        <v>2455</v>
      </c>
      <c r="N2392" t="s">
        <v>40</v>
      </c>
      <c r="O2392" t="s">
        <v>35</v>
      </c>
      <c r="P2392">
        <v>16</v>
      </c>
      <c r="Q2392">
        <v>0</v>
      </c>
      <c r="R2392">
        <v>0</v>
      </c>
    </row>
    <row r="2393" spans="1:18">
      <c r="A2393" t="s">
        <v>2990</v>
      </c>
      <c r="B2393" t="s">
        <v>45</v>
      </c>
      <c r="C2393" t="s">
        <v>20</v>
      </c>
      <c r="D2393" t="s">
        <v>65</v>
      </c>
      <c r="E2393">
        <v>62.57</v>
      </c>
      <c r="F2393">
        <v>29.82</v>
      </c>
      <c r="G2393" t="s">
        <v>2455</v>
      </c>
      <c r="H2393" t="s">
        <v>29</v>
      </c>
      <c r="I2393" t="s">
        <v>24</v>
      </c>
      <c r="J2393" t="s">
        <v>79</v>
      </c>
      <c r="K2393">
        <v>62.83</v>
      </c>
      <c r="L2393">
        <v>31.37</v>
      </c>
      <c r="M2393" t="s">
        <v>2455</v>
      </c>
      <c r="N2393" t="s">
        <v>34</v>
      </c>
      <c r="O2393" t="s">
        <v>35</v>
      </c>
      <c r="P2393">
        <v>318</v>
      </c>
      <c r="Q2393">
        <v>85</v>
      </c>
      <c r="R2393">
        <v>70</v>
      </c>
    </row>
    <row r="2394" spans="1:18">
      <c r="A2394" t="s">
        <v>2991</v>
      </c>
      <c r="B2394" t="s">
        <v>45</v>
      </c>
      <c r="C2394" t="s">
        <v>20</v>
      </c>
      <c r="D2394" t="s">
        <v>65</v>
      </c>
      <c r="E2394">
        <v>62.57</v>
      </c>
      <c r="F2394">
        <v>29.82</v>
      </c>
      <c r="G2394" t="s">
        <v>2455</v>
      </c>
      <c r="H2394" t="s">
        <v>133</v>
      </c>
      <c r="I2394" t="s">
        <v>32</v>
      </c>
      <c r="J2394" t="s">
        <v>129</v>
      </c>
      <c r="K2394">
        <v>62.33</v>
      </c>
      <c r="L2394">
        <v>29.5</v>
      </c>
      <c r="M2394" t="s">
        <v>2455</v>
      </c>
      <c r="N2394" t="s">
        <v>40</v>
      </c>
      <c r="O2394" t="s">
        <v>35</v>
      </c>
      <c r="P2394">
        <v>3078</v>
      </c>
      <c r="Q2394">
        <v>31</v>
      </c>
      <c r="R2394">
        <v>213</v>
      </c>
    </row>
    <row r="2395" spans="1:18">
      <c r="A2395" t="s">
        <v>2992</v>
      </c>
      <c r="B2395" t="s">
        <v>45</v>
      </c>
      <c r="C2395" t="s">
        <v>20</v>
      </c>
      <c r="D2395" t="s">
        <v>65</v>
      </c>
      <c r="E2395">
        <v>62.55</v>
      </c>
      <c r="F2395">
        <v>29.82</v>
      </c>
      <c r="G2395" t="s">
        <v>2455</v>
      </c>
      <c r="H2395" t="s">
        <v>50</v>
      </c>
      <c r="I2395" t="s">
        <v>29</v>
      </c>
      <c r="J2395" t="s">
        <v>86</v>
      </c>
      <c r="K2395">
        <v>62.55</v>
      </c>
      <c r="L2395">
        <v>29.82</v>
      </c>
      <c r="M2395" t="s">
        <v>2455</v>
      </c>
      <c r="N2395" t="s">
        <v>34</v>
      </c>
      <c r="O2395" t="s">
        <v>35</v>
      </c>
      <c r="P2395">
        <v>768</v>
      </c>
      <c r="Q2395">
        <v>0</v>
      </c>
      <c r="R2395">
        <v>0</v>
      </c>
    </row>
    <row r="2396" spans="1:18">
      <c r="A2396" t="s">
        <v>2993</v>
      </c>
      <c r="B2396" t="s">
        <v>45</v>
      </c>
      <c r="C2396" t="s">
        <v>20</v>
      </c>
      <c r="D2396" t="s">
        <v>65</v>
      </c>
      <c r="E2396">
        <v>62.55</v>
      </c>
      <c r="F2396">
        <v>29.82</v>
      </c>
      <c r="G2396" t="s">
        <v>2455</v>
      </c>
      <c r="H2396" t="s">
        <v>31</v>
      </c>
      <c r="I2396" t="s">
        <v>20</v>
      </c>
      <c r="J2396" t="s">
        <v>89</v>
      </c>
      <c r="K2396">
        <v>62.55</v>
      </c>
      <c r="L2396">
        <v>29.82</v>
      </c>
      <c r="M2396" t="s">
        <v>2455</v>
      </c>
      <c r="N2396" t="s">
        <v>34</v>
      </c>
      <c r="O2396" t="s">
        <v>35</v>
      </c>
      <c r="P2396">
        <v>1073</v>
      </c>
      <c r="Q2396">
        <v>0</v>
      </c>
      <c r="R2396">
        <v>0</v>
      </c>
    </row>
    <row r="2397" spans="1:18">
      <c r="A2397" t="s">
        <v>2994</v>
      </c>
      <c r="B2397" t="s">
        <v>45</v>
      </c>
      <c r="C2397" t="s">
        <v>20</v>
      </c>
      <c r="D2397" t="s">
        <v>65</v>
      </c>
      <c r="E2397">
        <v>62.55</v>
      </c>
      <c r="F2397">
        <v>29.82</v>
      </c>
      <c r="G2397" t="s">
        <v>2455</v>
      </c>
      <c r="H2397" t="s">
        <v>50</v>
      </c>
      <c r="I2397" t="s">
        <v>29</v>
      </c>
      <c r="J2397" t="s">
        <v>86</v>
      </c>
      <c r="K2397">
        <v>62.55</v>
      </c>
      <c r="L2397">
        <v>29.82</v>
      </c>
      <c r="M2397" t="s">
        <v>2455</v>
      </c>
      <c r="N2397" t="s">
        <v>34</v>
      </c>
      <c r="O2397" t="s">
        <v>35</v>
      </c>
      <c r="P2397">
        <v>768</v>
      </c>
      <c r="Q2397">
        <v>0</v>
      </c>
      <c r="R2397">
        <v>0</v>
      </c>
    </row>
    <row r="2398" spans="1:18">
      <c r="A2398" t="s">
        <v>2995</v>
      </c>
      <c r="B2398" t="s">
        <v>45</v>
      </c>
      <c r="C2398" t="s">
        <v>20</v>
      </c>
      <c r="D2398" t="s">
        <v>65</v>
      </c>
      <c r="E2398">
        <v>62.55</v>
      </c>
      <c r="F2398">
        <v>29.82</v>
      </c>
      <c r="G2398" t="s">
        <v>2455</v>
      </c>
      <c r="H2398" t="s">
        <v>50</v>
      </c>
      <c r="I2398" t="s">
        <v>29</v>
      </c>
      <c r="J2398" t="s">
        <v>86</v>
      </c>
      <c r="K2398">
        <v>62.55</v>
      </c>
      <c r="L2398">
        <v>29.82</v>
      </c>
      <c r="M2398" t="s">
        <v>2455</v>
      </c>
      <c r="N2398" t="s">
        <v>34</v>
      </c>
      <c r="O2398" t="s">
        <v>35</v>
      </c>
      <c r="P2398">
        <v>768</v>
      </c>
      <c r="Q2398">
        <v>0</v>
      </c>
      <c r="R2398">
        <v>0</v>
      </c>
    </row>
    <row r="2399" spans="1:18">
      <c r="A2399" t="s">
        <v>2996</v>
      </c>
      <c r="B2399" t="s">
        <v>45</v>
      </c>
      <c r="C2399" t="s">
        <v>20</v>
      </c>
      <c r="D2399" t="s">
        <v>65</v>
      </c>
      <c r="E2399">
        <v>62.55</v>
      </c>
      <c r="F2399">
        <v>29.82</v>
      </c>
      <c r="G2399" t="s">
        <v>2455</v>
      </c>
      <c r="H2399" t="s">
        <v>50</v>
      </c>
      <c r="I2399" t="s">
        <v>29</v>
      </c>
      <c r="J2399" t="s">
        <v>86</v>
      </c>
      <c r="K2399">
        <v>62.55</v>
      </c>
      <c r="L2399">
        <v>29.82</v>
      </c>
      <c r="M2399" t="s">
        <v>2455</v>
      </c>
      <c r="N2399" t="s">
        <v>34</v>
      </c>
      <c r="O2399" t="s">
        <v>35</v>
      </c>
      <c r="P2399">
        <v>768</v>
      </c>
      <c r="Q2399">
        <v>0</v>
      </c>
      <c r="R2399">
        <v>0</v>
      </c>
    </row>
    <row r="2400" spans="1:18">
      <c r="A2400" t="s">
        <v>2997</v>
      </c>
      <c r="B2400" t="s">
        <v>45</v>
      </c>
      <c r="C2400" t="s">
        <v>20</v>
      </c>
      <c r="D2400" t="s">
        <v>65</v>
      </c>
      <c r="E2400">
        <v>62.55</v>
      </c>
      <c r="F2400">
        <v>29.82</v>
      </c>
      <c r="G2400" t="s">
        <v>2455</v>
      </c>
      <c r="H2400" t="s">
        <v>50</v>
      </c>
      <c r="I2400" t="s">
        <v>29</v>
      </c>
      <c r="J2400" t="s">
        <v>86</v>
      </c>
      <c r="K2400">
        <v>62.55</v>
      </c>
      <c r="L2400">
        <v>29.82</v>
      </c>
      <c r="M2400" t="s">
        <v>2455</v>
      </c>
      <c r="N2400" t="s">
        <v>34</v>
      </c>
      <c r="O2400" t="s">
        <v>35</v>
      </c>
      <c r="P2400">
        <v>768</v>
      </c>
      <c r="Q2400">
        <v>0</v>
      </c>
      <c r="R2400">
        <v>0</v>
      </c>
    </row>
    <row r="2401" spans="1:18">
      <c r="A2401" t="s">
        <v>2998</v>
      </c>
      <c r="B2401" t="s">
        <v>20</v>
      </c>
      <c r="C2401" t="s">
        <v>39</v>
      </c>
      <c r="D2401" t="s">
        <v>65</v>
      </c>
      <c r="E2401">
        <v>62.52</v>
      </c>
      <c r="F2401">
        <v>29.83</v>
      </c>
      <c r="G2401" t="s">
        <v>2455</v>
      </c>
      <c r="H2401" t="s">
        <v>23</v>
      </c>
      <c r="I2401" t="s">
        <v>51</v>
      </c>
      <c r="J2401" t="s">
        <v>86</v>
      </c>
      <c r="K2401">
        <v>62.67</v>
      </c>
      <c r="L2401">
        <v>29.52</v>
      </c>
      <c r="M2401" t="s">
        <v>2455</v>
      </c>
      <c r="N2401" t="s">
        <v>40</v>
      </c>
      <c r="O2401" t="s">
        <v>52</v>
      </c>
      <c r="P2401">
        <v>832</v>
      </c>
      <c r="Q2401">
        <v>24</v>
      </c>
      <c r="R2401">
        <v>316</v>
      </c>
    </row>
    <row r="2402" spans="1:18">
      <c r="A2402" t="s">
        <v>2999</v>
      </c>
      <c r="B2402" t="s">
        <v>39</v>
      </c>
      <c r="C2402" t="s">
        <v>39</v>
      </c>
      <c r="D2402" t="s">
        <v>65</v>
      </c>
      <c r="E2402">
        <v>62.53</v>
      </c>
      <c r="F2402">
        <v>29.83</v>
      </c>
      <c r="G2402" t="s">
        <v>2455</v>
      </c>
      <c r="H2402" t="s">
        <v>68</v>
      </c>
      <c r="I2402" t="s">
        <v>101</v>
      </c>
      <c r="J2402" t="s">
        <v>89</v>
      </c>
      <c r="K2402">
        <v>62.67</v>
      </c>
      <c r="L2402">
        <v>29.83</v>
      </c>
      <c r="M2402" t="s">
        <v>2455</v>
      </c>
      <c r="N2402" t="s">
        <v>34</v>
      </c>
      <c r="O2402" t="s">
        <v>35</v>
      </c>
      <c r="P2402">
        <v>1262</v>
      </c>
      <c r="Q2402">
        <v>15</v>
      </c>
      <c r="R2402">
        <v>0</v>
      </c>
    </row>
    <row r="2403" spans="1:18">
      <c r="A2403" t="s">
        <v>3000</v>
      </c>
      <c r="B2403" t="s">
        <v>29</v>
      </c>
      <c r="C2403" t="s">
        <v>39</v>
      </c>
      <c r="D2403" t="s">
        <v>65</v>
      </c>
      <c r="E2403">
        <v>62.55</v>
      </c>
      <c r="F2403">
        <v>29.85</v>
      </c>
      <c r="G2403" t="s">
        <v>2455</v>
      </c>
      <c r="H2403" t="s">
        <v>104</v>
      </c>
      <c r="I2403" t="s">
        <v>101</v>
      </c>
      <c r="J2403" t="s">
        <v>79</v>
      </c>
      <c r="K2403">
        <v>62.92</v>
      </c>
      <c r="L2403">
        <v>34.450000000000003</v>
      </c>
      <c r="M2403" t="s">
        <v>808</v>
      </c>
      <c r="N2403" t="s">
        <v>34</v>
      </c>
      <c r="O2403" t="s">
        <v>35</v>
      </c>
      <c r="P2403">
        <v>541</v>
      </c>
      <c r="Q2403">
        <v>238</v>
      </c>
      <c r="R2403">
        <v>81</v>
      </c>
    </row>
    <row r="2404" spans="1:18">
      <c r="A2404" t="s">
        <v>3001</v>
      </c>
      <c r="B2404" t="s">
        <v>63</v>
      </c>
      <c r="C2404" t="s">
        <v>39</v>
      </c>
      <c r="D2404" t="s">
        <v>65</v>
      </c>
      <c r="E2404">
        <v>62.55</v>
      </c>
      <c r="F2404">
        <v>29.82</v>
      </c>
      <c r="G2404" t="s">
        <v>2455</v>
      </c>
      <c r="H2404" t="s">
        <v>50</v>
      </c>
      <c r="I2404" t="s">
        <v>29</v>
      </c>
      <c r="J2404" t="s">
        <v>86</v>
      </c>
      <c r="K2404">
        <v>62.55</v>
      </c>
      <c r="L2404">
        <v>29.82</v>
      </c>
      <c r="M2404" t="s">
        <v>2455</v>
      </c>
      <c r="N2404" t="s">
        <v>34</v>
      </c>
      <c r="O2404" t="s">
        <v>35</v>
      </c>
      <c r="P2404">
        <v>749</v>
      </c>
      <c r="Q2404">
        <v>0</v>
      </c>
      <c r="R2404">
        <v>0</v>
      </c>
    </row>
    <row r="2405" spans="1:18">
      <c r="A2405" t="s">
        <v>3002</v>
      </c>
      <c r="B2405" t="s">
        <v>63</v>
      </c>
      <c r="C2405" t="s">
        <v>39</v>
      </c>
      <c r="D2405" t="s">
        <v>65</v>
      </c>
      <c r="E2405">
        <v>62.55</v>
      </c>
      <c r="F2405">
        <v>29.82</v>
      </c>
      <c r="G2405" t="s">
        <v>2455</v>
      </c>
      <c r="H2405" t="s">
        <v>50</v>
      </c>
      <c r="I2405" t="s">
        <v>29</v>
      </c>
      <c r="J2405" t="s">
        <v>86</v>
      </c>
      <c r="K2405">
        <v>62.55</v>
      </c>
      <c r="L2405">
        <v>29.82</v>
      </c>
      <c r="M2405" t="s">
        <v>2455</v>
      </c>
      <c r="N2405" t="s">
        <v>34</v>
      </c>
      <c r="O2405" t="s">
        <v>35</v>
      </c>
      <c r="P2405">
        <v>749</v>
      </c>
      <c r="Q2405">
        <v>0</v>
      </c>
      <c r="R2405">
        <v>0</v>
      </c>
    </row>
    <row r="2406" spans="1:18">
      <c r="A2406" t="s">
        <v>3009</v>
      </c>
      <c r="B2406" t="s">
        <v>109</v>
      </c>
      <c r="C2406" t="s">
        <v>20</v>
      </c>
      <c r="D2406" t="s">
        <v>65</v>
      </c>
      <c r="E2406">
        <v>62.6</v>
      </c>
      <c r="F2406">
        <v>29.8</v>
      </c>
      <c r="G2406" t="s">
        <v>2455</v>
      </c>
      <c r="H2406" t="s">
        <v>50</v>
      </c>
      <c r="I2406" t="s">
        <v>20</v>
      </c>
      <c r="J2406" t="s">
        <v>79</v>
      </c>
      <c r="K2406">
        <v>62.58</v>
      </c>
      <c r="L2406">
        <v>29.83</v>
      </c>
      <c r="M2406" t="s">
        <v>2455</v>
      </c>
      <c r="N2406" t="s">
        <v>40</v>
      </c>
      <c r="O2406" t="s">
        <v>35</v>
      </c>
      <c r="P2406">
        <v>340</v>
      </c>
      <c r="Q2406">
        <v>3</v>
      </c>
      <c r="R2406">
        <v>138</v>
      </c>
    </row>
    <row r="2407" spans="1:18">
      <c r="A2407" t="s">
        <v>3010</v>
      </c>
      <c r="B2407" t="s">
        <v>109</v>
      </c>
      <c r="C2407" t="s">
        <v>20</v>
      </c>
      <c r="D2407" t="s">
        <v>65</v>
      </c>
      <c r="E2407">
        <v>62.6</v>
      </c>
      <c r="F2407">
        <v>29.78</v>
      </c>
      <c r="G2407" t="s">
        <v>2455</v>
      </c>
      <c r="H2407" t="s">
        <v>67</v>
      </c>
      <c r="I2407" t="s">
        <v>24</v>
      </c>
      <c r="J2407" t="s">
        <v>79</v>
      </c>
      <c r="K2407">
        <v>62.5</v>
      </c>
      <c r="L2407">
        <v>29.67</v>
      </c>
      <c r="M2407" t="s">
        <v>2455</v>
      </c>
      <c r="N2407" t="s">
        <v>34</v>
      </c>
      <c r="O2407" t="s">
        <v>35</v>
      </c>
      <c r="P2407">
        <v>323</v>
      </c>
      <c r="Q2407">
        <v>13</v>
      </c>
      <c r="R2407">
        <v>209</v>
      </c>
    </row>
    <row r="2408" spans="1:18">
      <c r="A2408" t="s">
        <v>3015</v>
      </c>
      <c r="B2408" t="s">
        <v>24</v>
      </c>
      <c r="C2408" t="s">
        <v>39</v>
      </c>
      <c r="D2408" t="s">
        <v>65</v>
      </c>
      <c r="E2408">
        <v>65.819999999999993</v>
      </c>
      <c r="F2408">
        <v>24.2</v>
      </c>
      <c r="G2408" t="s">
        <v>2455</v>
      </c>
      <c r="H2408" t="s">
        <v>63</v>
      </c>
      <c r="I2408" t="s">
        <v>48</v>
      </c>
      <c r="J2408" t="s">
        <v>65</v>
      </c>
      <c r="K2408">
        <v>65.819999999999993</v>
      </c>
      <c r="L2408">
        <v>24.2</v>
      </c>
      <c r="M2408" t="s">
        <v>2455</v>
      </c>
      <c r="N2408" t="s">
        <v>34</v>
      </c>
      <c r="O2408" t="s">
        <v>35</v>
      </c>
      <c r="P2408">
        <v>69</v>
      </c>
      <c r="Q2408">
        <v>0</v>
      </c>
      <c r="R2408">
        <v>0</v>
      </c>
    </row>
    <row r="2409" spans="1:18">
      <c r="A2409" t="s">
        <v>3017</v>
      </c>
      <c r="B2409" t="s">
        <v>32</v>
      </c>
      <c r="C2409" t="s">
        <v>39</v>
      </c>
      <c r="D2409" t="s">
        <v>65</v>
      </c>
      <c r="E2409">
        <v>61.03</v>
      </c>
      <c r="F2409">
        <v>24.4</v>
      </c>
      <c r="G2409" t="s">
        <v>2455</v>
      </c>
      <c r="H2409" t="s">
        <v>73</v>
      </c>
      <c r="I2409" t="s">
        <v>29</v>
      </c>
      <c r="J2409" t="s">
        <v>65</v>
      </c>
      <c r="K2409">
        <v>61.03</v>
      </c>
      <c r="L2409">
        <v>24.4</v>
      </c>
      <c r="M2409" t="s">
        <v>2455</v>
      </c>
      <c r="N2409" t="s">
        <v>40</v>
      </c>
      <c r="O2409" t="s">
        <v>35</v>
      </c>
      <c r="P2409">
        <v>42</v>
      </c>
      <c r="Q2409">
        <v>0</v>
      </c>
      <c r="R2409">
        <v>0</v>
      </c>
    </row>
    <row r="2410" spans="1:18">
      <c r="A2410" t="s">
        <v>3019</v>
      </c>
      <c r="B2410" t="s">
        <v>23</v>
      </c>
      <c r="C2410" t="s">
        <v>39</v>
      </c>
      <c r="D2410" t="s">
        <v>65</v>
      </c>
      <c r="E2410">
        <v>62.57</v>
      </c>
      <c r="F2410">
        <v>27.17</v>
      </c>
      <c r="G2410" t="s">
        <v>2455</v>
      </c>
      <c r="H2410" t="s">
        <v>155</v>
      </c>
      <c r="I2410" t="s">
        <v>29</v>
      </c>
      <c r="J2410" t="s">
        <v>65</v>
      </c>
      <c r="K2410">
        <v>62.57</v>
      </c>
      <c r="L2410">
        <v>27.18</v>
      </c>
      <c r="M2410" t="s">
        <v>2455</v>
      </c>
      <c r="N2410" t="s">
        <v>81</v>
      </c>
      <c r="O2410" t="s">
        <v>35</v>
      </c>
      <c r="P2410">
        <v>32</v>
      </c>
      <c r="Q2410">
        <v>1</v>
      </c>
      <c r="R2410">
        <v>91</v>
      </c>
    </row>
    <row r="2411" spans="1:18">
      <c r="A2411" t="s">
        <v>3020</v>
      </c>
      <c r="B2411" t="s">
        <v>23</v>
      </c>
      <c r="C2411" t="s">
        <v>39</v>
      </c>
      <c r="D2411" t="s">
        <v>65</v>
      </c>
      <c r="E2411">
        <v>62.57</v>
      </c>
      <c r="F2411">
        <v>27.17</v>
      </c>
      <c r="G2411" t="s">
        <v>2455</v>
      </c>
      <c r="H2411" t="s">
        <v>74</v>
      </c>
      <c r="I2411" t="s">
        <v>48</v>
      </c>
      <c r="J2411" t="s">
        <v>65</v>
      </c>
      <c r="K2411">
        <v>62.57</v>
      </c>
      <c r="L2411">
        <v>27.18</v>
      </c>
      <c r="M2411" t="s">
        <v>2455</v>
      </c>
      <c r="N2411" t="s">
        <v>26</v>
      </c>
      <c r="O2411" t="s">
        <v>27</v>
      </c>
      <c r="P2411">
        <v>74</v>
      </c>
      <c r="Q2411">
        <v>1</v>
      </c>
      <c r="R2411">
        <v>91</v>
      </c>
    </row>
    <row r="2412" spans="1:18">
      <c r="A2412" t="s">
        <v>3021</v>
      </c>
      <c r="B2412" t="s">
        <v>23</v>
      </c>
      <c r="C2412" t="s">
        <v>39</v>
      </c>
      <c r="D2412" t="s">
        <v>65</v>
      </c>
      <c r="E2412">
        <v>62.57</v>
      </c>
      <c r="F2412">
        <v>27.17</v>
      </c>
      <c r="G2412" t="s">
        <v>2455</v>
      </c>
      <c r="H2412" t="s">
        <v>63</v>
      </c>
      <c r="I2412" t="s">
        <v>29</v>
      </c>
      <c r="J2412" t="s">
        <v>65</v>
      </c>
      <c r="K2412">
        <v>62.57</v>
      </c>
      <c r="L2412">
        <v>27.17</v>
      </c>
      <c r="M2412" t="s">
        <v>2455</v>
      </c>
      <c r="N2412" t="s">
        <v>34</v>
      </c>
      <c r="O2412" t="s">
        <v>35</v>
      </c>
      <c r="P2412">
        <v>27</v>
      </c>
      <c r="Q2412">
        <v>0</v>
      </c>
      <c r="R2412">
        <v>0</v>
      </c>
    </row>
    <row r="2413" spans="1:18">
      <c r="A2413" t="s">
        <v>3035</v>
      </c>
      <c r="B2413" t="s">
        <v>143</v>
      </c>
      <c r="C2413" t="s">
        <v>20</v>
      </c>
      <c r="D2413" t="s">
        <v>65</v>
      </c>
      <c r="E2413">
        <v>63.13</v>
      </c>
      <c r="F2413">
        <v>27.4</v>
      </c>
      <c r="G2413" t="s">
        <v>2455</v>
      </c>
      <c r="H2413" t="s">
        <v>133</v>
      </c>
      <c r="I2413" t="s">
        <v>48</v>
      </c>
      <c r="J2413" t="s">
        <v>65</v>
      </c>
      <c r="K2413">
        <v>63.12</v>
      </c>
      <c r="L2413">
        <v>27.42</v>
      </c>
      <c r="M2413" t="s">
        <v>2455</v>
      </c>
      <c r="N2413" t="s">
        <v>40</v>
      </c>
      <c r="O2413" t="s">
        <v>35</v>
      </c>
      <c r="P2413">
        <v>90</v>
      </c>
      <c r="Q2413">
        <v>3</v>
      </c>
      <c r="R2413">
        <v>156</v>
      </c>
    </row>
    <row r="2414" spans="1:18">
      <c r="A2414" t="s">
        <v>3036</v>
      </c>
      <c r="B2414" t="s">
        <v>92</v>
      </c>
      <c r="C2414" t="s">
        <v>39</v>
      </c>
      <c r="D2414" t="s">
        <v>65</v>
      </c>
      <c r="E2414">
        <v>62.9</v>
      </c>
      <c r="F2414">
        <v>28.18</v>
      </c>
      <c r="G2414" t="s">
        <v>2455</v>
      </c>
      <c r="H2414" t="s">
        <v>76</v>
      </c>
      <c r="I2414" t="s">
        <v>32</v>
      </c>
      <c r="J2414" t="s">
        <v>115</v>
      </c>
      <c r="K2414">
        <v>63.22</v>
      </c>
      <c r="L2414">
        <v>27.8</v>
      </c>
      <c r="M2414" t="s">
        <v>2455</v>
      </c>
      <c r="N2414" t="s">
        <v>34</v>
      </c>
      <c r="O2414" t="s">
        <v>35</v>
      </c>
      <c r="P2414">
        <v>3782</v>
      </c>
      <c r="Q2414">
        <v>41</v>
      </c>
      <c r="R2414">
        <v>332</v>
      </c>
    </row>
    <row r="2415" spans="1:18">
      <c r="A2415" t="s">
        <v>3038</v>
      </c>
      <c r="B2415" t="s">
        <v>155</v>
      </c>
      <c r="C2415" t="s">
        <v>39</v>
      </c>
      <c r="D2415" t="s">
        <v>65</v>
      </c>
      <c r="E2415">
        <v>61</v>
      </c>
      <c r="F2415">
        <v>24.48</v>
      </c>
      <c r="G2415" t="s">
        <v>2455</v>
      </c>
      <c r="H2415" t="s">
        <v>155</v>
      </c>
      <c r="I2415" t="s">
        <v>29</v>
      </c>
      <c r="J2415" t="s">
        <v>65</v>
      </c>
      <c r="K2415">
        <v>61</v>
      </c>
      <c r="L2415">
        <v>24.48</v>
      </c>
      <c r="M2415" t="s">
        <v>2455</v>
      </c>
      <c r="N2415" t="s">
        <v>40</v>
      </c>
      <c r="O2415" t="s">
        <v>35</v>
      </c>
      <c r="P2415">
        <v>30</v>
      </c>
      <c r="Q2415">
        <v>0</v>
      </c>
      <c r="R2415">
        <v>0</v>
      </c>
    </row>
    <row r="2416" spans="1:18">
      <c r="A2416" t="s">
        <v>3039</v>
      </c>
      <c r="B2416" t="s">
        <v>155</v>
      </c>
      <c r="C2416" t="s">
        <v>39</v>
      </c>
      <c r="D2416" t="s">
        <v>65</v>
      </c>
      <c r="E2416">
        <v>61</v>
      </c>
      <c r="F2416">
        <v>24.48</v>
      </c>
      <c r="G2416" t="s">
        <v>2455</v>
      </c>
      <c r="H2416" t="s">
        <v>155</v>
      </c>
      <c r="I2416" t="s">
        <v>29</v>
      </c>
      <c r="J2416" t="s">
        <v>65</v>
      </c>
      <c r="K2416">
        <v>61</v>
      </c>
      <c r="L2416">
        <v>24.48</v>
      </c>
      <c r="M2416" t="s">
        <v>2455</v>
      </c>
      <c r="N2416" t="s">
        <v>40</v>
      </c>
      <c r="O2416" t="s">
        <v>35</v>
      </c>
      <c r="P2416">
        <v>30</v>
      </c>
      <c r="Q2416">
        <v>0</v>
      </c>
      <c r="R2416">
        <v>0</v>
      </c>
    </row>
    <row r="2417" spans="1:18">
      <c r="A2417" t="s">
        <v>3878</v>
      </c>
      <c r="B2417" t="s">
        <v>109</v>
      </c>
      <c r="C2417" t="s">
        <v>20</v>
      </c>
      <c r="D2417" t="s">
        <v>65</v>
      </c>
      <c r="E2417">
        <v>56.17</v>
      </c>
      <c r="F2417">
        <v>14.9</v>
      </c>
      <c r="G2417" t="s">
        <v>2497</v>
      </c>
      <c r="H2417" t="s">
        <v>42</v>
      </c>
      <c r="I2417" t="s">
        <v>60</v>
      </c>
      <c r="J2417" t="s">
        <v>79</v>
      </c>
      <c r="K2417">
        <v>56.17</v>
      </c>
      <c r="L2417">
        <v>14.88</v>
      </c>
      <c r="M2417" t="s">
        <v>2497</v>
      </c>
      <c r="N2417" t="s">
        <v>40</v>
      </c>
      <c r="O2417" t="s">
        <v>52</v>
      </c>
      <c r="P2417">
        <v>297</v>
      </c>
      <c r="Q2417">
        <v>2</v>
      </c>
      <c r="R2417">
        <v>270</v>
      </c>
    </row>
    <row r="2418" spans="1:18">
      <c r="A2418" t="s">
        <v>3959</v>
      </c>
      <c r="B2418" t="s">
        <v>32</v>
      </c>
      <c r="C2418" t="s">
        <v>39</v>
      </c>
      <c r="D2418" t="s">
        <v>65</v>
      </c>
      <c r="E2418">
        <v>57.85</v>
      </c>
      <c r="F2418">
        <v>11.9</v>
      </c>
      <c r="G2418" t="s">
        <v>2497</v>
      </c>
      <c r="H2418" t="s">
        <v>23</v>
      </c>
      <c r="I2418" t="s">
        <v>39</v>
      </c>
      <c r="J2418" t="s">
        <v>65</v>
      </c>
      <c r="K2418">
        <v>57.85</v>
      </c>
      <c r="L2418">
        <v>11.9</v>
      </c>
      <c r="M2418" t="s">
        <v>2497</v>
      </c>
      <c r="N2418" t="s">
        <v>40</v>
      </c>
      <c r="O2418" t="s">
        <v>35</v>
      </c>
      <c r="P2418">
        <v>5</v>
      </c>
      <c r="Q2418">
        <v>0</v>
      </c>
      <c r="R2418">
        <v>0</v>
      </c>
    </row>
    <row r="2419" spans="1:18">
      <c r="A2419" t="s">
        <v>270</v>
      </c>
      <c r="B2419" t="s">
        <v>60</v>
      </c>
      <c r="C2419" t="s">
        <v>20</v>
      </c>
      <c r="D2419" t="s">
        <v>79</v>
      </c>
      <c r="E2419">
        <v>49.05</v>
      </c>
      <c r="F2419">
        <v>17.12</v>
      </c>
      <c r="G2419" t="s">
        <v>211</v>
      </c>
      <c r="H2419" t="s">
        <v>109</v>
      </c>
      <c r="I2419" t="s">
        <v>63</v>
      </c>
      <c r="J2419" t="s">
        <v>79</v>
      </c>
      <c r="K2419">
        <v>48.98</v>
      </c>
      <c r="L2419">
        <v>17.100000000000001</v>
      </c>
      <c r="M2419" t="s">
        <v>211</v>
      </c>
      <c r="N2419" t="s">
        <v>107</v>
      </c>
      <c r="O2419" t="s">
        <v>35</v>
      </c>
      <c r="P2419">
        <v>237</v>
      </c>
      <c r="Q2419">
        <v>8</v>
      </c>
      <c r="R2419">
        <v>190</v>
      </c>
    </row>
    <row r="2420" spans="1:18">
      <c r="A2420" t="s">
        <v>272</v>
      </c>
      <c r="B2420" t="s">
        <v>63</v>
      </c>
      <c r="C2420" t="s">
        <v>20</v>
      </c>
      <c r="D2420" t="s">
        <v>79</v>
      </c>
      <c r="E2420">
        <v>50.15</v>
      </c>
      <c r="F2420">
        <v>14.6</v>
      </c>
      <c r="G2420" t="s">
        <v>211</v>
      </c>
      <c r="H2420" t="s">
        <v>76</v>
      </c>
      <c r="I2420" t="s">
        <v>39</v>
      </c>
      <c r="J2420" t="s">
        <v>79</v>
      </c>
      <c r="K2420">
        <v>50.15</v>
      </c>
      <c r="L2420">
        <v>14.6</v>
      </c>
      <c r="M2420" t="s">
        <v>211</v>
      </c>
      <c r="N2420" t="s">
        <v>34</v>
      </c>
      <c r="O2420" t="s">
        <v>35</v>
      </c>
      <c r="P2420">
        <v>40</v>
      </c>
      <c r="Q2420">
        <v>0</v>
      </c>
      <c r="R2420">
        <v>0</v>
      </c>
    </row>
    <row r="2421" spans="1:18">
      <c r="A2421" t="s">
        <v>276</v>
      </c>
      <c r="B2421" t="s">
        <v>63</v>
      </c>
      <c r="C2421" t="s">
        <v>20</v>
      </c>
      <c r="D2421" t="s">
        <v>79</v>
      </c>
      <c r="E2421">
        <v>50.17</v>
      </c>
      <c r="F2421">
        <v>14.55</v>
      </c>
      <c r="G2421" t="s">
        <v>211</v>
      </c>
      <c r="H2421" t="s">
        <v>63</v>
      </c>
      <c r="I2421" t="s">
        <v>60</v>
      </c>
      <c r="J2421" t="s">
        <v>89</v>
      </c>
      <c r="K2421">
        <v>50.17</v>
      </c>
      <c r="L2421">
        <v>14.55</v>
      </c>
      <c r="M2421" t="s">
        <v>211</v>
      </c>
      <c r="N2421" t="s">
        <v>34</v>
      </c>
      <c r="O2421" t="s">
        <v>35</v>
      </c>
      <c r="P2421">
        <v>669</v>
      </c>
      <c r="Q2421">
        <v>0</v>
      </c>
      <c r="R2421">
        <v>0</v>
      </c>
    </row>
    <row r="2422" spans="1:18">
      <c r="A2422" t="s">
        <v>278</v>
      </c>
      <c r="B2422" t="s">
        <v>121</v>
      </c>
      <c r="C2422" t="s">
        <v>20</v>
      </c>
      <c r="D2422" t="s">
        <v>79</v>
      </c>
      <c r="E2422">
        <v>49.05</v>
      </c>
      <c r="F2422">
        <v>17.12</v>
      </c>
      <c r="G2422" t="s">
        <v>211</v>
      </c>
      <c r="H2422" t="s">
        <v>92</v>
      </c>
      <c r="I2422" t="s">
        <v>24</v>
      </c>
      <c r="J2422" t="s">
        <v>279</v>
      </c>
      <c r="K2422">
        <v>49.05</v>
      </c>
      <c r="L2422">
        <v>17.100000000000001</v>
      </c>
      <c r="M2422" t="s">
        <v>211</v>
      </c>
      <c r="N2422" t="s">
        <v>40</v>
      </c>
      <c r="O2422" t="s">
        <v>35</v>
      </c>
      <c r="P2422">
        <v>1061</v>
      </c>
      <c r="Q2422">
        <v>2</v>
      </c>
      <c r="R2422">
        <v>270</v>
      </c>
    </row>
    <row r="2423" spans="1:18">
      <c r="A2423" t="s">
        <v>792</v>
      </c>
      <c r="B2423" t="s">
        <v>50</v>
      </c>
      <c r="C2423" t="s">
        <v>20</v>
      </c>
      <c r="D2423" t="s">
        <v>79</v>
      </c>
      <c r="E2423">
        <v>41.63</v>
      </c>
      <c r="F2423">
        <v>-1.85</v>
      </c>
      <c r="G2423" t="s">
        <v>583</v>
      </c>
      <c r="H2423" t="s">
        <v>63</v>
      </c>
      <c r="I2423" t="s">
        <v>29</v>
      </c>
      <c r="J2423" t="s">
        <v>79</v>
      </c>
      <c r="K2423">
        <v>41.63</v>
      </c>
      <c r="L2423">
        <v>1.85</v>
      </c>
      <c r="M2423" t="s">
        <v>583</v>
      </c>
      <c r="N2423" t="s">
        <v>140</v>
      </c>
      <c r="O2423" t="s">
        <v>27</v>
      </c>
      <c r="P2423">
        <v>72</v>
      </c>
      <c r="Q2423">
        <v>0</v>
      </c>
      <c r="R2423">
        <v>0</v>
      </c>
    </row>
    <row r="2424" spans="1:18">
      <c r="A2424" t="s">
        <v>804</v>
      </c>
      <c r="B2424" t="s">
        <v>48</v>
      </c>
      <c r="C2424" t="s">
        <v>39</v>
      </c>
      <c r="D2424" t="s">
        <v>79</v>
      </c>
      <c r="E2424">
        <v>58.65</v>
      </c>
      <c r="F2424">
        <v>25.97</v>
      </c>
      <c r="G2424" t="s">
        <v>795</v>
      </c>
      <c r="H2424" t="s">
        <v>39</v>
      </c>
      <c r="I2424" t="s">
        <v>31</v>
      </c>
      <c r="J2424" t="s">
        <v>86</v>
      </c>
      <c r="K2424">
        <v>58.65</v>
      </c>
      <c r="L2424">
        <v>26</v>
      </c>
      <c r="M2424" t="s">
        <v>795</v>
      </c>
      <c r="N2424" t="s">
        <v>34</v>
      </c>
      <c r="O2424" t="s">
        <v>35</v>
      </c>
      <c r="P2424">
        <v>243</v>
      </c>
      <c r="Q2424">
        <v>3</v>
      </c>
      <c r="R2424">
        <v>91</v>
      </c>
    </row>
    <row r="2425" spans="1:18">
      <c r="A2425" t="s">
        <v>811</v>
      </c>
      <c r="B2425" t="s">
        <v>45</v>
      </c>
      <c r="C2425" t="s">
        <v>20</v>
      </c>
      <c r="D2425" t="s">
        <v>79</v>
      </c>
      <c r="E2425">
        <v>58.77</v>
      </c>
      <c r="F2425">
        <v>24.8</v>
      </c>
      <c r="G2425" t="s">
        <v>795</v>
      </c>
      <c r="H2425" t="s">
        <v>155</v>
      </c>
      <c r="I2425" t="s">
        <v>32</v>
      </c>
      <c r="J2425" t="s">
        <v>86</v>
      </c>
      <c r="K2425">
        <v>58.77</v>
      </c>
      <c r="L2425">
        <v>24.8</v>
      </c>
      <c r="M2425" t="s">
        <v>795</v>
      </c>
      <c r="N2425" t="s">
        <v>34</v>
      </c>
      <c r="O2425" t="s">
        <v>35</v>
      </c>
      <c r="P2425">
        <v>511</v>
      </c>
      <c r="Q2425">
        <v>0</v>
      </c>
      <c r="R2425">
        <v>0</v>
      </c>
    </row>
    <row r="2426" spans="1:18">
      <c r="A2426" t="s">
        <v>831</v>
      </c>
      <c r="B2426" t="s">
        <v>104</v>
      </c>
      <c r="C2426" t="s">
        <v>20</v>
      </c>
      <c r="D2426" t="s">
        <v>79</v>
      </c>
      <c r="E2426">
        <v>58.38</v>
      </c>
      <c r="F2426">
        <v>24.5</v>
      </c>
      <c r="G2426" t="s">
        <v>795</v>
      </c>
      <c r="H2426" t="s">
        <v>29</v>
      </c>
      <c r="I2426" t="s">
        <v>32</v>
      </c>
      <c r="J2426" t="s">
        <v>79</v>
      </c>
      <c r="K2426">
        <v>58.72</v>
      </c>
      <c r="L2426">
        <v>23.68</v>
      </c>
      <c r="M2426" t="s">
        <v>795</v>
      </c>
      <c r="N2426" t="s">
        <v>26</v>
      </c>
      <c r="O2426" t="s">
        <v>27</v>
      </c>
      <c r="P2426">
        <v>130</v>
      </c>
      <c r="Q2426">
        <v>61</v>
      </c>
      <c r="R2426">
        <v>310</v>
      </c>
    </row>
    <row r="2427" spans="1:18">
      <c r="A2427" t="s">
        <v>832</v>
      </c>
      <c r="B2427" t="s">
        <v>50</v>
      </c>
      <c r="C2427" t="s">
        <v>39</v>
      </c>
      <c r="D2427" t="s">
        <v>79</v>
      </c>
      <c r="E2427">
        <v>58.38</v>
      </c>
      <c r="F2427">
        <v>24.5</v>
      </c>
      <c r="G2427" t="s">
        <v>795</v>
      </c>
      <c r="H2427" t="s">
        <v>104</v>
      </c>
      <c r="I2427" t="s">
        <v>20</v>
      </c>
      <c r="J2427" t="s">
        <v>279</v>
      </c>
      <c r="K2427">
        <v>58.38</v>
      </c>
      <c r="L2427">
        <v>24.57</v>
      </c>
      <c r="M2427" t="s">
        <v>795</v>
      </c>
      <c r="N2427" t="s">
        <v>40</v>
      </c>
      <c r="O2427" t="s">
        <v>35</v>
      </c>
      <c r="P2427">
        <v>1094</v>
      </c>
      <c r="Q2427">
        <v>4</v>
      </c>
      <c r="R2427">
        <v>91</v>
      </c>
    </row>
    <row r="2428" spans="1:18">
      <c r="A2428" t="s">
        <v>837</v>
      </c>
      <c r="B2428" t="s">
        <v>51</v>
      </c>
      <c r="C2428" t="s">
        <v>39</v>
      </c>
      <c r="D2428" t="s">
        <v>79</v>
      </c>
      <c r="E2428">
        <v>58.27</v>
      </c>
      <c r="F2428">
        <v>27.28</v>
      </c>
      <c r="G2428" t="s">
        <v>795</v>
      </c>
      <c r="H2428" t="s">
        <v>50</v>
      </c>
      <c r="I2428" t="s">
        <v>101</v>
      </c>
      <c r="J2428" t="s">
        <v>279</v>
      </c>
      <c r="K2428">
        <v>58.27</v>
      </c>
      <c r="L2428">
        <v>27.18</v>
      </c>
      <c r="M2428" t="s">
        <v>795</v>
      </c>
      <c r="N2428" t="s">
        <v>81</v>
      </c>
      <c r="O2428" t="s">
        <v>35</v>
      </c>
      <c r="P2428">
        <v>1241</v>
      </c>
      <c r="Q2428">
        <v>6</v>
      </c>
      <c r="R2428">
        <v>250</v>
      </c>
    </row>
    <row r="2429" spans="1:18">
      <c r="A2429" t="s">
        <v>1006</v>
      </c>
      <c r="B2429" t="s">
        <v>101</v>
      </c>
      <c r="C2429" t="s">
        <v>20</v>
      </c>
      <c r="D2429" t="s">
        <v>79</v>
      </c>
      <c r="E2429">
        <v>51.28</v>
      </c>
      <c r="F2429">
        <v>-0.65</v>
      </c>
      <c r="G2429" t="s">
        <v>858</v>
      </c>
      <c r="H2429" t="s">
        <v>109</v>
      </c>
      <c r="I2429" t="s">
        <v>48</v>
      </c>
      <c r="J2429" t="s">
        <v>86</v>
      </c>
      <c r="K2429">
        <v>51.35</v>
      </c>
      <c r="L2429">
        <v>-0.62</v>
      </c>
      <c r="M2429" t="s">
        <v>858</v>
      </c>
      <c r="N2429" t="s">
        <v>81</v>
      </c>
      <c r="O2429" t="s">
        <v>35</v>
      </c>
      <c r="P2429">
        <v>472</v>
      </c>
      <c r="Q2429">
        <v>8</v>
      </c>
      <c r="R2429">
        <v>18</v>
      </c>
    </row>
    <row r="2430" spans="1:18">
      <c r="A2430" t="s">
        <v>1007</v>
      </c>
      <c r="B2430" t="s">
        <v>54</v>
      </c>
      <c r="C2430" t="s">
        <v>20</v>
      </c>
      <c r="D2430" t="s">
        <v>79</v>
      </c>
      <c r="E2430">
        <v>52.85</v>
      </c>
      <c r="F2430">
        <v>-1.57</v>
      </c>
      <c r="G2430" t="s">
        <v>858</v>
      </c>
      <c r="H2430" t="s">
        <v>37</v>
      </c>
      <c r="I2430" t="s">
        <v>63</v>
      </c>
      <c r="J2430" t="s">
        <v>89</v>
      </c>
      <c r="K2430">
        <v>52.85</v>
      </c>
      <c r="L2430">
        <v>-1.57</v>
      </c>
      <c r="M2430" t="s">
        <v>858</v>
      </c>
      <c r="N2430" t="s">
        <v>40</v>
      </c>
      <c r="O2430" t="s">
        <v>52</v>
      </c>
      <c r="P2430">
        <v>936</v>
      </c>
      <c r="Q2430">
        <v>0</v>
      </c>
      <c r="R2430">
        <v>0</v>
      </c>
    </row>
    <row r="2431" spans="1:18">
      <c r="A2431" t="s">
        <v>1165</v>
      </c>
      <c r="B2431" t="s">
        <v>31</v>
      </c>
      <c r="C2431" t="s">
        <v>20</v>
      </c>
      <c r="D2431" t="s">
        <v>79</v>
      </c>
      <c r="E2431">
        <v>54.4</v>
      </c>
      <c r="F2431">
        <v>-6.15</v>
      </c>
      <c r="G2431" t="s">
        <v>858</v>
      </c>
      <c r="H2431" t="s">
        <v>71</v>
      </c>
      <c r="I2431" t="s">
        <v>39</v>
      </c>
      <c r="J2431" t="s">
        <v>79</v>
      </c>
      <c r="K2431">
        <v>54.42</v>
      </c>
      <c r="L2431">
        <v>-6.15</v>
      </c>
      <c r="M2431" t="s">
        <v>858</v>
      </c>
      <c r="N2431" t="s">
        <v>40</v>
      </c>
      <c r="O2431" t="s">
        <v>35</v>
      </c>
      <c r="P2431">
        <v>45</v>
      </c>
      <c r="Q2431">
        <v>2</v>
      </c>
      <c r="R2431">
        <v>0</v>
      </c>
    </row>
    <row r="2432" spans="1:18">
      <c r="A2432" t="s">
        <v>1166</v>
      </c>
      <c r="B2432" t="s">
        <v>101</v>
      </c>
      <c r="C2432" t="s">
        <v>20</v>
      </c>
      <c r="D2432" t="s">
        <v>79</v>
      </c>
      <c r="E2432">
        <v>54.57</v>
      </c>
      <c r="F2432">
        <v>-5.85</v>
      </c>
      <c r="G2432" t="s">
        <v>858</v>
      </c>
      <c r="H2432" t="s">
        <v>104</v>
      </c>
      <c r="I2432" t="s">
        <v>48</v>
      </c>
      <c r="J2432" t="s">
        <v>86</v>
      </c>
      <c r="K2432">
        <v>54.57</v>
      </c>
      <c r="L2432">
        <v>-5.85</v>
      </c>
      <c r="M2432" t="s">
        <v>858</v>
      </c>
      <c r="N2432" t="s">
        <v>40</v>
      </c>
      <c r="O2432" t="s">
        <v>35</v>
      </c>
      <c r="P2432">
        <v>476</v>
      </c>
      <c r="Q2432">
        <v>0</v>
      </c>
      <c r="R2432">
        <v>0</v>
      </c>
    </row>
    <row r="2433" spans="1:18">
      <c r="A2433" t="s">
        <v>1168</v>
      </c>
      <c r="B2433" t="s">
        <v>19</v>
      </c>
      <c r="C2433" t="s">
        <v>20</v>
      </c>
      <c r="D2433" t="s">
        <v>79</v>
      </c>
      <c r="E2433">
        <v>53.85</v>
      </c>
      <c r="F2433">
        <v>-1.72</v>
      </c>
      <c r="G2433" t="s">
        <v>858</v>
      </c>
      <c r="H2433" t="s">
        <v>20</v>
      </c>
      <c r="I2433" t="s">
        <v>39</v>
      </c>
      <c r="J2433" t="s">
        <v>79</v>
      </c>
      <c r="K2433">
        <v>53.85</v>
      </c>
      <c r="L2433">
        <v>-1.72</v>
      </c>
      <c r="M2433" t="s">
        <v>858</v>
      </c>
      <c r="N2433" t="s">
        <v>40</v>
      </c>
      <c r="O2433" t="s">
        <v>35</v>
      </c>
      <c r="P2433">
        <v>11</v>
      </c>
      <c r="Q2433">
        <v>0</v>
      </c>
      <c r="R2433">
        <v>0</v>
      </c>
    </row>
    <row r="2434" spans="1:18">
      <c r="A2434" t="s">
        <v>1179</v>
      </c>
      <c r="B2434" t="s">
        <v>76</v>
      </c>
      <c r="C2434" t="s">
        <v>20</v>
      </c>
      <c r="D2434" t="s">
        <v>79</v>
      </c>
      <c r="E2434">
        <v>53.38</v>
      </c>
      <c r="F2434">
        <v>-1.53</v>
      </c>
      <c r="G2434" t="s">
        <v>858</v>
      </c>
      <c r="H2434" t="s">
        <v>109</v>
      </c>
      <c r="I2434" t="s">
        <v>31</v>
      </c>
      <c r="J2434" t="s">
        <v>86</v>
      </c>
      <c r="K2434">
        <v>53.38</v>
      </c>
      <c r="L2434">
        <v>-1.53</v>
      </c>
      <c r="M2434" t="s">
        <v>858</v>
      </c>
      <c r="N2434" t="s">
        <v>40</v>
      </c>
      <c r="O2434" t="s">
        <v>35</v>
      </c>
      <c r="P2434">
        <v>281</v>
      </c>
      <c r="Q2434">
        <v>0</v>
      </c>
      <c r="R2434">
        <v>0</v>
      </c>
    </row>
    <row r="2435" spans="1:18">
      <c r="A2435" t="s">
        <v>1180</v>
      </c>
      <c r="B2435" t="s">
        <v>101</v>
      </c>
      <c r="C2435" t="s">
        <v>39</v>
      </c>
      <c r="D2435" t="s">
        <v>79</v>
      </c>
      <c r="E2435">
        <v>53.38</v>
      </c>
      <c r="F2435">
        <v>-1.53</v>
      </c>
      <c r="G2435" t="s">
        <v>858</v>
      </c>
      <c r="H2435" t="s">
        <v>31</v>
      </c>
      <c r="I2435" t="s">
        <v>48</v>
      </c>
      <c r="J2435" t="s">
        <v>79</v>
      </c>
      <c r="K2435">
        <v>53.38</v>
      </c>
      <c r="L2435">
        <v>-1.53</v>
      </c>
      <c r="M2435" t="s">
        <v>858</v>
      </c>
      <c r="N2435" t="s">
        <v>81</v>
      </c>
      <c r="O2435" t="s">
        <v>35</v>
      </c>
      <c r="P2435">
        <v>52</v>
      </c>
      <c r="Q2435">
        <v>0</v>
      </c>
      <c r="R2435">
        <v>0</v>
      </c>
    </row>
    <row r="2436" spans="1:18">
      <c r="A2436" t="s">
        <v>1181</v>
      </c>
      <c r="B2436" t="s">
        <v>92</v>
      </c>
      <c r="C2436" t="s">
        <v>39</v>
      </c>
      <c r="D2436" t="s">
        <v>79</v>
      </c>
      <c r="E2436">
        <v>53.38</v>
      </c>
      <c r="F2436">
        <v>-1.53</v>
      </c>
      <c r="G2436" t="s">
        <v>858</v>
      </c>
      <c r="H2436" t="s">
        <v>39</v>
      </c>
      <c r="I2436" t="s">
        <v>31</v>
      </c>
      <c r="J2436" t="s">
        <v>86</v>
      </c>
      <c r="K2436">
        <v>53.43</v>
      </c>
      <c r="L2436">
        <v>-1.6</v>
      </c>
      <c r="M2436" t="s">
        <v>858</v>
      </c>
      <c r="N2436" t="s">
        <v>40</v>
      </c>
      <c r="O2436" t="s">
        <v>35</v>
      </c>
      <c r="P2436">
        <v>238</v>
      </c>
      <c r="Q2436">
        <v>8</v>
      </c>
      <c r="R2436">
        <v>322</v>
      </c>
    </row>
    <row r="2437" spans="1:18">
      <c r="A2437" t="s">
        <v>1182</v>
      </c>
      <c r="B2437" t="s">
        <v>92</v>
      </c>
      <c r="C2437" t="s">
        <v>39</v>
      </c>
      <c r="D2437" t="s">
        <v>79</v>
      </c>
      <c r="E2437">
        <v>53.38</v>
      </c>
      <c r="F2437">
        <v>-1.57</v>
      </c>
      <c r="G2437" t="s">
        <v>858</v>
      </c>
      <c r="H2437" t="s">
        <v>23</v>
      </c>
      <c r="I2437" t="s">
        <v>20</v>
      </c>
      <c r="J2437" t="s">
        <v>156</v>
      </c>
      <c r="K2437">
        <v>53.4</v>
      </c>
      <c r="L2437">
        <v>-1.57</v>
      </c>
      <c r="M2437" t="s">
        <v>858</v>
      </c>
      <c r="N2437" t="s">
        <v>81</v>
      </c>
      <c r="O2437" t="s">
        <v>35</v>
      </c>
      <c r="P2437">
        <v>1432</v>
      </c>
      <c r="Q2437">
        <v>2</v>
      </c>
      <c r="R2437">
        <v>0</v>
      </c>
    </row>
    <row r="2438" spans="1:18">
      <c r="A2438" t="s">
        <v>1183</v>
      </c>
      <c r="B2438" t="s">
        <v>67</v>
      </c>
      <c r="C2438" t="s">
        <v>20</v>
      </c>
      <c r="D2438" t="s">
        <v>79</v>
      </c>
      <c r="E2438">
        <v>54.57</v>
      </c>
      <c r="F2438">
        <v>-5.85</v>
      </c>
      <c r="G2438" t="s">
        <v>858</v>
      </c>
      <c r="H2438" t="s">
        <v>29</v>
      </c>
      <c r="I2438" t="s">
        <v>60</v>
      </c>
      <c r="J2438" t="s">
        <v>279</v>
      </c>
      <c r="K2438">
        <v>54.52</v>
      </c>
      <c r="L2438">
        <v>-5.65</v>
      </c>
      <c r="M2438" t="s">
        <v>858</v>
      </c>
      <c r="N2438" t="s">
        <v>34</v>
      </c>
      <c r="O2438" t="s">
        <v>35</v>
      </c>
      <c r="P2438">
        <v>1028</v>
      </c>
      <c r="Q2438">
        <v>15</v>
      </c>
      <c r="R2438">
        <v>114</v>
      </c>
    </row>
    <row r="2439" spans="1:18">
      <c r="A2439" t="s">
        <v>1184</v>
      </c>
      <c r="B2439" t="s">
        <v>19</v>
      </c>
      <c r="C2439" t="s">
        <v>20</v>
      </c>
      <c r="D2439" t="s">
        <v>79</v>
      </c>
      <c r="E2439">
        <v>54.52</v>
      </c>
      <c r="F2439">
        <v>-5.53</v>
      </c>
      <c r="G2439" t="s">
        <v>858</v>
      </c>
      <c r="H2439" t="s">
        <v>24</v>
      </c>
      <c r="I2439" t="s">
        <v>29</v>
      </c>
      <c r="J2439" t="s">
        <v>79</v>
      </c>
      <c r="K2439">
        <v>54.55</v>
      </c>
      <c r="L2439">
        <v>-5.6</v>
      </c>
      <c r="M2439" t="s">
        <v>858</v>
      </c>
      <c r="N2439" t="s">
        <v>81</v>
      </c>
      <c r="O2439" t="s">
        <v>35</v>
      </c>
      <c r="P2439">
        <v>40</v>
      </c>
      <c r="Q2439">
        <v>6</v>
      </c>
      <c r="R2439">
        <v>311</v>
      </c>
    </row>
    <row r="2440" spans="1:18">
      <c r="A2440" t="s">
        <v>1219</v>
      </c>
      <c r="B2440" t="s">
        <v>23</v>
      </c>
      <c r="C2440" t="s">
        <v>20</v>
      </c>
      <c r="D2440" t="s">
        <v>79</v>
      </c>
      <c r="E2440">
        <v>52.53</v>
      </c>
      <c r="F2440">
        <v>-1.52</v>
      </c>
      <c r="G2440" t="s">
        <v>858</v>
      </c>
      <c r="H2440" t="s">
        <v>42</v>
      </c>
      <c r="I2440" t="s">
        <v>48</v>
      </c>
      <c r="J2440" t="s">
        <v>79</v>
      </c>
      <c r="K2440">
        <v>52.53</v>
      </c>
      <c r="L2440">
        <v>-1.52</v>
      </c>
      <c r="M2440" t="s">
        <v>858</v>
      </c>
      <c r="N2440" t="s">
        <v>81</v>
      </c>
      <c r="O2440" t="s">
        <v>35</v>
      </c>
      <c r="P2440">
        <v>96</v>
      </c>
      <c r="Q2440">
        <v>0</v>
      </c>
      <c r="R2440">
        <v>0</v>
      </c>
    </row>
    <row r="2441" spans="1:18">
      <c r="A2441" t="s">
        <v>1220</v>
      </c>
      <c r="B2441" t="s">
        <v>23</v>
      </c>
      <c r="C2441" t="s">
        <v>20</v>
      </c>
      <c r="D2441" t="s">
        <v>79</v>
      </c>
      <c r="E2441">
        <v>52.53</v>
      </c>
      <c r="F2441">
        <v>-1.52</v>
      </c>
      <c r="G2441" t="s">
        <v>858</v>
      </c>
      <c r="H2441" t="s">
        <v>42</v>
      </c>
      <c r="I2441" t="s">
        <v>48</v>
      </c>
      <c r="J2441" t="s">
        <v>79</v>
      </c>
      <c r="K2441">
        <v>52.53</v>
      </c>
      <c r="L2441">
        <v>-1.52</v>
      </c>
      <c r="M2441" t="s">
        <v>858</v>
      </c>
      <c r="N2441" t="s">
        <v>81</v>
      </c>
      <c r="O2441" t="s">
        <v>35</v>
      </c>
      <c r="P2441">
        <v>96</v>
      </c>
      <c r="Q2441">
        <v>0</v>
      </c>
      <c r="R2441">
        <v>0</v>
      </c>
    </row>
    <row r="2442" spans="1:18">
      <c r="A2442" t="s">
        <v>1221</v>
      </c>
      <c r="B2442" t="s">
        <v>73</v>
      </c>
      <c r="C2442" t="s">
        <v>20</v>
      </c>
      <c r="D2442" t="s">
        <v>79</v>
      </c>
      <c r="E2442">
        <v>52.53</v>
      </c>
      <c r="F2442">
        <v>-1.48</v>
      </c>
      <c r="G2442" t="s">
        <v>858</v>
      </c>
      <c r="H2442" t="s">
        <v>51</v>
      </c>
      <c r="I2442" t="s">
        <v>39</v>
      </c>
      <c r="J2442" t="s">
        <v>79</v>
      </c>
      <c r="K2442">
        <v>52.53</v>
      </c>
      <c r="L2442">
        <v>-1.48</v>
      </c>
      <c r="M2442" t="s">
        <v>858</v>
      </c>
      <c r="N2442" t="s">
        <v>40</v>
      </c>
      <c r="O2442" t="s">
        <v>35</v>
      </c>
      <c r="P2442">
        <v>18</v>
      </c>
      <c r="Q2442">
        <v>0</v>
      </c>
      <c r="R2442">
        <v>0</v>
      </c>
    </row>
    <row r="2443" spans="1:18">
      <c r="A2443" t="s">
        <v>1233</v>
      </c>
      <c r="B2443" t="s">
        <v>50</v>
      </c>
      <c r="C2443" t="s">
        <v>39</v>
      </c>
      <c r="D2443" t="s">
        <v>79</v>
      </c>
      <c r="E2443">
        <v>50.85</v>
      </c>
      <c r="F2443">
        <v>-7.0000000000000007E-2</v>
      </c>
      <c r="G2443" t="s">
        <v>858</v>
      </c>
      <c r="H2443" t="s">
        <v>71</v>
      </c>
      <c r="I2443" t="s">
        <v>39</v>
      </c>
      <c r="J2443" t="s">
        <v>79</v>
      </c>
      <c r="K2443">
        <v>50.85</v>
      </c>
      <c r="L2443">
        <v>-7.0000000000000007E-2</v>
      </c>
      <c r="M2443" t="s">
        <v>858</v>
      </c>
      <c r="N2443" t="s">
        <v>81</v>
      </c>
      <c r="O2443" t="s">
        <v>35</v>
      </c>
      <c r="P2443">
        <v>15</v>
      </c>
      <c r="Q2443">
        <v>0</v>
      </c>
      <c r="R2443">
        <v>0</v>
      </c>
    </row>
    <row r="2444" spans="1:18">
      <c r="A2444" t="s">
        <v>1245</v>
      </c>
      <c r="B2444" t="s">
        <v>73</v>
      </c>
      <c r="C2444" t="s">
        <v>20</v>
      </c>
      <c r="D2444" t="s">
        <v>79</v>
      </c>
      <c r="E2444">
        <v>57.18</v>
      </c>
      <c r="F2444">
        <v>-2.1</v>
      </c>
      <c r="G2444" t="s">
        <v>858</v>
      </c>
      <c r="H2444" t="s">
        <v>31</v>
      </c>
      <c r="I2444" t="s">
        <v>29</v>
      </c>
      <c r="J2444" t="s">
        <v>79</v>
      </c>
      <c r="K2444">
        <v>57.18</v>
      </c>
      <c r="L2444">
        <v>-2.1</v>
      </c>
      <c r="M2444" t="s">
        <v>858</v>
      </c>
      <c r="N2444" t="s">
        <v>40</v>
      </c>
      <c r="O2444" t="s">
        <v>35</v>
      </c>
      <c r="P2444">
        <v>41</v>
      </c>
      <c r="Q2444">
        <v>0</v>
      </c>
      <c r="R2444">
        <v>0</v>
      </c>
    </row>
    <row r="2445" spans="1:18">
      <c r="A2445" t="s">
        <v>1246</v>
      </c>
      <c r="B2445" t="s">
        <v>71</v>
      </c>
      <c r="C2445" t="s">
        <v>20</v>
      </c>
      <c r="D2445" t="s">
        <v>79</v>
      </c>
      <c r="E2445">
        <v>54.02</v>
      </c>
      <c r="F2445">
        <v>-1.47</v>
      </c>
      <c r="G2445" t="s">
        <v>858</v>
      </c>
      <c r="H2445" t="s">
        <v>76</v>
      </c>
      <c r="I2445" t="s">
        <v>32</v>
      </c>
      <c r="J2445" t="s">
        <v>79</v>
      </c>
      <c r="K2445">
        <v>54.02</v>
      </c>
      <c r="L2445">
        <v>-1.47</v>
      </c>
      <c r="M2445" t="s">
        <v>858</v>
      </c>
      <c r="N2445" t="s">
        <v>40</v>
      </c>
      <c r="O2445" t="s">
        <v>35</v>
      </c>
      <c r="P2445">
        <v>158</v>
      </c>
      <c r="Q2445">
        <v>0</v>
      </c>
      <c r="R2445">
        <v>0</v>
      </c>
    </row>
    <row r="2446" spans="1:18">
      <c r="A2446" t="s">
        <v>1253</v>
      </c>
      <c r="B2446" t="s">
        <v>23</v>
      </c>
      <c r="C2446" t="s">
        <v>39</v>
      </c>
      <c r="D2446" t="s">
        <v>79</v>
      </c>
      <c r="E2446">
        <v>53.38</v>
      </c>
      <c r="F2446">
        <v>-1.53</v>
      </c>
      <c r="G2446" t="s">
        <v>858</v>
      </c>
      <c r="H2446" t="s">
        <v>32</v>
      </c>
      <c r="I2446" t="s">
        <v>48</v>
      </c>
      <c r="J2446" t="s">
        <v>79</v>
      </c>
      <c r="K2446">
        <v>53.4</v>
      </c>
      <c r="L2446">
        <v>-1.53</v>
      </c>
      <c r="M2446" t="s">
        <v>858</v>
      </c>
      <c r="N2446" t="s">
        <v>40</v>
      </c>
      <c r="O2446" t="s">
        <v>35</v>
      </c>
      <c r="P2446">
        <v>56</v>
      </c>
      <c r="Q2446">
        <v>2</v>
      </c>
      <c r="R2446">
        <v>0</v>
      </c>
    </row>
    <row r="2447" spans="1:18">
      <c r="A2447" t="s">
        <v>1254</v>
      </c>
      <c r="B2447" t="s">
        <v>68</v>
      </c>
      <c r="C2447" t="s">
        <v>39</v>
      </c>
      <c r="D2447" t="s">
        <v>79</v>
      </c>
      <c r="E2447">
        <v>53.38</v>
      </c>
      <c r="F2447">
        <v>-1.53</v>
      </c>
      <c r="G2447" t="s">
        <v>858</v>
      </c>
      <c r="H2447" t="s">
        <v>20</v>
      </c>
      <c r="I2447" t="s">
        <v>29</v>
      </c>
      <c r="J2447" t="s">
        <v>79</v>
      </c>
      <c r="K2447">
        <v>53.38</v>
      </c>
      <c r="L2447">
        <v>-1.53</v>
      </c>
      <c r="M2447" t="s">
        <v>858</v>
      </c>
      <c r="N2447" t="s">
        <v>81</v>
      </c>
      <c r="O2447" t="s">
        <v>35</v>
      </c>
      <c r="P2447">
        <v>15</v>
      </c>
      <c r="Q2447">
        <v>0</v>
      </c>
      <c r="R2447">
        <v>0</v>
      </c>
    </row>
    <row r="2448" spans="1:18">
      <c r="A2448" t="s">
        <v>1255</v>
      </c>
      <c r="B2448" t="s">
        <v>42</v>
      </c>
      <c r="C2448" t="s">
        <v>20</v>
      </c>
      <c r="D2448" t="s">
        <v>79</v>
      </c>
      <c r="E2448">
        <v>53.37</v>
      </c>
      <c r="F2448">
        <v>6.17</v>
      </c>
      <c r="G2448" t="s">
        <v>1115</v>
      </c>
      <c r="H2448" t="s">
        <v>155</v>
      </c>
      <c r="I2448" t="s">
        <v>60</v>
      </c>
      <c r="J2448" t="s">
        <v>123</v>
      </c>
      <c r="K2448">
        <v>53.37</v>
      </c>
      <c r="L2448">
        <v>6.17</v>
      </c>
      <c r="M2448" t="s">
        <v>1115</v>
      </c>
      <c r="N2448" t="s">
        <v>40</v>
      </c>
      <c r="O2448" t="s">
        <v>35</v>
      </c>
      <c r="P2448">
        <v>1763</v>
      </c>
      <c r="Q2448">
        <v>0</v>
      </c>
      <c r="R2448">
        <v>0</v>
      </c>
    </row>
    <row r="2449" spans="1:18">
      <c r="A2449" t="s">
        <v>1586</v>
      </c>
      <c r="B2449" t="s">
        <v>45</v>
      </c>
      <c r="C2449" t="s">
        <v>20</v>
      </c>
      <c r="D2449" t="s">
        <v>79</v>
      </c>
      <c r="E2449">
        <v>46.27</v>
      </c>
      <c r="F2449">
        <v>20.329999999999998</v>
      </c>
      <c r="G2449" t="s">
        <v>1585</v>
      </c>
      <c r="H2449" t="s">
        <v>76</v>
      </c>
      <c r="I2449" t="s">
        <v>39</v>
      </c>
      <c r="J2449" t="s">
        <v>79</v>
      </c>
      <c r="K2449">
        <v>46.42</v>
      </c>
      <c r="L2449">
        <v>20.329999999999998</v>
      </c>
      <c r="M2449" t="s">
        <v>1585</v>
      </c>
      <c r="N2449" t="s">
        <v>34</v>
      </c>
      <c r="O2449" t="s">
        <v>35</v>
      </c>
      <c r="P2449">
        <v>28</v>
      </c>
      <c r="Q2449">
        <v>17</v>
      </c>
      <c r="R2449">
        <v>0</v>
      </c>
    </row>
    <row r="2450" spans="1:18">
      <c r="A2450" t="s">
        <v>1826</v>
      </c>
      <c r="B2450" t="s">
        <v>155</v>
      </c>
      <c r="C2450" t="s">
        <v>20</v>
      </c>
      <c r="D2450" t="s">
        <v>79</v>
      </c>
      <c r="E2450">
        <v>52.82</v>
      </c>
      <c r="F2450">
        <v>4.68</v>
      </c>
      <c r="G2450" t="s">
        <v>1615</v>
      </c>
      <c r="H2450" t="s">
        <v>101</v>
      </c>
      <c r="I2450" t="s">
        <v>50</v>
      </c>
      <c r="J2450" t="s">
        <v>86</v>
      </c>
      <c r="K2450">
        <v>52.82</v>
      </c>
      <c r="L2450">
        <v>4.72</v>
      </c>
      <c r="M2450" t="s">
        <v>1615</v>
      </c>
      <c r="N2450" t="s">
        <v>84</v>
      </c>
      <c r="O2450" t="s">
        <v>35</v>
      </c>
      <c r="P2450">
        <v>239</v>
      </c>
      <c r="Q2450">
        <v>3</v>
      </c>
      <c r="R2450">
        <v>149</v>
      </c>
    </row>
    <row r="2451" spans="1:18">
      <c r="A2451" t="s">
        <v>1827</v>
      </c>
      <c r="B2451" t="s">
        <v>74</v>
      </c>
      <c r="C2451" t="s">
        <v>20</v>
      </c>
      <c r="D2451" t="s">
        <v>79</v>
      </c>
      <c r="E2451">
        <v>52.35</v>
      </c>
      <c r="F2451">
        <v>4.5199999999999996</v>
      </c>
      <c r="G2451" t="s">
        <v>1615</v>
      </c>
      <c r="H2451" t="s">
        <v>155</v>
      </c>
      <c r="I2451" t="s">
        <v>29</v>
      </c>
      <c r="J2451" t="s">
        <v>79</v>
      </c>
      <c r="K2451">
        <v>52.35</v>
      </c>
      <c r="L2451">
        <v>4.53</v>
      </c>
      <c r="M2451" t="s">
        <v>1615</v>
      </c>
      <c r="N2451" t="s">
        <v>40</v>
      </c>
      <c r="O2451" t="s">
        <v>35</v>
      </c>
      <c r="P2451">
        <v>50</v>
      </c>
      <c r="Q2451">
        <v>0</v>
      </c>
      <c r="R2451">
        <v>0</v>
      </c>
    </row>
    <row r="2452" spans="1:18">
      <c r="A2452" t="s">
        <v>1828</v>
      </c>
      <c r="B2452" t="s">
        <v>74</v>
      </c>
      <c r="C2452" t="s">
        <v>20</v>
      </c>
      <c r="D2452" t="s">
        <v>79</v>
      </c>
      <c r="E2452">
        <v>52.35</v>
      </c>
      <c r="F2452">
        <v>4.5199999999999996</v>
      </c>
      <c r="G2452" t="s">
        <v>1615</v>
      </c>
      <c r="H2452" t="s">
        <v>67</v>
      </c>
      <c r="I2452" t="s">
        <v>39</v>
      </c>
      <c r="J2452" t="s">
        <v>79</v>
      </c>
      <c r="K2452">
        <v>52.35</v>
      </c>
      <c r="L2452">
        <v>4.53</v>
      </c>
      <c r="M2452" t="s">
        <v>1615</v>
      </c>
      <c r="N2452" t="s">
        <v>40</v>
      </c>
      <c r="O2452" t="s">
        <v>35</v>
      </c>
      <c r="P2452">
        <v>17</v>
      </c>
      <c r="Q2452">
        <v>0</v>
      </c>
      <c r="R2452">
        <v>0</v>
      </c>
    </row>
    <row r="2453" spans="1:18">
      <c r="A2453" t="s">
        <v>1829</v>
      </c>
      <c r="B2453" t="s">
        <v>74</v>
      </c>
      <c r="C2453" t="s">
        <v>20</v>
      </c>
      <c r="D2453" t="s">
        <v>79</v>
      </c>
      <c r="E2453">
        <v>52.35</v>
      </c>
      <c r="F2453">
        <v>4.5199999999999996</v>
      </c>
      <c r="G2453" t="s">
        <v>1615</v>
      </c>
      <c r="H2453" t="s">
        <v>37</v>
      </c>
      <c r="I2453" t="s">
        <v>39</v>
      </c>
      <c r="J2453" t="s">
        <v>79</v>
      </c>
      <c r="K2453">
        <v>52.35</v>
      </c>
      <c r="L2453">
        <v>4.53</v>
      </c>
      <c r="M2453" t="s">
        <v>1615</v>
      </c>
      <c r="N2453" t="s">
        <v>40</v>
      </c>
      <c r="O2453" t="s">
        <v>35</v>
      </c>
      <c r="P2453">
        <v>26</v>
      </c>
      <c r="Q2453">
        <v>0</v>
      </c>
      <c r="R2453">
        <v>0</v>
      </c>
    </row>
    <row r="2454" spans="1:18">
      <c r="A2454" t="s">
        <v>1830</v>
      </c>
      <c r="B2454" t="s">
        <v>74</v>
      </c>
      <c r="C2454" t="s">
        <v>20</v>
      </c>
      <c r="D2454" t="s">
        <v>79</v>
      </c>
      <c r="E2454">
        <v>52.35</v>
      </c>
      <c r="F2454">
        <v>4.5199999999999996</v>
      </c>
      <c r="G2454" t="s">
        <v>1615</v>
      </c>
      <c r="H2454" t="s">
        <v>101</v>
      </c>
      <c r="I2454" t="s">
        <v>29</v>
      </c>
      <c r="J2454" t="s">
        <v>79</v>
      </c>
      <c r="K2454">
        <v>52.35</v>
      </c>
      <c r="L2454">
        <v>4.53</v>
      </c>
      <c r="M2454" t="s">
        <v>1615</v>
      </c>
      <c r="N2454" t="s">
        <v>40</v>
      </c>
      <c r="O2454" t="s">
        <v>35</v>
      </c>
      <c r="P2454">
        <v>44</v>
      </c>
      <c r="Q2454">
        <v>0</v>
      </c>
      <c r="R2454">
        <v>0</v>
      </c>
    </row>
    <row r="2455" spans="1:18">
      <c r="A2455" t="s">
        <v>1884</v>
      </c>
      <c r="B2455" t="s">
        <v>121</v>
      </c>
      <c r="C2455" t="s">
        <v>20</v>
      </c>
      <c r="D2455" t="s">
        <v>79</v>
      </c>
      <c r="E2455">
        <v>51.97</v>
      </c>
      <c r="F2455">
        <v>6.03</v>
      </c>
      <c r="G2455" t="s">
        <v>1615</v>
      </c>
      <c r="H2455" t="s">
        <v>71</v>
      </c>
      <c r="I2455" t="s">
        <v>29</v>
      </c>
      <c r="J2455" t="s">
        <v>79</v>
      </c>
      <c r="K2455">
        <v>51.95</v>
      </c>
      <c r="L2455">
        <v>6.02</v>
      </c>
      <c r="M2455" t="s">
        <v>1615</v>
      </c>
      <c r="N2455" t="s">
        <v>40</v>
      </c>
      <c r="O2455" t="s">
        <v>27</v>
      </c>
      <c r="P2455">
        <v>59</v>
      </c>
      <c r="Q2455">
        <v>3</v>
      </c>
      <c r="R2455">
        <v>212</v>
      </c>
    </row>
    <row r="2456" spans="1:18">
      <c r="A2456" t="s">
        <v>1885</v>
      </c>
      <c r="B2456" t="s">
        <v>42</v>
      </c>
      <c r="C2456" t="s">
        <v>20</v>
      </c>
      <c r="D2456" t="s">
        <v>79</v>
      </c>
      <c r="E2456">
        <v>51.97</v>
      </c>
      <c r="F2456">
        <v>6.03</v>
      </c>
      <c r="G2456" t="s">
        <v>1615</v>
      </c>
      <c r="H2456" t="s">
        <v>71</v>
      </c>
      <c r="I2456" t="s">
        <v>20</v>
      </c>
      <c r="J2456" t="s">
        <v>89</v>
      </c>
      <c r="K2456">
        <v>51.98</v>
      </c>
      <c r="L2456">
        <v>6.07</v>
      </c>
      <c r="M2456" t="s">
        <v>1615</v>
      </c>
      <c r="N2456" t="s">
        <v>34</v>
      </c>
      <c r="O2456" t="s">
        <v>35</v>
      </c>
      <c r="P2456">
        <v>727</v>
      </c>
      <c r="Q2456">
        <v>2</v>
      </c>
      <c r="R2456">
        <v>91</v>
      </c>
    </row>
    <row r="2457" spans="1:18">
      <c r="A2457" t="s">
        <v>1886</v>
      </c>
      <c r="B2457" t="s">
        <v>73</v>
      </c>
      <c r="C2457" t="s">
        <v>20</v>
      </c>
      <c r="D2457" t="s">
        <v>79</v>
      </c>
      <c r="E2457">
        <v>51.92</v>
      </c>
      <c r="F2457">
        <v>5.58</v>
      </c>
      <c r="G2457" t="s">
        <v>1615</v>
      </c>
      <c r="H2457" t="s">
        <v>45</v>
      </c>
      <c r="I2457" t="s">
        <v>29</v>
      </c>
      <c r="J2457" t="s">
        <v>279</v>
      </c>
      <c r="K2457">
        <v>51.92</v>
      </c>
      <c r="L2457">
        <v>5.6</v>
      </c>
      <c r="M2457" t="s">
        <v>1615</v>
      </c>
      <c r="N2457" t="s">
        <v>81</v>
      </c>
      <c r="O2457" t="s">
        <v>35</v>
      </c>
      <c r="P2457">
        <v>1159</v>
      </c>
      <c r="Q2457">
        <v>2</v>
      </c>
      <c r="R2457">
        <v>181</v>
      </c>
    </row>
    <row r="2458" spans="1:18">
      <c r="A2458" t="s">
        <v>1887</v>
      </c>
      <c r="B2458" t="s">
        <v>19</v>
      </c>
      <c r="C2458" t="s">
        <v>20</v>
      </c>
      <c r="D2458" t="s">
        <v>79</v>
      </c>
      <c r="E2458">
        <v>51.97</v>
      </c>
      <c r="F2458">
        <v>6</v>
      </c>
      <c r="G2458" t="s">
        <v>1615</v>
      </c>
      <c r="H2458" t="s">
        <v>29</v>
      </c>
      <c r="I2458" t="s">
        <v>101</v>
      </c>
      <c r="J2458" t="s">
        <v>79</v>
      </c>
      <c r="K2458">
        <v>51.98</v>
      </c>
      <c r="L2458">
        <v>5.98</v>
      </c>
      <c r="M2458" t="s">
        <v>1615</v>
      </c>
      <c r="N2458" t="s">
        <v>34</v>
      </c>
      <c r="O2458" t="s">
        <v>35</v>
      </c>
      <c r="P2458">
        <v>166</v>
      </c>
      <c r="Q2458">
        <v>3</v>
      </c>
      <c r="R2458">
        <v>329</v>
      </c>
    </row>
    <row r="2459" spans="1:18">
      <c r="A2459" t="s">
        <v>1888</v>
      </c>
      <c r="B2459" t="s">
        <v>19</v>
      </c>
      <c r="C2459" t="s">
        <v>20</v>
      </c>
      <c r="D2459" t="s">
        <v>79</v>
      </c>
      <c r="E2459">
        <v>51.98</v>
      </c>
      <c r="F2459">
        <v>6.05</v>
      </c>
      <c r="G2459" t="s">
        <v>1615</v>
      </c>
      <c r="H2459" t="s">
        <v>32</v>
      </c>
      <c r="I2459" t="s">
        <v>20</v>
      </c>
      <c r="J2459" t="s">
        <v>279</v>
      </c>
      <c r="K2459">
        <v>51.98</v>
      </c>
      <c r="L2459">
        <v>6.07</v>
      </c>
      <c r="M2459" t="s">
        <v>1615</v>
      </c>
      <c r="N2459" t="s">
        <v>34</v>
      </c>
      <c r="O2459" t="s">
        <v>35</v>
      </c>
      <c r="P2459">
        <v>1081</v>
      </c>
      <c r="Q2459">
        <v>0</v>
      </c>
      <c r="R2459">
        <v>0</v>
      </c>
    </row>
    <row r="2460" spans="1:18">
      <c r="A2460" t="s">
        <v>1899</v>
      </c>
      <c r="B2460" t="s">
        <v>133</v>
      </c>
      <c r="C2460" t="s">
        <v>20</v>
      </c>
      <c r="D2460" t="s">
        <v>79</v>
      </c>
      <c r="E2460">
        <v>52.52</v>
      </c>
      <c r="F2460">
        <v>4.6500000000000004</v>
      </c>
      <c r="G2460" t="s">
        <v>1615</v>
      </c>
      <c r="H2460" t="s">
        <v>71</v>
      </c>
      <c r="I2460" t="s">
        <v>20</v>
      </c>
      <c r="J2460" t="s">
        <v>279</v>
      </c>
      <c r="K2460">
        <v>52.58</v>
      </c>
      <c r="L2460">
        <v>4.67</v>
      </c>
      <c r="M2460" t="s">
        <v>1615</v>
      </c>
      <c r="N2460" t="s">
        <v>40</v>
      </c>
      <c r="O2460" t="s">
        <v>35</v>
      </c>
      <c r="P2460">
        <v>1085</v>
      </c>
      <c r="Q2460">
        <v>8</v>
      </c>
      <c r="R2460">
        <v>9</v>
      </c>
    </row>
    <row r="2461" spans="1:18">
      <c r="A2461" t="s">
        <v>1908</v>
      </c>
      <c r="B2461" t="s">
        <v>71</v>
      </c>
      <c r="C2461" t="s">
        <v>20</v>
      </c>
      <c r="D2461" t="s">
        <v>79</v>
      </c>
      <c r="E2461">
        <v>52.35</v>
      </c>
      <c r="F2461">
        <v>4.5199999999999996</v>
      </c>
      <c r="G2461" t="s">
        <v>1615</v>
      </c>
      <c r="H2461" t="s">
        <v>29</v>
      </c>
      <c r="I2461" t="s">
        <v>48</v>
      </c>
      <c r="J2461" t="s">
        <v>79</v>
      </c>
      <c r="K2461">
        <v>52.35</v>
      </c>
      <c r="L2461">
        <v>4.53</v>
      </c>
      <c r="M2461" t="s">
        <v>1615</v>
      </c>
      <c r="N2461" t="s">
        <v>40</v>
      </c>
      <c r="O2461" t="s">
        <v>35</v>
      </c>
      <c r="P2461">
        <v>83</v>
      </c>
      <c r="Q2461">
        <v>0</v>
      </c>
      <c r="R2461">
        <v>0</v>
      </c>
    </row>
    <row r="2462" spans="1:18">
      <c r="A2462" t="s">
        <v>1909</v>
      </c>
      <c r="B2462" t="s">
        <v>37</v>
      </c>
      <c r="C2462" t="s">
        <v>20</v>
      </c>
      <c r="D2462" t="s">
        <v>79</v>
      </c>
      <c r="E2462">
        <v>52.35</v>
      </c>
      <c r="F2462">
        <v>4.5199999999999996</v>
      </c>
      <c r="G2462" t="s">
        <v>1615</v>
      </c>
      <c r="H2462" t="s">
        <v>42</v>
      </c>
      <c r="I2462" t="s">
        <v>39</v>
      </c>
      <c r="J2462" t="s">
        <v>79</v>
      </c>
      <c r="K2462">
        <v>52.35</v>
      </c>
      <c r="L2462">
        <v>4.53</v>
      </c>
      <c r="M2462" t="s">
        <v>1615</v>
      </c>
      <c r="N2462" t="s">
        <v>40</v>
      </c>
      <c r="O2462" t="s">
        <v>35</v>
      </c>
      <c r="P2462">
        <v>27</v>
      </c>
      <c r="Q2462">
        <v>0</v>
      </c>
      <c r="R2462">
        <v>0</v>
      </c>
    </row>
    <row r="2463" spans="1:18">
      <c r="A2463" t="s">
        <v>1910</v>
      </c>
      <c r="B2463" t="s">
        <v>37</v>
      </c>
      <c r="C2463" t="s">
        <v>20</v>
      </c>
      <c r="D2463" t="s">
        <v>79</v>
      </c>
      <c r="E2463">
        <v>52.35</v>
      </c>
      <c r="F2463">
        <v>4.5199999999999996</v>
      </c>
      <c r="G2463" t="s">
        <v>1615</v>
      </c>
      <c r="H2463" t="s">
        <v>68</v>
      </c>
      <c r="I2463" t="s">
        <v>63</v>
      </c>
      <c r="J2463" t="s">
        <v>79</v>
      </c>
      <c r="K2463">
        <v>52.32</v>
      </c>
      <c r="L2463">
        <v>4.53</v>
      </c>
      <c r="M2463" t="s">
        <v>1615</v>
      </c>
      <c r="N2463" t="s">
        <v>40</v>
      </c>
      <c r="O2463" t="s">
        <v>35</v>
      </c>
      <c r="P2463">
        <v>211</v>
      </c>
      <c r="Q2463">
        <v>4</v>
      </c>
      <c r="R2463">
        <v>181</v>
      </c>
    </row>
    <row r="2464" spans="1:18">
      <c r="A2464" t="s">
        <v>1911</v>
      </c>
      <c r="B2464" t="s">
        <v>42</v>
      </c>
      <c r="C2464" t="s">
        <v>20</v>
      </c>
      <c r="D2464" t="s">
        <v>79</v>
      </c>
      <c r="E2464">
        <v>52.35</v>
      </c>
      <c r="F2464">
        <v>4.5199999999999996</v>
      </c>
      <c r="G2464" t="s">
        <v>1615</v>
      </c>
      <c r="H2464" t="s">
        <v>50</v>
      </c>
      <c r="I2464" t="s">
        <v>24</v>
      </c>
      <c r="J2464" t="s">
        <v>86</v>
      </c>
      <c r="K2464">
        <v>52.32</v>
      </c>
      <c r="L2464">
        <v>4.57</v>
      </c>
      <c r="M2464" t="s">
        <v>1615</v>
      </c>
      <c r="N2464" t="s">
        <v>34</v>
      </c>
      <c r="O2464" t="s">
        <v>35</v>
      </c>
      <c r="P2464">
        <v>317</v>
      </c>
      <c r="Q2464">
        <v>5</v>
      </c>
      <c r="R2464">
        <v>149</v>
      </c>
    </row>
    <row r="2465" spans="1:18">
      <c r="A2465" t="s">
        <v>1912</v>
      </c>
      <c r="B2465" t="s">
        <v>42</v>
      </c>
      <c r="C2465" t="s">
        <v>20</v>
      </c>
      <c r="D2465" t="s">
        <v>79</v>
      </c>
      <c r="E2465">
        <v>52.35</v>
      </c>
      <c r="F2465">
        <v>4.5199999999999996</v>
      </c>
      <c r="G2465" t="s">
        <v>1615</v>
      </c>
      <c r="H2465" t="s">
        <v>48</v>
      </c>
      <c r="I2465" t="s">
        <v>39</v>
      </c>
      <c r="J2465" t="s">
        <v>86</v>
      </c>
      <c r="K2465">
        <v>52.57</v>
      </c>
      <c r="L2465">
        <v>4.62</v>
      </c>
      <c r="M2465" t="s">
        <v>1615</v>
      </c>
      <c r="N2465" t="s">
        <v>40</v>
      </c>
      <c r="O2465" t="s">
        <v>35</v>
      </c>
      <c r="P2465">
        <v>385</v>
      </c>
      <c r="Q2465">
        <v>25</v>
      </c>
      <c r="R2465">
        <v>14</v>
      </c>
    </row>
    <row r="2466" spans="1:18">
      <c r="A2466" t="s">
        <v>1913</v>
      </c>
      <c r="B2466" t="s">
        <v>37</v>
      </c>
      <c r="C2466" t="s">
        <v>20</v>
      </c>
      <c r="D2466" t="s">
        <v>79</v>
      </c>
      <c r="E2466">
        <v>52.35</v>
      </c>
      <c r="F2466">
        <v>4.5199999999999996</v>
      </c>
      <c r="G2466" t="s">
        <v>1615</v>
      </c>
      <c r="H2466" t="s">
        <v>73</v>
      </c>
      <c r="I2466" t="s">
        <v>39</v>
      </c>
      <c r="J2466" t="s">
        <v>79</v>
      </c>
      <c r="K2466">
        <v>52.35</v>
      </c>
      <c r="L2466">
        <v>4.53</v>
      </c>
      <c r="M2466" t="s">
        <v>1615</v>
      </c>
      <c r="N2466" t="s">
        <v>40</v>
      </c>
      <c r="O2466" t="s">
        <v>35</v>
      </c>
      <c r="P2466">
        <v>30</v>
      </c>
      <c r="Q2466">
        <v>0</v>
      </c>
      <c r="R2466">
        <v>0</v>
      </c>
    </row>
    <row r="2467" spans="1:18">
      <c r="A2467" t="s">
        <v>1914</v>
      </c>
      <c r="B2467" t="s">
        <v>37</v>
      </c>
      <c r="C2467" t="s">
        <v>20</v>
      </c>
      <c r="D2467" t="s">
        <v>79</v>
      </c>
      <c r="E2467">
        <v>52.35</v>
      </c>
      <c r="F2467">
        <v>4.5199999999999996</v>
      </c>
      <c r="G2467" t="s">
        <v>1615</v>
      </c>
      <c r="H2467" t="s">
        <v>67</v>
      </c>
      <c r="I2467" t="s">
        <v>39</v>
      </c>
      <c r="J2467" t="s">
        <v>79</v>
      </c>
      <c r="K2467">
        <v>52.35</v>
      </c>
      <c r="L2467">
        <v>4.53</v>
      </c>
      <c r="M2467" t="s">
        <v>1615</v>
      </c>
      <c r="N2467" t="s">
        <v>40</v>
      </c>
      <c r="O2467" t="s">
        <v>35</v>
      </c>
      <c r="P2467">
        <v>22</v>
      </c>
      <c r="Q2467">
        <v>0</v>
      </c>
      <c r="R2467">
        <v>0</v>
      </c>
    </row>
    <row r="2468" spans="1:18">
      <c r="A2468" t="s">
        <v>1915</v>
      </c>
      <c r="B2468" t="s">
        <v>37</v>
      </c>
      <c r="C2468" t="s">
        <v>20</v>
      </c>
      <c r="D2468" t="s">
        <v>79</v>
      </c>
      <c r="E2468">
        <v>52.35</v>
      </c>
      <c r="F2468">
        <v>4.5199999999999996</v>
      </c>
      <c r="G2468" t="s">
        <v>1615</v>
      </c>
      <c r="H2468" t="s">
        <v>101</v>
      </c>
      <c r="I2468" t="s">
        <v>48</v>
      </c>
      <c r="J2468" t="s">
        <v>79</v>
      </c>
      <c r="K2468">
        <v>52.35</v>
      </c>
      <c r="L2468">
        <v>4.53</v>
      </c>
      <c r="M2468" t="s">
        <v>1615</v>
      </c>
      <c r="N2468" t="s">
        <v>40</v>
      </c>
      <c r="O2468" t="s">
        <v>35</v>
      </c>
      <c r="P2468">
        <v>80</v>
      </c>
      <c r="Q2468">
        <v>0</v>
      </c>
      <c r="R2468">
        <v>0</v>
      </c>
    </row>
    <row r="2469" spans="1:18">
      <c r="A2469" t="s">
        <v>1916</v>
      </c>
      <c r="B2469" t="s">
        <v>37</v>
      </c>
      <c r="C2469" t="s">
        <v>20</v>
      </c>
      <c r="D2469" t="s">
        <v>79</v>
      </c>
      <c r="E2469">
        <v>52.35</v>
      </c>
      <c r="F2469">
        <v>4.5199999999999996</v>
      </c>
      <c r="G2469" t="s">
        <v>1615</v>
      </c>
      <c r="H2469" t="s">
        <v>63</v>
      </c>
      <c r="I2469" t="s">
        <v>48</v>
      </c>
      <c r="J2469" t="s">
        <v>79</v>
      </c>
      <c r="K2469">
        <v>52.35</v>
      </c>
      <c r="L2469">
        <v>4.53</v>
      </c>
      <c r="M2469" t="s">
        <v>1615</v>
      </c>
      <c r="N2469" t="s">
        <v>40</v>
      </c>
      <c r="O2469" t="s">
        <v>35</v>
      </c>
      <c r="P2469">
        <v>81</v>
      </c>
      <c r="Q2469">
        <v>0</v>
      </c>
      <c r="R2469">
        <v>0</v>
      </c>
    </row>
    <row r="2470" spans="1:18">
      <c r="A2470" t="s">
        <v>1917</v>
      </c>
      <c r="B2470" t="s">
        <v>37</v>
      </c>
      <c r="C2470" t="s">
        <v>20</v>
      </c>
      <c r="D2470" t="s">
        <v>79</v>
      </c>
      <c r="E2470">
        <v>52.35</v>
      </c>
      <c r="F2470">
        <v>4.5199999999999996</v>
      </c>
      <c r="G2470" t="s">
        <v>1615</v>
      </c>
      <c r="H2470" t="s">
        <v>39</v>
      </c>
      <c r="I2470" t="s">
        <v>29</v>
      </c>
      <c r="J2470" t="s">
        <v>79</v>
      </c>
      <c r="K2470">
        <v>52.35</v>
      </c>
      <c r="L2470">
        <v>4.53</v>
      </c>
      <c r="M2470" t="s">
        <v>1615</v>
      </c>
      <c r="N2470" t="s">
        <v>84</v>
      </c>
      <c r="O2470" t="s">
        <v>35</v>
      </c>
      <c r="P2470">
        <v>44</v>
      </c>
      <c r="Q2470">
        <v>0</v>
      </c>
      <c r="R2470">
        <v>0</v>
      </c>
    </row>
    <row r="2471" spans="1:18">
      <c r="A2471" t="s">
        <v>1918</v>
      </c>
      <c r="B2471" t="s">
        <v>104</v>
      </c>
      <c r="C2471" t="s">
        <v>20</v>
      </c>
      <c r="D2471" t="s">
        <v>79</v>
      </c>
      <c r="E2471">
        <v>52.35</v>
      </c>
      <c r="F2471">
        <v>4.5199999999999996</v>
      </c>
      <c r="G2471" t="s">
        <v>1615</v>
      </c>
      <c r="H2471" t="s">
        <v>63</v>
      </c>
      <c r="I2471" t="s">
        <v>29</v>
      </c>
      <c r="J2471" t="s">
        <v>79</v>
      </c>
      <c r="K2471">
        <v>52.35</v>
      </c>
      <c r="L2471">
        <v>4.53</v>
      </c>
      <c r="M2471" t="s">
        <v>1615</v>
      </c>
      <c r="N2471" t="s">
        <v>40</v>
      </c>
      <c r="O2471" t="s">
        <v>35</v>
      </c>
      <c r="P2471">
        <v>43</v>
      </c>
      <c r="Q2471">
        <v>0</v>
      </c>
      <c r="R2471">
        <v>0</v>
      </c>
    </row>
    <row r="2472" spans="1:18">
      <c r="A2472" t="s">
        <v>1919</v>
      </c>
      <c r="B2472" t="s">
        <v>104</v>
      </c>
      <c r="C2472" t="s">
        <v>20</v>
      </c>
      <c r="D2472" t="s">
        <v>79</v>
      </c>
      <c r="E2472">
        <v>52.35</v>
      </c>
      <c r="F2472">
        <v>4.5199999999999996</v>
      </c>
      <c r="G2472" t="s">
        <v>1615</v>
      </c>
      <c r="H2472" t="s">
        <v>20</v>
      </c>
      <c r="I2472" t="s">
        <v>101</v>
      </c>
      <c r="J2472" t="s">
        <v>79</v>
      </c>
      <c r="K2472">
        <v>52.35</v>
      </c>
      <c r="L2472">
        <v>4.53</v>
      </c>
      <c r="M2472" t="s">
        <v>1615</v>
      </c>
      <c r="N2472" t="s">
        <v>40</v>
      </c>
      <c r="O2472" t="s">
        <v>52</v>
      </c>
      <c r="P2472">
        <v>159</v>
      </c>
      <c r="Q2472">
        <v>0</v>
      </c>
      <c r="R2472">
        <v>0</v>
      </c>
    </row>
    <row r="2473" spans="1:18">
      <c r="A2473" t="s">
        <v>1920</v>
      </c>
      <c r="B2473" t="s">
        <v>104</v>
      </c>
      <c r="C2473" t="s">
        <v>20</v>
      </c>
      <c r="D2473" t="s">
        <v>79</v>
      </c>
      <c r="E2473">
        <v>52.35</v>
      </c>
      <c r="F2473">
        <v>4.5199999999999996</v>
      </c>
      <c r="G2473" t="s">
        <v>1615</v>
      </c>
      <c r="H2473" t="s">
        <v>68</v>
      </c>
      <c r="I2473" t="s">
        <v>39</v>
      </c>
      <c r="J2473" t="s">
        <v>79</v>
      </c>
      <c r="K2473">
        <v>52.35</v>
      </c>
      <c r="L2473">
        <v>4.53</v>
      </c>
      <c r="M2473" t="s">
        <v>1615</v>
      </c>
      <c r="N2473" t="s">
        <v>40</v>
      </c>
      <c r="O2473" t="s">
        <v>35</v>
      </c>
      <c r="P2473">
        <v>21</v>
      </c>
      <c r="Q2473">
        <v>0</v>
      </c>
      <c r="R2473">
        <v>0</v>
      </c>
    </row>
    <row r="2474" spans="1:18">
      <c r="A2474" t="s">
        <v>1921</v>
      </c>
      <c r="B2474" t="s">
        <v>50</v>
      </c>
      <c r="C2474" t="s">
        <v>39</v>
      </c>
      <c r="D2474" t="s">
        <v>79</v>
      </c>
      <c r="E2474">
        <v>52.78</v>
      </c>
      <c r="F2474">
        <v>4.68</v>
      </c>
      <c r="G2474" t="s">
        <v>1615</v>
      </c>
      <c r="H2474" t="s">
        <v>76</v>
      </c>
      <c r="I2474" t="s">
        <v>29</v>
      </c>
      <c r="J2474" t="s">
        <v>79</v>
      </c>
      <c r="K2474">
        <v>52.8</v>
      </c>
      <c r="L2474">
        <v>4.68</v>
      </c>
      <c r="M2474" t="s">
        <v>1615</v>
      </c>
      <c r="N2474" t="s">
        <v>40</v>
      </c>
      <c r="O2474" t="s">
        <v>35</v>
      </c>
      <c r="P2474">
        <v>50</v>
      </c>
      <c r="Q2474">
        <v>3</v>
      </c>
      <c r="R2474">
        <v>329</v>
      </c>
    </row>
    <row r="2475" spans="1:18">
      <c r="A2475" t="s">
        <v>1922</v>
      </c>
      <c r="B2475" t="s">
        <v>133</v>
      </c>
      <c r="C2475" t="s">
        <v>20</v>
      </c>
      <c r="D2475" t="s">
        <v>79</v>
      </c>
      <c r="E2475">
        <v>52.35</v>
      </c>
      <c r="F2475">
        <v>4.5199999999999996</v>
      </c>
      <c r="G2475" t="s">
        <v>1615</v>
      </c>
      <c r="H2475" t="s">
        <v>133</v>
      </c>
      <c r="I2475" t="s">
        <v>50</v>
      </c>
      <c r="J2475" t="s">
        <v>86</v>
      </c>
      <c r="K2475">
        <v>52.35</v>
      </c>
      <c r="L2475">
        <v>4.53</v>
      </c>
      <c r="M2475" t="s">
        <v>1615</v>
      </c>
      <c r="N2475" t="s">
        <v>40</v>
      </c>
      <c r="O2475" t="s">
        <v>35</v>
      </c>
      <c r="P2475">
        <v>245</v>
      </c>
      <c r="Q2475">
        <v>0</v>
      </c>
      <c r="R2475">
        <v>0</v>
      </c>
    </row>
    <row r="2476" spans="1:18">
      <c r="A2476" t="s">
        <v>1923</v>
      </c>
      <c r="B2476" t="s">
        <v>133</v>
      </c>
      <c r="C2476" t="s">
        <v>20</v>
      </c>
      <c r="D2476" t="s">
        <v>79</v>
      </c>
      <c r="E2476">
        <v>52.35</v>
      </c>
      <c r="F2476">
        <v>4.5199999999999996</v>
      </c>
      <c r="G2476" t="s">
        <v>1615</v>
      </c>
      <c r="H2476" t="s">
        <v>60</v>
      </c>
      <c r="I2476" t="s">
        <v>29</v>
      </c>
      <c r="J2476" t="s">
        <v>79</v>
      </c>
      <c r="K2476">
        <v>52.35</v>
      </c>
      <c r="L2476">
        <v>4.53</v>
      </c>
      <c r="M2476" t="s">
        <v>1615</v>
      </c>
      <c r="N2476" t="s">
        <v>40</v>
      </c>
      <c r="O2476" t="s">
        <v>35</v>
      </c>
      <c r="P2476">
        <v>37</v>
      </c>
      <c r="Q2476">
        <v>0</v>
      </c>
      <c r="R2476">
        <v>0</v>
      </c>
    </row>
    <row r="2477" spans="1:18">
      <c r="A2477" t="s">
        <v>1924</v>
      </c>
      <c r="B2477" t="s">
        <v>133</v>
      </c>
      <c r="C2477" t="s">
        <v>20</v>
      </c>
      <c r="D2477" t="s">
        <v>79</v>
      </c>
      <c r="E2477">
        <v>52.35</v>
      </c>
      <c r="F2477">
        <v>4.5199999999999996</v>
      </c>
      <c r="G2477" t="s">
        <v>1615</v>
      </c>
      <c r="H2477" t="s">
        <v>60</v>
      </c>
      <c r="I2477" t="s">
        <v>29</v>
      </c>
      <c r="J2477" t="s">
        <v>79</v>
      </c>
      <c r="K2477">
        <v>52.32</v>
      </c>
      <c r="L2477">
        <v>4.53</v>
      </c>
      <c r="M2477" t="s">
        <v>1615</v>
      </c>
      <c r="N2477" t="s">
        <v>40</v>
      </c>
      <c r="O2477" t="s">
        <v>35</v>
      </c>
      <c r="P2477">
        <v>37</v>
      </c>
      <c r="Q2477">
        <v>4</v>
      </c>
      <c r="R2477">
        <v>181</v>
      </c>
    </row>
    <row r="2478" spans="1:18">
      <c r="A2478" t="s">
        <v>1925</v>
      </c>
      <c r="B2478" t="s">
        <v>74</v>
      </c>
      <c r="C2478" t="s">
        <v>20</v>
      </c>
      <c r="D2478" t="s">
        <v>79</v>
      </c>
      <c r="E2478">
        <v>52.35</v>
      </c>
      <c r="F2478">
        <v>4.5199999999999996</v>
      </c>
      <c r="G2478" t="s">
        <v>1615</v>
      </c>
      <c r="H2478" t="s">
        <v>24</v>
      </c>
      <c r="I2478" t="s">
        <v>60</v>
      </c>
      <c r="J2478" t="s">
        <v>279</v>
      </c>
      <c r="K2478">
        <v>52.33</v>
      </c>
      <c r="L2478">
        <v>4.53</v>
      </c>
      <c r="M2478" t="s">
        <v>1615</v>
      </c>
      <c r="N2478" t="s">
        <v>40</v>
      </c>
      <c r="O2478" t="s">
        <v>52</v>
      </c>
      <c r="P2478">
        <v>1011</v>
      </c>
      <c r="Q2478">
        <v>2</v>
      </c>
      <c r="R2478">
        <v>181</v>
      </c>
    </row>
    <row r="2479" spans="1:18">
      <c r="A2479" t="s">
        <v>1926</v>
      </c>
      <c r="B2479" t="s">
        <v>74</v>
      </c>
      <c r="C2479" t="s">
        <v>20</v>
      </c>
      <c r="D2479" t="s">
        <v>79</v>
      </c>
      <c r="E2479">
        <v>52.35</v>
      </c>
      <c r="F2479">
        <v>4.5199999999999996</v>
      </c>
      <c r="G2479" t="s">
        <v>1615</v>
      </c>
      <c r="H2479" t="s">
        <v>24</v>
      </c>
      <c r="I2479" t="s">
        <v>29</v>
      </c>
      <c r="J2479" t="s">
        <v>79</v>
      </c>
      <c r="K2479">
        <v>52.33</v>
      </c>
      <c r="L2479">
        <v>4.53</v>
      </c>
      <c r="M2479" t="s">
        <v>1615</v>
      </c>
      <c r="N2479" t="s">
        <v>40</v>
      </c>
      <c r="O2479" t="s">
        <v>35</v>
      </c>
      <c r="P2479">
        <v>37</v>
      </c>
      <c r="Q2479">
        <v>2</v>
      </c>
      <c r="R2479">
        <v>181</v>
      </c>
    </row>
    <row r="2480" spans="1:18">
      <c r="A2480" t="s">
        <v>1927</v>
      </c>
      <c r="B2480" t="s">
        <v>20</v>
      </c>
      <c r="C2480" t="s">
        <v>39</v>
      </c>
      <c r="D2480" t="s">
        <v>79</v>
      </c>
      <c r="E2480">
        <v>52.35</v>
      </c>
      <c r="F2480">
        <v>4.5199999999999996</v>
      </c>
      <c r="G2480" t="s">
        <v>1615</v>
      </c>
      <c r="H2480" t="s">
        <v>92</v>
      </c>
      <c r="I2480" t="s">
        <v>48</v>
      </c>
      <c r="J2480" t="s">
        <v>79</v>
      </c>
      <c r="K2480">
        <v>52.3</v>
      </c>
      <c r="L2480">
        <v>4.53</v>
      </c>
      <c r="M2480" t="s">
        <v>1615</v>
      </c>
      <c r="N2480" t="s">
        <v>40</v>
      </c>
      <c r="O2480" t="s">
        <v>35</v>
      </c>
      <c r="P2480">
        <v>69</v>
      </c>
      <c r="Q2480">
        <v>6</v>
      </c>
      <c r="R2480">
        <v>181</v>
      </c>
    </row>
    <row r="2481" spans="1:18">
      <c r="A2481" t="s">
        <v>1936</v>
      </c>
      <c r="B2481" t="s">
        <v>67</v>
      </c>
      <c r="C2481" t="s">
        <v>39</v>
      </c>
      <c r="D2481" t="s">
        <v>79</v>
      </c>
      <c r="E2481">
        <v>52.35</v>
      </c>
      <c r="F2481">
        <v>4.53</v>
      </c>
      <c r="G2481" t="s">
        <v>1615</v>
      </c>
      <c r="H2481" t="s">
        <v>24</v>
      </c>
      <c r="I2481" t="s">
        <v>20</v>
      </c>
      <c r="J2481" t="s">
        <v>86</v>
      </c>
      <c r="K2481">
        <v>51.9</v>
      </c>
      <c r="L2481">
        <v>4.05</v>
      </c>
      <c r="M2481" t="s">
        <v>1615</v>
      </c>
      <c r="N2481" t="s">
        <v>34</v>
      </c>
      <c r="O2481" t="s">
        <v>35</v>
      </c>
      <c r="P2481">
        <v>324</v>
      </c>
      <c r="Q2481">
        <v>61</v>
      </c>
      <c r="R2481">
        <v>215</v>
      </c>
    </row>
    <row r="2482" spans="1:18">
      <c r="A2482" t="s">
        <v>1937</v>
      </c>
      <c r="B2482" t="s">
        <v>67</v>
      </c>
      <c r="C2482" t="s">
        <v>39</v>
      </c>
      <c r="D2482" t="s">
        <v>79</v>
      </c>
      <c r="E2482">
        <v>52.35</v>
      </c>
      <c r="F2482">
        <v>4.53</v>
      </c>
      <c r="G2482" t="s">
        <v>1615</v>
      </c>
      <c r="H2482" t="s">
        <v>37</v>
      </c>
      <c r="I2482" t="s">
        <v>39</v>
      </c>
      <c r="J2482" t="s">
        <v>79</v>
      </c>
      <c r="K2482">
        <v>52.35</v>
      </c>
      <c r="L2482">
        <v>4.53</v>
      </c>
      <c r="M2482" t="s">
        <v>1615</v>
      </c>
      <c r="N2482" t="s">
        <v>40</v>
      </c>
      <c r="O2482" t="s">
        <v>35</v>
      </c>
      <c r="P2482">
        <v>9</v>
      </c>
      <c r="Q2482">
        <v>2</v>
      </c>
      <c r="R2482">
        <v>270</v>
      </c>
    </row>
    <row r="2483" spans="1:18">
      <c r="A2483" t="s">
        <v>1938</v>
      </c>
      <c r="B2483" t="s">
        <v>67</v>
      </c>
      <c r="C2483" t="s">
        <v>39</v>
      </c>
      <c r="D2483" t="s">
        <v>79</v>
      </c>
      <c r="E2483">
        <v>52.35</v>
      </c>
      <c r="F2483">
        <v>4.53</v>
      </c>
      <c r="G2483" t="s">
        <v>1615</v>
      </c>
      <c r="H2483" t="s">
        <v>37</v>
      </c>
      <c r="I2483" t="s">
        <v>39</v>
      </c>
      <c r="J2483" t="s">
        <v>79</v>
      </c>
      <c r="K2483">
        <v>52.35</v>
      </c>
      <c r="L2483">
        <v>4.53</v>
      </c>
      <c r="M2483" t="s">
        <v>1615</v>
      </c>
      <c r="N2483" t="s">
        <v>40</v>
      </c>
      <c r="O2483" t="s">
        <v>35</v>
      </c>
      <c r="P2483">
        <v>9</v>
      </c>
      <c r="Q2483">
        <v>2</v>
      </c>
      <c r="R2483">
        <v>270</v>
      </c>
    </row>
    <row r="2484" spans="1:18">
      <c r="A2484" t="s">
        <v>1948</v>
      </c>
      <c r="B2484" t="s">
        <v>109</v>
      </c>
      <c r="C2484" t="s">
        <v>20</v>
      </c>
      <c r="D2484" t="s">
        <v>79</v>
      </c>
      <c r="E2484">
        <v>52.15</v>
      </c>
      <c r="F2484">
        <v>4.3499999999999996</v>
      </c>
      <c r="G2484" t="s">
        <v>1615</v>
      </c>
      <c r="H2484" t="s">
        <v>32</v>
      </c>
      <c r="I2484" t="s">
        <v>20</v>
      </c>
      <c r="J2484" t="s">
        <v>279</v>
      </c>
      <c r="K2484">
        <v>52.18</v>
      </c>
      <c r="L2484">
        <v>4.38</v>
      </c>
      <c r="M2484" t="s">
        <v>1615</v>
      </c>
      <c r="N2484" t="s">
        <v>40</v>
      </c>
      <c r="O2484" t="s">
        <v>35</v>
      </c>
      <c r="P2484">
        <v>1080</v>
      </c>
      <c r="Q2484">
        <v>3</v>
      </c>
      <c r="R2484">
        <v>51</v>
      </c>
    </row>
    <row r="2485" spans="1:18">
      <c r="A2485" t="s">
        <v>1956</v>
      </c>
      <c r="B2485" t="s">
        <v>143</v>
      </c>
      <c r="C2485" t="s">
        <v>20</v>
      </c>
      <c r="D2485" t="s">
        <v>79</v>
      </c>
      <c r="E2485">
        <v>53.05</v>
      </c>
      <c r="F2485">
        <v>4.72</v>
      </c>
      <c r="G2485" t="s">
        <v>1615</v>
      </c>
      <c r="H2485" t="s">
        <v>32</v>
      </c>
      <c r="I2485" t="s">
        <v>24</v>
      </c>
      <c r="J2485" t="s">
        <v>89</v>
      </c>
      <c r="K2485">
        <v>53</v>
      </c>
      <c r="L2485">
        <v>4.72</v>
      </c>
      <c r="M2485" t="s">
        <v>1615</v>
      </c>
      <c r="N2485" t="s">
        <v>40</v>
      </c>
      <c r="O2485" t="s">
        <v>35</v>
      </c>
      <c r="P2485">
        <v>681</v>
      </c>
      <c r="Q2485">
        <v>6</v>
      </c>
      <c r="R2485">
        <v>181</v>
      </c>
    </row>
    <row r="2486" spans="1:18">
      <c r="A2486" t="s">
        <v>1957</v>
      </c>
      <c r="B2486" t="s">
        <v>143</v>
      </c>
      <c r="C2486" t="s">
        <v>20</v>
      </c>
      <c r="D2486" t="s">
        <v>79</v>
      </c>
      <c r="E2486">
        <v>53.05</v>
      </c>
      <c r="F2486">
        <v>4.72</v>
      </c>
      <c r="G2486" t="s">
        <v>1615</v>
      </c>
      <c r="H2486" t="s">
        <v>133</v>
      </c>
      <c r="I2486" t="s">
        <v>20</v>
      </c>
      <c r="J2486" t="s">
        <v>89</v>
      </c>
      <c r="K2486">
        <v>53.03</v>
      </c>
      <c r="L2486">
        <v>4.7300000000000004</v>
      </c>
      <c r="M2486" t="s">
        <v>1615</v>
      </c>
      <c r="N2486" t="s">
        <v>34</v>
      </c>
      <c r="O2486" t="s">
        <v>35</v>
      </c>
      <c r="P2486">
        <v>728</v>
      </c>
      <c r="Q2486">
        <v>3</v>
      </c>
      <c r="R2486">
        <v>149</v>
      </c>
    </row>
    <row r="2487" spans="1:18">
      <c r="A2487" t="s">
        <v>2118</v>
      </c>
      <c r="B2487" t="s">
        <v>74</v>
      </c>
      <c r="C2487" t="s">
        <v>20</v>
      </c>
      <c r="D2487" t="s">
        <v>79</v>
      </c>
      <c r="E2487">
        <v>63.43</v>
      </c>
      <c r="F2487">
        <v>10.42</v>
      </c>
      <c r="G2487" t="s">
        <v>669</v>
      </c>
      <c r="H2487" t="s">
        <v>39</v>
      </c>
      <c r="I2487" t="s">
        <v>20</v>
      </c>
      <c r="J2487" t="s">
        <v>279</v>
      </c>
      <c r="K2487">
        <v>63.42</v>
      </c>
      <c r="L2487">
        <v>10.43</v>
      </c>
      <c r="M2487" t="s">
        <v>669</v>
      </c>
      <c r="N2487" t="s">
        <v>84</v>
      </c>
      <c r="O2487" t="s">
        <v>35</v>
      </c>
      <c r="P2487">
        <v>1074</v>
      </c>
      <c r="Q2487">
        <v>3</v>
      </c>
      <c r="R2487">
        <v>156</v>
      </c>
    </row>
    <row r="2488" spans="1:18">
      <c r="A2488" t="s">
        <v>2119</v>
      </c>
      <c r="B2488" t="s">
        <v>19</v>
      </c>
      <c r="C2488" t="s">
        <v>20</v>
      </c>
      <c r="D2488" t="s">
        <v>79</v>
      </c>
      <c r="E2488">
        <v>63.43</v>
      </c>
      <c r="F2488">
        <v>10.38</v>
      </c>
      <c r="G2488" t="s">
        <v>669</v>
      </c>
      <c r="H2488" t="s">
        <v>143</v>
      </c>
      <c r="I2488" t="s">
        <v>101</v>
      </c>
      <c r="J2488" t="s">
        <v>86</v>
      </c>
      <c r="K2488">
        <v>63.43</v>
      </c>
      <c r="L2488">
        <v>10.38</v>
      </c>
      <c r="M2488" t="s">
        <v>669</v>
      </c>
      <c r="N2488" t="s">
        <v>40</v>
      </c>
      <c r="O2488" t="s">
        <v>52</v>
      </c>
      <c r="P2488">
        <v>553</v>
      </c>
      <c r="Q2488">
        <v>0</v>
      </c>
      <c r="R2488">
        <v>0</v>
      </c>
    </row>
    <row r="2489" spans="1:18">
      <c r="A2489" t="s">
        <v>2120</v>
      </c>
      <c r="B2489" t="s">
        <v>20</v>
      </c>
      <c r="C2489" t="s">
        <v>39</v>
      </c>
      <c r="D2489" t="s">
        <v>79</v>
      </c>
      <c r="E2489">
        <v>63.43</v>
      </c>
      <c r="F2489">
        <v>10.42</v>
      </c>
      <c r="G2489" t="s">
        <v>669</v>
      </c>
      <c r="H2489" t="s">
        <v>74</v>
      </c>
      <c r="I2489" t="s">
        <v>39</v>
      </c>
      <c r="J2489" t="s">
        <v>79</v>
      </c>
      <c r="K2489">
        <v>63.43</v>
      </c>
      <c r="L2489">
        <v>10.38</v>
      </c>
      <c r="M2489" t="s">
        <v>669</v>
      </c>
      <c r="N2489" t="s">
        <v>40</v>
      </c>
      <c r="O2489" t="s">
        <v>52</v>
      </c>
      <c r="P2489">
        <v>23</v>
      </c>
      <c r="Q2489">
        <v>2</v>
      </c>
      <c r="R2489">
        <v>270</v>
      </c>
    </row>
    <row r="2490" spans="1:18">
      <c r="A2490" t="s">
        <v>2121</v>
      </c>
      <c r="B2490" t="s">
        <v>73</v>
      </c>
      <c r="C2490" t="s">
        <v>39</v>
      </c>
      <c r="D2490" t="s">
        <v>79</v>
      </c>
      <c r="E2490">
        <v>63.43</v>
      </c>
      <c r="F2490">
        <v>10.42</v>
      </c>
      <c r="G2490" t="s">
        <v>669</v>
      </c>
      <c r="H2490" t="s">
        <v>76</v>
      </c>
      <c r="I2490" t="s">
        <v>29</v>
      </c>
      <c r="J2490" t="s">
        <v>79</v>
      </c>
      <c r="K2490">
        <v>63.43</v>
      </c>
      <c r="L2490">
        <v>10.42</v>
      </c>
      <c r="M2490" t="s">
        <v>669</v>
      </c>
      <c r="N2490" t="s">
        <v>40</v>
      </c>
      <c r="O2490" t="s">
        <v>35</v>
      </c>
      <c r="P2490">
        <v>29</v>
      </c>
      <c r="Q2490">
        <v>0</v>
      </c>
      <c r="R2490">
        <v>0</v>
      </c>
    </row>
    <row r="2491" spans="1:18">
      <c r="A2491" t="s">
        <v>2124</v>
      </c>
      <c r="B2491" t="s">
        <v>51</v>
      </c>
      <c r="C2491" t="s">
        <v>39</v>
      </c>
      <c r="D2491" t="s">
        <v>79</v>
      </c>
      <c r="E2491">
        <v>63.43</v>
      </c>
      <c r="F2491">
        <v>10.42</v>
      </c>
      <c r="G2491" t="s">
        <v>669</v>
      </c>
      <c r="H2491" t="s">
        <v>37</v>
      </c>
      <c r="I2491" t="s">
        <v>39</v>
      </c>
      <c r="J2491" t="s">
        <v>79</v>
      </c>
      <c r="K2491">
        <v>63.43</v>
      </c>
      <c r="L2491">
        <v>10.42</v>
      </c>
      <c r="M2491" t="s">
        <v>669</v>
      </c>
      <c r="N2491" t="s">
        <v>40</v>
      </c>
      <c r="O2491" t="s">
        <v>35</v>
      </c>
      <c r="P2491">
        <v>14</v>
      </c>
      <c r="Q2491">
        <v>0</v>
      </c>
      <c r="R2491">
        <v>0</v>
      </c>
    </row>
    <row r="2492" spans="1:18">
      <c r="A2492" t="s">
        <v>2289</v>
      </c>
      <c r="B2492" t="s">
        <v>74</v>
      </c>
      <c r="C2492" t="s">
        <v>20</v>
      </c>
      <c r="D2492" t="s">
        <v>79</v>
      </c>
      <c r="E2492">
        <v>60.2</v>
      </c>
      <c r="F2492">
        <v>5.48</v>
      </c>
      <c r="G2492" t="s">
        <v>669</v>
      </c>
      <c r="H2492" t="s">
        <v>101</v>
      </c>
      <c r="I2492" t="s">
        <v>60</v>
      </c>
      <c r="J2492" t="s">
        <v>86</v>
      </c>
      <c r="K2492">
        <v>60.47</v>
      </c>
      <c r="L2492">
        <v>5.45</v>
      </c>
      <c r="M2492" t="s">
        <v>669</v>
      </c>
      <c r="N2492" t="s">
        <v>40</v>
      </c>
      <c r="O2492" t="s">
        <v>35</v>
      </c>
      <c r="P2492">
        <v>287</v>
      </c>
      <c r="Q2492">
        <v>30</v>
      </c>
      <c r="R2492">
        <v>357</v>
      </c>
    </row>
    <row r="2493" spans="1:18">
      <c r="A2493" t="s">
        <v>2305</v>
      </c>
      <c r="B2493" t="s">
        <v>121</v>
      </c>
      <c r="C2493" t="s">
        <v>39</v>
      </c>
      <c r="D2493" t="s">
        <v>79</v>
      </c>
      <c r="E2493">
        <v>64.73</v>
      </c>
      <c r="F2493">
        <v>12.33</v>
      </c>
      <c r="G2493" t="s">
        <v>669</v>
      </c>
      <c r="H2493" t="s">
        <v>71</v>
      </c>
      <c r="I2493" t="s">
        <v>48</v>
      </c>
      <c r="J2493" t="s">
        <v>79</v>
      </c>
      <c r="K2493">
        <v>64.650000000000006</v>
      </c>
      <c r="L2493">
        <v>12.32</v>
      </c>
      <c r="M2493" t="s">
        <v>669</v>
      </c>
      <c r="N2493" t="s">
        <v>81</v>
      </c>
      <c r="O2493" t="s">
        <v>35</v>
      </c>
      <c r="P2493">
        <v>59</v>
      </c>
      <c r="Q2493">
        <v>10</v>
      </c>
      <c r="R2493">
        <v>185</v>
      </c>
    </row>
    <row r="2494" spans="1:18">
      <c r="A2494" t="s">
        <v>2311</v>
      </c>
      <c r="B2494" t="s">
        <v>74</v>
      </c>
      <c r="C2494" t="s">
        <v>20</v>
      </c>
      <c r="D2494" t="s">
        <v>79</v>
      </c>
      <c r="E2494">
        <v>59.43</v>
      </c>
      <c r="F2494">
        <v>5.25</v>
      </c>
      <c r="G2494" t="s">
        <v>669</v>
      </c>
      <c r="H2494" t="s">
        <v>104</v>
      </c>
      <c r="I2494" t="s">
        <v>20</v>
      </c>
      <c r="J2494" t="s">
        <v>86</v>
      </c>
      <c r="K2494">
        <v>59.42</v>
      </c>
      <c r="L2494">
        <v>5.27</v>
      </c>
      <c r="M2494" t="s">
        <v>669</v>
      </c>
      <c r="N2494" t="s">
        <v>40</v>
      </c>
      <c r="O2494" t="s">
        <v>35</v>
      </c>
      <c r="P2494">
        <v>367</v>
      </c>
      <c r="Q2494">
        <v>3</v>
      </c>
      <c r="R2494">
        <v>154</v>
      </c>
    </row>
    <row r="2495" spans="1:18">
      <c r="A2495" t="s">
        <v>2312</v>
      </c>
      <c r="B2495" t="s">
        <v>50</v>
      </c>
      <c r="C2495" t="s">
        <v>39</v>
      </c>
      <c r="D2495" t="s">
        <v>79</v>
      </c>
      <c r="E2495">
        <v>59.42</v>
      </c>
      <c r="F2495">
        <v>5.28</v>
      </c>
      <c r="G2495" t="s">
        <v>669</v>
      </c>
      <c r="H2495" t="s">
        <v>54</v>
      </c>
      <c r="I2495" t="s">
        <v>48</v>
      </c>
      <c r="J2495" t="s">
        <v>79</v>
      </c>
      <c r="K2495">
        <v>59.42</v>
      </c>
      <c r="L2495">
        <v>5.28</v>
      </c>
      <c r="M2495" t="s">
        <v>669</v>
      </c>
      <c r="N2495" t="s">
        <v>40</v>
      </c>
      <c r="O2495" t="s">
        <v>35</v>
      </c>
      <c r="P2495">
        <v>91</v>
      </c>
      <c r="Q2495">
        <v>0</v>
      </c>
      <c r="R2495">
        <v>0</v>
      </c>
    </row>
    <row r="2496" spans="1:18">
      <c r="A2496" t="s">
        <v>2313</v>
      </c>
      <c r="B2496" t="s">
        <v>50</v>
      </c>
      <c r="C2496" t="s">
        <v>39</v>
      </c>
      <c r="D2496" t="s">
        <v>79</v>
      </c>
      <c r="E2496">
        <v>59.42</v>
      </c>
      <c r="F2496">
        <v>5.28</v>
      </c>
      <c r="G2496" t="s">
        <v>669</v>
      </c>
      <c r="H2496" t="s">
        <v>74</v>
      </c>
      <c r="I2496" t="s">
        <v>29</v>
      </c>
      <c r="J2496" t="s">
        <v>79</v>
      </c>
      <c r="K2496">
        <v>59.42</v>
      </c>
      <c r="L2496">
        <v>5.28</v>
      </c>
      <c r="M2496" t="s">
        <v>669</v>
      </c>
      <c r="N2496" t="s">
        <v>40</v>
      </c>
      <c r="O2496" t="s">
        <v>35</v>
      </c>
      <c r="P2496">
        <v>57</v>
      </c>
      <c r="Q2496">
        <v>0</v>
      </c>
      <c r="R2496">
        <v>0</v>
      </c>
    </row>
    <row r="2497" spans="1:18">
      <c r="A2497" t="s">
        <v>2314</v>
      </c>
      <c r="B2497" t="s">
        <v>92</v>
      </c>
      <c r="C2497" t="s">
        <v>39</v>
      </c>
      <c r="D2497" t="s">
        <v>79</v>
      </c>
      <c r="E2497">
        <v>59.35</v>
      </c>
      <c r="F2497">
        <v>5.37</v>
      </c>
      <c r="G2497" t="s">
        <v>669</v>
      </c>
      <c r="H2497" t="s">
        <v>23</v>
      </c>
      <c r="I2497" t="s">
        <v>48</v>
      </c>
      <c r="J2497" t="s">
        <v>79</v>
      </c>
      <c r="K2497">
        <v>59.35</v>
      </c>
      <c r="L2497">
        <v>5.35</v>
      </c>
      <c r="M2497" t="s">
        <v>669</v>
      </c>
      <c r="N2497" t="s">
        <v>84</v>
      </c>
      <c r="O2497" t="s">
        <v>35</v>
      </c>
      <c r="P2497">
        <v>63</v>
      </c>
      <c r="Q2497">
        <v>1</v>
      </c>
      <c r="R2497">
        <v>270</v>
      </c>
    </row>
    <row r="2498" spans="1:18">
      <c r="A2498" t="s">
        <v>2315</v>
      </c>
      <c r="B2498" t="s">
        <v>31</v>
      </c>
      <c r="C2498" t="s">
        <v>39</v>
      </c>
      <c r="D2498" t="s">
        <v>79</v>
      </c>
      <c r="E2498">
        <v>63.13</v>
      </c>
      <c r="F2498">
        <v>7.72</v>
      </c>
      <c r="G2498" t="s">
        <v>669</v>
      </c>
      <c r="H2498" t="s">
        <v>23</v>
      </c>
      <c r="I2498" t="s">
        <v>48</v>
      </c>
      <c r="J2498" t="s">
        <v>79</v>
      </c>
      <c r="K2498">
        <v>63.12</v>
      </c>
      <c r="L2498">
        <v>7.75</v>
      </c>
      <c r="M2498" t="s">
        <v>669</v>
      </c>
      <c r="N2498" t="s">
        <v>40</v>
      </c>
      <c r="O2498" t="s">
        <v>52</v>
      </c>
      <c r="P2498">
        <v>74</v>
      </c>
      <c r="Q2498">
        <v>3</v>
      </c>
      <c r="R2498">
        <v>138</v>
      </c>
    </row>
    <row r="2499" spans="1:18">
      <c r="A2499" t="s">
        <v>2397</v>
      </c>
      <c r="B2499" t="s">
        <v>45</v>
      </c>
      <c r="C2499" t="s">
        <v>20</v>
      </c>
      <c r="D2499" t="s">
        <v>79</v>
      </c>
      <c r="E2499">
        <v>63.12</v>
      </c>
      <c r="F2499">
        <v>9.1199999999999992</v>
      </c>
      <c r="G2499" t="s">
        <v>669</v>
      </c>
      <c r="H2499" t="s">
        <v>76</v>
      </c>
      <c r="I2499" t="s">
        <v>48</v>
      </c>
      <c r="J2499" t="s">
        <v>79</v>
      </c>
      <c r="K2499">
        <v>63.12</v>
      </c>
      <c r="L2499">
        <v>9.1199999999999992</v>
      </c>
      <c r="M2499" t="s">
        <v>669</v>
      </c>
      <c r="N2499" t="s">
        <v>26</v>
      </c>
      <c r="O2499" t="s">
        <v>27</v>
      </c>
      <c r="P2499">
        <v>89</v>
      </c>
      <c r="Q2499">
        <v>0</v>
      </c>
      <c r="R2499">
        <v>0</v>
      </c>
    </row>
    <row r="2500" spans="1:18">
      <c r="A2500" t="s">
        <v>2398</v>
      </c>
      <c r="B2500" t="s">
        <v>45</v>
      </c>
      <c r="C2500" t="s">
        <v>20</v>
      </c>
      <c r="D2500" t="s">
        <v>79</v>
      </c>
      <c r="E2500">
        <v>63.12</v>
      </c>
      <c r="F2500">
        <v>9.1199999999999992</v>
      </c>
      <c r="G2500" t="s">
        <v>669</v>
      </c>
      <c r="H2500" t="s">
        <v>68</v>
      </c>
      <c r="I2500" t="s">
        <v>48</v>
      </c>
      <c r="J2500" t="s">
        <v>79</v>
      </c>
      <c r="K2500">
        <v>63.12</v>
      </c>
      <c r="L2500">
        <v>9.1199999999999992</v>
      </c>
      <c r="M2500" t="s">
        <v>669</v>
      </c>
      <c r="N2500" t="s">
        <v>26</v>
      </c>
      <c r="O2500" t="s">
        <v>27</v>
      </c>
      <c r="P2500">
        <v>88</v>
      </c>
      <c r="Q2500">
        <v>0</v>
      </c>
      <c r="R2500">
        <v>0</v>
      </c>
    </row>
    <row r="2501" spans="1:18">
      <c r="A2501" t="s">
        <v>2400</v>
      </c>
      <c r="B2501" t="s">
        <v>32</v>
      </c>
      <c r="C2501" t="s">
        <v>39</v>
      </c>
      <c r="D2501" t="s">
        <v>79</v>
      </c>
      <c r="E2501">
        <v>63.1</v>
      </c>
      <c r="F2501">
        <v>9.32</v>
      </c>
      <c r="G2501" t="s">
        <v>669</v>
      </c>
      <c r="H2501" t="s">
        <v>101</v>
      </c>
      <c r="I2501" t="s">
        <v>29</v>
      </c>
      <c r="J2501" t="s">
        <v>79</v>
      </c>
      <c r="K2501">
        <v>63.1</v>
      </c>
      <c r="L2501">
        <v>9.2799999999999994</v>
      </c>
      <c r="M2501" t="s">
        <v>669</v>
      </c>
      <c r="N2501" t="s">
        <v>81</v>
      </c>
      <c r="O2501" t="s">
        <v>35</v>
      </c>
      <c r="P2501">
        <v>31</v>
      </c>
      <c r="Q2501">
        <v>2</v>
      </c>
      <c r="R2501">
        <v>270</v>
      </c>
    </row>
    <row r="2502" spans="1:18">
      <c r="A2502" t="s">
        <v>2742</v>
      </c>
      <c r="B2502" t="s">
        <v>60</v>
      </c>
      <c r="C2502" t="s">
        <v>29</v>
      </c>
      <c r="D2502" t="s">
        <v>79</v>
      </c>
      <c r="E2502">
        <v>61.47</v>
      </c>
      <c r="F2502">
        <v>23.38</v>
      </c>
      <c r="G2502" t="s">
        <v>2455</v>
      </c>
      <c r="H2502" t="s">
        <v>24</v>
      </c>
      <c r="I2502" t="s">
        <v>24</v>
      </c>
      <c r="J2502" t="s">
        <v>89</v>
      </c>
      <c r="K2502">
        <v>61.47</v>
      </c>
      <c r="L2502">
        <v>23.38</v>
      </c>
      <c r="M2502" t="s">
        <v>2455</v>
      </c>
      <c r="N2502" t="s">
        <v>40</v>
      </c>
      <c r="O2502" t="s">
        <v>35</v>
      </c>
      <c r="P2502">
        <v>640</v>
      </c>
      <c r="Q2502">
        <v>0</v>
      </c>
      <c r="R2502">
        <v>0</v>
      </c>
    </row>
    <row r="2503" spans="1:18">
      <c r="A2503" t="s">
        <v>2805</v>
      </c>
      <c r="B2503" t="s">
        <v>19</v>
      </c>
      <c r="C2503" t="s">
        <v>39</v>
      </c>
      <c r="D2503" t="s">
        <v>79</v>
      </c>
      <c r="E2503">
        <v>61.57</v>
      </c>
      <c r="F2503">
        <v>21.55</v>
      </c>
      <c r="G2503" t="s">
        <v>2455</v>
      </c>
      <c r="H2503" t="s">
        <v>92</v>
      </c>
      <c r="I2503" t="s">
        <v>29</v>
      </c>
      <c r="J2503" t="s">
        <v>79</v>
      </c>
      <c r="K2503">
        <v>61.57</v>
      </c>
      <c r="L2503">
        <v>21.55</v>
      </c>
      <c r="M2503" t="s">
        <v>2455</v>
      </c>
      <c r="N2503" t="s">
        <v>81</v>
      </c>
      <c r="O2503" t="s">
        <v>35</v>
      </c>
      <c r="P2503">
        <v>18</v>
      </c>
      <c r="Q2503">
        <v>0</v>
      </c>
      <c r="R2503">
        <v>0</v>
      </c>
    </row>
    <row r="2504" spans="1:18">
      <c r="A2504" t="s">
        <v>2819</v>
      </c>
      <c r="B2504" t="s">
        <v>60</v>
      </c>
      <c r="C2504" t="s">
        <v>39</v>
      </c>
      <c r="D2504" t="s">
        <v>79</v>
      </c>
      <c r="E2504">
        <v>62.6</v>
      </c>
      <c r="F2504">
        <v>29.72</v>
      </c>
      <c r="G2504" t="s">
        <v>2455</v>
      </c>
      <c r="H2504" t="s">
        <v>50</v>
      </c>
      <c r="I2504" t="s">
        <v>29</v>
      </c>
      <c r="J2504" t="s">
        <v>79</v>
      </c>
      <c r="K2504">
        <v>62.6</v>
      </c>
      <c r="L2504">
        <v>29.72</v>
      </c>
      <c r="M2504" t="s">
        <v>2455</v>
      </c>
      <c r="N2504" t="s">
        <v>107</v>
      </c>
      <c r="O2504" t="s">
        <v>35</v>
      </c>
      <c r="P2504">
        <v>28</v>
      </c>
      <c r="Q2504">
        <v>0</v>
      </c>
      <c r="R2504">
        <v>0</v>
      </c>
    </row>
    <row r="2505" spans="1:18">
      <c r="A2505" t="s">
        <v>2820</v>
      </c>
      <c r="B2505" t="s">
        <v>60</v>
      </c>
      <c r="C2505" t="s">
        <v>39</v>
      </c>
      <c r="D2505" t="s">
        <v>79</v>
      </c>
      <c r="E2505">
        <v>62.6</v>
      </c>
      <c r="F2505">
        <v>29.72</v>
      </c>
      <c r="G2505" t="s">
        <v>2455</v>
      </c>
      <c r="H2505" t="s">
        <v>50</v>
      </c>
      <c r="I2505" t="s">
        <v>29</v>
      </c>
      <c r="J2505" t="s">
        <v>79</v>
      </c>
      <c r="K2505">
        <v>62.6</v>
      </c>
      <c r="L2505">
        <v>29.72</v>
      </c>
      <c r="M2505" t="s">
        <v>2455</v>
      </c>
      <c r="N2505" t="s">
        <v>107</v>
      </c>
      <c r="O2505" t="s">
        <v>35</v>
      </c>
      <c r="P2505">
        <v>28</v>
      </c>
      <c r="Q2505">
        <v>0</v>
      </c>
      <c r="R2505">
        <v>0</v>
      </c>
    </row>
    <row r="2506" spans="1:18">
      <c r="A2506" t="s">
        <v>2834</v>
      </c>
      <c r="B2506" t="s">
        <v>32</v>
      </c>
      <c r="C2506" t="s">
        <v>39</v>
      </c>
      <c r="D2506" t="s">
        <v>79</v>
      </c>
      <c r="E2506">
        <v>63.17</v>
      </c>
      <c r="F2506">
        <v>23.8</v>
      </c>
      <c r="G2506" t="s">
        <v>2455</v>
      </c>
      <c r="H2506" t="s">
        <v>92</v>
      </c>
      <c r="I2506" t="s">
        <v>51</v>
      </c>
      <c r="J2506" t="s">
        <v>79</v>
      </c>
      <c r="K2506">
        <v>63.17</v>
      </c>
      <c r="L2506">
        <v>23.78</v>
      </c>
      <c r="M2506" t="s">
        <v>2455</v>
      </c>
      <c r="N2506" t="s">
        <v>34</v>
      </c>
      <c r="O2506" t="s">
        <v>35</v>
      </c>
      <c r="P2506">
        <v>95</v>
      </c>
      <c r="Q2506">
        <v>1</v>
      </c>
      <c r="R2506">
        <v>270</v>
      </c>
    </row>
    <row r="2507" spans="1:18">
      <c r="A2507" t="s">
        <v>2836</v>
      </c>
      <c r="B2507" t="s">
        <v>29</v>
      </c>
      <c r="C2507" t="s">
        <v>39</v>
      </c>
      <c r="D2507" t="s">
        <v>79</v>
      </c>
      <c r="E2507">
        <v>63.32</v>
      </c>
      <c r="F2507">
        <v>28.17</v>
      </c>
      <c r="G2507" t="s">
        <v>2455</v>
      </c>
      <c r="H2507" t="s">
        <v>76</v>
      </c>
      <c r="I2507" t="s">
        <v>39</v>
      </c>
      <c r="J2507" t="s">
        <v>156</v>
      </c>
      <c r="K2507">
        <v>63.28</v>
      </c>
      <c r="L2507">
        <v>28.2</v>
      </c>
      <c r="M2507" t="s">
        <v>2455</v>
      </c>
      <c r="N2507" t="s">
        <v>34</v>
      </c>
      <c r="O2507" t="s">
        <v>35</v>
      </c>
      <c r="P2507">
        <v>1475</v>
      </c>
      <c r="Q2507">
        <v>5</v>
      </c>
      <c r="R2507">
        <v>156</v>
      </c>
    </row>
    <row r="2508" spans="1:18">
      <c r="A2508" t="s">
        <v>2837</v>
      </c>
      <c r="B2508" t="s">
        <v>29</v>
      </c>
      <c r="C2508" t="s">
        <v>39</v>
      </c>
      <c r="D2508" t="s">
        <v>79</v>
      </c>
      <c r="E2508">
        <v>63.32</v>
      </c>
      <c r="F2508">
        <v>28.17</v>
      </c>
      <c r="G2508" t="s">
        <v>2455</v>
      </c>
      <c r="H2508" t="s">
        <v>20</v>
      </c>
      <c r="I2508" t="s">
        <v>60</v>
      </c>
      <c r="J2508" t="s">
        <v>86</v>
      </c>
      <c r="K2508">
        <v>63.33</v>
      </c>
      <c r="L2508">
        <v>28.17</v>
      </c>
      <c r="M2508" t="s">
        <v>2455</v>
      </c>
      <c r="N2508" t="s">
        <v>34</v>
      </c>
      <c r="O2508" t="s">
        <v>35</v>
      </c>
      <c r="P2508">
        <v>271</v>
      </c>
      <c r="Q2508">
        <v>2</v>
      </c>
      <c r="R2508">
        <v>0</v>
      </c>
    </row>
    <row r="2509" spans="1:18">
      <c r="A2509" t="s">
        <v>2984</v>
      </c>
      <c r="B2509" t="s">
        <v>51</v>
      </c>
      <c r="C2509" t="s">
        <v>39</v>
      </c>
      <c r="D2509" t="s">
        <v>79</v>
      </c>
      <c r="E2509">
        <v>61.47</v>
      </c>
      <c r="F2509">
        <v>24.3</v>
      </c>
      <c r="G2509" t="s">
        <v>2455</v>
      </c>
      <c r="H2509" t="s">
        <v>63</v>
      </c>
      <c r="I2509" t="s">
        <v>48</v>
      </c>
      <c r="J2509" t="s">
        <v>79</v>
      </c>
      <c r="K2509">
        <v>61.5</v>
      </c>
      <c r="L2509">
        <v>24.43</v>
      </c>
      <c r="M2509" t="s">
        <v>2455</v>
      </c>
      <c r="N2509" t="s">
        <v>34</v>
      </c>
      <c r="O2509" t="s">
        <v>35</v>
      </c>
      <c r="P2509">
        <v>64</v>
      </c>
      <c r="Q2509">
        <v>8</v>
      </c>
      <c r="R2509">
        <v>63</v>
      </c>
    </row>
    <row r="2510" spans="1:18">
      <c r="A2510" t="s">
        <v>3011</v>
      </c>
      <c r="B2510" t="s">
        <v>143</v>
      </c>
      <c r="C2510" t="s">
        <v>20</v>
      </c>
      <c r="D2510" t="s">
        <v>79</v>
      </c>
      <c r="E2510">
        <v>62.6</v>
      </c>
      <c r="F2510">
        <v>29.8</v>
      </c>
      <c r="G2510" t="s">
        <v>2455</v>
      </c>
      <c r="H2510" t="s">
        <v>20</v>
      </c>
      <c r="I2510" t="s">
        <v>48</v>
      </c>
      <c r="J2510" t="s">
        <v>86</v>
      </c>
      <c r="K2510">
        <v>62.6</v>
      </c>
      <c r="L2510">
        <v>29.78</v>
      </c>
      <c r="M2510" t="s">
        <v>2455</v>
      </c>
      <c r="N2510" t="s">
        <v>81</v>
      </c>
      <c r="O2510" t="s">
        <v>35</v>
      </c>
      <c r="P2510">
        <v>433</v>
      </c>
      <c r="Q2510">
        <v>1</v>
      </c>
      <c r="R2510">
        <v>270</v>
      </c>
    </row>
    <row r="2511" spans="1:18">
      <c r="A2511" t="s">
        <v>3012</v>
      </c>
      <c r="B2511" t="s">
        <v>143</v>
      </c>
      <c r="C2511" t="s">
        <v>20</v>
      </c>
      <c r="D2511" t="s">
        <v>79</v>
      </c>
      <c r="E2511">
        <v>62.6</v>
      </c>
      <c r="F2511">
        <v>29.83</v>
      </c>
      <c r="G2511" t="s">
        <v>2455</v>
      </c>
      <c r="H2511" t="s">
        <v>104</v>
      </c>
      <c r="I2511" t="s">
        <v>48</v>
      </c>
      <c r="J2511" t="s">
        <v>79</v>
      </c>
      <c r="K2511">
        <v>62.6</v>
      </c>
      <c r="L2511">
        <v>29.8</v>
      </c>
      <c r="M2511" t="s">
        <v>2455</v>
      </c>
      <c r="N2511" t="s">
        <v>40</v>
      </c>
      <c r="O2511" t="s">
        <v>35</v>
      </c>
      <c r="P2511">
        <v>93</v>
      </c>
      <c r="Q2511">
        <v>2</v>
      </c>
      <c r="R2511">
        <v>270</v>
      </c>
    </row>
    <row r="2512" spans="1:18">
      <c r="A2512" t="s">
        <v>3013</v>
      </c>
      <c r="B2512" t="s">
        <v>32</v>
      </c>
      <c r="C2512" t="s">
        <v>39</v>
      </c>
      <c r="D2512" t="s">
        <v>79</v>
      </c>
      <c r="E2512">
        <v>62.62</v>
      </c>
      <c r="F2512">
        <v>29.73</v>
      </c>
      <c r="G2512" t="s">
        <v>2455</v>
      </c>
      <c r="H2512" t="s">
        <v>37</v>
      </c>
      <c r="I2512" t="s">
        <v>48</v>
      </c>
      <c r="J2512" t="s">
        <v>79</v>
      </c>
      <c r="K2512">
        <v>62.63</v>
      </c>
      <c r="L2512">
        <v>29.68</v>
      </c>
      <c r="M2512" t="s">
        <v>2455</v>
      </c>
      <c r="N2512" t="s">
        <v>81</v>
      </c>
      <c r="O2512" t="s">
        <v>35</v>
      </c>
      <c r="P2512">
        <v>74</v>
      </c>
      <c r="Q2512">
        <v>4</v>
      </c>
      <c r="R2512">
        <v>306</v>
      </c>
    </row>
    <row r="2513" spans="1:18">
      <c r="A2513" t="s">
        <v>3014</v>
      </c>
      <c r="B2513" t="s">
        <v>51</v>
      </c>
      <c r="C2513" t="s">
        <v>39</v>
      </c>
      <c r="D2513" t="s">
        <v>79</v>
      </c>
      <c r="E2513">
        <v>60.57</v>
      </c>
      <c r="F2513">
        <v>26.5</v>
      </c>
      <c r="G2513" t="s">
        <v>2455</v>
      </c>
      <c r="H2513" t="s">
        <v>50</v>
      </c>
      <c r="I2513" t="s">
        <v>101</v>
      </c>
      <c r="J2513" t="s">
        <v>86</v>
      </c>
      <c r="K2513">
        <v>61.57</v>
      </c>
      <c r="L2513">
        <v>24.55</v>
      </c>
      <c r="M2513" t="s">
        <v>2455</v>
      </c>
      <c r="N2513" t="s">
        <v>34</v>
      </c>
      <c r="O2513" t="s">
        <v>35</v>
      </c>
      <c r="P2513">
        <v>510</v>
      </c>
      <c r="Q2513">
        <v>153</v>
      </c>
      <c r="R2513">
        <v>317</v>
      </c>
    </row>
    <row r="2514" spans="1:18">
      <c r="A2514" t="s">
        <v>3016</v>
      </c>
      <c r="B2514" t="s">
        <v>143</v>
      </c>
      <c r="C2514" t="s">
        <v>20</v>
      </c>
      <c r="D2514" t="s">
        <v>79</v>
      </c>
      <c r="E2514">
        <v>60.77</v>
      </c>
      <c r="F2514">
        <v>24.78</v>
      </c>
      <c r="G2514" t="s">
        <v>2455</v>
      </c>
      <c r="H2514" t="s">
        <v>101</v>
      </c>
      <c r="I2514" t="s">
        <v>24</v>
      </c>
      <c r="J2514" t="s">
        <v>86</v>
      </c>
      <c r="K2514">
        <v>61.2</v>
      </c>
      <c r="L2514">
        <v>24.5</v>
      </c>
      <c r="M2514" t="s">
        <v>2455</v>
      </c>
      <c r="N2514" t="s">
        <v>34</v>
      </c>
      <c r="O2514" t="s">
        <v>35</v>
      </c>
      <c r="P2514">
        <v>317</v>
      </c>
      <c r="Q2514">
        <v>51</v>
      </c>
      <c r="R2514">
        <v>343</v>
      </c>
    </row>
    <row r="2515" spans="1:18">
      <c r="A2515" t="s">
        <v>3022</v>
      </c>
      <c r="B2515" t="s">
        <v>60</v>
      </c>
      <c r="C2515" t="s">
        <v>39</v>
      </c>
      <c r="D2515" t="s">
        <v>79</v>
      </c>
      <c r="E2515">
        <v>62.62</v>
      </c>
      <c r="F2515">
        <v>27.13</v>
      </c>
      <c r="G2515" t="s">
        <v>2455</v>
      </c>
      <c r="H2515" t="s">
        <v>60</v>
      </c>
      <c r="I2515" t="s">
        <v>39</v>
      </c>
      <c r="J2515" t="s">
        <v>86</v>
      </c>
      <c r="K2515">
        <v>62.63</v>
      </c>
      <c r="L2515">
        <v>27.13</v>
      </c>
      <c r="M2515" t="s">
        <v>2455</v>
      </c>
      <c r="N2515" t="s">
        <v>81</v>
      </c>
      <c r="O2515" t="s">
        <v>35</v>
      </c>
      <c r="P2515">
        <v>365</v>
      </c>
      <c r="Q2515">
        <v>2</v>
      </c>
      <c r="R2515">
        <v>0</v>
      </c>
    </row>
    <row r="2516" spans="1:18">
      <c r="A2516" t="s">
        <v>3023</v>
      </c>
      <c r="B2516" t="s">
        <v>51</v>
      </c>
      <c r="C2516" t="s">
        <v>39</v>
      </c>
      <c r="D2516" t="s">
        <v>79</v>
      </c>
      <c r="E2516">
        <v>62.53</v>
      </c>
      <c r="F2516">
        <v>27.23</v>
      </c>
      <c r="G2516" t="s">
        <v>2455</v>
      </c>
      <c r="H2516" t="s">
        <v>23</v>
      </c>
      <c r="I2516" t="s">
        <v>51</v>
      </c>
      <c r="J2516" t="s">
        <v>79</v>
      </c>
      <c r="K2516">
        <v>62.53</v>
      </c>
      <c r="L2516">
        <v>27.2</v>
      </c>
      <c r="M2516" t="s">
        <v>2455</v>
      </c>
      <c r="N2516" t="s">
        <v>34</v>
      </c>
      <c r="O2516" t="s">
        <v>35</v>
      </c>
      <c r="P2516">
        <v>98</v>
      </c>
      <c r="Q2516">
        <v>2</v>
      </c>
      <c r="R2516">
        <v>270</v>
      </c>
    </row>
    <row r="2517" spans="1:18">
      <c r="A2517" t="s">
        <v>3024</v>
      </c>
      <c r="B2517" t="s">
        <v>51</v>
      </c>
      <c r="C2517" t="s">
        <v>39</v>
      </c>
      <c r="D2517" t="s">
        <v>79</v>
      </c>
      <c r="E2517">
        <v>62.53</v>
      </c>
      <c r="F2517">
        <v>27.23</v>
      </c>
      <c r="G2517" t="s">
        <v>2455</v>
      </c>
      <c r="H2517" t="s">
        <v>23</v>
      </c>
      <c r="I2517" t="s">
        <v>60</v>
      </c>
      <c r="J2517" t="s">
        <v>89</v>
      </c>
      <c r="K2517">
        <v>62.55</v>
      </c>
      <c r="L2517">
        <v>27.15</v>
      </c>
      <c r="M2517" t="s">
        <v>2455</v>
      </c>
      <c r="N2517" t="s">
        <v>34</v>
      </c>
      <c r="O2517" t="s">
        <v>35</v>
      </c>
      <c r="P2517">
        <v>644</v>
      </c>
      <c r="Q2517">
        <v>5</v>
      </c>
      <c r="R2517">
        <v>294</v>
      </c>
    </row>
    <row r="2518" spans="1:18">
      <c r="A2518" t="s">
        <v>3025</v>
      </c>
      <c r="B2518" t="s">
        <v>68</v>
      </c>
      <c r="C2518" t="s">
        <v>39</v>
      </c>
      <c r="D2518" t="s">
        <v>79</v>
      </c>
      <c r="E2518">
        <v>62.58</v>
      </c>
      <c r="F2518">
        <v>27.15</v>
      </c>
      <c r="G2518" t="s">
        <v>2455</v>
      </c>
      <c r="H2518" t="s">
        <v>23</v>
      </c>
      <c r="I2518" t="s">
        <v>48</v>
      </c>
      <c r="J2518" t="s">
        <v>79</v>
      </c>
      <c r="K2518">
        <v>62.58</v>
      </c>
      <c r="L2518">
        <v>27.17</v>
      </c>
      <c r="M2518" t="s">
        <v>2455</v>
      </c>
      <c r="N2518" t="s">
        <v>81</v>
      </c>
      <c r="O2518" t="s">
        <v>35</v>
      </c>
      <c r="P2518">
        <v>56</v>
      </c>
      <c r="Q2518">
        <v>1</v>
      </c>
      <c r="R2518">
        <v>91</v>
      </c>
    </row>
    <row r="2519" spans="1:18">
      <c r="A2519" t="s">
        <v>3044</v>
      </c>
      <c r="B2519" t="s">
        <v>101</v>
      </c>
      <c r="C2519" t="s">
        <v>39</v>
      </c>
      <c r="D2519" t="s">
        <v>79</v>
      </c>
      <c r="E2519">
        <v>63.58</v>
      </c>
      <c r="F2519">
        <v>26.67</v>
      </c>
      <c r="G2519" t="s">
        <v>2455</v>
      </c>
      <c r="H2519" t="s">
        <v>50</v>
      </c>
      <c r="I2519" t="s">
        <v>51</v>
      </c>
      <c r="J2519" t="s">
        <v>79</v>
      </c>
      <c r="K2519">
        <v>63.58</v>
      </c>
      <c r="L2519">
        <v>26.67</v>
      </c>
      <c r="M2519" t="s">
        <v>2455</v>
      </c>
      <c r="N2519" t="s">
        <v>34</v>
      </c>
      <c r="O2519" t="s">
        <v>35</v>
      </c>
      <c r="P2519">
        <v>82</v>
      </c>
      <c r="Q2519">
        <v>0</v>
      </c>
      <c r="R2519">
        <v>0</v>
      </c>
    </row>
    <row r="2520" spans="1:18">
      <c r="A2520" t="s">
        <v>3045</v>
      </c>
      <c r="B2520" t="s">
        <v>101</v>
      </c>
      <c r="C2520" t="s">
        <v>39</v>
      </c>
      <c r="D2520" t="s">
        <v>79</v>
      </c>
      <c r="E2520">
        <v>63.58</v>
      </c>
      <c r="F2520">
        <v>26.67</v>
      </c>
      <c r="G2520" t="s">
        <v>2455</v>
      </c>
      <c r="H2520" t="s">
        <v>23</v>
      </c>
      <c r="I2520" t="s">
        <v>51</v>
      </c>
      <c r="J2520" t="s">
        <v>79</v>
      </c>
      <c r="K2520">
        <v>63.58</v>
      </c>
      <c r="L2520">
        <v>26.67</v>
      </c>
      <c r="M2520" t="s">
        <v>2455</v>
      </c>
      <c r="N2520" t="s">
        <v>40</v>
      </c>
      <c r="O2520" t="s">
        <v>35</v>
      </c>
      <c r="P2520">
        <v>96</v>
      </c>
      <c r="Q2520">
        <v>0</v>
      </c>
      <c r="R2520">
        <v>0</v>
      </c>
    </row>
    <row r="2521" spans="1:18">
      <c r="A2521" t="s">
        <v>3046</v>
      </c>
      <c r="B2521" t="s">
        <v>101</v>
      </c>
      <c r="C2521" t="s">
        <v>39</v>
      </c>
      <c r="D2521" t="s">
        <v>79</v>
      </c>
      <c r="E2521">
        <v>63.58</v>
      </c>
      <c r="F2521">
        <v>26.67</v>
      </c>
      <c r="G2521" t="s">
        <v>2455</v>
      </c>
      <c r="H2521" t="s">
        <v>23</v>
      </c>
      <c r="I2521" t="s">
        <v>29</v>
      </c>
      <c r="J2521" t="s">
        <v>79</v>
      </c>
      <c r="K2521">
        <v>63.58</v>
      </c>
      <c r="L2521">
        <v>26.67</v>
      </c>
      <c r="M2521" t="s">
        <v>2455</v>
      </c>
      <c r="N2521" t="s">
        <v>34</v>
      </c>
      <c r="O2521" t="s">
        <v>35</v>
      </c>
      <c r="P2521">
        <v>34</v>
      </c>
      <c r="Q2521">
        <v>0</v>
      </c>
      <c r="R2521">
        <v>0</v>
      </c>
    </row>
    <row r="2522" spans="1:18">
      <c r="A2522" t="s">
        <v>3047</v>
      </c>
      <c r="B2522" t="s">
        <v>42</v>
      </c>
      <c r="C2522" t="s">
        <v>39</v>
      </c>
      <c r="D2522" t="s">
        <v>79</v>
      </c>
      <c r="E2522">
        <v>63.58</v>
      </c>
      <c r="F2522">
        <v>26.65</v>
      </c>
      <c r="G2522" t="s">
        <v>2455</v>
      </c>
      <c r="H2522" t="s">
        <v>92</v>
      </c>
      <c r="I2522" t="s">
        <v>24</v>
      </c>
      <c r="J2522" t="s">
        <v>86</v>
      </c>
      <c r="K2522">
        <v>63.57</v>
      </c>
      <c r="L2522">
        <v>26.58</v>
      </c>
      <c r="M2522" t="s">
        <v>2455</v>
      </c>
      <c r="N2522" t="s">
        <v>81</v>
      </c>
      <c r="O2522" t="s">
        <v>35</v>
      </c>
      <c r="P2522">
        <v>298</v>
      </c>
      <c r="Q2522">
        <v>4</v>
      </c>
      <c r="R2522">
        <v>241</v>
      </c>
    </row>
    <row r="2523" spans="1:18">
      <c r="A2523" t="s">
        <v>3048</v>
      </c>
      <c r="B2523" t="s">
        <v>42</v>
      </c>
      <c r="C2523" t="s">
        <v>39</v>
      </c>
      <c r="D2523" t="s">
        <v>79</v>
      </c>
      <c r="E2523">
        <v>63.58</v>
      </c>
      <c r="F2523">
        <v>26.65</v>
      </c>
      <c r="G2523" t="s">
        <v>2455</v>
      </c>
      <c r="H2523" t="s">
        <v>133</v>
      </c>
      <c r="I2523" t="s">
        <v>48</v>
      </c>
      <c r="J2523" t="s">
        <v>79</v>
      </c>
      <c r="K2523">
        <v>63.58</v>
      </c>
      <c r="L2523">
        <v>26.67</v>
      </c>
      <c r="M2523" t="s">
        <v>2455</v>
      </c>
      <c r="N2523" t="s">
        <v>34</v>
      </c>
      <c r="O2523" t="s">
        <v>35</v>
      </c>
      <c r="P2523">
        <v>69</v>
      </c>
      <c r="Q2523">
        <v>1</v>
      </c>
      <c r="R2523">
        <v>91</v>
      </c>
    </row>
    <row r="2524" spans="1:18">
      <c r="A2524" t="s">
        <v>3050</v>
      </c>
      <c r="B2524" t="s">
        <v>54</v>
      </c>
      <c r="C2524" t="s">
        <v>20</v>
      </c>
      <c r="D2524" t="s">
        <v>79</v>
      </c>
      <c r="E2524">
        <v>60.48</v>
      </c>
      <c r="F2524">
        <v>22.3</v>
      </c>
      <c r="G2524" t="s">
        <v>2455</v>
      </c>
      <c r="H2524" t="s">
        <v>32</v>
      </c>
      <c r="I2524" t="s">
        <v>39</v>
      </c>
      <c r="J2524" t="s">
        <v>123</v>
      </c>
      <c r="K2524">
        <v>60.47</v>
      </c>
      <c r="L2524">
        <v>25.55</v>
      </c>
      <c r="M2524" t="s">
        <v>2455</v>
      </c>
      <c r="N2524" t="s">
        <v>34</v>
      </c>
      <c r="O2524" t="s">
        <v>35</v>
      </c>
      <c r="P2524">
        <v>1836</v>
      </c>
      <c r="Q2524">
        <v>178</v>
      </c>
      <c r="R2524">
        <v>91</v>
      </c>
    </row>
    <row r="2525" spans="1:18">
      <c r="A2525" t="s">
        <v>3052</v>
      </c>
      <c r="B2525" t="s">
        <v>20</v>
      </c>
      <c r="C2525" t="s">
        <v>39</v>
      </c>
      <c r="D2525" t="s">
        <v>79</v>
      </c>
      <c r="E2525">
        <v>61.02</v>
      </c>
      <c r="F2525">
        <v>24.52</v>
      </c>
      <c r="G2525" t="s">
        <v>2455</v>
      </c>
      <c r="H2525" t="s">
        <v>101</v>
      </c>
      <c r="I2525" t="s">
        <v>29</v>
      </c>
      <c r="J2525" t="s">
        <v>79</v>
      </c>
      <c r="K2525">
        <v>61</v>
      </c>
      <c r="L2525">
        <v>24.5</v>
      </c>
      <c r="M2525" t="s">
        <v>2455</v>
      </c>
      <c r="N2525" t="s">
        <v>81</v>
      </c>
      <c r="O2525" t="s">
        <v>35</v>
      </c>
      <c r="P2525">
        <v>36</v>
      </c>
      <c r="Q2525">
        <v>3</v>
      </c>
      <c r="R2525">
        <v>206</v>
      </c>
    </row>
    <row r="2526" spans="1:18">
      <c r="A2526" t="s">
        <v>3053</v>
      </c>
      <c r="B2526" t="s">
        <v>20</v>
      </c>
      <c r="C2526" t="s">
        <v>39</v>
      </c>
      <c r="D2526" t="s">
        <v>79</v>
      </c>
      <c r="E2526">
        <v>61.02</v>
      </c>
      <c r="F2526">
        <v>24.52</v>
      </c>
      <c r="G2526" t="s">
        <v>2455</v>
      </c>
      <c r="H2526" t="s">
        <v>92</v>
      </c>
      <c r="I2526" t="s">
        <v>39</v>
      </c>
      <c r="J2526" t="s">
        <v>79</v>
      </c>
      <c r="K2526">
        <v>61</v>
      </c>
      <c r="L2526">
        <v>24.5</v>
      </c>
      <c r="M2526" t="s">
        <v>2455</v>
      </c>
      <c r="N2526" t="s">
        <v>40</v>
      </c>
      <c r="O2526" t="s">
        <v>35</v>
      </c>
      <c r="P2526">
        <v>8</v>
      </c>
      <c r="Q2526">
        <v>3</v>
      </c>
      <c r="R2526">
        <v>206</v>
      </c>
    </row>
    <row r="2527" spans="1:18">
      <c r="A2527" t="s">
        <v>3054</v>
      </c>
      <c r="B2527" t="s">
        <v>20</v>
      </c>
      <c r="C2527" t="s">
        <v>39</v>
      </c>
      <c r="D2527" t="s">
        <v>79</v>
      </c>
      <c r="E2527">
        <v>61.02</v>
      </c>
      <c r="F2527">
        <v>24.52</v>
      </c>
      <c r="G2527" t="s">
        <v>2455</v>
      </c>
      <c r="H2527" t="s">
        <v>104</v>
      </c>
      <c r="I2527" t="s">
        <v>20</v>
      </c>
      <c r="J2527" t="s">
        <v>86</v>
      </c>
      <c r="K2527">
        <v>61</v>
      </c>
      <c r="L2527">
        <v>24.33</v>
      </c>
      <c r="M2527" t="s">
        <v>2455</v>
      </c>
      <c r="N2527" t="s">
        <v>40</v>
      </c>
      <c r="O2527" t="s">
        <v>35</v>
      </c>
      <c r="P2527">
        <v>359</v>
      </c>
      <c r="Q2527">
        <v>11</v>
      </c>
      <c r="R2527">
        <v>260</v>
      </c>
    </row>
    <row r="2528" spans="1:18">
      <c r="A2528" t="s">
        <v>3055</v>
      </c>
      <c r="B2528" t="s">
        <v>29</v>
      </c>
      <c r="C2528" t="s">
        <v>39</v>
      </c>
      <c r="D2528" t="s">
        <v>79</v>
      </c>
      <c r="E2528">
        <v>61</v>
      </c>
      <c r="F2528">
        <v>24.5</v>
      </c>
      <c r="G2528" t="s">
        <v>2455</v>
      </c>
      <c r="H2528" t="s">
        <v>51</v>
      </c>
      <c r="I2528" t="s">
        <v>39</v>
      </c>
      <c r="J2528" t="s">
        <v>79</v>
      </c>
      <c r="K2528">
        <v>61</v>
      </c>
      <c r="L2528">
        <v>24.5</v>
      </c>
      <c r="M2528" t="s">
        <v>2455</v>
      </c>
      <c r="N2528" t="s">
        <v>40</v>
      </c>
      <c r="O2528" t="s">
        <v>35</v>
      </c>
      <c r="P2528">
        <v>2</v>
      </c>
      <c r="Q2528">
        <v>0</v>
      </c>
      <c r="R2528">
        <v>0</v>
      </c>
    </row>
    <row r="2529" spans="1:18">
      <c r="A2529" t="s">
        <v>3056</v>
      </c>
      <c r="B2529" t="s">
        <v>29</v>
      </c>
      <c r="C2529" t="s">
        <v>39</v>
      </c>
      <c r="D2529" t="s">
        <v>79</v>
      </c>
      <c r="E2529">
        <v>61</v>
      </c>
      <c r="F2529">
        <v>24.5</v>
      </c>
      <c r="G2529" t="s">
        <v>2455</v>
      </c>
      <c r="H2529" t="s">
        <v>51</v>
      </c>
      <c r="I2529" t="s">
        <v>39</v>
      </c>
      <c r="J2529" t="s">
        <v>79</v>
      </c>
      <c r="K2529">
        <v>61</v>
      </c>
      <c r="L2529">
        <v>24.5</v>
      </c>
      <c r="M2529" t="s">
        <v>2455</v>
      </c>
      <c r="N2529" t="s">
        <v>40</v>
      </c>
      <c r="O2529" t="s">
        <v>35</v>
      </c>
      <c r="P2529">
        <v>2</v>
      </c>
      <c r="Q2529">
        <v>0</v>
      </c>
      <c r="R2529">
        <v>0</v>
      </c>
    </row>
    <row r="2530" spans="1:18">
      <c r="A2530" t="s">
        <v>3057</v>
      </c>
      <c r="B2530" t="s">
        <v>29</v>
      </c>
      <c r="C2530" t="s">
        <v>39</v>
      </c>
      <c r="D2530" t="s">
        <v>79</v>
      </c>
      <c r="E2530">
        <v>61</v>
      </c>
      <c r="F2530">
        <v>24.5</v>
      </c>
      <c r="G2530" t="s">
        <v>2455</v>
      </c>
      <c r="H2530" t="s">
        <v>51</v>
      </c>
      <c r="I2530" t="s">
        <v>39</v>
      </c>
      <c r="J2530" t="s">
        <v>79</v>
      </c>
      <c r="K2530">
        <v>61</v>
      </c>
      <c r="L2530">
        <v>24.5</v>
      </c>
      <c r="M2530" t="s">
        <v>2455</v>
      </c>
      <c r="N2530" t="s">
        <v>40</v>
      </c>
      <c r="O2530" t="s">
        <v>35</v>
      </c>
      <c r="P2530">
        <v>2</v>
      </c>
      <c r="Q2530">
        <v>0</v>
      </c>
      <c r="R2530">
        <v>0</v>
      </c>
    </row>
    <row r="2531" spans="1:18">
      <c r="A2531" t="s">
        <v>3058</v>
      </c>
      <c r="B2531" t="s">
        <v>29</v>
      </c>
      <c r="C2531" t="s">
        <v>39</v>
      </c>
      <c r="D2531" t="s">
        <v>79</v>
      </c>
      <c r="E2531">
        <v>60.98</v>
      </c>
      <c r="F2531">
        <v>24.5</v>
      </c>
      <c r="G2531" t="s">
        <v>2455</v>
      </c>
      <c r="H2531" t="s">
        <v>74</v>
      </c>
      <c r="I2531" t="s">
        <v>29</v>
      </c>
      <c r="J2531" t="s">
        <v>79</v>
      </c>
      <c r="K2531">
        <v>60.98</v>
      </c>
      <c r="L2531">
        <v>24.5</v>
      </c>
      <c r="M2531" t="s">
        <v>2455</v>
      </c>
      <c r="N2531" t="s">
        <v>26</v>
      </c>
      <c r="O2531" t="s">
        <v>27</v>
      </c>
      <c r="P2531">
        <v>51</v>
      </c>
      <c r="Q2531">
        <v>0</v>
      </c>
      <c r="R2531">
        <v>0</v>
      </c>
    </row>
    <row r="2532" spans="1:18">
      <c r="A2532" t="s">
        <v>3059</v>
      </c>
      <c r="B2532" t="s">
        <v>48</v>
      </c>
      <c r="C2532" t="s">
        <v>39</v>
      </c>
      <c r="D2532" t="s">
        <v>79</v>
      </c>
      <c r="E2532">
        <v>60.98</v>
      </c>
      <c r="F2532">
        <v>24.5</v>
      </c>
      <c r="G2532" t="s">
        <v>2455</v>
      </c>
      <c r="H2532" t="s">
        <v>32</v>
      </c>
      <c r="I2532" t="s">
        <v>51</v>
      </c>
      <c r="J2532" t="s">
        <v>79</v>
      </c>
      <c r="K2532">
        <v>60.97</v>
      </c>
      <c r="L2532">
        <v>24.5</v>
      </c>
      <c r="M2532" t="s">
        <v>2455</v>
      </c>
      <c r="N2532" t="s">
        <v>26</v>
      </c>
      <c r="O2532" t="s">
        <v>27</v>
      </c>
      <c r="P2532">
        <v>94</v>
      </c>
      <c r="Q2532">
        <v>2</v>
      </c>
      <c r="R2532">
        <v>181</v>
      </c>
    </row>
    <row r="2533" spans="1:18">
      <c r="A2533" t="s">
        <v>3060</v>
      </c>
      <c r="B2533" t="s">
        <v>48</v>
      </c>
      <c r="C2533" t="s">
        <v>39</v>
      </c>
      <c r="D2533" t="s">
        <v>79</v>
      </c>
      <c r="E2533">
        <v>60.97</v>
      </c>
      <c r="F2533">
        <v>24.5</v>
      </c>
      <c r="G2533" t="s">
        <v>2455</v>
      </c>
      <c r="H2533" t="s">
        <v>133</v>
      </c>
      <c r="I2533" t="s">
        <v>29</v>
      </c>
      <c r="J2533" t="s">
        <v>79</v>
      </c>
      <c r="K2533">
        <v>60.98</v>
      </c>
      <c r="L2533">
        <v>24.5</v>
      </c>
      <c r="M2533" t="s">
        <v>2455</v>
      </c>
      <c r="N2533" t="s">
        <v>26</v>
      </c>
      <c r="O2533" t="s">
        <v>27</v>
      </c>
      <c r="P2533">
        <v>49</v>
      </c>
      <c r="Q2533">
        <v>2</v>
      </c>
      <c r="R2533">
        <v>0</v>
      </c>
    </row>
    <row r="2534" spans="1:18">
      <c r="A2534" t="s">
        <v>3061</v>
      </c>
      <c r="B2534" t="s">
        <v>48</v>
      </c>
      <c r="C2534" t="s">
        <v>39</v>
      </c>
      <c r="D2534" t="s">
        <v>79</v>
      </c>
      <c r="E2534">
        <v>60.97</v>
      </c>
      <c r="F2534">
        <v>24.5</v>
      </c>
      <c r="G2534" t="s">
        <v>2455</v>
      </c>
      <c r="H2534" t="s">
        <v>133</v>
      </c>
      <c r="I2534" t="s">
        <v>29</v>
      </c>
      <c r="J2534" t="s">
        <v>79</v>
      </c>
      <c r="K2534">
        <v>60.98</v>
      </c>
      <c r="L2534">
        <v>24.5</v>
      </c>
      <c r="M2534" t="s">
        <v>2455</v>
      </c>
      <c r="N2534" t="s">
        <v>26</v>
      </c>
      <c r="O2534" t="s">
        <v>27</v>
      </c>
      <c r="P2534">
        <v>49</v>
      </c>
      <c r="Q2534">
        <v>2</v>
      </c>
      <c r="R2534">
        <v>0</v>
      </c>
    </row>
    <row r="2535" spans="1:18">
      <c r="A2535" t="s">
        <v>3062</v>
      </c>
      <c r="B2535" t="s">
        <v>48</v>
      </c>
      <c r="C2535" t="s">
        <v>39</v>
      </c>
      <c r="D2535" t="s">
        <v>79</v>
      </c>
      <c r="E2535">
        <v>60.97</v>
      </c>
      <c r="F2535">
        <v>24.5</v>
      </c>
      <c r="G2535" t="s">
        <v>2455</v>
      </c>
      <c r="H2535" t="s">
        <v>23</v>
      </c>
      <c r="I2535" t="s">
        <v>29</v>
      </c>
      <c r="J2535" t="s">
        <v>79</v>
      </c>
      <c r="K2535">
        <v>60.97</v>
      </c>
      <c r="L2535">
        <v>24.53</v>
      </c>
      <c r="M2535" t="s">
        <v>2455</v>
      </c>
      <c r="N2535" t="s">
        <v>40</v>
      </c>
      <c r="O2535" t="s">
        <v>35</v>
      </c>
      <c r="P2535">
        <v>37</v>
      </c>
      <c r="Q2535">
        <v>2</v>
      </c>
      <c r="R2535">
        <v>91</v>
      </c>
    </row>
    <row r="2536" spans="1:18">
      <c r="A2536" t="s">
        <v>3063</v>
      </c>
      <c r="B2536" t="s">
        <v>48</v>
      </c>
      <c r="C2536" t="s">
        <v>39</v>
      </c>
      <c r="D2536" t="s">
        <v>79</v>
      </c>
      <c r="E2536">
        <v>60.97</v>
      </c>
      <c r="F2536">
        <v>24.5</v>
      </c>
      <c r="G2536" t="s">
        <v>2455</v>
      </c>
      <c r="H2536" t="s">
        <v>74</v>
      </c>
      <c r="I2536" t="s">
        <v>39</v>
      </c>
      <c r="J2536" t="s">
        <v>79</v>
      </c>
      <c r="K2536">
        <v>60.97</v>
      </c>
      <c r="L2536">
        <v>24.5</v>
      </c>
      <c r="M2536" t="s">
        <v>2455</v>
      </c>
      <c r="N2536" t="s">
        <v>40</v>
      </c>
      <c r="O2536" t="s">
        <v>35</v>
      </c>
      <c r="P2536">
        <v>20</v>
      </c>
      <c r="Q2536">
        <v>0</v>
      </c>
      <c r="R2536">
        <v>0</v>
      </c>
    </row>
    <row r="2537" spans="1:18">
      <c r="A2537" t="s">
        <v>3064</v>
      </c>
      <c r="B2537" t="s">
        <v>48</v>
      </c>
      <c r="C2537" t="s">
        <v>39</v>
      </c>
      <c r="D2537" t="s">
        <v>79</v>
      </c>
      <c r="E2537">
        <v>60.97</v>
      </c>
      <c r="F2537">
        <v>24.5</v>
      </c>
      <c r="G2537" t="s">
        <v>2455</v>
      </c>
      <c r="H2537" t="s">
        <v>143</v>
      </c>
      <c r="I2537" t="s">
        <v>51</v>
      </c>
      <c r="J2537" t="s">
        <v>79</v>
      </c>
      <c r="K2537">
        <v>60.97</v>
      </c>
      <c r="L2537">
        <v>24.5</v>
      </c>
      <c r="M2537" t="s">
        <v>2455</v>
      </c>
      <c r="N2537" t="s">
        <v>26</v>
      </c>
      <c r="O2537" t="s">
        <v>27</v>
      </c>
      <c r="P2537">
        <v>113</v>
      </c>
      <c r="Q2537">
        <v>0</v>
      </c>
      <c r="R2537">
        <v>0</v>
      </c>
    </row>
    <row r="2538" spans="1:18">
      <c r="A2538" t="s">
        <v>3065</v>
      </c>
      <c r="B2538" t="s">
        <v>51</v>
      </c>
      <c r="C2538" t="s">
        <v>39</v>
      </c>
      <c r="D2538" t="s">
        <v>79</v>
      </c>
      <c r="E2538">
        <v>60.98</v>
      </c>
      <c r="F2538">
        <v>24.52</v>
      </c>
      <c r="G2538" t="s">
        <v>2455</v>
      </c>
      <c r="H2538" t="s">
        <v>76</v>
      </c>
      <c r="I2538" t="s">
        <v>32</v>
      </c>
      <c r="J2538" t="s">
        <v>79</v>
      </c>
      <c r="K2538">
        <v>60.97</v>
      </c>
      <c r="L2538">
        <v>24.5</v>
      </c>
      <c r="M2538" t="s">
        <v>2455</v>
      </c>
      <c r="N2538" t="s">
        <v>26</v>
      </c>
      <c r="O2538" t="s">
        <v>27</v>
      </c>
      <c r="P2538">
        <v>134</v>
      </c>
      <c r="Q2538">
        <v>3</v>
      </c>
      <c r="R2538">
        <v>206</v>
      </c>
    </row>
    <row r="2539" spans="1:18">
      <c r="A2539" t="s">
        <v>3066</v>
      </c>
      <c r="B2539" t="s">
        <v>51</v>
      </c>
      <c r="C2539" t="s">
        <v>39</v>
      </c>
      <c r="D2539" t="s">
        <v>79</v>
      </c>
      <c r="E2539">
        <v>60.98</v>
      </c>
      <c r="F2539">
        <v>24.5</v>
      </c>
      <c r="G2539" t="s">
        <v>2455</v>
      </c>
      <c r="H2539" t="s">
        <v>133</v>
      </c>
      <c r="I2539" t="s">
        <v>29</v>
      </c>
      <c r="J2539" t="s">
        <v>79</v>
      </c>
      <c r="K2539">
        <v>60.98</v>
      </c>
      <c r="L2539">
        <v>24.5</v>
      </c>
      <c r="M2539" t="s">
        <v>2455</v>
      </c>
      <c r="N2539" t="s">
        <v>26</v>
      </c>
      <c r="O2539" t="s">
        <v>27</v>
      </c>
      <c r="P2539">
        <v>48</v>
      </c>
      <c r="Q2539">
        <v>0</v>
      </c>
      <c r="R2539">
        <v>0</v>
      </c>
    </row>
    <row r="2540" spans="1:18">
      <c r="A2540" t="s">
        <v>3067</v>
      </c>
      <c r="B2540" t="s">
        <v>67</v>
      </c>
      <c r="C2540" t="s">
        <v>29</v>
      </c>
      <c r="D2540" t="s">
        <v>79</v>
      </c>
      <c r="E2540">
        <v>60.97</v>
      </c>
      <c r="F2540">
        <v>24.52</v>
      </c>
      <c r="G2540" t="s">
        <v>2455</v>
      </c>
      <c r="H2540" t="s">
        <v>54</v>
      </c>
      <c r="I2540" t="s">
        <v>48</v>
      </c>
      <c r="J2540" t="s">
        <v>79</v>
      </c>
      <c r="K2540">
        <v>60.97</v>
      </c>
      <c r="L2540">
        <v>24.5</v>
      </c>
      <c r="M2540" t="s">
        <v>2455</v>
      </c>
      <c r="N2540" t="s">
        <v>40</v>
      </c>
      <c r="O2540" t="s">
        <v>35</v>
      </c>
      <c r="P2540">
        <v>48</v>
      </c>
      <c r="Q2540">
        <v>1</v>
      </c>
      <c r="R2540">
        <v>270</v>
      </c>
    </row>
    <row r="2541" spans="1:18">
      <c r="A2541" t="s">
        <v>3559</v>
      </c>
      <c r="B2541" t="s">
        <v>101</v>
      </c>
      <c r="C2541" t="s">
        <v>20</v>
      </c>
      <c r="D2541" t="s">
        <v>79</v>
      </c>
      <c r="E2541">
        <v>54.53</v>
      </c>
      <c r="F2541">
        <v>36.1</v>
      </c>
      <c r="G2541" t="s">
        <v>808</v>
      </c>
      <c r="H2541" t="s">
        <v>60</v>
      </c>
      <c r="I2541" t="s">
        <v>48</v>
      </c>
      <c r="J2541" t="s">
        <v>79</v>
      </c>
      <c r="K2541">
        <v>54.53</v>
      </c>
      <c r="L2541">
        <v>36.1</v>
      </c>
      <c r="M2541" t="s">
        <v>808</v>
      </c>
      <c r="N2541" t="s">
        <v>40</v>
      </c>
      <c r="O2541" t="s">
        <v>35</v>
      </c>
      <c r="P2541">
        <v>84</v>
      </c>
      <c r="Q2541">
        <v>0</v>
      </c>
      <c r="R2541">
        <v>0</v>
      </c>
    </row>
    <row r="2542" spans="1:18">
      <c r="A2542" t="s">
        <v>3877</v>
      </c>
      <c r="B2542" t="s">
        <v>109</v>
      </c>
      <c r="C2542" t="s">
        <v>20</v>
      </c>
      <c r="D2542" t="s">
        <v>79</v>
      </c>
      <c r="E2542">
        <v>57.67</v>
      </c>
      <c r="F2542">
        <v>15.85</v>
      </c>
      <c r="G2542" t="s">
        <v>2497</v>
      </c>
      <c r="H2542" t="s">
        <v>71</v>
      </c>
      <c r="I2542" t="s">
        <v>39</v>
      </c>
      <c r="J2542" t="s">
        <v>79</v>
      </c>
      <c r="K2542">
        <v>57.68</v>
      </c>
      <c r="L2542">
        <v>15.88</v>
      </c>
      <c r="M2542" t="s">
        <v>2497</v>
      </c>
      <c r="N2542" t="s">
        <v>40</v>
      </c>
      <c r="O2542" t="s">
        <v>35</v>
      </c>
      <c r="P2542">
        <v>21</v>
      </c>
      <c r="Q2542">
        <v>3</v>
      </c>
      <c r="R2542">
        <v>47</v>
      </c>
    </row>
    <row r="2543" spans="1:18">
      <c r="A2543" t="s">
        <v>3960</v>
      </c>
      <c r="B2543" t="s">
        <v>37</v>
      </c>
      <c r="C2543" t="s">
        <v>20</v>
      </c>
      <c r="D2543" t="s">
        <v>79</v>
      </c>
      <c r="E2543">
        <v>56.17</v>
      </c>
      <c r="F2543">
        <v>14.9</v>
      </c>
      <c r="G2543" t="s">
        <v>2497</v>
      </c>
      <c r="H2543" t="s">
        <v>133</v>
      </c>
      <c r="I2543" t="s">
        <v>60</v>
      </c>
      <c r="J2543" t="s">
        <v>86</v>
      </c>
      <c r="K2543">
        <v>56.2</v>
      </c>
      <c r="L2543">
        <v>14.93</v>
      </c>
      <c r="M2543" t="s">
        <v>2497</v>
      </c>
      <c r="N2543" t="s">
        <v>34</v>
      </c>
      <c r="O2543" t="s">
        <v>35</v>
      </c>
      <c r="P2543">
        <v>308</v>
      </c>
      <c r="Q2543">
        <v>5</v>
      </c>
      <c r="R2543">
        <v>30</v>
      </c>
    </row>
    <row r="2544" spans="1:18">
      <c r="A2544" t="s">
        <v>3961</v>
      </c>
      <c r="B2544" t="s">
        <v>37</v>
      </c>
      <c r="C2544" t="s">
        <v>20</v>
      </c>
      <c r="D2544" t="s">
        <v>79</v>
      </c>
      <c r="E2544">
        <v>56.17</v>
      </c>
      <c r="F2544">
        <v>14.9</v>
      </c>
      <c r="G2544" t="s">
        <v>2497</v>
      </c>
      <c r="H2544" t="s">
        <v>23</v>
      </c>
      <c r="I2544" t="s">
        <v>24</v>
      </c>
      <c r="J2544" t="s">
        <v>156</v>
      </c>
      <c r="K2544">
        <v>56.17</v>
      </c>
      <c r="L2544">
        <v>14.85</v>
      </c>
      <c r="M2544" t="s">
        <v>2497</v>
      </c>
      <c r="N2544" t="s">
        <v>40</v>
      </c>
      <c r="O2544" t="s">
        <v>35</v>
      </c>
      <c r="P2544">
        <v>1423</v>
      </c>
      <c r="Q2544">
        <v>4</v>
      </c>
      <c r="R2544">
        <v>270</v>
      </c>
    </row>
    <row r="2545" spans="1:18">
      <c r="A2545" t="s">
        <v>3962</v>
      </c>
      <c r="B2545" t="s">
        <v>37</v>
      </c>
      <c r="C2545" t="s">
        <v>20</v>
      </c>
      <c r="D2545" t="s">
        <v>79</v>
      </c>
      <c r="E2545">
        <v>56.17</v>
      </c>
      <c r="F2545">
        <v>14.88</v>
      </c>
      <c r="G2545" t="s">
        <v>2497</v>
      </c>
      <c r="H2545" t="s">
        <v>54</v>
      </c>
      <c r="I2545" t="s">
        <v>20</v>
      </c>
      <c r="J2545" t="s">
        <v>79</v>
      </c>
      <c r="K2545">
        <v>56.17</v>
      </c>
      <c r="L2545">
        <v>14.87</v>
      </c>
      <c r="M2545" t="s">
        <v>2497</v>
      </c>
      <c r="N2545" t="s">
        <v>40</v>
      </c>
      <c r="O2545" t="s">
        <v>35</v>
      </c>
      <c r="P2545">
        <v>8</v>
      </c>
      <c r="Q2545">
        <v>2</v>
      </c>
      <c r="R2545">
        <v>270</v>
      </c>
    </row>
    <row r="2546" spans="1:18">
      <c r="A2546" t="s">
        <v>3964</v>
      </c>
      <c r="B2546" t="s">
        <v>45</v>
      </c>
      <c r="C2546" t="s">
        <v>20</v>
      </c>
      <c r="D2546" t="s">
        <v>79</v>
      </c>
      <c r="E2546">
        <v>60.15</v>
      </c>
      <c r="F2546">
        <v>17.2</v>
      </c>
      <c r="G2546" t="s">
        <v>2497</v>
      </c>
      <c r="H2546" t="s">
        <v>74</v>
      </c>
      <c r="I2546" t="s">
        <v>29</v>
      </c>
      <c r="J2546" t="s">
        <v>123</v>
      </c>
      <c r="K2546">
        <v>60.18</v>
      </c>
      <c r="L2546">
        <v>17.18</v>
      </c>
      <c r="M2546" t="s">
        <v>2497</v>
      </c>
      <c r="N2546" t="s">
        <v>40</v>
      </c>
      <c r="O2546" t="s">
        <v>35</v>
      </c>
      <c r="P2546">
        <v>1891</v>
      </c>
      <c r="Q2546">
        <v>4</v>
      </c>
      <c r="R2546">
        <v>347</v>
      </c>
    </row>
    <row r="2547" spans="1:18">
      <c r="A2547" t="s">
        <v>281</v>
      </c>
      <c r="B2547" t="s">
        <v>73</v>
      </c>
      <c r="C2547" t="s">
        <v>20</v>
      </c>
      <c r="D2547" t="s">
        <v>86</v>
      </c>
      <c r="E2547">
        <v>49.05</v>
      </c>
      <c r="F2547">
        <v>17.170000000000002</v>
      </c>
      <c r="G2547" t="s">
        <v>211</v>
      </c>
      <c r="H2547" t="s">
        <v>50</v>
      </c>
      <c r="I2547" t="s">
        <v>20</v>
      </c>
      <c r="J2547" t="s">
        <v>89</v>
      </c>
      <c r="K2547">
        <v>48.9</v>
      </c>
      <c r="L2547">
        <v>16.82</v>
      </c>
      <c r="M2547" t="s">
        <v>211</v>
      </c>
      <c r="N2547" t="s">
        <v>34</v>
      </c>
      <c r="O2547" t="s">
        <v>35</v>
      </c>
      <c r="P2547">
        <v>344</v>
      </c>
      <c r="Q2547">
        <v>31</v>
      </c>
      <c r="R2547">
        <v>237</v>
      </c>
    </row>
    <row r="2548" spans="1:18">
      <c r="A2548" t="s">
        <v>797</v>
      </c>
      <c r="B2548" t="s">
        <v>133</v>
      </c>
      <c r="C2548" t="s">
        <v>20</v>
      </c>
      <c r="D2548" t="s">
        <v>86</v>
      </c>
      <c r="E2548">
        <v>58.47</v>
      </c>
      <c r="F2548">
        <v>24.73</v>
      </c>
      <c r="G2548" t="s">
        <v>795</v>
      </c>
      <c r="H2548" t="s">
        <v>74</v>
      </c>
      <c r="I2548" t="s">
        <v>32</v>
      </c>
      <c r="J2548" t="s">
        <v>89</v>
      </c>
      <c r="K2548">
        <v>58.47</v>
      </c>
      <c r="L2548">
        <v>24.73</v>
      </c>
      <c r="M2548" t="s">
        <v>795</v>
      </c>
      <c r="N2548" t="s">
        <v>40</v>
      </c>
      <c r="O2548" t="s">
        <v>35</v>
      </c>
      <c r="P2548">
        <v>519</v>
      </c>
      <c r="Q2548">
        <v>0</v>
      </c>
      <c r="R2548">
        <v>0</v>
      </c>
    </row>
    <row r="2549" spans="1:18">
      <c r="A2549" t="s">
        <v>822</v>
      </c>
      <c r="B2549" t="s">
        <v>74</v>
      </c>
      <c r="C2549" t="s">
        <v>20</v>
      </c>
      <c r="D2549" t="s">
        <v>86</v>
      </c>
      <c r="E2549">
        <v>58.47</v>
      </c>
      <c r="F2549">
        <v>24.82</v>
      </c>
      <c r="G2549" t="s">
        <v>795</v>
      </c>
      <c r="H2549" t="s">
        <v>68</v>
      </c>
      <c r="I2549" t="s">
        <v>32</v>
      </c>
      <c r="J2549" t="s">
        <v>279</v>
      </c>
      <c r="K2549">
        <v>58.48</v>
      </c>
      <c r="L2549">
        <v>24.75</v>
      </c>
      <c r="M2549" t="s">
        <v>795</v>
      </c>
      <c r="N2549" t="s">
        <v>40</v>
      </c>
      <c r="O2549" t="s">
        <v>52</v>
      </c>
      <c r="P2549">
        <v>876</v>
      </c>
      <c r="Q2549">
        <v>3</v>
      </c>
      <c r="R2549">
        <v>270</v>
      </c>
    </row>
    <row r="2550" spans="1:18">
      <c r="A2550" t="s">
        <v>823</v>
      </c>
      <c r="B2550" t="s">
        <v>74</v>
      </c>
      <c r="C2550" t="s">
        <v>20</v>
      </c>
      <c r="D2550" t="s">
        <v>86</v>
      </c>
      <c r="E2550">
        <v>58.47</v>
      </c>
      <c r="F2550">
        <v>24.82</v>
      </c>
      <c r="G2550" t="s">
        <v>795</v>
      </c>
      <c r="H2550" t="s">
        <v>73</v>
      </c>
      <c r="I2550" t="s">
        <v>32</v>
      </c>
      <c r="J2550" t="s">
        <v>86</v>
      </c>
      <c r="K2550">
        <v>58.78</v>
      </c>
      <c r="L2550">
        <v>24.92</v>
      </c>
      <c r="M2550" t="s">
        <v>795</v>
      </c>
      <c r="N2550" t="s">
        <v>34</v>
      </c>
      <c r="O2550" t="s">
        <v>35</v>
      </c>
      <c r="P2550">
        <v>147</v>
      </c>
      <c r="Q2550">
        <v>36</v>
      </c>
      <c r="R2550">
        <v>11</v>
      </c>
    </row>
    <row r="2551" spans="1:18">
      <c r="A2551" t="s">
        <v>824</v>
      </c>
      <c r="B2551" t="s">
        <v>74</v>
      </c>
      <c r="C2551" t="s">
        <v>20</v>
      </c>
      <c r="D2551" t="s">
        <v>86</v>
      </c>
      <c r="E2551">
        <v>58.42</v>
      </c>
      <c r="F2551">
        <v>24.63</v>
      </c>
      <c r="G2551" t="s">
        <v>795</v>
      </c>
      <c r="H2551" t="s">
        <v>23</v>
      </c>
      <c r="I2551" t="s">
        <v>20</v>
      </c>
      <c r="J2551" t="s">
        <v>89</v>
      </c>
      <c r="K2551">
        <v>58.4</v>
      </c>
      <c r="L2551">
        <v>24.47</v>
      </c>
      <c r="M2551" t="s">
        <v>795</v>
      </c>
      <c r="N2551" t="s">
        <v>40</v>
      </c>
      <c r="O2551" t="s">
        <v>35</v>
      </c>
      <c r="P2551">
        <v>352</v>
      </c>
      <c r="Q2551">
        <v>10</v>
      </c>
      <c r="R2551">
        <v>260</v>
      </c>
    </row>
    <row r="2552" spans="1:18">
      <c r="A2552" t="s">
        <v>825</v>
      </c>
      <c r="B2552" t="s">
        <v>101</v>
      </c>
      <c r="C2552" t="s">
        <v>39</v>
      </c>
      <c r="D2552" t="s">
        <v>86</v>
      </c>
      <c r="E2552">
        <v>58.4</v>
      </c>
      <c r="F2552">
        <v>24.35</v>
      </c>
      <c r="G2552" t="s">
        <v>795</v>
      </c>
      <c r="H2552" t="s">
        <v>23</v>
      </c>
      <c r="I2552" t="s">
        <v>32</v>
      </c>
      <c r="J2552" t="s">
        <v>86</v>
      </c>
      <c r="K2552">
        <v>58.4</v>
      </c>
      <c r="L2552">
        <v>24.35</v>
      </c>
      <c r="M2552" t="s">
        <v>795</v>
      </c>
      <c r="N2552" t="s">
        <v>40</v>
      </c>
      <c r="O2552" t="s">
        <v>35</v>
      </c>
      <c r="P2552">
        <v>126</v>
      </c>
      <c r="Q2552">
        <v>0</v>
      </c>
      <c r="R2552">
        <v>0</v>
      </c>
    </row>
    <row r="2553" spans="1:18">
      <c r="A2553" t="s">
        <v>1052</v>
      </c>
      <c r="B2553" t="s">
        <v>76</v>
      </c>
      <c r="C2553" t="s">
        <v>20</v>
      </c>
      <c r="D2553" t="s">
        <v>86</v>
      </c>
      <c r="E2553">
        <v>54.05</v>
      </c>
      <c r="F2553">
        <v>-4.82</v>
      </c>
      <c r="G2553" t="s">
        <v>858</v>
      </c>
      <c r="H2553" t="s">
        <v>48</v>
      </c>
      <c r="I2553" t="s">
        <v>32</v>
      </c>
      <c r="J2553" t="s">
        <v>86</v>
      </c>
      <c r="K2553">
        <v>54.05</v>
      </c>
      <c r="L2553">
        <v>-4.82</v>
      </c>
      <c r="M2553" t="s">
        <v>858</v>
      </c>
      <c r="N2553" t="s">
        <v>40</v>
      </c>
      <c r="O2553" t="s">
        <v>35</v>
      </c>
      <c r="P2553">
        <v>140</v>
      </c>
      <c r="Q2553">
        <v>0</v>
      </c>
      <c r="R2553">
        <v>0</v>
      </c>
    </row>
    <row r="2554" spans="1:18">
      <c r="A2554" t="s">
        <v>1053</v>
      </c>
      <c r="B2554" t="s">
        <v>76</v>
      </c>
      <c r="C2554" t="s">
        <v>20</v>
      </c>
      <c r="D2554" t="s">
        <v>86</v>
      </c>
      <c r="E2554">
        <v>54.05</v>
      </c>
      <c r="F2554">
        <v>-4.82</v>
      </c>
      <c r="G2554" t="s">
        <v>858</v>
      </c>
      <c r="H2554" t="s">
        <v>20</v>
      </c>
      <c r="I2554" t="s">
        <v>101</v>
      </c>
      <c r="J2554" t="s">
        <v>86</v>
      </c>
      <c r="K2554">
        <v>54.4</v>
      </c>
      <c r="L2554">
        <v>-4.42</v>
      </c>
      <c r="M2554" t="s">
        <v>858</v>
      </c>
      <c r="N2554" t="s">
        <v>34</v>
      </c>
      <c r="O2554" t="s">
        <v>35</v>
      </c>
      <c r="P2554">
        <v>168</v>
      </c>
      <c r="Q2554">
        <v>47</v>
      </c>
      <c r="R2554">
        <v>34</v>
      </c>
    </row>
    <row r="2555" spans="1:18">
      <c r="A2555" t="s">
        <v>1090</v>
      </c>
      <c r="B2555" t="s">
        <v>109</v>
      </c>
      <c r="C2555" t="s">
        <v>20</v>
      </c>
      <c r="D2555" t="s">
        <v>86</v>
      </c>
      <c r="E2555">
        <v>51.78</v>
      </c>
      <c r="F2555">
        <v>0</v>
      </c>
      <c r="G2555" t="s">
        <v>858</v>
      </c>
      <c r="H2555" t="s">
        <v>24</v>
      </c>
      <c r="I2555" t="s">
        <v>50</v>
      </c>
      <c r="J2555" t="s">
        <v>89</v>
      </c>
      <c r="K2555">
        <v>52.02</v>
      </c>
      <c r="L2555">
        <v>0.22</v>
      </c>
      <c r="M2555" t="s">
        <v>858</v>
      </c>
      <c r="N2555" t="s">
        <v>34</v>
      </c>
      <c r="O2555" t="s">
        <v>35</v>
      </c>
      <c r="P2555">
        <v>223</v>
      </c>
      <c r="Q2555">
        <v>30</v>
      </c>
      <c r="R2555">
        <v>30</v>
      </c>
    </row>
    <row r="2556" spans="1:18">
      <c r="A2556" t="s">
        <v>1110</v>
      </c>
      <c r="B2556" t="s">
        <v>67</v>
      </c>
      <c r="C2556" t="s">
        <v>20</v>
      </c>
      <c r="D2556" t="s">
        <v>86</v>
      </c>
      <c r="E2556">
        <v>52.92</v>
      </c>
      <c r="F2556">
        <v>-1.17</v>
      </c>
      <c r="G2556" t="s">
        <v>858</v>
      </c>
      <c r="H2556" t="s">
        <v>71</v>
      </c>
      <c r="I2556" t="s">
        <v>20</v>
      </c>
      <c r="J2556" t="s">
        <v>86</v>
      </c>
      <c r="K2556">
        <v>52.9</v>
      </c>
      <c r="L2556">
        <v>-1.17</v>
      </c>
      <c r="M2556" t="s">
        <v>858</v>
      </c>
      <c r="N2556" t="s">
        <v>40</v>
      </c>
      <c r="O2556" t="s">
        <v>35</v>
      </c>
      <c r="P2556">
        <v>2</v>
      </c>
      <c r="Q2556">
        <v>2</v>
      </c>
      <c r="R2556">
        <v>181</v>
      </c>
    </row>
    <row r="2557" spans="1:18">
      <c r="A2557" t="s">
        <v>1111</v>
      </c>
      <c r="B2557" t="s">
        <v>109</v>
      </c>
      <c r="C2557" t="s">
        <v>20</v>
      </c>
      <c r="D2557" t="s">
        <v>86</v>
      </c>
      <c r="E2557">
        <v>54.05</v>
      </c>
      <c r="F2557">
        <v>-3.2</v>
      </c>
      <c r="G2557" t="s">
        <v>858</v>
      </c>
      <c r="H2557" t="s">
        <v>54</v>
      </c>
      <c r="I2557" t="s">
        <v>29</v>
      </c>
      <c r="J2557" t="s">
        <v>89</v>
      </c>
      <c r="K2557">
        <v>53.87</v>
      </c>
      <c r="L2557">
        <v>-3.05</v>
      </c>
      <c r="M2557" t="s">
        <v>858</v>
      </c>
      <c r="N2557" t="s">
        <v>40</v>
      </c>
      <c r="O2557" t="s">
        <v>35</v>
      </c>
      <c r="P2557">
        <v>431</v>
      </c>
      <c r="Q2557">
        <v>23</v>
      </c>
      <c r="R2557">
        <v>155</v>
      </c>
    </row>
    <row r="2558" spans="1:18">
      <c r="A2558" t="s">
        <v>1112</v>
      </c>
      <c r="B2558" t="s">
        <v>109</v>
      </c>
      <c r="C2558" t="s">
        <v>20</v>
      </c>
      <c r="D2558" t="s">
        <v>86</v>
      </c>
      <c r="E2558">
        <v>54.05</v>
      </c>
      <c r="F2558">
        <v>-3.2</v>
      </c>
      <c r="G2558" t="s">
        <v>858</v>
      </c>
      <c r="H2558" t="s">
        <v>19</v>
      </c>
      <c r="I2558" t="s">
        <v>51</v>
      </c>
      <c r="J2558" t="s">
        <v>89</v>
      </c>
      <c r="K2558">
        <v>54.05</v>
      </c>
      <c r="L2558">
        <v>-3.17</v>
      </c>
      <c r="M2558" t="s">
        <v>858</v>
      </c>
      <c r="N2558" t="s">
        <v>40</v>
      </c>
      <c r="O2558" t="s">
        <v>35</v>
      </c>
      <c r="P2558">
        <v>487</v>
      </c>
      <c r="Q2558">
        <v>3</v>
      </c>
      <c r="R2558">
        <v>91</v>
      </c>
    </row>
    <row r="2559" spans="1:18">
      <c r="A2559" t="s">
        <v>1128</v>
      </c>
      <c r="B2559" t="s">
        <v>92</v>
      </c>
      <c r="C2559" t="s">
        <v>20</v>
      </c>
      <c r="D2559" t="s">
        <v>86</v>
      </c>
      <c r="E2559">
        <v>50.92</v>
      </c>
      <c r="F2559">
        <v>0.98</v>
      </c>
      <c r="G2559" t="s">
        <v>858</v>
      </c>
      <c r="H2559" t="s">
        <v>74</v>
      </c>
      <c r="I2559" t="s">
        <v>32</v>
      </c>
      <c r="J2559" t="s">
        <v>148</v>
      </c>
      <c r="K2559">
        <v>50.92</v>
      </c>
      <c r="L2559">
        <v>0.98</v>
      </c>
      <c r="M2559" t="s">
        <v>858</v>
      </c>
      <c r="N2559" t="s">
        <v>26</v>
      </c>
      <c r="O2559" t="s">
        <v>27</v>
      </c>
      <c r="P2559">
        <v>4551</v>
      </c>
      <c r="Q2559">
        <v>0</v>
      </c>
      <c r="R2559">
        <v>0</v>
      </c>
    </row>
    <row r="2560" spans="1:18">
      <c r="A2560" t="s">
        <v>1193</v>
      </c>
      <c r="B2560" t="s">
        <v>29</v>
      </c>
      <c r="C2560" t="s">
        <v>20</v>
      </c>
      <c r="D2560" t="s">
        <v>86</v>
      </c>
      <c r="E2560">
        <v>53.17</v>
      </c>
      <c r="F2560">
        <v>-4.3499999999999996</v>
      </c>
      <c r="G2560" t="s">
        <v>858</v>
      </c>
      <c r="H2560" t="s">
        <v>24</v>
      </c>
      <c r="I2560" t="s">
        <v>51</v>
      </c>
      <c r="J2560" t="s">
        <v>86</v>
      </c>
      <c r="K2560">
        <v>53.17</v>
      </c>
      <c r="L2560">
        <v>-4.3499999999999996</v>
      </c>
      <c r="M2560" t="s">
        <v>858</v>
      </c>
      <c r="N2560" t="s">
        <v>40</v>
      </c>
      <c r="O2560" t="s">
        <v>35</v>
      </c>
      <c r="P2560">
        <v>120</v>
      </c>
      <c r="Q2560">
        <v>0</v>
      </c>
      <c r="R2560">
        <v>0</v>
      </c>
    </row>
    <row r="2561" spans="1:18">
      <c r="A2561" t="s">
        <v>1194</v>
      </c>
      <c r="B2561" t="s">
        <v>155</v>
      </c>
      <c r="C2561" t="s">
        <v>20</v>
      </c>
      <c r="D2561" t="s">
        <v>86</v>
      </c>
      <c r="E2561">
        <v>53.17</v>
      </c>
      <c r="F2561">
        <v>-4.3499999999999996</v>
      </c>
      <c r="G2561" t="s">
        <v>858</v>
      </c>
      <c r="H2561" t="s">
        <v>19</v>
      </c>
      <c r="I2561" t="s">
        <v>51</v>
      </c>
      <c r="J2561" t="s">
        <v>86</v>
      </c>
      <c r="K2561">
        <v>53.2</v>
      </c>
      <c r="L2561">
        <v>-4.33</v>
      </c>
      <c r="M2561" t="s">
        <v>858</v>
      </c>
      <c r="N2561" t="s">
        <v>34</v>
      </c>
      <c r="O2561" t="s">
        <v>35</v>
      </c>
      <c r="P2561">
        <v>131</v>
      </c>
      <c r="Q2561">
        <v>4</v>
      </c>
      <c r="R2561">
        <v>17</v>
      </c>
    </row>
    <row r="2562" spans="1:18">
      <c r="A2562" t="s">
        <v>1195</v>
      </c>
      <c r="B2562" t="s">
        <v>45</v>
      </c>
      <c r="C2562" t="s">
        <v>20</v>
      </c>
      <c r="D2562" t="s">
        <v>86</v>
      </c>
      <c r="E2562">
        <v>53.17</v>
      </c>
      <c r="F2562">
        <v>-4.3499999999999996</v>
      </c>
      <c r="G2562" t="s">
        <v>858</v>
      </c>
      <c r="H2562" t="s">
        <v>104</v>
      </c>
      <c r="I2562" t="s">
        <v>20</v>
      </c>
      <c r="J2562" t="s">
        <v>260</v>
      </c>
      <c r="K2562">
        <v>53.22</v>
      </c>
      <c r="L2562">
        <v>-4.25</v>
      </c>
      <c r="M2562" t="s">
        <v>858</v>
      </c>
      <c r="N2562" t="s">
        <v>40</v>
      </c>
      <c r="O2562" t="s">
        <v>35</v>
      </c>
      <c r="P2562">
        <v>1832</v>
      </c>
      <c r="Q2562">
        <v>9</v>
      </c>
      <c r="R2562">
        <v>51</v>
      </c>
    </row>
    <row r="2563" spans="1:18">
      <c r="A2563" t="s">
        <v>1196</v>
      </c>
      <c r="B2563" t="s">
        <v>50</v>
      </c>
      <c r="C2563" t="s">
        <v>39</v>
      </c>
      <c r="D2563" t="s">
        <v>86</v>
      </c>
      <c r="E2563">
        <v>53.32</v>
      </c>
      <c r="F2563">
        <v>-4.55</v>
      </c>
      <c r="G2563" t="s">
        <v>858</v>
      </c>
      <c r="H2563" t="s">
        <v>63</v>
      </c>
      <c r="I2563" t="s">
        <v>63</v>
      </c>
      <c r="J2563" t="s">
        <v>86</v>
      </c>
      <c r="K2563">
        <v>53.28</v>
      </c>
      <c r="L2563">
        <v>-4.57</v>
      </c>
      <c r="M2563" t="s">
        <v>858</v>
      </c>
      <c r="N2563" t="s">
        <v>40</v>
      </c>
      <c r="O2563" t="s">
        <v>35</v>
      </c>
      <c r="P2563">
        <v>194</v>
      </c>
      <c r="Q2563">
        <v>4</v>
      </c>
      <c r="R2563">
        <v>197</v>
      </c>
    </row>
    <row r="2564" spans="1:18">
      <c r="A2564" t="s">
        <v>1197</v>
      </c>
      <c r="B2564" t="s">
        <v>29</v>
      </c>
      <c r="C2564" t="s">
        <v>39</v>
      </c>
      <c r="D2564" t="s">
        <v>86</v>
      </c>
      <c r="E2564">
        <v>53.32</v>
      </c>
      <c r="F2564">
        <v>-4.53</v>
      </c>
      <c r="G2564" t="s">
        <v>858</v>
      </c>
      <c r="H2564" t="s">
        <v>104</v>
      </c>
      <c r="I2564" t="s">
        <v>29</v>
      </c>
      <c r="J2564" t="s">
        <v>86</v>
      </c>
      <c r="K2564">
        <v>53.32</v>
      </c>
      <c r="L2564">
        <v>-4.53</v>
      </c>
      <c r="M2564" t="s">
        <v>858</v>
      </c>
      <c r="N2564" t="s">
        <v>34</v>
      </c>
      <c r="O2564" t="s">
        <v>35</v>
      </c>
      <c r="P2564">
        <v>53</v>
      </c>
      <c r="Q2564">
        <v>0</v>
      </c>
      <c r="R2564">
        <v>0</v>
      </c>
    </row>
    <row r="2565" spans="1:18">
      <c r="A2565" t="s">
        <v>1209</v>
      </c>
      <c r="B2565" t="s">
        <v>51</v>
      </c>
      <c r="C2565" t="s">
        <v>20</v>
      </c>
      <c r="D2565" t="s">
        <v>86</v>
      </c>
      <c r="E2565">
        <v>51.37</v>
      </c>
      <c r="F2565">
        <v>-2.63</v>
      </c>
      <c r="G2565" t="s">
        <v>858</v>
      </c>
      <c r="H2565" t="s">
        <v>42</v>
      </c>
      <c r="I2565" t="s">
        <v>39</v>
      </c>
      <c r="J2565" t="s">
        <v>279</v>
      </c>
      <c r="K2565">
        <v>51.38</v>
      </c>
      <c r="L2565">
        <v>-2.65</v>
      </c>
      <c r="M2565" t="s">
        <v>858</v>
      </c>
      <c r="N2565" t="s">
        <v>81</v>
      </c>
      <c r="O2565" t="s">
        <v>35</v>
      </c>
      <c r="P2565">
        <v>772</v>
      </c>
      <c r="Q2565">
        <v>3</v>
      </c>
      <c r="R2565">
        <v>329</v>
      </c>
    </row>
    <row r="2566" spans="1:18">
      <c r="A2566" t="s">
        <v>1214</v>
      </c>
      <c r="B2566" t="s">
        <v>45</v>
      </c>
      <c r="C2566" t="s">
        <v>20</v>
      </c>
      <c r="D2566" t="s">
        <v>86</v>
      </c>
      <c r="E2566">
        <v>51.38</v>
      </c>
      <c r="F2566">
        <v>-0.62</v>
      </c>
      <c r="G2566" t="s">
        <v>858</v>
      </c>
      <c r="H2566" t="s">
        <v>60</v>
      </c>
      <c r="I2566" t="s">
        <v>29</v>
      </c>
      <c r="J2566" t="s">
        <v>86</v>
      </c>
      <c r="K2566">
        <v>51.38</v>
      </c>
      <c r="L2566">
        <v>-0.62</v>
      </c>
      <c r="M2566" t="s">
        <v>858</v>
      </c>
      <c r="N2566" t="s">
        <v>40</v>
      </c>
      <c r="O2566" t="s">
        <v>35</v>
      </c>
      <c r="P2566">
        <v>40</v>
      </c>
      <c r="Q2566">
        <v>0</v>
      </c>
      <c r="R2566">
        <v>0</v>
      </c>
    </row>
    <row r="2567" spans="1:18">
      <c r="A2567" t="s">
        <v>1247</v>
      </c>
      <c r="B2567" t="s">
        <v>19</v>
      </c>
      <c r="C2567" t="s">
        <v>20</v>
      </c>
      <c r="D2567" t="s">
        <v>86</v>
      </c>
      <c r="E2567">
        <v>53.38</v>
      </c>
      <c r="F2567">
        <v>-1.53</v>
      </c>
      <c r="G2567" t="s">
        <v>858</v>
      </c>
      <c r="H2567" t="s">
        <v>23</v>
      </c>
      <c r="I2567" t="s">
        <v>29</v>
      </c>
      <c r="J2567" t="s">
        <v>86</v>
      </c>
      <c r="K2567">
        <v>53.4</v>
      </c>
      <c r="L2567">
        <v>-1.55</v>
      </c>
      <c r="M2567" t="s">
        <v>858</v>
      </c>
      <c r="N2567" t="s">
        <v>34</v>
      </c>
      <c r="O2567" t="s">
        <v>35</v>
      </c>
      <c r="P2567">
        <v>51</v>
      </c>
      <c r="Q2567">
        <v>3</v>
      </c>
      <c r="R2567">
        <v>330</v>
      </c>
    </row>
    <row r="2568" spans="1:18">
      <c r="A2568" t="s">
        <v>1248</v>
      </c>
      <c r="B2568" t="s">
        <v>19</v>
      </c>
      <c r="C2568" t="s">
        <v>20</v>
      </c>
      <c r="D2568" t="s">
        <v>86</v>
      </c>
      <c r="E2568">
        <v>53.38</v>
      </c>
      <c r="F2568">
        <v>-1.53</v>
      </c>
      <c r="G2568" t="s">
        <v>858</v>
      </c>
      <c r="H2568" t="s">
        <v>23</v>
      </c>
      <c r="I2568" t="s">
        <v>29</v>
      </c>
      <c r="J2568" t="s">
        <v>86</v>
      </c>
      <c r="K2568">
        <v>53.4</v>
      </c>
      <c r="L2568">
        <v>-1.55</v>
      </c>
      <c r="M2568" t="s">
        <v>858</v>
      </c>
      <c r="N2568" t="s">
        <v>34</v>
      </c>
      <c r="O2568" t="s">
        <v>35</v>
      </c>
      <c r="P2568">
        <v>51</v>
      </c>
      <c r="Q2568">
        <v>3</v>
      </c>
      <c r="R2568">
        <v>330</v>
      </c>
    </row>
    <row r="2569" spans="1:18">
      <c r="A2569" t="s">
        <v>1249</v>
      </c>
      <c r="B2569" t="s">
        <v>19</v>
      </c>
      <c r="C2569" t="s">
        <v>20</v>
      </c>
      <c r="D2569" t="s">
        <v>86</v>
      </c>
      <c r="E2569">
        <v>53.38</v>
      </c>
      <c r="F2569">
        <v>-1.53</v>
      </c>
      <c r="G2569" t="s">
        <v>858</v>
      </c>
      <c r="H2569" t="s">
        <v>23</v>
      </c>
      <c r="I2569" t="s">
        <v>29</v>
      </c>
      <c r="J2569" t="s">
        <v>86</v>
      </c>
      <c r="K2569">
        <v>53.4</v>
      </c>
      <c r="L2569">
        <v>-1.55</v>
      </c>
      <c r="M2569" t="s">
        <v>858</v>
      </c>
      <c r="N2569" t="s">
        <v>34</v>
      </c>
      <c r="O2569" t="s">
        <v>35</v>
      </c>
      <c r="P2569">
        <v>51</v>
      </c>
      <c r="Q2569">
        <v>3</v>
      </c>
      <c r="R2569">
        <v>330</v>
      </c>
    </row>
    <row r="2570" spans="1:18">
      <c r="A2570" t="s">
        <v>1250</v>
      </c>
      <c r="B2570" t="s">
        <v>24</v>
      </c>
      <c r="C2570" t="s">
        <v>39</v>
      </c>
      <c r="D2570" t="s">
        <v>86</v>
      </c>
      <c r="E2570">
        <v>53.38</v>
      </c>
      <c r="F2570">
        <v>-1.53</v>
      </c>
      <c r="G2570" t="s">
        <v>858</v>
      </c>
      <c r="H2570" t="s">
        <v>20</v>
      </c>
      <c r="I2570" t="s">
        <v>51</v>
      </c>
      <c r="J2570" t="s">
        <v>86</v>
      </c>
      <c r="K2570">
        <v>53.38</v>
      </c>
      <c r="L2570">
        <v>-1.53</v>
      </c>
      <c r="M2570" t="s">
        <v>858</v>
      </c>
      <c r="N2570" t="s">
        <v>40</v>
      </c>
      <c r="O2570" t="s">
        <v>35</v>
      </c>
      <c r="P2570">
        <v>93</v>
      </c>
      <c r="Q2570">
        <v>0</v>
      </c>
      <c r="R2570">
        <v>0</v>
      </c>
    </row>
    <row r="2571" spans="1:18">
      <c r="A2571" t="s">
        <v>1251</v>
      </c>
      <c r="B2571" t="s">
        <v>24</v>
      </c>
      <c r="C2571" t="s">
        <v>39</v>
      </c>
      <c r="D2571" t="s">
        <v>86</v>
      </c>
      <c r="E2571">
        <v>53.38</v>
      </c>
      <c r="F2571">
        <v>-1.53</v>
      </c>
      <c r="G2571" t="s">
        <v>858</v>
      </c>
      <c r="H2571" t="s">
        <v>23</v>
      </c>
      <c r="I2571" t="s">
        <v>29</v>
      </c>
      <c r="J2571" t="s">
        <v>86</v>
      </c>
      <c r="K2571">
        <v>53.4</v>
      </c>
      <c r="L2571">
        <v>-1.55</v>
      </c>
      <c r="M2571" t="s">
        <v>858</v>
      </c>
      <c r="N2571" t="s">
        <v>34</v>
      </c>
      <c r="O2571" t="s">
        <v>35</v>
      </c>
      <c r="P2571">
        <v>41</v>
      </c>
      <c r="Q2571">
        <v>3</v>
      </c>
      <c r="R2571">
        <v>330</v>
      </c>
    </row>
    <row r="2572" spans="1:18">
      <c r="A2572" t="s">
        <v>1252</v>
      </c>
      <c r="B2572" t="s">
        <v>39</v>
      </c>
      <c r="C2572" t="s">
        <v>39</v>
      </c>
      <c r="D2572" t="s">
        <v>86</v>
      </c>
      <c r="E2572">
        <v>53.38</v>
      </c>
      <c r="F2572">
        <v>-1.53</v>
      </c>
      <c r="G2572" t="s">
        <v>858</v>
      </c>
      <c r="H2572" t="s">
        <v>67</v>
      </c>
      <c r="I2572" t="s">
        <v>48</v>
      </c>
      <c r="J2572" t="s">
        <v>86</v>
      </c>
      <c r="K2572">
        <v>53.38</v>
      </c>
      <c r="L2572">
        <v>-1.53</v>
      </c>
      <c r="M2572" t="s">
        <v>858</v>
      </c>
      <c r="N2572" t="s">
        <v>40</v>
      </c>
      <c r="O2572" t="s">
        <v>35</v>
      </c>
      <c r="P2572">
        <v>69</v>
      </c>
      <c r="Q2572">
        <v>0</v>
      </c>
      <c r="R2572">
        <v>0</v>
      </c>
    </row>
    <row r="2573" spans="1:18">
      <c r="A2573" t="s">
        <v>1256</v>
      </c>
      <c r="B2573" t="s">
        <v>104</v>
      </c>
      <c r="C2573" t="s">
        <v>24</v>
      </c>
      <c r="D2573" t="s">
        <v>86</v>
      </c>
      <c r="E2573">
        <v>53.28</v>
      </c>
      <c r="F2573">
        <v>6.22</v>
      </c>
      <c r="G2573" t="s">
        <v>1115</v>
      </c>
      <c r="H2573" t="s">
        <v>101</v>
      </c>
      <c r="I2573" t="s">
        <v>20</v>
      </c>
      <c r="J2573" t="s">
        <v>89</v>
      </c>
      <c r="K2573">
        <v>53.28</v>
      </c>
      <c r="L2573">
        <v>6.22</v>
      </c>
      <c r="M2573" t="s">
        <v>1115</v>
      </c>
      <c r="N2573" t="s">
        <v>40</v>
      </c>
      <c r="O2573" t="s">
        <v>35</v>
      </c>
      <c r="P2573">
        <v>376</v>
      </c>
      <c r="Q2573">
        <v>0</v>
      </c>
      <c r="R2573">
        <v>0</v>
      </c>
    </row>
    <row r="2574" spans="1:18">
      <c r="A2574" t="s">
        <v>1257</v>
      </c>
      <c r="B2574" t="s">
        <v>121</v>
      </c>
      <c r="C2574" t="s">
        <v>20</v>
      </c>
      <c r="D2574" t="s">
        <v>86</v>
      </c>
      <c r="E2574">
        <v>53.3</v>
      </c>
      <c r="F2574">
        <v>6.25</v>
      </c>
      <c r="G2574" t="s">
        <v>1115</v>
      </c>
      <c r="H2574" t="s">
        <v>31</v>
      </c>
      <c r="I2574" t="s">
        <v>39</v>
      </c>
      <c r="J2574" t="s">
        <v>86</v>
      </c>
      <c r="K2574">
        <v>53.32</v>
      </c>
      <c r="L2574">
        <v>6.23</v>
      </c>
      <c r="M2574" t="s">
        <v>1115</v>
      </c>
      <c r="N2574" t="s">
        <v>84</v>
      </c>
      <c r="O2574" t="s">
        <v>35</v>
      </c>
      <c r="P2574">
        <v>15</v>
      </c>
      <c r="Q2574">
        <v>3</v>
      </c>
      <c r="R2574">
        <v>31</v>
      </c>
    </row>
    <row r="2575" spans="1:18">
      <c r="A2575" t="s">
        <v>1258</v>
      </c>
      <c r="B2575" t="s">
        <v>74</v>
      </c>
      <c r="C2575" t="s">
        <v>20</v>
      </c>
      <c r="D2575" t="s">
        <v>86</v>
      </c>
      <c r="E2575">
        <v>53.33</v>
      </c>
      <c r="F2575">
        <v>6.23</v>
      </c>
      <c r="G2575" t="s">
        <v>1115</v>
      </c>
      <c r="H2575" t="s">
        <v>63</v>
      </c>
      <c r="I2575" t="s">
        <v>20</v>
      </c>
      <c r="J2575" t="s">
        <v>89</v>
      </c>
      <c r="K2575">
        <v>53.33</v>
      </c>
      <c r="L2575">
        <v>6.23</v>
      </c>
      <c r="M2575" t="s">
        <v>1115</v>
      </c>
      <c r="N2575" t="s">
        <v>34</v>
      </c>
      <c r="O2575" t="s">
        <v>35</v>
      </c>
      <c r="P2575">
        <v>349</v>
      </c>
      <c r="Q2575">
        <v>0</v>
      </c>
      <c r="R2575">
        <v>0</v>
      </c>
    </row>
    <row r="2576" spans="1:18">
      <c r="A2576" t="s">
        <v>1285</v>
      </c>
      <c r="B2576" t="s">
        <v>37</v>
      </c>
      <c r="C2576" t="s">
        <v>20</v>
      </c>
      <c r="D2576" t="s">
        <v>86</v>
      </c>
      <c r="E2576">
        <v>51.77</v>
      </c>
      <c r="F2576">
        <v>-0.77</v>
      </c>
      <c r="G2576" t="s">
        <v>858</v>
      </c>
      <c r="H2576" t="s">
        <v>29</v>
      </c>
      <c r="I2576" t="s">
        <v>60</v>
      </c>
      <c r="J2576" t="s">
        <v>89</v>
      </c>
      <c r="K2576">
        <v>52.4</v>
      </c>
      <c r="L2576">
        <v>-0.48</v>
      </c>
      <c r="M2576" t="s">
        <v>858</v>
      </c>
      <c r="N2576" t="s">
        <v>81</v>
      </c>
      <c r="O2576" t="s">
        <v>35</v>
      </c>
      <c r="P2576">
        <v>288</v>
      </c>
      <c r="Q2576">
        <v>73</v>
      </c>
      <c r="R2576">
        <v>16</v>
      </c>
    </row>
    <row r="2577" spans="1:18">
      <c r="A2577" t="s">
        <v>1677</v>
      </c>
      <c r="B2577" t="s">
        <v>63</v>
      </c>
      <c r="C2577" t="s">
        <v>39</v>
      </c>
      <c r="D2577" t="s">
        <v>86</v>
      </c>
      <c r="E2577">
        <v>51.97</v>
      </c>
      <c r="F2577">
        <v>5.67</v>
      </c>
      <c r="G2577" t="s">
        <v>1615</v>
      </c>
      <c r="H2577" t="s">
        <v>24</v>
      </c>
      <c r="I2577" t="s">
        <v>31</v>
      </c>
      <c r="J2577" t="s">
        <v>89</v>
      </c>
      <c r="K2577">
        <v>52</v>
      </c>
      <c r="L2577">
        <v>5.65</v>
      </c>
      <c r="M2577" t="s">
        <v>1615</v>
      </c>
      <c r="N2577" t="s">
        <v>34</v>
      </c>
      <c r="O2577" t="s">
        <v>35</v>
      </c>
      <c r="P2577">
        <v>237</v>
      </c>
      <c r="Q2577">
        <v>4</v>
      </c>
      <c r="R2577">
        <v>343</v>
      </c>
    </row>
    <row r="2578" spans="1:18">
      <c r="A2578" t="s">
        <v>1678</v>
      </c>
      <c r="B2578" t="s">
        <v>63</v>
      </c>
      <c r="C2578" t="s">
        <v>39</v>
      </c>
      <c r="D2578" t="s">
        <v>86</v>
      </c>
      <c r="E2578">
        <v>51.97</v>
      </c>
      <c r="F2578">
        <v>5.67</v>
      </c>
      <c r="G2578" t="s">
        <v>1615</v>
      </c>
      <c r="H2578" t="s">
        <v>42</v>
      </c>
      <c r="I2578" t="s">
        <v>39</v>
      </c>
      <c r="J2578" t="s">
        <v>86</v>
      </c>
      <c r="K2578">
        <v>51.97</v>
      </c>
      <c r="L2578">
        <v>5.67</v>
      </c>
      <c r="M2578" t="s">
        <v>1615</v>
      </c>
      <c r="N2578" t="s">
        <v>40</v>
      </c>
      <c r="O2578" t="s">
        <v>27</v>
      </c>
      <c r="P2578">
        <v>7</v>
      </c>
      <c r="Q2578">
        <v>0</v>
      </c>
      <c r="R2578">
        <v>0</v>
      </c>
    </row>
    <row r="2579" spans="1:18">
      <c r="A2579" t="s">
        <v>1794</v>
      </c>
      <c r="B2579" t="s">
        <v>143</v>
      </c>
      <c r="C2579" t="s">
        <v>20</v>
      </c>
      <c r="D2579" t="s">
        <v>86</v>
      </c>
      <c r="E2579">
        <v>52.03</v>
      </c>
      <c r="F2579">
        <v>4.2</v>
      </c>
      <c r="G2579" t="s">
        <v>1615</v>
      </c>
      <c r="H2579" t="s">
        <v>45</v>
      </c>
      <c r="I2579" t="s">
        <v>29</v>
      </c>
      <c r="J2579" t="s">
        <v>86</v>
      </c>
      <c r="K2579">
        <v>52.03</v>
      </c>
      <c r="L2579">
        <v>4.17</v>
      </c>
      <c r="M2579" t="s">
        <v>1615</v>
      </c>
      <c r="N2579" t="s">
        <v>40</v>
      </c>
      <c r="O2579" t="s">
        <v>35</v>
      </c>
      <c r="P2579">
        <v>56</v>
      </c>
      <c r="Q2579">
        <v>4</v>
      </c>
      <c r="R2579">
        <v>242</v>
      </c>
    </row>
    <row r="2580" spans="1:18">
      <c r="A2580" t="s">
        <v>1889</v>
      </c>
      <c r="B2580" t="s">
        <v>133</v>
      </c>
      <c r="C2580" t="s">
        <v>20</v>
      </c>
      <c r="D2580" t="s">
        <v>86</v>
      </c>
      <c r="E2580">
        <v>51.93</v>
      </c>
      <c r="F2580">
        <v>5.53</v>
      </c>
      <c r="G2580" t="s">
        <v>1615</v>
      </c>
      <c r="H2580" t="s">
        <v>101</v>
      </c>
      <c r="I2580" t="s">
        <v>39</v>
      </c>
      <c r="J2580" t="s">
        <v>86</v>
      </c>
      <c r="K2580">
        <v>51.92</v>
      </c>
      <c r="L2580">
        <v>5.55</v>
      </c>
      <c r="M2580" t="s">
        <v>1615</v>
      </c>
      <c r="N2580" t="s">
        <v>40</v>
      </c>
      <c r="O2580" t="s">
        <v>35</v>
      </c>
      <c r="P2580">
        <v>15</v>
      </c>
      <c r="Q2580">
        <v>2</v>
      </c>
      <c r="R2580">
        <v>91</v>
      </c>
    </row>
    <row r="2581" spans="1:18">
      <c r="A2581" t="s">
        <v>1890</v>
      </c>
      <c r="B2581" t="s">
        <v>74</v>
      </c>
      <c r="C2581" t="s">
        <v>20</v>
      </c>
      <c r="D2581" t="s">
        <v>86</v>
      </c>
      <c r="E2581">
        <v>51.97</v>
      </c>
      <c r="F2581">
        <v>6</v>
      </c>
      <c r="G2581" t="s">
        <v>1615</v>
      </c>
      <c r="H2581" t="s">
        <v>23</v>
      </c>
      <c r="I2581" t="s">
        <v>39</v>
      </c>
      <c r="J2581" t="s">
        <v>86</v>
      </c>
      <c r="K2581">
        <v>51.97</v>
      </c>
      <c r="L2581">
        <v>6</v>
      </c>
      <c r="M2581" t="s">
        <v>1615</v>
      </c>
      <c r="N2581" t="s">
        <v>40</v>
      </c>
      <c r="O2581" t="s">
        <v>35</v>
      </c>
      <c r="P2581">
        <v>18</v>
      </c>
      <c r="Q2581">
        <v>2</v>
      </c>
      <c r="R2581">
        <v>0</v>
      </c>
    </row>
    <row r="2582" spans="1:18">
      <c r="A2582" t="s">
        <v>1891</v>
      </c>
      <c r="B2582" t="s">
        <v>101</v>
      </c>
      <c r="C2582" t="s">
        <v>39</v>
      </c>
      <c r="D2582" t="s">
        <v>86</v>
      </c>
      <c r="E2582">
        <v>51.97</v>
      </c>
      <c r="F2582">
        <v>6.03</v>
      </c>
      <c r="G2582" t="s">
        <v>1615</v>
      </c>
      <c r="H2582" t="s">
        <v>63</v>
      </c>
      <c r="I2582" t="s">
        <v>29</v>
      </c>
      <c r="J2582" t="s">
        <v>86</v>
      </c>
      <c r="K2582">
        <v>51.97</v>
      </c>
      <c r="L2582">
        <v>6.05</v>
      </c>
      <c r="M2582" t="s">
        <v>1615</v>
      </c>
      <c r="N2582" t="s">
        <v>81</v>
      </c>
      <c r="O2582" t="s">
        <v>35</v>
      </c>
      <c r="P2582">
        <v>31</v>
      </c>
      <c r="Q2582">
        <v>0</v>
      </c>
      <c r="R2582">
        <v>0</v>
      </c>
    </row>
    <row r="2583" spans="1:18">
      <c r="A2583" t="s">
        <v>1892</v>
      </c>
      <c r="B2583" t="s">
        <v>155</v>
      </c>
      <c r="C2583" t="s">
        <v>39</v>
      </c>
      <c r="D2583" t="s">
        <v>86</v>
      </c>
      <c r="E2583">
        <v>51.98</v>
      </c>
      <c r="F2583">
        <v>6.02</v>
      </c>
      <c r="G2583" t="s">
        <v>1615</v>
      </c>
      <c r="H2583" t="s">
        <v>42</v>
      </c>
      <c r="I2583" t="s">
        <v>29</v>
      </c>
      <c r="J2583" t="s">
        <v>86</v>
      </c>
      <c r="K2583">
        <v>51.98</v>
      </c>
      <c r="L2583">
        <v>6.02</v>
      </c>
      <c r="M2583" t="s">
        <v>1615</v>
      </c>
      <c r="N2583" t="s">
        <v>40</v>
      </c>
      <c r="O2583" t="s">
        <v>35</v>
      </c>
      <c r="P2583">
        <v>32</v>
      </c>
      <c r="Q2583">
        <v>0</v>
      </c>
      <c r="R2583">
        <v>0</v>
      </c>
    </row>
    <row r="2584" spans="1:18">
      <c r="A2584" t="s">
        <v>1893</v>
      </c>
      <c r="B2584" t="s">
        <v>121</v>
      </c>
      <c r="C2584" t="s">
        <v>20</v>
      </c>
      <c r="D2584" t="s">
        <v>86</v>
      </c>
      <c r="E2584">
        <v>51.93</v>
      </c>
      <c r="F2584">
        <v>5.57</v>
      </c>
      <c r="G2584" t="s">
        <v>1615</v>
      </c>
      <c r="H2584" t="s">
        <v>31</v>
      </c>
      <c r="I2584" t="s">
        <v>39</v>
      </c>
      <c r="J2584" t="s">
        <v>86</v>
      </c>
      <c r="K2584">
        <v>51.93</v>
      </c>
      <c r="L2584">
        <v>5.57</v>
      </c>
      <c r="M2584" t="s">
        <v>1615</v>
      </c>
      <c r="N2584" t="s">
        <v>40</v>
      </c>
      <c r="O2584" t="s">
        <v>35</v>
      </c>
      <c r="P2584">
        <v>15</v>
      </c>
      <c r="Q2584">
        <v>0</v>
      </c>
      <c r="R2584">
        <v>0</v>
      </c>
    </row>
    <row r="2585" spans="1:18">
      <c r="A2585" t="s">
        <v>1894</v>
      </c>
      <c r="B2585" t="s">
        <v>76</v>
      </c>
      <c r="C2585" t="s">
        <v>20</v>
      </c>
      <c r="D2585" t="s">
        <v>86</v>
      </c>
      <c r="E2585">
        <v>51.93</v>
      </c>
      <c r="F2585">
        <v>5.55</v>
      </c>
      <c r="G2585" t="s">
        <v>1615</v>
      </c>
      <c r="H2585" t="s">
        <v>32</v>
      </c>
      <c r="I2585" t="s">
        <v>20</v>
      </c>
      <c r="J2585" t="s">
        <v>279</v>
      </c>
      <c r="K2585">
        <v>51.95</v>
      </c>
      <c r="L2585">
        <v>5.52</v>
      </c>
      <c r="M2585" t="s">
        <v>1615</v>
      </c>
      <c r="N2585" t="s">
        <v>34</v>
      </c>
      <c r="O2585" t="s">
        <v>35</v>
      </c>
      <c r="P2585">
        <v>720</v>
      </c>
      <c r="Q2585">
        <v>3</v>
      </c>
      <c r="R2585">
        <v>270</v>
      </c>
    </row>
    <row r="2586" spans="1:18">
      <c r="A2586" t="s">
        <v>1928</v>
      </c>
      <c r="B2586" t="s">
        <v>73</v>
      </c>
      <c r="C2586" t="s">
        <v>20</v>
      </c>
      <c r="D2586" t="s">
        <v>86</v>
      </c>
      <c r="E2586">
        <v>52.35</v>
      </c>
      <c r="F2586">
        <v>4.5199999999999996</v>
      </c>
      <c r="G2586" t="s">
        <v>1615</v>
      </c>
      <c r="H2586" t="s">
        <v>121</v>
      </c>
      <c r="I2586" t="s">
        <v>20</v>
      </c>
      <c r="J2586" t="s">
        <v>156</v>
      </c>
      <c r="K2586">
        <v>52.87</v>
      </c>
      <c r="L2586">
        <v>4.72</v>
      </c>
      <c r="M2586" t="s">
        <v>1615</v>
      </c>
      <c r="N2586" t="s">
        <v>34</v>
      </c>
      <c r="O2586" t="s">
        <v>35</v>
      </c>
      <c r="P2586">
        <v>1092</v>
      </c>
      <c r="Q2586">
        <v>59</v>
      </c>
      <c r="R2586">
        <v>13</v>
      </c>
    </row>
    <row r="2587" spans="1:18">
      <c r="A2587" t="s">
        <v>1929</v>
      </c>
      <c r="B2587" t="s">
        <v>31</v>
      </c>
      <c r="C2587" t="s">
        <v>39</v>
      </c>
      <c r="D2587" t="s">
        <v>86</v>
      </c>
      <c r="E2587">
        <v>52.35</v>
      </c>
      <c r="F2587">
        <v>4.5199999999999996</v>
      </c>
      <c r="G2587" t="s">
        <v>1615</v>
      </c>
      <c r="H2587" t="s">
        <v>42</v>
      </c>
      <c r="I2587" t="s">
        <v>51</v>
      </c>
      <c r="J2587" t="s">
        <v>89</v>
      </c>
      <c r="K2587">
        <v>52.35</v>
      </c>
      <c r="L2587">
        <v>4.53</v>
      </c>
      <c r="M2587" t="s">
        <v>1615</v>
      </c>
      <c r="N2587" t="s">
        <v>40</v>
      </c>
      <c r="O2587" t="s">
        <v>52</v>
      </c>
      <c r="P2587">
        <v>474</v>
      </c>
      <c r="Q2587">
        <v>0</v>
      </c>
      <c r="R2587">
        <v>0</v>
      </c>
    </row>
    <row r="2588" spans="1:18">
      <c r="A2588" t="s">
        <v>1930</v>
      </c>
      <c r="B2588" t="s">
        <v>76</v>
      </c>
      <c r="C2588" t="s">
        <v>20</v>
      </c>
      <c r="D2588" t="s">
        <v>86</v>
      </c>
      <c r="E2588">
        <v>52.42</v>
      </c>
      <c r="F2588">
        <v>4.78</v>
      </c>
      <c r="G2588" t="s">
        <v>1615</v>
      </c>
      <c r="H2588" t="s">
        <v>71</v>
      </c>
      <c r="I2588" t="s">
        <v>29</v>
      </c>
      <c r="J2588" t="s">
        <v>86</v>
      </c>
      <c r="K2588">
        <v>52.42</v>
      </c>
      <c r="L2588">
        <v>4.78</v>
      </c>
      <c r="M2588" t="s">
        <v>1615</v>
      </c>
      <c r="N2588" t="s">
        <v>40</v>
      </c>
      <c r="O2588" t="s">
        <v>35</v>
      </c>
      <c r="P2588">
        <v>56</v>
      </c>
      <c r="Q2588">
        <v>2</v>
      </c>
      <c r="R2588">
        <v>270</v>
      </c>
    </row>
    <row r="2589" spans="1:18">
      <c r="A2589" t="s">
        <v>1931</v>
      </c>
      <c r="B2589" t="s">
        <v>76</v>
      </c>
      <c r="C2589" t="s">
        <v>20</v>
      </c>
      <c r="D2589" t="s">
        <v>86</v>
      </c>
      <c r="E2589">
        <v>52.42</v>
      </c>
      <c r="F2589">
        <v>4.78</v>
      </c>
      <c r="G2589" t="s">
        <v>1615</v>
      </c>
      <c r="H2589" t="s">
        <v>45</v>
      </c>
      <c r="I2589" t="s">
        <v>39</v>
      </c>
      <c r="J2589" t="s">
        <v>156</v>
      </c>
      <c r="K2589">
        <v>52.42</v>
      </c>
      <c r="L2589">
        <v>4.7699999999999996</v>
      </c>
      <c r="M2589" t="s">
        <v>1615</v>
      </c>
      <c r="N2589" t="s">
        <v>40</v>
      </c>
      <c r="O2589" t="s">
        <v>35</v>
      </c>
      <c r="P2589">
        <v>1130</v>
      </c>
      <c r="Q2589">
        <v>3</v>
      </c>
      <c r="R2589">
        <v>270</v>
      </c>
    </row>
    <row r="2590" spans="1:18">
      <c r="A2590" t="s">
        <v>1945</v>
      </c>
      <c r="B2590" t="s">
        <v>71</v>
      </c>
      <c r="C2590" t="s">
        <v>20</v>
      </c>
      <c r="D2590" t="s">
        <v>86</v>
      </c>
      <c r="E2590">
        <v>52.35</v>
      </c>
      <c r="F2590">
        <v>4.53</v>
      </c>
      <c r="G2590" t="s">
        <v>1615</v>
      </c>
      <c r="H2590" t="s">
        <v>68</v>
      </c>
      <c r="I2590" t="s">
        <v>39</v>
      </c>
      <c r="J2590" t="s">
        <v>86</v>
      </c>
      <c r="K2590">
        <v>52.35</v>
      </c>
      <c r="L2590">
        <v>4.53</v>
      </c>
      <c r="M2590" t="s">
        <v>1615</v>
      </c>
      <c r="N2590" t="s">
        <v>40</v>
      </c>
      <c r="O2590" t="s">
        <v>35</v>
      </c>
      <c r="P2590">
        <v>35</v>
      </c>
      <c r="Q2590">
        <v>2</v>
      </c>
      <c r="R2590">
        <v>270</v>
      </c>
    </row>
    <row r="2591" spans="1:18">
      <c r="A2591" t="s">
        <v>1946</v>
      </c>
      <c r="B2591" t="s">
        <v>74</v>
      </c>
      <c r="C2591" t="s">
        <v>20</v>
      </c>
      <c r="D2591" t="s">
        <v>86</v>
      </c>
      <c r="E2591">
        <v>52.35</v>
      </c>
      <c r="F2591">
        <v>4.53</v>
      </c>
      <c r="G2591" t="s">
        <v>1615</v>
      </c>
      <c r="H2591" t="s">
        <v>45</v>
      </c>
      <c r="I2591" t="s">
        <v>48</v>
      </c>
      <c r="J2591" t="s">
        <v>89</v>
      </c>
      <c r="K2591">
        <v>52.35</v>
      </c>
      <c r="L2591">
        <v>4.53</v>
      </c>
      <c r="M2591" t="s">
        <v>1615</v>
      </c>
      <c r="N2591" t="s">
        <v>40</v>
      </c>
      <c r="O2591" t="s">
        <v>52</v>
      </c>
      <c r="P2591">
        <v>453</v>
      </c>
      <c r="Q2591">
        <v>2</v>
      </c>
      <c r="R2591">
        <v>270</v>
      </c>
    </row>
    <row r="2592" spans="1:18">
      <c r="A2592" t="s">
        <v>1947</v>
      </c>
      <c r="B2592" t="s">
        <v>74</v>
      </c>
      <c r="C2592" t="s">
        <v>20</v>
      </c>
      <c r="D2592" t="s">
        <v>86</v>
      </c>
      <c r="E2592">
        <v>52.35</v>
      </c>
      <c r="F2592">
        <v>4.53</v>
      </c>
      <c r="G2592" t="s">
        <v>1615</v>
      </c>
      <c r="H2592" t="s">
        <v>92</v>
      </c>
      <c r="I2592" t="s">
        <v>20</v>
      </c>
      <c r="J2592" t="s">
        <v>89</v>
      </c>
      <c r="K2592">
        <v>52.42</v>
      </c>
      <c r="L2592">
        <v>5.0199999999999996</v>
      </c>
      <c r="M2592" t="s">
        <v>1615</v>
      </c>
      <c r="N2592" t="s">
        <v>34</v>
      </c>
      <c r="O2592" t="s">
        <v>35</v>
      </c>
      <c r="P2592">
        <v>350</v>
      </c>
      <c r="Q2592">
        <v>33</v>
      </c>
      <c r="R2592">
        <v>77</v>
      </c>
    </row>
    <row r="2593" spans="1:18">
      <c r="A2593" t="s">
        <v>1949</v>
      </c>
      <c r="B2593" t="s">
        <v>73</v>
      </c>
      <c r="C2593" t="s">
        <v>20</v>
      </c>
      <c r="D2593" t="s">
        <v>86</v>
      </c>
      <c r="E2593">
        <v>52.15</v>
      </c>
      <c r="F2593">
        <v>4.3499999999999996</v>
      </c>
      <c r="G2593" t="s">
        <v>1615</v>
      </c>
      <c r="H2593" t="s">
        <v>24</v>
      </c>
      <c r="I2593" t="s">
        <v>20</v>
      </c>
      <c r="J2593" t="s">
        <v>89</v>
      </c>
      <c r="K2593">
        <v>52.2</v>
      </c>
      <c r="L2593">
        <v>4.37</v>
      </c>
      <c r="M2593" t="s">
        <v>1615</v>
      </c>
      <c r="N2593" t="s">
        <v>40</v>
      </c>
      <c r="O2593" t="s">
        <v>35</v>
      </c>
      <c r="P2593">
        <v>347</v>
      </c>
      <c r="Q2593">
        <v>4</v>
      </c>
      <c r="R2593">
        <v>18</v>
      </c>
    </row>
    <row r="2594" spans="1:18">
      <c r="A2594" t="s">
        <v>1950</v>
      </c>
      <c r="B2594" t="s">
        <v>73</v>
      </c>
      <c r="C2594" t="s">
        <v>20</v>
      </c>
      <c r="D2594" t="s">
        <v>86</v>
      </c>
      <c r="E2594">
        <v>52.15</v>
      </c>
      <c r="F2594">
        <v>4.3499999999999996</v>
      </c>
      <c r="G2594" t="s">
        <v>1615</v>
      </c>
      <c r="H2594" t="s">
        <v>31</v>
      </c>
      <c r="I2594" t="s">
        <v>51</v>
      </c>
      <c r="J2594" t="s">
        <v>86</v>
      </c>
      <c r="K2594">
        <v>52.17</v>
      </c>
      <c r="L2594">
        <v>4.37</v>
      </c>
      <c r="M2594" t="s">
        <v>1615</v>
      </c>
      <c r="N2594" t="s">
        <v>34</v>
      </c>
      <c r="O2594" t="s">
        <v>35</v>
      </c>
      <c r="P2594">
        <v>103</v>
      </c>
      <c r="Q2594">
        <v>2</v>
      </c>
      <c r="R2594">
        <v>91</v>
      </c>
    </row>
    <row r="2595" spans="1:18">
      <c r="A2595" t="s">
        <v>1951</v>
      </c>
      <c r="B2595" t="s">
        <v>109</v>
      </c>
      <c r="C2595" t="s">
        <v>20</v>
      </c>
      <c r="D2595" t="s">
        <v>86</v>
      </c>
      <c r="E2595">
        <v>52.15</v>
      </c>
      <c r="F2595">
        <v>4.3499999999999996</v>
      </c>
      <c r="G2595" t="s">
        <v>1615</v>
      </c>
      <c r="H2595" t="s">
        <v>76</v>
      </c>
      <c r="I2595" t="s">
        <v>50</v>
      </c>
      <c r="J2595" t="s">
        <v>279</v>
      </c>
      <c r="K2595">
        <v>52.18</v>
      </c>
      <c r="L2595">
        <v>4.38</v>
      </c>
      <c r="M2595" t="s">
        <v>1615</v>
      </c>
      <c r="N2595" t="s">
        <v>40</v>
      </c>
      <c r="O2595" t="s">
        <v>35</v>
      </c>
      <c r="P2595">
        <v>605</v>
      </c>
      <c r="Q2595">
        <v>3</v>
      </c>
      <c r="R2595">
        <v>51</v>
      </c>
    </row>
    <row r="2596" spans="1:18">
      <c r="A2596" t="s">
        <v>1952</v>
      </c>
      <c r="B2596" t="s">
        <v>109</v>
      </c>
      <c r="C2596" t="s">
        <v>20</v>
      </c>
      <c r="D2596" t="s">
        <v>86</v>
      </c>
      <c r="E2596">
        <v>52.15</v>
      </c>
      <c r="F2596">
        <v>4.3499999999999996</v>
      </c>
      <c r="G2596" t="s">
        <v>1615</v>
      </c>
      <c r="H2596" t="s">
        <v>31</v>
      </c>
      <c r="I2596" t="s">
        <v>51</v>
      </c>
      <c r="J2596" t="s">
        <v>86</v>
      </c>
      <c r="K2596">
        <v>52.17</v>
      </c>
      <c r="L2596">
        <v>4.37</v>
      </c>
      <c r="M2596" t="s">
        <v>1615</v>
      </c>
      <c r="N2596" t="s">
        <v>34</v>
      </c>
      <c r="O2596" t="s">
        <v>35</v>
      </c>
      <c r="P2596">
        <v>99</v>
      </c>
      <c r="Q2596">
        <v>2</v>
      </c>
      <c r="R2596">
        <v>91</v>
      </c>
    </row>
    <row r="2597" spans="1:18">
      <c r="A2597" t="s">
        <v>1953</v>
      </c>
      <c r="B2597" t="s">
        <v>109</v>
      </c>
      <c r="C2597" t="s">
        <v>20</v>
      </c>
      <c r="D2597" t="s">
        <v>86</v>
      </c>
      <c r="E2597">
        <v>52.17</v>
      </c>
      <c r="F2597">
        <v>4.3499999999999996</v>
      </c>
      <c r="G2597" t="s">
        <v>1615</v>
      </c>
      <c r="H2597" t="s">
        <v>19</v>
      </c>
      <c r="I2597" t="s">
        <v>20</v>
      </c>
      <c r="J2597" t="s">
        <v>129</v>
      </c>
      <c r="K2597">
        <v>52.18</v>
      </c>
      <c r="L2597">
        <v>4.38</v>
      </c>
      <c r="M2597" t="s">
        <v>1615</v>
      </c>
      <c r="N2597" t="s">
        <v>40</v>
      </c>
      <c r="O2597" t="s">
        <v>35</v>
      </c>
      <c r="P2597">
        <v>2191</v>
      </c>
      <c r="Q2597">
        <v>3</v>
      </c>
      <c r="R2597">
        <v>51</v>
      </c>
    </row>
    <row r="2598" spans="1:18">
      <c r="A2598" t="s">
        <v>1954</v>
      </c>
      <c r="B2598" t="s">
        <v>60</v>
      </c>
      <c r="C2598" t="s">
        <v>39</v>
      </c>
      <c r="D2598" t="s">
        <v>86</v>
      </c>
      <c r="E2598">
        <v>52.15</v>
      </c>
      <c r="F2598">
        <v>4.3499999999999996</v>
      </c>
      <c r="G2598" t="s">
        <v>1615</v>
      </c>
      <c r="H2598" t="s">
        <v>20</v>
      </c>
      <c r="I2598" t="s">
        <v>32</v>
      </c>
      <c r="J2598" t="s">
        <v>86</v>
      </c>
      <c r="K2598">
        <v>52.18</v>
      </c>
      <c r="L2598">
        <v>4.37</v>
      </c>
      <c r="M2598" t="s">
        <v>1615</v>
      </c>
      <c r="N2598" t="s">
        <v>81</v>
      </c>
      <c r="O2598" t="s">
        <v>27</v>
      </c>
      <c r="P2598">
        <v>124</v>
      </c>
      <c r="Q2598">
        <v>3</v>
      </c>
      <c r="R2598">
        <v>32</v>
      </c>
    </row>
    <row r="2599" spans="1:18">
      <c r="A2599" t="s">
        <v>1955</v>
      </c>
      <c r="B2599" t="s">
        <v>60</v>
      </c>
      <c r="C2599" t="s">
        <v>39</v>
      </c>
      <c r="D2599" t="s">
        <v>86</v>
      </c>
      <c r="E2599">
        <v>52.15</v>
      </c>
      <c r="F2599">
        <v>4.3499999999999996</v>
      </c>
      <c r="G2599" t="s">
        <v>1615</v>
      </c>
      <c r="H2599" t="s">
        <v>23</v>
      </c>
      <c r="I2599" t="s">
        <v>20</v>
      </c>
      <c r="J2599" t="s">
        <v>89</v>
      </c>
      <c r="K2599">
        <v>52.22</v>
      </c>
      <c r="L2599">
        <v>4.4000000000000004</v>
      </c>
      <c r="M2599" t="s">
        <v>1615</v>
      </c>
      <c r="N2599" t="s">
        <v>40</v>
      </c>
      <c r="O2599" t="s">
        <v>35</v>
      </c>
      <c r="P2599">
        <v>346</v>
      </c>
      <c r="Q2599">
        <v>7</v>
      </c>
      <c r="R2599">
        <v>32</v>
      </c>
    </row>
    <row r="2600" spans="1:18">
      <c r="A2600" t="s">
        <v>1958</v>
      </c>
      <c r="B2600" t="s">
        <v>45</v>
      </c>
      <c r="C2600" t="s">
        <v>20</v>
      </c>
      <c r="D2600" t="s">
        <v>86</v>
      </c>
      <c r="E2600">
        <v>53.05</v>
      </c>
      <c r="F2600">
        <v>4.72</v>
      </c>
      <c r="G2600" t="s">
        <v>1615</v>
      </c>
      <c r="H2600" t="s">
        <v>32</v>
      </c>
      <c r="I2600" t="s">
        <v>20</v>
      </c>
      <c r="J2600" t="s">
        <v>156</v>
      </c>
      <c r="K2600">
        <v>53.12</v>
      </c>
      <c r="L2600">
        <v>4.7699999999999996</v>
      </c>
      <c r="M2600" t="s">
        <v>1615</v>
      </c>
      <c r="N2600" t="s">
        <v>40</v>
      </c>
      <c r="O2600" t="s">
        <v>35</v>
      </c>
      <c r="P2600">
        <v>1082</v>
      </c>
      <c r="Q2600">
        <v>9</v>
      </c>
      <c r="R2600">
        <v>25</v>
      </c>
    </row>
    <row r="2601" spans="1:18">
      <c r="A2601" t="s">
        <v>1959</v>
      </c>
      <c r="B2601" t="s">
        <v>20</v>
      </c>
      <c r="C2601" t="s">
        <v>39</v>
      </c>
      <c r="D2601" t="s">
        <v>86</v>
      </c>
      <c r="E2601">
        <v>52.15</v>
      </c>
      <c r="F2601">
        <v>4.3499999999999996</v>
      </c>
      <c r="G2601" t="s">
        <v>1615</v>
      </c>
      <c r="H2601" t="s">
        <v>71</v>
      </c>
      <c r="I2601" t="s">
        <v>29</v>
      </c>
      <c r="J2601" t="s">
        <v>86</v>
      </c>
      <c r="K2601">
        <v>52.25</v>
      </c>
      <c r="L2601">
        <v>4.43</v>
      </c>
      <c r="M2601" t="s">
        <v>1615</v>
      </c>
      <c r="N2601" t="s">
        <v>40</v>
      </c>
      <c r="O2601" t="s">
        <v>35</v>
      </c>
      <c r="P2601">
        <v>41</v>
      </c>
      <c r="Q2601">
        <v>11</v>
      </c>
      <c r="R2601">
        <v>32</v>
      </c>
    </row>
    <row r="2602" spans="1:18">
      <c r="A2602" t="s">
        <v>1960</v>
      </c>
      <c r="B2602" t="s">
        <v>121</v>
      </c>
      <c r="C2602" t="s">
        <v>39</v>
      </c>
      <c r="D2602" t="s">
        <v>86</v>
      </c>
      <c r="E2602">
        <v>51.93</v>
      </c>
      <c r="F2602">
        <v>5.53</v>
      </c>
      <c r="G2602" t="s">
        <v>1615</v>
      </c>
      <c r="H2602" t="s">
        <v>19</v>
      </c>
      <c r="I2602" t="s">
        <v>48</v>
      </c>
      <c r="J2602" t="s">
        <v>86</v>
      </c>
      <c r="K2602">
        <v>51.95</v>
      </c>
      <c r="L2602">
        <v>5.6</v>
      </c>
      <c r="M2602" t="s">
        <v>1615</v>
      </c>
      <c r="N2602" t="s">
        <v>34</v>
      </c>
      <c r="O2602" t="s">
        <v>35</v>
      </c>
      <c r="P2602">
        <v>68</v>
      </c>
      <c r="Q2602">
        <v>5</v>
      </c>
      <c r="R2602">
        <v>68</v>
      </c>
    </row>
    <row r="2603" spans="1:18">
      <c r="A2603" t="s">
        <v>1961</v>
      </c>
      <c r="B2603" t="s">
        <v>45</v>
      </c>
      <c r="C2603" t="s">
        <v>39</v>
      </c>
      <c r="D2603" t="s">
        <v>86</v>
      </c>
      <c r="E2603">
        <v>51.93</v>
      </c>
      <c r="F2603">
        <v>5.53</v>
      </c>
      <c r="G2603" t="s">
        <v>1615</v>
      </c>
      <c r="H2603" t="s">
        <v>39</v>
      </c>
      <c r="I2603" t="s">
        <v>29</v>
      </c>
      <c r="J2603" t="s">
        <v>86</v>
      </c>
      <c r="K2603">
        <v>51.92</v>
      </c>
      <c r="L2603">
        <v>5.55</v>
      </c>
      <c r="M2603" t="s">
        <v>1615</v>
      </c>
      <c r="N2603" t="s">
        <v>40</v>
      </c>
      <c r="O2603" t="s">
        <v>35</v>
      </c>
      <c r="P2603">
        <v>12</v>
      </c>
      <c r="Q2603">
        <v>3</v>
      </c>
      <c r="R2603">
        <v>149</v>
      </c>
    </row>
    <row r="2604" spans="1:18">
      <c r="A2604" t="s">
        <v>1962</v>
      </c>
      <c r="B2604" t="s">
        <v>45</v>
      </c>
      <c r="C2604" t="s">
        <v>39</v>
      </c>
      <c r="D2604" t="s">
        <v>86</v>
      </c>
      <c r="E2604">
        <v>51.93</v>
      </c>
      <c r="F2604">
        <v>5.53</v>
      </c>
      <c r="G2604" t="s">
        <v>1615</v>
      </c>
      <c r="H2604" t="s">
        <v>39</v>
      </c>
      <c r="I2604" t="s">
        <v>29</v>
      </c>
      <c r="J2604" t="s">
        <v>86</v>
      </c>
      <c r="K2604">
        <v>51.92</v>
      </c>
      <c r="L2604">
        <v>5.55</v>
      </c>
      <c r="M2604" t="s">
        <v>1615</v>
      </c>
      <c r="N2604" t="s">
        <v>40</v>
      </c>
      <c r="O2604" t="s">
        <v>35</v>
      </c>
      <c r="P2604">
        <v>12</v>
      </c>
      <c r="Q2604">
        <v>3</v>
      </c>
      <c r="R2604">
        <v>149</v>
      </c>
    </row>
    <row r="2605" spans="1:18">
      <c r="A2605" t="s">
        <v>2111</v>
      </c>
      <c r="B2605" t="s">
        <v>39</v>
      </c>
      <c r="C2605" t="s">
        <v>39</v>
      </c>
      <c r="D2605" t="s">
        <v>86</v>
      </c>
      <c r="E2605">
        <v>60.45</v>
      </c>
      <c r="F2605">
        <v>12.05</v>
      </c>
      <c r="G2605" t="s">
        <v>669</v>
      </c>
      <c r="H2605" t="s">
        <v>104</v>
      </c>
      <c r="I2605" t="s">
        <v>39</v>
      </c>
      <c r="J2605" t="s">
        <v>86</v>
      </c>
      <c r="K2605">
        <v>60.45</v>
      </c>
      <c r="L2605">
        <v>12.05</v>
      </c>
      <c r="M2605" t="s">
        <v>669</v>
      </c>
      <c r="N2605" t="s">
        <v>40</v>
      </c>
      <c r="O2605" t="s">
        <v>35</v>
      </c>
      <c r="P2605">
        <v>24</v>
      </c>
      <c r="Q2605">
        <v>0</v>
      </c>
      <c r="R2605">
        <v>0</v>
      </c>
    </row>
    <row r="2606" spans="1:18">
      <c r="A2606" t="s">
        <v>2318</v>
      </c>
      <c r="B2606" t="s">
        <v>101</v>
      </c>
      <c r="C2606" t="s">
        <v>39</v>
      </c>
      <c r="D2606" t="s">
        <v>86</v>
      </c>
      <c r="E2606">
        <v>62.48</v>
      </c>
      <c r="F2606">
        <v>6</v>
      </c>
      <c r="G2606" t="s">
        <v>669</v>
      </c>
      <c r="H2606" t="s">
        <v>68</v>
      </c>
      <c r="I2606" t="s">
        <v>39</v>
      </c>
      <c r="J2606" t="s">
        <v>86</v>
      </c>
      <c r="K2606">
        <v>62.48</v>
      </c>
      <c r="L2606">
        <v>6</v>
      </c>
      <c r="M2606" t="s">
        <v>669</v>
      </c>
      <c r="N2606" t="s">
        <v>81</v>
      </c>
      <c r="O2606" t="s">
        <v>35</v>
      </c>
      <c r="P2606">
        <v>9</v>
      </c>
      <c r="Q2606">
        <v>0</v>
      </c>
      <c r="R2606">
        <v>0</v>
      </c>
    </row>
    <row r="2607" spans="1:18">
      <c r="A2607" t="s">
        <v>2319</v>
      </c>
      <c r="B2607" t="s">
        <v>37</v>
      </c>
      <c r="C2607" t="s">
        <v>39</v>
      </c>
      <c r="D2607" t="s">
        <v>86</v>
      </c>
      <c r="E2607">
        <v>69.58</v>
      </c>
      <c r="F2607">
        <v>22.58</v>
      </c>
      <c r="G2607" t="s">
        <v>669</v>
      </c>
      <c r="H2607" t="s">
        <v>54</v>
      </c>
      <c r="I2607" t="s">
        <v>32</v>
      </c>
      <c r="J2607" t="s">
        <v>86</v>
      </c>
      <c r="K2607">
        <v>69.38</v>
      </c>
      <c r="L2607">
        <v>24.25</v>
      </c>
      <c r="M2607" t="s">
        <v>669</v>
      </c>
      <c r="N2607" t="s">
        <v>81</v>
      </c>
      <c r="O2607" t="s">
        <v>35</v>
      </c>
      <c r="P2607">
        <v>130</v>
      </c>
      <c r="Q2607">
        <v>69</v>
      </c>
      <c r="R2607">
        <v>109</v>
      </c>
    </row>
    <row r="2608" spans="1:18">
      <c r="A2608" t="s">
        <v>2324</v>
      </c>
      <c r="B2608" t="s">
        <v>50</v>
      </c>
      <c r="C2608" t="s">
        <v>39</v>
      </c>
      <c r="D2608" t="s">
        <v>86</v>
      </c>
      <c r="E2608">
        <v>59.28</v>
      </c>
      <c r="F2608">
        <v>5.25</v>
      </c>
      <c r="G2608" t="s">
        <v>669</v>
      </c>
      <c r="H2608" t="s">
        <v>68</v>
      </c>
      <c r="I2608" t="s">
        <v>20</v>
      </c>
      <c r="J2608" t="s">
        <v>89</v>
      </c>
      <c r="K2608">
        <v>59.28</v>
      </c>
      <c r="L2608">
        <v>5.25</v>
      </c>
      <c r="M2608" t="s">
        <v>669</v>
      </c>
      <c r="N2608" t="s">
        <v>40</v>
      </c>
      <c r="O2608" t="s">
        <v>35</v>
      </c>
      <c r="P2608">
        <v>353</v>
      </c>
      <c r="Q2608">
        <v>0</v>
      </c>
      <c r="R2608">
        <v>0</v>
      </c>
    </row>
    <row r="2609" spans="1:18">
      <c r="A2609" t="s">
        <v>2410</v>
      </c>
      <c r="B2609" t="s">
        <v>143</v>
      </c>
      <c r="C2609" t="s">
        <v>20</v>
      </c>
      <c r="D2609" t="s">
        <v>86</v>
      </c>
      <c r="E2609">
        <v>63.12</v>
      </c>
      <c r="F2609">
        <v>7.75</v>
      </c>
      <c r="G2609" t="s">
        <v>669</v>
      </c>
      <c r="H2609" t="s">
        <v>67</v>
      </c>
      <c r="I2609" t="s">
        <v>39</v>
      </c>
      <c r="J2609" t="s">
        <v>89</v>
      </c>
      <c r="K2609">
        <v>63.1</v>
      </c>
      <c r="L2609">
        <v>7.77</v>
      </c>
      <c r="M2609" t="s">
        <v>669</v>
      </c>
      <c r="N2609" t="s">
        <v>81</v>
      </c>
      <c r="O2609" t="s">
        <v>35</v>
      </c>
      <c r="P2609">
        <v>381</v>
      </c>
      <c r="Q2609">
        <v>3</v>
      </c>
      <c r="R2609">
        <v>156</v>
      </c>
    </row>
    <row r="2610" spans="1:18">
      <c r="A2610" t="s">
        <v>2411</v>
      </c>
      <c r="B2610" t="s">
        <v>50</v>
      </c>
      <c r="C2610" t="s">
        <v>39</v>
      </c>
      <c r="D2610" t="s">
        <v>86</v>
      </c>
      <c r="E2610">
        <v>63.12</v>
      </c>
      <c r="F2610">
        <v>7.75</v>
      </c>
      <c r="G2610" t="s">
        <v>669</v>
      </c>
      <c r="H2610" t="s">
        <v>67</v>
      </c>
      <c r="I2610" t="s">
        <v>48</v>
      </c>
      <c r="J2610" t="s">
        <v>86</v>
      </c>
      <c r="K2610">
        <v>63.12</v>
      </c>
      <c r="L2610">
        <v>7.75</v>
      </c>
      <c r="M2610" t="s">
        <v>669</v>
      </c>
      <c r="N2610" t="s">
        <v>40</v>
      </c>
      <c r="O2610" t="s">
        <v>35</v>
      </c>
      <c r="P2610">
        <v>74</v>
      </c>
      <c r="Q2610">
        <v>0</v>
      </c>
      <c r="R2610">
        <v>0</v>
      </c>
    </row>
    <row r="2611" spans="1:18">
      <c r="A2611" t="s">
        <v>2446</v>
      </c>
      <c r="B2611" t="s">
        <v>143</v>
      </c>
      <c r="C2611" t="s">
        <v>20</v>
      </c>
      <c r="D2611" t="s">
        <v>86</v>
      </c>
      <c r="E2611">
        <v>49.88</v>
      </c>
      <c r="F2611">
        <v>19.48</v>
      </c>
      <c r="G2611" t="s">
        <v>2428</v>
      </c>
      <c r="H2611" t="s">
        <v>50</v>
      </c>
      <c r="I2611" t="s">
        <v>39</v>
      </c>
      <c r="J2611" t="s">
        <v>89</v>
      </c>
      <c r="K2611">
        <v>49.83</v>
      </c>
      <c r="L2611">
        <v>19.47</v>
      </c>
      <c r="M2611" t="s">
        <v>2428</v>
      </c>
      <c r="N2611" t="s">
        <v>81</v>
      </c>
      <c r="O2611" t="s">
        <v>35</v>
      </c>
      <c r="P2611">
        <v>368</v>
      </c>
      <c r="Q2611">
        <v>6</v>
      </c>
      <c r="R2611">
        <v>193</v>
      </c>
    </row>
    <row r="2612" spans="1:18">
      <c r="A2612" t="s">
        <v>2447</v>
      </c>
      <c r="B2612" t="s">
        <v>143</v>
      </c>
      <c r="C2612" t="s">
        <v>20</v>
      </c>
      <c r="D2612" t="s">
        <v>86</v>
      </c>
      <c r="E2612">
        <v>49.88</v>
      </c>
      <c r="F2612">
        <v>19.48</v>
      </c>
      <c r="G2612" t="s">
        <v>2428</v>
      </c>
      <c r="H2612" t="s">
        <v>23</v>
      </c>
      <c r="I2612" t="s">
        <v>63</v>
      </c>
      <c r="J2612" t="s">
        <v>86</v>
      </c>
      <c r="K2612">
        <v>49.88</v>
      </c>
      <c r="L2612">
        <v>19.48</v>
      </c>
      <c r="M2612" t="s">
        <v>2428</v>
      </c>
      <c r="N2612" t="s">
        <v>34</v>
      </c>
      <c r="O2612" t="s">
        <v>35</v>
      </c>
      <c r="P2612">
        <v>200</v>
      </c>
      <c r="Q2612">
        <v>0</v>
      </c>
      <c r="R2612">
        <v>0</v>
      </c>
    </row>
    <row r="2613" spans="1:18">
      <c r="A2613" t="s">
        <v>2448</v>
      </c>
      <c r="B2613" t="s">
        <v>143</v>
      </c>
      <c r="C2613" t="s">
        <v>20</v>
      </c>
      <c r="D2613" t="s">
        <v>86</v>
      </c>
      <c r="E2613">
        <v>49.88</v>
      </c>
      <c r="F2613">
        <v>19.48</v>
      </c>
      <c r="G2613" t="s">
        <v>2428</v>
      </c>
      <c r="H2613" t="s">
        <v>63</v>
      </c>
      <c r="I2613" t="s">
        <v>31</v>
      </c>
      <c r="J2613" t="s">
        <v>89</v>
      </c>
      <c r="K2613">
        <v>49.9</v>
      </c>
      <c r="L2613">
        <v>19.48</v>
      </c>
      <c r="M2613" t="s">
        <v>2428</v>
      </c>
      <c r="N2613" t="s">
        <v>34</v>
      </c>
      <c r="O2613" t="s">
        <v>35</v>
      </c>
      <c r="P2613">
        <v>259</v>
      </c>
      <c r="Q2613">
        <v>2</v>
      </c>
      <c r="R2613">
        <v>0</v>
      </c>
    </row>
    <row r="2614" spans="1:18">
      <c r="A2614" t="s">
        <v>2449</v>
      </c>
      <c r="B2614" t="s">
        <v>143</v>
      </c>
      <c r="C2614" t="s">
        <v>20</v>
      </c>
      <c r="D2614" t="s">
        <v>86</v>
      </c>
      <c r="E2614">
        <v>49.88</v>
      </c>
      <c r="F2614">
        <v>19.48</v>
      </c>
      <c r="G2614" t="s">
        <v>2428</v>
      </c>
      <c r="H2614" t="s">
        <v>73</v>
      </c>
      <c r="I2614" t="s">
        <v>60</v>
      </c>
      <c r="J2614" t="s">
        <v>89</v>
      </c>
      <c r="K2614">
        <v>49.87</v>
      </c>
      <c r="L2614">
        <v>19.53</v>
      </c>
      <c r="M2614" t="s">
        <v>2428</v>
      </c>
      <c r="N2614" t="s">
        <v>34</v>
      </c>
      <c r="O2614" t="s">
        <v>35</v>
      </c>
      <c r="P2614">
        <v>297</v>
      </c>
      <c r="Q2614">
        <v>5</v>
      </c>
      <c r="R2614">
        <v>118</v>
      </c>
    </row>
    <row r="2615" spans="1:18">
      <c r="A2615" t="s">
        <v>2737</v>
      </c>
      <c r="B2615" t="s">
        <v>29</v>
      </c>
      <c r="C2615" t="s">
        <v>39</v>
      </c>
      <c r="D2615" t="s">
        <v>86</v>
      </c>
      <c r="E2615">
        <v>63.12</v>
      </c>
      <c r="F2615">
        <v>23.1</v>
      </c>
      <c r="G2615" t="s">
        <v>2455</v>
      </c>
      <c r="H2615" t="s">
        <v>60</v>
      </c>
      <c r="I2615" t="s">
        <v>63</v>
      </c>
      <c r="J2615" t="s">
        <v>89</v>
      </c>
      <c r="K2615">
        <v>63.12</v>
      </c>
      <c r="L2615">
        <v>23.1</v>
      </c>
      <c r="M2615" t="s">
        <v>2455</v>
      </c>
      <c r="N2615" t="s">
        <v>34</v>
      </c>
      <c r="O2615" t="s">
        <v>35</v>
      </c>
      <c r="P2615">
        <v>544</v>
      </c>
      <c r="Q2615">
        <v>0</v>
      </c>
      <c r="R2615">
        <v>0</v>
      </c>
    </row>
    <row r="2616" spans="1:18">
      <c r="A2616" t="s">
        <v>2738</v>
      </c>
      <c r="B2616" t="s">
        <v>29</v>
      </c>
      <c r="C2616" t="s">
        <v>39</v>
      </c>
      <c r="D2616" t="s">
        <v>86</v>
      </c>
      <c r="E2616">
        <v>63.13</v>
      </c>
      <c r="F2616">
        <v>23.08</v>
      </c>
      <c r="G2616" t="s">
        <v>2455</v>
      </c>
      <c r="H2616" t="s">
        <v>73</v>
      </c>
      <c r="I2616" t="s">
        <v>32</v>
      </c>
      <c r="J2616" t="s">
        <v>89</v>
      </c>
      <c r="K2616">
        <v>63.13</v>
      </c>
      <c r="L2616">
        <v>23.08</v>
      </c>
      <c r="M2616" t="s">
        <v>2455</v>
      </c>
      <c r="N2616" t="s">
        <v>34</v>
      </c>
      <c r="O2616" t="s">
        <v>35</v>
      </c>
      <c r="P2616">
        <v>502</v>
      </c>
      <c r="Q2616">
        <v>0</v>
      </c>
      <c r="R2616">
        <v>0</v>
      </c>
    </row>
    <row r="2617" spans="1:18">
      <c r="A2617" t="s">
        <v>2835</v>
      </c>
      <c r="B2617" t="s">
        <v>60</v>
      </c>
      <c r="C2617" t="s">
        <v>39</v>
      </c>
      <c r="D2617" t="s">
        <v>86</v>
      </c>
      <c r="E2617">
        <v>63.48</v>
      </c>
      <c r="F2617">
        <v>23.8</v>
      </c>
      <c r="G2617" t="s">
        <v>2455</v>
      </c>
      <c r="H2617" t="s">
        <v>104</v>
      </c>
      <c r="I2617" t="s">
        <v>24</v>
      </c>
      <c r="J2617" t="s">
        <v>260</v>
      </c>
      <c r="K2617">
        <v>63.47</v>
      </c>
      <c r="L2617">
        <v>23.78</v>
      </c>
      <c r="M2617" t="s">
        <v>2455</v>
      </c>
      <c r="N2617" t="s">
        <v>40</v>
      </c>
      <c r="O2617" t="s">
        <v>35</v>
      </c>
      <c r="P2617">
        <v>1792</v>
      </c>
      <c r="Q2617">
        <v>3</v>
      </c>
      <c r="R2617">
        <v>205</v>
      </c>
    </row>
    <row r="2618" spans="1:18">
      <c r="A2618" t="s">
        <v>2842</v>
      </c>
      <c r="B2618" t="s">
        <v>19</v>
      </c>
      <c r="C2618" t="s">
        <v>39</v>
      </c>
      <c r="D2618" t="s">
        <v>86</v>
      </c>
      <c r="E2618">
        <v>69.900000000000006</v>
      </c>
      <c r="F2618">
        <v>27.02</v>
      </c>
      <c r="G2618" t="s">
        <v>2455</v>
      </c>
      <c r="H2618" t="s">
        <v>143</v>
      </c>
      <c r="I2618" t="s">
        <v>48</v>
      </c>
      <c r="J2618" t="s">
        <v>86</v>
      </c>
      <c r="K2618">
        <v>69.92</v>
      </c>
      <c r="L2618">
        <v>27.03</v>
      </c>
      <c r="M2618" t="s">
        <v>2455</v>
      </c>
      <c r="N2618" t="s">
        <v>34</v>
      </c>
      <c r="O2618" t="s">
        <v>35</v>
      </c>
      <c r="P2618">
        <v>65</v>
      </c>
      <c r="Q2618">
        <v>2</v>
      </c>
      <c r="R2618">
        <v>19</v>
      </c>
    </row>
    <row r="2619" spans="1:18">
      <c r="A2619" t="s">
        <v>2845</v>
      </c>
      <c r="B2619" t="s">
        <v>32</v>
      </c>
      <c r="C2619" t="s">
        <v>39</v>
      </c>
      <c r="D2619" t="s">
        <v>86</v>
      </c>
      <c r="E2619">
        <v>66.77</v>
      </c>
      <c r="F2619">
        <v>23.97</v>
      </c>
      <c r="G2619" t="s">
        <v>2455</v>
      </c>
      <c r="H2619" t="s">
        <v>24</v>
      </c>
      <c r="I2619" t="s">
        <v>48</v>
      </c>
      <c r="J2619" t="s">
        <v>86</v>
      </c>
      <c r="K2619">
        <v>66.77</v>
      </c>
      <c r="L2619">
        <v>23.97</v>
      </c>
      <c r="M2619" t="s">
        <v>2455</v>
      </c>
      <c r="N2619" t="s">
        <v>40</v>
      </c>
      <c r="O2619" t="s">
        <v>27</v>
      </c>
      <c r="P2619">
        <v>55</v>
      </c>
      <c r="Q2619">
        <v>0</v>
      </c>
      <c r="R2619">
        <v>0</v>
      </c>
    </row>
    <row r="2620" spans="1:18">
      <c r="A2620" t="s">
        <v>2875</v>
      </c>
      <c r="B2620" t="s">
        <v>51</v>
      </c>
      <c r="C2620" t="s">
        <v>39</v>
      </c>
      <c r="D2620" t="s">
        <v>86</v>
      </c>
      <c r="E2620">
        <v>60.18</v>
      </c>
      <c r="F2620">
        <v>24.98</v>
      </c>
      <c r="G2620" t="s">
        <v>2455</v>
      </c>
      <c r="H2620" t="s">
        <v>42</v>
      </c>
      <c r="I2620" t="s">
        <v>29</v>
      </c>
      <c r="J2620" t="s">
        <v>86</v>
      </c>
      <c r="K2620">
        <v>60.18</v>
      </c>
      <c r="L2620">
        <v>24.98</v>
      </c>
      <c r="M2620" t="s">
        <v>2455</v>
      </c>
      <c r="N2620" t="s">
        <v>81</v>
      </c>
      <c r="O2620" t="s">
        <v>27</v>
      </c>
      <c r="P2620">
        <v>40</v>
      </c>
      <c r="Q2620">
        <v>0</v>
      </c>
      <c r="R2620">
        <v>0</v>
      </c>
    </row>
    <row r="2621" spans="1:18">
      <c r="A2621" t="s">
        <v>2876</v>
      </c>
      <c r="B2621" t="s">
        <v>51</v>
      </c>
      <c r="C2621" t="s">
        <v>39</v>
      </c>
      <c r="D2621" t="s">
        <v>86</v>
      </c>
      <c r="E2621">
        <v>60.18</v>
      </c>
      <c r="F2621">
        <v>24.98</v>
      </c>
      <c r="G2621" t="s">
        <v>2455</v>
      </c>
      <c r="H2621" t="s">
        <v>68</v>
      </c>
      <c r="I2621" t="s">
        <v>101</v>
      </c>
      <c r="J2621" t="s">
        <v>86</v>
      </c>
      <c r="K2621">
        <v>60.18</v>
      </c>
      <c r="L2621">
        <v>24.98</v>
      </c>
      <c r="M2621" t="s">
        <v>2455</v>
      </c>
      <c r="N2621" t="s">
        <v>40</v>
      </c>
      <c r="O2621" t="s">
        <v>35</v>
      </c>
      <c r="P2621">
        <v>164</v>
      </c>
      <c r="Q2621">
        <v>0</v>
      </c>
      <c r="R2621">
        <v>0</v>
      </c>
    </row>
    <row r="2622" spans="1:18">
      <c r="A2622" t="s">
        <v>2943</v>
      </c>
      <c r="B2622" t="s">
        <v>60</v>
      </c>
      <c r="C2622" t="s">
        <v>39</v>
      </c>
      <c r="D2622" t="s">
        <v>86</v>
      </c>
      <c r="E2622">
        <v>60.52</v>
      </c>
      <c r="F2622">
        <v>24.25</v>
      </c>
      <c r="G2622" t="s">
        <v>2455</v>
      </c>
      <c r="H2622" t="s">
        <v>67</v>
      </c>
      <c r="I2622" t="s">
        <v>29</v>
      </c>
      <c r="J2622" t="s">
        <v>119</v>
      </c>
      <c r="K2622">
        <v>60.53</v>
      </c>
      <c r="L2622">
        <v>24.17</v>
      </c>
      <c r="M2622" t="s">
        <v>2455</v>
      </c>
      <c r="N2622" t="s">
        <v>40</v>
      </c>
      <c r="O2622" t="s">
        <v>35</v>
      </c>
      <c r="P2622">
        <v>4059</v>
      </c>
      <c r="Q2622">
        <v>5</v>
      </c>
      <c r="R2622">
        <v>293</v>
      </c>
    </row>
    <row r="2623" spans="1:18">
      <c r="A2623" t="s">
        <v>2985</v>
      </c>
      <c r="B2623" t="s">
        <v>29</v>
      </c>
      <c r="C2623" t="s">
        <v>39</v>
      </c>
      <c r="D2623" t="s">
        <v>86</v>
      </c>
      <c r="E2623">
        <v>64.88</v>
      </c>
      <c r="F2623">
        <v>25.2</v>
      </c>
      <c r="G2623" t="s">
        <v>2455</v>
      </c>
      <c r="H2623" t="s">
        <v>67</v>
      </c>
      <c r="I2623" t="s">
        <v>101</v>
      </c>
      <c r="J2623" t="s">
        <v>156</v>
      </c>
      <c r="K2623">
        <v>64.83</v>
      </c>
      <c r="L2623">
        <v>25.18</v>
      </c>
      <c r="M2623" t="s">
        <v>2455</v>
      </c>
      <c r="N2623" t="s">
        <v>40</v>
      </c>
      <c r="O2623" t="s">
        <v>35</v>
      </c>
      <c r="P2623">
        <v>1256</v>
      </c>
      <c r="Q2623">
        <v>6</v>
      </c>
      <c r="R2623">
        <v>189</v>
      </c>
    </row>
    <row r="2624" spans="1:18">
      <c r="A2624" t="s">
        <v>2986</v>
      </c>
      <c r="B2624" t="s">
        <v>31</v>
      </c>
      <c r="C2624" t="s">
        <v>39</v>
      </c>
      <c r="D2624" t="s">
        <v>86</v>
      </c>
      <c r="E2624">
        <v>62.57</v>
      </c>
      <c r="F2624">
        <v>29.8</v>
      </c>
      <c r="G2624" t="s">
        <v>2455</v>
      </c>
      <c r="H2624" t="s">
        <v>29</v>
      </c>
      <c r="I2624" t="s">
        <v>51</v>
      </c>
      <c r="J2624" t="s">
        <v>129</v>
      </c>
      <c r="K2624">
        <v>62.5</v>
      </c>
      <c r="L2624">
        <v>29.67</v>
      </c>
      <c r="M2624" t="s">
        <v>2455</v>
      </c>
      <c r="N2624" t="s">
        <v>40</v>
      </c>
      <c r="O2624" t="s">
        <v>52</v>
      </c>
      <c r="P2624">
        <v>2289</v>
      </c>
      <c r="Q2624">
        <v>11</v>
      </c>
      <c r="R2624">
        <v>223</v>
      </c>
    </row>
    <row r="2625" spans="1:18">
      <c r="A2625" t="s">
        <v>2987</v>
      </c>
      <c r="B2625" t="s">
        <v>31</v>
      </c>
      <c r="C2625" t="s">
        <v>39</v>
      </c>
      <c r="D2625" t="s">
        <v>86</v>
      </c>
      <c r="E2625">
        <v>62.57</v>
      </c>
      <c r="F2625">
        <v>29.82</v>
      </c>
      <c r="G2625" t="s">
        <v>2455</v>
      </c>
      <c r="H2625" t="s">
        <v>68</v>
      </c>
      <c r="I2625" t="s">
        <v>60</v>
      </c>
      <c r="J2625" t="s">
        <v>279</v>
      </c>
      <c r="K2625">
        <v>62.58</v>
      </c>
      <c r="L2625">
        <v>29.77</v>
      </c>
      <c r="M2625" t="s">
        <v>2455</v>
      </c>
      <c r="N2625" t="s">
        <v>81</v>
      </c>
      <c r="O2625" t="s">
        <v>27</v>
      </c>
      <c r="P2625">
        <v>657</v>
      </c>
      <c r="Q2625">
        <v>4</v>
      </c>
      <c r="R2625">
        <v>306</v>
      </c>
    </row>
    <row r="2626" spans="1:18">
      <c r="A2626" t="s">
        <v>2988</v>
      </c>
      <c r="B2626" t="s">
        <v>20</v>
      </c>
      <c r="C2626" t="s">
        <v>39</v>
      </c>
      <c r="D2626" t="s">
        <v>86</v>
      </c>
      <c r="E2626">
        <v>62.55</v>
      </c>
      <c r="F2626">
        <v>29.82</v>
      </c>
      <c r="G2626" t="s">
        <v>2455</v>
      </c>
      <c r="H2626" t="s">
        <v>121</v>
      </c>
      <c r="I2626" t="s">
        <v>51</v>
      </c>
      <c r="J2626" t="s">
        <v>86</v>
      </c>
      <c r="K2626">
        <v>62.55</v>
      </c>
      <c r="L2626">
        <v>29.83</v>
      </c>
      <c r="M2626" t="s">
        <v>2455</v>
      </c>
      <c r="N2626" t="s">
        <v>40</v>
      </c>
      <c r="O2626" t="s">
        <v>35</v>
      </c>
      <c r="P2626">
        <v>105</v>
      </c>
      <c r="Q2626">
        <v>1</v>
      </c>
      <c r="R2626">
        <v>91</v>
      </c>
    </row>
    <row r="2627" spans="1:18">
      <c r="A2627" t="s">
        <v>3003</v>
      </c>
      <c r="B2627" t="s">
        <v>109</v>
      </c>
      <c r="C2627" t="s">
        <v>20</v>
      </c>
      <c r="D2627" t="s">
        <v>86</v>
      </c>
      <c r="E2627">
        <v>62.53</v>
      </c>
      <c r="F2627">
        <v>29.83</v>
      </c>
      <c r="G2627" t="s">
        <v>2455</v>
      </c>
      <c r="H2627" t="s">
        <v>37</v>
      </c>
      <c r="I2627" t="s">
        <v>101</v>
      </c>
      <c r="J2627" t="s">
        <v>123</v>
      </c>
      <c r="K2627">
        <v>62.55</v>
      </c>
      <c r="L2627">
        <v>29.85</v>
      </c>
      <c r="M2627" t="s">
        <v>2455</v>
      </c>
      <c r="N2627" t="s">
        <v>81</v>
      </c>
      <c r="O2627" t="s">
        <v>35</v>
      </c>
      <c r="P2627">
        <v>1642</v>
      </c>
      <c r="Q2627">
        <v>3</v>
      </c>
      <c r="R2627">
        <v>25</v>
      </c>
    </row>
    <row r="2628" spans="1:18">
      <c r="A2628" t="s">
        <v>3004</v>
      </c>
      <c r="B2628" t="s">
        <v>109</v>
      </c>
      <c r="C2628" t="s">
        <v>20</v>
      </c>
      <c r="D2628" t="s">
        <v>86</v>
      </c>
      <c r="E2628">
        <v>62.53</v>
      </c>
      <c r="F2628">
        <v>29.83</v>
      </c>
      <c r="G2628" t="s">
        <v>2455</v>
      </c>
      <c r="H2628" t="s">
        <v>155</v>
      </c>
      <c r="I2628" t="s">
        <v>32</v>
      </c>
      <c r="J2628" t="s">
        <v>279</v>
      </c>
      <c r="K2628">
        <v>62.77</v>
      </c>
      <c r="L2628">
        <v>29.85</v>
      </c>
      <c r="M2628" t="s">
        <v>2455</v>
      </c>
      <c r="N2628" t="s">
        <v>34</v>
      </c>
      <c r="O2628" t="s">
        <v>35</v>
      </c>
      <c r="P2628">
        <v>875</v>
      </c>
      <c r="Q2628">
        <v>26</v>
      </c>
      <c r="R2628">
        <v>2</v>
      </c>
    </row>
    <row r="2629" spans="1:18">
      <c r="A2629" t="s">
        <v>3007</v>
      </c>
      <c r="B2629" t="s">
        <v>39</v>
      </c>
      <c r="C2629" t="s">
        <v>39</v>
      </c>
      <c r="D2629" t="s">
        <v>86</v>
      </c>
      <c r="E2629">
        <v>61.15</v>
      </c>
      <c r="F2629">
        <v>27.5</v>
      </c>
      <c r="G2629" t="s">
        <v>2455</v>
      </c>
      <c r="H2629" t="s">
        <v>23</v>
      </c>
      <c r="I2629" t="s">
        <v>29</v>
      </c>
      <c r="J2629" t="s">
        <v>86</v>
      </c>
      <c r="K2629">
        <v>61.15</v>
      </c>
      <c r="L2629">
        <v>27.5</v>
      </c>
      <c r="M2629" t="s">
        <v>2455</v>
      </c>
      <c r="N2629" t="s">
        <v>140</v>
      </c>
      <c r="O2629" t="s">
        <v>35</v>
      </c>
      <c r="P2629">
        <v>39</v>
      </c>
      <c r="Q2629">
        <v>0</v>
      </c>
      <c r="R2629">
        <v>0</v>
      </c>
    </row>
    <row r="2630" spans="1:18">
      <c r="A2630" t="s">
        <v>3008</v>
      </c>
      <c r="B2630" t="s">
        <v>39</v>
      </c>
      <c r="C2630" t="s">
        <v>39</v>
      </c>
      <c r="D2630" t="s">
        <v>86</v>
      </c>
      <c r="E2630">
        <v>61.15</v>
      </c>
      <c r="F2630">
        <v>27.5</v>
      </c>
      <c r="G2630" t="s">
        <v>2455</v>
      </c>
      <c r="H2630" t="s">
        <v>76</v>
      </c>
      <c r="I2630" t="s">
        <v>29</v>
      </c>
      <c r="J2630" t="s">
        <v>86</v>
      </c>
      <c r="K2630">
        <v>61.15</v>
      </c>
      <c r="L2630">
        <v>27.5</v>
      </c>
      <c r="M2630" t="s">
        <v>2455</v>
      </c>
      <c r="N2630" t="s">
        <v>26</v>
      </c>
      <c r="O2630" t="s">
        <v>27</v>
      </c>
      <c r="P2630">
        <v>45</v>
      </c>
      <c r="Q2630">
        <v>0</v>
      </c>
      <c r="R2630">
        <v>0</v>
      </c>
    </row>
    <row r="2631" spans="1:18">
      <c r="A2631" t="s">
        <v>3026</v>
      </c>
      <c r="B2631" t="s">
        <v>39</v>
      </c>
      <c r="C2631" t="s">
        <v>39</v>
      </c>
      <c r="D2631" t="s">
        <v>86</v>
      </c>
      <c r="E2631">
        <v>62.48</v>
      </c>
      <c r="F2631">
        <v>27.2</v>
      </c>
      <c r="G2631" t="s">
        <v>2455</v>
      </c>
      <c r="H2631" t="s">
        <v>31</v>
      </c>
      <c r="I2631" t="s">
        <v>24</v>
      </c>
      <c r="J2631" t="s">
        <v>89</v>
      </c>
      <c r="K2631">
        <v>62.45</v>
      </c>
      <c r="L2631">
        <v>27.17</v>
      </c>
      <c r="M2631" t="s">
        <v>2455</v>
      </c>
      <c r="N2631" t="s">
        <v>34</v>
      </c>
      <c r="O2631" t="s">
        <v>35</v>
      </c>
      <c r="P2631">
        <v>300</v>
      </c>
      <c r="Q2631">
        <v>5</v>
      </c>
      <c r="R2631">
        <v>205</v>
      </c>
    </row>
    <row r="2632" spans="1:18">
      <c r="A2632" t="s">
        <v>3027</v>
      </c>
      <c r="B2632" t="s">
        <v>39</v>
      </c>
      <c r="C2632" t="s">
        <v>39</v>
      </c>
      <c r="D2632" t="s">
        <v>86</v>
      </c>
      <c r="E2632">
        <v>62.53</v>
      </c>
      <c r="F2632">
        <v>27.23</v>
      </c>
      <c r="G2632" t="s">
        <v>2455</v>
      </c>
      <c r="H2632" t="s">
        <v>76</v>
      </c>
      <c r="I2632" t="s">
        <v>48</v>
      </c>
      <c r="J2632" t="s">
        <v>86</v>
      </c>
      <c r="K2632">
        <v>62.55</v>
      </c>
      <c r="L2632">
        <v>27.22</v>
      </c>
      <c r="M2632" t="s">
        <v>2455</v>
      </c>
      <c r="N2632" t="s">
        <v>34</v>
      </c>
      <c r="O2632" t="s">
        <v>35</v>
      </c>
      <c r="P2632">
        <v>76</v>
      </c>
      <c r="Q2632">
        <v>3</v>
      </c>
      <c r="R2632">
        <v>336</v>
      </c>
    </row>
    <row r="2633" spans="1:18">
      <c r="A2633" t="s">
        <v>3028</v>
      </c>
      <c r="B2633" t="s">
        <v>39</v>
      </c>
      <c r="C2633" t="s">
        <v>39</v>
      </c>
      <c r="D2633" t="s">
        <v>86</v>
      </c>
      <c r="E2633">
        <v>62.57</v>
      </c>
      <c r="F2633">
        <v>27.17</v>
      </c>
      <c r="G2633" t="s">
        <v>2455</v>
      </c>
      <c r="H2633" t="s">
        <v>63</v>
      </c>
      <c r="I2633" t="s">
        <v>101</v>
      </c>
      <c r="J2633" t="s">
        <v>86</v>
      </c>
      <c r="K2633">
        <v>62.55</v>
      </c>
      <c r="L2633">
        <v>27.17</v>
      </c>
      <c r="M2633" t="s">
        <v>2455</v>
      </c>
      <c r="N2633" t="s">
        <v>34</v>
      </c>
      <c r="O2633" t="s">
        <v>35</v>
      </c>
      <c r="P2633">
        <v>159</v>
      </c>
      <c r="Q2633">
        <v>2</v>
      </c>
      <c r="R2633">
        <v>181</v>
      </c>
    </row>
    <row r="2634" spans="1:18">
      <c r="A2634" t="s">
        <v>3029</v>
      </c>
      <c r="B2634" t="s">
        <v>51</v>
      </c>
      <c r="C2634" t="s">
        <v>39</v>
      </c>
      <c r="D2634" t="s">
        <v>86</v>
      </c>
      <c r="E2634">
        <v>62.57</v>
      </c>
      <c r="F2634">
        <v>27.17</v>
      </c>
      <c r="G2634" t="s">
        <v>2455</v>
      </c>
      <c r="H2634" t="s">
        <v>50</v>
      </c>
      <c r="I2634" t="s">
        <v>48</v>
      </c>
      <c r="J2634" t="s">
        <v>86</v>
      </c>
      <c r="K2634">
        <v>62.57</v>
      </c>
      <c r="L2634">
        <v>27.17</v>
      </c>
      <c r="M2634" t="s">
        <v>2455</v>
      </c>
      <c r="N2634" t="s">
        <v>26</v>
      </c>
      <c r="O2634" t="s">
        <v>27</v>
      </c>
      <c r="P2634">
        <v>53</v>
      </c>
      <c r="Q2634">
        <v>0</v>
      </c>
      <c r="R2634">
        <v>0</v>
      </c>
    </row>
    <row r="2635" spans="1:18">
      <c r="A2635" t="s">
        <v>3030</v>
      </c>
      <c r="B2635" t="s">
        <v>51</v>
      </c>
      <c r="C2635" t="s">
        <v>39</v>
      </c>
      <c r="D2635" t="s">
        <v>86</v>
      </c>
      <c r="E2635">
        <v>62.57</v>
      </c>
      <c r="F2635">
        <v>27.17</v>
      </c>
      <c r="G2635" t="s">
        <v>2455</v>
      </c>
      <c r="H2635" t="s">
        <v>101</v>
      </c>
      <c r="I2635" t="s">
        <v>29</v>
      </c>
      <c r="J2635" t="s">
        <v>86</v>
      </c>
      <c r="K2635">
        <v>62.57</v>
      </c>
      <c r="L2635">
        <v>27.17</v>
      </c>
      <c r="M2635" t="s">
        <v>2455</v>
      </c>
      <c r="N2635" t="s">
        <v>34</v>
      </c>
      <c r="O2635" t="s">
        <v>35</v>
      </c>
      <c r="P2635">
        <v>32</v>
      </c>
      <c r="Q2635">
        <v>0</v>
      </c>
      <c r="R2635">
        <v>0</v>
      </c>
    </row>
    <row r="2636" spans="1:18">
      <c r="A2636" t="s">
        <v>3031</v>
      </c>
      <c r="B2636" t="s">
        <v>51</v>
      </c>
      <c r="C2636" t="s">
        <v>39</v>
      </c>
      <c r="D2636" t="s">
        <v>86</v>
      </c>
      <c r="E2636">
        <v>62.57</v>
      </c>
      <c r="F2636">
        <v>27.17</v>
      </c>
      <c r="G2636" t="s">
        <v>2455</v>
      </c>
      <c r="H2636" t="s">
        <v>63</v>
      </c>
      <c r="I2636" t="s">
        <v>29</v>
      </c>
      <c r="J2636" t="s">
        <v>86</v>
      </c>
      <c r="K2636">
        <v>62.57</v>
      </c>
      <c r="L2636">
        <v>27.17</v>
      </c>
      <c r="M2636" t="s">
        <v>2455</v>
      </c>
      <c r="N2636" t="s">
        <v>81</v>
      </c>
      <c r="O2636" t="s">
        <v>35</v>
      </c>
      <c r="P2636">
        <v>33</v>
      </c>
      <c r="Q2636">
        <v>0</v>
      </c>
      <c r="R2636">
        <v>0</v>
      </c>
    </row>
    <row r="2637" spans="1:18">
      <c r="A2637" t="s">
        <v>3032</v>
      </c>
      <c r="B2637" t="s">
        <v>101</v>
      </c>
      <c r="C2637" t="s">
        <v>39</v>
      </c>
      <c r="D2637" t="s">
        <v>86</v>
      </c>
      <c r="E2637">
        <v>62.6</v>
      </c>
      <c r="F2637">
        <v>27.15</v>
      </c>
      <c r="G2637" t="s">
        <v>2455</v>
      </c>
      <c r="H2637" t="s">
        <v>23</v>
      </c>
      <c r="I2637" t="s">
        <v>48</v>
      </c>
      <c r="J2637" t="s">
        <v>86</v>
      </c>
      <c r="K2637">
        <v>62.62</v>
      </c>
      <c r="L2637">
        <v>27.13</v>
      </c>
      <c r="M2637" t="s">
        <v>2455</v>
      </c>
      <c r="N2637" t="s">
        <v>34</v>
      </c>
      <c r="O2637" t="s">
        <v>35</v>
      </c>
      <c r="P2637">
        <v>65</v>
      </c>
      <c r="Q2637">
        <v>3</v>
      </c>
      <c r="R2637">
        <v>336</v>
      </c>
    </row>
    <row r="2638" spans="1:18">
      <c r="A2638" t="s">
        <v>3051</v>
      </c>
      <c r="B2638" t="s">
        <v>31</v>
      </c>
      <c r="C2638" t="s">
        <v>39</v>
      </c>
      <c r="D2638" t="s">
        <v>86</v>
      </c>
      <c r="E2638">
        <v>61.35</v>
      </c>
      <c r="F2638">
        <v>24.4</v>
      </c>
      <c r="G2638" t="s">
        <v>2455</v>
      </c>
      <c r="H2638" t="s">
        <v>68</v>
      </c>
      <c r="I2638" t="s">
        <v>24</v>
      </c>
      <c r="J2638" t="s">
        <v>89</v>
      </c>
      <c r="K2638">
        <v>61.35</v>
      </c>
      <c r="L2638">
        <v>24.4</v>
      </c>
      <c r="M2638" t="s">
        <v>2455</v>
      </c>
      <c r="N2638" t="s">
        <v>34</v>
      </c>
      <c r="O2638" t="s">
        <v>35</v>
      </c>
      <c r="P2638">
        <v>322</v>
      </c>
      <c r="Q2638">
        <v>0</v>
      </c>
      <c r="R2638">
        <v>0</v>
      </c>
    </row>
    <row r="2639" spans="1:18">
      <c r="A2639" t="s">
        <v>3070</v>
      </c>
      <c r="B2639" t="s">
        <v>74</v>
      </c>
      <c r="C2639" t="s">
        <v>20</v>
      </c>
      <c r="D2639" t="s">
        <v>86</v>
      </c>
      <c r="E2639">
        <v>63.17</v>
      </c>
      <c r="F2639">
        <v>27.3</v>
      </c>
      <c r="G2639" t="s">
        <v>2455</v>
      </c>
      <c r="H2639" t="s">
        <v>104</v>
      </c>
      <c r="I2639" t="s">
        <v>48</v>
      </c>
      <c r="J2639" t="s">
        <v>86</v>
      </c>
      <c r="K2639">
        <v>63.17</v>
      </c>
      <c r="L2639">
        <v>27.3</v>
      </c>
      <c r="M2639" t="s">
        <v>2455</v>
      </c>
      <c r="N2639" t="s">
        <v>34</v>
      </c>
      <c r="O2639" t="s">
        <v>35</v>
      </c>
      <c r="P2639">
        <v>94</v>
      </c>
      <c r="Q2639">
        <v>0</v>
      </c>
      <c r="R2639">
        <v>0</v>
      </c>
    </row>
    <row r="2640" spans="1:18">
      <c r="A2640" t="s">
        <v>3071</v>
      </c>
      <c r="B2640" t="s">
        <v>74</v>
      </c>
      <c r="C2640" t="s">
        <v>20</v>
      </c>
      <c r="D2640" t="s">
        <v>86</v>
      </c>
      <c r="E2640">
        <v>63.17</v>
      </c>
      <c r="F2640">
        <v>27.3</v>
      </c>
      <c r="G2640" t="s">
        <v>2455</v>
      </c>
      <c r="H2640" t="s">
        <v>68</v>
      </c>
      <c r="I2640" t="s">
        <v>48</v>
      </c>
      <c r="J2640" t="s">
        <v>86</v>
      </c>
      <c r="K2640">
        <v>63.17</v>
      </c>
      <c r="L2640">
        <v>27.3</v>
      </c>
      <c r="M2640" t="s">
        <v>2455</v>
      </c>
      <c r="N2640" t="s">
        <v>34</v>
      </c>
      <c r="O2640" t="s">
        <v>35</v>
      </c>
      <c r="P2640">
        <v>84</v>
      </c>
      <c r="Q2640">
        <v>0</v>
      </c>
      <c r="R2640">
        <v>0</v>
      </c>
    </row>
    <row r="2641" spans="1:18">
      <c r="A2641" t="s">
        <v>3072</v>
      </c>
      <c r="B2641" t="s">
        <v>143</v>
      </c>
      <c r="C2641" t="s">
        <v>20</v>
      </c>
      <c r="D2641" t="s">
        <v>86</v>
      </c>
      <c r="E2641">
        <v>63.12</v>
      </c>
      <c r="F2641">
        <v>27.4</v>
      </c>
      <c r="G2641" t="s">
        <v>2455</v>
      </c>
      <c r="H2641" t="s">
        <v>32</v>
      </c>
      <c r="I2641" t="s">
        <v>60</v>
      </c>
      <c r="J2641" t="s">
        <v>89</v>
      </c>
      <c r="K2641">
        <v>63.12</v>
      </c>
      <c r="L2641">
        <v>27.4</v>
      </c>
      <c r="M2641" t="s">
        <v>2455</v>
      </c>
      <c r="N2641" t="s">
        <v>81</v>
      </c>
      <c r="O2641" t="s">
        <v>35</v>
      </c>
      <c r="P2641">
        <v>285</v>
      </c>
      <c r="Q2641">
        <v>0</v>
      </c>
      <c r="R2641">
        <v>0</v>
      </c>
    </row>
    <row r="2642" spans="1:18">
      <c r="A2642" t="s">
        <v>3073</v>
      </c>
      <c r="B2642" t="s">
        <v>31</v>
      </c>
      <c r="C2642" t="s">
        <v>39</v>
      </c>
      <c r="D2642" t="s">
        <v>86</v>
      </c>
      <c r="E2642">
        <v>60.98</v>
      </c>
      <c r="F2642">
        <v>24.5</v>
      </c>
      <c r="G2642" t="s">
        <v>2455</v>
      </c>
      <c r="H2642" t="s">
        <v>29</v>
      </c>
      <c r="I2642" t="s">
        <v>29</v>
      </c>
      <c r="J2642" t="s">
        <v>86</v>
      </c>
      <c r="K2642">
        <v>60.97</v>
      </c>
      <c r="L2642">
        <v>24.5</v>
      </c>
      <c r="M2642" t="s">
        <v>2455</v>
      </c>
      <c r="N2642" t="s">
        <v>26</v>
      </c>
      <c r="O2642" t="s">
        <v>27</v>
      </c>
      <c r="P2642">
        <v>35</v>
      </c>
      <c r="Q2642">
        <v>2</v>
      </c>
      <c r="R2642">
        <v>181</v>
      </c>
    </row>
    <row r="2643" spans="1:18">
      <c r="A2643" t="s">
        <v>3074</v>
      </c>
      <c r="B2643" t="s">
        <v>31</v>
      </c>
      <c r="C2643" t="s">
        <v>39</v>
      </c>
      <c r="D2643" t="s">
        <v>86</v>
      </c>
      <c r="E2643">
        <v>60.98</v>
      </c>
      <c r="F2643">
        <v>24.5</v>
      </c>
      <c r="G2643" t="s">
        <v>2455</v>
      </c>
      <c r="H2643" t="s">
        <v>101</v>
      </c>
      <c r="I2643" t="s">
        <v>29</v>
      </c>
      <c r="J2643" t="s">
        <v>86</v>
      </c>
      <c r="K2643">
        <v>60.97</v>
      </c>
      <c r="L2643">
        <v>24.5</v>
      </c>
      <c r="M2643" t="s">
        <v>2455</v>
      </c>
      <c r="N2643" t="s">
        <v>26</v>
      </c>
      <c r="O2643" t="s">
        <v>27</v>
      </c>
      <c r="P2643">
        <v>39</v>
      </c>
      <c r="Q2643">
        <v>2</v>
      </c>
      <c r="R2643">
        <v>181</v>
      </c>
    </row>
    <row r="2644" spans="1:18">
      <c r="A2644" t="s">
        <v>3075</v>
      </c>
      <c r="B2644" t="s">
        <v>31</v>
      </c>
      <c r="C2644" t="s">
        <v>39</v>
      </c>
      <c r="D2644" t="s">
        <v>86</v>
      </c>
      <c r="E2644">
        <v>60.98</v>
      </c>
      <c r="F2644">
        <v>24.5</v>
      </c>
      <c r="G2644" t="s">
        <v>2455</v>
      </c>
      <c r="H2644" t="s">
        <v>48</v>
      </c>
      <c r="I2644" t="s">
        <v>29</v>
      </c>
      <c r="J2644" t="s">
        <v>86</v>
      </c>
      <c r="K2644">
        <v>60.97</v>
      </c>
      <c r="L2644">
        <v>24.5</v>
      </c>
      <c r="M2644" t="s">
        <v>2455</v>
      </c>
      <c r="N2644" t="s">
        <v>26</v>
      </c>
      <c r="O2644" t="s">
        <v>27</v>
      </c>
      <c r="P2644">
        <v>36</v>
      </c>
      <c r="Q2644">
        <v>2</v>
      </c>
      <c r="R2644">
        <v>181</v>
      </c>
    </row>
    <row r="2645" spans="1:18">
      <c r="A2645" t="s">
        <v>3076</v>
      </c>
      <c r="B2645" t="s">
        <v>143</v>
      </c>
      <c r="C2645" t="s">
        <v>20</v>
      </c>
      <c r="D2645" t="s">
        <v>86</v>
      </c>
      <c r="E2645">
        <v>61</v>
      </c>
      <c r="F2645">
        <v>24.47</v>
      </c>
      <c r="G2645" t="s">
        <v>2455</v>
      </c>
      <c r="H2645" t="s">
        <v>74</v>
      </c>
      <c r="I2645" t="s">
        <v>20</v>
      </c>
      <c r="J2645" t="s">
        <v>123</v>
      </c>
      <c r="K2645">
        <v>60.98</v>
      </c>
      <c r="L2645">
        <v>24.45</v>
      </c>
      <c r="M2645" t="s">
        <v>2455</v>
      </c>
      <c r="N2645" t="s">
        <v>40</v>
      </c>
      <c r="O2645" t="s">
        <v>35</v>
      </c>
      <c r="P2645">
        <v>1460</v>
      </c>
      <c r="Q2645">
        <v>3</v>
      </c>
      <c r="R2645">
        <v>206</v>
      </c>
    </row>
    <row r="2646" spans="1:18">
      <c r="A2646" t="s">
        <v>3077</v>
      </c>
      <c r="B2646" t="s">
        <v>29</v>
      </c>
      <c r="C2646" t="s">
        <v>39</v>
      </c>
      <c r="D2646" t="s">
        <v>86</v>
      </c>
      <c r="E2646">
        <v>62.73</v>
      </c>
      <c r="F2646">
        <v>22.7</v>
      </c>
      <c r="G2646" t="s">
        <v>2455</v>
      </c>
      <c r="H2646" t="s">
        <v>24</v>
      </c>
      <c r="I2646" t="s">
        <v>51</v>
      </c>
      <c r="J2646" t="s">
        <v>86</v>
      </c>
      <c r="K2646">
        <v>62.73</v>
      </c>
      <c r="L2646">
        <v>22.72</v>
      </c>
      <c r="M2646" t="s">
        <v>2455</v>
      </c>
      <c r="N2646" t="s">
        <v>34</v>
      </c>
      <c r="O2646" t="s">
        <v>35</v>
      </c>
      <c r="P2646">
        <v>89</v>
      </c>
      <c r="Q2646">
        <v>1</v>
      </c>
      <c r="R2646">
        <v>91</v>
      </c>
    </row>
    <row r="2647" spans="1:18">
      <c r="A2647" t="s">
        <v>3085</v>
      </c>
      <c r="B2647" t="s">
        <v>101</v>
      </c>
      <c r="C2647" t="s">
        <v>39</v>
      </c>
      <c r="D2647" t="s">
        <v>86</v>
      </c>
      <c r="E2647">
        <v>62.58</v>
      </c>
      <c r="F2647">
        <v>27.13</v>
      </c>
      <c r="G2647" t="s">
        <v>2455</v>
      </c>
      <c r="H2647" t="s">
        <v>143</v>
      </c>
      <c r="I2647" t="s">
        <v>48</v>
      </c>
      <c r="J2647" t="s">
        <v>86</v>
      </c>
      <c r="K2647">
        <v>62.6</v>
      </c>
      <c r="L2647">
        <v>27.13</v>
      </c>
      <c r="M2647" t="s">
        <v>2455</v>
      </c>
      <c r="N2647" t="s">
        <v>34</v>
      </c>
      <c r="O2647" t="s">
        <v>35</v>
      </c>
      <c r="P2647">
        <v>79</v>
      </c>
      <c r="Q2647">
        <v>2</v>
      </c>
      <c r="R2647">
        <v>0</v>
      </c>
    </row>
    <row r="2648" spans="1:18">
      <c r="A2648" t="s">
        <v>3086</v>
      </c>
      <c r="B2648" t="s">
        <v>92</v>
      </c>
      <c r="C2648" t="s">
        <v>39</v>
      </c>
      <c r="D2648" t="s">
        <v>86</v>
      </c>
      <c r="E2648">
        <v>62.6</v>
      </c>
      <c r="F2648">
        <v>27.15</v>
      </c>
      <c r="G2648" t="s">
        <v>2455</v>
      </c>
      <c r="H2648" t="s">
        <v>143</v>
      </c>
      <c r="I2648" t="s">
        <v>51</v>
      </c>
      <c r="J2648" t="s">
        <v>279</v>
      </c>
      <c r="K2648">
        <v>62.85</v>
      </c>
      <c r="L2648">
        <v>29.3</v>
      </c>
      <c r="M2648" t="s">
        <v>2455</v>
      </c>
      <c r="N2648" t="s">
        <v>81</v>
      </c>
      <c r="O2648" t="s">
        <v>35</v>
      </c>
      <c r="P2648">
        <v>839</v>
      </c>
      <c r="Q2648">
        <v>113</v>
      </c>
      <c r="R2648">
        <v>76</v>
      </c>
    </row>
    <row r="2649" spans="1:18">
      <c r="A2649" t="s">
        <v>3549</v>
      </c>
      <c r="B2649" t="s">
        <v>67</v>
      </c>
      <c r="C2649" t="s">
        <v>39</v>
      </c>
      <c r="D2649" t="s">
        <v>86</v>
      </c>
      <c r="E2649">
        <v>54.53</v>
      </c>
      <c r="F2649">
        <v>36.1</v>
      </c>
      <c r="G2649" t="s">
        <v>808</v>
      </c>
      <c r="H2649" t="s">
        <v>63</v>
      </c>
      <c r="I2649" t="s">
        <v>32</v>
      </c>
      <c r="J2649" t="s">
        <v>123</v>
      </c>
      <c r="K2649">
        <v>55.05</v>
      </c>
      <c r="L2649">
        <v>36.32</v>
      </c>
      <c r="M2649" t="s">
        <v>808</v>
      </c>
      <c r="N2649" t="s">
        <v>34</v>
      </c>
      <c r="O2649" t="s">
        <v>35</v>
      </c>
      <c r="P2649">
        <v>1581</v>
      </c>
      <c r="Q2649">
        <v>60</v>
      </c>
      <c r="R2649">
        <v>14</v>
      </c>
    </row>
    <row r="2650" spans="1:18">
      <c r="A2650" t="s">
        <v>3558</v>
      </c>
      <c r="B2650" t="s">
        <v>45</v>
      </c>
      <c r="C2650" t="s">
        <v>20</v>
      </c>
      <c r="D2650" t="s">
        <v>86</v>
      </c>
      <c r="E2650">
        <v>54.53</v>
      </c>
      <c r="F2650">
        <v>36.1</v>
      </c>
      <c r="G2650" t="s">
        <v>808</v>
      </c>
      <c r="H2650" t="s">
        <v>19</v>
      </c>
      <c r="I2650" t="s">
        <v>51</v>
      </c>
      <c r="J2650" t="s">
        <v>123</v>
      </c>
      <c r="K2650">
        <v>54.4</v>
      </c>
      <c r="L2650">
        <v>35.57</v>
      </c>
      <c r="M2650" t="s">
        <v>808</v>
      </c>
      <c r="N2650" t="s">
        <v>84</v>
      </c>
      <c r="O2650" t="s">
        <v>35</v>
      </c>
      <c r="P2650">
        <v>1585</v>
      </c>
      <c r="Q2650">
        <v>38</v>
      </c>
      <c r="R2650">
        <v>247</v>
      </c>
    </row>
    <row r="2651" spans="1:18">
      <c r="A2651" t="s">
        <v>3963</v>
      </c>
      <c r="B2651" t="s">
        <v>45</v>
      </c>
      <c r="C2651" t="s">
        <v>20</v>
      </c>
      <c r="D2651" t="s">
        <v>86</v>
      </c>
      <c r="E2651">
        <v>60.62</v>
      </c>
      <c r="F2651">
        <v>16.77</v>
      </c>
      <c r="G2651" t="s">
        <v>2497</v>
      </c>
      <c r="H2651" t="s">
        <v>20</v>
      </c>
      <c r="I2651" t="s">
        <v>39</v>
      </c>
      <c r="J2651" t="s">
        <v>86</v>
      </c>
      <c r="K2651">
        <v>60.62</v>
      </c>
      <c r="L2651">
        <v>16.77</v>
      </c>
      <c r="M2651" t="s">
        <v>2497</v>
      </c>
      <c r="N2651" t="s">
        <v>40</v>
      </c>
      <c r="O2651" t="s">
        <v>35</v>
      </c>
      <c r="P2651">
        <v>12</v>
      </c>
      <c r="Q2651">
        <v>0</v>
      </c>
      <c r="R2651">
        <v>0</v>
      </c>
    </row>
    <row r="2652" spans="1:18">
      <c r="A2652" t="s">
        <v>3966</v>
      </c>
      <c r="B2652" t="s">
        <v>104</v>
      </c>
      <c r="C2652" t="s">
        <v>20</v>
      </c>
      <c r="D2652" t="s">
        <v>86</v>
      </c>
      <c r="E2652">
        <v>57.48</v>
      </c>
      <c r="F2652">
        <v>18.38</v>
      </c>
      <c r="G2652" t="s">
        <v>2497</v>
      </c>
      <c r="H2652" t="s">
        <v>109</v>
      </c>
      <c r="I2652" t="s">
        <v>60</v>
      </c>
      <c r="J2652" t="s">
        <v>89</v>
      </c>
      <c r="K2652">
        <v>57.52</v>
      </c>
      <c r="L2652">
        <v>18.57</v>
      </c>
      <c r="M2652" t="s">
        <v>2497</v>
      </c>
      <c r="N2652" t="s">
        <v>84</v>
      </c>
      <c r="O2652" t="s">
        <v>35</v>
      </c>
      <c r="P2652">
        <v>300</v>
      </c>
      <c r="Q2652">
        <v>12</v>
      </c>
      <c r="R2652">
        <v>72</v>
      </c>
    </row>
    <row r="2653" spans="1:18">
      <c r="A2653" t="s">
        <v>3972</v>
      </c>
      <c r="B2653" t="s">
        <v>20</v>
      </c>
      <c r="C2653" t="s">
        <v>39</v>
      </c>
      <c r="D2653" t="s">
        <v>86</v>
      </c>
      <c r="E2653">
        <v>58.62</v>
      </c>
      <c r="F2653">
        <v>13.38</v>
      </c>
      <c r="G2653" t="s">
        <v>2497</v>
      </c>
      <c r="H2653" t="s">
        <v>32</v>
      </c>
      <c r="I2653" t="s">
        <v>39</v>
      </c>
      <c r="J2653" t="s">
        <v>86</v>
      </c>
      <c r="K2653">
        <v>58.62</v>
      </c>
      <c r="L2653">
        <v>13.38</v>
      </c>
      <c r="M2653" t="s">
        <v>2497</v>
      </c>
      <c r="N2653" t="s">
        <v>84</v>
      </c>
      <c r="O2653" t="s">
        <v>35</v>
      </c>
      <c r="P2653">
        <v>5</v>
      </c>
      <c r="Q2653">
        <v>0</v>
      </c>
      <c r="R2653">
        <v>0</v>
      </c>
    </row>
    <row r="2654" spans="1:18">
      <c r="A2654" t="s">
        <v>120</v>
      </c>
      <c r="B2654" t="s">
        <v>67</v>
      </c>
      <c r="C2654" t="s">
        <v>20</v>
      </c>
      <c r="D2654" t="s">
        <v>89</v>
      </c>
      <c r="E2654">
        <v>51.22</v>
      </c>
      <c r="F2654">
        <v>4.37</v>
      </c>
      <c r="G2654" t="s">
        <v>22</v>
      </c>
      <c r="H2654" t="s">
        <v>121</v>
      </c>
      <c r="I2654" t="s">
        <v>39</v>
      </c>
      <c r="J2654" t="s">
        <v>89</v>
      </c>
      <c r="K2654">
        <v>51.23</v>
      </c>
      <c r="L2654">
        <v>4.33</v>
      </c>
      <c r="M2654" t="s">
        <v>22</v>
      </c>
      <c r="N2654" t="s">
        <v>40</v>
      </c>
      <c r="O2654" t="s">
        <v>35</v>
      </c>
      <c r="P2654">
        <v>35</v>
      </c>
      <c r="Q2654">
        <v>3</v>
      </c>
      <c r="R2654">
        <v>309</v>
      </c>
    </row>
    <row r="2655" spans="1:18">
      <c r="A2655" t="s">
        <v>122</v>
      </c>
      <c r="B2655" t="s">
        <v>73</v>
      </c>
      <c r="C2655" t="s">
        <v>20</v>
      </c>
      <c r="D2655" t="s">
        <v>89</v>
      </c>
      <c r="E2655">
        <v>51.15</v>
      </c>
      <c r="F2655">
        <v>4.7699999999999996</v>
      </c>
      <c r="G2655" t="s">
        <v>22</v>
      </c>
      <c r="H2655" t="s">
        <v>24</v>
      </c>
      <c r="I2655" t="s">
        <v>29</v>
      </c>
      <c r="J2655" t="s">
        <v>123</v>
      </c>
      <c r="K2655">
        <v>51.15</v>
      </c>
      <c r="L2655">
        <v>4.7699999999999996</v>
      </c>
      <c r="M2655" t="s">
        <v>22</v>
      </c>
      <c r="N2655" t="s">
        <v>81</v>
      </c>
      <c r="O2655" t="s">
        <v>35</v>
      </c>
      <c r="P2655">
        <v>1139</v>
      </c>
      <c r="Q2655">
        <v>0</v>
      </c>
      <c r="R2655">
        <v>0</v>
      </c>
    </row>
    <row r="2656" spans="1:18">
      <c r="A2656" t="s">
        <v>170</v>
      </c>
      <c r="B2656" t="s">
        <v>37</v>
      </c>
      <c r="C2656" t="s">
        <v>20</v>
      </c>
      <c r="D2656" t="s">
        <v>89</v>
      </c>
      <c r="E2656">
        <v>51.37</v>
      </c>
      <c r="F2656">
        <v>4.87</v>
      </c>
      <c r="G2656" t="s">
        <v>22</v>
      </c>
      <c r="H2656" t="s">
        <v>155</v>
      </c>
      <c r="I2656" t="s">
        <v>24</v>
      </c>
      <c r="J2656" t="s">
        <v>156</v>
      </c>
      <c r="K2656">
        <v>51.37</v>
      </c>
      <c r="L2656">
        <v>4.87</v>
      </c>
      <c r="M2656" t="s">
        <v>22</v>
      </c>
      <c r="N2656" t="s">
        <v>40</v>
      </c>
      <c r="O2656" t="s">
        <v>35</v>
      </c>
      <c r="P2656">
        <v>695</v>
      </c>
      <c r="Q2656">
        <v>0</v>
      </c>
      <c r="R2656">
        <v>0</v>
      </c>
    </row>
    <row r="2657" spans="1:18">
      <c r="A2657" t="s">
        <v>262</v>
      </c>
      <c r="B2657" t="s">
        <v>24</v>
      </c>
      <c r="C2657" t="s">
        <v>29</v>
      </c>
      <c r="D2657" t="s">
        <v>89</v>
      </c>
      <c r="E2657">
        <v>50.48</v>
      </c>
      <c r="F2657">
        <v>15.52</v>
      </c>
      <c r="G2657" t="s">
        <v>211</v>
      </c>
      <c r="H2657" t="s">
        <v>29</v>
      </c>
      <c r="I2657" t="s">
        <v>48</v>
      </c>
      <c r="J2657" t="s">
        <v>89</v>
      </c>
      <c r="K2657">
        <v>50.48</v>
      </c>
      <c r="L2657">
        <v>15.52</v>
      </c>
      <c r="M2657" t="s">
        <v>211</v>
      </c>
      <c r="N2657" t="s">
        <v>40</v>
      </c>
      <c r="O2657" t="s">
        <v>35</v>
      </c>
      <c r="P2657">
        <v>34</v>
      </c>
      <c r="Q2657">
        <v>0</v>
      </c>
      <c r="R2657">
        <v>0</v>
      </c>
    </row>
    <row r="2658" spans="1:18">
      <c r="A2658" t="s">
        <v>271</v>
      </c>
      <c r="B2658" t="s">
        <v>71</v>
      </c>
      <c r="C2658" t="s">
        <v>20</v>
      </c>
      <c r="D2658" t="s">
        <v>89</v>
      </c>
      <c r="E2658">
        <v>49.05</v>
      </c>
      <c r="F2658">
        <v>17.170000000000002</v>
      </c>
      <c r="G2658" t="s">
        <v>211</v>
      </c>
      <c r="H2658" t="s">
        <v>29</v>
      </c>
      <c r="I2658" t="s">
        <v>29</v>
      </c>
      <c r="J2658" t="s">
        <v>89</v>
      </c>
      <c r="K2658">
        <v>49.47</v>
      </c>
      <c r="L2658">
        <v>18.149999999999999</v>
      </c>
      <c r="M2658" t="s">
        <v>211</v>
      </c>
      <c r="N2658" t="s">
        <v>26</v>
      </c>
      <c r="O2658" t="s">
        <v>27</v>
      </c>
      <c r="P2658">
        <v>52</v>
      </c>
      <c r="Q2658">
        <v>86</v>
      </c>
      <c r="R2658">
        <v>58</v>
      </c>
    </row>
    <row r="2659" spans="1:18">
      <c r="A2659" t="s">
        <v>277</v>
      </c>
      <c r="B2659" t="s">
        <v>155</v>
      </c>
      <c r="C2659" t="s">
        <v>20</v>
      </c>
      <c r="D2659" t="s">
        <v>89</v>
      </c>
      <c r="E2659">
        <v>50.02</v>
      </c>
      <c r="F2659">
        <v>14.5</v>
      </c>
      <c r="G2659" t="s">
        <v>211</v>
      </c>
      <c r="H2659" t="s">
        <v>155</v>
      </c>
      <c r="I2659" t="s">
        <v>48</v>
      </c>
      <c r="J2659" t="s">
        <v>89</v>
      </c>
      <c r="K2659">
        <v>50.02</v>
      </c>
      <c r="L2659">
        <v>14.5</v>
      </c>
      <c r="M2659" t="s">
        <v>211</v>
      </c>
      <c r="N2659" t="s">
        <v>40</v>
      </c>
      <c r="O2659" t="s">
        <v>35</v>
      </c>
      <c r="P2659">
        <v>92</v>
      </c>
      <c r="Q2659">
        <v>0</v>
      </c>
      <c r="R2659">
        <v>0</v>
      </c>
    </row>
    <row r="2660" spans="1:18">
      <c r="A2660" t="s">
        <v>280</v>
      </c>
      <c r="B2660" t="s">
        <v>37</v>
      </c>
      <c r="C2660" t="s">
        <v>20</v>
      </c>
      <c r="D2660" t="s">
        <v>89</v>
      </c>
      <c r="E2660">
        <v>49.05</v>
      </c>
      <c r="F2660">
        <v>17.25</v>
      </c>
      <c r="G2660" t="s">
        <v>211</v>
      </c>
      <c r="H2660" t="s">
        <v>74</v>
      </c>
      <c r="I2660" t="s">
        <v>39</v>
      </c>
      <c r="J2660" t="s">
        <v>89</v>
      </c>
      <c r="K2660">
        <v>49.05</v>
      </c>
      <c r="L2660">
        <v>17.25</v>
      </c>
      <c r="M2660" t="s">
        <v>211</v>
      </c>
      <c r="N2660" t="s">
        <v>34</v>
      </c>
      <c r="O2660" t="s">
        <v>35</v>
      </c>
      <c r="P2660">
        <v>36</v>
      </c>
      <c r="Q2660">
        <v>0</v>
      </c>
      <c r="R2660">
        <v>0</v>
      </c>
    </row>
    <row r="2661" spans="1:18">
      <c r="A2661" t="s">
        <v>284</v>
      </c>
      <c r="B2661" t="s">
        <v>32</v>
      </c>
      <c r="C2661" t="s">
        <v>39</v>
      </c>
      <c r="D2661" t="s">
        <v>89</v>
      </c>
      <c r="E2661">
        <v>49.03</v>
      </c>
      <c r="F2661">
        <v>17.12</v>
      </c>
      <c r="G2661" t="s">
        <v>211</v>
      </c>
      <c r="H2661" t="s">
        <v>23</v>
      </c>
      <c r="I2661" t="s">
        <v>50</v>
      </c>
      <c r="J2661" t="s">
        <v>279</v>
      </c>
      <c r="K2661">
        <v>49.03</v>
      </c>
      <c r="L2661">
        <v>17.12</v>
      </c>
      <c r="M2661" t="s">
        <v>211</v>
      </c>
      <c r="N2661" t="s">
        <v>40</v>
      </c>
      <c r="O2661" t="s">
        <v>35</v>
      </c>
      <c r="P2661">
        <v>219</v>
      </c>
      <c r="Q2661">
        <v>0</v>
      </c>
      <c r="R2661">
        <v>0</v>
      </c>
    </row>
    <row r="2662" spans="1:18">
      <c r="A2662" t="s">
        <v>814</v>
      </c>
      <c r="B2662" t="s">
        <v>73</v>
      </c>
      <c r="C2662" t="s">
        <v>20</v>
      </c>
      <c r="D2662" t="s">
        <v>89</v>
      </c>
      <c r="E2662">
        <v>59.43</v>
      </c>
      <c r="F2662">
        <v>24.72</v>
      </c>
      <c r="G2662" t="s">
        <v>795</v>
      </c>
      <c r="H2662" t="s">
        <v>23</v>
      </c>
      <c r="I2662" t="s">
        <v>20</v>
      </c>
      <c r="J2662" t="s">
        <v>279</v>
      </c>
      <c r="K2662">
        <v>59.43</v>
      </c>
      <c r="L2662">
        <v>24.72</v>
      </c>
      <c r="M2662" t="s">
        <v>795</v>
      </c>
      <c r="N2662" t="s">
        <v>40</v>
      </c>
      <c r="O2662" t="s">
        <v>35</v>
      </c>
      <c r="P2662">
        <v>359</v>
      </c>
      <c r="Q2662">
        <v>0</v>
      </c>
      <c r="R2662">
        <v>0</v>
      </c>
    </row>
    <row r="2663" spans="1:18">
      <c r="A2663" t="s">
        <v>815</v>
      </c>
      <c r="B2663" t="s">
        <v>73</v>
      </c>
      <c r="C2663" t="s">
        <v>20</v>
      </c>
      <c r="D2663" t="s">
        <v>89</v>
      </c>
      <c r="E2663">
        <v>59.43</v>
      </c>
      <c r="F2663">
        <v>24.72</v>
      </c>
      <c r="G2663" t="s">
        <v>795</v>
      </c>
      <c r="H2663" t="s">
        <v>31</v>
      </c>
      <c r="I2663" t="s">
        <v>39</v>
      </c>
      <c r="J2663" t="s">
        <v>89</v>
      </c>
      <c r="K2663">
        <v>59.43</v>
      </c>
      <c r="L2663">
        <v>24.72</v>
      </c>
      <c r="M2663" t="s">
        <v>795</v>
      </c>
      <c r="N2663" t="s">
        <v>84</v>
      </c>
      <c r="O2663" t="s">
        <v>35</v>
      </c>
      <c r="P2663">
        <v>11</v>
      </c>
      <c r="Q2663">
        <v>0</v>
      </c>
      <c r="R2663">
        <v>0</v>
      </c>
    </row>
    <row r="2664" spans="1:18">
      <c r="A2664" t="s">
        <v>816</v>
      </c>
      <c r="B2664" t="s">
        <v>67</v>
      </c>
      <c r="C2664" t="s">
        <v>39</v>
      </c>
      <c r="D2664" t="s">
        <v>89</v>
      </c>
      <c r="E2664">
        <v>59.38</v>
      </c>
      <c r="F2664">
        <v>24.4</v>
      </c>
      <c r="G2664" t="s">
        <v>795</v>
      </c>
      <c r="H2664" t="s">
        <v>39</v>
      </c>
      <c r="I2664" t="s">
        <v>101</v>
      </c>
      <c r="J2664" t="s">
        <v>89</v>
      </c>
      <c r="K2664">
        <v>59.38</v>
      </c>
      <c r="L2664">
        <v>24.4</v>
      </c>
      <c r="M2664" t="s">
        <v>795</v>
      </c>
      <c r="N2664" t="s">
        <v>84</v>
      </c>
      <c r="O2664" t="s">
        <v>35</v>
      </c>
      <c r="P2664">
        <v>145</v>
      </c>
      <c r="Q2664">
        <v>0</v>
      </c>
      <c r="R2664">
        <v>0</v>
      </c>
    </row>
    <row r="2665" spans="1:18">
      <c r="A2665" t="s">
        <v>833</v>
      </c>
      <c r="B2665" t="s">
        <v>20</v>
      </c>
      <c r="C2665" t="s">
        <v>39</v>
      </c>
      <c r="D2665" t="s">
        <v>89</v>
      </c>
      <c r="E2665">
        <v>57.9</v>
      </c>
      <c r="F2665">
        <v>24.42</v>
      </c>
      <c r="G2665" t="s">
        <v>795</v>
      </c>
      <c r="H2665" t="s">
        <v>20</v>
      </c>
      <c r="I2665" t="s">
        <v>39</v>
      </c>
      <c r="J2665" t="s">
        <v>123</v>
      </c>
      <c r="K2665">
        <v>57.92</v>
      </c>
      <c r="L2665">
        <v>24.38</v>
      </c>
      <c r="M2665" t="s">
        <v>795</v>
      </c>
      <c r="N2665" t="s">
        <v>40</v>
      </c>
      <c r="O2665" t="s">
        <v>35</v>
      </c>
      <c r="P2665">
        <v>1096</v>
      </c>
      <c r="Q2665">
        <v>3</v>
      </c>
      <c r="R2665">
        <v>333</v>
      </c>
    </row>
    <row r="2666" spans="1:18">
      <c r="A2666" t="s">
        <v>1010</v>
      </c>
      <c r="B2666" t="s">
        <v>20</v>
      </c>
      <c r="C2666" t="s">
        <v>39</v>
      </c>
      <c r="D2666" t="s">
        <v>89</v>
      </c>
      <c r="E2666">
        <v>54.68</v>
      </c>
      <c r="F2666">
        <v>-5.52</v>
      </c>
      <c r="G2666" t="s">
        <v>858</v>
      </c>
      <c r="H2666" t="s">
        <v>104</v>
      </c>
      <c r="I2666" t="s">
        <v>39</v>
      </c>
      <c r="J2666" t="s">
        <v>89</v>
      </c>
      <c r="K2666">
        <v>54.68</v>
      </c>
      <c r="L2666">
        <v>-5.52</v>
      </c>
      <c r="M2666" t="s">
        <v>858</v>
      </c>
      <c r="N2666" t="s">
        <v>40</v>
      </c>
      <c r="O2666" t="s">
        <v>35</v>
      </c>
      <c r="P2666">
        <v>25</v>
      </c>
      <c r="Q2666">
        <v>0</v>
      </c>
      <c r="R2666">
        <v>0</v>
      </c>
    </row>
    <row r="2667" spans="1:18">
      <c r="A2667" t="s">
        <v>1012</v>
      </c>
      <c r="B2667" t="s">
        <v>37</v>
      </c>
      <c r="C2667" t="s">
        <v>20</v>
      </c>
      <c r="D2667" t="s">
        <v>89</v>
      </c>
      <c r="E2667">
        <v>54.9</v>
      </c>
      <c r="F2667">
        <v>-6.3</v>
      </c>
      <c r="G2667" t="s">
        <v>858</v>
      </c>
      <c r="H2667" t="s">
        <v>48</v>
      </c>
      <c r="I2667" t="s">
        <v>20</v>
      </c>
      <c r="J2667" t="s">
        <v>156</v>
      </c>
      <c r="K2667">
        <v>54.9</v>
      </c>
      <c r="L2667">
        <v>-6.3</v>
      </c>
      <c r="M2667" t="s">
        <v>858</v>
      </c>
      <c r="N2667" t="s">
        <v>34</v>
      </c>
      <c r="O2667" t="s">
        <v>35</v>
      </c>
      <c r="P2667">
        <v>716</v>
      </c>
      <c r="Q2667">
        <v>0</v>
      </c>
      <c r="R2667">
        <v>0</v>
      </c>
    </row>
    <row r="2668" spans="1:18">
      <c r="A2668" t="s">
        <v>1013</v>
      </c>
      <c r="B2668" t="s">
        <v>54</v>
      </c>
      <c r="C2668" t="s">
        <v>20</v>
      </c>
      <c r="D2668" t="s">
        <v>89</v>
      </c>
      <c r="E2668">
        <v>54.87</v>
      </c>
      <c r="F2668">
        <v>-6.18</v>
      </c>
      <c r="G2668" t="s">
        <v>858</v>
      </c>
      <c r="H2668" t="s">
        <v>104</v>
      </c>
      <c r="I2668" t="s">
        <v>29</v>
      </c>
      <c r="J2668" t="s">
        <v>89</v>
      </c>
      <c r="K2668">
        <v>54.87</v>
      </c>
      <c r="L2668">
        <v>-6.18</v>
      </c>
      <c r="M2668" t="s">
        <v>858</v>
      </c>
      <c r="N2668" t="s">
        <v>81</v>
      </c>
      <c r="O2668" t="s">
        <v>35</v>
      </c>
      <c r="P2668">
        <v>60</v>
      </c>
      <c r="Q2668">
        <v>0</v>
      </c>
      <c r="R2668">
        <v>0</v>
      </c>
    </row>
    <row r="2669" spans="1:18">
      <c r="A2669" t="s">
        <v>1014</v>
      </c>
      <c r="B2669" t="s">
        <v>37</v>
      </c>
      <c r="C2669" t="s">
        <v>20</v>
      </c>
      <c r="D2669" t="s">
        <v>89</v>
      </c>
      <c r="E2669">
        <v>54.9</v>
      </c>
      <c r="F2669">
        <v>-6.32</v>
      </c>
      <c r="G2669" t="s">
        <v>858</v>
      </c>
      <c r="H2669" t="s">
        <v>76</v>
      </c>
      <c r="I2669" t="s">
        <v>32</v>
      </c>
      <c r="J2669" t="s">
        <v>123</v>
      </c>
      <c r="K2669">
        <v>54.9</v>
      </c>
      <c r="L2669">
        <v>-6.32</v>
      </c>
      <c r="M2669" t="s">
        <v>858</v>
      </c>
      <c r="N2669" t="s">
        <v>40</v>
      </c>
      <c r="O2669" t="s">
        <v>27</v>
      </c>
      <c r="P2669">
        <v>1247</v>
      </c>
      <c r="Q2669">
        <v>0</v>
      </c>
      <c r="R2669">
        <v>0</v>
      </c>
    </row>
    <row r="2670" spans="1:18">
      <c r="A2670" t="s">
        <v>1023</v>
      </c>
      <c r="B2670" t="s">
        <v>73</v>
      </c>
      <c r="C2670" t="s">
        <v>20</v>
      </c>
      <c r="D2670" t="s">
        <v>89</v>
      </c>
      <c r="E2670">
        <v>53.37</v>
      </c>
      <c r="F2670">
        <v>-0.8</v>
      </c>
      <c r="G2670" t="s">
        <v>858</v>
      </c>
      <c r="H2670" t="s">
        <v>68</v>
      </c>
      <c r="I2670" t="s">
        <v>24</v>
      </c>
      <c r="J2670" t="s">
        <v>279</v>
      </c>
      <c r="K2670">
        <v>53.38</v>
      </c>
      <c r="L2670">
        <v>-0.77</v>
      </c>
      <c r="M2670" t="s">
        <v>858</v>
      </c>
      <c r="N2670" t="s">
        <v>40</v>
      </c>
      <c r="O2670" t="s">
        <v>35</v>
      </c>
      <c r="P2670">
        <v>334</v>
      </c>
      <c r="Q2670">
        <v>3</v>
      </c>
      <c r="R2670">
        <v>51</v>
      </c>
    </row>
    <row r="2671" spans="1:18">
      <c r="A2671" t="s">
        <v>1129</v>
      </c>
      <c r="B2671" t="s">
        <v>155</v>
      </c>
      <c r="C2671" t="s">
        <v>20</v>
      </c>
      <c r="D2671" t="s">
        <v>89</v>
      </c>
      <c r="E2671">
        <v>50.92</v>
      </c>
      <c r="F2671">
        <v>0.95</v>
      </c>
      <c r="G2671" t="s">
        <v>858</v>
      </c>
      <c r="H2671" t="s">
        <v>32</v>
      </c>
      <c r="I2671" t="s">
        <v>50</v>
      </c>
      <c r="J2671" t="s">
        <v>248</v>
      </c>
      <c r="K2671">
        <v>50.92</v>
      </c>
      <c r="L2671">
        <v>0.95</v>
      </c>
      <c r="M2671" t="s">
        <v>858</v>
      </c>
      <c r="N2671" t="s">
        <v>140</v>
      </c>
      <c r="O2671" t="s">
        <v>35</v>
      </c>
      <c r="P2671">
        <v>4987</v>
      </c>
      <c r="Q2671">
        <v>0</v>
      </c>
      <c r="R2671">
        <v>0</v>
      </c>
    </row>
    <row r="2672" spans="1:18">
      <c r="A2672" t="s">
        <v>1154</v>
      </c>
      <c r="B2672" t="s">
        <v>71</v>
      </c>
      <c r="C2672" t="s">
        <v>20</v>
      </c>
      <c r="D2672" t="s">
        <v>89</v>
      </c>
      <c r="E2672">
        <v>54.88</v>
      </c>
      <c r="F2672">
        <v>-6.23</v>
      </c>
      <c r="G2672" t="s">
        <v>858</v>
      </c>
      <c r="H2672" t="s">
        <v>101</v>
      </c>
      <c r="I2672" t="s">
        <v>39</v>
      </c>
      <c r="J2672" t="s">
        <v>89</v>
      </c>
      <c r="K2672">
        <v>54.88</v>
      </c>
      <c r="L2672">
        <v>-6.23</v>
      </c>
      <c r="M2672" t="s">
        <v>858</v>
      </c>
      <c r="N2672" t="s">
        <v>34</v>
      </c>
      <c r="O2672" t="s">
        <v>35</v>
      </c>
      <c r="P2672">
        <v>26</v>
      </c>
      <c r="Q2672">
        <v>0</v>
      </c>
      <c r="R2672">
        <v>0</v>
      </c>
    </row>
    <row r="2673" spans="1:18">
      <c r="A2673" t="s">
        <v>1155</v>
      </c>
      <c r="B2673" t="s">
        <v>73</v>
      </c>
      <c r="C2673" t="s">
        <v>20</v>
      </c>
      <c r="D2673" t="s">
        <v>89</v>
      </c>
      <c r="E2673">
        <v>54.83</v>
      </c>
      <c r="F2673">
        <v>-6.12</v>
      </c>
      <c r="G2673" t="s">
        <v>858</v>
      </c>
      <c r="H2673" t="s">
        <v>71</v>
      </c>
      <c r="I2673" t="s">
        <v>29</v>
      </c>
      <c r="J2673" t="s">
        <v>89</v>
      </c>
      <c r="K2673">
        <v>54.83</v>
      </c>
      <c r="L2673">
        <v>-6.12</v>
      </c>
      <c r="M2673" t="s">
        <v>858</v>
      </c>
      <c r="N2673" t="s">
        <v>81</v>
      </c>
      <c r="O2673" t="s">
        <v>35</v>
      </c>
      <c r="P2673">
        <v>55</v>
      </c>
      <c r="Q2673">
        <v>0</v>
      </c>
      <c r="R2673">
        <v>0</v>
      </c>
    </row>
    <row r="2674" spans="1:18">
      <c r="A2674" t="s">
        <v>1167</v>
      </c>
      <c r="B2674" t="s">
        <v>155</v>
      </c>
      <c r="C2674" t="s">
        <v>20</v>
      </c>
      <c r="D2674" t="s">
        <v>89</v>
      </c>
      <c r="E2674">
        <v>53.72</v>
      </c>
      <c r="F2674">
        <v>-0.12</v>
      </c>
      <c r="G2674" t="s">
        <v>858</v>
      </c>
      <c r="H2674" t="s">
        <v>73</v>
      </c>
      <c r="I2674" t="s">
        <v>39</v>
      </c>
      <c r="J2674" t="s">
        <v>131</v>
      </c>
      <c r="K2674">
        <v>53.73</v>
      </c>
      <c r="L2674">
        <v>-0.1</v>
      </c>
      <c r="M2674" t="s">
        <v>858</v>
      </c>
      <c r="N2674" t="s">
        <v>34</v>
      </c>
      <c r="O2674" t="s">
        <v>35</v>
      </c>
      <c r="P2674">
        <v>2958</v>
      </c>
      <c r="Q2674">
        <v>3</v>
      </c>
      <c r="R2674">
        <v>31</v>
      </c>
    </row>
    <row r="2675" spans="1:18">
      <c r="A2675" t="s">
        <v>1178</v>
      </c>
      <c r="B2675" t="s">
        <v>63</v>
      </c>
      <c r="C2675" t="s">
        <v>20</v>
      </c>
      <c r="D2675" t="s">
        <v>89</v>
      </c>
      <c r="E2675">
        <v>53.3</v>
      </c>
      <c r="F2675">
        <v>-4.53</v>
      </c>
      <c r="G2675" t="s">
        <v>858</v>
      </c>
      <c r="H2675" t="s">
        <v>23</v>
      </c>
      <c r="I2675" t="s">
        <v>48</v>
      </c>
      <c r="J2675" t="s">
        <v>89</v>
      </c>
      <c r="K2675">
        <v>53.32</v>
      </c>
      <c r="L2675">
        <v>-4.63</v>
      </c>
      <c r="M2675" t="s">
        <v>858</v>
      </c>
      <c r="N2675" t="s">
        <v>81</v>
      </c>
      <c r="O2675" t="s">
        <v>35</v>
      </c>
      <c r="P2675">
        <v>95</v>
      </c>
      <c r="Q2675">
        <v>7</v>
      </c>
      <c r="R2675">
        <v>286</v>
      </c>
    </row>
    <row r="2676" spans="1:18">
      <c r="A2676" t="s">
        <v>1185</v>
      </c>
      <c r="B2676" t="s">
        <v>67</v>
      </c>
      <c r="C2676" t="s">
        <v>20</v>
      </c>
      <c r="D2676" t="s">
        <v>89</v>
      </c>
      <c r="E2676">
        <v>54.32</v>
      </c>
      <c r="F2676">
        <v>-5.57</v>
      </c>
      <c r="G2676" t="s">
        <v>858</v>
      </c>
      <c r="H2676" t="s">
        <v>143</v>
      </c>
      <c r="I2676" t="s">
        <v>63</v>
      </c>
      <c r="J2676" t="s">
        <v>279</v>
      </c>
      <c r="K2676">
        <v>54.33</v>
      </c>
      <c r="L2676">
        <v>-5.58</v>
      </c>
      <c r="M2676" t="s">
        <v>858</v>
      </c>
      <c r="N2676" t="s">
        <v>34</v>
      </c>
      <c r="O2676" t="s">
        <v>35</v>
      </c>
      <c r="P2676">
        <v>595</v>
      </c>
      <c r="Q2676">
        <v>3</v>
      </c>
      <c r="R2676">
        <v>330</v>
      </c>
    </row>
    <row r="2677" spans="1:18">
      <c r="A2677" t="s">
        <v>1186</v>
      </c>
      <c r="B2677" t="s">
        <v>23</v>
      </c>
      <c r="C2677" t="s">
        <v>20</v>
      </c>
      <c r="D2677" t="s">
        <v>89</v>
      </c>
      <c r="E2677">
        <v>54.4</v>
      </c>
      <c r="F2677">
        <v>-5.55</v>
      </c>
      <c r="G2677" t="s">
        <v>858</v>
      </c>
      <c r="H2677" t="s">
        <v>32</v>
      </c>
      <c r="I2677" t="s">
        <v>29</v>
      </c>
      <c r="J2677" t="s">
        <v>156</v>
      </c>
      <c r="K2677">
        <v>54.25</v>
      </c>
      <c r="L2677">
        <v>-5.75</v>
      </c>
      <c r="M2677" t="s">
        <v>858</v>
      </c>
      <c r="N2677" t="s">
        <v>40</v>
      </c>
      <c r="O2677" t="s">
        <v>35</v>
      </c>
      <c r="P2677">
        <v>787</v>
      </c>
      <c r="Q2677">
        <v>22</v>
      </c>
      <c r="R2677">
        <v>218</v>
      </c>
    </row>
    <row r="2678" spans="1:18">
      <c r="A2678" t="s">
        <v>1187</v>
      </c>
      <c r="B2678" t="s">
        <v>121</v>
      </c>
      <c r="C2678" t="s">
        <v>20</v>
      </c>
      <c r="D2678" t="s">
        <v>89</v>
      </c>
      <c r="E2678">
        <v>54.57</v>
      </c>
      <c r="F2678">
        <v>-5.78</v>
      </c>
      <c r="G2678" t="s">
        <v>858</v>
      </c>
      <c r="H2678" t="s">
        <v>76</v>
      </c>
      <c r="I2678" t="s">
        <v>50</v>
      </c>
      <c r="J2678" t="s">
        <v>279</v>
      </c>
      <c r="K2678">
        <v>54.57</v>
      </c>
      <c r="L2678">
        <v>-5.78</v>
      </c>
      <c r="M2678" t="s">
        <v>858</v>
      </c>
      <c r="N2678" t="s">
        <v>34</v>
      </c>
      <c r="O2678" t="s">
        <v>35</v>
      </c>
      <c r="P2678">
        <v>248</v>
      </c>
      <c r="Q2678">
        <v>0</v>
      </c>
      <c r="R2678">
        <v>0</v>
      </c>
    </row>
    <row r="2679" spans="1:18">
      <c r="A2679" t="s">
        <v>1188</v>
      </c>
      <c r="B2679" t="s">
        <v>68</v>
      </c>
      <c r="C2679" t="s">
        <v>20</v>
      </c>
      <c r="D2679" t="s">
        <v>89</v>
      </c>
      <c r="E2679">
        <v>54.53</v>
      </c>
      <c r="F2679">
        <v>-5.83</v>
      </c>
      <c r="G2679" t="s">
        <v>858</v>
      </c>
      <c r="H2679" t="s">
        <v>133</v>
      </c>
      <c r="I2679" t="s">
        <v>63</v>
      </c>
      <c r="J2679" t="s">
        <v>89</v>
      </c>
      <c r="K2679">
        <v>54.53</v>
      </c>
      <c r="L2679">
        <v>-5.83</v>
      </c>
      <c r="M2679" t="s">
        <v>858</v>
      </c>
      <c r="N2679" t="s">
        <v>40</v>
      </c>
      <c r="O2679" t="s">
        <v>35</v>
      </c>
      <c r="P2679">
        <v>221</v>
      </c>
      <c r="Q2679">
        <v>0</v>
      </c>
      <c r="R2679">
        <v>0</v>
      </c>
    </row>
    <row r="2680" spans="1:18">
      <c r="A2680" t="s">
        <v>1191</v>
      </c>
      <c r="B2680" t="s">
        <v>74</v>
      </c>
      <c r="C2680" t="s">
        <v>20</v>
      </c>
      <c r="D2680" t="s">
        <v>89</v>
      </c>
      <c r="E2680">
        <v>53.25</v>
      </c>
      <c r="F2680">
        <v>-0.8</v>
      </c>
      <c r="G2680" t="s">
        <v>858</v>
      </c>
      <c r="H2680" t="s">
        <v>42</v>
      </c>
      <c r="I2680" t="s">
        <v>101</v>
      </c>
      <c r="J2680" t="s">
        <v>89</v>
      </c>
      <c r="K2680">
        <v>53.42</v>
      </c>
      <c r="L2680">
        <v>-1</v>
      </c>
      <c r="M2680" t="s">
        <v>858</v>
      </c>
      <c r="N2680" t="s">
        <v>34</v>
      </c>
      <c r="O2680" t="s">
        <v>35</v>
      </c>
      <c r="P2680">
        <v>175</v>
      </c>
      <c r="Q2680">
        <v>23</v>
      </c>
      <c r="R2680">
        <v>325</v>
      </c>
    </row>
    <row r="2681" spans="1:18">
      <c r="A2681" t="s">
        <v>1202</v>
      </c>
      <c r="B2681" t="s">
        <v>121</v>
      </c>
      <c r="C2681" t="s">
        <v>20</v>
      </c>
      <c r="D2681" t="s">
        <v>89</v>
      </c>
      <c r="E2681">
        <v>53.32</v>
      </c>
      <c r="F2681">
        <v>-4.55</v>
      </c>
      <c r="G2681" t="s">
        <v>858</v>
      </c>
      <c r="H2681" t="s">
        <v>32</v>
      </c>
      <c r="I2681" t="s">
        <v>32</v>
      </c>
      <c r="J2681" t="s">
        <v>89</v>
      </c>
      <c r="K2681">
        <v>53.35</v>
      </c>
      <c r="L2681">
        <v>-4.55</v>
      </c>
      <c r="M2681" t="s">
        <v>858</v>
      </c>
      <c r="N2681" t="s">
        <v>40</v>
      </c>
      <c r="O2681" t="s">
        <v>35</v>
      </c>
      <c r="P2681">
        <v>145</v>
      </c>
      <c r="Q2681">
        <v>4</v>
      </c>
      <c r="R2681">
        <v>0</v>
      </c>
    </row>
    <row r="2682" spans="1:18">
      <c r="A2682" t="s">
        <v>1203</v>
      </c>
      <c r="B2682" t="s">
        <v>42</v>
      </c>
      <c r="C2682" t="s">
        <v>20</v>
      </c>
      <c r="D2682" t="s">
        <v>89</v>
      </c>
      <c r="E2682">
        <v>53.32</v>
      </c>
      <c r="F2682">
        <v>-4.55</v>
      </c>
      <c r="G2682" t="s">
        <v>858</v>
      </c>
      <c r="H2682" t="s">
        <v>20</v>
      </c>
      <c r="I2682" t="s">
        <v>39</v>
      </c>
      <c r="J2682" t="s">
        <v>279</v>
      </c>
      <c r="K2682">
        <v>53.35</v>
      </c>
      <c r="L2682">
        <v>-4.53</v>
      </c>
      <c r="M2682" t="s">
        <v>858</v>
      </c>
      <c r="N2682" t="s">
        <v>40</v>
      </c>
      <c r="O2682" t="s">
        <v>35</v>
      </c>
      <c r="P2682">
        <v>383</v>
      </c>
      <c r="Q2682">
        <v>4</v>
      </c>
      <c r="R2682">
        <v>17</v>
      </c>
    </row>
    <row r="2683" spans="1:18">
      <c r="A2683" t="s">
        <v>1204</v>
      </c>
      <c r="B2683" t="s">
        <v>45</v>
      </c>
      <c r="C2683" t="s">
        <v>20</v>
      </c>
      <c r="D2683" t="s">
        <v>89</v>
      </c>
      <c r="E2683">
        <v>52.95</v>
      </c>
      <c r="F2683">
        <v>-1.07</v>
      </c>
      <c r="G2683" t="s">
        <v>858</v>
      </c>
      <c r="H2683" t="s">
        <v>50</v>
      </c>
      <c r="I2683" t="s">
        <v>48</v>
      </c>
      <c r="J2683" t="s">
        <v>89</v>
      </c>
      <c r="K2683">
        <v>52.95</v>
      </c>
      <c r="L2683">
        <v>-1.07</v>
      </c>
      <c r="M2683" t="s">
        <v>858</v>
      </c>
      <c r="N2683" t="s">
        <v>40</v>
      </c>
      <c r="O2683" t="s">
        <v>35</v>
      </c>
      <c r="P2683">
        <v>69</v>
      </c>
      <c r="Q2683">
        <v>0</v>
      </c>
      <c r="R2683">
        <v>0</v>
      </c>
    </row>
    <row r="2684" spans="1:18">
      <c r="A2684" t="s">
        <v>1223</v>
      </c>
      <c r="B2684" t="s">
        <v>109</v>
      </c>
      <c r="C2684" t="s">
        <v>20</v>
      </c>
      <c r="D2684" t="s">
        <v>89</v>
      </c>
      <c r="E2684">
        <v>54.58</v>
      </c>
      <c r="F2684">
        <v>-6.08</v>
      </c>
      <c r="G2684" t="s">
        <v>858</v>
      </c>
      <c r="H2684" t="s">
        <v>133</v>
      </c>
      <c r="I2684" t="s">
        <v>29</v>
      </c>
      <c r="J2684" t="s">
        <v>89</v>
      </c>
      <c r="K2684">
        <v>54.58</v>
      </c>
      <c r="L2684">
        <v>-5.92</v>
      </c>
      <c r="M2684" t="s">
        <v>858</v>
      </c>
      <c r="N2684" t="s">
        <v>81</v>
      </c>
      <c r="O2684" t="s">
        <v>35</v>
      </c>
      <c r="P2684">
        <v>62</v>
      </c>
      <c r="Q2684">
        <v>11</v>
      </c>
      <c r="R2684">
        <v>91</v>
      </c>
    </row>
    <row r="2685" spans="1:18">
      <c r="A2685" t="s">
        <v>1226</v>
      </c>
      <c r="B2685" t="s">
        <v>67</v>
      </c>
      <c r="C2685" t="s">
        <v>20</v>
      </c>
      <c r="D2685" t="s">
        <v>89</v>
      </c>
      <c r="E2685">
        <v>52.38</v>
      </c>
      <c r="F2685">
        <v>-0.65</v>
      </c>
      <c r="G2685" t="s">
        <v>858</v>
      </c>
      <c r="H2685" t="s">
        <v>37</v>
      </c>
      <c r="I2685" t="s">
        <v>24</v>
      </c>
      <c r="J2685" t="s">
        <v>129</v>
      </c>
      <c r="K2685">
        <v>52.58</v>
      </c>
      <c r="L2685">
        <v>-0.25</v>
      </c>
      <c r="M2685" t="s">
        <v>858</v>
      </c>
      <c r="N2685" t="s">
        <v>40</v>
      </c>
      <c r="O2685" t="s">
        <v>35</v>
      </c>
      <c r="P2685">
        <v>1806</v>
      </c>
      <c r="Q2685">
        <v>36</v>
      </c>
      <c r="R2685">
        <v>51</v>
      </c>
    </row>
    <row r="2686" spans="1:18">
      <c r="A2686" t="s">
        <v>1236</v>
      </c>
      <c r="B2686" t="s">
        <v>109</v>
      </c>
      <c r="C2686" t="s">
        <v>20</v>
      </c>
      <c r="D2686" t="s">
        <v>89</v>
      </c>
      <c r="E2686">
        <v>53.38</v>
      </c>
      <c r="F2686">
        <v>-1.53</v>
      </c>
      <c r="G2686" t="s">
        <v>858</v>
      </c>
      <c r="H2686" t="s">
        <v>73</v>
      </c>
      <c r="I2686" t="s">
        <v>39</v>
      </c>
      <c r="J2686" t="s">
        <v>89</v>
      </c>
      <c r="K2686">
        <v>53.38</v>
      </c>
      <c r="L2686">
        <v>-1.53</v>
      </c>
      <c r="M2686" t="s">
        <v>858</v>
      </c>
      <c r="N2686" t="s">
        <v>40</v>
      </c>
      <c r="O2686" t="s">
        <v>35</v>
      </c>
      <c r="P2686">
        <v>27</v>
      </c>
      <c r="Q2686">
        <v>0</v>
      </c>
      <c r="R2686">
        <v>0</v>
      </c>
    </row>
    <row r="2687" spans="1:18">
      <c r="A2687" t="s">
        <v>1237</v>
      </c>
      <c r="B2687" t="s">
        <v>104</v>
      </c>
      <c r="C2687" t="s">
        <v>20</v>
      </c>
      <c r="D2687" t="s">
        <v>89</v>
      </c>
      <c r="E2687">
        <v>53.38</v>
      </c>
      <c r="F2687">
        <v>-1.53</v>
      </c>
      <c r="G2687" t="s">
        <v>858</v>
      </c>
      <c r="H2687" t="s">
        <v>121</v>
      </c>
      <c r="I2687" t="s">
        <v>29</v>
      </c>
      <c r="J2687" t="s">
        <v>89</v>
      </c>
      <c r="K2687">
        <v>53.4</v>
      </c>
      <c r="L2687">
        <v>-1.53</v>
      </c>
      <c r="M2687" t="s">
        <v>858</v>
      </c>
      <c r="N2687" t="s">
        <v>34</v>
      </c>
      <c r="O2687" t="s">
        <v>35</v>
      </c>
      <c r="P2687">
        <v>49</v>
      </c>
      <c r="Q2687">
        <v>2</v>
      </c>
      <c r="R2687">
        <v>0</v>
      </c>
    </row>
    <row r="2688" spans="1:18">
      <c r="A2688" t="s">
        <v>1238</v>
      </c>
      <c r="B2688" t="s">
        <v>143</v>
      </c>
      <c r="C2688" t="s">
        <v>24</v>
      </c>
      <c r="D2688" t="s">
        <v>89</v>
      </c>
      <c r="E2688">
        <v>53.38</v>
      </c>
      <c r="F2688">
        <v>-1.53</v>
      </c>
      <c r="G2688" t="s">
        <v>858</v>
      </c>
      <c r="H2688" t="s">
        <v>31</v>
      </c>
      <c r="I2688" t="s">
        <v>39</v>
      </c>
      <c r="J2688" t="s">
        <v>780</v>
      </c>
      <c r="K2688">
        <v>53.4</v>
      </c>
      <c r="L2688">
        <v>-1.47</v>
      </c>
      <c r="M2688" t="s">
        <v>858</v>
      </c>
      <c r="N2688" t="s">
        <v>40</v>
      </c>
      <c r="O2688" t="s">
        <v>35</v>
      </c>
      <c r="P2688">
        <v>4417</v>
      </c>
      <c r="Q2688">
        <v>5</v>
      </c>
      <c r="R2688">
        <v>68</v>
      </c>
    </row>
    <row r="2689" spans="1:18">
      <c r="A2689" t="s">
        <v>1239</v>
      </c>
      <c r="B2689" t="s">
        <v>24</v>
      </c>
      <c r="C2689" t="s">
        <v>20</v>
      </c>
      <c r="D2689" t="s">
        <v>89</v>
      </c>
      <c r="E2689">
        <v>53.38</v>
      </c>
      <c r="F2689">
        <v>-1.53</v>
      </c>
      <c r="G2689" t="s">
        <v>858</v>
      </c>
      <c r="H2689" t="s">
        <v>121</v>
      </c>
      <c r="I2689" t="s">
        <v>39</v>
      </c>
      <c r="J2689" t="s">
        <v>279</v>
      </c>
      <c r="K2689">
        <v>53.37</v>
      </c>
      <c r="L2689">
        <v>-1.57</v>
      </c>
      <c r="M2689" t="s">
        <v>858</v>
      </c>
      <c r="N2689" t="s">
        <v>81</v>
      </c>
      <c r="O2689" t="s">
        <v>35</v>
      </c>
      <c r="P2689">
        <v>411</v>
      </c>
      <c r="Q2689">
        <v>3</v>
      </c>
      <c r="R2689">
        <v>231</v>
      </c>
    </row>
    <row r="2690" spans="1:18">
      <c r="A2690" t="s">
        <v>1240</v>
      </c>
      <c r="B2690" t="s">
        <v>39</v>
      </c>
      <c r="C2690" t="s">
        <v>20</v>
      </c>
      <c r="D2690" t="s">
        <v>89</v>
      </c>
      <c r="E2690">
        <v>53.38</v>
      </c>
      <c r="F2690">
        <v>-1.53</v>
      </c>
      <c r="G2690" t="s">
        <v>858</v>
      </c>
      <c r="H2690" t="s">
        <v>109</v>
      </c>
      <c r="I2690" t="s">
        <v>20</v>
      </c>
      <c r="J2690" t="s">
        <v>119</v>
      </c>
      <c r="K2690">
        <v>53.38</v>
      </c>
      <c r="L2690">
        <v>-1.53</v>
      </c>
      <c r="M2690" t="s">
        <v>858</v>
      </c>
      <c r="N2690" t="s">
        <v>84</v>
      </c>
      <c r="O2690" t="s">
        <v>35</v>
      </c>
      <c r="P2690">
        <v>3673</v>
      </c>
      <c r="Q2690">
        <v>0</v>
      </c>
      <c r="R2690">
        <v>0</v>
      </c>
    </row>
    <row r="2691" spans="1:18">
      <c r="A2691" t="s">
        <v>1241</v>
      </c>
      <c r="B2691" t="s">
        <v>29</v>
      </c>
      <c r="C2691" t="s">
        <v>20</v>
      </c>
      <c r="D2691" t="s">
        <v>89</v>
      </c>
      <c r="E2691">
        <v>53.38</v>
      </c>
      <c r="F2691">
        <v>-1.53</v>
      </c>
      <c r="G2691" t="s">
        <v>858</v>
      </c>
      <c r="H2691" t="s">
        <v>63</v>
      </c>
      <c r="I2691" t="s">
        <v>51</v>
      </c>
      <c r="J2691" t="s">
        <v>780</v>
      </c>
      <c r="K2691">
        <v>53.35</v>
      </c>
      <c r="L2691">
        <v>-1.32</v>
      </c>
      <c r="M2691" t="s">
        <v>858</v>
      </c>
      <c r="N2691" t="s">
        <v>140</v>
      </c>
      <c r="O2691" t="s">
        <v>35</v>
      </c>
      <c r="P2691">
        <v>4511</v>
      </c>
      <c r="Q2691">
        <v>15</v>
      </c>
      <c r="R2691">
        <v>105</v>
      </c>
    </row>
    <row r="2692" spans="1:18">
      <c r="A2692" t="s">
        <v>1242</v>
      </c>
      <c r="B2692" t="s">
        <v>121</v>
      </c>
      <c r="C2692" t="s">
        <v>20</v>
      </c>
      <c r="D2692" t="s">
        <v>89</v>
      </c>
      <c r="E2692">
        <v>53.38</v>
      </c>
      <c r="F2692">
        <v>-1.53</v>
      </c>
      <c r="G2692" t="s">
        <v>858</v>
      </c>
      <c r="H2692" t="s">
        <v>133</v>
      </c>
      <c r="I2692" t="s">
        <v>31</v>
      </c>
      <c r="J2692" t="s">
        <v>260</v>
      </c>
      <c r="K2692">
        <v>53.38</v>
      </c>
      <c r="L2692">
        <v>-1.53</v>
      </c>
      <c r="M2692" t="s">
        <v>858</v>
      </c>
      <c r="N2692" t="s">
        <v>40</v>
      </c>
      <c r="O2692" t="s">
        <v>35</v>
      </c>
      <c r="P2692">
        <v>1381</v>
      </c>
      <c r="Q2692">
        <v>0</v>
      </c>
      <c r="R2692">
        <v>0</v>
      </c>
    </row>
    <row r="2693" spans="1:18">
      <c r="A2693" t="s">
        <v>1243</v>
      </c>
      <c r="B2693" t="s">
        <v>121</v>
      </c>
      <c r="C2693" t="s">
        <v>20</v>
      </c>
      <c r="D2693" t="s">
        <v>89</v>
      </c>
      <c r="E2693">
        <v>53.38</v>
      </c>
      <c r="F2693">
        <v>-1.53</v>
      </c>
      <c r="G2693" t="s">
        <v>858</v>
      </c>
      <c r="H2693" t="s">
        <v>92</v>
      </c>
      <c r="I2693" t="s">
        <v>29</v>
      </c>
      <c r="J2693" t="s">
        <v>89</v>
      </c>
      <c r="K2693">
        <v>53.38</v>
      </c>
      <c r="L2693">
        <v>-1.53</v>
      </c>
      <c r="M2693" t="s">
        <v>858</v>
      </c>
      <c r="N2693" t="s">
        <v>81</v>
      </c>
      <c r="O2693" t="s">
        <v>35</v>
      </c>
      <c r="P2693">
        <v>56</v>
      </c>
      <c r="Q2693">
        <v>0</v>
      </c>
      <c r="R2693">
        <v>0</v>
      </c>
    </row>
    <row r="2694" spans="1:18">
      <c r="A2694" t="s">
        <v>1244</v>
      </c>
      <c r="B2694" t="s">
        <v>67</v>
      </c>
      <c r="C2694" t="s">
        <v>29</v>
      </c>
      <c r="D2694" t="s">
        <v>89</v>
      </c>
      <c r="E2694">
        <v>51.8</v>
      </c>
      <c r="F2694">
        <v>-2.12</v>
      </c>
      <c r="G2694" t="s">
        <v>858</v>
      </c>
      <c r="H2694" t="s">
        <v>37</v>
      </c>
      <c r="I2694" t="s">
        <v>24</v>
      </c>
      <c r="J2694" t="s">
        <v>115</v>
      </c>
      <c r="K2694">
        <v>51.75</v>
      </c>
      <c r="L2694">
        <v>-2.17</v>
      </c>
      <c r="M2694" t="s">
        <v>858</v>
      </c>
      <c r="N2694" t="s">
        <v>40</v>
      </c>
      <c r="O2694" t="s">
        <v>35</v>
      </c>
      <c r="P2694">
        <v>2475</v>
      </c>
      <c r="Q2694">
        <v>7</v>
      </c>
      <c r="R2694">
        <v>212</v>
      </c>
    </row>
    <row r="2695" spans="1:18">
      <c r="A2695" t="s">
        <v>1265</v>
      </c>
      <c r="B2695" t="s">
        <v>121</v>
      </c>
      <c r="C2695" t="s">
        <v>20</v>
      </c>
      <c r="D2695" t="s">
        <v>89</v>
      </c>
      <c r="E2695">
        <v>53.4</v>
      </c>
      <c r="F2695">
        <v>-1.53</v>
      </c>
      <c r="G2695" t="s">
        <v>858</v>
      </c>
      <c r="H2695" t="s">
        <v>121</v>
      </c>
      <c r="I2695" t="s">
        <v>39</v>
      </c>
      <c r="J2695" t="s">
        <v>89</v>
      </c>
      <c r="K2695">
        <v>53.4</v>
      </c>
      <c r="L2695">
        <v>-1.53</v>
      </c>
      <c r="M2695" t="s">
        <v>858</v>
      </c>
      <c r="N2695" t="s">
        <v>140</v>
      </c>
      <c r="O2695" t="s">
        <v>35</v>
      </c>
      <c r="P2695">
        <v>31</v>
      </c>
      <c r="Q2695">
        <v>0</v>
      </c>
      <c r="R2695">
        <v>0</v>
      </c>
    </row>
    <row r="2696" spans="1:18">
      <c r="A2696" t="s">
        <v>1266</v>
      </c>
      <c r="B2696" t="s">
        <v>42</v>
      </c>
      <c r="C2696" t="s">
        <v>20</v>
      </c>
      <c r="D2696" t="s">
        <v>89</v>
      </c>
      <c r="E2696">
        <v>53.4</v>
      </c>
      <c r="F2696">
        <v>-1.53</v>
      </c>
      <c r="G2696" t="s">
        <v>858</v>
      </c>
      <c r="H2696" t="s">
        <v>73</v>
      </c>
      <c r="I2696" t="s">
        <v>39</v>
      </c>
      <c r="J2696" t="s">
        <v>89</v>
      </c>
      <c r="K2696">
        <v>53.4</v>
      </c>
      <c r="L2696">
        <v>-1.53</v>
      </c>
      <c r="M2696" t="s">
        <v>858</v>
      </c>
      <c r="N2696" t="s">
        <v>81</v>
      </c>
      <c r="O2696" t="s">
        <v>35</v>
      </c>
      <c r="P2696">
        <v>34</v>
      </c>
      <c r="Q2696">
        <v>0</v>
      </c>
      <c r="R2696">
        <v>0</v>
      </c>
    </row>
    <row r="2697" spans="1:18">
      <c r="A2697" t="s">
        <v>1267</v>
      </c>
      <c r="B2697" t="s">
        <v>68</v>
      </c>
      <c r="C2697" t="s">
        <v>20</v>
      </c>
      <c r="D2697" t="s">
        <v>89</v>
      </c>
      <c r="E2697">
        <v>53.42</v>
      </c>
      <c r="F2697">
        <v>-1.47</v>
      </c>
      <c r="G2697" t="s">
        <v>858</v>
      </c>
      <c r="H2697" t="s">
        <v>74</v>
      </c>
      <c r="I2697" t="s">
        <v>20</v>
      </c>
      <c r="J2697" t="s">
        <v>89</v>
      </c>
      <c r="K2697">
        <v>53.42</v>
      </c>
      <c r="L2697">
        <v>-1.47</v>
      </c>
      <c r="M2697" t="s">
        <v>858</v>
      </c>
      <c r="N2697" t="s">
        <v>81</v>
      </c>
      <c r="O2697" t="s">
        <v>27</v>
      </c>
      <c r="P2697">
        <v>8</v>
      </c>
      <c r="Q2697">
        <v>0</v>
      </c>
      <c r="R2697">
        <v>0</v>
      </c>
    </row>
    <row r="2698" spans="1:18">
      <c r="A2698" t="s">
        <v>1268</v>
      </c>
      <c r="B2698" t="s">
        <v>68</v>
      </c>
      <c r="C2698" t="s">
        <v>20</v>
      </c>
      <c r="D2698" t="s">
        <v>89</v>
      </c>
      <c r="E2698">
        <v>53.4</v>
      </c>
      <c r="F2698">
        <v>-1.53</v>
      </c>
      <c r="G2698" t="s">
        <v>858</v>
      </c>
      <c r="H2698" t="s">
        <v>31</v>
      </c>
      <c r="I2698" t="s">
        <v>39</v>
      </c>
      <c r="J2698" t="s">
        <v>89</v>
      </c>
      <c r="K2698">
        <v>53.4</v>
      </c>
      <c r="L2698">
        <v>-1.53</v>
      </c>
      <c r="M2698" t="s">
        <v>858</v>
      </c>
      <c r="N2698" t="s">
        <v>40</v>
      </c>
      <c r="O2698" t="s">
        <v>35</v>
      </c>
      <c r="P2698">
        <v>13</v>
      </c>
      <c r="Q2698">
        <v>0</v>
      </c>
      <c r="R2698">
        <v>0</v>
      </c>
    </row>
    <row r="2699" spans="1:18">
      <c r="A2699" t="s">
        <v>1269</v>
      </c>
      <c r="B2699" t="s">
        <v>37</v>
      </c>
      <c r="C2699" t="s">
        <v>20</v>
      </c>
      <c r="D2699" t="s">
        <v>89</v>
      </c>
      <c r="E2699">
        <v>53.38</v>
      </c>
      <c r="F2699">
        <v>-1.53</v>
      </c>
      <c r="G2699" t="s">
        <v>858</v>
      </c>
      <c r="H2699" t="s">
        <v>133</v>
      </c>
      <c r="I2699" t="s">
        <v>39</v>
      </c>
      <c r="J2699" t="s">
        <v>89</v>
      </c>
      <c r="K2699">
        <v>53.38</v>
      </c>
      <c r="L2699">
        <v>-1.53</v>
      </c>
      <c r="M2699" t="s">
        <v>858</v>
      </c>
      <c r="N2699" t="s">
        <v>81</v>
      </c>
      <c r="O2699" t="s">
        <v>35</v>
      </c>
      <c r="P2699">
        <v>35</v>
      </c>
      <c r="Q2699">
        <v>0</v>
      </c>
      <c r="R2699">
        <v>0</v>
      </c>
    </row>
    <row r="2700" spans="1:18">
      <c r="A2700" t="s">
        <v>1270</v>
      </c>
      <c r="B2700" t="s">
        <v>37</v>
      </c>
      <c r="C2700" t="s">
        <v>20</v>
      </c>
      <c r="D2700" t="s">
        <v>89</v>
      </c>
      <c r="E2700">
        <v>53.38</v>
      </c>
      <c r="F2700">
        <v>-1.53</v>
      </c>
      <c r="G2700" t="s">
        <v>858</v>
      </c>
      <c r="H2700" t="s">
        <v>155</v>
      </c>
      <c r="I2700" t="s">
        <v>39</v>
      </c>
      <c r="J2700" t="s">
        <v>129</v>
      </c>
      <c r="K2700">
        <v>53.38</v>
      </c>
      <c r="L2700">
        <v>-1.5</v>
      </c>
      <c r="M2700" t="s">
        <v>858</v>
      </c>
      <c r="N2700" t="s">
        <v>40</v>
      </c>
      <c r="O2700" t="s">
        <v>35</v>
      </c>
      <c r="P2700">
        <v>1852</v>
      </c>
      <c r="Q2700">
        <v>3</v>
      </c>
      <c r="R2700">
        <v>91</v>
      </c>
    </row>
    <row r="2701" spans="1:18">
      <c r="A2701" t="s">
        <v>1271</v>
      </c>
      <c r="B2701" t="s">
        <v>37</v>
      </c>
      <c r="C2701" t="s">
        <v>20</v>
      </c>
      <c r="D2701" t="s">
        <v>89</v>
      </c>
      <c r="E2701">
        <v>52.38</v>
      </c>
      <c r="F2701">
        <v>-1.53</v>
      </c>
      <c r="G2701" t="s">
        <v>858</v>
      </c>
      <c r="H2701" t="s">
        <v>20</v>
      </c>
      <c r="I2701" t="s">
        <v>20</v>
      </c>
      <c r="J2701" t="s">
        <v>123</v>
      </c>
      <c r="K2701">
        <v>52.38</v>
      </c>
      <c r="L2701">
        <v>-1.53</v>
      </c>
      <c r="M2701" t="s">
        <v>858</v>
      </c>
      <c r="N2701" t="s">
        <v>40</v>
      </c>
      <c r="O2701" t="s">
        <v>35</v>
      </c>
      <c r="P2701">
        <v>1078</v>
      </c>
      <c r="Q2701">
        <v>0</v>
      </c>
      <c r="R2701">
        <v>0</v>
      </c>
    </row>
    <row r="2702" spans="1:18">
      <c r="A2702" t="s">
        <v>1272</v>
      </c>
      <c r="B2702" t="s">
        <v>76</v>
      </c>
      <c r="C2702" t="s">
        <v>20</v>
      </c>
      <c r="D2702" t="s">
        <v>89</v>
      </c>
      <c r="E2702">
        <v>55.97</v>
      </c>
      <c r="F2702">
        <v>-4.07</v>
      </c>
      <c r="G2702" t="s">
        <v>858</v>
      </c>
      <c r="H2702" t="s">
        <v>23</v>
      </c>
      <c r="I2702" t="s">
        <v>48</v>
      </c>
      <c r="J2702" t="s">
        <v>89</v>
      </c>
      <c r="K2702">
        <v>55.97</v>
      </c>
      <c r="L2702">
        <v>-4.07</v>
      </c>
      <c r="M2702" t="s">
        <v>858</v>
      </c>
      <c r="N2702" t="s">
        <v>40</v>
      </c>
      <c r="O2702" t="s">
        <v>35</v>
      </c>
      <c r="P2702">
        <v>86</v>
      </c>
      <c r="Q2702">
        <v>0</v>
      </c>
      <c r="R2702">
        <v>0</v>
      </c>
    </row>
    <row r="2703" spans="1:18">
      <c r="A2703" t="s">
        <v>1275</v>
      </c>
      <c r="B2703" t="s">
        <v>92</v>
      </c>
      <c r="C2703" t="s">
        <v>20</v>
      </c>
      <c r="D2703" t="s">
        <v>89</v>
      </c>
      <c r="E2703">
        <v>52.75</v>
      </c>
      <c r="F2703">
        <v>-4.8</v>
      </c>
      <c r="G2703" t="s">
        <v>858</v>
      </c>
      <c r="H2703" t="s">
        <v>121</v>
      </c>
      <c r="I2703" t="s">
        <v>39</v>
      </c>
      <c r="J2703" t="s">
        <v>279</v>
      </c>
      <c r="K2703">
        <v>52.75</v>
      </c>
      <c r="L2703">
        <v>-4.8</v>
      </c>
      <c r="M2703" t="s">
        <v>858</v>
      </c>
      <c r="N2703" t="s">
        <v>40</v>
      </c>
      <c r="O2703" t="s">
        <v>35</v>
      </c>
      <c r="P2703">
        <v>402</v>
      </c>
      <c r="Q2703">
        <v>0</v>
      </c>
      <c r="R2703">
        <v>0</v>
      </c>
    </row>
    <row r="2704" spans="1:18">
      <c r="A2704" t="s">
        <v>1276</v>
      </c>
      <c r="B2704" t="s">
        <v>68</v>
      </c>
      <c r="C2704" t="s">
        <v>20</v>
      </c>
      <c r="D2704" t="s">
        <v>89</v>
      </c>
      <c r="E2704">
        <v>52.75</v>
      </c>
      <c r="F2704">
        <v>-4.8</v>
      </c>
      <c r="G2704" t="s">
        <v>858</v>
      </c>
      <c r="H2704" t="s">
        <v>50</v>
      </c>
      <c r="I2704" t="s">
        <v>20</v>
      </c>
      <c r="J2704" t="s">
        <v>114</v>
      </c>
      <c r="K2704">
        <v>52.75</v>
      </c>
      <c r="L2704">
        <v>-4.8</v>
      </c>
      <c r="M2704" t="s">
        <v>858</v>
      </c>
      <c r="N2704" t="s">
        <v>40</v>
      </c>
      <c r="O2704" t="s">
        <v>35</v>
      </c>
      <c r="P2704">
        <v>2173</v>
      </c>
      <c r="Q2704">
        <v>0</v>
      </c>
      <c r="R2704">
        <v>0</v>
      </c>
    </row>
    <row r="2705" spans="1:18">
      <c r="A2705" t="s">
        <v>1277</v>
      </c>
      <c r="B2705" t="s">
        <v>73</v>
      </c>
      <c r="C2705" t="s">
        <v>20</v>
      </c>
      <c r="D2705" t="s">
        <v>89</v>
      </c>
      <c r="E2705">
        <v>52.75</v>
      </c>
      <c r="F2705">
        <v>-4.8</v>
      </c>
      <c r="G2705" t="s">
        <v>858</v>
      </c>
      <c r="H2705" t="s">
        <v>74</v>
      </c>
      <c r="I2705" t="s">
        <v>29</v>
      </c>
      <c r="J2705" t="s">
        <v>279</v>
      </c>
      <c r="K2705">
        <v>52.75</v>
      </c>
      <c r="L2705">
        <v>-4.8</v>
      </c>
      <c r="M2705" t="s">
        <v>858</v>
      </c>
      <c r="N2705" t="s">
        <v>40</v>
      </c>
      <c r="O2705" t="s">
        <v>35</v>
      </c>
      <c r="P2705">
        <v>433</v>
      </c>
      <c r="Q2705">
        <v>0</v>
      </c>
      <c r="R2705">
        <v>0</v>
      </c>
    </row>
    <row r="2706" spans="1:18">
      <c r="A2706" t="s">
        <v>1279</v>
      </c>
      <c r="B2706" t="s">
        <v>31</v>
      </c>
      <c r="C2706" t="s">
        <v>20</v>
      </c>
      <c r="D2706" t="s">
        <v>89</v>
      </c>
      <c r="E2706">
        <v>52.45</v>
      </c>
      <c r="F2706">
        <v>-2.38</v>
      </c>
      <c r="G2706" t="s">
        <v>858</v>
      </c>
      <c r="H2706" t="s">
        <v>101</v>
      </c>
      <c r="I2706" t="s">
        <v>20</v>
      </c>
      <c r="J2706" t="s">
        <v>114</v>
      </c>
      <c r="K2706">
        <v>52.42</v>
      </c>
      <c r="L2706">
        <v>-2.35</v>
      </c>
      <c r="M2706" t="s">
        <v>858</v>
      </c>
      <c r="N2706" t="s">
        <v>34</v>
      </c>
      <c r="O2706" t="s">
        <v>35</v>
      </c>
      <c r="P2706">
        <v>2201</v>
      </c>
      <c r="Q2706">
        <v>5</v>
      </c>
      <c r="R2706">
        <v>149</v>
      </c>
    </row>
    <row r="2707" spans="1:18">
      <c r="A2707" t="s">
        <v>1282</v>
      </c>
      <c r="B2707" t="s">
        <v>60</v>
      </c>
      <c r="C2707" t="s">
        <v>39</v>
      </c>
      <c r="D2707" t="s">
        <v>89</v>
      </c>
      <c r="E2707">
        <v>51.77</v>
      </c>
      <c r="F2707">
        <v>-0.75</v>
      </c>
      <c r="G2707" t="s">
        <v>858</v>
      </c>
      <c r="H2707" t="s">
        <v>101</v>
      </c>
      <c r="I2707" t="s">
        <v>39</v>
      </c>
      <c r="J2707" t="s">
        <v>114</v>
      </c>
      <c r="K2707">
        <v>51.78</v>
      </c>
      <c r="L2707">
        <v>-0.73</v>
      </c>
      <c r="M2707" t="s">
        <v>858</v>
      </c>
      <c r="N2707" t="s">
        <v>34</v>
      </c>
      <c r="O2707" t="s">
        <v>35</v>
      </c>
      <c r="P2707">
        <v>2200</v>
      </c>
      <c r="Q2707">
        <v>3</v>
      </c>
      <c r="R2707">
        <v>32</v>
      </c>
    </row>
    <row r="2708" spans="1:18">
      <c r="A2708" t="s">
        <v>1288</v>
      </c>
      <c r="B2708" t="s">
        <v>19</v>
      </c>
      <c r="C2708" t="s">
        <v>20</v>
      </c>
      <c r="D2708" t="s">
        <v>89</v>
      </c>
      <c r="E2708">
        <v>57.18</v>
      </c>
      <c r="F2708">
        <v>-2.1</v>
      </c>
      <c r="G2708" t="s">
        <v>858</v>
      </c>
      <c r="H2708" t="s">
        <v>50</v>
      </c>
      <c r="I2708" t="s">
        <v>29</v>
      </c>
      <c r="J2708" t="s">
        <v>123</v>
      </c>
      <c r="K2708">
        <v>57.17</v>
      </c>
      <c r="L2708">
        <v>-2.08</v>
      </c>
      <c r="M2708" t="s">
        <v>858</v>
      </c>
      <c r="N2708" t="s">
        <v>40</v>
      </c>
      <c r="O2708" t="s">
        <v>52</v>
      </c>
      <c r="P2708">
        <v>1133</v>
      </c>
      <c r="Q2708">
        <v>3</v>
      </c>
      <c r="R2708">
        <v>152</v>
      </c>
    </row>
    <row r="2709" spans="1:18">
      <c r="A2709" t="s">
        <v>1290</v>
      </c>
      <c r="B2709" t="s">
        <v>50</v>
      </c>
      <c r="C2709" t="s">
        <v>39</v>
      </c>
      <c r="D2709" t="s">
        <v>89</v>
      </c>
      <c r="E2709">
        <v>53.38</v>
      </c>
      <c r="F2709">
        <v>-1.53</v>
      </c>
      <c r="G2709" t="s">
        <v>858</v>
      </c>
      <c r="H2709" t="s">
        <v>31</v>
      </c>
      <c r="I2709" t="s">
        <v>29</v>
      </c>
      <c r="J2709" t="s">
        <v>89</v>
      </c>
      <c r="K2709">
        <v>53.4</v>
      </c>
      <c r="L2709">
        <v>-1.53</v>
      </c>
      <c r="M2709" t="s">
        <v>858</v>
      </c>
      <c r="N2709" t="s">
        <v>40</v>
      </c>
      <c r="O2709" t="s">
        <v>35</v>
      </c>
      <c r="P2709">
        <v>31</v>
      </c>
      <c r="Q2709">
        <v>2</v>
      </c>
      <c r="R2709">
        <v>0</v>
      </c>
    </row>
    <row r="2710" spans="1:18">
      <c r="A2710" t="s">
        <v>1291</v>
      </c>
      <c r="B2710" t="s">
        <v>60</v>
      </c>
      <c r="C2710" t="s">
        <v>39</v>
      </c>
      <c r="D2710" t="s">
        <v>89</v>
      </c>
      <c r="E2710">
        <v>53.38</v>
      </c>
      <c r="F2710">
        <v>-1.53</v>
      </c>
      <c r="G2710" t="s">
        <v>858</v>
      </c>
      <c r="H2710" t="s">
        <v>20</v>
      </c>
      <c r="I2710" t="s">
        <v>51</v>
      </c>
      <c r="J2710" t="s">
        <v>89</v>
      </c>
      <c r="K2710">
        <v>53.38</v>
      </c>
      <c r="L2710">
        <v>-1.53</v>
      </c>
      <c r="M2710" t="s">
        <v>858</v>
      </c>
      <c r="N2710" t="s">
        <v>40</v>
      </c>
      <c r="O2710" t="s">
        <v>35</v>
      </c>
      <c r="P2710">
        <v>94</v>
      </c>
      <c r="Q2710">
        <v>0</v>
      </c>
      <c r="R2710">
        <v>0</v>
      </c>
    </row>
    <row r="2711" spans="1:18">
      <c r="A2711" t="s">
        <v>1292</v>
      </c>
      <c r="B2711" t="s">
        <v>20</v>
      </c>
      <c r="C2711" t="s">
        <v>39</v>
      </c>
      <c r="D2711" t="s">
        <v>89</v>
      </c>
      <c r="E2711">
        <v>52.38</v>
      </c>
      <c r="F2711">
        <v>-1.53</v>
      </c>
      <c r="G2711" t="s">
        <v>858</v>
      </c>
      <c r="H2711" t="s">
        <v>101</v>
      </c>
      <c r="I2711" t="s">
        <v>60</v>
      </c>
      <c r="J2711" t="s">
        <v>156</v>
      </c>
      <c r="K2711">
        <v>52.38</v>
      </c>
      <c r="L2711">
        <v>-1.53</v>
      </c>
      <c r="M2711" t="s">
        <v>858</v>
      </c>
      <c r="N2711" t="s">
        <v>34</v>
      </c>
      <c r="O2711" t="s">
        <v>35</v>
      </c>
      <c r="P2711">
        <v>645</v>
      </c>
      <c r="Q2711">
        <v>0</v>
      </c>
      <c r="R2711">
        <v>0</v>
      </c>
    </row>
    <row r="2712" spans="1:18">
      <c r="A2712" t="s">
        <v>1293</v>
      </c>
      <c r="B2712" t="s">
        <v>39</v>
      </c>
      <c r="C2712" t="s">
        <v>39</v>
      </c>
      <c r="D2712" t="s">
        <v>89</v>
      </c>
      <c r="E2712">
        <v>53.38</v>
      </c>
      <c r="F2712">
        <v>-1.53</v>
      </c>
      <c r="G2712" t="s">
        <v>858</v>
      </c>
      <c r="H2712" t="s">
        <v>60</v>
      </c>
      <c r="I2712" t="s">
        <v>48</v>
      </c>
      <c r="J2712" t="s">
        <v>89</v>
      </c>
      <c r="K2712">
        <v>53.38</v>
      </c>
      <c r="L2712">
        <v>-1.53</v>
      </c>
      <c r="M2712" t="s">
        <v>858</v>
      </c>
      <c r="N2712" t="s">
        <v>81</v>
      </c>
      <c r="O2712" t="s">
        <v>35</v>
      </c>
      <c r="P2712">
        <v>58</v>
      </c>
      <c r="Q2712">
        <v>0</v>
      </c>
      <c r="R2712">
        <v>0</v>
      </c>
    </row>
    <row r="2713" spans="1:18">
      <c r="A2713" t="s">
        <v>1330</v>
      </c>
      <c r="B2713" t="s">
        <v>39</v>
      </c>
      <c r="C2713" t="s">
        <v>20</v>
      </c>
      <c r="D2713" t="s">
        <v>89</v>
      </c>
      <c r="E2713">
        <v>52.5</v>
      </c>
      <c r="F2713">
        <v>-1.52</v>
      </c>
      <c r="G2713" t="s">
        <v>858</v>
      </c>
      <c r="H2713" t="s">
        <v>37</v>
      </c>
      <c r="I2713" t="s">
        <v>20</v>
      </c>
      <c r="J2713" t="s">
        <v>89</v>
      </c>
      <c r="K2713">
        <v>52.5</v>
      </c>
      <c r="L2713">
        <v>-1.52</v>
      </c>
      <c r="M2713" t="s">
        <v>858</v>
      </c>
      <c r="N2713" t="s">
        <v>140</v>
      </c>
      <c r="O2713" t="s">
        <v>27</v>
      </c>
      <c r="P2713">
        <v>17</v>
      </c>
      <c r="Q2713">
        <v>0</v>
      </c>
      <c r="R2713">
        <v>0</v>
      </c>
    </row>
    <row r="2714" spans="1:18">
      <c r="A2714" t="s">
        <v>1609</v>
      </c>
      <c r="B2714" t="s">
        <v>63</v>
      </c>
      <c r="C2714" t="s">
        <v>20</v>
      </c>
      <c r="D2714" t="s">
        <v>89</v>
      </c>
      <c r="E2714">
        <v>55.88</v>
      </c>
      <c r="F2714">
        <v>22</v>
      </c>
      <c r="G2714" t="s">
        <v>1607</v>
      </c>
      <c r="H2714" t="s">
        <v>37</v>
      </c>
      <c r="I2714" t="s">
        <v>63</v>
      </c>
      <c r="J2714" t="s">
        <v>279</v>
      </c>
      <c r="K2714">
        <v>55.88</v>
      </c>
      <c r="L2714">
        <v>22</v>
      </c>
      <c r="M2714" t="s">
        <v>1607</v>
      </c>
      <c r="N2714" t="s">
        <v>34</v>
      </c>
      <c r="O2714" t="s">
        <v>35</v>
      </c>
      <c r="P2714">
        <v>591</v>
      </c>
      <c r="Q2714">
        <v>0</v>
      </c>
      <c r="R2714">
        <v>0</v>
      </c>
    </row>
    <row r="2715" spans="1:18">
      <c r="A2715" t="s">
        <v>1939</v>
      </c>
      <c r="B2715" t="s">
        <v>76</v>
      </c>
      <c r="C2715" t="s">
        <v>20</v>
      </c>
      <c r="D2715" t="s">
        <v>89</v>
      </c>
      <c r="E2715">
        <v>52.35</v>
      </c>
      <c r="F2715">
        <v>4.53</v>
      </c>
      <c r="G2715" t="s">
        <v>1615</v>
      </c>
      <c r="H2715" t="s">
        <v>23</v>
      </c>
      <c r="I2715" t="s">
        <v>29</v>
      </c>
      <c r="J2715" t="s">
        <v>89</v>
      </c>
      <c r="K2715">
        <v>52.35</v>
      </c>
      <c r="L2715">
        <v>4.53</v>
      </c>
      <c r="M2715" t="s">
        <v>1615</v>
      </c>
      <c r="N2715" t="s">
        <v>40</v>
      </c>
      <c r="O2715" t="s">
        <v>35</v>
      </c>
      <c r="P2715">
        <v>55</v>
      </c>
      <c r="Q2715">
        <v>2</v>
      </c>
      <c r="R2715">
        <v>270</v>
      </c>
    </row>
    <row r="2716" spans="1:18">
      <c r="A2716" t="s">
        <v>1940</v>
      </c>
      <c r="B2716" t="s">
        <v>37</v>
      </c>
      <c r="C2716" t="s">
        <v>20</v>
      </c>
      <c r="D2716" t="s">
        <v>89</v>
      </c>
      <c r="E2716">
        <v>52.35</v>
      </c>
      <c r="F2716">
        <v>4.53</v>
      </c>
      <c r="G2716" t="s">
        <v>1615</v>
      </c>
      <c r="H2716" t="s">
        <v>92</v>
      </c>
      <c r="I2716" t="s">
        <v>60</v>
      </c>
      <c r="J2716" t="s">
        <v>279</v>
      </c>
      <c r="K2716">
        <v>52.47</v>
      </c>
      <c r="L2716">
        <v>4.62</v>
      </c>
      <c r="M2716" t="s">
        <v>1615</v>
      </c>
      <c r="N2716" t="s">
        <v>81</v>
      </c>
      <c r="O2716" t="s">
        <v>35</v>
      </c>
      <c r="P2716">
        <v>295</v>
      </c>
      <c r="Q2716">
        <v>14</v>
      </c>
      <c r="R2716">
        <v>20</v>
      </c>
    </row>
    <row r="2717" spans="1:18">
      <c r="A2717" t="s">
        <v>1941</v>
      </c>
      <c r="B2717" t="s">
        <v>19</v>
      </c>
      <c r="C2717" t="s">
        <v>20</v>
      </c>
      <c r="D2717" t="s">
        <v>89</v>
      </c>
      <c r="E2717">
        <v>52.82</v>
      </c>
      <c r="F2717">
        <v>4.68</v>
      </c>
      <c r="G2717" t="s">
        <v>1615</v>
      </c>
      <c r="H2717" t="s">
        <v>24</v>
      </c>
      <c r="I2717" t="s">
        <v>20</v>
      </c>
      <c r="J2717" t="s">
        <v>156</v>
      </c>
      <c r="K2717">
        <v>52.87</v>
      </c>
      <c r="L2717">
        <v>4.72</v>
      </c>
      <c r="M2717" t="s">
        <v>1615</v>
      </c>
      <c r="N2717" t="s">
        <v>34</v>
      </c>
      <c r="O2717" t="s">
        <v>35</v>
      </c>
      <c r="P2717">
        <v>710</v>
      </c>
      <c r="Q2717">
        <v>4</v>
      </c>
      <c r="R2717">
        <v>17</v>
      </c>
    </row>
    <row r="2718" spans="1:18">
      <c r="A2718" t="s">
        <v>1942</v>
      </c>
      <c r="B2718" t="s">
        <v>109</v>
      </c>
      <c r="C2718" t="s">
        <v>20</v>
      </c>
      <c r="D2718" t="s">
        <v>89</v>
      </c>
      <c r="E2718">
        <v>52.35</v>
      </c>
      <c r="F2718">
        <v>4.53</v>
      </c>
      <c r="G2718" t="s">
        <v>1615</v>
      </c>
      <c r="H2718" t="s">
        <v>104</v>
      </c>
      <c r="I2718" t="s">
        <v>24</v>
      </c>
      <c r="J2718" t="s">
        <v>129</v>
      </c>
      <c r="K2718">
        <v>52.27</v>
      </c>
      <c r="L2718">
        <v>4.5199999999999996</v>
      </c>
      <c r="M2718" t="s">
        <v>1615</v>
      </c>
      <c r="N2718" t="s">
        <v>34</v>
      </c>
      <c r="O2718" t="s">
        <v>35</v>
      </c>
      <c r="P2718">
        <v>1801</v>
      </c>
      <c r="Q2718">
        <v>10</v>
      </c>
      <c r="R2718">
        <v>194</v>
      </c>
    </row>
    <row r="2719" spans="1:18">
      <c r="A2719" t="s">
        <v>1943</v>
      </c>
      <c r="B2719" t="s">
        <v>74</v>
      </c>
      <c r="C2719" t="s">
        <v>20</v>
      </c>
      <c r="D2719" t="s">
        <v>89</v>
      </c>
      <c r="E2719">
        <v>52.35</v>
      </c>
      <c r="F2719">
        <v>4.53</v>
      </c>
      <c r="G2719" t="s">
        <v>1615</v>
      </c>
      <c r="H2719" t="s">
        <v>37</v>
      </c>
      <c r="I2719" t="s">
        <v>32</v>
      </c>
      <c r="J2719" t="s">
        <v>89</v>
      </c>
      <c r="K2719">
        <v>52.32</v>
      </c>
      <c r="L2719">
        <v>4.5199999999999996</v>
      </c>
      <c r="M2719" t="s">
        <v>1615</v>
      </c>
      <c r="N2719" t="s">
        <v>40</v>
      </c>
      <c r="O2719" t="s">
        <v>52</v>
      </c>
      <c r="P2719">
        <v>148</v>
      </c>
      <c r="Q2719">
        <v>5</v>
      </c>
      <c r="R2719">
        <v>212</v>
      </c>
    </row>
    <row r="2720" spans="1:18">
      <c r="A2720" t="s">
        <v>1963</v>
      </c>
      <c r="B2720" t="s">
        <v>109</v>
      </c>
      <c r="C2720" t="s">
        <v>20</v>
      </c>
      <c r="D2720" t="s">
        <v>89</v>
      </c>
      <c r="E2720">
        <v>52.15</v>
      </c>
      <c r="F2720">
        <v>4.3499999999999996</v>
      </c>
      <c r="G2720" t="s">
        <v>1615</v>
      </c>
      <c r="H2720" t="s">
        <v>73</v>
      </c>
      <c r="I2720" t="s">
        <v>48</v>
      </c>
      <c r="J2720" t="s">
        <v>89</v>
      </c>
      <c r="K2720">
        <v>52.2</v>
      </c>
      <c r="L2720">
        <v>4.37</v>
      </c>
      <c r="M2720" t="s">
        <v>1615</v>
      </c>
      <c r="N2720" t="s">
        <v>40</v>
      </c>
      <c r="O2720" t="s">
        <v>52</v>
      </c>
      <c r="P2720">
        <v>88</v>
      </c>
      <c r="Q2720">
        <v>4</v>
      </c>
      <c r="R2720">
        <v>18</v>
      </c>
    </row>
    <row r="2721" spans="1:18">
      <c r="A2721" t="s">
        <v>1964</v>
      </c>
      <c r="B2721" t="s">
        <v>73</v>
      </c>
      <c r="C2721" t="s">
        <v>20</v>
      </c>
      <c r="D2721" t="s">
        <v>89</v>
      </c>
      <c r="E2721">
        <v>53.05</v>
      </c>
      <c r="F2721">
        <v>4.72</v>
      </c>
      <c r="G2721" t="s">
        <v>1615</v>
      </c>
      <c r="H2721" t="s">
        <v>104</v>
      </c>
      <c r="I2721" t="s">
        <v>39</v>
      </c>
      <c r="J2721" t="s">
        <v>279</v>
      </c>
      <c r="K2721">
        <v>53.05</v>
      </c>
      <c r="L2721">
        <v>4.75</v>
      </c>
      <c r="M2721" t="s">
        <v>1615</v>
      </c>
      <c r="N2721" t="s">
        <v>40</v>
      </c>
      <c r="O2721" t="s">
        <v>52</v>
      </c>
      <c r="P2721">
        <v>405</v>
      </c>
      <c r="Q2721">
        <v>3</v>
      </c>
      <c r="R2721">
        <v>91</v>
      </c>
    </row>
    <row r="2722" spans="1:18">
      <c r="A2722" t="s">
        <v>1965</v>
      </c>
      <c r="B2722" t="s">
        <v>51</v>
      </c>
      <c r="C2722" t="s">
        <v>39</v>
      </c>
      <c r="D2722" t="s">
        <v>89</v>
      </c>
      <c r="E2722">
        <v>53.05</v>
      </c>
      <c r="F2722">
        <v>4.72</v>
      </c>
      <c r="G2722" t="s">
        <v>1615</v>
      </c>
      <c r="H2722" t="s">
        <v>45</v>
      </c>
      <c r="I2722" t="s">
        <v>20</v>
      </c>
      <c r="J2722" t="s">
        <v>156</v>
      </c>
      <c r="K2722">
        <v>53.05</v>
      </c>
      <c r="L2722">
        <v>4.72</v>
      </c>
      <c r="M2722" t="s">
        <v>1615</v>
      </c>
      <c r="N2722" t="s">
        <v>40</v>
      </c>
      <c r="O2722" t="s">
        <v>35</v>
      </c>
      <c r="P2722">
        <v>715</v>
      </c>
      <c r="Q2722">
        <v>0</v>
      </c>
      <c r="R2722">
        <v>0</v>
      </c>
    </row>
    <row r="2723" spans="1:18">
      <c r="A2723" t="s">
        <v>1966</v>
      </c>
      <c r="B2723" t="s">
        <v>54</v>
      </c>
      <c r="C2723" t="s">
        <v>20</v>
      </c>
      <c r="D2723" t="s">
        <v>89</v>
      </c>
      <c r="E2723">
        <v>51.98</v>
      </c>
      <c r="F2723">
        <v>6.02</v>
      </c>
      <c r="G2723" t="s">
        <v>1615</v>
      </c>
      <c r="H2723" t="s">
        <v>23</v>
      </c>
      <c r="I2723" t="s">
        <v>48</v>
      </c>
      <c r="J2723" t="s">
        <v>115</v>
      </c>
      <c r="K2723">
        <v>52.53</v>
      </c>
      <c r="L2723">
        <v>5.43</v>
      </c>
      <c r="M2723" t="s">
        <v>1615</v>
      </c>
      <c r="N2723" t="s">
        <v>40</v>
      </c>
      <c r="O2723" t="s">
        <v>35</v>
      </c>
      <c r="P2723">
        <v>2633</v>
      </c>
      <c r="Q2723">
        <v>73</v>
      </c>
      <c r="R2723">
        <v>328</v>
      </c>
    </row>
    <row r="2724" spans="1:18">
      <c r="A2724" t="s">
        <v>2109</v>
      </c>
      <c r="B2724" t="s">
        <v>29</v>
      </c>
      <c r="C2724" t="s">
        <v>39</v>
      </c>
      <c r="D2724" t="s">
        <v>89</v>
      </c>
      <c r="E2724">
        <v>63.42</v>
      </c>
      <c r="F2724">
        <v>10.45</v>
      </c>
      <c r="G2724" t="s">
        <v>669</v>
      </c>
      <c r="H2724" t="s">
        <v>121</v>
      </c>
      <c r="I2724" t="s">
        <v>29</v>
      </c>
      <c r="J2724" t="s">
        <v>89</v>
      </c>
      <c r="K2724">
        <v>63.42</v>
      </c>
      <c r="L2724">
        <v>10.45</v>
      </c>
      <c r="M2724" t="s">
        <v>669</v>
      </c>
      <c r="N2724" t="s">
        <v>40</v>
      </c>
      <c r="O2724" t="s">
        <v>35</v>
      </c>
      <c r="P2724">
        <v>41</v>
      </c>
      <c r="Q2724">
        <v>0</v>
      </c>
      <c r="R2724">
        <v>0</v>
      </c>
    </row>
    <row r="2725" spans="1:18">
      <c r="A2725" t="s">
        <v>2112</v>
      </c>
      <c r="B2725" t="s">
        <v>133</v>
      </c>
      <c r="C2725" t="s">
        <v>20</v>
      </c>
      <c r="D2725" t="s">
        <v>89</v>
      </c>
      <c r="E2725">
        <v>60.47</v>
      </c>
      <c r="F2725">
        <v>12.07</v>
      </c>
      <c r="G2725" t="s">
        <v>669</v>
      </c>
      <c r="H2725" t="s">
        <v>31</v>
      </c>
      <c r="I2725" t="s">
        <v>29</v>
      </c>
      <c r="J2725" t="s">
        <v>89</v>
      </c>
      <c r="K2725">
        <v>60.47</v>
      </c>
      <c r="L2725">
        <v>12.07</v>
      </c>
      <c r="M2725" t="s">
        <v>669</v>
      </c>
      <c r="N2725" t="s">
        <v>40</v>
      </c>
      <c r="O2725" t="s">
        <v>35</v>
      </c>
      <c r="P2725">
        <v>36</v>
      </c>
      <c r="Q2725">
        <v>0</v>
      </c>
      <c r="R2725">
        <v>0</v>
      </c>
    </row>
    <row r="2726" spans="1:18">
      <c r="A2726" t="s">
        <v>2113</v>
      </c>
      <c r="B2726" t="s">
        <v>155</v>
      </c>
      <c r="C2726" t="s">
        <v>39</v>
      </c>
      <c r="D2726" t="s">
        <v>89</v>
      </c>
      <c r="E2726">
        <v>63.42</v>
      </c>
      <c r="F2726">
        <v>10.45</v>
      </c>
      <c r="G2726" t="s">
        <v>669</v>
      </c>
      <c r="H2726" t="s">
        <v>42</v>
      </c>
      <c r="I2726" t="s">
        <v>31</v>
      </c>
      <c r="J2726" t="s">
        <v>156</v>
      </c>
      <c r="K2726">
        <v>63.42</v>
      </c>
      <c r="L2726">
        <v>10.38</v>
      </c>
      <c r="M2726" t="s">
        <v>669</v>
      </c>
      <c r="N2726" t="s">
        <v>40</v>
      </c>
      <c r="O2726" t="s">
        <v>35</v>
      </c>
      <c r="P2726">
        <v>613</v>
      </c>
      <c r="Q2726">
        <v>4</v>
      </c>
      <c r="R2726">
        <v>270</v>
      </c>
    </row>
    <row r="2727" spans="1:18">
      <c r="A2727" t="s">
        <v>2122</v>
      </c>
      <c r="B2727" t="s">
        <v>104</v>
      </c>
      <c r="C2727" t="s">
        <v>20</v>
      </c>
      <c r="D2727" t="s">
        <v>89</v>
      </c>
      <c r="E2727">
        <v>63.42</v>
      </c>
      <c r="F2727">
        <v>10.45</v>
      </c>
      <c r="G2727" t="s">
        <v>669</v>
      </c>
      <c r="H2727" t="s">
        <v>42</v>
      </c>
      <c r="I2727" t="s">
        <v>39</v>
      </c>
      <c r="J2727" t="s">
        <v>89</v>
      </c>
      <c r="K2727">
        <v>63.42</v>
      </c>
      <c r="L2727">
        <v>10.45</v>
      </c>
      <c r="M2727" t="s">
        <v>669</v>
      </c>
      <c r="N2727" t="s">
        <v>40</v>
      </c>
      <c r="O2727" t="s">
        <v>35</v>
      </c>
      <c r="P2727">
        <v>20</v>
      </c>
      <c r="Q2727">
        <v>0</v>
      </c>
      <c r="R2727">
        <v>0</v>
      </c>
    </row>
    <row r="2728" spans="1:18">
      <c r="A2728" t="s">
        <v>2123</v>
      </c>
      <c r="B2728" t="s">
        <v>104</v>
      </c>
      <c r="C2728" t="s">
        <v>20</v>
      </c>
      <c r="D2728" t="s">
        <v>89</v>
      </c>
      <c r="E2728">
        <v>63.42</v>
      </c>
      <c r="F2728">
        <v>10.45</v>
      </c>
      <c r="G2728" t="s">
        <v>669</v>
      </c>
      <c r="H2728" t="s">
        <v>63</v>
      </c>
      <c r="I2728" t="s">
        <v>39</v>
      </c>
      <c r="J2728" t="s">
        <v>89</v>
      </c>
      <c r="K2728">
        <v>63.43</v>
      </c>
      <c r="L2728">
        <v>10.38</v>
      </c>
      <c r="M2728" t="s">
        <v>669</v>
      </c>
      <c r="N2728" t="s">
        <v>40</v>
      </c>
      <c r="O2728" t="s">
        <v>35</v>
      </c>
      <c r="P2728">
        <v>13</v>
      </c>
      <c r="Q2728">
        <v>4</v>
      </c>
      <c r="R2728">
        <v>300</v>
      </c>
    </row>
    <row r="2729" spans="1:18">
      <c r="A2729" t="s">
        <v>2125</v>
      </c>
      <c r="B2729" t="s">
        <v>54</v>
      </c>
      <c r="C2729" t="s">
        <v>20</v>
      </c>
      <c r="D2729" t="s">
        <v>89</v>
      </c>
      <c r="E2729">
        <v>63.42</v>
      </c>
      <c r="F2729">
        <v>10.45</v>
      </c>
      <c r="G2729" t="s">
        <v>669</v>
      </c>
      <c r="H2729" t="s">
        <v>24</v>
      </c>
      <c r="I2729" t="s">
        <v>24</v>
      </c>
      <c r="J2729" t="s">
        <v>279</v>
      </c>
      <c r="K2729">
        <v>63.47</v>
      </c>
      <c r="L2729">
        <v>11.12</v>
      </c>
      <c r="M2729" t="s">
        <v>669</v>
      </c>
      <c r="N2729" t="s">
        <v>40</v>
      </c>
      <c r="O2729" t="s">
        <v>35</v>
      </c>
      <c r="P2729">
        <v>309</v>
      </c>
      <c r="Q2729">
        <v>34</v>
      </c>
      <c r="R2729">
        <v>81</v>
      </c>
    </row>
    <row r="2730" spans="1:18">
      <c r="A2730" t="s">
        <v>2126</v>
      </c>
      <c r="B2730" t="s">
        <v>54</v>
      </c>
      <c r="C2730" t="s">
        <v>20</v>
      </c>
      <c r="D2730" t="s">
        <v>89</v>
      </c>
      <c r="E2730">
        <v>63.42</v>
      </c>
      <c r="F2730">
        <v>10.45</v>
      </c>
      <c r="G2730" t="s">
        <v>669</v>
      </c>
      <c r="H2730" t="s">
        <v>92</v>
      </c>
      <c r="I2730" t="s">
        <v>29</v>
      </c>
      <c r="J2730" t="s">
        <v>89</v>
      </c>
      <c r="K2730">
        <v>63.43</v>
      </c>
      <c r="L2730">
        <v>10.38</v>
      </c>
      <c r="M2730" t="s">
        <v>669</v>
      </c>
      <c r="N2730" t="s">
        <v>81</v>
      </c>
      <c r="O2730" t="s">
        <v>35</v>
      </c>
      <c r="P2730">
        <v>43</v>
      </c>
      <c r="Q2730">
        <v>4</v>
      </c>
      <c r="R2730">
        <v>300</v>
      </c>
    </row>
    <row r="2731" spans="1:18">
      <c r="A2731" t="s">
        <v>2127</v>
      </c>
      <c r="B2731" t="s">
        <v>50</v>
      </c>
      <c r="C2731" t="s">
        <v>39</v>
      </c>
      <c r="D2731" t="s">
        <v>89</v>
      </c>
      <c r="E2731">
        <v>63.42</v>
      </c>
      <c r="F2731">
        <v>10.42</v>
      </c>
      <c r="G2731" t="s">
        <v>669</v>
      </c>
      <c r="H2731" t="s">
        <v>45</v>
      </c>
      <c r="I2731" t="s">
        <v>31</v>
      </c>
      <c r="J2731" t="s">
        <v>279</v>
      </c>
      <c r="K2731">
        <v>63.42</v>
      </c>
      <c r="L2731">
        <v>10.42</v>
      </c>
      <c r="M2731" t="s">
        <v>669</v>
      </c>
      <c r="N2731" t="s">
        <v>84</v>
      </c>
      <c r="O2731" t="s">
        <v>35</v>
      </c>
      <c r="P2731">
        <v>268</v>
      </c>
      <c r="Q2731">
        <v>0</v>
      </c>
      <c r="R2731">
        <v>0</v>
      </c>
    </row>
    <row r="2732" spans="1:18">
      <c r="A2732" t="s">
        <v>2284</v>
      </c>
      <c r="B2732" t="s">
        <v>74</v>
      </c>
      <c r="C2732" t="s">
        <v>20</v>
      </c>
      <c r="D2732" t="s">
        <v>89</v>
      </c>
      <c r="E2732">
        <v>63.47</v>
      </c>
      <c r="F2732">
        <v>10.92</v>
      </c>
      <c r="G2732" t="s">
        <v>669</v>
      </c>
      <c r="H2732" t="s">
        <v>68</v>
      </c>
      <c r="I2732" t="s">
        <v>20</v>
      </c>
      <c r="J2732" t="s">
        <v>123</v>
      </c>
      <c r="K2732">
        <v>63.47</v>
      </c>
      <c r="L2732">
        <v>10.95</v>
      </c>
      <c r="M2732" t="s">
        <v>669</v>
      </c>
      <c r="N2732" t="s">
        <v>40</v>
      </c>
      <c r="O2732" t="s">
        <v>35</v>
      </c>
      <c r="P2732">
        <v>1088</v>
      </c>
      <c r="Q2732">
        <v>2</v>
      </c>
      <c r="R2732">
        <v>91</v>
      </c>
    </row>
    <row r="2733" spans="1:18">
      <c r="A2733" t="s">
        <v>2310</v>
      </c>
      <c r="B2733" t="s">
        <v>50</v>
      </c>
      <c r="C2733" t="s">
        <v>39</v>
      </c>
      <c r="D2733" t="s">
        <v>89</v>
      </c>
      <c r="E2733">
        <v>58.08</v>
      </c>
      <c r="F2733">
        <v>6.7</v>
      </c>
      <c r="G2733" t="s">
        <v>669</v>
      </c>
      <c r="H2733" t="s">
        <v>71</v>
      </c>
      <c r="I2733" t="s">
        <v>39</v>
      </c>
      <c r="J2733" t="s">
        <v>89</v>
      </c>
      <c r="K2733">
        <v>58.1</v>
      </c>
      <c r="L2733">
        <v>6.72</v>
      </c>
      <c r="M2733" t="s">
        <v>669</v>
      </c>
      <c r="N2733" t="s">
        <v>40</v>
      </c>
      <c r="O2733" t="s">
        <v>35</v>
      </c>
      <c r="P2733">
        <v>15</v>
      </c>
      <c r="Q2733">
        <v>1</v>
      </c>
      <c r="R2733">
        <v>91</v>
      </c>
    </row>
    <row r="2734" spans="1:18">
      <c r="A2734" t="s">
        <v>2325</v>
      </c>
      <c r="B2734" t="s">
        <v>121</v>
      </c>
      <c r="C2734" t="s">
        <v>20</v>
      </c>
      <c r="D2734" t="s">
        <v>89</v>
      </c>
      <c r="E2734">
        <v>59.28</v>
      </c>
      <c r="F2734">
        <v>5.25</v>
      </c>
      <c r="G2734" t="s">
        <v>669</v>
      </c>
      <c r="H2734" t="s">
        <v>20</v>
      </c>
      <c r="I2734" t="s">
        <v>60</v>
      </c>
      <c r="J2734" t="s">
        <v>279</v>
      </c>
      <c r="K2734">
        <v>59.28</v>
      </c>
      <c r="L2734">
        <v>5.25</v>
      </c>
      <c r="M2734" t="s">
        <v>669</v>
      </c>
      <c r="N2734" t="s">
        <v>40</v>
      </c>
      <c r="O2734" t="s">
        <v>52</v>
      </c>
      <c r="P2734">
        <v>292</v>
      </c>
      <c r="Q2734">
        <v>0</v>
      </c>
      <c r="R2734">
        <v>0</v>
      </c>
    </row>
    <row r="2735" spans="1:18">
      <c r="A2735" t="s">
        <v>2326</v>
      </c>
      <c r="B2735" t="s">
        <v>143</v>
      </c>
      <c r="C2735" t="s">
        <v>20</v>
      </c>
      <c r="D2735" t="s">
        <v>89</v>
      </c>
      <c r="E2735">
        <v>63.43</v>
      </c>
      <c r="F2735">
        <v>10.48</v>
      </c>
      <c r="G2735" t="s">
        <v>669</v>
      </c>
      <c r="H2735" t="s">
        <v>19</v>
      </c>
      <c r="I2735" t="s">
        <v>29</v>
      </c>
      <c r="J2735" t="s">
        <v>89</v>
      </c>
      <c r="K2735">
        <v>63.43</v>
      </c>
      <c r="L2735">
        <v>10.38</v>
      </c>
      <c r="M2735" t="s">
        <v>669</v>
      </c>
      <c r="N2735" t="s">
        <v>40</v>
      </c>
      <c r="O2735" t="s">
        <v>35</v>
      </c>
      <c r="P2735">
        <v>57</v>
      </c>
      <c r="Q2735">
        <v>5</v>
      </c>
      <c r="R2735">
        <v>270</v>
      </c>
    </row>
    <row r="2736" spans="1:18">
      <c r="A2736" t="s">
        <v>2329</v>
      </c>
      <c r="B2736" t="s">
        <v>143</v>
      </c>
      <c r="C2736" t="s">
        <v>20</v>
      </c>
      <c r="D2736" t="s">
        <v>89</v>
      </c>
      <c r="E2736">
        <v>63.43</v>
      </c>
      <c r="F2736">
        <v>10.48</v>
      </c>
      <c r="G2736" t="s">
        <v>669</v>
      </c>
      <c r="H2736" t="s">
        <v>121</v>
      </c>
      <c r="I2736" t="s">
        <v>29</v>
      </c>
      <c r="J2736" t="s">
        <v>89</v>
      </c>
      <c r="K2736">
        <v>63.43</v>
      </c>
      <c r="L2736">
        <v>10.38</v>
      </c>
      <c r="M2736" t="s">
        <v>669</v>
      </c>
      <c r="N2736" t="s">
        <v>81</v>
      </c>
      <c r="O2736" t="s">
        <v>35</v>
      </c>
      <c r="P2736">
        <v>50</v>
      </c>
      <c r="Q2736">
        <v>5</v>
      </c>
      <c r="R2736">
        <v>270</v>
      </c>
    </row>
    <row r="2737" spans="1:18">
      <c r="A2737" t="s">
        <v>2330</v>
      </c>
      <c r="B2737" t="s">
        <v>109</v>
      </c>
      <c r="C2737" t="s">
        <v>20</v>
      </c>
      <c r="D2737" t="s">
        <v>89</v>
      </c>
      <c r="E2737">
        <v>59.43</v>
      </c>
      <c r="F2737">
        <v>5.28</v>
      </c>
      <c r="G2737" t="s">
        <v>669</v>
      </c>
      <c r="H2737" t="s">
        <v>23</v>
      </c>
      <c r="I2737" t="s">
        <v>32</v>
      </c>
      <c r="J2737" t="s">
        <v>89</v>
      </c>
      <c r="K2737">
        <v>59.43</v>
      </c>
      <c r="L2737">
        <v>5.25</v>
      </c>
      <c r="M2737" t="s">
        <v>669</v>
      </c>
      <c r="N2737" t="s">
        <v>40</v>
      </c>
      <c r="O2737" t="s">
        <v>52</v>
      </c>
      <c r="P2737">
        <v>142</v>
      </c>
      <c r="Q2737">
        <v>2</v>
      </c>
      <c r="R2737">
        <v>270</v>
      </c>
    </row>
    <row r="2738" spans="1:18">
      <c r="A2738" t="s">
        <v>2331</v>
      </c>
      <c r="B2738" t="s">
        <v>109</v>
      </c>
      <c r="C2738" t="s">
        <v>20</v>
      </c>
      <c r="D2738" t="s">
        <v>89</v>
      </c>
      <c r="E2738">
        <v>59.43</v>
      </c>
      <c r="F2738">
        <v>5.27</v>
      </c>
      <c r="G2738" t="s">
        <v>669</v>
      </c>
      <c r="H2738" t="s">
        <v>51</v>
      </c>
      <c r="I2738" t="s">
        <v>29</v>
      </c>
      <c r="J2738" t="s">
        <v>123</v>
      </c>
      <c r="K2738">
        <v>59.42</v>
      </c>
      <c r="L2738">
        <v>5.27</v>
      </c>
      <c r="M2738" t="s">
        <v>669</v>
      </c>
      <c r="N2738" t="s">
        <v>81</v>
      </c>
      <c r="O2738" t="s">
        <v>35</v>
      </c>
      <c r="P2738">
        <v>1140</v>
      </c>
      <c r="Q2738">
        <v>2</v>
      </c>
      <c r="R2738">
        <v>181</v>
      </c>
    </row>
    <row r="2739" spans="1:18">
      <c r="A2739" t="s">
        <v>2332</v>
      </c>
      <c r="B2739" t="s">
        <v>143</v>
      </c>
      <c r="C2739" t="s">
        <v>20</v>
      </c>
      <c r="D2739" t="s">
        <v>89</v>
      </c>
      <c r="E2739">
        <v>59.43</v>
      </c>
      <c r="F2739">
        <v>5.28</v>
      </c>
      <c r="G2739" t="s">
        <v>669</v>
      </c>
      <c r="H2739" t="s">
        <v>50</v>
      </c>
      <c r="I2739" t="s">
        <v>51</v>
      </c>
      <c r="J2739" t="s">
        <v>260</v>
      </c>
      <c r="K2739">
        <v>59.47</v>
      </c>
      <c r="L2739">
        <v>5.25</v>
      </c>
      <c r="M2739" t="s">
        <v>669</v>
      </c>
      <c r="N2739" t="s">
        <v>40</v>
      </c>
      <c r="O2739" t="s">
        <v>35</v>
      </c>
      <c r="P2739">
        <v>1556</v>
      </c>
      <c r="Q2739">
        <v>5</v>
      </c>
      <c r="R2739">
        <v>334</v>
      </c>
    </row>
    <row r="2740" spans="1:18">
      <c r="A2740" t="s">
        <v>2333</v>
      </c>
      <c r="B2740" t="s">
        <v>50</v>
      </c>
      <c r="C2740" t="s">
        <v>39</v>
      </c>
      <c r="D2740" t="s">
        <v>89</v>
      </c>
      <c r="E2740">
        <v>59.43</v>
      </c>
      <c r="F2740">
        <v>5.25</v>
      </c>
      <c r="G2740" t="s">
        <v>669</v>
      </c>
      <c r="H2740" t="s">
        <v>63</v>
      </c>
      <c r="I2740" t="s">
        <v>32</v>
      </c>
      <c r="J2740" t="s">
        <v>89</v>
      </c>
      <c r="K2740">
        <v>59.45</v>
      </c>
      <c r="L2740">
        <v>5.25</v>
      </c>
      <c r="M2740" t="s">
        <v>669</v>
      </c>
      <c r="N2740" t="s">
        <v>34</v>
      </c>
      <c r="O2740" t="s">
        <v>35</v>
      </c>
      <c r="P2740">
        <v>133</v>
      </c>
      <c r="Q2740">
        <v>2</v>
      </c>
      <c r="R2740">
        <v>0</v>
      </c>
    </row>
    <row r="2741" spans="1:18">
      <c r="A2741" t="s">
        <v>2340</v>
      </c>
      <c r="B2741" t="s">
        <v>45</v>
      </c>
      <c r="C2741" t="s">
        <v>20</v>
      </c>
      <c r="D2741" t="s">
        <v>89</v>
      </c>
      <c r="E2741">
        <v>62.75</v>
      </c>
      <c r="F2741">
        <v>7.22</v>
      </c>
      <c r="G2741" t="s">
        <v>669</v>
      </c>
      <c r="H2741" t="s">
        <v>63</v>
      </c>
      <c r="I2741" t="s">
        <v>39</v>
      </c>
      <c r="J2741" t="s">
        <v>89</v>
      </c>
      <c r="K2741">
        <v>62.75</v>
      </c>
      <c r="L2741">
        <v>7.23</v>
      </c>
      <c r="M2741" t="s">
        <v>669</v>
      </c>
      <c r="N2741" t="s">
        <v>140</v>
      </c>
      <c r="O2741" t="s">
        <v>35</v>
      </c>
      <c r="P2741">
        <v>19</v>
      </c>
      <c r="Q2741">
        <v>1</v>
      </c>
      <c r="R2741">
        <v>91</v>
      </c>
    </row>
    <row r="2742" spans="1:18">
      <c r="A2742" t="s">
        <v>2341</v>
      </c>
      <c r="B2742" t="s">
        <v>45</v>
      </c>
      <c r="C2742" t="s">
        <v>20</v>
      </c>
      <c r="D2742" t="s">
        <v>89</v>
      </c>
      <c r="E2742">
        <v>62.75</v>
      </c>
      <c r="F2742">
        <v>7.22</v>
      </c>
      <c r="G2742" t="s">
        <v>669</v>
      </c>
      <c r="H2742" t="s">
        <v>23</v>
      </c>
      <c r="I2742" t="s">
        <v>29</v>
      </c>
      <c r="J2742" t="s">
        <v>89</v>
      </c>
      <c r="K2742">
        <v>62.75</v>
      </c>
      <c r="L2742">
        <v>7.22</v>
      </c>
      <c r="M2742" t="s">
        <v>669</v>
      </c>
      <c r="N2742" t="s">
        <v>40</v>
      </c>
      <c r="O2742" t="s">
        <v>35</v>
      </c>
      <c r="P2742">
        <v>52</v>
      </c>
      <c r="Q2742">
        <v>0</v>
      </c>
      <c r="R2742">
        <v>0</v>
      </c>
    </row>
    <row r="2743" spans="1:18">
      <c r="A2743" t="s">
        <v>2342</v>
      </c>
      <c r="B2743" t="s">
        <v>45</v>
      </c>
      <c r="C2743" t="s">
        <v>20</v>
      </c>
      <c r="D2743" t="s">
        <v>89</v>
      </c>
      <c r="E2743">
        <v>62.75</v>
      </c>
      <c r="F2743">
        <v>7.23</v>
      </c>
      <c r="G2743" t="s">
        <v>669</v>
      </c>
      <c r="H2743" t="s">
        <v>19</v>
      </c>
      <c r="I2743" t="s">
        <v>39</v>
      </c>
      <c r="J2743" t="s">
        <v>89</v>
      </c>
      <c r="K2743">
        <v>62.75</v>
      </c>
      <c r="L2743">
        <v>7.23</v>
      </c>
      <c r="M2743" t="s">
        <v>669</v>
      </c>
      <c r="N2743" t="s">
        <v>40</v>
      </c>
      <c r="O2743" t="s">
        <v>35</v>
      </c>
      <c r="P2743">
        <v>32</v>
      </c>
      <c r="Q2743">
        <v>0</v>
      </c>
      <c r="R2743">
        <v>0</v>
      </c>
    </row>
    <row r="2744" spans="1:18">
      <c r="A2744" t="s">
        <v>2343</v>
      </c>
      <c r="B2744" t="s">
        <v>45</v>
      </c>
      <c r="C2744" t="s">
        <v>20</v>
      </c>
      <c r="D2744" t="s">
        <v>89</v>
      </c>
      <c r="E2744">
        <v>62.75</v>
      </c>
      <c r="F2744">
        <v>7.23</v>
      </c>
      <c r="G2744" t="s">
        <v>669</v>
      </c>
      <c r="H2744" t="s">
        <v>101</v>
      </c>
      <c r="I2744" t="s">
        <v>39</v>
      </c>
      <c r="J2744" t="s">
        <v>89</v>
      </c>
      <c r="K2744">
        <v>62.75</v>
      </c>
      <c r="L2744">
        <v>7.23</v>
      </c>
      <c r="M2744" t="s">
        <v>669</v>
      </c>
      <c r="N2744" t="s">
        <v>40</v>
      </c>
      <c r="O2744" t="s">
        <v>35</v>
      </c>
      <c r="P2744">
        <v>18</v>
      </c>
      <c r="Q2744">
        <v>0</v>
      </c>
      <c r="R2744">
        <v>0</v>
      </c>
    </row>
    <row r="2745" spans="1:18">
      <c r="A2745" t="s">
        <v>2344</v>
      </c>
      <c r="B2745" t="s">
        <v>45</v>
      </c>
      <c r="C2745" t="s">
        <v>20</v>
      </c>
      <c r="D2745" t="s">
        <v>89</v>
      </c>
      <c r="E2745">
        <v>62.75</v>
      </c>
      <c r="F2745">
        <v>7.23</v>
      </c>
      <c r="G2745" t="s">
        <v>669</v>
      </c>
      <c r="H2745" t="s">
        <v>101</v>
      </c>
      <c r="I2745" t="s">
        <v>32</v>
      </c>
      <c r="J2745" t="s">
        <v>89</v>
      </c>
      <c r="K2745">
        <v>62.75</v>
      </c>
      <c r="L2745">
        <v>7.23</v>
      </c>
      <c r="M2745" t="s">
        <v>669</v>
      </c>
      <c r="N2745" t="s">
        <v>40</v>
      </c>
      <c r="O2745" t="s">
        <v>35</v>
      </c>
      <c r="P2745">
        <v>140</v>
      </c>
      <c r="Q2745">
        <v>0</v>
      </c>
      <c r="R2745">
        <v>0</v>
      </c>
    </row>
    <row r="2746" spans="1:18">
      <c r="A2746" t="s">
        <v>2345</v>
      </c>
      <c r="B2746" t="s">
        <v>45</v>
      </c>
      <c r="C2746" t="s">
        <v>20</v>
      </c>
      <c r="D2746" t="s">
        <v>89</v>
      </c>
      <c r="E2746">
        <v>62.75</v>
      </c>
      <c r="F2746">
        <v>7.23</v>
      </c>
      <c r="G2746" t="s">
        <v>669</v>
      </c>
      <c r="H2746" t="s">
        <v>31</v>
      </c>
      <c r="I2746" t="s">
        <v>29</v>
      </c>
      <c r="J2746" t="s">
        <v>279</v>
      </c>
      <c r="K2746">
        <v>62.75</v>
      </c>
      <c r="L2746">
        <v>7.23</v>
      </c>
      <c r="M2746" t="s">
        <v>669</v>
      </c>
      <c r="N2746" t="s">
        <v>40</v>
      </c>
      <c r="O2746" t="s">
        <v>52</v>
      </c>
      <c r="P2746">
        <v>405</v>
      </c>
      <c r="Q2746">
        <v>0</v>
      </c>
      <c r="R2746">
        <v>0</v>
      </c>
    </row>
    <row r="2747" spans="1:18">
      <c r="A2747" t="s">
        <v>2346</v>
      </c>
      <c r="B2747" t="s">
        <v>45</v>
      </c>
      <c r="C2747" t="s">
        <v>20</v>
      </c>
      <c r="D2747" t="s">
        <v>89</v>
      </c>
      <c r="E2747">
        <v>62.75</v>
      </c>
      <c r="F2747">
        <v>7.23</v>
      </c>
      <c r="G2747" t="s">
        <v>669</v>
      </c>
      <c r="H2747" t="s">
        <v>73</v>
      </c>
      <c r="I2747" t="s">
        <v>24</v>
      </c>
      <c r="J2747" t="s">
        <v>279</v>
      </c>
      <c r="K2747">
        <v>62.75</v>
      </c>
      <c r="L2747">
        <v>7.23</v>
      </c>
      <c r="M2747" t="s">
        <v>669</v>
      </c>
      <c r="N2747" t="s">
        <v>40</v>
      </c>
      <c r="O2747" t="s">
        <v>35</v>
      </c>
      <c r="P2747">
        <v>334</v>
      </c>
      <c r="Q2747">
        <v>0</v>
      </c>
      <c r="R2747">
        <v>0</v>
      </c>
    </row>
    <row r="2748" spans="1:18">
      <c r="A2748" t="s">
        <v>2347</v>
      </c>
      <c r="B2748" t="s">
        <v>45</v>
      </c>
      <c r="C2748" t="s">
        <v>20</v>
      </c>
      <c r="D2748" t="s">
        <v>89</v>
      </c>
      <c r="E2748">
        <v>62.75</v>
      </c>
      <c r="F2748">
        <v>7.23</v>
      </c>
      <c r="G2748" t="s">
        <v>669</v>
      </c>
      <c r="H2748" t="s">
        <v>23</v>
      </c>
      <c r="I2748" t="s">
        <v>39</v>
      </c>
      <c r="J2748" t="s">
        <v>89</v>
      </c>
      <c r="K2748">
        <v>62.75</v>
      </c>
      <c r="L2748">
        <v>7.23</v>
      </c>
      <c r="M2748" t="s">
        <v>669</v>
      </c>
      <c r="N2748" t="s">
        <v>40</v>
      </c>
      <c r="O2748" t="s">
        <v>35</v>
      </c>
      <c r="P2748">
        <v>22</v>
      </c>
      <c r="Q2748">
        <v>0</v>
      </c>
      <c r="R2748">
        <v>0</v>
      </c>
    </row>
    <row r="2749" spans="1:18">
      <c r="A2749" t="s">
        <v>2412</v>
      </c>
      <c r="B2749" t="s">
        <v>143</v>
      </c>
      <c r="C2749" t="s">
        <v>20</v>
      </c>
      <c r="D2749" t="s">
        <v>89</v>
      </c>
      <c r="E2749">
        <v>63.12</v>
      </c>
      <c r="F2749">
        <v>7.75</v>
      </c>
      <c r="G2749" t="s">
        <v>669</v>
      </c>
      <c r="H2749" t="s">
        <v>19</v>
      </c>
      <c r="I2749" t="s">
        <v>29</v>
      </c>
      <c r="J2749" t="s">
        <v>89</v>
      </c>
      <c r="K2749">
        <v>63.12</v>
      </c>
      <c r="L2749">
        <v>7.75</v>
      </c>
      <c r="M2749" t="s">
        <v>669</v>
      </c>
      <c r="N2749" t="s">
        <v>84</v>
      </c>
      <c r="O2749" t="s">
        <v>35</v>
      </c>
      <c r="P2749">
        <v>57</v>
      </c>
      <c r="Q2749">
        <v>0</v>
      </c>
      <c r="R2749">
        <v>0</v>
      </c>
    </row>
    <row r="2750" spans="1:18">
      <c r="A2750" t="s">
        <v>2413</v>
      </c>
      <c r="B2750" t="s">
        <v>143</v>
      </c>
      <c r="C2750" t="s">
        <v>20</v>
      </c>
      <c r="D2750" t="s">
        <v>89</v>
      </c>
      <c r="E2750">
        <v>63.12</v>
      </c>
      <c r="F2750">
        <v>7.75</v>
      </c>
      <c r="G2750" t="s">
        <v>669</v>
      </c>
      <c r="H2750" t="s">
        <v>23</v>
      </c>
      <c r="I2750" t="s">
        <v>29</v>
      </c>
      <c r="J2750" t="s">
        <v>89</v>
      </c>
      <c r="K2750">
        <v>63.12</v>
      </c>
      <c r="L2750">
        <v>7.75</v>
      </c>
      <c r="M2750" t="s">
        <v>669</v>
      </c>
      <c r="N2750" t="s">
        <v>40</v>
      </c>
      <c r="O2750" t="s">
        <v>35</v>
      </c>
      <c r="P2750">
        <v>47</v>
      </c>
      <c r="Q2750">
        <v>0</v>
      </c>
      <c r="R2750">
        <v>0</v>
      </c>
    </row>
    <row r="2751" spans="1:18">
      <c r="A2751" t="s">
        <v>2414</v>
      </c>
      <c r="B2751" t="s">
        <v>54</v>
      </c>
      <c r="C2751" t="s">
        <v>20</v>
      </c>
      <c r="D2751" t="s">
        <v>89</v>
      </c>
      <c r="E2751">
        <v>63.13</v>
      </c>
      <c r="F2751">
        <v>7.75</v>
      </c>
      <c r="G2751" t="s">
        <v>669</v>
      </c>
      <c r="H2751" t="s">
        <v>32</v>
      </c>
      <c r="I2751" t="s">
        <v>29</v>
      </c>
      <c r="J2751" t="s">
        <v>89</v>
      </c>
      <c r="K2751">
        <v>63.12</v>
      </c>
      <c r="L2751">
        <v>7.75</v>
      </c>
      <c r="M2751" t="s">
        <v>669</v>
      </c>
      <c r="N2751" t="s">
        <v>84</v>
      </c>
      <c r="O2751" t="s">
        <v>35</v>
      </c>
      <c r="P2751">
        <v>40</v>
      </c>
      <c r="Q2751">
        <v>2</v>
      </c>
      <c r="R2751">
        <v>181</v>
      </c>
    </row>
    <row r="2752" spans="1:18">
      <c r="A2752" t="s">
        <v>2450</v>
      </c>
      <c r="B2752" t="s">
        <v>74</v>
      </c>
      <c r="C2752" t="s">
        <v>20</v>
      </c>
      <c r="D2752" t="s">
        <v>89</v>
      </c>
      <c r="E2752">
        <v>54.4</v>
      </c>
      <c r="F2752">
        <v>18.63</v>
      </c>
      <c r="G2752" t="s">
        <v>2428</v>
      </c>
      <c r="H2752" t="s">
        <v>37</v>
      </c>
      <c r="I2752" t="s">
        <v>29</v>
      </c>
      <c r="J2752" t="s">
        <v>89</v>
      </c>
      <c r="K2752">
        <v>54.4</v>
      </c>
      <c r="L2752">
        <v>18.63</v>
      </c>
      <c r="M2752" t="s">
        <v>2428</v>
      </c>
      <c r="N2752" t="s">
        <v>40</v>
      </c>
      <c r="O2752" t="s">
        <v>35</v>
      </c>
      <c r="P2752">
        <v>56</v>
      </c>
      <c r="Q2752">
        <v>0</v>
      </c>
      <c r="R2752">
        <v>0</v>
      </c>
    </row>
    <row r="2753" spans="1:18">
      <c r="A2753" t="s">
        <v>2776</v>
      </c>
      <c r="B2753" t="s">
        <v>29</v>
      </c>
      <c r="C2753" t="s">
        <v>39</v>
      </c>
      <c r="D2753" t="s">
        <v>89</v>
      </c>
      <c r="E2753">
        <v>61.53</v>
      </c>
      <c r="F2753">
        <v>21.68</v>
      </c>
      <c r="G2753" t="s">
        <v>2455</v>
      </c>
      <c r="H2753" t="s">
        <v>32</v>
      </c>
      <c r="I2753" t="s">
        <v>29</v>
      </c>
      <c r="J2753" t="s">
        <v>89</v>
      </c>
      <c r="K2753">
        <v>61.53</v>
      </c>
      <c r="L2753">
        <v>21.68</v>
      </c>
      <c r="M2753" t="s">
        <v>2455</v>
      </c>
      <c r="N2753" t="s">
        <v>84</v>
      </c>
      <c r="O2753" t="s">
        <v>35</v>
      </c>
      <c r="P2753">
        <v>33</v>
      </c>
      <c r="Q2753">
        <v>0</v>
      </c>
      <c r="R2753">
        <v>0</v>
      </c>
    </row>
    <row r="2754" spans="1:18">
      <c r="A2754" t="s">
        <v>2789</v>
      </c>
      <c r="B2754" t="s">
        <v>73</v>
      </c>
      <c r="C2754" t="s">
        <v>20</v>
      </c>
      <c r="D2754" t="s">
        <v>89</v>
      </c>
      <c r="E2754">
        <v>60.63</v>
      </c>
      <c r="F2754">
        <v>25.48</v>
      </c>
      <c r="G2754" t="s">
        <v>2455</v>
      </c>
      <c r="H2754" t="s">
        <v>101</v>
      </c>
      <c r="I2754" t="s">
        <v>31</v>
      </c>
      <c r="J2754" t="s">
        <v>279</v>
      </c>
      <c r="K2754">
        <v>60.63</v>
      </c>
      <c r="L2754">
        <v>25.33</v>
      </c>
      <c r="M2754" t="s">
        <v>2455</v>
      </c>
      <c r="N2754" t="s">
        <v>34</v>
      </c>
      <c r="O2754" t="s">
        <v>35</v>
      </c>
      <c r="P2754">
        <v>265</v>
      </c>
      <c r="Q2754">
        <v>9</v>
      </c>
      <c r="R2754">
        <v>270</v>
      </c>
    </row>
    <row r="2755" spans="1:18">
      <c r="A2755" t="s">
        <v>2803</v>
      </c>
      <c r="B2755" t="s">
        <v>20</v>
      </c>
      <c r="C2755" t="s">
        <v>39</v>
      </c>
      <c r="D2755" t="s">
        <v>89</v>
      </c>
      <c r="E2755">
        <v>61.75</v>
      </c>
      <c r="F2755">
        <v>23.42</v>
      </c>
      <c r="G2755" t="s">
        <v>2455</v>
      </c>
      <c r="H2755" t="s">
        <v>73</v>
      </c>
      <c r="I2755" t="s">
        <v>24</v>
      </c>
      <c r="J2755" t="s">
        <v>279</v>
      </c>
      <c r="K2755">
        <v>61.73</v>
      </c>
      <c r="L2755">
        <v>23.35</v>
      </c>
      <c r="M2755" t="s">
        <v>2455</v>
      </c>
      <c r="N2755" t="s">
        <v>40</v>
      </c>
      <c r="O2755" t="s">
        <v>35</v>
      </c>
      <c r="P2755">
        <v>322</v>
      </c>
      <c r="Q2755">
        <v>4</v>
      </c>
      <c r="R2755">
        <v>243</v>
      </c>
    </row>
    <row r="2756" spans="1:18">
      <c r="A2756" t="s">
        <v>2807</v>
      </c>
      <c r="B2756" t="s">
        <v>74</v>
      </c>
      <c r="C2756" t="s">
        <v>20</v>
      </c>
      <c r="D2756" t="s">
        <v>89</v>
      </c>
      <c r="E2756">
        <v>60.82</v>
      </c>
      <c r="F2756">
        <v>23.65</v>
      </c>
      <c r="G2756" t="s">
        <v>2455</v>
      </c>
      <c r="H2756" t="s">
        <v>45</v>
      </c>
      <c r="I2756" t="s">
        <v>39</v>
      </c>
      <c r="J2756" t="s">
        <v>89</v>
      </c>
      <c r="K2756">
        <v>60.82</v>
      </c>
      <c r="L2756">
        <v>23.65</v>
      </c>
      <c r="M2756" t="s">
        <v>2455</v>
      </c>
      <c r="N2756" t="s">
        <v>40</v>
      </c>
      <c r="O2756" t="s">
        <v>35</v>
      </c>
      <c r="P2756">
        <v>27</v>
      </c>
      <c r="Q2756">
        <v>0</v>
      </c>
      <c r="R2756">
        <v>0</v>
      </c>
    </row>
    <row r="2757" spans="1:18">
      <c r="A2757" t="s">
        <v>2846</v>
      </c>
      <c r="B2757" t="s">
        <v>29</v>
      </c>
      <c r="C2757" t="s">
        <v>39</v>
      </c>
      <c r="D2757" t="s">
        <v>89</v>
      </c>
      <c r="E2757">
        <v>66.8</v>
      </c>
      <c r="F2757">
        <v>24</v>
      </c>
      <c r="G2757" t="s">
        <v>2455</v>
      </c>
      <c r="H2757" t="s">
        <v>92</v>
      </c>
      <c r="I2757" t="s">
        <v>32</v>
      </c>
      <c r="J2757" t="s">
        <v>89</v>
      </c>
      <c r="K2757">
        <v>66.78</v>
      </c>
      <c r="L2757">
        <v>24</v>
      </c>
      <c r="M2757" t="s">
        <v>2455</v>
      </c>
      <c r="N2757" t="s">
        <v>81</v>
      </c>
      <c r="O2757" t="s">
        <v>35</v>
      </c>
      <c r="P2757">
        <v>128</v>
      </c>
      <c r="Q2757">
        <v>2</v>
      </c>
      <c r="R2757">
        <v>181</v>
      </c>
    </row>
    <row r="2758" spans="1:18">
      <c r="A2758" t="s">
        <v>2847</v>
      </c>
      <c r="B2758" t="s">
        <v>29</v>
      </c>
      <c r="C2758" t="s">
        <v>39</v>
      </c>
      <c r="D2758" t="s">
        <v>89</v>
      </c>
      <c r="E2758">
        <v>66.8</v>
      </c>
      <c r="F2758">
        <v>24</v>
      </c>
      <c r="G2758" t="s">
        <v>2455</v>
      </c>
      <c r="H2758" t="s">
        <v>54</v>
      </c>
      <c r="I2758" t="s">
        <v>48</v>
      </c>
      <c r="J2758" t="s">
        <v>89</v>
      </c>
      <c r="K2758">
        <v>66.8</v>
      </c>
      <c r="L2758">
        <v>24</v>
      </c>
      <c r="M2758" t="s">
        <v>2455</v>
      </c>
      <c r="N2758" t="s">
        <v>40</v>
      </c>
      <c r="O2758" t="s">
        <v>35</v>
      </c>
      <c r="P2758">
        <v>85</v>
      </c>
      <c r="Q2758">
        <v>0</v>
      </c>
      <c r="R2758">
        <v>0</v>
      </c>
    </row>
    <row r="2759" spans="1:18">
      <c r="A2759" t="s">
        <v>2848</v>
      </c>
      <c r="B2759" t="s">
        <v>29</v>
      </c>
      <c r="C2759" t="s">
        <v>39</v>
      </c>
      <c r="D2759" t="s">
        <v>89</v>
      </c>
      <c r="E2759">
        <v>66.8</v>
      </c>
      <c r="F2759">
        <v>24</v>
      </c>
      <c r="G2759" t="s">
        <v>2455</v>
      </c>
      <c r="H2759" t="s">
        <v>20</v>
      </c>
      <c r="I2759" t="s">
        <v>20</v>
      </c>
      <c r="J2759" t="s">
        <v>324</v>
      </c>
      <c r="K2759">
        <v>66.819999999999993</v>
      </c>
      <c r="L2759">
        <v>23</v>
      </c>
      <c r="M2759" t="s">
        <v>2455</v>
      </c>
      <c r="N2759" t="s">
        <v>40</v>
      </c>
      <c r="O2759" t="s">
        <v>35</v>
      </c>
      <c r="P2759">
        <v>6907</v>
      </c>
      <c r="Q2759">
        <v>44</v>
      </c>
      <c r="R2759">
        <v>273</v>
      </c>
    </row>
    <row r="2760" spans="1:18">
      <c r="A2760" t="s">
        <v>3005</v>
      </c>
      <c r="B2760" t="s">
        <v>54</v>
      </c>
      <c r="C2760" t="s">
        <v>20</v>
      </c>
      <c r="D2760" t="s">
        <v>89</v>
      </c>
      <c r="E2760">
        <v>63.13</v>
      </c>
      <c r="F2760">
        <v>23.1</v>
      </c>
      <c r="G2760" t="s">
        <v>2455</v>
      </c>
      <c r="H2760" t="s">
        <v>19</v>
      </c>
      <c r="I2760" t="s">
        <v>51</v>
      </c>
      <c r="J2760" t="s">
        <v>89</v>
      </c>
      <c r="K2760">
        <v>63.13</v>
      </c>
      <c r="L2760">
        <v>23.1</v>
      </c>
      <c r="M2760" t="s">
        <v>2455</v>
      </c>
      <c r="N2760" t="s">
        <v>81</v>
      </c>
      <c r="O2760" t="s">
        <v>35</v>
      </c>
      <c r="P2760">
        <v>117</v>
      </c>
      <c r="Q2760">
        <v>0</v>
      </c>
      <c r="R2760">
        <v>0</v>
      </c>
    </row>
    <row r="2761" spans="1:18">
      <c r="A2761" t="s">
        <v>3006</v>
      </c>
      <c r="B2761" t="s">
        <v>54</v>
      </c>
      <c r="C2761" t="s">
        <v>20</v>
      </c>
      <c r="D2761" t="s">
        <v>89</v>
      </c>
      <c r="E2761">
        <v>63.13</v>
      </c>
      <c r="F2761">
        <v>23.1</v>
      </c>
      <c r="G2761" t="s">
        <v>2455</v>
      </c>
      <c r="H2761" t="s">
        <v>63</v>
      </c>
      <c r="I2761" t="s">
        <v>24</v>
      </c>
      <c r="J2761" t="s">
        <v>279</v>
      </c>
      <c r="K2761">
        <v>63.48</v>
      </c>
      <c r="L2761">
        <v>24.77</v>
      </c>
      <c r="M2761" t="s">
        <v>2455</v>
      </c>
      <c r="N2761" t="s">
        <v>34</v>
      </c>
      <c r="O2761" t="s">
        <v>35</v>
      </c>
      <c r="P2761">
        <v>317</v>
      </c>
      <c r="Q2761">
        <v>92</v>
      </c>
      <c r="R2761">
        <v>65</v>
      </c>
    </row>
    <row r="2762" spans="1:18">
      <c r="A2762" t="s">
        <v>3018</v>
      </c>
      <c r="B2762" t="s">
        <v>20</v>
      </c>
      <c r="C2762" t="s">
        <v>39</v>
      </c>
      <c r="D2762" t="s">
        <v>89</v>
      </c>
      <c r="E2762">
        <v>62.28</v>
      </c>
      <c r="F2762">
        <v>29.63</v>
      </c>
      <c r="G2762" t="s">
        <v>2455</v>
      </c>
      <c r="H2762" t="s">
        <v>23</v>
      </c>
      <c r="I2762" t="s">
        <v>29</v>
      </c>
      <c r="J2762" t="s">
        <v>89</v>
      </c>
      <c r="K2762">
        <v>62.33</v>
      </c>
      <c r="L2762">
        <v>29.55</v>
      </c>
      <c r="M2762" t="s">
        <v>2455</v>
      </c>
      <c r="N2762" t="s">
        <v>40</v>
      </c>
      <c r="O2762" t="s">
        <v>35</v>
      </c>
      <c r="P2762">
        <v>40</v>
      </c>
      <c r="Q2762">
        <v>8</v>
      </c>
      <c r="R2762">
        <v>323</v>
      </c>
    </row>
    <row r="2763" spans="1:18">
      <c r="A2763" t="s">
        <v>3041</v>
      </c>
      <c r="B2763" t="s">
        <v>104</v>
      </c>
      <c r="C2763" t="s">
        <v>20</v>
      </c>
      <c r="D2763" t="s">
        <v>89</v>
      </c>
      <c r="E2763">
        <v>61.53</v>
      </c>
      <c r="F2763">
        <v>21.68</v>
      </c>
      <c r="G2763" t="s">
        <v>2455</v>
      </c>
      <c r="H2763" t="s">
        <v>19</v>
      </c>
      <c r="I2763" t="s">
        <v>51</v>
      </c>
      <c r="J2763" t="s">
        <v>89</v>
      </c>
      <c r="K2763">
        <v>61.53</v>
      </c>
      <c r="L2763">
        <v>21.67</v>
      </c>
      <c r="M2763" t="s">
        <v>2455</v>
      </c>
      <c r="N2763" t="s">
        <v>40</v>
      </c>
      <c r="O2763" t="s">
        <v>35</v>
      </c>
      <c r="P2763">
        <v>118</v>
      </c>
      <c r="Q2763">
        <v>1</v>
      </c>
      <c r="R2763">
        <v>270</v>
      </c>
    </row>
    <row r="2764" spans="1:18">
      <c r="A2764" t="s">
        <v>3042</v>
      </c>
      <c r="B2764" t="s">
        <v>104</v>
      </c>
      <c r="C2764" t="s">
        <v>20</v>
      </c>
      <c r="D2764" t="s">
        <v>89</v>
      </c>
      <c r="E2764">
        <v>61.53</v>
      </c>
      <c r="F2764">
        <v>21.68</v>
      </c>
      <c r="G2764" t="s">
        <v>2455</v>
      </c>
      <c r="H2764" t="s">
        <v>67</v>
      </c>
      <c r="I2764" t="s">
        <v>29</v>
      </c>
      <c r="J2764" t="s">
        <v>89</v>
      </c>
      <c r="K2764">
        <v>61.52</v>
      </c>
      <c r="L2764">
        <v>21.67</v>
      </c>
      <c r="M2764" t="s">
        <v>2455</v>
      </c>
      <c r="N2764" t="s">
        <v>40</v>
      </c>
      <c r="O2764" t="s">
        <v>35</v>
      </c>
      <c r="P2764">
        <v>45</v>
      </c>
      <c r="Q2764">
        <v>3</v>
      </c>
      <c r="R2764">
        <v>206</v>
      </c>
    </row>
    <row r="2765" spans="1:18">
      <c r="A2765" t="s">
        <v>3078</v>
      </c>
      <c r="B2765" t="s">
        <v>39</v>
      </c>
      <c r="C2765" t="s">
        <v>39</v>
      </c>
      <c r="D2765" t="s">
        <v>89</v>
      </c>
      <c r="E2765">
        <v>62.55</v>
      </c>
      <c r="F2765">
        <v>24.1</v>
      </c>
      <c r="G2765" t="s">
        <v>2455</v>
      </c>
      <c r="H2765" t="s">
        <v>48</v>
      </c>
      <c r="I2765" t="s">
        <v>32</v>
      </c>
      <c r="J2765" t="s">
        <v>89</v>
      </c>
      <c r="K2765">
        <v>62</v>
      </c>
      <c r="L2765">
        <v>24</v>
      </c>
      <c r="M2765" t="s">
        <v>2455</v>
      </c>
      <c r="N2765" t="s">
        <v>34</v>
      </c>
      <c r="O2765" t="s">
        <v>35</v>
      </c>
      <c r="P2765">
        <v>124</v>
      </c>
      <c r="Q2765">
        <v>62</v>
      </c>
      <c r="R2765">
        <v>185</v>
      </c>
    </row>
    <row r="2766" spans="1:18">
      <c r="A2766" t="s">
        <v>3087</v>
      </c>
      <c r="B2766" t="s">
        <v>76</v>
      </c>
      <c r="C2766" t="s">
        <v>20</v>
      </c>
      <c r="D2766" t="s">
        <v>89</v>
      </c>
      <c r="E2766">
        <v>62.63</v>
      </c>
      <c r="F2766">
        <v>26.83</v>
      </c>
      <c r="G2766" t="s">
        <v>2455</v>
      </c>
      <c r="H2766" t="s">
        <v>92</v>
      </c>
      <c r="I2766" t="s">
        <v>24</v>
      </c>
      <c r="J2766" t="s">
        <v>279</v>
      </c>
      <c r="K2766">
        <v>62.67</v>
      </c>
      <c r="L2766">
        <v>26.83</v>
      </c>
      <c r="M2766" t="s">
        <v>2455</v>
      </c>
      <c r="N2766" t="s">
        <v>140</v>
      </c>
      <c r="O2766" t="s">
        <v>35</v>
      </c>
      <c r="P2766">
        <v>328</v>
      </c>
      <c r="Q2766">
        <v>4</v>
      </c>
      <c r="R2766">
        <v>0</v>
      </c>
    </row>
    <row r="2767" spans="1:18">
      <c r="A2767" t="s">
        <v>3088</v>
      </c>
      <c r="B2767" t="s">
        <v>73</v>
      </c>
      <c r="C2767" t="s">
        <v>20</v>
      </c>
      <c r="D2767" t="s">
        <v>89</v>
      </c>
      <c r="E2767">
        <v>62.62</v>
      </c>
      <c r="F2767">
        <v>26.88</v>
      </c>
      <c r="G2767" t="s">
        <v>2455</v>
      </c>
      <c r="H2767" t="s">
        <v>76</v>
      </c>
      <c r="I2767" t="s">
        <v>51</v>
      </c>
      <c r="J2767" t="s">
        <v>89</v>
      </c>
      <c r="K2767">
        <v>62.67</v>
      </c>
      <c r="L2767">
        <v>26.83</v>
      </c>
      <c r="M2767" t="s">
        <v>2455</v>
      </c>
      <c r="N2767" t="s">
        <v>34</v>
      </c>
      <c r="O2767" t="s">
        <v>35</v>
      </c>
      <c r="P2767">
        <v>122</v>
      </c>
      <c r="Q2767">
        <v>7</v>
      </c>
      <c r="R2767">
        <v>336</v>
      </c>
    </row>
    <row r="2768" spans="1:18">
      <c r="A2768" t="s">
        <v>3089</v>
      </c>
      <c r="B2768" t="s">
        <v>54</v>
      </c>
      <c r="C2768" t="s">
        <v>20</v>
      </c>
      <c r="D2768" t="s">
        <v>89</v>
      </c>
      <c r="E2768">
        <v>62.55</v>
      </c>
      <c r="F2768">
        <v>27.17</v>
      </c>
      <c r="G2768" t="s">
        <v>2455</v>
      </c>
      <c r="H2768" t="s">
        <v>133</v>
      </c>
      <c r="I2768" t="s">
        <v>48</v>
      </c>
      <c r="J2768" t="s">
        <v>279</v>
      </c>
      <c r="K2768">
        <v>62.83</v>
      </c>
      <c r="L2768">
        <v>27.67</v>
      </c>
      <c r="M2768" t="s">
        <v>2455</v>
      </c>
      <c r="N2768" t="s">
        <v>34</v>
      </c>
      <c r="O2768" t="s">
        <v>35</v>
      </c>
      <c r="P2768">
        <v>454</v>
      </c>
      <c r="Q2768">
        <v>41</v>
      </c>
      <c r="R2768">
        <v>39</v>
      </c>
    </row>
    <row r="2769" spans="1:18">
      <c r="A2769" t="s">
        <v>3090</v>
      </c>
      <c r="B2769" t="s">
        <v>31</v>
      </c>
      <c r="C2769" t="s">
        <v>39</v>
      </c>
      <c r="D2769" t="s">
        <v>89</v>
      </c>
      <c r="E2769">
        <v>62.57</v>
      </c>
      <c r="F2769">
        <v>27.18</v>
      </c>
      <c r="G2769" t="s">
        <v>2455</v>
      </c>
      <c r="H2769" t="s">
        <v>37</v>
      </c>
      <c r="I2769" t="s">
        <v>48</v>
      </c>
      <c r="J2769" t="s">
        <v>89</v>
      </c>
      <c r="K2769">
        <v>62.57</v>
      </c>
      <c r="L2769">
        <v>27.18</v>
      </c>
      <c r="M2769" t="s">
        <v>2455</v>
      </c>
      <c r="N2769" t="s">
        <v>40</v>
      </c>
      <c r="O2769" t="s">
        <v>35</v>
      </c>
      <c r="P2769">
        <v>82</v>
      </c>
      <c r="Q2769">
        <v>0</v>
      </c>
      <c r="R2769">
        <v>0</v>
      </c>
    </row>
    <row r="2770" spans="1:18">
      <c r="A2770" t="s">
        <v>3092</v>
      </c>
      <c r="B2770" t="s">
        <v>20</v>
      </c>
      <c r="C2770" t="s">
        <v>39</v>
      </c>
      <c r="D2770" t="s">
        <v>89</v>
      </c>
      <c r="E2770">
        <v>63.1</v>
      </c>
      <c r="F2770">
        <v>22.93</v>
      </c>
      <c r="G2770" t="s">
        <v>2455</v>
      </c>
      <c r="H2770" t="s">
        <v>20</v>
      </c>
      <c r="I2770" t="s">
        <v>39</v>
      </c>
      <c r="J2770" t="s">
        <v>279</v>
      </c>
      <c r="K2770">
        <v>63.1</v>
      </c>
      <c r="L2770">
        <v>22.93</v>
      </c>
      <c r="M2770" t="s">
        <v>2455</v>
      </c>
      <c r="N2770" t="s">
        <v>34</v>
      </c>
      <c r="O2770" t="s">
        <v>35</v>
      </c>
      <c r="P2770">
        <v>366</v>
      </c>
      <c r="Q2770">
        <v>0</v>
      </c>
      <c r="R2770">
        <v>0</v>
      </c>
    </row>
    <row r="2771" spans="1:18">
      <c r="A2771" t="s">
        <v>3096</v>
      </c>
      <c r="B2771" t="s">
        <v>60</v>
      </c>
      <c r="C2771" t="s">
        <v>39</v>
      </c>
      <c r="D2771" t="s">
        <v>89</v>
      </c>
      <c r="E2771">
        <v>62.63</v>
      </c>
      <c r="F2771">
        <v>27.17</v>
      </c>
      <c r="G2771" t="s">
        <v>2455</v>
      </c>
      <c r="H2771" t="s">
        <v>71</v>
      </c>
      <c r="I2771" t="s">
        <v>48</v>
      </c>
      <c r="J2771" t="s">
        <v>89</v>
      </c>
      <c r="K2771">
        <v>62.63</v>
      </c>
      <c r="L2771">
        <v>27.17</v>
      </c>
      <c r="M2771" t="s">
        <v>2455</v>
      </c>
      <c r="N2771" t="s">
        <v>40</v>
      </c>
      <c r="O2771" t="s">
        <v>35</v>
      </c>
      <c r="P2771">
        <v>74</v>
      </c>
      <c r="Q2771">
        <v>0</v>
      </c>
      <c r="R2771">
        <v>0</v>
      </c>
    </row>
    <row r="2772" spans="1:18">
      <c r="A2772" t="s">
        <v>3097</v>
      </c>
      <c r="B2772" t="s">
        <v>60</v>
      </c>
      <c r="C2772" t="s">
        <v>39</v>
      </c>
      <c r="D2772" t="s">
        <v>89</v>
      </c>
      <c r="E2772">
        <v>62.62</v>
      </c>
      <c r="F2772">
        <v>27.12</v>
      </c>
      <c r="G2772" t="s">
        <v>2455</v>
      </c>
      <c r="H2772" t="s">
        <v>24</v>
      </c>
      <c r="I2772" t="s">
        <v>24</v>
      </c>
      <c r="J2772" t="s">
        <v>123</v>
      </c>
      <c r="K2772">
        <v>62.55</v>
      </c>
      <c r="L2772">
        <v>27.13</v>
      </c>
      <c r="M2772" t="s">
        <v>2455</v>
      </c>
      <c r="N2772" t="s">
        <v>81</v>
      </c>
      <c r="O2772" t="s">
        <v>35</v>
      </c>
      <c r="P2772">
        <v>1036</v>
      </c>
      <c r="Q2772">
        <v>8</v>
      </c>
      <c r="R2772">
        <v>174</v>
      </c>
    </row>
    <row r="2773" spans="1:18">
      <c r="A2773" t="s">
        <v>3098</v>
      </c>
      <c r="B2773" t="s">
        <v>60</v>
      </c>
      <c r="C2773" t="s">
        <v>39</v>
      </c>
      <c r="D2773" t="s">
        <v>89</v>
      </c>
      <c r="E2773">
        <v>62.6</v>
      </c>
      <c r="F2773">
        <v>27.15</v>
      </c>
      <c r="G2773" t="s">
        <v>2455</v>
      </c>
      <c r="H2773" t="s">
        <v>23</v>
      </c>
      <c r="I2773" t="s">
        <v>48</v>
      </c>
      <c r="J2773" t="s">
        <v>89</v>
      </c>
      <c r="K2773">
        <v>62.5</v>
      </c>
      <c r="L2773">
        <v>27</v>
      </c>
      <c r="M2773" t="s">
        <v>2455</v>
      </c>
      <c r="N2773" t="s">
        <v>40</v>
      </c>
      <c r="O2773" t="s">
        <v>35</v>
      </c>
      <c r="P2773">
        <v>73</v>
      </c>
      <c r="Q2773">
        <v>14</v>
      </c>
      <c r="R2773">
        <v>215</v>
      </c>
    </row>
    <row r="2774" spans="1:18">
      <c r="A2774" t="s">
        <v>3099</v>
      </c>
      <c r="B2774" t="s">
        <v>20</v>
      </c>
      <c r="C2774" t="s">
        <v>39</v>
      </c>
      <c r="D2774" t="s">
        <v>89</v>
      </c>
      <c r="E2774">
        <v>62.53</v>
      </c>
      <c r="F2774">
        <v>27.17</v>
      </c>
      <c r="G2774" t="s">
        <v>2455</v>
      </c>
      <c r="H2774" t="s">
        <v>32</v>
      </c>
      <c r="I2774" t="s">
        <v>48</v>
      </c>
      <c r="J2774" t="s">
        <v>89</v>
      </c>
      <c r="K2774">
        <v>62.53</v>
      </c>
      <c r="L2774">
        <v>27.17</v>
      </c>
      <c r="M2774" t="s">
        <v>2455</v>
      </c>
      <c r="N2774" t="s">
        <v>40</v>
      </c>
      <c r="O2774" t="s">
        <v>35</v>
      </c>
      <c r="P2774">
        <v>66</v>
      </c>
      <c r="Q2774">
        <v>0</v>
      </c>
      <c r="R2774">
        <v>0</v>
      </c>
    </row>
    <row r="2775" spans="1:18">
      <c r="A2775" t="s">
        <v>3100</v>
      </c>
      <c r="B2775" t="s">
        <v>29</v>
      </c>
      <c r="C2775" t="s">
        <v>39</v>
      </c>
      <c r="D2775" t="s">
        <v>89</v>
      </c>
      <c r="E2775">
        <v>62.53</v>
      </c>
      <c r="F2775">
        <v>27.23</v>
      </c>
      <c r="G2775" t="s">
        <v>2455</v>
      </c>
      <c r="H2775" t="s">
        <v>68</v>
      </c>
      <c r="I2775" t="s">
        <v>39</v>
      </c>
      <c r="J2775" t="s">
        <v>89</v>
      </c>
      <c r="K2775">
        <v>62.53</v>
      </c>
      <c r="L2775">
        <v>27.23</v>
      </c>
      <c r="M2775" t="s">
        <v>2455</v>
      </c>
      <c r="N2775" t="s">
        <v>40</v>
      </c>
      <c r="O2775" t="s">
        <v>35</v>
      </c>
      <c r="P2775">
        <v>13</v>
      </c>
      <c r="Q2775">
        <v>0</v>
      </c>
      <c r="R2775">
        <v>0</v>
      </c>
    </row>
    <row r="2776" spans="1:18">
      <c r="A2776" t="s">
        <v>3101</v>
      </c>
      <c r="B2776" t="s">
        <v>67</v>
      </c>
      <c r="C2776" t="s">
        <v>39</v>
      </c>
      <c r="D2776" t="s">
        <v>89</v>
      </c>
      <c r="E2776">
        <v>62.6</v>
      </c>
      <c r="F2776">
        <v>27.15</v>
      </c>
      <c r="G2776" t="s">
        <v>2455</v>
      </c>
      <c r="H2776" t="s">
        <v>50</v>
      </c>
      <c r="I2776" t="s">
        <v>51</v>
      </c>
      <c r="J2776" t="s">
        <v>89</v>
      </c>
      <c r="K2776">
        <v>62.6</v>
      </c>
      <c r="L2776">
        <v>27.17</v>
      </c>
      <c r="M2776" t="s">
        <v>2455</v>
      </c>
      <c r="N2776" t="s">
        <v>40</v>
      </c>
      <c r="O2776" t="s">
        <v>35</v>
      </c>
      <c r="P2776">
        <v>79</v>
      </c>
      <c r="Q2776">
        <v>1</v>
      </c>
      <c r="R2776">
        <v>91</v>
      </c>
    </row>
    <row r="2777" spans="1:18">
      <c r="A2777" t="s">
        <v>3875</v>
      </c>
      <c r="B2777" t="s">
        <v>39</v>
      </c>
      <c r="C2777" t="s">
        <v>20</v>
      </c>
      <c r="D2777" t="s">
        <v>89</v>
      </c>
      <c r="E2777">
        <v>55.67</v>
      </c>
      <c r="F2777">
        <v>13.5</v>
      </c>
      <c r="G2777" t="s">
        <v>2497</v>
      </c>
      <c r="H2777" t="s">
        <v>20</v>
      </c>
      <c r="I2777" t="s">
        <v>60</v>
      </c>
      <c r="J2777" t="s">
        <v>279</v>
      </c>
      <c r="K2777">
        <v>55.63</v>
      </c>
      <c r="L2777">
        <v>13.48</v>
      </c>
      <c r="M2777" t="s">
        <v>2497</v>
      </c>
      <c r="N2777" t="s">
        <v>34</v>
      </c>
      <c r="O2777" t="s">
        <v>35</v>
      </c>
      <c r="P2777">
        <v>304</v>
      </c>
      <c r="Q2777">
        <v>4</v>
      </c>
      <c r="R2777">
        <v>196</v>
      </c>
    </row>
    <row r="2778" spans="1:18">
      <c r="A2778" t="s">
        <v>3884</v>
      </c>
      <c r="B2778" t="s">
        <v>39</v>
      </c>
      <c r="C2778" t="s">
        <v>39</v>
      </c>
      <c r="D2778" t="s">
        <v>89</v>
      </c>
      <c r="E2778">
        <v>63.37</v>
      </c>
      <c r="F2778">
        <v>14.5</v>
      </c>
      <c r="G2778" t="s">
        <v>2497</v>
      </c>
      <c r="H2778" t="s">
        <v>23</v>
      </c>
      <c r="I2778" t="s">
        <v>29</v>
      </c>
      <c r="J2778" t="s">
        <v>89</v>
      </c>
      <c r="K2778">
        <v>63.37</v>
      </c>
      <c r="L2778">
        <v>14.5</v>
      </c>
      <c r="M2778" t="s">
        <v>2497</v>
      </c>
      <c r="N2778" t="s">
        <v>40</v>
      </c>
      <c r="O2778" t="s">
        <v>35</v>
      </c>
      <c r="P2778">
        <v>39</v>
      </c>
      <c r="Q2778">
        <v>0</v>
      </c>
      <c r="R2778">
        <v>0</v>
      </c>
    </row>
    <row r="2779" spans="1:18">
      <c r="A2779" t="s">
        <v>3885</v>
      </c>
      <c r="B2779" t="s">
        <v>39</v>
      </c>
      <c r="C2779" t="s">
        <v>39</v>
      </c>
      <c r="D2779" t="s">
        <v>89</v>
      </c>
      <c r="E2779">
        <v>63.37</v>
      </c>
      <c r="F2779">
        <v>14.48</v>
      </c>
      <c r="G2779" t="s">
        <v>2497</v>
      </c>
      <c r="H2779" t="s">
        <v>45</v>
      </c>
      <c r="I2779" t="s">
        <v>24</v>
      </c>
      <c r="J2779" t="s">
        <v>148</v>
      </c>
      <c r="K2779">
        <v>63.32</v>
      </c>
      <c r="L2779">
        <v>14.4</v>
      </c>
      <c r="M2779" t="s">
        <v>2497</v>
      </c>
      <c r="N2779" t="s">
        <v>34</v>
      </c>
      <c r="O2779" t="s">
        <v>35</v>
      </c>
      <c r="P2779">
        <v>3975</v>
      </c>
      <c r="Q2779">
        <v>7</v>
      </c>
      <c r="R2779">
        <v>217</v>
      </c>
    </row>
    <row r="2780" spans="1:18">
      <c r="A2780" t="s">
        <v>3890</v>
      </c>
      <c r="B2780" t="s">
        <v>24</v>
      </c>
      <c r="C2780" t="s">
        <v>39</v>
      </c>
      <c r="D2780" t="s">
        <v>89</v>
      </c>
      <c r="E2780">
        <v>57.9</v>
      </c>
      <c r="F2780">
        <v>12.07</v>
      </c>
      <c r="G2780" t="s">
        <v>2497</v>
      </c>
      <c r="H2780" t="s">
        <v>67</v>
      </c>
      <c r="I2780" t="s">
        <v>51</v>
      </c>
      <c r="J2780" t="s">
        <v>89</v>
      </c>
      <c r="K2780">
        <v>57.9</v>
      </c>
      <c r="L2780">
        <v>12.05</v>
      </c>
      <c r="M2780" t="s">
        <v>2497</v>
      </c>
      <c r="N2780" t="s">
        <v>40</v>
      </c>
      <c r="O2780" t="s">
        <v>35</v>
      </c>
      <c r="P2780">
        <v>102</v>
      </c>
      <c r="Q2780">
        <v>1</v>
      </c>
      <c r="R2780">
        <v>270</v>
      </c>
    </row>
    <row r="2781" spans="1:18">
      <c r="A2781" t="s">
        <v>3891</v>
      </c>
      <c r="B2781" t="s">
        <v>24</v>
      </c>
      <c r="C2781" t="s">
        <v>39</v>
      </c>
      <c r="D2781" t="s">
        <v>89</v>
      </c>
      <c r="E2781">
        <v>57.9</v>
      </c>
      <c r="F2781">
        <v>12.07</v>
      </c>
      <c r="G2781" t="s">
        <v>2497</v>
      </c>
      <c r="H2781" t="s">
        <v>143</v>
      </c>
      <c r="I2781" t="s">
        <v>29</v>
      </c>
      <c r="J2781" t="s">
        <v>89</v>
      </c>
      <c r="K2781">
        <v>57.92</v>
      </c>
      <c r="L2781">
        <v>12.07</v>
      </c>
      <c r="M2781" t="s">
        <v>2497</v>
      </c>
      <c r="N2781" t="s">
        <v>40</v>
      </c>
      <c r="O2781" t="s">
        <v>35</v>
      </c>
      <c r="P2781">
        <v>55</v>
      </c>
      <c r="Q2781">
        <v>2</v>
      </c>
      <c r="R2781">
        <v>0</v>
      </c>
    </row>
    <row r="2782" spans="1:18">
      <c r="A2782" t="s">
        <v>3951</v>
      </c>
      <c r="B2782" t="s">
        <v>29</v>
      </c>
      <c r="C2782" t="s">
        <v>39</v>
      </c>
      <c r="D2782" t="s">
        <v>89</v>
      </c>
      <c r="E2782">
        <v>60.7</v>
      </c>
      <c r="F2782">
        <v>15.03</v>
      </c>
      <c r="G2782" t="s">
        <v>2497</v>
      </c>
      <c r="H2782" t="s">
        <v>51</v>
      </c>
      <c r="I2782" t="s">
        <v>50</v>
      </c>
      <c r="J2782" t="s">
        <v>156</v>
      </c>
      <c r="K2782">
        <v>60.7</v>
      </c>
      <c r="L2782">
        <v>15.03</v>
      </c>
      <c r="M2782" t="s">
        <v>2497</v>
      </c>
      <c r="N2782" t="s">
        <v>40</v>
      </c>
      <c r="O2782" t="s">
        <v>52</v>
      </c>
      <c r="P2782">
        <v>582</v>
      </c>
      <c r="Q2782">
        <v>0</v>
      </c>
      <c r="R2782">
        <v>0</v>
      </c>
    </row>
    <row r="2783" spans="1:18">
      <c r="A2783" t="s">
        <v>3956</v>
      </c>
      <c r="B2783" t="s">
        <v>68</v>
      </c>
      <c r="C2783" t="s">
        <v>20</v>
      </c>
      <c r="D2783" t="s">
        <v>89</v>
      </c>
      <c r="E2783">
        <v>55.67</v>
      </c>
      <c r="F2783">
        <v>13.48</v>
      </c>
      <c r="G2783" t="s">
        <v>2497</v>
      </c>
      <c r="H2783" t="s">
        <v>45</v>
      </c>
      <c r="I2783" t="s">
        <v>39</v>
      </c>
      <c r="J2783" t="s">
        <v>89</v>
      </c>
      <c r="K2783">
        <v>55.72</v>
      </c>
      <c r="L2783">
        <v>13.48</v>
      </c>
      <c r="M2783" t="s">
        <v>2497</v>
      </c>
      <c r="N2783" t="s">
        <v>40</v>
      </c>
      <c r="O2783" t="s">
        <v>35</v>
      </c>
      <c r="P2783">
        <v>35</v>
      </c>
      <c r="Q2783">
        <v>6</v>
      </c>
      <c r="R2783">
        <v>0</v>
      </c>
    </row>
    <row r="2784" spans="1:18">
      <c r="A2784" t="s">
        <v>3957</v>
      </c>
      <c r="B2784" t="s">
        <v>133</v>
      </c>
      <c r="C2784" t="s">
        <v>20</v>
      </c>
      <c r="D2784" t="s">
        <v>89</v>
      </c>
      <c r="E2784">
        <v>55.68</v>
      </c>
      <c r="F2784">
        <v>13.47</v>
      </c>
      <c r="G2784" t="s">
        <v>2497</v>
      </c>
      <c r="H2784" t="s">
        <v>133</v>
      </c>
      <c r="I2784" t="s">
        <v>63</v>
      </c>
      <c r="J2784" t="s">
        <v>260</v>
      </c>
      <c r="K2784">
        <v>55.67</v>
      </c>
      <c r="L2784">
        <v>13.48</v>
      </c>
      <c r="M2784" t="s">
        <v>2497</v>
      </c>
      <c r="N2784" t="s">
        <v>34</v>
      </c>
      <c r="O2784" t="s">
        <v>35</v>
      </c>
      <c r="P2784">
        <v>1675</v>
      </c>
      <c r="Q2784">
        <v>3</v>
      </c>
      <c r="R2784">
        <v>151</v>
      </c>
    </row>
    <row r="2785" spans="1:18">
      <c r="A2785" t="s">
        <v>3958</v>
      </c>
      <c r="B2785" t="s">
        <v>50</v>
      </c>
      <c r="C2785" t="s">
        <v>39</v>
      </c>
      <c r="D2785" t="s">
        <v>89</v>
      </c>
      <c r="E2785">
        <v>55.75</v>
      </c>
      <c r="F2785">
        <v>13.22</v>
      </c>
      <c r="G2785" t="s">
        <v>2497</v>
      </c>
      <c r="H2785" t="s">
        <v>42</v>
      </c>
      <c r="I2785" t="s">
        <v>101</v>
      </c>
      <c r="J2785" t="s">
        <v>89</v>
      </c>
      <c r="K2785">
        <v>55.63</v>
      </c>
      <c r="L2785">
        <v>13.48</v>
      </c>
      <c r="M2785" t="s">
        <v>2497</v>
      </c>
      <c r="N2785" t="s">
        <v>40</v>
      </c>
      <c r="O2785" t="s">
        <v>35</v>
      </c>
      <c r="P2785">
        <v>171</v>
      </c>
      <c r="Q2785">
        <v>22</v>
      </c>
      <c r="R2785">
        <v>128</v>
      </c>
    </row>
    <row r="2786" spans="1:18">
      <c r="A2786" t="s">
        <v>3970</v>
      </c>
      <c r="B2786" t="s">
        <v>133</v>
      </c>
      <c r="C2786" t="s">
        <v>20</v>
      </c>
      <c r="D2786" t="s">
        <v>89</v>
      </c>
      <c r="E2786">
        <v>59.6</v>
      </c>
      <c r="F2786">
        <v>15.23</v>
      </c>
      <c r="G2786" t="s">
        <v>2497</v>
      </c>
      <c r="H2786" t="s">
        <v>143</v>
      </c>
      <c r="I2786" t="s">
        <v>39</v>
      </c>
      <c r="J2786" t="s">
        <v>89</v>
      </c>
      <c r="K2786">
        <v>59.6</v>
      </c>
      <c r="L2786">
        <v>15.23</v>
      </c>
      <c r="M2786" t="s">
        <v>2497</v>
      </c>
      <c r="N2786" t="s">
        <v>40</v>
      </c>
      <c r="O2786" t="s">
        <v>35</v>
      </c>
      <c r="P2786">
        <v>33</v>
      </c>
      <c r="Q2786">
        <v>0</v>
      </c>
      <c r="R2786">
        <v>0</v>
      </c>
    </row>
    <row r="2787" spans="1:18">
      <c r="A2787" t="s">
        <v>282</v>
      </c>
      <c r="B2787" t="s">
        <v>51</v>
      </c>
      <c r="C2787" t="s">
        <v>39</v>
      </c>
      <c r="D2787" t="s">
        <v>279</v>
      </c>
      <c r="E2787">
        <v>49.67</v>
      </c>
      <c r="F2787">
        <v>17.28</v>
      </c>
      <c r="G2787" t="s">
        <v>211</v>
      </c>
      <c r="H2787" t="s">
        <v>23</v>
      </c>
      <c r="I2787" t="s">
        <v>60</v>
      </c>
      <c r="J2787" t="s">
        <v>114</v>
      </c>
      <c r="K2787">
        <v>49.63</v>
      </c>
      <c r="L2787">
        <v>17.28</v>
      </c>
      <c r="M2787" t="s">
        <v>211</v>
      </c>
      <c r="N2787" t="s">
        <v>34</v>
      </c>
      <c r="O2787" t="s">
        <v>35</v>
      </c>
      <c r="P2787">
        <v>1740</v>
      </c>
      <c r="Q2787">
        <v>4</v>
      </c>
      <c r="R2787">
        <v>181</v>
      </c>
    </row>
    <row r="2788" spans="1:18">
      <c r="A2788" t="s">
        <v>283</v>
      </c>
      <c r="B2788" t="s">
        <v>54</v>
      </c>
      <c r="C2788" t="s">
        <v>20</v>
      </c>
      <c r="D2788" t="s">
        <v>279</v>
      </c>
      <c r="E2788">
        <v>49.18</v>
      </c>
      <c r="F2788">
        <v>15.07</v>
      </c>
      <c r="G2788" t="s">
        <v>211</v>
      </c>
      <c r="H2788" t="s">
        <v>24</v>
      </c>
      <c r="I2788" t="s">
        <v>32</v>
      </c>
      <c r="J2788" t="s">
        <v>279</v>
      </c>
      <c r="K2788">
        <v>49.18</v>
      </c>
      <c r="L2788">
        <v>15.08</v>
      </c>
      <c r="M2788" t="s">
        <v>211</v>
      </c>
      <c r="N2788" t="s">
        <v>26</v>
      </c>
      <c r="O2788" t="s">
        <v>27</v>
      </c>
      <c r="P2788">
        <v>126</v>
      </c>
      <c r="Q2788">
        <v>2</v>
      </c>
      <c r="R2788">
        <v>91</v>
      </c>
    </row>
    <row r="2789" spans="1:18">
      <c r="A2789" t="s">
        <v>285</v>
      </c>
      <c r="B2789" t="s">
        <v>155</v>
      </c>
      <c r="C2789" t="s">
        <v>39</v>
      </c>
      <c r="D2789" t="s">
        <v>279</v>
      </c>
      <c r="E2789">
        <v>50.43</v>
      </c>
      <c r="F2789">
        <v>15.13</v>
      </c>
      <c r="G2789" t="s">
        <v>211</v>
      </c>
      <c r="H2789" t="s">
        <v>133</v>
      </c>
      <c r="I2789" t="s">
        <v>39</v>
      </c>
      <c r="J2789" t="s">
        <v>279</v>
      </c>
      <c r="K2789">
        <v>50.43</v>
      </c>
      <c r="L2789">
        <v>15.13</v>
      </c>
      <c r="M2789" t="s">
        <v>211</v>
      </c>
      <c r="N2789" t="s">
        <v>40</v>
      </c>
      <c r="O2789" t="s">
        <v>35</v>
      </c>
      <c r="P2789">
        <v>10</v>
      </c>
      <c r="Q2789">
        <v>0</v>
      </c>
      <c r="R2789">
        <v>0</v>
      </c>
    </row>
    <row r="2790" spans="1:18">
      <c r="A2790" t="s">
        <v>393</v>
      </c>
      <c r="B2790" t="s">
        <v>42</v>
      </c>
      <c r="C2790" t="s">
        <v>20</v>
      </c>
      <c r="D2790" t="s">
        <v>279</v>
      </c>
      <c r="E2790">
        <v>50.35</v>
      </c>
      <c r="F2790">
        <v>11.13</v>
      </c>
      <c r="G2790" t="s">
        <v>332</v>
      </c>
      <c r="H2790" t="s">
        <v>29</v>
      </c>
      <c r="I2790" t="s">
        <v>101</v>
      </c>
      <c r="J2790" t="s">
        <v>156</v>
      </c>
      <c r="K2790">
        <v>50.38</v>
      </c>
      <c r="L2790">
        <v>11.17</v>
      </c>
      <c r="M2790" t="s">
        <v>332</v>
      </c>
      <c r="N2790" t="s">
        <v>81</v>
      </c>
      <c r="O2790" t="s">
        <v>35</v>
      </c>
      <c r="P2790">
        <v>537</v>
      </c>
      <c r="Q2790">
        <v>7</v>
      </c>
      <c r="R2790">
        <v>33</v>
      </c>
    </row>
    <row r="2791" spans="1:18">
      <c r="A2791" t="s">
        <v>394</v>
      </c>
      <c r="B2791" t="s">
        <v>133</v>
      </c>
      <c r="C2791" t="s">
        <v>20</v>
      </c>
      <c r="D2791" t="s">
        <v>279</v>
      </c>
      <c r="E2791">
        <v>51.85</v>
      </c>
      <c r="F2791">
        <v>12.05</v>
      </c>
      <c r="G2791" t="s">
        <v>332</v>
      </c>
      <c r="H2791" t="s">
        <v>45</v>
      </c>
      <c r="I2791" t="s">
        <v>39</v>
      </c>
      <c r="J2791" t="s">
        <v>279</v>
      </c>
      <c r="K2791">
        <v>51.85</v>
      </c>
      <c r="L2791">
        <v>12.05</v>
      </c>
      <c r="M2791" t="s">
        <v>332</v>
      </c>
      <c r="N2791" t="s">
        <v>40</v>
      </c>
      <c r="O2791" t="s">
        <v>35</v>
      </c>
      <c r="P2791">
        <v>28</v>
      </c>
      <c r="Q2791">
        <v>0</v>
      </c>
      <c r="R2791">
        <v>0</v>
      </c>
    </row>
    <row r="2792" spans="1:18">
      <c r="A2792" t="s">
        <v>395</v>
      </c>
      <c r="B2792" t="s">
        <v>133</v>
      </c>
      <c r="C2792" t="s">
        <v>20</v>
      </c>
      <c r="D2792" t="s">
        <v>279</v>
      </c>
      <c r="E2792">
        <v>51.85</v>
      </c>
      <c r="F2792">
        <v>12.05</v>
      </c>
      <c r="G2792" t="s">
        <v>332</v>
      </c>
      <c r="H2792" t="s">
        <v>45</v>
      </c>
      <c r="I2792" t="s">
        <v>39</v>
      </c>
      <c r="J2792" t="s">
        <v>279</v>
      </c>
      <c r="K2792">
        <v>51.85</v>
      </c>
      <c r="L2792">
        <v>12.05</v>
      </c>
      <c r="M2792" t="s">
        <v>332</v>
      </c>
      <c r="N2792" t="s">
        <v>40</v>
      </c>
      <c r="O2792" t="s">
        <v>35</v>
      </c>
      <c r="P2792">
        <v>28</v>
      </c>
      <c r="Q2792">
        <v>0</v>
      </c>
      <c r="R2792">
        <v>0</v>
      </c>
    </row>
    <row r="2793" spans="1:18">
      <c r="A2793" t="s">
        <v>617</v>
      </c>
      <c r="B2793" t="s">
        <v>42</v>
      </c>
      <c r="C2793" t="s">
        <v>20</v>
      </c>
      <c r="D2793" t="s">
        <v>279</v>
      </c>
      <c r="E2793">
        <v>56.7</v>
      </c>
      <c r="F2793">
        <v>11.57</v>
      </c>
      <c r="G2793" t="s">
        <v>610</v>
      </c>
      <c r="H2793" t="s">
        <v>63</v>
      </c>
      <c r="I2793" t="s">
        <v>51</v>
      </c>
      <c r="J2793" t="s">
        <v>156</v>
      </c>
      <c r="K2793">
        <v>56.15</v>
      </c>
      <c r="L2793">
        <v>10.220000000000001</v>
      </c>
      <c r="M2793" t="s">
        <v>610</v>
      </c>
      <c r="N2793" t="s">
        <v>40</v>
      </c>
      <c r="O2793" t="s">
        <v>35</v>
      </c>
      <c r="P2793">
        <v>481</v>
      </c>
      <c r="Q2793">
        <v>104</v>
      </c>
      <c r="R2793">
        <v>234</v>
      </c>
    </row>
    <row r="2794" spans="1:18">
      <c r="A2794" t="s">
        <v>820</v>
      </c>
      <c r="B2794" t="s">
        <v>121</v>
      </c>
      <c r="C2794" t="s">
        <v>20</v>
      </c>
      <c r="D2794" t="s">
        <v>279</v>
      </c>
      <c r="E2794">
        <v>58.47</v>
      </c>
      <c r="F2794">
        <v>24.82</v>
      </c>
      <c r="G2794" t="s">
        <v>795</v>
      </c>
      <c r="H2794" t="s">
        <v>20</v>
      </c>
      <c r="I2794" t="s">
        <v>39</v>
      </c>
      <c r="J2794" t="s">
        <v>156</v>
      </c>
      <c r="K2794">
        <v>58.47</v>
      </c>
      <c r="L2794">
        <v>24.82</v>
      </c>
      <c r="M2794" t="s">
        <v>795</v>
      </c>
      <c r="N2794" t="s">
        <v>34</v>
      </c>
      <c r="O2794" t="s">
        <v>35</v>
      </c>
      <c r="P2794">
        <v>383</v>
      </c>
      <c r="Q2794">
        <v>0</v>
      </c>
      <c r="R2794">
        <v>0</v>
      </c>
    </row>
    <row r="2795" spans="1:18">
      <c r="A2795" t="s">
        <v>840</v>
      </c>
      <c r="B2795" t="s">
        <v>109</v>
      </c>
      <c r="C2795" t="s">
        <v>20</v>
      </c>
      <c r="D2795" t="s">
        <v>279</v>
      </c>
      <c r="E2795">
        <v>59.42</v>
      </c>
      <c r="F2795">
        <v>24.65</v>
      </c>
      <c r="G2795" t="s">
        <v>795</v>
      </c>
      <c r="H2795" t="s">
        <v>133</v>
      </c>
      <c r="I2795" t="s">
        <v>24</v>
      </c>
      <c r="J2795" t="s">
        <v>123</v>
      </c>
      <c r="K2795">
        <v>59.43</v>
      </c>
      <c r="L2795">
        <v>24.72</v>
      </c>
      <c r="M2795" t="s">
        <v>795</v>
      </c>
      <c r="N2795" t="s">
        <v>40</v>
      </c>
      <c r="O2795" t="s">
        <v>35</v>
      </c>
      <c r="P2795">
        <v>701</v>
      </c>
      <c r="Q2795">
        <v>5</v>
      </c>
      <c r="R2795">
        <v>64</v>
      </c>
    </row>
    <row r="2796" spans="1:18">
      <c r="A2796" t="s">
        <v>841</v>
      </c>
      <c r="B2796" t="s">
        <v>37</v>
      </c>
      <c r="C2796" t="s">
        <v>20</v>
      </c>
      <c r="D2796" t="s">
        <v>279</v>
      </c>
      <c r="E2796">
        <v>59.25</v>
      </c>
      <c r="F2796">
        <v>25.83</v>
      </c>
      <c r="G2796" t="s">
        <v>795</v>
      </c>
      <c r="H2796" t="s">
        <v>32</v>
      </c>
      <c r="I2796" t="s">
        <v>29</v>
      </c>
      <c r="J2796" t="s">
        <v>279</v>
      </c>
      <c r="K2796">
        <v>59.25</v>
      </c>
      <c r="L2796">
        <v>25.83</v>
      </c>
      <c r="M2796" t="s">
        <v>795</v>
      </c>
      <c r="N2796" t="s">
        <v>26</v>
      </c>
      <c r="O2796" t="s">
        <v>35</v>
      </c>
      <c r="P2796">
        <v>48</v>
      </c>
      <c r="Q2796">
        <v>0</v>
      </c>
      <c r="R2796">
        <v>0</v>
      </c>
    </row>
    <row r="2797" spans="1:18">
      <c r="A2797" t="s">
        <v>842</v>
      </c>
      <c r="B2797" t="s">
        <v>45</v>
      </c>
      <c r="C2797" t="s">
        <v>20</v>
      </c>
      <c r="D2797" t="s">
        <v>279</v>
      </c>
      <c r="E2797">
        <v>59.25</v>
      </c>
      <c r="F2797">
        <v>25.83</v>
      </c>
      <c r="G2797" t="s">
        <v>795</v>
      </c>
      <c r="H2797" t="s">
        <v>63</v>
      </c>
      <c r="I2797" t="s">
        <v>51</v>
      </c>
      <c r="J2797" t="s">
        <v>279</v>
      </c>
      <c r="K2797">
        <v>59.25</v>
      </c>
      <c r="L2797">
        <v>25.83</v>
      </c>
      <c r="M2797" t="s">
        <v>795</v>
      </c>
      <c r="N2797" t="s">
        <v>40</v>
      </c>
      <c r="O2797" t="s">
        <v>35</v>
      </c>
      <c r="P2797">
        <v>111</v>
      </c>
      <c r="Q2797">
        <v>0</v>
      </c>
      <c r="R2797">
        <v>0</v>
      </c>
    </row>
    <row r="2798" spans="1:18">
      <c r="A2798" t="s">
        <v>1021</v>
      </c>
      <c r="B2798" t="s">
        <v>74</v>
      </c>
      <c r="C2798" t="s">
        <v>20</v>
      </c>
      <c r="D2798" t="s">
        <v>279</v>
      </c>
      <c r="E2798">
        <v>52.33</v>
      </c>
      <c r="F2798">
        <v>-0.73</v>
      </c>
      <c r="G2798" t="s">
        <v>858</v>
      </c>
      <c r="H2798" t="s">
        <v>37</v>
      </c>
      <c r="I2798" t="s">
        <v>32</v>
      </c>
      <c r="J2798" t="s">
        <v>279</v>
      </c>
      <c r="K2798">
        <v>52.37</v>
      </c>
      <c r="L2798">
        <v>-0.73</v>
      </c>
      <c r="M2798" t="s">
        <v>858</v>
      </c>
      <c r="N2798" t="s">
        <v>40</v>
      </c>
      <c r="O2798" t="s">
        <v>35</v>
      </c>
      <c r="P2798">
        <v>148</v>
      </c>
      <c r="Q2798">
        <v>4</v>
      </c>
      <c r="R2798">
        <v>0</v>
      </c>
    </row>
    <row r="2799" spans="1:18">
      <c r="A2799" t="s">
        <v>1189</v>
      </c>
      <c r="B2799" t="s">
        <v>63</v>
      </c>
      <c r="C2799" t="s">
        <v>20</v>
      </c>
      <c r="D2799" t="s">
        <v>279</v>
      </c>
      <c r="E2799">
        <v>54.33</v>
      </c>
      <c r="F2799">
        <v>-6.35</v>
      </c>
      <c r="G2799" t="s">
        <v>858</v>
      </c>
      <c r="H2799" t="s">
        <v>45</v>
      </c>
      <c r="I2799" t="s">
        <v>101</v>
      </c>
      <c r="J2799" t="s">
        <v>156</v>
      </c>
      <c r="K2799">
        <v>54.33</v>
      </c>
      <c r="L2799">
        <v>-6.35</v>
      </c>
      <c r="M2799" t="s">
        <v>858</v>
      </c>
      <c r="N2799" t="s">
        <v>34</v>
      </c>
      <c r="O2799" t="s">
        <v>35</v>
      </c>
      <c r="P2799">
        <v>561</v>
      </c>
      <c r="Q2799">
        <v>0</v>
      </c>
      <c r="R2799">
        <v>0</v>
      </c>
    </row>
    <row r="2800" spans="1:18">
      <c r="A2800" t="s">
        <v>1190</v>
      </c>
      <c r="B2800" t="s">
        <v>23</v>
      </c>
      <c r="C2800" t="s">
        <v>20</v>
      </c>
      <c r="D2800" t="s">
        <v>279</v>
      </c>
      <c r="E2800">
        <v>54.63</v>
      </c>
      <c r="F2800">
        <v>-5.6</v>
      </c>
      <c r="G2800" t="s">
        <v>858</v>
      </c>
      <c r="H2800" t="s">
        <v>133</v>
      </c>
      <c r="I2800" t="s">
        <v>39</v>
      </c>
      <c r="J2800" t="s">
        <v>279</v>
      </c>
      <c r="K2800">
        <v>54.63</v>
      </c>
      <c r="L2800">
        <v>-5.6</v>
      </c>
      <c r="M2800" t="s">
        <v>858</v>
      </c>
      <c r="N2800" t="s">
        <v>40</v>
      </c>
      <c r="O2800" t="s">
        <v>35</v>
      </c>
      <c r="P2800">
        <v>43</v>
      </c>
      <c r="Q2800">
        <v>0</v>
      </c>
      <c r="R2800">
        <v>0</v>
      </c>
    </row>
    <row r="2801" spans="1:18">
      <c r="A2801" t="s">
        <v>1198</v>
      </c>
      <c r="B2801" t="s">
        <v>51</v>
      </c>
      <c r="C2801" t="s">
        <v>20</v>
      </c>
      <c r="D2801" t="s">
        <v>279</v>
      </c>
      <c r="E2801">
        <v>53.17</v>
      </c>
      <c r="F2801">
        <v>-4.3499999999999996</v>
      </c>
      <c r="G2801" t="s">
        <v>858</v>
      </c>
      <c r="H2801" t="s">
        <v>101</v>
      </c>
      <c r="I2801" t="s">
        <v>29</v>
      </c>
      <c r="J2801" t="s">
        <v>279</v>
      </c>
      <c r="K2801">
        <v>53.17</v>
      </c>
      <c r="L2801">
        <v>-4.3499999999999996</v>
      </c>
      <c r="M2801" t="s">
        <v>858</v>
      </c>
      <c r="N2801" t="s">
        <v>81</v>
      </c>
      <c r="O2801" t="s">
        <v>35</v>
      </c>
      <c r="P2801">
        <v>63</v>
      </c>
      <c r="Q2801">
        <v>0</v>
      </c>
      <c r="R2801">
        <v>0</v>
      </c>
    </row>
    <row r="2802" spans="1:18">
      <c r="A2802" t="s">
        <v>1199</v>
      </c>
      <c r="B2802" t="s">
        <v>23</v>
      </c>
      <c r="C2802" t="s">
        <v>20</v>
      </c>
      <c r="D2802" t="s">
        <v>279</v>
      </c>
      <c r="E2802">
        <v>53.17</v>
      </c>
      <c r="F2802">
        <v>-4.3499999999999996</v>
      </c>
      <c r="G2802" t="s">
        <v>858</v>
      </c>
      <c r="H2802" t="s">
        <v>101</v>
      </c>
      <c r="I2802" t="s">
        <v>60</v>
      </c>
      <c r="J2802" t="s">
        <v>156</v>
      </c>
      <c r="K2802">
        <v>53.25</v>
      </c>
      <c r="L2802">
        <v>-4.18</v>
      </c>
      <c r="M2802" t="s">
        <v>858</v>
      </c>
      <c r="N2802" t="s">
        <v>34</v>
      </c>
      <c r="O2802" t="s">
        <v>35</v>
      </c>
      <c r="P2802">
        <v>300</v>
      </c>
      <c r="Q2802">
        <v>15</v>
      </c>
      <c r="R2802">
        <v>51</v>
      </c>
    </row>
    <row r="2803" spans="1:18">
      <c r="A2803" t="s">
        <v>1200</v>
      </c>
      <c r="B2803" t="s">
        <v>23</v>
      </c>
      <c r="C2803" t="s">
        <v>20</v>
      </c>
      <c r="D2803" t="s">
        <v>279</v>
      </c>
      <c r="E2803">
        <v>53.17</v>
      </c>
      <c r="F2803">
        <v>-4.3499999999999996</v>
      </c>
      <c r="G2803" t="s">
        <v>858</v>
      </c>
      <c r="H2803" t="s">
        <v>48</v>
      </c>
      <c r="I2803" t="s">
        <v>39</v>
      </c>
      <c r="J2803" t="s">
        <v>115</v>
      </c>
      <c r="K2803">
        <v>53.18</v>
      </c>
      <c r="L2803">
        <v>-3.42</v>
      </c>
      <c r="M2803" t="s">
        <v>858</v>
      </c>
      <c r="N2803" t="s">
        <v>40</v>
      </c>
      <c r="O2803" t="s">
        <v>52</v>
      </c>
      <c r="P2803">
        <v>2215</v>
      </c>
      <c r="Q2803">
        <v>63</v>
      </c>
      <c r="R2803">
        <v>89</v>
      </c>
    </row>
    <row r="2804" spans="1:18">
      <c r="A2804" t="s">
        <v>1201</v>
      </c>
      <c r="B2804" t="s">
        <v>76</v>
      </c>
      <c r="C2804" t="s">
        <v>20</v>
      </c>
      <c r="D2804" t="s">
        <v>279</v>
      </c>
      <c r="E2804">
        <v>53.17</v>
      </c>
      <c r="F2804">
        <v>-4.3499999999999996</v>
      </c>
      <c r="G2804" t="s">
        <v>858</v>
      </c>
      <c r="H2804" t="s">
        <v>76</v>
      </c>
      <c r="I2804" t="s">
        <v>24</v>
      </c>
      <c r="J2804" t="s">
        <v>156</v>
      </c>
      <c r="K2804">
        <v>53.05</v>
      </c>
      <c r="L2804">
        <v>-4.25</v>
      </c>
      <c r="M2804" t="s">
        <v>858</v>
      </c>
      <c r="N2804" t="s">
        <v>34</v>
      </c>
      <c r="O2804" t="s">
        <v>35</v>
      </c>
      <c r="P2804">
        <v>335</v>
      </c>
      <c r="Q2804">
        <v>15</v>
      </c>
      <c r="R2804">
        <v>153</v>
      </c>
    </row>
    <row r="2805" spans="1:18">
      <c r="A2805" t="s">
        <v>1273</v>
      </c>
      <c r="B2805" t="s">
        <v>121</v>
      </c>
      <c r="C2805" t="s">
        <v>20</v>
      </c>
      <c r="D2805" t="s">
        <v>279</v>
      </c>
      <c r="E2805">
        <v>55.9</v>
      </c>
      <c r="F2805">
        <v>-4.33</v>
      </c>
      <c r="G2805" t="s">
        <v>858</v>
      </c>
      <c r="H2805" t="s">
        <v>133</v>
      </c>
      <c r="I2805" t="s">
        <v>63</v>
      </c>
      <c r="J2805" t="s">
        <v>123</v>
      </c>
      <c r="K2805">
        <v>55.93</v>
      </c>
      <c r="L2805">
        <v>-4.33</v>
      </c>
      <c r="M2805" t="s">
        <v>858</v>
      </c>
      <c r="N2805" t="s">
        <v>40</v>
      </c>
      <c r="O2805" t="s">
        <v>35</v>
      </c>
      <c r="P2805">
        <v>953</v>
      </c>
      <c r="Q2805">
        <v>4</v>
      </c>
      <c r="R2805">
        <v>0</v>
      </c>
    </row>
    <row r="2806" spans="1:18">
      <c r="A2806" t="s">
        <v>1278</v>
      </c>
      <c r="B2806" t="s">
        <v>104</v>
      </c>
      <c r="C2806" t="s">
        <v>20</v>
      </c>
      <c r="D2806" t="s">
        <v>279</v>
      </c>
      <c r="E2806">
        <v>52.75</v>
      </c>
      <c r="F2806">
        <v>-4.8</v>
      </c>
      <c r="G2806" t="s">
        <v>858</v>
      </c>
      <c r="H2806" t="s">
        <v>60</v>
      </c>
      <c r="I2806" t="s">
        <v>29</v>
      </c>
      <c r="J2806" t="s">
        <v>279</v>
      </c>
      <c r="K2806">
        <v>52.75</v>
      </c>
      <c r="L2806">
        <v>-4.8</v>
      </c>
      <c r="M2806" t="s">
        <v>858</v>
      </c>
      <c r="N2806" t="s">
        <v>40</v>
      </c>
      <c r="O2806" t="s">
        <v>35</v>
      </c>
      <c r="P2806">
        <v>34</v>
      </c>
      <c r="Q2806">
        <v>0</v>
      </c>
      <c r="R2806">
        <v>0</v>
      </c>
    </row>
    <row r="2807" spans="1:18">
      <c r="A2807" t="s">
        <v>1283</v>
      </c>
      <c r="B2807" t="s">
        <v>71</v>
      </c>
      <c r="C2807" t="s">
        <v>20</v>
      </c>
      <c r="D2807" t="s">
        <v>279</v>
      </c>
      <c r="E2807">
        <v>51.77</v>
      </c>
      <c r="F2807">
        <v>-0.77</v>
      </c>
      <c r="G2807" t="s">
        <v>858</v>
      </c>
      <c r="H2807" t="s">
        <v>76</v>
      </c>
      <c r="I2807" t="s">
        <v>63</v>
      </c>
      <c r="J2807" t="s">
        <v>279</v>
      </c>
      <c r="K2807">
        <v>51.77</v>
      </c>
      <c r="L2807">
        <v>-0.77</v>
      </c>
      <c r="M2807" t="s">
        <v>858</v>
      </c>
      <c r="N2807" t="s">
        <v>140</v>
      </c>
      <c r="O2807" t="s">
        <v>35</v>
      </c>
      <c r="P2807">
        <v>219</v>
      </c>
      <c r="Q2807">
        <v>0</v>
      </c>
      <c r="R2807">
        <v>0</v>
      </c>
    </row>
    <row r="2808" spans="1:18">
      <c r="A2808" t="s">
        <v>1284</v>
      </c>
      <c r="B2808" t="s">
        <v>76</v>
      </c>
      <c r="C2808" t="s">
        <v>20</v>
      </c>
      <c r="D2808" t="s">
        <v>279</v>
      </c>
      <c r="E2808">
        <v>51.77</v>
      </c>
      <c r="F2808">
        <v>-0.75</v>
      </c>
      <c r="G2808" t="s">
        <v>858</v>
      </c>
      <c r="H2808" t="s">
        <v>32</v>
      </c>
      <c r="I2808" t="s">
        <v>39</v>
      </c>
      <c r="J2808" t="s">
        <v>123</v>
      </c>
      <c r="K2808">
        <v>51.77</v>
      </c>
      <c r="L2808">
        <v>-0.75</v>
      </c>
      <c r="M2808" t="s">
        <v>858</v>
      </c>
      <c r="N2808" t="s">
        <v>34</v>
      </c>
      <c r="O2808" t="s">
        <v>35</v>
      </c>
      <c r="P2808">
        <v>750</v>
      </c>
      <c r="Q2808">
        <v>0</v>
      </c>
      <c r="R2808">
        <v>0</v>
      </c>
    </row>
    <row r="2809" spans="1:18">
      <c r="A2809" t="s">
        <v>1289</v>
      </c>
      <c r="B2809" t="s">
        <v>73</v>
      </c>
      <c r="C2809" t="s">
        <v>20</v>
      </c>
      <c r="D2809" t="s">
        <v>279</v>
      </c>
      <c r="E2809">
        <v>52.8</v>
      </c>
      <c r="F2809">
        <v>-1.53</v>
      </c>
      <c r="G2809" t="s">
        <v>858</v>
      </c>
      <c r="H2809" t="s">
        <v>23</v>
      </c>
      <c r="I2809" t="s">
        <v>20</v>
      </c>
      <c r="J2809" t="s">
        <v>156</v>
      </c>
      <c r="K2809">
        <v>52.8</v>
      </c>
      <c r="L2809">
        <v>-1.55</v>
      </c>
      <c r="M2809" t="s">
        <v>858</v>
      </c>
      <c r="N2809" t="s">
        <v>34</v>
      </c>
      <c r="O2809" t="s">
        <v>35</v>
      </c>
      <c r="P2809">
        <v>358</v>
      </c>
      <c r="Q2809">
        <v>2</v>
      </c>
      <c r="R2809">
        <v>270</v>
      </c>
    </row>
    <row r="2810" spans="1:18">
      <c r="A2810" t="s">
        <v>1300</v>
      </c>
      <c r="B2810" t="s">
        <v>37</v>
      </c>
      <c r="C2810" t="s">
        <v>20</v>
      </c>
      <c r="D2810" t="s">
        <v>279</v>
      </c>
      <c r="E2810">
        <v>53.38</v>
      </c>
      <c r="F2810">
        <v>-1.53</v>
      </c>
      <c r="G2810" t="s">
        <v>858</v>
      </c>
      <c r="H2810" t="s">
        <v>67</v>
      </c>
      <c r="I2810" t="s">
        <v>24</v>
      </c>
      <c r="J2810" t="s">
        <v>156</v>
      </c>
      <c r="K2810">
        <v>53.38</v>
      </c>
      <c r="L2810">
        <v>-1.53</v>
      </c>
      <c r="M2810" t="s">
        <v>858</v>
      </c>
      <c r="N2810" t="s">
        <v>40</v>
      </c>
      <c r="O2810" t="s">
        <v>35</v>
      </c>
      <c r="P2810">
        <v>326</v>
      </c>
      <c r="Q2810">
        <v>0</v>
      </c>
      <c r="R2810">
        <v>0</v>
      </c>
    </row>
    <row r="2811" spans="1:18">
      <c r="A2811" t="s">
        <v>1301</v>
      </c>
      <c r="B2811" t="s">
        <v>45</v>
      </c>
      <c r="C2811" t="s">
        <v>20</v>
      </c>
      <c r="D2811" t="s">
        <v>279</v>
      </c>
      <c r="E2811">
        <v>53.38</v>
      </c>
      <c r="F2811">
        <v>-1.53</v>
      </c>
      <c r="G2811" t="s">
        <v>858</v>
      </c>
      <c r="H2811" t="s">
        <v>60</v>
      </c>
      <c r="I2811" t="s">
        <v>51</v>
      </c>
      <c r="J2811" t="s">
        <v>279</v>
      </c>
      <c r="K2811">
        <v>53.38</v>
      </c>
      <c r="L2811">
        <v>-1.53</v>
      </c>
      <c r="M2811" t="s">
        <v>858</v>
      </c>
      <c r="N2811" t="s">
        <v>40</v>
      </c>
      <c r="O2811" t="s">
        <v>35</v>
      </c>
      <c r="P2811">
        <v>102</v>
      </c>
      <c r="Q2811">
        <v>0</v>
      </c>
      <c r="R2811">
        <v>0</v>
      </c>
    </row>
    <row r="2812" spans="1:18">
      <c r="A2812" t="s">
        <v>1302</v>
      </c>
      <c r="B2812" t="s">
        <v>19</v>
      </c>
      <c r="C2812" t="s">
        <v>20</v>
      </c>
      <c r="D2812" t="s">
        <v>279</v>
      </c>
      <c r="E2812">
        <v>53.38</v>
      </c>
      <c r="F2812">
        <v>-1.53</v>
      </c>
      <c r="G2812" t="s">
        <v>858</v>
      </c>
      <c r="H2812" t="s">
        <v>51</v>
      </c>
      <c r="I2812" t="s">
        <v>101</v>
      </c>
      <c r="J2812" t="s">
        <v>156</v>
      </c>
      <c r="K2812">
        <v>53.38</v>
      </c>
      <c r="L2812">
        <v>-1.53</v>
      </c>
      <c r="M2812" t="s">
        <v>858</v>
      </c>
      <c r="N2812" t="s">
        <v>81</v>
      </c>
      <c r="O2812" t="s">
        <v>35</v>
      </c>
      <c r="P2812">
        <v>533</v>
      </c>
      <c r="Q2812">
        <v>0</v>
      </c>
      <c r="R2812">
        <v>0</v>
      </c>
    </row>
    <row r="2813" spans="1:18">
      <c r="A2813" t="s">
        <v>1303</v>
      </c>
      <c r="B2813" t="s">
        <v>31</v>
      </c>
      <c r="C2813" t="s">
        <v>39</v>
      </c>
      <c r="D2813" t="s">
        <v>279</v>
      </c>
      <c r="E2813">
        <v>53.38</v>
      </c>
      <c r="F2813">
        <v>-1.53</v>
      </c>
      <c r="G2813" t="s">
        <v>858</v>
      </c>
      <c r="H2813" t="s">
        <v>24</v>
      </c>
      <c r="I2813" t="s">
        <v>29</v>
      </c>
      <c r="J2813" t="s">
        <v>279</v>
      </c>
      <c r="K2813">
        <v>53.38</v>
      </c>
      <c r="L2813">
        <v>-1.53</v>
      </c>
      <c r="M2813" t="s">
        <v>858</v>
      </c>
      <c r="N2813" t="s">
        <v>81</v>
      </c>
      <c r="O2813" t="s">
        <v>35</v>
      </c>
      <c r="P2813">
        <v>32</v>
      </c>
      <c r="Q2813">
        <v>0</v>
      </c>
      <c r="R2813">
        <v>0</v>
      </c>
    </row>
    <row r="2814" spans="1:18">
      <c r="A2814" t="s">
        <v>1304</v>
      </c>
      <c r="B2814" t="s">
        <v>31</v>
      </c>
      <c r="C2814" t="s">
        <v>39</v>
      </c>
      <c r="D2814" t="s">
        <v>279</v>
      </c>
      <c r="E2814">
        <v>53.38</v>
      </c>
      <c r="F2814">
        <v>-1.53</v>
      </c>
      <c r="G2814" t="s">
        <v>858</v>
      </c>
      <c r="H2814" t="s">
        <v>76</v>
      </c>
      <c r="I2814" t="s">
        <v>20</v>
      </c>
      <c r="J2814" t="s">
        <v>123</v>
      </c>
      <c r="K2814">
        <v>53.38</v>
      </c>
      <c r="L2814">
        <v>-1.53</v>
      </c>
      <c r="M2814" t="s">
        <v>858</v>
      </c>
      <c r="N2814" t="s">
        <v>40</v>
      </c>
      <c r="O2814" t="s">
        <v>35</v>
      </c>
      <c r="P2814">
        <v>718</v>
      </c>
      <c r="Q2814">
        <v>0</v>
      </c>
      <c r="R2814">
        <v>0</v>
      </c>
    </row>
    <row r="2815" spans="1:18">
      <c r="A2815" t="s">
        <v>1305</v>
      </c>
      <c r="B2815" t="s">
        <v>31</v>
      </c>
      <c r="C2815" t="s">
        <v>39</v>
      </c>
      <c r="D2815" t="s">
        <v>279</v>
      </c>
      <c r="E2815">
        <v>53.38</v>
      </c>
      <c r="F2815">
        <v>-1.53</v>
      </c>
      <c r="G2815" t="s">
        <v>858</v>
      </c>
      <c r="H2815" t="s">
        <v>60</v>
      </c>
      <c r="I2815" t="s">
        <v>29</v>
      </c>
      <c r="J2815" t="s">
        <v>156</v>
      </c>
      <c r="K2815">
        <v>53.38</v>
      </c>
      <c r="L2815">
        <v>-1.53</v>
      </c>
      <c r="M2815" t="s">
        <v>858</v>
      </c>
      <c r="N2815" t="s">
        <v>81</v>
      </c>
      <c r="O2815" t="s">
        <v>35</v>
      </c>
      <c r="P2815">
        <v>396</v>
      </c>
      <c r="Q2815">
        <v>0</v>
      </c>
      <c r="R2815">
        <v>0</v>
      </c>
    </row>
    <row r="2816" spans="1:18">
      <c r="A2816" t="s">
        <v>1306</v>
      </c>
      <c r="B2816" t="s">
        <v>24</v>
      </c>
      <c r="C2816" t="s">
        <v>39</v>
      </c>
      <c r="D2816" t="s">
        <v>279</v>
      </c>
      <c r="E2816">
        <v>53.38</v>
      </c>
      <c r="F2816">
        <v>-1.53</v>
      </c>
      <c r="G2816" t="s">
        <v>858</v>
      </c>
      <c r="H2816" t="s">
        <v>37</v>
      </c>
      <c r="I2816" t="s">
        <v>20</v>
      </c>
      <c r="J2816" t="s">
        <v>156</v>
      </c>
      <c r="K2816">
        <v>53.38</v>
      </c>
      <c r="L2816">
        <v>-1.53</v>
      </c>
      <c r="M2816" t="s">
        <v>858</v>
      </c>
      <c r="N2816" t="s">
        <v>34</v>
      </c>
      <c r="O2816" t="s">
        <v>35</v>
      </c>
      <c r="P2816">
        <v>353</v>
      </c>
      <c r="Q2816">
        <v>0</v>
      </c>
      <c r="R2816">
        <v>0</v>
      </c>
    </row>
    <row r="2817" spans="1:18">
      <c r="A2817" t="s">
        <v>1307</v>
      </c>
      <c r="B2817" t="s">
        <v>48</v>
      </c>
      <c r="C2817" t="s">
        <v>39</v>
      </c>
      <c r="D2817" t="s">
        <v>279</v>
      </c>
      <c r="E2817">
        <v>53.38</v>
      </c>
      <c r="F2817">
        <v>-1.53</v>
      </c>
      <c r="G2817" t="s">
        <v>858</v>
      </c>
      <c r="H2817" t="s">
        <v>63</v>
      </c>
      <c r="I2817" t="s">
        <v>63</v>
      </c>
      <c r="J2817" t="s">
        <v>156</v>
      </c>
      <c r="K2817">
        <v>53.38</v>
      </c>
      <c r="L2817">
        <v>-1.53</v>
      </c>
      <c r="M2817" t="s">
        <v>858</v>
      </c>
      <c r="N2817" t="s">
        <v>34</v>
      </c>
      <c r="O2817" t="s">
        <v>35</v>
      </c>
      <c r="P2817">
        <v>552</v>
      </c>
      <c r="Q2817">
        <v>0</v>
      </c>
      <c r="R2817">
        <v>0</v>
      </c>
    </row>
    <row r="2818" spans="1:18">
      <c r="A2818" t="s">
        <v>1308</v>
      </c>
      <c r="B2818" t="s">
        <v>48</v>
      </c>
      <c r="C2818" t="s">
        <v>39</v>
      </c>
      <c r="D2818" t="s">
        <v>279</v>
      </c>
      <c r="E2818">
        <v>53.38</v>
      </c>
      <c r="F2818">
        <v>-1.53</v>
      </c>
      <c r="G2818" t="s">
        <v>858</v>
      </c>
      <c r="H2818" t="s">
        <v>60</v>
      </c>
      <c r="I2818" t="s">
        <v>29</v>
      </c>
      <c r="J2818" t="s">
        <v>156</v>
      </c>
      <c r="K2818">
        <v>53.38</v>
      </c>
      <c r="L2818">
        <v>-1.53</v>
      </c>
      <c r="M2818" t="s">
        <v>858</v>
      </c>
      <c r="N2818" t="s">
        <v>40</v>
      </c>
      <c r="O2818" t="s">
        <v>35</v>
      </c>
      <c r="P2818">
        <v>390</v>
      </c>
      <c r="Q2818">
        <v>0</v>
      </c>
      <c r="R2818">
        <v>0</v>
      </c>
    </row>
    <row r="2819" spans="1:18">
      <c r="A2819" t="s">
        <v>1309</v>
      </c>
      <c r="B2819" t="s">
        <v>51</v>
      </c>
      <c r="C2819" t="s">
        <v>39</v>
      </c>
      <c r="D2819" t="s">
        <v>279</v>
      </c>
      <c r="E2819">
        <v>53.38</v>
      </c>
      <c r="F2819">
        <v>-1.53</v>
      </c>
      <c r="G2819" t="s">
        <v>858</v>
      </c>
      <c r="H2819" t="s">
        <v>37</v>
      </c>
      <c r="I2819" t="s">
        <v>20</v>
      </c>
      <c r="J2819" t="s">
        <v>156</v>
      </c>
      <c r="K2819">
        <v>53.38</v>
      </c>
      <c r="L2819">
        <v>-1.53</v>
      </c>
      <c r="M2819" t="s">
        <v>858</v>
      </c>
      <c r="N2819" t="s">
        <v>34</v>
      </c>
      <c r="O2819" t="s">
        <v>35</v>
      </c>
      <c r="P2819">
        <v>348</v>
      </c>
      <c r="Q2819">
        <v>0</v>
      </c>
      <c r="R2819">
        <v>0</v>
      </c>
    </row>
    <row r="2820" spans="1:18">
      <c r="A2820" t="s">
        <v>1315</v>
      </c>
      <c r="B2820" t="s">
        <v>48</v>
      </c>
      <c r="C2820" t="s">
        <v>20</v>
      </c>
      <c r="D2820" t="s">
        <v>279</v>
      </c>
      <c r="E2820">
        <v>53.38</v>
      </c>
      <c r="F2820">
        <v>-1.53</v>
      </c>
      <c r="G2820" t="s">
        <v>858</v>
      </c>
      <c r="H2820" t="s">
        <v>50</v>
      </c>
      <c r="I2820" t="s">
        <v>39</v>
      </c>
      <c r="J2820" t="s">
        <v>114</v>
      </c>
      <c r="K2820">
        <v>53.4</v>
      </c>
      <c r="L2820">
        <v>-1.53</v>
      </c>
      <c r="M2820" t="s">
        <v>858</v>
      </c>
      <c r="N2820" t="s">
        <v>34</v>
      </c>
      <c r="O2820" t="s">
        <v>35</v>
      </c>
      <c r="P2820">
        <v>1850</v>
      </c>
      <c r="Q2820">
        <v>2</v>
      </c>
      <c r="R2820">
        <v>0</v>
      </c>
    </row>
    <row r="2821" spans="1:18">
      <c r="A2821" t="s">
        <v>1316</v>
      </c>
      <c r="B2821" t="s">
        <v>67</v>
      </c>
      <c r="C2821" t="s">
        <v>20</v>
      </c>
      <c r="D2821" t="s">
        <v>279</v>
      </c>
      <c r="E2821">
        <v>53.38</v>
      </c>
      <c r="F2821">
        <v>-1.53</v>
      </c>
      <c r="G2821" t="s">
        <v>858</v>
      </c>
      <c r="H2821" t="s">
        <v>73</v>
      </c>
      <c r="I2821" t="s">
        <v>32</v>
      </c>
      <c r="J2821" t="s">
        <v>780</v>
      </c>
      <c r="K2821">
        <v>53.45</v>
      </c>
      <c r="L2821">
        <v>-1.3</v>
      </c>
      <c r="M2821" t="s">
        <v>858</v>
      </c>
      <c r="N2821" t="s">
        <v>40</v>
      </c>
      <c r="O2821" t="s">
        <v>35</v>
      </c>
      <c r="P2821">
        <v>4178</v>
      </c>
      <c r="Q2821">
        <v>18</v>
      </c>
      <c r="R2821">
        <v>65</v>
      </c>
    </row>
    <row r="2822" spans="1:18">
      <c r="A2822" t="s">
        <v>1317</v>
      </c>
      <c r="B2822" t="s">
        <v>76</v>
      </c>
      <c r="C2822" t="s">
        <v>20</v>
      </c>
      <c r="D2822" t="s">
        <v>279</v>
      </c>
      <c r="E2822">
        <v>53.38</v>
      </c>
      <c r="F2822">
        <v>-1.53</v>
      </c>
      <c r="G2822" t="s">
        <v>858</v>
      </c>
      <c r="H2822" t="s">
        <v>32</v>
      </c>
      <c r="I2822" t="s">
        <v>39</v>
      </c>
      <c r="J2822" t="s">
        <v>279</v>
      </c>
      <c r="K2822">
        <v>53.38</v>
      </c>
      <c r="L2822">
        <v>-1.53</v>
      </c>
      <c r="M2822" t="s">
        <v>858</v>
      </c>
      <c r="N2822" t="s">
        <v>40</v>
      </c>
      <c r="O2822" t="s">
        <v>35</v>
      </c>
      <c r="P2822">
        <v>20</v>
      </c>
      <c r="Q2822">
        <v>0</v>
      </c>
      <c r="R2822">
        <v>0</v>
      </c>
    </row>
    <row r="2823" spans="1:18">
      <c r="A2823" t="s">
        <v>1318</v>
      </c>
      <c r="B2823" t="s">
        <v>76</v>
      </c>
      <c r="C2823" t="s">
        <v>20</v>
      </c>
      <c r="D2823" t="s">
        <v>279</v>
      </c>
      <c r="E2823">
        <v>53.38</v>
      </c>
      <c r="F2823">
        <v>-1.58</v>
      </c>
      <c r="G2823" t="s">
        <v>858</v>
      </c>
      <c r="H2823" t="s">
        <v>23</v>
      </c>
      <c r="I2823" t="s">
        <v>48</v>
      </c>
      <c r="J2823" t="s">
        <v>114</v>
      </c>
      <c r="K2823">
        <v>53.38</v>
      </c>
      <c r="L2823">
        <v>-1.58</v>
      </c>
      <c r="M2823" t="s">
        <v>858</v>
      </c>
      <c r="N2823" t="s">
        <v>40</v>
      </c>
      <c r="O2823" t="s">
        <v>35</v>
      </c>
      <c r="P2823">
        <v>1912</v>
      </c>
      <c r="Q2823">
        <v>0</v>
      </c>
      <c r="R2823">
        <v>0</v>
      </c>
    </row>
    <row r="2824" spans="1:18">
      <c r="A2824" t="s">
        <v>1321</v>
      </c>
      <c r="B2824" t="s">
        <v>68</v>
      </c>
      <c r="C2824" t="s">
        <v>20</v>
      </c>
      <c r="D2824" t="s">
        <v>279</v>
      </c>
      <c r="E2824">
        <v>51.37</v>
      </c>
      <c r="F2824">
        <v>-0.47</v>
      </c>
      <c r="G2824" t="s">
        <v>858</v>
      </c>
      <c r="H2824" t="s">
        <v>63</v>
      </c>
      <c r="I2824" t="s">
        <v>29</v>
      </c>
      <c r="J2824" t="s">
        <v>279</v>
      </c>
      <c r="K2824">
        <v>51.37</v>
      </c>
      <c r="L2824">
        <v>-0.47</v>
      </c>
      <c r="M2824" t="s">
        <v>858</v>
      </c>
      <c r="N2824" t="s">
        <v>40</v>
      </c>
      <c r="O2824" t="s">
        <v>35</v>
      </c>
      <c r="P2824">
        <v>53</v>
      </c>
      <c r="Q2824">
        <v>0</v>
      </c>
      <c r="R2824">
        <v>0</v>
      </c>
    </row>
    <row r="2825" spans="1:18">
      <c r="A2825" t="s">
        <v>1322</v>
      </c>
      <c r="B2825" t="s">
        <v>63</v>
      </c>
      <c r="C2825" t="s">
        <v>20</v>
      </c>
      <c r="D2825" t="s">
        <v>279</v>
      </c>
      <c r="E2825">
        <v>53.32</v>
      </c>
      <c r="F2825">
        <v>-4.55</v>
      </c>
      <c r="G2825" t="s">
        <v>858</v>
      </c>
      <c r="H2825" t="s">
        <v>133</v>
      </c>
      <c r="I2825" t="s">
        <v>60</v>
      </c>
      <c r="J2825" t="s">
        <v>260</v>
      </c>
      <c r="K2825">
        <v>53.25</v>
      </c>
      <c r="L2825">
        <v>-4.5199999999999996</v>
      </c>
      <c r="M2825" t="s">
        <v>858</v>
      </c>
      <c r="N2825" t="s">
        <v>34</v>
      </c>
      <c r="O2825" t="s">
        <v>35</v>
      </c>
      <c r="P2825">
        <v>1049</v>
      </c>
      <c r="Q2825">
        <v>8</v>
      </c>
      <c r="R2825">
        <v>164</v>
      </c>
    </row>
    <row r="2826" spans="1:18">
      <c r="A2826" t="s">
        <v>1323</v>
      </c>
      <c r="B2826" t="s">
        <v>31</v>
      </c>
      <c r="C2826" t="s">
        <v>20</v>
      </c>
      <c r="D2826" t="s">
        <v>279</v>
      </c>
      <c r="E2826">
        <v>53.32</v>
      </c>
      <c r="F2826">
        <v>-4.55</v>
      </c>
      <c r="G2826" t="s">
        <v>858</v>
      </c>
      <c r="H2826" t="s">
        <v>24</v>
      </c>
      <c r="I2826" t="s">
        <v>24</v>
      </c>
      <c r="J2826" t="s">
        <v>156</v>
      </c>
      <c r="K2826">
        <v>53.2</v>
      </c>
      <c r="L2826">
        <v>-4.4000000000000004</v>
      </c>
      <c r="M2826" t="s">
        <v>858</v>
      </c>
      <c r="N2826" t="s">
        <v>40</v>
      </c>
      <c r="O2826" t="s">
        <v>35</v>
      </c>
      <c r="P2826">
        <v>337</v>
      </c>
      <c r="Q2826">
        <v>17</v>
      </c>
      <c r="R2826">
        <v>143</v>
      </c>
    </row>
    <row r="2827" spans="1:18">
      <c r="A2827" t="s">
        <v>1324</v>
      </c>
      <c r="B2827" t="s">
        <v>50</v>
      </c>
      <c r="C2827" t="s">
        <v>39</v>
      </c>
      <c r="D2827" t="s">
        <v>279</v>
      </c>
      <c r="E2827">
        <v>53.32</v>
      </c>
      <c r="F2827">
        <v>-4.55</v>
      </c>
      <c r="G2827" t="s">
        <v>858</v>
      </c>
      <c r="H2827" t="s">
        <v>121</v>
      </c>
      <c r="I2827" t="s">
        <v>20</v>
      </c>
      <c r="J2827" t="s">
        <v>156</v>
      </c>
      <c r="K2827">
        <v>53.38</v>
      </c>
      <c r="L2827">
        <v>-4.55</v>
      </c>
      <c r="M2827" t="s">
        <v>858</v>
      </c>
      <c r="N2827" t="s">
        <v>40</v>
      </c>
      <c r="O2827" t="s">
        <v>35</v>
      </c>
      <c r="P2827">
        <v>351</v>
      </c>
      <c r="Q2827">
        <v>8</v>
      </c>
      <c r="R2827">
        <v>0</v>
      </c>
    </row>
    <row r="2828" spans="1:18">
      <c r="A2828" t="s">
        <v>1328</v>
      </c>
      <c r="B2828" t="s">
        <v>109</v>
      </c>
      <c r="C2828" t="s">
        <v>20</v>
      </c>
      <c r="D2828" t="s">
        <v>279</v>
      </c>
      <c r="E2828">
        <v>52.2</v>
      </c>
      <c r="F2828">
        <v>-2.4300000000000002</v>
      </c>
      <c r="G2828" t="s">
        <v>858</v>
      </c>
      <c r="H2828" t="s">
        <v>32</v>
      </c>
      <c r="I2828" t="s">
        <v>20</v>
      </c>
      <c r="J2828" t="s">
        <v>123</v>
      </c>
      <c r="K2828">
        <v>52.27</v>
      </c>
      <c r="L2828">
        <v>-2.52</v>
      </c>
      <c r="M2828" t="s">
        <v>858</v>
      </c>
      <c r="N2828" t="s">
        <v>34</v>
      </c>
      <c r="O2828" t="s">
        <v>35</v>
      </c>
      <c r="P2828">
        <v>714</v>
      </c>
      <c r="Q2828">
        <v>10</v>
      </c>
      <c r="R2828">
        <v>323</v>
      </c>
    </row>
    <row r="2829" spans="1:18">
      <c r="A2829" t="s">
        <v>1329</v>
      </c>
      <c r="B2829" t="s">
        <v>121</v>
      </c>
      <c r="C2829" t="s">
        <v>20</v>
      </c>
      <c r="D2829" t="s">
        <v>279</v>
      </c>
      <c r="E2829">
        <v>51.85</v>
      </c>
      <c r="F2829">
        <v>-2.4500000000000002</v>
      </c>
      <c r="G2829" t="s">
        <v>858</v>
      </c>
      <c r="H2829" t="s">
        <v>29</v>
      </c>
      <c r="I2829" t="s">
        <v>39</v>
      </c>
      <c r="J2829" t="s">
        <v>114</v>
      </c>
      <c r="K2829">
        <v>51.88</v>
      </c>
      <c r="L2829">
        <v>-2.4300000000000002</v>
      </c>
      <c r="M2829" t="s">
        <v>858</v>
      </c>
      <c r="N2829" t="s">
        <v>40</v>
      </c>
      <c r="O2829" t="s">
        <v>35</v>
      </c>
      <c r="P2829">
        <v>1846</v>
      </c>
      <c r="Q2829">
        <v>4</v>
      </c>
      <c r="R2829">
        <v>18</v>
      </c>
    </row>
    <row r="2830" spans="1:18">
      <c r="A2830" t="s">
        <v>1333</v>
      </c>
      <c r="B2830" t="s">
        <v>73</v>
      </c>
      <c r="C2830" t="s">
        <v>20</v>
      </c>
      <c r="D2830" t="s">
        <v>279</v>
      </c>
      <c r="E2830">
        <v>54.87</v>
      </c>
      <c r="F2830">
        <v>-6.23</v>
      </c>
      <c r="G2830" t="s">
        <v>858</v>
      </c>
      <c r="H2830" t="s">
        <v>50</v>
      </c>
      <c r="I2830" t="s">
        <v>39</v>
      </c>
      <c r="J2830" t="s">
        <v>279</v>
      </c>
      <c r="K2830">
        <v>54.87</v>
      </c>
      <c r="L2830">
        <v>-6.23</v>
      </c>
      <c r="M2830" t="s">
        <v>858</v>
      </c>
      <c r="N2830" t="s">
        <v>26</v>
      </c>
      <c r="O2830" t="s">
        <v>35</v>
      </c>
      <c r="P2830">
        <v>10</v>
      </c>
      <c r="Q2830">
        <v>0</v>
      </c>
      <c r="R2830">
        <v>0</v>
      </c>
    </row>
    <row r="2831" spans="1:18">
      <c r="A2831" t="s">
        <v>1334</v>
      </c>
      <c r="B2831" t="s">
        <v>73</v>
      </c>
      <c r="C2831" t="s">
        <v>20</v>
      </c>
      <c r="D2831" t="s">
        <v>279</v>
      </c>
      <c r="E2831">
        <v>54.87</v>
      </c>
      <c r="F2831">
        <v>-6.23</v>
      </c>
      <c r="G2831" t="s">
        <v>858</v>
      </c>
      <c r="H2831" t="s">
        <v>31</v>
      </c>
      <c r="I2831" t="s">
        <v>39</v>
      </c>
      <c r="J2831" t="s">
        <v>279</v>
      </c>
      <c r="K2831">
        <v>54.87</v>
      </c>
      <c r="L2831">
        <v>-6.23</v>
      </c>
      <c r="M2831" t="s">
        <v>858</v>
      </c>
      <c r="N2831" t="s">
        <v>26</v>
      </c>
      <c r="O2831" t="s">
        <v>35</v>
      </c>
      <c r="P2831">
        <v>11</v>
      </c>
      <c r="Q2831">
        <v>0</v>
      </c>
      <c r="R2831">
        <v>0</v>
      </c>
    </row>
    <row r="2832" spans="1:18">
      <c r="A2832" t="s">
        <v>1335</v>
      </c>
      <c r="B2832" t="s">
        <v>73</v>
      </c>
      <c r="C2832" t="s">
        <v>20</v>
      </c>
      <c r="D2832" t="s">
        <v>279</v>
      </c>
      <c r="E2832">
        <v>54.87</v>
      </c>
      <c r="F2832">
        <v>-6.23</v>
      </c>
      <c r="G2832" t="s">
        <v>858</v>
      </c>
      <c r="H2832" t="s">
        <v>31</v>
      </c>
      <c r="I2832" t="s">
        <v>39</v>
      </c>
      <c r="J2832" t="s">
        <v>279</v>
      </c>
      <c r="K2832">
        <v>54.87</v>
      </c>
      <c r="L2832">
        <v>-6.23</v>
      </c>
      <c r="M2832" t="s">
        <v>858</v>
      </c>
      <c r="N2832" t="s">
        <v>26</v>
      </c>
      <c r="O2832" t="s">
        <v>35</v>
      </c>
      <c r="P2832">
        <v>11</v>
      </c>
      <c r="Q2832">
        <v>0</v>
      </c>
      <c r="R2832">
        <v>0</v>
      </c>
    </row>
    <row r="2833" spans="1:18">
      <c r="A2833" t="s">
        <v>1336</v>
      </c>
      <c r="B2833" t="s">
        <v>73</v>
      </c>
      <c r="C2833" t="s">
        <v>20</v>
      </c>
      <c r="D2833" t="s">
        <v>279</v>
      </c>
      <c r="E2833">
        <v>54.87</v>
      </c>
      <c r="F2833">
        <v>-6.23</v>
      </c>
      <c r="G2833" t="s">
        <v>858</v>
      </c>
      <c r="H2833" t="s">
        <v>50</v>
      </c>
      <c r="I2833" t="s">
        <v>39</v>
      </c>
      <c r="J2833" t="s">
        <v>279</v>
      </c>
      <c r="K2833">
        <v>54.87</v>
      </c>
      <c r="L2833">
        <v>-6.23</v>
      </c>
      <c r="M2833" t="s">
        <v>858</v>
      </c>
      <c r="N2833" t="s">
        <v>26</v>
      </c>
      <c r="O2833" t="s">
        <v>35</v>
      </c>
      <c r="P2833">
        <v>10</v>
      </c>
      <c r="Q2833">
        <v>0</v>
      </c>
      <c r="R2833">
        <v>0</v>
      </c>
    </row>
    <row r="2834" spans="1:18">
      <c r="A2834" t="s">
        <v>1339</v>
      </c>
      <c r="B2834" t="s">
        <v>73</v>
      </c>
      <c r="C2834" t="s">
        <v>20</v>
      </c>
      <c r="D2834" t="s">
        <v>279</v>
      </c>
      <c r="E2834">
        <v>54.23</v>
      </c>
      <c r="F2834">
        <v>-5.62</v>
      </c>
      <c r="G2834" t="s">
        <v>858</v>
      </c>
      <c r="H2834" t="s">
        <v>67</v>
      </c>
      <c r="I2834" t="s">
        <v>50</v>
      </c>
      <c r="J2834" t="s">
        <v>156</v>
      </c>
      <c r="K2834">
        <v>54.53</v>
      </c>
      <c r="L2834">
        <v>-5.83</v>
      </c>
      <c r="M2834" t="s">
        <v>858</v>
      </c>
      <c r="N2834" t="s">
        <v>34</v>
      </c>
      <c r="O2834" t="s">
        <v>35</v>
      </c>
      <c r="P2834">
        <v>237</v>
      </c>
      <c r="Q2834">
        <v>37</v>
      </c>
      <c r="R2834">
        <v>338</v>
      </c>
    </row>
    <row r="2835" spans="1:18">
      <c r="A2835" t="s">
        <v>1340</v>
      </c>
      <c r="B2835" t="s">
        <v>71</v>
      </c>
      <c r="C2835" t="s">
        <v>20</v>
      </c>
      <c r="D2835" t="s">
        <v>279</v>
      </c>
      <c r="E2835">
        <v>54.57</v>
      </c>
      <c r="F2835">
        <v>-5.62</v>
      </c>
      <c r="G2835" t="s">
        <v>858</v>
      </c>
      <c r="H2835" t="s">
        <v>51</v>
      </c>
      <c r="I2835" t="s">
        <v>39</v>
      </c>
      <c r="J2835" t="s">
        <v>156</v>
      </c>
      <c r="K2835">
        <v>54.57</v>
      </c>
      <c r="L2835">
        <v>-5.62</v>
      </c>
      <c r="M2835" t="s">
        <v>858</v>
      </c>
      <c r="N2835" t="s">
        <v>40</v>
      </c>
      <c r="O2835" t="s">
        <v>35</v>
      </c>
      <c r="P2835">
        <v>389</v>
      </c>
      <c r="Q2835">
        <v>0</v>
      </c>
      <c r="R2835">
        <v>0</v>
      </c>
    </row>
    <row r="2836" spans="1:18">
      <c r="A2836" t="s">
        <v>1341</v>
      </c>
      <c r="B2836" t="s">
        <v>71</v>
      </c>
      <c r="C2836" t="s">
        <v>20</v>
      </c>
      <c r="D2836" t="s">
        <v>279</v>
      </c>
      <c r="E2836">
        <v>54.58</v>
      </c>
      <c r="F2836">
        <v>-5.8</v>
      </c>
      <c r="G2836" t="s">
        <v>858</v>
      </c>
      <c r="H2836" t="s">
        <v>24</v>
      </c>
      <c r="I2836" t="s">
        <v>29</v>
      </c>
      <c r="J2836" t="s">
        <v>260</v>
      </c>
      <c r="K2836">
        <v>54.58</v>
      </c>
      <c r="L2836">
        <v>-5.8</v>
      </c>
      <c r="M2836" t="s">
        <v>858</v>
      </c>
      <c r="N2836" t="s">
        <v>40</v>
      </c>
      <c r="O2836" t="s">
        <v>35</v>
      </c>
      <c r="P2836">
        <v>1144</v>
      </c>
      <c r="Q2836">
        <v>0</v>
      </c>
      <c r="R2836">
        <v>0</v>
      </c>
    </row>
    <row r="2837" spans="1:18">
      <c r="A2837" t="s">
        <v>1342</v>
      </c>
      <c r="B2837" t="s">
        <v>71</v>
      </c>
      <c r="C2837" t="s">
        <v>20</v>
      </c>
      <c r="D2837" t="s">
        <v>279</v>
      </c>
      <c r="E2837">
        <v>54.58</v>
      </c>
      <c r="F2837">
        <v>-5.8</v>
      </c>
      <c r="G2837" t="s">
        <v>858</v>
      </c>
      <c r="H2837" t="s">
        <v>23</v>
      </c>
      <c r="I2837" t="s">
        <v>20</v>
      </c>
      <c r="J2837" t="s">
        <v>115</v>
      </c>
      <c r="K2837">
        <v>54.63</v>
      </c>
      <c r="L2837">
        <v>-5.83</v>
      </c>
      <c r="M2837" t="s">
        <v>858</v>
      </c>
      <c r="N2837" t="s">
        <v>34</v>
      </c>
      <c r="O2837" t="s">
        <v>35</v>
      </c>
      <c r="P2837">
        <v>2190</v>
      </c>
      <c r="Q2837">
        <v>6</v>
      </c>
      <c r="R2837">
        <v>339</v>
      </c>
    </row>
    <row r="2838" spans="1:18">
      <c r="A2838" t="s">
        <v>1343</v>
      </c>
      <c r="B2838" t="s">
        <v>42</v>
      </c>
      <c r="C2838" t="s">
        <v>20</v>
      </c>
      <c r="D2838" t="s">
        <v>279</v>
      </c>
      <c r="E2838">
        <v>54.45</v>
      </c>
      <c r="F2838">
        <v>-5.83</v>
      </c>
      <c r="G2838" t="s">
        <v>858</v>
      </c>
      <c r="H2838" t="s">
        <v>37</v>
      </c>
      <c r="I2838" t="s">
        <v>31</v>
      </c>
      <c r="J2838" t="s">
        <v>156</v>
      </c>
      <c r="K2838">
        <v>54.45</v>
      </c>
      <c r="L2838">
        <v>-5.83</v>
      </c>
      <c r="M2838" t="s">
        <v>858</v>
      </c>
      <c r="N2838" t="s">
        <v>34</v>
      </c>
      <c r="O2838" t="s">
        <v>35</v>
      </c>
      <c r="P2838">
        <v>280</v>
      </c>
      <c r="Q2838">
        <v>0</v>
      </c>
      <c r="R2838">
        <v>0</v>
      </c>
    </row>
    <row r="2839" spans="1:18">
      <c r="A2839" t="s">
        <v>1344</v>
      </c>
      <c r="B2839" t="s">
        <v>42</v>
      </c>
      <c r="C2839" t="s">
        <v>20</v>
      </c>
      <c r="D2839" t="s">
        <v>279</v>
      </c>
      <c r="E2839">
        <v>54.48</v>
      </c>
      <c r="F2839">
        <v>-5.52</v>
      </c>
      <c r="G2839" t="s">
        <v>858</v>
      </c>
      <c r="H2839" t="s">
        <v>29</v>
      </c>
      <c r="I2839" t="s">
        <v>29</v>
      </c>
      <c r="J2839" t="s">
        <v>279</v>
      </c>
      <c r="K2839">
        <v>54.48</v>
      </c>
      <c r="L2839">
        <v>-5.52</v>
      </c>
      <c r="M2839" t="s">
        <v>858</v>
      </c>
      <c r="N2839" t="s">
        <v>34</v>
      </c>
      <c r="O2839" t="s">
        <v>35</v>
      </c>
      <c r="P2839">
        <v>49</v>
      </c>
      <c r="Q2839">
        <v>0</v>
      </c>
      <c r="R2839">
        <v>0</v>
      </c>
    </row>
    <row r="2840" spans="1:18">
      <c r="A2840" t="s">
        <v>1345</v>
      </c>
      <c r="B2840" t="s">
        <v>42</v>
      </c>
      <c r="C2840" t="s">
        <v>20</v>
      </c>
      <c r="D2840" t="s">
        <v>279</v>
      </c>
      <c r="E2840">
        <v>54.48</v>
      </c>
      <c r="F2840">
        <v>-5.52</v>
      </c>
      <c r="G2840" t="s">
        <v>858</v>
      </c>
      <c r="H2840" t="s">
        <v>29</v>
      </c>
      <c r="I2840" t="s">
        <v>29</v>
      </c>
      <c r="J2840" t="s">
        <v>279</v>
      </c>
      <c r="K2840">
        <v>54.48</v>
      </c>
      <c r="L2840">
        <v>-5.52</v>
      </c>
      <c r="M2840" t="s">
        <v>858</v>
      </c>
      <c r="N2840" t="s">
        <v>34</v>
      </c>
      <c r="O2840" t="s">
        <v>35</v>
      </c>
      <c r="P2840">
        <v>49</v>
      </c>
      <c r="Q2840">
        <v>0</v>
      </c>
      <c r="R2840">
        <v>0</v>
      </c>
    </row>
    <row r="2841" spans="1:18">
      <c r="A2841" t="s">
        <v>1346</v>
      </c>
      <c r="B2841" t="s">
        <v>76</v>
      </c>
      <c r="C2841" t="s">
        <v>20</v>
      </c>
      <c r="D2841" t="s">
        <v>279</v>
      </c>
      <c r="E2841">
        <v>54.58</v>
      </c>
      <c r="F2841">
        <v>-5.8</v>
      </c>
      <c r="G2841" t="s">
        <v>858</v>
      </c>
      <c r="H2841" t="s">
        <v>68</v>
      </c>
      <c r="I2841" t="s">
        <v>101</v>
      </c>
      <c r="J2841" t="s">
        <v>279</v>
      </c>
      <c r="K2841">
        <v>54.33</v>
      </c>
      <c r="L2841">
        <v>-5.72</v>
      </c>
      <c r="M2841" t="s">
        <v>858</v>
      </c>
      <c r="N2841" t="s">
        <v>34</v>
      </c>
      <c r="O2841" t="s">
        <v>35</v>
      </c>
      <c r="P2841">
        <v>183</v>
      </c>
      <c r="Q2841">
        <v>29</v>
      </c>
      <c r="R2841">
        <v>170</v>
      </c>
    </row>
    <row r="2842" spans="1:18">
      <c r="A2842" t="s">
        <v>1347</v>
      </c>
      <c r="B2842" t="s">
        <v>73</v>
      </c>
      <c r="C2842" t="s">
        <v>20</v>
      </c>
      <c r="D2842" t="s">
        <v>279</v>
      </c>
      <c r="E2842">
        <v>54.35</v>
      </c>
      <c r="F2842">
        <v>-5.75</v>
      </c>
      <c r="G2842" t="s">
        <v>858</v>
      </c>
      <c r="H2842" t="s">
        <v>143</v>
      </c>
      <c r="I2842" t="s">
        <v>60</v>
      </c>
      <c r="J2842" t="s">
        <v>123</v>
      </c>
      <c r="K2842">
        <v>54.53</v>
      </c>
      <c r="L2842">
        <v>-5.55</v>
      </c>
      <c r="M2842" t="s">
        <v>858</v>
      </c>
      <c r="N2842" t="s">
        <v>34</v>
      </c>
      <c r="O2842" t="s">
        <v>35</v>
      </c>
      <c r="P2842">
        <v>676</v>
      </c>
      <c r="Q2842">
        <v>25</v>
      </c>
      <c r="R2842">
        <v>33</v>
      </c>
    </row>
    <row r="2843" spans="1:18">
      <c r="A2843" t="s">
        <v>1348</v>
      </c>
      <c r="B2843" t="s">
        <v>73</v>
      </c>
      <c r="C2843" t="s">
        <v>20</v>
      </c>
      <c r="D2843" t="s">
        <v>279</v>
      </c>
      <c r="E2843">
        <v>54.25</v>
      </c>
      <c r="F2843">
        <v>-5.68</v>
      </c>
      <c r="G2843" t="s">
        <v>858</v>
      </c>
      <c r="H2843" t="s">
        <v>50</v>
      </c>
      <c r="I2843" t="s">
        <v>29</v>
      </c>
      <c r="J2843" t="s">
        <v>156</v>
      </c>
      <c r="K2843">
        <v>54.32</v>
      </c>
      <c r="L2843">
        <v>-5.68</v>
      </c>
      <c r="M2843" t="s">
        <v>858</v>
      </c>
      <c r="N2843" t="s">
        <v>34</v>
      </c>
      <c r="O2843" t="s">
        <v>35</v>
      </c>
      <c r="P2843">
        <v>405</v>
      </c>
      <c r="Q2843">
        <v>8</v>
      </c>
      <c r="R2843">
        <v>0</v>
      </c>
    </row>
    <row r="2844" spans="1:18">
      <c r="A2844" t="s">
        <v>1371</v>
      </c>
      <c r="B2844" t="s">
        <v>23</v>
      </c>
      <c r="C2844" t="s">
        <v>39</v>
      </c>
      <c r="D2844" t="s">
        <v>279</v>
      </c>
      <c r="E2844">
        <v>53.62</v>
      </c>
      <c r="F2844">
        <v>-1.87</v>
      </c>
      <c r="G2844" t="s">
        <v>858</v>
      </c>
      <c r="H2844" t="s">
        <v>76</v>
      </c>
      <c r="I2844" t="s">
        <v>39</v>
      </c>
      <c r="J2844" t="s">
        <v>279</v>
      </c>
      <c r="K2844">
        <v>53.62</v>
      </c>
      <c r="L2844">
        <v>-1.87</v>
      </c>
      <c r="M2844" t="s">
        <v>858</v>
      </c>
      <c r="N2844" t="s">
        <v>81</v>
      </c>
      <c r="O2844" t="s">
        <v>35</v>
      </c>
      <c r="P2844">
        <v>6</v>
      </c>
      <c r="Q2844">
        <v>0</v>
      </c>
      <c r="R2844">
        <v>0</v>
      </c>
    </row>
    <row r="2845" spans="1:18">
      <c r="A2845" t="s">
        <v>1579</v>
      </c>
      <c r="B2845" t="s">
        <v>29</v>
      </c>
      <c r="C2845" t="s">
        <v>101</v>
      </c>
      <c r="D2845" t="s">
        <v>279</v>
      </c>
      <c r="E2845">
        <v>46.97</v>
      </c>
      <c r="F2845">
        <v>7.37</v>
      </c>
      <c r="G2845" t="s">
        <v>1558</v>
      </c>
      <c r="H2845" t="s">
        <v>24</v>
      </c>
      <c r="I2845" t="s">
        <v>63</v>
      </c>
      <c r="J2845" t="s">
        <v>279</v>
      </c>
      <c r="K2845">
        <v>46.98</v>
      </c>
      <c r="L2845">
        <v>7.42</v>
      </c>
      <c r="M2845" t="s">
        <v>1558</v>
      </c>
      <c r="N2845" t="s">
        <v>40</v>
      </c>
      <c r="O2845" t="s">
        <v>35</v>
      </c>
      <c r="P2845">
        <v>27</v>
      </c>
      <c r="Q2845">
        <v>5</v>
      </c>
      <c r="R2845">
        <v>64</v>
      </c>
    </row>
    <row r="2846" spans="1:18">
      <c r="A2846" t="s">
        <v>1944</v>
      </c>
      <c r="B2846" t="s">
        <v>73</v>
      </c>
      <c r="C2846" t="s">
        <v>20</v>
      </c>
      <c r="D2846" t="s">
        <v>279</v>
      </c>
      <c r="E2846">
        <v>52.82</v>
      </c>
      <c r="F2846">
        <v>4.68</v>
      </c>
      <c r="G2846" t="s">
        <v>1615</v>
      </c>
      <c r="H2846" t="s">
        <v>101</v>
      </c>
      <c r="I2846" t="s">
        <v>39</v>
      </c>
      <c r="J2846" t="s">
        <v>260</v>
      </c>
      <c r="K2846">
        <v>52.82</v>
      </c>
      <c r="L2846">
        <v>4.7</v>
      </c>
      <c r="M2846" t="s">
        <v>1615</v>
      </c>
      <c r="N2846" t="s">
        <v>40</v>
      </c>
      <c r="O2846" t="s">
        <v>35</v>
      </c>
      <c r="P2846">
        <v>1115</v>
      </c>
      <c r="Q2846">
        <v>2</v>
      </c>
      <c r="R2846">
        <v>0</v>
      </c>
    </row>
    <row r="2847" spans="1:18">
      <c r="A2847" t="s">
        <v>1967</v>
      </c>
      <c r="B2847" t="s">
        <v>133</v>
      </c>
      <c r="C2847" t="s">
        <v>20</v>
      </c>
      <c r="D2847" t="s">
        <v>279</v>
      </c>
      <c r="E2847">
        <v>53.23</v>
      </c>
      <c r="F2847">
        <v>6.12</v>
      </c>
      <c r="G2847" t="s">
        <v>1615</v>
      </c>
      <c r="H2847" t="s">
        <v>133</v>
      </c>
      <c r="I2847" t="s">
        <v>63</v>
      </c>
      <c r="J2847" t="s">
        <v>279</v>
      </c>
      <c r="K2847">
        <v>53.22</v>
      </c>
      <c r="L2847">
        <v>6.07</v>
      </c>
      <c r="M2847" t="s">
        <v>1615</v>
      </c>
      <c r="N2847" t="s">
        <v>34</v>
      </c>
      <c r="O2847" t="s">
        <v>35</v>
      </c>
      <c r="P2847">
        <v>214</v>
      </c>
      <c r="Q2847">
        <v>4</v>
      </c>
      <c r="R2847">
        <v>241</v>
      </c>
    </row>
    <row r="2848" spans="1:18">
      <c r="A2848" t="s">
        <v>1968</v>
      </c>
      <c r="B2848" t="s">
        <v>74</v>
      </c>
      <c r="C2848" t="s">
        <v>20</v>
      </c>
      <c r="D2848" t="s">
        <v>279</v>
      </c>
      <c r="E2848">
        <v>53.05</v>
      </c>
      <c r="F2848">
        <v>4.72</v>
      </c>
      <c r="G2848" t="s">
        <v>1615</v>
      </c>
      <c r="H2848" t="s">
        <v>133</v>
      </c>
      <c r="I2848" t="s">
        <v>32</v>
      </c>
      <c r="J2848" t="s">
        <v>148</v>
      </c>
      <c r="K2848">
        <v>53.3</v>
      </c>
      <c r="L2848">
        <v>5.05</v>
      </c>
      <c r="M2848" t="s">
        <v>1615</v>
      </c>
      <c r="N2848" t="s">
        <v>140</v>
      </c>
      <c r="O2848" t="s">
        <v>35</v>
      </c>
      <c r="P2848">
        <v>3804</v>
      </c>
      <c r="Q2848">
        <v>37</v>
      </c>
      <c r="R2848">
        <v>41</v>
      </c>
    </row>
    <row r="2849" spans="1:18">
      <c r="A2849" t="s">
        <v>1969</v>
      </c>
      <c r="B2849" t="s">
        <v>74</v>
      </c>
      <c r="C2849" t="s">
        <v>20</v>
      </c>
      <c r="D2849" t="s">
        <v>279</v>
      </c>
      <c r="E2849">
        <v>53.05</v>
      </c>
      <c r="F2849">
        <v>4.72</v>
      </c>
      <c r="G2849" t="s">
        <v>1615</v>
      </c>
      <c r="H2849" t="s">
        <v>60</v>
      </c>
      <c r="I2849" t="s">
        <v>20</v>
      </c>
      <c r="J2849" t="s">
        <v>260</v>
      </c>
      <c r="K2849">
        <v>53.05</v>
      </c>
      <c r="L2849">
        <v>4.72</v>
      </c>
      <c r="M2849" t="s">
        <v>1615</v>
      </c>
      <c r="N2849" t="s">
        <v>40</v>
      </c>
      <c r="O2849" t="s">
        <v>35</v>
      </c>
      <c r="P2849">
        <v>1070</v>
      </c>
      <c r="Q2849">
        <v>0</v>
      </c>
      <c r="R2849">
        <v>0</v>
      </c>
    </row>
    <row r="2850" spans="1:18">
      <c r="A2850" t="s">
        <v>1970</v>
      </c>
      <c r="B2850" t="s">
        <v>31</v>
      </c>
      <c r="C2850" t="s">
        <v>39</v>
      </c>
      <c r="D2850" t="s">
        <v>279</v>
      </c>
      <c r="E2850">
        <v>53.05</v>
      </c>
      <c r="F2850">
        <v>4.72</v>
      </c>
      <c r="G2850" t="s">
        <v>1615</v>
      </c>
      <c r="H2850" t="s">
        <v>48</v>
      </c>
      <c r="I2850" t="s">
        <v>24</v>
      </c>
      <c r="J2850" t="s">
        <v>123</v>
      </c>
      <c r="K2850">
        <v>53.05</v>
      </c>
      <c r="L2850">
        <v>4.8</v>
      </c>
      <c r="M2850" t="s">
        <v>1615</v>
      </c>
      <c r="N2850" t="s">
        <v>34</v>
      </c>
      <c r="O2850" t="s">
        <v>35</v>
      </c>
      <c r="P2850">
        <v>675</v>
      </c>
      <c r="Q2850">
        <v>6</v>
      </c>
      <c r="R2850">
        <v>91</v>
      </c>
    </row>
    <row r="2851" spans="1:18">
      <c r="A2851" t="s">
        <v>1971</v>
      </c>
      <c r="B2851" t="s">
        <v>31</v>
      </c>
      <c r="C2851" t="s">
        <v>39</v>
      </c>
      <c r="D2851" t="s">
        <v>279</v>
      </c>
      <c r="E2851">
        <v>53.05</v>
      </c>
      <c r="F2851">
        <v>4.72</v>
      </c>
      <c r="G2851" t="s">
        <v>1615</v>
      </c>
      <c r="H2851" t="s">
        <v>23</v>
      </c>
      <c r="I2851" t="s">
        <v>24</v>
      </c>
      <c r="J2851" t="s">
        <v>123</v>
      </c>
      <c r="K2851">
        <v>53.03</v>
      </c>
      <c r="L2851">
        <v>4.7300000000000004</v>
      </c>
      <c r="M2851" t="s">
        <v>1615</v>
      </c>
      <c r="N2851" t="s">
        <v>34</v>
      </c>
      <c r="O2851" t="s">
        <v>35</v>
      </c>
      <c r="P2851">
        <v>682</v>
      </c>
      <c r="Q2851">
        <v>3</v>
      </c>
      <c r="R2851">
        <v>149</v>
      </c>
    </row>
    <row r="2852" spans="1:18">
      <c r="A2852" t="s">
        <v>1972</v>
      </c>
      <c r="B2852" t="s">
        <v>109</v>
      </c>
      <c r="C2852" t="s">
        <v>20</v>
      </c>
      <c r="D2852" t="s">
        <v>279</v>
      </c>
      <c r="E2852">
        <v>52.17</v>
      </c>
      <c r="F2852">
        <v>4.3499999999999996</v>
      </c>
      <c r="G2852" t="s">
        <v>1615</v>
      </c>
      <c r="H2852" t="s">
        <v>39</v>
      </c>
      <c r="I2852" t="s">
        <v>48</v>
      </c>
      <c r="J2852" t="s">
        <v>279</v>
      </c>
      <c r="K2852">
        <v>52.18</v>
      </c>
      <c r="L2852">
        <v>4.38</v>
      </c>
      <c r="M2852" t="s">
        <v>1615</v>
      </c>
      <c r="N2852" t="s">
        <v>40</v>
      </c>
      <c r="O2852" t="s">
        <v>35</v>
      </c>
      <c r="P2852">
        <v>72</v>
      </c>
      <c r="Q2852">
        <v>3</v>
      </c>
      <c r="R2852">
        <v>51</v>
      </c>
    </row>
    <row r="2853" spans="1:18">
      <c r="A2853" t="s">
        <v>2106</v>
      </c>
      <c r="B2853" t="s">
        <v>143</v>
      </c>
      <c r="C2853" t="s">
        <v>20</v>
      </c>
      <c r="D2853" t="s">
        <v>279</v>
      </c>
      <c r="E2853">
        <v>59.02</v>
      </c>
      <c r="F2853">
        <v>8.5299999999999994</v>
      </c>
      <c r="G2853" t="s">
        <v>669</v>
      </c>
      <c r="H2853" t="s">
        <v>37</v>
      </c>
      <c r="I2853" t="s">
        <v>29</v>
      </c>
      <c r="J2853" t="s">
        <v>279</v>
      </c>
      <c r="K2853">
        <v>59.02</v>
      </c>
      <c r="L2853">
        <v>8.5299999999999994</v>
      </c>
      <c r="M2853" t="s">
        <v>669</v>
      </c>
      <c r="N2853" t="s">
        <v>34</v>
      </c>
      <c r="O2853" t="s">
        <v>35</v>
      </c>
      <c r="P2853">
        <v>55</v>
      </c>
      <c r="Q2853">
        <v>0</v>
      </c>
      <c r="R2853">
        <v>0</v>
      </c>
    </row>
    <row r="2854" spans="1:18">
      <c r="A2854" t="s">
        <v>2316</v>
      </c>
      <c r="B2854" t="s">
        <v>109</v>
      </c>
      <c r="C2854" t="s">
        <v>20</v>
      </c>
      <c r="D2854" t="s">
        <v>279</v>
      </c>
      <c r="E2854">
        <v>64.02</v>
      </c>
      <c r="F2854">
        <v>9.93</v>
      </c>
      <c r="G2854" t="s">
        <v>669</v>
      </c>
      <c r="H2854" t="s">
        <v>104</v>
      </c>
      <c r="I2854" t="s">
        <v>20</v>
      </c>
      <c r="J2854" t="s">
        <v>123</v>
      </c>
      <c r="K2854">
        <v>64.03</v>
      </c>
      <c r="L2854">
        <v>9.8800000000000008</v>
      </c>
      <c r="M2854" t="s">
        <v>669</v>
      </c>
      <c r="N2854" t="s">
        <v>81</v>
      </c>
      <c r="O2854" t="s">
        <v>35</v>
      </c>
      <c r="P2854">
        <v>734</v>
      </c>
      <c r="Q2854">
        <v>4</v>
      </c>
      <c r="R2854">
        <v>308</v>
      </c>
    </row>
    <row r="2855" spans="1:18">
      <c r="A2855" t="s">
        <v>2327</v>
      </c>
      <c r="B2855" t="s">
        <v>24</v>
      </c>
      <c r="C2855" t="s">
        <v>39</v>
      </c>
      <c r="D2855" t="s">
        <v>279</v>
      </c>
      <c r="E2855">
        <v>60.25</v>
      </c>
      <c r="F2855">
        <v>6.58</v>
      </c>
      <c r="G2855" t="s">
        <v>669</v>
      </c>
      <c r="H2855" t="s">
        <v>104</v>
      </c>
      <c r="I2855" t="s">
        <v>60</v>
      </c>
      <c r="J2855" t="s">
        <v>156</v>
      </c>
      <c r="K2855">
        <v>60.2</v>
      </c>
      <c r="L2855">
        <v>6.58</v>
      </c>
      <c r="M2855" t="s">
        <v>669</v>
      </c>
      <c r="N2855" t="s">
        <v>81</v>
      </c>
      <c r="O2855" t="s">
        <v>35</v>
      </c>
      <c r="P2855">
        <v>299</v>
      </c>
      <c r="Q2855">
        <v>6</v>
      </c>
      <c r="R2855">
        <v>181</v>
      </c>
    </row>
    <row r="2856" spans="1:18">
      <c r="A2856" t="s">
        <v>2328</v>
      </c>
      <c r="B2856" t="s">
        <v>60</v>
      </c>
      <c r="C2856" t="s">
        <v>39</v>
      </c>
      <c r="D2856" t="s">
        <v>279</v>
      </c>
      <c r="E2856">
        <v>60.2</v>
      </c>
      <c r="F2856">
        <v>5.5</v>
      </c>
      <c r="G2856" t="s">
        <v>669</v>
      </c>
      <c r="H2856" t="s">
        <v>60</v>
      </c>
      <c r="I2856" t="s">
        <v>48</v>
      </c>
      <c r="J2856" t="s">
        <v>279</v>
      </c>
      <c r="K2856">
        <v>60.18</v>
      </c>
      <c r="L2856">
        <v>5.47</v>
      </c>
      <c r="M2856" t="s">
        <v>669</v>
      </c>
      <c r="N2856" t="s">
        <v>84</v>
      </c>
      <c r="O2856" t="s">
        <v>35</v>
      </c>
      <c r="P2856">
        <v>61</v>
      </c>
      <c r="Q2856">
        <v>3</v>
      </c>
      <c r="R2856">
        <v>225</v>
      </c>
    </row>
    <row r="2857" spans="1:18">
      <c r="A2857" t="s">
        <v>2439</v>
      </c>
      <c r="B2857" t="s">
        <v>42</v>
      </c>
      <c r="C2857" t="s">
        <v>20</v>
      </c>
      <c r="D2857" t="s">
        <v>279</v>
      </c>
      <c r="E2857">
        <v>51.93</v>
      </c>
      <c r="F2857">
        <v>15.5</v>
      </c>
      <c r="G2857" t="s">
        <v>2428</v>
      </c>
      <c r="H2857" t="s">
        <v>19</v>
      </c>
      <c r="I2857" t="s">
        <v>20</v>
      </c>
      <c r="J2857" t="s">
        <v>279</v>
      </c>
      <c r="K2857">
        <v>51.93</v>
      </c>
      <c r="L2857">
        <v>15.5</v>
      </c>
      <c r="M2857" t="s">
        <v>2428</v>
      </c>
      <c r="N2857" t="s">
        <v>40</v>
      </c>
      <c r="O2857" t="s">
        <v>35</v>
      </c>
      <c r="P2857">
        <v>6</v>
      </c>
      <c r="Q2857">
        <v>0</v>
      </c>
      <c r="R2857">
        <v>0</v>
      </c>
    </row>
    <row r="2858" spans="1:18">
      <c r="A2858" t="s">
        <v>2900</v>
      </c>
      <c r="B2858" t="s">
        <v>39</v>
      </c>
      <c r="C2858" t="s">
        <v>39</v>
      </c>
      <c r="D2858" t="s">
        <v>279</v>
      </c>
      <c r="E2858">
        <v>60.18</v>
      </c>
      <c r="F2858">
        <v>24.95</v>
      </c>
      <c r="G2858" t="s">
        <v>2455</v>
      </c>
      <c r="H2858" t="s">
        <v>32</v>
      </c>
      <c r="I2858" t="s">
        <v>39</v>
      </c>
      <c r="J2858" t="s">
        <v>279</v>
      </c>
      <c r="K2858">
        <v>60.17</v>
      </c>
      <c r="L2858">
        <v>24.95</v>
      </c>
      <c r="M2858" t="s">
        <v>2455</v>
      </c>
      <c r="N2858" t="s">
        <v>84</v>
      </c>
      <c r="O2858" t="s">
        <v>35</v>
      </c>
      <c r="P2858">
        <v>4</v>
      </c>
      <c r="Q2858">
        <v>2</v>
      </c>
      <c r="R2858">
        <v>181</v>
      </c>
    </row>
    <row r="2859" spans="1:18">
      <c r="A2859" t="s">
        <v>2901</v>
      </c>
      <c r="B2859" t="s">
        <v>50</v>
      </c>
      <c r="C2859" t="s">
        <v>39</v>
      </c>
      <c r="D2859" t="s">
        <v>279</v>
      </c>
      <c r="E2859">
        <v>61.07</v>
      </c>
      <c r="F2859">
        <v>28.28</v>
      </c>
      <c r="G2859" t="s">
        <v>2455</v>
      </c>
      <c r="H2859" t="s">
        <v>42</v>
      </c>
      <c r="I2859" t="s">
        <v>24</v>
      </c>
      <c r="J2859" t="s">
        <v>115</v>
      </c>
      <c r="K2859">
        <v>61.07</v>
      </c>
      <c r="L2859">
        <v>28.2</v>
      </c>
      <c r="M2859" t="s">
        <v>2455</v>
      </c>
      <c r="N2859" t="s">
        <v>34</v>
      </c>
      <c r="O2859" t="s">
        <v>35</v>
      </c>
      <c r="P2859">
        <v>2148</v>
      </c>
      <c r="Q2859">
        <v>5</v>
      </c>
      <c r="R2859">
        <v>270</v>
      </c>
    </row>
    <row r="2860" spans="1:18">
      <c r="A2860" t="s">
        <v>3034</v>
      </c>
      <c r="B2860" t="s">
        <v>133</v>
      </c>
      <c r="C2860" t="s">
        <v>20</v>
      </c>
      <c r="D2860" t="s">
        <v>279</v>
      </c>
      <c r="E2860">
        <v>60.87</v>
      </c>
      <c r="F2860">
        <v>23.52</v>
      </c>
      <c r="G2860" t="s">
        <v>2455</v>
      </c>
      <c r="H2860" t="s">
        <v>20</v>
      </c>
      <c r="I2860" t="s">
        <v>29</v>
      </c>
      <c r="J2860" t="s">
        <v>279</v>
      </c>
      <c r="K2860">
        <v>60.87</v>
      </c>
      <c r="L2860">
        <v>23.52</v>
      </c>
      <c r="M2860" t="s">
        <v>2455</v>
      </c>
      <c r="N2860" t="s">
        <v>81</v>
      </c>
      <c r="O2860" t="s">
        <v>35</v>
      </c>
      <c r="P2860">
        <v>39</v>
      </c>
      <c r="Q2860">
        <v>0</v>
      </c>
      <c r="R2860">
        <v>0</v>
      </c>
    </row>
    <row r="2861" spans="1:18">
      <c r="A2861" t="s">
        <v>3040</v>
      </c>
      <c r="B2861" t="s">
        <v>32</v>
      </c>
      <c r="C2861" t="s">
        <v>39</v>
      </c>
      <c r="D2861" t="s">
        <v>279</v>
      </c>
      <c r="E2861">
        <v>60.5</v>
      </c>
      <c r="F2861">
        <v>24.2</v>
      </c>
      <c r="G2861" t="s">
        <v>2455</v>
      </c>
      <c r="H2861" t="s">
        <v>50</v>
      </c>
      <c r="I2861" t="s">
        <v>48</v>
      </c>
      <c r="J2861" t="s">
        <v>279</v>
      </c>
      <c r="K2861">
        <v>60.53</v>
      </c>
      <c r="L2861">
        <v>24.17</v>
      </c>
      <c r="M2861" t="s">
        <v>2455</v>
      </c>
      <c r="N2861" t="s">
        <v>40</v>
      </c>
      <c r="O2861" t="s">
        <v>35</v>
      </c>
      <c r="P2861">
        <v>52</v>
      </c>
      <c r="Q2861">
        <v>5</v>
      </c>
      <c r="R2861">
        <v>334</v>
      </c>
    </row>
    <row r="2862" spans="1:18">
      <c r="A2862" t="s">
        <v>3068</v>
      </c>
      <c r="B2862" t="s">
        <v>31</v>
      </c>
      <c r="C2862" t="s">
        <v>39</v>
      </c>
      <c r="D2862" t="s">
        <v>279</v>
      </c>
      <c r="E2862">
        <v>62.62</v>
      </c>
      <c r="F2862">
        <v>29.92</v>
      </c>
      <c r="G2862" t="s">
        <v>2455</v>
      </c>
      <c r="H2862" t="s">
        <v>24</v>
      </c>
      <c r="I2862" t="s">
        <v>51</v>
      </c>
      <c r="J2862" t="s">
        <v>279</v>
      </c>
      <c r="K2862">
        <v>62.6</v>
      </c>
      <c r="L2862">
        <v>29.82</v>
      </c>
      <c r="M2862" t="s">
        <v>2455</v>
      </c>
      <c r="N2862" t="s">
        <v>140</v>
      </c>
      <c r="O2862" t="s">
        <v>35</v>
      </c>
      <c r="P2862">
        <v>94</v>
      </c>
      <c r="Q2862">
        <v>6</v>
      </c>
      <c r="R2862">
        <v>251</v>
      </c>
    </row>
    <row r="2863" spans="1:18">
      <c r="A2863" t="s">
        <v>3069</v>
      </c>
      <c r="B2863" t="s">
        <v>31</v>
      </c>
      <c r="C2863" t="s">
        <v>39</v>
      </c>
      <c r="D2863" t="s">
        <v>279</v>
      </c>
      <c r="E2863">
        <v>62.62</v>
      </c>
      <c r="F2863">
        <v>29.92</v>
      </c>
      <c r="G2863" t="s">
        <v>2455</v>
      </c>
      <c r="H2863" t="s">
        <v>32</v>
      </c>
      <c r="I2863" t="s">
        <v>48</v>
      </c>
      <c r="J2863" t="s">
        <v>279</v>
      </c>
      <c r="K2863">
        <v>62.62</v>
      </c>
      <c r="L2863">
        <v>29.87</v>
      </c>
      <c r="M2863" t="s">
        <v>2455</v>
      </c>
      <c r="N2863" t="s">
        <v>34</v>
      </c>
      <c r="O2863" t="s">
        <v>35</v>
      </c>
      <c r="P2863">
        <v>69</v>
      </c>
      <c r="Q2863">
        <v>3</v>
      </c>
      <c r="R2863">
        <v>270</v>
      </c>
    </row>
    <row r="2864" spans="1:18">
      <c r="A2864" t="s">
        <v>3083</v>
      </c>
      <c r="B2864" t="s">
        <v>143</v>
      </c>
      <c r="C2864" t="s">
        <v>20</v>
      </c>
      <c r="D2864" t="s">
        <v>279</v>
      </c>
      <c r="E2864">
        <v>63.17</v>
      </c>
      <c r="F2864">
        <v>27.3</v>
      </c>
      <c r="G2864" t="s">
        <v>2455</v>
      </c>
      <c r="H2864" t="s">
        <v>23</v>
      </c>
      <c r="I2864" t="s">
        <v>20</v>
      </c>
      <c r="J2864" t="s">
        <v>156</v>
      </c>
      <c r="K2864">
        <v>63.15</v>
      </c>
      <c r="L2864">
        <v>27.3</v>
      </c>
      <c r="M2864" t="s">
        <v>2455</v>
      </c>
      <c r="N2864" t="s">
        <v>40</v>
      </c>
      <c r="O2864" t="s">
        <v>35</v>
      </c>
      <c r="P2864">
        <v>351</v>
      </c>
      <c r="Q2864">
        <v>2</v>
      </c>
      <c r="R2864">
        <v>181</v>
      </c>
    </row>
    <row r="2865" spans="1:18">
      <c r="A2865" t="s">
        <v>3084</v>
      </c>
      <c r="B2865" t="s">
        <v>54</v>
      </c>
      <c r="C2865" t="s">
        <v>20</v>
      </c>
      <c r="D2865" t="s">
        <v>279</v>
      </c>
      <c r="E2865">
        <v>63.15</v>
      </c>
      <c r="F2865">
        <v>27.08</v>
      </c>
      <c r="G2865" t="s">
        <v>2455</v>
      </c>
      <c r="H2865" t="s">
        <v>68</v>
      </c>
      <c r="I2865" t="s">
        <v>29</v>
      </c>
      <c r="J2865" t="s">
        <v>279</v>
      </c>
      <c r="K2865">
        <v>63.15</v>
      </c>
      <c r="L2865">
        <v>27.08</v>
      </c>
      <c r="M2865" t="s">
        <v>2455</v>
      </c>
      <c r="N2865" t="s">
        <v>84</v>
      </c>
      <c r="O2865" t="s">
        <v>35</v>
      </c>
      <c r="P2865">
        <v>50</v>
      </c>
      <c r="Q2865">
        <v>0</v>
      </c>
      <c r="R2865">
        <v>0</v>
      </c>
    </row>
    <row r="2866" spans="1:18">
      <c r="A2866" t="s">
        <v>3091</v>
      </c>
      <c r="B2866" t="s">
        <v>71</v>
      </c>
      <c r="C2866" t="s">
        <v>39</v>
      </c>
      <c r="D2866" t="s">
        <v>279</v>
      </c>
      <c r="E2866">
        <v>69.599999999999994</v>
      </c>
      <c r="F2866">
        <v>27.22</v>
      </c>
      <c r="G2866" t="s">
        <v>2455</v>
      </c>
      <c r="H2866" t="s">
        <v>74</v>
      </c>
      <c r="I2866" t="s">
        <v>101</v>
      </c>
      <c r="J2866" t="s">
        <v>279</v>
      </c>
      <c r="K2866">
        <v>69.63</v>
      </c>
      <c r="L2866">
        <v>27.08</v>
      </c>
      <c r="M2866" t="s">
        <v>2455</v>
      </c>
      <c r="N2866" t="s">
        <v>34</v>
      </c>
      <c r="O2866" t="s">
        <v>35</v>
      </c>
      <c r="P2866">
        <v>165</v>
      </c>
      <c r="Q2866">
        <v>7</v>
      </c>
      <c r="R2866">
        <v>306</v>
      </c>
    </row>
    <row r="2867" spans="1:18">
      <c r="A2867" t="s">
        <v>3103</v>
      </c>
      <c r="B2867" t="s">
        <v>31</v>
      </c>
      <c r="C2867" t="s">
        <v>39</v>
      </c>
      <c r="D2867" t="s">
        <v>279</v>
      </c>
      <c r="E2867">
        <v>62.52</v>
      </c>
      <c r="F2867">
        <v>27.12</v>
      </c>
      <c r="G2867" t="s">
        <v>2455</v>
      </c>
      <c r="H2867" t="s">
        <v>54</v>
      </c>
      <c r="I2867" t="s">
        <v>48</v>
      </c>
      <c r="J2867" t="s">
        <v>279</v>
      </c>
      <c r="K2867">
        <v>62.53</v>
      </c>
      <c r="L2867">
        <v>27.08</v>
      </c>
      <c r="M2867" t="s">
        <v>2455</v>
      </c>
      <c r="N2867" t="s">
        <v>81</v>
      </c>
      <c r="O2867" t="s">
        <v>35</v>
      </c>
      <c r="P2867">
        <v>90</v>
      </c>
      <c r="Q2867">
        <v>3</v>
      </c>
      <c r="R2867">
        <v>318</v>
      </c>
    </row>
    <row r="2868" spans="1:18">
      <c r="A2868" t="s">
        <v>3104</v>
      </c>
      <c r="B2868" t="s">
        <v>31</v>
      </c>
      <c r="C2868" t="s">
        <v>39</v>
      </c>
      <c r="D2868" t="s">
        <v>279</v>
      </c>
      <c r="E2868">
        <v>62.62</v>
      </c>
      <c r="F2868">
        <v>27.1</v>
      </c>
      <c r="G2868" t="s">
        <v>2455</v>
      </c>
      <c r="H2868" t="s">
        <v>23</v>
      </c>
      <c r="I2868" t="s">
        <v>48</v>
      </c>
      <c r="J2868" t="s">
        <v>260</v>
      </c>
      <c r="K2868">
        <v>62.5</v>
      </c>
      <c r="L2868">
        <v>27</v>
      </c>
      <c r="M2868" t="s">
        <v>2455</v>
      </c>
      <c r="N2868" t="s">
        <v>40</v>
      </c>
      <c r="O2868" t="s">
        <v>35</v>
      </c>
      <c r="P2868">
        <v>1169</v>
      </c>
      <c r="Q2868">
        <v>14</v>
      </c>
      <c r="R2868">
        <v>202</v>
      </c>
    </row>
    <row r="2869" spans="1:18">
      <c r="A2869" t="s">
        <v>3105</v>
      </c>
      <c r="B2869" t="s">
        <v>60</v>
      </c>
      <c r="C2869" t="s">
        <v>39</v>
      </c>
      <c r="D2869" t="s">
        <v>279</v>
      </c>
      <c r="E2869">
        <v>62.53</v>
      </c>
      <c r="F2869">
        <v>27.17</v>
      </c>
      <c r="G2869" t="s">
        <v>2455</v>
      </c>
      <c r="H2869" t="s">
        <v>74</v>
      </c>
      <c r="I2869" t="s">
        <v>60</v>
      </c>
      <c r="J2869" t="s">
        <v>123</v>
      </c>
      <c r="K2869">
        <v>63.45</v>
      </c>
      <c r="L2869">
        <v>26.73</v>
      </c>
      <c r="M2869" t="s">
        <v>2455</v>
      </c>
      <c r="N2869" t="s">
        <v>34</v>
      </c>
      <c r="O2869" t="s">
        <v>35</v>
      </c>
      <c r="P2869">
        <v>663</v>
      </c>
      <c r="Q2869">
        <v>105</v>
      </c>
      <c r="R2869">
        <v>348</v>
      </c>
    </row>
    <row r="2870" spans="1:18">
      <c r="A2870" t="s">
        <v>3106</v>
      </c>
      <c r="B2870" t="s">
        <v>60</v>
      </c>
      <c r="C2870" t="s">
        <v>39</v>
      </c>
      <c r="D2870" t="s">
        <v>279</v>
      </c>
      <c r="E2870">
        <v>62.53</v>
      </c>
      <c r="F2870">
        <v>27.17</v>
      </c>
      <c r="G2870" t="s">
        <v>2455</v>
      </c>
      <c r="H2870" t="s">
        <v>104</v>
      </c>
      <c r="I2870" t="s">
        <v>39</v>
      </c>
      <c r="J2870" t="s">
        <v>156</v>
      </c>
      <c r="K2870">
        <v>62.53</v>
      </c>
      <c r="L2870">
        <v>27.12</v>
      </c>
      <c r="M2870" t="s">
        <v>2455</v>
      </c>
      <c r="N2870" t="s">
        <v>34</v>
      </c>
      <c r="O2870" t="s">
        <v>35</v>
      </c>
      <c r="P2870">
        <v>1</v>
      </c>
      <c r="Q2870">
        <v>3</v>
      </c>
      <c r="R2870">
        <v>270</v>
      </c>
    </row>
    <row r="2871" spans="1:18">
      <c r="A2871" t="s">
        <v>3107</v>
      </c>
      <c r="B2871" t="s">
        <v>60</v>
      </c>
      <c r="C2871" t="s">
        <v>39</v>
      </c>
      <c r="D2871" t="s">
        <v>279</v>
      </c>
      <c r="E2871">
        <v>62.53</v>
      </c>
      <c r="F2871">
        <v>27.17</v>
      </c>
      <c r="G2871" t="s">
        <v>2455</v>
      </c>
      <c r="H2871" t="s">
        <v>67</v>
      </c>
      <c r="I2871" t="s">
        <v>29</v>
      </c>
      <c r="J2871" t="s">
        <v>279</v>
      </c>
      <c r="K2871">
        <v>62.53</v>
      </c>
      <c r="L2871">
        <v>27.17</v>
      </c>
      <c r="M2871" t="s">
        <v>2455</v>
      </c>
      <c r="N2871" t="s">
        <v>40</v>
      </c>
      <c r="O2871" t="s">
        <v>35</v>
      </c>
      <c r="P2871">
        <v>1</v>
      </c>
      <c r="Q2871">
        <v>0</v>
      </c>
      <c r="R2871">
        <v>0</v>
      </c>
    </row>
    <row r="2872" spans="1:18">
      <c r="A2872" t="s">
        <v>3108</v>
      </c>
      <c r="B2872" t="s">
        <v>60</v>
      </c>
      <c r="C2872" t="s">
        <v>39</v>
      </c>
      <c r="D2872" t="s">
        <v>279</v>
      </c>
      <c r="E2872">
        <v>62.77</v>
      </c>
      <c r="F2872">
        <v>26.7</v>
      </c>
      <c r="G2872" t="s">
        <v>2455</v>
      </c>
      <c r="H2872" t="s">
        <v>37</v>
      </c>
      <c r="I2872" t="s">
        <v>63</v>
      </c>
      <c r="J2872" t="s">
        <v>156</v>
      </c>
      <c r="K2872">
        <v>62.73</v>
      </c>
      <c r="L2872">
        <v>26.73</v>
      </c>
      <c r="M2872" t="s">
        <v>2455</v>
      </c>
      <c r="N2872" t="s">
        <v>34</v>
      </c>
      <c r="O2872" t="s">
        <v>35</v>
      </c>
      <c r="P2872">
        <v>1</v>
      </c>
      <c r="Q2872">
        <v>5</v>
      </c>
      <c r="R2872">
        <v>156</v>
      </c>
    </row>
    <row r="2873" spans="1:18">
      <c r="A2873" t="s">
        <v>3109</v>
      </c>
      <c r="B2873" t="s">
        <v>74</v>
      </c>
      <c r="C2873" t="s">
        <v>20</v>
      </c>
      <c r="D2873" t="s">
        <v>279</v>
      </c>
      <c r="E2873">
        <v>62.62</v>
      </c>
      <c r="F2873">
        <v>27.1</v>
      </c>
      <c r="G2873" t="s">
        <v>2455</v>
      </c>
      <c r="H2873" t="s">
        <v>92</v>
      </c>
      <c r="I2873" t="s">
        <v>39</v>
      </c>
      <c r="J2873" t="s">
        <v>279</v>
      </c>
      <c r="K2873">
        <v>62.62</v>
      </c>
      <c r="L2873">
        <v>27.1</v>
      </c>
      <c r="M2873" t="s">
        <v>2455</v>
      </c>
      <c r="N2873" t="s">
        <v>40</v>
      </c>
      <c r="O2873" t="s">
        <v>35</v>
      </c>
      <c r="P2873">
        <v>1</v>
      </c>
      <c r="Q2873">
        <v>0</v>
      </c>
      <c r="R2873">
        <v>0</v>
      </c>
    </row>
    <row r="2874" spans="1:18">
      <c r="A2874" t="s">
        <v>3110</v>
      </c>
      <c r="B2874" t="s">
        <v>74</v>
      </c>
      <c r="C2874" t="s">
        <v>20</v>
      </c>
      <c r="D2874" t="s">
        <v>279</v>
      </c>
      <c r="E2874">
        <v>62.62</v>
      </c>
      <c r="F2874">
        <v>27.1</v>
      </c>
      <c r="G2874" t="s">
        <v>2455</v>
      </c>
      <c r="H2874" t="s">
        <v>92</v>
      </c>
      <c r="I2874" t="s">
        <v>39</v>
      </c>
      <c r="J2874" t="s">
        <v>279</v>
      </c>
      <c r="K2874">
        <v>62.62</v>
      </c>
      <c r="L2874">
        <v>27.1</v>
      </c>
      <c r="M2874" t="s">
        <v>2455</v>
      </c>
      <c r="N2874" t="s">
        <v>40</v>
      </c>
      <c r="O2874" t="s">
        <v>35</v>
      </c>
      <c r="P2874">
        <v>1</v>
      </c>
      <c r="Q2874">
        <v>0</v>
      </c>
      <c r="R2874">
        <v>0</v>
      </c>
    </row>
    <row r="2875" spans="1:18">
      <c r="A2875" t="s">
        <v>3111</v>
      </c>
      <c r="B2875" t="s">
        <v>74</v>
      </c>
      <c r="C2875" t="s">
        <v>20</v>
      </c>
      <c r="D2875" t="s">
        <v>279</v>
      </c>
      <c r="E2875">
        <v>62.62</v>
      </c>
      <c r="F2875">
        <v>27.1</v>
      </c>
      <c r="G2875" t="s">
        <v>2455</v>
      </c>
      <c r="H2875" t="s">
        <v>92</v>
      </c>
      <c r="I2875" t="s">
        <v>39</v>
      </c>
      <c r="J2875" t="s">
        <v>279</v>
      </c>
      <c r="K2875">
        <v>62.62</v>
      </c>
      <c r="L2875">
        <v>27.1</v>
      </c>
      <c r="M2875" t="s">
        <v>2455</v>
      </c>
      <c r="N2875" t="s">
        <v>40</v>
      </c>
      <c r="O2875" t="s">
        <v>35</v>
      </c>
      <c r="P2875">
        <v>16</v>
      </c>
      <c r="Q2875">
        <v>0</v>
      </c>
      <c r="R2875">
        <v>0</v>
      </c>
    </row>
    <row r="2876" spans="1:18">
      <c r="A2876" t="s">
        <v>3116</v>
      </c>
      <c r="B2876" t="s">
        <v>74</v>
      </c>
      <c r="C2876" t="s">
        <v>20</v>
      </c>
      <c r="D2876" t="s">
        <v>279</v>
      </c>
      <c r="E2876">
        <v>60.98</v>
      </c>
      <c r="F2876">
        <v>24.5</v>
      </c>
      <c r="G2876" t="s">
        <v>2455</v>
      </c>
      <c r="H2876" t="s">
        <v>23</v>
      </c>
      <c r="I2876" t="s">
        <v>51</v>
      </c>
      <c r="J2876" t="s">
        <v>279</v>
      </c>
      <c r="K2876">
        <v>60.98</v>
      </c>
      <c r="L2876">
        <v>24.48</v>
      </c>
      <c r="M2876" t="s">
        <v>2455</v>
      </c>
      <c r="N2876" t="s">
        <v>40</v>
      </c>
      <c r="O2876" t="s">
        <v>35</v>
      </c>
      <c r="P2876">
        <v>110</v>
      </c>
      <c r="Q2876">
        <v>1</v>
      </c>
      <c r="R2876">
        <v>270</v>
      </c>
    </row>
    <row r="2877" spans="1:18">
      <c r="A2877" t="s">
        <v>3117</v>
      </c>
      <c r="B2877" t="s">
        <v>50</v>
      </c>
      <c r="C2877" t="s">
        <v>39</v>
      </c>
      <c r="D2877" t="s">
        <v>279</v>
      </c>
      <c r="E2877">
        <v>60.97</v>
      </c>
      <c r="F2877">
        <v>24.43</v>
      </c>
      <c r="G2877" t="s">
        <v>2455</v>
      </c>
      <c r="H2877" t="s">
        <v>23</v>
      </c>
      <c r="I2877" t="s">
        <v>31</v>
      </c>
      <c r="J2877" t="s">
        <v>156</v>
      </c>
      <c r="K2877">
        <v>61</v>
      </c>
      <c r="L2877">
        <v>24.47</v>
      </c>
      <c r="M2877" t="s">
        <v>2455</v>
      </c>
      <c r="N2877" t="s">
        <v>34</v>
      </c>
      <c r="O2877" t="s">
        <v>35</v>
      </c>
      <c r="P2877">
        <v>259</v>
      </c>
      <c r="Q2877">
        <v>5</v>
      </c>
      <c r="R2877">
        <v>26</v>
      </c>
    </row>
    <row r="2878" spans="1:18">
      <c r="A2878" t="s">
        <v>3122</v>
      </c>
      <c r="B2878" t="s">
        <v>60</v>
      </c>
      <c r="C2878" t="s">
        <v>39</v>
      </c>
      <c r="D2878" t="s">
        <v>279</v>
      </c>
      <c r="E2878">
        <v>62.67</v>
      </c>
      <c r="F2878">
        <v>26.83</v>
      </c>
      <c r="G2878" t="s">
        <v>2455</v>
      </c>
      <c r="H2878" t="s">
        <v>50</v>
      </c>
      <c r="I2878" t="s">
        <v>32</v>
      </c>
      <c r="J2878" t="s">
        <v>123</v>
      </c>
      <c r="K2878">
        <v>62.58</v>
      </c>
      <c r="L2878">
        <v>27.05</v>
      </c>
      <c r="M2878" t="s">
        <v>2455</v>
      </c>
      <c r="N2878" t="s">
        <v>34</v>
      </c>
      <c r="O2878" t="s">
        <v>35</v>
      </c>
      <c r="P2878">
        <v>850</v>
      </c>
      <c r="Q2878">
        <v>15</v>
      </c>
      <c r="R2878">
        <v>130</v>
      </c>
    </row>
    <row r="2879" spans="1:18">
      <c r="A2879" t="s">
        <v>3123</v>
      </c>
      <c r="B2879" t="s">
        <v>39</v>
      </c>
      <c r="C2879" t="s">
        <v>39</v>
      </c>
      <c r="D2879" t="s">
        <v>279</v>
      </c>
      <c r="E2879">
        <v>62.6</v>
      </c>
      <c r="F2879">
        <v>27.15</v>
      </c>
      <c r="G2879" t="s">
        <v>2455</v>
      </c>
      <c r="H2879" t="s">
        <v>76</v>
      </c>
      <c r="I2879" t="s">
        <v>63</v>
      </c>
      <c r="J2879" t="s">
        <v>260</v>
      </c>
      <c r="K2879">
        <v>62.33</v>
      </c>
      <c r="L2879">
        <v>26.47</v>
      </c>
      <c r="M2879" t="s">
        <v>2455</v>
      </c>
      <c r="N2879" t="s">
        <v>84</v>
      </c>
      <c r="O2879" t="s">
        <v>35</v>
      </c>
      <c r="P2879">
        <v>1293</v>
      </c>
      <c r="Q2879">
        <v>46</v>
      </c>
      <c r="R2879">
        <v>230</v>
      </c>
    </row>
    <row r="2880" spans="1:18">
      <c r="A2880" t="s">
        <v>3124</v>
      </c>
      <c r="B2880" t="s">
        <v>29</v>
      </c>
      <c r="C2880" t="s">
        <v>39</v>
      </c>
      <c r="D2880" t="s">
        <v>279</v>
      </c>
      <c r="E2880">
        <v>62.53</v>
      </c>
      <c r="F2880">
        <v>27.23</v>
      </c>
      <c r="G2880" t="s">
        <v>2455</v>
      </c>
      <c r="H2880" t="s">
        <v>73</v>
      </c>
      <c r="I2880" t="s">
        <v>32</v>
      </c>
      <c r="J2880" t="s">
        <v>279</v>
      </c>
      <c r="K2880">
        <v>62.53</v>
      </c>
      <c r="L2880">
        <v>27.23</v>
      </c>
      <c r="M2880" t="s">
        <v>2455</v>
      </c>
      <c r="N2880" t="s">
        <v>34</v>
      </c>
      <c r="O2880" t="s">
        <v>35</v>
      </c>
      <c r="P2880">
        <v>137</v>
      </c>
      <c r="Q2880">
        <v>0</v>
      </c>
      <c r="R2880">
        <v>0</v>
      </c>
    </row>
    <row r="2881" spans="1:18">
      <c r="A2881" t="s">
        <v>3125</v>
      </c>
      <c r="B2881" t="s">
        <v>29</v>
      </c>
      <c r="C2881" t="s">
        <v>39</v>
      </c>
      <c r="D2881" t="s">
        <v>279</v>
      </c>
      <c r="E2881">
        <v>62.53</v>
      </c>
      <c r="F2881">
        <v>27.23</v>
      </c>
      <c r="G2881" t="s">
        <v>2455</v>
      </c>
      <c r="H2881" t="s">
        <v>23</v>
      </c>
      <c r="I2881" t="s">
        <v>101</v>
      </c>
      <c r="J2881" t="s">
        <v>279</v>
      </c>
      <c r="K2881">
        <v>62.53</v>
      </c>
      <c r="L2881">
        <v>27.23</v>
      </c>
      <c r="M2881" t="s">
        <v>2455</v>
      </c>
      <c r="N2881" t="s">
        <v>34</v>
      </c>
      <c r="O2881" t="s">
        <v>35</v>
      </c>
      <c r="P2881">
        <v>161</v>
      </c>
      <c r="Q2881">
        <v>0</v>
      </c>
      <c r="R2881">
        <v>0</v>
      </c>
    </row>
    <row r="2882" spans="1:18">
      <c r="A2882" t="s">
        <v>3126</v>
      </c>
      <c r="B2882" t="s">
        <v>29</v>
      </c>
      <c r="C2882" t="s">
        <v>39</v>
      </c>
      <c r="D2882" t="s">
        <v>279</v>
      </c>
      <c r="E2882">
        <v>62.53</v>
      </c>
      <c r="F2882">
        <v>27.23</v>
      </c>
      <c r="G2882" t="s">
        <v>2455</v>
      </c>
      <c r="H2882" t="s">
        <v>73</v>
      </c>
      <c r="I2882" t="s">
        <v>32</v>
      </c>
      <c r="J2882" t="s">
        <v>279</v>
      </c>
      <c r="K2882">
        <v>62.53</v>
      </c>
      <c r="L2882">
        <v>27.23</v>
      </c>
      <c r="M2882" t="s">
        <v>2455</v>
      </c>
      <c r="N2882" t="s">
        <v>34</v>
      </c>
      <c r="O2882" t="s">
        <v>35</v>
      </c>
      <c r="P2882">
        <v>137</v>
      </c>
      <c r="Q2882">
        <v>0</v>
      </c>
      <c r="R2882">
        <v>0</v>
      </c>
    </row>
    <row r="2883" spans="1:18">
      <c r="A2883" t="s">
        <v>3127</v>
      </c>
      <c r="B2883" t="s">
        <v>51</v>
      </c>
      <c r="C2883" t="s">
        <v>39</v>
      </c>
      <c r="D2883" t="s">
        <v>279</v>
      </c>
      <c r="E2883">
        <v>62.63</v>
      </c>
      <c r="F2883">
        <v>26.85</v>
      </c>
      <c r="G2883" t="s">
        <v>2455</v>
      </c>
      <c r="H2883" t="s">
        <v>20</v>
      </c>
      <c r="I2883" t="s">
        <v>32</v>
      </c>
      <c r="J2883" t="s">
        <v>129</v>
      </c>
      <c r="K2883">
        <v>62.7</v>
      </c>
      <c r="L2883">
        <v>25.27</v>
      </c>
      <c r="M2883" t="s">
        <v>2455</v>
      </c>
      <c r="N2883" t="s">
        <v>40</v>
      </c>
      <c r="O2883" t="s">
        <v>35</v>
      </c>
      <c r="P2883">
        <v>1579</v>
      </c>
      <c r="Q2883">
        <v>82</v>
      </c>
      <c r="R2883">
        <v>276</v>
      </c>
    </row>
    <row r="2884" spans="1:18">
      <c r="A2884" t="s">
        <v>3876</v>
      </c>
      <c r="B2884" t="s">
        <v>32</v>
      </c>
      <c r="C2884" t="s">
        <v>20</v>
      </c>
      <c r="D2884" t="s">
        <v>279</v>
      </c>
      <c r="E2884">
        <v>55.67</v>
      </c>
      <c r="F2884">
        <v>13.48</v>
      </c>
      <c r="G2884" t="s">
        <v>2497</v>
      </c>
      <c r="H2884" t="s">
        <v>51</v>
      </c>
      <c r="I2884" t="s">
        <v>31</v>
      </c>
      <c r="J2884" t="s">
        <v>260</v>
      </c>
      <c r="K2884">
        <v>55.68</v>
      </c>
      <c r="L2884">
        <v>13.42</v>
      </c>
      <c r="M2884" t="s">
        <v>2497</v>
      </c>
      <c r="N2884" t="s">
        <v>40</v>
      </c>
      <c r="O2884" t="s">
        <v>35</v>
      </c>
      <c r="P2884">
        <v>1005</v>
      </c>
      <c r="Q2884">
        <v>5</v>
      </c>
      <c r="R2884">
        <v>294</v>
      </c>
    </row>
    <row r="2885" spans="1:18">
      <c r="A2885" t="s">
        <v>3910</v>
      </c>
      <c r="B2885" t="s">
        <v>50</v>
      </c>
      <c r="C2885" t="s">
        <v>39</v>
      </c>
      <c r="D2885" t="s">
        <v>279</v>
      </c>
      <c r="E2885">
        <v>55.73</v>
      </c>
      <c r="F2885">
        <v>13.47</v>
      </c>
      <c r="G2885" t="s">
        <v>2497</v>
      </c>
      <c r="H2885" t="s">
        <v>32</v>
      </c>
      <c r="I2885" t="s">
        <v>31</v>
      </c>
      <c r="J2885" t="s">
        <v>156</v>
      </c>
      <c r="K2885">
        <v>55.72</v>
      </c>
      <c r="L2885">
        <v>13.45</v>
      </c>
      <c r="M2885" t="s">
        <v>2497</v>
      </c>
      <c r="N2885" t="s">
        <v>26</v>
      </c>
      <c r="O2885" t="s">
        <v>52</v>
      </c>
      <c r="P2885">
        <v>254</v>
      </c>
      <c r="Q2885">
        <v>3</v>
      </c>
      <c r="R2885">
        <v>210</v>
      </c>
    </row>
    <row r="2886" spans="1:18">
      <c r="A2886" t="s">
        <v>154</v>
      </c>
      <c r="B2886" t="s">
        <v>155</v>
      </c>
      <c r="C2886" t="s">
        <v>39</v>
      </c>
      <c r="D2886" t="s">
        <v>156</v>
      </c>
      <c r="E2886">
        <v>51.28</v>
      </c>
      <c r="F2886">
        <v>3.28</v>
      </c>
      <c r="G2886" t="s">
        <v>22</v>
      </c>
      <c r="H2886" t="s">
        <v>45</v>
      </c>
      <c r="I2886" t="s">
        <v>29</v>
      </c>
      <c r="J2886" t="s">
        <v>123</v>
      </c>
      <c r="K2886">
        <v>51.28</v>
      </c>
      <c r="L2886">
        <v>3.23</v>
      </c>
      <c r="M2886" t="s">
        <v>22</v>
      </c>
      <c r="N2886" t="s">
        <v>34</v>
      </c>
      <c r="O2886" t="s">
        <v>35</v>
      </c>
      <c r="P2886">
        <v>402</v>
      </c>
      <c r="Q2886">
        <v>4</v>
      </c>
      <c r="R2886">
        <v>270</v>
      </c>
    </row>
    <row r="2887" spans="1:18">
      <c r="A2887" t="s">
        <v>286</v>
      </c>
      <c r="B2887" t="s">
        <v>60</v>
      </c>
      <c r="C2887" t="s">
        <v>39</v>
      </c>
      <c r="D2887" t="s">
        <v>156</v>
      </c>
      <c r="E2887">
        <v>50.15</v>
      </c>
      <c r="F2887">
        <v>15.8</v>
      </c>
      <c r="G2887" t="s">
        <v>211</v>
      </c>
      <c r="H2887" t="s">
        <v>23</v>
      </c>
      <c r="I2887" t="s">
        <v>20</v>
      </c>
      <c r="J2887" t="s">
        <v>129</v>
      </c>
      <c r="K2887">
        <v>50.2</v>
      </c>
      <c r="L2887">
        <v>15.77</v>
      </c>
      <c r="M2887" t="s">
        <v>211</v>
      </c>
      <c r="N2887" t="s">
        <v>34</v>
      </c>
      <c r="O2887" t="s">
        <v>35</v>
      </c>
      <c r="P2887">
        <v>1077</v>
      </c>
      <c r="Q2887">
        <v>7</v>
      </c>
      <c r="R2887">
        <v>337</v>
      </c>
    </row>
    <row r="2888" spans="1:18">
      <c r="A2888" t="s">
        <v>288</v>
      </c>
      <c r="B2888" t="s">
        <v>109</v>
      </c>
      <c r="C2888" t="s">
        <v>39</v>
      </c>
      <c r="D2888" t="s">
        <v>156</v>
      </c>
      <c r="E2888">
        <v>49.98</v>
      </c>
      <c r="F2888">
        <v>16.170000000000002</v>
      </c>
      <c r="G2888" t="s">
        <v>211</v>
      </c>
      <c r="H2888" t="s">
        <v>109</v>
      </c>
      <c r="I2888" t="s">
        <v>39</v>
      </c>
      <c r="J2888" t="s">
        <v>129</v>
      </c>
      <c r="K2888">
        <v>49.98</v>
      </c>
      <c r="L2888">
        <v>16.170000000000002</v>
      </c>
      <c r="M2888" t="s">
        <v>211</v>
      </c>
      <c r="N2888" t="s">
        <v>34</v>
      </c>
      <c r="O2888" t="s">
        <v>35</v>
      </c>
      <c r="P2888">
        <v>1096</v>
      </c>
      <c r="Q2888">
        <v>0</v>
      </c>
      <c r="R2888">
        <v>0</v>
      </c>
    </row>
    <row r="2889" spans="1:18">
      <c r="A2889" t="s">
        <v>396</v>
      </c>
      <c r="B2889" t="s">
        <v>104</v>
      </c>
      <c r="C2889" t="s">
        <v>20</v>
      </c>
      <c r="D2889" t="s">
        <v>156</v>
      </c>
      <c r="E2889">
        <v>51.85</v>
      </c>
      <c r="F2889">
        <v>12.05</v>
      </c>
      <c r="G2889" t="s">
        <v>332</v>
      </c>
      <c r="H2889" t="s">
        <v>121</v>
      </c>
      <c r="I2889" t="s">
        <v>29</v>
      </c>
      <c r="J2889" t="s">
        <v>156</v>
      </c>
      <c r="K2889">
        <v>51.85</v>
      </c>
      <c r="L2889">
        <v>12.05</v>
      </c>
      <c r="M2889" t="s">
        <v>332</v>
      </c>
      <c r="N2889" t="s">
        <v>40</v>
      </c>
      <c r="O2889" t="s">
        <v>35</v>
      </c>
      <c r="P2889">
        <v>49</v>
      </c>
      <c r="Q2889">
        <v>0</v>
      </c>
      <c r="R2889">
        <v>0</v>
      </c>
    </row>
    <row r="2890" spans="1:18">
      <c r="A2890" t="s">
        <v>666</v>
      </c>
      <c r="B2890" t="s">
        <v>42</v>
      </c>
      <c r="C2890" t="s">
        <v>20</v>
      </c>
      <c r="D2890" t="s">
        <v>156</v>
      </c>
      <c r="E2890">
        <v>56.37</v>
      </c>
      <c r="F2890">
        <v>8.6199999999999992</v>
      </c>
      <c r="G2890" t="s">
        <v>610</v>
      </c>
      <c r="H2890" t="s">
        <v>20</v>
      </c>
      <c r="I2890" t="s">
        <v>101</v>
      </c>
      <c r="J2890" t="s">
        <v>118</v>
      </c>
      <c r="K2890">
        <v>56.37</v>
      </c>
      <c r="L2890">
        <v>8.6199999999999992</v>
      </c>
      <c r="M2890" t="s">
        <v>610</v>
      </c>
      <c r="N2890" t="s">
        <v>40</v>
      </c>
      <c r="O2890" t="s">
        <v>35</v>
      </c>
      <c r="P2890">
        <v>2727</v>
      </c>
      <c r="Q2890">
        <v>0</v>
      </c>
      <c r="R2890">
        <v>0</v>
      </c>
    </row>
    <row r="2891" spans="1:18">
      <c r="A2891" t="s">
        <v>790</v>
      </c>
      <c r="B2891" t="s">
        <v>23</v>
      </c>
      <c r="C2891" t="s">
        <v>20</v>
      </c>
      <c r="D2891" t="s">
        <v>156</v>
      </c>
      <c r="E2891">
        <v>41.28</v>
      </c>
      <c r="F2891">
        <v>0.67</v>
      </c>
      <c r="G2891" t="s">
        <v>583</v>
      </c>
      <c r="H2891" t="s">
        <v>76</v>
      </c>
      <c r="I2891" t="s">
        <v>32</v>
      </c>
      <c r="J2891" t="s">
        <v>156</v>
      </c>
      <c r="K2891">
        <v>41.28</v>
      </c>
      <c r="L2891">
        <v>0.67</v>
      </c>
      <c r="M2891" t="s">
        <v>583</v>
      </c>
      <c r="N2891" t="s">
        <v>26</v>
      </c>
      <c r="O2891" t="s">
        <v>35</v>
      </c>
      <c r="P2891">
        <v>159</v>
      </c>
      <c r="Q2891">
        <v>0</v>
      </c>
      <c r="R2891">
        <v>0</v>
      </c>
    </row>
    <row r="2892" spans="1:18">
      <c r="A2892" t="s">
        <v>812</v>
      </c>
      <c r="B2892" t="s">
        <v>20</v>
      </c>
      <c r="C2892" t="s">
        <v>39</v>
      </c>
      <c r="D2892" t="s">
        <v>156</v>
      </c>
      <c r="E2892">
        <v>58.77</v>
      </c>
      <c r="F2892">
        <v>24.8</v>
      </c>
      <c r="G2892" t="s">
        <v>795</v>
      </c>
      <c r="H2892" t="s">
        <v>76</v>
      </c>
      <c r="I2892" t="s">
        <v>60</v>
      </c>
      <c r="J2892" t="s">
        <v>123</v>
      </c>
      <c r="K2892">
        <v>58.77</v>
      </c>
      <c r="L2892">
        <v>24.8</v>
      </c>
      <c r="M2892" t="s">
        <v>795</v>
      </c>
      <c r="N2892" t="s">
        <v>34</v>
      </c>
      <c r="O2892" t="s">
        <v>35</v>
      </c>
      <c r="P2892">
        <v>289</v>
      </c>
      <c r="Q2892">
        <v>0</v>
      </c>
      <c r="R2892">
        <v>0</v>
      </c>
    </row>
    <row r="2893" spans="1:18">
      <c r="A2893" t="s">
        <v>817</v>
      </c>
      <c r="B2893" t="s">
        <v>68</v>
      </c>
      <c r="C2893" t="s">
        <v>20</v>
      </c>
      <c r="D2893" t="s">
        <v>156</v>
      </c>
      <c r="E2893">
        <v>58.38</v>
      </c>
      <c r="F2893">
        <v>24.57</v>
      </c>
      <c r="G2893" t="s">
        <v>795</v>
      </c>
      <c r="H2893" t="s">
        <v>63</v>
      </c>
      <c r="I2893" t="s">
        <v>31</v>
      </c>
      <c r="J2893" t="s">
        <v>260</v>
      </c>
      <c r="K2893">
        <v>58.4</v>
      </c>
      <c r="L2893">
        <v>24.62</v>
      </c>
      <c r="M2893" t="s">
        <v>795</v>
      </c>
      <c r="N2893" t="s">
        <v>81</v>
      </c>
      <c r="O2893" t="s">
        <v>35</v>
      </c>
      <c r="P2893">
        <v>633</v>
      </c>
      <c r="Q2893">
        <v>4</v>
      </c>
      <c r="R2893">
        <v>58</v>
      </c>
    </row>
    <row r="2894" spans="1:18">
      <c r="A2894" t="s">
        <v>818</v>
      </c>
      <c r="B2894" t="s">
        <v>109</v>
      </c>
      <c r="C2894" t="s">
        <v>20</v>
      </c>
      <c r="D2894" t="s">
        <v>156</v>
      </c>
      <c r="E2894">
        <v>58</v>
      </c>
      <c r="F2894">
        <v>25.92</v>
      </c>
      <c r="G2894" t="s">
        <v>795</v>
      </c>
      <c r="H2894" t="s">
        <v>45</v>
      </c>
      <c r="I2894" t="s">
        <v>48</v>
      </c>
      <c r="J2894" t="s">
        <v>129</v>
      </c>
      <c r="K2894">
        <v>58</v>
      </c>
      <c r="L2894">
        <v>25.92</v>
      </c>
      <c r="M2894" t="s">
        <v>795</v>
      </c>
      <c r="N2894" t="s">
        <v>40</v>
      </c>
      <c r="O2894" t="s">
        <v>35</v>
      </c>
      <c r="P2894">
        <v>1186</v>
      </c>
      <c r="Q2894">
        <v>0</v>
      </c>
      <c r="R2894">
        <v>0</v>
      </c>
    </row>
    <row r="2895" spans="1:18">
      <c r="A2895" t="s">
        <v>819</v>
      </c>
      <c r="B2895" t="s">
        <v>133</v>
      </c>
      <c r="C2895" t="s">
        <v>20</v>
      </c>
      <c r="D2895" t="s">
        <v>156</v>
      </c>
      <c r="E2895">
        <v>58.4</v>
      </c>
      <c r="F2895">
        <v>24.65</v>
      </c>
      <c r="G2895" t="s">
        <v>795</v>
      </c>
      <c r="H2895" t="s">
        <v>143</v>
      </c>
      <c r="I2895" t="s">
        <v>48</v>
      </c>
      <c r="J2895" t="s">
        <v>156</v>
      </c>
      <c r="K2895">
        <v>58.38</v>
      </c>
      <c r="L2895">
        <v>24.5</v>
      </c>
      <c r="M2895" t="s">
        <v>795</v>
      </c>
      <c r="N2895" t="s">
        <v>40</v>
      </c>
      <c r="O2895" t="s">
        <v>27</v>
      </c>
      <c r="P2895">
        <v>94</v>
      </c>
      <c r="Q2895">
        <v>10</v>
      </c>
      <c r="R2895">
        <v>260</v>
      </c>
    </row>
    <row r="2896" spans="1:18">
      <c r="A2896" t="s">
        <v>821</v>
      </c>
      <c r="B2896" t="s">
        <v>121</v>
      </c>
      <c r="C2896" t="s">
        <v>20</v>
      </c>
      <c r="D2896" t="s">
        <v>156</v>
      </c>
      <c r="E2896">
        <v>58.38</v>
      </c>
      <c r="F2896">
        <v>24.45</v>
      </c>
      <c r="G2896" t="s">
        <v>795</v>
      </c>
      <c r="H2896" t="s">
        <v>51</v>
      </c>
      <c r="I2896" t="s">
        <v>39</v>
      </c>
      <c r="J2896" t="s">
        <v>123</v>
      </c>
      <c r="K2896">
        <v>58.38</v>
      </c>
      <c r="L2896">
        <v>24.45</v>
      </c>
      <c r="M2896" t="s">
        <v>795</v>
      </c>
      <c r="N2896" t="s">
        <v>40</v>
      </c>
      <c r="O2896" t="s">
        <v>35</v>
      </c>
      <c r="P2896">
        <v>387</v>
      </c>
      <c r="Q2896">
        <v>0</v>
      </c>
      <c r="R2896">
        <v>0</v>
      </c>
    </row>
    <row r="2897" spans="1:18">
      <c r="A2897" t="s">
        <v>1074</v>
      </c>
      <c r="B2897" t="s">
        <v>63</v>
      </c>
      <c r="C2897" t="s">
        <v>20</v>
      </c>
      <c r="D2897" t="s">
        <v>156</v>
      </c>
      <c r="E2897">
        <v>53.93</v>
      </c>
      <c r="F2897">
        <v>-2.9</v>
      </c>
      <c r="G2897" t="s">
        <v>858</v>
      </c>
      <c r="H2897" t="s">
        <v>50</v>
      </c>
      <c r="I2897" t="s">
        <v>51</v>
      </c>
      <c r="J2897" t="s">
        <v>156</v>
      </c>
      <c r="K2897">
        <v>53.93</v>
      </c>
      <c r="L2897">
        <v>-2.9</v>
      </c>
      <c r="M2897" t="s">
        <v>858</v>
      </c>
      <c r="N2897" t="s">
        <v>34</v>
      </c>
      <c r="O2897" t="s">
        <v>35</v>
      </c>
      <c r="P2897">
        <v>112</v>
      </c>
      <c r="Q2897">
        <v>0</v>
      </c>
      <c r="R2897">
        <v>0</v>
      </c>
    </row>
    <row r="2898" spans="1:18">
      <c r="A2898" t="s">
        <v>1075</v>
      </c>
      <c r="B2898" t="s">
        <v>19</v>
      </c>
      <c r="C2898" t="s">
        <v>20</v>
      </c>
      <c r="D2898" t="s">
        <v>156</v>
      </c>
      <c r="E2898">
        <v>53.92</v>
      </c>
      <c r="F2898">
        <v>-2.97</v>
      </c>
      <c r="G2898" t="s">
        <v>858</v>
      </c>
      <c r="H2898" t="s">
        <v>109</v>
      </c>
      <c r="I2898" t="s">
        <v>39</v>
      </c>
      <c r="J2898" t="s">
        <v>156</v>
      </c>
      <c r="K2898">
        <v>53.92</v>
      </c>
      <c r="L2898">
        <v>-2.97</v>
      </c>
      <c r="M2898" t="s">
        <v>858</v>
      </c>
      <c r="N2898" t="s">
        <v>40</v>
      </c>
      <c r="O2898" t="s">
        <v>35</v>
      </c>
      <c r="P2898">
        <v>32</v>
      </c>
      <c r="Q2898">
        <v>0</v>
      </c>
      <c r="R2898">
        <v>0</v>
      </c>
    </row>
    <row r="2899" spans="1:18">
      <c r="A2899" t="s">
        <v>1093</v>
      </c>
      <c r="B2899" t="s">
        <v>68</v>
      </c>
      <c r="C2899" t="s">
        <v>20</v>
      </c>
      <c r="D2899" t="s">
        <v>156</v>
      </c>
      <c r="E2899">
        <v>50.92</v>
      </c>
      <c r="F2899">
        <v>0.98</v>
      </c>
      <c r="G2899" t="s">
        <v>858</v>
      </c>
      <c r="H2899" t="s">
        <v>101</v>
      </c>
      <c r="I2899" t="s">
        <v>29</v>
      </c>
      <c r="J2899" t="s">
        <v>156</v>
      </c>
      <c r="K2899">
        <v>50.92</v>
      </c>
      <c r="L2899">
        <v>0.98</v>
      </c>
      <c r="M2899" t="s">
        <v>858</v>
      </c>
      <c r="N2899" t="s">
        <v>81</v>
      </c>
      <c r="O2899" t="s">
        <v>35</v>
      </c>
      <c r="P2899">
        <v>52</v>
      </c>
      <c r="Q2899">
        <v>0</v>
      </c>
      <c r="R2899">
        <v>0</v>
      </c>
    </row>
    <row r="2900" spans="1:18">
      <c r="A2900" t="s">
        <v>1094</v>
      </c>
      <c r="B2900" t="s">
        <v>73</v>
      </c>
      <c r="C2900" t="s">
        <v>20</v>
      </c>
      <c r="D2900" t="s">
        <v>156</v>
      </c>
      <c r="E2900">
        <v>50.92</v>
      </c>
      <c r="F2900">
        <v>0.98</v>
      </c>
      <c r="G2900" t="s">
        <v>858</v>
      </c>
      <c r="H2900" t="s">
        <v>76</v>
      </c>
      <c r="I2900" t="s">
        <v>24</v>
      </c>
      <c r="J2900" t="s">
        <v>119</v>
      </c>
      <c r="K2900">
        <v>50.92</v>
      </c>
      <c r="L2900">
        <v>0.98</v>
      </c>
      <c r="M2900" t="s">
        <v>858</v>
      </c>
      <c r="N2900" t="s">
        <v>40</v>
      </c>
      <c r="O2900" t="s">
        <v>35</v>
      </c>
      <c r="P2900">
        <v>2891</v>
      </c>
      <c r="Q2900">
        <v>0</v>
      </c>
      <c r="R2900">
        <v>0</v>
      </c>
    </row>
    <row r="2901" spans="1:18">
      <c r="A2901" t="s">
        <v>1234</v>
      </c>
      <c r="B2901" t="s">
        <v>67</v>
      </c>
      <c r="C2901" t="s">
        <v>20</v>
      </c>
      <c r="D2901" t="s">
        <v>156</v>
      </c>
      <c r="E2901">
        <v>53.37</v>
      </c>
      <c r="F2901">
        <v>-0.97</v>
      </c>
      <c r="G2901" t="s">
        <v>858</v>
      </c>
      <c r="H2901" t="s">
        <v>24</v>
      </c>
      <c r="I2901" t="s">
        <v>20</v>
      </c>
      <c r="J2901" t="s">
        <v>119</v>
      </c>
      <c r="K2901">
        <v>53.37</v>
      </c>
      <c r="L2901">
        <v>-0.97</v>
      </c>
      <c r="M2901" t="s">
        <v>858</v>
      </c>
      <c r="N2901" t="s">
        <v>26</v>
      </c>
      <c r="O2901" t="s">
        <v>35</v>
      </c>
      <c r="P2901">
        <v>2912</v>
      </c>
      <c r="Q2901">
        <v>0</v>
      </c>
      <c r="R2901">
        <v>0</v>
      </c>
    </row>
    <row r="2902" spans="1:18">
      <c r="A2902" t="s">
        <v>1294</v>
      </c>
      <c r="B2902" t="s">
        <v>51</v>
      </c>
      <c r="C2902" t="s">
        <v>39</v>
      </c>
      <c r="D2902" t="s">
        <v>156</v>
      </c>
      <c r="E2902">
        <v>53.38</v>
      </c>
      <c r="F2902">
        <v>-1.38</v>
      </c>
      <c r="G2902" t="s">
        <v>858</v>
      </c>
      <c r="H2902" t="s">
        <v>29</v>
      </c>
      <c r="I2902" t="s">
        <v>60</v>
      </c>
      <c r="J2902" t="s">
        <v>123</v>
      </c>
      <c r="K2902">
        <v>53.43</v>
      </c>
      <c r="L2902">
        <v>-1.33</v>
      </c>
      <c r="M2902" t="s">
        <v>858</v>
      </c>
      <c r="N2902" t="s">
        <v>40</v>
      </c>
      <c r="O2902" t="s">
        <v>35</v>
      </c>
      <c r="P2902">
        <v>271</v>
      </c>
      <c r="Q2902">
        <v>7</v>
      </c>
      <c r="R2902">
        <v>31</v>
      </c>
    </row>
    <row r="2903" spans="1:18">
      <c r="A2903" t="s">
        <v>1297</v>
      </c>
      <c r="B2903" t="s">
        <v>20</v>
      </c>
      <c r="C2903" t="s">
        <v>39</v>
      </c>
      <c r="D2903" t="s">
        <v>156</v>
      </c>
      <c r="E2903">
        <v>53.38</v>
      </c>
      <c r="F2903">
        <v>-1.57</v>
      </c>
      <c r="G2903" t="s">
        <v>858</v>
      </c>
      <c r="H2903" t="s">
        <v>51</v>
      </c>
      <c r="I2903" t="s">
        <v>63</v>
      </c>
      <c r="J2903" t="s">
        <v>156</v>
      </c>
      <c r="K2903">
        <v>53.38</v>
      </c>
      <c r="L2903">
        <v>-1.53</v>
      </c>
      <c r="M2903" t="s">
        <v>858</v>
      </c>
      <c r="N2903" t="s">
        <v>40</v>
      </c>
      <c r="O2903" t="s">
        <v>35</v>
      </c>
      <c r="P2903">
        <v>187</v>
      </c>
      <c r="Q2903">
        <v>3</v>
      </c>
      <c r="R2903">
        <v>91</v>
      </c>
    </row>
    <row r="2904" spans="1:18">
      <c r="A2904" t="s">
        <v>1298</v>
      </c>
      <c r="B2904" t="s">
        <v>29</v>
      </c>
      <c r="C2904" t="s">
        <v>20</v>
      </c>
      <c r="D2904" t="s">
        <v>156</v>
      </c>
      <c r="E2904">
        <v>53.38</v>
      </c>
      <c r="F2904">
        <v>-1.57</v>
      </c>
      <c r="G2904" t="s">
        <v>858</v>
      </c>
      <c r="H2904" t="s">
        <v>155</v>
      </c>
      <c r="I2904" t="s">
        <v>101</v>
      </c>
      <c r="J2904" t="s">
        <v>156</v>
      </c>
      <c r="K2904">
        <v>53.38</v>
      </c>
      <c r="L2904">
        <v>-1.57</v>
      </c>
      <c r="M2904" t="s">
        <v>858</v>
      </c>
      <c r="N2904" t="s">
        <v>84</v>
      </c>
      <c r="O2904" t="s">
        <v>35</v>
      </c>
      <c r="P2904">
        <v>194</v>
      </c>
      <c r="Q2904">
        <v>0</v>
      </c>
      <c r="R2904">
        <v>0</v>
      </c>
    </row>
    <row r="2905" spans="1:18">
      <c r="A2905" t="s">
        <v>1299</v>
      </c>
      <c r="B2905" t="s">
        <v>20</v>
      </c>
      <c r="C2905" t="s">
        <v>39</v>
      </c>
      <c r="D2905" t="s">
        <v>156</v>
      </c>
      <c r="E2905">
        <v>53.38</v>
      </c>
      <c r="F2905">
        <v>-1.53</v>
      </c>
      <c r="G2905" t="s">
        <v>858</v>
      </c>
      <c r="H2905" t="s">
        <v>60</v>
      </c>
      <c r="I2905" t="s">
        <v>29</v>
      </c>
      <c r="J2905" t="s">
        <v>156</v>
      </c>
      <c r="K2905">
        <v>53.38</v>
      </c>
      <c r="L2905">
        <v>-1.53</v>
      </c>
      <c r="M2905" t="s">
        <v>858</v>
      </c>
      <c r="N2905" t="s">
        <v>81</v>
      </c>
      <c r="O2905" t="s">
        <v>35</v>
      </c>
      <c r="P2905">
        <v>28</v>
      </c>
      <c r="Q2905">
        <v>0</v>
      </c>
      <c r="R2905">
        <v>0</v>
      </c>
    </row>
    <row r="2906" spans="1:18">
      <c r="A2906" t="s">
        <v>1325</v>
      </c>
      <c r="B2906" t="s">
        <v>74</v>
      </c>
      <c r="C2906" t="s">
        <v>20</v>
      </c>
      <c r="D2906" t="s">
        <v>156</v>
      </c>
      <c r="E2906">
        <v>53.17</v>
      </c>
      <c r="F2906">
        <v>-4.3499999999999996</v>
      </c>
      <c r="G2906" t="s">
        <v>858</v>
      </c>
      <c r="H2906" t="s">
        <v>74</v>
      </c>
      <c r="I2906" t="s">
        <v>31</v>
      </c>
      <c r="J2906" t="s">
        <v>123</v>
      </c>
      <c r="K2906">
        <v>53.32</v>
      </c>
      <c r="L2906">
        <v>-4.63</v>
      </c>
      <c r="M2906" t="s">
        <v>858</v>
      </c>
      <c r="N2906" t="s">
        <v>40</v>
      </c>
      <c r="O2906" t="s">
        <v>35</v>
      </c>
      <c r="P2906">
        <v>276</v>
      </c>
      <c r="Q2906">
        <v>26</v>
      </c>
      <c r="R2906">
        <v>312</v>
      </c>
    </row>
    <row r="2907" spans="1:18">
      <c r="A2907" t="s">
        <v>1331</v>
      </c>
      <c r="B2907" t="s">
        <v>24</v>
      </c>
      <c r="C2907" t="s">
        <v>20</v>
      </c>
      <c r="D2907" t="s">
        <v>156</v>
      </c>
      <c r="E2907">
        <v>52.52</v>
      </c>
      <c r="F2907">
        <v>-1.48</v>
      </c>
      <c r="G2907" t="s">
        <v>858</v>
      </c>
      <c r="H2907" t="s">
        <v>39</v>
      </c>
      <c r="I2907" t="s">
        <v>39</v>
      </c>
      <c r="J2907" t="s">
        <v>115</v>
      </c>
      <c r="K2907">
        <v>52.52</v>
      </c>
      <c r="L2907">
        <v>-1.48</v>
      </c>
      <c r="M2907" t="s">
        <v>858</v>
      </c>
      <c r="N2907" t="s">
        <v>40</v>
      </c>
      <c r="O2907" t="s">
        <v>35</v>
      </c>
      <c r="P2907">
        <v>1859</v>
      </c>
      <c r="Q2907">
        <v>0</v>
      </c>
      <c r="R2907">
        <v>0</v>
      </c>
    </row>
    <row r="2908" spans="1:18">
      <c r="A2908" t="s">
        <v>1332</v>
      </c>
      <c r="B2908" t="s">
        <v>121</v>
      </c>
      <c r="C2908" t="s">
        <v>20</v>
      </c>
      <c r="D2908" t="s">
        <v>156</v>
      </c>
      <c r="E2908">
        <v>52.53</v>
      </c>
      <c r="F2908">
        <v>-1.47</v>
      </c>
      <c r="G2908" t="s">
        <v>858</v>
      </c>
      <c r="H2908" t="s">
        <v>104</v>
      </c>
      <c r="I2908" t="s">
        <v>20</v>
      </c>
      <c r="J2908" t="s">
        <v>114</v>
      </c>
      <c r="K2908">
        <v>52.53</v>
      </c>
      <c r="L2908">
        <v>-1.45</v>
      </c>
      <c r="M2908" t="s">
        <v>858</v>
      </c>
      <c r="N2908" t="s">
        <v>40</v>
      </c>
      <c r="O2908" t="s">
        <v>35</v>
      </c>
      <c r="P2908">
        <v>1473</v>
      </c>
      <c r="Q2908">
        <v>2</v>
      </c>
      <c r="R2908">
        <v>91</v>
      </c>
    </row>
    <row r="2909" spans="1:18">
      <c r="A2909" t="s">
        <v>1357</v>
      </c>
      <c r="B2909" t="s">
        <v>20</v>
      </c>
      <c r="C2909" t="s">
        <v>20</v>
      </c>
      <c r="D2909" t="s">
        <v>156</v>
      </c>
      <c r="E2909">
        <v>50.77</v>
      </c>
      <c r="F2909">
        <v>-2</v>
      </c>
      <c r="G2909" t="s">
        <v>858</v>
      </c>
      <c r="H2909" t="s">
        <v>74</v>
      </c>
      <c r="I2909" t="s">
        <v>20</v>
      </c>
      <c r="J2909" t="s">
        <v>156</v>
      </c>
      <c r="K2909">
        <v>50.77</v>
      </c>
      <c r="L2909">
        <v>-2</v>
      </c>
      <c r="M2909" t="s">
        <v>858</v>
      </c>
      <c r="N2909" t="s">
        <v>81</v>
      </c>
      <c r="O2909" t="s">
        <v>35</v>
      </c>
      <c r="P2909">
        <v>23</v>
      </c>
      <c r="Q2909">
        <v>0</v>
      </c>
      <c r="R2909">
        <v>0</v>
      </c>
    </row>
    <row r="2910" spans="1:18">
      <c r="A2910" t="s">
        <v>1370</v>
      </c>
      <c r="B2910" t="s">
        <v>101</v>
      </c>
      <c r="C2910" t="s">
        <v>20</v>
      </c>
      <c r="D2910" t="s">
        <v>156</v>
      </c>
      <c r="E2910">
        <v>51.72</v>
      </c>
      <c r="F2910">
        <v>-0.02</v>
      </c>
      <c r="G2910" t="s">
        <v>858</v>
      </c>
      <c r="H2910" t="s">
        <v>51</v>
      </c>
      <c r="I2910" t="s">
        <v>20</v>
      </c>
      <c r="J2910" t="s">
        <v>123</v>
      </c>
      <c r="K2910">
        <v>51.73</v>
      </c>
      <c r="L2910">
        <v>7.0000000000000007E-2</v>
      </c>
      <c r="M2910" t="s">
        <v>858</v>
      </c>
      <c r="N2910" t="s">
        <v>40</v>
      </c>
      <c r="O2910" t="s">
        <v>35</v>
      </c>
      <c r="P2910">
        <v>363</v>
      </c>
      <c r="Q2910">
        <v>7</v>
      </c>
      <c r="R2910">
        <v>73</v>
      </c>
    </row>
    <row r="2911" spans="1:18">
      <c r="A2911" t="s">
        <v>1372</v>
      </c>
      <c r="B2911" t="s">
        <v>101</v>
      </c>
      <c r="C2911" t="s">
        <v>20</v>
      </c>
      <c r="D2911" t="s">
        <v>156</v>
      </c>
      <c r="E2911">
        <v>51.78</v>
      </c>
      <c r="F2911">
        <v>-0.75</v>
      </c>
      <c r="G2911" t="s">
        <v>858</v>
      </c>
      <c r="H2911" t="s">
        <v>155</v>
      </c>
      <c r="I2911" t="s">
        <v>101</v>
      </c>
      <c r="J2911" t="s">
        <v>156</v>
      </c>
      <c r="K2911">
        <v>51.77</v>
      </c>
      <c r="L2911">
        <v>-0.78</v>
      </c>
      <c r="M2911" t="s">
        <v>858</v>
      </c>
      <c r="N2911" t="s">
        <v>34</v>
      </c>
      <c r="O2911" t="s">
        <v>35</v>
      </c>
      <c r="P2911">
        <v>190</v>
      </c>
      <c r="Q2911">
        <v>3</v>
      </c>
      <c r="R2911">
        <v>232</v>
      </c>
    </row>
    <row r="2912" spans="1:18">
      <c r="A2912" t="s">
        <v>1373</v>
      </c>
      <c r="B2912" t="s">
        <v>45</v>
      </c>
      <c r="C2912" t="s">
        <v>20</v>
      </c>
      <c r="D2912" t="s">
        <v>156</v>
      </c>
      <c r="E2912">
        <v>51.77</v>
      </c>
      <c r="F2912">
        <v>-0.75</v>
      </c>
      <c r="G2912" t="s">
        <v>858</v>
      </c>
      <c r="H2912" t="s">
        <v>54</v>
      </c>
      <c r="I2912" t="s">
        <v>32</v>
      </c>
      <c r="J2912" t="s">
        <v>118</v>
      </c>
      <c r="K2912">
        <v>51.77</v>
      </c>
      <c r="L2912">
        <v>-0.75</v>
      </c>
      <c r="M2912" t="s">
        <v>858</v>
      </c>
      <c r="N2912" t="s">
        <v>34</v>
      </c>
      <c r="O2912" t="s">
        <v>35</v>
      </c>
      <c r="P2912">
        <v>2717</v>
      </c>
      <c r="Q2912">
        <v>0</v>
      </c>
      <c r="R2912">
        <v>0</v>
      </c>
    </row>
    <row r="2913" spans="1:18">
      <c r="A2913" t="s">
        <v>1374</v>
      </c>
      <c r="B2913" t="s">
        <v>50</v>
      </c>
      <c r="C2913" t="s">
        <v>39</v>
      </c>
      <c r="D2913" t="s">
        <v>156</v>
      </c>
      <c r="E2913">
        <v>57.13</v>
      </c>
      <c r="F2913">
        <v>-2.2800000000000002</v>
      </c>
      <c r="G2913" t="s">
        <v>858</v>
      </c>
      <c r="H2913" t="s">
        <v>20</v>
      </c>
      <c r="I2913" t="s">
        <v>24</v>
      </c>
      <c r="J2913" t="s">
        <v>131</v>
      </c>
      <c r="K2913">
        <v>57.17</v>
      </c>
      <c r="L2913">
        <v>-2.42</v>
      </c>
      <c r="M2913" t="s">
        <v>858</v>
      </c>
      <c r="N2913" t="s">
        <v>40</v>
      </c>
      <c r="O2913" t="s">
        <v>35</v>
      </c>
      <c r="P2913">
        <v>2134</v>
      </c>
      <c r="Q2913">
        <v>9</v>
      </c>
      <c r="R2913">
        <v>295</v>
      </c>
    </row>
    <row r="2914" spans="1:18">
      <c r="A2914" t="s">
        <v>1375</v>
      </c>
      <c r="B2914" t="s">
        <v>50</v>
      </c>
      <c r="C2914" t="s">
        <v>39</v>
      </c>
      <c r="D2914" t="s">
        <v>156</v>
      </c>
      <c r="E2914">
        <v>57.15</v>
      </c>
      <c r="F2914">
        <v>-2.2800000000000002</v>
      </c>
      <c r="G2914" t="s">
        <v>858</v>
      </c>
      <c r="H2914" t="s">
        <v>20</v>
      </c>
      <c r="I2914" t="s">
        <v>24</v>
      </c>
      <c r="J2914" t="s">
        <v>118</v>
      </c>
      <c r="K2914">
        <v>57.15</v>
      </c>
      <c r="L2914">
        <v>-2.2800000000000002</v>
      </c>
      <c r="M2914" t="s">
        <v>858</v>
      </c>
      <c r="N2914" t="s">
        <v>40</v>
      </c>
      <c r="O2914" t="s">
        <v>35</v>
      </c>
      <c r="P2914">
        <v>2500</v>
      </c>
      <c r="Q2914">
        <v>0</v>
      </c>
      <c r="R2914">
        <v>0</v>
      </c>
    </row>
    <row r="2915" spans="1:18">
      <c r="A2915" t="s">
        <v>1385</v>
      </c>
      <c r="B2915" t="s">
        <v>39</v>
      </c>
      <c r="C2915" t="s">
        <v>20</v>
      </c>
      <c r="D2915" t="s">
        <v>156</v>
      </c>
      <c r="E2915">
        <v>51.63</v>
      </c>
      <c r="F2915">
        <v>-0.77</v>
      </c>
      <c r="G2915" t="s">
        <v>858</v>
      </c>
      <c r="H2915" t="s">
        <v>133</v>
      </c>
      <c r="I2915" t="s">
        <v>60</v>
      </c>
      <c r="J2915" t="s">
        <v>260</v>
      </c>
      <c r="K2915">
        <v>51.58</v>
      </c>
      <c r="L2915">
        <v>-0.8</v>
      </c>
      <c r="M2915" t="s">
        <v>858</v>
      </c>
      <c r="N2915" t="s">
        <v>34</v>
      </c>
      <c r="O2915" t="s">
        <v>35</v>
      </c>
      <c r="P2915">
        <v>690</v>
      </c>
      <c r="Q2915">
        <v>7</v>
      </c>
      <c r="R2915">
        <v>203</v>
      </c>
    </row>
    <row r="2916" spans="1:18">
      <c r="A2916" t="s">
        <v>1386</v>
      </c>
      <c r="B2916" t="s">
        <v>23</v>
      </c>
      <c r="C2916" t="s">
        <v>20</v>
      </c>
      <c r="D2916" t="s">
        <v>156</v>
      </c>
      <c r="E2916">
        <v>51.65</v>
      </c>
      <c r="F2916">
        <v>-0.7</v>
      </c>
      <c r="G2916" t="s">
        <v>858</v>
      </c>
      <c r="H2916" t="s">
        <v>19</v>
      </c>
      <c r="I2916" t="s">
        <v>39</v>
      </c>
      <c r="J2916" t="s">
        <v>148</v>
      </c>
      <c r="K2916">
        <v>51.65</v>
      </c>
      <c r="L2916">
        <v>-0.7</v>
      </c>
      <c r="M2916" t="s">
        <v>858</v>
      </c>
      <c r="N2916" t="s">
        <v>40</v>
      </c>
      <c r="O2916" t="s">
        <v>35</v>
      </c>
      <c r="P2916">
        <v>3328</v>
      </c>
      <c r="Q2916">
        <v>0</v>
      </c>
      <c r="R2916">
        <v>0</v>
      </c>
    </row>
    <row r="2917" spans="1:18">
      <c r="A2917" t="s">
        <v>1387</v>
      </c>
      <c r="B2917" t="s">
        <v>71</v>
      </c>
      <c r="C2917" t="s">
        <v>20</v>
      </c>
      <c r="D2917" t="s">
        <v>156</v>
      </c>
      <c r="E2917">
        <v>51.6</v>
      </c>
      <c r="F2917">
        <v>-0.67</v>
      </c>
      <c r="G2917" t="s">
        <v>858</v>
      </c>
      <c r="H2917" t="s">
        <v>92</v>
      </c>
      <c r="I2917" t="s">
        <v>51</v>
      </c>
      <c r="J2917" t="s">
        <v>156</v>
      </c>
      <c r="K2917">
        <v>51.6</v>
      </c>
      <c r="L2917">
        <v>-0.67</v>
      </c>
      <c r="M2917" t="s">
        <v>858</v>
      </c>
      <c r="N2917" t="s">
        <v>34</v>
      </c>
      <c r="O2917" t="s">
        <v>35</v>
      </c>
      <c r="P2917">
        <v>120</v>
      </c>
      <c r="Q2917">
        <v>0</v>
      </c>
      <c r="R2917">
        <v>0</v>
      </c>
    </row>
    <row r="2918" spans="1:18">
      <c r="A2918" t="s">
        <v>1388</v>
      </c>
      <c r="B2918" t="s">
        <v>45</v>
      </c>
      <c r="C2918" t="s">
        <v>20</v>
      </c>
      <c r="D2918" t="s">
        <v>156</v>
      </c>
      <c r="E2918">
        <v>51.6</v>
      </c>
      <c r="F2918">
        <v>-0.65</v>
      </c>
      <c r="G2918" t="s">
        <v>858</v>
      </c>
      <c r="H2918" t="s">
        <v>109</v>
      </c>
      <c r="I2918" t="s">
        <v>39</v>
      </c>
      <c r="J2918" t="s">
        <v>260</v>
      </c>
      <c r="K2918">
        <v>51.98</v>
      </c>
      <c r="L2918">
        <v>0.03</v>
      </c>
      <c r="M2918" t="s">
        <v>858</v>
      </c>
      <c r="N2918" t="s">
        <v>81</v>
      </c>
      <c r="O2918" t="s">
        <v>35</v>
      </c>
      <c r="P2918">
        <v>763</v>
      </c>
      <c r="Q2918">
        <v>64</v>
      </c>
      <c r="R2918">
        <v>48</v>
      </c>
    </row>
    <row r="2919" spans="1:18">
      <c r="A2919" t="s">
        <v>1389</v>
      </c>
      <c r="B2919" t="s">
        <v>48</v>
      </c>
      <c r="C2919" t="s">
        <v>39</v>
      </c>
      <c r="D2919" t="s">
        <v>156</v>
      </c>
      <c r="E2919">
        <v>53.37</v>
      </c>
      <c r="F2919">
        <v>6.43</v>
      </c>
      <c r="G2919" t="s">
        <v>1115</v>
      </c>
      <c r="H2919" t="s">
        <v>155</v>
      </c>
      <c r="I2919" t="s">
        <v>101</v>
      </c>
      <c r="J2919" t="s">
        <v>156</v>
      </c>
      <c r="K2919">
        <v>53.38</v>
      </c>
      <c r="L2919">
        <v>6.4</v>
      </c>
      <c r="M2919" t="s">
        <v>1115</v>
      </c>
      <c r="N2919" t="s">
        <v>34</v>
      </c>
      <c r="O2919" t="s">
        <v>35</v>
      </c>
      <c r="P2919">
        <v>162</v>
      </c>
      <c r="Q2919">
        <v>3</v>
      </c>
      <c r="R2919">
        <v>51</v>
      </c>
    </row>
    <row r="2920" spans="1:18">
      <c r="A2920" t="s">
        <v>1599</v>
      </c>
      <c r="B2920" t="s">
        <v>37</v>
      </c>
      <c r="C2920" t="s">
        <v>20</v>
      </c>
      <c r="D2920" t="s">
        <v>156</v>
      </c>
      <c r="E2920">
        <v>45.13</v>
      </c>
      <c r="F2920">
        <v>18.02</v>
      </c>
      <c r="G2920" t="s">
        <v>1600</v>
      </c>
      <c r="H2920" t="s">
        <v>39</v>
      </c>
      <c r="I2920" t="s">
        <v>29</v>
      </c>
      <c r="J2920" t="s">
        <v>123</v>
      </c>
      <c r="K2920">
        <v>45.13</v>
      </c>
      <c r="L2920">
        <v>18.02</v>
      </c>
      <c r="M2920" t="s">
        <v>1600</v>
      </c>
      <c r="N2920" t="s">
        <v>40</v>
      </c>
      <c r="O2920" t="s">
        <v>35</v>
      </c>
      <c r="P2920">
        <v>409</v>
      </c>
      <c r="Q2920">
        <v>0</v>
      </c>
      <c r="R2920">
        <v>0</v>
      </c>
    </row>
    <row r="2921" spans="1:18">
      <c r="A2921" t="s">
        <v>1610</v>
      </c>
      <c r="B2921" t="s">
        <v>92</v>
      </c>
      <c r="C2921" t="s">
        <v>39</v>
      </c>
      <c r="D2921" t="s">
        <v>156</v>
      </c>
      <c r="E2921">
        <v>56.23</v>
      </c>
      <c r="F2921">
        <v>22.52</v>
      </c>
      <c r="G2921" t="s">
        <v>1607</v>
      </c>
      <c r="H2921" t="s">
        <v>71</v>
      </c>
      <c r="I2921" t="s">
        <v>60</v>
      </c>
      <c r="J2921" t="s">
        <v>123</v>
      </c>
      <c r="K2921">
        <v>56.53</v>
      </c>
      <c r="L2921">
        <v>23.7</v>
      </c>
      <c r="M2921" t="s">
        <v>1608</v>
      </c>
      <c r="N2921" t="s">
        <v>40</v>
      </c>
      <c r="O2921" t="s">
        <v>52</v>
      </c>
      <c r="P2921">
        <v>276</v>
      </c>
      <c r="Q2921">
        <v>81</v>
      </c>
      <c r="R2921">
        <v>66</v>
      </c>
    </row>
    <row r="2922" spans="1:18">
      <c r="A2922" t="s">
        <v>1611</v>
      </c>
      <c r="B2922" t="s">
        <v>19</v>
      </c>
      <c r="C2922" t="s">
        <v>20</v>
      </c>
      <c r="D2922" t="s">
        <v>156</v>
      </c>
      <c r="E2922">
        <v>55.33</v>
      </c>
      <c r="F2922">
        <v>22.3</v>
      </c>
      <c r="G2922" t="s">
        <v>1607</v>
      </c>
      <c r="H2922" t="s">
        <v>23</v>
      </c>
      <c r="I2922" t="s">
        <v>39</v>
      </c>
      <c r="J2922" t="s">
        <v>260</v>
      </c>
      <c r="K2922">
        <v>55.28</v>
      </c>
      <c r="L2922">
        <v>22.28</v>
      </c>
      <c r="M2922" t="s">
        <v>1607</v>
      </c>
      <c r="N2922" t="s">
        <v>40</v>
      </c>
      <c r="O2922" t="s">
        <v>35</v>
      </c>
      <c r="P2922">
        <v>751</v>
      </c>
      <c r="Q2922">
        <v>6</v>
      </c>
      <c r="R2922">
        <v>191</v>
      </c>
    </row>
    <row r="2923" spans="1:18">
      <c r="A2923" t="s">
        <v>1973</v>
      </c>
      <c r="B2923" t="s">
        <v>155</v>
      </c>
      <c r="C2923" t="s">
        <v>20</v>
      </c>
      <c r="D2923" t="s">
        <v>156</v>
      </c>
      <c r="E2923">
        <v>53.05</v>
      </c>
      <c r="F2923">
        <v>4.7300000000000004</v>
      </c>
      <c r="G2923" t="s">
        <v>1615</v>
      </c>
      <c r="H2923" t="s">
        <v>63</v>
      </c>
      <c r="I2923" t="s">
        <v>24</v>
      </c>
      <c r="J2923" t="s">
        <v>123</v>
      </c>
      <c r="K2923">
        <v>53.02</v>
      </c>
      <c r="L2923">
        <v>4.75</v>
      </c>
      <c r="M2923" t="s">
        <v>1615</v>
      </c>
      <c r="N2923" t="s">
        <v>34</v>
      </c>
      <c r="O2923" t="s">
        <v>35</v>
      </c>
      <c r="P2923">
        <v>330</v>
      </c>
      <c r="Q2923">
        <v>3</v>
      </c>
      <c r="R2923">
        <v>149</v>
      </c>
    </row>
    <row r="2924" spans="1:18">
      <c r="A2924" t="s">
        <v>1974</v>
      </c>
      <c r="B2924" t="s">
        <v>68</v>
      </c>
      <c r="C2924" t="s">
        <v>20</v>
      </c>
      <c r="D2924" t="s">
        <v>156</v>
      </c>
      <c r="E2924">
        <v>53.05</v>
      </c>
      <c r="F2924">
        <v>4.72</v>
      </c>
      <c r="G2924" t="s">
        <v>1615</v>
      </c>
      <c r="H2924" t="s">
        <v>133</v>
      </c>
      <c r="I2924" t="s">
        <v>51</v>
      </c>
      <c r="J2924" t="s">
        <v>123</v>
      </c>
      <c r="K2924">
        <v>53.02</v>
      </c>
      <c r="L2924">
        <v>4.7300000000000004</v>
      </c>
      <c r="M2924" t="s">
        <v>1615</v>
      </c>
      <c r="N2924" t="s">
        <v>40</v>
      </c>
      <c r="O2924" t="s">
        <v>35</v>
      </c>
      <c r="P2924">
        <v>495</v>
      </c>
      <c r="Q2924">
        <v>4</v>
      </c>
      <c r="R2924">
        <v>164</v>
      </c>
    </row>
    <row r="2925" spans="1:18">
      <c r="A2925" t="s">
        <v>1975</v>
      </c>
      <c r="B2925" t="s">
        <v>68</v>
      </c>
      <c r="C2925" t="s">
        <v>20</v>
      </c>
      <c r="D2925" t="s">
        <v>156</v>
      </c>
      <c r="E2925">
        <v>53.05</v>
      </c>
      <c r="F2925">
        <v>4.72</v>
      </c>
      <c r="G2925" t="s">
        <v>1615</v>
      </c>
      <c r="H2925" t="s">
        <v>23</v>
      </c>
      <c r="I2925" t="s">
        <v>101</v>
      </c>
      <c r="J2925" t="s">
        <v>129</v>
      </c>
      <c r="K2925">
        <v>53.07</v>
      </c>
      <c r="L2925">
        <v>4.75</v>
      </c>
      <c r="M2925" t="s">
        <v>1615</v>
      </c>
      <c r="N2925" t="s">
        <v>34</v>
      </c>
      <c r="O2925" t="s">
        <v>35</v>
      </c>
      <c r="P2925">
        <v>1275</v>
      </c>
      <c r="Q2925">
        <v>5</v>
      </c>
      <c r="R2925">
        <v>32</v>
      </c>
    </row>
    <row r="2926" spans="1:18">
      <c r="A2926" t="s">
        <v>1988</v>
      </c>
      <c r="B2926" t="s">
        <v>71</v>
      </c>
      <c r="C2926" t="s">
        <v>39</v>
      </c>
      <c r="D2926" t="s">
        <v>156</v>
      </c>
      <c r="E2926">
        <v>53.05</v>
      </c>
      <c r="F2926">
        <v>4.7300000000000004</v>
      </c>
      <c r="G2926" t="s">
        <v>1615</v>
      </c>
      <c r="H2926" t="s">
        <v>32</v>
      </c>
      <c r="I2926" t="s">
        <v>29</v>
      </c>
      <c r="J2926" t="s">
        <v>156</v>
      </c>
      <c r="K2926">
        <v>53.05</v>
      </c>
      <c r="L2926">
        <v>4.72</v>
      </c>
      <c r="M2926" t="s">
        <v>1615</v>
      </c>
      <c r="N2926" t="s">
        <v>84</v>
      </c>
      <c r="O2926" t="s">
        <v>35</v>
      </c>
      <c r="P2926">
        <v>24</v>
      </c>
      <c r="Q2926">
        <v>2</v>
      </c>
      <c r="R2926">
        <v>270</v>
      </c>
    </row>
    <row r="2927" spans="1:18">
      <c r="A2927" t="s">
        <v>1989</v>
      </c>
      <c r="B2927" t="s">
        <v>133</v>
      </c>
      <c r="C2927" t="s">
        <v>20</v>
      </c>
      <c r="D2927" t="s">
        <v>156</v>
      </c>
      <c r="E2927">
        <v>52.33</v>
      </c>
      <c r="F2927">
        <v>4.5199999999999996</v>
      </c>
      <c r="G2927" t="s">
        <v>1615</v>
      </c>
      <c r="H2927" t="s">
        <v>104</v>
      </c>
      <c r="I2927" t="s">
        <v>20</v>
      </c>
      <c r="J2927" t="s">
        <v>156</v>
      </c>
      <c r="K2927">
        <v>52.33</v>
      </c>
      <c r="L2927">
        <v>4.53</v>
      </c>
      <c r="M2927" t="s">
        <v>1615</v>
      </c>
      <c r="N2927" t="s">
        <v>40</v>
      </c>
      <c r="O2927" t="s">
        <v>35</v>
      </c>
      <c r="P2927">
        <v>3</v>
      </c>
      <c r="Q2927">
        <v>2</v>
      </c>
      <c r="R2927">
        <v>181</v>
      </c>
    </row>
    <row r="2928" spans="1:18">
      <c r="A2928" t="s">
        <v>1990</v>
      </c>
      <c r="B2928" t="s">
        <v>23</v>
      </c>
      <c r="C2928" t="s">
        <v>39</v>
      </c>
      <c r="D2928" t="s">
        <v>156</v>
      </c>
      <c r="E2928">
        <v>52.35</v>
      </c>
      <c r="F2928">
        <v>4.53</v>
      </c>
      <c r="G2928" t="s">
        <v>1615</v>
      </c>
      <c r="H2928" t="s">
        <v>32</v>
      </c>
      <c r="I2928" t="s">
        <v>29</v>
      </c>
      <c r="J2928" t="s">
        <v>156</v>
      </c>
      <c r="K2928">
        <v>52.35</v>
      </c>
      <c r="L2928">
        <v>4.53</v>
      </c>
      <c r="M2928" t="s">
        <v>1615</v>
      </c>
      <c r="N2928" t="s">
        <v>40</v>
      </c>
      <c r="O2928" t="s">
        <v>35</v>
      </c>
      <c r="P2928">
        <v>25</v>
      </c>
      <c r="Q2928">
        <v>0</v>
      </c>
      <c r="R2928">
        <v>0</v>
      </c>
    </row>
    <row r="2929" spans="1:18">
      <c r="A2929" t="s">
        <v>1991</v>
      </c>
      <c r="B2929" t="s">
        <v>23</v>
      </c>
      <c r="C2929" t="s">
        <v>39</v>
      </c>
      <c r="D2929" t="s">
        <v>156</v>
      </c>
      <c r="E2929">
        <v>52.33</v>
      </c>
      <c r="F2929">
        <v>4.5199999999999996</v>
      </c>
      <c r="G2929" t="s">
        <v>1615</v>
      </c>
      <c r="H2929" t="s">
        <v>32</v>
      </c>
      <c r="I2929" t="s">
        <v>29</v>
      </c>
      <c r="J2929" t="s">
        <v>156</v>
      </c>
      <c r="K2929">
        <v>52.33</v>
      </c>
      <c r="L2929">
        <v>4.53</v>
      </c>
      <c r="M2929" t="s">
        <v>1615</v>
      </c>
      <c r="N2929" t="s">
        <v>40</v>
      </c>
      <c r="O2929" t="s">
        <v>35</v>
      </c>
      <c r="P2929">
        <v>25</v>
      </c>
      <c r="Q2929">
        <v>2</v>
      </c>
      <c r="R2929">
        <v>181</v>
      </c>
    </row>
    <row r="2930" spans="1:18">
      <c r="A2930" t="s">
        <v>2317</v>
      </c>
      <c r="B2930" t="s">
        <v>143</v>
      </c>
      <c r="C2930" t="s">
        <v>20</v>
      </c>
      <c r="D2930" t="s">
        <v>156</v>
      </c>
      <c r="E2930">
        <v>63</v>
      </c>
      <c r="F2930">
        <v>8.02</v>
      </c>
      <c r="G2930" t="s">
        <v>669</v>
      </c>
      <c r="H2930" t="s">
        <v>42</v>
      </c>
      <c r="I2930" t="s">
        <v>51</v>
      </c>
      <c r="J2930" t="s">
        <v>156</v>
      </c>
      <c r="K2930">
        <v>63.05</v>
      </c>
      <c r="L2930">
        <v>8.0299999999999994</v>
      </c>
      <c r="M2930" t="s">
        <v>669</v>
      </c>
      <c r="N2930" t="s">
        <v>81</v>
      </c>
      <c r="O2930" t="s">
        <v>27</v>
      </c>
      <c r="P2930">
        <v>113</v>
      </c>
      <c r="Q2930">
        <v>6</v>
      </c>
      <c r="R2930">
        <v>9</v>
      </c>
    </row>
    <row r="2931" spans="1:18">
      <c r="A2931" t="s">
        <v>2321</v>
      </c>
      <c r="B2931" t="s">
        <v>24</v>
      </c>
      <c r="C2931" t="s">
        <v>39</v>
      </c>
      <c r="D2931" t="s">
        <v>156</v>
      </c>
      <c r="E2931">
        <v>58.88</v>
      </c>
      <c r="F2931">
        <v>5.7</v>
      </c>
      <c r="G2931" t="s">
        <v>669</v>
      </c>
      <c r="H2931" t="s">
        <v>67</v>
      </c>
      <c r="I2931" t="s">
        <v>48</v>
      </c>
      <c r="J2931" t="s">
        <v>156</v>
      </c>
      <c r="K2931">
        <v>58.47</v>
      </c>
      <c r="L2931">
        <v>5.92</v>
      </c>
      <c r="M2931" t="s">
        <v>669</v>
      </c>
      <c r="N2931" t="s">
        <v>140</v>
      </c>
      <c r="O2931" t="s">
        <v>35</v>
      </c>
      <c r="P2931">
        <v>71</v>
      </c>
      <c r="Q2931">
        <v>48</v>
      </c>
      <c r="R2931">
        <v>165</v>
      </c>
    </row>
    <row r="2932" spans="1:18">
      <c r="A2932" t="s">
        <v>2322</v>
      </c>
      <c r="B2932" t="s">
        <v>24</v>
      </c>
      <c r="C2932" t="s">
        <v>39</v>
      </c>
      <c r="D2932" t="s">
        <v>156</v>
      </c>
      <c r="E2932">
        <v>58.88</v>
      </c>
      <c r="F2932">
        <v>5.7</v>
      </c>
      <c r="G2932" t="s">
        <v>669</v>
      </c>
      <c r="H2932" t="s">
        <v>23</v>
      </c>
      <c r="I2932" t="s">
        <v>50</v>
      </c>
      <c r="J2932" t="s">
        <v>123</v>
      </c>
      <c r="K2932">
        <v>58.57</v>
      </c>
      <c r="L2932">
        <v>5.72</v>
      </c>
      <c r="M2932" t="s">
        <v>669</v>
      </c>
      <c r="N2932" t="s">
        <v>81</v>
      </c>
      <c r="O2932" t="s">
        <v>35</v>
      </c>
      <c r="P2932">
        <v>225</v>
      </c>
      <c r="Q2932">
        <v>36</v>
      </c>
      <c r="R2932">
        <v>179</v>
      </c>
    </row>
    <row r="2933" spans="1:18">
      <c r="A2933" t="s">
        <v>2323</v>
      </c>
      <c r="B2933" t="s">
        <v>24</v>
      </c>
      <c r="C2933" t="s">
        <v>39</v>
      </c>
      <c r="D2933" t="s">
        <v>156</v>
      </c>
      <c r="E2933">
        <v>58.43</v>
      </c>
      <c r="F2933">
        <v>6.1</v>
      </c>
      <c r="G2933" t="s">
        <v>669</v>
      </c>
      <c r="H2933" t="s">
        <v>24</v>
      </c>
      <c r="I2933" t="s">
        <v>48</v>
      </c>
      <c r="J2933" t="s">
        <v>156</v>
      </c>
      <c r="K2933">
        <v>58.43</v>
      </c>
      <c r="L2933">
        <v>6.1</v>
      </c>
      <c r="M2933" t="s">
        <v>669</v>
      </c>
      <c r="N2933" t="s">
        <v>34</v>
      </c>
      <c r="O2933" t="s">
        <v>35</v>
      </c>
      <c r="P2933">
        <v>61</v>
      </c>
      <c r="Q2933">
        <v>0</v>
      </c>
      <c r="R2933">
        <v>0</v>
      </c>
    </row>
    <row r="2934" spans="1:18">
      <c r="A2934" t="s">
        <v>2335</v>
      </c>
      <c r="B2934" t="s">
        <v>20</v>
      </c>
      <c r="C2934" t="s">
        <v>39</v>
      </c>
      <c r="D2934" t="s">
        <v>156</v>
      </c>
      <c r="E2934">
        <v>63.47</v>
      </c>
      <c r="F2934">
        <v>10.92</v>
      </c>
      <c r="G2934" t="s">
        <v>669</v>
      </c>
      <c r="H2934" t="s">
        <v>23</v>
      </c>
      <c r="I2934" t="s">
        <v>32</v>
      </c>
      <c r="J2934" t="s">
        <v>118</v>
      </c>
      <c r="K2934">
        <v>63.47</v>
      </c>
      <c r="L2934">
        <v>10.92</v>
      </c>
      <c r="M2934" t="s">
        <v>669</v>
      </c>
      <c r="N2934" t="s">
        <v>40</v>
      </c>
      <c r="O2934" t="s">
        <v>52</v>
      </c>
      <c r="P2934">
        <v>2689</v>
      </c>
      <c r="Q2934">
        <v>0</v>
      </c>
      <c r="R2934">
        <v>0</v>
      </c>
    </row>
    <row r="2935" spans="1:18">
      <c r="A2935" t="s">
        <v>2336</v>
      </c>
      <c r="B2935" t="s">
        <v>20</v>
      </c>
      <c r="C2935" t="s">
        <v>39</v>
      </c>
      <c r="D2935" t="s">
        <v>156</v>
      </c>
      <c r="E2935">
        <v>63.47</v>
      </c>
      <c r="F2935">
        <v>10.92</v>
      </c>
      <c r="G2935" t="s">
        <v>669</v>
      </c>
      <c r="H2935" t="s">
        <v>29</v>
      </c>
      <c r="I2935" t="s">
        <v>32</v>
      </c>
      <c r="J2935" t="s">
        <v>156</v>
      </c>
      <c r="K2935">
        <v>63.45</v>
      </c>
      <c r="L2935">
        <v>10.95</v>
      </c>
      <c r="M2935" t="s">
        <v>669</v>
      </c>
      <c r="N2935" t="s">
        <v>40</v>
      </c>
      <c r="O2935" t="s">
        <v>35</v>
      </c>
      <c r="P2935">
        <v>124</v>
      </c>
      <c r="Q2935">
        <v>3</v>
      </c>
      <c r="R2935">
        <v>139</v>
      </c>
    </row>
    <row r="2936" spans="1:18">
      <c r="A2936" t="s">
        <v>2812</v>
      </c>
      <c r="B2936" t="s">
        <v>109</v>
      </c>
      <c r="C2936" t="s">
        <v>39</v>
      </c>
      <c r="D2936" t="s">
        <v>156</v>
      </c>
      <c r="E2936">
        <v>64.23</v>
      </c>
      <c r="F2936">
        <v>28.3</v>
      </c>
      <c r="G2936" t="s">
        <v>2455</v>
      </c>
      <c r="H2936" t="s">
        <v>23</v>
      </c>
      <c r="I2936" t="s">
        <v>50</v>
      </c>
      <c r="J2936" t="s">
        <v>123</v>
      </c>
      <c r="K2936">
        <v>64.23</v>
      </c>
      <c r="L2936">
        <v>28.3</v>
      </c>
      <c r="M2936" t="s">
        <v>2455</v>
      </c>
      <c r="N2936" t="s">
        <v>40</v>
      </c>
      <c r="O2936" t="s">
        <v>35</v>
      </c>
      <c r="P2936">
        <v>203</v>
      </c>
      <c r="Q2936">
        <v>0</v>
      </c>
      <c r="R2936">
        <v>0</v>
      </c>
    </row>
    <row r="2937" spans="1:18">
      <c r="A2937" t="s">
        <v>2880</v>
      </c>
      <c r="B2937" t="s">
        <v>67</v>
      </c>
      <c r="C2937" t="s">
        <v>39</v>
      </c>
      <c r="D2937" t="s">
        <v>156</v>
      </c>
      <c r="E2937">
        <v>62.97</v>
      </c>
      <c r="F2937">
        <v>28</v>
      </c>
      <c r="G2937" t="s">
        <v>2455</v>
      </c>
      <c r="H2937" t="s">
        <v>45</v>
      </c>
      <c r="I2937" t="s">
        <v>60</v>
      </c>
      <c r="J2937" t="s">
        <v>123</v>
      </c>
      <c r="K2937">
        <v>62.95</v>
      </c>
      <c r="L2937">
        <v>27.95</v>
      </c>
      <c r="M2937" t="s">
        <v>2455</v>
      </c>
      <c r="N2937" t="s">
        <v>34</v>
      </c>
      <c r="O2937" t="s">
        <v>35</v>
      </c>
      <c r="P2937">
        <v>283</v>
      </c>
      <c r="Q2937">
        <v>4</v>
      </c>
      <c r="R2937">
        <v>234</v>
      </c>
    </row>
    <row r="2938" spans="1:18">
      <c r="A2938" t="s">
        <v>2934</v>
      </c>
      <c r="B2938" t="s">
        <v>68</v>
      </c>
      <c r="C2938" t="s">
        <v>29</v>
      </c>
      <c r="D2938" t="s">
        <v>156</v>
      </c>
      <c r="E2938">
        <v>60.7</v>
      </c>
      <c r="F2938">
        <v>24.42</v>
      </c>
      <c r="G2938" t="s">
        <v>2455</v>
      </c>
      <c r="H2938" t="s">
        <v>39</v>
      </c>
      <c r="I2938" t="s">
        <v>51</v>
      </c>
      <c r="J2938" t="s">
        <v>123</v>
      </c>
      <c r="K2938">
        <v>60.72</v>
      </c>
      <c r="L2938">
        <v>24.45</v>
      </c>
      <c r="M2938" t="s">
        <v>2455</v>
      </c>
      <c r="N2938" t="s">
        <v>34</v>
      </c>
      <c r="O2938" t="s">
        <v>35</v>
      </c>
      <c r="P2938">
        <v>413</v>
      </c>
      <c r="Q2938">
        <v>3</v>
      </c>
      <c r="R2938">
        <v>45</v>
      </c>
    </row>
    <row r="2939" spans="1:18">
      <c r="A2939" t="s">
        <v>2982</v>
      </c>
      <c r="B2939" t="s">
        <v>39</v>
      </c>
      <c r="C2939" t="s">
        <v>39</v>
      </c>
      <c r="D2939" t="s">
        <v>156</v>
      </c>
      <c r="E2939">
        <v>60.47</v>
      </c>
      <c r="F2939">
        <v>25.15</v>
      </c>
      <c r="G2939" t="s">
        <v>2455</v>
      </c>
      <c r="H2939" t="s">
        <v>104</v>
      </c>
      <c r="I2939" t="s">
        <v>39</v>
      </c>
      <c r="J2939" t="s">
        <v>156</v>
      </c>
      <c r="K2939">
        <v>60.45</v>
      </c>
      <c r="L2939">
        <v>25.18</v>
      </c>
      <c r="M2939" t="s">
        <v>2455</v>
      </c>
      <c r="N2939" t="s">
        <v>40</v>
      </c>
      <c r="O2939" t="s">
        <v>35</v>
      </c>
      <c r="P2939">
        <v>24</v>
      </c>
      <c r="Q2939">
        <v>3</v>
      </c>
      <c r="R2939">
        <v>136</v>
      </c>
    </row>
    <row r="2940" spans="1:18">
      <c r="A2940" t="s">
        <v>3118</v>
      </c>
      <c r="B2940" t="s">
        <v>39</v>
      </c>
      <c r="C2940" t="s">
        <v>39</v>
      </c>
      <c r="D2940" t="s">
        <v>156</v>
      </c>
      <c r="E2940">
        <v>60.83</v>
      </c>
      <c r="F2940">
        <v>26.72</v>
      </c>
      <c r="G2940" t="s">
        <v>2455</v>
      </c>
      <c r="H2940" t="s">
        <v>31</v>
      </c>
      <c r="I2940" t="s">
        <v>48</v>
      </c>
      <c r="J2940" t="s">
        <v>156</v>
      </c>
      <c r="K2940">
        <v>60.82</v>
      </c>
      <c r="L2940">
        <v>26.7</v>
      </c>
      <c r="M2940" t="s">
        <v>2455</v>
      </c>
      <c r="N2940" t="s">
        <v>34</v>
      </c>
      <c r="O2940" t="s">
        <v>35</v>
      </c>
      <c r="P2940">
        <v>57</v>
      </c>
      <c r="Q2940">
        <v>3</v>
      </c>
      <c r="R2940">
        <v>206</v>
      </c>
    </row>
    <row r="2941" spans="1:18">
      <c r="A2941" t="s">
        <v>3119</v>
      </c>
      <c r="B2941" t="s">
        <v>39</v>
      </c>
      <c r="C2941" t="s">
        <v>39</v>
      </c>
      <c r="D2941" t="s">
        <v>156</v>
      </c>
      <c r="E2941">
        <v>60.83</v>
      </c>
      <c r="F2941">
        <v>26.72</v>
      </c>
      <c r="G2941" t="s">
        <v>2455</v>
      </c>
      <c r="H2941" t="s">
        <v>31</v>
      </c>
      <c r="I2941" t="s">
        <v>48</v>
      </c>
      <c r="J2941" t="s">
        <v>156</v>
      </c>
      <c r="K2941">
        <v>60.82</v>
      </c>
      <c r="L2941">
        <v>26.7</v>
      </c>
      <c r="M2941" t="s">
        <v>2455</v>
      </c>
      <c r="N2941" t="s">
        <v>34</v>
      </c>
      <c r="O2941" t="s">
        <v>35</v>
      </c>
      <c r="P2941">
        <v>57</v>
      </c>
      <c r="Q2941">
        <v>3</v>
      </c>
      <c r="R2941">
        <v>206</v>
      </c>
    </row>
    <row r="2942" spans="1:18">
      <c r="A2942" t="s">
        <v>3120</v>
      </c>
      <c r="B2942" t="s">
        <v>39</v>
      </c>
      <c r="C2942" t="s">
        <v>39</v>
      </c>
      <c r="D2942" t="s">
        <v>156</v>
      </c>
      <c r="E2942">
        <v>60.83</v>
      </c>
      <c r="F2942">
        <v>26.72</v>
      </c>
      <c r="G2942" t="s">
        <v>2455</v>
      </c>
      <c r="H2942" t="s">
        <v>31</v>
      </c>
      <c r="I2942" t="s">
        <v>48</v>
      </c>
      <c r="J2942" t="s">
        <v>156</v>
      </c>
      <c r="K2942">
        <v>60.82</v>
      </c>
      <c r="L2942">
        <v>26.7</v>
      </c>
      <c r="M2942" t="s">
        <v>2455</v>
      </c>
      <c r="N2942" t="s">
        <v>34</v>
      </c>
      <c r="O2942" t="s">
        <v>35</v>
      </c>
      <c r="P2942">
        <v>57</v>
      </c>
      <c r="Q2942">
        <v>3</v>
      </c>
      <c r="R2942">
        <v>206</v>
      </c>
    </row>
    <row r="2943" spans="1:18">
      <c r="A2943" t="s">
        <v>3121</v>
      </c>
      <c r="B2943" t="s">
        <v>39</v>
      </c>
      <c r="C2943" t="s">
        <v>39</v>
      </c>
      <c r="D2943" t="s">
        <v>156</v>
      </c>
      <c r="E2943">
        <v>60.83</v>
      </c>
      <c r="F2943">
        <v>26.72</v>
      </c>
      <c r="G2943" t="s">
        <v>2455</v>
      </c>
      <c r="H2943" t="s">
        <v>31</v>
      </c>
      <c r="I2943" t="s">
        <v>48</v>
      </c>
      <c r="J2943" t="s">
        <v>156</v>
      </c>
      <c r="K2943">
        <v>60.82</v>
      </c>
      <c r="L2943">
        <v>26.7</v>
      </c>
      <c r="M2943" t="s">
        <v>2455</v>
      </c>
      <c r="N2943" t="s">
        <v>34</v>
      </c>
      <c r="O2943" t="s">
        <v>35</v>
      </c>
      <c r="P2943">
        <v>57</v>
      </c>
      <c r="Q2943">
        <v>3</v>
      </c>
      <c r="R2943">
        <v>206</v>
      </c>
    </row>
    <row r="2944" spans="1:18">
      <c r="A2944" t="s">
        <v>3128</v>
      </c>
      <c r="B2944" t="s">
        <v>143</v>
      </c>
      <c r="C2944" t="s">
        <v>20</v>
      </c>
      <c r="D2944" t="s">
        <v>156</v>
      </c>
      <c r="E2944">
        <v>62.63</v>
      </c>
      <c r="F2944">
        <v>26.83</v>
      </c>
      <c r="G2944" t="s">
        <v>2455</v>
      </c>
      <c r="H2944" t="s">
        <v>121</v>
      </c>
      <c r="I2944" t="s">
        <v>51</v>
      </c>
      <c r="J2944" t="s">
        <v>156</v>
      </c>
      <c r="K2944">
        <v>62.62</v>
      </c>
      <c r="L2944">
        <v>26.78</v>
      </c>
      <c r="M2944" t="s">
        <v>2455</v>
      </c>
      <c r="N2944" t="s">
        <v>81</v>
      </c>
      <c r="O2944" t="s">
        <v>35</v>
      </c>
      <c r="P2944">
        <v>112</v>
      </c>
      <c r="Q2944">
        <v>4</v>
      </c>
      <c r="R2944">
        <v>235</v>
      </c>
    </row>
    <row r="2945" spans="1:18">
      <c r="A2945" t="s">
        <v>3129</v>
      </c>
      <c r="B2945" t="s">
        <v>143</v>
      </c>
      <c r="C2945" t="s">
        <v>20</v>
      </c>
      <c r="D2945" t="s">
        <v>156</v>
      </c>
      <c r="E2945">
        <v>62.63</v>
      </c>
      <c r="F2945">
        <v>26.83</v>
      </c>
      <c r="G2945" t="s">
        <v>2455</v>
      </c>
      <c r="H2945" t="s">
        <v>50</v>
      </c>
      <c r="I2945" t="s">
        <v>20</v>
      </c>
      <c r="J2945" t="s">
        <v>260</v>
      </c>
      <c r="K2945">
        <v>62.5</v>
      </c>
      <c r="L2945">
        <v>26.67</v>
      </c>
      <c r="M2945" t="s">
        <v>2455</v>
      </c>
      <c r="N2945" t="s">
        <v>40</v>
      </c>
      <c r="O2945" t="s">
        <v>35</v>
      </c>
      <c r="P2945">
        <v>702</v>
      </c>
      <c r="Q2945">
        <v>18</v>
      </c>
      <c r="R2945">
        <v>210</v>
      </c>
    </row>
    <row r="2946" spans="1:18">
      <c r="A2946" t="s">
        <v>3130</v>
      </c>
      <c r="B2946" t="s">
        <v>143</v>
      </c>
      <c r="C2946" t="s">
        <v>20</v>
      </c>
      <c r="D2946" t="s">
        <v>156</v>
      </c>
      <c r="E2946">
        <v>62.62</v>
      </c>
      <c r="F2946">
        <v>26.9</v>
      </c>
      <c r="G2946" t="s">
        <v>2455</v>
      </c>
      <c r="H2946" t="s">
        <v>54</v>
      </c>
      <c r="I2946" t="s">
        <v>48</v>
      </c>
      <c r="J2946" t="s">
        <v>129</v>
      </c>
      <c r="K2946">
        <v>62.95</v>
      </c>
      <c r="L2946">
        <v>27.78</v>
      </c>
      <c r="M2946" t="s">
        <v>2455</v>
      </c>
      <c r="N2946" t="s">
        <v>34</v>
      </c>
      <c r="O2946" t="s">
        <v>35</v>
      </c>
      <c r="P2946">
        <v>1190</v>
      </c>
      <c r="Q2946">
        <v>59</v>
      </c>
      <c r="R2946">
        <v>51</v>
      </c>
    </row>
    <row r="2947" spans="1:18">
      <c r="A2947" t="s">
        <v>3131</v>
      </c>
      <c r="B2947" t="s">
        <v>104</v>
      </c>
      <c r="C2947" t="s">
        <v>20</v>
      </c>
      <c r="D2947" t="s">
        <v>156</v>
      </c>
      <c r="E2947">
        <v>62.63</v>
      </c>
      <c r="F2947">
        <v>27.13</v>
      </c>
      <c r="G2947" t="s">
        <v>2455</v>
      </c>
      <c r="H2947" t="s">
        <v>39</v>
      </c>
      <c r="I2947" t="s">
        <v>20</v>
      </c>
      <c r="J2947" t="s">
        <v>123</v>
      </c>
      <c r="K2947">
        <v>62.63</v>
      </c>
      <c r="L2947">
        <v>27.17</v>
      </c>
      <c r="M2947" t="s">
        <v>2455</v>
      </c>
      <c r="N2947" t="s">
        <v>34</v>
      </c>
      <c r="O2947" t="s">
        <v>35</v>
      </c>
      <c r="P2947">
        <v>341</v>
      </c>
      <c r="Q2947">
        <v>2</v>
      </c>
      <c r="R2947">
        <v>91</v>
      </c>
    </row>
    <row r="2948" spans="1:18">
      <c r="A2948" t="s">
        <v>3132</v>
      </c>
      <c r="B2948" t="s">
        <v>50</v>
      </c>
      <c r="C2948" t="s">
        <v>39</v>
      </c>
      <c r="D2948" t="s">
        <v>156</v>
      </c>
      <c r="E2948">
        <v>61.02</v>
      </c>
      <c r="F2948">
        <v>24.53</v>
      </c>
      <c r="G2948" t="s">
        <v>2455</v>
      </c>
      <c r="H2948" t="s">
        <v>42</v>
      </c>
      <c r="I2948" t="s">
        <v>50</v>
      </c>
      <c r="J2948" t="s">
        <v>260</v>
      </c>
      <c r="K2948">
        <v>61.15</v>
      </c>
      <c r="L2948">
        <v>23.75</v>
      </c>
      <c r="M2948" t="s">
        <v>2455</v>
      </c>
      <c r="N2948" t="s">
        <v>34</v>
      </c>
      <c r="O2948" t="s">
        <v>35</v>
      </c>
      <c r="P2948">
        <v>597</v>
      </c>
      <c r="Q2948">
        <v>45</v>
      </c>
      <c r="R2948">
        <v>290</v>
      </c>
    </row>
    <row r="2949" spans="1:18">
      <c r="A2949" t="s">
        <v>3133</v>
      </c>
      <c r="B2949" t="s">
        <v>50</v>
      </c>
      <c r="C2949" t="s">
        <v>39</v>
      </c>
      <c r="D2949" t="s">
        <v>156</v>
      </c>
      <c r="E2949">
        <v>61.02</v>
      </c>
      <c r="F2949">
        <v>24.53</v>
      </c>
      <c r="G2949" t="s">
        <v>2455</v>
      </c>
      <c r="H2949" t="s">
        <v>29</v>
      </c>
      <c r="I2949" t="s">
        <v>48</v>
      </c>
      <c r="J2949" t="s">
        <v>114</v>
      </c>
      <c r="K2949">
        <v>61.85</v>
      </c>
      <c r="L2949">
        <v>25.18</v>
      </c>
      <c r="M2949" t="s">
        <v>2455</v>
      </c>
      <c r="N2949" t="s">
        <v>81</v>
      </c>
      <c r="O2949" t="s">
        <v>35</v>
      </c>
      <c r="P2949">
        <v>1528</v>
      </c>
      <c r="Q2949">
        <v>99</v>
      </c>
      <c r="R2949">
        <v>21</v>
      </c>
    </row>
    <row r="2950" spans="1:18">
      <c r="A2950" t="s">
        <v>3135</v>
      </c>
      <c r="B2950" t="s">
        <v>24</v>
      </c>
      <c r="C2950" t="s">
        <v>39</v>
      </c>
      <c r="D2950" t="s">
        <v>156</v>
      </c>
      <c r="E2950">
        <v>62.8</v>
      </c>
      <c r="F2950">
        <v>22.88</v>
      </c>
      <c r="G2950" t="s">
        <v>2455</v>
      </c>
      <c r="H2950" t="s">
        <v>42</v>
      </c>
      <c r="I2950" t="s">
        <v>20</v>
      </c>
      <c r="J2950" t="s">
        <v>123</v>
      </c>
      <c r="K2950">
        <v>62.78</v>
      </c>
      <c r="L2950">
        <v>22.88</v>
      </c>
      <c r="M2950" t="s">
        <v>2455</v>
      </c>
      <c r="N2950" t="s">
        <v>107</v>
      </c>
      <c r="O2950" t="s">
        <v>35</v>
      </c>
      <c r="P2950">
        <v>349</v>
      </c>
      <c r="Q2950">
        <v>2</v>
      </c>
      <c r="R2950">
        <v>181</v>
      </c>
    </row>
    <row r="2951" spans="1:18">
      <c r="A2951" t="s">
        <v>3136</v>
      </c>
      <c r="B2951" t="s">
        <v>24</v>
      </c>
      <c r="C2951" t="s">
        <v>39</v>
      </c>
      <c r="D2951" t="s">
        <v>156</v>
      </c>
      <c r="E2951">
        <v>62.8</v>
      </c>
      <c r="F2951">
        <v>22.87</v>
      </c>
      <c r="G2951" t="s">
        <v>2455</v>
      </c>
      <c r="H2951" t="s">
        <v>109</v>
      </c>
      <c r="I2951" t="s">
        <v>20</v>
      </c>
      <c r="J2951" t="s">
        <v>260</v>
      </c>
      <c r="K2951">
        <v>63</v>
      </c>
      <c r="L2951">
        <v>21.87</v>
      </c>
      <c r="M2951" t="s">
        <v>2455</v>
      </c>
      <c r="N2951" t="s">
        <v>34</v>
      </c>
      <c r="O2951" t="s">
        <v>35</v>
      </c>
      <c r="P2951">
        <v>721</v>
      </c>
      <c r="Q2951">
        <v>56</v>
      </c>
      <c r="R2951">
        <v>294</v>
      </c>
    </row>
    <row r="2952" spans="1:18">
      <c r="A2952" t="s">
        <v>3137</v>
      </c>
      <c r="B2952" t="s">
        <v>24</v>
      </c>
      <c r="C2952" t="s">
        <v>39</v>
      </c>
      <c r="D2952" t="s">
        <v>156</v>
      </c>
      <c r="E2952">
        <v>62.77</v>
      </c>
      <c r="F2952">
        <v>22.85</v>
      </c>
      <c r="G2952" t="s">
        <v>2455</v>
      </c>
      <c r="H2952" t="s">
        <v>45</v>
      </c>
      <c r="I2952" t="s">
        <v>39</v>
      </c>
      <c r="J2952" t="s">
        <v>156</v>
      </c>
      <c r="K2952">
        <v>62.77</v>
      </c>
      <c r="L2952">
        <v>22.83</v>
      </c>
      <c r="M2952" t="s">
        <v>2455</v>
      </c>
      <c r="N2952" t="s">
        <v>140</v>
      </c>
      <c r="O2952" t="s">
        <v>35</v>
      </c>
      <c r="P2952">
        <v>20</v>
      </c>
      <c r="Q2952">
        <v>1</v>
      </c>
      <c r="R2952">
        <v>270</v>
      </c>
    </row>
    <row r="2953" spans="1:18">
      <c r="A2953" t="s">
        <v>3138</v>
      </c>
      <c r="B2953" t="s">
        <v>20</v>
      </c>
      <c r="C2953" t="s">
        <v>39</v>
      </c>
      <c r="D2953" t="s">
        <v>156</v>
      </c>
      <c r="E2953">
        <v>62.77</v>
      </c>
      <c r="F2953">
        <v>22.83</v>
      </c>
      <c r="G2953" t="s">
        <v>2455</v>
      </c>
      <c r="H2953" t="s">
        <v>67</v>
      </c>
      <c r="I2953" t="s">
        <v>39</v>
      </c>
      <c r="J2953" t="s">
        <v>115</v>
      </c>
      <c r="K2953">
        <v>62.77</v>
      </c>
      <c r="L2953">
        <v>22.83</v>
      </c>
      <c r="M2953" t="s">
        <v>2455</v>
      </c>
      <c r="N2953" t="s">
        <v>84</v>
      </c>
      <c r="O2953" t="s">
        <v>35</v>
      </c>
      <c r="P2953">
        <v>1835</v>
      </c>
      <c r="Q2953">
        <v>0</v>
      </c>
      <c r="R2953">
        <v>0</v>
      </c>
    </row>
    <row r="2954" spans="1:18">
      <c r="A2954" t="s">
        <v>3144</v>
      </c>
      <c r="B2954" t="s">
        <v>60</v>
      </c>
      <c r="C2954" t="s">
        <v>39</v>
      </c>
      <c r="D2954" t="s">
        <v>156</v>
      </c>
      <c r="E2954">
        <v>62.57</v>
      </c>
      <c r="F2954">
        <v>27.13</v>
      </c>
      <c r="G2954" t="s">
        <v>2455</v>
      </c>
      <c r="H2954" t="s">
        <v>73</v>
      </c>
      <c r="I2954" t="s">
        <v>48</v>
      </c>
      <c r="J2954" t="s">
        <v>156</v>
      </c>
      <c r="K2954">
        <v>62.57</v>
      </c>
      <c r="L2954">
        <v>27.17</v>
      </c>
      <c r="M2954" t="s">
        <v>2455</v>
      </c>
      <c r="N2954" t="s">
        <v>26</v>
      </c>
      <c r="O2954" t="s">
        <v>27</v>
      </c>
      <c r="P2954">
        <v>80</v>
      </c>
      <c r="Q2954">
        <v>2</v>
      </c>
      <c r="R2954">
        <v>91</v>
      </c>
    </row>
    <row r="2955" spans="1:18">
      <c r="A2955" t="s">
        <v>3145</v>
      </c>
      <c r="B2955" t="s">
        <v>24</v>
      </c>
      <c r="C2955" t="s">
        <v>39</v>
      </c>
      <c r="D2955" t="s">
        <v>156</v>
      </c>
      <c r="E2955">
        <v>62.63</v>
      </c>
      <c r="F2955">
        <v>27.13</v>
      </c>
      <c r="G2955" t="s">
        <v>2455</v>
      </c>
      <c r="H2955" t="s">
        <v>51</v>
      </c>
      <c r="I2955" t="s">
        <v>50</v>
      </c>
      <c r="J2955" t="s">
        <v>260</v>
      </c>
      <c r="K2955">
        <v>62.62</v>
      </c>
      <c r="L2955">
        <v>27.12</v>
      </c>
      <c r="M2955" t="s">
        <v>2455</v>
      </c>
      <c r="N2955" t="s">
        <v>40</v>
      </c>
      <c r="O2955" t="s">
        <v>35</v>
      </c>
      <c r="P2955">
        <v>584</v>
      </c>
      <c r="Q2955">
        <v>3</v>
      </c>
      <c r="R2955">
        <v>205</v>
      </c>
    </row>
    <row r="2956" spans="1:18">
      <c r="A2956" t="s">
        <v>3146</v>
      </c>
      <c r="B2956" t="s">
        <v>51</v>
      </c>
      <c r="C2956" t="s">
        <v>39</v>
      </c>
      <c r="D2956" t="s">
        <v>156</v>
      </c>
      <c r="E2956">
        <v>62.63</v>
      </c>
      <c r="F2956">
        <v>27.12</v>
      </c>
      <c r="G2956" t="s">
        <v>2455</v>
      </c>
      <c r="H2956" t="s">
        <v>133</v>
      </c>
      <c r="I2956" t="s">
        <v>39</v>
      </c>
      <c r="J2956" t="s">
        <v>156</v>
      </c>
      <c r="K2956">
        <v>62.63</v>
      </c>
      <c r="L2956">
        <v>27.12</v>
      </c>
      <c r="M2956" t="s">
        <v>2455</v>
      </c>
      <c r="N2956" t="s">
        <v>40</v>
      </c>
      <c r="O2956" t="s">
        <v>35</v>
      </c>
      <c r="P2956">
        <v>18</v>
      </c>
      <c r="Q2956">
        <v>0</v>
      </c>
      <c r="R2956">
        <v>0</v>
      </c>
    </row>
    <row r="2957" spans="1:18">
      <c r="A2957" t="s">
        <v>3147</v>
      </c>
      <c r="B2957" t="s">
        <v>51</v>
      </c>
      <c r="C2957" t="s">
        <v>39</v>
      </c>
      <c r="D2957" t="s">
        <v>156</v>
      </c>
      <c r="E2957">
        <v>62.62</v>
      </c>
      <c r="F2957">
        <v>27.12</v>
      </c>
      <c r="G2957" t="s">
        <v>2455</v>
      </c>
      <c r="H2957" t="s">
        <v>68</v>
      </c>
      <c r="I2957" t="s">
        <v>32</v>
      </c>
      <c r="J2957" t="s">
        <v>123</v>
      </c>
      <c r="K2957">
        <v>62.62</v>
      </c>
      <c r="L2957">
        <v>27.12</v>
      </c>
      <c r="M2957" t="s">
        <v>2455</v>
      </c>
      <c r="N2957" t="s">
        <v>40</v>
      </c>
      <c r="O2957" t="s">
        <v>35</v>
      </c>
      <c r="P2957">
        <v>498</v>
      </c>
      <c r="Q2957">
        <v>0</v>
      </c>
      <c r="R2957">
        <v>0</v>
      </c>
    </row>
    <row r="2958" spans="1:18">
      <c r="A2958" t="s">
        <v>3148</v>
      </c>
      <c r="B2958" t="s">
        <v>51</v>
      </c>
      <c r="C2958" t="s">
        <v>39</v>
      </c>
      <c r="D2958" t="s">
        <v>156</v>
      </c>
      <c r="E2958">
        <v>62.6</v>
      </c>
      <c r="F2958">
        <v>27.15</v>
      </c>
      <c r="G2958" t="s">
        <v>2455</v>
      </c>
      <c r="H2958" t="s">
        <v>50</v>
      </c>
      <c r="I2958" t="s">
        <v>20</v>
      </c>
      <c r="J2958" t="s">
        <v>129</v>
      </c>
      <c r="K2958">
        <v>62.58</v>
      </c>
      <c r="L2958">
        <v>27.05</v>
      </c>
      <c r="M2958" t="s">
        <v>2455</v>
      </c>
      <c r="N2958" t="s">
        <v>34</v>
      </c>
      <c r="O2958" t="s">
        <v>35</v>
      </c>
      <c r="P2958">
        <v>1057</v>
      </c>
      <c r="Q2958">
        <v>6</v>
      </c>
      <c r="R2958">
        <v>251</v>
      </c>
    </row>
    <row r="2959" spans="1:18">
      <c r="A2959" t="s">
        <v>3155</v>
      </c>
      <c r="B2959" t="s">
        <v>50</v>
      </c>
      <c r="C2959" t="s">
        <v>39</v>
      </c>
      <c r="D2959" t="s">
        <v>156</v>
      </c>
      <c r="E2959">
        <v>64.28</v>
      </c>
      <c r="F2959">
        <v>27.65</v>
      </c>
      <c r="G2959" t="s">
        <v>2455</v>
      </c>
      <c r="H2959" t="s">
        <v>20</v>
      </c>
      <c r="I2959" t="s">
        <v>48</v>
      </c>
      <c r="J2959" t="s">
        <v>123</v>
      </c>
      <c r="K2959">
        <v>64.150000000000006</v>
      </c>
      <c r="L2959">
        <v>26.98</v>
      </c>
      <c r="M2959" t="s">
        <v>2455</v>
      </c>
      <c r="N2959" t="s">
        <v>34</v>
      </c>
      <c r="O2959" t="s">
        <v>35</v>
      </c>
      <c r="P2959">
        <v>430</v>
      </c>
      <c r="Q2959">
        <v>36</v>
      </c>
      <c r="R2959">
        <v>246</v>
      </c>
    </row>
    <row r="2960" spans="1:18">
      <c r="A2960" t="s">
        <v>3161</v>
      </c>
      <c r="B2960" t="s">
        <v>67</v>
      </c>
      <c r="C2960" t="s">
        <v>39</v>
      </c>
      <c r="D2960" t="s">
        <v>156</v>
      </c>
      <c r="E2960">
        <v>61.63</v>
      </c>
      <c r="F2960">
        <v>23.22</v>
      </c>
      <c r="G2960" t="s">
        <v>2455</v>
      </c>
      <c r="H2960" t="s">
        <v>73</v>
      </c>
      <c r="I2960" t="s">
        <v>39</v>
      </c>
      <c r="J2960" t="s">
        <v>115</v>
      </c>
      <c r="K2960">
        <v>61.62</v>
      </c>
      <c r="L2960">
        <v>23.17</v>
      </c>
      <c r="M2960" t="s">
        <v>2455</v>
      </c>
      <c r="N2960" t="s">
        <v>81</v>
      </c>
      <c r="O2960" t="s">
        <v>27</v>
      </c>
      <c r="P2960">
        <v>1834</v>
      </c>
      <c r="Q2960">
        <v>4</v>
      </c>
      <c r="R2960">
        <v>235</v>
      </c>
    </row>
    <row r="2961" spans="1:18">
      <c r="A2961" t="s">
        <v>3529</v>
      </c>
      <c r="B2961" t="s">
        <v>101</v>
      </c>
      <c r="C2961" t="s">
        <v>39</v>
      </c>
      <c r="D2961" t="s">
        <v>156</v>
      </c>
      <c r="E2961">
        <v>62.53</v>
      </c>
      <c r="F2961">
        <v>27.17</v>
      </c>
      <c r="G2961" t="s">
        <v>2455</v>
      </c>
      <c r="H2961" t="s">
        <v>104</v>
      </c>
      <c r="I2961" t="s">
        <v>39</v>
      </c>
      <c r="J2961" t="s">
        <v>156</v>
      </c>
      <c r="K2961">
        <v>62.53</v>
      </c>
      <c r="L2961">
        <v>27.12</v>
      </c>
      <c r="M2961" t="s">
        <v>2455</v>
      </c>
      <c r="N2961" t="s">
        <v>34</v>
      </c>
      <c r="O2961" t="s">
        <v>35</v>
      </c>
      <c r="P2961">
        <v>19</v>
      </c>
      <c r="Q2961">
        <v>3</v>
      </c>
      <c r="R2961">
        <v>270</v>
      </c>
    </row>
    <row r="2962" spans="1:18">
      <c r="A2962" t="s">
        <v>3530</v>
      </c>
      <c r="B2962" t="s">
        <v>101</v>
      </c>
      <c r="C2962" t="s">
        <v>39</v>
      </c>
      <c r="D2962" t="s">
        <v>156</v>
      </c>
      <c r="E2962">
        <v>62.53</v>
      </c>
      <c r="F2962">
        <v>27.17</v>
      </c>
      <c r="G2962" t="s">
        <v>2455</v>
      </c>
      <c r="H2962" t="s">
        <v>104</v>
      </c>
      <c r="I2962" t="s">
        <v>39</v>
      </c>
      <c r="J2962" t="s">
        <v>156</v>
      </c>
      <c r="K2962">
        <v>62.53</v>
      </c>
      <c r="L2962">
        <v>27.12</v>
      </c>
      <c r="M2962" t="s">
        <v>2455</v>
      </c>
      <c r="N2962" t="s">
        <v>34</v>
      </c>
      <c r="O2962" t="s">
        <v>35</v>
      </c>
      <c r="P2962">
        <v>19</v>
      </c>
      <c r="Q2962">
        <v>3</v>
      </c>
      <c r="R2962">
        <v>270</v>
      </c>
    </row>
    <row r="2963" spans="1:18">
      <c r="A2963" t="s">
        <v>3531</v>
      </c>
      <c r="B2963" t="s">
        <v>101</v>
      </c>
      <c r="C2963" t="s">
        <v>39</v>
      </c>
      <c r="D2963" t="s">
        <v>156</v>
      </c>
      <c r="E2963">
        <v>62.53</v>
      </c>
      <c r="F2963">
        <v>27.17</v>
      </c>
      <c r="G2963" t="s">
        <v>2455</v>
      </c>
      <c r="H2963" t="s">
        <v>104</v>
      </c>
      <c r="I2963" t="s">
        <v>39</v>
      </c>
      <c r="J2963" t="s">
        <v>156</v>
      </c>
      <c r="K2963">
        <v>62.53</v>
      </c>
      <c r="L2963">
        <v>27.12</v>
      </c>
      <c r="M2963" t="s">
        <v>2455</v>
      </c>
      <c r="N2963" t="s">
        <v>34</v>
      </c>
      <c r="O2963" t="s">
        <v>35</v>
      </c>
      <c r="P2963">
        <v>19</v>
      </c>
      <c r="Q2963">
        <v>3</v>
      </c>
      <c r="R2963">
        <v>270</v>
      </c>
    </row>
    <row r="2964" spans="1:18">
      <c r="A2964" t="s">
        <v>3889</v>
      </c>
      <c r="B2964" t="s">
        <v>60</v>
      </c>
      <c r="C2964" t="s">
        <v>39</v>
      </c>
      <c r="D2964" t="s">
        <v>156</v>
      </c>
      <c r="E2964">
        <v>57.67</v>
      </c>
      <c r="F2964">
        <v>12.02</v>
      </c>
      <c r="G2964" t="s">
        <v>2497</v>
      </c>
      <c r="H2964" t="s">
        <v>23</v>
      </c>
      <c r="I2964" t="s">
        <v>101</v>
      </c>
      <c r="J2964" t="s">
        <v>156</v>
      </c>
      <c r="K2964">
        <v>57.65</v>
      </c>
      <c r="L2964">
        <v>11.97</v>
      </c>
      <c r="M2964" t="s">
        <v>2497</v>
      </c>
      <c r="N2964" t="s">
        <v>34</v>
      </c>
      <c r="O2964" t="s">
        <v>35</v>
      </c>
      <c r="P2964">
        <v>165</v>
      </c>
      <c r="Q2964">
        <v>4</v>
      </c>
      <c r="R2964">
        <v>239</v>
      </c>
    </row>
    <row r="2965" spans="1:18">
      <c r="A2965" t="s">
        <v>3973</v>
      </c>
      <c r="B2965" t="s">
        <v>50</v>
      </c>
      <c r="C2965" t="s">
        <v>39</v>
      </c>
      <c r="D2965" t="s">
        <v>156</v>
      </c>
      <c r="E2965">
        <v>56.02</v>
      </c>
      <c r="F2965">
        <v>14.83</v>
      </c>
      <c r="G2965" t="s">
        <v>2497</v>
      </c>
      <c r="H2965" t="s">
        <v>60</v>
      </c>
      <c r="I2965" t="s">
        <v>50</v>
      </c>
      <c r="J2965" t="s">
        <v>123</v>
      </c>
      <c r="K2965">
        <v>56.1</v>
      </c>
      <c r="L2965">
        <v>14.62</v>
      </c>
      <c r="M2965" t="s">
        <v>2497</v>
      </c>
      <c r="N2965" t="s">
        <v>34</v>
      </c>
      <c r="O2965" t="s">
        <v>35</v>
      </c>
      <c r="P2965">
        <v>216</v>
      </c>
      <c r="Q2965">
        <v>17</v>
      </c>
      <c r="R2965">
        <v>305</v>
      </c>
    </row>
    <row r="2966" spans="1:18">
      <c r="A2966" t="s">
        <v>3974</v>
      </c>
      <c r="B2966" t="s">
        <v>50</v>
      </c>
      <c r="C2966" t="s">
        <v>39</v>
      </c>
      <c r="D2966" t="s">
        <v>156</v>
      </c>
      <c r="E2966">
        <v>56.02</v>
      </c>
      <c r="F2966">
        <v>14.83</v>
      </c>
      <c r="G2966" t="s">
        <v>2497</v>
      </c>
      <c r="H2966" t="s">
        <v>155</v>
      </c>
      <c r="I2966" t="s">
        <v>29</v>
      </c>
      <c r="J2966" t="s">
        <v>156</v>
      </c>
      <c r="K2966">
        <v>56.02</v>
      </c>
      <c r="L2966">
        <v>14.83</v>
      </c>
      <c r="M2966" t="s">
        <v>2497</v>
      </c>
      <c r="N2966" t="s">
        <v>40</v>
      </c>
      <c r="O2966" t="s">
        <v>35</v>
      </c>
      <c r="P2966">
        <v>46</v>
      </c>
      <c r="Q2966">
        <v>0</v>
      </c>
      <c r="R2966">
        <v>0</v>
      </c>
    </row>
    <row r="2967" spans="1:18">
      <c r="A2967" t="s">
        <v>3975</v>
      </c>
      <c r="B2967" t="s">
        <v>50</v>
      </c>
      <c r="C2967" t="s">
        <v>39</v>
      </c>
      <c r="D2967" t="s">
        <v>156</v>
      </c>
      <c r="E2967">
        <v>56.02</v>
      </c>
      <c r="F2967">
        <v>14.83</v>
      </c>
      <c r="G2967" t="s">
        <v>2497</v>
      </c>
      <c r="H2967" t="s">
        <v>74</v>
      </c>
      <c r="I2967" t="s">
        <v>60</v>
      </c>
      <c r="J2967" t="s">
        <v>123</v>
      </c>
      <c r="K2967">
        <v>56.02</v>
      </c>
      <c r="L2967">
        <v>14.58</v>
      </c>
      <c r="M2967" t="s">
        <v>2497</v>
      </c>
      <c r="N2967" t="s">
        <v>34</v>
      </c>
      <c r="O2967" t="s">
        <v>35</v>
      </c>
      <c r="P2967">
        <v>300</v>
      </c>
      <c r="Q2967">
        <v>16</v>
      </c>
      <c r="R2967">
        <v>270</v>
      </c>
    </row>
    <row r="2968" spans="1:18">
      <c r="A2968" t="s">
        <v>397</v>
      </c>
      <c r="B2968" t="s">
        <v>73</v>
      </c>
      <c r="C2968" t="s">
        <v>20</v>
      </c>
      <c r="D2968" t="s">
        <v>123</v>
      </c>
      <c r="E2968">
        <v>54.08</v>
      </c>
      <c r="F2968">
        <v>12.12</v>
      </c>
      <c r="G2968" t="s">
        <v>332</v>
      </c>
      <c r="H2968" t="s">
        <v>50</v>
      </c>
      <c r="I2968" t="s">
        <v>39</v>
      </c>
      <c r="J2968" t="s">
        <v>123</v>
      </c>
      <c r="K2968">
        <v>54.1</v>
      </c>
      <c r="L2968">
        <v>12.08</v>
      </c>
      <c r="M2968" t="s">
        <v>332</v>
      </c>
      <c r="N2968" t="s">
        <v>84</v>
      </c>
      <c r="O2968" t="s">
        <v>35</v>
      </c>
      <c r="P2968">
        <v>10</v>
      </c>
      <c r="Q2968">
        <v>3</v>
      </c>
      <c r="R2968">
        <v>311</v>
      </c>
    </row>
    <row r="2969" spans="1:18">
      <c r="A2969" t="s">
        <v>398</v>
      </c>
      <c r="B2969" t="s">
        <v>37</v>
      </c>
      <c r="C2969" t="s">
        <v>20</v>
      </c>
      <c r="D2969" t="s">
        <v>123</v>
      </c>
      <c r="E2969">
        <v>54.08</v>
      </c>
      <c r="F2969">
        <v>12.12</v>
      </c>
      <c r="G2969" t="s">
        <v>332</v>
      </c>
      <c r="H2969" t="s">
        <v>121</v>
      </c>
      <c r="I2969" t="s">
        <v>60</v>
      </c>
      <c r="J2969" t="s">
        <v>260</v>
      </c>
      <c r="K2969">
        <v>54.08</v>
      </c>
      <c r="L2969">
        <v>12.1</v>
      </c>
      <c r="M2969" t="s">
        <v>332</v>
      </c>
      <c r="N2969" t="s">
        <v>40</v>
      </c>
      <c r="O2969" t="s">
        <v>35</v>
      </c>
      <c r="P2969">
        <v>299</v>
      </c>
      <c r="Q2969">
        <v>2</v>
      </c>
      <c r="R2969">
        <v>270</v>
      </c>
    </row>
    <row r="2970" spans="1:18">
      <c r="A2970" t="s">
        <v>399</v>
      </c>
      <c r="B2970" t="s">
        <v>37</v>
      </c>
      <c r="C2970" t="s">
        <v>20</v>
      </c>
      <c r="D2970" t="s">
        <v>123</v>
      </c>
      <c r="E2970">
        <v>54.15</v>
      </c>
      <c r="F2970">
        <v>12.1</v>
      </c>
      <c r="G2970" t="s">
        <v>332</v>
      </c>
      <c r="H2970" t="s">
        <v>104</v>
      </c>
      <c r="I2970" t="s">
        <v>101</v>
      </c>
      <c r="J2970" t="s">
        <v>129</v>
      </c>
      <c r="K2970">
        <v>54.12</v>
      </c>
      <c r="L2970">
        <v>12.08</v>
      </c>
      <c r="M2970" t="s">
        <v>332</v>
      </c>
      <c r="N2970" t="s">
        <v>40</v>
      </c>
      <c r="O2970" t="s">
        <v>35</v>
      </c>
      <c r="P2970">
        <v>922</v>
      </c>
      <c r="Q2970">
        <v>4</v>
      </c>
      <c r="R2970">
        <v>197</v>
      </c>
    </row>
    <row r="2971" spans="1:18">
      <c r="A2971" t="s">
        <v>613</v>
      </c>
      <c r="B2971" t="s">
        <v>45</v>
      </c>
      <c r="C2971" t="s">
        <v>39</v>
      </c>
      <c r="D2971" t="s">
        <v>123</v>
      </c>
      <c r="E2971">
        <v>56.57</v>
      </c>
      <c r="F2971">
        <v>9.02</v>
      </c>
      <c r="G2971" t="s">
        <v>610</v>
      </c>
      <c r="H2971" t="s">
        <v>24</v>
      </c>
      <c r="I2971" t="s">
        <v>24</v>
      </c>
      <c r="J2971" t="s">
        <v>129</v>
      </c>
      <c r="K2971">
        <v>56.57</v>
      </c>
      <c r="L2971">
        <v>9.02</v>
      </c>
      <c r="M2971" t="s">
        <v>610</v>
      </c>
      <c r="N2971" t="s">
        <v>34</v>
      </c>
      <c r="O2971" t="s">
        <v>35</v>
      </c>
      <c r="P2971">
        <v>650</v>
      </c>
      <c r="Q2971">
        <v>0</v>
      </c>
      <c r="R2971">
        <v>0</v>
      </c>
    </row>
    <row r="2972" spans="1:18">
      <c r="A2972" t="s">
        <v>618</v>
      </c>
      <c r="B2972" t="s">
        <v>68</v>
      </c>
      <c r="C2972" t="s">
        <v>20</v>
      </c>
      <c r="D2972" t="s">
        <v>123</v>
      </c>
      <c r="E2972">
        <v>55.97</v>
      </c>
      <c r="F2972">
        <v>12.3</v>
      </c>
      <c r="G2972" t="s">
        <v>610</v>
      </c>
      <c r="H2972" t="s">
        <v>50</v>
      </c>
      <c r="I2972" t="s">
        <v>39</v>
      </c>
      <c r="J2972" t="s">
        <v>123</v>
      </c>
      <c r="K2972">
        <v>55.97</v>
      </c>
      <c r="L2972">
        <v>12.3</v>
      </c>
      <c r="M2972" t="s">
        <v>610</v>
      </c>
      <c r="N2972" t="s">
        <v>40</v>
      </c>
      <c r="O2972" t="s">
        <v>35</v>
      </c>
      <c r="P2972">
        <v>12</v>
      </c>
      <c r="Q2972">
        <v>0</v>
      </c>
      <c r="R2972">
        <v>0</v>
      </c>
    </row>
    <row r="2973" spans="1:18">
      <c r="A2973" t="s">
        <v>789</v>
      </c>
      <c r="B2973" t="s">
        <v>63</v>
      </c>
      <c r="C2973" t="s">
        <v>39</v>
      </c>
      <c r="D2973" t="s">
        <v>123</v>
      </c>
      <c r="E2973">
        <v>41.5</v>
      </c>
      <c r="F2973">
        <v>2.3199999999999998</v>
      </c>
      <c r="G2973" t="s">
        <v>583</v>
      </c>
      <c r="H2973" t="s">
        <v>29</v>
      </c>
      <c r="I2973" t="s">
        <v>60</v>
      </c>
      <c r="J2973" t="s">
        <v>129</v>
      </c>
      <c r="K2973">
        <v>41.6</v>
      </c>
      <c r="L2973">
        <v>2.4300000000000002</v>
      </c>
      <c r="M2973" t="s">
        <v>583</v>
      </c>
      <c r="N2973" t="s">
        <v>40</v>
      </c>
      <c r="O2973" t="s">
        <v>35</v>
      </c>
      <c r="P2973">
        <v>634</v>
      </c>
      <c r="Q2973">
        <v>15</v>
      </c>
      <c r="R2973">
        <v>42</v>
      </c>
    </row>
    <row r="2974" spans="1:18">
      <c r="A2974" t="s">
        <v>791</v>
      </c>
      <c r="B2974" t="s">
        <v>45</v>
      </c>
      <c r="C2974" t="s">
        <v>20</v>
      </c>
      <c r="D2974" t="s">
        <v>123</v>
      </c>
      <c r="E2974">
        <v>39.979999999999997</v>
      </c>
      <c r="F2974">
        <v>-5.28</v>
      </c>
      <c r="G2974" t="s">
        <v>583</v>
      </c>
      <c r="H2974" t="s">
        <v>60</v>
      </c>
      <c r="I2974" t="s">
        <v>63</v>
      </c>
      <c r="J2974" t="s">
        <v>123</v>
      </c>
      <c r="K2974">
        <v>39.92</v>
      </c>
      <c r="L2974">
        <v>-5.55</v>
      </c>
      <c r="M2974" t="s">
        <v>583</v>
      </c>
      <c r="N2974" t="s">
        <v>40</v>
      </c>
      <c r="O2974" t="s">
        <v>52</v>
      </c>
      <c r="P2974">
        <v>193</v>
      </c>
      <c r="Q2974">
        <v>24</v>
      </c>
      <c r="R2974">
        <v>252</v>
      </c>
    </row>
    <row r="2975" spans="1:18">
      <c r="A2975" t="s">
        <v>807</v>
      </c>
      <c r="B2975" t="s">
        <v>54</v>
      </c>
      <c r="C2975" t="s">
        <v>20</v>
      </c>
      <c r="D2975" t="s">
        <v>123</v>
      </c>
      <c r="E2975">
        <v>58.38</v>
      </c>
      <c r="F2975">
        <v>26.53</v>
      </c>
      <c r="G2975" t="s">
        <v>795</v>
      </c>
      <c r="H2975" t="s">
        <v>19</v>
      </c>
      <c r="I2975" t="s">
        <v>101</v>
      </c>
      <c r="J2975" t="s">
        <v>114</v>
      </c>
      <c r="K2975">
        <v>58.67</v>
      </c>
      <c r="L2975">
        <v>29.97</v>
      </c>
      <c r="M2975" t="s">
        <v>808</v>
      </c>
      <c r="N2975" t="s">
        <v>26</v>
      </c>
      <c r="O2975" t="s">
        <v>52</v>
      </c>
      <c r="P2975">
        <v>1274</v>
      </c>
      <c r="Q2975">
        <v>201</v>
      </c>
      <c r="R2975">
        <v>82</v>
      </c>
    </row>
    <row r="2976" spans="1:18">
      <c r="A2976" t="s">
        <v>826</v>
      </c>
      <c r="B2976" t="s">
        <v>121</v>
      </c>
      <c r="C2976" t="s">
        <v>20</v>
      </c>
      <c r="D2976" t="s">
        <v>123</v>
      </c>
      <c r="E2976">
        <v>58.4</v>
      </c>
      <c r="F2976">
        <v>24.65</v>
      </c>
      <c r="G2976" t="s">
        <v>795</v>
      </c>
      <c r="H2976" t="s">
        <v>50</v>
      </c>
      <c r="I2976" t="s">
        <v>101</v>
      </c>
      <c r="J2976" t="s">
        <v>129</v>
      </c>
      <c r="K2976">
        <v>58.4</v>
      </c>
      <c r="L2976">
        <v>24.63</v>
      </c>
      <c r="M2976" t="s">
        <v>795</v>
      </c>
      <c r="N2976" t="s">
        <v>81</v>
      </c>
      <c r="O2976" t="s">
        <v>35</v>
      </c>
      <c r="P2976">
        <v>898</v>
      </c>
      <c r="Q2976">
        <v>3</v>
      </c>
      <c r="R2976">
        <v>333</v>
      </c>
    </row>
    <row r="2977" spans="1:18">
      <c r="A2977" t="s">
        <v>830</v>
      </c>
      <c r="B2977" t="s">
        <v>42</v>
      </c>
      <c r="C2977" t="s">
        <v>20</v>
      </c>
      <c r="D2977" t="s">
        <v>123</v>
      </c>
      <c r="E2977">
        <v>58.2</v>
      </c>
      <c r="F2977">
        <v>24.47</v>
      </c>
      <c r="G2977" t="s">
        <v>795</v>
      </c>
      <c r="H2977" t="s">
        <v>48</v>
      </c>
      <c r="I2977" t="s">
        <v>31</v>
      </c>
      <c r="J2977" t="s">
        <v>129</v>
      </c>
      <c r="K2977">
        <v>58.82</v>
      </c>
      <c r="L2977">
        <v>26.65</v>
      </c>
      <c r="M2977" t="s">
        <v>795</v>
      </c>
      <c r="N2977" t="s">
        <v>40</v>
      </c>
      <c r="O2977" t="s">
        <v>35</v>
      </c>
      <c r="P2977">
        <v>630</v>
      </c>
      <c r="Q2977">
        <v>144</v>
      </c>
      <c r="R2977">
        <v>62</v>
      </c>
    </row>
    <row r="2978" spans="1:18">
      <c r="A2978" t="s">
        <v>843</v>
      </c>
      <c r="B2978" t="s">
        <v>37</v>
      </c>
      <c r="C2978" t="s">
        <v>20</v>
      </c>
      <c r="D2978" t="s">
        <v>123</v>
      </c>
      <c r="E2978">
        <v>58.4</v>
      </c>
      <c r="F2978">
        <v>24.65</v>
      </c>
      <c r="G2978" t="s">
        <v>795</v>
      </c>
      <c r="H2978" t="s">
        <v>133</v>
      </c>
      <c r="I2978" t="s">
        <v>29</v>
      </c>
      <c r="J2978" t="s">
        <v>129</v>
      </c>
      <c r="K2978">
        <v>58.35</v>
      </c>
      <c r="L2978">
        <v>25.07</v>
      </c>
      <c r="M2978" t="s">
        <v>795</v>
      </c>
      <c r="N2978" t="s">
        <v>81</v>
      </c>
      <c r="O2978" t="s">
        <v>35</v>
      </c>
      <c r="P2978">
        <v>796</v>
      </c>
      <c r="Q2978">
        <v>25</v>
      </c>
      <c r="R2978">
        <v>99</v>
      </c>
    </row>
    <row r="2979" spans="1:18">
      <c r="A2979" t="s">
        <v>844</v>
      </c>
      <c r="B2979" t="s">
        <v>37</v>
      </c>
      <c r="C2979" t="s">
        <v>20</v>
      </c>
      <c r="D2979" t="s">
        <v>123</v>
      </c>
      <c r="E2979">
        <v>58.4</v>
      </c>
      <c r="F2979">
        <v>24.65</v>
      </c>
      <c r="G2979" t="s">
        <v>795</v>
      </c>
      <c r="H2979" t="s">
        <v>155</v>
      </c>
      <c r="I2979" t="s">
        <v>51</v>
      </c>
      <c r="J2979" t="s">
        <v>123</v>
      </c>
      <c r="K2979">
        <v>58.38</v>
      </c>
      <c r="L2979">
        <v>24.57</v>
      </c>
      <c r="M2979" t="s">
        <v>795</v>
      </c>
      <c r="N2979" t="s">
        <v>26</v>
      </c>
      <c r="O2979" t="s">
        <v>27</v>
      </c>
      <c r="P2979">
        <v>117</v>
      </c>
      <c r="Q2979">
        <v>7</v>
      </c>
      <c r="R2979">
        <v>253</v>
      </c>
    </row>
    <row r="2980" spans="1:18">
      <c r="A2980" t="s">
        <v>845</v>
      </c>
      <c r="B2980" t="s">
        <v>19</v>
      </c>
      <c r="C2980" t="s">
        <v>20</v>
      </c>
      <c r="D2980" t="s">
        <v>123</v>
      </c>
      <c r="E2980">
        <v>58.53</v>
      </c>
      <c r="F2980">
        <v>24.82</v>
      </c>
      <c r="G2980" t="s">
        <v>795</v>
      </c>
      <c r="H2980" t="s">
        <v>143</v>
      </c>
      <c r="I2980" t="s">
        <v>51</v>
      </c>
      <c r="J2980" t="s">
        <v>123</v>
      </c>
      <c r="K2980">
        <v>58.53</v>
      </c>
      <c r="L2980">
        <v>24.82</v>
      </c>
      <c r="M2980" t="s">
        <v>795</v>
      </c>
      <c r="N2980" t="s">
        <v>40</v>
      </c>
      <c r="O2980" t="s">
        <v>35</v>
      </c>
      <c r="P2980">
        <v>127</v>
      </c>
      <c r="Q2980">
        <v>0</v>
      </c>
      <c r="R2980">
        <v>0</v>
      </c>
    </row>
    <row r="2981" spans="1:18">
      <c r="A2981" t="s">
        <v>1015</v>
      </c>
      <c r="B2981" t="s">
        <v>68</v>
      </c>
      <c r="C2981" t="s">
        <v>20</v>
      </c>
      <c r="D2981" t="s">
        <v>123</v>
      </c>
      <c r="E2981">
        <v>53.92</v>
      </c>
      <c r="F2981">
        <v>-2.97</v>
      </c>
      <c r="G2981" t="s">
        <v>858</v>
      </c>
      <c r="H2981" t="s">
        <v>68</v>
      </c>
      <c r="I2981" t="s">
        <v>60</v>
      </c>
      <c r="J2981" t="s">
        <v>260</v>
      </c>
      <c r="K2981">
        <v>53.92</v>
      </c>
      <c r="L2981">
        <v>-2.97</v>
      </c>
      <c r="M2981" t="s">
        <v>858</v>
      </c>
      <c r="N2981" t="s">
        <v>34</v>
      </c>
      <c r="O2981" t="s">
        <v>35</v>
      </c>
      <c r="P2981">
        <v>304</v>
      </c>
      <c r="Q2981">
        <v>0</v>
      </c>
      <c r="R2981">
        <v>0</v>
      </c>
    </row>
    <row r="2982" spans="1:18">
      <c r="A2982" t="s">
        <v>1019</v>
      </c>
      <c r="B2982" t="s">
        <v>48</v>
      </c>
      <c r="C2982" t="s">
        <v>39</v>
      </c>
      <c r="D2982" t="s">
        <v>123</v>
      </c>
      <c r="E2982">
        <v>51.38</v>
      </c>
      <c r="F2982">
        <v>0.72</v>
      </c>
      <c r="G2982" t="s">
        <v>858</v>
      </c>
      <c r="H2982" t="s">
        <v>104</v>
      </c>
      <c r="I2982" t="s">
        <v>29</v>
      </c>
      <c r="J2982" t="s">
        <v>123</v>
      </c>
      <c r="K2982">
        <v>51.35</v>
      </c>
      <c r="L2982">
        <v>0.73</v>
      </c>
      <c r="M2982" t="s">
        <v>858</v>
      </c>
      <c r="N2982" t="s">
        <v>34</v>
      </c>
      <c r="O2982" t="s">
        <v>27</v>
      </c>
      <c r="P2982">
        <v>52</v>
      </c>
      <c r="Q2982">
        <v>4</v>
      </c>
      <c r="R2982">
        <v>163</v>
      </c>
    </row>
    <row r="2983" spans="1:18">
      <c r="A2983" t="s">
        <v>1054</v>
      </c>
      <c r="B2983" t="s">
        <v>101</v>
      </c>
      <c r="C2983" t="s">
        <v>20</v>
      </c>
      <c r="D2983" t="s">
        <v>123</v>
      </c>
      <c r="E2983">
        <v>54.05</v>
      </c>
      <c r="F2983">
        <v>-4.82</v>
      </c>
      <c r="G2983" t="s">
        <v>858</v>
      </c>
      <c r="H2983" t="s">
        <v>104</v>
      </c>
      <c r="I2983" t="s">
        <v>60</v>
      </c>
      <c r="J2983" t="s">
        <v>118</v>
      </c>
      <c r="K2983">
        <v>54.05</v>
      </c>
      <c r="L2983">
        <v>-4.82</v>
      </c>
      <c r="M2983" t="s">
        <v>858</v>
      </c>
      <c r="N2983" t="s">
        <v>140</v>
      </c>
      <c r="O2983" t="s">
        <v>35</v>
      </c>
      <c r="P2983">
        <v>2150</v>
      </c>
      <c r="Q2983">
        <v>0</v>
      </c>
      <c r="R2983">
        <v>0</v>
      </c>
    </row>
    <row r="2984" spans="1:18">
      <c r="A2984" t="s">
        <v>1055</v>
      </c>
      <c r="B2984" t="s">
        <v>101</v>
      </c>
      <c r="C2984" t="s">
        <v>20</v>
      </c>
      <c r="D2984" t="s">
        <v>123</v>
      </c>
      <c r="E2984">
        <v>54.05</v>
      </c>
      <c r="F2984">
        <v>-4.82</v>
      </c>
      <c r="G2984" t="s">
        <v>858</v>
      </c>
      <c r="H2984" t="s">
        <v>101</v>
      </c>
      <c r="I2984" t="s">
        <v>39</v>
      </c>
      <c r="J2984" t="s">
        <v>123</v>
      </c>
      <c r="K2984">
        <v>54.05</v>
      </c>
      <c r="L2984">
        <v>-4.82</v>
      </c>
      <c r="M2984" t="s">
        <v>858</v>
      </c>
      <c r="N2984" t="s">
        <v>40</v>
      </c>
      <c r="O2984" t="s">
        <v>35</v>
      </c>
      <c r="P2984">
        <v>31</v>
      </c>
      <c r="Q2984">
        <v>0</v>
      </c>
      <c r="R2984">
        <v>0</v>
      </c>
    </row>
    <row r="2985" spans="1:18">
      <c r="A2985" t="s">
        <v>1056</v>
      </c>
      <c r="B2985" t="s">
        <v>121</v>
      </c>
      <c r="C2985" t="s">
        <v>20</v>
      </c>
      <c r="D2985" t="s">
        <v>123</v>
      </c>
      <c r="E2985">
        <v>54.05</v>
      </c>
      <c r="F2985">
        <v>-4.82</v>
      </c>
      <c r="G2985" t="s">
        <v>858</v>
      </c>
      <c r="H2985" t="s">
        <v>67</v>
      </c>
      <c r="I2985" t="s">
        <v>39</v>
      </c>
      <c r="J2985" t="s">
        <v>123</v>
      </c>
      <c r="K2985">
        <v>54.05</v>
      </c>
      <c r="L2985">
        <v>-4.82</v>
      </c>
      <c r="M2985" t="s">
        <v>858</v>
      </c>
      <c r="N2985" t="s">
        <v>40</v>
      </c>
      <c r="O2985" t="s">
        <v>35</v>
      </c>
      <c r="P2985">
        <v>27</v>
      </c>
      <c r="Q2985">
        <v>0</v>
      </c>
      <c r="R2985">
        <v>0</v>
      </c>
    </row>
    <row r="2986" spans="1:18">
      <c r="A2986" t="s">
        <v>1217</v>
      </c>
      <c r="B2986" t="s">
        <v>31</v>
      </c>
      <c r="C2986" t="s">
        <v>20</v>
      </c>
      <c r="D2986" t="s">
        <v>123</v>
      </c>
      <c r="E2986">
        <v>51.77</v>
      </c>
      <c r="F2986">
        <v>-0.75</v>
      </c>
      <c r="G2986" t="s">
        <v>858</v>
      </c>
      <c r="H2986" t="s">
        <v>32</v>
      </c>
      <c r="I2986" t="s">
        <v>29</v>
      </c>
      <c r="J2986" t="s">
        <v>260</v>
      </c>
      <c r="K2986">
        <v>51.77</v>
      </c>
      <c r="L2986">
        <v>-0.77</v>
      </c>
      <c r="M2986" t="s">
        <v>858</v>
      </c>
      <c r="N2986" t="s">
        <v>81</v>
      </c>
      <c r="O2986" t="s">
        <v>35</v>
      </c>
      <c r="P2986">
        <v>434</v>
      </c>
      <c r="Q2986">
        <v>2</v>
      </c>
      <c r="R2986">
        <v>270</v>
      </c>
    </row>
    <row r="2987" spans="1:18">
      <c r="A2987" t="s">
        <v>1218</v>
      </c>
      <c r="B2987" t="s">
        <v>101</v>
      </c>
      <c r="C2987" t="s">
        <v>20</v>
      </c>
      <c r="D2987" t="s">
        <v>123</v>
      </c>
      <c r="E2987">
        <v>50.88</v>
      </c>
      <c r="F2987">
        <v>-1.32</v>
      </c>
      <c r="G2987" t="s">
        <v>858</v>
      </c>
      <c r="H2987" t="s">
        <v>68</v>
      </c>
      <c r="I2987" t="s">
        <v>29</v>
      </c>
      <c r="J2987" t="s">
        <v>123</v>
      </c>
      <c r="K2987">
        <v>50.88</v>
      </c>
      <c r="L2987">
        <v>-1.32</v>
      </c>
      <c r="M2987" t="s">
        <v>858</v>
      </c>
      <c r="N2987" t="s">
        <v>40</v>
      </c>
      <c r="O2987" t="s">
        <v>35</v>
      </c>
      <c r="P2987">
        <v>70</v>
      </c>
      <c r="Q2987">
        <v>0</v>
      </c>
      <c r="R2987">
        <v>0</v>
      </c>
    </row>
    <row r="2988" spans="1:18">
      <c r="A2988" t="s">
        <v>1228</v>
      </c>
      <c r="B2988" t="s">
        <v>143</v>
      </c>
      <c r="C2988" t="s">
        <v>20</v>
      </c>
      <c r="D2988" t="s">
        <v>123</v>
      </c>
      <c r="E2988">
        <v>51.72</v>
      </c>
      <c r="F2988">
        <v>-5.32</v>
      </c>
      <c r="G2988" t="s">
        <v>858</v>
      </c>
      <c r="H2988" t="s">
        <v>50</v>
      </c>
      <c r="I2988" t="s">
        <v>39</v>
      </c>
      <c r="J2988" t="s">
        <v>260</v>
      </c>
      <c r="K2988">
        <v>51.72</v>
      </c>
      <c r="L2988">
        <v>-5.32</v>
      </c>
      <c r="M2988" t="s">
        <v>858</v>
      </c>
      <c r="N2988" t="s">
        <v>40</v>
      </c>
      <c r="O2988" t="s">
        <v>35</v>
      </c>
      <c r="P2988">
        <v>368</v>
      </c>
      <c r="Q2988">
        <v>0</v>
      </c>
      <c r="R2988">
        <v>0</v>
      </c>
    </row>
    <row r="2989" spans="1:18">
      <c r="A2989" t="s">
        <v>1286</v>
      </c>
      <c r="B2989" t="s">
        <v>109</v>
      </c>
      <c r="C2989" t="s">
        <v>20</v>
      </c>
      <c r="D2989" t="s">
        <v>123</v>
      </c>
      <c r="E2989">
        <v>54.02</v>
      </c>
      <c r="F2989">
        <v>-2.78</v>
      </c>
      <c r="G2989" t="s">
        <v>858</v>
      </c>
      <c r="H2989" t="s">
        <v>73</v>
      </c>
      <c r="I2989" t="s">
        <v>29</v>
      </c>
      <c r="J2989" t="s">
        <v>123</v>
      </c>
      <c r="K2989">
        <v>54.02</v>
      </c>
      <c r="L2989">
        <v>-2.78</v>
      </c>
      <c r="M2989" t="s">
        <v>858</v>
      </c>
      <c r="N2989" t="s">
        <v>81</v>
      </c>
      <c r="O2989" t="s">
        <v>35</v>
      </c>
      <c r="P2989">
        <v>57</v>
      </c>
      <c r="Q2989">
        <v>0</v>
      </c>
      <c r="R2989">
        <v>0</v>
      </c>
    </row>
    <row r="2990" spans="1:18">
      <c r="A2990" t="s">
        <v>1319</v>
      </c>
      <c r="B2990" t="s">
        <v>24</v>
      </c>
      <c r="C2990" t="s">
        <v>39</v>
      </c>
      <c r="D2990" t="s">
        <v>123</v>
      </c>
      <c r="E2990">
        <v>52.38</v>
      </c>
      <c r="F2990">
        <v>-1.53</v>
      </c>
      <c r="G2990" t="s">
        <v>858</v>
      </c>
      <c r="H2990" t="s">
        <v>23</v>
      </c>
      <c r="I2990" t="s">
        <v>29</v>
      </c>
      <c r="J2990" t="s">
        <v>123</v>
      </c>
      <c r="K2990">
        <v>52.38</v>
      </c>
      <c r="L2990">
        <v>-1.53</v>
      </c>
      <c r="M2990" t="s">
        <v>858</v>
      </c>
      <c r="N2990" t="s">
        <v>40</v>
      </c>
      <c r="O2990" t="s">
        <v>35</v>
      </c>
      <c r="P2990">
        <v>41</v>
      </c>
      <c r="Q2990">
        <v>0</v>
      </c>
      <c r="R2990">
        <v>0</v>
      </c>
    </row>
    <row r="2991" spans="1:18">
      <c r="A2991" t="s">
        <v>1338</v>
      </c>
      <c r="B2991" t="s">
        <v>121</v>
      </c>
      <c r="C2991" t="s">
        <v>20</v>
      </c>
      <c r="D2991" t="s">
        <v>123</v>
      </c>
      <c r="E2991">
        <v>51.43</v>
      </c>
      <c r="F2991">
        <v>-0.5</v>
      </c>
      <c r="G2991" t="s">
        <v>858</v>
      </c>
      <c r="H2991" t="s">
        <v>76</v>
      </c>
      <c r="I2991" t="s">
        <v>50</v>
      </c>
      <c r="J2991" t="s">
        <v>131</v>
      </c>
      <c r="K2991">
        <v>51.43</v>
      </c>
      <c r="L2991">
        <v>-0.5</v>
      </c>
      <c r="M2991" t="s">
        <v>858</v>
      </c>
      <c r="N2991" t="s">
        <v>26</v>
      </c>
      <c r="O2991" t="s">
        <v>35</v>
      </c>
      <c r="P2991">
        <v>1709</v>
      </c>
      <c r="Q2991">
        <v>0</v>
      </c>
      <c r="R2991">
        <v>0</v>
      </c>
    </row>
    <row r="2992" spans="1:18">
      <c r="A2992" t="s">
        <v>1358</v>
      </c>
      <c r="B2992" t="s">
        <v>67</v>
      </c>
      <c r="C2992" t="s">
        <v>20</v>
      </c>
      <c r="D2992" t="s">
        <v>123</v>
      </c>
      <c r="E2992">
        <v>52.52</v>
      </c>
      <c r="F2992">
        <v>-1.45</v>
      </c>
      <c r="G2992" t="s">
        <v>858</v>
      </c>
      <c r="H2992" t="s">
        <v>24</v>
      </c>
      <c r="I2992" t="s">
        <v>39</v>
      </c>
      <c r="J2992" t="s">
        <v>114</v>
      </c>
      <c r="K2992">
        <v>52.52</v>
      </c>
      <c r="L2992">
        <v>-1.45</v>
      </c>
      <c r="M2992" t="s">
        <v>858</v>
      </c>
      <c r="N2992" t="s">
        <v>40</v>
      </c>
      <c r="O2992" t="s">
        <v>35</v>
      </c>
      <c r="P2992">
        <v>1117</v>
      </c>
      <c r="Q2992">
        <v>0</v>
      </c>
      <c r="R2992">
        <v>0</v>
      </c>
    </row>
    <row r="2993" spans="1:18">
      <c r="A2993" t="s">
        <v>1359</v>
      </c>
      <c r="B2993" t="s">
        <v>42</v>
      </c>
      <c r="C2993" t="s">
        <v>20</v>
      </c>
      <c r="D2993" t="s">
        <v>123</v>
      </c>
      <c r="E2993">
        <v>52.53</v>
      </c>
      <c r="F2993">
        <v>-1.47</v>
      </c>
      <c r="G2993" t="s">
        <v>858</v>
      </c>
      <c r="H2993" t="s">
        <v>133</v>
      </c>
      <c r="I2993" t="s">
        <v>20</v>
      </c>
      <c r="J2993" t="s">
        <v>129</v>
      </c>
      <c r="K2993">
        <v>52.57</v>
      </c>
      <c r="L2993">
        <v>-1.48</v>
      </c>
      <c r="M2993" t="s">
        <v>858</v>
      </c>
      <c r="N2993" t="s">
        <v>40</v>
      </c>
      <c r="O2993" t="s">
        <v>35</v>
      </c>
      <c r="P2993">
        <v>739</v>
      </c>
      <c r="Q2993">
        <v>4</v>
      </c>
      <c r="R2993">
        <v>344</v>
      </c>
    </row>
    <row r="2994" spans="1:18">
      <c r="A2994" t="s">
        <v>1360</v>
      </c>
      <c r="B2994" t="s">
        <v>45</v>
      </c>
      <c r="C2994" t="s">
        <v>20</v>
      </c>
      <c r="D2994" t="s">
        <v>123</v>
      </c>
      <c r="E2994">
        <v>52.75</v>
      </c>
      <c r="F2994">
        <v>-4.8</v>
      </c>
      <c r="G2994" t="s">
        <v>858</v>
      </c>
      <c r="H2994" t="s">
        <v>19</v>
      </c>
      <c r="I2994" t="s">
        <v>29</v>
      </c>
      <c r="J2994" t="s">
        <v>260</v>
      </c>
      <c r="K2994">
        <v>52.75</v>
      </c>
      <c r="L2994">
        <v>-4.8</v>
      </c>
      <c r="M2994" t="s">
        <v>858</v>
      </c>
      <c r="N2994" t="s">
        <v>40</v>
      </c>
      <c r="O2994" t="s">
        <v>35</v>
      </c>
      <c r="P2994">
        <v>427</v>
      </c>
      <c r="Q2994">
        <v>0</v>
      </c>
      <c r="R2994">
        <v>0</v>
      </c>
    </row>
    <row r="2995" spans="1:18">
      <c r="A2995" t="s">
        <v>1361</v>
      </c>
      <c r="B2995" t="s">
        <v>19</v>
      </c>
      <c r="C2995" t="s">
        <v>20</v>
      </c>
      <c r="D2995" t="s">
        <v>123</v>
      </c>
      <c r="E2995">
        <v>52.75</v>
      </c>
      <c r="F2995">
        <v>-4.8</v>
      </c>
      <c r="G2995" t="s">
        <v>858</v>
      </c>
      <c r="H2995" t="s">
        <v>63</v>
      </c>
      <c r="I2995" t="s">
        <v>39</v>
      </c>
      <c r="J2995" t="s">
        <v>123</v>
      </c>
      <c r="K2995">
        <v>52.75</v>
      </c>
      <c r="L2995">
        <v>-4.8</v>
      </c>
      <c r="M2995" t="s">
        <v>858</v>
      </c>
      <c r="N2995" t="s">
        <v>140</v>
      </c>
      <c r="O2995" t="s">
        <v>35</v>
      </c>
      <c r="P2995">
        <v>18</v>
      </c>
      <c r="Q2995">
        <v>0</v>
      </c>
      <c r="R2995">
        <v>0</v>
      </c>
    </row>
    <row r="2996" spans="1:18">
      <c r="A2996" t="s">
        <v>1362</v>
      </c>
      <c r="B2996" t="s">
        <v>48</v>
      </c>
      <c r="C2996" t="s">
        <v>39</v>
      </c>
      <c r="D2996" t="s">
        <v>123</v>
      </c>
      <c r="E2996">
        <v>52.75</v>
      </c>
      <c r="F2996">
        <v>-4.8</v>
      </c>
      <c r="G2996" t="s">
        <v>858</v>
      </c>
      <c r="H2996" t="s">
        <v>32</v>
      </c>
      <c r="I2996" t="s">
        <v>48</v>
      </c>
      <c r="J2996" t="s">
        <v>123</v>
      </c>
      <c r="K2996">
        <v>52.75</v>
      </c>
      <c r="L2996">
        <v>-4.8</v>
      </c>
      <c r="M2996" t="s">
        <v>858</v>
      </c>
      <c r="N2996" t="s">
        <v>40</v>
      </c>
      <c r="O2996" t="s">
        <v>35</v>
      </c>
      <c r="P2996">
        <v>63</v>
      </c>
      <c r="Q2996">
        <v>0</v>
      </c>
      <c r="R2996">
        <v>0</v>
      </c>
    </row>
    <row r="2997" spans="1:18">
      <c r="A2997" t="s">
        <v>1363</v>
      </c>
      <c r="B2997" t="s">
        <v>48</v>
      </c>
      <c r="C2997" t="s">
        <v>39</v>
      </c>
      <c r="D2997" t="s">
        <v>123</v>
      </c>
      <c r="E2997">
        <v>52.75</v>
      </c>
      <c r="F2997">
        <v>-4.8</v>
      </c>
      <c r="G2997" t="s">
        <v>858</v>
      </c>
      <c r="H2997" t="s">
        <v>48</v>
      </c>
      <c r="I2997" t="s">
        <v>60</v>
      </c>
      <c r="J2997" t="s">
        <v>406</v>
      </c>
      <c r="K2997">
        <v>52.75</v>
      </c>
      <c r="L2997">
        <v>-4.8</v>
      </c>
      <c r="M2997" t="s">
        <v>858</v>
      </c>
      <c r="N2997" t="s">
        <v>40</v>
      </c>
      <c r="O2997" t="s">
        <v>35</v>
      </c>
      <c r="P2997">
        <v>5022</v>
      </c>
      <c r="Q2997">
        <v>0</v>
      </c>
      <c r="R2997">
        <v>0</v>
      </c>
    </row>
    <row r="2998" spans="1:18">
      <c r="A2998" t="s">
        <v>1364</v>
      </c>
      <c r="B2998" t="s">
        <v>155</v>
      </c>
      <c r="C2998" t="s">
        <v>20</v>
      </c>
      <c r="D2998" t="s">
        <v>123</v>
      </c>
      <c r="E2998">
        <v>52.75</v>
      </c>
      <c r="F2998">
        <v>-4.8</v>
      </c>
      <c r="G2998" t="s">
        <v>858</v>
      </c>
      <c r="H2998" t="s">
        <v>48</v>
      </c>
      <c r="I2998" t="s">
        <v>29</v>
      </c>
      <c r="J2998" t="s">
        <v>123</v>
      </c>
      <c r="K2998">
        <v>52.75</v>
      </c>
      <c r="L2998">
        <v>-4.8</v>
      </c>
      <c r="M2998" t="s">
        <v>858</v>
      </c>
      <c r="N2998" t="s">
        <v>40</v>
      </c>
      <c r="O2998" t="s">
        <v>35</v>
      </c>
      <c r="P2998">
        <v>52</v>
      </c>
      <c r="Q2998">
        <v>0</v>
      </c>
      <c r="R2998">
        <v>0</v>
      </c>
    </row>
    <row r="2999" spans="1:18">
      <c r="A2999" t="s">
        <v>1390</v>
      </c>
      <c r="B2999" t="s">
        <v>76</v>
      </c>
      <c r="C2999" t="s">
        <v>20</v>
      </c>
      <c r="D2999" t="s">
        <v>123</v>
      </c>
      <c r="E2999">
        <v>51.77</v>
      </c>
      <c r="F2999">
        <v>-0.75</v>
      </c>
      <c r="G2999" t="s">
        <v>858</v>
      </c>
      <c r="H2999" t="s">
        <v>39</v>
      </c>
      <c r="I2999" t="s">
        <v>20</v>
      </c>
      <c r="J2999" t="s">
        <v>129</v>
      </c>
      <c r="K2999">
        <v>51.78</v>
      </c>
      <c r="L2999">
        <v>-0.73</v>
      </c>
      <c r="M2999" t="s">
        <v>858</v>
      </c>
      <c r="N2999" t="s">
        <v>26</v>
      </c>
      <c r="O2999" t="s">
        <v>35</v>
      </c>
      <c r="P2999">
        <v>716</v>
      </c>
      <c r="Q2999">
        <v>3</v>
      </c>
      <c r="R2999">
        <v>32</v>
      </c>
    </row>
    <row r="3000" spans="1:18">
      <c r="A3000" t="s">
        <v>1400</v>
      </c>
      <c r="B3000" t="s">
        <v>37</v>
      </c>
      <c r="C3000" t="s">
        <v>20</v>
      </c>
      <c r="D3000" t="s">
        <v>123</v>
      </c>
      <c r="E3000">
        <v>52.93</v>
      </c>
      <c r="F3000">
        <v>-1.23</v>
      </c>
      <c r="G3000" t="s">
        <v>858</v>
      </c>
      <c r="H3000" t="s">
        <v>155</v>
      </c>
      <c r="I3000" t="s">
        <v>60</v>
      </c>
      <c r="J3000" t="s">
        <v>260</v>
      </c>
      <c r="K3000">
        <v>52.93</v>
      </c>
      <c r="L3000">
        <v>-1.23</v>
      </c>
      <c r="M3000" t="s">
        <v>858</v>
      </c>
      <c r="N3000" t="s">
        <v>40</v>
      </c>
      <c r="O3000" t="s">
        <v>52</v>
      </c>
      <c r="P3000">
        <v>298</v>
      </c>
      <c r="Q3000">
        <v>0</v>
      </c>
      <c r="R3000">
        <v>0</v>
      </c>
    </row>
    <row r="3001" spans="1:18">
      <c r="A3001" t="s">
        <v>1612</v>
      </c>
      <c r="B3001" t="s">
        <v>50</v>
      </c>
      <c r="C3001" t="s">
        <v>39</v>
      </c>
      <c r="D3001" t="s">
        <v>123</v>
      </c>
      <c r="E3001">
        <v>55.23</v>
      </c>
      <c r="F3001">
        <v>24.67</v>
      </c>
      <c r="G3001" t="s">
        <v>1607</v>
      </c>
      <c r="H3001" t="s">
        <v>24</v>
      </c>
      <c r="I3001" t="s">
        <v>29</v>
      </c>
      <c r="J3001" t="s">
        <v>260</v>
      </c>
      <c r="K3001">
        <v>55.25</v>
      </c>
      <c r="L3001">
        <v>24.77</v>
      </c>
      <c r="M3001" t="s">
        <v>1607</v>
      </c>
      <c r="N3001" t="s">
        <v>34</v>
      </c>
      <c r="O3001" t="s">
        <v>35</v>
      </c>
      <c r="P3001">
        <v>398</v>
      </c>
      <c r="Q3001">
        <v>7</v>
      </c>
      <c r="R3001">
        <v>74</v>
      </c>
    </row>
    <row r="3002" spans="1:18">
      <c r="A3002" t="s">
        <v>1650</v>
      </c>
      <c r="B3002" t="s">
        <v>29</v>
      </c>
      <c r="C3002" t="s">
        <v>39</v>
      </c>
      <c r="D3002" t="s">
        <v>123</v>
      </c>
      <c r="E3002">
        <v>53.05</v>
      </c>
      <c r="F3002">
        <v>4.72</v>
      </c>
      <c r="G3002" t="s">
        <v>1615</v>
      </c>
      <c r="H3002" t="s">
        <v>101</v>
      </c>
      <c r="I3002" t="s">
        <v>29</v>
      </c>
      <c r="J3002" t="s">
        <v>123</v>
      </c>
      <c r="K3002">
        <v>53.05</v>
      </c>
      <c r="L3002">
        <v>4.72</v>
      </c>
      <c r="M3002" t="s">
        <v>1615</v>
      </c>
      <c r="N3002" t="s">
        <v>40</v>
      </c>
      <c r="O3002" t="s">
        <v>35</v>
      </c>
      <c r="P3002">
        <v>34</v>
      </c>
      <c r="Q3002">
        <v>0</v>
      </c>
      <c r="R3002">
        <v>0</v>
      </c>
    </row>
    <row r="3003" spans="1:18">
      <c r="A3003" t="s">
        <v>1982</v>
      </c>
      <c r="B3003" t="s">
        <v>48</v>
      </c>
      <c r="C3003" t="s">
        <v>39</v>
      </c>
      <c r="D3003" t="s">
        <v>123</v>
      </c>
      <c r="E3003">
        <v>52.33</v>
      </c>
      <c r="F3003">
        <v>4.53</v>
      </c>
      <c r="G3003" t="s">
        <v>1615</v>
      </c>
      <c r="H3003" t="s">
        <v>50</v>
      </c>
      <c r="I3003" t="s">
        <v>29</v>
      </c>
      <c r="J3003" t="s">
        <v>115</v>
      </c>
      <c r="K3003">
        <v>52.35</v>
      </c>
      <c r="L3003">
        <v>4.57</v>
      </c>
      <c r="M3003" t="s">
        <v>1615</v>
      </c>
      <c r="N3003" t="s">
        <v>40</v>
      </c>
      <c r="O3003" t="s">
        <v>35</v>
      </c>
      <c r="P3003">
        <v>1484</v>
      </c>
      <c r="Q3003">
        <v>2</v>
      </c>
      <c r="R3003">
        <v>91</v>
      </c>
    </row>
    <row r="3004" spans="1:18">
      <c r="A3004" t="s">
        <v>2399</v>
      </c>
      <c r="B3004" t="s">
        <v>50</v>
      </c>
      <c r="C3004" t="s">
        <v>39</v>
      </c>
      <c r="D3004" t="s">
        <v>123</v>
      </c>
      <c r="E3004">
        <v>59.32</v>
      </c>
      <c r="F3004">
        <v>5.37</v>
      </c>
      <c r="G3004" t="s">
        <v>669</v>
      </c>
      <c r="H3004" t="s">
        <v>133</v>
      </c>
      <c r="I3004" t="s">
        <v>29</v>
      </c>
      <c r="J3004" t="s">
        <v>260</v>
      </c>
      <c r="K3004">
        <v>59.37</v>
      </c>
      <c r="L3004">
        <v>5.33</v>
      </c>
      <c r="M3004" t="s">
        <v>669</v>
      </c>
      <c r="N3004" t="s">
        <v>40</v>
      </c>
      <c r="O3004" t="s">
        <v>35</v>
      </c>
      <c r="P3004">
        <v>421</v>
      </c>
      <c r="Q3004">
        <v>6</v>
      </c>
      <c r="R3004">
        <v>342</v>
      </c>
    </row>
    <row r="3005" spans="1:18">
      <c r="A3005" t="s">
        <v>2452</v>
      </c>
      <c r="B3005" t="s">
        <v>19</v>
      </c>
      <c r="C3005" t="s">
        <v>39</v>
      </c>
      <c r="D3005" t="s">
        <v>123</v>
      </c>
      <c r="E3005">
        <v>49.75</v>
      </c>
      <c r="F3005">
        <v>21.47</v>
      </c>
      <c r="G3005" t="s">
        <v>2428</v>
      </c>
      <c r="H3005" t="s">
        <v>23</v>
      </c>
      <c r="I3005" t="s">
        <v>101</v>
      </c>
      <c r="J3005" t="s">
        <v>123</v>
      </c>
      <c r="K3005">
        <v>49.75</v>
      </c>
      <c r="L3005">
        <v>21.47</v>
      </c>
      <c r="M3005" t="s">
        <v>2428</v>
      </c>
      <c r="N3005" t="s">
        <v>40</v>
      </c>
      <c r="O3005" t="s">
        <v>35</v>
      </c>
      <c r="P3005">
        <v>143</v>
      </c>
      <c r="Q3005">
        <v>0</v>
      </c>
      <c r="R3005">
        <v>0</v>
      </c>
    </row>
    <row r="3006" spans="1:18">
      <c r="A3006" t="s">
        <v>2784</v>
      </c>
      <c r="B3006" t="s">
        <v>63</v>
      </c>
      <c r="C3006" t="s">
        <v>39</v>
      </c>
      <c r="D3006" t="s">
        <v>123</v>
      </c>
      <c r="E3006">
        <v>61.05</v>
      </c>
      <c r="F3006">
        <v>24.35</v>
      </c>
      <c r="G3006" t="s">
        <v>2455</v>
      </c>
      <c r="H3006" t="s">
        <v>50</v>
      </c>
      <c r="I3006" t="s">
        <v>50</v>
      </c>
      <c r="J3006" t="s">
        <v>260</v>
      </c>
      <c r="K3006">
        <v>61</v>
      </c>
      <c r="L3006">
        <v>24.33</v>
      </c>
      <c r="M3006" t="s">
        <v>2455</v>
      </c>
      <c r="N3006" t="s">
        <v>40</v>
      </c>
      <c r="O3006" t="s">
        <v>52</v>
      </c>
      <c r="P3006">
        <v>203</v>
      </c>
      <c r="Q3006">
        <v>6</v>
      </c>
      <c r="R3006">
        <v>190</v>
      </c>
    </row>
    <row r="3007" spans="1:18">
      <c r="A3007" t="s">
        <v>3112</v>
      </c>
      <c r="B3007" t="s">
        <v>39</v>
      </c>
      <c r="C3007" t="s">
        <v>39</v>
      </c>
      <c r="D3007" t="s">
        <v>123</v>
      </c>
      <c r="E3007">
        <v>60.15</v>
      </c>
      <c r="F3007">
        <v>23.77</v>
      </c>
      <c r="G3007" t="s">
        <v>2455</v>
      </c>
      <c r="H3007" t="s">
        <v>20</v>
      </c>
      <c r="I3007" t="s">
        <v>29</v>
      </c>
      <c r="J3007" t="s">
        <v>123</v>
      </c>
      <c r="K3007">
        <v>60.15</v>
      </c>
      <c r="L3007">
        <v>23.77</v>
      </c>
      <c r="M3007" t="s">
        <v>2455</v>
      </c>
      <c r="N3007" t="s">
        <v>81</v>
      </c>
      <c r="O3007" t="s">
        <v>35</v>
      </c>
      <c r="P3007">
        <v>29</v>
      </c>
      <c r="Q3007">
        <v>0</v>
      </c>
      <c r="R3007">
        <v>0</v>
      </c>
    </row>
    <row r="3008" spans="1:18">
      <c r="A3008" t="s">
        <v>3113</v>
      </c>
      <c r="B3008" t="s">
        <v>39</v>
      </c>
      <c r="C3008" t="s">
        <v>39</v>
      </c>
      <c r="D3008" t="s">
        <v>123</v>
      </c>
      <c r="E3008">
        <v>60.15</v>
      </c>
      <c r="F3008">
        <v>23.78</v>
      </c>
      <c r="G3008" t="s">
        <v>2455</v>
      </c>
      <c r="H3008" t="s">
        <v>37</v>
      </c>
      <c r="I3008" t="s">
        <v>29</v>
      </c>
      <c r="J3008" t="s">
        <v>123</v>
      </c>
      <c r="K3008">
        <v>60.15</v>
      </c>
      <c r="L3008">
        <v>23.77</v>
      </c>
      <c r="M3008" t="s">
        <v>2455</v>
      </c>
      <c r="N3008" t="s">
        <v>140</v>
      </c>
      <c r="O3008" t="s">
        <v>35</v>
      </c>
      <c r="P3008">
        <v>47</v>
      </c>
      <c r="Q3008">
        <v>1</v>
      </c>
      <c r="R3008">
        <v>270</v>
      </c>
    </row>
    <row r="3009" spans="1:18">
      <c r="A3009" t="s">
        <v>3114</v>
      </c>
      <c r="B3009" t="s">
        <v>39</v>
      </c>
      <c r="C3009" t="s">
        <v>39</v>
      </c>
      <c r="D3009" t="s">
        <v>123</v>
      </c>
      <c r="E3009">
        <v>60.15</v>
      </c>
      <c r="F3009">
        <v>23.78</v>
      </c>
      <c r="G3009" t="s">
        <v>2455</v>
      </c>
      <c r="H3009" t="s">
        <v>37</v>
      </c>
      <c r="I3009" t="s">
        <v>29</v>
      </c>
      <c r="J3009" t="s">
        <v>123</v>
      </c>
      <c r="K3009">
        <v>60.15</v>
      </c>
      <c r="L3009">
        <v>23.77</v>
      </c>
      <c r="M3009" t="s">
        <v>2455</v>
      </c>
      <c r="N3009" t="s">
        <v>81</v>
      </c>
      <c r="O3009" t="s">
        <v>35</v>
      </c>
      <c r="P3009">
        <v>47</v>
      </c>
      <c r="Q3009">
        <v>1</v>
      </c>
      <c r="R3009">
        <v>270</v>
      </c>
    </row>
    <row r="3010" spans="1:18">
      <c r="A3010" t="s">
        <v>3115</v>
      </c>
      <c r="B3010" t="s">
        <v>48</v>
      </c>
      <c r="C3010" t="s">
        <v>39</v>
      </c>
      <c r="D3010" t="s">
        <v>123</v>
      </c>
      <c r="E3010">
        <v>60.15</v>
      </c>
      <c r="F3010">
        <v>24.72</v>
      </c>
      <c r="G3010" t="s">
        <v>2455</v>
      </c>
      <c r="H3010" t="s">
        <v>50</v>
      </c>
      <c r="I3010" t="s">
        <v>29</v>
      </c>
      <c r="J3010" t="s">
        <v>123</v>
      </c>
      <c r="K3010">
        <v>60.15</v>
      </c>
      <c r="L3010">
        <v>24.72</v>
      </c>
      <c r="M3010" t="s">
        <v>2455</v>
      </c>
      <c r="N3010" t="s">
        <v>40</v>
      </c>
      <c r="O3010" t="s">
        <v>35</v>
      </c>
      <c r="P3010">
        <v>23</v>
      </c>
      <c r="Q3010">
        <v>0</v>
      </c>
      <c r="R3010">
        <v>0</v>
      </c>
    </row>
    <row r="3011" spans="1:18">
      <c r="A3011" t="s">
        <v>3134</v>
      </c>
      <c r="B3011" t="s">
        <v>50</v>
      </c>
      <c r="C3011" t="s">
        <v>39</v>
      </c>
      <c r="D3011" t="s">
        <v>123</v>
      </c>
      <c r="E3011">
        <v>61.15</v>
      </c>
      <c r="F3011">
        <v>24.8</v>
      </c>
      <c r="G3011" t="s">
        <v>2455</v>
      </c>
      <c r="H3011" t="s">
        <v>74</v>
      </c>
      <c r="I3011" t="s">
        <v>29</v>
      </c>
      <c r="J3011" t="s">
        <v>131</v>
      </c>
      <c r="K3011">
        <v>61.15</v>
      </c>
      <c r="L3011">
        <v>24.77</v>
      </c>
      <c r="M3011" t="s">
        <v>2455</v>
      </c>
      <c r="N3011" t="s">
        <v>34</v>
      </c>
      <c r="O3011" t="s">
        <v>35</v>
      </c>
      <c r="P3011">
        <v>1883</v>
      </c>
      <c r="Q3011">
        <v>2</v>
      </c>
      <c r="R3011">
        <v>270</v>
      </c>
    </row>
    <row r="3012" spans="1:18">
      <c r="A3012" t="s">
        <v>3139</v>
      </c>
      <c r="B3012" t="s">
        <v>19</v>
      </c>
      <c r="C3012" t="s">
        <v>20</v>
      </c>
      <c r="D3012" t="s">
        <v>123</v>
      </c>
      <c r="E3012">
        <v>62.85</v>
      </c>
      <c r="F3012">
        <v>22.83</v>
      </c>
      <c r="G3012" t="s">
        <v>2455</v>
      </c>
      <c r="H3012" t="s">
        <v>155</v>
      </c>
      <c r="I3012" t="s">
        <v>51</v>
      </c>
      <c r="J3012" t="s">
        <v>123</v>
      </c>
      <c r="K3012">
        <v>62.85</v>
      </c>
      <c r="L3012">
        <v>22.83</v>
      </c>
      <c r="M3012" t="s">
        <v>2455</v>
      </c>
      <c r="N3012" t="s">
        <v>40</v>
      </c>
      <c r="O3012" t="s">
        <v>35</v>
      </c>
      <c r="P3012">
        <v>115</v>
      </c>
      <c r="Q3012">
        <v>0</v>
      </c>
      <c r="R3012">
        <v>0</v>
      </c>
    </row>
    <row r="3013" spans="1:18">
      <c r="A3013" t="s">
        <v>3140</v>
      </c>
      <c r="B3013" t="s">
        <v>19</v>
      </c>
      <c r="C3013" t="s">
        <v>20</v>
      </c>
      <c r="D3013" t="s">
        <v>123</v>
      </c>
      <c r="E3013">
        <v>62.85</v>
      </c>
      <c r="F3013">
        <v>22.83</v>
      </c>
      <c r="G3013" t="s">
        <v>2455</v>
      </c>
      <c r="H3013" t="s">
        <v>51</v>
      </c>
      <c r="I3013" t="s">
        <v>39</v>
      </c>
      <c r="J3013" t="s">
        <v>123</v>
      </c>
      <c r="K3013">
        <v>62.85</v>
      </c>
      <c r="L3013">
        <v>22.83</v>
      </c>
      <c r="M3013" t="s">
        <v>2455</v>
      </c>
      <c r="N3013" t="s">
        <v>26</v>
      </c>
      <c r="O3013" t="s">
        <v>35</v>
      </c>
      <c r="P3013">
        <v>15</v>
      </c>
      <c r="Q3013">
        <v>0</v>
      </c>
      <c r="R3013">
        <v>0</v>
      </c>
    </row>
    <row r="3014" spans="1:18">
      <c r="A3014" t="s">
        <v>3149</v>
      </c>
      <c r="B3014" t="s">
        <v>92</v>
      </c>
      <c r="C3014" t="s">
        <v>39</v>
      </c>
      <c r="D3014" t="s">
        <v>123</v>
      </c>
      <c r="E3014">
        <v>62.62</v>
      </c>
      <c r="F3014">
        <v>29.68</v>
      </c>
      <c r="G3014" t="s">
        <v>2455</v>
      </c>
      <c r="H3014" t="s">
        <v>50</v>
      </c>
      <c r="I3014" t="s">
        <v>39</v>
      </c>
      <c r="J3014" t="s">
        <v>260</v>
      </c>
      <c r="K3014">
        <v>62.62</v>
      </c>
      <c r="L3014">
        <v>29.7</v>
      </c>
      <c r="M3014" t="s">
        <v>2455</v>
      </c>
      <c r="N3014" t="s">
        <v>81</v>
      </c>
      <c r="O3014" t="s">
        <v>35</v>
      </c>
      <c r="P3014">
        <v>353</v>
      </c>
      <c r="Q3014">
        <v>1</v>
      </c>
      <c r="R3014">
        <v>91</v>
      </c>
    </row>
    <row r="3015" spans="1:18">
      <c r="A3015" t="s">
        <v>3150</v>
      </c>
      <c r="B3015" t="s">
        <v>31</v>
      </c>
      <c r="C3015" t="s">
        <v>39</v>
      </c>
      <c r="D3015" t="s">
        <v>123</v>
      </c>
      <c r="E3015">
        <v>63.08</v>
      </c>
      <c r="F3015">
        <v>27.2</v>
      </c>
      <c r="G3015" t="s">
        <v>2455</v>
      </c>
      <c r="H3015" t="s">
        <v>68</v>
      </c>
      <c r="I3015" t="s">
        <v>101</v>
      </c>
      <c r="J3015" t="s">
        <v>114</v>
      </c>
      <c r="K3015">
        <v>61.62</v>
      </c>
      <c r="L3015">
        <v>29.6</v>
      </c>
      <c r="M3015" t="s">
        <v>2455</v>
      </c>
      <c r="N3015" t="s">
        <v>34</v>
      </c>
      <c r="O3015" t="s">
        <v>35</v>
      </c>
      <c r="P3015">
        <v>1267</v>
      </c>
      <c r="Q3015">
        <v>205</v>
      </c>
      <c r="R3015">
        <v>143</v>
      </c>
    </row>
    <row r="3016" spans="1:18">
      <c r="A3016" t="s">
        <v>3151</v>
      </c>
      <c r="B3016" t="s">
        <v>24</v>
      </c>
      <c r="C3016" t="s">
        <v>39</v>
      </c>
      <c r="D3016" t="s">
        <v>123</v>
      </c>
      <c r="E3016">
        <v>63.3</v>
      </c>
      <c r="F3016">
        <v>28.17</v>
      </c>
      <c r="G3016" t="s">
        <v>2455</v>
      </c>
      <c r="H3016" t="s">
        <v>63</v>
      </c>
      <c r="I3016" t="s">
        <v>48</v>
      </c>
      <c r="J3016" t="s">
        <v>118</v>
      </c>
      <c r="K3016">
        <v>63.28</v>
      </c>
      <c r="L3016">
        <v>28.2</v>
      </c>
      <c r="M3016" t="s">
        <v>2455</v>
      </c>
      <c r="N3016" t="s">
        <v>40</v>
      </c>
      <c r="O3016" t="s">
        <v>35</v>
      </c>
      <c r="P3016">
        <v>2261</v>
      </c>
      <c r="Q3016">
        <v>3</v>
      </c>
      <c r="R3016">
        <v>139</v>
      </c>
    </row>
    <row r="3017" spans="1:18">
      <c r="A3017" t="s">
        <v>3152</v>
      </c>
      <c r="B3017" t="s">
        <v>24</v>
      </c>
      <c r="C3017" t="s">
        <v>39</v>
      </c>
      <c r="D3017" t="s">
        <v>123</v>
      </c>
      <c r="E3017">
        <v>63.3</v>
      </c>
      <c r="F3017">
        <v>28.17</v>
      </c>
      <c r="G3017" t="s">
        <v>2455</v>
      </c>
      <c r="H3017" t="s">
        <v>45</v>
      </c>
      <c r="I3017" t="s">
        <v>29</v>
      </c>
      <c r="J3017" t="s">
        <v>123</v>
      </c>
      <c r="K3017">
        <v>63.32</v>
      </c>
      <c r="L3017">
        <v>28.17</v>
      </c>
      <c r="M3017" t="s">
        <v>2455</v>
      </c>
      <c r="N3017" t="s">
        <v>34</v>
      </c>
      <c r="O3017" t="s">
        <v>35</v>
      </c>
      <c r="P3017">
        <v>50</v>
      </c>
      <c r="Q3017">
        <v>2</v>
      </c>
      <c r="R3017">
        <v>0</v>
      </c>
    </row>
    <row r="3018" spans="1:18">
      <c r="A3018" t="s">
        <v>3153</v>
      </c>
      <c r="B3018" t="s">
        <v>24</v>
      </c>
      <c r="C3018" t="s">
        <v>39</v>
      </c>
      <c r="D3018" t="s">
        <v>123</v>
      </c>
      <c r="E3018">
        <v>63.3</v>
      </c>
      <c r="F3018">
        <v>28.17</v>
      </c>
      <c r="G3018" t="s">
        <v>2455</v>
      </c>
      <c r="H3018" t="s">
        <v>45</v>
      </c>
      <c r="I3018" t="s">
        <v>29</v>
      </c>
      <c r="J3018" t="s">
        <v>123</v>
      </c>
      <c r="K3018">
        <v>63.32</v>
      </c>
      <c r="L3018">
        <v>28.17</v>
      </c>
      <c r="M3018" t="s">
        <v>2455</v>
      </c>
      <c r="N3018" t="s">
        <v>34</v>
      </c>
      <c r="O3018" t="s">
        <v>35</v>
      </c>
      <c r="P3018">
        <v>50</v>
      </c>
      <c r="Q3018">
        <v>2</v>
      </c>
      <c r="R3018">
        <v>0</v>
      </c>
    </row>
    <row r="3019" spans="1:18">
      <c r="A3019" t="s">
        <v>3154</v>
      </c>
      <c r="B3019" t="s">
        <v>24</v>
      </c>
      <c r="C3019" t="s">
        <v>39</v>
      </c>
      <c r="D3019" t="s">
        <v>123</v>
      </c>
      <c r="E3019">
        <v>63.3</v>
      </c>
      <c r="F3019">
        <v>28.17</v>
      </c>
      <c r="G3019" t="s">
        <v>2455</v>
      </c>
      <c r="H3019" t="s">
        <v>60</v>
      </c>
      <c r="I3019" t="s">
        <v>51</v>
      </c>
      <c r="J3019" t="s">
        <v>123</v>
      </c>
      <c r="K3019">
        <v>63.32</v>
      </c>
      <c r="L3019">
        <v>28.17</v>
      </c>
      <c r="M3019" t="s">
        <v>2455</v>
      </c>
      <c r="N3019" t="s">
        <v>34</v>
      </c>
      <c r="O3019" t="s">
        <v>35</v>
      </c>
      <c r="P3019">
        <v>91</v>
      </c>
      <c r="Q3019">
        <v>2</v>
      </c>
      <c r="R3019">
        <v>0</v>
      </c>
    </row>
    <row r="3020" spans="1:18">
      <c r="A3020" t="s">
        <v>3156</v>
      </c>
      <c r="B3020" t="s">
        <v>29</v>
      </c>
      <c r="C3020" t="s">
        <v>39</v>
      </c>
      <c r="D3020" t="s">
        <v>123</v>
      </c>
      <c r="E3020">
        <v>62.72</v>
      </c>
      <c r="F3020">
        <v>22.53</v>
      </c>
      <c r="G3020" t="s">
        <v>2455</v>
      </c>
      <c r="H3020" t="s">
        <v>63</v>
      </c>
      <c r="I3020" t="s">
        <v>101</v>
      </c>
      <c r="J3020" t="s">
        <v>123</v>
      </c>
      <c r="K3020">
        <v>62.72</v>
      </c>
      <c r="L3020">
        <v>22.62</v>
      </c>
      <c r="M3020" t="s">
        <v>2455</v>
      </c>
      <c r="N3020" t="s">
        <v>40</v>
      </c>
      <c r="O3020" t="s">
        <v>35</v>
      </c>
      <c r="P3020">
        <v>158</v>
      </c>
      <c r="Q3020">
        <v>5</v>
      </c>
      <c r="R3020">
        <v>91</v>
      </c>
    </row>
    <row r="3021" spans="1:18">
      <c r="A3021" t="s">
        <v>3157</v>
      </c>
      <c r="B3021" t="s">
        <v>48</v>
      </c>
      <c r="C3021" t="s">
        <v>39</v>
      </c>
      <c r="D3021" t="s">
        <v>123</v>
      </c>
      <c r="E3021">
        <v>62.72</v>
      </c>
      <c r="F3021">
        <v>22.53</v>
      </c>
      <c r="G3021" t="s">
        <v>2455</v>
      </c>
      <c r="H3021" t="s">
        <v>48</v>
      </c>
      <c r="I3021" t="s">
        <v>29</v>
      </c>
      <c r="J3021" t="s">
        <v>123</v>
      </c>
      <c r="K3021">
        <v>62.72</v>
      </c>
      <c r="L3021">
        <v>22.55</v>
      </c>
      <c r="M3021" t="s">
        <v>2455</v>
      </c>
      <c r="N3021" t="s">
        <v>40</v>
      </c>
      <c r="O3021" t="s">
        <v>35</v>
      </c>
      <c r="P3021">
        <v>30</v>
      </c>
      <c r="Q3021">
        <v>1</v>
      </c>
      <c r="R3021">
        <v>91</v>
      </c>
    </row>
    <row r="3022" spans="1:18">
      <c r="A3022" t="s">
        <v>3158</v>
      </c>
      <c r="B3022" t="s">
        <v>48</v>
      </c>
      <c r="C3022" t="s">
        <v>39</v>
      </c>
      <c r="D3022" t="s">
        <v>123</v>
      </c>
      <c r="E3022">
        <v>62.72</v>
      </c>
      <c r="F3022">
        <v>22.53</v>
      </c>
      <c r="G3022" t="s">
        <v>2455</v>
      </c>
      <c r="H3022" t="s">
        <v>67</v>
      </c>
      <c r="I3022" t="s">
        <v>29</v>
      </c>
      <c r="J3022" t="s">
        <v>123</v>
      </c>
      <c r="K3022">
        <v>62.72</v>
      </c>
      <c r="L3022">
        <v>22.53</v>
      </c>
      <c r="M3022" t="s">
        <v>2455</v>
      </c>
      <c r="N3022" t="s">
        <v>81</v>
      </c>
      <c r="O3022" t="s">
        <v>35</v>
      </c>
      <c r="P3022">
        <v>36</v>
      </c>
      <c r="Q3022">
        <v>0</v>
      </c>
      <c r="R3022">
        <v>0</v>
      </c>
    </row>
    <row r="3023" spans="1:18">
      <c r="A3023" t="s">
        <v>3159</v>
      </c>
      <c r="B3023" t="s">
        <v>48</v>
      </c>
      <c r="C3023" t="s">
        <v>39</v>
      </c>
      <c r="D3023" t="s">
        <v>123</v>
      </c>
      <c r="E3023">
        <v>62.72</v>
      </c>
      <c r="F3023">
        <v>22.53</v>
      </c>
      <c r="G3023" t="s">
        <v>2455</v>
      </c>
      <c r="H3023" t="s">
        <v>50</v>
      </c>
      <c r="I3023" t="s">
        <v>29</v>
      </c>
      <c r="J3023" t="s">
        <v>123</v>
      </c>
      <c r="K3023">
        <v>62.72</v>
      </c>
      <c r="L3023">
        <v>22.53</v>
      </c>
      <c r="M3023" t="s">
        <v>2455</v>
      </c>
      <c r="N3023" t="s">
        <v>140</v>
      </c>
      <c r="O3023" t="s">
        <v>35</v>
      </c>
      <c r="P3023">
        <v>23</v>
      </c>
      <c r="Q3023">
        <v>0</v>
      </c>
      <c r="R3023">
        <v>0</v>
      </c>
    </row>
    <row r="3024" spans="1:18">
      <c r="A3024" t="s">
        <v>3160</v>
      </c>
      <c r="B3024" t="s">
        <v>32</v>
      </c>
      <c r="C3024" t="s">
        <v>39</v>
      </c>
      <c r="D3024" t="s">
        <v>123</v>
      </c>
      <c r="E3024">
        <v>65.48</v>
      </c>
      <c r="F3024">
        <v>25.95</v>
      </c>
      <c r="G3024" t="s">
        <v>2455</v>
      </c>
      <c r="H3024" t="s">
        <v>76</v>
      </c>
      <c r="I3024" t="s">
        <v>60</v>
      </c>
      <c r="J3024" t="s">
        <v>260</v>
      </c>
      <c r="K3024">
        <v>65.62</v>
      </c>
      <c r="L3024">
        <v>25.98</v>
      </c>
      <c r="M3024" t="s">
        <v>2455</v>
      </c>
      <c r="N3024" t="s">
        <v>34</v>
      </c>
      <c r="O3024" t="s">
        <v>35</v>
      </c>
      <c r="P3024">
        <v>284</v>
      </c>
      <c r="Q3024">
        <v>15</v>
      </c>
      <c r="R3024">
        <v>6</v>
      </c>
    </row>
    <row r="3025" spans="1:18">
      <c r="A3025" t="s">
        <v>3167</v>
      </c>
      <c r="B3025" t="s">
        <v>48</v>
      </c>
      <c r="C3025" t="s">
        <v>39</v>
      </c>
      <c r="D3025" t="s">
        <v>123</v>
      </c>
      <c r="E3025">
        <v>62.65</v>
      </c>
      <c r="F3025">
        <v>26.65</v>
      </c>
      <c r="G3025" t="s">
        <v>2455</v>
      </c>
      <c r="H3025" t="s">
        <v>50</v>
      </c>
      <c r="I3025" t="s">
        <v>29</v>
      </c>
      <c r="J3025" t="s">
        <v>123</v>
      </c>
      <c r="K3025">
        <v>62.65</v>
      </c>
      <c r="L3025">
        <v>26.67</v>
      </c>
      <c r="M3025" t="s">
        <v>2455</v>
      </c>
      <c r="N3025" t="s">
        <v>81</v>
      </c>
      <c r="O3025" t="s">
        <v>35</v>
      </c>
      <c r="P3025">
        <v>23</v>
      </c>
      <c r="Q3025">
        <v>1</v>
      </c>
      <c r="R3025">
        <v>91</v>
      </c>
    </row>
    <row r="3026" spans="1:18">
      <c r="A3026" t="s">
        <v>3174</v>
      </c>
      <c r="B3026" t="s">
        <v>54</v>
      </c>
      <c r="C3026" t="s">
        <v>20</v>
      </c>
      <c r="D3026" t="s">
        <v>123</v>
      </c>
      <c r="E3026">
        <v>63.13</v>
      </c>
      <c r="F3026">
        <v>23.08</v>
      </c>
      <c r="G3026" t="s">
        <v>2455</v>
      </c>
      <c r="H3026" t="s">
        <v>23</v>
      </c>
      <c r="I3026" t="s">
        <v>29</v>
      </c>
      <c r="J3026" t="s">
        <v>260</v>
      </c>
      <c r="K3026">
        <v>63.12</v>
      </c>
      <c r="L3026">
        <v>23.07</v>
      </c>
      <c r="M3026" t="s">
        <v>2455</v>
      </c>
      <c r="N3026" t="s">
        <v>81</v>
      </c>
      <c r="O3026" t="s">
        <v>35</v>
      </c>
      <c r="P3026">
        <v>410</v>
      </c>
      <c r="Q3026">
        <v>3</v>
      </c>
      <c r="R3026">
        <v>205</v>
      </c>
    </row>
    <row r="3027" spans="1:18">
      <c r="A3027" t="s">
        <v>3175</v>
      </c>
      <c r="B3027" t="s">
        <v>54</v>
      </c>
      <c r="C3027" t="s">
        <v>20</v>
      </c>
      <c r="D3027" t="s">
        <v>123</v>
      </c>
      <c r="E3027">
        <v>63.13</v>
      </c>
      <c r="F3027">
        <v>23.08</v>
      </c>
      <c r="G3027" t="s">
        <v>2455</v>
      </c>
      <c r="H3027" t="s">
        <v>92</v>
      </c>
      <c r="I3027" t="s">
        <v>51</v>
      </c>
      <c r="J3027" t="s">
        <v>123</v>
      </c>
      <c r="K3027">
        <v>63.13</v>
      </c>
      <c r="L3027">
        <v>23.08</v>
      </c>
      <c r="M3027" t="s">
        <v>2455</v>
      </c>
      <c r="N3027" t="s">
        <v>34</v>
      </c>
      <c r="O3027" t="s">
        <v>35</v>
      </c>
      <c r="P3027">
        <v>105</v>
      </c>
      <c r="Q3027">
        <v>0</v>
      </c>
      <c r="R3027">
        <v>0</v>
      </c>
    </row>
    <row r="3028" spans="1:18">
      <c r="A3028" t="s">
        <v>3176</v>
      </c>
      <c r="B3028" t="s">
        <v>24</v>
      </c>
      <c r="C3028" t="s">
        <v>39</v>
      </c>
      <c r="D3028" t="s">
        <v>123</v>
      </c>
      <c r="E3028">
        <v>63.1</v>
      </c>
      <c r="F3028">
        <v>22.92</v>
      </c>
      <c r="G3028" t="s">
        <v>2455</v>
      </c>
      <c r="H3028" t="s">
        <v>60</v>
      </c>
      <c r="I3028" t="s">
        <v>101</v>
      </c>
      <c r="J3028" t="s">
        <v>129</v>
      </c>
      <c r="K3028">
        <v>62.57</v>
      </c>
      <c r="L3028">
        <v>22.3</v>
      </c>
      <c r="M3028" t="s">
        <v>2455</v>
      </c>
      <c r="N3028" t="s">
        <v>40</v>
      </c>
      <c r="O3028" t="s">
        <v>35</v>
      </c>
      <c r="P3028">
        <v>883</v>
      </c>
      <c r="Q3028">
        <v>68</v>
      </c>
      <c r="R3028">
        <v>208</v>
      </c>
    </row>
    <row r="3029" spans="1:18">
      <c r="A3029" t="s">
        <v>3887</v>
      </c>
      <c r="B3029" t="s">
        <v>60</v>
      </c>
      <c r="C3029" t="s">
        <v>39</v>
      </c>
      <c r="D3029" t="s">
        <v>123</v>
      </c>
      <c r="E3029">
        <v>58.72</v>
      </c>
      <c r="F3029">
        <v>16.93</v>
      </c>
      <c r="G3029" t="s">
        <v>2497</v>
      </c>
      <c r="H3029" t="s">
        <v>133</v>
      </c>
      <c r="I3029" t="s">
        <v>48</v>
      </c>
      <c r="J3029" t="s">
        <v>123</v>
      </c>
      <c r="K3029">
        <v>58.7</v>
      </c>
      <c r="L3029">
        <v>16.97</v>
      </c>
      <c r="M3029" t="s">
        <v>2497</v>
      </c>
      <c r="N3029" t="s">
        <v>26</v>
      </c>
      <c r="O3029" t="s">
        <v>35</v>
      </c>
      <c r="P3029">
        <v>85</v>
      </c>
      <c r="Q3029">
        <v>3</v>
      </c>
      <c r="R3029">
        <v>134</v>
      </c>
    </row>
    <row r="3030" spans="1:18">
      <c r="A3030" t="s">
        <v>3888</v>
      </c>
      <c r="B3030" t="s">
        <v>60</v>
      </c>
      <c r="C3030" t="s">
        <v>39</v>
      </c>
      <c r="D3030" t="s">
        <v>123</v>
      </c>
      <c r="E3030">
        <v>58.72</v>
      </c>
      <c r="F3030">
        <v>16.93</v>
      </c>
      <c r="G3030" t="s">
        <v>2497</v>
      </c>
      <c r="H3030" t="s">
        <v>133</v>
      </c>
      <c r="I3030" t="s">
        <v>48</v>
      </c>
      <c r="J3030" t="s">
        <v>123</v>
      </c>
      <c r="K3030">
        <v>58.7</v>
      </c>
      <c r="L3030">
        <v>16.97</v>
      </c>
      <c r="M3030" t="s">
        <v>2497</v>
      </c>
      <c r="N3030" t="s">
        <v>26</v>
      </c>
      <c r="O3030" t="s">
        <v>35</v>
      </c>
      <c r="P3030">
        <v>85</v>
      </c>
      <c r="Q3030">
        <v>3</v>
      </c>
      <c r="R3030">
        <v>134</v>
      </c>
    </row>
    <row r="3031" spans="1:18">
      <c r="A3031" t="s">
        <v>3971</v>
      </c>
      <c r="B3031" t="s">
        <v>101</v>
      </c>
      <c r="C3031" t="s">
        <v>39</v>
      </c>
      <c r="D3031" t="s">
        <v>123</v>
      </c>
      <c r="E3031">
        <v>59.07</v>
      </c>
      <c r="F3031">
        <v>15.53</v>
      </c>
      <c r="G3031" t="s">
        <v>2497</v>
      </c>
      <c r="H3031" t="s">
        <v>121</v>
      </c>
      <c r="I3031" t="s">
        <v>60</v>
      </c>
      <c r="J3031" t="s">
        <v>260</v>
      </c>
      <c r="K3031">
        <v>59.05</v>
      </c>
      <c r="L3031">
        <v>15.57</v>
      </c>
      <c r="M3031" t="s">
        <v>2497</v>
      </c>
      <c r="N3031" t="s">
        <v>84</v>
      </c>
      <c r="O3031" t="s">
        <v>35</v>
      </c>
      <c r="P3031">
        <v>280</v>
      </c>
      <c r="Q3031">
        <v>3</v>
      </c>
      <c r="R3031">
        <v>135</v>
      </c>
    </row>
    <row r="3032" spans="1:18">
      <c r="A3032" t="s">
        <v>3981</v>
      </c>
      <c r="B3032" t="s">
        <v>109</v>
      </c>
      <c r="C3032" t="s">
        <v>20</v>
      </c>
      <c r="D3032" t="s">
        <v>123</v>
      </c>
      <c r="E3032">
        <v>57.7</v>
      </c>
      <c r="F3032">
        <v>11.93</v>
      </c>
      <c r="G3032" t="s">
        <v>2497</v>
      </c>
      <c r="H3032" t="s">
        <v>74</v>
      </c>
      <c r="I3032" t="s">
        <v>48</v>
      </c>
      <c r="J3032" t="s">
        <v>123</v>
      </c>
      <c r="K3032">
        <v>57.7</v>
      </c>
      <c r="L3032">
        <v>11.93</v>
      </c>
      <c r="M3032" t="s">
        <v>2497</v>
      </c>
      <c r="N3032" t="s">
        <v>40</v>
      </c>
      <c r="O3032" t="s">
        <v>35</v>
      </c>
      <c r="P3032">
        <v>94</v>
      </c>
      <c r="Q3032">
        <v>0</v>
      </c>
      <c r="R3032">
        <v>0</v>
      </c>
    </row>
    <row r="3033" spans="1:18">
      <c r="A3033" t="s">
        <v>3982</v>
      </c>
      <c r="B3033" t="s">
        <v>133</v>
      </c>
      <c r="C3033" t="s">
        <v>20</v>
      </c>
      <c r="D3033" t="s">
        <v>123</v>
      </c>
      <c r="E3033">
        <v>57.7</v>
      </c>
      <c r="F3033">
        <v>11.92</v>
      </c>
      <c r="G3033" t="s">
        <v>2497</v>
      </c>
      <c r="H3033" t="s">
        <v>39</v>
      </c>
      <c r="I3033" t="s">
        <v>20</v>
      </c>
      <c r="J3033" t="s">
        <v>260</v>
      </c>
      <c r="K3033">
        <v>57.7</v>
      </c>
      <c r="L3033">
        <v>11.93</v>
      </c>
      <c r="M3033" t="s">
        <v>2497</v>
      </c>
      <c r="N3033" t="s">
        <v>40</v>
      </c>
      <c r="O3033" t="s">
        <v>35</v>
      </c>
      <c r="P3033">
        <v>344</v>
      </c>
      <c r="Q3033">
        <v>1</v>
      </c>
      <c r="R3033">
        <v>91</v>
      </c>
    </row>
    <row r="3034" spans="1:18">
      <c r="A3034" t="s">
        <v>3983</v>
      </c>
      <c r="B3034" t="s">
        <v>74</v>
      </c>
      <c r="C3034" t="s">
        <v>20</v>
      </c>
      <c r="D3034" t="s">
        <v>123</v>
      </c>
      <c r="E3034">
        <v>57.68</v>
      </c>
      <c r="F3034">
        <v>11.95</v>
      </c>
      <c r="G3034" t="s">
        <v>2497</v>
      </c>
      <c r="H3034" t="s">
        <v>121</v>
      </c>
      <c r="I3034" t="s">
        <v>48</v>
      </c>
      <c r="J3034" t="s">
        <v>123</v>
      </c>
      <c r="K3034">
        <v>57.7</v>
      </c>
      <c r="L3034">
        <v>11.95</v>
      </c>
      <c r="M3034" t="s">
        <v>2497</v>
      </c>
      <c r="N3034" t="s">
        <v>40</v>
      </c>
      <c r="O3034" t="s">
        <v>35</v>
      </c>
      <c r="P3034">
        <v>82</v>
      </c>
      <c r="Q3034">
        <v>2</v>
      </c>
      <c r="R3034">
        <v>0</v>
      </c>
    </row>
    <row r="3035" spans="1:18">
      <c r="A3035" t="s">
        <v>259</v>
      </c>
      <c r="B3035" t="s">
        <v>109</v>
      </c>
      <c r="C3035" t="s">
        <v>20</v>
      </c>
      <c r="D3035" t="s">
        <v>260</v>
      </c>
      <c r="E3035">
        <v>50.1</v>
      </c>
      <c r="F3035">
        <v>14.28</v>
      </c>
      <c r="G3035" t="s">
        <v>211</v>
      </c>
      <c r="H3035" t="s">
        <v>50</v>
      </c>
      <c r="I3035" t="s">
        <v>24</v>
      </c>
      <c r="J3035" t="s">
        <v>114</v>
      </c>
      <c r="K3035">
        <v>50.1</v>
      </c>
      <c r="L3035">
        <v>14.32</v>
      </c>
      <c r="M3035" t="s">
        <v>211</v>
      </c>
      <c r="N3035" t="s">
        <v>107</v>
      </c>
      <c r="O3035" t="s">
        <v>35</v>
      </c>
      <c r="P3035">
        <v>676</v>
      </c>
      <c r="Q3035">
        <v>3</v>
      </c>
      <c r="R3035">
        <v>91</v>
      </c>
    </row>
    <row r="3036" spans="1:18">
      <c r="A3036" t="s">
        <v>798</v>
      </c>
      <c r="B3036" t="s">
        <v>32</v>
      </c>
      <c r="C3036" t="s">
        <v>39</v>
      </c>
      <c r="D3036" t="s">
        <v>260</v>
      </c>
      <c r="E3036">
        <v>58.48</v>
      </c>
      <c r="F3036">
        <v>24.75</v>
      </c>
      <c r="G3036" t="s">
        <v>795</v>
      </c>
      <c r="H3036" t="s">
        <v>45</v>
      </c>
      <c r="I3036" t="s">
        <v>20</v>
      </c>
      <c r="J3036" t="s">
        <v>129</v>
      </c>
      <c r="K3036">
        <v>58.52</v>
      </c>
      <c r="L3036">
        <v>24.82</v>
      </c>
      <c r="M3036" t="s">
        <v>795</v>
      </c>
      <c r="N3036" t="s">
        <v>40</v>
      </c>
      <c r="O3036" t="s">
        <v>35</v>
      </c>
      <c r="P3036">
        <v>349</v>
      </c>
      <c r="Q3036">
        <v>5</v>
      </c>
      <c r="R3036">
        <v>39</v>
      </c>
    </row>
    <row r="3037" spans="1:18">
      <c r="A3037" t="s">
        <v>839</v>
      </c>
      <c r="B3037" t="s">
        <v>133</v>
      </c>
      <c r="C3037" t="s">
        <v>20</v>
      </c>
      <c r="D3037" t="s">
        <v>260</v>
      </c>
      <c r="E3037">
        <v>58.37</v>
      </c>
      <c r="F3037">
        <v>25.58</v>
      </c>
      <c r="G3037" t="s">
        <v>795</v>
      </c>
      <c r="H3037" t="s">
        <v>76</v>
      </c>
      <c r="I3037" t="s">
        <v>48</v>
      </c>
      <c r="J3037" t="s">
        <v>129</v>
      </c>
      <c r="K3037">
        <v>58.15</v>
      </c>
      <c r="L3037">
        <v>25.53</v>
      </c>
      <c r="M3037" t="s">
        <v>795</v>
      </c>
      <c r="N3037" t="s">
        <v>81</v>
      </c>
      <c r="O3037" t="s">
        <v>35</v>
      </c>
      <c r="P3037">
        <v>452</v>
      </c>
      <c r="Q3037">
        <v>25</v>
      </c>
      <c r="R3037">
        <v>187</v>
      </c>
    </row>
    <row r="3038" spans="1:18">
      <c r="A3038" t="s">
        <v>847</v>
      </c>
      <c r="B3038" t="s">
        <v>50</v>
      </c>
      <c r="C3038" t="s">
        <v>39</v>
      </c>
      <c r="D3038" t="s">
        <v>260</v>
      </c>
      <c r="E3038">
        <v>58.4</v>
      </c>
      <c r="F3038">
        <v>24.65</v>
      </c>
      <c r="G3038" t="s">
        <v>795</v>
      </c>
      <c r="H3038" t="s">
        <v>23</v>
      </c>
      <c r="I3038" t="s">
        <v>39</v>
      </c>
      <c r="J3038" t="s">
        <v>114</v>
      </c>
      <c r="K3038">
        <v>58.52</v>
      </c>
      <c r="L3038">
        <v>24.68</v>
      </c>
      <c r="M3038" t="s">
        <v>795</v>
      </c>
      <c r="N3038" t="s">
        <v>34</v>
      </c>
      <c r="O3038" t="s">
        <v>35</v>
      </c>
      <c r="P3038">
        <v>745</v>
      </c>
      <c r="Q3038">
        <v>15</v>
      </c>
      <c r="R3038">
        <v>8</v>
      </c>
    </row>
    <row r="3039" spans="1:18">
      <c r="A3039" t="s">
        <v>855</v>
      </c>
      <c r="B3039" t="s">
        <v>29</v>
      </c>
      <c r="C3039" t="s">
        <v>39</v>
      </c>
      <c r="D3039" t="s">
        <v>260</v>
      </c>
      <c r="E3039">
        <v>58.92</v>
      </c>
      <c r="F3039">
        <v>23.9</v>
      </c>
      <c r="G3039" t="s">
        <v>795</v>
      </c>
      <c r="H3039" t="s">
        <v>42</v>
      </c>
      <c r="I3039" t="s">
        <v>101</v>
      </c>
      <c r="J3039" t="s">
        <v>115</v>
      </c>
      <c r="K3039">
        <v>58.75</v>
      </c>
      <c r="L3039">
        <v>25.37</v>
      </c>
      <c r="M3039" t="s">
        <v>795</v>
      </c>
      <c r="N3039" t="s">
        <v>81</v>
      </c>
      <c r="O3039" t="s">
        <v>35</v>
      </c>
      <c r="P3039">
        <v>1261</v>
      </c>
      <c r="Q3039">
        <v>86</v>
      </c>
      <c r="R3039">
        <v>103</v>
      </c>
    </row>
    <row r="3040" spans="1:18">
      <c r="A3040" t="s">
        <v>1057</v>
      </c>
      <c r="B3040" t="s">
        <v>121</v>
      </c>
      <c r="C3040" t="s">
        <v>20</v>
      </c>
      <c r="D3040" t="s">
        <v>260</v>
      </c>
      <c r="E3040">
        <v>54.05</v>
      </c>
      <c r="F3040">
        <v>-4.82</v>
      </c>
      <c r="G3040" t="s">
        <v>858</v>
      </c>
      <c r="H3040" t="s">
        <v>20</v>
      </c>
      <c r="I3040" t="s">
        <v>20</v>
      </c>
      <c r="J3040" t="s">
        <v>114</v>
      </c>
      <c r="K3040">
        <v>54.05</v>
      </c>
      <c r="L3040">
        <v>-4.82</v>
      </c>
      <c r="M3040" t="s">
        <v>858</v>
      </c>
      <c r="N3040" t="s">
        <v>40</v>
      </c>
      <c r="O3040" t="s">
        <v>35</v>
      </c>
      <c r="P3040">
        <v>718</v>
      </c>
      <c r="Q3040">
        <v>0</v>
      </c>
      <c r="R3040">
        <v>0</v>
      </c>
    </row>
    <row r="3041" spans="1:18">
      <c r="A3041" t="s">
        <v>1058</v>
      </c>
      <c r="B3041" t="s">
        <v>74</v>
      </c>
      <c r="C3041" t="s">
        <v>20</v>
      </c>
      <c r="D3041" t="s">
        <v>260</v>
      </c>
      <c r="E3041">
        <v>54.05</v>
      </c>
      <c r="F3041">
        <v>-4.82</v>
      </c>
      <c r="G3041" t="s">
        <v>858</v>
      </c>
      <c r="H3041" t="s">
        <v>68</v>
      </c>
      <c r="I3041" t="s">
        <v>24</v>
      </c>
      <c r="J3041" t="s">
        <v>118</v>
      </c>
      <c r="K3041">
        <v>54.05</v>
      </c>
      <c r="L3041">
        <v>-4.82</v>
      </c>
      <c r="M3041" t="s">
        <v>858</v>
      </c>
      <c r="N3041" t="s">
        <v>34</v>
      </c>
      <c r="O3041" t="s">
        <v>35</v>
      </c>
      <c r="P3041">
        <v>1789</v>
      </c>
      <c r="Q3041">
        <v>0</v>
      </c>
      <c r="R3041">
        <v>0</v>
      </c>
    </row>
    <row r="3042" spans="1:18">
      <c r="A3042" t="s">
        <v>1126</v>
      </c>
      <c r="B3042" t="s">
        <v>42</v>
      </c>
      <c r="C3042" t="s">
        <v>20</v>
      </c>
      <c r="D3042" t="s">
        <v>260</v>
      </c>
      <c r="E3042">
        <v>50.92</v>
      </c>
      <c r="F3042">
        <v>0.98</v>
      </c>
      <c r="G3042" t="s">
        <v>858</v>
      </c>
      <c r="H3042" t="s">
        <v>45</v>
      </c>
      <c r="I3042" t="s">
        <v>51</v>
      </c>
      <c r="J3042" t="s">
        <v>129</v>
      </c>
      <c r="K3042">
        <v>50.93</v>
      </c>
      <c r="L3042">
        <v>0.87</v>
      </c>
      <c r="M3042" t="s">
        <v>858</v>
      </c>
      <c r="N3042" t="s">
        <v>34</v>
      </c>
      <c r="O3042" t="s">
        <v>35</v>
      </c>
      <c r="P3042">
        <v>494</v>
      </c>
      <c r="Q3042">
        <v>9</v>
      </c>
      <c r="R3042">
        <v>283</v>
      </c>
    </row>
    <row r="3043" spans="1:18">
      <c r="A3043" t="s">
        <v>1127</v>
      </c>
      <c r="B3043" t="s">
        <v>39</v>
      </c>
      <c r="C3043" t="s">
        <v>39</v>
      </c>
      <c r="D3043" t="s">
        <v>260</v>
      </c>
      <c r="E3043">
        <v>50.92</v>
      </c>
      <c r="F3043">
        <v>0.98</v>
      </c>
      <c r="G3043" t="s">
        <v>858</v>
      </c>
      <c r="H3043" t="s">
        <v>31</v>
      </c>
      <c r="I3043" t="s">
        <v>51</v>
      </c>
      <c r="J3043" t="s">
        <v>260</v>
      </c>
      <c r="K3043">
        <v>50.92</v>
      </c>
      <c r="L3043">
        <v>0.98</v>
      </c>
      <c r="M3043" t="s">
        <v>858</v>
      </c>
      <c r="N3043" t="s">
        <v>40</v>
      </c>
      <c r="O3043" t="s">
        <v>35</v>
      </c>
      <c r="P3043">
        <v>88</v>
      </c>
      <c r="Q3043">
        <v>0</v>
      </c>
      <c r="R3043">
        <v>0</v>
      </c>
    </row>
    <row r="3044" spans="1:18">
      <c r="A3044" t="s">
        <v>1192</v>
      </c>
      <c r="B3044" t="s">
        <v>37</v>
      </c>
      <c r="C3044" t="s">
        <v>20</v>
      </c>
      <c r="D3044" t="s">
        <v>260</v>
      </c>
      <c r="E3044">
        <v>53.37</v>
      </c>
      <c r="F3044">
        <v>-0.8</v>
      </c>
      <c r="G3044" t="s">
        <v>858</v>
      </c>
      <c r="H3044" t="s">
        <v>54</v>
      </c>
      <c r="I3044" t="s">
        <v>29</v>
      </c>
      <c r="J3044" t="s">
        <v>260</v>
      </c>
      <c r="K3044">
        <v>53.37</v>
      </c>
      <c r="L3044">
        <v>-0.8</v>
      </c>
      <c r="M3044" t="s">
        <v>858</v>
      </c>
      <c r="N3044" t="s">
        <v>81</v>
      </c>
      <c r="O3044" t="s">
        <v>35</v>
      </c>
      <c r="P3044">
        <v>69</v>
      </c>
      <c r="Q3044">
        <v>0</v>
      </c>
      <c r="R3044">
        <v>0</v>
      </c>
    </row>
    <row r="3045" spans="1:18">
      <c r="A3045" t="s">
        <v>1224</v>
      </c>
      <c r="B3045" t="s">
        <v>45</v>
      </c>
      <c r="C3045" t="s">
        <v>20</v>
      </c>
      <c r="D3045" t="s">
        <v>260</v>
      </c>
      <c r="E3045">
        <v>51.42</v>
      </c>
      <c r="F3045">
        <v>-0.52</v>
      </c>
      <c r="G3045" t="s">
        <v>858</v>
      </c>
      <c r="H3045" t="s">
        <v>76</v>
      </c>
      <c r="I3045" t="s">
        <v>63</v>
      </c>
      <c r="J3045" t="s">
        <v>114</v>
      </c>
      <c r="K3045">
        <v>51.42</v>
      </c>
      <c r="L3045">
        <v>-0.52</v>
      </c>
      <c r="M3045" t="s">
        <v>858</v>
      </c>
      <c r="N3045" t="s">
        <v>34</v>
      </c>
      <c r="O3045" t="s">
        <v>35</v>
      </c>
      <c r="P3045">
        <v>942</v>
      </c>
      <c r="Q3045">
        <v>0</v>
      </c>
      <c r="R3045">
        <v>0</v>
      </c>
    </row>
    <row r="3046" spans="1:18">
      <c r="A3046" t="s">
        <v>1225</v>
      </c>
      <c r="B3046" t="s">
        <v>45</v>
      </c>
      <c r="C3046" t="s">
        <v>20</v>
      </c>
      <c r="D3046" t="s">
        <v>260</v>
      </c>
      <c r="E3046">
        <v>51.42</v>
      </c>
      <c r="F3046">
        <v>-0.52</v>
      </c>
      <c r="G3046" t="s">
        <v>858</v>
      </c>
      <c r="H3046" t="s">
        <v>101</v>
      </c>
      <c r="I3046" t="s">
        <v>101</v>
      </c>
      <c r="J3046" t="s">
        <v>260</v>
      </c>
      <c r="K3046">
        <v>51.42</v>
      </c>
      <c r="L3046">
        <v>-0.52</v>
      </c>
      <c r="M3046" t="s">
        <v>858</v>
      </c>
      <c r="N3046" t="s">
        <v>40</v>
      </c>
      <c r="O3046" t="s">
        <v>35</v>
      </c>
      <c r="P3046">
        <v>171</v>
      </c>
      <c r="Q3046">
        <v>0</v>
      </c>
      <c r="R3046">
        <v>0</v>
      </c>
    </row>
    <row r="3047" spans="1:18">
      <c r="A3047" t="s">
        <v>1326</v>
      </c>
      <c r="B3047" t="s">
        <v>63</v>
      </c>
      <c r="C3047" t="s">
        <v>20</v>
      </c>
      <c r="D3047" t="s">
        <v>260</v>
      </c>
      <c r="E3047">
        <v>53.17</v>
      </c>
      <c r="F3047">
        <v>-4.3499999999999996</v>
      </c>
      <c r="G3047" t="s">
        <v>858</v>
      </c>
      <c r="H3047" t="s">
        <v>101</v>
      </c>
      <c r="I3047" t="s">
        <v>39</v>
      </c>
      <c r="J3047" t="s">
        <v>114</v>
      </c>
      <c r="K3047">
        <v>53.13</v>
      </c>
      <c r="L3047">
        <v>-4.3499999999999996</v>
      </c>
      <c r="M3047" t="s">
        <v>858</v>
      </c>
      <c r="N3047" t="s">
        <v>40</v>
      </c>
      <c r="O3047" t="s">
        <v>35</v>
      </c>
      <c r="P3047">
        <v>761</v>
      </c>
      <c r="Q3047">
        <v>4</v>
      </c>
      <c r="R3047">
        <v>181</v>
      </c>
    </row>
    <row r="3048" spans="1:18">
      <c r="A3048" t="s">
        <v>1327</v>
      </c>
      <c r="B3048" t="s">
        <v>109</v>
      </c>
      <c r="C3048" t="s">
        <v>20</v>
      </c>
      <c r="D3048" t="s">
        <v>260</v>
      </c>
      <c r="E3048">
        <v>53.17</v>
      </c>
      <c r="F3048">
        <v>-4.3499999999999996</v>
      </c>
      <c r="G3048" t="s">
        <v>858</v>
      </c>
      <c r="H3048" t="s">
        <v>67</v>
      </c>
      <c r="I3048" t="s">
        <v>60</v>
      </c>
      <c r="J3048" t="s">
        <v>129</v>
      </c>
      <c r="K3048">
        <v>53.4</v>
      </c>
      <c r="L3048">
        <v>-4.55</v>
      </c>
      <c r="M3048" t="s">
        <v>858</v>
      </c>
      <c r="N3048" t="s">
        <v>34</v>
      </c>
      <c r="O3048" t="s">
        <v>35</v>
      </c>
      <c r="P3048">
        <v>293</v>
      </c>
      <c r="Q3048">
        <v>30</v>
      </c>
      <c r="R3048">
        <v>333</v>
      </c>
    </row>
    <row r="3049" spans="1:18">
      <c r="A3049" t="s">
        <v>1337</v>
      </c>
      <c r="B3049" t="s">
        <v>63</v>
      </c>
      <c r="C3049" t="s">
        <v>20</v>
      </c>
      <c r="D3049" t="s">
        <v>260</v>
      </c>
      <c r="E3049">
        <v>51.52</v>
      </c>
      <c r="F3049">
        <v>-0.22</v>
      </c>
      <c r="G3049" t="s">
        <v>858</v>
      </c>
      <c r="H3049" t="s">
        <v>19</v>
      </c>
      <c r="I3049" t="s">
        <v>20</v>
      </c>
      <c r="J3049" t="s">
        <v>260</v>
      </c>
      <c r="K3049">
        <v>51.52</v>
      </c>
      <c r="L3049">
        <v>-0.22</v>
      </c>
      <c r="M3049" t="s">
        <v>858</v>
      </c>
      <c r="N3049" t="s">
        <v>40</v>
      </c>
      <c r="O3049" t="s">
        <v>27</v>
      </c>
      <c r="P3049">
        <v>13</v>
      </c>
      <c r="Q3049">
        <v>0</v>
      </c>
      <c r="R3049">
        <v>0</v>
      </c>
    </row>
    <row r="3050" spans="1:18">
      <c r="A3050" t="s">
        <v>1365</v>
      </c>
      <c r="B3050" t="s">
        <v>121</v>
      </c>
      <c r="C3050" t="s">
        <v>20</v>
      </c>
      <c r="D3050" t="s">
        <v>260</v>
      </c>
      <c r="E3050">
        <v>52.75</v>
      </c>
      <c r="F3050">
        <v>-4.8</v>
      </c>
      <c r="G3050" t="s">
        <v>858</v>
      </c>
      <c r="H3050" t="s">
        <v>45</v>
      </c>
      <c r="I3050" t="s">
        <v>48</v>
      </c>
      <c r="J3050" t="s">
        <v>260</v>
      </c>
      <c r="K3050">
        <v>52.75</v>
      </c>
      <c r="L3050">
        <v>-4.8</v>
      </c>
      <c r="M3050" t="s">
        <v>858</v>
      </c>
      <c r="N3050" t="s">
        <v>34</v>
      </c>
      <c r="O3050" t="s">
        <v>35</v>
      </c>
      <c r="P3050">
        <v>98</v>
      </c>
      <c r="Q3050">
        <v>0</v>
      </c>
      <c r="R3050">
        <v>0</v>
      </c>
    </row>
    <row r="3051" spans="1:18">
      <c r="A3051" t="s">
        <v>1366</v>
      </c>
      <c r="B3051" t="s">
        <v>121</v>
      </c>
      <c r="C3051" t="s">
        <v>20</v>
      </c>
      <c r="D3051" t="s">
        <v>260</v>
      </c>
      <c r="E3051">
        <v>52.75</v>
      </c>
      <c r="F3051">
        <v>-4.8</v>
      </c>
      <c r="G3051" t="s">
        <v>858</v>
      </c>
      <c r="H3051" t="s">
        <v>143</v>
      </c>
      <c r="I3051" t="s">
        <v>29</v>
      </c>
      <c r="J3051" t="s">
        <v>260</v>
      </c>
      <c r="K3051">
        <v>52.75</v>
      </c>
      <c r="L3051">
        <v>-4.8</v>
      </c>
      <c r="M3051" t="s">
        <v>858</v>
      </c>
      <c r="N3051" t="s">
        <v>40</v>
      </c>
      <c r="O3051" t="s">
        <v>35</v>
      </c>
      <c r="P3051">
        <v>72</v>
      </c>
      <c r="Q3051">
        <v>0</v>
      </c>
      <c r="R3051">
        <v>0</v>
      </c>
    </row>
    <row r="3052" spans="1:18">
      <c r="A3052" t="s">
        <v>1367</v>
      </c>
      <c r="B3052" t="s">
        <v>121</v>
      </c>
      <c r="C3052" t="s">
        <v>20</v>
      </c>
      <c r="D3052" t="s">
        <v>260</v>
      </c>
      <c r="E3052">
        <v>52.75</v>
      </c>
      <c r="F3052">
        <v>-4.8</v>
      </c>
      <c r="G3052" t="s">
        <v>858</v>
      </c>
      <c r="H3052" t="s">
        <v>24</v>
      </c>
      <c r="I3052" t="s">
        <v>20</v>
      </c>
      <c r="J3052" t="s">
        <v>406</v>
      </c>
      <c r="K3052">
        <v>52.75</v>
      </c>
      <c r="L3052">
        <v>-4.8</v>
      </c>
      <c r="M3052" t="s">
        <v>858</v>
      </c>
      <c r="N3052" t="s">
        <v>84</v>
      </c>
      <c r="O3052" t="s">
        <v>35</v>
      </c>
      <c r="P3052">
        <v>4735</v>
      </c>
      <c r="Q3052">
        <v>0</v>
      </c>
      <c r="R3052">
        <v>0</v>
      </c>
    </row>
    <row r="3053" spans="1:18">
      <c r="A3053" t="s">
        <v>1368</v>
      </c>
      <c r="B3053" t="s">
        <v>121</v>
      </c>
      <c r="C3053" t="s">
        <v>20</v>
      </c>
      <c r="D3053" t="s">
        <v>260</v>
      </c>
      <c r="E3053">
        <v>52.75</v>
      </c>
      <c r="F3053">
        <v>-4.8</v>
      </c>
      <c r="G3053" t="s">
        <v>858</v>
      </c>
      <c r="H3053" t="s">
        <v>76</v>
      </c>
      <c r="I3053" t="s">
        <v>31</v>
      </c>
      <c r="J3053" t="s">
        <v>290</v>
      </c>
      <c r="K3053">
        <v>52.75</v>
      </c>
      <c r="L3053">
        <v>-4.8</v>
      </c>
      <c r="M3053" t="s">
        <v>858</v>
      </c>
      <c r="N3053" t="s">
        <v>81</v>
      </c>
      <c r="O3053" t="s">
        <v>35</v>
      </c>
      <c r="P3053">
        <v>3932</v>
      </c>
      <c r="Q3053">
        <v>0</v>
      </c>
      <c r="R3053">
        <v>0</v>
      </c>
    </row>
    <row r="3054" spans="1:18">
      <c r="A3054" t="s">
        <v>1369</v>
      </c>
      <c r="B3054" t="s">
        <v>74</v>
      </c>
      <c r="C3054" t="s">
        <v>20</v>
      </c>
      <c r="D3054" t="s">
        <v>260</v>
      </c>
      <c r="E3054">
        <v>52.75</v>
      </c>
      <c r="F3054">
        <v>-4.8</v>
      </c>
      <c r="G3054" t="s">
        <v>858</v>
      </c>
      <c r="H3054" t="s">
        <v>50</v>
      </c>
      <c r="I3054" t="s">
        <v>39</v>
      </c>
      <c r="J3054" t="s">
        <v>114</v>
      </c>
      <c r="K3054">
        <v>52.75</v>
      </c>
      <c r="L3054">
        <v>-4.8</v>
      </c>
      <c r="M3054" t="s">
        <v>858</v>
      </c>
      <c r="N3054" t="s">
        <v>40</v>
      </c>
      <c r="O3054" t="s">
        <v>35</v>
      </c>
      <c r="P3054">
        <v>735</v>
      </c>
      <c r="Q3054">
        <v>0</v>
      </c>
      <c r="R3054">
        <v>0</v>
      </c>
    </row>
    <row r="3055" spans="1:18">
      <c r="A3055" t="s">
        <v>1403</v>
      </c>
      <c r="B3055" t="s">
        <v>51</v>
      </c>
      <c r="C3055" t="s">
        <v>20</v>
      </c>
      <c r="D3055" t="s">
        <v>260</v>
      </c>
      <c r="E3055">
        <v>52.53</v>
      </c>
      <c r="F3055">
        <v>-1.47</v>
      </c>
      <c r="G3055" t="s">
        <v>858</v>
      </c>
      <c r="H3055" t="s">
        <v>143</v>
      </c>
      <c r="I3055" t="s">
        <v>24</v>
      </c>
      <c r="J3055" t="s">
        <v>118</v>
      </c>
      <c r="K3055">
        <v>52.53</v>
      </c>
      <c r="L3055">
        <v>-1.47</v>
      </c>
      <c r="M3055" t="s">
        <v>858</v>
      </c>
      <c r="N3055" t="s">
        <v>26</v>
      </c>
      <c r="O3055" t="s">
        <v>35</v>
      </c>
      <c r="P3055">
        <v>1817</v>
      </c>
      <c r="Q3055">
        <v>0</v>
      </c>
      <c r="R3055">
        <v>0</v>
      </c>
    </row>
    <row r="3056" spans="1:18">
      <c r="A3056" t="s">
        <v>1404</v>
      </c>
      <c r="B3056" t="s">
        <v>133</v>
      </c>
      <c r="C3056" t="s">
        <v>20</v>
      </c>
      <c r="D3056" t="s">
        <v>260</v>
      </c>
      <c r="E3056">
        <v>53.2</v>
      </c>
      <c r="F3056">
        <v>-1.17</v>
      </c>
      <c r="G3056" t="s">
        <v>858</v>
      </c>
      <c r="H3056" t="s">
        <v>63</v>
      </c>
      <c r="I3056" t="s">
        <v>20</v>
      </c>
      <c r="J3056" t="s">
        <v>118</v>
      </c>
      <c r="K3056">
        <v>53.17</v>
      </c>
      <c r="L3056">
        <v>-1.1000000000000001</v>
      </c>
      <c r="M3056" t="s">
        <v>858</v>
      </c>
      <c r="N3056" t="s">
        <v>40</v>
      </c>
      <c r="O3056" t="s">
        <v>35</v>
      </c>
      <c r="P3056">
        <v>1812</v>
      </c>
      <c r="Q3056">
        <v>6</v>
      </c>
      <c r="R3056">
        <v>130</v>
      </c>
    </row>
    <row r="3057" spans="1:18">
      <c r="A3057" t="s">
        <v>1405</v>
      </c>
      <c r="B3057" t="s">
        <v>54</v>
      </c>
      <c r="C3057" t="s">
        <v>20</v>
      </c>
      <c r="D3057" t="s">
        <v>260</v>
      </c>
      <c r="E3057">
        <v>51.08</v>
      </c>
      <c r="F3057">
        <v>-0.43</v>
      </c>
      <c r="G3057" t="s">
        <v>858</v>
      </c>
      <c r="H3057" t="s">
        <v>121</v>
      </c>
      <c r="I3057" t="s">
        <v>39</v>
      </c>
      <c r="J3057" t="s">
        <v>260</v>
      </c>
      <c r="K3057">
        <v>51.08</v>
      </c>
      <c r="L3057">
        <v>-0.43</v>
      </c>
      <c r="M3057" t="s">
        <v>858</v>
      </c>
      <c r="N3057" t="s">
        <v>40</v>
      </c>
      <c r="O3057" t="s">
        <v>35</v>
      </c>
      <c r="P3057">
        <v>18</v>
      </c>
      <c r="Q3057">
        <v>0</v>
      </c>
      <c r="R3057">
        <v>0</v>
      </c>
    </row>
    <row r="3058" spans="1:18">
      <c r="A3058" t="s">
        <v>1415</v>
      </c>
      <c r="B3058" t="s">
        <v>67</v>
      </c>
      <c r="C3058" t="s">
        <v>20</v>
      </c>
      <c r="D3058" t="s">
        <v>260</v>
      </c>
      <c r="E3058">
        <v>51.77</v>
      </c>
      <c r="F3058">
        <v>-0.77</v>
      </c>
      <c r="G3058" t="s">
        <v>858</v>
      </c>
      <c r="H3058" t="s">
        <v>92</v>
      </c>
      <c r="I3058" t="s">
        <v>29</v>
      </c>
      <c r="J3058" t="s">
        <v>260</v>
      </c>
      <c r="K3058">
        <v>51.77</v>
      </c>
      <c r="L3058">
        <v>-0.77</v>
      </c>
      <c r="M3058" t="s">
        <v>858</v>
      </c>
      <c r="N3058" t="s">
        <v>81</v>
      </c>
      <c r="O3058" t="s">
        <v>35</v>
      </c>
      <c r="P3058">
        <v>60</v>
      </c>
      <c r="Q3058">
        <v>0</v>
      </c>
      <c r="R3058">
        <v>0</v>
      </c>
    </row>
    <row r="3059" spans="1:18">
      <c r="A3059" t="s">
        <v>1613</v>
      </c>
      <c r="B3059" t="s">
        <v>60</v>
      </c>
      <c r="C3059" t="s">
        <v>39</v>
      </c>
      <c r="D3059" t="s">
        <v>260</v>
      </c>
      <c r="E3059">
        <v>55.35</v>
      </c>
      <c r="F3059">
        <v>21.48</v>
      </c>
      <c r="G3059" t="s">
        <v>1607</v>
      </c>
      <c r="H3059" t="s">
        <v>19</v>
      </c>
      <c r="I3059" t="s">
        <v>101</v>
      </c>
      <c r="J3059" t="s">
        <v>129</v>
      </c>
      <c r="K3059">
        <v>55.35</v>
      </c>
      <c r="L3059">
        <v>21.48</v>
      </c>
      <c r="M3059" t="s">
        <v>1607</v>
      </c>
      <c r="N3059" t="s">
        <v>40</v>
      </c>
      <c r="O3059" t="s">
        <v>35</v>
      </c>
      <c r="P3059">
        <v>541</v>
      </c>
      <c r="Q3059">
        <v>0</v>
      </c>
      <c r="R3059">
        <v>0</v>
      </c>
    </row>
    <row r="3060" spans="1:18">
      <c r="A3060" t="s">
        <v>1651</v>
      </c>
      <c r="B3060" t="s">
        <v>37</v>
      </c>
      <c r="C3060" t="s">
        <v>20</v>
      </c>
      <c r="D3060" t="s">
        <v>260</v>
      </c>
      <c r="E3060">
        <v>53.05</v>
      </c>
      <c r="F3060">
        <v>4.72</v>
      </c>
      <c r="G3060" t="s">
        <v>1615</v>
      </c>
      <c r="H3060" t="s">
        <v>29</v>
      </c>
      <c r="I3060" t="s">
        <v>24</v>
      </c>
      <c r="J3060" t="s">
        <v>119</v>
      </c>
      <c r="K3060">
        <v>53.05</v>
      </c>
      <c r="L3060">
        <v>4.72</v>
      </c>
      <c r="M3060" t="s">
        <v>1615</v>
      </c>
      <c r="N3060" t="s">
        <v>34</v>
      </c>
      <c r="O3060" t="s">
        <v>35</v>
      </c>
      <c r="P3060">
        <v>2146</v>
      </c>
      <c r="Q3060">
        <v>0</v>
      </c>
      <c r="R3060">
        <v>0</v>
      </c>
    </row>
    <row r="3061" spans="1:18">
      <c r="A3061" t="s">
        <v>1652</v>
      </c>
      <c r="B3061" t="s">
        <v>37</v>
      </c>
      <c r="C3061" t="s">
        <v>20</v>
      </c>
      <c r="D3061" t="s">
        <v>260</v>
      </c>
      <c r="E3061">
        <v>53.05</v>
      </c>
      <c r="F3061">
        <v>4.72</v>
      </c>
      <c r="G3061" t="s">
        <v>1615</v>
      </c>
      <c r="H3061" t="s">
        <v>63</v>
      </c>
      <c r="I3061" t="s">
        <v>31</v>
      </c>
      <c r="J3061" t="s">
        <v>129</v>
      </c>
      <c r="K3061">
        <v>53.1</v>
      </c>
      <c r="L3061">
        <v>4.7699999999999996</v>
      </c>
      <c r="M3061" t="s">
        <v>1615</v>
      </c>
      <c r="N3061" t="s">
        <v>81</v>
      </c>
      <c r="O3061" t="s">
        <v>35</v>
      </c>
      <c r="P3061">
        <v>265</v>
      </c>
      <c r="Q3061">
        <v>7</v>
      </c>
      <c r="R3061">
        <v>31</v>
      </c>
    </row>
    <row r="3062" spans="1:18">
      <c r="A3062" t="s">
        <v>1653</v>
      </c>
      <c r="B3062" t="s">
        <v>37</v>
      </c>
      <c r="C3062" t="s">
        <v>20</v>
      </c>
      <c r="D3062" t="s">
        <v>260</v>
      </c>
      <c r="E3062">
        <v>53.05</v>
      </c>
      <c r="F3062">
        <v>4.72</v>
      </c>
      <c r="G3062" t="s">
        <v>1615</v>
      </c>
      <c r="H3062" t="s">
        <v>67</v>
      </c>
      <c r="I3062" t="s">
        <v>24</v>
      </c>
      <c r="J3062" t="s">
        <v>131</v>
      </c>
      <c r="K3062">
        <v>53.07</v>
      </c>
      <c r="L3062">
        <v>4.7300000000000004</v>
      </c>
      <c r="M3062" t="s">
        <v>1615</v>
      </c>
      <c r="N3062" t="s">
        <v>40</v>
      </c>
      <c r="O3062" t="s">
        <v>35</v>
      </c>
      <c r="P3062">
        <v>1422</v>
      </c>
      <c r="Q3062">
        <v>3</v>
      </c>
      <c r="R3062">
        <v>32</v>
      </c>
    </row>
    <row r="3063" spans="1:18">
      <c r="A3063" t="s">
        <v>1654</v>
      </c>
      <c r="B3063" t="s">
        <v>37</v>
      </c>
      <c r="C3063" t="s">
        <v>20</v>
      </c>
      <c r="D3063" t="s">
        <v>260</v>
      </c>
      <c r="E3063">
        <v>53.05</v>
      </c>
      <c r="F3063">
        <v>4.7300000000000004</v>
      </c>
      <c r="G3063" t="s">
        <v>1615</v>
      </c>
      <c r="H3063" t="s">
        <v>71</v>
      </c>
      <c r="I3063" t="s">
        <v>29</v>
      </c>
      <c r="J3063" t="s">
        <v>260</v>
      </c>
      <c r="K3063">
        <v>53.05</v>
      </c>
      <c r="L3063">
        <v>4.7300000000000004</v>
      </c>
      <c r="M3063" t="s">
        <v>1615</v>
      </c>
      <c r="N3063" t="s">
        <v>40</v>
      </c>
      <c r="O3063" t="s">
        <v>35</v>
      </c>
      <c r="P3063">
        <v>54</v>
      </c>
      <c r="Q3063">
        <v>0</v>
      </c>
      <c r="R3063">
        <v>0</v>
      </c>
    </row>
    <row r="3064" spans="1:18">
      <c r="A3064" t="s">
        <v>1655</v>
      </c>
      <c r="B3064" t="s">
        <v>37</v>
      </c>
      <c r="C3064" t="s">
        <v>20</v>
      </c>
      <c r="D3064" t="s">
        <v>260</v>
      </c>
      <c r="E3064">
        <v>53.05</v>
      </c>
      <c r="F3064">
        <v>4.7300000000000004</v>
      </c>
      <c r="G3064" t="s">
        <v>1615</v>
      </c>
      <c r="H3064" t="s">
        <v>50</v>
      </c>
      <c r="I3064" t="s">
        <v>29</v>
      </c>
      <c r="J3064" t="s">
        <v>260</v>
      </c>
      <c r="K3064">
        <v>53.05</v>
      </c>
      <c r="L3064">
        <v>4.7300000000000004</v>
      </c>
      <c r="M3064" t="s">
        <v>1615</v>
      </c>
      <c r="N3064" t="s">
        <v>40</v>
      </c>
      <c r="O3064" t="s">
        <v>35</v>
      </c>
      <c r="P3064">
        <v>39</v>
      </c>
      <c r="Q3064">
        <v>0</v>
      </c>
      <c r="R3064">
        <v>0</v>
      </c>
    </row>
    <row r="3065" spans="1:18">
      <c r="A3065" t="s">
        <v>1656</v>
      </c>
      <c r="B3065" t="s">
        <v>37</v>
      </c>
      <c r="C3065" t="s">
        <v>20</v>
      </c>
      <c r="D3065" t="s">
        <v>260</v>
      </c>
      <c r="E3065">
        <v>53.05</v>
      </c>
      <c r="F3065">
        <v>4.7300000000000004</v>
      </c>
      <c r="G3065" t="s">
        <v>1615</v>
      </c>
      <c r="H3065" t="s">
        <v>71</v>
      </c>
      <c r="I3065" t="s">
        <v>39</v>
      </c>
      <c r="J3065" t="s">
        <v>129</v>
      </c>
      <c r="K3065">
        <v>53.05</v>
      </c>
      <c r="L3065">
        <v>4.7300000000000004</v>
      </c>
      <c r="M3065" t="s">
        <v>1615</v>
      </c>
      <c r="N3065" t="s">
        <v>40</v>
      </c>
      <c r="O3065" t="s">
        <v>35</v>
      </c>
      <c r="P3065">
        <v>390</v>
      </c>
      <c r="Q3065">
        <v>0</v>
      </c>
      <c r="R3065">
        <v>0</v>
      </c>
    </row>
    <row r="3066" spans="1:18">
      <c r="A3066" t="s">
        <v>1657</v>
      </c>
      <c r="B3066" t="s">
        <v>39</v>
      </c>
      <c r="C3066" t="s">
        <v>39</v>
      </c>
      <c r="D3066" t="s">
        <v>260</v>
      </c>
      <c r="E3066">
        <v>53.05</v>
      </c>
      <c r="F3066">
        <v>4.7300000000000004</v>
      </c>
      <c r="G3066" t="s">
        <v>1615</v>
      </c>
      <c r="H3066" t="s">
        <v>143</v>
      </c>
      <c r="I3066" t="s">
        <v>20</v>
      </c>
      <c r="J3066" t="s">
        <v>114</v>
      </c>
      <c r="K3066">
        <v>53.03</v>
      </c>
      <c r="L3066">
        <v>4.7300000000000004</v>
      </c>
      <c r="M3066" t="s">
        <v>1615</v>
      </c>
      <c r="N3066" t="s">
        <v>40</v>
      </c>
      <c r="O3066" t="s">
        <v>35</v>
      </c>
      <c r="P3066">
        <v>723</v>
      </c>
      <c r="Q3066">
        <v>2</v>
      </c>
      <c r="R3066">
        <v>181</v>
      </c>
    </row>
    <row r="3067" spans="1:18">
      <c r="A3067" t="s">
        <v>1658</v>
      </c>
      <c r="B3067" t="s">
        <v>39</v>
      </c>
      <c r="C3067" t="s">
        <v>39</v>
      </c>
      <c r="D3067" t="s">
        <v>260</v>
      </c>
      <c r="E3067">
        <v>53.05</v>
      </c>
      <c r="F3067">
        <v>4.7300000000000004</v>
      </c>
      <c r="G3067" t="s">
        <v>1615</v>
      </c>
      <c r="H3067" t="s">
        <v>54</v>
      </c>
      <c r="I3067" t="s">
        <v>29</v>
      </c>
      <c r="J3067" t="s">
        <v>260</v>
      </c>
      <c r="K3067">
        <v>53.05</v>
      </c>
      <c r="L3067">
        <v>4.7300000000000004</v>
      </c>
      <c r="M3067" t="s">
        <v>1615</v>
      </c>
      <c r="N3067" t="s">
        <v>40</v>
      </c>
      <c r="O3067" t="s">
        <v>35</v>
      </c>
      <c r="P3067">
        <v>55</v>
      </c>
      <c r="Q3067">
        <v>0</v>
      </c>
      <c r="R3067">
        <v>0</v>
      </c>
    </row>
    <row r="3068" spans="1:18">
      <c r="A3068" t="s">
        <v>1977</v>
      </c>
      <c r="B3068" t="s">
        <v>60</v>
      </c>
      <c r="C3068" t="s">
        <v>39</v>
      </c>
      <c r="D3068" t="s">
        <v>260</v>
      </c>
      <c r="E3068">
        <v>52.15</v>
      </c>
      <c r="F3068">
        <v>4.37</v>
      </c>
      <c r="G3068" t="s">
        <v>1615</v>
      </c>
      <c r="H3068" t="s">
        <v>31</v>
      </c>
      <c r="I3068" t="s">
        <v>31</v>
      </c>
      <c r="J3068" t="s">
        <v>129</v>
      </c>
      <c r="K3068">
        <v>52.2</v>
      </c>
      <c r="L3068">
        <v>4.37</v>
      </c>
      <c r="M3068" t="s">
        <v>1615</v>
      </c>
      <c r="N3068" t="s">
        <v>40</v>
      </c>
      <c r="O3068" t="s">
        <v>35</v>
      </c>
      <c r="P3068">
        <v>244</v>
      </c>
      <c r="Q3068">
        <v>4</v>
      </c>
      <c r="R3068">
        <v>0</v>
      </c>
    </row>
    <row r="3069" spans="1:18">
      <c r="A3069" t="s">
        <v>1978</v>
      </c>
      <c r="B3069" t="s">
        <v>60</v>
      </c>
      <c r="C3069" t="s">
        <v>39</v>
      </c>
      <c r="D3069" t="s">
        <v>260</v>
      </c>
      <c r="E3069">
        <v>52.15</v>
      </c>
      <c r="F3069">
        <v>4.37</v>
      </c>
      <c r="G3069" t="s">
        <v>1615</v>
      </c>
      <c r="H3069" t="s">
        <v>109</v>
      </c>
      <c r="I3069" t="s">
        <v>39</v>
      </c>
      <c r="J3069" t="s">
        <v>129</v>
      </c>
      <c r="K3069">
        <v>52.2</v>
      </c>
      <c r="L3069">
        <v>4.38</v>
      </c>
      <c r="M3069" t="s">
        <v>1615</v>
      </c>
      <c r="N3069" t="s">
        <v>81</v>
      </c>
      <c r="O3069" t="s">
        <v>35</v>
      </c>
      <c r="P3069">
        <v>389</v>
      </c>
      <c r="Q3069">
        <v>4</v>
      </c>
      <c r="R3069">
        <v>18</v>
      </c>
    </row>
    <row r="3070" spans="1:18">
      <c r="A3070" t="s">
        <v>1979</v>
      </c>
      <c r="B3070" t="s">
        <v>60</v>
      </c>
      <c r="C3070" t="s">
        <v>39</v>
      </c>
      <c r="D3070" t="s">
        <v>260</v>
      </c>
      <c r="E3070">
        <v>52.15</v>
      </c>
      <c r="F3070">
        <v>4.37</v>
      </c>
      <c r="G3070" t="s">
        <v>1615</v>
      </c>
      <c r="H3070" t="s">
        <v>92</v>
      </c>
      <c r="I3070" t="s">
        <v>39</v>
      </c>
      <c r="J3070" t="s">
        <v>260</v>
      </c>
      <c r="K3070">
        <v>52.2</v>
      </c>
      <c r="L3070">
        <v>4.37</v>
      </c>
      <c r="M3070" t="s">
        <v>1615</v>
      </c>
      <c r="N3070" t="s">
        <v>40</v>
      </c>
      <c r="O3070" t="s">
        <v>35</v>
      </c>
      <c r="P3070">
        <v>10</v>
      </c>
      <c r="Q3070">
        <v>4</v>
      </c>
      <c r="R3070">
        <v>0</v>
      </c>
    </row>
    <row r="3071" spans="1:18">
      <c r="A3071" t="s">
        <v>1980</v>
      </c>
      <c r="B3071" t="s">
        <v>60</v>
      </c>
      <c r="C3071" t="s">
        <v>39</v>
      </c>
      <c r="D3071" t="s">
        <v>260</v>
      </c>
      <c r="E3071">
        <v>52.15</v>
      </c>
      <c r="F3071">
        <v>4.37</v>
      </c>
      <c r="G3071" t="s">
        <v>1615</v>
      </c>
      <c r="H3071" t="s">
        <v>50</v>
      </c>
      <c r="I3071" t="s">
        <v>24</v>
      </c>
      <c r="J3071" t="s">
        <v>115</v>
      </c>
      <c r="K3071">
        <v>52.2</v>
      </c>
      <c r="L3071">
        <v>4.43</v>
      </c>
      <c r="M3071" t="s">
        <v>1615</v>
      </c>
      <c r="N3071" t="s">
        <v>81</v>
      </c>
      <c r="O3071" t="s">
        <v>35</v>
      </c>
      <c r="P3071">
        <v>1033</v>
      </c>
      <c r="Q3071">
        <v>6</v>
      </c>
      <c r="R3071">
        <v>51</v>
      </c>
    </row>
    <row r="3072" spans="1:18">
      <c r="A3072" t="s">
        <v>1981</v>
      </c>
      <c r="B3072" t="s">
        <v>76</v>
      </c>
      <c r="C3072" t="s">
        <v>20</v>
      </c>
      <c r="D3072" t="s">
        <v>260</v>
      </c>
      <c r="E3072">
        <v>53.22</v>
      </c>
      <c r="F3072">
        <v>5.73</v>
      </c>
      <c r="G3072" t="s">
        <v>1615</v>
      </c>
      <c r="H3072" t="s">
        <v>67</v>
      </c>
      <c r="I3072" t="s">
        <v>32</v>
      </c>
      <c r="J3072" t="s">
        <v>115</v>
      </c>
      <c r="K3072">
        <v>53.2</v>
      </c>
      <c r="L3072">
        <v>5.73</v>
      </c>
      <c r="M3072" t="s">
        <v>1615</v>
      </c>
      <c r="N3072" t="s">
        <v>40</v>
      </c>
      <c r="O3072" t="s">
        <v>35</v>
      </c>
      <c r="P3072">
        <v>1242</v>
      </c>
      <c r="Q3072">
        <v>4</v>
      </c>
      <c r="R3072">
        <v>181</v>
      </c>
    </row>
    <row r="3073" spans="1:18">
      <c r="A3073" t="s">
        <v>1983</v>
      </c>
      <c r="B3073" t="s">
        <v>104</v>
      </c>
      <c r="C3073" t="s">
        <v>20</v>
      </c>
      <c r="D3073" t="s">
        <v>260</v>
      </c>
      <c r="E3073">
        <v>52.33</v>
      </c>
      <c r="F3073">
        <v>4.53</v>
      </c>
      <c r="G3073" t="s">
        <v>1615</v>
      </c>
      <c r="H3073" t="s">
        <v>19</v>
      </c>
      <c r="I3073" t="s">
        <v>60</v>
      </c>
      <c r="J3073" t="s">
        <v>780</v>
      </c>
      <c r="K3073">
        <v>52.3</v>
      </c>
      <c r="L3073">
        <v>4.5</v>
      </c>
      <c r="M3073" t="s">
        <v>1615</v>
      </c>
      <c r="N3073" t="s">
        <v>81</v>
      </c>
      <c r="O3073" t="s">
        <v>35</v>
      </c>
      <c r="P3073">
        <v>2856</v>
      </c>
      <c r="Q3073">
        <v>7</v>
      </c>
      <c r="R3073">
        <v>212</v>
      </c>
    </row>
    <row r="3074" spans="1:18">
      <c r="A3074" t="s">
        <v>2108</v>
      </c>
      <c r="B3074" t="s">
        <v>39</v>
      </c>
      <c r="C3074" t="s">
        <v>39</v>
      </c>
      <c r="D3074" t="s">
        <v>260</v>
      </c>
      <c r="E3074">
        <v>59.75</v>
      </c>
      <c r="F3074">
        <v>9.85</v>
      </c>
      <c r="G3074" t="s">
        <v>669</v>
      </c>
      <c r="H3074" t="s">
        <v>121</v>
      </c>
      <c r="I3074" t="s">
        <v>29</v>
      </c>
      <c r="J3074" t="s">
        <v>260</v>
      </c>
      <c r="K3074">
        <v>59.75</v>
      </c>
      <c r="L3074">
        <v>9.85</v>
      </c>
      <c r="M3074" t="s">
        <v>669</v>
      </c>
      <c r="N3074" t="s">
        <v>84</v>
      </c>
      <c r="O3074" t="s">
        <v>35</v>
      </c>
      <c r="P3074">
        <v>42</v>
      </c>
      <c r="Q3074">
        <v>0</v>
      </c>
      <c r="R3074">
        <v>0</v>
      </c>
    </row>
    <row r="3075" spans="1:18">
      <c r="A3075" t="s">
        <v>2247</v>
      </c>
      <c r="B3075" t="s">
        <v>60</v>
      </c>
      <c r="C3075" t="s">
        <v>39</v>
      </c>
      <c r="D3075" t="s">
        <v>260</v>
      </c>
      <c r="E3075">
        <v>63.47</v>
      </c>
      <c r="F3075">
        <v>10.92</v>
      </c>
      <c r="G3075" t="s">
        <v>669</v>
      </c>
      <c r="H3075" t="s">
        <v>42</v>
      </c>
      <c r="I3075" t="s">
        <v>39</v>
      </c>
      <c r="J3075" t="s">
        <v>260</v>
      </c>
      <c r="K3075">
        <v>63.45</v>
      </c>
      <c r="L3075">
        <v>10.95</v>
      </c>
      <c r="M3075" t="s">
        <v>669</v>
      </c>
      <c r="N3075" t="s">
        <v>81</v>
      </c>
      <c r="O3075" t="s">
        <v>35</v>
      </c>
      <c r="P3075">
        <v>16</v>
      </c>
      <c r="Q3075">
        <v>3</v>
      </c>
      <c r="R3075">
        <v>139</v>
      </c>
    </row>
    <row r="3076" spans="1:18">
      <c r="A3076" t="s">
        <v>2338</v>
      </c>
      <c r="B3076" t="s">
        <v>104</v>
      </c>
      <c r="C3076" t="s">
        <v>20</v>
      </c>
      <c r="D3076" t="s">
        <v>260</v>
      </c>
      <c r="E3076">
        <v>63.12</v>
      </c>
      <c r="F3076">
        <v>7.75</v>
      </c>
      <c r="G3076" t="s">
        <v>669</v>
      </c>
      <c r="H3076" t="s">
        <v>37</v>
      </c>
      <c r="I3076" t="s">
        <v>51</v>
      </c>
      <c r="J3076" t="s">
        <v>118</v>
      </c>
      <c r="K3076">
        <v>63.07</v>
      </c>
      <c r="L3076">
        <v>7.9</v>
      </c>
      <c r="M3076" t="s">
        <v>669</v>
      </c>
      <c r="N3076" t="s">
        <v>34</v>
      </c>
      <c r="O3076" t="s">
        <v>35</v>
      </c>
      <c r="P3076">
        <v>1943</v>
      </c>
      <c r="Q3076">
        <v>10</v>
      </c>
      <c r="R3076">
        <v>127</v>
      </c>
    </row>
    <row r="3077" spans="1:18">
      <c r="A3077" t="s">
        <v>2351</v>
      </c>
      <c r="B3077" t="s">
        <v>45</v>
      </c>
      <c r="C3077" t="s">
        <v>20</v>
      </c>
      <c r="D3077" t="s">
        <v>260</v>
      </c>
      <c r="E3077">
        <v>58.03</v>
      </c>
      <c r="F3077">
        <v>7.37</v>
      </c>
      <c r="G3077" t="s">
        <v>669</v>
      </c>
      <c r="H3077" t="s">
        <v>92</v>
      </c>
      <c r="I3077" t="s">
        <v>32</v>
      </c>
      <c r="J3077" t="s">
        <v>260</v>
      </c>
      <c r="K3077">
        <v>58.02</v>
      </c>
      <c r="L3077">
        <v>7.42</v>
      </c>
      <c r="M3077" t="s">
        <v>669</v>
      </c>
      <c r="N3077" t="s">
        <v>26</v>
      </c>
      <c r="O3077" t="s">
        <v>27</v>
      </c>
      <c r="P3077">
        <v>142</v>
      </c>
      <c r="Q3077">
        <v>4</v>
      </c>
      <c r="R3077">
        <v>123</v>
      </c>
    </row>
    <row r="3078" spans="1:18">
      <c r="A3078" t="s">
        <v>2451</v>
      </c>
      <c r="B3078" t="s">
        <v>155</v>
      </c>
      <c r="C3078" t="s">
        <v>20</v>
      </c>
      <c r="D3078" t="s">
        <v>260</v>
      </c>
      <c r="E3078">
        <v>49.75</v>
      </c>
      <c r="F3078">
        <v>21.47</v>
      </c>
      <c r="G3078" t="s">
        <v>2428</v>
      </c>
      <c r="H3078" t="s">
        <v>71</v>
      </c>
      <c r="I3078" t="s">
        <v>24</v>
      </c>
      <c r="J3078" t="s">
        <v>129</v>
      </c>
      <c r="K3078">
        <v>49.77</v>
      </c>
      <c r="L3078">
        <v>21.45</v>
      </c>
      <c r="M3078" t="s">
        <v>2428</v>
      </c>
      <c r="N3078" t="s">
        <v>34</v>
      </c>
      <c r="O3078" t="s">
        <v>35</v>
      </c>
      <c r="P3078">
        <v>335</v>
      </c>
      <c r="Q3078">
        <v>3</v>
      </c>
      <c r="R3078">
        <v>328</v>
      </c>
    </row>
    <row r="3079" spans="1:18">
      <c r="A3079" t="s">
        <v>2777</v>
      </c>
      <c r="B3079" t="s">
        <v>48</v>
      </c>
      <c r="C3079" t="s">
        <v>39</v>
      </c>
      <c r="D3079" t="s">
        <v>260</v>
      </c>
      <c r="E3079">
        <v>61.2</v>
      </c>
      <c r="F3079">
        <v>24.23</v>
      </c>
      <c r="G3079" t="s">
        <v>2455</v>
      </c>
      <c r="H3079" t="s">
        <v>50</v>
      </c>
      <c r="I3079" t="s">
        <v>32</v>
      </c>
      <c r="J3079" t="s">
        <v>260</v>
      </c>
      <c r="K3079">
        <v>61.2</v>
      </c>
      <c r="L3079">
        <v>24.22</v>
      </c>
      <c r="M3079" t="s">
        <v>2455</v>
      </c>
      <c r="N3079" t="s">
        <v>34</v>
      </c>
      <c r="O3079" t="s">
        <v>35</v>
      </c>
      <c r="P3079">
        <v>115</v>
      </c>
      <c r="Q3079">
        <v>1</v>
      </c>
      <c r="R3079">
        <v>270</v>
      </c>
    </row>
    <row r="3080" spans="1:18">
      <c r="A3080" t="s">
        <v>2895</v>
      </c>
      <c r="B3080" t="s">
        <v>133</v>
      </c>
      <c r="C3080" t="s">
        <v>20</v>
      </c>
      <c r="D3080" t="s">
        <v>260</v>
      </c>
      <c r="E3080">
        <v>62.2</v>
      </c>
      <c r="F3080">
        <v>29.73</v>
      </c>
      <c r="G3080" t="s">
        <v>2455</v>
      </c>
      <c r="H3080" t="s">
        <v>23</v>
      </c>
      <c r="I3080" t="s">
        <v>29</v>
      </c>
      <c r="J3080" t="s">
        <v>260</v>
      </c>
      <c r="K3080">
        <v>62.2</v>
      </c>
      <c r="L3080">
        <v>29.73</v>
      </c>
      <c r="M3080" t="s">
        <v>2455</v>
      </c>
      <c r="N3080" t="s">
        <v>34</v>
      </c>
      <c r="O3080" t="s">
        <v>35</v>
      </c>
      <c r="P3080">
        <v>49</v>
      </c>
      <c r="Q3080">
        <v>0</v>
      </c>
      <c r="R3080">
        <v>0</v>
      </c>
    </row>
    <row r="3081" spans="1:18">
      <c r="A3081" t="s">
        <v>2896</v>
      </c>
      <c r="B3081" t="s">
        <v>133</v>
      </c>
      <c r="C3081" t="s">
        <v>20</v>
      </c>
      <c r="D3081" t="s">
        <v>260</v>
      </c>
      <c r="E3081">
        <v>62.2</v>
      </c>
      <c r="F3081">
        <v>29.73</v>
      </c>
      <c r="G3081" t="s">
        <v>2455</v>
      </c>
      <c r="H3081" t="s">
        <v>23</v>
      </c>
      <c r="I3081" t="s">
        <v>29</v>
      </c>
      <c r="J3081" t="s">
        <v>260</v>
      </c>
      <c r="K3081">
        <v>62.2</v>
      </c>
      <c r="L3081">
        <v>29.73</v>
      </c>
      <c r="M3081" t="s">
        <v>2455</v>
      </c>
      <c r="N3081" t="s">
        <v>34</v>
      </c>
      <c r="O3081" t="s">
        <v>35</v>
      </c>
      <c r="P3081">
        <v>49</v>
      </c>
      <c r="Q3081">
        <v>0</v>
      </c>
      <c r="R3081">
        <v>0</v>
      </c>
    </row>
    <row r="3082" spans="1:18">
      <c r="A3082" t="s">
        <v>2897</v>
      </c>
      <c r="B3082" t="s">
        <v>104</v>
      </c>
      <c r="C3082" t="s">
        <v>20</v>
      </c>
      <c r="D3082" t="s">
        <v>260</v>
      </c>
      <c r="E3082">
        <v>61.93</v>
      </c>
      <c r="F3082">
        <v>22.93</v>
      </c>
      <c r="G3082" t="s">
        <v>2455</v>
      </c>
      <c r="H3082" t="s">
        <v>23</v>
      </c>
      <c r="I3082" t="s">
        <v>63</v>
      </c>
      <c r="J3082" t="s">
        <v>260</v>
      </c>
      <c r="K3082">
        <v>61.87</v>
      </c>
      <c r="L3082">
        <v>22.98</v>
      </c>
      <c r="M3082" t="s">
        <v>2455</v>
      </c>
      <c r="N3082" t="s">
        <v>34</v>
      </c>
      <c r="O3082" t="s">
        <v>35</v>
      </c>
      <c r="P3082">
        <v>199</v>
      </c>
      <c r="Q3082">
        <v>8</v>
      </c>
      <c r="R3082">
        <v>161</v>
      </c>
    </row>
    <row r="3083" spans="1:18">
      <c r="A3083" t="s">
        <v>3043</v>
      </c>
      <c r="B3083" t="s">
        <v>42</v>
      </c>
      <c r="C3083" t="s">
        <v>39</v>
      </c>
      <c r="D3083" t="s">
        <v>260</v>
      </c>
      <c r="E3083">
        <v>61.55</v>
      </c>
      <c r="F3083">
        <v>21.67</v>
      </c>
      <c r="G3083" t="s">
        <v>2455</v>
      </c>
      <c r="H3083" t="s">
        <v>45</v>
      </c>
      <c r="I3083" t="s">
        <v>20</v>
      </c>
      <c r="J3083" t="s">
        <v>129</v>
      </c>
      <c r="K3083">
        <v>61.55</v>
      </c>
      <c r="L3083">
        <v>21.67</v>
      </c>
      <c r="M3083" t="s">
        <v>2455</v>
      </c>
      <c r="N3083" t="s">
        <v>26</v>
      </c>
      <c r="O3083" t="s">
        <v>35</v>
      </c>
      <c r="P3083">
        <v>340</v>
      </c>
      <c r="Q3083">
        <v>0</v>
      </c>
      <c r="R3083">
        <v>0</v>
      </c>
    </row>
    <row r="3084" spans="1:18">
      <c r="A3084" t="s">
        <v>3079</v>
      </c>
      <c r="B3084" t="s">
        <v>39</v>
      </c>
      <c r="C3084" t="s">
        <v>39</v>
      </c>
      <c r="D3084" t="s">
        <v>260</v>
      </c>
      <c r="E3084">
        <v>61.05</v>
      </c>
      <c r="F3084">
        <v>25.05</v>
      </c>
      <c r="G3084" t="s">
        <v>2455</v>
      </c>
      <c r="H3084" t="s">
        <v>60</v>
      </c>
      <c r="I3084" t="s">
        <v>29</v>
      </c>
      <c r="J3084" t="s">
        <v>260</v>
      </c>
      <c r="K3084">
        <v>61.05</v>
      </c>
      <c r="L3084">
        <v>25.05</v>
      </c>
      <c r="M3084" t="s">
        <v>2455</v>
      </c>
      <c r="N3084" t="s">
        <v>81</v>
      </c>
      <c r="O3084" t="s">
        <v>35</v>
      </c>
      <c r="P3084">
        <v>27</v>
      </c>
      <c r="Q3084">
        <v>0</v>
      </c>
      <c r="R3084">
        <v>0</v>
      </c>
    </row>
    <row r="3085" spans="1:18">
      <c r="A3085" t="s">
        <v>3080</v>
      </c>
      <c r="B3085" t="s">
        <v>39</v>
      </c>
      <c r="C3085" t="s">
        <v>39</v>
      </c>
      <c r="D3085" t="s">
        <v>260</v>
      </c>
      <c r="E3085">
        <v>61.05</v>
      </c>
      <c r="F3085">
        <v>25.05</v>
      </c>
      <c r="G3085" t="s">
        <v>2455</v>
      </c>
      <c r="H3085" t="s">
        <v>50</v>
      </c>
      <c r="I3085" t="s">
        <v>48</v>
      </c>
      <c r="J3085" t="s">
        <v>260</v>
      </c>
      <c r="K3085">
        <v>61.05</v>
      </c>
      <c r="L3085">
        <v>25.03</v>
      </c>
      <c r="M3085" t="s">
        <v>2455</v>
      </c>
      <c r="N3085" t="s">
        <v>81</v>
      </c>
      <c r="O3085" t="s">
        <v>35</v>
      </c>
      <c r="P3085">
        <v>56</v>
      </c>
      <c r="Q3085">
        <v>1</v>
      </c>
      <c r="R3085">
        <v>270</v>
      </c>
    </row>
    <row r="3086" spans="1:18">
      <c r="A3086" t="s">
        <v>3093</v>
      </c>
      <c r="B3086" t="s">
        <v>37</v>
      </c>
      <c r="C3086" t="s">
        <v>20</v>
      </c>
      <c r="D3086" t="s">
        <v>260</v>
      </c>
      <c r="E3086">
        <v>63.12</v>
      </c>
      <c r="F3086">
        <v>27.38</v>
      </c>
      <c r="G3086" t="s">
        <v>2455</v>
      </c>
      <c r="H3086" t="s">
        <v>50</v>
      </c>
      <c r="I3086" t="s">
        <v>29</v>
      </c>
      <c r="J3086" t="s">
        <v>260</v>
      </c>
      <c r="K3086">
        <v>63.12</v>
      </c>
      <c r="L3086">
        <v>27.38</v>
      </c>
      <c r="M3086" t="s">
        <v>2455</v>
      </c>
      <c r="N3086" t="s">
        <v>40</v>
      </c>
      <c r="O3086" t="s">
        <v>35</v>
      </c>
      <c r="P3086">
        <v>39</v>
      </c>
      <c r="Q3086">
        <v>0</v>
      </c>
      <c r="R3086">
        <v>0</v>
      </c>
    </row>
    <row r="3087" spans="1:18">
      <c r="A3087" t="s">
        <v>3094</v>
      </c>
      <c r="B3087" t="s">
        <v>37</v>
      </c>
      <c r="C3087" t="s">
        <v>20</v>
      </c>
      <c r="D3087" t="s">
        <v>260</v>
      </c>
      <c r="E3087">
        <v>63.12</v>
      </c>
      <c r="F3087">
        <v>27.38</v>
      </c>
      <c r="G3087" t="s">
        <v>2455</v>
      </c>
      <c r="H3087" t="s">
        <v>31</v>
      </c>
      <c r="I3087" t="s">
        <v>29</v>
      </c>
      <c r="J3087" t="s">
        <v>780</v>
      </c>
      <c r="K3087">
        <v>63.12</v>
      </c>
      <c r="L3087">
        <v>27.3</v>
      </c>
      <c r="M3087" t="s">
        <v>2455</v>
      </c>
      <c r="N3087" t="s">
        <v>34</v>
      </c>
      <c r="O3087" t="s">
        <v>35</v>
      </c>
      <c r="P3087">
        <v>2962</v>
      </c>
      <c r="Q3087">
        <v>5</v>
      </c>
      <c r="R3087">
        <v>270</v>
      </c>
    </row>
    <row r="3088" spans="1:18">
      <c r="A3088" t="s">
        <v>3095</v>
      </c>
      <c r="B3088" t="s">
        <v>104</v>
      </c>
      <c r="C3088" t="s">
        <v>20</v>
      </c>
      <c r="D3088" t="s">
        <v>260</v>
      </c>
      <c r="E3088">
        <v>63.15</v>
      </c>
      <c r="F3088">
        <v>27.08</v>
      </c>
      <c r="G3088" t="s">
        <v>2455</v>
      </c>
      <c r="H3088" t="s">
        <v>50</v>
      </c>
      <c r="I3088" t="s">
        <v>20</v>
      </c>
      <c r="J3088" t="s">
        <v>129</v>
      </c>
      <c r="K3088">
        <v>63.13</v>
      </c>
      <c r="L3088">
        <v>27.17</v>
      </c>
      <c r="M3088" t="s">
        <v>2455</v>
      </c>
      <c r="N3088" t="s">
        <v>40</v>
      </c>
      <c r="O3088" t="s">
        <v>35</v>
      </c>
      <c r="P3088">
        <v>337</v>
      </c>
      <c r="Q3088">
        <v>5</v>
      </c>
      <c r="R3088">
        <v>114</v>
      </c>
    </row>
    <row r="3089" spans="1:18">
      <c r="A3089" t="s">
        <v>3142</v>
      </c>
      <c r="B3089" t="s">
        <v>54</v>
      </c>
      <c r="C3089" t="s">
        <v>20</v>
      </c>
      <c r="D3089" t="s">
        <v>260</v>
      </c>
      <c r="E3089">
        <v>62.68</v>
      </c>
      <c r="F3089">
        <v>21.18</v>
      </c>
      <c r="G3089" t="s">
        <v>2455</v>
      </c>
      <c r="H3089" t="s">
        <v>104</v>
      </c>
      <c r="I3089" t="s">
        <v>63</v>
      </c>
      <c r="J3089" t="s">
        <v>118</v>
      </c>
      <c r="K3089">
        <v>62.67</v>
      </c>
      <c r="L3089">
        <v>21.17</v>
      </c>
      <c r="M3089" t="s">
        <v>2455</v>
      </c>
      <c r="N3089" t="s">
        <v>34</v>
      </c>
      <c r="O3089" t="s">
        <v>35</v>
      </c>
      <c r="P3089">
        <v>2040</v>
      </c>
      <c r="Q3089">
        <v>3</v>
      </c>
      <c r="R3089">
        <v>205</v>
      </c>
    </row>
    <row r="3090" spans="1:18">
      <c r="A3090" t="s">
        <v>3168</v>
      </c>
      <c r="B3090" t="s">
        <v>143</v>
      </c>
      <c r="C3090" t="s">
        <v>20</v>
      </c>
      <c r="D3090" t="s">
        <v>260</v>
      </c>
      <c r="E3090">
        <v>62.62</v>
      </c>
      <c r="F3090">
        <v>26.88</v>
      </c>
      <c r="G3090" t="s">
        <v>2455</v>
      </c>
      <c r="H3090" t="s">
        <v>92</v>
      </c>
      <c r="I3090" t="s">
        <v>50</v>
      </c>
      <c r="J3090" t="s">
        <v>119</v>
      </c>
      <c r="K3090">
        <v>62.5</v>
      </c>
      <c r="L3090">
        <v>29.45</v>
      </c>
      <c r="M3090" t="s">
        <v>2455</v>
      </c>
      <c r="N3090" t="s">
        <v>26</v>
      </c>
      <c r="O3090" t="s">
        <v>27</v>
      </c>
      <c r="P3090">
        <v>2056</v>
      </c>
      <c r="Q3090">
        <v>133</v>
      </c>
      <c r="R3090">
        <v>96</v>
      </c>
    </row>
    <row r="3091" spans="1:18">
      <c r="A3091" t="s">
        <v>3169</v>
      </c>
      <c r="B3091" t="s">
        <v>143</v>
      </c>
      <c r="C3091" t="s">
        <v>20</v>
      </c>
      <c r="D3091" t="s">
        <v>260</v>
      </c>
      <c r="E3091">
        <v>62.63</v>
      </c>
      <c r="F3091">
        <v>26.83</v>
      </c>
      <c r="G3091" t="s">
        <v>2455</v>
      </c>
      <c r="H3091" t="s">
        <v>92</v>
      </c>
      <c r="I3091" t="s">
        <v>24</v>
      </c>
      <c r="J3091" t="s">
        <v>119</v>
      </c>
      <c r="K3091">
        <v>62.8</v>
      </c>
      <c r="L3091">
        <v>26.5</v>
      </c>
      <c r="M3091" t="s">
        <v>2455</v>
      </c>
      <c r="N3091" t="s">
        <v>34</v>
      </c>
      <c r="O3091" t="s">
        <v>35</v>
      </c>
      <c r="P3091">
        <v>2146</v>
      </c>
      <c r="Q3091">
        <v>26</v>
      </c>
      <c r="R3091">
        <v>318</v>
      </c>
    </row>
    <row r="3092" spans="1:18">
      <c r="A3092" t="s">
        <v>3177</v>
      </c>
      <c r="B3092" t="s">
        <v>39</v>
      </c>
      <c r="C3092" t="s">
        <v>39</v>
      </c>
      <c r="D3092" t="s">
        <v>260</v>
      </c>
      <c r="E3092">
        <v>63.1</v>
      </c>
      <c r="F3092">
        <v>22.92</v>
      </c>
      <c r="G3092" t="s">
        <v>2455</v>
      </c>
      <c r="H3092" t="s">
        <v>50</v>
      </c>
      <c r="I3092" t="s">
        <v>20</v>
      </c>
      <c r="J3092" t="s">
        <v>118</v>
      </c>
      <c r="K3092">
        <v>63.05</v>
      </c>
      <c r="L3092">
        <v>22.88</v>
      </c>
      <c r="M3092" t="s">
        <v>2455</v>
      </c>
      <c r="N3092" t="s">
        <v>40</v>
      </c>
      <c r="O3092" t="s">
        <v>35</v>
      </c>
      <c r="P3092">
        <v>1791</v>
      </c>
      <c r="Q3092">
        <v>6</v>
      </c>
      <c r="R3092">
        <v>197</v>
      </c>
    </row>
    <row r="3093" spans="1:18">
      <c r="A3093" t="s">
        <v>3178</v>
      </c>
      <c r="B3093" t="s">
        <v>51</v>
      </c>
      <c r="C3093" t="s">
        <v>39</v>
      </c>
      <c r="D3093" t="s">
        <v>260</v>
      </c>
      <c r="E3093">
        <v>63.1</v>
      </c>
      <c r="F3093">
        <v>23.1</v>
      </c>
      <c r="G3093" t="s">
        <v>2455</v>
      </c>
      <c r="H3093" t="s">
        <v>67</v>
      </c>
      <c r="I3093" t="s">
        <v>29</v>
      </c>
      <c r="J3093" t="s">
        <v>260</v>
      </c>
      <c r="K3093">
        <v>63.12</v>
      </c>
      <c r="L3093">
        <v>23.08</v>
      </c>
      <c r="M3093" t="s">
        <v>2455</v>
      </c>
      <c r="N3093" t="s">
        <v>40</v>
      </c>
      <c r="O3093" t="s">
        <v>35</v>
      </c>
      <c r="P3093">
        <v>35</v>
      </c>
      <c r="Q3093">
        <v>3</v>
      </c>
      <c r="R3093">
        <v>336</v>
      </c>
    </row>
    <row r="3094" spans="1:18">
      <c r="A3094" t="s">
        <v>3181</v>
      </c>
      <c r="B3094" t="s">
        <v>45</v>
      </c>
      <c r="C3094" t="s">
        <v>20</v>
      </c>
      <c r="D3094" t="s">
        <v>260</v>
      </c>
      <c r="E3094">
        <v>62.8</v>
      </c>
      <c r="F3094">
        <v>22.87</v>
      </c>
      <c r="G3094" t="s">
        <v>2455</v>
      </c>
      <c r="H3094" t="s">
        <v>73</v>
      </c>
      <c r="I3094" t="s">
        <v>32</v>
      </c>
      <c r="J3094" t="s">
        <v>290</v>
      </c>
      <c r="K3094">
        <v>60.35</v>
      </c>
      <c r="L3094">
        <v>22.67</v>
      </c>
      <c r="M3094" t="s">
        <v>2455</v>
      </c>
      <c r="N3094" t="s">
        <v>81</v>
      </c>
      <c r="O3094" t="s">
        <v>27</v>
      </c>
      <c r="P3094">
        <v>4169</v>
      </c>
      <c r="Q3094">
        <v>273</v>
      </c>
      <c r="R3094">
        <v>183</v>
      </c>
    </row>
    <row r="3095" spans="1:18">
      <c r="A3095" t="s">
        <v>3182</v>
      </c>
      <c r="B3095" t="s">
        <v>54</v>
      </c>
      <c r="C3095" t="s">
        <v>20</v>
      </c>
      <c r="D3095" t="s">
        <v>260</v>
      </c>
      <c r="E3095">
        <v>62.8</v>
      </c>
      <c r="F3095">
        <v>22.85</v>
      </c>
      <c r="G3095" t="s">
        <v>2455</v>
      </c>
      <c r="H3095" t="s">
        <v>20</v>
      </c>
      <c r="I3095" t="s">
        <v>31</v>
      </c>
      <c r="J3095" t="s">
        <v>119</v>
      </c>
      <c r="K3095">
        <v>62.78</v>
      </c>
      <c r="L3095">
        <v>22.77</v>
      </c>
      <c r="M3095" t="s">
        <v>2455</v>
      </c>
      <c r="N3095" t="s">
        <v>34</v>
      </c>
      <c r="O3095" t="s">
        <v>35</v>
      </c>
      <c r="P3095">
        <v>2077</v>
      </c>
      <c r="Q3095">
        <v>5</v>
      </c>
      <c r="R3095">
        <v>247</v>
      </c>
    </row>
    <row r="3096" spans="1:18">
      <c r="A3096" t="s">
        <v>3183</v>
      </c>
      <c r="B3096" t="s">
        <v>50</v>
      </c>
      <c r="C3096" t="s">
        <v>39</v>
      </c>
      <c r="D3096" t="s">
        <v>260</v>
      </c>
      <c r="E3096">
        <v>62.8</v>
      </c>
      <c r="F3096">
        <v>22.75</v>
      </c>
      <c r="G3096" t="s">
        <v>2455</v>
      </c>
      <c r="H3096" t="s">
        <v>50</v>
      </c>
      <c r="I3096" t="s">
        <v>29</v>
      </c>
      <c r="J3096" t="s">
        <v>129</v>
      </c>
      <c r="K3096">
        <v>62</v>
      </c>
      <c r="L3096">
        <v>22</v>
      </c>
      <c r="M3096" t="s">
        <v>2455</v>
      </c>
      <c r="N3096" t="s">
        <v>107</v>
      </c>
      <c r="O3096" t="s">
        <v>35</v>
      </c>
      <c r="P3096">
        <v>396</v>
      </c>
      <c r="Q3096">
        <v>97</v>
      </c>
      <c r="R3096">
        <v>204</v>
      </c>
    </row>
    <row r="3097" spans="1:18">
      <c r="A3097" t="s">
        <v>3184</v>
      </c>
      <c r="B3097" t="s">
        <v>29</v>
      </c>
      <c r="C3097" t="s">
        <v>39</v>
      </c>
      <c r="D3097" t="s">
        <v>260</v>
      </c>
      <c r="E3097">
        <v>62.8</v>
      </c>
      <c r="F3097">
        <v>22.83</v>
      </c>
      <c r="G3097" t="s">
        <v>2455</v>
      </c>
      <c r="H3097" t="s">
        <v>50</v>
      </c>
      <c r="I3097" t="s">
        <v>50</v>
      </c>
      <c r="J3097" t="s">
        <v>129</v>
      </c>
      <c r="K3097">
        <v>62</v>
      </c>
      <c r="L3097">
        <v>22</v>
      </c>
      <c r="M3097" t="s">
        <v>2455</v>
      </c>
      <c r="N3097" t="s">
        <v>34</v>
      </c>
      <c r="O3097" t="s">
        <v>35</v>
      </c>
      <c r="P3097">
        <v>208</v>
      </c>
      <c r="Q3097">
        <v>99</v>
      </c>
      <c r="R3097">
        <v>206</v>
      </c>
    </row>
    <row r="3098" spans="1:18">
      <c r="A3098" t="s">
        <v>3185</v>
      </c>
      <c r="B3098" t="s">
        <v>29</v>
      </c>
      <c r="C3098" t="s">
        <v>39</v>
      </c>
      <c r="D3098" t="s">
        <v>260</v>
      </c>
      <c r="E3098">
        <v>62.8</v>
      </c>
      <c r="F3098">
        <v>22.83</v>
      </c>
      <c r="G3098" t="s">
        <v>2455</v>
      </c>
      <c r="H3098" t="s">
        <v>121</v>
      </c>
      <c r="I3098" t="s">
        <v>29</v>
      </c>
      <c r="J3098" t="s">
        <v>260</v>
      </c>
      <c r="K3098">
        <v>62.8</v>
      </c>
      <c r="L3098">
        <v>22.83</v>
      </c>
      <c r="M3098" t="s">
        <v>2455</v>
      </c>
      <c r="N3098" t="s">
        <v>40</v>
      </c>
      <c r="O3098" t="s">
        <v>35</v>
      </c>
      <c r="P3098">
        <v>41</v>
      </c>
      <c r="Q3098">
        <v>0</v>
      </c>
      <c r="R3098">
        <v>0</v>
      </c>
    </row>
    <row r="3099" spans="1:18">
      <c r="A3099" t="s">
        <v>3186</v>
      </c>
      <c r="B3099" t="s">
        <v>67</v>
      </c>
      <c r="C3099" t="s">
        <v>39</v>
      </c>
      <c r="D3099" t="s">
        <v>260</v>
      </c>
      <c r="E3099">
        <v>62.92</v>
      </c>
      <c r="F3099">
        <v>23.08</v>
      </c>
      <c r="G3099" t="s">
        <v>2455</v>
      </c>
      <c r="H3099" t="s">
        <v>51</v>
      </c>
      <c r="I3099" t="s">
        <v>101</v>
      </c>
      <c r="J3099" t="s">
        <v>260</v>
      </c>
      <c r="K3099">
        <v>62.93</v>
      </c>
      <c r="L3099">
        <v>23.08</v>
      </c>
      <c r="M3099" t="s">
        <v>2455</v>
      </c>
      <c r="N3099" t="s">
        <v>34</v>
      </c>
      <c r="O3099" t="s">
        <v>35</v>
      </c>
      <c r="P3099">
        <v>148</v>
      </c>
      <c r="Q3099">
        <v>2</v>
      </c>
      <c r="R3099">
        <v>0</v>
      </c>
    </row>
    <row r="3100" spans="1:18">
      <c r="A3100" t="s">
        <v>3192</v>
      </c>
      <c r="B3100" t="s">
        <v>133</v>
      </c>
      <c r="C3100" t="s">
        <v>20</v>
      </c>
      <c r="D3100" t="s">
        <v>260</v>
      </c>
      <c r="E3100">
        <v>62.25</v>
      </c>
      <c r="F3100">
        <v>29.62</v>
      </c>
      <c r="G3100" t="s">
        <v>2455</v>
      </c>
      <c r="H3100" t="s">
        <v>23</v>
      </c>
      <c r="I3100" t="s">
        <v>29</v>
      </c>
      <c r="J3100" t="s">
        <v>118</v>
      </c>
      <c r="K3100">
        <v>62.87</v>
      </c>
      <c r="L3100">
        <v>29.4</v>
      </c>
      <c r="M3100" t="s">
        <v>2455</v>
      </c>
      <c r="N3100" t="s">
        <v>34</v>
      </c>
      <c r="O3100" t="s">
        <v>35</v>
      </c>
      <c r="P3100">
        <v>1876</v>
      </c>
      <c r="Q3100">
        <v>70</v>
      </c>
      <c r="R3100">
        <v>351</v>
      </c>
    </row>
    <row r="3101" spans="1:18">
      <c r="A3101" t="s">
        <v>3196</v>
      </c>
      <c r="B3101" t="s">
        <v>54</v>
      </c>
      <c r="C3101" t="s">
        <v>20</v>
      </c>
      <c r="D3101" t="s">
        <v>260</v>
      </c>
      <c r="E3101">
        <v>62.85</v>
      </c>
      <c r="F3101">
        <v>22.8</v>
      </c>
      <c r="G3101" t="s">
        <v>2455</v>
      </c>
      <c r="H3101" t="s">
        <v>24</v>
      </c>
      <c r="I3101" t="s">
        <v>101</v>
      </c>
      <c r="J3101" t="s">
        <v>114</v>
      </c>
      <c r="K3101">
        <v>62.83</v>
      </c>
      <c r="L3101">
        <v>22.8</v>
      </c>
      <c r="M3101" t="s">
        <v>2455</v>
      </c>
      <c r="N3101" t="s">
        <v>34</v>
      </c>
      <c r="O3101" t="s">
        <v>35</v>
      </c>
      <c r="P3101">
        <v>888</v>
      </c>
      <c r="Q3101">
        <v>2</v>
      </c>
      <c r="R3101">
        <v>181</v>
      </c>
    </row>
    <row r="3102" spans="1:18">
      <c r="A3102" t="s">
        <v>3197</v>
      </c>
      <c r="B3102" t="s">
        <v>48</v>
      </c>
      <c r="C3102" t="s">
        <v>39</v>
      </c>
      <c r="D3102" t="s">
        <v>260</v>
      </c>
      <c r="E3102">
        <v>62.73</v>
      </c>
      <c r="F3102">
        <v>22.28</v>
      </c>
      <c r="G3102" t="s">
        <v>2455</v>
      </c>
      <c r="H3102" t="s">
        <v>68</v>
      </c>
      <c r="I3102" t="s">
        <v>29</v>
      </c>
      <c r="J3102" t="s">
        <v>260</v>
      </c>
      <c r="K3102">
        <v>62.73</v>
      </c>
      <c r="L3102">
        <v>22.28</v>
      </c>
      <c r="M3102" t="s">
        <v>2455</v>
      </c>
      <c r="N3102" t="s">
        <v>34</v>
      </c>
      <c r="O3102" t="s">
        <v>35</v>
      </c>
      <c r="P3102">
        <v>42</v>
      </c>
      <c r="Q3102">
        <v>0</v>
      </c>
      <c r="R3102">
        <v>0</v>
      </c>
    </row>
    <row r="3103" spans="1:18">
      <c r="A3103" t="s">
        <v>3199</v>
      </c>
      <c r="B3103" t="s">
        <v>39</v>
      </c>
      <c r="C3103" t="s">
        <v>39</v>
      </c>
      <c r="D3103" t="s">
        <v>260</v>
      </c>
      <c r="E3103">
        <v>62.77</v>
      </c>
      <c r="F3103">
        <v>26.7</v>
      </c>
      <c r="G3103" t="s">
        <v>2455</v>
      </c>
      <c r="H3103" t="s">
        <v>23</v>
      </c>
      <c r="I3103" t="s">
        <v>29</v>
      </c>
      <c r="J3103" t="s">
        <v>260</v>
      </c>
      <c r="K3103">
        <v>62.77</v>
      </c>
      <c r="L3103">
        <v>26.7</v>
      </c>
      <c r="M3103" t="s">
        <v>2455</v>
      </c>
      <c r="N3103" t="s">
        <v>84</v>
      </c>
      <c r="O3103" t="s">
        <v>35</v>
      </c>
      <c r="P3103">
        <v>39</v>
      </c>
      <c r="Q3103">
        <v>0</v>
      </c>
      <c r="R3103">
        <v>0</v>
      </c>
    </row>
    <row r="3104" spans="1:18">
      <c r="A3104" t="s">
        <v>3200</v>
      </c>
      <c r="B3104" t="s">
        <v>29</v>
      </c>
      <c r="C3104" t="s">
        <v>39</v>
      </c>
      <c r="D3104" t="s">
        <v>260</v>
      </c>
      <c r="E3104">
        <v>62.65</v>
      </c>
      <c r="F3104">
        <v>26.67</v>
      </c>
      <c r="G3104" t="s">
        <v>2455</v>
      </c>
      <c r="H3104" t="s">
        <v>23</v>
      </c>
      <c r="I3104" t="s">
        <v>63</v>
      </c>
      <c r="J3104" t="s">
        <v>260</v>
      </c>
      <c r="K3104">
        <v>62.65</v>
      </c>
      <c r="L3104">
        <v>26.67</v>
      </c>
      <c r="M3104" t="s">
        <v>2455</v>
      </c>
      <c r="N3104" t="s">
        <v>34</v>
      </c>
      <c r="O3104" t="s">
        <v>35</v>
      </c>
      <c r="P3104">
        <v>191</v>
      </c>
      <c r="Q3104">
        <v>0</v>
      </c>
      <c r="R3104">
        <v>0</v>
      </c>
    </row>
    <row r="3105" spans="1:18">
      <c r="A3105" t="s">
        <v>3533</v>
      </c>
      <c r="B3105" t="s">
        <v>60</v>
      </c>
      <c r="C3105" t="s">
        <v>39</v>
      </c>
      <c r="D3105" t="s">
        <v>260</v>
      </c>
      <c r="E3105">
        <v>62.95</v>
      </c>
      <c r="F3105">
        <v>27.93</v>
      </c>
      <c r="G3105" t="s">
        <v>2455</v>
      </c>
      <c r="H3105" t="s">
        <v>71</v>
      </c>
      <c r="I3105" t="s">
        <v>48</v>
      </c>
      <c r="J3105" t="s">
        <v>260</v>
      </c>
      <c r="K3105">
        <v>62.95</v>
      </c>
      <c r="L3105">
        <v>27.98</v>
      </c>
      <c r="M3105" t="s">
        <v>2455</v>
      </c>
      <c r="N3105" t="s">
        <v>34</v>
      </c>
      <c r="O3105" t="s">
        <v>35</v>
      </c>
      <c r="P3105">
        <v>74</v>
      </c>
      <c r="Q3105">
        <v>3</v>
      </c>
      <c r="R3105">
        <v>91</v>
      </c>
    </row>
    <row r="3106" spans="1:18">
      <c r="A3106" t="s">
        <v>3534</v>
      </c>
      <c r="B3106" t="s">
        <v>60</v>
      </c>
      <c r="C3106" t="s">
        <v>39</v>
      </c>
      <c r="D3106" t="s">
        <v>260</v>
      </c>
      <c r="E3106">
        <v>62.95</v>
      </c>
      <c r="F3106">
        <v>27.93</v>
      </c>
      <c r="G3106" t="s">
        <v>2455</v>
      </c>
      <c r="H3106" t="s">
        <v>68</v>
      </c>
      <c r="I3106" t="s">
        <v>29</v>
      </c>
      <c r="J3106" t="s">
        <v>260</v>
      </c>
      <c r="K3106">
        <v>62.95</v>
      </c>
      <c r="L3106">
        <v>27.95</v>
      </c>
      <c r="M3106" t="s">
        <v>2455</v>
      </c>
      <c r="N3106" t="s">
        <v>40</v>
      </c>
      <c r="O3106" t="s">
        <v>35</v>
      </c>
      <c r="P3106">
        <v>47</v>
      </c>
      <c r="Q3106">
        <v>1</v>
      </c>
      <c r="R3106">
        <v>91</v>
      </c>
    </row>
    <row r="3107" spans="1:18">
      <c r="A3107" t="s">
        <v>3535</v>
      </c>
      <c r="B3107" t="s">
        <v>60</v>
      </c>
      <c r="C3107" t="s">
        <v>39</v>
      </c>
      <c r="D3107" t="s">
        <v>260</v>
      </c>
      <c r="E3107">
        <v>62.95</v>
      </c>
      <c r="F3107">
        <v>27.93</v>
      </c>
      <c r="G3107" t="s">
        <v>2455</v>
      </c>
      <c r="H3107" t="s">
        <v>104</v>
      </c>
      <c r="I3107" t="s">
        <v>32</v>
      </c>
      <c r="J3107" t="s">
        <v>260</v>
      </c>
      <c r="K3107">
        <v>62.95</v>
      </c>
      <c r="L3107">
        <v>27.93</v>
      </c>
      <c r="M3107" t="s">
        <v>2455</v>
      </c>
      <c r="N3107" t="s">
        <v>40</v>
      </c>
      <c r="O3107" t="s">
        <v>35</v>
      </c>
      <c r="P3107">
        <v>149</v>
      </c>
      <c r="Q3107">
        <v>0</v>
      </c>
      <c r="R3107">
        <v>0</v>
      </c>
    </row>
    <row r="3108" spans="1:18">
      <c r="A3108" t="s">
        <v>3536</v>
      </c>
      <c r="B3108" t="s">
        <v>60</v>
      </c>
      <c r="C3108" t="s">
        <v>39</v>
      </c>
      <c r="D3108" t="s">
        <v>260</v>
      </c>
      <c r="E3108">
        <v>62.95</v>
      </c>
      <c r="F3108">
        <v>27.93</v>
      </c>
      <c r="G3108" t="s">
        <v>2455</v>
      </c>
      <c r="H3108" t="s">
        <v>42</v>
      </c>
      <c r="I3108" t="s">
        <v>48</v>
      </c>
      <c r="J3108" t="s">
        <v>260</v>
      </c>
      <c r="K3108">
        <v>62.95</v>
      </c>
      <c r="L3108">
        <v>27.97</v>
      </c>
      <c r="M3108" t="s">
        <v>2455</v>
      </c>
      <c r="N3108" t="s">
        <v>81</v>
      </c>
      <c r="O3108" t="s">
        <v>35</v>
      </c>
      <c r="P3108">
        <v>77</v>
      </c>
      <c r="Q3108">
        <v>2</v>
      </c>
      <c r="R3108">
        <v>91</v>
      </c>
    </row>
    <row r="3109" spans="1:18">
      <c r="A3109" t="s">
        <v>3537</v>
      </c>
      <c r="B3109" t="s">
        <v>60</v>
      </c>
      <c r="C3109" t="s">
        <v>39</v>
      </c>
      <c r="D3109" t="s">
        <v>260</v>
      </c>
      <c r="E3109">
        <v>62.95</v>
      </c>
      <c r="F3109">
        <v>27.93</v>
      </c>
      <c r="G3109" t="s">
        <v>2455</v>
      </c>
      <c r="H3109" t="s">
        <v>101</v>
      </c>
      <c r="I3109" t="s">
        <v>48</v>
      </c>
      <c r="J3109" t="s">
        <v>260</v>
      </c>
      <c r="K3109">
        <v>62.95</v>
      </c>
      <c r="L3109">
        <v>27.98</v>
      </c>
      <c r="M3109" t="s">
        <v>2455</v>
      </c>
      <c r="N3109" t="s">
        <v>81</v>
      </c>
      <c r="O3109" t="s">
        <v>35</v>
      </c>
      <c r="P3109">
        <v>69</v>
      </c>
      <c r="Q3109">
        <v>3</v>
      </c>
      <c r="R3109">
        <v>91</v>
      </c>
    </row>
    <row r="3110" spans="1:18">
      <c r="A3110" t="s">
        <v>3538</v>
      </c>
      <c r="B3110" t="s">
        <v>60</v>
      </c>
      <c r="C3110" t="s">
        <v>39</v>
      </c>
      <c r="D3110" t="s">
        <v>260</v>
      </c>
      <c r="E3110">
        <v>62.95</v>
      </c>
      <c r="F3110">
        <v>27.93</v>
      </c>
      <c r="G3110" t="s">
        <v>2455</v>
      </c>
      <c r="H3110" t="s">
        <v>23</v>
      </c>
      <c r="I3110" t="s">
        <v>48</v>
      </c>
      <c r="J3110" t="s">
        <v>260</v>
      </c>
      <c r="K3110">
        <v>62.95</v>
      </c>
      <c r="L3110">
        <v>27.98</v>
      </c>
      <c r="M3110" t="s">
        <v>2455</v>
      </c>
      <c r="N3110" t="s">
        <v>81</v>
      </c>
      <c r="O3110" t="s">
        <v>35</v>
      </c>
      <c r="P3110">
        <v>73</v>
      </c>
      <c r="Q3110">
        <v>3</v>
      </c>
      <c r="R3110">
        <v>91</v>
      </c>
    </row>
    <row r="3111" spans="1:18">
      <c r="A3111" t="s">
        <v>3879</v>
      </c>
      <c r="B3111" t="s">
        <v>60</v>
      </c>
      <c r="C3111" t="s">
        <v>39</v>
      </c>
      <c r="D3111" t="s">
        <v>260</v>
      </c>
      <c r="E3111">
        <v>58.75</v>
      </c>
      <c r="F3111">
        <v>17.05</v>
      </c>
      <c r="G3111" t="s">
        <v>2497</v>
      </c>
      <c r="H3111" t="s">
        <v>104</v>
      </c>
      <c r="I3111" t="s">
        <v>29</v>
      </c>
      <c r="J3111" t="s">
        <v>260</v>
      </c>
      <c r="K3111">
        <v>58.75</v>
      </c>
      <c r="L3111">
        <v>17.05</v>
      </c>
      <c r="M3111" t="s">
        <v>2497</v>
      </c>
      <c r="N3111" t="s">
        <v>40</v>
      </c>
      <c r="O3111" t="s">
        <v>35</v>
      </c>
      <c r="P3111">
        <v>57</v>
      </c>
      <c r="Q3111">
        <v>0</v>
      </c>
      <c r="R3111">
        <v>0</v>
      </c>
    </row>
    <row r="3112" spans="1:18">
      <c r="A3112" t="s">
        <v>128</v>
      </c>
      <c r="B3112" t="s">
        <v>109</v>
      </c>
      <c r="C3112" t="s">
        <v>24</v>
      </c>
      <c r="D3112" t="s">
        <v>129</v>
      </c>
      <c r="E3112">
        <v>50.87</v>
      </c>
      <c r="F3112">
        <v>4.45</v>
      </c>
      <c r="G3112" t="s">
        <v>22</v>
      </c>
      <c r="H3112" t="s">
        <v>60</v>
      </c>
      <c r="I3112" t="s">
        <v>29</v>
      </c>
      <c r="J3112" t="s">
        <v>115</v>
      </c>
      <c r="K3112">
        <v>50.88</v>
      </c>
      <c r="L3112">
        <v>4.42</v>
      </c>
      <c r="M3112" t="s">
        <v>22</v>
      </c>
      <c r="N3112" t="s">
        <v>40</v>
      </c>
      <c r="O3112" t="s">
        <v>35</v>
      </c>
      <c r="P3112">
        <v>798</v>
      </c>
      <c r="Q3112">
        <v>3</v>
      </c>
      <c r="R3112">
        <v>309</v>
      </c>
    </row>
    <row r="3113" spans="1:18">
      <c r="A3113" t="s">
        <v>799</v>
      </c>
      <c r="B3113" t="s">
        <v>50</v>
      </c>
      <c r="C3113" t="s">
        <v>39</v>
      </c>
      <c r="D3113" t="s">
        <v>129</v>
      </c>
      <c r="E3113">
        <v>58.52</v>
      </c>
      <c r="F3113">
        <v>24.82</v>
      </c>
      <c r="G3113" t="s">
        <v>795</v>
      </c>
      <c r="H3113" t="s">
        <v>29</v>
      </c>
      <c r="I3113" t="s">
        <v>60</v>
      </c>
      <c r="J3113" t="s">
        <v>114</v>
      </c>
      <c r="K3113">
        <v>58.58</v>
      </c>
      <c r="L3113">
        <v>24.78</v>
      </c>
      <c r="M3113" t="s">
        <v>795</v>
      </c>
      <c r="N3113" t="s">
        <v>40</v>
      </c>
      <c r="O3113" t="s">
        <v>35</v>
      </c>
      <c r="P3113">
        <v>279</v>
      </c>
      <c r="Q3113">
        <v>8</v>
      </c>
      <c r="R3113">
        <v>346</v>
      </c>
    </row>
    <row r="3114" spans="1:18">
      <c r="A3114" t="s">
        <v>827</v>
      </c>
      <c r="B3114" t="s">
        <v>73</v>
      </c>
      <c r="C3114" t="s">
        <v>20</v>
      </c>
      <c r="D3114" t="s">
        <v>129</v>
      </c>
      <c r="E3114">
        <v>58.63</v>
      </c>
      <c r="F3114">
        <v>24.98</v>
      </c>
      <c r="G3114" t="s">
        <v>795</v>
      </c>
      <c r="H3114" t="s">
        <v>45</v>
      </c>
      <c r="I3114" t="s">
        <v>48</v>
      </c>
      <c r="J3114" t="s">
        <v>129</v>
      </c>
      <c r="K3114">
        <v>58.65</v>
      </c>
      <c r="L3114">
        <v>25.02</v>
      </c>
      <c r="M3114" t="s">
        <v>795</v>
      </c>
      <c r="N3114" t="s">
        <v>40</v>
      </c>
      <c r="O3114" t="s">
        <v>35</v>
      </c>
      <c r="P3114">
        <v>94</v>
      </c>
      <c r="Q3114">
        <v>4</v>
      </c>
      <c r="R3114">
        <v>58</v>
      </c>
    </row>
    <row r="3115" spans="1:18">
      <c r="A3115" t="s">
        <v>838</v>
      </c>
      <c r="B3115" t="s">
        <v>50</v>
      </c>
      <c r="C3115" t="s">
        <v>39</v>
      </c>
      <c r="D3115" t="s">
        <v>129</v>
      </c>
      <c r="E3115">
        <v>59.25</v>
      </c>
      <c r="F3115">
        <v>25.83</v>
      </c>
      <c r="G3115" t="s">
        <v>795</v>
      </c>
      <c r="H3115" t="s">
        <v>31</v>
      </c>
      <c r="I3115" t="s">
        <v>29</v>
      </c>
      <c r="J3115" t="s">
        <v>129</v>
      </c>
      <c r="K3115">
        <v>59.25</v>
      </c>
      <c r="L3115">
        <v>25.83</v>
      </c>
      <c r="M3115" t="s">
        <v>795</v>
      </c>
      <c r="N3115" t="s">
        <v>81</v>
      </c>
      <c r="O3115" t="s">
        <v>35</v>
      </c>
      <c r="P3115">
        <v>31</v>
      </c>
      <c r="Q3115">
        <v>0</v>
      </c>
      <c r="R3115">
        <v>0</v>
      </c>
    </row>
    <row r="3116" spans="1:18">
      <c r="A3116" t="s">
        <v>846</v>
      </c>
      <c r="B3116" t="s">
        <v>24</v>
      </c>
      <c r="C3116" t="s">
        <v>39</v>
      </c>
      <c r="D3116" t="s">
        <v>129</v>
      </c>
      <c r="E3116">
        <v>58.67</v>
      </c>
      <c r="F3116">
        <v>26.58</v>
      </c>
      <c r="G3116" t="s">
        <v>795</v>
      </c>
      <c r="H3116" t="s">
        <v>19</v>
      </c>
      <c r="I3116" t="s">
        <v>101</v>
      </c>
      <c r="J3116" t="s">
        <v>129</v>
      </c>
      <c r="K3116">
        <v>58.67</v>
      </c>
      <c r="L3116">
        <v>26.58</v>
      </c>
      <c r="M3116" t="s">
        <v>795</v>
      </c>
      <c r="N3116" t="s">
        <v>81</v>
      </c>
      <c r="O3116" t="s">
        <v>35</v>
      </c>
      <c r="P3116">
        <v>174</v>
      </c>
      <c r="Q3116">
        <v>0</v>
      </c>
      <c r="R3116">
        <v>0</v>
      </c>
    </row>
    <row r="3117" spans="1:18">
      <c r="A3117" t="s">
        <v>1072</v>
      </c>
      <c r="B3117" t="s">
        <v>23</v>
      </c>
      <c r="C3117" t="s">
        <v>20</v>
      </c>
      <c r="D3117" t="s">
        <v>129</v>
      </c>
      <c r="E3117">
        <v>50.85</v>
      </c>
      <c r="F3117">
        <v>-0.27</v>
      </c>
      <c r="G3117" t="s">
        <v>858</v>
      </c>
      <c r="H3117" t="s">
        <v>63</v>
      </c>
      <c r="I3117" t="s">
        <v>50</v>
      </c>
      <c r="J3117" t="s">
        <v>114</v>
      </c>
      <c r="K3117">
        <v>50.85</v>
      </c>
      <c r="L3117">
        <v>-0.62</v>
      </c>
      <c r="M3117" t="s">
        <v>858</v>
      </c>
      <c r="N3117" t="s">
        <v>34</v>
      </c>
      <c r="O3117" t="s">
        <v>35</v>
      </c>
      <c r="P3117">
        <v>242</v>
      </c>
      <c r="Q3117">
        <v>25</v>
      </c>
      <c r="R3117">
        <v>270</v>
      </c>
    </row>
    <row r="3118" spans="1:18">
      <c r="A3118" t="s">
        <v>1295</v>
      </c>
      <c r="B3118" t="s">
        <v>104</v>
      </c>
      <c r="C3118" t="s">
        <v>20</v>
      </c>
      <c r="D3118" t="s">
        <v>129</v>
      </c>
      <c r="E3118">
        <v>52.75</v>
      </c>
      <c r="F3118">
        <v>-4.8</v>
      </c>
      <c r="G3118" t="s">
        <v>858</v>
      </c>
      <c r="H3118" t="s">
        <v>71</v>
      </c>
      <c r="I3118" t="s">
        <v>29</v>
      </c>
      <c r="J3118" t="s">
        <v>129</v>
      </c>
      <c r="K3118">
        <v>52.75</v>
      </c>
      <c r="L3118">
        <v>-4.8</v>
      </c>
      <c r="M3118" t="s">
        <v>858</v>
      </c>
      <c r="N3118" t="s">
        <v>40</v>
      </c>
      <c r="O3118" t="s">
        <v>35</v>
      </c>
      <c r="P3118">
        <v>47</v>
      </c>
      <c r="Q3118">
        <v>0</v>
      </c>
      <c r="R3118">
        <v>0</v>
      </c>
    </row>
    <row r="3119" spans="1:18">
      <c r="A3119" t="s">
        <v>1296</v>
      </c>
      <c r="B3119" t="s">
        <v>104</v>
      </c>
      <c r="C3119" t="s">
        <v>20</v>
      </c>
      <c r="D3119" t="s">
        <v>129</v>
      </c>
      <c r="E3119">
        <v>52.75</v>
      </c>
      <c r="F3119">
        <v>-4.8</v>
      </c>
      <c r="G3119" t="s">
        <v>858</v>
      </c>
      <c r="H3119" t="s">
        <v>23</v>
      </c>
      <c r="I3119" t="s">
        <v>39</v>
      </c>
      <c r="J3119" t="s">
        <v>129</v>
      </c>
      <c r="K3119">
        <v>52.75</v>
      </c>
      <c r="L3119">
        <v>-4.8</v>
      </c>
      <c r="M3119" t="s">
        <v>858</v>
      </c>
      <c r="N3119" t="s">
        <v>40</v>
      </c>
      <c r="O3119" t="s">
        <v>35</v>
      </c>
      <c r="P3119">
        <v>16</v>
      </c>
      <c r="Q3119">
        <v>0</v>
      </c>
      <c r="R3119">
        <v>0</v>
      </c>
    </row>
    <row r="3120" spans="1:18">
      <c r="A3120" t="s">
        <v>1311</v>
      </c>
      <c r="B3120" t="s">
        <v>48</v>
      </c>
      <c r="C3120" t="s">
        <v>20</v>
      </c>
      <c r="D3120" t="s">
        <v>129</v>
      </c>
      <c r="E3120">
        <v>51.82</v>
      </c>
      <c r="F3120">
        <v>-0.32</v>
      </c>
      <c r="G3120" t="s">
        <v>858</v>
      </c>
      <c r="H3120" t="s">
        <v>71</v>
      </c>
      <c r="I3120" t="s">
        <v>48</v>
      </c>
      <c r="J3120" t="s">
        <v>129</v>
      </c>
      <c r="K3120">
        <v>51.82</v>
      </c>
      <c r="L3120">
        <v>-0.32</v>
      </c>
      <c r="M3120" t="s">
        <v>858</v>
      </c>
      <c r="N3120" t="s">
        <v>34</v>
      </c>
      <c r="O3120" t="s">
        <v>35</v>
      </c>
      <c r="P3120">
        <v>100</v>
      </c>
      <c r="Q3120">
        <v>0</v>
      </c>
      <c r="R3120">
        <v>0</v>
      </c>
    </row>
    <row r="3121" spans="1:18">
      <c r="A3121" t="s">
        <v>1312</v>
      </c>
      <c r="B3121" t="s">
        <v>50</v>
      </c>
      <c r="C3121" t="s">
        <v>39</v>
      </c>
      <c r="D3121" t="s">
        <v>129</v>
      </c>
      <c r="E3121">
        <v>53.4</v>
      </c>
      <c r="F3121">
        <v>-2.5300000000000002</v>
      </c>
      <c r="G3121" t="s">
        <v>858</v>
      </c>
      <c r="H3121" t="s">
        <v>32</v>
      </c>
      <c r="I3121" t="s">
        <v>60</v>
      </c>
      <c r="J3121" t="s">
        <v>115</v>
      </c>
      <c r="K3121">
        <v>53.38</v>
      </c>
      <c r="L3121">
        <v>-2.5300000000000002</v>
      </c>
      <c r="M3121" t="s">
        <v>858</v>
      </c>
      <c r="N3121" t="s">
        <v>34</v>
      </c>
      <c r="O3121" t="s">
        <v>35</v>
      </c>
      <c r="P3121">
        <v>647</v>
      </c>
      <c r="Q3121">
        <v>2</v>
      </c>
      <c r="R3121">
        <v>181</v>
      </c>
    </row>
    <row r="3122" spans="1:18">
      <c r="A3122" t="s">
        <v>1314</v>
      </c>
      <c r="B3122" t="s">
        <v>67</v>
      </c>
      <c r="C3122" t="s">
        <v>20</v>
      </c>
      <c r="D3122" t="s">
        <v>129</v>
      </c>
      <c r="E3122">
        <v>53.4</v>
      </c>
      <c r="F3122">
        <v>-3.07</v>
      </c>
      <c r="G3122" t="s">
        <v>858</v>
      </c>
      <c r="H3122" t="s">
        <v>48</v>
      </c>
      <c r="I3122" t="s">
        <v>51</v>
      </c>
      <c r="J3122" t="s">
        <v>129</v>
      </c>
      <c r="K3122">
        <v>53.4</v>
      </c>
      <c r="L3122">
        <v>-3.07</v>
      </c>
      <c r="M3122" t="s">
        <v>858</v>
      </c>
      <c r="N3122" t="s">
        <v>34</v>
      </c>
      <c r="O3122" t="s">
        <v>35</v>
      </c>
      <c r="P3122">
        <v>117</v>
      </c>
      <c r="Q3122">
        <v>0</v>
      </c>
      <c r="R3122">
        <v>0</v>
      </c>
    </row>
    <row r="3123" spans="1:18">
      <c r="A3123" t="s">
        <v>1391</v>
      </c>
      <c r="B3123" t="s">
        <v>155</v>
      </c>
      <c r="C3123" t="s">
        <v>20</v>
      </c>
      <c r="D3123" t="s">
        <v>129</v>
      </c>
      <c r="E3123">
        <v>52.9</v>
      </c>
      <c r="F3123">
        <v>-1.43</v>
      </c>
      <c r="G3123" t="s">
        <v>858</v>
      </c>
      <c r="H3123" t="s">
        <v>92</v>
      </c>
      <c r="I3123" t="s">
        <v>39</v>
      </c>
      <c r="J3123" t="s">
        <v>114</v>
      </c>
      <c r="K3123">
        <v>52.9</v>
      </c>
      <c r="L3123">
        <v>-1.4</v>
      </c>
      <c r="M3123" t="s">
        <v>858</v>
      </c>
      <c r="N3123" t="s">
        <v>40</v>
      </c>
      <c r="O3123" t="s">
        <v>35</v>
      </c>
      <c r="P3123">
        <v>392</v>
      </c>
      <c r="Q3123">
        <v>3</v>
      </c>
      <c r="R3123">
        <v>91</v>
      </c>
    </row>
    <row r="3124" spans="1:18">
      <c r="A3124" t="s">
        <v>1397</v>
      </c>
      <c r="B3124" t="s">
        <v>143</v>
      </c>
      <c r="C3124" t="s">
        <v>20</v>
      </c>
      <c r="D3124" t="s">
        <v>129</v>
      </c>
      <c r="E3124">
        <v>51.27</v>
      </c>
      <c r="F3124">
        <v>1.38</v>
      </c>
      <c r="G3124" t="s">
        <v>858</v>
      </c>
      <c r="H3124" t="s">
        <v>67</v>
      </c>
      <c r="I3124" t="s">
        <v>39</v>
      </c>
      <c r="J3124" t="s">
        <v>129</v>
      </c>
      <c r="K3124">
        <v>51.27</v>
      </c>
      <c r="L3124">
        <v>1.38</v>
      </c>
      <c r="M3124" t="s">
        <v>858</v>
      </c>
      <c r="N3124" t="s">
        <v>140</v>
      </c>
      <c r="O3124" t="s">
        <v>35</v>
      </c>
      <c r="P3124">
        <v>16</v>
      </c>
      <c r="Q3124">
        <v>0</v>
      </c>
      <c r="R3124">
        <v>0</v>
      </c>
    </row>
    <row r="3125" spans="1:18">
      <c r="A3125" t="s">
        <v>1399</v>
      </c>
      <c r="B3125" t="s">
        <v>74</v>
      </c>
      <c r="C3125" t="s">
        <v>20</v>
      </c>
      <c r="D3125" t="s">
        <v>129</v>
      </c>
      <c r="E3125">
        <v>53.22</v>
      </c>
      <c r="F3125">
        <v>-4.37</v>
      </c>
      <c r="G3125" t="s">
        <v>858</v>
      </c>
      <c r="H3125" t="s">
        <v>121</v>
      </c>
      <c r="I3125" t="s">
        <v>29</v>
      </c>
      <c r="J3125" t="s">
        <v>129</v>
      </c>
      <c r="K3125">
        <v>53.22</v>
      </c>
      <c r="L3125">
        <v>-4.37</v>
      </c>
      <c r="M3125" t="s">
        <v>858</v>
      </c>
      <c r="N3125" t="s">
        <v>40</v>
      </c>
      <c r="O3125" t="s">
        <v>35</v>
      </c>
      <c r="P3125">
        <v>51</v>
      </c>
      <c r="Q3125">
        <v>0</v>
      </c>
      <c r="R3125">
        <v>0</v>
      </c>
    </row>
    <row r="3126" spans="1:18">
      <c r="A3126" t="s">
        <v>1412</v>
      </c>
      <c r="B3126" t="s">
        <v>32</v>
      </c>
      <c r="C3126" t="s">
        <v>20</v>
      </c>
      <c r="D3126" t="s">
        <v>129</v>
      </c>
      <c r="E3126">
        <v>53.93</v>
      </c>
      <c r="F3126">
        <v>-2.9</v>
      </c>
      <c r="G3126" t="s">
        <v>858</v>
      </c>
      <c r="H3126" t="s">
        <v>50</v>
      </c>
      <c r="I3126" t="s">
        <v>20</v>
      </c>
      <c r="J3126" t="s">
        <v>114</v>
      </c>
      <c r="K3126">
        <v>53.93</v>
      </c>
      <c r="L3126">
        <v>-2.9</v>
      </c>
      <c r="M3126" t="s">
        <v>858</v>
      </c>
      <c r="N3126" t="s">
        <v>40</v>
      </c>
      <c r="O3126" t="s">
        <v>35</v>
      </c>
      <c r="P3126">
        <v>356</v>
      </c>
      <c r="Q3126">
        <v>0</v>
      </c>
      <c r="R3126">
        <v>0</v>
      </c>
    </row>
    <row r="3127" spans="1:18">
      <c r="A3127" t="s">
        <v>1417</v>
      </c>
      <c r="B3127" t="s">
        <v>45</v>
      </c>
      <c r="C3127" t="s">
        <v>20</v>
      </c>
      <c r="D3127" t="s">
        <v>129</v>
      </c>
      <c r="E3127">
        <v>53.37</v>
      </c>
      <c r="F3127">
        <v>-0.8</v>
      </c>
      <c r="G3127" t="s">
        <v>858</v>
      </c>
      <c r="H3127" t="s">
        <v>23</v>
      </c>
      <c r="I3127" t="s">
        <v>29</v>
      </c>
      <c r="J3127" t="s">
        <v>129</v>
      </c>
      <c r="K3127">
        <v>53.37</v>
      </c>
      <c r="L3127">
        <v>-0.8</v>
      </c>
      <c r="M3127" t="s">
        <v>858</v>
      </c>
      <c r="N3127" t="s">
        <v>34</v>
      </c>
      <c r="O3127" t="s">
        <v>35</v>
      </c>
      <c r="P3127">
        <v>52</v>
      </c>
      <c r="Q3127">
        <v>0</v>
      </c>
      <c r="R3127">
        <v>0</v>
      </c>
    </row>
    <row r="3128" spans="1:18">
      <c r="A3128" t="s">
        <v>1418</v>
      </c>
      <c r="B3128" t="s">
        <v>45</v>
      </c>
      <c r="C3128" t="s">
        <v>20</v>
      </c>
      <c r="D3128" t="s">
        <v>129</v>
      </c>
      <c r="E3128">
        <v>53.37</v>
      </c>
      <c r="F3128">
        <v>-0.8</v>
      </c>
      <c r="G3128" t="s">
        <v>858</v>
      </c>
      <c r="H3128" t="s">
        <v>143</v>
      </c>
      <c r="I3128" t="s">
        <v>51</v>
      </c>
      <c r="J3128" t="s">
        <v>119</v>
      </c>
      <c r="K3128">
        <v>53.35</v>
      </c>
      <c r="L3128">
        <v>-0.83</v>
      </c>
      <c r="M3128" t="s">
        <v>858</v>
      </c>
      <c r="N3128" t="s">
        <v>34</v>
      </c>
      <c r="O3128" t="s">
        <v>35</v>
      </c>
      <c r="P3128">
        <v>1954</v>
      </c>
      <c r="Q3128">
        <v>3</v>
      </c>
      <c r="R3128">
        <v>231</v>
      </c>
    </row>
    <row r="3129" spans="1:18">
      <c r="A3129" t="s">
        <v>1419</v>
      </c>
      <c r="B3129" t="s">
        <v>45</v>
      </c>
      <c r="C3129" t="s">
        <v>20</v>
      </c>
      <c r="D3129" t="s">
        <v>129</v>
      </c>
      <c r="E3129">
        <v>53.37</v>
      </c>
      <c r="F3129">
        <v>-0.8</v>
      </c>
      <c r="G3129" t="s">
        <v>858</v>
      </c>
      <c r="H3129" t="s">
        <v>37</v>
      </c>
      <c r="I3129" t="s">
        <v>29</v>
      </c>
      <c r="J3129" t="s">
        <v>131</v>
      </c>
      <c r="K3129">
        <v>53.35</v>
      </c>
      <c r="L3129">
        <v>-0.87</v>
      </c>
      <c r="M3129" t="s">
        <v>858</v>
      </c>
      <c r="N3129" t="s">
        <v>40</v>
      </c>
      <c r="O3129" t="s">
        <v>35</v>
      </c>
      <c r="P3129">
        <v>1155</v>
      </c>
      <c r="Q3129">
        <v>5</v>
      </c>
      <c r="R3129">
        <v>248</v>
      </c>
    </row>
    <row r="3130" spans="1:18">
      <c r="A3130" t="s">
        <v>1420</v>
      </c>
      <c r="B3130" t="s">
        <v>104</v>
      </c>
      <c r="C3130" t="s">
        <v>24</v>
      </c>
      <c r="D3130" t="s">
        <v>129</v>
      </c>
      <c r="E3130">
        <v>51.28</v>
      </c>
      <c r="F3130">
        <v>-1.75</v>
      </c>
      <c r="G3130" t="s">
        <v>858</v>
      </c>
      <c r="H3130" t="s">
        <v>31</v>
      </c>
      <c r="I3130" t="s">
        <v>32</v>
      </c>
      <c r="J3130" t="s">
        <v>129</v>
      </c>
      <c r="K3130">
        <v>51.28</v>
      </c>
      <c r="L3130">
        <v>-1.75</v>
      </c>
      <c r="M3130" t="s">
        <v>858</v>
      </c>
      <c r="N3130" t="s">
        <v>40</v>
      </c>
      <c r="O3130" t="s">
        <v>35</v>
      </c>
      <c r="P3130">
        <v>155</v>
      </c>
      <c r="Q3130">
        <v>0</v>
      </c>
      <c r="R3130">
        <v>0</v>
      </c>
    </row>
    <row r="3131" spans="1:18">
      <c r="A3131" t="s">
        <v>1421</v>
      </c>
      <c r="B3131" t="s">
        <v>48</v>
      </c>
      <c r="C3131" t="s">
        <v>20</v>
      </c>
      <c r="D3131" t="s">
        <v>129</v>
      </c>
      <c r="E3131">
        <v>51.12</v>
      </c>
      <c r="F3131">
        <v>-1.75</v>
      </c>
      <c r="G3131" t="s">
        <v>858</v>
      </c>
      <c r="H3131" t="s">
        <v>50</v>
      </c>
      <c r="I3131" t="s">
        <v>32</v>
      </c>
      <c r="J3131" t="s">
        <v>114</v>
      </c>
      <c r="K3131">
        <v>51.3</v>
      </c>
      <c r="L3131">
        <v>-1.8</v>
      </c>
      <c r="M3131" t="s">
        <v>858</v>
      </c>
      <c r="N3131" t="s">
        <v>40</v>
      </c>
      <c r="O3131" t="s">
        <v>35</v>
      </c>
      <c r="P3131">
        <v>511</v>
      </c>
      <c r="Q3131">
        <v>21</v>
      </c>
      <c r="R3131">
        <v>351</v>
      </c>
    </row>
    <row r="3132" spans="1:18">
      <c r="A3132" t="s">
        <v>2334</v>
      </c>
      <c r="B3132" t="s">
        <v>48</v>
      </c>
      <c r="C3132" t="s">
        <v>39</v>
      </c>
      <c r="D3132" t="s">
        <v>129</v>
      </c>
      <c r="E3132">
        <v>60.07</v>
      </c>
      <c r="F3132">
        <v>6.55</v>
      </c>
      <c r="G3132" t="s">
        <v>669</v>
      </c>
      <c r="H3132" t="s">
        <v>121</v>
      </c>
      <c r="I3132" t="s">
        <v>39</v>
      </c>
      <c r="J3132" t="s">
        <v>114</v>
      </c>
      <c r="K3132">
        <v>60.07</v>
      </c>
      <c r="L3132">
        <v>6.55</v>
      </c>
      <c r="M3132" t="s">
        <v>669</v>
      </c>
      <c r="N3132" t="s">
        <v>81</v>
      </c>
      <c r="O3132" t="s">
        <v>35</v>
      </c>
      <c r="P3132">
        <v>375</v>
      </c>
      <c r="Q3132">
        <v>0</v>
      </c>
      <c r="R3132">
        <v>0</v>
      </c>
    </row>
    <row r="3133" spans="1:18">
      <c r="A3133" t="s">
        <v>2352</v>
      </c>
      <c r="B3133" t="s">
        <v>37</v>
      </c>
      <c r="C3133" t="s">
        <v>20</v>
      </c>
      <c r="D3133" t="s">
        <v>129</v>
      </c>
      <c r="E3133">
        <v>63.1</v>
      </c>
      <c r="F3133">
        <v>7.83</v>
      </c>
      <c r="G3133" t="s">
        <v>669</v>
      </c>
      <c r="H3133" t="s">
        <v>54</v>
      </c>
      <c r="I3133" t="s">
        <v>48</v>
      </c>
      <c r="J3133" t="s">
        <v>129</v>
      </c>
      <c r="K3133">
        <v>63.1</v>
      </c>
      <c r="L3133">
        <v>7.83</v>
      </c>
      <c r="M3133" t="s">
        <v>669</v>
      </c>
      <c r="N3133" t="s">
        <v>81</v>
      </c>
      <c r="O3133" t="s">
        <v>35</v>
      </c>
      <c r="P3133">
        <v>100</v>
      </c>
      <c r="Q3133">
        <v>0</v>
      </c>
      <c r="R3133">
        <v>0</v>
      </c>
    </row>
    <row r="3134" spans="1:18">
      <c r="A3134" t="s">
        <v>2353</v>
      </c>
      <c r="B3134" t="s">
        <v>23</v>
      </c>
      <c r="C3134" t="s">
        <v>39</v>
      </c>
      <c r="D3134" t="s">
        <v>129</v>
      </c>
      <c r="E3134">
        <v>63.1</v>
      </c>
      <c r="F3134">
        <v>7.83</v>
      </c>
      <c r="G3134" t="s">
        <v>669</v>
      </c>
      <c r="H3134" t="s">
        <v>60</v>
      </c>
      <c r="I3134" t="s">
        <v>24</v>
      </c>
      <c r="J3134" t="s">
        <v>114</v>
      </c>
      <c r="K3134">
        <v>63.12</v>
      </c>
      <c r="L3134">
        <v>7.78</v>
      </c>
      <c r="M3134" t="s">
        <v>669</v>
      </c>
      <c r="N3134" t="s">
        <v>40</v>
      </c>
      <c r="O3134" t="s">
        <v>35</v>
      </c>
      <c r="P3134">
        <v>292</v>
      </c>
      <c r="Q3134">
        <v>4</v>
      </c>
      <c r="R3134">
        <v>307</v>
      </c>
    </row>
    <row r="3135" spans="1:18">
      <c r="A3135" t="s">
        <v>2354</v>
      </c>
      <c r="B3135" t="s">
        <v>23</v>
      </c>
      <c r="C3135" t="s">
        <v>39</v>
      </c>
      <c r="D3135" t="s">
        <v>129</v>
      </c>
      <c r="E3135">
        <v>63.1</v>
      </c>
      <c r="F3135">
        <v>7.83</v>
      </c>
      <c r="G3135" t="s">
        <v>669</v>
      </c>
      <c r="H3135" t="s">
        <v>23</v>
      </c>
      <c r="I3135" t="s">
        <v>29</v>
      </c>
      <c r="J3135" t="s">
        <v>129</v>
      </c>
      <c r="K3135">
        <v>63.1</v>
      </c>
      <c r="L3135">
        <v>7.83</v>
      </c>
      <c r="M3135" t="s">
        <v>669</v>
      </c>
      <c r="N3135" t="s">
        <v>40</v>
      </c>
      <c r="O3135" t="s">
        <v>35</v>
      </c>
      <c r="P3135">
        <v>30</v>
      </c>
      <c r="Q3135">
        <v>0</v>
      </c>
      <c r="R3135">
        <v>0</v>
      </c>
    </row>
    <row r="3136" spans="1:18">
      <c r="A3136" t="s">
        <v>2355</v>
      </c>
      <c r="B3136" t="s">
        <v>23</v>
      </c>
      <c r="C3136" t="s">
        <v>39</v>
      </c>
      <c r="D3136" t="s">
        <v>129</v>
      </c>
      <c r="E3136">
        <v>63.1</v>
      </c>
      <c r="F3136">
        <v>7.83</v>
      </c>
      <c r="G3136" t="s">
        <v>669</v>
      </c>
      <c r="H3136" t="s">
        <v>23</v>
      </c>
      <c r="I3136" t="s">
        <v>29</v>
      </c>
      <c r="J3136" t="s">
        <v>129</v>
      </c>
      <c r="K3136">
        <v>63.1</v>
      </c>
      <c r="L3136">
        <v>7.83</v>
      </c>
      <c r="M3136" t="s">
        <v>669</v>
      </c>
      <c r="N3136" t="s">
        <v>40</v>
      </c>
      <c r="O3136" t="s">
        <v>35</v>
      </c>
      <c r="P3136">
        <v>30</v>
      </c>
      <c r="Q3136">
        <v>0</v>
      </c>
      <c r="R3136">
        <v>0</v>
      </c>
    </row>
    <row r="3137" spans="1:18">
      <c r="A3137" t="s">
        <v>2360</v>
      </c>
      <c r="B3137" t="s">
        <v>19</v>
      </c>
      <c r="C3137" t="s">
        <v>20</v>
      </c>
      <c r="D3137" t="s">
        <v>129</v>
      </c>
      <c r="E3137">
        <v>58.03</v>
      </c>
      <c r="F3137">
        <v>7.43</v>
      </c>
      <c r="G3137" t="s">
        <v>669</v>
      </c>
      <c r="H3137" t="s">
        <v>74</v>
      </c>
      <c r="I3137" t="s">
        <v>20</v>
      </c>
      <c r="J3137" t="s">
        <v>780</v>
      </c>
      <c r="K3137">
        <v>58.03</v>
      </c>
      <c r="L3137">
        <v>7.42</v>
      </c>
      <c r="M3137" t="s">
        <v>669</v>
      </c>
      <c r="N3137" t="s">
        <v>26</v>
      </c>
      <c r="O3137" t="s">
        <v>27</v>
      </c>
      <c r="P3137">
        <v>2559</v>
      </c>
      <c r="Q3137">
        <v>1</v>
      </c>
      <c r="R3137">
        <v>270</v>
      </c>
    </row>
    <row r="3138" spans="1:18">
      <c r="A3138" t="s">
        <v>2361</v>
      </c>
      <c r="B3138" t="s">
        <v>19</v>
      </c>
      <c r="C3138" t="s">
        <v>20</v>
      </c>
      <c r="D3138" t="s">
        <v>129</v>
      </c>
      <c r="E3138">
        <v>58.03</v>
      </c>
      <c r="F3138">
        <v>7.42</v>
      </c>
      <c r="G3138" t="s">
        <v>669</v>
      </c>
      <c r="H3138" t="s">
        <v>23</v>
      </c>
      <c r="I3138" t="s">
        <v>29</v>
      </c>
      <c r="J3138" t="s">
        <v>129</v>
      </c>
      <c r="K3138">
        <v>58.03</v>
      </c>
      <c r="L3138">
        <v>7.45</v>
      </c>
      <c r="M3138" t="s">
        <v>669</v>
      </c>
      <c r="N3138" t="s">
        <v>84</v>
      </c>
      <c r="O3138" t="s">
        <v>35</v>
      </c>
      <c r="P3138">
        <v>51</v>
      </c>
      <c r="Q3138">
        <v>2</v>
      </c>
      <c r="R3138">
        <v>91</v>
      </c>
    </row>
    <row r="3139" spans="1:18">
      <c r="A3139" t="s">
        <v>2362</v>
      </c>
      <c r="B3139" t="s">
        <v>19</v>
      </c>
      <c r="C3139" t="s">
        <v>20</v>
      </c>
      <c r="D3139" t="s">
        <v>129</v>
      </c>
      <c r="E3139">
        <v>58.03</v>
      </c>
      <c r="F3139">
        <v>7.42</v>
      </c>
      <c r="G3139" t="s">
        <v>669</v>
      </c>
      <c r="H3139" t="s">
        <v>50</v>
      </c>
      <c r="I3139" t="s">
        <v>29</v>
      </c>
      <c r="J3139" t="s">
        <v>129</v>
      </c>
      <c r="K3139">
        <v>58.02</v>
      </c>
      <c r="L3139">
        <v>7.42</v>
      </c>
      <c r="M3139" t="s">
        <v>669</v>
      </c>
      <c r="N3139" t="s">
        <v>40</v>
      </c>
      <c r="O3139" t="s">
        <v>35</v>
      </c>
      <c r="P3139">
        <v>37</v>
      </c>
      <c r="Q3139">
        <v>2</v>
      </c>
      <c r="R3139">
        <v>181</v>
      </c>
    </row>
    <row r="3140" spans="1:18">
      <c r="A3140" t="s">
        <v>2363</v>
      </c>
      <c r="B3140" t="s">
        <v>19</v>
      </c>
      <c r="C3140" t="s">
        <v>20</v>
      </c>
      <c r="D3140" t="s">
        <v>129</v>
      </c>
      <c r="E3140">
        <v>58.03</v>
      </c>
      <c r="F3140">
        <v>7.42</v>
      </c>
      <c r="G3140" t="s">
        <v>669</v>
      </c>
      <c r="H3140" t="s">
        <v>50</v>
      </c>
      <c r="I3140" t="s">
        <v>39</v>
      </c>
      <c r="J3140" t="s">
        <v>114</v>
      </c>
      <c r="K3140">
        <v>58.2</v>
      </c>
      <c r="L3140">
        <v>7.93</v>
      </c>
      <c r="M3140" t="s">
        <v>669</v>
      </c>
      <c r="N3140" t="s">
        <v>40</v>
      </c>
      <c r="O3140" t="s">
        <v>52</v>
      </c>
      <c r="P3140">
        <v>372</v>
      </c>
      <c r="Q3140">
        <v>36</v>
      </c>
      <c r="R3140">
        <v>59</v>
      </c>
    </row>
    <row r="3141" spans="1:18">
      <c r="A3141" t="s">
        <v>2369</v>
      </c>
      <c r="B3141" t="s">
        <v>31</v>
      </c>
      <c r="C3141" t="s">
        <v>29</v>
      </c>
      <c r="D3141" t="s">
        <v>129</v>
      </c>
      <c r="E3141">
        <v>58.02</v>
      </c>
      <c r="F3141">
        <v>7.42</v>
      </c>
      <c r="G3141" t="s">
        <v>669</v>
      </c>
      <c r="H3141" t="s">
        <v>63</v>
      </c>
      <c r="I3141" t="s">
        <v>101</v>
      </c>
      <c r="J3141" t="s">
        <v>129</v>
      </c>
      <c r="K3141">
        <v>58.02</v>
      </c>
      <c r="L3141">
        <v>7.42</v>
      </c>
      <c r="M3141" t="s">
        <v>669</v>
      </c>
      <c r="N3141" t="s">
        <v>26</v>
      </c>
      <c r="O3141" t="s">
        <v>27</v>
      </c>
      <c r="P3141">
        <v>133</v>
      </c>
      <c r="Q3141">
        <v>0</v>
      </c>
      <c r="R3141">
        <v>0</v>
      </c>
    </row>
    <row r="3142" spans="1:18">
      <c r="A3142" t="s">
        <v>2736</v>
      </c>
      <c r="B3142" t="s">
        <v>67</v>
      </c>
      <c r="C3142" t="s">
        <v>39</v>
      </c>
      <c r="D3142" t="s">
        <v>129</v>
      </c>
      <c r="E3142">
        <v>62.6</v>
      </c>
      <c r="F3142">
        <v>29.75</v>
      </c>
      <c r="G3142" t="s">
        <v>2455</v>
      </c>
      <c r="H3142" t="s">
        <v>63</v>
      </c>
      <c r="I3142" t="s">
        <v>101</v>
      </c>
      <c r="J3142" t="s">
        <v>129</v>
      </c>
      <c r="K3142">
        <v>62.62</v>
      </c>
      <c r="L3142">
        <v>29.7</v>
      </c>
      <c r="M3142" t="s">
        <v>2455</v>
      </c>
      <c r="N3142" t="s">
        <v>81</v>
      </c>
      <c r="O3142" t="s">
        <v>35</v>
      </c>
      <c r="P3142">
        <v>151</v>
      </c>
      <c r="Q3142">
        <v>4</v>
      </c>
      <c r="R3142">
        <v>306</v>
      </c>
    </row>
    <row r="3143" spans="1:18">
      <c r="A3143" t="s">
        <v>2778</v>
      </c>
      <c r="B3143" t="s">
        <v>45</v>
      </c>
      <c r="C3143" t="s">
        <v>20</v>
      </c>
      <c r="D3143" t="s">
        <v>129</v>
      </c>
      <c r="E3143">
        <v>60.63</v>
      </c>
      <c r="F3143">
        <v>23.17</v>
      </c>
      <c r="G3143" t="s">
        <v>2455</v>
      </c>
      <c r="H3143" t="s">
        <v>60</v>
      </c>
      <c r="I3143" t="s">
        <v>32</v>
      </c>
      <c r="J3143" t="s">
        <v>115</v>
      </c>
      <c r="K3143">
        <v>60.67</v>
      </c>
      <c r="L3143">
        <v>23.13</v>
      </c>
      <c r="M3143" t="s">
        <v>2455</v>
      </c>
      <c r="N3143" t="s">
        <v>26</v>
      </c>
      <c r="O3143" t="s">
        <v>35</v>
      </c>
      <c r="P3143">
        <v>862</v>
      </c>
      <c r="Q3143">
        <v>5</v>
      </c>
      <c r="R3143">
        <v>334</v>
      </c>
    </row>
    <row r="3144" spans="1:18">
      <c r="A3144" t="s">
        <v>2935</v>
      </c>
      <c r="B3144" t="s">
        <v>20</v>
      </c>
      <c r="C3144" t="s">
        <v>39</v>
      </c>
      <c r="D3144" t="s">
        <v>129</v>
      </c>
      <c r="E3144">
        <v>60.63</v>
      </c>
      <c r="F3144">
        <v>25.48</v>
      </c>
      <c r="G3144" t="s">
        <v>2455</v>
      </c>
      <c r="H3144" t="s">
        <v>67</v>
      </c>
      <c r="I3144" t="s">
        <v>32</v>
      </c>
      <c r="J3144" t="s">
        <v>129</v>
      </c>
      <c r="K3144">
        <v>60.58</v>
      </c>
      <c r="L3144">
        <v>25.42</v>
      </c>
      <c r="M3144" t="s">
        <v>2455</v>
      </c>
      <c r="N3144" t="s">
        <v>34</v>
      </c>
      <c r="O3144" t="s">
        <v>35</v>
      </c>
      <c r="P3144">
        <v>131</v>
      </c>
      <c r="Q3144">
        <v>7</v>
      </c>
      <c r="R3144">
        <v>214</v>
      </c>
    </row>
    <row r="3145" spans="1:18">
      <c r="A3145" t="s">
        <v>2954</v>
      </c>
      <c r="B3145" t="s">
        <v>143</v>
      </c>
      <c r="C3145" t="s">
        <v>20</v>
      </c>
      <c r="D3145" t="s">
        <v>129</v>
      </c>
      <c r="E3145">
        <v>62.62</v>
      </c>
      <c r="F3145">
        <v>26.82</v>
      </c>
      <c r="G3145" t="s">
        <v>2455</v>
      </c>
      <c r="H3145" t="s">
        <v>60</v>
      </c>
      <c r="I3145" t="s">
        <v>39</v>
      </c>
      <c r="J3145" t="s">
        <v>114</v>
      </c>
      <c r="K3145">
        <v>62.63</v>
      </c>
      <c r="L3145">
        <v>26.8</v>
      </c>
      <c r="M3145" t="s">
        <v>2455</v>
      </c>
      <c r="N3145" t="s">
        <v>40</v>
      </c>
      <c r="O3145" t="s">
        <v>35</v>
      </c>
      <c r="P3145">
        <v>370</v>
      </c>
      <c r="Q3145">
        <v>3</v>
      </c>
      <c r="R3145">
        <v>336</v>
      </c>
    </row>
    <row r="3146" spans="1:18">
      <c r="A3146" t="s">
        <v>2955</v>
      </c>
      <c r="B3146" t="s">
        <v>31</v>
      </c>
      <c r="C3146" t="s">
        <v>39</v>
      </c>
      <c r="D3146" t="s">
        <v>129</v>
      </c>
      <c r="E3146">
        <v>62.67</v>
      </c>
      <c r="F3146">
        <v>26.83</v>
      </c>
      <c r="G3146" t="s">
        <v>2455</v>
      </c>
      <c r="H3146" t="s">
        <v>51</v>
      </c>
      <c r="I3146" t="s">
        <v>48</v>
      </c>
      <c r="J3146" t="s">
        <v>129</v>
      </c>
      <c r="K3146">
        <v>62.67</v>
      </c>
      <c r="L3146">
        <v>26.83</v>
      </c>
      <c r="M3146" t="s">
        <v>2455</v>
      </c>
      <c r="N3146" t="s">
        <v>34</v>
      </c>
      <c r="O3146" t="s">
        <v>35</v>
      </c>
      <c r="P3146">
        <v>68</v>
      </c>
      <c r="Q3146">
        <v>0</v>
      </c>
      <c r="R3146">
        <v>0</v>
      </c>
    </row>
    <row r="3147" spans="1:18">
      <c r="A3147" t="s">
        <v>2956</v>
      </c>
      <c r="B3147" t="s">
        <v>31</v>
      </c>
      <c r="C3147" t="s">
        <v>39</v>
      </c>
      <c r="D3147" t="s">
        <v>129</v>
      </c>
      <c r="E3147">
        <v>62.67</v>
      </c>
      <c r="F3147">
        <v>26.83</v>
      </c>
      <c r="G3147" t="s">
        <v>2455</v>
      </c>
      <c r="H3147" t="s">
        <v>45</v>
      </c>
      <c r="I3147" t="s">
        <v>48</v>
      </c>
      <c r="J3147" t="s">
        <v>129</v>
      </c>
      <c r="K3147">
        <v>62.67</v>
      </c>
      <c r="L3147">
        <v>26.83</v>
      </c>
      <c r="M3147" t="s">
        <v>2455</v>
      </c>
      <c r="N3147" t="s">
        <v>34</v>
      </c>
      <c r="O3147" t="s">
        <v>35</v>
      </c>
      <c r="P3147">
        <v>83</v>
      </c>
      <c r="Q3147">
        <v>0</v>
      </c>
      <c r="R3147">
        <v>0</v>
      </c>
    </row>
    <row r="3148" spans="1:18">
      <c r="A3148" t="s">
        <v>3102</v>
      </c>
      <c r="B3148" t="s">
        <v>23</v>
      </c>
      <c r="C3148" t="s">
        <v>39</v>
      </c>
      <c r="D3148" t="s">
        <v>129</v>
      </c>
      <c r="E3148">
        <v>65.27</v>
      </c>
      <c r="F3148">
        <v>26.08</v>
      </c>
      <c r="G3148" t="s">
        <v>2455</v>
      </c>
      <c r="H3148" t="s">
        <v>71</v>
      </c>
      <c r="I3148" t="s">
        <v>32</v>
      </c>
      <c r="J3148" t="s">
        <v>129</v>
      </c>
      <c r="K3148">
        <v>65.27</v>
      </c>
      <c r="L3148">
        <v>26.07</v>
      </c>
      <c r="M3148" t="s">
        <v>2455</v>
      </c>
      <c r="N3148" t="s">
        <v>34</v>
      </c>
      <c r="O3148" t="s">
        <v>35</v>
      </c>
      <c r="P3148">
        <v>123</v>
      </c>
      <c r="Q3148">
        <v>1</v>
      </c>
      <c r="R3148">
        <v>270</v>
      </c>
    </row>
    <row r="3149" spans="1:18">
      <c r="A3149" t="s">
        <v>3141</v>
      </c>
      <c r="B3149" t="s">
        <v>60</v>
      </c>
      <c r="C3149" t="s">
        <v>39</v>
      </c>
      <c r="D3149" t="s">
        <v>129</v>
      </c>
      <c r="E3149">
        <v>60.22</v>
      </c>
      <c r="F3149">
        <v>24.87</v>
      </c>
      <c r="G3149" t="s">
        <v>2455</v>
      </c>
      <c r="H3149" t="s">
        <v>32</v>
      </c>
      <c r="I3149" t="s">
        <v>101</v>
      </c>
      <c r="J3149" t="s">
        <v>782</v>
      </c>
      <c r="K3149">
        <v>60.23</v>
      </c>
      <c r="L3149">
        <v>24.87</v>
      </c>
      <c r="M3149" t="s">
        <v>2455</v>
      </c>
      <c r="N3149" t="s">
        <v>81</v>
      </c>
      <c r="O3149" t="s">
        <v>35</v>
      </c>
      <c r="P3149">
        <v>3082</v>
      </c>
      <c r="Q3149">
        <v>2</v>
      </c>
      <c r="R3149">
        <v>0</v>
      </c>
    </row>
    <row r="3150" spans="1:18">
      <c r="A3150" t="s">
        <v>3164</v>
      </c>
      <c r="B3150" t="s">
        <v>76</v>
      </c>
      <c r="C3150" t="s">
        <v>39</v>
      </c>
      <c r="D3150" t="s">
        <v>129</v>
      </c>
      <c r="E3150">
        <v>60.48</v>
      </c>
      <c r="F3150">
        <v>23.97</v>
      </c>
      <c r="G3150" t="s">
        <v>2455</v>
      </c>
      <c r="H3150" t="s">
        <v>67</v>
      </c>
      <c r="I3150" t="s">
        <v>60</v>
      </c>
      <c r="J3150" t="s">
        <v>114</v>
      </c>
      <c r="K3150">
        <v>60.48</v>
      </c>
      <c r="L3150">
        <v>24</v>
      </c>
      <c r="M3150" t="s">
        <v>2455</v>
      </c>
      <c r="N3150" t="s">
        <v>34</v>
      </c>
      <c r="O3150" t="s">
        <v>35</v>
      </c>
      <c r="P3150">
        <v>266</v>
      </c>
      <c r="Q3150">
        <v>2</v>
      </c>
      <c r="R3150">
        <v>91</v>
      </c>
    </row>
    <row r="3151" spans="1:18">
      <c r="A3151" t="s">
        <v>3165</v>
      </c>
      <c r="B3151" t="s">
        <v>76</v>
      </c>
      <c r="C3151" t="s">
        <v>39</v>
      </c>
      <c r="D3151" t="s">
        <v>129</v>
      </c>
      <c r="E3151">
        <v>60.48</v>
      </c>
      <c r="F3151">
        <v>23.97</v>
      </c>
      <c r="G3151" t="s">
        <v>2455</v>
      </c>
      <c r="H3151" t="s">
        <v>31</v>
      </c>
      <c r="I3151" t="s">
        <v>39</v>
      </c>
      <c r="J3151" t="s">
        <v>148</v>
      </c>
      <c r="K3151">
        <v>60.48</v>
      </c>
      <c r="L3151">
        <v>24</v>
      </c>
      <c r="M3151" t="s">
        <v>2455</v>
      </c>
      <c r="N3151" t="s">
        <v>40</v>
      </c>
      <c r="O3151" t="s">
        <v>35</v>
      </c>
      <c r="P3151">
        <v>2172</v>
      </c>
      <c r="Q3151">
        <v>2</v>
      </c>
      <c r="R3151">
        <v>91</v>
      </c>
    </row>
    <row r="3152" spans="1:18">
      <c r="A3152" t="s">
        <v>3166</v>
      </c>
      <c r="B3152" t="s">
        <v>76</v>
      </c>
      <c r="C3152" t="s">
        <v>39</v>
      </c>
      <c r="D3152" t="s">
        <v>129</v>
      </c>
      <c r="E3152">
        <v>60.48</v>
      </c>
      <c r="F3152">
        <v>23.97</v>
      </c>
      <c r="G3152" t="s">
        <v>2455</v>
      </c>
      <c r="H3152" t="s">
        <v>73</v>
      </c>
      <c r="I3152" t="s">
        <v>32</v>
      </c>
      <c r="J3152" t="s">
        <v>129</v>
      </c>
      <c r="K3152">
        <v>60.48</v>
      </c>
      <c r="L3152">
        <v>24</v>
      </c>
      <c r="M3152" t="s">
        <v>2455</v>
      </c>
      <c r="N3152" t="s">
        <v>34</v>
      </c>
      <c r="O3152" t="s">
        <v>35</v>
      </c>
      <c r="P3152">
        <v>123</v>
      </c>
      <c r="Q3152">
        <v>2</v>
      </c>
      <c r="R3152">
        <v>91</v>
      </c>
    </row>
    <row r="3153" spans="1:18">
      <c r="A3153" t="s">
        <v>3187</v>
      </c>
      <c r="B3153" t="s">
        <v>19</v>
      </c>
      <c r="C3153" t="s">
        <v>20</v>
      </c>
      <c r="D3153" t="s">
        <v>129</v>
      </c>
      <c r="E3153">
        <v>62.68</v>
      </c>
      <c r="F3153">
        <v>23</v>
      </c>
      <c r="G3153" t="s">
        <v>2455</v>
      </c>
      <c r="H3153" t="s">
        <v>45</v>
      </c>
      <c r="I3153" t="s">
        <v>32</v>
      </c>
      <c r="J3153" t="s">
        <v>129</v>
      </c>
      <c r="K3153">
        <v>62.75</v>
      </c>
      <c r="L3153">
        <v>22.85</v>
      </c>
      <c r="M3153" t="s">
        <v>2455</v>
      </c>
      <c r="N3153" t="s">
        <v>34</v>
      </c>
      <c r="O3153" t="s">
        <v>35</v>
      </c>
      <c r="P3153">
        <v>152</v>
      </c>
      <c r="Q3153">
        <v>11</v>
      </c>
      <c r="R3153">
        <v>315</v>
      </c>
    </row>
    <row r="3154" spans="1:18">
      <c r="A3154" t="s">
        <v>3188</v>
      </c>
      <c r="B3154" t="s">
        <v>109</v>
      </c>
      <c r="C3154" t="s">
        <v>20</v>
      </c>
      <c r="D3154" t="s">
        <v>129</v>
      </c>
      <c r="E3154">
        <v>62.8</v>
      </c>
      <c r="F3154">
        <v>22.87</v>
      </c>
      <c r="G3154" t="s">
        <v>2455</v>
      </c>
      <c r="H3154" t="s">
        <v>42</v>
      </c>
      <c r="I3154" t="s">
        <v>51</v>
      </c>
      <c r="J3154" t="s">
        <v>148</v>
      </c>
      <c r="K3154">
        <v>62.8</v>
      </c>
      <c r="L3154">
        <v>22.92</v>
      </c>
      <c r="M3154" t="s">
        <v>2455</v>
      </c>
      <c r="N3154" t="s">
        <v>34</v>
      </c>
      <c r="O3154" t="s">
        <v>35</v>
      </c>
      <c r="P3154">
        <v>2307</v>
      </c>
      <c r="Q3154">
        <v>3</v>
      </c>
      <c r="R3154">
        <v>91</v>
      </c>
    </row>
    <row r="3155" spans="1:18">
      <c r="A3155" t="s">
        <v>3189</v>
      </c>
      <c r="B3155" t="s">
        <v>109</v>
      </c>
      <c r="C3155" t="s">
        <v>20</v>
      </c>
      <c r="D3155" t="s">
        <v>129</v>
      </c>
      <c r="E3155">
        <v>62.8</v>
      </c>
      <c r="F3155">
        <v>22.87</v>
      </c>
      <c r="G3155" t="s">
        <v>2455</v>
      </c>
      <c r="H3155" t="s">
        <v>67</v>
      </c>
      <c r="I3155" t="s">
        <v>20</v>
      </c>
      <c r="J3155" t="s">
        <v>114</v>
      </c>
      <c r="K3155">
        <v>62.8</v>
      </c>
      <c r="L3155">
        <v>22.92</v>
      </c>
      <c r="M3155" t="s">
        <v>2455</v>
      </c>
      <c r="N3155" t="s">
        <v>81</v>
      </c>
      <c r="O3155" t="s">
        <v>35</v>
      </c>
      <c r="P3155">
        <v>353</v>
      </c>
      <c r="Q3155">
        <v>3</v>
      </c>
      <c r="R3155">
        <v>91</v>
      </c>
    </row>
    <row r="3156" spans="1:18">
      <c r="A3156" t="s">
        <v>3190</v>
      </c>
      <c r="B3156" t="s">
        <v>104</v>
      </c>
      <c r="C3156" t="s">
        <v>20</v>
      </c>
      <c r="D3156" t="s">
        <v>129</v>
      </c>
      <c r="E3156">
        <v>62.77</v>
      </c>
      <c r="F3156">
        <v>22.85</v>
      </c>
      <c r="G3156" t="s">
        <v>2455</v>
      </c>
      <c r="H3156" t="s">
        <v>31</v>
      </c>
      <c r="I3156" t="s">
        <v>48</v>
      </c>
      <c r="J3156" t="s">
        <v>129</v>
      </c>
      <c r="K3156">
        <v>62.77</v>
      </c>
      <c r="L3156">
        <v>22.85</v>
      </c>
      <c r="M3156" t="s">
        <v>2455</v>
      </c>
      <c r="N3156" t="s">
        <v>81</v>
      </c>
      <c r="O3156" t="s">
        <v>35</v>
      </c>
      <c r="P3156">
        <v>64</v>
      </c>
      <c r="Q3156">
        <v>0</v>
      </c>
      <c r="R3156">
        <v>0</v>
      </c>
    </row>
    <row r="3157" spans="1:18">
      <c r="A3157" t="s">
        <v>3198</v>
      </c>
      <c r="B3157" t="s">
        <v>60</v>
      </c>
      <c r="C3157" t="s">
        <v>39</v>
      </c>
      <c r="D3157" t="s">
        <v>129</v>
      </c>
      <c r="E3157">
        <v>61.82</v>
      </c>
      <c r="F3157">
        <v>22.77</v>
      </c>
      <c r="G3157" t="s">
        <v>2455</v>
      </c>
      <c r="H3157" t="s">
        <v>32</v>
      </c>
      <c r="I3157" t="s">
        <v>29</v>
      </c>
      <c r="J3157" t="s">
        <v>114</v>
      </c>
      <c r="K3157">
        <v>61.82</v>
      </c>
      <c r="L3157">
        <v>22.8</v>
      </c>
      <c r="M3157" t="s">
        <v>2455</v>
      </c>
      <c r="N3157" t="s">
        <v>81</v>
      </c>
      <c r="O3157" t="s">
        <v>35</v>
      </c>
      <c r="P3157">
        <v>402</v>
      </c>
      <c r="Q3157">
        <v>2</v>
      </c>
      <c r="R3157">
        <v>91</v>
      </c>
    </row>
    <row r="3158" spans="1:18">
      <c r="A3158" t="s">
        <v>3202</v>
      </c>
      <c r="B3158" t="s">
        <v>23</v>
      </c>
      <c r="C3158" t="s">
        <v>39</v>
      </c>
      <c r="D3158" t="s">
        <v>129</v>
      </c>
      <c r="E3158">
        <v>62.97</v>
      </c>
      <c r="F3158">
        <v>28</v>
      </c>
      <c r="G3158" t="s">
        <v>2455</v>
      </c>
      <c r="H3158" t="s">
        <v>23</v>
      </c>
      <c r="I3158" t="s">
        <v>48</v>
      </c>
      <c r="J3158" t="s">
        <v>129</v>
      </c>
      <c r="K3158">
        <v>62.97</v>
      </c>
      <c r="L3158">
        <v>28</v>
      </c>
      <c r="M3158" t="s">
        <v>2455</v>
      </c>
      <c r="N3158" t="s">
        <v>40</v>
      </c>
      <c r="O3158" t="s">
        <v>35</v>
      </c>
      <c r="P3158">
        <v>61</v>
      </c>
      <c r="Q3158">
        <v>0</v>
      </c>
      <c r="R3158">
        <v>0</v>
      </c>
    </row>
    <row r="3159" spans="1:18">
      <c r="A3159" t="s">
        <v>3204</v>
      </c>
      <c r="B3159" t="s">
        <v>39</v>
      </c>
      <c r="C3159" t="s">
        <v>39</v>
      </c>
      <c r="D3159" t="s">
        <v>129</v>
      </c>
      <c r="E3159">
        <v>60.63</v>
      </c>
      <c r="F3159">
        <v>27.22</v>
      </c>
      <c r="G3159" t="s">
        <v>2455</v>
      </c>
      <c r="H3159" t="s">
        <v>23</v>
      </c>
      <c r="I3159" t="s">
        <v>32</v>
      </c>
      <c r="J3159" t="s">
        <v>129</v>
      </c>
      <c r="K3159">
        <v>60.63</v>
      </c>
      <c r="L3159">
        <v>27.22</v>
      </c>
      <c r="M3159" t="s">
        <v>2455</v>
      </c>
      <c r="N3159" t="s">
        <v>34</v>
      </c>
      <c r="O3159" t="s">
        <v>35</v>
      </c>
      <c r="P3159">
        <v>131</v>
      </c>
      <c r="Q3159">
        <v>0</v>
      </c>
      <c r="R3159">
        <v>0</v>
      </c>
    </row>
    <row r="3160" spans="1:18">
      <c r="A3160" t="s">
        <v>3209</v>
      </c>
      <c r="B3160" t="s">
        <v>60</v>
      </c>
      <c r="C3160" t="s">
        <v>39</v>
      </c>
      <c r="D3160" t="s">
        <v>129</v>
      </c>
      <c r="E3160">
        <v>62.78</v>
      </c>
      <c r="F3160">
        <v>22.88</v>
      </c>
      <c r="G3160" t="s">
        <v>2455</v>
      </c>
      <c r="H3160" t="s">
        <v>24</v>
      </c>
      <c r="I3160" t="s">
        <v>32</v>
      </c>
      <c r="J3160" t="s">
        <v>129</v>
      </c>
      <c r="K3160">
        <v>62.8</v>
      </c>
      <c r="L3160">
        <v>22.92</v>
      </c>
      <c r="M3160" t="s">
        <v>2455</v>
      </c>
      <c r="N3160" t="s">
        <v>40</v>
      </c>
      <c r="O3160" t="s">
        <v>35</v>
      </c>
      <c r="P3160">
        <v>123</v>
      </c>
      <c r="Q3160">
        <v>3</v>
      </c>
      <c r="R3160">
        <v>43</v>
      </c>
    </row>
    <row r="3161" spans="1:18">
      <c r="A3161" t="s">
        <v>3210</v>
      </c>
      <c r="B3161" t="s">
        <v>63</v>
      </c>
      <c r="C3161" t="s">
        <v>39</v>
      </c>
      <c r="D3161" t="s">
        <v>129</v>
      </c>
      <c r="E3161">
        <v>62.9</v>
      </c>
      <c r="F3161">
        <v>22.8</v>
      </c>
      <c r="G3161" t="s">
        <v>2455</v>
      </c>
      <c r="H3161" t="s">
        <v>20</v>
      </c>
      <c r="I3161" t="s">
        <v>50</v>
      </c>
      <c r="J3161" t="s">
        <v>114</v>
      </c>
      <c r="K3161">
        <v>62.82</v>
      </c>
      <c r="L3161">
        <v>22.95</v>
      </c>
      <c r="M3161" t="s">
        <v>2455</v>
      </c>
      <c r="N3161" t="s">
        <v>34</v>
      </c>
      <c r="O3161" t="s">
        <v>35</v>
      </c>
      <c r="P3161">
        <v>207</v>
      </c>
      <c r="Q3161">
        <v>12</v>
      </c>
      <c r="R3161">
        <v>141</v>
      </c>
    </row>
    <row r="3162" spans="1:18">
      <c r="A3162" t="s">
        <v>3873</v>
      </c>
      <c r="B3162" t="s">
        <v>54</v>
      </c>
      <c r="C3162" t="s">
        <v>20</v>
      </c>
      <c r="D3162" t="s">
        <v>129</v>
      </c>
      <c r="E3162">
        <v>57.68</v>
      </c>
      <c r="F3162">
        <v>11.95</v>
      </c>
      <c r="G3162" t="s">
        <v>2497</v>
      </c>
      <c r="H3162" t="s">
        <v>67</v>
      </c>
      <c r="I3162" t="s">
        <v>48</v>
      </c>
      <c r="J3162" t="s">
        <v>129</v>
      </c>
      <c r="K3162">
        <v>57.68</v>
      </c>
      <c r="L3162">
        <v>11.95</v>
      </c>
      <c r="M3162" t="s">
        <v>2497</v>
      </c>
      <c r="N3162" t="s">
        <v>84</v>
      </c>
      <c r="O3162" t="s">
        <v>35</v>
      </c>
      <c r="P3162">
        <v>75</v>
      </c>
      <c r="Q3162">
        <v>0</v>
      </c>
      <c r="R3162">
        <v>0</v>
      </c>
    </row>
    <row r="3163" spans="1:18">
      <c r="A3163" t="s">
        <v>3967</v>
      </c>
      <c r="B3163" t="s">
        <v>73</v>
      </c>
      <c r="C3163" t="s">
        <v>20</v>
      </c>
      <c r="D3163" t="s">
        <v>129</v>
      </c>
      <c r="E3163">
        <v>56.17</v>
      </c>
      <c r="F3163">
        <v>14.88</v>
      </c>
      <c r="G3163" t="s">
        <v>2497</v>
      </c>
      <c r="H3163" t="s">
        <v>74</v>
      </c>
      <c r="I3163" t="s">
        <v>60</v>
      </c>
      <c r="J3163" t="s">
        <v>131</v>
      </c>
      <c r="K3163">
        <v>56.22</v>
      </c>
      <c r="L3163">
        <v>15.28</v>
      </c>
      <c r="M3163" t="s">
        <v>2497</v>
      </c>
      <c r="N3163" t="s">
        <v>40</v>
      </c>
      <c r="O3163" t="s">
        <v>52</v>
      </c>
      <c r="P3163">
        <v>1040</v>
      </c>
      <c r="Q3163">
        <v>26</v>
      </c>
      <c r="R3163">
        <v>78</v>
      </c>
    </row>
    <row r="3164" spans="1:18">
      <c r="A3164" t="s">
        <v>3985</v>
      </c>
      <c r="B3164" t="s">
        <v>143</v>
      </c>
      <c r="C3164" t="s">
        <v>20</v>
      </c>
      <c r="D3164" t="s">
        <v>129</v>
      </c>
      <c r="E3164">
        <v>55.67</v>
      </c>
      <c r="F3164">
        <v>13.5</v>
      </c>
      <c r="G3164" t="s">
        <v>2497</v>
      </c>
      <c r="H3164" t="s">
        <v>20</v>
      </c>
      <c r="I3164" t="s">
        <v>24</v>
      </c>
      <c r="J3164" t="s">
        <v>114</v>
      </c>
      <c r="K3164">
        <v>55.85</v>
      </c>
      <c r="L3164">
        <v>13.6</v>
      </c>
      <c r="M3164" t="s">
        <v>2497</v>
      </c>
      <c r="N3164" t="s">
        <v>34</v>
      </c>
      <c r="O3164" t="s">
        <v>35</v>
      </c>
      <c r="P3164">
        <v>311</v>
      </c>
      <c r="Q3164">
        <v>22</v>
      </c>
      <c r="R3164">
        <v>18</v>
      </c>
    </row>
    <row r="3165" spans="1:18">
      <c r="A3165" t="s">
        <v>3986</v>
      </c>
      <c r="B3165" t="s">
        <v>143</v>
      </c>
      <c r="C3165" t="s">
        <v>20</v>
      </c>
      <c r="D3165" t="s">
        <v>129</v>
      </c>
      <c r="E3165">
        <v>55.67</v>
      </c>
      <c r="F3165">
        <v>13.5</v>
      </c>
      <c r="G3165" t="s">
        <v>2497</v>
      </c>
      <c r="H3165" t="s">
        <v>109</v>
      </c>
      <c r="I3165" t="s">
        <v>101</v>
      </c>
      <c r="J3165" t="s">
        <v>114</v>
      </c>
      <c r="K3165">
        <v>55.67</v>
      </c>
      <c r="L3165">
        <v>13.48</v>
      </c>
      <c r="M3165" t="s">
        <v>2497</v>
      </c>
      <c r="N3165" t="s">
        <v>34</v>
      </c>
      <c r="O3165" t="s">
        <v>35</v>
      </c>
      <c r="P3165">
        <v>546</v>
      </c>
      <c r="Q3165">
        <v>2</v>
      </c>
      <c r="R3165">
        <v>270</v>
      </c>
    </row>
    <row r="3166" spans="1:18">
      <c r="A3166" t="s">
        <v>3987</v>
      </c>
      <c r="B3166" t="s">
        <v>143</v>
      </c>
      <c r="C3166" t="s">
        <v>20</v>
      </c>
      <c r="D3166" t="s">
        <v>129</v>
      </c>
      <c r="E3166">
        <v>55.67</v>
      </c>
      <c r="F3166">
        <v>13.5</v>
      </c>
      <c r="G3166" t="s">
        <v>2497</v>
      </c>
      <c r="H3166" t="s">
        <v>109</v>
      </c>
      <c r="I3166" t="s">
        <v>101</v>
      </c>
      <c r="J3166" t="s">
        <v>114</v>
      </c>
      <c r="K3166">
        <v>55.67</v>
      </c>
      <c r="L3166">
        <v>13.48</v>
      </c>
      <c r="M3166" t="s">
        <v>2497</v>
      </c>
      <c r="N3166" t="s">
        <v>34</v>
      </c>
      <c r="O3166" t="s">
        <v>35</v>
      </c>
      <c r="P3166">
        <v>546</v>
      </c>
      <c r="Q3166">
        <v>2</v>
      </c>
      <c r="R3166">
        <v>270</v>
      </c>
    </row>
    <row r="3167" spans="1:18">
      <c r="A3167" t="s">
        <v>3988</v>
      </c>
      <c r="B3167" t="s">
        <v>143</v>
      </c>
      <c r="C3167" t="s">
        <v>20</v>
      </c>
      <c r="D3167" t="s">
        <v>129</v>
      </c>
      <c r="E3167">
        <v>55.67</v>
      </c>
      <c r="F3167">
        <v>13.5</v>
      </c>
      <c r="G3167" t="s">
        <v>2497</v>
      </c>
      <c r="H3167" t="s">
        <v>32</v>
      </c>
      <c r="I3167" t="s">
        <v>50</v>
      </c>
      <c r="J3167" t="s">
        <v>119</v>
      </c>
      <c r="K3167">
        <v>55.68</v>
      </c>
      <c r="L3167">
        <v>13.45</v>
      </c>
      <c r="M3167" t="s">
        <v>2497</v>
      </c>
      <c r="N3167" t="s">
        <v>40</v>
      </c>
      <c r="O3167" t="s">
        <v>35</v>
      </c>
      <c r="P3167">
        <v>1687</v>
      </c>
      <c r="Q3167">
        <v>4</v>
      </c>
      <c r="R3167">
        <v>301</v>
      </c>
    </row>
    <row r="3168" spans="1:18">
      <c r="A3168" t="s">
        <v>3993</v>
      </c>
      <c r="B3168" t="s">
        <v>73</v>
      </c>
      <c r="C3168" t="s">
        <v>20</v>
      </c>
      <c r="D3168" t="s">
        <v>129</v>
      </c>
      <c r="E3168">
        <v>57.88</v>
      </c>
      <c r="F3168">
        <v>11.58</v>
      </c>
      <c r="G3168" t="s">
        <v>2497</v>
      </c>
      <c r="H3168" t="s">
        <v>155</v>
      </c>
      <c r="I3168" t="s">
        <v>39</v>
      </c>
      <c r="J3168" t="s">
        <v>129</v>
      </c>
      <c r="K3168">
        <v>57.88</v>
      </c>
      <c r="L3168">
        <v>11.58</v>
      </c>
      <c r="M3168" t="s">
        <v>2497</v>
      </c>
      <c r="N3168" t="s">
        <v>84</v>
      </c>
      <c r="O3168" t="s">
        <v>35</v>
      </c>
      <c r="P3168">
        <v>26</v>
      </c>
      <c r="Q3168">
        <v>0</v>
      </c>
      <c r="R3168">
        <v>0</v>
      </c>
    </row>
    <row r="3169" spans="1:18">
      <c r="A3169" t="s">
        <v>113</v>
      </c>
      <c r="B3169" t="s">
        <v>71</v>
      </c>
      <c r="C3169" t="s">
        <v>24</v>
      </c>
      <c r="D3169" t="s">
        <v>114</v>
      </c>
      <c r="E3169">
        <v>50.72</v>
      </c>
      <c r="F3169">
        <v>2.88</v>
      </c>
      <c r="G3169" t="s">
        <v>22</v>
      </c>
      <c r="H3169" t="s">
        <v>74</v>
      </c>
      <c r="I3169" t="s">
        <v>20</v>
      </c>
      <c r="J3169" t="s">
        <v>115</v>
      </c>
      <c r="K3169">
        <v>50.67</v>
      </c>
      <c r="L3169">
        <v>2.48</v>
      </c>
      <c r="M3169" t="s">
        <v>116</v>
      </c>
      <c r="N3169" t="s">
        <v>40</v>
      </c>
      <c r="O3169" t="s">
        <v>35</v>
      </c>
      <c r="P3169">
        <v>407</v>
      </c>
      <c r="Q3169">
        <v>29</v>
      </c>
      <c r="R3169">
        <v>259</v>
      </c>
    </row>
    <row r="3170" spans="1:18">
      <c r="A3170" t="s">
        <v>401</v>
      </c>
      <c r="B3170" t="s">
        <v>133</v>
      </c>
      <c r="C3170" t="s">
        <v>20</v>
      </c>
      <c r="D3170" t="s">
        <v>114</v>
      </c>
      <c r="E3170">
        <v>53.08</v>
      </c>
      <c r="F3170">
        <v>12.33</v>
      </c>
      <c r="G3170" t="s">
        <v>332</v>
      </c>
      <c r="H3170" t="s">
        <v>23</v>
      </c>
      <c r="I3170" t="s">
        <v>51</v>
      </c>
      <c r="J3170" t="s">
        <v>115</v>
      </c>
      <c r="K3170">
        <v>53.02</v>
      </c>
      <c r="L3170">
        <v>12.38</v>
      </c>
      <c r="M3170" t="s">
        <v>332</v>
      </c>
      <c r="N3170" t="s">
        <v>26</v>
      </c>
      <c r="O3170" t="s">
        <v>27</v>
      </c>
      <c r="P3170">
        <v>476</v>
      </c>
      <c r="Q3170">
        <v>9</v>
      </c>
      <c r="R3170">
        <v>156</v>
      </c>
    </row>
    <row r="3171" spans="1:18">
      <c r="A3171" t="s">
        <v>553</v>
      </c>
      <c r="B3171" t="s">
        <v>39</v>
      </c>
      <c r="C3171" t="s">
        <v>39</v>
      </c>
      <c r="D3171" t="s">
        <v>114</v>
      </c>
      <c r="E3171">
        <v>51.28</v>
      </c>
      <c r="F3171">
        <v>8.82</v>
      </c>
      <c r="G3171" t="s">
        <v>332</v>
      </c>
      <c r="H3171" t="s">
        <v>50</v>
      </c>
      <c r="I3171" t="s">
        <v>39</v>
      </c>
      <c r="J3171" t="s">
        <v>118</v>
      </c>
      <c r="K3171">
        <v>51.27</v>
      </c>
      <c r="L3171">
        <v>8.83</v>
      </c>
      <c r="M3171" t="s">
        <v>332</v>
      </c>
      <c r="N3171" t="s">
        <v>81</v>
      </c>
      <c r="O3171" t="s">
        <v>35</v>
      </c>
      <c r="P3171">
        <v>1091</v>
      </c>
      <c r="Q3171">
        <v>4</v>
      </c>
      <c r="R3171">
        <v>181</v>
      </c>
    </row>
    <row r="3172" spans="1:18">
      <c r="A3172" t="s">
        <v>554</v>
      </c>
      <c r="B3172" t="s">
        <v>67</v>
      </c>
      <c r="C3172" t="s">
        <v>39</v>
      </c>
      <c r="D3172" t="s">
        <v>114</v>
      </c>
      <c r="E3172">
        <v>51.27</v>
      </c>
      <c r="F3172">
        <v>8.8699999999999992</v>
      </c>
      <c r="G3172" t="s">
        <v>332</v>
      </c>
      <c r="H3172" t="s">
        <v>50</v>
      </c>
      <c r="I3172" t="s">
        <v>50</v>
      </c>
      <c r="J3172" t="s">
        <v>115</v>
      </c>
      <c r="K3172">
        <v>51.35</v>
      </c>
      <c r="L3172">
        <v>8.92</v>
      </c>
      <c r="M3172" t="s">
        <v>332</v>
      </c>
      <c r="N3172" t="s">
        <v>81</v>
      </c>
      <c r="O3172" t="s">
        <v>35</v>
      </c>
      <c r="P3172">
        <v>201</v>
      </c>
      <c r="Q3172">
        <v>8</v>
      </c>
      <c r="R3172">
        <v>18</v>
      </c>
    </row>
    <row r="3173" spans="1:18">
      <c r="A3173" t="s">
        <v>785</v>
      </c>
      <c r="B3173" t="s">
        <v>23</v>
      </c>
      <c r="C3173" t="s">
        <v>39</v>
      </c>
      <c r="D3173" t="s">
        <v>114</v>
      </c>
      <c r="E3173">
        <v>40.479999999999997</v>
      </c>
      <c r="F3173">
        <v>-3.37</v>
      </c>
      <c r="G3173" t="s">
        <v>583</v>
      </c>
      <c r="H3173" t="s">
        <v>24</v>
      </c>
      <c r="I3173" t="s">
        <v>39</v>
      </c>
      <c r="J3173" t="s">
        <v>119</v>
      </c>
      <c r="K3173">
        <v>40.630000000000003</v>
      </c>
      <c r="L3173">
        <v>-3.3</v>
      </c>
      <c r="M3173" t="s">
        <v>583</v>
      </c>
      <c r="N3173" t="s">
        <v>81</v>
      </c>
      <c r="O3173" t="s">
        <v>35</v>
      </c>
      <c r="P3173">
        <v>1450</v>
      </c>
      <c r="Q3173">
        <v>18</v>
      </c>
      <c r="R3173">
        <v>19</v>
      </c>
    </row>
    <row r="3174" spans="1:18">
      <c r="A3174" t="s">
        <v>1227</v>
      </c>
      <c r="B3174" t="s">
        <v>67</v>
      </c>
      <c r="C3174" t="s">
        <v>20</v>
      </c>
      <c r="D3174" t="s">
        <v>114</v>
      </c>
      <c r="E3174">
        <v>51.58</v>
      </c>
      <c r="F3174">
        <v>-0.73</v>
      </c>
      <c r="G3174" t="s">
        <v>858</v>
      </c>
      <c r="H3174" t="s">
        <v>20</v>
      </c>
      <c r="I3174" t="s">
        <v>29</v>
      </c>
      <c r="J3174" t="s">
        <v>114</v>
      </c>
      <c r="K3174">
        <v>51.58</v>
      </c>
      <c r="L3174">
        <v>-0.73</v>
      </c>
      <c r="M3174" t="s">
        <v>858</v>
      </c>
      <c r="N3174" t="s">
        <v>40</v>
      </c>
      <c r="O3174" t="s">
        <v>35</v>
      </c>
      <c r="P3174">
        <v>52</v>
      </c>
      <c r="Q3174">
        <v>0</v>
      </c>
      <c r="R3174">
        <v>0</v>
      </c>
    </row>
    <row r="3175" spans="1:18">
      <c r="A3175" t="s">
        <v>1235</v>
      </c>
      <c r="B3175" t="s">
        <v>71</v>
      </c>
      <c r="C3175" t="s">
        <v>20</v>
      </c>
      <c r="D3175" t="s">
        <v>114</v>
      </c>
      <c r="E3175">
        <v>54.05</v>
      </c>
      <c r="F3175">
        <v>-4.82</v>
      </c>
      <c r="G3175" t="s">
        <v>858</v>
      </c>
      <c r="H3175" t="s">
        <v>29</v>
      </c>
      <c r="I3175" t="s">
        <v>51</v>
      </c>
      <c r="J3175" t="s">
        <v>114</v>
      </c>
      <c r="K3175">
        <v>54.05</v>
      </c>
      <c r="L3175">
        <v>-4.82</v>
      </c>
      <c r="M3175" t="s">
        <v>858</v>
      </c>
      <c r="N3175" t="s">
        <v>40</v>
      </c>
      <c r="O3175" t="s">
        <v>35</v>
      </c>
      <c r="P3175">
        <v>114</v>
      </c>
      <c r="Q3175">
        <v>0</v>
      </c>
      <c r="R3175">
        <v>0</v>
      </c>
    </row>
    <row r="3176" spans="1:18">
      <c r="A3176" t="s">
        <v>1381</v>
      </c>
      <c r="B3176" t="s">
        <v>23</v>
      </c>
      <c r="C3176" t="s">
        <v>20</v>
      </c>
      <c r="D3176" t="s">
        <v>114</v>
      </c>
      <c r="E3176">
        <v>53.5</v>
      </c>
      <c r="F3176">
        <v>-2.35</v>
      </c>
      <c r="G3176" t="s">
        <v>858</v>
      </c>
      <c r="H3176" t="s">
        <v>73</v>
      </c>
      <c r="I3176" t="s">
        <v>20</v>
      </c>
      <c r="J3176" t="s">
        <v>131</v>
      </c>
      <c r="K3176">
        <v>53.38</v>
      </c>
      <c r="L3176">
        <v>-2.35</v>
      </c>
      <c r="M3176" t="s">
        <v>858</v>
      </c>
      <c r="N3176" t="s">
        <v>84</v>
      </c>
      <c r="O3176" t="s">
        <v>35</v>
      </c>
      <c r="P3176">
        <v>737</v>
      </c>
      <c r="Q3176">
        <v>13</v>
      </c>
      <c r="R3176">
        <v>181</v>
      </c>
    </row>
    <row r="3177" spans="1:18">
      <c r="A3177" t="s">
        <v>1394</v>
      </c>
      <c r="B3177" t="s">
        <v>121</v>
      </c>
      <c r="C3177" t="s">
        <v>20</v>
      </c>
      <c r="D3177" t="s">
        <v>114</v>
      </c>
      <c r="E3177">
        <v>53.47</v>
      </c>
      <c r="F3177">
        <v>-1.02</v>
      </c>
      <c r="G3177" t="s">
        <v>858</v>
      </c>
      <c r="H3177" t="s">
        <v>73</v>
      </c>
      <c r="I3177" t="s">
        <v>48</v>
      </c>
      <c r="J3177" t="s">
        <v>114</v>
      </c>
      <c r="K3177">
        <v>53.47</v>
      </c>
      <c r="L3177">
        <v>-1.03</v>
      </c>
      <c r="M3177" t="s">
        <v>858</v>
      </c>
      <c r="N3177" t="s">
        <v>34</v>
      </c>
      <c r="O3177" t="s">
        <v>35</v>
      </c>
      <c r="P3177">
        <v>96</v>
      </c>
      <c r="Q3177">
        <v>2</v>
      </c>
      <c r="R3177">
        <v>270</v>
      </c>
    </row>
    <row r="3178" spans="1:18">
      <c r="A3178" t="s">
        <v>1406</v>
      </c>
      <c r="B3178" t="s">
        <v>63</v>
      </c>
      <c r="C3178" t="s">
        <v>39</v>
      </c>
      <c r="D3178" t="s">
        <v>114</v>
      </c>
      <c r="E3178">
        <v>52.75</v>
      </c>
      <c r="F3178">
        <v>-4.8</v>
      </c>
      <c r="G3178" t="s">
        <v>858</v>
      </c>
      <c r="H3178" t="s">
        <v>155</v>
      </c>
      <c r="I3178" t="s">
        <v>60</v>
      </c>
      <c r="J3178" t="s">
        <v>118</v>
      </c>
      <c r="K3178">
        <v>52.75</v>
      </c>
      <c r="L3178">
        <v>-4.8</v>
      </c>
      <c r="M3178" t="s">
        <v>858</v>
      </c>
      <c r="N3178" t="s">
        <v>34</v>
      </c>
      <c r="O3178" t="s">
        <v>35</v>
      </c>
      <c r="P3178">
        <v>1009</v>
      </c>
      <c r="Q3178">
        <v>0</v>
      </c>
      <c r="R3178">
        <v>0</v>
      </c>
    </row>
    <row r="3179" spans="1:18">
      <c r="A3179" t="s">
        <v>1407</v>
      </c>
      <c r="B3179" t="s">
        <v>63</v>
      </c>
      <c r="C3179" t="s">
        <v>39</v>
      </c>
      <c r="D3179" t="s">
        <v>114</v>
      </c>
      <c r="E3179">
        <v>52.75</v>
      </c>
      <c r="F3179">
        <v>-4.8</v>
      </c>
      <c r="G3179" t="s">
        <v>858</v>
      </c>
      <c r="H3179" t="s">
        <v>23</v>
      </c>
      <c r="I3179" t="s">
        <v>24</v>
      </c>
      <c r="J3179" t="s">
        <v>782</v>
      </c>
      <c r="K3179">
        <v>52.75</v>
      </c>
      <c r="L3179">
        <v>-4.8</v>
      </c>
      <c r="M3179" t="s">
        <v>858</v>
      </c>
      <c r="N3179" t="s">
        <v>40</v>
      </c>
      <c r="O3179" t="s">
        <v>35</v>
      </c>
      <c r="P3179">
        <v>2499</v>
      </c>
      <c r="Q3179">
        <v>0</v>
      </c>
      <c r="R3179">
        <v>0</v>
      </c>
    </row>
    <row r="3180" spans="1:18">
      <c r="A3180" t="s">
        <v>1411</v>
      </c>
      <c r="B3180" t="s">
        <v>51</v>
      </c>
      <c r="C3180" t="s">
        <v>39</v>
      </c>
      <c r="D3180" t="s">
        <v>114</v>
      </c>
      <c r="E3180">
        <v>51.58</v>
      </c>
      <c r="F3180">
        <v>-0.73</v>
      </c>
      <c r="G3180" t="s">
        <v>858</v>
      </c>
      <c r="H3180" t="s">
        <v>104</v>
      </c>
      <c r="I3180" t="s">
        <v>24</v>
      </c>
      <c r="J3180" t="s">
        <v>115</v>
      </c>
      <c r="K3180">
        <v>51.62</v>
      </c>
      <c r="L3180">
        <v>-0.78</v>
      </c>
      <c r="M3180" t="s">
        <v>858</v>
      </c>
      <c r="N3180" t="s">
        <v>34</v>
      </c>
      <c r="O3180" t="s">
        <v>35</v>
      </c>
      <c r="P3180">
        <v>325</v>
      </c>
      <c r="Q3180">
        <v>6</v>
      </c>
      <c r="R3180">
        <v>318</v>
      </c>
    </row>
    <row r="3181" spans="1:18">
      <c r="A3181" t="s">
        <v>1413</v>
      </c>
      <c r="B3181" t="s">
        <v>42</v>
      </c>
      <c r="C3181" t="s">
        <v>20</v>
      </c>
      <c r="D3181" t="s">
        <v>114</v>
      </c>
      <c r="E3181">
        <v>53.93</v>
      </c>
      <c r="F3181">
        <v>-2.9</v>
      </c>
      <c r="G3181" t="s">
        <v>858</v>
      </c>
      <c r="H3181" t="s">
        <v>155</v>
      </c>
      <c r="I3181" t="s">
        <v>63</v>
      </c>
      <c r="J3181" t="s">
        <v>114</v>
      </c>
      <c r="K3181">
        <v>53.93</v>
      </c>
      <c r="L3181">
        <v>-2.9</v>
      </c>
      <c r="M3181" t="s">
        <v>858</v>
      </c>
      <c r="N3181" t="s">
        <v>40</v>
      </c>
      <c r="O3181" t="s">
        <v>35</v>
      </c>
      <c r="P3181">
        <v>212</v>
      </c>
      <c r="Q3181">
        <v>0</v>
      </c>
      <c r="R3181">
        <v>0</v>
      </c>
    </row>
    <row r="3182" spans="1:18">
      <c r="A3182" t="s">
        <v>1423</v>
      </c>
      <c r="B3182" t="s">
        <v>143</v>
      </c>
      <c r="C3182" t="s">
        <v>20</v>
      </c>
      <c r="D3182" t="s">
        <v>114</v>
      </c>
      <c r="E3182">
        <v>55.88</v>
      </c>
      <c r="F3182">
        <v>-3.57</v>
      </c>
      <c r="G3182" t="s">
        <v>858</v>
      </c>
      <c r="H3182" t="s">
        <v>20</v>
      </c>
      <c r="I3182" t="s">
        <v>51</v>
      </c>
      <c r="J3182" t="s">
        <v>115</v>
      </c>
      <c r="K3182">
        <v>55.88</v>
      </c>
      <c r="L3182">
        <v>-3.58</v>
      </c>
      <c r="M3182" t="s">
        <v>858</v>
      </c>
      <c r="N3182" t="s">
        <v>34</v>
      </c>
      <c r="O3182" t="s">
        <v>35</v>
      </c>
      <c r="P3182">
        <v>464</v>
      </c>
      <c r="Q3182">
        <v>2</v>
      </c>
      <c r="R3182">
        <v>270</v>
      </c>
    </row>
    <row r="3183" spans="1:18">
      <c r="A3183" t="s">
        <v>1976</v>
      </c>
      <c r="B3183" t="s">
        <v>68</v>
      </c>
      <c r="C3183" t="s">
        <v>20</v>
      </c>
      <c r="D3183" t="s">
        <v>114</v>
      </c>
      <c r="E3183">
        <v>52.15</v>
      </c>
      <c r="F3183">
        <v>4.37</v>
      </c>
      <c r="G3183" t="s">
        <v>1615</v>
      </c>
      <c r="H3183" t="s">
        <v>74</v>
      </c>
      <c r="I3183" t="s">
        <v>24</v>
      </c>
      <c r="J3183" t="s">
        <v>115</v>
      </c>
      <c r="K3183">
        <v>52.27</v>
      </c>
      <c r="L3183">
        <v>4.5</v>
      </c>
      <c r="M3183" t="s">
        <v>1615</v>
      </c>
      <c r="N3183" t="s">
        <v>34</v>
      </c>
      <c r="O3183" t="s">
        <v>35</v>
      </c>
      <c r="P3183">
        <v>343</v>
      </c>
      <c r="Q3183">
        <v>15</v>
      </c>
      <c r="R3183">
        <v>40</v>
      </c>
    </row>
    <row r="3184" spans="1:18">
      <c r="A3184" t="s">
        <v>1984</v>
      </c>
      <c r="B3184" t="s">
        <v>68</v>
      </c>
      <c r="C3184" t="s">
        <v>20</v>
      </c>
      <c r="D3184" t="s">
        <v>114</v>
      </c>
      <c r="E3184">
        <v>52.32</v>
      </c>
      <c r="F3184">
        <v>4.53</v>
      </c>
      <c r="G3184" t="s">
        <v>1615</v>
      </c>
      <c r="H3184" t="s">
        <v>60</v>
      </c>
      <c r="I3184" t="s">
        <v>24</v>
      </c>
      <c r="J3184" t="s">
        <v>290</v>
      </c>
      <c r="K3184">
        <v>52.53</v>
      </c>
      <c r="L3184">
        <v>4.5999999999999996</v>
      </c>
      <c r="M3184" t="s">
        <v>1615</v>
      </c>
      <c r="N3184" t="s">
        <v>26</v>
      </c>
      <c r="O3184" t="s">
        <v>27</v>
      </c>
      <c r="P3184">
        <v>3240</v>
      </c>
      <c r="Q3184">
        <v>27</v>
      </c>
      <c r="R3184">
        <v>10</v>
      </c>
    </row>
    <row r="3185" spans="1:18">
      <c r="A3185" t="s">
        <v>1986</v>
      </c>
      <c r="B3185" t="s">
        <v>133</v>
      </c>
      <c r="C3185" t="s">
        <v>20</v>
      </c>
      <c r="D3185" t="s">
        <v>114</v>
      </c>
      <c r="E3185">
        <v>52.33</v>
      </c>
      <c r="F3185">
        <v>4.5199999999999996</v>
      </c>
      <c r="G3185" t="s">
        <v>1615</v>
      </c>
      <c r="H3185" t="s">
        <v>133</v>
      </c>
      <c r="I3185" t="s">
        <v>29</v>
      </c>
      <c r="J3185" t="s">
        <v>118</v>
      </c>
      <c r="K3185">
        <v>52.35</v>
      </c>
      <c r="L3185">
        <v>4.53</v>
      </c>
      <c r="M3185" t="s">
        <v>1615</v>
      </c>
      <c r="N3185" t="s">
        <v>40</v>
      </c>
      <c r="O3185" t="s">
        <v>52</v>
      </c>
      <c r="P3185">
        <v>1157</v>
      </c>
      <c r="Q3185">
        <v>0</v>
      </c>
      <c r="R3185">
        <v>0</v>
      </c>
    </row>
    <row r="3186" spans="1:18">
      <c r="A3186" t="s">
        <v>1994</v>
      </c>
      <c r="B3186" t="s">
        <v>133</v>
      </c>
      <c r="C3186" t="s">
        <v>20</v>
      </c>
      <c r="D3186" t="s">
        <v>114</v>
      </c>
      <c r="E3186">
        <v>52.27</v>
      </c>
      <c r="F3186">
        <v>6.05</v>
      </c>
      <c r="G3186" t="s">
        <v>1615</v>
      </c>
      <c r="H3186" t="s">
        <v>29</v>
      </c>
      <c r="I3186" t="s">
        <v>39</v>
      </c>
      <c r="J3186" t="s">
        <v>114</v>
      </c>
      <c r="K3186">
        <v>52.27</v>
      </c>
      <c r="L3186">
        <v>6.05</v>
      </c>
      <c r="M3186" t="s">
        <v>1615</v>
      </c>
      <c r="N3186" t="s">
        <v>81</v>
      </c>
      <c r="O3186" t="s">
        <v>35</v>
      </c>
      <c r="P3186">
        <v>11</v>
      </c>
      <c r="Q3186">
        <v>0</v>
      </c>
      <c r="R3186">
        <v>0</v>
      </c>
    </row>
    <row r="3187" spans="1:18">
      <c r="A3187" t="s">
        <v>1995</v>
      </c>
      <c r="B3187" t="s">
        <v>133</v>
      </c>
      <c r="C3187" t="s">
        <v>20</v>
      </c>
      <c r="D3187" t="s">
        <v>114</v>
      </c>
      <c r="E3187">
        <v>52.27</v>
      </c>
      <c r="F3187">
        <v>6.05</v>
      </c>
      <c r="G3187" t="s">
        <v>1615</v>
      </c>
      <c r="H3187" t="s">
        <v>71</v>
      </c>
      <c r="I3187" t="s">
        <v>39</v>
      </c>
      <c r="J3187" t="s">
        <v>114</v>
      </c>
      <c r="K3187">
        <v>52.27</v>
      </c>
      <c r="L3187">
        <v>6.05</v>
      </c>
      <c r="M3187" t="s">
        <v>1615</v>
      </c>
      <c r="N3187" t="s">
        <v>81</v>
      </c>
      <c r="O3187" t="s">
        <v>35</v>
      </c>
      <c r="P3187">
        <v>20</v>
      </c>
      <c r="Q3187">
        <v>0</v>
      </c>
      <c r="R3187">
        <v>0</v>
      </c>
    </row>
    <row r="3188" spans="1:18">
      <c r="A3188" t="s">
        <v>1996</v>
      </c>
      <c r="B3188" t="s">
        <v>133</v>
      </c>
      <c r="C3188" t="s">
        <v>20</v>
      </c>
      <c r="D3188" t="s">
        <v>114</v>
      </c>
      <c r="E3188">
        <v>52.27</v>
      </c>
      <c r="F3188">
        <v>6.05</v>
      </c>
      <c r="G3188" t="s">
        <v>1615</v>
      </c>
      <c r="H3188" t="s">
        <v>20</v>
      </c>
      <c r="I3188" t="s">
        <v>29</v>
      </c>
      <c r="J3188" t="s">
        <v>114</v>
      </c>
      <c r="K3188">
        <v>52.27</v>
      </c>
      <c r="L3188">
        <v>6.05</v>
      </c>
      <c r="M3188" t="s">
        <v>1615</v>
      </c>
      <c r="N3188" t="s">
        <v>81</v>
      </c>
      <c r="O3188" t="s">
        <v>35</v>
      </c>
      <c r="P3188">
        <v>39</v>
      </c>
      <c r="Q3188">
        <v>0</v>
      </c>
      <c r="R3188">
        <v>0</v>
      </c>
    </row>
    <row r="3189" spans="1:18">
      <c r="A3189" t="s">
        <v>1997</v>
      </c>
      <c r="B3189" t="s">
        <v>74</v>
      </c>
      <c r="C3189" t="s">
        <v>20</v>
      </c>
      <c r="D3189" t="s">
        <v>114</v>
      </c>
      <c r="E3189">
        <v>53.05</v>
      </c>
      <c r="F3189">
        <v>4.72</v>
      </c>
      <c r="G3189" t="s">
        <v>1615</v>
      </c>
      <c r="H3189" t="s">
        <v>29</v>
      </c>
      <c r="I3189" t="s">
        <v>29</v>
      </c>
      <c r="J3189" t="s">
        <v>114</v>
      </c>
      <c r="K3189">
        <v>53.05</v>
      </c>
      <c r="L3189">
        <v>4.72</v>
      </c>
      <c r="M3189" t="s">
        <v>1615</v>
      </c>
      <c r="N3189" t="s">
        <v>40</v>
      </c>
      <c r="O3189" t="s">
        <v>35</v>
      </c>
      <c r="P3189">
        <v>40</v>
      </c>
      <c r="Q3189">
        <v>0</v>
      </c>
      <c r="R3189">
        <v>0</v>
      </c>
    </row>
    <row r="3190" spans="1:18">
      <c r="A3190" t="s">
        <v>2229</v>
      </c>
      <c r="B3190" t="s">
        <v>68</v>
      </c>
      <c r="C3190" t="s">
        <v>20</v>
      </c>
      <c r="D3190" t="s">
        <v>114</v>
      </c>
      <c r="E3190">
        <v>59.03</v>
      </c>
      <c r="F3190">
        <v>10.88</v>
      </c>
      <c r="G3190" t="s">
        <v>669</v>
      </c>
      <c r="H3190" t="s">
        <v>37</v>
      </c>
      <c r="I3190" t="s">
        <v>51</v>
      </c>
      <c r="J3190" t="s">
        <v>114</v>
      </c>
      <c r="K3190">
        <v>59.03</v>
      </c>
      <c r="L3190">
        <v>10.88</v>
      </c>
      <c r="M3190" t="s">
        <v>669</v>
      </c>
      <c r="N3190" t="s">
        <v>26</v>
      </c>
      <c r="O3190" t="s">
        <v>27</v>
      </c>
      <c r="P3190">
        <v>126</v>
      </c>
      <c r="Q3190">
        <v>0</v>
      </c>
      <c r="R3190">
        <v>0</v>
      </c>
    </row>
    <row r="3191" spans="1:18">
      <c r="A3191" t="s">
        <v>2230</v>
      </c>
      <c r="B3191" t="s">
        <v>68</v>
      </c>
      <c r="C3191" t="s">
        <v>20</v>
      </c>
      <c r="D3191" t="s">
        <v>114</v>
      </c>
      <c r="E3191">
        <v>59.03</v>
      </c>
      <c r="F3191">
        <v>10.88</v>
      </c>
      <c r="G3191" t="s">
        <v>669</v>
      </c>
      <c r="H3191" t="s">
        <v>67</v>
      </c>
      <c r="I3191" t="s">
        <v>32</v>
      </c>
      <c r="J3191" t="s">
        <v>114</v>
      </c>
      <c r="K3191">
        <v>59.03</v>
      </c>
      <c r="L3191">
        <v>10.88</v>
      </c>
      <c r="M3191" t="s">
        <v>669</v>
      </c>
      <c r="N3191" t="s">
        <v>26</v>
      </c>
      <c r="O3191" t="s">
        <v>27</v>
      </c>
      <c r="P3191">
        <v>147</v>
      </c>
      <c r="Q3191">
        <v>0</v>
      </c>
      <c r="R3191">
        <v>0</v>
      </c>
    </row>
    <row r="3192" spans="1:18">
      <c r="A3192" t="s">
        <v>2251</v>
      </c>
      <c r="B3192" t="s">
        <v>71</v>
      </c>
      <c r="C3192" t="s">
        <v>29</v>
      </c>
      <c r="D3192" t="s">
        <v>114</v>
      </c>
      <c r="E3192">
        <v>58.07</v>
      </c>
      <c r="F3192">
        <v>6.7</v>
      </c>
      <c r="G3192" t="s">
        <v>669</v>
      </c>
      <c r="H3192" t="s">
        <v>60</v>
      </c>
      <c r="I3192" t="s">
        <v>32</v>
      </c>
      <c r="J3192" t="s">
        <v>118</v>
      </c>
      <c r="K3192">
        <v>58.08</v>
      </c>
      <c r="L3192">
        <v>6.73</v>
      </c>
      <c r="M3192" t="s">
        <v>669</v>
      </c>
      <c r="N3192" t="s">
        <v>34</v>
      </c>
      <c r="O3192" t="s">
        <v>35</v>
      </c>
      <c r="P3192">
        <v>1175</v>
      </c>
      <c r="Q3192">
        <v>3</v>
      </c>
      <c r="R3192">
        <v>47</v>
      </c>
    </row>
    <row r="3193" spans="1:18">
      <c r="A3193" t="s">
        <v>2320</v>
      </c>
      <c r="B3193" t="s">
        <v>74</v>
      </c>
      <c r="C3193" t="s">
        <v>20</v>
      </c>
      <c r="D3193" t="s">
        <v>114</v>
      </c>
      <c r="E3193">
        <v>58.4</v>
      </c>
      <c r="F3193">
        <v>6.43</v>
      </c>
      <c r="G3193" t="s">
        <v>669</v>
      </c>
      <c r="H3193" t="s">
        <v>32</v>
      </c>
      <c r="I3193" t="s">
        <v>32</v>
      </c>
      <c r="J3193" t="s">
        <v>114</v>
      </c>
      <c r="K3193">
        <v>58.47</v>
      </c>
      <c r="L3193">
        <v>6.23</v>
      </c>
      <c r="M3193" t="s">
        <v>669</v>
      </c>
      <c r="N3193" t="s">
        <v>34</v>
      </c>
      <c r="O3193" t="s">
        <v>35</v>
      </c>
      <c r="P3193">
        <v>135</v>
      </c>
      <c r="Q3193">
        <v>14</v>
      </c>
      <c r="R3193">
        <v>303</v>
      </c>
    </row>
    <row r="3194" spans="1:18">
      <c r="A3194" t="s">
        <v>2356</v>
      </c>
      <c r="B3194" t="s">
        <v>92</v>
      </c>
      <c r="C3194" t="s">
        <v>39</v>
      </c>
      <c r="D3194" t="s">
        <v>114</v>
      </c>
      <c r="E3194">
        <v>63.47</v>
      </c>
      <c r="F3194">
        <v>11.08</v>
      </c>
      <c r="G3194" t="s">
        <v>669</v>
      </c>
      <c r="H3194" t="s">
        <v>155</v>
      </c>
      <c r="I3194" t="s">
        <v>29</v>
      </c>
      <c r="J3194" t="s">
        <v>115</v>
      </c>
      <c r="K3194">
        <v>63.47</v>
      </c>
      <c r="L3194">
        <v>11.08</v>
      </c>
      <c r="M3194" t="s">
        <v>669</v>
      </c>
      <c r="N3194" t="s">
        <v>40</v>
      </c>
      <c r="O3194" t="s">
        <v>35</v>
      </c>
      <c r="P3194">
        <v>399</v>
      </c>
      <c r="Q3194">
        <v>0</v>
      </c>
      <c r="R3194">
        <v>0</v>
      </c>
    </row>
    <row r="3195" spans="1:18">
      <c r="A3195" t="s">
        <v>2359</v>
      </c>
      <c r="B3195" t="s">
        <v>101</v>
      </c>
      <c r="C3195" t="s">
        <v>39</v>
      </c>
      <c r="D3195" t="s">
        <v>114</v>
      </c>
      <c r="E3195">
        <v>58.03</v>
      </c>
      <c r="F3195">
        <v>7.43</v>
      </c>
      <c r="G3195" t="s">
        <v>669</v>
      </c>
      <c r="H3195" t="s">
        <v>76</v>
      </c>
      <c r="I3195" t="s">
        <v>39</v>
      </c>
      <c r="J3195" t="s">
        <v>114</v>
      </c>
      <c r="K3195">
        <v>58.03</v>
      </c>
      <c r="L3195">
        <v>7.5</v>
      </c>
      <c r="M3195" t="s">
        <v>669</v>
      </c>
      <c r="N3195" t="s">
        <v>40</v>
      </c>
      <c r="O3195" t="s">
        <v>35</v>
      </c>
      <c r="P3195">
        <v>10</v>
      </c>
      <c r="Q3195">
        <v>4</v>
      </c>
      <c r="R3195">
        <v>91</v>
      </c>
    </row>
    <row r="3196" spans="1:18">
      <c r="A3196" t="s">
        <v>2401</v>
      </c>
      <c r="B3196" t="s">
        <v>45</v>
      </c>
      <c r="C3196" t="s">
        <v>20</v>
      </c>
      <c r="D3196" t="s">
        <v>114</v>
      </c>
      <c r="E3196">
        <v>60.35</v>
      </c>
      <c r="F3196">
        <v>5.35</v>
      </c>
      <c r="G3196" t="s">
        <v>669</v>
      </c>
      <c r="H3196" t="s">
        <v>74</v>
      </c>
      <c r="I3196" t="s">
        <v>51</v>
      </c>
      <c r="J3196" t="s">
        <v>114</v>
      </c>
      <c r="K3196">
        <v>60.37</v>
      </c>
      <c r="L3196">
        <v>5.25</v>
      </c>
      <c r="M3196" t="s">
        <v>669</v>
      </c>
      <c r="N3196" t="s">
        <v>81</v>
      </c>
      <c r="O3196" t="s">
        <v>35</v>
      </c>
      <c r="P3196">
        <v>127</v>
      </c>
      <c r="Q3196">
        <v>6</v>
      </c>
      <c r="R3196">
        <v>289</v>
      </c>
    </row>
    <row r="3197" spans="1:18">
      <c r="A3197" t="s">
        <v>2402</v>
      </c>
      <c r="B3197" t="s">
        <v>133</v>
      </c>
      <c r="C3197" t="s">
        <v>20</v>
      </c>
      <c r="D3197" t="s">
        <v>114</v>
      </c>
      <c r="E3197">
        <v>60.38</v>
      </c>
      <c r="F3197">
        <v>4.9800000000000004</v>
      </c>
      <c r="G3197" t="s">
        <v>669</v>
      </c>
      <c r="H3197" t="s">
        <v>104</v>
      </c>
      <c r="I3197" t="s">
        <v>29</v>
      </c>
      <c r="J3197" t="s">
        <v>114</v>
      </c>
      <c r="K3197">
        <v>60.4</v>
      </c>
      <c r="L3197">
        <v>5.0199999999999996</v>
      </c>
      <c r="M3197" t="s">
        <v>669</v>
      </c>
      <c r="N3197" t="s">
        <v>40</v>
      </c>
      <c r="O3197" t="s">
        <v>35</v>
      </c>
      <c r="P3197">
        <v>64</v>
      </c>
      <c r="Q3197">
        <v>3</v>
      </c>
      <c r="R3197">
        <v>45</v>
      </c>
    </row>
    <row r="3198" spans="1:18">
      <c r="A3198" t="s">
        <v>2403</v>
      </c>
      <c r="B3198" t="s">
        <v>143</v>
      </c>
      <c r="C3198" t="s">
        <v>20</v>
      </c>
      <c r="D3198" t="s">
        <v>114</v>
      </c>
      <c r="E3198">
        <v>60.35</v>
      </c>
      <c r="F3198">
        <v>5.35</v>
      </c>
      <c r="G3198" t="s">
        <v>669</v>
      </c>
      <c r="H3198" t="s">
        <v>104</v>
      </c>
      <c r="I3198" t="s">
        <v>48</v>
      </c>
      <c r="J3198" t="s">
        <v>114</v>
      </c>
      <c r="K3198">
        <v>60.33</v>
      </c>
      <c r="L3198">
        <v>5.35</v>
      </c>
      <c r="M3198" t="s">
        <v>669</v>
      </c>
      <c r="N3198" t="s">
        <v>81</v>
      </c>
      <c r="O3198" t="s">
        <v>35</v>
      </c>
      <c r="P3198">
        <v>93</v>
      </c>
      <c r="Q3198">
        <v>2</v>
      </c>
      <c r="R3198">
        <v>181</v>
      </c>
    </row>
    <row r="3199" spans="1:18">
      <c r="A3199" t="s">
        <v>2404</v>
      </c>
      <c r="B3199" t="s">
        <v>50</v>
      </c>
      <c r="C3199" t="s">
        <v>39</v>
      </c>
      <c r="D3199" t="s">
        <v>114</v>
      </c>
      <c r="E3199">
        <v>60.35</v>
      </c>
      <c r="F3199">
        <v>5.35</v>
      </c>
      <c r="G3199" t="s">
        <v>669</v>
      </c>
      <c r="H3199" t="s">
        <v>37</v>
      </c>
      <c r="I3199" t="s">
        <v>29</v>
      </c>
      <c r="J3199" t="s">
        <v>114</v>
      </c>
      <c r="K3199">
        <v>60.35</v>
      </c>
      <c r="L3199">
        <v>5.33</v>
      </c>
      <c r="M3199" t="s">
        <v>669</v>
      </c>
      <c r="N3199" t="s">
        <v>84</v>
      </c>
      <c r="O3199" t="s">
        <v>35</v>
      </c>
      <c r="P3199">
        <v>52</v>
      </c>
      <c r="Q3199">
        <v>1</v>
      </c>
      <c r="R3199">
        <v>270</v>
      </c>
    </row>
    <row r="3200" spans="1:18">
      <c r="A3200" t="s">
        <v>2751</v>
      </c>
      <c r="B3200" t="s">
        <v>42</v>
      </c>
      <c r="C3200" t="s">
        <v>39</v>
      </c>
      <c r="D3200" t="s">
        <v>114</v>
      </c>
      <c r="E3200">
        <v>62.98</v>
      </c>
      <c r="F3200">
        <v>23.68</v>
      </c>
      <c r="G3200" t="s">
        <v>2455</v>
      </c>
      <c r="H3200" t="s">
        <v>74</v>
      </c>
      <c r="I3200" t="s">
        <v>31</v>
      </c>
      <c r="J3200" t="s">
        <v>131</v>
      </c>
      <c r="K3200">
        <v>63.03</v>
      </c>
      <c r="L3200">
        <v>23.87</v>
      </c>
      <c r="M3200" t="s">
        <v>2455</v>
      </c>
      <c r="N3200" t="s">
        <v>40</v>
      </c>
      <c r="O3200" t="s">
        <v>35</v>
      </c>
      <c r="P3200">
        <v>619</v>
      </c>
      <c r="Q3200">
        <v>11</v>
      </c>
      <c r="R3200">
        <v>59</v>
      </c>
    </row>
    <row r="3201" spans="1:18">
      <c r="A3201" t="s">
        <v>2851</v>
      </c>
      <c r="B3201" t="s">
        <v>29</v>
      </c>
      <c r="C3201" t="s">
        <v>39</v>
      </c>
      <c r="D3201" t="s">
        <v>114</v>
      </c>
      <c r="E3201">
        <v>60.97</v>
      </c>
      <c r="F3201">
        <v>25.93</v>
      </c>
      <c r="G3201" t="s">
        <v>2455</v>
      </c>
      <c r="H3201" t="s">
        <v>50</v>
      </c>
      <c r="I3201" t="s">
        <v>29</v>
      </c>
      <c r="J3201" t="s">
        <v>114</v>
      </c>
      <c r="K3201">
        <v>60.97</v>
      </c>
      <c r="L3201">
        <v>25.93</v>
      </c>
      <c r="M3201" t="s">
        <v>2455</v>
      </c>
      <c r="N3201" t="s">
        <v>81</v>
      </c>
      <c r="O3201" t="s">
        <v>52</v>
      </c>
      <c r="P3201">
        <v>24</v>
      </c>
      <c r="Q3201">
        <v>0</v>
      </c>
      <c r="R3201">
        <v>0</v>
      </c>
    </row>
    <row r="3202" spans="1:18">
      <c r="A3202" t="s">
        <v>2908</v>
      </c>
      <c r="B3202" t="s">
        <v>50</v>
      </c>
      <c r="C3202" t="s">
        <v>39</v>
      </c>
      <c r="D3202" t="s">
        <v>114</v>
      </c>
      <c r="E3202">
        <v>61.3</v>
      </c>
      <c r="F3202">
        <v>22.77</v>
      </c>
      <c r="G3202" t="s">
        <v>2455</v>
      </c>
      <c r="H3202" t="s">
        <v>19</v>
      </c>
      <c r="I3202" t="s">
        <v>63</v>
      </c>
      <c r="J3202" t="s">
        <v>115</v>
      </c>
      <c r="K3202">
        <v>61.98</v>
      </c>
      <c r="L3202">
        <v>23.33</v>
      </c>
      <c r="M3202" t="s">
        <v>2455</v>
      </c>
      <c r="N3202" t="s">
        <v>84</v>
      </c>
      <c r="O3202" t="s">
        <v>35</v>
      </c>
      <c r="P3202">
        <v>572</v>
      </c>
      <c r="Q3202">
        <v>82</v>
      </c>
      <c r="R3202">
        <v>22</v>
      </c>
    </row>
    <row r="3203" spans="1:18">
      <c r="A3203" t="s">
        <v>3191</v>
      </c>
      <c r="B3203" t="s">
        <v>50</v>
      </c>
      <c r="C3203" t="s">
        <v>39</v>
      </c>
      <c r="D3203" t="s">
        <v>114</v>
      </c>
      <c r="E3203">
        <v>61.3</v>
      </c>
      <c r="F3203">
        <v>22.77</v>
      </c>
      <c r="G3203" t="s">
        <v>2455</v>
      </c>
      <c r="H3203" t="s">
        <v>23</v>
      </c>
      <c r="I3203" t="s">
        <v>60</v>
      </c>
      <c r="J3203" t="s">
        <v>118</v>
      </c>
      <c r="K3203">
        <v>61.32</v>
      </c>
      <c r="L3203">
        <v>22.77</v>
      </c>
      <c r="M3203" t="s">
        <v>2455</v>
      </c>
      <c r="N3203" t="s">
        <v>40</v>
      </c>
      <c r="O3203" t="s">
        <v>35</v>
      </c>
      <c r="P3203">
        <v>1018</v>
      </c>
      <c r="Q3203">
        <v>2</v>
      </c>
      <c r="R3203">
        <v>0</v>
      </c>
    </row>
    <row r="3204" spans="1:18">
      <c r="A3204" t="s">
        <v>3201</v>
      </c>
      <c r="B3204" t="s">
        <v>24</v>
      </c>
      <c r="C3204" t="s">
        <v>39</v>
      </c>
      <c r="D3204" t="s">
        <v>114</v>
      </c>
      <c r="E3204">
        <v>62.62</v>
      </c>
      <c r="F3204">
        <v>26.9</v>
      </c>
      <c r="G3204" t="s">
        <v>2455</v>
      </c>
      <c r="H3204" t="s">
        <v>20</v>
      </c>
      <c r="I3204" t="s">
        <v>48</v>
      </c>
      <c r="J3204" t="s">
        <v>114</v>
      </c>
      <c r="K3204">
        <v>62.62</v>
      </c>
      <c r="L3204">
        <v>26.88</v>
      </c>
      <c r="M3204" t="s">
        <v>2455</v>
      </c>
      <c r="N3204" t="s">
        <v>81</v>
      </c>
      <c r="O3204" t="s">
        <v>35</v>
      </c>
      <c r="P3204">
        <v>62</v>
      </c>
      <c r="Q3204">
        <v>1</v>
      </c>
      <c r="R3204">
        <v>270</v>
      </c>
    </row>
    <row r="3205" spans="1:18">
      <c r="A3205" t="s">
        <v>3203</v>
      </c>
      <c r="B3205" t="s">
        <v>37</v>
      </c>
      <c r="C3205" t="s">
        <v>20</v>
      </c>
      <c r="D3205" t="s">
        <v>114</v>
      </c>
      <c r="E3205">
        <v>60.87</v>
      </c>
      <c r="F3205">
        <v>23.48</v>
      </c>
      <c r="G3205" t="s">
        <v>2455</v>
      </c>
      <c r="H3205" t="s">
        <v>60</v>
      </c>
      <c r="I3205" t="s">
        <v>31</v>
      </c>
      <c r="J3205" t="s">
        <v>115</v>
      </c>
      <c r="K3205">
        <v>61.02</v>
      </c>
      <c r="L3205">
        <v>21.62</v>
      </c>
      <c r="M3205" t="s">
        <v>2455</v>
      </c>
      <c r="N3205" t="s">
        <v>34</v>
      </c>
      <c r="O3205" t="s">
        <v>35</v>
      </c>
      <c r="P3205">
        <v>256</v>
      </c>
      <c r="Q3205">
        <v>103</v>
      </c>
      <c r="R3205">
        <v>280</v>
      </c>
    </row>
    <row r="3206" spans="1:18">
      <c r="A3206" t="s">
        <v>3205</v>
      </c>
      <c r="B3206" t="s">
        <v>54</v>
      </c>
      <c r="C3206" t="s">
        <v>20</v>
      </c>
      <c r="D3206" t="s">
        <v>114</v>
      </c>
      <c r="E3206">
        <v>63.7</v>
      </c>
      <c r="F3206">
        <v>28.78</v>
      </c>
      <c r="G3206" t="s">
        <v>2455</v>
      </c>
      <c r="H3206" t="s">
        <v>19</v>
      </c>
      <c r="I3206" t="s">
        <v>24</v>
      </c>
      <c r="J3206" t="s">
        <v>115</v>
      </c>
      <c r="K3206">
        <v>63.72</v>
      </c>
      <c r="L3206">
        <v>28.75</v>
      </c>
      <c r="M3206" t="s">
        <v>2455</v>
      </c>
      <c r="N3206" t="s">
        <v>81</v>
      </c>
      <c r="O3206" t="s">
        <v>35</v>
      </c>
      <c r="P3206">
        <v>329</v>
      </c>
      <c r="Q3206">
        <v>3</v>
      </c>
      <c r="R3206">
        <v>319</v>
      </c>
    </row>
    <row r="3207" spans="1:18">
      <c r="A3207" t="s">
        <v>3206</v>
      </c>
      <c r="B3207" t="s">
        <v>31</v>
      </c>
      <c r="C3207" t="s">
        <v>39</v>
      </c>
      <c r="D3207" t="s">
        <v>114</v>
      </c>
      <c r="E3207">
        <v>63.77</v>
      </c>
      <c r="F3207">
        <v>28.78</v>
      </c>
      <c r="G3207" t="s">
        <v>2455</v>
      </c>
      <c r="H3207" t="s">
        <v>20</v>
      </c>
      <c r="I3207" t="s">
        <v>101</v>
      </c>
      <c r="J3207" t="s">
        <v>114</v>
      </c>
      <c r="K3207">
        <v>63.77</v>
      </c>
      <c r="L3207">
        <v>28.78</v>
      </c>
      <c r="M3207" t="s">
        <v>2455</v>
      </c>
      <c r="N3207" t="s">
        <v>34</v>
      </c>
      <c r="O3207" t="s">
        <v>35</v>
      </c>
      <c r="P3207">
        <v>156</v>
      </c>
      <c r="Q3207">
        <v>0</v>
      </c>
      <c r="R3207">
        <v>0</v>
      </c>
    </row>
    <row r="3208" spans="1:18">
      <c r="A3208" t="s">
        <v>3207</v>
      </c>
      <c r="B3208" t="s">
        <v>74</v>
      </c>
      <c r="C3208" t="s">
        <v>20</v>
      </c>
      <c r="D3208" t="s">
        <v>114</v>
      </c>
      <c r="E3208">
        <v>60.62</v>
      </c>
      <c r="F3208">
        <v>24.82</v>
      </c>
      <c r="G3208" t="s">
        <v>2455</v>
      </c>
      <c r="H3208" t="s">
        <v>29</v>
      </c>
      <c r="I3208" t="s">
        <v>29</v>
      </c>
      <c r="J3208" t="s">
        <v>114</v>
      </c>
      <c r="K3208">
        <v>60.62</v>
      </c>
      <c r="L3208">
        <v>24.82</v>
      </c>
      <c r="M3208" t="s">
        <v>2455</v>
      </c>
      <c r="N3208" t="s">
        <v>81</v>
      </c>
      <c r="O3208" t="s">
        <v>35</v>
      </c>
      <c r="P3208">
        <v>40</v>
      </c>
      <c r="Q3208">
        <v>0</v>
      </c>
      <c r="R3208">
        <v>0</v>
      </c>
    </row>
    <row r="3209" spans="1:18">
      <c r="A3209" t="s">
        <v>3208</v>
      </c>
      <c r="B3209" t="s">
        <v>74</v>
      </c>
      <c r="C3209" t="s">
        <v>20</v>
      </c>
      <c r="D3209" t="s">
        <v>114</v>
      </c>
      <c r="E3209">
        <v>60.62</v>
      </c>
      <c r="F3209">
        <v>24.82</v>
      </c>
      <c r="G3209" t="s">
        <v>2455</v>
      </c>
      <c r="H3209" t="s">
        <v>50</v>
      </c>
      <c r="I3209" t="s">
        <v>29</v>
      </c>
      <c r="J3209" t="s">
        <v>114</v>
      </c>
      <c r="K3209">
        <v>60.62</v>
      </c>
      <c r="L3209">
        <v>24.82</v>
      </c>
      <c r="M3209" t="s">
        <v>2455</v>
      </c>
      <c r="N3209" t="s">
        <v>81</v>
      </c>
      <c r="O3209" t="s">
        <v>35</v>
      </c>
      <c r="P3209">
        <v>34</v>
      </c>
      <c r="Q3209">
        <v>0</v>
      </c>
      <c r="R3209">
        <v>0</v>
      </c>
    </row>
    <row r="3210" spans="1:18">
      <c r="A3210" t="s">
        <v>3211</v>
      </c>
      <c r="B3210" t="s">
        <v>74</v>
      </c>
      <c r="C3210" t="s">
        <v>20</v>
      </c>
      <c r="D3210" t="s">
        <v>114</v>
      </c>
      <c r="E3210">
        <v>60.93</v>
      </c>
      <c r="F3210">
        <v>26.62</v>
      </c>
      <c r="G3210" t="s">
        <v>2455</v>
      </c>
      <c r="H3210" t="s">
        <v>23</v>
      </c>
      <c r="I3210" t="s">
        <v>39</v>
      </c>
      <c r="J3210" t="s">
        <v>114</v>
      </c>
      <c r="K3210">
        <v>60.93</v>
      </c>
      <c r="L3210">
        <v>26.62</v>
      </c>
      <c r="M3210" t="s">
        <v>2455</v>
      </c>
      <c r="N3210" t="s">
        <v>40</v>
      </c>
      <c r="O3210" t="s">
        <v>35</v>
      </c>
      <c r="P3210">
        <v>18</v>
      </c>
      <c r="Q3210">
        <v>0</v>
      </c>
      <c r="R3210">
        <v>0</v>
      </c>
    </row>
    <row r="3211" spans="1:18">
      <c r="A3211" t="s">
        <v>3212</v>
      </c>
      <c r="B3211" t="s">
        <v>20</v>
      </c>
      <c r="C3211" t="s">
        <v>39</v>
      </c>
      <c r="D3211" t="s">
        <v>114</v>
      </c>
      <c r="E3211">
        <v>60.65</v>
      </c>
      <c r="F3211">
        <v>24.83</v>
      </c>
      <c r="G3211" t="s">
        <v>2455</v>
      </c>
      <c r="H3211" t="s">
        <v>155</v>
      </c>
      <c r="I3211" t="s">
        <v>29</v>
      </c>
      <c r="J3211" t="s">
        <v>114</v>
      </c>
      <c r="K3211">
        <v>60.65</v>
      </c>
      <c r="L3211">
        <v>24.83</v>
      </c>
      <c r="M3211" t="s">
        <v>2455</v>
      </c>
      <c r="N3211" t="s">
        <v>81</v>
      </c>
      <c r="O3211" t="s">
        <v>35</v>
      </c>
      <c r="P3211">
        <v>42</v>
      </c>
      <c r="Q3211">
        <v>0</v>
      </c>
      <c r="R3211">
        <v>0</v>
      </c>
    </row>
    <row r="3212" spans="1:18">
      <c r="A3212" t="s">
        <v>3215</v>
      </c>
      <c r="B3212" t="s">
        <v>20</v>
      </c>
      <c r="C3212" t="s">
        <v>39</v>
      </c>
      <c r="D3212" t="s">
        <v>114</v>
      </c>
      <c r="E3212">
        <v>61.85</v>
      </c>
      <c r="F3212">
        <v>22.92</v>
      </c>
      <c r="G3212" t="s">
        <v>2455</v>
      </c>
      <c r="H3212" t="s">
        <v>37</v>
      </c>
      <c r="I3212" t="s">
        <v>24</v>
      </c>
      <c r="J3212" t="s">
        <v>115</v>
      </c>
      <c r="K3212">
        <v>61.85</v>
      </c>
      <c r="L3212">
        <v>22.62</v>
      </c>
      <c r="M3212" t="s">
        <v>2455</v>
      </c>
      <c r="N3212" t="s">
        <v>34</v>
      </c>
      <c r="O3212" t="s">
        <v>35</v>
      </c>
      <c r="P3212">
        <v>322</v>
      </c>
      <c r="Q3212">
        <v>16</v>
      </c>
      <c r="R3212">
        <v>270</v>
      </c>
    </row>
    <row r="3213" spans="1:18">
      <c r="A3213" t="s">
        <v>3218</v>
      </c>
      <c r="B3213" t="s">
        <v>60</v>
      </c>
      <c r="C3213" t="s">
        <v>29</v>
      </c>
      <c r="D3213" t="s">
        <v>114</v>
      </c>
      <c r="E3213">
        <v>62.78</v>
      </c>
      <c r="F3213">
        <v>26.58</v>
      </c>
      <c r="G3213" t="s">
        <v>2455</v>
      </c>
      <c r="H3213" t="s">
        <v>76</v>
      </c>
      <c r="I3213" t="s">
        <v>48</v>
      </c>
      <c r="J3213" t="s">
        <v>114</v>
      </c>
      <c r="K3213">
        <v>62.78</v>
      </c>
      <c r="L3213">
        <v>26.58</v>
      </c>
      <c r="M3213" t="s">
        <v>2455</v>
      </c>
      <c r="N3213" t="s">
        <v>34</v>
      </c>
      <c r="O3213" t="s">
        <v>35</v>
      </c>
      <c r="P3213">
        <v>49</v>
      </c>
      <c r="Q3213">
        <v>0</v>
      </c>
      <c r="R3213">
        <v>0</v>
      </c>
    </row>
    <row r="3214" spans="1:18">
      <c r="A3214" t="s">
        <v>3219</v>
      </c>
      <c r="B3214" t="s">
        <v>60</v>
      </c>
      <c r="C3214" t="s">
        <v>29</v>
      </c>
      <c r="D3214" t="s">
        <v>114</v>
      </c>
      <c r="E3214">
        <v>62.78</v>
      </c>
      <c r="F3214">
        <v>26.58</v>
      </c>
      <c r="G3214" t="s">
        <v>2455</v>
      </c>
      <c r="H3214" t="s">
        <v>76</v>
      </c>
      <c r="I3214" t="s">
        <v>48</v>
      </c>
      <c r="J3214" t="s">
        <v>114</v>
      </c>
      <c r="K3214">
        <v>62.78</v>
      </c>
      <c r="L3214">
        <v>26.58</v>
      </c>
      <c r="M3214" t="s">
        <v>2455</v>
      </c>
      <c r="N3214" t="s">
        <v>34</v>
      </c>
      <c r="O3214" t="s">
        <v>35</v>
      </c>
      <c r="P3214">
        <v>49</v>
      </c>
      <c r="Q3214">
        <v>0</v>
      </c>
      <c r="R3214">
        <v>0</v>
      </c>
    </row>
    <row r="3215" spans="1:18">
      <c r="A3215" t="s">
        <v>3220</v>
      </c>
      <c r="B3215" t="s">
        <v>74</v>
      </c>
      <c r="C3215" t="s">
        <v>20</v>
      </c>
      <c r="D3215" t="s">
        <v>114</v>
      </c>
      <c r="E3215">
        <v>62.73</v>
      </c>
      <c r="F3215">
        <v>22.87</v>
      </c>
      <c r="G3215" t="s">
        <v>2455</v>
      </c>
      <c r="H3215" t="s">
        <v>23</v>
      </c>
      <c r="I3215" t="s">
        <v>29</v>
      </c>
      <c r="J3215" t="s">
        <v>114</v>
      </c>
      <c r="K3215">
        <v>62.75</v>
      </c>
      <c r="L3215">
        <v>22.87</v>
      </c>
      <c r="M3215" t="s">
        <v>2455</v>
      </c>
      <c r="N3215" t="s">
        <v>81</v>
      </c>
      <c r="O3215" t="s">
        <v>27</v>
      </c>
      <c r="P3215">
        <v>48</v>
      </c>
      <c r="Q3215">
        <v>2</v>
      </c>
      <c r="R3215">
        <v>0</v>
      </c>
    </row>
    <row r="3216" spans="1:18">
      <c r="A3216" t="s">
        <v>3221</v>
      </c>
      <c r="B3216" t="s">
        <v>74</v>
      </c>
      <c r="C3216" t="s">
        <v>20</v>
      </c>
      <c r="D3216" t="s">
        <v>114</v>
      </c>
      <c r="E3216">
        <v>62.78</v>
      </c>
      <c r="F3216">
        <v>22.88</v>
      </c>
      <c r="G3216" t="s">
        <v>2455</v>
      </c>
      <c r="H3216" t="s">
        <v>67</v>
      </c>
      <c r="I3216" t="s">
        <v>48</v>
      </c>
      <c r="J3216" t="s">
        <v>131</v>
      </c>
      <c r="K3216">
        <v>62.7</v>
      </c>
      <c r="L3216">
        <v>22.83</v>
      </c>
      <c r="M3216" t="s">
        <v>2455</v>
      </c>
      <c r="N3216" t="s">
        <v>34</v>
      </c>
      <c r="O3216" t="s">
        <v>35</v>
      </c>
      <c r="P3216">
        <v>808</v>
      </c>
      <c r="Q3216">
        <v>10</v>
      </c>
      <c r="R3216">
        <v>196</v>
      </c>
    </row>
    <row r="3217" spans="1:18">
      <c r="A3217" t="s">
        <v>3222</v>
      </c>
      <c r="B3217" t="s">
        <v>74</v>
      </c>
      <c r="C3217" t="s">
        <v>20</v>
      </c>
      <c r="D3217" t="s">
        <v>114</v>
      </c>
      <c r="E3217">
        <v>62.78</v>
      </c>
      <c r="F3217">
        <v>22.88</v>
      </c>
      <c r="G3217" t="s">
        <v>2455</v>
      </c>
      <c r="H3217" t="s">
        <v>104</v>
      </c>
      <c r="I3217" t="s">
        <v>29</v>
      </c>
      <c r="J3217" t="s">
        <v>118</v>
      </c>
      <c r="K3217">
        <v>62.67</v>
      </c>
      <c r="L3217">
        <v>23</v>
      </c>
      <c r="M3217" t="s">
        <v>2455</v>
      </c>
      <c r="N3217" t="s">
        <v>34</v>
      </c>
      <c r="O3217" t="s">
        <v>35</v>
      </c>
      <c r="P3217">
        <v>1159</v>
      </c>
      <c r="Q3217">
        <v>15</v>
      </c>
      <c r="R3217">
        <v>156</v>
      </c>
    </row>
    <row r="3218" spans="1:18">
      <c r="A3218" t="s">
        <v>3223</v>
      </c>
      <c r="B3218" t="s">
        <v>74</v>
      </c>
      <c r="C3218" t="s">
        <v>20</v>
      </c>
      <c r="D3218" t="s">
        <v>114</v>
      </c>
      <c r="E3218">
        <v>62.78</v>
      </c>
      <c r="F3218">
        <v>22.88</v>
      </c>
      <c r="G3218" t="s">
        <v>2455</v>
      </c>
      <c r="H3218" t="s">
        <v>104</v>
      </c>
      <c r="I3218" t="s">
        <v>32</v>
      </c>
      <c r="J3218" t="s">
        <v>131</v>
      </c>
      <c r="K3218">
        <v>62.85</v>
      </c>
      <c r="L3218">
        <v>22.93</v>
      </c>
      <c r="M3218" t="s">
        <v>2455</v>
      </c>
      <c r="N3218" t="s">
        <v>34</v>
      </c>
      <c r="O3218" t="s">
        <v>35</v>
      </c>
      <c r="P3218">
        <v>885</v>
      </c>
      <c r="Q3218">
        <v>8</v>
      </c>
      <c r="R3218">
        <v>19</v>
      </c>
    </row>
    <row r="3219" spans="1:18">
      <c r="A3219" t="s">
        <v>3224</v>
      </c>
      <c r="B3219" t="s">
        <v>74</v>
      </c>
      <c r="C3219" t="s">
        <v>20</v>
      </c>
      <c r="D3219" t="s">
        <v>114</v>
      </c>
      <c r="E3219">
        <v>62.9</v>
      </c>
      <c r="F3219">
        <v>22.8</v>
      </c>
      <c r="G3219" t="s">
        <v>2455</v>
      </c>
      <c r="H3219" t="s">
        <v>23</v>
      </c>
      <c r="I3219" t="s">
        <v>20</v>
      </c>
      <c r="J3219" t="s">
        <v>780</v>
      </c>
      <c r="K3219">
        <v>62.83</v>
      </c>
      <c r="L3219">
        <v>22.77</v>
      </c>
      <c r="M3219" t="s">
        <v>2455</v>
      </c>
      <c r="N3219" t="s">
        <v>34</v>
      </c>
      <c r="O3219" t="s">
        <v>35</v>
      </c>
      <c r="P3219">
        <v>2178</v>
      </c>
      <c r="Q3219">
        <v>8</v>
      </c>
      <c r="R3219">
        <v>193</v>
      </c>
    </row>
    <row r="3220" spans="1:18">
      <c r="A3220" t="s">
        <v>3225</v>
      </c>
      <c r="B3220" t="s">
        <v>29</v>
      </c>
      <c r="C3220" t="s">
        <v>39</v>
      </c>
      <c r="D3220" t="s">
        <v>114</v>
      </c>
      <c r="E3220">
        <v>62.68</v>
      </c>
      <c r="F3220">
        <v>22.47</v>
      </c>
      <c r="G3220" t="s">
        <v>2455</v>
      </c>
      <c r="H3220" t="s">
        <v>23</v>
      </c>
      <c r="I3220" t="s">
        <v>29</v>
      </c>
      <c r="J3220" t="s">
        <v>114</v>
      </c>
      <c r="K3220">
        <v>62.68</v>
      </c>
      <c r="L3220">
        <v>22.45</v>
      </c>
      <c r="M3220" t="s">
        <v>2455</v>
      </c>
      <c r="N3220" t="s">
        <v>34</v>
      </c>
      <c r="O3220" t="s">
        <v>35</v>
      </c>
      <c r="P3220">
        <v>38</v>
      </c>
      <c r="Q3220">
        <v>1</v>
      </c>
      <c r="R3220">
        <v>270</v>
      </c>
    </row>
    <row r="3221" spans="1:18">
      <c r="A3221" t="s">
        <v>3227</v>
      </c>
      <c r="B3221" t="s">
        <v>31</v>
      </c>
      <c r="C3221" t="s">
        <v>39</v>
      </c>
      <c r="D3221" t="s">
        <v>114</v>
      </c>
      <c r="E3221">
        <v>64.67</v>
      </c>
      <c r="F3221">
        <v>25.6</v>
      </c>
      <c r="G3221" t="s">
        <v>2455</v>
      </c>
      <c r="H3221" t="s">
        <v>23</v>
      </c>
      <c r="I3221" t="s">
        <v>29</v>
      </c>
      <c r="J3221" t="s">
        <v>114</v>
      </c>
      <c r="K3221">
        <v>64.67</v>
      </c>
      <c r="L3221">
        <v>25.6</v>
      </c>
      <c r="M3221" t="s">
        <v>2455</v>
      </c>
      <c r="N3221" t="s">
        <v>81</v>
      </c>
      <c r="O3221" t="s">
        <v>35</v>
      </c>
      <c r="P3221">
        <v>43</v>
      </c>
      <c r="Q3221">
        <v>0</v>
      </c>
      <c r="R3221">
        <v>0</v>
      </c>
    </row>
    <row r="3222" spans="1:18">
      <c r="A3222" t="s">
        <v>3228</v>
      </c>
      <c r="B3222" t="s">
        <v>45</v>
      </c>
      <c r="C3222" t="s">
        <v>20</v>
      </c>
      <c r="D3222" t="s">
        <v>114</v>
      </c>
      <c r="E3222">
        <v>61.5</v>
      </c>
      <c r="F3222">
        <v>21.78</v>
      </c>
      <c r="G3222" t="s">
        <v>2455</v>
      </c>
      <c r="H3222" t="s">
        <v>121</v>
      </c>
      <c r="I3222" t="s">
        <v>60</v>
      </c>
      <c r="J3222" t="s">
        <v>115</v>
      </c>
      <c r="K3222">
        <v>61.52</v>
      </c>
      <c r="L3222">
        <v>21.72</v>
      </c>
      <c r="M3222" t="s">
        <v>2455</v>
      </c>
      <c r="N3222" t="s">
        <v>34</v>
      </c>
      <c r="O3222" t="s">
        <v>35</v>
      </c>
      <c r="P3222">
        <v>298</v>
      </c>
      <c r="Q3222">
        <v>4</v>
      </c>
      <c r="R3222">
        <v>298</v>
      </c>
    </row>
    <row r="3223" spans="1:18">
      <c r="A3223" t="s">
        <v>3229</v>
      </c>
      <c r="B3223" t="s">
        <v>19</v>
      </c>
      <c r="C3223" t="s">
        <v>20</v>
      </c>
      <c r="D3223" t="s">
        <v>114</v>
      </c>
      <c r="E3223">
        <v>61.5</v>
      </c>
      <c r="F3223">
        <v>21.77</v>
      </c>
      <c r="G3223" t="s">
        <v>2455</v>
      </c>
      <c r="H3223" t="s">
        <v>104</v>
      </c>
      <c r="I3223" t="s">
        <v>39</v>
      </c>
      <c r="J3223" t="s">
        <v>148</v>
      </c>
      <c r="K3223">
        <v>61.27</v>
      </c>
      <c r="L3223">
        <v>24.03</v>
      </c>
      <c r="M3223" t="s">
        <v>2455</v>
      </c>
      <c r="N3223" t="s">
        <v>34</v>
      </c>
      <c r="O3223" t="s">
        <v>35</v>
      </c>
      <c r="P3223">
        <v>1862</v>
      </c>
      <c r="Q3223">
        <v>124</v>
      </c>
      <c r="R3223">
        <v>103</v>
      </c>
    </row>
    <row r="3224" spans="1:18">
      <c r="A3224" t="s">
        <v>3234</v>
      </c>
      <c r="B3224" t="s">
        <v>155</v>
      </c>
      <c r="C3224" t="s">
        <v>20</v>
      </c>
      <c r="D3224" t="s">
        <v>114</v>
      </c>
      <c r="E3224">
        <v>60.63</v>
      </c>
      <c r="F3224">
        <v>24.8</v>
      </c>
      <c r="G3224" t="s">
        <v>2455</v>
      </c>
      <c r="H3224" t="s">
        <v>155</v>
      </c>
      <c r="I3224" t="s">
        <v>51</v>
      </c>
      <c r="J3224" t="s">
        <v>114</v>
      </c>
      <c r="K3224">
        <v>60.67</v>
      </c>
      <c r="L3224">
        <v>24.82</v>
      </c>
      <c r="M3224" t="s">
        <v>2455</v>
      </c>
      <c r="N3224" t="s">
        <v>34</v>
      </c>
      <c r="O3224" t="s">
        <v>35</v>
      </c>
      <c r="P3224">
        <v>123</v>
      </c>
      <c r="Q3224">
        <v>4</v>
      </c>
      <c r="R3224">
        <v>14</v>
      </c>
    </row>
    <row r="3225" spans="1:18">
      <c r="A3225" t="s">
        <v>3235</v>
      </c>
      <c r="B3225" t="s">
        <v>24</v>
      </c>
      <c r="C3225" t="s">
        <v>39</v>
      </c>
      <c r="D3225" t="s">
        <v>114</v>
      </c>
      <c r="E3225">
        <v>62.72</v>
      </c>
      <c r="F3225">
        <v>22.48</v>
      </c>
      <c r="G3225" t="s">
        <v>2455</v>
      </c>
      <c r="H3225" t="s">
        <v>20</v>
      </c>
      <c r="I3225" t="s">
        <v>29</v>
      </c>
      <c r="J3225" t="s">
        <v>114</v>
      </c>
      <c r="K3225">
        <v>62.72</v>
      </c>
      <c r="L3225">
        <v>22.48</v>
      </c>
      <c r="M3225" t="s">
        <v>2455</v>
      </c>
      <c r="N3225" t="s">
        <v>40</v>
      </c>
      <c r="O3225" t="s">
        <v>35</v>
      </c>
      <c r="P3225">
        <v>31</v>
      </c>
      <c r="Q3225">
        <v>0</v>
      </c>
      <c r="R3225">
        <v>0</v>
      </c>
    </row>
    <row r="3226" spans="1:18">
      <c r="A3226" t="s">
        <v>3236</v>
      </c>
      <c r="B3226" t="s">
        <v>32</v>
      </c>
      <c r="C3226" t="s">
        <v>39</v>
      </c>
      <c r="D3226" t="s">
        <v>114</v>
      </c>
      <c r="E3226">
        <v>60.63</v>
      </c>
      <c r="F3226">
        <v>24.8</v>
      </c>
      <c r="G3226" t="s">
        <v>2455</v>
      </c>
      <c r="H3226" t="s">
        <v>54</v>
      </c>
      <c r="I3226" t="s">
        <v>48</v>
      </c>
      <c r="J3226" t="s">
        <v>115</v>
      </c>
      <c r="K3226">
        <v>60.63</v>
      </c>
      <c r="L3226">
        <v>24.97</v>
      </c>
      <c r="M3226" t="s">
        <v>2455</v>
      </c>
      <c r="N3226" t="s">
        <v>34</v>
      </c>
      <c r="O3226" t="s">
        <v>35</v>
      </c>
      <c r="P3226">
        <v>447</v>
      </c>
      <c r="Q3226">
        <v>10</v>
      </c>
      <c r="R3226">
        <v>91</v>
      </c>
    </row>
    <row r="3227" spans="1:18">
      <c r="A3227" t="s">
        <v>3245</v>
      </c>
      <c r="B3227" t="s">
        <v>60</v>
      </c>
      <c r="C3227" t="s">
        <v>39</v>
      </c>
      <c r="D3227" t="s">
        <v>114</v>
      </c>
      <c r="E3227">
        <v>61.05</v>
      </c>
      <c r="F3227">
        <v>26.47</v>
      </c>
      <c r="G3227" t="s">
        <v>2455</v>
      </c>
      <c r="H3227" t="s">
        <v>29</v>
      </c>
      <c r="I3227" t="s">
        <v>101</v>
      </c>
      <c r="J3227" t="s">
        <v>119</v>
      </c>
      <c r="K3227">
        <v>61.05</v>
      </c>
      <c r="L3227">
        <v>26.5</v>
      </c>
      <c r="M3227" t="s">
        <v>2455</v>
      </c>
      <c r="N3227" t="s">
        <v>40</v>
      </c>
      <c r="O3227" t="s">
        <v>35</v>
      </c>
      <c r="P3227">
        <v>1618</v>
      </c>
      <c r="Q3227">
        <v>2</v>
      </c>
      <c r="R3227">
        <v>91</v>
      </c>
    </row>
    <row r="3228" spans="1:18">
      <c r="A3228" t="s">
        <v>3246</v>
      </c>
      <c r="B3228" t="s">
        <v>60</v>
      </c>
      <c r="C3228" t="s">
        <v>39</v>
      </c>
      <c r="D3228" t="s">
        <v>114</v>
      </c>
      <c r="E3228">
        <v>61.05</v>
      </c>
      <c r="F3228">
        <v>26.48</v>
      </c>
      <c r="G3228" t="s">
        <v>2455</v>
      </c>
      <c r="H3228" t="s">
        <v>67</v>
      </c>
      <c r="I3228" t="s">
        <v>32</v>
      </c>
      <c r="J3228" t="s">
        <v>148</v>
      </c>
      <c r="K3228">
        <v>61.4</v>
      </c>
      <c r="L3228">
        <v>26.9</v>
      </c>
      <c r="M3228" t="s">
        <v>2455</v>
      </c>
      <c r="N3228" t="s">
        <v>40</v>
      </c>
      <c r="O3228" t="s">
        <v>35</v>
      </c>
      <c r="P3228">
        <v>1959</v>
      </c>
      <c r="Q3228">
        <v>45</v>
      </c>
      <c r="R3228">
        <v>30</v>
      </c>
    </row>
    <row r="3229" spans="1:18">
      <c r="A3229" t="s">
        <v>3932</v>
      </c>
      <c r="B3229" t="s">
        <v>24</v>
      </c>
      <c r="C3229" t="s">
        <v>39</v>
      </c>
      <c r="D3229" t="s">
        <v>114</v>
      </c>
      <c r="E3229">
        <v>58</v>
      </c>
      <c r="F3229">
        <v>11.75</v>
      </c>
      <c r="G3229" t="s">
        <v>2497</v>
      </c>
      <c r="H3229" t="s">
        <v>71</v>
      </c>
      <c r="I3229" t="s">
        <v>51</v>
      </c>
      <c r="J3229" t="s">
        <v>131</v>
      </c>
      <c r="K3229">
        <v>58</v>
      </c>
      <c r="L3229">
        <v>11.75</v>
      </c>
      <c r="M3229" t="s">
        <v>2497</v>
      </c>
      <c r="N3229" t="s">
        <v>40</v>
      </c>
      <c r="O3229" t="s">
        <v>35</v>
      </c>
      <c r="P3229">
        <v>834</v>
      </c>
      <c r="Q3229">
        <v>0</v>
      </c>
      <c r="R3229">
        <v>0</v>
      </c>
    </row>
    <row r="3230" spans="1:18">
      <c r="A3230" t="s">
        <v>3968</v>
      </c>
      <c r="B3230" t="s">
        <v>76</v>
      </c>
      <c r="C3230" t="s">
        <v>20</v>
      </c>
      <c r="D3230" t="s">
        <v>114</v>
      </c>
      <c r="E3230">
        <v>61.72</v>
      </c>
      <c r="F3230">
        <v>17.079999999999998</v>
      </c>
      <c r="G3230" t="s">
        <v>2497</v>
      </c>
      <c r="H3230" t="s">
        <v>74</v>
      </c>
      <c r="I3230" t="s">
        <v>39</v>
      </c>
      <c r="J3230" t="s">
        <v>114</v>
      </c>
      <c r="K3230">
        <v>61.72</v>
      </c>
      <c r="L3230">
        <v>17.079999999999998</v>
      </c>
      <c r="M3230" t="s">
        <v>2497</v>
      </c>
      <c r="N3230" t="s">
        <v>40</v>
      </c>
      <c r="O3230" t="s">
        <v>35</v>
      </c>
      <c r="P3230">
        <v>38</v>
      </c>
      <c r="Q3230">
        <v>0</v>
      </c>
      <c r="R3230">
        <v>0</v>
      </c>
    </row>
    <row r="3231" spans="1:18">
      <c r="A3231" t="s">
        <v>3969</v>
      </c>
      <c r="B3231" t="s">
        <v>76</v>
      </c>
      <c r="C3231" t="s">
        <v>20</v>
      </c>
      <c r="D3231" t="s">
        <v>114</v>
      </c>
      <c r="E3231">
        <v>61.72</v>
      </c>
      <c r="F3231">
        <v>17.079999999999998</v>
      </c>
      <c r="G3231" t="s">
        <v>2497</v>
      </c>
      <c r="H3231" t="s">
        <v>48</v>
      </c>
      <c r="I3231" t="s">
        <v>39</v>
      </c>
      <c r="J3231" t="s">
        <v>114</v>
      </c>
      <c r="K3231">
        <v>61.72</v>
      </c>
      <c r="L3231">
        <v>17.079999999999998</v>
      </c>
      <c r="M3231" t="s">
        <v>2497</v>
      </c>
      <c r="N3231" t="s">
        <v>34</v>
      </c>
      <c r="O3231" t="s">
        <v>35</v>
      </c>
      <c r="P3231">
        <v>18</v>
      </c>
      <c r="Q3231">
        <v>0</v>
      </c>
      <c r="R3231">
        <v>0</v>
      </c>
    </row>
    <row r="3232" spans="1:18">
      <c r="A3232" t="s">
        <v>3976</v>
      </c>
      <c r="B3232" t="s">
        <v>50</v>
      </c>
      <c r="C3232" t="s">
        <v>39</v>
      </c>
      <c r="D3232" t="s">
        <v>114</v>
      </c>
      <c r="E3232">
        <v>57.85</v>
      </c>
      <c r="F3232">
        <v>11.9</v>
      </c>
      <c r="G3232" t="s">
        <v>2497</v>
      </c>
      <c r="H3232" t="s">
        <v>63</v>
      </c>
      <c r="I3232" t="s">
        <v>39</v>
      </c>
      <c r="J3232" t="s">
        <v>114</v>
      </c>
      <c r="K3232">
        <v>57.85</v>
      </c>
      <c r="L3232">
        <v>11.9</v>
      </c>
      <c r="M3232" t="s">
        <v>2497</v>
      </c>
      <c r="N3232" t="s">
        <v>81</v>
      </c>
      <c r="O3232" t="s">
        <v>35</v>
      </c>
      <c r="P3232">
        <v>11</v>
      </c>
      <c r="Q3232">
        <v>0</v>
      </c>
      <c r="R3232">
        <v>0</v>
      </c>
    </row>
    <row r="3233" spans="1:18">
      <c r="A3233" t="s">
        <v>3977</v>
      </c>
      <c r="B3233" t="s">
        <v>50</v>
      </c>
      <c r="C3233" t="s">
        <v>39</v>
      </c>
      <c r="D3233" t="s">
        <v>114</v>
      </c>
      <c r="E3233">
        <v>57.85</v>
      </c>
      <c r="F3233">
        <v>11.9</v>
      </c>
      <c r="G3233" t="s">
        <v>2497</v>
      </c>
      <c r="H3233" t="s">
        <v>19</v>
      </c>
      <c r="I3233" t="s">
        <v>39</v>
      </c>
      <c r="J3233" t="s">
        <v>114</v>
      </c>
      <c r="K3233">
        <v>57.85</v>
      </c>
      <c r="L3233">
        <v>11.9</v>
      </c>
      <c r="M3233" t="s">
        <v>2497</v>
      </c>
      <c r="N3233" t="s">
        <v>81</v>
      </c>
      <c r="O3233" t="s">
        <v>35</v>
      </c>
      <c r="P3233">
        <v>24</v>
      </c>
      <c r="Q3233">
        <v>0</v>
      </c>
      <c r="R3233">
        <v>0</v>
      </c>
    </row>
    <row r="3234" spans="1:18">
      <c r="A3234" t="s">
        <v>3978</v>
      </c>
      <c r="B3234" t="s">
        <v>50</v>
      </c>
      <c r="C3234" t="s">
        <v>39</v>
      </c>
      <c r="D3234" t="s">
        <v>114</v>
      </c>
      <c r="E3234">
        <v>57.85</v>
      </c>
      <c r="F3234">
        <v>11.9</v>
      </c>
      <c r="G3234" t="s">
        <v>2497</v>
      </c>
      <c r="H3234" t="s">
        <v>23</v>
      </c>
      <c r="I3234" t="s">
        <v>29</v>
      </c>
      <c r="J3234" t="s">
        <v>114</v>
      </c>
      <c r="K3234">
        <v>57.85</v>
      </c>
      <c r="L3234">
        <v>11.9</v>
      </c>
      <c r="M3234" t="s">
        <v>2497</v>
      </c>
      <c r="N3234" t="s">
        <v>40</v>
      </c>
      <c r="O3234" t="s">
        <v>35</v>
      </c>
      <c r="P3234">
        <v>44</v>
      </c>
      <c r="Q3234">
        <v>0</v>
      </c>
      <c r="R3234">
        <v>0</v>
      </c>
    </row>
    <row r="3235" spans="1:18">
      <c r="A3235" t="s">
        <v>3984</v>
      </c>
      <c r="B3235" t="s">
        <v>31</v>
      </c>
      <c r="C3235" t="s">
        <v>39</v>
      </c>
      <c r="D3235" t="s">
        <v>114</v>
      </c>
      <c r="E3235">
        <v>57.63</v>
      </c>
      <c r="F3235">
        <v>11.87</v>
      </c>
      <c r="G3235" t="s">
        <v>2497</v>
      </c>
      <c r="H3235" t="s">
        <v>31</v>
      </c>
      <c r="I3235" t="s">
        <v>51</v>
      </c>
      <c r="J3235" t="s">
        <v>114</v>
      </c>
      <c r="K3235">
        <v>57.63</v>
      </c>
      <c r="L3235">
        <v>11.87</v>
      </c>
      <c r="M3235" t="s">
        <v>2497</v>
      </c>
      <c r="N3235" t="s">
        <v>81</v>
      </c>
      <c r="O3235" t="s">
        <v>27</v>
      </c>
      <c r="P3235">
        <v>92</v>
      </c>
      <c r="Q3235">
        <v>0</v>
      </c>
      <c r="R3235">
        <v>0</v>
      </c>
    </row>
    <row r="3236" spans="1:18">
      <c r="A3236" t="s">
        <v>3989</v>
      </c>
      <c r="B3236" t="s">
        <v>133</v>
      </c>
      <c r="C3236" t="s">
        <v>20</v>
      </c>
      <c r="D3236" t="s">
        <v>114</v>
      </c>
      <c r="E3236">
        <v>55.67</v>
      </c>
      <c r="F3236">
        <v>13.48</v>
      </c>
      <c r="G3236" t="s">
        <v>2497</v>
      </c>
      <c r="H3236" t="s">
        <v>60</v>
      </c>
      <c r="I3236" t="s">
        <v>60</v>
      </c>
      <c r="J3236" t="s">
        <v>115</v>
      </c>
      <c r="K3236">
        <v>55.67</v>
      </c>
      <c r="L3236">
        <v>13.48</v>
      </c>
      <c r="M3236" t="s">
        <v>2497</v>
      </c>
      <c r="N3236" t="s">
        <v>34</v>
      </c>
      <c r="O3236" t="s">
        <v>35</v>
      </c>
      <c r="P3236">
        <v>280</v>
      </c>
      <c r="Q3236">
        <v>0</v>
      </c>
      <c r="R3236">
        <v>0</v>
      </c>
    </row>
    <row r="3237" spans="1:18">
      <c r="A3237" t="s">
        <v>3990</v>
      </c>
      <c r="B3237" t="s">
        <v>133</v>
      </c>
      <c r="C3237" t="s">
        <v>20</v>
      </c>
      <c r="D3237" t="s">
        <v>114</v>
      </c>
      <c r="E3237">
        <v>55.67</v>
      </c>
      <c r="F3237">
        <v>13.48</v>
      </c>
      <c r="G3237" t="s">
        <v>2497</v>
      </c>
      <c r="H3237" t="s">
        <v>101</v>
      </c>
      <c r="I3237" t="s">
        <v>32</v>
      </c>
      <c r="J3237" t="s">
        <v>114</v>
      </c>
      <c r="K3237">
        <v>55.68</v>
      </c>
      <c r="L3237">
        <v>13.5</v>
      </c>
      <c r="M3237" t="s">
        <v>2497</v>
      </c>
      <c r="N3237" t="s">
        <v>40</v>
      </c>
      <c r="O3237" t="s">
        <v>52</v>
      </c>
      <c r="P3237">
        <v>137</v>
      </c>
      <c r="Q3237">
        <v>3</v>
      </c>
      <c r="R3237">
        <v>30</v>
      </c>
    </row>
    <row r="3238" spans="1:18">
      <c r="A3238" t="s">
        <v>3995</v>
      </c>
      <c r="B3238" t="s">
        <v>54</v>
      </c>
      <c r="C3238" t="s">
        <v>20</v>
      </c>
      <c r="D3238" t="s">
        <v>114</v>
      </c>
      <c r="E3238">
        <v>57.77</v>
      </c>
      <c r="F3238">
        <v>12.05</v>
      </c>
      <c r="G3238" t="s">
        <v>2497</v>
      </c>
      <c r="H3238" t="s">
        <v>39</v>
      </c>
      <c r="I3238" t="s">
        <v>39</v>
      </c>
      <c r="J3238" t="s">
        <v>114</v>
      </c>
      <c r="K3238">
        <v>57.77</v>
      </c>
      <c r="L3238">
        <v>12.05</v>
      </c>
      <c r="M3238" t="s">
        <v>2497</v>
      </c>
      <c r="N3238" t="s">
        <v>40</v>
      </c>
      <c r="O3238" t="s">
        <v>35</v>
      </c>
      <c r="P3238">
        <v>6</v>
      </c>
      <c r="Q3238">
        <v>0</v>
      </c>
      <c r="R3238">
        <v>0</v>
      </c>
    </row>
    <row r="3239" spans="1:18">
      <c r="A3239" t="s">
        <v>174</v>
      </c>
      <c r="B3239" t="s">
        <v>50</v>
      </c>
      <c r="C3239" t="s">
        <v>39</v>
      </c>
      <c r="D3239" t="s">
        <v>115</v>
      </c>
      <c r="E3239">
        <v>51.17</v>
      </c>
      <c r="F3239">
        <v>5</v>
      </c>
      <c r="G3239" t="s">
        <v>22</v>
      </c>
      <c r="H3239" t="s">
        <v>50</v>
      </c>
      <c r="I3239" t="s">
        <v>63</v>
      </c>
      <c r="J3239" t="s">
        <v>131</v>
      </c>
      <c r="K3239">
        <v>51.17</v>
      </c>
      <c r="L3239">
        <v>4.9800000000000004</v>
      </c>
      <c r="M3239" t="s">
        <v>22</v>
      </c>
      <c r="N3239" t="s">
        <v>40</v>
      </c>
      <c r="O3239" t="s">
        <v>35</v>
      </c>
      <c r="P3239">
        <v>548</v>
      </c>
      <c r="Q3239">
        <v>0</v>
      </c>
      <c r="R3239">
        <v>0</v>
      </c>
    </row>
    <row r="3240" spans="1:18">
      <c r="A3240" t="s">
        <v>291</v>
      </c>
      <c r="B3240" t="s">
        <v>109</v>
      </c>
      <c r="C3240" t="s">
        <v>20</v>
      </c>
      <c r="D3240" t="s">
        <v>115</v>
      </c>
      <c r="E3240">
        <v>50.1</v>
      </c>
      <c r="F3240">
        <v>15.6</v>
      </c>
      <c r="G3240" t="s">
        <v>211</v>
      </c>
      <c r="H3240" t="s">
        <v>60</v>
      </c>
      <c r="I3240" t="s">
        <v>29</v>
      </c>
      <c r="J3240" t="s">
        <v>115</v>
      </c>
      <c r="K3240">
        <v>50.1</v>
      </c>
      <c r="L3240">
        <v>15.6</v>
      </c>
      <c r="M3240" t="s">
        <v>211</v>
      </c>
      <c r="N3240" t="s">
        <v>34</v>
      </c>
      <c r="O3240" t="s">
        <v>35</v>
      </c>
      <c r="P3240">
        <v>38</v>
      </c>
      <c r="Q3240">
        <v>0</v>
      </c>
      <c r="R3240">
        <v>0</v>
      </c>
    </row>
    <row r="3241" spans="1:18">
      <c r="A3241" t="s">
        <v>555</v>
      </c>
      <c r="B3241" t="s">
        <v>42</v>
      </c>
      <c r="C3241" t="s">
        <v>20</v>
      </c>
      <c r="D3241" t="s">
        <v>115</v>
      </c>
      <c r="E3241">
        <v>51.2</v>
      </c>
      <c r="F3241">
        <v>8.82</v>
      </c>
      <c r="G3241" t="s">
        <v>332</v>
      </c>
      <c r="H3241" t="s">
        <v>74</v>
      </c>
      <c r="I3241" t="s">
        <v>39</v>
      </c>
      <c r="J3241" t="s">
        <v>115</v>
      </c>
      <c r="K3241">
        <v>51.2</v>
      </c>
      <c r="L3241">
        <v>8.82</v>
      </c>
      <c r="M3241" t="s">
        <v>332</v>
      </c>
      <c r="N3241" t="s">
        <v>40</v>
      </c>
      <c r="O3241" t="s">
        <v>35</v>
      </c>
      <c r="P3241">
        <v>40</v>
      </c>
      <c r="Q3241">
        <v>0</v>
      </c>
      <c r="R3241">
        <v>0</v>
      </c>
    </row>
    <row r="3242" spans="1:18">
      <c r="A3242" t="s">
        <v>556</v>
      </c>
      <c r="B3242" t="s">
        <v>73</v>
      </c>
      <c r="C3242" t="s">
        <v>20</v>
      </c>
      <c r="D3242" t="s">
        <v>115</v>
      </c>
      <c r="E3242">
        <v>51.33</v>
      </c>
      <c r="F3242">
        <v>8.8699999999999992</v>
      </c>
      <c r="G3242" t="s">
        <v>332</v>
      </c>
      <c r="H3242" t="s">
        <v>23</v>
      </c>
      <c r="I3242" t="s">
        <v>48</v>
      </c>
      <c r="J3242" t="s">
        <v>115</v>
      </c>
      <c r="K3242">
        <v>51.33</v>
      </c>
      <c r="L3242">
        <v>8.8699999999999992</v>
      </c>
      <c r="M3242" t="s">
        <v>332</v>
      </c>
      <c r="N3242" t="s">
        <v>40</v>
      </c>
      <c r="O3242" t="s">
        <v>35</v>
      </c>
      <c r="P3242">
        <v>85</v>
      </c>
      <c r="Q3242">
        <v>0</v>
      </c>
      <c r="R3242">
        <v>0</v>
      </c>
    </row>
    <row r="3243" spans="1:18">
      <c r="A3243" t="s">
        <v>557</v>
      </c>
      <c r="B3243" t="s">
        <v>104</v>
      </c>
      <c r="C3243" t="s">
        <v>39</v>
      </c>
      <c r="D3243" t="s">
        <v>115</v>
      </c>
      <c r="E3243">
        <v>51.27</v>
      </c>
      <c r="F3243">
        <v>8.8699999999999992</v>
      </c>
      <c r="G3243" t="s">
        <v>332</v>
      </c>
      <c r="H3243" t="s">
        <v>143</v>
      </c>
      <c r="I3243" t="s">
        <v>20</v>
      </c>
      <c r="J3243" t="s">
        <v>131</v>
      </c>
      <c r="K3243">
        <v>51.37</v>
      </c>
      <c r="L3243">
        <v>9.02</v>
      </c>
      <c r="M3243" t="s">
        <v>332</v>
      </c>
      <c r="N3243" t="s">
        <v>81</v>
      </c>
      <c r="O3243" t="s">
        <v>35</v>
      </c>
      <c r="P3243">
        <v>333</v>
      </c>
      <c r="Q3243">
        <v>14</v>
      </c>
      <c r="R3243">
        <v>45</v>
      </c>
    </row>
    <row r="3244" spans="1:18">
      <c r="A3244" t="s">
        <v>558</v>
      </c>
      <c r="B3244" t="s">
        <v>104</v>
      </c>
      <c r="C3244" t="s">
        <v>39</v>
      </c>
      <c r="D3244" t="s">
        <v>115</v>
      </c>
      <c r="E3244">
        <v>51.27</v>
      </c>
      <c r="F3244">
        <v>8.8699999999999992</v>
      </c>
      <c r="G3244" t="s">
        <v>332</v>
      </c>
      <c r="H3244" t="s">
        <v>39</v>
      </c>
      <c r="I3244" t="s">
        <v>48</v>
      </c>
      <c r="J3244" t="s">
        <v>118</v>
      </c>
      <c r="K3244">
        <v>51.2</v>
      </c>
      <c r="L3244">
        <v>8.7200000000000006</v>
      </c>
      <c r="M3244" t="s">
        <v>332</v>
      </c>
      <c r="N3244" t="s">
        <v>34</v>
      </c>
      <c r="O3244" t="s">
        <v>35</v>
      </c>
      <c r="P3244">
        <v>768</v>
      </c>
      <c r="Q3244">
        <v>15</v>
      </c>
      <c r="R3244">
        <v>232</v>
      </c>
    </row>
    <row r="3245" spans="1:18">
      <c r="A3245" t="s">
        <v>778</v>
      </c>
      <c r="B3245" t="s">
        <v>63</v>
      </c>
      <c r="C3245" t="s">
        <v>20</v>
      </c>
      <c r="D3245" t="s">
        <v>115</v>
      </c>
      <c r="E3245">
        <v>37</v>
      </c>
      <c r="F3245">
        <v>-6.5</v>
      </c>
      <c r="G3245" t="s">
        <v>583</v>
      </c>
      <c r="H3245" t="s">
        <v>104</v>
      </c>
      <c r="I3245" t="s">
        <v>39</v>
      </c>
      <c r="J3245" t="s">
        <v>131</v>
      </c>
      <c r="K3245">
        <v>37</v>
      </c>
      <c r="L3245">
        <v>-6.5</v>
      </c>
      <c r="M3245" t="s">
        <v>583</v>
      </c>
      <c r="N3245" t="s">
        <v>84</v>
      </c>
      <c r="O3245" t="s">
        <v>35</v>
      </c>
      <c r="P3245">
        <v>414</v>
      </c>
      <c r="Q3245">
        <v>0</v>
      </c>
      <c r="R3245">
        <v>0</v>
      </c>
    </row>
    <row r="3246" spans="1:18">
      <c r="A3246" t="s">
        <v>786</v>
      </c>
      <c r="B3246" t="s">
        <v>42</v>
      </c>
      <c r="C3246" t="s">
        <v>20</v>
      </c>
      <c r="D3246" t="s">
        <v>115</v>
      </c>
      <c r="E3246">
        <v>40.67</v>
      </c>
      <c r="F3246">
        <v>-4.0999999999999996</v>
      </c>
      <c r="G3246" t="s">
        <v>583</v>
      </c>
      <c r="H3246" t="s">
        <v>71</v>
      </c>
      <c r="I3246" t="s">
        <v>24</v>
      </c>
      <c r="J3246" t="s">
        <v>131</v>
      </c>
      <c r="K3246">
        <v>40.72</v>
      </c>
      <c r="L3246">
        <v>-4.08</v>
      </c>
      <c r="M3246" t="s">
        <v>583</v>
      </c>
      <c r="N3246" t="s">
        <v>40</v>
      </c>
      <c r="O3246" t="s">
        <v>35</v>
      </c>
      <c r="P3246">
        <v>332</v>
      </c>
      <c r="Q3246">
        <v>6</v>
      </c>
      <c r="R3246">
        <v>15</v>
      </c>
    </row>
    <row r="3247" spans="1:18">
      <c r="A3247" t="s">
        <v>848</v>
      </c>
      <c r="B3247" t="s">
        <v>29</v>
      </c>
      <c r="C3247" t="s">
        <v>39</v>
      </c>
      <c r="D3247" t="s">
        <v>115</v>
      </c>
      <c r="E3247">
        <v>59.18</v>
      </c>
      <c r="F3247">
        <v>25.22</v>
      </c>
      <c r="G3247" t="s">
        <v>795</v>
      </c>
      <c r="H3247" t="s">
        <v>23</v>
      </c>
      <c r="I3247" t="s">
        <v>20</v>
      </c>
      <c r="J3247" t="s">
        <v>131</v>
      </c>
      <c r="K3247">
        <v>59.18</v>
      </c>
      <c r="L3247">
        <v>25.22</v>
      </c>
      <c r="M3247" t="s">
        <v>795</v>
      </c>
      <c r="N3247" t="s">
        <v>34</v>
      </c>
      <c r="O3247" t="s">
        <v>35</v>
      </c>
      <c r="P3247">
        <v>342</v>
      </c>
      <c r="Q3247">
        <v>0</v>
      </c>
      <c r="R3247">
        <v>0</v>
      </c>
    </row>
    <row r="3248" spans="1:18">
      <c r="A3248" t="s">
        <v>1016</v>
      </c>
      <c r="B3248" t="s">
        <v>101</v>
      </c>
      <c r="C3248" t="s">
        <v>20</v>
      </c>
      <c r="D3248" t="s">
        <v>115</v>
      </c>
      <c r="E3248">
        <v>53.25</v>
      </c>
      <c r="F3248">
        <v>-4.3</v>
      </c>
      <c r="G3248" t="s">
        <v>858</v>
      </c>
      <c r="H3248" t="s">
        <v>121</v>
      </c>
      <c r="I3248" t="s">
        <v>51</v>
      </c>
      <c r="J3248" t="s">
        <v>115</v>
      </c>
      <c r="K3248">
        <v>53.25</v>
      </c>
      <c r="L3248">
        <v>-4.4000000000000004</v>
      </c>
      <c r="M3248" t="s">
        <v>858</v>
      </c>
      <c r="N3248" t="s">
        <v>40</v>
      </c>
      <c r="O3248" t="s">
        <v>35</v>
      </c>
      <c r="P3248">
        <v>130</v>
      </c>
      <c r="Q3248">
        <v>7</v>
      </c>
      <c r="R3248">
        <v>270</v>
      </c>
    </row>
    <row r="3249" spans="1:18">
      <c r="A3249" t="s">
        <v>1018</v>
      </c>
      <c r="B3249" t="s">
        <v>23</v>
      </c>
      <c r="C3249" t="s">
        <v>20</v>
      </c>
      <c r="D3249" t="s">
        <v>115</v>
      </c>
      <c r="E3249">
        <v>53.28</v>
      </c>
      <c r="F3249">
        <v>-4.57</v>
      </c>
      <c r="G3249" t="s">
        <v>858</v>
      </c>
      <c r="H3249" t="s">
        <v>32</v>
      </c>
      <c r="I3249" t="s">
        <v>29</v>
      </c>
      <c r="J3249" t="s">
        <v>115</v>
      </c>
      <c r="K3249">
        <v>53.3</v>
      </c>
      <c r="L3249">
        <v>-4.5199999999999996</v>
      </c>
      <c r="M3249" t="s">
        <v>858</v>
      </c>
      <c r="N3249" t="s">
        <v>81</v>
      </c>
      <c r="O3249" t="s">
        <v>35</v>
      </c>
      <c r="P3249">
        <v>56</v>
      </c>
      <c r="Q3249">
        <v>4</v>
      </c>
      <c r="R3249">
        <v>61</v>
      </c>
    </row>
    <row r="3250" spans="1:18">
      <c r="A3250" t="s">
        <v>1027</v>
      </c>
      <c r="B3250" t="s">
        <v>20</v>
      </c>
      <c r="C3250" t="s">
        <v>20</v>
      </c>
      <c r="D3250" t="s">
        <v>115</v>
      </c>
      <c r="E3250">
        <v>51.28</v>
      </c>
      <c r="F3250">
        <v>1.35</v>
      </c>
      <c r="G3250" t="s">
        <v>858</v>
      </c>
      <c r="H3250" t="s">
        <v>133</v>
      </c>
      <c r="I3250" t="s">
        <v>31</v>
      </c>
      <c r="J3250" t="s">
        <v>131</v>
      </c>
      <c r="K3250">
        <v>51.2</v>
      </c>
      <c r="L3250">
        <v>1.4</v>
      </c>
      <c r="M3250" t="s">
        <v>858</v>
      </c>
      <c r="N3250" t="s">
        <v>40</v>
      </c>
      <c r="O3250" t="s">
        <v>35</v>
      </c>
      <c r="P3250">
        <v>298</v>
      </c>
      <c r="Q3250">
        <v>10</v>
      </c>
      <c r="R3250">
        <v>160</v>
      </c>
    </row>
    <row r="3251" spans="1:18">
      <c r="A3251" t="s">
        <v>1310</v>
      </c>
      <c r="B3251" t="s">
        <v>109</v>
      </c>
      <c r="C3251" t="s">
        <v>20</v>
      </c>
      <c r="D3251" t="s">
        <v>115</v>
      </c>
      <c r="E3251">
        <v>54.05</v>
      </c>
      <c r="F3251">
        <v>-4.82</v>
      </c>
      <c r="G3251" t="s">
        <v>858</v>
      </c>
      <c r="H3251" t="s">
        <v>24</v>
      </c>
      <c r="I3251" t="s">
        <v>60</v>
      </c>
      <c r="J3251" t="s">
        <v>131</v>
      </c>
      <c r="K3251">
        <v>54.08</v>
      </c>
      <c r="L3251">
        <v>-4.75</v>
      </c>
      <c r="M3251" t="s">
        <v>858</v>
      </c>
      <c r="N3251" t="s">
        <v>34</v>
      </c>
      <c r="O3251" t="s">
        <v>35</v>
      </c>
      <c r="P3251">
        <v>282</v>
      </c>
      <c r="Q3251">
        <v>6</v>
      </c>
      <c r="R3251">
        <v>50</v>
      </c>
    </row>
    <row r="3252" spans="1:18">
      <c r="A3252" t="s">
        <v>1313</v>
      </c>
      <c r="B3252" t="s">
        <v>39</v>
      </c>
      <c r="C3252" t="s">
        <v>39</v>
      </c>
      <c r="D3252" t="s">
        <v>115</v>
      </c>
      <c r="E3252">
        <v>53.32</v>
      </c>
      <c r="F3252">
        <v>-2.72</v>
      </c>
      <c r="G3252" t="s">
        <v>858</v>
      </c>
      <c r="H3252" t="s">
        <v>31</v>
      </c>
      <c r="I3252" t="s">
        <v>48</v>
      </c>
      <c r="J3252" t="s">
        <v>115</v>
      </c>
      <c r="K3252">
        <v>53.3</v>
      </c>
      <c r="L3252">
        <v>-2.68</v>
      </c>
      <c r="M3252" t="s">
        <v>858</v>
      </c>
      <c r="N3252" t="s">
        <v>40</v>
      </c>
      <c r="O3252" t="s">
        <v>35</v>
      </c>
      <c r="P3252">
        <v>57</v>
      </c>
      <c r="Q3252">
        <v>3</v>
      </c>
      <c r="R3252">
        <v>130</v>
      </c>
    </row>
    <row r="3253" spans="1:18">
      <c r="A3253" t="s">
        <v>1320</v>
      </c>
      <c r="B3253" t="s">
        <v>68</v>
      </c>
      <c r="C3253" t="s">
        <v>20</v>
      </c>
      <c r="D3253" t="s">
        <v>115</v>
      </c>
      <c r="E3253">
        <v>53.42</v>
      </c>
      <c r="F3253">
        <v>-1.53</v>
      </c>
      <c r="G3253" t="s">
        <v>858</v>
      </c>
      <c r="H3253" t="s">
        <v>92</v>
      </c>
      <c r="I3253" t="s">
        <v>24</v>
      </c>
      <c r="J3253" t="s">
        <v>118</v>
      </c>
      <c r="K3253">
        <v>53.38</v>
      </c>
      <c r="L3253">
        <v>-1.58</v>
      </c>
      <c r="M3253" t="s">
        <v>858</v>
      </c>
      <c r="N3253" t="s">
        <v>40</v>
      </c>
      <c r="O3253" t="s">
        <v>35</v>
      </c>
      <c r="P3253">
        <v>694</v>
      </c>
      <c r="Q3253">
        <v>5</v>
      </c>
      <c r="R3253">
        <v>222</v>
      </c>
    </row>
    <row r="3254" spans="1:18">
      <c r="A3254" t="s">
        <v>1378</v>
      </c>
      <c r="B3254" t="s">
        <v>74</v>
      </c>
      <c r="C3254" t="s">
        <v>20</v>
      </c>
      <c r="D3254" t="s">
        <v>115</v>
      </c>
      <c r="E3254">
        <v>53.4</v>
      </c>
      <c r="F3254">
        <v>-2.5300000000000002</v>
      </c>
      <c r="G3254" t="s">
        <v>858</v>
      </c>
      <c r="H3254" t="s">
        <v>29</v>
      </c>
      <c r="I3254" t="s">
        <v>29</v>
      </c>
      <c r="J3254" t="s">
        <v>131</v>
      </c>
      <c r="K3254">
        <v>53.27</v>
      </c>
      <c r="L3254">
        <v>-2.6</v>
      </c>
      <c r="M3254" t="s">
        <v>858</v>
      </c>
      <c r="N3254" t="s">
        <v>40</v>
      </c>
      <c r="O3254" t="s">
        <v>35</v>
      </c>
      <c r="P3254">
        <v>405</v>
      </c>
      <c r="Q3254">
        <v>16</v>
      </c>
      <c r="R3254">
        <v>197</v>
      </c>
    </row>
    <row r="3255" spans="1:18">
      <c r="A3255" t="s">
        <v>1379</v>
      </c>
      <c r="B3255" t="s">
        <v>54</v>
      </c>
      <c r="C3255" t="s">
        <v>20</v>
      </c>
      <c r="D3255" t="s">
        <v>115</v>
      </c>
      <c r="E3255">
        <v>53.42</v>
      </c>
      <c r="F3255">
        <v>-2.58</v>
      </c>
      <c r="G3255" t="s">
        <v>858</v>
      </c>
      <c r="H3255" t="s">
        <v>68</v>
      </c>
      <c r="I3255" t="s">
        <v>39</v>
      </c>
      <c r="J3255" t="s">
        <v>115</v>
      </c>
      <c r="K3255">
        <v>53.42</v>
      </c>
      <c r="L3255">
        <v>-2.58</v>
      </c>
      <c r="M3255" t="s">
        <v>858</v>
      </c>
      <c r="N3255" t="s">
        <v>40</v>
      </c>
      <c r="O3255" t="s">
        <v>35</v>
      </c>
      <c r="P3255">
        <v>20</v>
      </c>
      <c r="Q3255">
        <v>0</v>
      </c>
      <c r="R3255">
        <v>0</v>
      </c>
    </row>
    <row r="3256" spans="1:18">
      <c r="A3256" t="s">
        <v>1395</v>
      </c>
      <c r="B3256" t="s">
        <v>121</v>
      </c>
      <c r="C3256" t="s">
        <v>20</v>
      </c>
      <c r="D3256" t="s">
        <v>115</v>
      </c>
      <c r="E3256">
        <v>53.47</v>
      </c>
      <c r="F3256">
        <v>-1.03</v>
      </c>
      <c r="G3256" t="s">
        <v>858</v>
      </c>
      <c r="H3256" t="s">
        <v>29</v>
      </c>
      <c r="I3256" t="s">
        <v>39</v>
      </c>
      <c r="J3256" t="s">
        <v>115</v>
      </c>
      <c r="K3256">
        <v>53.47</v>
      </c>
      <c r="L3256">
        <v>-1.03</v>
      </c>
      <c r="M3256" t="s">
        <v>858</v>
      </c>
      <c r="N3256" t="s">
        <v>34</v>
      </c>
      <c r="O3256" t="s">
        <v>35</v>
      </c>
      <c r="P3256">
        <v>20</v>
      </c>
      <c r="Q3256">
        <v>0</v>
      </c>
      <c r="R3256">
        <v>0</v>
      </c>
    </row>
    <row r="3257" spans="1:18">
      <c r="A3257" t="s">
        <v>1396</v>
      </c>
      <c r="B3257" t="s">
        <v>121</v>
      </c>
      <c r="C3257" t="s">
        <v>20</v>
      </c>
      <c r="D3257" t="s">
        <v>115</v>
      </c>
      <c r="E3257">
        <v>53.47</v>
      </c>
      <c r="F3257">
        <v>-1.03</v>
      </c>
      <c r="G3257" t="s">
        <v>858</v>
      </c>
      <c r="H3257" t="s">
        <v>29</v>
      </c>
      <c r="I3257" t="s">
        <v>39</v>
      </c>
      <c r="J3257" t="s">
        <v>115</v>
      </c>
      <c r="K3257">
        <v>53.47</v>
      </c>
      <c r="L3257">
        <v>-1.03</v>
      </c>
      <c r="M3257" t="s">
        <v>858</v>
      </c>
      <c r="N3257" t="s">
        <v>34</v>
      </c>
      <c r="O3257" t="s">
        <v>35</v>
      </c>
      <c r="P3257">
        <v>20</v>
      </c>
      <c r="Q3257">
        <v>0</v>
      </c>
      <c r="R3257">
        <v>0</v>
      </c>
    </row>
    <row r="3258" spans="1:18">
      <c r="A3258" t="s">
        <v>1402</v>
      </c>
      <c r="B3258" t="s">
        <v>92</v>
      </c>
      <c r="C3258" t="s">
        <v>20</v>
      </c>
      <c r="D3258" t="s">
        <v>115</v>
      </c>
      <c r="E3258">
        <v>52.88</v>
      </c>
      <c r="F3258">
        <v>-1.4</v>
      </c>
      <c r="G3258" t="s">
        <v>858</v>
      </c>
      <c r="H3258" t="s">
        <v>51</v>
      </c>
      <c r="I3258" t="s">
        <v>51</v>
      </c>
      <c r="J3258" t="s">
        <v>115</v>
      </c>
      <c r="K3258">
        <v>52.88</v>
      </c>
      <c r="L3258">
        <v>-1.4</v>
      </c>
      <c r="M3258" t="s">
        <v>858</v>
      </c>
      <c r="N3258" t="s">
        <v>40</v>
      </c>
      <c r="O3258" t="s">
        <v>35</v>
      </c>
      <c r="P3258">
        <v>119</v>
      </c>
      <c r="Q3258">
        <v>0</v>
      </c>
      <c r="R3258">
        <v>0</v>
      </c>
    </row>
    <row r="3259" spans="1:18">
      <c r="A3259" t="s">
        <v>1414</v>
      </c>
      <c r="B3259" t="s">
        <v>68</v>
      </c>
      <c r="C3259" t="s">
        <v>20</v>
      </c>
      <c r="D3259" t="s">
        <v>115</v>
      </c>
      <c r="E3259">
        <v>53.9</v>
      </c>
      <c r="F3259">
        <v>-2.93</v>
      </c>
      <c r="G3259" t="s">
        <v>858</v>
      </c>
      <c r="H3259" t="s">
        <v>51</v>
      </c>
      <c r="I3259" t="s">
        <v>24</v>
      </c>
      <c r="J3259" t="s">
        <v>782</v>
      </c>
      <c r="K3259">
        <v>53.9</v>
      </c>
      <c r="L3259">
        <v>-2.93</v>
      </c>
      <c r="M3259" t="s">
        <v>858</v>
      </c>
      <c r="N3259" t="s">
        <v>84</v>
      </c>
      <c r="O3259" t="s">
        <v>35</v>
      </c>
      <c r="P3259">
        <v>2151</v>
      </c>
      <c r="Q3259">
        <v>0</v>
      </c>
      <c r="R3259">
        <v>0</v>
      </c>
    </row>
    <row r="3260" spans="1:18">
      <c r="A3260" t="s">
        <v>1430</v>
      </c>
      <c r="B3260" t="s">
        <v>63</v>
      </c>
      <c r="C3260" t="s">
        <v>20</v>
      </c>
      <c r="D3260" t="s">
        <v>115</v>
      </c>
      <c r="E3260">
        <v>52.88</v>
      </c>
      <c r="F3260">
        <v>-1.17</v>
      </c>
      <c r="G3260" t="s">
        <v>858</v>
      </c>
      <c r="H3260" t="s">
        <v>23</v>
      </c>
      <c r="I3260" t="s">
        <v>39</v>
      </c>
      <c r="J3260" t="s">
        <v>118</v>
      </c>
      <c r="K3260">
        <v>51.67</v>
      </c>
      <c r="L3260">
        <v>-1.7000000000000002</v>
      </c>
      <c r="M3260" t="s">
        <v>858</v>
      </c>
      <c r="N3260" t="s">
        <v>34</v>
      </c>
      <c r="O3260" t="s">
        <v>35</v>
      </c>
      <c r="P3260">
        <v>765</v>
      </c>
      <c r="Q3260">
        <v>140</v>
      </c>
      <c r="R3260">
        <v>196</v>
      </c>
    </row>
    <row r="3261" spans="1:18">
      <c r="A3261" t="s">
        <v>1431</v>
      </c>
      <c r="B3261" t="s">
        <v>67</v>
      </c>
      <c r="C3261" t="s">
        <v>20</v>
      </c>
      <c r="D3261" t="s">
        <v>115</v>
      </c>
      <c r="E3261">
        <v>53.92</v>
      </c>
      <c r="F3261">
        <v>-2.92</v>
      </c>
      <c r="G3261" t="s">
        <v>858</v>
      </c>
      <c r="H3261" t="s">
        <v>32</v>
      </c>
      <c r="I3261" t="s">
        <v>39</v>
      </c>
      <c r="J3261" t="s">
        <v>115</v>
      </c>
      <c r="K3261">
        <v>53.92</v>
      </c>
      <c r="L3261">
        <v>-2.92</v>
      </c>
      <c r="M3261" t="s">
        <v>858</v>
      </c>
      <c r="N3261" t="s">
        <v>84</v>
      </c>
      <c r="O3261" t="s">
        <v>35</v>
      </c>
      <c r="P3261">
        <v>27</v>
      </c>
      <c r="Q3261">
        <v>0</v>
      </c>
      <c r="R3261">
        <v>0</v>
      </c>
    </row>
    <row r="3262" spans="1:18">
      <c r="A3262" t="s">
        <v>1438</v>
      </c>
      <c r="B3262" t="s">
        <v>143</v>
      </c>
      <c r="C3262" t="s">
        <v>24</v>
      </c>
      <c r="D3262" t="s">
        <v>115</v>
      </c>
      <c r="E3262">
        <v>52.7</v>
      </c>
      <c r="F3262">
        <v>8.8699999999999992</v>
      </c>
      <c r="G3262" t="s">
        <v>1115</v>
      </c>
      <c r="H3262" t="s">
        <v>24</v>
      </c>
      <c r="I3262" t="s">
        <v>51</v>
      </c>
      <c r="J3262" t="s">
        <v>131</v>
      </c>
      <c r="K3262">
        <v>52.7</v>
      </c>
      <c r="L3262">
        <v>8.9499999999999993</v>
      </c>
      <c r="M3262" t="s">
        <v>1115</v>
      </c>
      <c r="N3262" t="s">
        <v>40</v>
      </c>
      <c r="O3262" t="s">
        <v>35</v>
      </c>
      <c r="P3262">
        <v>493</v>
      </c>
      <c r="Q3262">
        <v>6</v>
      </c>
      <c r="R3262">
        <v>270</v>
      </c>
    </row>
    <row r="3263" spans="1:18">
      <c r="A3263" t="s">
        <v>1439</v>
      </c>
      <c r="B3263" t="s">
        <v>143</v>
      </c>
      <c r="C3263" t="s">
        <v>24</v>
      </c>
      <c r="D3263" t="s">
        <v>115</v>
      </c>
      <c r="E3263">
        <v>52.7</v>
      </c>
      <c r="F3263">
        <v>8.8699999999999992</v>
      </c>
      <c r="G3263" t="s">
        <v>1115</v>
      </c>
      <c r="H3263" t="s">
        <v>67</v>
      </c>
      <c r="I3263" t="s">
        <v>39</v>
      </c>
      <c r="J3263" t="s">
        <v>780</v>
      </c>
      <c r="K3263">
        <v>52.53</v>
      </c>
      <c r="L3263">
        <v>8.93</v>
      </c>
      <c r="M3263" t="s">
        <v>1115</v>
      </c>
      <c r="N3263" t="s">
        <v>81</v>
      </c>
      <c r="O3263" t="s">
        <v>35</v>
      </c>
      <c r="P3263">
        <v>1872</v>
      </c>
      <c r="Q3263">
        <v>20</v>
      </c>
      <c r="R3263">
        <v>194</v>
      </c>
    </row>
    <row r="3264" spans="1:18">
      <c r="A3264" t="s">
        <v>1449</v>
      </c>
      <c r="B3264" t="s">
        <v>31</v>
      </c>
      <c r="C3264" t="s">
        <v>20</v>
      </c>
      <c r="D3264" t="s">
        <v>115</v>
      </c>
      <c r="E3264">
        <v>53.22</v>
      </c>
      <c r="F3264">
        <v>-1.1499999999999999</v>
      </c>
      <c r="G3264" t="s">
        <v>858</v>
      </c>
      <c r="H3264" t="s">
        <v>73</v>
      </c>
      <c r="I3264" t="s">
        <v>39</v>
      </c>
      <c r="J3264" t="s">
        <v>131</v>
      </c>
      <c r="K3264">
        <v>53.2</v>
      </c>
      <c r="L3264">
        <v>-1.22</v>
      </c>
      <c r="M3264" t="s">
        <v>858</v>
      </c>
      <c r="N3264" t="s">
        <v>81</v>
      </c>
      <c r="O3264" t="s">
        <v>35</v>
      </c>
      <c r="P3264">
        <v>416</v>
      </c>
      <c r="Q3264">
        <v>5</v>
      </c>
      <c r="R3264">
        <v>248</v>
      </c>
    </row>
    <row r="3265" spans="1:18">
      <c r="A3265" t="s">
        <v>1985</v>
      </c>
      <c r="B3265" t="s">
        <v>20</v>
      </c>
      <c r="C3265" t="s">
        <v>20</v>
      </c>
      <c r="D3265" t="s">
        <v>115</v>
      </c>
      <c r="E3265">
        <v>52.35</v>
      </c>
      <c r="F3265">
        <v>4.53</v>
      </c>
      <c r="G3265" t="s">
        <v>1615</v>
      </c>
      <c r="H3265" t="s">
        <v>20</v>
      </c>
      <c r="I3265" t="s">
        <v>48</v>
      </c>
      <c r="J3265" t="s">
        <v>115</v>
      </c>
      <c r="K3265">
        <v>52.35</v>
      </c>
      <c r="L3265">
        <v>4.53</v>
      </c>
      <c r="M3265" t="s">
        <v>1615</v>
      </c>
      <c r="N3265" t="s">
        <v>40</v>
      </c>
      <c r="O3265" t="s">
        <v>35</v>
      </c>
      <c r="P3265">
        <v>92</v>
      </c>
      <c r="Q3265">
        <v>0</v>
      </c>
      <c r="R3265">
        <v>0</v>
      </c>
    </row>
    <row r="3266" spans="1:18">
      <c r="A3266" t="s">
        <v>1987</v>
      </c>
      <c r="B3266" t="s">
        <v>45</v>
      </c>
      <c r="C3266" t="s">
        <v>20</v>
      </c>
      <c r="D3266" t="s">
        <v>115</v>
      </c>
      <c r="E3266">
        <v>52.33</v>
      </c>
      <c r="F3266">
        <v>4.5199999999999996</v>
      </c>
      <c r="G3266" t="s">
        <v>1615</v>
      </c>
      <c r="H3266" t="s">
        <v>76</v>
      </c>
      <c r="I3266" t="s">
        <v>20</v>
      </c>
      <c r="J3266" t="s">
        <v>131</v>
      </c>
      <c r="K3266">
        <v>52.35</v>
      </c>
      <c r="L3266">
        <v>4.5199999999999996</v>
      </c>
      <c r="M3266" t="s">
        <v>1615</v>
      </c>
      <c r="N3266" t="s">
        <v>40</v>
      </c>
      <c r="O3266" t="s">
        <v>52</v>
      </c>
      <c r="P3266">
        <v>362</v>
      </c>
      <c r="Q3266">
        <v>0</v>
      </c>
      <c r="R3266">
        <v>0</v>
      </c>
    </row>
    <row r="3267" spans="1:18">
      <c r="A3267" t="s">
        <v>1992</v>
      </c>
      <c r="B3267" t="s">
        <v>92</v>
      </c>
      <c r="C3267" t="s">
        <v>20</v>
      </c>
      <c r="D3267" t="s">
        <v>115</v>
      </c>
      <c r="E3267">
        <v>52.35</v>
      </c>
      <c r="F3267">
        <v>4.53</v>
      </c>
      <c r="G3267" t="s">
        <v>1615</v>
      </c>
      <c r="H3267" t="s">
        <v>133</v>
      </c>
      <c r="I3267" t="s">
        <v>60</v>
      </c>
      <c r="J3267" t="s">
        <v>131</v>
      </c>
      <c r="K3267">
        <v>52.33</v>
      </c>
      <c r="L3267">
        <v>4.53</v>
      </c>
      <c r="M3267" t="s">
        <v>1615</v>
      </c>
      <c r="N3267" t="s">
        <v>40</v>
      </c>
      <c r="O3267" t="s">
        <v>52</v>
      </c>
      <c r="P3267">
        <v>318</v>
      </c>
      <c r="Q3267">
        <v>2</v>
      </c>
      <c r="R3267">
        <v>181</v>
      </c>
    </row>
    <row r="3268" spans="1:18">
      <c r="A3268" t="s">
        <v>1993</v>
      </c>
      <c r="B3268" t="s">
        <v>92</v>
      </c>
      <c r="C3268" t="s">
        <v>20</v>
      </c>
      <c r="D3268" t="s">
        <v>115</v>
      </c>
      <c r="E3268">
        <v>52.35</v>
      </c>
      <c r="F3268">
        <v>4.53</v>
      </c>
      <c r="G3268" t="s">
        <v>1615</v>
      </c>
      <c r="H3268" t="s">
        <v>74</v>
      </c>
      <c r="I3268" t="s">
        <v>31</v>
      </c>
      <c r="J3268" t="s">
        <v>290</v>
      </c>
      <c r="K3268">
        <v>52.3</v>
      </c>
      <c r="L3268">
        <v>4.4800000000000004</v>
      </c>
      <c r="M3268" t="s">
        <v>1615</v>
      </c>
      <c r="N3268" t="s">
        <v>34</v>
      </c>
      <c r="O3268" t="s">
        <v>35</v>
      </c>
      <c r="P3268">
        <v>2848</v>
      </c>
      <c r="Q3268">
        <v>7</v>
      </c>
      <c r="R3268">
        <v>212</v>
      </c>
    </row>
    <row r="3269" spans="1:18">
      <c r="A3269" t="s">
        <v>1998</v>
      </c>
      <c r="B3269" t="s">
        <v>67</v>
      </c>
      <c r="C3269" t="s">
        <v>20</v>
      </c>
      <c r="D3269" t="s">
        <v>115</v>
      </c>
      <c r="E3269">
        <v>53.07</v>
      </c>
      <c r="F3269">
        <v>4.72</v>
      </c>
      <c r="G3269" t="s">
        <v>1615</v>
      </c>
      <c r="H3269" t="s">
        <v>48</v>
      </c>
      <c r="I3269" t="s">
        <v>20</v>
      </c>
      <c r="J3269" t="s">
        <v>118</v>
      </c>
      <c r="K3269">
        <v>53.15</v>
      </c>
      <c r="L3269">
        <v>4.82</v>
      </c>
      <c r="M3269" t="s">
        <v>1615</v>
      </c>
      <c r="N3269" t="s">
        <v>40</v>
      </c>
      <c r="O3269" t="s">
        <v>35</v>
      </c>
      <c r="P3269">
        <v>725</v>
      </c>
      <c r="Q3269">
        <v>12</v>
      </c>
      <c r="R3269">
        <v>36</v>
      </c>
    </row>
    <row r="3270" spans="1:18">
      <c r="A3270" t="s">
        <v>1999</v>
      </c>
      <c r="B3270" t="s">
        <v>31</v>
      </c>
      <c r="C3270" t="s">
        <v>39</v>
      </c>
      <c r="D3270" t="s">
        <v>115</v>
      </c>
      <c r="E3270">
        <v>53.05</v>
      </c>
      <c r="F3270">
        <v>4.72</v>
      </c>
      <c r="G3270" t="s">
        <v>1615</v>
      </c>
      <c r="H3270" t="s">
        <v>31</v>
      </c>
      <c r="I3270" t="s">
        <v>39</v>
      </c>
      <c r="J3270" t="s">
        <v>115</v>
      </c>
      <c r="K3270">
        <v>53.05</v>
      </c>
      <c r="L3270">
        <v>4.72</v>
      </c>
      <c r="M3270" t="s">
        <v>1615</v>
      </c>
      <c r="N3270" t="s">
        <v>26</v>
      </c>
      <c r="O3270" t="s">
        <v>27</v>
      </c>
      <c r="P3270">
        <v>0</v>
      </c>
      <c r="Q3270">
        <v>0</v>
      </c>
      <c r="R3270">
        <v>0</v>
      </c>
    </row>
    <row r="3271" spans="1:18">
      <c r="A3271" t="s">
        <v>2001</v>
      </c>
      <c r="B3271" t="s">
        <v>71</v>
      </c>
      <c r="C3271" t="s">
        <v>20</v>
      </c>
      <c r="D3271" t="s">
        <v>115</v>
      </c>
      <c r="E3271">
        <v>52.17</v>
      </c>
      <c r="F3271">
        <v>4.3499999999999996</v>
      </c>
      <c r="G3271" t="s">
        <v>1615</v>
      </c>
      <c r="H3271" t="s">
        <v>71</v>
      </c>
      <c r="I3271" t="s">
        <v>39</v>
      </c>
      <c r="J3271" t="s">
        <v>115</v>
      </c>
      <c r="K3271">
        <v>52.17</v>
      </c>
      <c r="L3271">
        <v>4.37</v>
      </c>
      <c r="M3271" t="s">
        <v>1615</v>
      </c>
      <c r="N3271" t="s">
        <v>40</v>
      </c>
      <c r="O3271" t="s">
        <v>35</v>
      </c>
      <c r="P3271">
        <v>31</v>
      </c>
      <c r="Q3271">
        <v>2</v>
      </c>
      <c r="R3271">
        <v>91</v>
      </c>
    </row>
    <row r="3272" spans="1:18">
      <c r="A3272" t="s">
        <v>2002</v>
      </c>
      <c r="B3272" t="s">
        <v>42</v>
      </c>
      <c r="C3272" t="s">
        <v>20</v>
      </c>
      <c r="D3272" t="s">
        <v>115</v>
      </c>
      <c r="E3272">
        <v>52.35</v>
      </c>
      <c r="F3272">
        <v>4.53</v>
      </c>
      <c r="G3272" t="s">
        <v>1615</v>
      </c>
      <c r="H3272" t="s">
        <v>60</v>
      </c>
      <c r="I3272" t="s">
        <v>24</v>
      </c>
      <c r="J3272" t="s">
        <v>119</v>
      </c>
      <c r="K3272">
        <v>52.35</v>
      </c>
      <c r="L3272">
        <v>4.5199999999999996</v>
      </c>
      <c r="M3272" t="s">
        <v>1615</v>
      </c>
      <c r="N3272" t="s">
        <v>84</v>
      </c>
      <c r="O3272" t="s">
        <v>35</v>
      </c>
      <c r="P3272">
        <v>1050</v>
      </c>
      <c r="Q3272">
        <v>0</v>
      </c>
      <c r="R3272">
        <v>0</v>
      </c>
    </row>
    <row r="3273" spans="1:18">
      <c r="A3273" t="s">
        <v>2003</v>
      </c>
      <c r="B3273" t="s">
        <v>42</v>
      </c>
      <c r="C3273" t="s">
        <v>20</v>
      </c>
      <c r="D3273" t="s">
        <v>115</v>
      </c>
      <c r="E3273">
        <v>52.35</v>
      </c>
      <c r="F3273">
        <v>4.53</v>
      </c>
      <c r="G3273" t="s">
        <v>1615</v>
      </c>
      <c r="H3273" t="s">
        <v>23</v>
      </c>
      <c r="I3273" t="s">
        <v>39</v>
      </c>
      <c r="J3273" t="s">
        <v>118</v>
      </c>
      <c r="K3273">
        <v>52.18</v>
      </c>
      <c r="L3273">
        <v>4.47</v>
      </c>
      <c r="M3273" t="s">
        <v>1615</v>
      </c>
      <c r="N3273" t="s">
        <v>40</v>
      </c>
      <c r="O3273" t="s">
        <v>35</v>
      </c>
      <c r="P3273">
        <v>758</v>
      </c>
      <c r="Q3273">
        <v>20</v>
      </c>
      <c r="R3273">
        <v>194</v>
      </c>
    </row>
    <row r="3274" spans="1:18">
      <c r="A3274" t="s">
        <v>2004</v>
      </c>
      <c r="B3274" t="s">
        <v>42</v>
      </c>
      <c r="C3274" t="s">
        <v>20</v>
      </c>
      <c r="D3274" t="s">
        <v>115</v>
      </c>
      <c r="E3274">
        <v>52.35</v>
      </c>
      <c r="F3274">
        <v>4.53</v>
      </c>
      <c r="G3274" t="s">
        <v>1615</v>
      </c>
      <c r="H3274" t="s">
        <v>50</v>
      </c>
      <c r="I3274" t="s">
        <v>39</v>
      </c>
      <c r="J3274" t="s">
        <v>115</v>
      </c>
      <c r="K3274">
        <v>52.3</v>
      </c>
      <c r="L3274">
        <v>4.53</v>
      </c>
      <c r="M3274" t="s">
        <v>1615</v>
      </c>
      <c r="N3274" t="s">
        <v>40</v>
      </c>
      <c r="O3274" t="s">
        <v>52</v>
      </c>
      <c r="P3274">
        <v>13</v>
      </c>
      <c r="Q3274">
        <v>6</v>
      </c>
      <c r="R3274">
        <v>181</v>
      </c>
    </row>
    <row r="3275" spans="1:18">
      <c r="A3275" t="s">
        <v>2005</v>
      </c>
      <c r="B3275" t="s">
        <v>45</v>
      </c>
      <c r="C3275" t="s">
        <v>20</v>
      </c>
      <c r="D3275" t="s">
        <v>115</v>
      </c>
      <c r="E3275">
        <v>52.35</v>
      </c>
      <c r="F3275">
        <v>4.53</v>
      </c>
      <c r="G3275" t="s">
        <v>1615</v>
      </c>
      <c r="H3275" t="s">
        <v>67</v>
      </c>
      <c r="I3275" t="s">
        <v>31</v>
      </c>
      <c r="J3275" t="s">
        <v>131</v>
      </c>
      <c r="K3275">
        <v>52.22</v>
      </c>
      <c r="L3275">
        <v>4.45</v>
      </c>
      <c r="M3275" t="s">
        <v>1615</v>
      </c>
      <c r="N3275" t="s">
        <v>34</v>
      </c>
      <c r="O3275" t="s">
        <v>35</v>
      </c>
      <c r="P3275">
        <v>266</v>
      </c>
      <c r="Q3275">
        <v>15</v>
      </c>
      <c r="R3275">
        <v>204</v>
      </c>
    </row>
    <row r="3276" spans="1:18">
      <c r="A3276" t="s">
        <v>2006</v>
      </c>
      <c r="B3276" t="s">
        <v>50</v>
      </c>
      <c r="C3276" t="s">
        <v>39</v>
      </c>
      <c r="D3276" t="s">
        <v>115</v>
      </c>
      <c r="E3276">
        <v>52.35</v>
      </c>
      <c r="F3276">
        <v>4.53</v>
      </c>
      <c r="G3276" t="s">
        <v>1615</v>
      </c>
      <c r="H3276" t="s">
        <v>60</v>
      </c>
      <c r="I3276" t="s">
        <v>32</v>
      </c>
      <c r="J3276" t="s">
        <v>115</v>
      </c>
      <c r="K3276">
        <v>52.35</v>
      </c>
      <c r="L3276">
        <v>4.53</v>
      </c>
      <c r="M3276" t="s">
        <v>1615</v>
      </c>
      <c r="N3276" t="s">
        <v>40</v>
      </c>
      <c r="O3276" t="s">
        <v>35</v>
      </c>
      <c r="P3276">
        <v>124</v>
      </c>
      <c r="Q3276">
        <v>0</v>
      </c>
      <c r="R3276">
        <v>0</v>
      </c>
    </row>
    <row r="3277" spans="1:18">
      <c r="A3277" t="s">
        <v>2370</v>
      </c>
      <c r="B3277" t="s">
        <v>48</v>
      </c>
      <c r="C3277" t="s">
        <v>39</v>
      </c>
      <c r="D3277" t="s">
        <v>115</v>
      </c>
      <c r="E3277">
        <v>58.03</v>
      </c>
      <c r="F3277">
        <v>7.37</v>
      </c>
      <c r="G3277" t="s">
        <v>669</v>
      </c>
      <c r="H3277" t="s">
        <v>68</v>
      </c>
      <c r="I3277" t="s">
        <v>101</v>
      </c>
      <c r="J3277" t="s">
        <v>115</v>
      </c>
      <c r="K3277">
        <v>58.03</v>
      </c>
      <c r="L3277">
        <v>7.42</v>
      </c>
      <c r="M3277" t="s">
        <v>669</v>
      </c>
      <c r="N3277" t="s">
        <v>26</v>
      </c>
      <c r="O3277" t="s">
        <v>27</v>
      </c>
      <c r="P3277">
        <v>165</v>
      </c>
      <c r="Q3277">
        <v>3</v>
      </c>
      <c r="R3277">
        <v>91</v>
      </c>
    </row>
    <row r="3278" spans="1:18">
      <c r="A3278" t="s">
        <v>2371</v>
      </c>
      <c r="B3278" t="s">
        <v>48</v>
      </c>
      <c r="C3278" t="s">
        <v>39</v>
      </c>
      <c r="D3278" t="s">
        <v>115</v>
      </c>
      <c r="E3278">
        <v>58.03</v>
      </c>
      <c r="F3278">
        <v>7.37</v>
      </c>
      <c r="G3278" t="s">
        <v>669</v>
      </c>
      <c r="H3278" t="s">
        <v>48</v>
      </c>
      <c r="I3278" t="s">
        <v>101</v>
      </c>
      <c r="J3278" t="s">
        <v>115</v>
      </c>
      <c r="K3278">
        <v>58.03</v>
      </c>
      <c r="L3278">
        <v>7.42</v>
      </c>
      <c r="M3278" t="s">
        <v>669</v>
      </c>
      <c r="N3278" t="s">
        <v>26</v>
      </c>
      <c r="O3278" t="s">
        <v>27</v>
      </c>
      <c r="P3278">
        <v>153</v>
      </c>
      <c r="Q3278">
        <v>3</v>
      </c>
      <c r="R3278">
        <v>91</v>
      </c>
    </row>
    <row r="3279" spans="1:18">
      <c r="A3279" t="s">
        <v>2936</v>
      </c>
      <c r="B3279" t="s">
        <v>73</v>
      </c>
      <c r="C3279" t="s">
        <v>20</v>
      </c>
      <c r="D3279" t="s">
        <v>115</v>
      </c>
      <c r="E3279">
        <v>60.63</v>
      </c>
      <c r="F3279">
        <v>25.48</v>
      </c>
      <c r="G3279" t="s">
        <v>2455</v>
      </c>
      <c r="H3279" t="s">
        <v>63</v>
      </c>
      <c r="I3279" t="s">
        <v>39</v>
      </c>
      <c r="J3279" t="s">
        <v>115</v>
      </c>
      <c r="K3279">
        <v>60.63</v>
      </c>
      <c r="L3279">
        <v>25.33</v>
      </c>
      <c r="M3279" t="s">
        <v>2455</v>
      </c>
      <c r="N3279" t="s">
        <v>40</v>
      </c>
      <c r="O3279" t="s">
        <v>35</v>
      </c>
      <c r="P3279">
        <v>21</v>
      </c>
      <c r="Q3279">
        <v>9</v>
      </c>
      <c r="R3279">
        <v>270</v>
      </c>
    </row>
    <row r="3280" spans="1:18">
      <c r="A3280" t="s">
        <v>2945</v>
      </c>
      <c r="B3280" t="s">
        <v>45</v>
      </c>
      <c r="C3280" t="s">
        <v>20</v>
      </c>
      <c r="D3280" t="s">
        <v>115</v>
      </c>
      <c r="E3280">
        <v>60.3</v>
      </c>
      <c r="F3280">
        <v>25.02</v>
      </c>
      <c r="G3280" t="s">
        <v>2455</v>
      </c>
      <c r="H3280" t="s">
        <v>133</v>
      </c>
      <c r="I3280" t="s">
        <v>20</v>
      </c>
      <c r="J3280" t="s">
        <v>131</v>
      </c>
      <c r="K3280">
        <v>60.3</v>
      </c>
      <c r="L3280">
        <v>25.03</v>
      </c>
      <c r="M3280" t="s">
        <v>2455</v>
      </c>
      <c r="N3280" t="s">
        <v>40</v>
      </c>
      <c r="O3280" t="s">
        <v>35</v>
      </c>
      <c r="P3280">
        <v>368</v>
      </c>
      <c r="Q3280">
        <v>1</v>
      </c>
      <c r="R3280">
        <v>91</v>
      </c>
    </row>
    <row r="3281" spans="1:18">
      <c r="A3281" t="s">
        <v>2975</v>
      </c>
      <c r="B3281" t="s">
        <v>143</v>
      </c>
      <c r="C3281" t="s">
        <v>20</v>
      </c>
      <c r="D3281" t="s">
        <v>115</v>
      </c>
      <c r="E3281">
        <v>63.9</v>
      </c>
      <c r="F3281">
        <v>23.33</v>
      </c>
      <c r="G3281" t="s">
        <v>2455</v>
      </c>
      <c r="H3281" t="s">
        <v>121</v>
      </c>
      <c r="I3281" t="s">
        <v>29</v>
      </c>
      <c r="J3281" t="s">
        <v>115</v>
      </c>
      <c r="K3281">
        <v>63.9</v>
      </c>
      <c r="L3281">
        <v>23.33</v>
      </c>
      <c r="M3281" t="s">
        <v>2455</v>
      </c>
      <c r="N3281" t="s">
        <v>81</v>
      </c>
      <c r="O3281" t="s">
        <v>27</v>
      </c>
      <c r="P3281">
        <v>50</v>
      </c>
      <c r="Q3281">
        <v>0</v>
      </c>
      <c r="R3281">
        <v>0</v>
      </c>
    </row>
    <row r="3282" spans="1:18">
      <c r="A3282" t="s">
        <v>3163</v>
      </c>
      <c r="B3282" t="s">
        <v>60</v>
      </c>
      <c r="C3282" t="s">
        <v>39</v>
      </c>
      <c r="D3282" t="s">
        <v>115</v>
      </c>
      <c r="E3282">
        <v>60.23</v>
      </c>
      <c r="F3282">
        <v>24.95</v>
      </c>
      <c r="G3282" t="s">
        <v>2455</v>
      </c>
      <c r="H3282" t="s">
        <v>20</v>
      </c>
      <c r="I3282" t="s">
        <v>39</v>
      </c>
      <c r="J3282" t="s">
        <v>115</v>
      </c>
      <c r="K3282">
        <v>60.25</v>
      </c>
      <c r="L3282">
        <v>24.97</v>
      </c>
      <c r="M3282" t="s">
        <v>2455</v>
      </c>
      <c r="N3282" t="s">
        <v>81</v>
      </c>
      <c r="O3282" t="s">
        <v>35</v>
      </c>
      <c r="P3282">
        <v>2</v>
      </c>
      <c r="Q3282">
        <v>3</v>
      </c>
      <c r="R3282">
        <v>27</v>
      </c>
    </row>
    <row r="3283" spans="1:18">
      <c r="A3283" t="s">
        <v>3179</v>
      </c>
      <c r="B3283" t="s">
        <v>48</v>
      </c>
      <c r="C3283" t="s">
        <v>39</v>
      </c>
      <c r="D3283" t="s">
        <v>115</v>
      </c>
      <c r="E3283">
        <v>62.48</v>
      </c>
      <c r="F3283">
        <v>21.33</v>
      </c>
      <c r="G3283" t="s">
        <v>2455</v>
      </c>
      <c r="H3283" t="s">
        <v>121</v>
      </c>
      <c r="I3283" t="s">
        <v>39</v>
      </c>
      <c r="J3283" t="s">
        <v>115</v>
      </c>
      <c r="K3283">
        <v>62.48</v>
      </c>
      <c r="L3283">
        <v>21.33</v>
      </c>
      <c r="M3283" t="s">
        <v>2455</v>
      </c>
      <c r="N3283" t="s">
        <v>40</v>
      </c>
      <c r="O3283" t="s">
        <v>35</v>
      </c>
      <c r="P3283">
        <v>10</v>
      </c>
      <c r="Q3283">
        <v>0</v>
      </c>
      <c r="R3283">
        <v>0</v>
      </c>
    </row>
    <row r="3284" spans="1:18">
      <c r="A3284" t="s">
        <v>3193</v>
      </c>
      <c r="B3284" t="s">
        <v>67</v>
      </c>
      <c r="C3284" t="s">
        <v>39</v>
      </c>
      <c r="D3284" t="s">
        <v>115</v>
      </c>
      <c r="E3284">
        <v>63.22</v>
      </c>
      <c r="F3284">
        <v>22.43</v>
      </c>
      <c r="G3284" t="s">
        <v>2455</v>
      </c>
      <c r="H3284" t="s">
        <v>143</v>
      </c>
      <c r="I3284" t="s">
        <v>32</v>
      </c>
      <c r="J3284" t="s">
        <v>115</v>
      </c>
      <c r="K3284">
        <v>63.25</v>
      </c>
      <c r="L3284">
        <v>22.45</v>
      </c>
      <c r="M3284" t="s">
        <v>2455</v>
      </c>
      <c r="N3284" t="s">
        <v>40</v>
      </c>
      <c r="O3284" t="s">
        <v>35</v>
      </c>
      <c r="P3284">
        <v>137</v>
      </c>
      <c r="Q3284">
        <v>4</v>
      </c>
      <c r="R3284">
        <v>13</v>
      </c>
    </row>
    <row r="3285" spans="1:18">
      <c r="A3285" t="s">
        <v>3230</v>
      </c>
      <c r="B3285" t="s">
        <v>60</v>
      </c>
      <c r="C3285" t="s">
        <v>39</v>
      </c>
      <c r="D3285" t="s">
        <v>115</v>
      </c>
      <c r="E3285">
        <v>61.5</v>
      </c>
      <c r="F3285">
        <v>21.77</v>
      </c>
      <c r="G3285" t="s">
        <v>2455</v>
      </c>
      <c r="H3285" t="s">
        <v>48</v>
      </c>
      <c r="I3285" t="s">
        <v>51</v>
      </c>
      <c r="J3285" t="s">
        <v>115</v>
      </c>
      <c r="K3285">
        <v>61.52</v>
      </c>
      <c r="L3285">
        <v>21.77</v>
      </c>
      <c r="M3285" t="s">
        <v>2455</v>
      </c>
      <c r="N3285" t="s">
        <v>34</v>
      </c>
      <c r="O3285" t="s">
        <v>35</v>
      </c>
      <c r="P3285">
        <v>97</v>
      </c>
      <c r="Q3285">
        <v>2</v>
      </c>
      <c r="R3285">
        <v>0</v>
      </c>
    </row>
    <row r="3286" spans="1:18">
      <c r="A3286" t="s">
        <v>3231</v>
      </c>
      <c r="B3286" t="s">
        <v>50</v>
      </c>
      <c r="C3286" t="s">
        <v>39</v>
      </c>
      <c r="D3286" t="s">
        <v>115</v>
      </c>
      <c r="E3286">
        <v>63.7</v>
      </c>
      <c r="F3286">
        <v>28.78</v>
      </c>
      <c r="G3286" t="s">
        <v>2455</v>
      </c>
      <c r="H3286" t="s">
        <v>24</v>
      </c>
      <c r="I3286" t="s">
        <v>29</v>
      </c>
      <c r="J3286" t="s">
        <v>115</v>
      </c>
      <c r="K3286">
        <v>63.7</v>
      </c>
      <c r="L3286">
        <v>28.78</v>
      </c>
      <c r="M3286" t="s">
        <v>2455</v>
      </c>
      <c r="N3286" t="s">
        <v>81</v>
      </c>
      <c r="O3286" t="s">
        <v>35</v>
      </c>
      <c r="P3286">
        <v>33</v>
      </c>
      <c r="Q3286">
        <v>0</v>
      </c>
      <c r="R3286">
        <v>0</v>
      </c>
    </row>
    <row r="3287" spans="1:18">
      <c r="A3287" t="s">
        <v>3232</v>
      </c>
      <c r="B3287" t="s">
        <v>50</v>
      </c>
      <c r="C3287" t="s">
        <v>39</v>
      </c>
      <c r="D3287" t="s">
        <v>115</v>
      </c>
      <c r="E3287">
        <v>63.67</v>
      </c>
      <c r="F3287">
        <v>28.85</v>
      </c>
      <c r="G3287" t="s">
        <v>2455</v>
      </c>
      <c r="H3287" t="s">
        <v>133</v>
      </c>
      <c r="I3287" t="s">
        <v>24</v>
      </c>
      <c r="J3287" t="s">
        <v>118</v>
      </c>
      <c r="K3287">
        <v>64.47</v>
      </c>
      <c r="L3287">
        <v>27.8</v>
      </c>
      <c r="M3287" t="s">
        <v>2455</v>
      </c>
      <c r="N3287" t="s">
        <v>40</v>
      </c>
      <c r="O3287" t="s">
        <v>35</v>
      </c>
      <c r="P3287">
        <v>696</v>
      </c>
      <c r="Q3287">
        <v>103</v>
      </c>
      <c r="R3287">
        <v>331</v>
      </c>
    </row>
    <row r="3288" spans="1:18">
      <c r="A3288" t="s">
        <v>3237</v>
      </c>
      <c r="B3288" t="s">
        <v>76</v>
      </c>
      <c r="C3288" t="s">
        <v>20</v>
      </c>
      <c r="D3288" t="s">
        <v>115</v>
      </c>
      <c r="E3288">
        <v>60.65</v>
      </c>
      <c r="F3288">
        <v>25</v>
      </c>
      <c r="G3288" t="s">
        <v>2455</v>
      </c>
      <c r="H3288" t="s">
        <v>71</v>
      </c>
      <c r="I3288" t="s">
        <v>101</v>
      </c>
      <c r="J3288" t="s">
        <v>131</v>
      </c>
      <c r="K3288">
        <v>60.65</v>
      </c>
      <c r="L3288">
        <v>25</v>
      </c>
      <c r="M3288" t="s">
        <v>2455</v>
      </c>
      <c r="N3288" t="s">
        <v>34</v>
      </c>
      <c r="O3288" t="s">
        <v>35</v>
      </c>
      <c r="P3288">
        <v>544</v>
      </c>
      <c r="Q3288">
        <v>0</v>
      </c>
      <c r="R3288">
        <v>0</v>
      </c>
    </row>
    <row r="3289" spans="1:18">
      <c r="A3289" t="s">
        <v>3238</v>
      </c>
      <c r="B3289" t="s">
        <v>37</v>
      </c>
      <c r="C3289" t="s">
        <v>20</v>
      </c>
      <c r="D3289" t="s">
        <v>115</v>
      </c>
      <c r="E3289">
        <v>60.63</v>
      </c>
      <c r="F3289">
        <v>24.8</v>
      </c>
      <c r="G3289" t="s">
        <v>2455</v>
      </c>
      <c r="H3289" t="s">
        <v>133</v>
      </c>
      <c r="I3289" t="s">
        <v>39</v>
      </c>
      <c r="J3289" t="s">
        <v>782</v>
      </c>
      <c r="K3289">
        <v>60.62</v>
      </c>
      <c r="L3289">
        <v>24.8</v>
      </c>
      <c r="M3289" t="s">
        <v>2455</v>
      </c>
      <c r="N3289" t="s">
        <v>40</v>
      </c>
      <c r="O3289" t="s">
        <v>35</v>
      </c>
      <c r="P3289">
        <v>2227</v>
      </c>
      <c r="Q3289">
        <v>2</v>
      </c>
      <c r="R3289">
        <v>181</v>
      </c>
    </row>
    <row r="3290" spans="1:18">
      <c r="A3290" t="s">
        <v>3239</v>
      </c>
      <c r="B3290" t="s">
        <v>37</v>
      </c>
      <c r="C3290" t="s">
        <v>20</v>
      </c>
      <c r="D3290" t="s">
        <v>115</v>
      </c>
      <c r="E3290">
        <v>60.58</v>
      </c>
      <c r="F3290">
        <v>24.63</v>
      </c>
      <c r="G3290" t="s">
        <v>2455</v>
      </c>
      <c r="H3290" t="s">
        <v>109</v>
      </c>
      <c r="I3290" t="s">
        <v>39</v>
      </c>
      <c r="J3290" t="s">
        <v>115</v>
      </c>
      <c r="K3290">
        <v>60.6</v>
      </c>
      <c r="L3290">
        <v>24.65</v>
      </c>
      <c r="M3290" t="s">
        <v>2455</v>
      </c>
      <c r="N3290" t="s">
        <v>81</v>
      </c>
      <c r="O3290" t="s">
        <v>35</v>
      </c>
      <c r="P3290">
        <v>34</v>
      </c>
      <c r="Q3290">
        <v>3</v>
      </c>
      <c r="R3290">
        <v>27</v>
      </c>
    </row>
    <row r="3291" spans="1:18">
      <c r="A3291" t="s">
        <v>3240</v>
      </c>
      <c r="B3291" t="s">
        <v>143</v>
      </c>
      <c r="C3291" t="s">
        <v>20</v>
      </c>
      <c r="D3291" t="s">
        <v>115</v>
      </c>
      <c r="E3291">
        <v>60.87</v>
      </c>
      <c r="F3291">
        <v>23.52</v>
      </c>
      <c r="G3291" t="s">
        <v>2455</v>
      </c>
      <c r="H3291" t="s">
        <v>23</v>
      </c>
      <c r="I3291" t="s">
        <v>32</v>
      </c>
      <c r="J3291" t="s">
        <v>131</v>
      </c>
      <c r="K3291">
        <v>60.87</v>
      </c>
      <c r="L3291">
        <v>23.52</v>
      </c>
      <c r="M3291" t="s">
        <v>2455</v>
      </c>
      <c r="N3291" t="s">
        <v>40</v>
      </c>
      <c r="O3291" t="s">
        <v>35</v>
      </c>
      <c r="P3291">
        <v>504</v>
      </c>
      <c r="Q3291">
        <v>0</v>
      </c>
      <c r="R3291">
        <v>0</v>
      </c>
    </row>
    <row r="3292" spans="1:18">
      <c r="A3292" t="s">
        <v>3241</v>
      </c>
      <c r="B3292" t="s">
        <v>54</v>
      </c>
      <c r="C3292" t="s">
        <v>20</v>
      </c>
      <c r="D3292" t="s">
        <v>115</v>
      </c>
      <c r="E3292">
        <v>60.8</v>
      </c>
      <c r="F3292">
        <v>23.63</v>
      </c>
      <c r="G3292" t="s">
        <v>2455</v>
      </c>
      <c r="H3292" t="s">
        <v>133</v>
      </c>
      <c r="I3292" t="s">
        <v>39</v>
      </c>
      <c r="J3292" t="s">
        <v>115</v>
      </c>
      <c r="K3292">
        <v>60.8</v>
      </c>
      <c r="L3292">
        <v>23.63</v>
      </c>
      <c r="M3292" t="s">
        <v>2455</v>
      </c>
      <c r="N3292" t="s">
        <v>40</v>
      </c>
      <c r="O3292" t="s">
        <v>35</v>
      </c>
      <c r="P3292">
        <v>27</v>
      </c>
      <c r="Q3292">
        <v>0</v>
      </c>
      <c r="R3292">
        <v>0</v>
      </c>
    </row>
    <row r="3293" spans="1:18">
      <c r="A3293" t="s">
        <v>3242</v>
      </c>
      <c r="B3293" t="s">
        <v>54</v>
      </c>
      <c r="C3293" t="s">
        <v>20</v>
      </c>
      <c r="D3293" t="s">
        <v>115</v>
      </c>
      <c r="E3293">
        <v>60.8</v>
      </c>
      <c r="F3293">
        <v>23.63</v>
      </c>
      <c r="G3293" t="s">
        <v>2455</v>
      </c>
      <c r="H3293" t="s">
        <v>68</v>
      </c>
      <c r="I3293" t="s">
        <v>39</v>
      </c>
      <c r="J3293" t="s">
        <v>115</v>
      </c>
      <c r="K3293">
        <v>60.85</v>
      </c>
      <c r="L3293">
        <v>23.58</v>
      </c>
      <c r="M3293" t="s">
        <v>2455</v>
      </c>
      <c r="N3293" t="s">
        <v>40</v>
      </c>
      <c r="O3293" t="s">
        <v>35</v>
      </c>
      <c r="P3293">
        <v>20</v>
      </c>
      <c r="Q3293">
        <v>7</v>
      </c>
      <c r="R3293">
        <v>335</v>
      </c>
    </row>
    <row r="3294" spans="1:18">
      <c r="A3294" t="s">
        <v>3244</v>
      </c>
      <c r="B3294" t="s">
        <v>24</v>
      </c>
      <c r="C3294" t="s">
        <v>39</v>
      </c>
      <c r="D3294" t="s">
        <v>115</v>
      </c>
      <c r="E3294">
        <v>62.72</v>
      </c>
      <c r="F3294">
        <v>22.57</v>
      </c>
      <c r="G3294" t="s">
        <v>2455</v>
      </c>
      <c r="H3294" t="s">
        <v>19</v>
      </c>
      <c r="I3294" t="s">
        <v>39</v>
      </c>
      <c r="J3294" t="s">
        <v>115</v>
      </c>
      <c r="K3294">
        <v>62.73</v>
      </c>
      <c r="L3294">
        <v>22.57</v>
      </c>
      <c r="M3294" t="s">
        <v>2455</v>
      </c>
      <c r="N3294" t="s">
        <v>40</v>
      </c>
      <c r="O3294" t="s">
        <v>35</v>
      </c>
      <c r="P3294">
        <v>21</v>
      </c>
      <c r="Q3294">
        <v>2</v>
      </c>
      <c r="R3294">
        <v>0</v>
      </c>
    </row>
    <row r="3295" spans="1:18">
      <c r="A3295" t="s">
        <v>3250</v>
      </c>
      <c r="B3295" t="s">
        <v>20</v>
      </c>
      <c r="C3295" t="s">
        <v>39</v>
      </c>
      <c r="D3295" t="s">
        <v>115</v>
      </c>
      <c r="E3295">
        <v>60.9</v>
      </c>
      <c r="F3295">
        <v>26.7</v>
      </c>
      <c r="G3295" t="s">
        <v>2455</v>
      </c>
      <c r="H3295" t="s">
        <v>39</v>
      </c>
      <c r="I3295" t="s">
        <v>48</v>
      </c>
      <c r="J3295" t="s">
        <v>115</v>
      </c>
      <c r="K3295">
        <v>60.92</v>
      </c>
      <c r="L3295">
        <v>26.72</v>
      </c>
      <c r="M3295" t="s">
        <v>2455</v>
      </c>
      <c r="N3295" t="s">
        <v>81</v>
      </c>
      <c r="O3295" t="s">
        <v>35</v>
      </c>
      <c r="P3295">
        <v>62</v>
      </c>
      <c r="Q3295">
        <v>3</v>
      </c>
      <c r="R3295">
        <v>26</v>
      </c>
    </row>
    <row r="3296" spans="1:18">
      <c r="A3296" t="s">
        <v>3251</v>
      </c>
      <c r="B3296" t="s">
        <v>24</v>
      </c>
      <c r="C3296" t="s">
        <v>39</v>
      </c>
      <c r="D3296" t="s">
        <v>115</v>
      </c>
      <c r="E3296">
        <v>62.72</v>
      </c>
      <c r="F3296">
        <v>22.57</v>
      </c>
      <c r="G3296" t="s">
        <v>2455</v>
      </c>
      <c r="H3296" t="s">
        <v>23</v>
      </c>
      <c r="I3296" t="s">
        <v>48</v>
      </c>
      <c r="J3296" t="s">
        <v>148</v>
      </c>
      <c r="K3296">
        <v>62.72</v>
      </c>
      <c r="L3296">
        <v>22.55</v>
      </c>
      <c r="M3296" t="s">
        <v>2455</v>
      </c>
      <c r="N3296" t="s">
        <v>40</v>
      </c>
      <c r="O3296" t="s">
        <v>52</v>
      </c>
      <c r="P3296">
        <v>1533</v>
      </c>
      <c r="Q3296">
        <v>1</v>
      </c>
      <c r="R3296">
        <v>270</v>
      </c>
    </row>
    <row r="3297" spans="1:18">
      <c r="A3297" t="s">
        <v>3252</v>
      </c>
      <c r="B3297" t="s">
        <v>39</v>
      </c>
      <c r="C3297" t="s">
        <v>39</v>
      </c>
      <c r="D3297" t="s">
        <v>115</v>
      </c>
      <c r="E3297">
        <v>62.7</v>
      </c>
      <c r="F3297">
        <v>22.5</v>
      </c>
      <c r="G3297" t="s">
        <v>2455</v>
      </c>
      <c r="H3297" t="s">
        <v>155</v>
      </c>
      <c r="I3297" t="s">
        <v>20</v>
      </c>
      <c r="J3297" t="s">
        <v>131</v>
      </c>
      <c r="K3297">
        <v>62.68</v>
      </c>
      <c r="L3297">
        <v>22.45</v>
      </c>
      <c r="M3297" t="s">
        <v>2455</v>
      </c>
      <c r="N3297" t="s">
        <v>40</v>
      </c>
      <c r="O3297" t="s">
        <v>35</v>
      </c>
      <c r="P3297">
        <v>345</v>
      </c>
      <c r="Q3297">
        <v>4</v>
      </c>
      <c r="R3297">
        <v>234</v>
      </c>
    </row>
    <row r="3298" spans="1:18">
      <c r="A3298" t="s">
        <v>3256</v>
      </c>
      <c r="B3298" t="s">
        <v>50</v>
      </c>
      <c r="C3298" t="s">
        <v>39</v>
      </c>
      <c r="D3298" t="s">
        <v>115</v>
      </c>
      <c r="E3298">
        <v>60.62</v>
      </c>
      <c r="F3298">
        <v>24.77</v>
      </c>
      <c r="G3298" t="s">
        <v>2455</v>
      </c>
      <c r="H3298" t="s">
        <v>109</v>
      </c>
      <c r="I3298" t="s">
        <v>101</v>
      </c>
      <c r="J3298" t="s">
        <v>115</v>
      </c>
      <c r="K3298">
        <v>60.6</v>
      </c>
      <c r="L3298">
        <v>24.83</v>
      </c>
      <c r="M3298" t="s">
        <v>2455</v>
      </c>
      <c r="N3298" t="s">
        <v>40</v>
      </c>
      <c r="O3298" t="s">
        <v>35</v>
      </c>
      <c r="P3298">
        <v>178</v>
      </c>
      <c r="Q3298">
        <v>5</v>
      </c>
      <c r="R3298">
        <v>117</v>
      </c>
    </row>
    <row r="3299" spans="1:18">
      <c r="A3299" t="s">
        <v>3257</v>
      </c>
      <c r="B3299" t="s">
        <v>60</v>
      </c>
      <c r="C3299" t="s">
        <v>39</v>
      </c>
      <c r="D3299" t="s">
        <v>115</v>
      </c>
      <c r="E3299">
        <v>60.58</v>
      </c>
      <c r="F3299">
        <v>24.6</v>
      </c>
      <c r="G3299" t="s">
        <v>2455</v>
      </c>
      <c r="H3299" t="s">
        <v>48</v>
      </c>
      <c r="I3299" t="s">
        <v>48</v>
      </c>
      <c r="J3299" t="s">
        <v>115</v>
      </c>
      <c r="K3299">
        <v>60.62</v>
      </c>
      <c r="L3299">
        <v>24.72</v>
      </c>
      <c r="M3299" t="s">
        <v>2455</v>
      </c>
      <c r="N3299" t="s">
        <v>81</v>
      </c>
      <c r="O3299" t="s">
        <v>35</v>
      </c>
      <c r="P3299">
        <v>66</v>
      </c>
      <c r="Q3299">
        <v>8</v>
      </c>
      <c r="R3299">
        <v>60</v>
      </c>
    </row>
    <row r="3300" spans="1:18">
      <c r="A3300" t="s">
        <v>3258</v>
      </c>
      <c r="B3300" t="s">
        <v>24</v>
      </c>
      <c r="C3300" t="s">
        <v>39</v>
      </c>
      <c r="D3300" t="s">
        <v>115</v>
      </c>
      <c r="E3300">
        <v>60.6</v>
      </c>
      <c r="F3300">
        <v>24.83</v>
      </c>
      <c r="G3300" t="s">
        <v>2455</v>
      </c>
      <c r="H3300" t="s">
        <v>51</v>
      </c>
      <c r="I3300" t="s">
        <v>39</v>
      </c>
      <c r="J3300" t="s">
        <v>115</v>
      </c>
      <c r="K3300">
        <v>60.6</v>
      </c>
      <c r="L3300">
        <v>24.83</v>
      </c>
      <c r="M3300" t="s">
        <v>2455</v>
      </c>
      <c r="N3300" t="s">
        <v>40</v>
      </c>
      <c r="O3300" t="s">
        <v>35</v>
      </c>
      <c r="P3300">
        <v>5</v>
      </c>
      <c r="Q3300">
        <v>0</v>
      </c>
      <c r="R3300">
        <v>0</v>
      </c>
    </row>
    <row r="3301" spans="1:18">
      <c r="A3301" t="s">
        <v>3979</v>
      </c>
      <c r="B3301" t="s">
        <v>121</v>
      </c>
      <c r="C3301" t="s">
        <v>39</v>
      </c>
      <c r="D3301" t="s">
        <v>115</v>
      </c>
      <c r="E3301">
        <v>57.87</v>
      </c>
      <c r="F3301">
        <v>11.93</v>
      </c>
      <c r="G3301" t="s">
        <v>2497</v>
      </c>
      <c r="H3301" t="s">
        <v>23</v>
      </c>
      <c r="I3301" t="s">
        <v>29</v>
      </c>
      <c r="J3301" t="s">
        <v>115</v>
      </c>
      <c r="K3301">
        <v>57.87</v>
      </c>
      <c r="L3301">
        <v>11.93</v>
      </c>
      <c r="M3301" t="s">
        <v>2497</v>
      </c>
      <c r="N3301" t="s">
        <v>40</v>
      </c>
      <c r="O3301" t="s">
        <v>35</v>
      </c>
      <c r="P3301">
        <v>27</v>
      </c>
      <c r="Q3301">
        <v>0</v>
      </c>
      <c r="R3301">
        <v>0</v>
      </c>
    </row>
    <row r="3302" spans="1:18">
      <c r="A3302" t="s">
        <v>3991</v>
      </c>
      <c r="B3302" t="s">
        <v>32</v>
      </c>
      <c r="C3302" t="s">
        <v>20</v>
      </c>
      <c r="D3302" t="s">
        <v>115</v>
      </c>
      <c r="E3302">
        <v>56.2</v>
      </c>
      <c r="F3302">
        <v>15.65</v>
      </c>
      <c r="G3302" t="s">
        <v>2497</v>
      </c>
      <c r="H3302" t="s">
        <v>31</v>
      </c>
      <c r="I3302" t="s">
        <v>48</v>
      </c>
      <c r="J3302" t="s">
        <v>115</v>
      </c>
      <c r="K3302">
        <v>56.2</v>
      </c>
      <c r="L3302">
        <v>15.65</v>
      </c>
      <c r="M3302" t="s">
        <v>2497</v>
      </c>
      <c r="N3302" t="s">
        <v>40</v>
      </c>
      <c r="O3302" t="s">
        <v>35</v>
      </c>
      <c r="P3302">
        <v>84</v>
      </c>
      <c r="Q3302">
        <v>0</v>
      </c>
      <c r="R3302">
        <v>0</v>
      </c>
    </row>
    <row r="3303" spans="1:18">
      <c r="A3303" t="s">
        <v>3992</v>
      </c>
      <c r="B3303" t="s">
        <v>20</v>
      </c>
      <c r="C3303" t="s">
        <v>39</v>
      </c>
      <c r="D3303" t="s">
        <v>115</v>
      </c>
      <c r="E3303">
        <v>59.98</v>
      </c>
      <c r="F3303">
        <v>16.649999999999999</v>
      </c>
      <c r="G3303" t="s">
        <v>2497</v>
      </c>
      <c r="H3303" t="s">
        <v>32</v>
      </c>
      <c r="I3303" t="s">
        <v>51</v>
      </c>
      <c r="J3303" t="s">
        <v>115</v>
      </c>
      <c r="K3303">
        <v>59.98</v>
      </c>
      <c r="L3303">
        <v>16.649999999999999</v>
      </c>
      <c r="M3303" t="s">
        <v>2497</v>
      </c>
      <c r="N3303" t="s">
        <v>81</v>
      </c>
      <c r="O3303" t="s">
        <v>35</v>
      </c>
      <c r="P3303">
        <v>97</v>
      </c>
      <c r="Q3303">
        <v>0</v>
      </c>
      <c r="R3303">
        <v>0</v>
      </c>
    </row>
    <row r="3304" spans="1:18">
      <c r="A3304" t="s">
        <v>3996</v>
      </c>
      <c r="B3304" t="s">
        <v>23</v>
      </c>
      <c r="C3304" t="s">
        <v>39</v>
      </c>
      <c r="D3304" t="s">
        <v>115</v>
      </c>
      <c r="E3304">
        <v>60.02</v>
      </c>
      <c r="F3304">
        <v>13.6</v>
      </c>
      <c r="G3304" t="s">
        <v>2497</v>
      </c>
      <c r="H3304" t="s">
        <v>45</v>
      </c>
      <c r="I3304" t="s">
        <v>48</v>
      </c>
      <c r="J3304" t="s">
        <v>131</v>
      </c>
      <c r="K3304">
        <v>60.02</v>
      </c>
      <c r="L3304">
        <v>13.6</v>
      </c>
      <c r="M3304" t="s">
        <v>2497</v>
      </c>
      <c r="N3304" t="s">
        <v>40</v>
      </c>
      <c r="O3304" t="s">
        <v>35</v>
      </c>
      <c r="P3304">
        <v>435</v>
      </c>
      <c r="Q3304">
        <v>0</v>
      </c>
      <c r="R3304">
        <v>0</v>
      </c>
    </row>
    <row r="3305" spans="1:18">
      <c r="A3305" t="s">
        <v>130</v>
      </c>
      <c r="B3305" t="s">
        <v>109</v>
      </c>
      <c r="C3305" t="s">
        <v>20</v>
      </c>
      <c r="D3305" t="s">
        <v>131</v>
      </c>
      <c r="E3305">
        <v>50.73</v>
      </c>
      <c r="F3305">
        <v>4.4800000000000004</v>
      </c>
      <c r="G3305" t="s">
        <v>22</v>
      </c>
      <c r="H3305" t="s">
        <v>19</v>
      </c>
      <c r="I3305" t="s">
        <v>32</v>
      </c>
      <c r="J3305" t="s">
        <v>131</v>
      </c>
      <c r="K3305">
        <v>50.77</v>
      </c>
      <c r="L3305">
        <v>4.53</v>
      </c>
      <c r="M3305" t="s">
        <v>22</v>
      </c>
      <c r="N3305" t="s">
        <v>81</v>
      </c>
      <c r="O3305" t="s">
        <v>35</v>
      </c>
      <c r="P3305">
        <v>152</v>
      </c>
      <c r="Q3305">
        <v>6</v>
      </c>
      <c r="R3305">
        <v>44</v>
      </c>
    </row>
    <row r="3306" spans="1:18">
      <c r="A3306" t="s">
        <v>149</v>
      </c>
      <c r="B3306" t="s">
        <v>20</v>
      </c>
      <c r="C3306" t="s">
        <v>20</v>
      </c>
      <c r="D3306" t="s">
        <v>131</v>
      </c>
      <c r="E3306">
        <v>50.8</v>
      </c>
      <c r="F3306">
        <v>3.12</v>
      </c>
      <c r="G3306" t="s">
        <v>22</v>
      </c>
      <c r="H3306" t="s">
        <v>68</v>
      </c>
      <c r="I3306" t="s">
        <v>101</v>
      </c>
      <c r="J3306" t="s">
        <v>131</v>
      </c>
      <c r="K3306">
        <v>50.78</v>
      </c>
      <c r="L3306">
        <v>3.13</v>
      </c>
      <c r="M3306" t="s">
        <v>116</v>
      </c>
      <c r="N3306" t="s">
        <v>34</v>
      </c>
      <c r="O3306" t="s">
        <v>35</v>
      </c>
      <c r="P3306">
        <v>199</v>
      </c>
      <c r="Q3306">
        <v>3</v>
      </c>
      <c r="R3306">
        <v>148</v>
      </c>
    </row>
    <row r="3307" spans="1:18">
      <c r="A3307" t="s">
        <v>200</v>
      </c>
      <c r="B3307" t="s">
        <v>19</v>
      </c>
      <c r="C3307" t="s">
        <v>20</v>
      </c>
      <c r="D3307" t="s">
        <v>131</v>
      </c>
      <c r="E3307">
        <v>50.28</v>
      </c>
      <c r="F3307">
        <v>4.38</v>
      </c>
      <c r="G3307" t="s">
        <v>22</v>
      </c>
      <c r="H3307" t="s">
        <v>32</v>
      </c>
      <c r="I3307" t="s">
        <v>51</v>
      </c>
      <c r="J3307" t="s">
        <v>131</v>
      </c>
      <c r="K3307">
        <v>50.28</v>
      </c>
      <c r="L3307">
        <v>4.38</v>
      </c>
      <c r="M3307" t="s">
        <v>22</v>
      </c>
      <c r="N3307" t="s">
        <v>26</v>
      </c>
      <c r="O3307" t="s">
        <v>27</v>
      </c>
      <c r="P3307">
        <v>108</v>
      </c>
      <c r="Q3307">
        <v>0</v>
      </c>
      <c r="R3307">
        <v>0</v>
      </c>
    </row>
    <row r="3308" spans="1:18">
      <c r="A3308" t="s">
        <v>201</v>
      </c>
      <c r="B3308" t="s">
        <v>19</v>
      </c>
      <c r="C3308" t="s">
        <v>20</v>
      </c>
      <c r="D3308" t="s">
        <v>131</v>
      </c>
      <c r="E3308">
        <v>50.28</v>
      </c>
      <c r="F3308">
        <v>4.38</v>
      </c>
      <c r="G3308" t="s">
        <v>22</v>
      </c>
      <c r="H3308" t="s">
        <v>42</v>
      </c>
      <c r="I3308" t="s">
        <v>32</v>
      </c>
      <c r="J3308" t="s">
        <v>131</v>
      </c>
      <c r="K3308">
        <v>50.28</v>
      </c>
      <c r="L3308">
        <v>4.38</v>
      </c>
      <c r="M3308" t="s">
        <v>22</v>
      </c>
      <c r="N3308" t="s">
        <v>26</v>
      </c>
      <c r="O3308" t="s">
        <v>27</v>
      </c>
      <c r="P3308">
        <v>147</v>
      </c>
      <c r="Q3308">
        <v>0</v>
      </c>
      <c r="R3308">
        <v>0</v>
      </c>
    </row>
    <row r="3309" spans="1:18">
      <c r="A3309" t="s">
        <v>787</v>
      </c>
      <c r="B3309" t="s">
        <v>37</v>
      </c>
      <c r="C3309" t="s">
        <v>20</v>
      </c>
      <c r="D3309" t="s">
        <v>131</v>
      </c>
      <c r="E3309">
        <v>39.35</v>
      </c>
      <c r="F3309">
        <v>-3.07</v>
      </c>
      <c r="G3309" t="s">
        <v>583</v>
      </c>
      <c r="H3309" t="s">
        <v>74</v>
      </c>
      <c r="I3309" t="s">
        <v>39</v>
      </c>
      <c r="J3309" t="s">
        <v>413</v>
      </c>
      <c r="K3309">
        <v>39.58</v>
      </c>
      <c r="L3309">
        <v>-3.02</v>
      </c>
      <c r="M3309" t="s">
        <v>583</v>
      </c>
      <c r="N3309" t="s">
        <v>84</v>
      </c>
      <c r="O3309" t="s">
        <v>35</v>
      </c>
      <c r="P3309">
        <v>5150</v>
      </c>
      <c r="Q3309">
        <v>27</v>
      </c>
      <c r="R3309">
        <v>10</v>
      </c>
    </row>
    <row r="3310" spans="1:18">
      <c r="A3310" t="s">
        <v>828</v>
      </c>
      <c r="B3310" t="s">
        <v>133</v>
      </c>
      <c r="C3310" t="s">
        <v>20</v>
      </c>
      <c r="D3310" t="s">
        <v>131</v>
      </c>
      <c r="E3310">
        <v>58.38</v>
      </c>
      <c r="F3310">
        <v>24.5</v>
      </c>
      <c r="G3310" t="s">
        <v>795</v>
      </c>
      <c r="H3310" t="s">
        <v>60</v>
      </c>
      <c r="I3310" t="s">
        <v>51</v>
      </c>
      <c r="J3310" t="s">
        <v>131</v>
      </c>
      <c r="K3310">
        <v>58.38</v>
      </c>
      <c r="L3310">
        <v>24.5</v>
      </c>
      <c r="M3310" t="s">
        <v>795</v>
      </c>
      <c r="N3310" t="s">
        <v>40</v>
      </c>
      <c r="O3310" t="s">
        <v>35</v>
      </c>
      <c r="P3310">
        <v>99</v>
      </c>
      <c r="Q3310">
        <v>0</v>
      </c>
      <c r="R3310">
        <v>0</v>
      </c>
    </row>
    <row r="3311" spans="1:18">
      <c r="A3311" t="s">
        <v>1095</v>
      </c>
      <c r="B3311" t="s">
        <v>73</v>
      </c>
      <c r="C3311" t="s">
        <v>20</v>
      </c>
      <c r="D3311" t="s">
        <v>131</v>
      </c>
      <c r="E3311">
        <v>50.83</v>
      </c>
      <c r="F3311">
        <v>-1.27</v>
      </c>
      <c r="G3311" t="s">
        <v>858</v>
      </c>
      <c r="H3311" t="s">
        <v>63</v>
      </c>
      <c r="I3311" t="s">
        <v>20</v>
      </c>
      <c r="J3311" t="s">
        <v>118</v>
      </c>
      <c r="K3311">
        <v>50.83</v>
      </c>
      <c r="L3311">
        <v>-1.23</v>
      </c>
      <c r="M3311" t="s">
        <v>858</v>
      </c>
      <c r="N3311" t="s">
        <v>40</v>
      </c>
      <c r="O3311" t="s">
        <v>35</v>
      </c>
      <c r="P3311">
        <v>356</v>
      </c>
      <c r="Q3311">
        <v>3</v>
      </c>
      <c r="R3311">
        <v>91</v>
      </c>
    </row>
    <row r="3312" spans="1:18">
      <c r="A3312" t="s">
        <v>1222</v>
      </c>
      <c r="B3312" t="s">
        <v>133</v>
      </c>
      <c r="C3312" t="s">
        <v>24</v>
      </c>
      <c r="D3312" t="s">
        <v>131</v>
      </c>
      <c r="E3312">
        <v>52.7</v>
      </c>
      <c r="F3312">
        <v>-1.72</v>
      </c>
      <c r="G3312" t="s">
        <v>858</v>
      </c>
      <c r="H3312" t="s">
        <v>67</v>
      </c>
      <c r="I3312" t="s">
        <v>51</v>
      </c>
      <c r="J3312" t="s">
        <v>131</v>
      </c>
      <c r="K3312">
        <v>52.52</v>
      </c>
      <c r="L3312">
        <v>-1.5</v>
      </c>
      <c r="M3312" t="s">
        <v>858</v>
      </c>
      <c r="N3312" t="s">
        <v>140</v>
      </c>
      <c r="O3312" t="s">
        <v>35</v>
      </c>
      <c r="P3312">
        <v>140</v>
      </c>
      <c r="Q3312">
        <v>26</v>
      </c>
      <c r="R3312">
        <v>145</v>
      </c>
    </row>
    <row r="3313" spans="1:18">
      <c r="A3313" t="s">
        <v>1229</v>
      </c>
      <c r="B3313" t="s">
        <v>76</v>
      </c>
      <c r="C3313" t="s">
        <v>20</v>
      </c>
      <c r="D3313" t="s">
        <v>131</v>
      </c>
      <c r="E3313">
        <v>50.92</v>
      </c>
      <c r="F3313">
        <v>-1.67</v>
      </c>
      <c r="G3313" t="s">
        <v>858</v>
      </c>
      <c r="H3313" t="s">
        <v>143</v>
      </c>
      <c r="I3313" t="s">
        <v>60</v>
      </c>
      <c r="J3313" t="s">
        <v>118</v>
      </c>
      <c r="K3313">
        <v>50.95</v>
      </c>
      <c r="L3313">
        <v>-1.5</v>
      </c>
      <c r="M3313" t="s">
        <v>858</v>
      </c>
      <c r="N3313" t="s">
        <v>26</v>
      </c>
      <c r="O3313" t="s">
        <v>35</v>
      </c>
      <c r="P3313">
        <v>313</v>
      </c>
      <c r="Q3313">
        <v>13</v>
      </c>
      <c r="R3313">
        <v>73</v>
      </c>
    </row>
    <row r="3314" spans="1:18">
      <c r="A3314" t="s">
        <v>1259</v>
      </c>
      <c r="B3314" t="s">
        <v>68</v>
      </c>
      <c r="C3314" t="s">
        <v>20</v>
      </c>
      <c r="D3314" t="s">
        <v>131</v>
      </c>
      <c r="E3314">
        <v>51.73</v>
      </c>
      <c r="F3314">
        <v>-5.3</v>
      </c>
      <c r="G3314" t="s">
        <v>858</v>
      </c>
      <c r="H3314" t="s">
        <v>39</v>
      </c>
      <c r="I3314" t="s">
        <v>60</v>
      </c>
      <c r="J3314" t="s">
        <v>119</v>
      </c>
      <c r="K3314">
        <v>51.73</v>
      </c>
      <c r="L3314">
        <v>-5.3</v>
      </c>
      <c r="M3314" t="s">
        <v>858</v>
      </c>
      <c r="N3314" t="s">
        <v>81</v>
      </c>
      <c r="O3314" t="s">
        <v>35</v>
      </c>
      <c r="P3314">
        <v>656</v>
      </c>
      <c r="Q3314">
        <v>0</v>
      </c>
      <c r="R3314">
        <v>0</v>
      </c>
    </row>
    <row r="3315" spans="1:18">
      <c r="A3315" t="s">
        <v>1287</v>
      </c>
      <c r="B3315" t="s">
        <v>67</v>
      </c>
      <c r="C3315" t="s">
        <v>20</v>
      </c>
      <c r="D3315" t="s">
        <v>131</v>
      </c>
      <c r="E3315">
        <v>54.05</v>
      </c>
      <c r="F3315">
        <v>-4.82</v>
      </c>
      <c r="G3315" t="s">
        <v>858</v>
      </c>
      <c r="H3315" t="s">
        <v>67</v>
      </c>
      <c r="I3315" t="s">
        <v>60</v>
      </c>
      <c r="J3315" t="s">
        <v>118</v>
      </c>
      <c r="K3315">
        <v>54.05</v>
      </c>
      <c r="L3315">
        <v>-4.82</v>
      </c>
      <c r="M3315" t="s">
        <v>858</v>
      </c>
      <c r="N3315" t="s">
        <v>40</v>
      </c>
      <c r="O3315" t="s">
        <v>35</v>
      </c>
      <c r="P3315">
        <v>305</v>
      </c>
      <c r="Q3315">
        <v>0</v>
      </c>
      <c r="R3315">
        <v>0</v>
      </c>
    </row>
    <row r="3316" spans="1:18">
      <c r="A3316" t="s">
        <v>1376</v>
      </c>
      <c r="B3316" t="s">
        <v>63</v>
      </c>
      <c r="C3316" t="s">
        <v>20</v>
      </c>
      <c r="D3316" t="s">
        <v>131</v>
      </c>
      <c r="E3316">
        <v>53.47</v>
      </c>
      <c r="F3316">
        <v>-2.25</v>
      </c>
      <c r="G3316" t="s">
        <v>858</v>
      </c>
      <c r="H3316" t="s">
        <v>50</v>
      </c>
      <c r="I3316" t="s">
        <v>63</v>
      </c>
      <c r="J3316" t="s">
        <v>131</v>
      </c>
      <c r="K3316">
        <v>53.42</v>
      </c>
      <c r="L3316">
        <v>-2.3199999999999998</v>
      </c>
      <c r="M3316" t="s">
        <v>858</v>
      </c>
      <c r="N3316" t="s">
        <v>26</v>
      </c>
      <c r="O3316" t="s">
        <v>35</v>
      </c>
      <c r="P3316">
        <v>203</v>
      </c>
      <c r="Q3316">
        <v>8</v>
      </c>
      <c r="R3316">
        <v>219</v>
      </c>
    </row>
    <row r="3317" spans="1:18">
      <c r="A3317" t="s">
        <v>1377</v>
      </c>
      <c r="B3317" t="s">
        <v>71</v>
      </c>
      <c r="C3317" t="s">
        <v>20</v>
      </c>
      <c r="D3317" t="s">
        <v>131</v>
      </c>
      <c r="E3317">
        <v>53.53</v>
      </c>
      <c r="F3317">
        <v>-2.35</v>
      </c>
      <c r="G3317" t="s">
        <v>858</v>
      </c>
      <c r="H3317" t="s">
        <v>51</v>
      </c>
      <c r="I3317" t="s">
        <v>51</v>
      </c>
      <c r="J3317" t="s">
        <v>410</v>
      </c>
      <c r="K3317">
        <v>53.53</v>
      </c>
      <c r="L3317">
        <v>-2.33</v>
      </c>
      <c r="M3317" t="s">
        <v>858</v>
      </c>
      <c r="N3317" t="s">
        <v>81</v>
      </c>
      <c r="O3317" t="s">
        <v>35</v>
      </c>
      <c r="P3317">
        <v>3038</v>
      </c>
      <c r="Q3317">
        <v>2</v>
      </c>
      <c r="R3317">
        <v>91</v>
      </c>
    </row>
    <row r="3318" spans="1:18">
      <c r="A3318" t="s">
        <v>1380</v>
      </c>
      <c r="B3318" t="s">
        <v>50</v>
      </c>
      <c r="C3318" t="s">
        <v>39</v>
      </c>
      <c r="D3318" t="s">
        <v>131</v>
      </c>
      <c r="E3318">
        <v>52.9</v>
      </c>
      <c r="F3318">
        <v>-1.23</v>
      </c>
      <c r="G3318" t="s">
        <v>858</v>
      </c>
      <c r="H3318" t="s">
        <v>23</v>
      </c>
      <c r="I3318" t="s">
        <v>50</v>
      </c>
      <c r="J3318" t="s">
        <v>118</v>
      </c>
      <c r="K3318">
        <v>52.9</v>
      </c>
      <c r="L3318">
        <v>-1.23</v>
      </c>
      <c r="M3318" t="s">
        <v>858</v>
      </c>
      <c r="N3318" t="s">
        <v>81</v>
      </c>
      <c r="O3318" t="s">
        <v>35</v>
      </c>
      <c r="P3318">
        <v>228</v>
      </c>
      <c r="Q3318">
        <v>0</v>
      </c>
      <c r="R3318">
        <v>0</v>
      </c>
    </row>
    <row r="3319" spans="1:18">
      <c r="A3319" t="s">
        <v>1382</v>
      </c>
      <c r="B3319" t="s">
        <v>42</v>
      </c>
      <c r="C3319" t="s">
        <v>20</v>
      </c>
      <c r="D3319" t="s">
        <v>131</v>
      </c>
      <c r="E3319">
        <v>52.23</v>
      </c>
      <c r="F3319">
        <v>-0.93</v>
      </c>
      <c r="G3319" t="s">
        <v>858</v>
      </c>
      <c r="H3319" t="s">
        <v>60</v>
      </c>
      <c r="I3319" t="s">
        <v>24</v>
      </c>
      <c r="J3319" t="s">
        <v>118</v>
      </c>
      <c r="K3319">
        <v>52.02</v>
      </c>
      <c r="L3319">
        <v>-1.1000000000000001</v>
      </c>
      <c r="M3319" t="s">
        <v>858</v>
      </c>
      <c r="N3319" t="s">
        <v>40</v>
      </c>
      <c r="O3319" t="s">
        <v>35</v>
      </c>
      <c r="P3319">
        <v>320</v>
      </c>
      <c r="Q3319">
        <v>27</v>
      </c>
      <c r="R3319">
        <v>206</v>
      </c>
    </row>
    <row r="3320" spans="1:18">
      <c r="A3320" t="s">
        <v>1383</v>
      </c>
      <c r="B3320" t="s">
        <v>42</v>
      </c>
      <c r="C3320" t="s">
        <v>20</v>
      </c>
      <c r="D3320" t="s">
        <v>131</v>
      </c>
      <c r="E3320">
        <v>52.23</v>
      </c>
      <c r="F3320">
        <v>-0.93</v>
      </c>
      <c r="G3320" t="s">
        <v>858</v>
      </c>
      <c r="H3320" t="s">
        <v>20</v>
      </c>
      <c r="I3320" t="s">
        <v>24</v>
      </c>
      <c r="J3320" t="s">
        <v>118</v>
      </c>
      <c r="K3320">
        <v>52.23</v>
      </c>
      <c r="L3320">
        <v>-0.93</v>
      </c>
      <c r="M3320" t="s">
        <v>858</v>
      </c>
      <c r="N3320" t="s">
        <v>40</v>
      </c>
      <c r="O3320" t="s">
        <v>35</v>
      </c>
      <c r="P3320">
        <v>322</v>
      </c>
      <c r="Q3320">
        <v>0</v>
      </c>
      <c r="R3320">
        <v>0</v>
      </c>
    </row>
    <row r="3321" spans="1:18">
      <c r="A3321" t="s">
        <v>1384</v>
      </c>
      <c r="B3321" t="s">
        <v>73</v>
      </c>
      <c r="C3321" t="s">
        <v>20</v>
      </c>
      <c r="D3321" t="s">
        <v>131</v>
      </c>
      <c r="E3321">
        <v>52.2</v>
      </c>
      <c r="F3321">
        <v>-1</v>
      </c>
      <c r="G3321" t="s">
        <v>858</v>
      </c>
      <c r="H3321" t="s">
        <v>104</v>
      </c>
      <c r="I3321" t="s">
        <v>20</v>
      </c>
      <c r="J3321" t="s">
        <v>118</v>
      </c>
      <c r="K3321">
        <v>52.2</v>
      </c>
      <c r="L3321">
        <v>-1</v>
      </c>
      <c r="M3321" t="s">
        <v>858</v>
      </c>
      <c r="N3321" t="s">
        <v>81</v>
      </c>
      <c r="O3321" t="s">
        <v>35</v>
      </c>
      <c r="P3321">
        <v>374</v>
      </c>
      <c r="Q3321">
        <v>0</v>
      </c>
      <c r="R3321">
        <v>0</v>
      </c>
    </row>
    <row r="3322" spans="1:18">
      <c r="A3322" t="s">
        <v>1408</v>
      </c>
      <c r="B3322" t="s">
        <v>74</v>
      </c>
      <c r="C3322" t="s">
        <v>20</v>
      </c>
      <c r="D3322" t="s">
        <v>131</v>
      </c>
      <c r="E3322">
        <v>52.75</v>
      </c>
      <c r="F3322">
        <v>-4.8</v>
      </c>
      <c r="G3322" t="s">
        <v>858</v>
      </c>
      <c r="H3322" t="s">
        <v>101</v>
      </c>
      <c r="I3322" t="s">
        <v>29</v>
      </c>
      <c r="J3322" t="s">
        <v>131</v>
      </c>
      <c r="K3322">
        <v>52.75</v>
      </c>
      <c r="L3322">
        <v>-4.8</v>
      </c>
      <c r="M3322" t="s">
        <v>858</v>
      </c>
      <c r="N3322" t="s">
        <v>40</v>
      </c>
      <c r="O3322" t="s">
        <v>35</v>
      </c>
      <c r="P3322">
        <v>44</v>
      </c>
      <c r="Q3322">
        <v>0</v>
      </c>
      <c r="R3322">
        <v>0</v>
      </c>
    </row>
    <row r="3323" spans="1:18">
      <c r="A3323" t="s">
        <v>1409</v>
      </c>
      <c r="B3323" t="s">
        <v>143</v>
      </c>
      <c r="C3323" t="s">
        <v>20</v>
      </c>
      <c r="D3323" t="s">
        <v>131</v>
      </c>
      <c r="E3323">
        <v>52.75</v>
      </c>
      <c r="F3323">
        <v>-4.8</v>
      </c>
      <c r="G3323" t="s">
        <v>858</v>
      </c>
      <c r="H3323" t="s">
        <v>20</v>
      </c>
      <c r="I3323" t="s">
        <v>24</v>
      </c>
      <c r="J3323" t="s">
        <v>408</v>
      </c>
      <c r="K3323">
        <v>52.75</v>
      </c>
      <c r="L3323">
        <v>-4.8</v>
      </c>
      <c r="M3323" t="s">
        <v>858</v>
      </c>
      <c r="N3323" t="s">
        <v>81</v>
      </c>
      <c r="O3323" t="s">
        <v>35</v>
      </c>
      <c r="P3323">
        <v>4329</v>
      </c>
      <c r="Q3323">
        <v>0</v>
      </c>
      <c r="R3323">
        <v>0</v>
      </c>
    </row>
    <row r="3324" spans="1:18">
      <c r="A3324" t="s">
        <v>1422</v>
      </c>
      <c r="B3324" t="s">
        <v>67</v>
      </c>
      <c r="C3324" t="s">
        <v>20</v>
      </c>
      <c r="D3324" t="s">
        <v>131</v>
      </c>
      <c r="E3324">
        <v>53.33</v>
      </c>
      <c r="F3324">
        <v>-0.9</v>
      </c>
      <c r="G3324" t="s">
        <v>858</v>
      </c>
      <c r="H3324" t="s">
        <v>29</v>
      </c>
      <c r="I3324" t="s">
        <v>48</v>
      </c>
      <c r="J3324" t="s">
        <v>248</v>
      </c>
      <c r="K3324">
        <v>53.33</v>
      </c>
      <c r="L3324">
        <v>-0.9</v>
      </c>
      <c r="M3324" t="s">
        <v>858</v>
      </c>
      <c r="N3324" t="s">
        <v>81</v>
      </c>
      <c r="O3324" t="s">
        <v>35</v>
      </c>
      <c r="P3324">
        <v>2277</v>
      </c>
      <c r="Q3324">
        <v>0</v>
      </c>
      <c r="R3324">
        <v>0</v>
      </c>
    </row>
    <row r="3325" spans="1:18">
      <c r="A3325" t="s">
        <v>1425</v>
      </c>
      <c r="B3325" t="s">
        <v>76</v>
      </c>
      <c r="C3325" t="s">
        <v>39</v>
      </c>
      <c r="D3325" t="s">
        <v>131</v>
      </c>
      <c r="E3325">
        <v>50.43</v>
      </c>
      <c r="F3325">
        <v>-3.57</v>
      </c>
      <c r="G3325" t="s">
        <v>858</v>
      </c>
      <c r="H3325" t="s">
        <v>121</v>
      </c>
      <c r="I3325" t="s">
        <v>51</v>
      </c>
      <c r="J3325" t="s">
        <v>131</v>
      </c>
      <c r="K3325">
        <v>50.43</v>
      </c>
      <c r="L3325">
        <v>-3.57</v>
      </c>
      <c r="M3325" t="s">
        <v>858</v>
      </c>
      <c r="N3325" t="s">
        <v>84</v>
      </c>
      <c r="O3325" t="s">
        <v>35</v>
      </c>
      <c r="P3325">
        <v>89</v>
      </c>
      <c r="Q3325">
        <v>0</v>
      </c>
      <c r="R3325">
        <v>0</v>
      </c>
    </row>
    <row r="3326" spans="1:18">
      <c r="A3326" t="s">
        <v>1426</v>
      </c>
      <c r="B3326" t="s">
        <v>76</v>
      </c>
      <c r="C3326" t="s">
        <v>20</v>
      </c>
      <c r="D3326" t="s">
        <v>131</v>
      </c>
      <c r="E3326">
        <v>53.48</v>
      </c>
      <c r="F3326">
        <v>-2.5300000000000002</v>
      </c>
      <c r="G3326" t="s">
        <v>858</v>
      </c>
      <c r="H3326" t="s">
        <v>68</v>
      </c>
      <c r="I3326" t="s">
        <v>20</v>
      </c>
      <c r="J3326" t="s">
        <v>118</v>
      </c>
      <c r="K3326">
        <v>53.48</v>
      </c>
      <c r="L3326">
        <v>-2.5300000000000002</v>
      </c>
      <c r="M3326" t="s">
        <v>858</v>
      </c>
      <c r="N3326" t="s">
        <v>34</v>
      </c>
      <c r="O3326" t="s">
        <v>35</v>
      </c>
      <c r="P3326">
        <v>365</v>
      </c>
      <c r="Q3326">
        <v>0</v>
      </c>
      <c r="R3326">
        <v>0</v>
      </c>
    </row>
    <row r="3327" spans="1:18">
      <c r="A3327" t="s">
        <v>1427</v>
      </c>
      <c r="B3327" t="s">
        <v>76</v>
      </c>
      <c r="C3327" t="s">
        <v>20</v>
      </c>
      <c r="D3327" t="s">
        <v>131</v>
      </c>
      <c r="E3327">
        <v>53.48</v>
      </c>
      <c r="F3327">
        <v>-2.5300000000000002</v>
      </c>
      <c r="G3327" t="s">
        <v>858</v>
      </c>
      <c r="H3327" t="s">
        <v>68</v>
      </c>
      <c r="I3327" t="s">
        <v>20</v>
      </c>
      <c r="J3327" t="s">
        <v>118</v>
      </c>
      <c r="K3327">
        <v>53.48</v>
      </c>
      <c r="L3327">
        <v>-2.5300000000000002</v>
      </c>
      <c r="M3327" t="s">
        <v>858</v>
      </c>
      <c r="N3327" t="s">
        <v>34</v>
      </c>
      <c r="O3327" t="s">
        <v>35</v>
      </c>
      <c r="P3327">
        <v>365</v>
      </c>
      <c r="Q3327">
        <v>0</v>
      </c>
      <c r="R3327">
        <v>0</v>
      </c>
    </row>
    <row r="3328" spans="1:18">
      <c r="A3328" t="s">
        <v>1432</v>
      </c>
      <c r="B3328" t="s">
        <v>133</v>
      </c>
      <c r="C3328" t="s">
        <v>20</v>
      </c>
      <c r="D3328" t="s">
        <v>131</v>
      </c>
      <c r="E3328">
        <v>52.72</v>
      </c>
      <c r="F3328">
        <v>0.42</v>
      </c>
      <c r="G3328" t="s">
        <v>858</v>
      </c>
      <c r="H3328" t="s">
        <v>20</v>
      </c>
      <c r="I3328" t="s">
        <v>24</v>
      </c>
      <c r="J3328" t="s">
        <v>118</v>
      </c>
      <c r="K3328">
        <v>52.72</v>
      </c>
      <c r="L3328">
        <v>0.42</v>
      </c>
      <c r="M3328" t="s">
        <v>858</v>
      </c>
      <c r="N3328" t="s">
        <v>40</v>
      </c>
      <c r="O3328" t="s">
        <v>35</v>
      </c>
      <c r="P3328">
        <v>314</v>
      </c>
      <c r="Q3328">
        <v>0</v>
      </c>
      <c r="R3328">
        <v>0</v>
      </c>
    </row>
    <row r="3329" spans="1:18">
      <c r="A3329" t="s">
        <v>1433</v>
      </c>
      <c r="B3329" t="s">
        <v>23</v>
      </c>
      <c r="C3329" t="s">
        <v>20</v>
      </c>
      <c r="D3329" t="s">
        <v>131</v>
      </c>
      <c r="E3329">
        <v>53.37</v>
      </c>
      <c r="F3329">
        <v>-2.75</v>
      </c>
      <c r="G3329" t="s">
        <v>858</v>
      </c>
      <c r="H3329" t="s">
        <v>23</v>
      </c>
      <c r="I3329" t="s">
        <v>29</v>
      </c>
      <c r="J3329" t="s">
        <v>131</v>
      </c>
      <c r="K3329">
        <v>53.33</v>
      </c>
      <c r="L3329">
        <v>-2.8</v>
      </c>
      <c r="M3329" t="s">
        <v>858</v>
      </c>
      <c r="N3329" t="s">
        <v>26</v>
      </c>
      <c r="O3329" t="s">
        <v>35</v>
      </c>
      <c r="P3329">
        <v>61</v>
      </c>
      <c r="Q3329">
        <v>5</v>
      </c>
      <c r="R3329">
        <v>222</v>
      </c>
    </row>
    <row r="3330" spans="1:18">
      <c r="A3330" t="s">
        <v>1434</v>
      </c>
      <c r="B3330" t="s">
        <v>23</v>
      </c>
      <c r="C3330" t="s">
        <v>20</v>
      </c>
      <c r="D3330" t="s">
        <v>131</v>
      </c>
      <c r="E3330">
        <v>53.37</v>
      </c>
      <c r="F3330">
        <v>-2.75</v>
      </c>
      <c r="G3330" t="s">
        <v>858</v>
      </c>
      <c r="H3330" t="s">
        <v>23</v>
      </c>
      <c r="I3330" t="s">
        <v>29</v>
      </c>
      <c r="J3330" t="s">
        <v>131</v>
      </c>
      <c r="K3330">
        <v>53.33</v>
      </c>
      <c r="L3330">
        <v>-2.8</v>
      </c>
      <c r="M3330" t="s">
        <v>858</v>
      </c>
      <c r="N3330" t="s">
        <v>26</v>
      </c>
      <c r="O3330" t="s">
        <v>35</v>
      </c>
      <c r="P3330">
        <v>61</v>
      </c>
      <c r="Q3330">
        <v>5</v>
      </c>
      <c r="R3330">
        <v>222</v>
      </c>
    </row>
    <row r="3331" spans="1:18">
      <c r="A3331" t="s">
        <v>1435</v>
      </c>
      <c r="B3331" t="s">
        <v>121</v>
      </c>
      <c r="C3331" t="s">
        <v>20</v>
      </c>
      <c r="D3331" t="s">
        <v>131</v>
      </c>
      <c r="E3331">
        <v>53.37</v>
      </c>
      <c r="F3331">
        <v>-2.83</v>
      </c>
      <c r="G3331" t="s">
        <v>858</v>
      </c>
      <c r="H3331" t="s">
        <v>31</v>
      </c>
      <c r="I3331" t="s">
        <v>29</v>
      </c>
      <c r="J3331" t="s">
        <v>118</v>
      </c>
      <c r="K3331">
        <v>53.38</v>
      </c>
      <c r="L3331">
        <v>-2.8</v>
      </c>
      <c r="M3331" t="s">
        <v>858</v>
      </c>
      <c r="N3331" t="s">
        <v>26</v>
      </c>
      <c r="O3331" t="s">
        <v>35</v>
      </c>
      <c r="P3331">
        <v>411</v>
      </c>
      <c r="Q3331">
        <v>3</v>
      </c>
      <c r="R3331">
        <v>51</v>
      </c>
    </row>
    <row r="3332" spans="1:18">
      <c r="A3332" t="s">
        <v>1436</v>
      </c>
      <c r="B3332" t="s">
        <v>143</v>
      </c>
      <c r="C3332" t="s">
        <v>20</v>
      </c>
      <c r="D3332" t="s">
        <v>131</v>
      </c>
      <c r="E3332">
        <v>53.37</v>
      </c>
      <c r="F3332">
        <v>-2.75</v>
      </c>
      <c r="G3332" t="s">
        <v>858</v>
      </c>
      <c r="H3332" t="s">
        <v>23</v>
      </c>
      <c r="I3332" t="s">
        <v>29</v>
      </c>
      <c r="J3332" t="s">
        <v>131</v>
      </c>
      <c r="K3332">
        <v>53.33</v>
      </c>
      <c r="L3332">
        <v>-2.8</v>
      </c>
      <c r="M3332" t="s">
        <v>858</v>
      </c>
      <c r="N3332" t="s">
        <v>26</v>
      </c>
      <c r="O3332" t="s">
        <v>35</v>
      </c>
      <c r="P3332">
        <v>47</v>
      </c>
      <c r="Q3332">
        <v>5</v>
      </c>
      <c r="R3332">
        <v>222</v>
      </c>
    </row>
    <row r="3333" spans="1:18">
      <c r="A3333" t="s">
        <v>1437</v>
      </c>
      <c r="B3333" t="s">
        <v>143</v>
      </c>
      <c r="C3333" t="s">
        <v>20</v>
      </c>
      <c r="D3333" t="s">
        <v>131</v>
      </c>
      <c r="E3333">
        <v>53.37</v>
      </c>
      <c r="F3333">
        <v>-2.75</v>
      </c>
      <c r="G3333" t="s">
        <v>858</v>
      </c>
      <c r="H3333" t="s">
        <v>23</v>
      </c>
      <c r="I3333" t="s">
        <v>29</v>
      </c>
      <c r="J3333" t="s">
        <v>131</v>
      </c>
      <c r="K3333">
        <v>53.33</v>
      </c>
      <c r="L3333">
        <v>-2.8</v>
      </c>
      <c r="M3333" t="s">
        <v>858</v>
      </c>
      <c r="N3333" t="s">
        <v>26</v>
      </c>
      <c r="O3333" t="s">
        <v>35</v>
      </c>
      <c r="P3333">
        <v>47</v>
      </c>
      <c r="Q3333">
        <v>5</v>
      </c>
      <c r="R3333">
        <v>222</v>
      </c>
    </row>
    <row r="3334" spans="1:18">
      <c r="A3334" t="s">
        <v>1440</v>
      </c>
      <c r="B3334" t="s">
        <v>104</v>
      </c>
      <c r="C3334" t="s">
        <v>20</v>
      </c>
      <c r="D3334" t="s">
        <v>131</v>
      </c>
      <c r="E3334">
        <v>55.9</v>
      </c>
      <c r="F3334">
        <v>-3.33</v>
      </c>
      <c r="G3334" t="s">
        <v>858</v>
      </c>
      <c r="H3334" t="s">
        <v>42</v>
      </c>
      <c r="I3334" t="s">
        <v>39</v>
      </c>
      <c r="J3334" t="s">
        <v>780</v>
      </c>
      <c r="K3334">
        <v>55.9</v>
      </c>
      <c r="L3334">
        <v>-3.23</v>
      </c>
      <c r="M3334" t="s">
        <v>858</v>
      </c>
      <c r="N3334" t="s">
        <v>40</v>
      </c>
      <c r="O3334" t="s">
        <v>35</v>
      </c>
      <c r="P3334">
        <v>1481</v>
      </c>
      <c r="Q3334">
        <v>7</v>
      </c>
      <c r="R3334">
        <v>91</v>
      </c>
    </row>
    <row r="3335" spans="1:18">
      <c r="A3335" t="s">
        <v>1443</v>
      </c>
      <c r="B3335" t="s">
        <v>60</v>
      </c>
      <c r="C3335" t="s">
        <v>39</v>
      </c>
      <c r="D3335" t="s">
        <v>131</v>
      </c>
      <c r="E3335">
        <v>52.87</v>
      </c>
      <c r="F3335">
        <v>0.43</v>
      </c>
      <c r="G3335" t="s">
        <v>858</v>
      </c>
      <c r="H3335" t="s">
        <v>73</v>
      </c>
      <c r="I3335" t="s">
        <v>20</v>
      </c>
      <c r="J3335" t="s">
        <v>148</v>
      </c>
      <c r="K3335">
        <v>53.45</v>
      </c>
      <c r="L3335">
        <v>0</v>
      </c>
      <c r="M3335" t="s">
        <v>858</v>
      </c>
      <c r="N3335" t="s">
        <v>26</v>
      </c>
      <c r="O3335" t="s">
        <v>35</v>
      </c>
      <c r="P3335">
        <v>1084</v>
      </c>
      <c r="Q3335">
        <v>71</v>
      </c>
      <c r="R3335">
        <v>336</v>
      </c>
    </row>
    <row r="3336" spans="1:18">
      <c r="A3336" t="s">
        <v>1448</v>
      </c>
      <c r="B3336" t="s">
        <v>92</v>
      </c>
      <c r="C3336" t="s">
        <v>20</v>
      </c>
      <c r="D3336" t="s">
        <v>131</v>
      </c>
      <c r="E3336">
        <v>52.18</v>
      </c>
      <c r="F3336">
        <v>0.98</v>
      </c>
      <c r="G3336" t="s">
        <v>858</v>
      </c>
      <c r="H3336" t="s">
        <v>143</v>
      </c>
      <c r="I3336" t="s">
        <v>31</v>
      </c>
      <c r="J3336" t="s">
        <v>118</v>
      </c>
      <c r="K3336">
        <v>52.17</v>
      </c>
      <c r="L3336">
        <v>0.95</v>
      </c>
      <c r="M3336" t="s">
        <v>858</v>
      </c>
      <c r="N3336" t="s">
        <v>40</v>
      </c>
      <c r="O3336" t="s">
        <v>35</v>
      </c>
      <c r="P3336">
        <v>292</v>
      </c>
      <c r="Q3336">
        <v>3</v>
      </c>
      <c r="R3336">
        <v>231</v>
      </c>
    </row>
    <row r="3337" spans="1:18">
      <c r="A3337" t="s">
        <v>1450</v>
      </c>
      <c r="B3337" t="s">
        <v>20</v>
      </c>
      <c r="C3337" t="s">
        <v>20</v>
      </c>
      <c r="D3337" t="s">
        <v>131</v>
      </c>
      <c r="E3337">
        <v>53.18</v>
      </c>
      <c r="F3337">
        <v>-1.2</v>
      </c>
      <c r="G3337" t="s">
        <v>858</v>
      </c>
      <c r="H3337" t="s">
        <v>42</v>
      </c>
      <c r="I3337" t="s">
        <v>39</v>
      </c>
      <c r="J3337" t="s">
        <v>148</v>
      </c>
      <c r="K3337">
        <v>53.18</v>
      </c>
      <c r="L3337">
        <v>-1.2</v>
      </c>
      <c r="M3337" t="s">
        <v>858</v>
      </c>
      <c r="N3337" t="s">
        <v>81</v>
      </c>
      <c r="O3337" t="s">
        <v>35</v>
      </c>
      <c r="P3337">
        <v>1141</v>
      </c>
      <c r="Q3337">
        <v>0</v>
      </c>
      <c r="R3337">
        <v>0</v>
      </c>
    </row>
    <row r="3338" spans="1:18">
      <c r="A3338" t="s">
        <v>1451</v>
      </c>
      <c r="B3338" t="s">
        <v>63</v>
      </c>
      <c r="C3338" t="s">
        <v>20</v>
      </c>
      <c r="D3338" t="s">
        <v>131</v>
      </c>
      <c r="E3338">
        <v>53.2</v>
      </c>
      <c r="F3338">
        <v>-1.17</v>
      </c>
      <c r="G3338" t="s">
        <v>858</v>
      </c>
      <c r="H3338" t="s">
        <v>71</v>
      </c>
      <c r="I3338" t="s">
        <v>31</v>
      </c>
      <c r="J3338" t="s">
        <v>118</v>
      </c>
      <c r="K3338">
        <v>53.2</v>
      </c>
      <c r="L3338">
        <v>-1.17</v>
      </c>
      <c r="M3338" t="s">
        <v>858</v>
      </c>
      <c r="N3338" t="s">
        <v>40</v>
      </c>
      <c r="O3338" t="s">
        <v>35</v>
      </c>
      <c r="P3338">
        <v>280</v>
      </c>
      <c r="Q3338">
        <v>0</v>
      </c>
      <c r="R3338">
        <v>0</v>
      </c>
    </row>
    <row r="3339" spans="1:18">
      <c r="A3339" t="s">
        <v>2000</v>
      </c>
      <c r="B3339" t="s">
        <v>29</v>
      </c>
      <c r="C3339" t="s">
        <v>39</v>
      </c>
      <c r="D3339" t="s">
        <v>131</v>
      </c>
      <c r="E3339">
        <v>53.22</v>
      </c>
      <c r="F3339">
        <v>5.77</v>
      </c>
      <c r="G3339" t="s">
        <v>1615</v>
      </c>
      <c r="H3339" t="s">
        <v>63</v>
      </c>
      <c r="I3339" t="s">
        <v>39</v>
      </c>
      <c r="J3339" t="s">
        <v>131</v>
      </c>
      <c r="K3339">
        <v>53.22</v>
      </c>
      <c r="L3339">
        <v>5.77</v>
      </c>
      <c r="M3339" t="s">
        <v>1615</v>
      </c>
      <c r="N3339" t="s">
        <v>40</v>
      </c>
      <c r="O3339" t="s">
        <v>35</v>
      </c>
      <c r="P3339">
        <v>5</v>
      </c>
      <c r="Q3339">
        <v>0</v>
      </c>
      <c r="R3339">
        <v>0</v>
      </c>
    </row>
    <row r="3340" spans="1:18">
      <c r="A3340" t="s">
        <v>2007</v>
      </c>
      <c r="B3340" t="s">
        <v>32</v>
      </c>
      <c r="C3340" t="s">
        <v>20</v>
      </c>
      <c r="D3340" t="s">
        <v>131</v>
      </c>
      <c r="E3340">
        <v>52.02</v>
      </c>
      <c r="F3340">
        <v>4.57</v>
      </c>
      <c r="G3340" t="s">
        <v>1615</v>
      </c>
      <c r="H3340" t="s">
        <v>121</v>
      </c>
      <c r="I3340" t="s">
        <v>32</v>
      </c>
      <c r="J3340" t="s">
        <v>131</v>
      </c>
      <c r="K3340">
        <v>52.02</v>
      </c>
      <c r="L3340">
        <v>4.57</v>
      </c>
      <c r="M3340" t="s">
        <v>1615</v>
      </c>
      <c r="N3340" t="s">
        <v>34</v>
      </c>
      <c r="O3340" t="s">
        <v>35</v>
      </c>
      <c r="P3340">
        <v>161</v>
      </c>
      <c r="Q3340">
        <v>0</v>
      </c>
      <c r="R3340">
        <v>0</v>
      </c>
    </row>
    <row r="3341" spans="1:18">
      <c r="A3341" t="s">
        <v>2008</v>
      </c>
      <c r="B3341" t="s">
        <v>32</v>
      </c>
      <c r="C3341" t="s">
        <v>20</v>
      </c>
      <c r="D3341" t="s">
        <v>131</v>
      </c>
      <c r="E3341">
        <v>52.02</v>
      </c>
      <c r="F3341">
        <v>4.57</v>
      </c>
      <c r="G3341" t="s">
        <v>1615</v>
      </c>
      <c r="H3341" t="s">
        <v>39</v>
      </c>
      <c r="I3341" t="s">
        <v>101</v>
      </c>
      <c r="J3341" t="s">
        <v>131</v>
      </c>
      <c r="K3341">
        <v>52.02</v>
      </c>
      <c r="L3341">
        <v>4.57</v>
      </c>
      <c r="M3341" t="s">
        <v>1615</v>
      </c>
      <c r="N3341" t="s">
        <v>34</v>
      </c>
      <c r="O3341" t="s">
        <v>35</v>
      </c>
      <c r="P3341">
        <v>180</v>
      </c>
      <c r="Q3341">
        <v>0</v>
      </c>
      <c r="R3341">
        <v>0</v>
      </c>
    </row>
    <row r="3342" spans="1:18">
      <c r="A3342" t="s">
        <v>2009</v>
      </c>
      <c r="B3342" t="s">
        <v>24</v>
      </c>
      <c r="C3342" t="s">
        <v>39</v>
      </c>
      <c r="D3342" t="s">
        <v>131</v>
      </c>
      <c r="E3342">
        <v>53.07</v>
      </c>
      <c r="F3342">
        <v>4.7300000000000004</v>
      </c>
      <c r="G3342" t="s">
        <v>1615</v>
      </c>
      <c r="H3342" t="s">
        <v>104</v>
      </c>
      <c r="I3342" t="s">
        <v>50</v>
      </c>
      <c r="J3342" t="s">
        <v>118</v>
      </c>
      <c r="K3342">
        <v>53.17</v>
      </c>
      <c r="L3342">
        <v>4.8499999999999996</v>
      </c>
      <c r="M3342" t="s">
        <v>1615</v>
      </c>
      <c r="N3342" t="s">
        <v>40</v>
      </c>
      <c r="O3342" t="s">
        <v>35</v>
      </c>
      <c r="P3342">
        <v>240</v>
      </c>
      <c r="Q3342">
        <v>16</v>
      </c>
      <c r="R3342">
        <v>31</v>
      </c>
    </row>
    <row r="3343" spans="1:18">
      <c r="A3343" t="s">
        <v>2010</v>
      </c>
      <c r="B3343" t="s">
        <v>24</v>
      </c>
      <c r="C3343" t="s">
        <v>39</v>
      </c>
      <c r="D3343" t="s">
        <v>131</v>
      </c>
      <c r="E3343">
        <v>53.05</v>
      </c>
      <c r="F3343">
        <v>4.72</v>
      </c>
      <c r="G3343" t="s">
        <v>1615</v>
      </c>
      <c r="H3343" t="s">
        <v>51</v>
      </c>
      <c r="I3343" t="s">
        <v>29</v>
      </c>
      <c r="J3343" t="s">
        <v>148</v>
      </c>
      <c r="K3343">
        <v>53.02</v>
      </c>
      <c r="L3343">
        <v>4.72</v>
      </c>
      <c r="M3343" t="s">
        <v>1615</v>
      </c>
      <c r="N3343" t="s">
        <v>40</v>
      </c>
      <c r="O3343" t="s">
        <v>35</v>
      </c>
      <c r="P3343">
        <v>1131</v>
      </c>
      <c r="Q3343">
        <v>2</v>
      </c>
      <c r="R3343">
        <v>181</v>
      </c>
    </row>
    <row r="3344" spans="1:18">
      <c r="A3344" t="s">
        <v>2014</v>
      </c>
      <c r="B3344" t="s">
        <v>101</v>
      </c>
      <c r="C3344" t="s">
        <v>20</v>
      </c>
      <c r="D3344" t="s">
        <v>131</v>
      </c>
      <c r="E3344">
        <v>52.17</v>
      </c>
      <c r="F3344">
        <v>4.3499999999999996</v>
      </c>
      <c r="G3344" t="s">
        <v>1615</v>
      </c>
      <c r="H3344" t="s">
        <v>51</v>
      </c>
      <c r="I3344" t="s">
        <v>101</v>
      </c>
      <c r="J3344" t="s">
        <v>131</v>
      </c>
      <c r="K3344">
        <v>52.25</v>
      </c>
      <c r="L3344">
        <v>4.43</v>
      </c>
      <c r="M3344" t="s">
        <v>1615</v>
      </c>
      <c r="N3344" t="s">
        <v>34</v>
      </c>
      <c r="O3344" t="s">
        <v>35</v>
      </c>
      <c r="P3344">
        <v>182</v>
      </c>
      <c r="Q3344">
        <v>11</v>
      </c>
      <c r="R3344">
        <v>32</v>
      </c>
    </row>
    <row r="3345" spans="1:18">
      <c r="A3345" t="s">
        <v>2015</v>
      </c>
      <c r="B3345" t="s">
        <v>42</v>
      </c>
      <c r="C3345" t="s">
        <v>20</v>
      </c>
      <c r="D3345" t="s">
        <v>131</v>
      </c>
      <c r="E3345">
        <v>52.17</v>
      </c>
      <c r="F3345">
        <v>4.3499999999999996</v>
      </c>
      <c r="G3345" t="s">
        <v>1615</v>
      </c>
      <c r="H3345" t="s">
        <v>73</v>
      </c>
      <c r="I3345" t="s">
        <v>31</v>
      </c>
      <c r="J3345" t="s">
        <v>118</v>
      </c>
      <c r="K3345">
        <v>52.02</v>
      </c>
      <c r="L3345">
        <v>4.38</v>
      </c>
      <c r="M3345" t="s">
        <v>1615</v>
      </c>
      <c r="N3345" t="s">
        <v>40</v>
      </c>
      <c r="O3345" t="s">
        <v>35</v>
      </c>
      <c r="P3345">
        <v>279</v>
      </c>
      <c r="Q3345">
        <v>17</v>
      </c>
      <c r="R3345">
        <v>173</v>
      </c>
    </row>
    <row r="3346" spans="1:18">
      <c r="A3346" t="s">
        <v>2016</v>
      </c>
      <c r="B3346" t="s">
        <v>19</v>
      </c>
      <c r="C3346" t="s">
        <v>20</v>
      </c>
      <c r="D3346" t="s">
        <v>131</v>
      </c>
      <c r="E3346">
        <v>52.17</v>
      </c>
      <c r="F3346">
        <v>4.3499999999999996</v>
      </c>
      <c r="G3346" t="s">
        <v>1615</v>
      </c>
      <c r="H3346" t="s">
        <v>121</v>
      </c>
      <c r="I3346" t="s">
        <v>39</v>
      </c>
      <c r="J3346" t="s">
        <v>131</v>
      </c>
      <c r="K3346">
        <v>52.18</v>
      </c>
      <c r="L3346">
        <v>4.38</v>
      </c>
      <c r="M3346" t="s">
        <v>1615</v>
      </c>
      <c r="N3346" t="s">
        <v>84</v>
      </c>
      <c r="O3346" t="s">
        <v>35</v>
      </c>
      <c r="P3346">
        <v>24</v>
      </c>
      <c r="Q3346">
        <v>3</v>
      </c>
      <c r="R3346">
        <v>51</v>
      </c>
    </row>
    <row r="3347" spans="1:18">
      <c r="A3347" t="s">
        <v>2366</v>
      </c>
      <c r="B3347" t="s">
        <v>37</v>
      </c>
      <c r="C3347" t="s">
        <v>20</v>
      </c>
      <c r="D3347" t="s">
        <v>131</v>
      </c>
      <c r="E3347">
        <v>58.02</v>
      </c>
      <c r="F3347">
        <v>7.42</v>
      </c>
      <c r="G3347" t="s">
        <v>669</v>
      </c>
      <c r="H3347" t="s">
        <v>71</v>
      </c>
      <c r="I3347" t="s">
        <v>29</v>
      </c>
      <c r="J3347" t="s">
        <v>131</v>
      </c>
      <c r="K3347">
        <v>58.03</v>
      </c>
      <c r="L3347">
        <v>7.42</v>
      </c>
      <c r="M3347" t="s">
        <v>669</v>
      </c>
      <c r="N3347" t="s">
        <v>26</v>
      </c>
      <c r="O3347" t="s">
        <v>27</v>
      </c>
      <c r="P3347">
        <v>54</v>
      </c>
      <c r="Q3347">
        <v>2</v>
      </c>
      <c r="R3347">
        <v>0</v>
      </c>
    </row>
    <row r="3348" spans="1:18">
      <c r="A3348" t="s">
        <v>2367</v>
      </c>
      <c r="B3348" t="s">
        <v>37</v>
      </c>
      <c r="C3348" t="s">
        <v>20</v>
      </c>
      <c r="D3348" t="s">
        <v>131</v>
      </c>
      <c r="E3348">
        <v>58.02</v>
      </c>
      <c r="F3348">
        <v>7.42</v>
      </c>
      <c r="G3348" t="s">
        <v>669</v>
      </c>
      <c r="H3348" t="s">
        <v>68</v>
      </c>
      <c r="I3348" t="s">
        <v>29</v>
      </c>
      <c r="J3348" t="s">
        <v>131</v>
      </c>
      <c r="K3348">
        <v>58.03</v>
      </c>
      <c r="L3348">
        <v>7.42</v>
      </c>
      <c r="M3348" t="s">
        <v>669</v>
      </c>
      <c r="N3348" t="s">
        <v>26</v>
      </c>
      <c r="O3348" t="s">
        <v>27</v>
      </c>
      <c r="P3348">
        <v>58</v>
      </c>
      <c r="Q3348">
        <v>2</v>
      </c>
      <c r="R3348">
        <v>0</v>
      </c>
    </row>
    <row r="3349" spans="1:18">
      <c r="A3349" t="s">
        <v>2377</v>
      </c>
      <c r="B3349" t="s">
        <v>54</v>
      </c>
      <c r="C3349" t="s">
        <v>20</v>
      </c>
      <c r="D3349" t="s">
        <v>131</v>
      </c>
      <c r="E3349">
        <v>58.02</v>
      </c>
      <c r="F3349">
        <v>7.42</v>
      </c>
      <c r="G3349" t="s">
        <v>669</v>
      </c>
      <c r="H3349" t="s">
        <v>23</v>
      </c>
      <c r="I3349" t="s">
        <v>32</v>
      </c>
      <c r="J3349" t="s">
        <v>131</v>
      </c>
      <c r="K3349">
        <v>58.02</v>
      </c>
      <c r="L3349">
        <v>7.42</v>
      </c>
      <c r="M3349" t="s">
        <v>669</v>
      </c>
      <c r="N3349" t="s">
        <v>40</v>
      </c>
      <c r="O3349" t="s">
        <v>35</v>
      </c>
      <c r="P3349">
        <v>137</v>
      </c>
      <c r="Q3349">
        <v>0</v>
      </c>
      <c r="R3349">
        <v>0</v>
      </c>
    </row>
    <row r="3350" spans="1:18">
      <c r="A3350" t="s">
        <v>2378</v>
      </c>
      <c r="B3350" t="s">
        <v>143</v>
      </c>
      <c r="C3350" t="s">
        <v>20</v>
      </c>
      <c r="D3350" t="s">
        <v>131</v>
      </c>
      <c r="E3350">
        <v>58.97</v>
      </c>
      <c r="F3350">
        <v>5.67</v>
      </c>
      <c r="G3350" t="s">
        <v>669</v>
      </c>
      <c r="H3350" t="s">
        <v>51</v>
      </c>
      <c r="I3350" t="s">
        <v>39</v>
      </c>
      <c r="J3350" t="s">
        <v>131</v>
      </c>
      <c r="K3350">
        <v>58.97</v>
      </c>
      <c r="L3350">
        <v>5.67</v>
      </c>
      <c r="M3350" t="s">
        <v>669</v>
      </c>
      <c r="N3350" t="s">
        <v>26</v>
      </c>
      <c r="O3350" t="s">
        <v>27</v>
      </c>
      <c r="P3350">
        <v>11</v>
      </c>
      <c r="Q3350">
        <v>0</v>
      </c>
      <c r="R3350">
        <v>0</v>
      </c>
    </row>
    <row r="3351" spans="1:18">
      <c r="A3351" t="s">
        <v>2441</v>
      </c>
      <c r="B3351" t="s">
        <v>23</v>
      </c>
      <c r="C3351" t="s">
        <v>20</v>
      </c>
      <c r="D3351" t="s">
        <v>131</v>
      </c>
      <c r="E3351">
        <v>50.28</v>
      </c>
      <c r="F3351">
        <v>18.670000000000002</v>
      </c>
      <c r="G3351" t="s">
        <v>2428</v>
      </c>
      <c r="H3351" t="s">
        <v>121</v>
      </c>
      <c r="I3351" t="s">
        <v>39</v>
      </c>
      <c r="J3351" t="s">
        <v>131</v>
      </c>
      <c r="K3351">
        <v>50.28</v>
      </c>
      <c r="L3351">
        <v>18.670000000000002</v>
      </c>
      <c r="M3351" t="s">
        <v>2428</v>
      </c>
      <c r="N3351" t="s">
        <v>140</v>
      </c>
      <c r="O3351" t="s">
        <v>35</v>
      </c>
      <c r="P3351">
        <v>34</v>
      </c>
      <c r="Q3351">
        <v>0</v>
      </c>
      <c r="R3351">
        <v>0</v>
      </c>
    </row>
    <row r="3352" spans="1:18">
      <c r="A3352" t="s">
        <v>2442</v>
      </c>
      <c r="B3352" t="s">
        <v>133</v>
      </c>
      <c r="C3352" t="s">
        <v>20</v>
      </c>
      <c r="D3352" t="s">
        <v>131</v>
      </c>
      <c r="E3352">
        <v>50.28</v>
      </c>
      <c r="F3352">
        <v>18.670000000000002</v>
      </c>
      <c r="G3352" t="s">
        <v>2428</v>
      </c>
      <c r="H3352" t="s">
        <v>31</v>
      </c>
      <c r="I3352" t="s">
        <v>39</v>
      </c>
      <c r="J3352" t="s">
        <v>131</v>
      </c>
      <c r="K3352">
        <v>50.28</v>
      </c>
      <c r="L3352">
        <v>18.670000000000002</v>
      </c>
      <c r="M3352" t="s">
        <v>2428</v>
      </c>
      <c r="N3352" t="s">
        <v>40</v>
      </c>
      <c r="O3352" t="s">
        <v>35</v>
      </c>
      <c r="P3352">
        <v>6</v>
      </c>
      <c r="Q3352">
        <v>0</v>
      </c>
      <c r="R3352">
        <v>0</v>
      </c>
    </row>
    <row r="3353" spans="1:18">
      <c r="A3353" t="s">
        <v>2849</v>
      </c>
      <c r="B3353" t="s">
        <v>155</v>
      </c>
      <c r="C3353" t="s">
        <v>39</v>
      </c>
      <c r="D3353" t="s">
        <v>131</v>
      </c>
      <c r="E3353">
        <v>66.77</v>
      </c>
      <c r="F3353">
        <v>23.97</v>
      </c>
      <c r="G3353" t="s">
        <v>2455</v>
      </c>
      <c r="H3353" t="s">
        <v>73</v>
      </c>
      <c r="I3353" t="s">
        <v>39</v>
      </c>
      <c r="J3353" t="s">
        <v>131</v>
      </c>
      <c r="K3353">
        <v>66.77</v>
      </c>
      <c r="L3353">
        <v>23.97</v>
      </c>
      <c r="M3353" t="s">
        <v>2455</v>
      </c>
      <c r="N3353" t="s">
        <v>40</v>
      </c>
      <c r="O3353" t="s">
        <v>35</v>
      </c>
      <c r="P3353">
        <v>5</v>
      </c>
      <c r="Q3353">
        <v>0</v>
      </c>
      <c r="R3353">
        <v>0</v>
      </c>
    </row>
    <row r="3354" spans="1:18">
      <c r="A3354" t="s">
        <v>2983</v>
      </c>
      <c r="B3354" t="s">
        <v>24</v>
      </c>
      <c r="C3354" t="s">
        <v>39</v>
      </c>
      <c r="D3354" t="s">
        <v>131</v>
      </c>
      <c r="E3354">
        <v>61.55</v>
      </c>
      <c r="F3354">
        <v>21.62</v>
      </c>
      <c r="G3354" t="s">
        <v>2455</v>
      </c>
      <c r="H3354" t="s">
        <v>39</v>
      </c>
      <c r="I3354" t="s">
        <v>29</v>
      </c>
      <c r="J3354" t="s">
        <v>118</v>
      </c>
      <c r="K3354">
        <v>61.67</v>
      </c>
      <c r="L3354">
        <v>21.5</v>
      </c>
      <c r="M3354" t="s">
        <v>2455</v>
      </c>
      <c r="N3354" t="s">
        <v>40</v>
      </c>
      <c r="O3354" t="s">
        <v>35</v>
      </c>
      <c r="P3354">
        <v>398</v>
      </c>
      <c r="Q3354">
        <v>15</v>
      </c>
      <c r="R3354">
        <v>335</v>
      </c>
    </row>
    <row r="3355" spans="1:18">
      <c r="A3355" t="s">
        <v>3162</v>
      </c>
      <c r="B3355" t="s">
        <v>45</v>
      </c>
      <c r="C3355" t="s">
        <v>20</v>
      </c>
      <c r="D3355" t="s">
        <v>131</v>
      </c>
      <c r="E3355">
        <v>60.25</v>
      </c>
      <c r="F3355">
        <v>24.85</v>
      </c>
      <c r="G3355" t="s">
        <v>2455</v>
      </c>
      <c r="H3355" t="s">
        <v>32</v>
      </c>
      <c r="I3355" t="s">
        <v>39</v>
      </c>
      <c r="J3355" t="s">
        <v>118</v>
      </c>
      <c r="K3355">
        <v>60.25</v>
      </c>
      <c r="L3355">
        <v>24.87</v>
      </c>
      <c r="M3355" t="s">
        <v>2455</v>
      </c>
      <c r="N3355" t="s">
        <v>40</v>
      </c>
      <c r="O3355" t="s">
        <v>35</v>
      </c>
      <c r="P3355">
        <v>383</v>
      </c>
      <c r="Q3355">
        <v>1</v>
      </c>
      <c r="R3355">
        <v>91</v>
      </c>
    </row>
    <row r="3356" spans="1:18">
      <c r="A3356" t="s">
        <v>3170</v>
      </c>
      <c r="B3356" t="s">
        <v>24</v>
      </c>
      <c r="C3356" t="s">
        <v>39</v>
      </c>
      <c r="D3356" t="s">
        <v>131</v>
      </c>
      <c r="E3356">
        <v>60.15</v>
      </c>
      <c r="F3356">
        <v>23.83</v>
      </c>
      <c r="G3356" t="s">
        <v>2455</v>
      </c>
      <c r="H3356" t="s">
        <v>63</v>
      </c>
      <c r="I3356" t="s">
        <v>31</v>
      </c>
      <c r="J3356" t="s">
        <v>119</v>
      </c>
      <c r="K3356">
        <v>60.17</v>
      </c>
      <c r="L3356">
        <v>23.83</v>
      </c>
      <c r="M3356" t="s">
        <v>2455</v>
      </c>
      <c r="N3356" t="s">
        <v>40</v>
      </c>
      <c r="O3356" t="s">
        <v>52</v>
      </c>
      <c r="P3356">
        <v>619</v>
      </c>
      <c r="Q3356">
        <v>2</v>
      </c>
      <c r="R3356">
        <v>0</v>
      </c>
    </row>
    <row r="3357" spans="1:18">
      <c r="A3357" t="s">
        <v>3180</v>
      </c>
      <c r="B3357" t="s">
        <v>68</v>
      </c>
      <c r="C3357" t="s">
        <v>20</v>
      </c>
      <c r="D3357" t="s">
        <v>131</v>
      </c>
      <c r="E3357">
        <v>62.48</v>
      </c>
      <c r="F3357">
        <v>21.33</v>
      </c>
      <c r="G3357" t="s">
        <v>2455</v>
      </c>
      <c r="H3357" t="s">
        <v>19</v>
      </c>
      <c r="I3357" t="s">
        <v>20</v>
      </c>
      <c r="J3357" t="s">
        <v>131</v>
      </c>
      <c r="K3357">
        <v>62.48</v>
      </c>
      <c r="L3357">
        <v>21.33</v>
      </c>
      <c r="M3357" t="s">
        <v>2455</v>
      </c>
      <c r="N3357" t="s">
        <v>84</v>
      </c>
      <c r="O3357" t="s">
        <v>35</v>
      </c>
      <c r="P3357">
        <v>5</v>
      </c>
      <c r="Q3357">
        <v>0</v>
      </c>
      <c r="R3357">
        <v>0</v>
      </c>
    </row>
    <row r="3358" spans="1:18">
      <c r="A3358" t="s">
        <v>3194</v>
      </c>
      <c r="B3358" t="s">
        <v>50</v>
      </c>
      <c r="C3358" t="s">
        <v>39</v>
      </c>
      <c r="D3358" t="s">
        <v>131</v>
      </c>
      <c r="E3358">
        <v>60.42</v>
      </c>
      <c r="F3358">
        <v>23.02</v>
      </c>
      <c r="G3358" t="s">
        <v>2455</v>
      </c>
      <c r="H3358" t="s">
        <v>39</v>
      </c>
      <c r="I3358" t="s">
        <v>51</v>
      </c>
      <c r="J3358" t="s">
        <v>131</v>
      </c>
      <c r="K3358">
        <v>60.43</v>
      </c>
      <c r="L3358">
        <v>23.03</v>
      </c>
      <c r="M3358" t="s">
        <v>2455</v>
      </c>
      <c r="N3358" t="s">
        <v>81</v>
      </c>
      <c r="O3358" t="s">
        <v>35</v>
      </c>
      <c r="P3358">
        <v>97</v>
      </c>
      <c r="Q3358">
        <v>3</v>
      </c>
      <c r="R3358">
        <v>27</v>
      </c>
    </row>
    <row r="3359" spans="1:18">
      <c r="A3359" t="s">
        <v>3213</v>
      </c>
      <c r="B3359" t="s">
        <v>133</v>
      </c>
      <c r="C3359" t="s">
        <v>20</v>
      </c>
      <c r="D3359" t="s">
        <v>131</v>
      </c>
      <c r="E3359">
        <v>61.05</v>
      </c>
      <c r="F3359">
        <v>25.05</v>
      </c>
      <c r="G3359" t="s">
        <v>2455</v>
      </c>
      <c r="H3359" t="s">
        <v>109</v>
      </c>
      <c r="I3359" t="s">
        <v>32</v>
      </c>
      <c r="J3359" t="s">
        <v>131</v>
      </c>
      <c r="K3359">
        <v>61.05</v>
      </c>
      <c r="L3359">
        <v>25.02</v>
      </c>
      <c r="M3359" t="s">
        <v>2455</v>
      </c>
      <c r="N3359" t="s">
        <v>34</v>
      </c>
      <c r="O3359" t="s">
        <v>35</v>
      </c>
      <c r="P3359">
        <v>152</v>
      </c>
      <c r="Q3359">
        <v>2</v>
      </c>
      <c r="R3359">
        <v>270</v>
      </c>
    </row>
    <row r="3360" spans="1:18">
      <c r="A3360" t="s">
        <v>3214</v>
      </c>
      <c r="B3360" t="s">
        <v>133</v>
      </c>
      <c r="C3360" t="s">
        <v>20</v>
      </c>
      <c r="D3360" t="s">
        <v>131</v>
      </c>
      <c r="E3360">
        <v>61.05</v>
      </c>
      <c r="F3360">
        <v>25.05</v>
      </c>
      <c r="G3360" t="s">
        <v>2455</v>
      </c>
      <c r="H3360" t="s">
        <v>109</v>
      </c>
      <c r="I3360" t="s">
        <v>32</v>
      </c>
      <c r="J3360" t="s">
        <v>131</v>
      </c>
      <c r="K3360">
        <v>61.05</v>
      </c>
      <c r="L3360">
        <v>25.02</v>
      </c>
      <c r="M3360" t="s">
        <v>2455</v>
      </c>
      <c r="N3360" t="s">
        <v>34</v>
      </c>
      <c r="O3360" t="s">
        <v>35</v>
      </c>
      <c r="P3360">
        <v>152</v>
      </c>
      <c r="Q3360">
        <v>2</v>
      </c>
      <c r="R3360">
        <v>270</v>
      </c>
    </row>
    <row r="3361" spans="1:18">
      <c r="A3361" t="s">
        <v>3226</v>
      </c>
      <c r="B3361" t="s">
        <v>101</v>
      </c>
      <c r="C3361" t="s">
        <v>39</v>
      </c>
      <c r="D3361" t="s">
        <v>131</v>
      </c>
      <c r="E3361">
        <v>63.9</v>
      </c>
      <c r="F3361">
        <v>27.5</v>
      </c>
      <c r="G3361" t="s">
        <v>2455</v>
      </c>
      <c r="H3361" t="s">
        <v>104</v>
      </c>
      <c r="I3361" t="s">
        <v>29</v>
      </c>
      <c r="J3361" t="s">
        <v>780</v>
      </c>
      <c r="K3361">
        <v>63.88</v>
      </c>
      <c r="L3361">
        <v>27.5</v>
      </c>
      <c r="M3361" t="s">
        <v>2455</v>
      </c>
      <c r="N3361" t="s">
        <v>40</v>
      </c>
      <c r="O3361" t="s">
        <v>35</v>
      </c>
      <c r="P3361">
        <v>1510</v>
      </c>
      <c r="Q3361">
        <v>2</v>
      </c>
      <c r="R3361">
        <v>181</v>
      </c>
    </row>
    <row r="3362" spans="1:18">
      <c r="A3362" t="s">
        <v>3233</v>
      </c>
      <c r="B3362" t="s">
        <v>104</v>
      </c>
      <c r="C3362" t="s">
        <v>20</v>
      </c>
      <c r="D3362" t="s">
        <v>131</v>
      </c>
      <c r="E3362">
        <v>61.75</v>
      </c>
      <c r="F3362">
        <v>23.07</v>
      </c>
      <c r="G3362" t="s">
        <v>2455</v>
      </c>
      <c r="H3362" t="s">
        <v>71</v>
      </c>
      <c r="I3362" t="s">
        <v>29</v>
      </c>
      <c r="J3362" t="s">
        <v>131</v>
      </c>
      <c r="K3362">
        <v>61.77</v>
      </c>
      <c r="L3362">
        <v>23.05</v>
      </c>
      <c r="M3362" t="s">
        <v>2455</v>
      </c>
      <c r="N3362" t="s">
        <v>84</v>
      </c>
      <c r="O3362" t="s">
        <v>35</v>
      </c>
      <c r="P3362">
        <v>47</v>
      </c>
      <c r="Q3362">
        <v>3</v>
      </c>
      <c r="R3362">
        <v>335</v>
      </c>
    </row>
    <row r="3363" spans="1:18">
      <c r="A3363" t="s">
        <v>3243</v>
      </c>
      <c r="B3363" t="s">
        <v>109</v>
      </c>
      <c r="C3363" t="s">
        <v>20</v>
      </c>
      <c r="D3363" t="s">
        <v>131</v>
      </c>
      <c r="E3363">
        <v>60.8</v>
      </c>
      <c r="F3363">
        <v>23.28</v>
      </c>
      <c r="G3363" t="s">
        <v>2455</v>
      </c>
      <c r="H3363" t="s">
        <v>48</v>
      </c>
      <c r="I3363" t="s">
        <v>29</v>
      </c>
      <c r="J3363" t="s">
        <v>131</v>
      </c>
      <c r="K3363">
        <v>60.8</v>
      </c>
      <c r="L3363">
        <v>23.28</v>
      </c>
      <c r="M3363" t="s">
        <v>2455</v>
      </c>
      <c r="N3363" t="s">
        <v>81</v>
      </c>
      <c r="O3363" t="s">
        <v>35</v>
      </c>
      <c r="P3363">
        <v>43</v>
      </c>
      <c r="Q3363">
        <v>0</v>
      </c>
      <c r="R3363">
        <v>0</v>
      </c>
    </row>
    <row r="3364" spans="1:18">
      <c r="A3364" t="s">
        <v>3247</v>
      </c>
      <c r="B3364" t="s">
        <v>32</v>
      </c>
      <c r="C3364" t="s">
        <v>39</v>
      </c>
      <c r="D3364" t="s">
        <v>131</v>
      </c>
      <c r="E3364">
        <v>65.819999999999993</v>
      </c>
      <c r="F3364">
        <v>24.43</v>
      </c>
      <c r="G3364" t="s">
        <v>2455</v>
      </c>
      <c r="H3364" t="s">
        <v>54</v>
      </c>
      <c r="I3364" t="s">
        <v>32</v>
      </c>
      <c r="J3364" t="s">
        <v>119</v>
      </c>
      <c r="K3364">
        <v>65.819999999999993</v>
      </c>
      <c r="L3364">
        <v>24.43</v>
      </c>
      <c r="M3364" t="s">
        <v>2455</v>
      </c>
      <c r="N3364" t="s">
        <v>26</v>
      </c>
      <c r="O3364" t="s">
        <v>27</v>
      </c>
      <c r="P3364">
        <v>874</v>
      </c>
      <c r="Q3364">
        <v>0</v>
      </c>
      <c r="R3364">
        <v>0</v>
      </c>
    </row>
    <row r="3365" spans="1:18">
      <c r="A3365" t="s">
        <v>3253</v>
      </c>
      <c r="B3365" t="s">
        <v>45</v>
      </c>
      <c r="C3365" t="s">
        <v>20</v>
      </c>
      <c r="D3365" t="s">
        <v>131</v>
      </c>
      <c r="E3365">
        <v>62.72</v>
      </c>
      <c r="F3365">
        <v>22.53</v>
      </c>
      <c r="G3365" t="s">
        <v>2455</v>
      </c>
      <c r="H3365" t="s">
        <v>32</v>
      </c>
      <c r="I3365" t="s">
        <v>24</v>
      </c>
      <c r="J3365" t="s">
        <v>119</v>
      </c>
      <c r="K3365">
        <v>62.72</v>
      </c>
      <c r="L3365">
        <v>22.55</v>
      </c>
      <c r="M3365" t="s">
        <v>2455</v>
      </c>
      <c r="N3365" t="s">
        <v>81</v>
      </c>
      <c r="O3365" t="s">
        <v>35</v>
      </c>
      <c r="P3365">
        <v>687</v>
      </c>
      <c r="Q3365">
        <v>1</v>
      </c>
      <c r="R3365">
        <v>91</v>
      </c>
    </row>
    <row r="3366" spans="1:18">
      <c r="A3366" t="s">
        <v>3254</v>
      </c>
      <c r="B3366" t="s">
        <v>104</v>
      </c>
      <c r="C3366" t="s">
        <v>20</v>
      </c>
      <c r="D3366" t="s">
        <v>131</v>
      </c>
      <c r="E3366">
        <v>62.7</v>
      </c>
      <c r="F3366">
        <v>22.5</v>
      </c>
      <c r="G3366" t="s">
        <v>2455</v>
      </c>
      <c r="H3366" t="s">
        <v>155</v>
      </c>
      <c r="I3366" t="s">
        <v>24</v>
      </c>
      <c r="J3366" t="s">
        <v>118</v>
      </c>
      <c r="K3366">
        <v>63.22</v>
      </c>
      <c r="L3366">
        <v>21.85</v>
      </c>
      <c r="M3366" t="s">
        <v>2455</v>
      </c>
      <c r="N3366" t="s">
        <v>34</v>
      </c>
      <c r="O3366" t="s">
        <v>35</v>
      </c>
      <c r="P3366">
        <v>323</v>
      </c>
      <c r="Q3366">
        <v>67</v>
      </c>
      <c r="R3366">
        <v>331</v>
      </c>
    </row>
    <row r="3367" spans="1:18">
      <c r="A3367" t="s">
        <v>3255</v>
      </c>
      <c r="B3367" t="s">
        <v>24</v>
      </c>
      <c r="C3367" t="s">
        <v>39</v>
      </c>
      <c r="D3367" t="s">
        <v>131</v>
      </c>
      <c r="E3367">
        <v>62.72</v>
      </c>
      <c r="F3367">
        <v>22.55</v>
      </c>
      <c r="G3367" t="s">
        <v>2455</v>
      </c>
      <c r="H3367" t="s">
        <v>101</v>
      </c>
      <c r="I3367" t="s">
        <v>48</v>
      </c>
      <c r="J3367" t="s">
        <v>780</v>
      </c>
      <c r="K3367">
        <v>62.97</v>
      </c>
      <c r="L3367">
        <v>21.92</v>
      </c>
      <c r="M3367" t="s">
        <v>2455</v>
      </c>
      <c r="N3367" t="s">
        <v>84</v>
      </c>
      <c r="O3367" t="s">
        <v>35</v>
      </c>
      <c r="P3367">
        <v>1529</v>
      </c>
      <c r="Q3367">
        <v>43</v>
      </c>
      <c r="R3367">
        <v>311</v>
      </c>
    </row>
    <row r="3368" spans="1:18">
      <c r="A3368" t="s">
        <v>3259</v>
      </c>
      <c r="B3368" t="s">
        <v>42</v>
      </c>
      <c r="C3368" t="s">
        <v>39</v>
      </c>
      <c r="D3368" t="s">
        <v>131</v>
      </c>
      <c r="E3368">
        <v>62.92</v>
      </c>
      <c r="F3368">
        <v>23.1</v>
      </c>
      <c r="G3368" t="s">
        <v>2455</v>
      </c>
      <c r="H3368" t="s">
        <v>37</v>
      </c>
      <c r="I3368" t="s">
        <v>29</v>
      </c>
      <c r="J3368" t="s">
        <v>131</v>
      </c>
      <c r="K3368">
        <v>62.92</v>
      </c>
      <c r="L3368">
        <v>23.08</v>
      </c>
      <c r="M3368" t="s">
        <v>2455</v>
      </c>
      <c r="N3368" t="s">
        <v>40</v>
      </c>
      <c r="O3368" t="s">
        <v>35</v>
      </c>
      <c r="P3368">
        <v>34</v>
      </c>
      <c r="Q3368">
        <v>1</v>
      </c>
      <c r="R3368">
        <v>270</v>
      </c>
    </row>
    <row r="3369" spans="1:18">
      <c r="A3369" t="s">
        <v>3260</v>
      </c>
      <c r="B3369" t="s">
        <v>92</v>
      </c>
      <c r="C3369" t="s">
        <v>39</v>
      </c>
      <c r="D3369" t="s">
        <v>131</v>
      </c>
      <c r="E3369">
        <v>61.5</v>
      </c>
      <c r="F3369">
        <v>21.77</v>
      </c>
      <c r="G3369" t="s">
        <v>2455</v>
      </c>
      <c r="H3369" t="s">
        <v>133</v>
      </c>
      <c r="I3369" t="s">
        <v>24</v>
      </c>
      <c r="J3369" t="s">
        <v>780</v>
      </c>
      <c r="K3369">
        <v>61.48</v>
      </c>
      <c r="L3369">
        <v>21.77</v>
      </c>
      <c r="M3369" t="s">
        <v>2455</v>
      </c>
      <c r="N3369" t="s">
        <v>40</v>
      </c>
      <c r="O3369" t="s">
        <v>35</v>
      </c>
      <c r="P3369">
        <v>1414</v>
      </c>
      <c r="Q3369">
        <v>2</v>
      </c>
      <c r="R3369">
        <v>181</v>
      </c>
    </row>
    <row r="3370" spans="1:18">
      <c r="A3370" t="s">
        <v>3261</v>
      </c>
      <c r="B3370" t="s">
        <v>104</v>
      </c>
      <c r="C3370" t="s">
        <v>39</v>
      </c>
      <c r="D3370" t="s">
        <v>131</v>
      </c>
      <c r="E3370">
        <v>61.5</v>
      </c>
      <c r="F3370">
        <v>21.78</v>
      </c>
      <c r="G3370" t="s">
        <v>2455</v>
      </c>
      <c r="H3370" t="s">
        <v>155</v>
      </c>
      <c r="I3370" t="s">
        <v>48</v>
      </c>
      <c r="J3370" t="s">
        <v>131</v>
      </c>
      <c r="K3370">
        <v>61.5</v>
      </c>
      <c r="L3370">
        <v>21.75</v>
      </c>
      <c r="M3370" t="s">
        <v>2455</v>
      </c>
      <c r="N3370" t="s">
        <v>81</v>
      </c>
      <c r="O3370" t="s">
        <v>35</v>
      </c>
      <c r="P3370">
        <v>48</v>
      </c>
      <c r="Q3370">
        <v>2</v>
      </c>
      <c r="R3370">
        <v>270</v>
      </c>
    </row>
    <row r="3371" spans="1:18">
      <c r="A3371" t="s">
        <v>3264</v>
      </c>
      <c r="B3371" t="s">
        <v>39</v>
      </c>
      <c r="C3371" t="s">
        <v>39</v>
      </c>
      <c r="D3371" t="s">
        <v>131</v>
      </c>
      <c r="E3371">
        <v>63.7</v>
      </c>
      <c r="F3371">
        <v>28.78</v>
      </c>
      <c r="G3371" t="s">
        <v>2455</v>
      </c>
      <c r="H3371" t="s">
        <v>45</v>
      </c>
      <c r="I3371" t="s">
        <v>101</v>
      </c>
      <c r="J3371" t="s">
        <v>131</v>
      </c>
      <c r="K3371">
        <v>63.7</v>
      </c>
      <c r="L3371">
        <v>28.77</v>
      </c>
      <c r="M3371" t="s">
        <v>2455</v>
      </c>
      <c r="N3371" t="s">
        <v>34</v>
      </c>
      <c r="O3371" t="s">
        <v>35</v>
      </c>
      <c r="P3371">
        <v>171</v>
      </c>
      <c r="Q3371">
        <v>1</v>
      </c>
      <c r="R3371">
        <v>270</v>
      </c>
    </row>
    <row r="3372" spans="1:18">
      <c r="A3372" t="s">
        <v>3265</v>
      </c>
      <c r="B3372" t="s">
        <v>39</v>
      </c>
      <c r="C3372" t="s">
        <v>39</v>
      </c>
      <c r="D3372" t="s">
        <v>131</v>
      </c>
      <c r="E3372">
        <v>63.7</v>
      </c>
      <c r="F3372">
        <v>28.82</v>
      </c>
      <c r="G3372" t="s">
        <v>2455</v>
      </c>
      <c r="H3372" t="s">
        <v>29</v>
      </c>
      <c r="I3372" t="s">
        <v>29</v>
      </c>
      <c r="J3372" t="s">
        <v>131</v>
      </c>
      <c r="K3372">
        <v>63.68</v>
      </c>
      <c r="L3372">
        <v>28.8</v>
      </c>
      <c r="M3372" t="s">
        <v>2455</v>
      </c>
      <c r="N3372" t="s">
        <v>34</v>
      </c>
      <c r="O3372" t="s">
        <v>35</v>
      </c>
      <c r="P3372">
        <v>31</v>
      </c>
      <c r="Q3372">
        <v>3</v>
      </c>
      <c r="R3372">
        <v>204</v>
      </c>
    </row>
    <row r="3373" spans="1:18">
      <c r="A3373" t="s">
        <v>3269</v>
      </c>
      <c r="B3373" t="s">
        <v>29</v>
      </c>
      <c r="C3373" t="s">
        <v>39</v>
      </c>
      <c r="D3373" t="s">
        <v>131</v>
      </c>
      <c r="E3373">
        <v>60.5</v>
      </c>
      <c r="F3373">
        <v>25.05</v>
      </c>
      <c r="G3373" t="s">
        <v>2455</v>
      </c>
      <c r="H3373" t="s">
        <v>101</v>
      </c>
      <c r="I3373" t="s">
        <v>51</v>
      </c>
      <c r="J3373" t="s">
        <v>118</v>
      </c>
      <c r="K3373">
        <v>60.53</v>
      </c>
      <c r="L3373">
        <v>25.12</v>
      </c>
      <c r="M3373" t="s">
        <v>2455</v>
      </c>
      <c r="N3373" t="s">
        <v>40</v>
      </c>
      <c r="O3373" t="s">
        <v>35</v>
      </c>
      <c r="P3373">
        <v>462</v>
      </c>
      <c r="Q3373">
        <v>6</v>
      </c>
      <c r="R3373">
        <v>45</v>
      </c>
    </row>
    <row r="3374" spans="1:18">
      <c r="A3374" t="s">
        <v>3270</v>
      </c>
      <c r="B3374" t="s">
        <v>29</v>
      </c>
      <c r="C3374" t="s">
        <v>39</v>
      </c>
      <c r="D3374" t="s">
        <v>131</v>
      </c>
      <c r="E3374">
        <v>60.5</v>
      </c>
      <c r="F3374">
        <v>25.05</v>
      </c>
      <c r="G3374" t="s">
        <v>2455</v>
      </c>
      <c r="H3374" t="s">
        <v>68</v>
      </c>
      <c r="I3374" t="s">
        <v>48</v>
      </c>
      <c r="J3374" t="s">
        <v>118</v>
      </c>
      <c r="K3374">
        <v>60.5</v>
      </c>
      <c r="L3374">
        <v>25.05</v>
      </c>
      <c r="M3374" t="s">
        <v>2455</v>
      </c>
      <c r="N3374" t="s">
        <v>81</v>
      </c>
      <c r="O3374" t="s">
        <v>35</v>
      </c>
      <c r="P3374">
        <v>440</v>
      </c>
      <c r="Q3374">
        <v>0</v>
      </c>
      <c r="R3374">
        <v>0</v>
      </c>
    </row>
    <row r="3375" spans="1:18">
      <c r="A3375" t="s">
        <v>3271</v>
      </c>
      <c r="B3375" t="s">
        <v>48</v>
      </c>
      <c r="C3375" t="s">
        <v>39</v>
      </c>
      <c r="D3375" t="s">
        <v>131</v>
      </c>
      <c r="E3375">
        <v>60.52</v>
      </c>
      <c r="F3375">
        <v>24.77</v>
      </c>
      <c r="G3375" t="s">
        <v>2455</v>
      </c>
      <c r="H3375" t="s">
        <v>92</v>
      </c>
      <c r="I3375" t="s">
        <v>39</v>
      </c>
      <c r="J3375" t="s">
        <v>131</v>
      </c>
      <c r="K3375">
        <v>60.53</v>
      </c>
      <c r="L3375">
        <v>24.77</v>
      </c>
      <c r="M3375" t="s">
        <v>2455</v>
      </c>
      <c r="N3375" t="s">
        <v>40</v>
      </c>
      <c r="O3375" t="s">
        <v>35</v>
      </c>
      <c r="P3375">
        <v>5</v>
      </c>
      <c r="Q3375">
        <v>2</v>
      </c>
      <c r="R3375">
        <v>0</v>
      </c>
    </row>
    <row r="3376" spans="1:18">
      <c r="A3376" t="s">
        <v>3272</v>
      </c>
      <c r="B3376" t="s">
        <v>32</v>
      </c>
      <c r="C3376" t="s">
        <v>39</v>
      </c>
      <c r="D3376" t="s">
        <v>131</v>
      </c>
      <c r="E3376">
        <v>65.819999999999993</v>
      </c>
      <c r="F3376">
        <v>24.43</v>
      </c>
      <c r="G3376" t="s">
        <v>2455</v>
      </c>
      <c r="H3376" t="s">
        <v>45</v>
      </c>
      <c r="I3376" t="s">
        <v>32</v>
      </c>
      <c r="J3376" t="s">
        <v>119</v>
      </c>
      <c r="K3376">
        <v>65.819999999999993</v>
      </c>
      <c r="L3376">
        <v>24.43</v>
      </c>
      <c r="M3376" t="s">
        <v>2455</v>
      </c>
      <c r="N3376" t="s">
        <v>26</v>
      </c>
      <c r="O3376" t="s">
        <v>27</v>
      </c>
      <c r="P3376">
        <v>867</v>
      </c>
      <c r="Q3376">
        <v>0</v>
      </c>
      <c r="R3376">
        <v>0</v>
      </c>
    </row>
    <row r="3377" spans="1:18">
      <c r="A3377" t="s">
        <v>3273</v>
      </c>
      <c r="B3377" t="s">
        <v>32</v>
      </c>
      <c r="C3377" t="s">
        <v>39</v>
      </c>
      <c r="D3377" t="s">
        <v>131</v>
      </c>
      <c r="E3377">
        <v>65.819999999999993</v>
      </c>
      <c r="F3377">
        <v>24.43</v>
      </c>
      <c r="G3377" t="s">
        <v>2455</v>
      </c>
      <c r="H3377" t="s">
        <v>37</v>
      </c>
      <c r="I3377" t="s">
        <v>48</v>
      </c>
      <c r="J3377" t="s">
        <v>131</v>
      </c>
      <c r="K3377">
        <v>65.819999999999993</v>
      </c>
      <c r="L3377">
        <v>24.43</v>
      </c>
      <c r="M3377" t="s">
        <v>2455</v>
      </c>
      <c r="N3377" t="s">
        <v>81</v>
      </c>
      <c r="O3377" t="s">
        <v>35</v>
      </c>
      <c r="P3377">
        <v>74</v>
      </c>
      <c r="Q3377">
        <v>0</v>
      </c>
      <c r="R3377">
        <v>0</v>
      </c>
    </row>
    <row r="3378" spans="1:18">
      <c r="A3378" t="s">
        <v>3274</v>
      </c>
      <c r="B3378" t="s">
        <v>101</v>
      </c>
      <c r="C3378" t="s">
        <v>39</v>
      </c>
      <c r="D3378" t="s">
        <v>131</v>
      </c>
      <c r="E3378">
        <v>62.88</v>
      </c>
      <c r="F3378">
        <v>26.37</v>
      </c>
      <c r="G3378" t="s">
        <v>2455</v>
      </c>
      <c r="H3378" t="s">
        <v>67</v>
      </c>
      <c r="I3378" t="s">
        <v>29</v>
      </c>
      <c r="J3378" t="s">
        <v>119</v>
      </c>
      <c r="K3378">
        <v>62.88</v>
      </c>
      <c r="L3378">
        <v>26.37</v>
      </c>
      <c r="M3378" t="s">
        <v>2455</v>
      </c>
      <c r="N3378" t="s">
        <v>40</v>
      </c>
      <c r="O3378" t="s">
        <v>35</v>
      </c>
      <c r="P3378">
        <v>764</v>
      </c>
      <c r="Q3378">
        <v>0</v>
      </c>
      <c r="R3378">
        <v>0</v>
      </c>
    </row>
    <row r="3379" spans="1:18">
      <c r="A3379" t="s">
        <v>3275</v>
      </c>
      <c r="B3379" t="s">
        <v>71</v>
      </c>
      <c r="C3379" t="s">
        <v>39</v>
      </c>
      <c r="D3379" t="s">
        <v>131</v>
      </c>
      <c r="E3379">
        <v>63.15</v>
      </c>
      <c r="F3379">
        <v>27.07</v>
      </c>
      <c r="G3379" t="s">
        <v>2455</v>
      </c>
      <c r="H3379" t="s">
        <v>23</v>
      </c>
      <c r="I3379" t="s">
        <v>29</v>
      </c>
      <c r="J3379" t="s">
        <v>131</v>
      </c>
      <c r="K3379">
        <v>63.13</v>
      </c>
      <c r="L3379">
        <v>27.07</v>
      </c>
      <c r="M3379" t="s">
        <v>2455</v>
      </c>
      <c r="N3379" t="s">
        <v>34</v>
      </c>
      <c r="O3379" t="s">
        <v>35</v>
      </c>
      <c r="P3379">
        <v>29</v>
      </c>
      <c r="Q3379">
        <v>2</v>
      </c>
      <c r="R3379">
        <v>181</v>
      </c>
    </row>
    <row r="3380" spans="1:18">
      <c r="A3380" t="s">
        <v>3291</v>
      </c>
      <c r="B3380" t="s">
        <v>48</v>
      </c>
      <c r="C3380" t="s">
        <v>39</v>
      </c>
      <c r="D3380" t="s">
        <v>131</v>
      </c>
      <c r="E3380">
        <v>60.27</v>
      </c>
      <c r="F3380">
        <v>24.85</v>
      </c>
      <c r="G3380" t="s">
        <v>2455</v>
      </c>
      <c r="H3380" t="s">
        <v>104</v>
      </c>
      <c r="I3380" t="s">
        <v>51</v>
      </c>
      <c r="J3380" t="s">
        <v>131</v>
      </c>
      <c r="K3380">
        <v>60.27</v>
      </c>
      <c r="L3380">
        <v>24.83</v>
      </c>
      <c r="M3380" t="s">
        <v>2455</v>
      </c>
      <c r="N3380" t="s">
        <v>40</v>
      </c>
      <c r="O3380" t="s">
        <v>35</v>
      </c>
      <c r="P3380">
        <v>114</v>
      </c>
      <c r="Q3380">
        <v>1</v>
      </c>
      <c r="R3380">
        <v>270</v>
      </c>
    </row>
    <row r="3381" spans="1:18">
      <c r="A3381" t="s">
        <v>3292</v>
      </c>
      <c r="B3381" t="s">
        <v>32</v>
      </c>
      <c r="C3381" t="s">
        <v>39</v>
      </c>
      <c r="D3381" t="s">
        <v>131</v>
      </c>
      <c r="E3381">
        <v>60.25</v>
      </c>
      <c r="F3381">
        <v>25.2</v>
      </c>
      <c r="G3381" t="s">
        <v>2455</v>
      </c>
      <c r="H3381" t="s">
        <v>54</v>
      </c>
      <c r="I3381" t="s">
        <v>60</v>
      </c>
      <c r="J3381" t="s">
        <v>118</v>
      </c>
      <c r="K3381">
        <v>60.25</v>
      </c>
      <c r="L3381">
        <v>25.2</v>
      </c>
      <c r="M3381" t="s">
        <v>2455</v>
      </c>
      <c r="N3381" t="s">
        <v>34</v>
      </c>
      <c r="O3381" t="s">
        <v>35</v>
      </c>
      <c r="P3381">
        <v>295</v>
      </c>
      <c r="Q3381">
        <v>0</v>
      </c>
      <c r="R3381">
        <v>0</v>
      </c>
    </row>
    <row r="3382" spans="1:18">
      <c r="A3382" t="s">
        <v>3293</v>
      </c>
      <c r="B3382" t="s">
        <v>74</v>
      </c>
      <c r="C3382" t="s">
        <v>39</v>
      </c>
      <c r="D3382" t="s">
        <v>131</v>
      </c>
      <c r="E3382">
        <v>60.2</v>
      </c>
      <c r="F3382">
        <v>24.97</v>
      </c>
      <c r="G3382" t="s">
        <v>2455</v>
      </c>
      <c r="H3382" t="s">
        <v>104</v>
      </c>
      <c r="I3382" t="s">
        <v>29</v>
      </c>
      <c r="J3382" t="s">
        <v>118</v>
      </c>
      <c r="K3382">
        <v>60.2</v>
      </c>
      <c r="L3382">
        <v>24.98</v>
      </c>
      <c r="M3382" t="s">
        <v>2455</v>
      </c>
      <c r="N3382" t="s">
        <v>26</v>
      </c>
      <c r="O3382" t="s">
        <v>35</v>
      </c>
      <c r="P3382">
        <v>398</v>
      </c>
      <c r="Q3382">
        <v>1</v>
      </c>
      <c r="R3382">
        <v>91</v>
      </c>
    </row>
    <row r="3383" spans="1:18">
      <c r="A3383" t="s">
        <v>3294</v>
      </c>
      <c r="B3383" t="s">
        <v>50</v>
      </c>
      <c r="C3383" t="s">
        <v>39</v>
      </c>
      <c r="D3383" t="s">
        <v>131</v>
      </c>
      <c r="E3383">
        <v>60.47</v>
      </c>
      <c r="F3383">
        <v>24.53</v>
      </c>
      <c r="G3383" t="s">
        <v>2455</v>
      </c>
      <c r="H3383" t="s">
        <v>133</v>
      </c>
      <c r="I3383" t="s">
        <v>24</v>
      </c>
      <c r="J3383" t="s">
        <v>782</v>
      </c>
      <c r="K3383">
        <v>60.45</v>
      </c>
      <c r="L3383">
        <v>24.35</v>
      </c>
      <c r="M3383" t="s">
        <v>2455</v>
      </c>
      <c r="N3383" t="s">
        <v>40</v>
      </c>
      <c r="O3383" t="s">
        <v>35</v>
      </c>
      <c r="P3383">
        <v>1792</v>
      </c>
      <c r="Q3383">
        <v>11</v>
      </c>
      <c r="R3383">
        <v>260</v>
      </c>
    </row>
    <row r="3384" spans="1:18">
      <c r="A3384" t="s">
        <v>3295</v>
      </c>
      <c r="B3384" t="s">
        <v>20</v>
      </c>
      <c r="C3384" t="s">
        <v>39</v>
      </c>
      <c r="D3384" t="s">
        <v>131</v>
      </c>
      <c r="E3384">
        <v>60.43</v>
      </c>
      <c r="F3384">
        <v>24.52</v>
      </c>
      <c r="G3384" t="s">
        <v>2455</v>
      </c>
      <c r="H3384" t="s">
        <v>101</v>
      </c>
      <c r="I3384" t="s">
        <v>29</v>
      </c>
      <c r="J3384" t="s">
        <v>148</v>
      </c>
      <c r="K3384">
        <v>60.45</v>
      </c>
      <c r="L3384">
        <v>24.52</v>
      </c>
      <c r="M3384" t="s">
        <v>2455</v>
      </c>
      <c r="N3384" t="s">
        <v>34</v>
      </c>
      <c r="O3384" t="s">
        <v>35</v>
      </c>
      <c r="P3384">
        <v>1132</v>
      </c>
      <c r="Q3384">
        <v>2</v>
      </c>
      <c r="R3384">
        <v>0</v>
      </c>
    </row>
    <row r="3385" spans="1:18">
      <c r="A3385" t="s">
        <v>3296</v>
      </c>
      <c r="B3385" t="s">
        <v>51</v>
      </c>
      <c r="C3385" t="s">
        <v>39</v>
      </c>
      <c r="D3385" t="s">
        <v>131</v>
      </c>
      <c r="E3385">
        <v>62.72</v>
      </c>
      <c r="F3385">
        <v>22.53</v>
      </c>
      <c r="G3385" t="s">
        <v>2455</v>
      </c>
      <c r="H3385" t="s">
        <v>74</v>
      </c>
      <c r="I3385" t="s">
        <v>29</v>
      </c>
      <c r="J3385" t="s">
        <v>131</v>
      </c>
      <c r="K3385">
        <v>62.72</v>
      </c>
      <c r="L3385">
        <v>22.53</v>
      </c>
      <c r="M3385" t="s">
        <v>2455</v>
      </c>
      <c r="N3385" t="s">
        <v>40</v>
      </c>
      <c r="O3385" t="s">
        <v>35</v>
      </c>
      <c r="P3385">
        <v>49</v>
      </c>
      <c r="Q3385">
        <v>0</v>
      </c>
      <c r="R3385">
        <v>0</v>
      </c>
    </row>
    <row r="3386" spans="1:18">
      <c r="A3386" t="s">
        <v>3297</v>
      </c>
      <c r="B3386" t="s">
        <v>68</v>
      </c>
      <c r="C3386" t="s">
        <v>39</v>
      </c>
      <c r="D3386" t="s">
        <v>131</v>
      </c>
      <c r="E3386">
        <v>62.82</v>
      </c>
      <c r="F3386">
        <v>22.27</v>
      </c>
      <c r="G3386" t="s">
        <v>2455</v>
      </c>
      <c r="H3386" t="s">
        <v>51</v>
      </c>
      <c r="I3386" t="s">
        <v>29</v>
      </c>
      <c r="J3386" t="s">
        <v>131</v>
      </c>
      <c r="K3386">
        <v>62.82</v>
      </c>
      <c r="L3386">
        <v>22.27</v>
      </c>
      <c r="M3386" t="s">
        <v>2455</v>
      </c>
      <c r="N3386" t="s">
        <v>81</v>
      </c>
      <c r="O3386" t="s">
        <v>35</v>
      </c>
      <c r="P3386">
        <v>19</v>
      </c>
      <c r="Q3386">
        <v>0</v>
      </c>
      <c r="R3386">
        <v>0</v>
      </c>
    </row>
    <row r="3387" spans="1:18">
      <c r="A3387" t="s">
        <v>117</v>
      </c>
      <c r="B3387" t="s">
        <v>37</v>
      </c>
      <c r="C3387" t="s">
        <v>20</v>
      </c>
      <c r="D3387" t="s">
        <v>118</v>
      </c>
      <c r="E3387">
        <v>50.72</v>
      </c>
      <c r="F3387">
        <v>2.88</v>
      </c>
      <c r="G3387" t="s">
        <v>22</v>
      </c>
      <c r="H3387" t="s">
        <v>104</v>
      </c>
      <c r="I3387" t="s">
        <v>60</v>
      </c>
      <c r="J3387" t="s">
        <v>119</v>
      </c>
      <c r="K3387">
        <v>50.6</v>
      </c>
      <c r="L3387">
        <v>2.83</v>
      </c>
      <c r="M3387" t="s">
        <v>116</v>
      </c>
      <c r="N3387" t="s">
        <v>26</v>
      </c>
      <c r="O3387" t="s">
        <v>35</v>
      </c>
      <c r="P3387">
        <v>311</v>
      </c>
      <c r="Q3387">
        <v>14</v>
      </c>
      <c r="R3387">
        <v>196</v>
      </c>
    </row>
    <row r="3388" spans="1:18">
      <c r="A3388" t="s">
        <v>796</v>
      </c>
      <c r="B3388" t="s">
        <v>24</v>
      </c>
      <c r="C3388" t="s">
        <v>39</v>
      </c>
      <c r="D3388" t="s">
        <v>118</v>
      </c>
      <c r="E3388">
        <v>59.05</v>
      </c>
      <c r="F3388">
        <v>24.45</v>
      </c>
      <c r="G3388" t="s">
        <v>795</v>
      </c>
      <c r="H3388" t="s">
        <v>19</v>
      </c>
      <c r="I3388" t="s">
        <v>101</v>
      </c>
      <c r="J3388" t="s">
        <v>148</v>
      </c>
      <c r="K3388">
        <v>59.03</v>
      </c>
      <c r="L3388">
        <v>24.43</v>
      </c>
      <c r="M3388" t="s">
        <v>795</v>
      </c>
      <c r="N3388" t="s">
        <v>40</v>
      </c>
      <c r="O3388" t="s">
        <v>35</v>
      </c>
      <c r="P3388">
        <v>904</v>
      </c>
      <c r="Q3388">
        <v>3</v>
      </c>
      <c r="R3388">
        <v>208</v>
      </c>
    </row>
    <row r="3389" spans="1:18">
      <c r="A3389" t="s">
        <v>1260</v>
      </c>
      <c r="B3389" t="s">
        <v>23</v>
      </c>
      <c r="C3389" t="s">
        <v>20</v>
      </c>
      <c r="D3389" t="s">
        <v>118</v>
      </c>
      <c r="E3389">
        <v>51.73</v>
      </c>
      <c r="F3389">
        <v>-5.3</v>
      </c>
      <c r="G3389" t="s">
        <v>858</v>
      </c>
      <c r="H3389" t="s">
        <v>133</v>
      </c>
      <c r="I3389" t="s">
        <v>39</v>
      </c>
      <c r="J3389" t="s">
        <v>623</v>
      </c>
      <c r="K3389">
        <v>52.4</v>
      </c>
      <c r="L3389">
        <v>-4.08</v>
      </c>
      <c r="M3389" t="s">
        <v>858</v>
      </c>
      <c r="N3389" t="s">
        <v>40</v>
      </c>
      <c r="O3389" t="s">
        <v>52</v>
      </c>
      <c r="P3389">
        <v>6252</v>
      </c>
      <c r="Q3389">
        <v>112</v>
      </c>
      <c r="R3389">
        <v>49</v>
      </c>
    </row>
    <row r="3390" spans="1:18">
      <c r="A3390" t="s">
        <v>1261</v>
      </c>
      <c r="B3390" t="s">
        <v>23</v>
      </c>
      <c r="C3390" t="s">
        <v>20</v>
      </c>
      <c r="D3390" t="s">
        <v>118</v>
      </c>
      <c r="E3390">
        <v>51.73</v>
      </c>
      <c r="F3390">
        <v>-5.3</v>
      </c>
      <c r="G3390" t="s">
        <v>858</v>
      </c>
      <c r="H3390" t="s">
        <v>48</v>
      </c>
      <c r="I3390" t="s">
        <v>39</v>
      </c>
      <c r="J3390" t="s">
        <v>118</v>
      </c>
      <c r="K3390">
        <v>51.73</v>
      </c>
      <c r="L3390">
        <v>-5.3</v>
      </c>
      <c r="M3390" t="s">
        <v>858</v>
      </c>
      <c r="N3390" t="s">
        <v>40</v>
      </c>
      <c r="O3390" t="s">
        <v>35</v>
      </c>
      <c r="P3390">
        <v>24</v>
      </c>
      <c r="Q3390">
        <v>0</v>
      </c>
      <c r="R3390">
        <v>0</v>
      </c>
    </row>
    <row r="3391" spans="1:18">
      <c r="A3391" t="s">
        <v>1262</v>
      </c>
      <c r="B3391" t="s">
        <v>37</v>
      </c>
      <c r="C3391" t="s">
        <v>20</v>
      </c>
      <c r="D3391" t="s">
        <v>118</v>
      </c>
      <c r="E3391">
        <v>51.73</v>
      </c>
      <c r="F3391">
        <v>-5.3</v>
      </c>
      <c r="G3391" t="s">
        <v>858</v>
      </c>
      <c r="H3391" t="s">
        <v>68</v>
      </c>
      <c r="I3391" t="s">
        <v>39</v>
      </c>
      <c r="J3391" t="s">
        <v>118</v>
      </c>
      <c r="K3391">
        <v>51.73</v>
      </c>
      <c r="L3391">
        <v>-5.3</v>
      </c>
      <c r="M3391" t="s">
        <v>858</v>
      </c>
      <c r="N3391" t="s">
        <v>84</v>
      </c>
      <c r="O3391" t="s">
        <v>35</v>
      </c>
      <c r="P3391">
        <v>28</v>
      </c>
      <c r="Q3391">
        <v>0</v>
      </c>
      <c r="R3391">
        <v>0</v>
      </c>
    </row>
    <row r="3392" spans="1:18">
      <c r="A3392" t="s">
        <v>1398</v>
      </c>
      <c r="B3392" t="s">
        <v>104</v>
      </c>
      <c r="C3392" t="s">
        <v>20</v>
      </c>
      <c r="D3392" t="s">
        <v>118</v>
      </c>
      <c r="E3392">
        <v>53.2</v>
      </c>
      <c r="F3392">
        <v>-1.48</v>
      </c>
      <c r="G3392" t="s">
        <v>858</v>
      </c>
      <c r="H3392" t="s">
        <v>92</v>
      </c>
      <c r="I3392" t="s">
        <v>24</v>
      </c>
      <c r="J3392" t="s">
        <v>119</v>
      </c>
      <c r="K3392">
        <v>53.2</v>
      </c>
      <c r="L3392">
        <v>-1.48</v>
      </c>
      <c r="M3392" t="s">
        <v>858</v>
      </c>
      <c r="N3392" t="s">
        <v>40</v>
      </c>
      <c r="O3392" t="s">
        <v>35</v>
      </c>
      <c r="P3392">
        <v>318</v>
      </c>
      <c r="Q3392">
        <v>0</v>
      </c>
      <c r="R3392">
        <v>0</v>
      </c>
    </row>
    <row r="3393" spans="1:18">
      <c r="A3393" t="s">
        <v>1416</v>
      </c>
      <c r="B3393" t="s">
        <v>133</v>
      </c>
      <c r="C3393" t="s">
        <v>20</v>
      </c>
      <c r="D3393" t="s">
        <v>118</v>
      </c>
      <c r="E3393">
        <v>52.93</v>
      </c>
      <c r="F3393">
        <v>-1.45</v>
      </c>
      <c r="G3393" t="s">
        <v>858</v>
      </c>
      <c r="H3393" t="s">
        <v>109</v>
      </c>
      <c r="I3393" t="s">
        <v>29</v>
      </c>
      <c r="J3393" t="s">
        <v>148</v>
      </c>
      <c r="K3393">
        <v>52.93</v>
      </c>
      <c r="L3393">
        <v>-1.45</v>
      </c>
      <c r="M3393" t="s">
        <v>858</v>
      </c>
      <c r="N3393" t="s">
        <v>40</v>
      </c>
      <c r="O3393" t="s">
        <v>35</v>
      </c>
      <c r="P3393">
        <v>790</v>
      </c>
      <c r="Q3393">
        <v>0</v>
      </c>
      <c r="R3393">
        <v>0</v>
      </c>
    </row>
    <row r="3394" spans="1:18">
      <c r="A3394" t="s">
        <v>1441</v>
      </c>
      <c r="B3394" t="s">
        <v>39</v>
      </c>
      <c r="C3394" t="s">
        <v>20</v>
      </c>
      <c r="D3394" t="s">
        <v>118</v>
      </c>
      <c r="E3394">
        <v>51.78</v>
      </c>
      <c r="F3394">
        <v>0</v>
      </c>
      <c r="G3394" t="s">
        <v>858</v>
      </c>
      <c r="H3394" t="s">
        <v>24</v>
      </c>
      <c r="I3394" t="s">
        <v>48</v>
      </c>
      <c r="J3394" t="s">
        <v>782</v>
      </c>
      <c r="K3394">
        <v>51.95</v>
      </c>
      <c r="L3394">
        <v>0.08</v>
      </c>
      <c r="M3394" t="s">
        <v>858</v>
      </c>
      <c r="N3394" t="s">
        <v>40</v>
      </c>
      <c r="O3394" t="s">
        <v>52</v>
      </c>
      <c r="P3394">
        <v>1551</v>
      </c>
      <c r="Q3394">
        <v>20</v>
      </c>
      <c r="R3394">
        <v>18</v>
      </c>
    </row>
    <row r="3395" spans="1:18">
      <c r="A3395" t="s">
        <v>1442</v>
      </c>
      <c r="B3395" t="s">
        <v>71</v>
      </c>
      <c r="C3395" t="s">
        <v>20</v>
      </c>
      <c r="D3395" t="s">
        <v>118</v>
      </c>
      <c r="E3395">
        <v>51.78</v>
      </c>
      <c r="F3395">
        <v>0</v>
      </c>
      <c r="G3395" t="s">
        <v>858</v>
      </c>
      <c r="H3395" t="s">
        <v>29</v>
      </c>
      <c r="I3395" t="s">
        <v>24</v>
      </c>
      <c r="J3395" t="s">
        <v>148</v>
      </c>
      <c r="K3395">
        <v>51.78</v>
      </c>
      <c r="L3395">
        <v>0.02</v>
      </c>
      <c r="M3395" t="s">
        <v>858</v>
      </c>
      <c r="N3395" t="s">
        <v>40</v>
      </c>
      <c r="O3395" t="s">
        <v>35</v>
      </c>
      <c r="P3395">
        <v>691</v>
      </c>
      <c r="Q3395">
        <v>2</v>
      </c>
      <c r="R3395">
        <v>91</v>
      </c>
    </row>
    <row r="3396" spans="1:18">
      <c r="A3396" t="s">
        <v>1445</v>
      </c>
      <c r="B3396" t="s">
        <v>37</v>
      </c>
      <c r="C3396" t="s">
        <v>20</v>
      </c>
      <c r="D3396" t="s">
        <v>118</v>
      </c>
      <c r="E3396">
        <v>51.77</v>
      </c>
      <c r="F3396">
        <v>-0.75</v>
      </c>
      <c r="G3396" t="s">
        <v>858</v>
      </c>
      <c r="H3396" t="s">
        <v>29</v>
      </c>
      <c r="I3396" t="s">
        <v>29</v>
      </c>
      <c r="J3396" t="s">
        <v>118</v>
      </c>
      <c r="K3396">
        <v>51.77</v>
      </c>
      <c r="L3396">
        <v>-0.75</v>
      </c>
      <c r="M3396" t="s">
        <v>858</v>
      </c>
      <c r="N3396" t="s">
        <v>81</v>
      </c>
      <c r="O3396" t="s">
        <v>35</v>
      </c>
      <c r="P3396">
        <v>45</v>
      </c>
      <c r="Q3396">
        <v>0</v>
      </c>
      <c r="R3396">
        <v>0</v>
      </c>
    </row>
    <row r="3397" spans="1:18">
      <c r="A3397" t="s">
        <v>1446</v>
      </c>
      <c r="B3397" t="s">
        <v>45</v>
      </c>
      <c r="C3397" t="s">
        <v>20</v>
      </c>
      <c r="D3397" t="s">
        <v>118</v>
      </c>
      <c r="E3397">
        <v>54.97</v>
      </c>
      <c r="F3397">
        <v>-1.73</v>
      </c>
      <c r="G3397" t="s">
        <v>858</v>
      </c>
      <c r="H3397" t="s">
        <v>155</v>
      </c>
      <c r="I3397" t="s">
        <v>60</v>
      </c>
      <c r="J3397" t="s">
        <v>119</v>
      </c>
      <c r="K3397">
        <v>55.2</v>
      </c>
      <c r="L3397">
        <v>-1.85</v>
      </c>
      <c r="M3397" t="s">
        <v>858</v>
      </c>
      <c r="N3397" t="s">
        <v>26</v>
      </c>
      <c r="O3397" t="s">
        <v>35</v>
      </c>
      <c r="P3397">
        <v>297</v>
      </c>
      <c r="Q3397">
        <v>27</v>
      </c>
      <c r="R3397">
        <v>345</v>
      </c>
    </row>
    <row r="3398" spans="1:18">
      <c r="A3398" t="s">
        <v>1455</v>
      </c>
      <c r="B3398" t="s">
        <v>143</v>
      </c>
      <c r="C3398" t="s">
        <v>24</v>
      </c>
      <c r="D3398" t="s">
        <v>118</v>
      </c>
      <c r="E3398">
        <v>53.33</v>
      </c>
      <c r="F3398">
        <v>-2.8</v>
      </c>
      <c r="G3398" t="s">
        <v>858</v>
      </c>
      <c r="H3398" t="s">
        <v>73</v>
      </c>
      <c r="I3398" t="s">
        <v>20</v>
      </c>
      <c r="J3398" t="s">
        <v>118</v>
      </c>
      <c r="K3398">
        <v>53.37</v>
      </c>
      <c r="L3398">
        <v>-2.85</v>
      </c>
      <c r="M3398" t="s">
        <v>858</v>
      </c>
      <c r="N3398" t="s">
        <v>140</v>
      </c>
      <c r="O3398" t="s">
        <v>27</v>
      </c>
      <c r="P3398">
        <v>23</v>
      </c>
      <c r="Q3398">
        <v>5</v>
      </c>
      <c r="R3398">
        <v>319</v>
      </c>
    </row>
    <row r="3399" spans="1:18">
      <c r="A3399" t="s">
        <v>1456</v>
      </c>
      <c r="B3399" t="s">
        <v>20</v>
      </c>
      <c r="C3399" t="s">
        <v>20</v>
      </c>
      <c r="D3399" t="s">
        <v>118</v>
      </c>
      <c r="E3399">
        <v>53.33</v>
      </c>
      <c r="F3399">
        <v>-2.82</v>
      </c>
      <c r="G3399" t="s">
        <v>858</v>
      </c>
      <c r="H3399" t="s">
        <v>20</v>
      </c>
      <c r="I3399" t="s">
        <v>39</v>
      </c>
      <c r="J3399" t="s">
        <v>118</v>
      </c>
      <c r="K3399">
        <v>53.33</v>
      </c>
      <c r="L3399">
        <v>-2.8</v>
      </c>
      <c r="M3399" t="s">
        <v>858</v>
      </c>
      <c r="N3399" t="s">
        <v>26</v>
      </c>
      <c r="O3399" t="s">
        <v>35</v>
      </c>
      <c r="P3399">
        <v>31</v>
      </c>
      <c r="Q3399">
        <v>2</v>
      </c>
      <c r="R3399">
        <v>91</v>
      </c>
    </row>
    <row r="3400" spans="1:18">
      <c r="A3400" t="s">
        <v>1457</v>
      </c>
      <c r="B3400" t="s">
        <v>20</v>
      </c>
      <c r="C3400" t="s">
        <v>20</v>
      </c>
      <c r="D3400" t="s">
        <v>118</v>
      </c>
      <c r="E3400">
        <v>53.33</v>
      </c>
      <c r="F3400">
        <v>-2.82</v>
      </c>
      <c r="G3400" t="s">
        <v>858</v>
      </c>
      <c r="H3400" t="s">
        <v>20</v>
      </c>
      <c r="I3400" t="s">
        <v>39</v>
      </c>
      <c r="J3400" t="s">
        <v>118</v>
      </c>
      <c r="K3400">
        <v>53.33</v>
      </c>
      <c r="L3400">
        <v>-2.8</v>
      </c>
      <c r="M3400" t="s">
        <v>858</v>
      </c>
      <c r="N3400" t="s">
        <v>26</v>
      </c>
      <c r="O3400" t="s">
        <v>35</v>
      </c>
      <c r="P3400">
        <v>31</v>
      </c>
      <c r="Q3400">
        <v>2</v>
      </c>
      <c r="R3400">
        <v>91</v>
      </c>
    </row>
    <row r="3401" spans="1:18">
      <c r="A3401" t="s">
        <v>1458</v>
      </c>
      <c r="B3401" t="s">
        <v>20</v>
      </c>
      <c r="C3401" t="s">
        <v>20</v>
      </c>
      <c r="D3401" t="s">
        <v>118</v>
      </c>
      <c r="E3401">
        <v>53.33</v>
      </c>
      <c r="F3401">
        <v>-2.82</v>
      </c>
      <c r="G3401" t="s">
        <v>858</v>
      </c>
      <c r="H3401" t="s">
        <v>20</v>
      </c>
      <c r="I3401" t="s">
        <v>39</v>
      </c>
      <c r="J3401" t="s">
        <v>118</v>
      </c>
      <c r="K3401">
        <v>53.33</v>
      </c>
      <c r="L3401">
        <v>-2.8</v>
      </c>
      <c r="M3401" t="s">
        <v>858</v>
      </c>
      <c r="N3401" t="s">
        <v>26</v>
      </c>
      <c r="O3401" t="s">
        <v>35</v>
      </c>
      <c r="P3401">
        <v>31</v>
      </c>
      <c r="Q3401">
        <v>2</v>
      </c>
      <c r="R3401">
        <v>91</v>
      </c>
    </row>
    <row r="3402" spans="1:18">
      <c r="A3402" t="s">
        <v>1459</v>
      </c>
      <c r="B3402" t="s">
        <v>32</v>
      </c>
      <c r="C3402" t="s">
        <v>20</v>
      </c>
      <c r="D3402" t="s">
        <v>118</v>
      </c>
      <c r="E3402">
        <v>53.37</v>
      </c>
      <c r="F3402">
        <v>-2.83</v>
      </c>
      <c r="G3402" t="s">
        <v>858</v>
      </c>
      <c r="H3402" t="s">
        <v>31</v>
      </c>
      <c r="I3402" t="s">
        <v>20</v>
      </c>
      <c r="J3402" t="s">
        <v>119</v>
      </c>
      <c r="K3402">
        <v>53.37</v>
      </c>
      <c r="L3402">
        <v>-2.83</v>
      </c>
      <c r="M3402" t="s">
        <v>858</v>
      </c>
      <c r="N3402" t="s">
        <v>26</v>
      </c>
      <c r="O3402" t="s">
        <v>35</v>
      </c>
      <c r="P3402">
        <v>357</v>
      </c>
      <c r="Q3402">
        <v>0</v>
      </c>
      <c r="R3402">
        <v>0</v>
      </c>
    </row>
    <row r="3403" spans="1:18">
      <c r="A3403" t="s">
        <v>2379</v>
      </c>
      <c r="B3403" t="s">
        <v>51</v>
      </c>
      <c r="C3403" t="s">
        <v>39</v>
      </c>
      <c r="D3403" t="s">
        <v>118</v>
      </c>
      <c r="E3403">
        <v>58.55</v>
      </c>
      <c r="F3403">
        <v>6.07</v>
      </c>
      <c r="G3403" t="s">
        <v>669</v>
      </c>
      <c r="H3403" t="s">
        <v>23</v>
      </c>
      <c r="I3403" t="s">
        <v>32</v>
      </c>
      <c r="J3403" t="s">
        <v>118</v>
      </c>
      <c r="K3403">
        <v>58.58</v>
      </c>
      <c r="L3403">
        <v>6.08</v>
      </c>
      <c r="M3403" t="s">
        <v>669</v>
      </c>
      <c r="N3403" t="s">
        <v>26</v>
      </c>
      <c r="O3403" t="s">
        <v>35</v>
      </c>
      <c r="P3403">
        <v>128</v>
      </c>
      <c r="Q3403">
        <v>4</v>
      </c>
      <c r="R3403">
        <v>15</v>
      </c>
    </row>
    <row r="3404" spans="1:18">
      <c r="A3404" t="s">
        <v>2726</v>
      </c>
      <c r="B3404" t="s">
        <v>60</v>
      </c>
      <c r="C3404" t="s">
        <v>39</v>
      </c>
      <c r="D3404" t="s">
        <v>118</v>
      </c>
      <c r="E3404">
        <v>65.63</v>
      </c>
      <c r="F3404">
        <v>29.17</v>
      </c>
      <c r="G3404" t="s">
        <v>2455</v>
      </c>
      <c r="H3404" t="s">
        <v>109</v>
      </c>
      <c r="I3404" t="s">
        <v>48</v>
      </c>
      <c r="J3404" t="s">
        <v>118</v>
      </c>
      <c r="K3404">
        <v>65.63</v>
      </c>
      <c r="L3404">
        <v>29.17</v>
      </c>
      <c r="M3404" t="s">
        <v>2455</v>
      </c>
      <c r="N3404" t="s">
        <v>81</v>
      </c>
      <c r="O3404" t="s">
        <v>27</v>
      </c>
      <c r="P3404">
        <v>84</v>
      </c>
      <c r="Q3404">
        <v>0</v>
      </c>
      <c r="R3404">
        <v>0</v>
      </c>
    </row>
    <row r="3405" spans="1:18">
      <c r="A3405" t="s">
        <v>2890</v>
      </c>
      <c r="B3405" t="s">
        <v>37</v>
      </c>
      <c r="C3405" t="s">
        <v>39</v>
      </c>
      <c r="D3405" t="s">
        <v>118</v>
      </c>
      <c r="E3405">
        <v>61</v>
      </c>
      <c r="F3405">
        <v>25.7</v>
      </c>
      <c r="G3405" t="s">
        <v>2455</v>
      </c>
      <c r="H3405" t="s">
        <v>133</v>
      </c>
      <c r="I3405" t="s">
        <v>29</v>
      </c>
      <c r="J3405" t="s">
        <v>118</v>
      </c>
      <c r="K3405">
        <v>61</v>
      </c>
      <c r="L3405">
        <v>25.68</v>
      </c>
      <c r="M3405" t="s">
        <v>2455</v>
      </c>
      <c r="N3405" t="s">
        <v>40</v>
      </c>
      <c r="O3405" t="s">
        <v>35</v>
      </c>
      <c r="P3405">
        <v>34</v>
      </c>
      <c r="Q3405">
        <v>1</v>
      </c>
      <c r="R3405">
        <v>270</v>
      </c>
    </row>
    <row r="3406" spans="1:18">
      <c r="A3406" t="s">
        <v>2891</v>
      </c>
      <c r="B3406" t="s">
        <v>31</v>
      </c>
      <c r="C3406" t="s">
        <v>39</v>
      </c>
      <c r="D3406" t="s">
        <v>118</v>
      </c>
      <c r="E3406">
        <v>63.57</v>
      </c>
      <c r="F3406">
        <v>27.22</v>
      </c>
      <c r="G3406" t="s">
        <v>2455</v>
      </c>
      <c r="H3406" t="s">
        <v>73</v>
      </c>
      <c r="I3406" t="s">
        <v>29</v>
      </c>
      <c r="J3406" t="s">
        <v>118</v>
      </c>
      <c r="K3406">
        <v>63.6</v>
      </c>
      <c r="L3406">
        <v>27.17</v>
      </c>
      <c r="M3406" t="s">
        <v>2455</v>
      </c>
      <c r="N3406" t="s">
        <v>81</v>
      </c>
      <c r="O3406" t="s">
        <v>35</v>
      </c>
      <c r="P3406">
        <v>50</v>
      </c>
      <c r="Q3406">
        <v>5</v>
      </c>
      <c r="R3406">
        <v>327</v>
      </c>
    </row>
    <row r="3407" spans="1:18">
      <c r="A3407" t="s">
        <v>3143</v>
      </c>
      <c r="B3407" t="s">
        <v>37</v>
      </c>
      <c r="C3407" t="s">
        <v>39</v>
      </c>
      <c r="D3407" t="s">
        <v>118</v>
      </c>
      <c r="E3407">
        <v>62.93</v>
      </c>
      <c r="F3407">
        <v>23.1</v>
      </c>
      <c r="G3407" t="s">
        <v>2455</v>
      </c>
      <c r="H3407" t="s">
        <v>68</v>
      </c>
      <c r="I3407" t="s">
        <v>60</v>
      </c>
      <c r="J3407" t="s">
        <v>119</v>
      </c>
      <c r="K3407">
        <v>62.95</v>
      </c>
      <c r="L3407">
        <v>23.07</v>
      </c>
      <c r="M3407" t="s">
        <v>2455</v>
      </c>
      <c r="N3407" t="s">
        <v>34</v>
      </c>
      <c r="O3407" t="s">
        <v>35</v>
      </c>
      <c r="P3407">
        <v>270</v>
      </c>
      <c r="Q3407">
        <v>3</v>
      </c>
      <c r="R3407">
        <v>318</v>
      </c>
    </row>
    <row r="3408" spans="1:18">
      <c r="A3408" t="s">
        <v>3171</v>
      </c>
      <c r="B3408" t="s">
        <v>29</v>
      </c>
      <c r="C3408" t="s">
        <v>39</v>
      </c>
      <c r="D3408" t="s">
        <v>118</v>
      </c>
      <c r="E3408">
        <v>60.45</v>
      </c>
      <c r="F3408">
        <v>21.93</v>
      </c>
      <c r="G3408" t="s">
        <v>2455</v>
      </c>
      <c r="H3408" t="s">
        <v>155</v>
      </c>
      <c r="I3408" t="s">
        <v>29</v>
      </c>
      <c r="J3408" t="s">
        <v>118</v>
      </c>
      <c r="K3408">
        <v>60.45</v>
      </c>
      <c r="L3408">
        <v>21.93</v>
      </c>
      <c r="M3408" t="s">
        <v>2455</v>
      </c>
      <c r="N3408" t="s">
        <v>81</v>
      </c>
      <c r="O3408" t="s">
        <v>35</v>
      </c>
      <c r="P3408">
        <v>40</v>
      </c>
      <c r="Q3408">
        <v>0</v>
      </c>
      <c r="R3408">
        <v>0</v>
      </c>
    </row>
    <row r="3409" spans="1:18">
      <c r="A3409" t="s">
        <v>3172</v>
      </c>
      <c r="B3409" t="s">
        <v>29</v>
      </c>
      <c r="C3409" t="s">
        <v>39</v>
      </c>
      <c r="D3409" t="s">
        <v>118</v>
      </c>
      <c r="E3409">
        <v>60.45</v>
      </c>
      <c r="F3409">
        <v>21.93</v>
      </c>
      <c r="G3409" t="s">
        <v>2455</v>
      </c>
      <c r="H3409" t="s">
        <v>155</v>
      </c>
      <c r="I3409" t="s">
        <v>29</v>
      </c>
      <c r="J3409" t="s">
        <v>118</v>
      </c>
      <c r="K3409">
        <v>60.45</v>
      </c>
      <c r="L3409">
        <v>21.93</v>
      </c>
      <c r="M3409" t="s">
        <v>2455</v>
      </c>
      <c r="N3409" t="s">
        <v>81</v>
      </c>
      <c r="O3409" t="s">
        <v>35</v>
      </c>
      <c r="P3409">
        <v>40</v>
      </c>
      <c r="Q3409">
        <v>0</v>
      </c>
      <c r="R3409">
        <v>0</v>
      </c>
    </row>
    <row r="3410" spans="1:18">
      <c r="A3410" t="s">
        <v>3173</v>
      </c>
      <c r="B3410" t="s">
        <v>29</v>
      </c>
      <c r="C3410" t="s">
        <v>39</v>
      </c>
      <c r="D3410" t="s">
        <v>118</v>
      </c>
      <c r="E3410">
        <v>60.45</v>
      </c>
      <c r="F3410">
        <v>21.93</v>
      </c>
      <c r="G3410" t="s">
        <v>2455</v>
      </c>
      <c r="H3410" t="s">
        <v>155</v>
      </c>
      <c r="I3410" t="s">
        <v>29</v>
      </c>
      <c r="J3410" t="s">
        <v>118</v>
      </c>
      <c r="K3410">
        <v>60.45</v>
      </c>
      <c r="L3410">
        <v>21.93</v>
      </c>
      <c r="M3410" t="s">
        <v>2455</v>
      </c>
      <c r="N3410" t="s">
        <v>81</v>
      </c>
      <c r="O3410" t="s">
        <v>35</v>
      </c>
      <c r="P3410">
        <v>40</v>
      </c>
      <c r="Q3410">
        <v>0</v>
      </c>
      <c r="R3410">
        <v>0</v>
      </c>
    </row>
    <row r="3411" spans="1:18">
      <c r="A3411" t="s">
        <v>3217</v>
      </c>
      <c r="B3411" t="s">
        <v>73</v>
      </c>
      <c r="C3411" t="s">
        <v>39</v>
      </c>
      <c r="D3411" t="s">
        <v>118</v>
      </c>
      <c r="E3411">
        <v>61.53</v>
      </c>
      <c r="F3411">
        <v>21.67</v>
      </c>
      <c r="G3411" t="s">
        <v>2455</v>
      </c>
      <c r="H3411" t="s">
        <v>76</v>
      </c>
      <c r="I3411" t="s">
        <v>48</v>
      </c>
      <c r="J3411" t="s">
        <v>118</v>
      </c>
      <c r="K3411">
        <v>61.53</v>
      </c>
      <c r="L3411">
        <v>21.67</v>
      </c>
      <c r="M3411" t="s">
        <v>2455</v>
      </c>
      <c r="N3411" t="s">
        <v>81</v>
      </c>
      <c r="O3411" t="s">
        <v>35</v>
      </c>
      <c r="P3411">
        <v>60</v>
      </c>
      <c r="Q3411">
        <v>0</v>
      </c>
      <c r="R3411">
        <v>0</v>
      </c>
    </row>
    <row r="3412" spans="1:18">
      <c r="A3412" t="s">
        <v>3263</v>
      </c>
      <c r="B3412" t="s">
        <v>74</v>
      </c>
      <c r="C3412" t="s">
        <v>20</v>
      </c>
      <c r="D3412" t="s">
        <v>118</v>
      </c>
      <c r="E3412">
        <v>60.32</v>
      </c>
      <c r="F3412">
        <v>25.02</v>
      </c>
      <c r="G3412" t="s">
        <v>2455</v>
      </c>
      <c r="H3412" t="s">
        <v>48</v>
      </c>
      <c r="I3412" t="s">
        <v>51</v>
      </c>
      <c r="J3412" t="s">
        <v>118</v>
      </c>
      <c r="K3412">
        <v>60.32</v>
      </c>
      <c r="L3412">
        <v>25.02</v>
      </c>
      <c r="M3412" t="s">
        <v>2455</v>
      </c>
      <c r="N3412" t="s">
        <v>81</v>
      </c>
      <c r="O3412" t="s">
        <v>35</v>
      </c>
      <c r="P3412">
        <v>103</v>
      </c>
      <c r="Q3412">
        <v>0</v>
      </c>
      <c r="R3412">
        <v>0</v>
      </c>
    </row>
    <row r="3413" spans="1:18">
      <c r="A3413" t="s">
        <v>3266</v>
      </c>
      <c r="B3413" t="s">
        <v>92</v>
      </c>
      <c r="C3413" t="s">
        <v>39</v>
      </c>
      <c r="D3413" t="s">
        <v>118</v>
      </c>
      <c r="E3413">
        <v>60.58</v>
      </c>
      <c r="F3413">
        <v>27.73</v>
      </c>
      <c r="G3413" t="s">
        <v>2455</v>
      </c>
      <c r="H3413" t="s">
        <v>50</v>
      </c>
      <c r="I3413" t="s">
        <v>48</v>
      </c>
      <c r="J3413" t="s">
        <v>118</v>
      </c>
      <c r="K3413">
        <v>60.58</v>
      </c>
      <c r="L3413">
        <v>27.73</v>
      </c>
      <c r="M3413" t="s">
        <v>2455</v>
      </c>
      <c r="N3413" t="s">
        <v>81</v>
      </c>
      <c r="O3413" t="s">
        <v>35</v>
      </c>
      <c r="P3413">
        <v>49</v>
      </c>
      <c r="Q3413">
        <v>0</v>
      </c>
      <c r="R3413">
        <v>0</v>
      </c>
    </row>
    <row r="3414" spans="1:18">
      <c r="A3414" t="s">
        <v>3267</v>
      </c>
      <c r="B3414" t="s">
        <v>67</v>
      </c>
      <c r="C3414" t="s">
        <v>39</v>
      </c>
      <c r="D3414" t="s">
        <v>118</v>
      </c>
      <c r="E3414">
        <v>60.53</v>
      </c>
      <c r="F3414">
        <v>27.57</v>
      </c>
      <c r="G3414" t="s">
        <v>2455</v>
      </c>
      <c r="H3414" t="s">
        <v>31</v>
      </c>
      <c r="I3414" t="s">
        <v>29</v>
      </c>
      <c r="J3414" t="s">
        <v>148</v>
      </c>
      <c r="K3414">
        <v>60.55</v>
      </c>
      <c r="L3414">
        <v>27.58</v>
      </c>
      <c r="M3414" t="s">
        <v>2455</v>
      </c>
      <c r="N3414" t="s">
        <v>34</v>
      </c>
      <c r="O3414" t="s">
        <v>35</v>
      </c>
      <c r="P3414">
        <v>748</v>
      </c>
      <c r="Q3414">
        <v>3</v>
      </c>
      <c r="R3414">
        <v>27</v>
      </c>
    </row>
    <row r="3415" spans="1:18">
      <c r="A3415" t="s">
        <v>3268</v>
      </c>
      <c r="B3415" t="s">
        <v>76</v>
      </c>
      <c r="C3415" t="s">
        <v>39</v>
      </c>
      <c r="D3415" t="s">
        <v>118</v>
      </c>
      <c r="E3415">
        <v>60.58</v>
      </c>
      <c r="F3415">
        <v>27.72</v>
      </c>
      <c r="G3415" t="s">
        <v>2455</v>
      </c>
      <c r="H3415" t="s">
        <v>37</v>
      </c>
      <c r="I3415" t="s">
        <v>39</v>
      </c>
      <c r="J3415" t="s">
        <v>118</v>
      </c>
      <c r="K3415">
        <v>60.58</v>
      </c>
      <c r="L3415">
        <v>27.72</v>
      </c>
      <c r="M3415" t="s">
        <v>2455</v>
      </c>
      <c r="N3415" t="s">
        <v>40</v>
      </c>
      <c r="O3415" t="s">
        <v>35</v>
      </c>
      <c r="P3415">
        <v>2</v>
      </c>
      <c r="Q3415">
        <v>0</v>
      </c>
      <c r="R3415">
        <v>0</v>
      </c>
    </row>
    <row r="3416" spans="1:18">
      <c r="A3416" t="s">
        <v>3279</v>
      </c>
      <c r="B3416" t="s">
        <v>109</v>
      </c>
      <c r="C3416" t="s">
        <v>20</v>
      </c>
      <c r="D3416" t="s">
        <v>118</v>
      </c>
      <c r="E3416">
        <v>61.48</v>
      </c>
      <c r="F3416">
        <v>21.73</v>
      </c>
      <c r="G3416" t="s">
        <v>2455</v>
      </c>
      <c r="H3416" t="s">
        <v>71</v>
      </c>
      <c r="I3416" t="s">
        <v>39</v>
      </c>
      <c r="J3416" t="s">
        <v>118</v>
      </c>
      <c r="K3416">
        <v>61.48</v>
      </c>
      <c r="L3416">
        <v>21.73</v>
      </c>
      <c r="M3416" t="s">
        <v>2455</v>
      </c>
      <c r="N3416" t="s">
        <v>26</v>
      </c>
      <c r="O3416" t="s">
        <v>27</v>
      </c>
      <c r="P3416">
        <v>21</v>
      </c>
      <c r="Q3416">
        <v>0</v>
      </c>
      <c r="R3416">
        <v>0</v>
      </c>
    </row>
    <row r="3417" spans="1:18">
      <c r="A3417" t="s">
        <v>3280</v>
      </c>
      <c r="B3417" t="s">
        <v>133</v>
      </c>
      <c r="C3417" t="s">
        <v>20</v>
      </c>
      <c r="D3417" t="s">
        <v>118</v>
      </c>
      <c r="E3417">
        <v>61.53</v>
      </c>
      <c r="F3417">
        <v>21.68</v>
      </c>
      <c r="G3417" t="s">
        <v>2455</v>
      </c>
      <c r="H3417" t="s">
        <v>67</v>
      </c>
      <c r="I3417" t="s">
        <v>39</v>
      </c>
      <c r="J3417" t="s">
        <v>118</v>
      </c>
      <c r="K3417">
        <v>61.53</v>
      </c>
      <c r="L3417">
        <v>21.68</v>
      </c>
      <c r="M3417" t="s">
        <v>2455</v>
      </c>
      <c r="N3417" t="s">
        <v>40</v>
      </c>
      <c r="O3417" t="s">
        <v>35</v>
      </c>
      <c r="P3417">
        <v>18</v>
      </c>
      <c r="Q3417">
        <v>0</v>
      </c>
      <c r="R3417">
        <v>0</v>
      </c>
    </row>
    <row r="3418" spans="1:18">
      <c r="A3418" t="s">
        <v>3281</v>
      </c>
      <c r="B3418" t="s">
        <v>74</v>
      </c>
      <c r="C3418" t="s">
        <v>20</v>
      </c>
      <c r="D3418" t="s">
        <v>118</v>
      </c>
      <c r="E3418">
        <v>61.45</v>
      </c>
      <c r="F3418">
        <v>21.73</v>
      </c>
      <c r="G3418" t="s">
        <v>2455</v>
      </c>
      <c r="H3418" t="s">
        <v>63</v>
      </c>
      <c r="I3418" t="s">
        <v>39</v>
      </c>
      <c r="J3418" t="s">
        <v>118</v>
      </c>
      <c r="K3418">
        <v>61.45</v>
      </c>
      <c r="L3418">
        <v>21.73</v>
      </c>
      <c r="M3418" t="s">
        <v>2455</v>
      </c>
      <c r="N3418" t="s">
        <v>26</v>
      </c>
      <c r="O3418" t="s">
        <v>27</v>
      </c>
      <c r="P3418">
        <v>15</v>
      </c>
      <c r="Q3418">
        <v>0</v>
      </c>
      <c r="R3418">
        <v>0</v>
      </c>
    </row>
    <row r="3419" spans="1:18">
      <c r="A3419" t="s">
        <v>3282</v>
      </c>
      <c r="B3419" t="s">
        <v>104</v>
      </c>
      <c r="C3419" t="s">
        <v>20</v>
      </c>
      <c r="D3419" t="s">
        <v>118</v>
      </c>
      <c r="E3419">
        <v>61.52</v>
      </c>
      <c r="F3419">
        <v>21.78</v>
      </c>
      <c r="G3419" t="s">
        <v>2455</v>
      </c>
      <c r="H3419" t="s">
        <v>31</v>
      </c>
      <c r="I3419" t="s">
        <v>29</v>
      </c>
      <c r="J3419" t="s">
        <v>118</v>
      </c>
      <c r="K3419">
        <v>61.52</v>
      </c>
      <c r="L3419">
        <v>21.78</v>
      </c>
      <c r="M3419" t="s">
        <v>2455</v>
      </c>
      <c r="N3419" t="s">
        <v>81</v>
      </c>
      <c r="O3419" t="s">
        <v>35</v>
      </c>
      <c r="P3419">
        <v>33</v>
      </c>
      <c r="Q3419">
        <v>0</v>
      </c>
      <c r="R3419">
        <v>0</v>
      </c>
    </row>
    <row r="3420" spans="1:18">
      <c r="A3420" t="s">
        <v>3283</v>
      </c>
      <c r="B3420" t="s">
        <v>104</v>
      </c>
      <c r="C3420" t="s">
        <v>20</v>
      </c>
      <c r="D3420" t="s">
        <v>118</v>
      </c>
      <c r="E3420">
        <v>61.52</v>
      </c>
      <c r="F3420">
        <v>21.77</v>
      </c>
      <c r="G3420" t="s">
        <v>2455</v>
      </c>
      <c r="H3420" t="s">
        <v>23</v>
      </c>
      <c r="I3420" t="s">
        <v>48</v>
      </c>
      <c r="J3420" t="s">
        <v>118</v>
      </c>
      <c r="K3420">
        <v>61.55</v>
      </c>
      <c r="L3420">
        <v>21.75</v>
      </c>
      <c r="M3420" t="s">
        <v>2455</v>
      </c>
      <c r="N3420" t="s">
        <v>40</v>
      </c>
      <c r="O3420" t="s">
        <v>35</v>
      </c>
      <c r="P3420">
        <v>77</v>
      </c>
      <c r="Q3420">
        <v>4</v>
      </c>
      <c r="R3420">
        <v>347</v>
      </c>
    </row>
    <row r="3421" spans="1:18">
      <c r="A3421" t="s">
        <v>3284</v>
      </c>
      <c r="B3421" t="s">
        <v>50</v>
      </c>
      <c r="C3421" t="s">
        <v>39</v>
      </c>
      <c r="D3421" t="s">
        <v>118</v>
      </c>
      <c r="E3421">
        <v>61.5</v>
      </c>
      <c r="F3421">
        <v>21.77</v>
      </c>
      <c r="G3421" t="s">
        <v>2455</v>
      </c>
      <c r="H3421" t="s">
        <v>104</v>
      </c>
      <c r="I3421" t="s">
        <v>39</v>
      </c>
      <c r="J3421" t="s">
        <v>118</v>
      </c>
      <c r="K3421">
        <v>61.5</v>
      </c>
      <c r="L3421">
        <v>21.75</v>
      </c>
      <c r="M3421" t="s">
        <v>2455</v>
      </c>
      <c r="N3421" t="s">
        <v>81</v>
      </c>
      <c r="O3421" t="s">
        <v>35</v>
      </c>
      <c r="P3421">
        <v>29</v>
      </c>
      <c r="Q3421">
        <v>1</v>
      </c>
      <c r="R3421">
        <v>270</v>
      </c>
    </row>
    <row r="3422" spans="1:18">
      <c r="A3422" t="s">
        <v>3285</v>
      </c>
      <c r="B3422" t="s">
        <v>31</v>
      </c>
      <c r="C3422" t="s">
        <v>39</v>
      </c>
      <c r="D3422" t="s">
        <v>118</v>
      </c>
      <c r="E3422">
        <v>61.42</v>
      </c>
      <c r="F3422">
        <v>21.8</v>
      </c>
      <c r="G3422" t="s">
        <v>2455</v>
      </c>
      <c r="H3422" t="s">
        <v>48</v>
      </c>
      <c r="I3422" t="s">
        <v>29</v>
      </c>
      <c r="J3422" t="s">
        <v>118</v>
      </c>
      <c r="K3422">
        <v>61.42</v>
      </c>
      <c r="L3422">
        <v>21.8</v>
      </c>
      <c r="M3422" t="s">
        <v>2455</v>
      </c>
      <c r="N3422" t="s">
        <v>26</v>
      </c>
      <c r="O3422" t="s">
        <v>27</v>
      </c>
      <c r="P3422">
        <v>36</v>
      </c>
      <c r="Q3422">
        <v>0</v>
      </c>
      <c r="R3422">
        <v>0</v>
      </c>
    </row>
    <row r="3423" spans="1:18">
      <c r="A3423" t="s">
        <v>3286</v>
      </c>
      <c r="B3423" t="s">
        <v>31</v>
      </c>
      <c r="C3423" t="s">
        <v>39</v>
      </c>
      <c r="D3423" t="s">
        <v>118</v>
      </c>
      <c r="E3423">
        <v>61.42</v>
      </c>
      <c r="F3423">
        <v>21.8</v>
      </c>
      <c r="G3423" t="s">
        <v>2455</v>
      </c>
      <c r="H3423" t="s">
        <v>121</v>
      </c>
      <c r="I3423" t="s">
        <v>29</v>
      </c>
      <c r="J3423" t="s">
        <v>118</v>
      </c>
      <c r="K3423">
        <v>61.42</v>
      </c>
      <c r="L3423">
        <v>21.8</v>
      </c>
      <c r="M3423" t="s">
        <v>2455</v>
      </c>
      <c r="N3423" t="s">
        <v>40</v>
      </c>
      <c r="O3423" t="s">
        <v>35</v>
      </c>
      <c r="P3423">
        <v>46</v>
      </c>
      <c r="Q3423">
        <v>0</v>
      </c>
      <c r="R3423">
        <v>0</v>
      </c>
    </row>
    <row r="3424" spans="1:18">
      <c r="A3424" t="s">
        <v>3287</v>
      </c>
      <c r="B3424" t="s">
        <v>31</v>
      </c>
      <c r="C3424" t="s">
        <v>39</v>
      </c>
      <c r="D3424" t="s">
        <v>118</v>
      </c>
      <c r="E3424">
        <v>61.5</v>
      </c>
      <c r="F3424">
        <v>21.77</v>
      </c>
      <c r="G3424" t="s">
        <v>2455</v>
      </c>
      <c r="H3424" t="s">
        <v>51</v>
      </c>
      <c r="I3424" t="s">
        <v>29</v>
      </c>
      <c r="J3424" t="s">
        <v>118</v>
      </c>
      <c r="K3424">
        <v>61.5</v>
      </c>
      <c r="L3424">
        <v>21.77</v>
      </c>
      <c r="M3424" t="s">
        <v>2455</v>
      </c>
      <c r="N3424" t="s">
        <v>81</v>
      </c>
      <c r="O3424" t="s">
        <v>35</v>
      </c>
      <c r="P3424">
        <v>37</v>
      </c>
      <c r="Q3424">
        <v>0</v>
      </c>
      <c r="R3424">
        <v>0</v>
      </c>
    </row>
    <row r="3425" spans="1:18">
      <c r="A3425" t="s">
        <v>3288</v>
      </c>
      <c r="B3425" t="s">
        <v>19</v>
      </c>
      <c r="C3425" t="s">
        <v>20</v>
      </c>
      <c r="D3425" t="s">
        <v>118</v>
      </c>
      <c r="E3425">
        <v>63.27</v>
      </c>
      <c r="F3425">
        <v>22.45</v>
      </c>
      <c r="G3425" t="s">
        <v>2455</v>
      </c>
      <c r="H3425" t="s">
        <v>32</v>
      </c>
      <c r="I3425" t="s">
        <v>48</v>
      </c>
      <c r="J3425" t="s">
        <v>118</v>
      </c>
      <c r="K3425">
        <v>63.27</v>
      </c>
      <c r="L3425">
        <v>22.45</v>
      </c>
      <c r="M3425" t="s">
        <v>2455</v>
      </c>
      <c r="N3425" t="s">
        <v>34</v>
      </c>
      <c r="O3425" t="s">
        <v>35</v>
      </c>
      <c r="P3425">
        <v>77</v>
      </c>
      <c r="Q3425">
        <v>0</v>
      </c>
      <c r="R3425">
        <v>0</v>
      </c>
    </row>
    <row r="3426" spans="1:18">
      <c r="A3426" t="s">
        <v>3289</v>
      </c>
      <c r="B3426" t="s">
        <v>39</v>
      </c>
      <c r="C3426" t="s">
        <v>39</v>
      </c>
      <c r="D3426" t="s">
        <v>118</v>
      </c>
      <c r="E3426">
        <v>63.32</v>
      </c>
      <c r="F3426">
        <v>22.4</v>
      </c>
      <c r="G3426" t="s">
        <v>2455</v>
      </c>
      <c r="H3426" t="s">
        <v>23</v>
      </c>
      <c r="I3426" t="s">
        <v>24</v>
      </c>
      <c r="J3426" t="s">
        <v>119</v>
      </c>
      <c r="K3426">
        <v>63.43</v>
      </c>
      <c r="L3426">
        <v>22.6</v>
      </c>
      <c r="M3426" t="s">
        <v>2455</v>
      </c>
      <c r="N3426" t="s">
        <v>26</v>
      </c>
      <c r="O3426" t="s">
        <v>35</v>
      </c>
      <c r="P3426">
        <v>313</v>
      </c>
      <c r="Q3426">
        <v>17</v>
      </c>
      <c r="R3426">
        <v>38</v>
      </c>
    </row>
    <row r="3427" spans="1:18">
      <c r="A3427" t="s">
        <v>3298</v>
      </c>
      <c r="B3427" t="s">
        <v>143</v>
      </c>
      <c r="C3427" t="s">
        <v>20</v>
      </c>
      <c r="D3427" t="s">
        <v>118</v>
      </c>
      <c r="E3427">
        <v>62.7</v>
      </c>
      <c r="F3427">
        <v>22.47</v>
      </c>
      <c r="G3427" t="s">
        <v>2455</v>
      </c>
      <c r="H3427" t="s">
        <v>92</v>
      </c>
      <c r="I3427" t="s">
        <v>39</v>
      </c>
      <c r="J3427" t="s">
        <v>118</v>
      </c>
      <c r="K3427">
        <v>62.7</v>
      </c>
      <c r="L3427">
        <v>22.47</v>
      </c>
      <c r="M3427" t="s">
        <v>2455</v>
      </c>
      <c r="N3427" t="s">
        <v>26</v>
      </c>
      <c r="O3427" t="s">
        <v>27</v>
      </c>
      <c r="P3427">
        <v>15</v>
      </c>
      <c r="Q3427">
        <v>0</v>
      </c>
      <c r="R3427">
        <v>0</v>
      </c>
    </row>
    <row r="3428" spans="1:18">
      <c r="A3428" t="s">
        <v>3299</v>
      </c>
      <c r="B3428" t="s">
        <v>68</v>
      </c>
      <c r="C3428" t="s">
        <v>39</v>
      </c>
      <c r="D3428" t="s">
        <v>118</v>
      </c>
      <c r="E3428">
        <v>62.72</v>
      </c>
      <c r="F3428">
        <v>22.53</v>
      </c>
      <c r="G3428" t="s">
        <v>2455</v>
      </c>
      <c r="H3428" t="s">
        <v>29</v>
      </c>
      <c r="I3428" t="s">
        <v>29</v>
      </c>
      <c r="J3428" t="s">
        <v>118</v>
      </c>
      <c r="K3428">
        <v>62.72</v>
      </c>
      <c r="L3428">
        <v>22.53</v>
      </c>
      <c r="M3428" t="s">
        <v>2455</v>
      </c>
      <c r="N3428" t="s">
        <v>26</v>
      </c>
      <c r="O3428" t="s">
        <v>27</v>
      </c>
      <c r="P3428">
        <v>17</v>
      </c>
      <c r="Q3428">
        <v>0</v>
      </c>
      <c r="R3428">
        <v>0</v>
      </c>
    </row>
    <row r="3429" spans="1:18">
      <c r="A3429" t="s">
        <v>3300</v>
      </c>
      <c r="B3429" t="s">
        <v>101</v>
      </c>
      <c r="C3429" t="s">
        <v>39</v>
      </c>
      <c r="D3429" t="s">
        <v>118</v>
      </c>
      <c r="E3429">
        <v>63.72</v>
      </c>
      <c r="F3429">
        <v>28.88</v>
      </c>
      <c r="G3429" t="s">
        <v>2455</v>
      </c>
      <c r="H3429" t="s">
        <v>24</v>
      </c>
      <c r="I3429" t="s">
        <v>51</v>
      </c>
      <c r="J3429" t="s">
        <v>118</v>
      </c>
      <c r="K3429">
        <v>63.7</v>
      </c>
      <c r="L3429">
        <v>28.88</v>
      </c>
      <c r="M3429" t="s">
        <v>2455</v>
      </c>
      <c r="N3429" t="s">
        <v>84</v>
      </c>
      <c r="O3429" t="s">
        <v>35</v>
      </c>
      <c r="P3429">
        <v>85</v>
      </c>
      <c r="Q3429">
        <v>2</v>
      </c>
      <c r="R3429">
        <v>181</v>
      </c>
    </row>
    <row r="3430" spans="1:18">
      <c r="A3430" t="s">
        <v>3301</v>
      </c>
      <c r="B3430" t="s">
        <v>101</v>
      </c>
      <c r="C3430" t="s">
        <v>39</v>
      </c>
      <c r="D3430" t="s">
        <v>118</v>
      </c>
      <c r="E3430">
        <v>63.72</v>
      </c>
      <c r="F3430">
        <v>28.88</v>
      </c>
      <c r="G3430" t="s">
        <v>2455</v>
      </c>
      <c r="H3430" t="s">
        <v>23</v>
      </c>
      <c r="I3430" t="s">
        <v>48</v>
      </c>
      <c r="J3430" t="s">
        <v>118</v>
      </c>
      <c r="K3430">
        <v>63.7</v>
      </c>
      <c r="L3430">
        <v>28.9</v>
      </c>
      <c r="M3430" t="s">
        <v>2455</v>
      </c>
      <c r="N3430" t="s">
        <v>26</v>
      </c>
      <c r="O3430" t="s">
        <v>35</v>
      </c>
      <c r="P3430">
        <v>65</v>
      </c>
      <c r="Q3430">
        <v>3</v>
      </c>
      <c r="R3430">
        <v>157</v>
      </c>
    </row>
    <row r="3431" spans="1:18">
      <c r="A3431" t="s">
        <v>3310</v>
      </c>
      <c r="B3431" t="s">
        <v>143</v>
      </c>
      <c r="C3431" t="s">
        <v>20</v>
      </c>
      <c r="D3431" t="s">
        <v>118</v>
      </c>
      <c r="E3431">
        <v>60.3</v>
      </c>
      <c r="F3431">
        <v>25.02</v>
      </c>
      <c r="G3431" t="s">
        <v>2455</v>
      </c>
      <c r="H3431" t="s">
        <v>67</v>
      </c>
      <c r="I3431" t="s">
        <v>48</v>
      </c>
      <c r="J3431" t="s">
        <v>189</v>
      </c>
      <c r="K3431">
        <v>60.3</v>
      </c>
      <c r="L3431">
        <v>25</v>
      </c>
      <c r="M3431" t="s">
        <v>2455</v>
      </c>
      <c r="N3431" t="s">
        <v>40</v>
      </c>
      <c r="O3431" t="s">
        <v>52</v>
      </c>
      <c r="P3431">
        <v>6651</v>
      </c>
      <c r="Q3431">
        <v>1</v>
      </c>
      <c r="R3431">
        <v>270</v>
      </c>
    </row>
    <row r="3432" spans="1:18">
      <c r="A3432" t="s">
        <v>3314</v>
      </c>
      <c r="B3432" t="s">
        <v>133</v>
      </c>
      <c r="C3432" t="s">
        <v>20</v>
      </c>
      <c r="D3432" t="s">
        <v>118</v>
      </c>
      <c r="E3432">
        <v>60.27</v>
      </c>
      <c r="F3432">
        <v>24.87</v>
      </c>
      <c r="G3432" t="s">
        <v>2455</v>
      </c>
      <c r="H3432" t="s">
        <v>63</v>
      </c>
      <c r="I3432" t="s">
        <v>50</v>
      </c>
      <c r="J3432" t="s">
        <v>119</v>
      </c>
      <c r="K3432">
        <v>60.3</v>
      </c>
      <c r="L3432">
        <v>24.83</v>
      </c>
      <c r="M3432" t="s">
        <v>2455</v>
      </c>
      <c r="N3432" t="s">
        <v>34</v>
      </c>
      <c r="O3432" t="s">
        <v>35</v>
      </c>
      <c r="P3432">
        <v>230</v>
      </c>
      <c r="Q3432">
        <v>5</v>
      </c>
      <c r="R3432">
        <v>334</v>
      </c>
    </row>
    <row r="3433" spans="1:18">
      <c r="A3433" t="s">
        <v>3315</v>
      </c>
      <c r="B3433" t="s">
        <v>74</v>
      </c>
      <c r="C3433" t="s">
        <v>20</v>
      </c>
      <c r="D3433" t="s">
        <v>118</v>
      </c>
      <c r="E3433">
        <v>60.22</v>
      </c>
      <c r="F3433">
        <v>25.1</v>
      </c>
      <c r="G3433" t="s">
        <v>2455</v>
      </c>
      <c r="H3433" t="s">
        <v>39</v>
      </c>
      <c r="I3433" t="s">
        <v>20</v>
      </c>
      <c r="J3433" t="s">
        <v>119</v>
      </c>
      <c r="K3433">
        <v>60.2</v>
      </c>
      <c r="L3433">
        <v>25.05</v>
      </c>
      <c r="M3433" t="s">
        <v>2455</v>
      </c>
      <c r="N3433" t="s">
        <v>40</v>
      </c>
      <c r="O3433" t="s">
        <v>35</v>
      </c>
      <c r="P3433">
        <v>343</v>
      </c>
      <c r="Q3433">
        <v>4</v>
      </c>
      <c r="R3433">
        <v>237</v>
      </c>
    </row>
    <row r="3434" spans="1:18">
      <c r="A3434" t="s">
        <v>3316</v>
      </c>
      <c r="B3434" t="s">
        <v>143</v>
      </c>
      <c r="C3434" t="s">
        <v>20</v>
      </c>
      <c r="D3434" t="s">
        <v>118</v>
      </c>
      <c r="E3434">
        <v>60.25</v>
      </c>
      <c r="F3434">
        <v>24.87</v>
      </c>
      <c r="G3434" t="s">
        <v>2455</v>
      </c>
      <c r="H3434" t="s">
        <v>63</v>
      </c>
      <c r="I3434" t="s">
        <v>48</v>
      </c>
      <c r="J3434" t="s">
        <v>118</v>
      </c>
      <c r="K3434">
        <v>60.25</v>
      </c>
      <c r="L3434">
        <v>24.9</v>
      </c>
      <c r="M3434" t="s">
        <v>2455</v>
      </c>
      <c r="N3434" t="s">
        <v>40</v>
      </c>
      <c r="O3434" t="s">
        <v>35</v>
      </c>
      <c r="P3434">
        <v>75</v>
      </c>
      <c r="Q3434">
        <v>2</v>
      </c>
      <c r="R3434">
        <v>91</v>
      </c>
    </row>
    <row r="3435" spans="1:18">
      <c r="A3435" t="s">
        <v>3317</v>
      </c>
      <c r="B3435" t="s">
        <v>143</v>
      </c>
      <c r="C3435" t="s">
        <v>20</v>
      </c>
      <c r="D3435" t="s">
        <v>118</v>
      </c>
      <c r="E3435">
        <v>60.27</v>
      </c>
      <c r="F3435">
        <v>24.87</v>
      </c>
      <c r="G3435" t="s">
        <v>2455</v>
      </c>
      <c r="H3435" t="s">
        <v>74</v>
      </c>
      <c r="I3435" t="s">
        <v>24</v>
      </c>
      <c r="J3435" t="s">
        <v>119</v>
      </c>
      <c r="K3435">
        <v>60.23</v>
      </c>
      <c r="L3435">
        <v>24.93</v>
      </c>
      <c r="M3435" t="s">
        <v>2455</v>
      </c>
      <c r="N3435" t="s">
        <v>34</v>
      </c>
      <c r="O3435" t="s">
        <v>35</v>
      </c>
      <c r="P3435">
        <v>334</v>
      </c>
      <c r="Q3435">
        <v>6</v>
      </c>
      <c r="R3435">
        <v>136</v>
      </c>
    </row>
    <row r="3436" spans="1:18">
      <c r="A3436" t="s">
        <v>3318</v>
      </c>
      <c r="B3436" t="s">
        <v>20</v>
      </c>
      <c r="C3436" t="s">
        <v>39</v>
      </c>
      <c r="D3436" t="s">
        <v>118</v>
      </c>
      <c r="E3436">
        <v>60.25</v>
      </c>
      <c r="F3436">
        <v>24.88</v>
      </c>
      <c r="G3436" t="s">
        <v>2455</v>
      </c>
      <c r="H3436" t="s">
        <v>67</v>
      </c>
      <c r="I3436" t="s">
        <v>39</v>
      </c>
      <c r="J3436" t="s">
        <v>118</v>
      </c>
      <c r="K3436">
        <v>60.23</v>
      </c>
      <c r="L3436">
        <v>24.88</v>
      </c>
      <c r="M3436" t="s">
        <v>2455</v>
      </c>
      <c r="N3436" t="s">
        <v>40</v>
      </c>
      <c r="O3436" t="s">
        <v>35</v>
      </c>
      <c r="P3436">
        <v>9</v>
      </c>
      <c r="Q3436">
        <v>2</v>
      </c>
      <c r="R3436">
        <v>181</v>
      </c>
    </row>
    <row r="3437" spans="1:18">
      <c r="A3437" t="s">
        <v>3319</v>
      </c>
      <c r="B3437" t="s">
        <v>29</v>
      </c>
      <c r="C3437" t="s">
        <v>39</v>
      </c>
      <c r="D3437" t="s">
        <v>118</v>
      </c>
      <c r="E3437">
        <v>60.28</v>
      </c>
      <c r="F3437">
        <v>24.83</v>
      </c>
      <c r="G3437" t="s">
        <v>2455</v>
      </c>
      <c r="H3437" t="s">
        <v>155</v>
      </c>
      <c r="I3437" t="s">
        <v>29</v>
      </c>
      <c r="J3437" t="s">
        <v>118</v>
      </c>
      <c r="K3437">
        <v>60.3</v>
      </c>
      <c r="L3437">
        <v>24.85</v>
      </c>
      <c r="M3437" t="s">
        <v>2455</v>
      </c>
      <c r="N3437" t="s">
        <v>81</v>
      </c>
      <c r="O3437" t="s">
        <v>35</v>
      </c>
      <c r="P3437">
        <v>40</v>
      </c>
      <c r="Q3437">
        <v>3</v>
      </c>
      <c r="R3437">
        <v>27</v>
      </c>
    </row>
    <row r="3438" spans="1:18">
      <c r="A3438" t="s">
        <v>3933</v>
      </c>
      <c r="B3438" t="s">
        <v>29</v>
      </c>
      <c r="C3438" t="s">
        <v>39</v>
      </c>
      <c r="D3438" t="s">
        <v>118</v>
      </c>
      <c r="E3438">
        <v>65.62</v>
      </c>
      <c r="F3438">
        <v>22.15</v>
      </c>
      <c r="G3438" t="s">
        <v>2497</v>
      </c>
      <c r="H3438" t="s">
        <v>50</v>
      </c>
      <c r="I3438" t="s">
        <v>51</v>
      </c>
      <c r="J3438" t="s">
        <v>623</v>
      </c>
      <c r="K3438">
        <v>65.67</v>
      </c>
      <c r="L3438">
        <v>24.42</v>
      </c>
      <c r="M3438" t="s">
        <v>2455</v>
      </c>
      <c r="N3438" t="s">
        <v>40</v>
      </c>
      <c r="O3438" t="s">
        <v>52</v>
      </c>
      <c r="P3438">
        <v>6295</v>
      </c>
      <c r="Q3438">
        <v>105</v>
      </c>
      <c r="R3438">
        <v>87</v>
      </c>
    </row>
    <row r="3439" spans="1:18">
      <c r="A3439" t="s">
        <v>147</v>
      </c>
      <c r="B3439" t="s">
        <v>71</v>
      </c>
      <c r="C3439" t="s">
        <v>20</v>
      </c>
      <c r="D3439" t="s">
        <v>119</v>
      </c>
      <c r="E3439">
        <v>50.92</v>
      </c>
      <c r="F3439">
        <v>4.43</v>
      </c>
      <c r="G3439" t="s">
        <v>22</v>
      </c>
      <c r="H3439" t="s">
        <v>121</v>
      </c>
      <c r="I3439" t="s">
        <v>20</v>
      </c>
      <c r="J3439" t="s">
        <v>148</v>
      </c>
      <c r="K3439">
        <v>50.95</v>
      </c>
      <c r="L3439">
        <v>3.48</v>
      </c>
      <c r="M3439" t="s">
        <v>22</v>
      </c>
      <c r="N3439" t="s">
        <v>26</v>
      </c>
      <c r="O3439" t="s">
        <v>27</v>
      </c>
      <c r="P3439">
        <v>367</v>
      </c>
      <c r="Q3439">
        <v>67</v>
      </c>
      <c r="R3439">
        <v>274</v>
      </c>
    </row>
    <row r="3440" spans="1:18">
      <c r="A3440" t="s">
        <v>247</v>
      </c>
      <c r="B3440" t="s">
        <v>20</v>
      </c>
      <c r="C3440" t="s">
        <v>20</v>
      </c>
      <c r="D3440" t="s">
        <v>119</v>
      </c>
      <c r="E3440">
        <v>49.98</v>
      </c>
      <c r="F3440">
        <v>14.4</v>
      </c>
      <c r="G3440" t="s">
        <v>211</v>
      </c>
      <c r="H3440" t="s">
        <v>68</v>
      </c>
      <c r="I3440" t="s">
        <v>32</v>
      </c>
      <c r="J3440" t="s">
        <v>248</v>
      </c>
      <c r="K3440">
        <v>49.98</v>
      </c>
      <c r="L3440">
        <v>14.4</v>
      </c>
      <c r="M3440" t="s">
        <v>211</v>
      </c>
      <c r="N3440" t="s">
        <v>40</v>
      </c>
      <c r="O3440" t="s">
        <v>35</v>
      </c>
      <c r="P3440">
        <v>1629</v>
      </c>
      <c r="Q3440">
        <v>0</v>
      </c>
      <c r="R3440">
        <v>0</v>
      </c>
    </row>
    <row r="3441" spans="1:18">
      <c r="A3441" t="s">
        <v>849</v>
      </c>
      <c r="B3441" t="s">
        <v>71</v>
      </c>
      <c r="C3441" t="s">
        <v>39</v>
      </c>
      <c r="D3441" t="s">
        <v>119</v>
      </c>
      <c r="E3441">
        <v>58.52</v>
      </c>
      <c r="F3441">
        <v>24.82</v>
      </c>
      <c r="G3441" t="s">
        <v>795</v>
      </c>
      <c r="H3441" t="s">
        <v>29</v>
      </c>
      <c r="I3441" t="s">
        <v>29</v>
      </c>
      <c r="J3441" t="s">
        <v>119</v>
      </c>
      <c r="K3441">
        <v>58.52</v>
      </c>
      <c r="L3441">
        <v>24.82</v>
      </c>
      <c r="M3441" t="s">
        <v>795</v>
      </c>
      <c r="N3441" t="s">
        <v>26</v>
      </c>
      <c r="O3441" t="s">
        <v>35</v>
      </c>
      <c r="P3441">
        <v>21</v>
      </c>
      <c r="Q3441">
        <v>0</v>
      </c>
      <c r="R3441">
        <v>0</v>
      </c>
    </row>
    <row r="3442" spans="1:18">
      <c r="A3442" t="s">
        <v>1263</v>
      </c>
      <c r="B3442" t="s">
        <v>67</v>
      </c>
      <c r="C3442" t="s">
        <v>20</v>
      </c>
      <c r="D3442" t="s">
        <v>119</v>
      </c>
      <c r="E3442">
        <v>51.73</v>
      </c>
      <c r="F3442">
        <v>-5.3</v>
      </c>
      <c r="G3442" t="s">
        <v>858</v>
      </c>
      <c r="H3442" t="s">
        <v>109</v>
      </c>
      <c r="I3442" t="s">
        <v>39</v>
      </c>
      <c r="J3442" t="s">
        <v>119</v>
      </c>
      <c r="K3442">
        <v>51.73</v>
      </c>
      <c r="L3442">
        <v>-5.3</v>
      </c>
      <c r="M3442" t="s">
        <v>858</v>
      </c>
      <c r="N3442" t="s">
        <v>40</v>
      </c>
      <c r="O3442" t="s">
        <v>35</v>
      </c>
      <c r="P3442">
        <v>43</v>
      </c>
      <c r="Q3442">
        <v>0</v>
      </c>
      <c r="R3442">
        <v>0</v>
      </c>
    </row>
    <row r="3443" spans="1:18">
      <c r="A3443" t="s">
        <v>1264</v>
      </c>
      <c r="B3443" t="s">
        <v>109</v>
      </c>
      <c r="C3443" t="s">
        <v>20</v>
      </c>
      <c r="D3443" t="s">
        <v>119</v>
      </c>
      <c r="E3443">
        <v>51.73</v>
      </c>
      <c r="F3443">
        <v>-5.3</v>
      </c>
      <c r="G3443" t="s">
        <v>858</v>
      </c>
      <c r="H3443" t="s">
        <v>68</v>
      </c>
      <c r="I3443" t="s">
        <v>60</v>
      </c>
      <c r="J3443" t="s">
        <v>148</v>
      </c>
      <c r="K3443">
        <v>51.73</v>
      </c>
      <c r="L3443">
        <v>-5.3</v>
      </c>
      <c r="M3443" t="s">
        <v>858</v>
      </c>
      <c r="N3443" t="s">
        <v>40</v>
      </c>
      <c r="O3443" t="s">
        <v>35</v>
      </c>
      <c r="P3443">
        <v>298</v>
      </c>
      <c r="Q3443">
        <v>0</v>
      </c>
      <c r="R3443">
        <v>0</v>
      </c>
    </row>
    <row r="3444" spans="1:18">
      <c r="A3444" t="s">
        <v>1280</v>
      </c>
      <c r="B3444" t="s">
        <v>155</v>
      </c>
      <c r="C3444" t="s">
        <v>20</v>
      </c>
      <c r="D3444" t="s">
        <v>119</v>
      </c>
      <c r="E3444">
        <v>55.32</v>
      </c>
      <c r="F3444">
        <v>-1.57</v>
      </c>
      <c r="G3444" t="s">
        <v>858</v>
      </c>
      <c r="H3444" t="s">
        <v>109</v>
      </c>
      <c r="I3444" t="s">
        <v>31</v>
      </c>
      <c r="J3444" t="s">
        <v>782</v>
      </c>
      <c r="K3444">
        <v>55.35</v>
      </c>
      <c r="L3444">
        <v>-1.6</v>
      </c>
      <c r="M3444" t="s">
        <v>858</v>
      </c>
      <c r="N3444" t="s">
        <v>34</v>
      </c>
      <c r="O3444" t="s">
        <v>35</v>
      </c>
      <c r="P3444">
        <v>1015</v>
      </c>
      <c r="Q3444">
        <v>5</v>
      </c>
      <c r="R3444">
        <v>331</v>
      </c>
    </row>
    <row r="3445" spans="1:18">
      <c r="A3445" t="s">
        <v>1281</v>
      </c>
      <c r="B3445" t="s">
        <v>155</v>
      </c>
      <c r="C3445" t="s">
        <v>20</v>
      </c>
      <c r="D3445" t="s">
        <v>119</v>
      </c>
      <c r="E3445">
        <v>55.32</v>
      </c>
      <c r="F3445">
        <v>-1.57</v>
      </c>
      <c r="G3445" t="s">
        <v>858</v>
      </c>
      <c r="H3445" t="s">
        <v>101</v>
      </c>
      <c r="I3445" t="s">
        <v>31</v>
      </c>
      <c r="J3445" t="s">
        <v>95</v>
      </c>
      <c r="K3445">
        <v>55.32</v>
      </c>
      <c r="L3445">
        <v>-1.55</v>
      </c>
      <c r="M3445" t="s">
        <v>858</v>
      </c>
      <c r="N3445" t="s">
        <v>40</v>
      </c>
      <c r="O3445" t="s">
        <v>52</v>
      </c>
      <c r="P3445">
        <v>2827</v>
      </c>
      <c r="Q3445">
        <v>2</v>
      </c>
      <c r="R3445">
        <v>91</v>
      </c>
    </row>
    <row r="3446" spans="1:18">
      <c r="A3446" t="s">
        <v>1392</v>
      </c>
      <c r="B3446" t="s">
        <v>74</v>
      </c>
      <c r="C3446" t="s">
        <v>20</v>
      </c>
      <c r="D3446" t="s">
        <v>119</v>
      </c>
      <c r="E3446">
        <v>53.02</v>
      </c>
      <c r="F3446">
        <v>-2.2200000000000002</v>
      </c>
      <c r="G3446" t="s">
        <v>858</v>
      </c>
      <c r="H3446" t="s">
        <v>54</v>
      </c>
      <c r="I3446" t="s">
        <v>20</v>
      </c>
      <c r="J3446" t="s">
        <v>782</v>
      </c>
      <c r="K3446">
        <v>53.02</v>
      </c>
      <c r="L3446">
        <v>-2.2200000000000002</v>
      </c>
      <c r="M3446" t="s">
        <v>858</v>
      </c>
      <c r="N3446" t="s">
        <v>40</v>
      </c>
      <c r="O3446" t="s">
        <v>35</v>
      </c>
      <c r="P3446">
        <v>1099</v>
      </c>
      <c r="Q3446">
        <v>0</v>
      </c>
      <c r="R3446">
        <v>0</v>
      </c>
    </row>
    <row r="3447" spans="1:18">
      <c r="A3447" t="s">
        <v>1410</v>
      </c>
      <c r="B3447" t="s">
        <v>63</v>
      </c>
      <c r="C3447" t="s">
        <v>20</v>
      </c>
      <c r="D3447" t="s">
        <v>119</v>
      </c>
      <c r="E3447">
        <v>52.93</v>
      </c>
      <c r="F3447">
        <v>-1.23</v>
      </c>
      <c r="G3447" t="s">
        <v>858</v>
      </c>
      <c r="H3447" t="s">
        <v>39</v>
      </c>
      <c r="I3447" t="s">
        <v>48</v>
      </c>
      <c r="J3447" t="s">
        <v>782</v>
      </c>
      <c r="K3447">
        <v>52.93</v>
      </c>
      <c r="L3447">
        <v>-1.23</v>
      </c>
      <c r="M3447" t="s">
        <v>858</v>
      </c>
      <c r="N3447" t="s">
        <v>40</v>
      </c>
      <c r="O3447" t="s">
        <v>35</v>
      </c>
      <c r="P3447">
        <v>1182</v>
      </c>
      <c r="Q3447">
        <v>0</v>
      </c>
      <c r="R3447">
        <v>0</v>
      </c>
    </row>
    <row r="3448" spans="1:18">
      <c r="A3448" t="s">
        <v>1447</v>
      </c>
      <c r="B3448" t="s">
        <v>121</v>
      </c>
      <c r="C3448" t="s">
        <v>39</v>
      </c>
      <c r="D3448" t="s">
        <v>119</v>
      </c>
      <c r="E3448">
        <v>52.72</v>
      </c>
      <c r="F3448">
        <v>-1.23</v>
      </c>
      <c r="G3448" t="s">
        <v>858</v>
      </c>
      <c r="H3448" t="s">
        <v>19</v>
      </c>
      <c r="I3448" t="s">
        <v>24</v>
      </c>
      <c r="J3448" t="s">
        <v>148</v>
      </c>
      <c r="K3448">
        <v>53.13</v>
      </c>
      <c r="L3448">
        <v>-1.27</v>
      </c>
      <c r="M3448" t="s">
        <v>858</v>
      </c>
      <c r="N3448" t="s">
        <v>34</v>
      </c>
      <c r="O3448" t="s">
        <v>35</v>
      </c>
      <c r="P3448">
        <v>311</v>
      </c>
      <c r="Q3448">
        <v>47</v>
      </c>
      <c r="R3448">
        <v>358</v>
      </c>
    </row>
    <row r="3449" spans="1:18">
      <c r="A3449" t="s">
        <v>1460</v>
      </c>
      <c r="B3449" t="s">
        <v>51</v>
      </c>
      <c r="C3449" t="s">
        <v>20</v>
      </c>
      <c r="D3449" t="s">
        <v>119</v>
      </c>
      <c r="E3449">
        <v>53.37</v>
      </c>
      <c r="F3449">
        <v>-2.87</v>
      </c>
      <c r="G3449" t="s">
        <v>858</v>
      </c>
      <c r="H3449" t="s">
        <v>155</v>
      </c>
      <c r="I3449" t="s">
        <v>39</v>
      </c>
      <c r="J3449" t="s">
        <v>780</v>
      </c>
      <c r="K3449">
        <v>53.37</v>
      </c>
      <c r="L3449">
        <v>-2.87</v>
      </c>
      <c r="M3449" t="s">
        <v>858</v>
      </c>
      <c r="N3449" t="s">
        <v>40</v>
      </c>
      <c r="O3449" t="s">
        <v>35</v>
      </c>
      <c r="P3449">
        <v>769</v>
      </c>
      <c r="Q3449">
        <v>0</v>
      </c>
      <c r="R3449">
        <v>0</v>
      </c>
    </row>
    <row r="3450" spans="1:18">
      <c r="A3450" t="s">
        <v>1467</v>
      </c>
      <c r="B3450" t="s">
        <v>71</v>
      </c>
      <c r="C3450" t="s">
        <v>20</v>
      </c>
      <c r="D3450" t="s">
        <v>119</v>
      </c>
      <c r="E3450">
        <v>53.43</v>
      </c>
      <c r="F3450">
        <v>-2.4500000000000002</v>
      </c>
      <c r="G3450" t="s">
        <v>858</v>
      </c>
      <c r="H3450" t="s">
        <v>37</v>
      </c>
      <c r="I3450" t="s">
        <v>32</v>
      </c>
      <c r="J3450" t="s">
        <v>119</v>
      </c>
      <c r="K3450">
        <v>53.45</v>
      </c>
      <c r="L3450">
        <v>-2.4300000000000002</v>
      </c>
      <c r="M3450" t="s">
        <v>858</v>
      </c>
      <c r="N3450" t="s">
        <v>34</v>
      </c>
      <c r="O3450" t="s">
        <v>35</v>
      </c>
      <c r="P3450">
        <v>160</v>
      </c>
      <c r="Q3450">
        <v>3</v>
      </c>
      <c r="R3450">
        <v>31</v>
      </c>
    </row>
    <row r="3451" spans="1:18">
      <c r="A3451" t="s">
        <v>1471</v>
      </c>
      <c r="B3451" t="s">
        <v>71</v>
      </c>
      <c r="C3451" t="s">
        <v>20</v>
      </c>
      <c r="D3451" t="s">
        <v>119</v>
      </c>
      <c r="E3451">
        <v>53.3</v>
      </c>
      <c r="F3451">
        <v>-2.72</v>
      </c>
      <c r="G3451" t="s">
        <v>858</v>
      </c>
      <c r="H3451" t="s">
        <v>109</v>
      </c>
      <c r="I3451" t="s">
        <v>24</v>
      </c>
      <c r="J3451" t="s">
        <v>780</v>
      </c>
      <c r="K3451">
        <v>53.33</v>
      </c>
      <c r="L3451">
        <v>-2.67</v>
      </c>
      <c r="M3451" t="s">
        <v>858</v>
      </c>
      <c r="N3451" t="s">
        <v>40</v>
      </c>
      <c r="O3451" t="s">
        <v>35</v>
      </c>
      <c r="P3451">
        <v>710</v>
      </c>
      <c r="Q3451">
        <v>5</v>
      </c>
      <c r="R3451">
        <v>42</v>
      </c>
    </row>
    <row r="3452" spans="1:18">
      <c r="A3452" t="s">
        <v>1472</v>
      </c>
      <c r="B3452" t="s">
        <v>155</v>
      </c>
      <c r="C3452" t="s">
        <v>20</v>
      </c>
      <c r="D3452" t="s">
        <v>119</v>
      </c>
      <c r="E3452">
        <v>53.38</v>
      </c>
      <c r="F3452">
        <v>-1.55</v>
      </c>
      <c r="G3452" t="s">
        <v>858</v>
      </c>
      <c r="H3452" t="s">
        <v>143</v>
      </c>
      <c r="I3452" t="s">
        <v>39</v>
      </c>
      <c r="J3452" t="s">
        <v>119</v>
      </c>
      <c r="K3452">
        <v>53.38</v>
      </c>
      <c r="L3452">
        <v>-1.55</v>
      </c>
      <c r="M3452" t="s">
        <v>858</v>
      </c>
      <c r="N3452" t="s">
        <v>81</v>
      </c>
      <c r="O3452" t="s">
        <v>35</v>
      </c>
      <c r="P3452">
        <v>43</v>
      </c>
      <c r="Q3452">
        <v>0</v>
      </c>
      <c r="R3452">
        <v>0</v>
      </c>
    </row>
    <row r="3453" spans="1:18">
      <c r="A3453" t="s">
        <v>1473</v>
      </c>
      <c r="B3453" t="s">
        <v>121</v>
      </c>
      <c r="C3453" t="s">
        <v>20</v>
      </c>
      <c r="D3453" t="s">
        <v>119</v>
      </c>
      <c r="E3453">
        <v>53.38</v>
      </c>
      <c r="F3453">
        <v>-1.55</v>
      </c>
      <c r="G3453" t="s">
        <v>858</v>
      </c>
      <c r="H3453" t="s">
        <v>37</v>
      </c>
      <c r="I3453" t="s">
        <v>39</v>
      </c>
      <c r="J3453" t="s">
        <v>119</v>
      </c>
      <c r="K3453">
        <v>53.38</v>
      </c>
      <c r="L3453">
        <v>-1.55</v>
      </c>
      <c r="M3453" t="s">
        <v>858</v>
      </c>
      <c r="N3453" t="s">
        <v>81</v>
      </c>
      <c r="O3453" t="s">
        <v>35</v>
      </c>
      <c r="P3453">
        <v>36</v>
      </c>
      <c r="Q3453">
        <v>0</v>
      </c>
      <c r="R3453">
        <v>0</v>
      </c>
    </row>
    <row r="3454" spans="1:18">
      <c r="A3454" t="s">
        <v>1474</v>
      </c>
      <c r="B3454" t="s">
        <v>45</v>
      </c>
      <c r="C3454" t="s">
        <v>20</v>
      </c>
      <c r="D3454" t="s">
        <v>119</v>
      </c>
      <c r="E3454">
        <v>53.38</v>
      </c>
      <c r="F3454">
        <v>-1.55</v>
      </c>
      <c r="G3454" t="s">
        <v>858</v>
      </c>
      <c r="H3454" t="s">
        <v>45</v>
      </c>
      <c r="I3454" t="s">
        <v>29</v>
      </c>
      <c r="J3454" t="s">
        <v>119</v>
      </c>
      <c r="K3454">
        <v>53.37</v>
      </c>
      <c r="L3454">
        <v>-1.53</v>
      </c>
      <c r="M3454" t="s">
        <v>858</v>
      </c>
      <c r="N3454" t="s">
        <v>40</v>
      </c>
      <c r="O3454" t="s">
        <v>35</v>
      </c>
      <c r="P3454">
        <v>61</v>
      </c>
      <c r="Q3454">
        <v>3</v>
      </c>
      <c r="R3454">
        <v>150</v>
      </c>
    </row>
    <row r="3455" spans="1:18">
      <c r="A3455" t="s">
        <v>1475</v>
      </c>
      <c r="B3455" t="s">
        <v>143</v>
      </c>
      <c r="C3455" t="s">
        <v>20</v>
      </c>
      <c r="D3455" t="s">
        <v>119</v>
      </c>
      <c r="E3455">
        <v>53.38</v>
      </c>
      <c r="F3455">
        <v>-1.55</v>
      </c>
      <c r="G3455" t="s">
        <v>858</v>
      </c>
      <c r="H3455" t="s">
        <v>37</v>
      </c>
      <c r="I3455" t="s">
        <v>39</v>
      </c>
      <c r="J3455" t="s">
        <v>119</v>
      </c>
      <c r="K3455">
        <v>53.38</v>
      </c>
      <c r="L3455">
        <v>-1.55</v>
      </c>
      <c r="M3455" t="s">
        <v>858</v>
      </c>
      <c r="N3455" t="s">
        <v>81</v>
      </c>
      <c r="O3455" t="s">
        <v>35</v>
      </c>
      <c r="P3455">
        <v>25</v>
      </c>
      <c r="Q3455">
        <v>0</v>
      </c>
      <c r="R3455">
        <v>0</v>
      </c>
    </row>
    <row r="3456" spans="1:18">
      <c r="A3456" t="s">
        <v>1476</v>
      </c>
      <c r="B3456" t="s">
        <v>76</v>
      </c>
      <c r="C3456" t="s">
        <v>20</v>
      </c>
      <c r="D3456" t="s">
        <v>119</v>
      </c>
      <c r="E3456">
        <v>52.2</v>
      </c>
      <c r="F3456">
        <v>1.1000000000000001</v>
      </c>
      <c r="G3456" t="s">
        <v>858</v>
      </c>
      <c r="H3456" t="s">
        <v>23</v>
      </c>
      <c r="I3456" t="s">
        <v>24</v>
      </c>
      <c r="J3456" t="s">
        <v>148</v>
      </c>
      <c r="K3456">
        <v>52.18</v>
      </c>
      <c r="L3456">
        <v>1.1000000000000001</v>
      </c>
      <c r="M3456" t="s">
        <v>858</v>
      </c>
      <c r="N3456" t="s">
        <v>26</v>
      </c>
      <c r="O3456" t="s">
        <v>35</v>
      </c>
      <c r="P3456">
        <v>329</v>
      </c>
      <c r="Q3456">
        <v>2</v>
      </c>
      <c r="R3456">
        <v>181</v>
      </c>
    </row>
    <row r="3457" spans="1:18">
      <c r="A3457" t="s">
        <v>1478</v>
      </c>
      <c r="B3457" t="s">
        <v>121</v>
      </c>
      <c r="C3457" t="s">
        <v>39</v>
      </c>
      <c r="D3457" t="s">
        <v>119</v>
      </c>
      <c r="E3457">
        <v>51.77</v>
      </c>
      <c r="F3457">
        <v>-0.77</v>
      </c>
      <c r="G3457" t="s">
        <v>858</v>
      </c>
      <c r="H3457" t="s">
        <v>143</v>
      </c>
      <c r="I3457" t="s">
        <v>32</v>
      </c>
      <c r="J3457" t="s">
        <v>119</v>
      </c>
      <c r="K3457">
        <v>51.78</v>
      </c>
      <c r="L3457">
        <v>-0.73</v>
      </c>
      <c r="M3457" t="s">
        <v>858</v>
      </c>
      <c r="N3457" t="s">
        <v>34</v>
      </c>
      <c r="O3457" t="s">
        <v>35</v>
      </c>
      <c r="P3457">
        <v>133</v>
      </c>
      <c r="Q3457">
        <v>3</v>
      </c>
      <c r="R3457">
        <v>52</v>
      </c>
    </row>
    <row r="3458" spans="1:18">
      <c r="A3458" t="s">
        <v>2011</v>
      </c>
      <c r="B3458" t="s">
        <v>73</v>
      </c>
      <c r="C3458" t="s">
        <v>20</v>
      </c>
      <c r="D3458" t="s">
        <v>119</v>
      </c>
      <c r="E3458">
        <v>52.35</v>
      </c>
      <c r="F3458">
        <v>4.5199999999999996</v>
      </c>
      <c r="G3458" t="s">
        <v>1615</v>
      </c>
      <c r="H3458" t="s">
        <v>42</v>
      </c>
      <c r="I3458" t="s">
        <v>24</v>
      </c>
      <c r="J3458" t="s">
        <v>406</v>
      </c>
      <c r="K3458">
        <v>52.23</v>
      </c>
      <c r="L3458">
        <v>4.47</v>
      </c>
      <c r="M3458" t="s">
        <v>1615</v>
      </c>
      <c r="N3458" t="s">
        <v>84</v>
      </c>
      <c r="O3458" t="s">
        <v>35</v>
      </c>
      <c r="P3458">
        <v>2524</v>
      </c>
      <c r="Q3458">
        <v>12</v>
      </c>
      <c r="R3458">
        <v>203</v>
      </c>
    </row>
    <row r="3459" spans="1:18">
      <c r="A3459" t="s">
        <v>2012</v>
      </c>
      <c r="B3459" t="s">
        <v>73</v>
      </c>
      <c r="C3459" t="s">
        <v>20</v>
      </c>
      <c r="D3459" t="s">
        <v>119</v>
      </c>
      <c r="E3459">
        <v>52.35</v>
      </c>
      <c r="F3459">
        <v>4.5199999999999996</v>
      </c>
      <c r="G3459" t="s">
        <v>1615</v>
      </c>
      <c r="H3459" t="s">
        <v>63</v>
      </c>
      <c r="I3459" t="s">
        <v>20</v>
      </c>
      <c r="J3459" t="s">
        <v>148</v>
      </c>
      <c r="K3459">
        <v>52.5</v>
      </c>
      <c r="L3459">
        <v>4.72</v>
      </c>
      <c r="M3459" t="s">
        <v>1615</v>
      </c>
      <c r="N3459" t="s">
        <v>81</v>
      </c>
      <c r="O3459" t="s">
        <v>35</v>
      </c>
      <c r="P3459">
        <v>355</v>
      </c>
      <c r="Q3459">
        <v>21</v>
      </c>
      <c r="R3459">
        <v>37</v>
      </c>
    </row>
    <row r="3460" spans="1:18">
      <c r="A3460" t="s">
        <v>2228</v>
      </c>
      <c r="B3460" t="s">
        <v>76</v>
      </c>
      <c r="C3460" t="s">
        <v>20</v>
      </c>
      <c r="D3460" t="s">
        <v>119</v>
      </c>
      <c r="E3460">
        <v>58.48</v>
      </c>
      <c r="F3460">
        <v>8.9</v>
      </c>
      <c r="G3460" t="s">
        <v>669</v>
      </c>
      <c r="H3460" t="s">
        <v>121</v>
      </c>
      <c r="I3460" t="s">
        <v>32</v>
      </c>
      <c r="J3460" t="s">
        <v>119</v>
      </c>
      <c r="K3460">
        <v>58.48</v>
      </c>
      <c r="L3460">
        <v>8.9</v>
      </c>
      <c r="M3460" t="s">
        <v>669</v>
      </c>
      <c r="N3460" t="s">
        <v>40</v>
      </c>
      <c r="O3460" t="s">
        <v>35</v>
      </c>
      <c r="P3460">
        <v>150</v>
      </c>
      <c r="Q3460">
        <v>0</v>
      </c>
      <c r="R3460">
        <v>0</v>
      </c>
    </row>
    <row r="3461" spans="1:18">
      <c r="A3461" t="s">
        <v>2886</v>
      </c>
      <c r="B3461" t="s">
        <v>45</v>
      </c>
      <c r="C3461" t="s">
        <v>20</v>
      </c>
      <c r="D3461" t="s">
        <v>119</v>
      </c>
      <c r="E3461">
        <v>61.52</v>
      </c>
      <c r="F3461">
        <v>21.78</v>
      </c>
      <c r="G3461" t="s">
        <v>2455</v>
      </c>
      <c r="H3461" t="s">
        <v>76</v>
      </c>
      <c r="I3461" t="s">
        <v>48</v>
      </c>
      <c r="J3461" t="s">
        <v>119</v>
      </c>
      <c r="K3461">
        <v>61.55</v>
      </c>
      <c r="L3461">
        <v>21.67</v>
      </c>
      <c r="M3461" t="s">
        <v>2455</v>
      </c>
      <c r="N3461" t="s">
        <v>81</v>
      </c>
      <c r="O3461" t="s">
        <v>35</v>
      </c>
      <c r="P3461">
        <v>89</v>
      </c>
      <c r="Q3461">
        <v>8</v>
      </c>
      <c r="R3461">
        <v>301</v>
      </c>
    </row>
    <row r="3462" spans="1:18">
      <c r="A3462" t="s">
        <v>2887</v>
      </c>
      <c r="B3462" t="s">
        <v>74</v>
      </c>
      <c r="C3462" t="s">
        <v>20</v>
      </c>
      <c r="D3462" t="s">
        <v>119</v>
      </c>
      <c r="E3462">
        <v>61.48</v>
      </c>
      <c r="F3462">
        <v>21.75</v>
      </c>
      <c r="G3462" t="s">
        <v>2455</v>
      </c>
      <c r="H3462" t="s">
        <v>133</v>
      </c>
      <c r="I3462" t="s">
        <v>39</v>
      </c>
      <c r="J3462" t="s">
        <v>119</v>
      </c>
      <c r="K3462">
        <v>61.5</v>
      </c>
      <c r="L3462">
        <v>21.75</v>
      </c>
      <c r="M3462" t="s">
        <v>2455</v>
      </c>
      <c r="N3462" t="s">
        <v>81</v>
      </c>
      <c r="O3462" t="s">
        <v>35</v>
      </c>
      <c r="P3462">
        <v>30</v>
      </c>
      <c r="Q3462">
        <v>2</v>
      </c>
      <c r="R3462">
        <v>0</v>
      </c>
    </row>
    <row r="3463" spans="1:18">
      <c r="A3463" t="s">
        <v>2888</v>
      </c>
      <c r="B3463" t="s">
        <v>74</v>
      </c>
      <c r="C3463" t="s">
        <v>20</v>
      </c>
      <c r="D3463" t="s">
        <v>119</v>
      </c>
      <c r="E3463">
        <v>61.48</v>
      </c>
      <c r="F3463">
        <v>21.75</v>
      </c>
      <c r="G3463" t="s">
        <v>2455</v>
      </c>
      <c r="H3463" t="s">
        <v>20</v>
      </c>
      <c r="I3463" t="s">
        <v>39</v>
      </c>
      <c r="J3463" t="s">
        <v>290</v>
      </c>
      <c r="K3463">
        <v>61.5</v>
      </c>
      <c r="L3463">
        <v>21.77</v>
      </c>
      <c r="M3463" t="s">
        <v>2455</v>
      </c>
      <c r="N3463" t="s">
        <v>26</v>
      </c>
      <c r="O3463" t="s">
        <v>27</v>
      </c>
      <c r="P3463">
        <v>1834</v>
      </c>
      <c r="Q3463">
        <v>3</v>
      </c>
      <c r="R3463">
        <v>26</v>
      </c>
    </row>
    <row r="3464" spans="1:18">
      <c r="A3464" t="s">
        <v>3037</v>
      </c>
      <c r="B3464" t="s">
        <v>39</v>
      </c>
      <c r="C3464" t="s">
        <v>39</v>
      </c>
      <c r="D3464" t="s">
        <v>119</v>
      </c>
      <c r="E3464">
        <v>60.37</v>
      </c>
      <c r="F3464">
        <v>23.97</v>
      </c>
      <c r="G3464" t="s">
        <v>2455</v>
      </c>
      <c r="H3464" t="s">
        <v>155</v>
      </c>
      <c r="I3464" t="s">
        <v>29</v>
      </c>
      <c r="J3464" t="s">
        <v>119</v>
      </c>
      <c r="K3464">
        <v>60.37</v>
      </c>
      <c r="L3464">
        <v>23.97</v>
      </c>
      <c r="M3464" t="s">
        <v>2455</v>
      </c>
      <c r="N3464" t="s">
        <v>26</v>
      </c>
      <c r="O3464" t="s">
        <v>27</v>
      </c>
      <c r="P3464">
        <v>41</v>
      </c>
      <c r="Q3464">
        <v>0</v>
      </c>
      <c r="R3464">
        <v>0</v>
      </c>
    </row>
    <row r="3465" spans="1:18">
      <c r="A3465" t="s">
        <v>3248</v>
      </c>
      <c r="B3465" t="s">
        <v>101</v>
      </c>
      <c r="C3465" t="s">
        <v>39</v>
      </c>
      <c r="D3465" t="s">
        <v>119</v>
      </c>
      <c r="E3465">
        <v>65.77</v>
      </c>
      <c r="F3465">
        <v>24.52</v>
      </c>
      <c r="G3465" t="s">
        <v>2455</v>
      </c>
      <c r="H3465" t="s">
        <v>155</v>
      </c>
      <c r="I3465" t="s">
        <v>51</v>
      </c>
      <c r="J3465" t="s">
        <v>780</v>
      </c>
      <c r="K3465">
        <v>65.75</v>
      </c>
      <c r="L3465">
        <v>24.58</v>
      </c>
      <c r="M3465" t="s">
        <v>2455</v>
      </c>
      <c r="N3465" t="s">
        <v>40</v>
      </c>
      <c r="O3465" t="s">
        <v>35</v>
      </c>
      <c r="P3465">
        <v>828</v>
      </c>
      <c r="Q3465">
        <v>4</v>
      </c>
      <c r="R3465">
        <v>122</v>
      </c>
    </row>
    <row r="3466" spans="1:18">
      <c r="A3466" t="s">
        <v>3249</v>
      </c>
      <c r="B3466" t="s">
        <v>101</v>
      </c>
      <c r="C3466" t="s">
        <v>39</v>
      </c>
      <c r="D3466" t="s">
        <v>119</v>
      </c>
      <c r="E3466">
        <v>65.77</v>
      </c>
      <c r="F3466">
        <v>24.52</v>
      </c>
      <c r="G3466" t="s">
        <v>2455</v>
      </c>
      <c r="H3466" t="s">
        <v>104</v>
      </c>
      <c r="I3466" t="s">
        <v>48</v>
      </c>
      <c r="J3466" t="s">
        <v>119</v>
      </c>
      <c r="K3466">
        <v>65.77</v>
      </c>
      <c r="L3466">
        <v>24.52</v>
      </c>
      <c r="M3466" t="s">
        <v>2455</v>
      </c>
      <c r="N3466" t="s">
        <v>34</v>
      </c>
      <c r="O3466" t="s">
        <v>35</v>
      </c>
      <c r="P3466">
        <v>80</v>
      </c>
      <c r="Q3466">
        <v>0</v>
      </c>
      <c r="R3466">
        <v>0</v>
      </c>
    </row>
    <row r="3467" spans="1:18">
      <c r="A3467" t="s">
        <v>3276</v>
      </c>
      <c r="B3467" t="s">
        <v>32</v>
      </c>
      <c r="C3467" t="s">
        <v>39</v>
      </c>
      <c r="D3467" t="s">
        <v>119</v>
      </c>
      <c r="E3467">
        <v>62.78</v>
      </c>
      <c r="F3467">
        <v>22.85</v>
      </c>
      <c r="G3467" t="s">
        <v>2455</v>
      </c>
      <c r="H3467" t="s">
        <v>74</v>
      </c>
      <c r="I3467" t="s">
        <v>51</v>
      </c>
      <c r="J3467" t="s">
        <v>119</v>
      </c>
      <c r="K3467">
        <v>62.78</v>
      </c>
      <c r="L3467">
        <v>22.83</v>
      </c>
      <c r="M3467" t="s">
        <v>2455</v>
      </c>
      <c r="N3467" t="s">
        <v>81</v>
      </c>
      <c r="O3467" t="s">
        <v>35</v>
      </c>
      <c r="P3467">
        <v>110</v>
      </c>
      <c r="Q3467">
        <v>1</v>
      </c>
      <c r="R3467">
        <v>270</v>
      </c>
    </row>
    <row r="3468" spans="1:18">
      <c r="A3468" t="s">
        <v>3302</v>
      </c>
      <c r="B3468" t="s">
        <v>29</v>
      </c>
      <c r="C3468" t="s">
        <v>39</v>
      </c>
      <c r="D3468" t="s">
        <v>119</v>
      </c>
      <c r="E3468">
        <v>63.72</v>
      </c>
      <c r="F3468">
        <v>28.88</v>
      </c>
      <c r="G3468" t="s">
        <v>2455</v>
      </c>
      <c r="H3468" t="s">
        <v>32</v>
      </c>
      <c r="I3468" t="s">
        <v>50</v>
      </c>
      <c r="J3468" t="s">
        <v>290</v>
      </c>
      <c r="K3468">
        <v>65.52</v>
      </c>
      <c r="L3468">
        <v>28.55</v>
      </c>
      <c r="M3468" t="s">
        <v>2455</v>
      </c>
      <c r="N3468" t="s">
        <v>34</v>
      </c>
      <c r="O3468" t="s">
        <v>35</v>
      </c>
      <c r="P3468">
        <v>1678</v>
      </c>
      <c r="Q3468">
        <v>201</v>
      </c>
      <c r="R3468">
        <v>356</v>
      </c>
    </row>
    <row r="3469" spans="1:18">
      <c r="A3469" t="s">
        <v>3303</v>
      </c>
      <c r="B3469" t="s">
        <v>29</v>
      </c>
      <c r="C3469" t="s">
        <v>39</v>
      </c>
      <c r="D3469" t="s">
        <v>119</v>
      </c>
      <c r="E3469">
        <v>63.72</v>
      </c>
      <c r="F3469">
        <v>28.88</v>
      </c>
      <c r="G3469" t="s">
        <v>2455</v>
      </c>
      <c r="H3469" t="s">
        <v>76</v>
      </c>
      <c r="I3469" t="s">
        <v>31</v>
      </c>
      <c r="J3469" t="s">
        <v>782</v>
      </c>
      <c r="K3469">
        <v>64.02</v>
      </c>
      <c r="L3469">
        <v>28.8</v>
      </c>
      <c r="M3469" t="s">
        <v>2455</v>
      </c>
      <c r="N3469" t="s">
        <v>34</v>
      </c>
      <c r="O3469" t="s">
        <v>35</v>
      </c>
      <c r="P3469">
        <v>989</v>
      </c>
      <c r="Q3469">
        <v>34</v>
      </c>
      <c r="R3469">
        <v>354</v>
      </c>
    </row>
    <row r="3470" spans="1:18">
      <c r="A3470" t="s">
        <v>3304</v>
      </c>
      <c r="B3470" t="s">
        <v>104</v>
      </c>
      <c r="C3470" t="s">
        <v>20</v>
      </c>
      <c r="D3470" t="s">
        <v>119</v>
      </c>
      <c r="E3470">
        <v>62.7</v>
      </c>
      <c r="F3470">
        <v>26.75</v>
      </c>
      <c r="G3470" t="s">
        <v>2455</v>
      </c>
      <c r="H3470" t="s">
        <v>63</v>
      </c>
      <c r="I3470" t="s">
        <v>20</v>
      </c>
      <c r="J3470" t="s">
        <v>148</v>
      </c>
      <c r="K3470">
        <v>63.37</v>
      </c>
      <c r="L3470">
        <v>26.92</v>
      </c>
      <c r="M3470" t="s">
        <v>2455</v>
      </c>
      <c r="N3470" t="s">
        <v>40</v>
      </c>
      <c r="O3470" t="s">
        <v>35</v>
      </c>
      <c r="P3470">
        <v>347</v>
      </c>
      <c r="Q3470">
        <v>75</v>
      </c>
      <c r="R3470">
        <v>7</v>
      </c>
    </row>
    <row r="3471" spans="1:18">
      <c r="A3471" t="s">
        <v>3305</v>
      </c>
      <c r="B3471" t="s">
        <v>104</v>
      </c>
      <c r="C3471" t="s">
        <v>20</v>
      </c>
      <c r="D3471" t="s">
        <v>119</v>
      </c>
      <c r="E3471">
        <v>62.7</v>
      </c>
      <c r="F3471">
        <v>26.75</v>
      </c>
      <c r="G3471" t="s">
        <v>2455</v>
      </c>
      <c r="H3471" t="s">
        <v>54</v>
      </c>
      <c r="I3471" t="s">
        <v>29</v>
      </c>
      <c r="J3471" t="s">
        <v>119</v>
      </c>
      <c r="K3471">
        <v>62.72</v>
      </c>
      <c r="L3471">
        <v>26.75</v>
      </c>
      <c r="M3471" t="s">
        <v>2455</v>
      </c>
      <c r="N3471" t="s">
        <v>40</v>
      </c>
      <c r="O3471" t="s">
        <v>35</v>
      </c>
      <c r="P3471">
        <v>62</v>
      </c>
      <c r="Q3471">
        <v>2</v>
      </c>
      <c r="R3471">
        <v>0</v>
      </c>
    </row>
    <row r="3472" spans="1:18">
      <c r="A3472" t="s">
        <v>3306</v>
      </c>
      <c r="B3472" t="s">
        <v>54</v>
      </c>
      <c r="C3472" t="s">
        <v>20</v>
      </c>
      <c r="D3472" t="s">
        <v>119</v>
      </c>
      <c r="E3472">
        <v>60.43</v>
      </c>
      <c r="F3472">
        <v>22.47</v>
      </c>
      <c r="G3472" t="s">
        <v>2455</v>
      </c>
      <c r="H3472" t="s">
        <v>63</v>
      </c>
      <c r="I3472" t="s">
        <v>24</v>
      </c>
      <c r="J3472" t="s">
        <v>410</v>
      </c>
      <c r="K3472">
        <v>60.42</v>
      </c>
      <c r="L3472">
        <v>22.47</v>
      </c>
      <c r="M3472" t="s">
        <v>2455</v>
      </c>
      <c r="N3472" t="s">
        <v>40</v>
      </c>
      <c r="O3472" t="s">
        <v>35</v>
      </c>
      <c r="P3472">
        <v>2142</v>
      </c>
      <c r="Q3472">
        <v>2</v>
      </c>
      <c r="R3472">
        <v>181</v>
      </c>
    </row>
    <row r="3473" spans="1:18">
      <c r="A3473" t="s">
        <v>3311</v>
      </c>
      <c r="B3473" t="s">
        <v>121</v>
      </c>
      <c r="C3473" t="s">
        <v>20</v>
      </c>
      <c r="D3473" t="s">
        <v>119</v>
      </c>
      <c r="E3473">
        <v>60.3</v>
      </c>
      <c r="F3473">
        <v>25.02</v>
      </c>
      <c r="G3473" t="s">
        <v>2455</v>
      </c>
      <c r="H3473" t="s">
        <v>133</v>
      </c>
      <c r="I3473" t="s">
        <v>29</v>
      </c>
      <c r="J3473" t="s">
        <v>119</v>
      </c>
      <c r="K3473">
        <v>60.32</v>
      </c>
      <c r="L3473">
        <v>25.02</v>
      </c>
      <c r="M3473" t="s">
        <v>2455</v>
      </c>
      <c r="N3473" t="s">
        <v>40</v>
      </c>
      <c r="O3473" t="s">
        <v>35</v>
      </c>
      <c r="P3473">
        <v>70</v>
      </c>
      <c r="Q3473">
        <v>2</v>
      </c>
      <c r="R3473">
        <v>0</v>
      </c>
    </row>
    <row r="3474" spans="1:18">
      <c r="A3474" t="s">
        <v>3312</v>
      </c>
      <c r="B3474" t="s">
        <v>104</v>
      </c>
      <c r="C3474" t="s">
        <v>20</v>
      </c>
      <c r="D3474" t="s">
        <v>119</v>
      </c>
      <c r="E3474">
        <v>60.3</v>
      </c>
      <c r="F3474">
        <v>25.02</v>
      </c>
      <c r="G3474" t="s">
        <v>2455</v>
      </c>
      <c r="H3474" t="s">
        <v>143</v>
      </c>
      <c r="I3474" t="s">
        <v>32</v>
      </c>
      <c r="J3474" t="s">
        <v>119</v>
      </c>
      <c r="K3474">
        <v>60.3</v>
      </c>
      <c r="L3474">
        <v>24.98</v>
      </c>
      <c r="M3474" t="s">
        <v>2455</v>
      </c>
      <c r="N3474" t="s">
        <v>81</v>
      </c>
      <c r="O3474" t="s">
        <v>35</v>
      </c>
      <c r="P3474">
        <v>152</v>
      </c>
      <c r="Q3474">
        <v>2</v>
      </c>
      <c r="R3474">
        <v>270</v>
      </c>
    </row>
    <row r="3475" spans="1:18">
      <c r="A3475" t="s">
        <v>3313</v>
      </c>
      <c r="B3475" t="s">
        <v>101</v>
      </c>
      <c r="C3475" t="s">
        <v>39</v>
      </c>
      <c r="D3475" t="s">
        <v>119</v>
      </c>
      <c r="E3475">
        <v>60.23</v>
      </c>
      <c r="F3475">
        <v>24.9</v>
      </c>
      <c r="G3475" t="s">
        <v>2455</v>
      </c>
      <c r="H3475" t="s">
        <v>37</v>
      </c>
      <c r="I3475" t="s">
        <v>51</v>
      </c>
      <c r="J3475" t="s">
        <v>148</v>
      </c>
      <c r="K3475">
        <v>60.22</v>
      </c>
      <c r="L3475">
        <v>25.12</v>
      </c>
      <c r="M3475" t="s">
        <v>2455</v>
      </c>
      <c r="N3475" t="s">
        <v>40</v>
      </c>
      <c r="O3475" t="s">
        <v>35</v>
      </c>
      <c r="P3475">
        <v>469</v>
      </c>
      <c r="Q3475">
        <v>13</v>
      </c>
      <c r="R3475">
        <v>99</v>
      </c>
    </row>
    <row r="3476" spans="1:18">
      <c r="A3476" t="s">
        <v>3320</v>
      </c>
      <c r="B3476" t="s">
        <v>121</v>
      </c>
      <c r="C3476" t="s">
        <v>20</v>
      </c>
      <c r="D3476" t="s">
        <v>119</v>
      </c>
      <c r="E3476">
        <v>60.2</v>
      </c>
      <c r="F3476">
        <v>24.97</v>
      </c>
      <c r="G3476" t="s">
        <v>2455</v>
      </c>
      <c r="H3476" t="s">
        <v>19</v>
      </c>
      <c r="I3476" t="s">
        <v>24</v>
      </c>
      <c r="J3476" t="s">
        <v>148</v>
      </c>
      <c r="K3476">
        <v>60.2</v>
      </c>
      <c r="L3476">
        <v>24.98</v>
      </c>
      <c r="M3476" t="s">
        <v>2455</v>
      </c>
      <c r="N3476" t="s">
        <v>40</v>
      </c>
      <c r="O3476" t="s">
        <v>35</v>
      </c>
      <c r="P3476">
        <v>342</v>
      </c>
      <c r="Q3476">
        <v>1</v>
      </c>
      <c r="R3476">
        <v>91</v>
      </c>
    </row>
    <row r="3477" spans="1:18">
      <c r="A3477" t="s">
        <v>3321</v>
      </c>
      <c r="B3477" t="s">
        <v>121</v>
      </c>
      <c r="C3477" t="s">
        <v>20</v>
      </c>
      <c r="D3477" t="s">
        <v>119</v>
      </c>
      <c r="E3477">
        <v>60.2</v>
      </c>
      <c r="F3477">
        <v>24.97</v>
      </c>
      <c r="G3477" t="s">
        <v>2455</v>
      </c>
      <c r="H3477" t="s">
        <v>50</v>
      </c>
      <c r="I3477" t="s">
        <v>29</v>
      </c>
      <c r="J3477" t="s">
        <v>148</v>
      </c>
      <c r="K3477">
        <v>60.2</v>
      </c>
      <c r="L3477">
        <v>24.97</v>
      </c>
      <c r="M3477" t="s">
        <v>2455</v>
      </c>
      <c r="N3477" t="s">
        <v>140</v>
      </c>
      <c r="O3477" t="s">
        <v>35</v>
      </c>
      <c r="P3477">
        <v>409</v>
      </c>
      <c r="Q3477">
        <v>0</v>
      </c>
      <c r="R3477">
        <v>0</v>
      </c>
    </row>
    <row r="3478" spans="1:18">
      <c r="A3478" t="s">
        <v>3329</v>
      </c>
      <c r="B3478" t="s">
        <v>23</v>
      </c>
      <c r="C3478" t="s">
        <v>20</v>
      </c>
      <c r="D3478" t="s">
        <v>119</v>
      </c>
      <c r="E3478">
        <v>60.45</v>
      </c>
      <c r="F3478">
        <v>22.25</v>
      </c>
      <c r="G3478" t="s">
        <v>2455</v>
      </c>
      <c r="H3478" t="s">
        <v>20</v>
      </c>
      <c r="I3478" t="s">
        <v>29</v>
      </c>
      <c r="J3478" t="s">
        <v>119</v>
      </c>
      <c r="K3478">
        <v>60.45</v>
      </c>
      <c r="L3478">
        <v>22.33</v>
      </c>
      <c r="M3478" t="s">
        <v>2455</v>
      </c>
      <c r="N3478" t="s">
        <v>40</v>
      </c>
      <c r="O3478" t="s">
        <v>35</v>
      </c>
      <c r="P3478">
        <v>51</v>
      </c>
      <c r="Q3478">
        <v>5</v>
      </c>
      <c r="R3478">
        <v>91</v>
      </c>
    </row>
    <row r="3479" spans="1:18">
      <c r="A3479" t="s">
        <v>3330</v>
      </c>
      <c r="B3479" t="s">
        <v>23</v>
      </c>
      <c r="C3479" t="s">
        <v>20</v>
      </c>
      <c r="D3479" t="s">
        <v>119</v>
      </c>
      <c r="E3479">
        <v>60.45</v>
      </c>
      <c r="F3479">
        <v>22.25</v>
      </c>
      <c r="G3479" t="s">
        <v>2455</v>
      </c>
      <c r="H3479" t="s">
        <v>73</v>
      </c>
      <c r="I3479" t="s">
        <v>32</v>
      </c>
      <c r="J3479" t="s">
        <v>119</v>
      </c>
      <c r="K3479">
        <v>60.45</v>
      </c>
      <c r="L3479">
        <v>22.32</v>
      </c>
      <c r="M3479" t="s">
        <v>2455</v>
      </c>
      <c r="N3479" t="s">
        <v>140</v>
      </c>
      <c r="O3479" t="s">
        <v>35</v>
      </c>
      <c r="P3479">
        <v>160</v>
      </c>
      <c r="Q3479">
        <v>4</v>
      </c>
      <c r="R3479">
        <v>91</v>
      </c>
    </row>
    <row r="3480" spans="1:18">
      <c r="A3480" t="s">
        <v>3331</v>
      </c>
      <c r="B3480" t="s">
        <v>71</v>
      </c>
      <c r="C3480" t="s">
        <v>20</v>
      </c>
      <c r="D3480" t="s">
        <v>119</v>
      </c>
      <c r="E3480">
        <v>60.45</v>
      </c>
      <c r="F3480">
        <v>22.25</v>
      </c>
      <c r="G3480" t="s">
        <v>2455</v>
      </c>
      <c r="H3480" t="s">
        <v>29</v>
      </c>
      <c r="I3480" t="s">
        <v>48</v>
      </c>
      <c r="J3480" t="s">
        <v>148</v>
      </c>
      <c r="K3480">
        <v>60.45</v>
      </c>
      <c r="L3480">
        <v>22.27</v>
      </c>
      <c r="M3480" t="s">
        <v>2455</v>
      </c>
      <c r="N3480" t="s">
        <v>34</v>
      </c>
      <c r="O3480" t="s">
        <v>27</v>
      </c>
      <c r="P3480">
        <v>448</v>
      </c>
      <c r="Q3480">
        <v>1</v>
      </c>
      <c r="R3480">
        <v>91</v>
      </c>
    </row>
    <row r="3481" spans="1:18">
      <c r="A3481" t="s">
        <v>3332</v>
      </c>
      <c r="B3481" t="s">
        <v>42</v>
      </c>
      <c r="C3481" t="s">
        <v>20</v>
      </c>
      <c r="D3481" t="s">
        <v>119</v>
      </c>
      <c r="E3481">
        <v>60.45</v>
      </c>
      <c r="F3481">
        <v>22.25</v>
      </c>
      <c r="G3481" t="s">
        <v>2455</v>
      </c>
      <c r="H3481" t="s">
        <v>67</v>
      </c>
      <c r="I3481" t="s">
        <v>29</v>
      </c>
      <c r="J3481" t="s">
        <v>119</v>
      </c>
      <c r="K3481">
        <v>60.45</v>
      </c>
      <c r="L3481">
        <v>22.27</v>
      </c>
      <c r="M3481" t="s">
        <v>2455</v>
      </c>
      <c r="N3481" t="s">
        <v>81</v>
      </c>
      <c r="O3481" t="s">
        <v>35</v>
      </c>
      <c r="P3481">
        <v>56</v>
      </c>
      <c r="Q3481">
        <v>1</v>
      </c>
      <c r="R3481">
        <v>91</v>
      </c>
    </row>
    <row r="3482" spans="1:18">
      <c r="A3482" t="s">
        <v>3333</v>
      </c>
      <c r="B3482" t="s">
        <v>76</v>
      </c>
      <c r="C3482" t="s">
        <v>20</v>
      </c>
      <c r="D3482" t="s">
        <v>119</v>
      </c>
      <c r="E3482">
        <v>60.45</v>
      </c>
      <c r="F3482">
        <v>22.25</v>
      </c>
      <c r="G3482" t="s">
        <v>2455</v>
      </c>
      <c r="H3482" t="s">
        <v>50</v>
      </c>
      <c r="I3482" t="s">
        <v>29</v>
      </c>
      <c r="J3482" t="s">
        <v>119</v>
      </c>
      <c r="K3482">
        <v>60.45</v>
      </c>
      <c r="L3482">
        <v>22.33</v>
      </c>
      <c r="M3482" t="s">
        <v>2455</v>
      </c>
      <c r="N3482" t="s">
        <v>40</v>
      </c>
      <c r="O3482" t="s">
        <v>35</v>
      </c>
      <c r="P3482">
        <v>41</v>
      </c>
      <c r="Q3482">
        <v>5</v>
      </c>
      <c r="R3482">
        <v>91</v>
      </c>
    </row>
    <row r="3483" spans="1:18">
      <c r="A3483" t="s">
        <v>3334</v>
      </c>
      <c r="B3483" t="s">
        <v>73</v>
      </c>
      <c r="C3483" t="s">
        <v>20</v>
      </c>
      <c r="D3483" t="s">
        <v>119</v>
      </c>
      <c r="E3483">
        <v>60.45</v>
      </c>
      <c r="F3483">
        <v>22.25</v>
      </c>
      <c r="G3483" t="s">
        <v>2455</v>
      </c>
      <c r="H3483" t="s">
        <v>48</v>
      </c>
      <c r="I3483" t="s">
        <v>39</v>
      </c>
      <c r="J3483" t="s">
        <v>119</v>
      </c>
      <c r="K3483">
        <v>60.45</v>
      </c>
      <c r="L3483">
        <v>22.27</v>
      </c>
      <c r="M3483" t="s">
        <v>2455</v>
      </c>
      <c r="N3483" t="s">
        <v>84</v>
      </c>
      <c r="O3483" t="s">
        <v>35</v>
      </c>
      <c r="P3483">
        <v>17</v>
      </c>
      <c r="Q3483">
        <v>1</v>
      </c>
      <c r="R3483">
        <v>91</v>
      </c>
    </row>
    <row r="3484" spans="1:18">
      <c r="A3484" t="s">
        <v>3335</v>
      </c>
      <c r="B3484" t="s">
        <v>67</v>
      </c>
      <c r="C3484" t="s">
        <v>20</v>
      </c>
      <c r="D3484" t="s">
        <v>119</v>
      </c>
      <c r="E3484">
        <v>60.45</v>
      </c>
      <c r="F3484">
        <v>22.25</v>
      </c>
      <c r="G3484" t="s">
        <v>2455</v>
      </c>
      <c r="H3484" t="s">
        <v>51</v>
      </c>
      <c r="I3484" t="s">
        <v>39</v>
      </c>
      <c r="J3484" t="s">
        <v>119</v>
      </c>
      <c r="K3484">
        <v>60.45</v>
      </c>
      <c r="L3484">
        <v>22.25</v>
      </c>
      <c r="M3484" t="s">
        <v>2455</v>
      </c>
      <c r="N3484" t="s">
        <v>140</v>
      </c>
      <c r="O3484" t="s">
        <v>35</v>
      </c>
      <c r="P3484">
        <v>26</v>
      </c>
      <c r="Q3484">
        <v>0</v>
      </c>
      <c r="R3484">
        <v>0</v>
      </c>
    </row>
    <row r="3485" spans="1:18">
      <c r="A3485" t="s">
        <v>3336</v>
      </c>
      <c r="B3485" t="s">
        <v>74</v>
      </c>
      <c r="C3485" t="s">
        <v>20</v>
      </c>
      <c r="D3485" t="s">
        <v>119</v>
      </c>
      <c r="E3485">
        <v>60.45</v>
      </c>
      <c r="F3485">
        <v>22.25</v>
      </c>
      <c r="G3485" t="s">
        <v>2455</v>
      </c>
      <c r="H3485" t="s">
        <v>51</v>
      </c>
      <c r="I3485" t="s">
        <v>39</v>
      </c>
      <c r="J3485" t="s">
        <v>119</v>
      </c>
      <c r="K3485">
        <v>60.43</v>
      </c>
      <c r="L3485">
        <v>22.3</v>
      </c>
      <c r="M3485" t="s">
        <v>2455</v>
      </c>
      <c r="N3485" t="s">
        <v>40</v>
      </c>
      <c r="O3485" t="s">
        <v>35</v>
      </c>
      <c r="P3485">
        <v>12</v>
      </c>
      <c r="Q3485">
        <v>4</v>
      </c>
      <c r="R3485">
        <v>125</v>
      </c>
    </row>
    <row r="3486" spans="1:18">
      <c r="A3486" t="s">
        <v>3337</v>
      </c>
      <c r="B3486" t="s">
        <v>74</v>
      </c>
      <c r="C3486" t="s">
        <v>20</v>
      </c>
      <c r="D3486" t="s">
        <v>119</v>
      </c>
      <c r="E3486">
        <v>60.45</v>
      </c>
      <c r="F3486">
        <v>22.25</v>
      </c>
      <c r="G3486" t="s">
        <v>2455</v>
      </c>
      <c r="H3486" t="s">
        <v>42</v>
      </c>
      <c r="I3486" t="s">
        <v>32</v>
      </c>
      <c r="J3486" t="s">
        <v>119</v>
      </c>
      <c r="K3486">
        <v>60.45</v>
      </c>
      <c r="L3486">
        <v>22.27</v>
      </c>
      <c r="M3486" t="s">
        <v>2455</v>
      </c>
      <c r="N3486" t="s">
        <v>34</v>
      </c>
      <c r="O3486" t="s">
        <v>27</v>
      </c>
      <c r="P3486">
        <v>144</v>
      </c>
      <c r="Q3486">
        <v>1</v>
      </c>
      <c r="R3486">
        <v>91</v>
      </c>
    </row>
    <row r="3487" spans="1:18">
      <c r="A3487" t="s">
        <v>3338</v>
      </c>
      <c r="B3487" t="s">
        <v>48</v>
      </c>
      <c r="C3487" t="s">
        <v>39</v>
      </c>
      <c r="D3487" t="s">
        <v>119</v>
      </c>
      <c r="E3487">
        <v>60.45</v>
      </c>
      <c r="F3487">
        <v>22.25</v>
      </c>
      <c r="G3487" t="s">
        <v>2455</v>
      </c>
      <c r="H3487" t="s">
        <v>29</v>
      </c>
      <c r="I3487" t="s">
        <v>48</v>
      </c>
      <c r="J3487" t="s">
        <v>290</v>
      </c>
      <c r="K3487">
        <v>60.45</v>
      </c>
      <c r="L3487">
        <v>22.28</v>
      </c>
      <c r="M3487" t="s">
        <v>2455</v>
      </c>
      <c r="N3487" t="s">
        <v>40</v>
      </c>
      <c r="O3487" t="s">
        <v>35</v>
      </c>
      <c r="P3487">
        <v>1886</v>
      </c>
      <c r="Q3487">
        <v>2</v>
      </c>
      <c r="R3487">
        <v>91</v>
      </c>
    </row>
    <row r="3488" spans="1:18">
      <c r="A3488" t="s">
        <v>3343</v>
      </c>
      <c r="B3488" t="s">
        <v>143</v>
      </c>
      <c r="C3488" t="s">
        <v>20</v>
      </c>
      <c r="D3488" t="s">
        <v>119</v>
      </c>
      <c r="E3488">
        <v>60.25</v>
      </c>
      <c r="F3488">
        <v>24.88</v>
      </c>
      <c r="G3488" t="s">
        <v>2455</v>
      </c>
      <c r="H3488" t="s">
        <v>133</v>
      </c>
      <c r="I3488" t="s">
        <v>20</v>
      </c>
      <c r="J3488" t="s">
        <v>148</v>
      </c>
      <c r="K3488">
        <v>60.25</v>
      </c>
      <c r="L3488">
        <v>24.88</v>
      </c>
      <c r="M3488" t="s">
        <v>2455</v>
      </c>
      <c r="N3488" t="s">
        <v>81</v>
      </c>
      <c r="O3488" t="s">
        <v>27</v>
      </c>
      <c r="P3488">
        <v>363</v>
      </c>
      <c r="Q3488">
        <v>0</v>
      </c>
      <c r="R3488">
        <v>0</v>
      </c>
    </row>
    <row r="3489" spans="1:18">
      <c r="A3489" t="s">
        <v>3344</v>
      </c>
      <c r="B3489" t="s">
        <v>104</v>
      </c>
      <c r="C3489" t="s">
        <v>20</v>
      </c>
      <c r="D3489" t="s">
        <v>119</v>
      </c>
      <c r="E3489">
        <v>60.22</v>
      </c>
      <c r="F3489">
        <v>25.1</v>
      </c>
      <c r="G3489" t="s">
        <v>2455</v>
      </c>
      <c r="H3489" t="s">
        <v>23</v>
      </c>
      <c r="I3489" t="s">
        <v>39</v>
      </c>
      <c r="J3489" t="s">
        <v>119</v>
      </c>
      <c r="K3489">
        <v>60.22</v>
      </c>
      <c r="L3489">
        <v>25.08</v>
      </c>
      <c r="M3489" t="s">
        <v>2455</v>
      </c>
      <c r="N3489" t="s">
        <v>84</v>
      </c>
      <c r="O3489" t="s">
        <v>35</v>
      </c>
      <c r="P3489">
        <v>16</v>
      </c>
      <c r="Q3489">
        <v>1</v>
      </c>
      <c r="R3489">
        <v>270</v>
      </c>
    </row>
    <row r="3490" spans="1:18">
      <c r="A3490" t="s">
        <v>3345</v>
      </c>
      <c r="B3490" t="s">
        <v>104</v>
      </c>
      <c r="C3490" t="s">
        <v>20</v>
      </c>
      <c r="D3490" t="s">
        <v>119</v>
      </c>
      <c r="E3490">
        <v>60.25</v>
      </c>
      <c r="F3490">
        <v>24</v>
      </c>
      <c r="G3490" t="s">
        <v>2455</v>
      </c>
      <c r="H3490" t="s">
        <v>92</v>
      </c>
      <c r="I3490" t="s">
        <v>39</v>
      </c>
      <c r="J3490" t="s">
        <v>119</v>
      </c>
      <c r="K3490">
        <v>60.25</v>
      </c>
      <c r="L3490">
        <v>24</v>
      </c>
      <c r="M3490" t="s">
        <v>2455</v>
      </c>
      <c r="N3490" t="s">
        <v>140</v>
      </c>
      <c r="O3490" t="s">
        <v>35</v>
      </c>
      <c r="P3490">
        <v>14</v>
      </c>
      <c r="Q3490">
        <v>0</v>
      </c>
      <c r="R3490">
        <v>0</v>
      </c>
    </row>
    <row r="3491" spans="1:18">
      <c r="A3491" t="s">
        <v>3346</v>
      </c>
      <c r="B3491" t="s">
        <v>104</v>
      </c>
      <c r="C3491" t="s">
        <v>20</v>
      </c>
      <c r="D3491" t="s">
        <v>119</v>
      </c>
      <c r="E3491">
        <v>60.25</v>
      </c>
      <c r="F3491">
        <v>24</v>
      </c>
      <c r="G3491" t="s">
        <v>2455</v>
      </c>
      <c r="H3491" t="s">
        <v>51</v>
      </c>
      <c r="I3491" t="s">
        <v>39</v>
      </c>
      <c r="J3491" t="s">
        <v>119</v>
      </c>
      <c r="K3491">
        <v>60.25</v>
      </c>
      <c r="L3491">
        <v>24</v>
      </c>
      <c r="M3491" t="s">
        <v>2455</v>
      </c>
      <c r="N3491" t="s">
        <v>40</v>
      </c>
      <c r="O3491" t="s">
        <v>35</v>
      </c>
      <c r="P3491">
        <v>10</v>
      </c>
      <c r="Q3491">
        <v>0</v>
      </c>
      <c r="R3491">
        <v>0</v>
      </c>
    </row>
    <row r="3492" spans="1:18">
      <c r="A3492" t="s">
        <v>3347</v>
      </c>
      <c r="B3492" t="s">
        <v>54</v>
      </c>
      <c r="C3492" t="s">
        <v>20</v>
      </c>
      <c r="D3492" t="s">
        <v>119</v>
      </c>
      <c r="E3492">
        <v>60.27</v>
      </c>
      <c r="F3492">
        <v>24.85</v>
      </c>
      <c r="G3492" t="s">
        <v>2455</v>
      </c>
      <c r="H3492" t="s">
        <v>50</v>
      </c>
      <c r="I3492" t="s">
        <v>29</v>
      </c>
      <c r="J3492" t="s">
        <v>119</v>
      </c>
      <c r="K3492">
        <v>60.27</v>
      </c>
      <c r="L3492">
        <v>24.85</v>
      </c>
      <c r="M3492" t="s">
        <v>2455</v>
      </c>
      <c r="N3492" t="s">
        <v>40</v>
      </c>
      <c r="O3492" t="s">
        <v>35</v>
      </c>
      <c r="P3492">
        <v>31</v>
      </c>
      <c r="Q3492">
        <v>0</v>
      </c>
      <c r="R3492">
        <v>0</v>
      </c>
    </row>
    <row r="3493" spans="1:18">
      <c r="A3493" t="s">
        <v>3348</v>
      </c>
      <c r="B3493" t="s">
        <v>54</v>
      </c>
      <c r="C3493" t="s">
        <v>20</v>
      </c>
      <c r="D3493" t="s">
        <v>119</v>
      </c>
      <c r="E3493">
        <v>60.27</v>
      </c>
      <c r="F3493">
        <v>24.87</v>
      </c>
      <c r="G3493" t="s">
        <v>2455</v>
      </c>
      <c r="H3493" t="s">
        <v>24</v>
      </c>
      <c r="I3493" t="s">
        <v>24</v>
      </c>
      <c r="J3493" t="s">
        <v>148</v>
      </c>
      <c r="K3493">
        <v>60.27</v>
      </c>
      <c r="L3493">
        <v>24.85</v>
      </c>
      <c r="M3493" t="s">
        <v>2455</v>
      </c>
      <c r="N3493" t="s">
        <v>40</v>
      </c>
      <c r="O3493" t="s">
        <v>35</v>
      </c>
      <c r="P3493">
        <v>308</v>
      </c>
      <c r="Q3493">
        <v>1</v>
      </c>
      <c r="R3493">
        <v>270</v>
      </c>
    </row>
    <row r="3494" spans="1:18">
      <c r="A3494" t="s">
        <v>3349</v>
      </c>
      <c r="B3494" t="s">
        <v>54</v>
      </c>
      <c r="C3494" t="s">
        <v>20</v>
      </c>
      <c r="D3494" t="s">
        <v>119</v>
      </c>
      <c r="E3494">
        <v>60.2</v>
      </c>
      <c r="F3494">
        <v>24.97</v>
      </c>
      <c r="G3494" t="s">
        <v>2455</v>
      </c>
      <c r="H3494" t="s">
        <v>73</v>
      </c>
      <c r="I3494" t="s">
        <v>63</v>
      </c>
      <c r="J3494" t="s">
        <v>119</v>
      </c>
      <c r="K3494">
        <v>60.32</v>
      </c>
      <c r="L3494">
        <v>24.68</v>
      </c>
      <c r="M3494" t="s">
        <v>2455</v>
      </c>
      <c r="N3494" t="s">
        <v>81</v>
      </c>
      <c r="O3494" t="s">
        <v>35</v>
      </c>
      <c r="P3494">
        <v>205</v>
      </c>
      <c r="Q3494">
        <v>21</v>
      </c>
      <c r="R3494">
        <v>310</v>
      </c>
    </row>
    <row r="3495" spans="1:18">
      <c r="A3495" t="s">
        <v>3350</v>
      </c>
      <c r="B3495" t="s">
        <v>54</v>
      </c>
      <c r="C3495" t="s">
        <v>20</v>
      </c>
      <c r="D3495" t="s">
        <v>119</v>
      </c>
      <c r="E3495">
        <v>60.2</v>
      </c>
      <c r="F3495">
        <v>24.97</v>
      </c>
      <c r="G3495" t="s">
        <v>2455</v>
      </c>
      <c r="H3495" t="s">
        <v>29</v>
      </c>
      <c r="I3495" t="s">
        <v>39</v>
      </c>
      <c r="J3495" t="s">
        <v>119</v>
      </c>
      <c r="K3495">
        <v>60.2</v>
      </c>
      <c r="L3495">
        <v>24.97</v>
      </c>
      <c r="M3495" t="s">
        <v>2455</v>
      </c>
      <c r="N3495" t="s">
        <v>40</v>
      </c>
      <c r="O3495" t="s">
        <v>35</v>
      </c>
      <c r="P3495">
        <v>7</v>
      </c>
      <c r="Q3495">
        <v>0</v>
      </c>
      <c r="R3495">
        <v>0</v>
      </c>
    </row>
    <row r="3496" spans="1:18">
      <c r="A3496" t="s">
        <v>3351</v>
      </c>
      <c r="B3496" t="s">
        <v>50</v>
      </c>
      <c r="C3496" t="s">
        <v>39</v>
      </c>
      <c r="D3496" t="s">
        <v>119</v>
      </c>
      <c r="E3496">
        <v>60.27</v>
      </c>
      <c r="F3496">
        <v>24.83</v>
      </c>
      <c r="G3496" t="s">
        <v>2455</v>
      </c>
      <c r="H3496" t="s">
        <v>32</v>
      </c>
      <c r="I3496" t="s">
        <v>39</v>
      </c>
      <c r="J3496" t="s">
        <v>148</v>
      </c>
      <c r="K3496">
        <v>60.27</v>
      </c>
      <c r="L3496">
        <v>24.87</v>
      </c>
      <c r="M3496" t="s">
        <v>2455</v>
      </c>
      <c r="N3496" t="s">
        <v>140</v>
      </c>
      <c r="O3496" t="s">
        <v>35</v>
      </c>
      <c r="P3496">
        <v>374</v>
      </c>
      <c r="Q3496">
        <v>2</v>
      </c>
      <c r="R3496">
        <v>91</v>
      </c>
    </row>
    <row r="3497" spans="1:18">
      <c r="A3497" t="s">
        <v>3352</v>
      </c>
      <c r="B3497" t="s">
        <v>50</v>
      </c>
      <c r="C3497" t="s">
        <v>39</v>
      </c>
      <c r="D3497" t="s">
        <v>119</v>
      </c>
      <c r="E3497">
        <v>60.23</v>
      </c>
      <c r="F3497">
        <v>24.87</v>
      </c>
      <c r="G3497" t="s">
        <v>2455</v>
      </c>
      <c r="H3497" t="s">
        <v>74</v>
      </c>
      <c r="I3497" t="s">
        <v>20</v>
      </c>
      <c r="J3497" t="s">
        <v>406</v>
      </c>
      <c r="K3497">
        <v>60.25</v>
      </c>
      <c r="L3497">
        <v>24.85</v>
      </c>
      <c r="M3497" t="s">
        <v>2455</v>
      </c>
      <c r="N3497" t="s">
        <v>81</v>
      </c>
      <c r="O3497" t="s">
        <v>35</v>
      </c>
      <c r="P3497">
        <v>2553</v>
      </c>
      <c r="Q3497">
        <v>3</v>
      </c>
      <c r="R3497">
        <v>334</v>
      </c>
    </row>
    <row r="3498" spans="1:18">
      <c r="A3498" t="s">
        <v>3353</v>
      </c>
      <c r="B3498" t="s">
        <v>50</v>
      </c>
      <c r="C3498" t="s">
        <v>39</v>
      </c>
      <c r="D3498" t="s">
        <v>119</v>
      </c>
      <c r="E3498">
        <v>60.22</v>
      </c>
      <c r="F3498">
        <v>24.9</v>
      </c>
      <c r="G3498" t="s">
        <v>2455</v>
      </c>
      <c r="H3498" t="s">
        <v>37</v>
      </c>
      <c r="I3498" t="s">
        <v>24</v>
      </c>
      <c r="J3498" t="s">
        <v>780</v>
      </c>
      <c r="K3498">
        <v>60.28</v>
      </c>
      <c r="L3498">
        <v>24.92</v>
      </c>
      <c r="M3498" t="s">
        <v>2455</v>
      </c>
      <c r="N3498" t="s">
        <v>34</v>
      </c>
      <c r="O3498" t="s">
        <v>35</v>
      </c>
      <c r="P3498">
        <v>691</v>
      </c>
      <c r="Q3498">
        <v>8</v>
      </c>
      <c r="R3498">
        <v>8</v>
      </c>
    </row>
    <row r="3499" spans="1:18">
      <c r="A3499" t="s">
        <v>3354</v>
      </c>
      <c r="B3499" t="s">
        <v>31</v>
      </c>
      <c r="C3499" t="s">
        <v>39</v>
      </c>
      <c r="D3499" t="s">
        <v>119</v>
      </c>
      <c r="E3499">
        <v>60.22</v>
      </c>
      <c r="F3499">
        <v>24.9</v>
      </c>
      <c r="G3499" t="s">
        <v>2455</v>
      </c>
      <c r="H3499" t="s">
        <v>71</v>
      </c>
      <c r="I3499" t="s">
        <v>63</v>
      </c>
      <c r="J3499" t="s">
        <v>148</v>
      </c>
      <c r="K3499">
        <v>60.22</v>
      </c>
      <c r="L3499">
        <v>24.92</v>
      </c>
      <c r="M3499" t="s">
        <v>2455</v>
      </c>
      <c r="N3499" t="s">
        <v>84</v>
      </c>
      <c r="O3499" t="s">
        <v>35</v>
      </c>
      <c r="P3499">
        <v>562</v>
      </c>
      <c r="Q3499">
        <v>1</v>
      </c>
      <c r="R3499">
        <v>91</v>
      </c>
    </row>
    <row r="3500" spans="1:18">
      <c r="A3500" t="s">
        <v>3355</v>
      </c>
      <c r="B3500" t="s">
        <v>48</v>
      </c>
      <c r="C3500" t="s">
        <v>39</v>
      </c>
      <c r="D3500" t="s">
        <v>119</v>
      </c>
      <c r="E3500">
        <v>60.28</v>
      </c>
      <c r="F3500">
        <v>24.83</v>
      </c>
      <c r="G3500" t="s">
        <v>2455</v>
      </c>
      <c r="H3500" t="s">
        <v>23</v>
      </c>
      <c r="I3500" t="s">
        <v>39</v>
      </c>
      <c r="J3500" t="s">
        <v>119</v>
      </c>
      <c r="K3500">
        <v>60.28</v>
      </c>
      <c r="L3500">
        <v>24.83</v>
      </c>
      <c r="M3500" t="s">
        <v>2455</v>
      </c>
      <c r="N3500" t="s">
        <v>81</v>
      </c>
      <c r="O3500" t="s">
        <v>35</v>
      </c>
      <c r="P3500">
        <v>7</v>
      </c>
      <c r="Q3500">
        <v>0</v>
      </c>
      <c r="R3500">
        <v>0</v>
      </c>
    </row>
    <row r="3501" spans="1:18">
      <c r="A3501" t="s">
        <v>3356</v>
      </c>
      <c r="B3501" t="s">
        <v>51</v>
      </c>
      <c r="C3501" t="s">
        <v>39</v>
      </c>
      <c r="D3501" t="s">
        <v>119</v>
      </c>
      <c r="E3501">
        <v>60.27</v>
      </c>
      <c r="F3501">
        <v>24.85</v>
      </c>
      <c r="G3501" t="s">
        <v>2455</v>
      </c>
      <c r="H3501" t="s">
        <v>31</v>
      </c>
      <c r="I3501" t="s">
        <v>29</v>
      </c>
      <c r="J3501" t="s">
        <v>119</v>
      </c>
      <c r="K3501">
        <v>60.27</v>
      </c>
      <c r="L3501">
        <v>24.85</v>
      </c>
      <c r="M3501" t="s">
        <v>2455</v>
      </c>
      <c r="N3501" t="s">
        <v>81</v>
      </c>
      <c r="O3501" t="s">
        <v>35</v>
      </c>
      <c r="P3501">
        <v>23</v>
      </c>
      <c r="Q3501">
        <v>0</v>
      </c>
      <c r="R3501">
        <v>0</v>
      </c>
    </row>
    <row r="3502" spans="1:18">
      <c r="A3502" t="s">
        <v>3357</v>
      </c>
      <c r="B3502" t="s">
        <v>51</v>
      </c>
      <c r="C3502" t="s">
        <v>39</v>
      </c>
      <c r="D3502" t="s">
        <v>119</v>
      </c>
      <c r="E3502">
        <v>60.27</v>
      </c>
      <c r="F3502">
        <v>24.85</v>
      </c>
      <c r="G3502" t="s">
        <v>2455</v>
      </c>
      <c r="H3502" t="s">
        <v>23</v>
      </c>
      <c r="I3502" t="s">
        <v>51</v>
      </c>
      <c r="J3502" t="s">
        <v>148</v>
      </c>
      <c r="K3502">
        <v>60.28</v>
      </c>
      <c r="L3502">
        <v>24.85</v>
      </c>
      <c r="M3502" t="s">
        <v>2455</v>
      </c>
      <c r="N3502" t="s">
        <v>40</v>
      </c>
      <c r="O3502" t="s">
        <v>35</v>
      </c>
      <c r="P3502">
        <v>463</v>
      </c>
      <c r="Q3502">
        <v>2</v>
      </c>
      <c r="R3502">
        <v>0</v>
      </c>
    </row>
    <row r="3503" spans="1:18">
      <c r="A3503" t="s">
        <v>3359</v>
      </c>
      <c r="B3503" t="s">
        <v>74</v>
      </c>
      <c r="C3503" t="s">
        <v>20</v>
      </c>
      <c r="D3503" t="s">
        <v>119</v>
      </c>
      <c r="E3503">
        <v>61.52</v>
      </c>
      <c r="F3503">
        <v>21.77</v>
      </c>
      <c r="G3503" t="s">
        <v>2455</v>
      </c>
      <c r="H3503" t="s">
        <v>133</v>
      </c>
      <c r="I3503" t="s">
        <v>39</v>
      </c>
      <c r="J3503" t="s">
        <v>119</v>
      </c>
      <c r="K3503">
        <v>61.52</v>
      </c>
      <c r="L3503">
        <v>21.77</v>
      </c>
      <c r="M3503" t="s">
        <v>2455</v>
      </c>
      <c r="N3503" t="s">
        <v>81</v>
      </c>
      <c r="O3503" t="s">
        <v>35</v>
      </c>
      <c r="P3503">
        <v>30</v>
      </c>
      <c r="Q3503">
        <v>0</v>
      </c>
      <c r="R3503">
        <v>0</v>
      </c>
    </row>
    <row r="3504" spans="1:18">
      <c r="A3504" t="s">
        <v>3360</v>
      </c>
      <c r="B3504" t="s">
        <v>74</v>
      </c>
      <c r="C3504" t="s">
        <v>20</v>
      </c>
      <c r="D3504" t="s">
        <v>119</v>
      </c>
      <c r="E3504">
        <v>61.5</v>
      </c>
      <c r="F3504">
        <v>21.78</v>
      </c>
      <c r="G3504" t="s">
        <v>2455</v>
      </c>
      <c r="H3504" t="s">
        <v>155</v>
      </c>
      <c r="I3504" t="s">
        <v>29</v>
      </c>
      <c r="J3504" t="s">
        <v>119</v>
      </c>
      <c r="K3504">
        <v>61.5</v>
      </c>
      <c r="L3504">
        <v>21.82</v>
      </c>
      <c r="M3504" t="s">
        <v>2455</v>
      </c>
      <c r="N3504" t="s">
        <v>34</v>
      </c>
      <c r="O3504" t="s">
        <v>27</v>
      </c>
      <c r="P3504">
        <v>50</v>
      </c>
      <c r="Q3504">
        <v>2</v>
      </c>
      <c r="R3504">
        <v>91</v>
      </c>
    </row>
    <row r="3505" spans="1:18">
      <c r="A3505" t="s">
        <v>3361</v>
      </c>
      <c r="B3505" t="s">
        <v>74</v>
      </c>
      <c r="C3505" t="s">
        <v>20</v>
      </c>
      <c r="D3505" t="s">
        <v>119</v>
      </c>
      <c r="E3505">
        <v>61.5</v>
      </c>
      <c r="F3505">
        <v>21.77</v>
      </c>
      <c r="G3505" t="s">
        <v>2455</v>
      </c>
      <c r="H3505" t="s">
        <v>42</v>
      </c>
      <c r="I3505" t="s">
        <v>20</v>
      </c>
      <c r="J3505" t="s">
        <v>148</v>
      </c>
      <c r="K3505">
        <v>61.52</v>
      </c>
      <c r="L3505">
        <v>21.77</v>
      </c>
      <c r="M3505" t="s">
        <v>2455</v>
      </c>
      <c r="N3505" t="s">
        <v>40</v>
      </c>
      <c r="O3505" t="s">
        <v>35</v>
      </c>
      <c r="P3505">
        <v>356</v>
      </c>
      <c r="Q3505">
        <v>2</v>
      </c>
      <c r="R3505">
        <v>0</v>
      </c>
    </row>
    <row r="3506" spans="1:18">
      <c r="A3506" t="s">
        <v>3362</v>
      </c>
      <c r="B3506" t="s">
        <v>54</v>
      </c>
      <c r="C3506" t="s">
        <v>20</v>
      </c>
      <c r="D3506" t="s">
        <v>119</v>
      </c>
      <c r="E3506">
        <v>61.13</v>
      </c>
      <c r="F3506">
        <v>21.55</v>
      </c>
      <c r="G3506" t="s">
        <v>2455</v>
      </c>
      <c r="H3506" t="s">
        <v>109</v>
      </c>
      <c r="I3506" t="s">
        <v>24</v>
      </c>
      <c r="J3506" t="s">
        <v>148</v>
      </c>
      <c r="K3506">
        <v>61.12</v>
      </c>
      <c r="L3506">
        <v>21.53</v>
      </c>
      <c r="M3506" t="s">
        <v>2455</v>
      </c>
      <c r="N3506" t="s">
        <v>40</v>
      </c>
      <c r="O3506" t="s">
        <v>35</v>
      </c>
      <c r="P3506">
        <v>330</v>
      </c>
      <c r="Q3506">
        <v>3</v>
      </c>
      <c r="R3506">
        <v>206</v>
      </c>
    </row>
    <row r="3507" spans="1:18">
      <c r="A3507" t="s">
        <v>3363</v>
      </c>
      <c r="B3507" t="s">
        <v>60</v>
      </c>
      <c r="C3507" t="s">
        <v>39</v>
      </c>
      <c r="D3507" t="s">
        <v>119</v>
      </c>
      <c r="E3507">
        <v>61.5</v>
      </c>
      <c r="F3507">
        <v>21.78</v>
      </c>
      <c r="G3507" t="s">
        <v>2455</v>
      </c>
      <c r="H3507" t="s">
        <v>39</v>
      </c>
      <c r="I3507" t="s">
        <v>29</v>
      </c>
      <c r="J3507" t="s">
        <v>119</v>
      </c>
      <c r="K3507">
        <v>61.5</v>
      </c>
      <c r="L3507">
        <v>21.77</v>
      </c>
      <c r="M3507" t="s">
        <v>2455</v>
      </c>
      <c r="N3507" t="s">
        <v>81</v>
      </c>
      <c r="O3507" t="s">
        <v>27</v>
      </c>
      <c r="P3507">
        <v>33</v>
      </c>
      <c r="Q3507">
        <v>1</v>
      </c>
      <c r="R3507">
        <v>270</v>
      </c>
    </row>
    <row r="3508" spans="1:18">
      <c r="A3508" t="s">
        <v>3364</v>
      </c>
      <c r="B3508" t="s">
        <v>39</v>
      </c>
      <c r="C3508" t="s">
        <v>39</v>
      </c>
      <c r="D3508" t="s">
        <v>119</v>
      </c>
      <c r="E3508">
        <v>61.5</v>
      </c>
      <c r="F3508">
        <v>21.77</v>
      </c>
      <c r="G3508" t="s">
        <v>2455</v>
      </c>
      <c r="H3508" t="s">
        <v>71</v>
      </c>
      <c r="I3508" t="s">
        <v>29</v>
      </c>
      <c r="J3508" t="s">
        <v>119</v>
      </c>
      <c r="K3508">
        <v>61.5</v>
      </c>
      <c r="L3508">
        <v>21.77</v>
      </c>
      <c r="M3508" t="s">
        <v>2455</v>
      </c>
      <c r="N3508" t="s">
        <v>40</v>
      </c>
      <c r="O3508" t="s">
        <v>35</v>
      </c>
      <c r="P3508">
        <v>40</v>
      </c>
      <c r="Q3508">
        <v>0</v>
      </c>
      <c r="R3508">
        <v>0</v>
      </c>
    </row>
    <row r="3509" spans="1:18">
      <c r="A3509" t="s">
        <v>3365</v>
      </c>
      <c r="B3509" t="s">
        <v>51</v>
      </c>
      <c r="C3509" t="s">
        <v>39</v>
      </c>
      <c r="D3509" t="s">
        <v>119</v>
      </c>
      <c r="E3509">
        <v>61.53</v>
      </c>
      <c r="F3509">
        <v>21.75</v>
      </c>
      <c r="G3509" t="s">
        <v>2455</v>
      </c>
      <c r="H3509" t="s">
        <v>60</v>
      </c>
      <c r="I3509" t="s">
        <v>63</v>
      </c>
      <c r="J3509" t="s">
        <v>148</v>
      </c>
      <c r="K3509">
        <v>61.53</v>
      </c>
      <c r="L3509">
        <v>21.67</v>
      </c>
      <c r="M3509" t="s">
        <v>2455</v>
      </c>
      <c r="N3509" t="s">
        <v>81</v>
      </c>
      <c r="O3509" t="s">
        <v>35</v>
      </c>
      <c r="P3509">
        <v>542</v>
      </c>
      <c r="Q3509">
        <v>5</v>
      </c>
      <c r="R3509">
        <v>270</v>
      </c>
    </row>
    <row r="3510" spans="1:18">
      <c r="A3510" t="s">
        <v>3980</v>
      </c>
      <c r="B3510" t="s">
        <v>23</v>
      </c>
      <c r="C3510" t="s">
        <v>20</v>
      </c>
      <c r="D3510" t="s">
        <v>119</v>
      </c>
      <c r="E3510">
        <v>57.93</v>
      </c>
      <c r="F3510">
        <v>12.08</v>
      </c>
      <c r="G3510" t="s">
        <v>2497</v>
      </c>
      <c r="H3510" t="s">
        <v>50</v>
      </c>
      <c r="I3510" t="s">
        <v>39</v>
      </c>
      <c r="J3510" t="s">
        <v>119</v>
      </c>
      <c r="K3510">
        <v>57.93</v>
      </c>
      <c r="L3510">
        <v>12.08</v>
      </c>
      <c r="M3510" t="s">
        <v>2497</v>
      </c>
      <c r="N3510" t="s">
        <v>40</v>
      </c>
      <c r="O3510" t="s">
        <v>35</v>
      </c>
      <c r="P3510">
        <v>17</v>
      </c>
      <c r="Q3510">
        <v>0</v>
      </c>
      <c r="R3510">
        <v>0</v>
      </c>
    </row>
    <row r="3511" spans="1:18">
      <c r="A3511" t="s">
        <v>1274</v>
      </c>
      <c r="B3511" t="s">
        <v>37</v>
      </c>
      <c r="C3511" t="s">
        <v>20</v>
      </c>
      <c r="D3511" t="s">
        <v>148</v>
      </c>
      <c r="E3511">
        <v>54.63</v>
      </c>
      <c r="F3511">
        <v>-1.1499999999999999</v>
      </c>
      <c r="G3511" t="s">
        <v>858</v>
      </c>
      <c r="H3511" t="s">
        <v>101</v>
      </c>
      <c r="I3511" t="s">
        <v>63</v>
      </c>
      <c r="J3511" t="s">
        <v>148</v>
      </c>
      <c r="K3511">
        <v>54.63</v>
      </c>
      <c r="L3511">
        <v>-1.1499999999999999</v>
      </c>
      <c r="M3511" t="s">
        <v>858</v>
      </c>
      <c r="N3511" t="s">
        <v>40</v>
      </c>
      <c r="O3511" t="s">
        <v>35</v>
      </c>
      <c r="P3511">
        <v>202</v>
      </c>
      <c r="Q3511">
        <v>0</v>
      </c>
      <c r="R3511">
        <v>0</v>
      </c>
    </row>
    <row r="3512" spans="1:18">
      <c r="A3512" t="s">
        <v>1393</v>
      </c>
      <c r="B3512" t="s">
        <v>48</v>
      </c>
      <c r="C3512" t="s">
        <v>20</v>
      </c>
      <c r="D3512" t="s">
        <v>148</v>
      </c>
      <c r="E3512">
        <v>53.02</v>
      </c>
      <c r="F3512">
        <v>-2.2200000000000002</v>
      </c>
      <c r="G3512" t="s">
        <v>858</v>
      </c>
      <c r="H3512" t="s">
        <v>155</v>
      </c>
      <c r="I3512" t="s">
        <v>29</v>
      </c>
      <c r="J3512" t="s">
        <v>148</v>
      </c>
      <c r="K3512">
        <v>53.02</v>
      </c>
      <c r="L3512">
        <v>-2.2200000000000002</v>
      </c>
      <c r="M3512" t="s">
        <v>858</v>
      </c>
      <c r="N3512" t="s">
        <v>81</v>
      </c>
      <c r="O3512" t="s">
        <v>35</v>
      </c>
      <c r="P3512">
        <v>70</v>
      </c>
      <c r="Q3512">
        <v>0</v>
      </c>
      <c r="R3512">
        <v>0</v>
      </c>
    </row>
    <row r="3513" spans="1:18">
      <c r="A3513" t="s">
        <v>1461</v>
      </c>
      <c r="B3513" t="s">
        <v>29</v>
      </c>
      <c r="C3513" t="s">
        <v>39</v>
      </c>
      <c r="D3513" t="s">
        <v>148</v>
      </c>
      <c r="E3513">
        <v>52.75</v>
      </c>
      <c r="F3513">
        <v>-4.8</v>
      </c>
      <c r="G3513" t="s">
        <v>858</v>
      </c>
      <c r="H3513" t="s">
        <v>19</v>
      </c>
      <c r="I3513" t="s">
        <v>32</v>
      </c>
      <c r="J3513" t="s">
        <v>780</v>
      </c>
      <c r="K3513">
        <v>52.75</v>
      </c>
      <c r="L3513">
        <v>-4.8</v>
      </c>
      <c r="M3513" t="s">
        <v>858</v>
      </c>
      <c r="N3513" t="s">
        <v>40</v>
      </c>
      <c r="O3513" t="s">
        <v>35</v>
      </c>
      <c r="P3513">
        <v>505</v>
      </c>
      <c r="Q3513">
        <v>0</v>
      </c>
      <c r="R3513">
        <v>0</v>
      </c>
    </row>
    <row r="3514" spans="1:18">
      <c r="A3514" t="s">
        <v>1465</v>
      </c>
      <c r="B3514" t="s">
        <v>68</v>
      </c>
      <c r="C3514" t="s">
        <v>20</v>
      </c>
      <c r="D3514" t="s">
        <v>148</v>
      </c>
      <c r="E3514">
        <v>53.37</v>
      </c>
      <c r="F3514">
        <v>-2.83</v>
      </c>
      <c r="G3514" t="s">
        <v>858</v>
      </c>
      <c r="H3514" t="s">
        <v>101</v>
      </c>
      <c r="I3514" t="s">
        <v>29</v>
      </c>
      <c r="J3514" t="s">
        <v>148</v>
      </c>
      <c r="K3514">
        <v>53.37</v>
      </c>
      <c r="L3514">
        <v>-2.83</v>
      </c>
      <c r="M3514" t="s">
        <v>858</v>
      </c>
      <c r="N3514" t="s">
        <v>140</v>
      </c>
      <c r="O3514" t="s">
        <v>35</v>
      </c>
      <c r="P3514">
        <v>52</v>
      </c>
      <c r="Q3514">
        <v>0</v>
      </c>
      <c r="R3514">
        <v>0</v>
      </c>
    </row>
    <row r="3515" spans="1:18">
      <c r="A3515" t="s">
        <v>1466</v>
      </c>
      <c r="B3515" t="s">
        <v>101</v>
      </c>
      <c r="C3515" t="s">
        <v>20</v>
      </c>
      <c r="D3515" t="s">
        <v>148</v>
      </c>
      <c r="E3515">
        <v>53.38</v>
      </c>
      <c r="F3515">
        <v>-1.55</v>
      </c>
      <c r="G3515" t="s">
        <v>858</v>
      </c>
      <c r="H3515" t="s">
        <v>39</v>
      </c>
      <c r="I3515" t="s">
        <v>29</v>
      </c>
      <c r="J3515" t="s">
        <v>290</v>
      </c>
      <c r="K3515">
        <v>53.38</v>
      </c>
      <c r="L3515">
        <v>-1.53</v>
      </c>
      <c r="M3515" t="s">
        <v>858</v>
      </c>
      <c r="N3515" t="s">
        <v>40</v>
      </c>
      <c r="O3515" t="s">
        <v>35</v>
      </c>
      <c r="P3515">
        <v>1517</v>
      </c>
      <c r="Q3515">
        <v>2</v>
      </c>
      <c r="R3515">
        <v>91</v>
      </c>
    </row>
    <row r="3516" spans="1:18">
      <c r="A3516" t="s">
        <v>1468</v>
      </c>
      <c r="B3516" t="s">
        <v>63</v>
      </c>
      <c r="C3516" t="s">
        <v>39</v>
      </c>
      <c r="D3516" t="s">
        <v>148</v>
      </c>
      <c r="E3516">
        <v>53.33</v>
      </c>
      <c r="F3516">
        <v>-2.83</v>
      </c>
      <c r="G3516" t="s">
        <v>858</v>
      </c>
      <c r="H3516" t="s">
        <v>48</v>
      </c>
      <c r="I3516" t="s">
        <v>48</v>
      </c>
      <c r="J3516" t="s">
        <v>148</v>
      </c>
      <c r="K3516">
        <v>53.33</v>
      </c>
      <c r="L3516">
        <v>-2.83</v>
      </c>
      <c r="M3516" t="s">
        <v>858</v>
      </c>
      <c r="N3516" t="s">
        <v>40</v>
      </c>
      <c r="O3516" t="s">
        <v>35</v>
      </c>
      <c r="P3516">
        <v>57</v>
      </c>
      <c r="Q3516">
        <v>0</v>
      </c>
      <c r="R3516">
        <v>0</v>
      </c>
    </row>
    <row r="3517" spans="1:18">
      <c r="A3517" t="s">
        <v>1479</v>
      </c>
      <c r="B3517" t="s">
        <v>101</v>
      </c>
      <c r="C3517" t="s">
        <v>20</v>
      </c>
      <c r="D3517" t="s">
        <v>148</v>
      </c>
      <c r="E3517">
        <v>51.77</v>
      </c>
      <c r="F3517">
        <v>-0.77</v>
      </c>
      <c r="G3517" t="s">
        <v>858</v>
      </c>
      <c r="H3517" t="s">
        <v>101</v>
      </c>
      <c r="I3517" t="s">
        <v>39</v>
      </c>
      <c r="J3517" t="s">
        <v>148</v>
      </c>
      <c r="K3517">
        <v>51.77</v>
      </c>
      <c r="L3517">
        <v>-0.77</v>
      </c>
      <c r="M3517" t="s">
        <v>858</v>
      </c>
      <c r="N3517" t="s">
        <v>40</v>
      </c>
      <c r="O3517" t="s">
        <v>35</v>
      </c>
      <c r="P3517">
        <v>31</v>
      </c>
      <c r="Q3517">
        <v>0</v>
      </c>
      <c r="R3517">
        <v>0</v>
      </c>
    </row>
    <row r="3518" spans="1:18">
      <c r="A3518" t="s">
        <v>2017</v>
      </c>
      <c r="B3518" t="s">
        <v>50</v>
      </c>
      <c r="C3518" t="s">
        <v>39</v>
      </c>
      <c r="D3518" t="s">
        <v>148</v>
      </c>
      <c r="E3518">
        <v>52.52</v>
      </c>
      <c r="F3518">
        <v>5.43</v>
      </c>
      <c r="G3518" t="s">
        <v>1615</v>
      </c>
      <c r="H3518" t="s">
        <v>73</v>
      </c>
      <c r="I3518" t="s">
        <v>29</v>
      </c>
      <c r="J3518" t="s">
        <v>148</v>
      </c>
      <c r="K3518">
        <v>52.52</v>
      </c>
      <c r="L3518">
        <v>5.43</v>
      </c>
      <c r="M3518" t="s">
        <v>1615</v>
      </c>
      <c r="N3518" t="s">
        <v>26</v>
      </c>
      <c r="O3518" t="s">
        <v>27</v>
      </c>
      <c r="P3518">
        <v>51</v>
      </c>
      <c r="Q3518">
        <v>0</v>
      </c>
      <c r="R3518">
        <v>0</v>
      </c>
    </row>
    <row r="3519" spans="1:18">
      <c r="A3519" t="s">
        <v>2018</v>
      </c>
      <c r="B3519" t="s">
        <v>50</v>
      </c>
      <c r="C3519" t="s">
        <v>39</v>
      </c>
      <c r="D3519" t="s">
        <v>148</v>
      </c>
      <c r="E3519">
        <v>52.52</v>
      </c>
      <c r="F3519">
        <v>5.43</v>
      </c>
      <c r="G3519" t="s">
        <v>1615</v>
      </c>
      <c r="H3519" t="s">
        <v>73</v>
      </c>
      <c r="I3519" t="s">
        <v>29</v>
      </c>
      <c r="J3519" t="s">
        <v>148</v>
      </c>
      <c r="K3519">
        <v>52.52</v>
      </c>
      <c r="L3519">
        <v>5.43</v>
      </c>
      <c r="M3519" t="s">
        <v>1615</v>
      </c>
      <c r="N3519" t="s">
        <v>26</v>
      </c>
      <c r="O3519" t="s">
        <v>27</v>
      </c>
      <c r="P3519">
        <v>51</v>
      </c>
      <c r="Q3519">
        <v>0</v>
      </c>
      <c r="R3519">
        <v>0</v>
      </c>
    </row>
    <row r="3520" spans="1:18">
      <c r="A3520" t="s">
        <v>2376</v>
      </c>
      <c r="B3520" t="s">
        <v>73</v>
      </c>
      <c r="C3520" t="s">
        <v>20</v>
      </c>
      <c r="D3520" t="s">
        <v>148</v>
      </c>
      <c r="E3520">
        <v>60.32</v>
      </c>
      <c r="F3520">
        <v>6.67</v>
      </c>
      <c r="G3520" t="s">
        <v>669</v>
      </c>
      <c r="H3520" t="s">
        <v>143</v>
      </c>
      <c r="I3520" t="s">
        <v>32</v>
      </c>
      <c r="J3520" t="s">
        <v>148</v>
      </c>
      <c r="K3520">
        <v>60.23</v>
      </c>
      <c r="L3520">
        <v>6.62</v>
      </c>
      <c r="M3520" t="s">
        <v>669</v>
      </c>
      <c r="N3520" t="s">
        <v>40</v>
      </c>
      <c r="O3520" t="s">
        <v>35</v>
      </c>
      <c r="P3520">
        <v>160</v>
      </c>
      <c r="Q3520">
        <v>10</v>
      </c>
      <c r="R3520">
        <v>197</v>
      </c>
    </row>
    <row r="3521" spans="1:18">
      <c r="A3521" t="s">
        <v>2415</v>
      </c>
      <c r="B3521" t="s">
        <v>39</v>
      </c>
      <c r="C3521" t="s">
        <v>39</v>
      </c>
      <c r="D3521" t="s">
        <v>148</v>
      </c>
      <c r="E3521">
        <v>59.25</v>
      </c>
      <c r="F3521">
        <v>5.22</v>
      </c>
      <c r="G3521" t="s">
        <v>669</v>
      </c>
      <c r="H3521" t="s">
        <v>68</v>
      </c>
      <c r="I3521" t="s">
        <v>101</v>
      </c>
      <c r="J3521" t="s">
        <v>148</v>
      </c>
      <c r="K3521">
        <v>59.43</v>
      </c>
      <c r="L3521">
        <v>5.62</v>
      </c>
      <c r="M3521" t="s">
        <v>669</v>
      </c>
      <c r="N3521" t="s">
        <v>40</v>
      </c>
      <c r="O3521" t="s">
        <v>35</v>
      </c>
      <c r="P3521">
        <v>167</v>
      </c>
      <c r="Q3521">
        <v>31</v>
      </c>
      <c r="R3521">
        <v>49</v>
      </c>
    </row>
    <row r="3522" spans="1:18">
      <c r="A3522" t="s">
        <v>2889</v>
      </c>
      <c r="B3522" t="s">
        <v>20</v>
      </c>
      <c r="C3522" t="s">
        <v>39</v>
      </c>
      <c r="D3522" t="s">
        <v>148</v>
      </c>
      <c r="E3522">
        <v>65.819999999999993</v>
      </c>
      <c r="F3522">
        <v>24.45</v>
      </c>
      <c r="G3522" t="s">
        <v>2455</v>
      </c>
      <c r="H3522" t="s">
        <v>133</v>
      </c>
      <c r="I3522" t="s">
        <v>39</v>
      </c>
      <c r="J3522" t="s">
        <v>148</v>
      </c>
      <c r="K3522">
        <v>65.819999999999993</v>
      </c>
      <c r="L3522">
        <v>24.45</v>
      </c>
      <c r="M3522" t="s">
        <v>2455</v>
      </c>
      <c r="N3522" t="s">
        <v>40</v>
      </c>
      <c r="O3522" t="s">
        <v>35</v>
      </c>
      <c r="P3522">
        <v>22</v>
      </c>
      <c r="Q3522">
        <v>0</v>
      </c>
      <c r="R3522">
        <v>0</v>
      </c>
    </row>
    <row r="3523" spans="1:18">
      <c r="A3523" t="s">
        <v>3033</v>
      </c>
      <c r="B3523" t="s">
        <v>74</v>
      </c>
      <c r="C3523" t="s">
        <v>20</v>
      </c>
      <c r="D3523" t="s">
        <v>148</v>
      </c>
      <c r="E3523">
        <v>61.68</v>
      </c>
      <c r="F3523">
        <v>24.03</v>
      </c>
      <c r="G3523" t="s">
        <v>2455</v>
      </c>
      <c r="H3523" t="s">
        <v>109</v>
      </c>
      <c r="I3523" t="s">
        <v>48</v>
      </c>
      <c r="J3523" t="s">
        <v>148</v>
      </c>
      <c r="K3523">
        <v>61.68</v>
      </c>
      <c r="L3523">
        <v>24.03</v>
      </c>
      <c r="M3523" t="s">
        <v>2455</v>
      </c>
      <c r="N3523" t="s">
        <v>34</v>
      </c>
      <c r="O3523" t="s">
        <v>35</v>
      </c>
      <c r="P3523">
        <v>90</v>
      </c>
      <c r="Q3523">
        <v>0</v>
      </c>
      <c r="R3523">
        <v>0</v>
      </c>
    </row>
    <row r="3524" spans="1:18">
      <c r="A3524" t="s">
        <v>3339</v>
      </c>
      <c r="B3524" t="s">
        <v>143</v>
      </c>
      <c r="C3524" t="s">
        <v>20</v>
      </c>
      <c r="D3524" t="s">
        <v>148</v>
      </c>
      <c r="E3524">
        <v>60.45</v>
      </c>
      <c r="F3524">
        <v>22.25</v>
      </c>
      <c r="G3524" t="s">
        <v>2455</v>
      </c>
      <c r="H3524" t="s">
        <v>71</v>
      </c>
      <c r="I3524" t="s">
        <v>29</v>
      </c>
      <c r="J3524" t="s">
        <v>148</v>
      </c>
      <c r="K3524">
        <v>60.45</v>
      </c>
      <c r="L3524">
        <v>22.25</v>
      </c>
      <c r="M3524" t="s">
        <v>2455</v>
      </c>
      <c r="N3524" t="s">
        <v>40</v>
      </c>
      <c r="O3524" t="s">
        <v>35</v>
      </c>
      <c r="P3524">
        <v>48</v>
      </c>
      <c r="Q3524">
        <v>0</v>
      </c>
      <c r="R3524">
        <v>0</v>
      </c>
    </row>
    <row r="3525" spans="1:18">
      <c r="A3525" t="s">
        <v>3340</v>
      </c>
      <c r="B3525" t="s">
        <v>63</v>
      </c>
      <c r="C3525" t="s">
        <v>39</v>
      </c>
      <c r="D3525" t="s">
        <v>148</v>
      </c>
      <c r="E3525">
        <v>60.45</v>
      </c>
      <c r="F3525">
        <v>22.25</v>
      </c>
      <c r="G3525" t="s">
        <v>2455</v>
      </c>
      <c r="H3525" t="s">
        <v>32</v>
      </c>
      <c r="I3525" t="s">
        <v>20</v>
      </c>
      <c r="J3525" t="s">
        <v>780</v>
      </c>
      <c r="K3525">
        <v>60.43</v>
      </c>
      <c r="L3525">
        <v>22.3</v>
      </c>
      <c r="M3525" t="s">
        <v>2455</v>
      </c>
      <c r="N3525" t="s">
        <v>40</v>
      </c>
      <c r="O3525" t="s">
        <v>35</v>
      </c>
      <c r="P3525">
        <v>332</v>
      </c>
      <c r="Q3525">
        <v>4</v>
      </c>
      <c r="R3525">
        <v>125</v>
      </c>
    </row>
    <row r="3526" spans="1:18">
      <c r="A3526" t="s">
        <v>3341</v>
      </c>
      <c r="B3526" t="s">
        <v>63</v>
      </c>
      <c r="C3526" t="s">
        <v>39</v>
      </c>
      <c r="D3526" t="s">
        <v>148</v>
      </c>
      <c r="E3526">
        <v>60.45</v>
      </c>
      <c r="F3526">
        <v>22.25</v>
      </c>
      <c r="G3526" t="s">
        <v>2455</v>
      </c>
      <c r="H3526" t="s">
        <v>50</v>
      </c>
      <c r="I3526" t="s">
        <v>63</v>
      </c>
      <c r="J3526" t="s">
        <v>148</v>
      </c>
      <c r="K3526">
        <v>60.45</v>
      </c>
      <c r="L3526">
        <v>22.27</v>
      </c>
      <c r="M3526" t="s">
        <v>2455</v>
      </c>
      <c r="N3526" t="s">
        <v>40</v>
      </c>
      <c r="O3526" t="s">
        <v>35</v>
      </c>
      <c r="P3526">
        <v>172</v>
      </c>
      <c r="Q3526">
        <v>1</v>
      </c>
      <c r="R3526">
        <v>91</v>
      </c>
    </row>
    <row r="3527" spans="1:18">
      <c r="A3527" t="s">
        <v>3342</v>
      </c>
      <c r="B3527" t="s">
        <v>63</v>
      </c>
      <c r="C3527" t="s">
        <v>39</v>
      </c>
      <c r="D3527" t="s">
        <v>148</v>
      </c>
      <c r="E3527">
        <v>60.45</v>
      </c>
      <c r="F3527">
        <v>22.25</v>
      </c>
      <c r="G3527" t="s">
        <v>2455</v>
      </c>
      <c r="H3527" t="s">
        <v>109</v>
      </c>
      <c r="I3527" t="s">
        <v>24</v>
      </c>
      <c r="J3527" t="s">
        <v>780</v>
      </c>
      <c r="K3527">
        <v>60.45</v>
      </c>
      <c r="L3527">
        <v>22.28</v>
      </c>
      <c r="M3527" t="s">
        <v>2455</v>
      </c>
      <c r="N3527" t="s">
        <v>40</v>
      </c>
      <c r="O3527" t="s">
        <v>35</v>
      </c>
      <c r="P3527">
        <v>318</v>
      </c>
      <c r="Q3527">
        <v>2</v>
      </c>
      <c r="R3527">
        <v>91</v>
      </c>
    </row>
    <row r="3528" spans="1:18">
      <c r="A3528" t="s">
        <v>3358</v>
      </c>
      <c r="B3528" t="s">
        <v>121</v>
      </c>
      <c r="C3528" t="s">
        <v>20</v>
      </c>
      <c r="D3528" t="s">
        <v>148</v>
      </c>
      <c r="E3528">
        <v>60.28</v>
      </c>
      <c r="F3528">
        <v>24.88</v>
      </c>
      <c r="G3528" t="s">
        <v>2455</v>
      </c>
      <c r="H3528" t="s">
        <v>48</v>
      </c>
      <c r="I3528" t="s">
        <v>29</v>
      </c>
      <c r="J3528" t="s">
        <v>148</v>
      </c>
      <c r="K3528">
        <v>60.17</v>
      </c>
      <c r="L3528">
        <v>24.95</v>
      </c>
      <c r="M3528" t="s">
        <v>2455</v>
      </c>
      <c r="N3528" t="s">
        <v>140</v>
      </c>
      <c r="O3528" t="s">
        <v>35</v>
      </c>
      <c r="P3528">
        <v>51</v>
      </c>
      <c r="Q3528">
        <v>14</v>
      </c>
      <c r="R3528">
        <v>165</v>
      </c>
    </row>
    <row r="3529" spans="1:18">
      <c r="A3529" t="s">
        <v>3366</v>
      </c>
      <c r="B3529" t="s">
        <v>24</v>
      </c>
      <c r="C3529" t="s">
        <v>39</v>
      </c>
      <c r="D3529" t="s">
        <v>148</v>
      </c>
      <c r="E3529">
        <v>65.819999999999993</v>
      </c>
      <c r="F3529">
        <v>24.43</v>
      </c>
      <c r="G3529" t="s">
        <v>2455</v>
      </c>
      <c r="H3529" t="s">
        <v>104</v>
      </c>
      <c r="I3529" t="s">
        <v>32</v>
      </c>
      <c r="J3529" t="s">
        <v>148</v>
      </c>
      <c r="K3529">
        <v>65.819999999999993</v>
      </c>
      <c r="L3529">
        <v>24.43</v>
      </c>
      <c r="M3529" t="s">
        <v>2455</v>
      </c>
      <c r="N3529" t="s">
        <v>26</v>
      </c>
      <c r="O3529" t="s">
        <v>27</v>
      </c>
      <c r="P3529">
        <v>148</v>
      </c>
      <c r="Q3529">
        <v>0</v>
      </c>
      <c r="R3529">
        <v>0</v>
      </c>
    </row>
    <row r="3530" spans="1:18">
      <c r="A3530" t="s">
        <v>3367</v>
      </c>
      <c r="B3530" t="s">
        <v>24</v>
      </c>
      <c r="C3530" t="s">
        <v>39</v>
      </c>
      <c r="D3530" t="s">
        <v>148</v>
      </c>
      <c r="E3530">
        <v>65.819999999999993</v>
      </c>
      <c r="F3530">
        <v>24.43</v>
      </c>
      <c r="G3530" t="s">
        <v>2455</v>
      </c>
      <c r="H3530" t="s">
        <v>109</v>
      </c>
      <c r="I3530" t="s">
        <v>24</v>
      </c>
      <c r="J3530" t="s">
        <v>780</v>
      </c>
      <c r="K3530">
        <v>65.819999999999993</v>
      </c>
      <c r="L3530">
        <v>24.43</v>
      </c>
      <c r="M3530" t="s">
        <v>2455</v>
      </c>
      <c r="N3530" t="s">
        <v>40</v>
      </c>
      <c r="O3530" t="s">
        <v>35</v>
      </c>
      <c r="P3530">
        <v>326</v>
      </c>
      <c r="Q3530">
        <v>0</v>
      </c>
      <c r="R3530">
        <v>0</v>
      </c>
    </row>
    <row r="3531" spans="1:18">
      <c r="A3531" t="s">
        <v>3370</v>
      </c>
      <c r="B3531" t="s">
        <v>109</v>
      </c>
      <c r="C3531" t="s">
        <v>20</v>
      </c>
      <c r="D3531" t="s">
        <v>148</v>
      </c>
      <c r="E3531">
        <v>60.22</v>
      </c>
      <c r="F3531">
        <v>25.08</v>
      </c>
      <c r="G3531" t="s">
        <v>2455</v>
      </c>
      <c r="H3531" t="s">
        <v>76</v>
      </c>
      <c r="I3531" t="s">
        <v>48</v>
      </c>
      <c r="J3531" t="s">
        <v>468</v>
      </c>
      <c r="K3531">
        <v>60.22</v>
      </c>
      <c r="L3531">
        <v>25.07</v>
      </c>
      <c r="M3531" t="s">
        <v>2455</v>
      </c>
      <c r="N3531" t="s">
        <v>40</v>
      </c>
      <c r="O3531" t="s">
        <v>52</v>
      </c>
      <c r="P3531">
        <v>5201</v>
      </c>
      <c r="Q3531">
        <v>1</v>
      </c>
      <c r="R3531">
        <v>270</v>
      </c>
    </row>
    <row r="3532" spans="1:18">
      <c r="A3532" t="s">
        <v>3371</v>
      </c>
      <c r="B3532" t="s">
        <v>74</v>
      </c>
      <c r="C3532" t="s">
        <v>20</v>
      </c>
      <c r="D3532" t="s">
        <v>148</v>
      </c>
      <c r="E3532">
        <v>61.6</v>
      </c>
      <c r="F3532">
        <v>23.25</v>
      </c>
      <c r="G3532" t="s">
        <v>2455</v>
      </c>
      <c r="H3532" t="s">
        <v>68</v>
      </c>
      <c r="I3532" t="s">
        <v>101</v>
      </c>
      <c r="J3532" t="s">
        <v>782</v>
      </c>
      <c r="K3532">
        <v>61.78</v>
      </c>
      <c r="L3532">
        <v>23.3</v>
      </c>
      <c r="M3532" t="s">
        <v>2455</v>
      </c>
      <c r="N3532" t="s">
        <v>81</v>
      </c>
      <c r="O3532" t="s">
        <v>35</v>
      </c>
      <c r="P3532">
        <v>907</v>
      </c>
      <c r="Q3532">
        <v>21</v>
      </c>
      <c r="R3532">
        <v>8</v>
      </c>
    </row>
    <row r="3533" spans="1:18">
      <c r="A3533" t="s">
        <v>3372</v>
      </c>
      <c r="B3533" t="s">
        <v>50</v>
      </c>
      <c r="C3533" t="s">
        <v>39</v>
      </c>
      <c r="D3533" t="s">
        <v>148</v>
      </c>
      <c r="E3533">
        <v>60.27</v>
      </c>
      <c r="F3533">
        <v>24.82</v>
      </c>
      <c r="G3533" t="s">
        <v>2455</v>
      </c>
      <c r="H3533" t="s">
        <v>155</v>
      </c>
      <c r="I3533" t="s">
        <v>29</v>
      </c>
      <c r="J3533" t="s">
        <v>148</v>
      </c>
      <c r="K3533">
        <v>60.27</v>
      </c>
      <c r="L3533">
        <v>24.8</v>
      </c>
      <c r="M3533" t="s">
        <v>2455</v>
      </c>
      <c r="N3533" t="s">
        <v>40</v>
      </c>
      <c r="O3533" t="s">
        <v>35</v>
      </c>
      <c r="P3533">
        <v>46</v>
      </c>
      <c r="Q3533">
        <v>1</v>
      </c>
      <c r="R3533">
        <v>270</v>
      </c>
    </row>
    <row r="3534" spans="1:18">
      <c r="A3534" t="s">
        <v>3373</v>
      </c>
      <c r="B3534" t="s">
        <v>31</v>
      </c>
      <c r="C3534" t="s">
        <v>39</v>
      </c>
      <c r="D3534" t="s">
        <v>148</v>
      </c>
      <c r="E3534">
        <v>61.87</v>
      </c>
      <c r="F3534">
        <v>22.97</v>
      </c>
      <c r="G3534" t="s">
        <v>2455</v>
      </c>
      <c r="H3534" t="s">
        <v>67</v>
      </c>
      <c r="I3534" t="s">
        <v>48</v>
      </c>
      <c r="J3534" t="s">
        <v>780</v>
      </c>
      <c r="K3534">
        <v>61.87</v>
      </c>
      <c r="L3534">
        <v>22.97</v>
      </c>
      <c r="M3534" t="s">
        <v>2455</v>
      </c>
      <c r="N3534" t="s">
        <v>81</v>
      </c>
      <c r="O3534" t="s">
        <v>35</v>
      </c>
      <c r="P3534">
        <v>438</v>
      </c>
      <c r="Q3534">
        <v>0</v>
      </c>
      <c r="R3534">
        <v>0</v>
      </c>
    </row>
    <row r="3535" spans="1:18">
      <c r="A3535" t="s">
        <v>3374</v>
      </c>
      <c r="B3535" t="s">
        <v>31</v>
      </c>
      <c r="C3535" t="s">
        <v>39</v>
      </c>
      <c r="D3535" t="s">
        <v>148</v>
      </c>
      <c r="E3535">
        <v>61.77</v>
      </c>
      <c r="F3535">
        <v>23.08</v>
      </c>
      <c r="G3535" t="s">
        <v>2455</v>
      </c>
      <c r="H3535" t="s">
        <v>50</v>
      </c>
      <c r="I3535" t="s">
        <v>20</v>
      </c>
      <c r="J3535" t="s">
        <v>780</v>
      </c>
      <c r="K3535">
        <v>61.77</v>
      </c>
      <c r="L3535">
        <v>23.05</v>
      </c>
      <c r="M3535" t="s">
        <v>2455</v>
      </c>
      <c r="N3535" t="s">
        <v>40</v>
      </c>
      <c r="O3535" t="s">
        <v>35</v>
      </c>
      <c r="P3535">
        <v>333</v>
      </c>
      <c r="Q3535">
        <v>2</v>
      </c>
      <c r="R3535">
        <v>270</v>
      </c>
    </row>
    <row r="3536" spans="1:18">
      <c r="A3536" t="s">
        <v>3375</v>
      </c>
      <c r="B3536" t="s">
        <v>31</v>
      </c>
      <c r="C3536" t="s">
        <v>39</v>
      </c>
      <c r="D3536" t="s">
        <v>148</v>
      </c>
      <c r="E3536">
        <v>61.77</v>
      </c>
      <c r="F3536">
        <v>23.08</v>
      </c>
      <c r="G3536" t="s">
        <v>2455</v>
      </c>
      <c r="H3536" t="s">
        <v>68</v>
      </c>
      <c r="I3536" t="s">
        <v>50</v>
      </c>
      <c r="J3536" t="s">
        <v>780</v>
      </c>
      <c r="K3536">
        <v>61.77</v>
      </c>
      <c r="L3536">
        <v>23.05</v>
      </c>
      <c r="M3536" t="s">
        <v>2455</v>
      </c>
      <c r="N3536" t="s">
        <v>40</v>
      </c>
      <c r="O3536" t="s">
        <v>35</v>
      </c>
      <c r="P3536">
        <v>232</v>
      </c>
      <c r="Q3536">
        <v>2</v>
      </c>
      <c r="R3536">
        <v>270</v>
      </c>
    </row>
    <row r="3537" spans="1:18">
      <c r="A3537" t="s">
        <v>3376</v>
      </c>
      <c r="B3537" t="s">
        <v>24</v>
      </c>
      <c r="C3537" t="s">
        <v>39</v>
      </c>
      <c r="D3537" t="s">
        <v>148</v>
      </c>
      <c r="E3537">
        <v>60.25</v>
      </c>
      <c r="F3537">
        <v>24.88</v>
      </c>
      <c r="G3537" t="s">
        <v>2455</v>
      </c>
      <c r="H3537" t="s">
        <v>20</v>
      </c>
      <c r="I3537" t="s">
        <v>32</v>
      </c>
      <c r="J3537" t="s">
        <v>148</v>
      </c>
      <c r="K3537">
        <v>60.25</v>
      </c>
      <c r="L3537">
        <v>24.87</v>
      </c>
      <c r="M3537" t="s">
        <v>2455</v>
      </c>
      <c r="N3537" t="s">
        <v>40</v>
      </c>
      <c r="O3537" t="s">
        <v>35</v>
      </c>
      <c r="P3537">
        <v>123</v>
      </c>
      <c r="Q3537">
        <v>1</v>
      </c>
      <c r="R3537">
        <v>270</v>
      </c>
    </row>
    <row r="3538" spans="1:18">
      <c r="A3538" t="s">
        <v>3377</v>
      </c>
      <c r="B3538" t="s">
        <v>54</v>
      </c>
      <c r="C3538" t="s">
        <v>20</v>
      </c>
      <c r="D3538" t="s">
        <v>148</v>
      </c>
      <c r="E3538">
        <v>61.03</v>
      </c>
      <c r="F3538">
        <v>21.55</v>
      </c>
      <c r="G3538" t="s">
        <v>2455</v>
      </c>
      <c r="H3538" t="s">
        <v>23</v>
      </c>
      <c r="I3538" t="s">
        <v>50</v>
      </c>
      <c r="J3538" t="s">
        <v>410</v>
      </c>
      <c r="K3538">
        <v>60.98</v>
      </c>
      <c r="L3538">
        <v>21.6</v>
      </c>
      <c r="M3538" t="s">
        <v>2455</v>
      </c>
      <c r="N3538" t="s">
        <v>34</v>
      </c>
      <c r="O3538" t="s">
        <v>35</v>
      </c>
      <c r="P3538">
        <v>1690</v>
      </c>
      <c r="Q3538">
        <v>7</v>
      </c>
      <c r="R3538">
        <v>155</v>
      </c>
    </row>
    <row r="3539" spans="1:18">
      <c r="A3539" t="s">
        <v>3378</v>
      </c>
      <c r="B3539" t="s">
        <v>31</v>
      </c>
      <c r="C3539" t="s">
        <v>39</v>
      </c>
      <c r="D3539" t="s">
        <v>148</v>
      </c>
      <c r="E3539">
        <v>61.5</v>
      </c>
      <c r="F3539">
        <v>21.73</v>
      </c>
      <c r="G3539" t="s">
        <v>2455</v>
      </c>
      <c r="H3539" t="s">
        <v>31</v>
      </c>
      <c r="I3539" t="s">
        <v>60</v>
      </c>
      <c r="J3539" t="s">
        <v>780</v>
      </c>
      <c r="K3539">
        <v>61.52</v>
      </c>
      <c r="L3539">
        <v>21.72</v>
      </c>
      <c r="M3539" t="s">
        <v>2455</v>
      </c>
      <c r="N3539" t="s">
        <v>40</v>
      </c>
      <c r="O3539" t="s">
        <v>35</v>
      </c>
      <c r="P3539">
        <v>273</v>
      </c>
      <c r="Q3539">
        <v>3</v>
      </c>
      <c r="R3539">
        <v>335</v>
      </c>
    </row>
    <row r="3540" spans="1:18">
      <c r="A3540" t="s">
        <v>779</v>
      </c>
      <c r="B3540" t="s">
        <v>32</v>
      </c>
      <c r="C3540" t="s">
        <v>20</v>
      </c>
      <c r="D3540" t="s">
        <v>780</v>
      </c>
      <c r="E3540">
        <v>37.17</v>
      </c>
      <c r="F3540">
        <v>-6.38</v>
      </c>
      <c r="G3540" t="s">
        <v>583</v>
      </c>
      <c r="H3540" t="s">
        <v>32</v>
      </c>
      <c r="I3540" t="s">
        <v>39</v>
      </c>
      <c r="J3540" t="s">
        <v>780</v>
      </c>
      <c r="K3540">
        <v>37</v>
      </c>
      <c r="L3540">
        <v>-6.5</v>
      </c>
      <c r="M3540" t="s">
        <v>583</v>
      </c>
      <c r="N3540" t="s">
        <v>84</v>
      </c>
      <c r="O3540" t="s">
        <v>35</v>
      </c>
      <c r="P3540">
        <v>31</v>
      </c>
      <c r="Q3540">
        <v>22</v>
      </c>
      <c r="R3540">
        <v>210</v>
      </c>
    </row>
    <row r="3541" spans="1:18">
      <c r="A3541" t="s">
        <v>781</v>
      </c>
      <c r="B3541" t="s">
        <v>42</v>
      </c>
      <c r="C3541" t="s">
        <v>20</v>
      </c>
      <c r="D3541" t="s">
        <v>780</v>
      </c>
      <c r="E3541">
        <v>37.229999999999997</v>
      </c>
      <c r="F3541">
        <v>2.98</v>
      </c>
      <c r="G3541" t="s">
        <v>583</v>
      </c>
      <c r="H3541" t="s">
        <v>121</v>
      </c>
      <c r="I3541" t="s">
        <v>60</v>
      </c>
      <c r="J3541" t="s">
        <v>782</v>
      </c>
      <c r="K3541">
        <v>34.979999999999997</v>
      </c>
      <c r="L3541">
        <v>-2.33</v>
      </c>
      <c r="M3541" t="s">
        <v>783</v>
      </c>
      <c r="N3541" t="s">
        <v>40</v>
      </c>
      <c r="O3541" t="s">
        <v>35</v>
      </c>
      <c r="P3541">
        <v>304</v>
      </c>
      <c r="Q3541">
        <v>257</v>
      </c>
      <c r="R3541">
        <v>167</v>
      </c>
    </row>
    <row r="3542" spans="1:18">
      <c r="A3542" t="s">
        <v>1230</v>
      </c>
      <c r="B3542" t="s">
        <v>68</v>
      </c>
      <c r="C3542" t="s">
        <v>20</v>
      </c>
      <c r="D3542" t="s">
        <v>780</v>
      </c>
      <c r="E3542">
        <v>52.92</v>
      </c>
      <c r="F3542">
        <v>-0.7</v>
      </c>
      <c r="G3542" t="s">
        <v>858</v>
      </c>
      <c r="H3542" t="s">
        <v>37</v>
      </c>
      <c r="I3542" t="s">
        <v>39</v>
      </c>
      <c r="J3542" t="s">
        <v>780</v>
      </c>
      <c r="K3542">
        <v>52.92</v>
      </c>
      <c r="L3542">
        <v>-0.7</v>
      </c>
      <c r="M3542" t="s">
        <v>858</v>
      </c>
      <c r="N3542" t="s">
        <v>81</v>
      </c>
      <c r="O3542" t="s">
        <v>35</v>
      </c>
      <c r="P3542">
        <v>34</v>
      </c>
      <c r="Q3542">
        <v>0</v>
      </c>
      <c r="R3542">
        <v>0</v>
      </c>
    </row>
    <row r="3543" spans="1:18">
      <c r="A3543" t="s">
        <v>1231</v>
      </c>
      <c r="B3543" t="s">
        <v>68</v>
      </c>
      <c r="C3543" t="s">
        <v>20</v>
      </c>
      <c r="D3543" t="s">
        <v>780</v>
      </c>
      <c r="E3543">
        <v>52.92</v>
      </c>
      <c r="F3543">
        <v>-0.7</v>
      </c>
      <c r="G3543" t="s">
        <v>858</v>
      </c>
      <c r="H3543" t="s">
        <v>133</v>
      </c>
      <c r="I3543" t="s">
        <v>60</v>
      </c>
      <c r="J3543" t="s">
        <v>782</v>
      </c>
      <c r="K3543">
        <v>52.92</v>
      </c>
      <c r="L3543">
        <v>-0.7</v>
      </c>
      <c r="M3543" t="s">
        <v>858</v>
      </c>
      <c r="N3543" t="s">
        <v>81</v>
      </c>
      <c r="O3543" t="s">
        <v>35</v>
      </c>
      <c r="P3543">
        <v>312</v>
      </c>
      <c r="Q3543">
        <v>0</v>
      </c>
      <c r="R3543">
        <v>0</v>
      </c>
    </row>
    <row r="3544" spans="1:18">
      <c r="A3544" t="s">
        <v>1452</v>
      </c>
      <c r="B3544" t="s">
        <v>76</v>
      </c>
      <c r="C3544" t="s">
        <v>20</v>
      </c>
      <c r="D3544" t="s">
        <v>780</v>
      </c>
      <c r="E3544">
        <v>54.97</v>
      </c>
      <c r="F3544">
        <v>-1.72</v>
      </c>
      <c r="G3544" t="s">
        <v>858</v>
      </c>
      <c r="H3544" t="s">
        <v>31</v>
      </c>
      <c r="I3544" t="s">
        <v>48</v>
      </c>
      <c r="J3544" t="s">
        <v>780</v>
      </c>
      <c r="K3544">
        <v>54.97</v>
      </c>
      <c r="L3544">
        <v>-1.72</v>
      </c>
      <c r="M3544" t="s">
        <v>858</v>
      </c>
      <c r="N3544" t="s">
        <v>81</v>
      </c>
      <c r="O3544" t="s">
        <v>35</v>
      </c>
      <c r="P3544">
        <v>73</v>
      </c>
      <c r="Q3544">
        <v>0</v>
      </c>
      <c r="R3544">
        <v>0</v>
      </c>
    </row>
    <row r="3545" spans="1:18">
      <c r="A3545" t="s">
        <v>1453</v>
      </c>
      <c r="B3545" t="s">
        <v>76</v>
      </c>
      <c r="C3545" t="s">
        <v>20</v>
      </c>
      <c r="D3545" t="s">
        <v>780</v>
      </c>
      <c r="E3545">
        <v>54.95</v>
      </c>
      <c r="F3545">
        <v>-1.6800000000000002</v>
      </c>
      <c r="G3545" t="s">
        <v>858</v>
      </c>
      <c r="H3545" t="s">
        <v>31</v>
      </c>
      <c r="I3545" t="s">
        <v>20</v>
      </c>
      <c r="J3545" t="s">
        <v>248</v>
      </c>
      <c r="K3545">
        <v>54.95</v>
      </c>
      <c r="L3545">
        <v>-1.6800000000000002</v>
      </c>
      <c r="M3545" t="s">
        <v>858</v>
      </c>
      <c r="N3545" t="s">
        <v>26</v>
      </c>
      <c r="O3545" t="s">
        <v>35</v>
      </c>
      <c r="P3545">
        <v>712</v>
      </c>
      <c r="Q3545">
        <v>0</v>
      </c>
      <c r="R3545">
        <v>0</v>
      </c>
    </row>
    <row r="3546" spans="1:18">
      <c r="A3546" t="s">
        <v>1462</v>
      </c>
      <c r="B3546" t="s">
        <v>23</v>
      </c>
      <c r="C3546" t="s">
        <v>20</v>
      </c>
      <c r="D3546" t="s">
        <v>780</v>
      </c>
      <c r="E3546">
        <v>52.75</v>
      </c>
      <c r="F3546">
        <v>-4.8</v>
      </c>
      <c r="G3546" t="s">
        <v>858</v>
      </c>
      <c r="H3546" t="s">
        <v>68</v>
      </c>
      <c r="I3546" t="s">
        <v>39</v>
      </c>
      <c r="J3546" t="s">
        <v>413</v>
      </c>
      <c r="K3546">
        <v>52.75</v>
      </c>
      <c r="L3546">
        <v>-4.8</v>
      </c>
      <c r="M3546" t="s">
        <v>858</v>
      </c>
      <c r="N3546" t="s">
        <v>40</v>
      </c>
      <c r="O3546" t="s">
        <v>35</v>
      </c>
      <c r="P3546">
        <v>3689</v>
      </c>
      <c r="Q3546">
        <v>0</v>
      </c>
      <c r="R3546">
        <v>0</v>
      </c>
    </row>
    <row r="3547" spans="1:18">
      <c r="A3547" t="s">
        <v>1463</v>
      </c>
      <c r="B3547" t="s">
        <v>71</v>
      </c>
      <c r="C3547" t="s">
        <v>20</v>
      </c>
      <c r="D3547" t="s">
        <v>780</v>
      </c>
      <c r="E3547">
        <v>52.75</v>
      </c>
      <c r="F3547">
        <v>-4.8</v>
      </c>
      <c r="G3547" t="s">
        <v>858</v>
      </c>
      <c r="H3547" t="s">
        <v>74</v>
      </c>
      <c r="I3547" t="s">
        <v>24</v>
      </c>
      <c r="J3547" t="s">
        <v>408</v>
      </c>
      <c r="K3547">
        <v>52.75</v>
      </c>
      <c r="L3547">
        <v>-4.8</v>
      </c>
      <c r="M3547" t="s">
        <v>858</v>
      </c>
      <c r="N3547" t="s">
        <v>40</v>
      </c>
      <c r="O3547" t="s">
        <v>35</v>
      </c>
      <c r="P3547">
        <v>2904</v>
      </c>
      <c r="Q3547">
        <v>0</v>
      </c>
      <c r="R3547">
        <v>0</v>
      </c>
    </row>
    <row r="3548" spans="1:18">
      <c r="A3548" t="s">
        <v>1464</v>
      </c>
      <c r="B3548" t="s">
        <v>76</v>
      </c>
      <c r="C3548" t="s">
        <v>20</v>
      </c>
      <c r="D3548" t="s">
        <v>780</v>
      </c>
      <c r="E3548">
        <v>52.75</v>
      </c>
      <c r="F3548">
        <v>-4.8</v>
      </c>
      <c r="G3548" t="s">
        <v>858</v>
      </c>
      <c r="H3548" t="s">
        <v>50</v>
      </c>
      <c r="I3548" t="s">
        <v>63</v>
      </c>
      <c r="J3548" t="s">
        <v>782</v>
      </c>
      <c r="K3548">
        <v>52.75</v>
      </c>
      <c r="L3548">
        <v>-4.8</v>
      </c>
      <c r="M3548" t="s">
        <v>858</v>
      </c>
      <c r="N3548" t="s">
        <v>40</v>
      </c>
      <c r="O3548" t="s">
        <v>35</v>
      </c>
      <c r="P3548">
        <v>560</v>
      </c>
      <c r="Q3548">
        <v>0</v>
      </c>
      <c r="R3548">
        <v>0</v>
      </c>
    </row>
    <row r="3549" spans="1:18">
      <c r="A3549" t="s">
        <v>1469</v>
      </c>
      <c r="B3549" t="s">
        <v>29</v>
      </c>
      <c r="C3549" t="s">
        <v>20</v>
      </c>
      <c r="D3549" t="s">
        <v>780</v>
      </c>
      <c r="E3549">
        <v>53.35</v>
      </c>
      <c r="F3549">
        <v>-2.92</v>
      </c>
      <c r="G3549" t="s">
        <v>858</v>
      </c>
      <c r="H3549" t="s">
        <v>39</v>
      </c>
      <c r="I3549" t="s">
        <v>24</v>
      </c>
      <c r="J3549" t="s">
        <v>782</v>
      </c>
      <c r="K3549">
        <v>53.35</v>
      </c>
      <c r="L3549">
        <v>-2.92</v>
      </c>
      <c r="M3549" t="s">
        <v>858</v>
      </c>
      <c r="N3549" t="s">
        <v>40</v>
      </c>
      <c r="O3549" t="s">
        <v>35</v>
      </c>
      <c r="P3549">
        <v>335</v>
      </c>
      <c r="Q3549">
        <v>0</v>
      </c>
      <c r="R3549">
        <v>0</v>
      </c>
    </row>
    <row r="3550" spans="1:18">
      <c r="A3550" t="s">
        <v>1470</v>
      </c>
      <c r="B3550" t="s">
        <v>29</v>
      </c>
      <c r="C3550" t="s">
        <v>20</v>
      </c>
      <c r="D3550" t="s">
        <v>780</v>
      </c>
      <c r="E3550">
        <v>53.4</v>
      </c>
      <c r="F3550">
        <v>-2.97</v>
      </c>
      <c r="G3550" t="s">
        <v>858</v>
      </c>
      <c r="H3550" t="s">
        <v>73</v>
      </c>
      <c r="I3550" t="s">
        <v>48</v>
      </c>
      <c r="J3550" t="s">
        <v>780</v>
      </c>
      <c r="K3550">
        <v>53.4</v>
      </c>
      <c r="L3550">
        <v>-2.97</v>
      </c>
      <c r="M3550" t="s">
        <v>858</v>
      </c>
      <c r="N3550" t="s">
        <v>140</v>
      </c>
      <c r="O3550" t="s">
        <v>35</v>
      </c>
      <c r="P3550">
        <v>107</v>
      </c>
      <c r="Q3550">
        <v>0</v>
      </c>
      <c r="R3550">
        <v>0</v>
      </c>
    </row>
    <row r="3551" spans="1:18">
      <c r="A3551" t="s">
        <v>1477</v>
      </c>
      <c r="B3551" t="s">
        <v>31</v>
      </c>
      <c r="C3551" t="s">
        <v>20</v>
      </c>
      <c r="D3551" t="s">
        <v>780</v>
      </c>
      <c r="E3551">
        <v>52.18</v>
      </c>
      <c r="F3551">
        <v>0.98</v>
      </c>
      <c r="G3551" t="s">
        <v>858</v>
      </c>
      <c r="H3551" t="s">
        <v>19</v>
      </c>
      <c r="I3551" t="s">
        <v>60</v>
      </c>
      <c r="J3551" t="s">
        <v>406</v>
      </c>
      <c r="K3551">
        <v>52.18</v>
      </c>
      <c r="L3551">
        <v>0.98</v>
      </c>
      <c r="M3551" t="s">
        <v>858</v>
      </c>
      <c r="N3551" t="s">
        <v>40</v>
      </c>
      <c r="O3551" t="s">
        <v>52</v>
      </c>
      <c r="P3551">
        <v>1789</v>
      </c>
      <c r="Q3551">
        <v>0</v>
      </c>
      <c r="R3551">
        <v>0</v>
      </c>
    </row>
    <row r="3552" spans="1:18">
      <c r="A3552" t="s">
        <v>1481</v>
      </c>
      <c r="B3552" t="s">
        <v>68</v>
      </c>
      <c r="C3552" t="s">
        <v>20</v>
      </c>
      <c r="D3552" t="s">
        <v>780</v>
      </c>
      <c r="E3552">
        <v>53.37</v>
      </c>
      <c r="F3552">
        <v>-2.92</v>
      </c>
      <c r="G3552" t="s">
        <v>858</v>
      </c>
      <c r="H3552" t="s">
        <v>24</v>
      </c>
      <c r="I3552" t="s">
        <v>39</v>
      </c>
      <c r="J3552" t="s">
        <v>780</v>
      </c>
      <c r="K3552">
        <v>53.35</v>
      </c>
      <c r="L3552">
        <v>-2.93</v>
      </c>
      <c r="M3552" t="s">
        <v>858</v>
      </c>
      <c r="N3552" t="s">
        <v>40</v>
      </c>
      <c r="O3552" t="s">
        <v>27</v>
      </c>
      <c r="P3552">
        <v>15</v>
      </c>
      <c r="Q3552">
        <v>3</v>
      </c>
      <c r="R3552">
        <v>211</v>
      </c>
    </row>
    <row r="3553" spans="1:18">
      <c r="A3553" t="s">
        <v>1482</v>
      </c>
      <c r="B3553" t="s">
        <v>133</v>
      </c>
      <c r="C3553" t="s">
        <v>20</v>
      </c>
      <c r="D3553" t="s">
        <v>780</v>
      </c>
      <c r="E3553">
        <v>53.37</v>
      </c>
      <c r="F3553">
        <v>-2.92</v>
      </c>
      <c r="G3553" t="s">
        <v>858</v>
      </c>
      <c r="H3553" t="s">
        <v>67</v>
      </c>
      <c r="I3553" t="s">
        <v>48</v>
      </c>
      <c r="J3553" t="s">
        <v>780</v>
      </c>
      <c r="K3553">
        <v>53.42</v>
      </c>
      <c r="L3553">
        <v>-2.95</v>
      </c>
      <c r="M3553" t="s">
        <v>858</v>
      </c>
      <c r="N3553" t="s">
        <v>40</v>
      </c>
      <c r="O3553" t="s">
        <v>52</v>
      </c>
      <c r="P3553">
        <v>79</v>
      </c>
      <c r="Q3553">
        <v>6</v>
      </c>
      <c r="R3553">
        <v>339</v>
      </c>
    </row>
    <row r="3554" spans="1:18">
      <c r="A3554" t="s">
        <v>1490</v>
      </c>
      <c r="B3554" t="s">
        <v>20</v>
      </c>
      <c r="C3554" t="s">
        <v>20</v>
      </c>
      <c r="D3554" t="s">
        <v>780</v>
      </c>
      <c r="E3554">
        <v>51.77</v>
      </c>
      <c r="F3554">
        <v>-0.77</v>
      </c>
      <c r="G3554" t="s">
        <v>858</v>
      </c>
      <c r="H3554" t="s">
        <v>32</v>
      </c>
      <c r="I3554" t="s">
        <v>39</v>
      </c>
      <c r="J3554" t="s">
        <v>780</v>
      </c>
      <c r="K3554">
        <v>51.77</v>
      </c>
      <c r="L3554">
        <v>-0.77</v>
      </c>
      <c r="M3554" t="s">
        <v>858</v>
      </c>
      <c r="N3554" t="s">
        <v>40</v>
      </c>
      <c r="O3554" t="s">
        <v>35</v>
      </c>
      <c r="P3554">
        <v>36</v>
      </c>
      <c r="Q3554">
        <v>0</v>
      </c>
      <c r="R3554">
        <v>0</v>
      </c>
    </row>
    <row r="3555" spans="1:18">
      <c r="A3555" t="s">
        <v>1491</v>
      </c>
      <c r="B3555" t="s">
        <v>29</v>
      </c>
      <c r="C3555" t="s">
        <v>20</v>
      </c>
      <c r="D3555" t="s">
        <v>780</v>
      </c>
      <c r="E3555">
        <v>51.77</v>
      </c>
      <c r="F3555">
        <v>-0.75</v>
      </c>
      <c r="G3555" t="s">
        <v>858</v>
      </c>
      <c r="H3555" t="s">
        <v>74</v>
      </c>
      <c r="I3555" t="s">
        <v>60</v>
      </c>
      <c r="J3555" t="s">
        <v>782</v>
      </c>
      <c r="K3555">
        <v>51.78</v>
      </c>
      <c r="L3555">
        <v>-0.63</v>
      </c>
      <c r="M3555" t="s">
        <v>858</v>
      </c>
      <c r="N3555" t="s">
        <v>81</v>
      </c>
      <c r="O3555" t="s">
        <v>35</v>
      </c>
      <c r="P3555">
        <v>326</v>
      </c>
      <c r="Q3555">
        <v>9</v>
      </c>
      <c r="R3555">
        <v>77</v>
      </c>
    </row>
    <row r="3556" spans="1:18">
      <c r="A3556" t="s">
        <v>1492</v>
      </c>
      <c r="B3556" t="s">
        <v>29</v>
      </c>
      <c r="C3556" t="s">
        <v>20</v>
      </c>
      <c r="D3556" t="s">
        <v>780</v>
      </c>
      <c r="E3556">
        <v>51.77</v>
      </c>
      <c r="F3556">
        <v>-0.75</v>
      </c>
      <c r="G3556" t="s">
        <v>858</v>
      </c>
      <c r="H3556" t="s">
        <v>60</v>
      </c>
      <c r="I3556" t="s">
        <v>48</v>
      </c>
      <c r="J3556" t="s">
        <v>782</v>
      </c>
      <c r="K3556">
        <v>51.77</v>
      </c>
      <c r="L3556">
        <v>-0.75</v>
      </c>
      <c r="M3556" t="s">
        <v>858</v>
      </c>
      <c r="N3556" t="s">
        <v>34</v>
      </c>
      <c r="O3556" t="s">
        <v>35</v>
      </c>
      <c r="P3556">
        <v>454</v>
      </c>
      <c r="Q3556">
        <v>0</v>
      </c>
      <c r="R3556">
        <v>0</v>
      </c>
    </row>
    <row r="3557" spans="1:18">
      <c r="A3557" t="s">
        <v>1494</v>
      </c>
      <c r="B3557" t="s">
        <v>104</v>
      </c>
      <c r="C3557" t="s">
        <v>20</v>
      </c>
      <c r="D3557" t="s">
        <v>780</v>
      </c>
      <c r="E3557">
        <v>52.75</v>
      </c>
      <c r="F3557">
        <v>-4.8</v>
      </c>
      <c r="G3557" t="s">
        <v>858</v>
      </c>
      <c r="H3557" t="s">
        <v>51</v>
      </c>
      <c r="I3557" t="s">
        <v>63</v>
      </c>
      <c r="J3557" t="s">
        <v>780</v>
      </c>
      <c r="K3557">
        <v>52.75</v>
      </c>
      <c r="L3557">
        <v>-4.8</v>
      </c>
      <c r="M3557" t="s">
        <v>858</v>
      </c>
      <c r="N3557" t="s">
        <v>40</v>
      </c>
      <c r="O3557" t="s">
        <v>35</v>
      </c>
      <c r="P3557">
        <v>193</v>
      </c>
      <c r="Q3557">
        <v>0</v>
      </c>
      <c r="R3557">
        <v>0</v>
      </c>
    </row>
    <row r="3558" spans="1:18">
      <c r="A3558" t="s">
        <v>1495</v>
      </c>
      <c r="B3558" t="s">
        <v>104</v>
      </c>
      <c r="C3558" t="s">
        <v>20</v>
      </c>
      <c r="D3558" t="s">
        <v>780</v>
      </c>
      <c r="E3558">
        <v>52.75</v>
      </c>
      <c r="F3558">
        <v>-4.8</v>
      </c>
      <c r="G3558" t="s">
        <v>858</v>
      </c>
      <c r="H3558" t="s">
        <v>143</v>
      </c>
      <c r="I3558" t="s">
        <v>60</v>
      </c>
      <c r="J3558" t="s">
        <v>782</v>
      </c>
      <c r="K3558">
        <v>52.75</v>
      </c>
      <c r="L3558">
        <v>-4.8</v>
      </c>
      <c r="M3558" t="s">
        <v>858</v>
      </c>
      <c r="N3558" t="s">
        <v>40</v>
      </c>
      <c r="O3558" t="s">
        <v>35</v>
      </c>
      <c r="P3558">
        <v>304</v>
      </c>
      <c r="Q3558">
        <v>0</v>
      </c>
      <c r="R3558">
        <v>0</v>
      </c>
    </row>
    <row r="3559" spans="1:18">
      <c r="A3559" t="s">
        <v>1496</v>
      </c>
      <c r="B3559" t="s">
        <v>67</v>
      </c>
      <c r="C3559" t="s">
        <v>39</v>
      </c>
      <c r="D3559" t="s">
        <v>780</v>
      </c>
      <c r="E3559">
        <v>52.75</v>
      </c>
      <c r="F3559">
        <v>-4.8</v>
      </c>
      <c r="G3559" t="s">
        <v>858</v>
      </c>
      <c r="H3559" t="s">
        <v>50</v>
      </c>
      <c r="I3559" t="s">
        <v>29</v>
      </c>
      <c r="J3559" t="s">
        <v>248</v>
      </c>
      <c r="K3559">
        <v>52.75</v>
      </c>
      <c r="L3559">
        <v>-4.8</v>
      </c>
      <c r="M3559" t="s">
        <v>858</v>
      </c>
      <c r="N3559" t="s">
        <v>40</v>
      </c>
      <c r="O3559" t="s">
        <v>35</v>
      </c>
      <c r="P3559">
        <v>748</v>
      </c>
      <c r="Q3559">
        <v>0</v>
      </c>
      <c r="R3559">
        <v>0</v>
      </c>
    </row>
    <row r="3560" spans="1:18">
      <c r="A3560" t="s">
        <v>1497</v>
      </c>
      <c r="B3560" t="s">
        <v>101</v>
      </c>
      <c r="C3560" t="s">
        <v>39</v>
      </c>
      <c r="D3560" t="s">
        <v>780</v>
      </c>
      <c r="E3560">
        <v>54.53</v>
      </c>
      <c r="F3560">
        <v>-1.1499999999999999</v>
      </c>
      <c r="G3560" t="s">
        <v>858</v>
      </c>
      <c r="H3560" t="s">
        <v>109</v>
      </c>
      <c r="I3560" t="s">
        <v>20</v>
      </c>
      <c r="J3560" t="s">
        <v>782</v>
      </c>
      <c r="K3560">
        <v>54.52</v>
      </c>
      <c r="L3560">
        <v>-1.05</v>
      </c>
      <c r="M3560" t="s">
        <v>858</v>
      </c>
      <c r="N3560" t="s">
        <v>34</v>
      </c>
      <c r="O3560" t="s">
        <v>35</v>
      </c>
      <c r="P3560">
        <v>350</v>
      </c>
      <c r="Q3560">
        <v>7</v>
      </c>
      <c r="R3560">
        <v>107</v>
      </c>
    </row>
    <row r="3561" spans="1:18">
      <c r="A3561" t="s">
        <v>1581</v>
      </c>
      <c r="B3561" t="s">
        <v>19</v>
      </c>
      <c r="C3561" t="s">
        <v>20</v>
      </c>
      <c r="D3561" t="s">
        <v>780</v>
      </c>
      <c r="E3561">
        <v>46.95</v>
      </c>
      <c r="F3561">
        <v>7.43</v>
      </c>
      <c r="G3561" t="s">
        <v>1558</v>
      </c>
      <c r="H3561" t="s">
        <v>37</v>
      </c>
      <c r="I3561" t="s">
        <v>24</v>
      </c>
      <c r="J3561" t="s">
        <v>290</v>
      </c>
      <c r="K3561">
        <v>46.95</v>
      </c>
      <c r="L3561">
        <v>7.43</v>
      </c>
      <c r="M3561" t="s">
        <v>1558</v>
      </c>
      <c r="N3561" t="s">
        <v>40</v>
      </c>
      <c r="O3561" t="s">
        <v>35</v>
      </c>
      <c r="P3561">
        <v>1064</v>
      </c>
      <c r="Q3561">
        <v>0</v>
      </c>
      <c r="R3561">
        <v>0</v>
      </c>
    </row>
    <row r="3562" spans="1:18">
      <c r="A3562" t="s">
        <v>2021</v>
      </c>
      <c r="B3562" t="s">
        <v>54</v>
      </c>
      <c r="C3562" t="s">
        <v>20</v>
      </c>
      <c r="D3562" t="s">
        <v>780</v>
      </c>
      <c r="E3562">
        <v>52.52</v>
      </c>
      <c r="F3562">
        <v>5.43</v>
      </c>
      <c r="G3562" t="s">
        <v>1615</v>
      </c>
      <c r="H3562" t="s">
        <v>68</v>
      </c>
      <c r="I3562" t="s">
        <v>39</v>
      </c>
      <c r="J3562" t="s">
        <v>780</v>
      </c>
      <c r="K3562">
        <v>52.52</v>
      </c>
      <c r="L3562">
        <v>5.43</v>
      </c>
      <c r="M3562" t="s">
        <v>1615</v>
      </c>
      <c r="N3562" t="s">
        <v>26</v>
      </c>
      <c r="O3562" t="s">
        <v>27</v>
      </c>
      <c r="P3562">
        <v>20</v>
      </c>
      <c r="Q3562">
        <v>0</v>
      </c>
      <c r="R3562">
        <v>0</v>
      </c>
    </row>
    <row r="3563" spans="1:18">
      <c r="A3563" t="s">
        <v>2022</v>
      </c>
      <c r="B3563" t="s">
        <v>54</v>
      </c>
      <c r="C3563" t="s">
        <v>20</v>
      </c>
      <c r="D3563" t="s">
        <v>780</v>
      </c>
      <c r="E3563">
        <v>52.52</v>
      </c>
      <c r="F3563">
        <v>5.43</v>
      </c>
      <c r="G3563" t="s">
        <v>1615</v>
      </c>
      <c r="H3563" t="s">
        <v>68</v>
      </c>
      <c r="I3563" t="s">
        <v>39</v>
      </c>
      <c r="J3563" t="s">
        <v>780</v>
      </c>
      <c r="K3563">
        <v>52.52</v>
      </c>
      <c r="L3563">
        <v>5.43</v>
      </c>
      <c r="M3563" t="s">
        <v>1615</v>
      </c>
      <c r="N3563" t="s">
        <v>26</v>
      </c>
      <c r="O3563" t="s">
        <v>27</v>
      </c>
      <c r="P3563">
        <v>20</v>
      </c>
      <c r="Q3563">
        <v>0</v>
      </c>
      <c r="R3563">
        <v>0</v>
      </c>
    </row>
    <row r="3564" spans="1:18">
      <c r="A3564" t="s">
        <v>2357</v>
      </c>
      <c r="B3564" t="s">
        <v>31</v>
      </c>
      <c r="C3564" t="s">
        <v>39</v>
      </c>
      <c r="D3564" t="s">
        <v>780</v>
      </c>
      <c r="E3564">
        <v>63.75</v>
      </c>
      <c r="F3564">
        <v>11.23</v>
      </c>
      <c r="G3564" t="s">
        <v>669</v>
      </c>
      <c r="H3564" t="s">
        <v>23</v>
      </c>
      <c r="I3564" t="s">
        <v>51</v>
      </c>
      <c r="J3564" t="s">
        <v>780</v>
      </c>
      <c r="K3564">
        <v>63.75</v>
      </c>
      <c r="L3564">
        <v>11.27</v>
      </c>
      <c r="M3564" t="s">
        <v>669</v>
      </c>
      <c r="N3564" t="s">
        <v>84</v>
      </c>
      <c r="O3564" t="s">
        <v>35</v>
      </c>
      <c r="P3564">
        <v>105</v>
      </c>
      <c r="Q3564">
        <v>2</v>
      </c>
      <c r="R3564">
        <v>91</v>
      </c>
    </row>
    <row r="3565" spans="1:18">
      <c r="A3565" t="s">
        <v>2408</v>
      </c>
      <c r="B3565" t="s">
        <v>23</v>
      </c>
      <c r="C3565" t="s">
        <v>39</v>
      </c>
      <c r="D3565" t="s">
        <v>780</v>
      </c>
      <c r="E3565">
        <v>61.2</v>
      </c>
      <c r="F3565">
        <v>10.28</v>
      </c>
      <c r="G3565" t="s">
        <v>669</v>
      </c>
      <c r="H3565" t="s">
        <v>143</v>
      </c>
      <c r="I3565" t="s">
        <v>39</v>
      </c>
      <c r="J3565" t="s">
        <v>780</v>
      </c>
      <c r="K3565">
        <v>61.22</v>
      </c>
      <c r="L3565">
        <v>10.28</v>
      </c>
      <c r="M3565" t="s">
        <v>669</v>
      </c>
      <c r="N3565" t="s">
        <v>40</v>
      </c>
      <c r="O3565" t="s">
        <v>35</v>
      </c>
      <c r="P3565">
        <v>14</v>
      </c>
      <c r="Q3565">
        <v>2</v>
      </c>
      <c r="R3565">
        <v>0</v>
      </c>
    </row>
    <row r="3566" spans="1:18">
      <c r="A3566" t="s">
        <v>2409</v>
      </c>
      <c r="B3566" t="s">
        <v>73</v>
      </c>
      <c r="C3566" t="s">
        <v>39</v>
      </c>
      <c r="D3566" t="s">
        <v>780</v>
      </c>
      <c r="E3566">
        <v>61.52</v>
      </c>
      <c r="F3566">
        <v>10.17</v>
      </c>
      <c r="G3566" t="s">
        <v>669</v>
      </c>
      <c r="H3566" t="s">
        <v>71</v>
      </c>
      <c r="I3566" t="s">
        <v>50</v>
      </c>
      <c r="J3566" t="s">
        <v>410</v>
      </c>
      <c r="K3566">
        <v>60.85</v>
      </c>
      <c r="L3566">
        <v>10.08</v>
      </c>
      <c r="M3566" t="s">
        <v>669</v>
      </c>
      <c r="N3566" t="s">
        <v>81</v>
      </c>
      <c r="O3566" t="s">
        <v>35</v>
      </c>
      <c r="P3566">
        <v>1304</v>
      </c>
      <c r="Q3566">
        <v>75</v>
      </c>
      <c r="R3566">
        <v>184</v>
      </c>
    </row>
    <row r="3567" spans="1:18">
      <c r="A3567" t="s">
        <v>2453</v>
      </c>
      <c r="B3567" t="s">
        <v>74</v>
      </c>
      <c r="C3567" t="s">
        <v>39</v>
      </c>
      <c r="D3567" t="s">
        <v>780</v>
      </c>
      <c r="E3567">
        <v>49.72</v>
      </c>
      <c r="F3567">
        <v>21.65</v>
      </c>
      <c r="G3567" t="s">
        <v>2428</v>
      </c>
      <c r="H3567" t="s">
        <v>42</v>
      </c>
      <c r="I3567" t="s">
        <v>29</v>
      </c>
      <c r="J3567" t="s">
        <v>780</v>
      </c>
      <c r="K3567">
        <v>49.72</v>
      </c>
      <c r="L3567">
        <v>21.65</v>
      </c>
      <c r="M3567" t="s">
        <v>2428</v>
      </c>
      <c r="N3567" t="s">
        <v>140</v>
      </c>
      <c r="O3567" t="s">
        <v>35</v>
      </c>
      <c r="P3567">
        <v>21</v>
      </c>
      <c r="Q3567">
        <v>0</v>
      </c>
      <c r="R3567">
        <v>0</v>
      </c>
    </row>
    <row r="3568" spans="1:18">
      <c r="A3568" t="s">
        <v>2761</v>
      </c>
      <c r="B3568" t="s">
        <v>24</v>
      </c>
      <c r="C3568" t="s">
        <v>39</v>
      </c>
      <c r="D3568" t="s">
        <v>780</v>
      </c>
      <c r="E3568">
        <v>62.93</v>
      </c>
      <c r="F3568">
        <v>26.42</v>
      </c>
      <c r="G3568" t="s">
        <v>2455</v>
      </c>
      <c r="H3568" t="s">
        <v>23</v>
      </c>
      <c r="I3568" t="s">
        <v>24</v>
      </c>
      <c r="J3568" t="s">
        <v>248</v>
      </c>
      <c r="K3568">
        <v>64.72</v>
      </c>
      <c r="L3568">
        <v>29.5</v>
      </c>
      <c r="M3568" t="s">
        <v>2455</v>
      </c>
      <c r="N3568" t="s">
        <v>34</v>
      </c>
      <c r="O3568" t="s">
        <v>35</v>
      </c>
      <c r="P3568">
        <v>681</v>
      </c>
      <c r="Q3568">
        <v>250</v>
      </c>
      <c r="R3568">
        <v>38</v>
      </c>
    </row>
    <row r="3569" spans="1:18">
      <c r="A3569" t="s">
        <v>3277</v>
      </c>
      <c r="B3569" t="s">
        <v>45</v>
      </c>
      <c r="C3569" t="s">
        <v>20</v>
      </c>
      <c r="D3569" t="s">
        <v>780</v>
      </c>
      <c r="E3569">
        <v>62.78</v>
      </c>
      <c r="F3569">
        <v>22.85</v>
      </c>
      <c r="G3569" t="s">
        <v>2455</v>
      </c>
      <c r="H3569" t="s">
        <v>76</v>
      </c>
      <c r="I3569" t="s">
        <v>20</v>
      </c>
      <c r="J3569" t="s">
        <v>782</v>
      </c>
      <c r="K3569">
        <v>62.8</v>
      </c>
      <c r="L3569">
        <v>22.87</v>
      </c>
      <c r="M3569" t="s">
        <v>2455</v>
      </c>
      <c r="N3569" t="s">
        <v>81</v>
      </c>
      <c r="O3569" t="s">
        <v>35</v>
      </c>
      <c r="P3569">
        <v>363</v>
      </c>
      <c r="Q3569">
        <v>3</v>
      </c>
      <c r="R3569">
        <v>25</v>
      </c>
    </row>
    <row r="3570" spans="1:18">
      <c r="A3570" t="s">
        <v>3307</v>
      </c>
      <c r="B3570" t="s">
        <v>51</v>
      </c>
      <c r="C3570" t="s">
        <v>39</v>
      </c>
      <c r="D3570" t="s">
        <v>780</v>
      </c>
      <c r="E3570">
        <v>62.77</v>
      </c>
      <c r="F3570">
        <v>22.4</v>
      </c>
      <c r="G3570" t="s">
        <v>2455</v>
      </c>
      <c r="H3570" t="s">
        <v>74</v>
      </c>
      <c r="I3570" t="s">
        <v>51</v>
      </c>
      <c r="J3570" t="s">
        <v>780</v>
      </c>
      <c r="K3570">
        <v>62.75</v>
      </c>
      <c r="L3570">
        <v>22.38</v>
      </c>
      <c r="M3570" t="s">
        <v>2455</v>
      </c>
      <c r="N3570" t="s">
        <v>34</v>
      </c>
      <c r="O3570" t="s">
        <v>35</v>
      </c>
      <c r="P3570">
        <v>111</v>
      </c>
      <c r="Q3570">
        <v>3</v>
      </c>
      <c r="R3570">
        <v>205</v>
      </c>
    </row>
    <row r="3571" spans="1:18">
      <c r="A3571" t="s">
        <v>3328</v>
      </c>
      <c r="B3571" t="s">
        <v>133</v>
      </c>
      <c r="C3571" t="s">
        <v>20</v>
      </c>
      <c r="D3571" t="s">
        <v>780</v>
      </c>
      <c r="E3571">
        <v>62.62</v>
      </c>
      <c r="F3571">
        <v>26.88</v>
      </c>
      <c r="G3571" t="s">
        <v>2455</v>
      </c>
      <c r="H3571" t="s">
        <v>32</v>
      </c>
      <c r="I3571" t="s">
        <v>32</v>
      </c>
      <c r="J3571" t="s">
        <v>780</v>
      </c>
      <c r="K3571">
        <v>62.72</v>
      </c>
      <c r="L3571">
        <v>26.75</v>
      </c>
      <c r="M3571" t="s">
        <v>2455</v>
      </c>
      <c r="N3571" t="s">
        <v>26</v>
      </c>
      <c r="O3571" t="s">
        <v>27</v>
      </c>
      <c r="P3571">
        <v>136</v>
      </c>
      <c r="Q3571">
        <v>14</v>
      </c>
      <c r="R3571">
        <v>329</v>
      </c>
    </row>
    <row r="3572" spans="1:18">
      <c r="A3572" t="s">
        <v>3381</v>
      </c>
      <c r="B3572" t="s">
        <v>31</v>
      </c>
      <c r="C3572" t="s">
        <v>29</v>
      </c>
      <c r="D3572" t="s">
        <v>780</v>
      </c>
      <c r="E3572">
        <v>61.9</v>
      </c>
      <c r="F3572">
        <v>23.73</v>
      </c>
      <c r="G3572" t="s">
        <v>2455</v>
      </c>
      <c r="H3572" t="s">
        <v>109</v>
      </c>
      <c r="I3572" t="s">
        <v>48</v>
      </c>
      <c r="J3572" t="s">
        <v>780</v>
      </c>
      <c r="K3572">
        <v>61.9</v>
      </c>
      <c r="L3572">
        <v>23.73</v>
      </c>
      <c r="M3572" t="s">
        <v>2455</v>
      </c>
      <c r="N3572" t="s">
        <v>26</v>
      </c>
      <c r="O3572" t="s">
        <v>27</v>
      </c>
      <c r="P3572">
        <v>55</v>
      </c>
      <c r="Q3572">
        <v>0</v>
      </c>
      <c r="R3572">
        <v>0</v>
      </c>
    </row>
    <row r="3573" spans="1:18">
      <c r="A3573" t="s">
        <v>3383</v>
      </c>
      <c r="B3573" t="s">
        <v>74</v>
      </c>
      <c r="C3573" t="s">
        <v>20</v>
      </c>
      <c r="D3573" t="s">
        <v>780</v>
      </c>
      <c r="E3573">
        <v>60.27</v>
      </c>
      <c r="F3573">
        <v>24.83</v>
      </c>
      <c r="G3573" t="s">
        <v>2455</v>
      </c>
      <c r="H3573" t="s">
        <v>51</v>
      </c>
      <c r="I3573" t="s">
        <v>29</v>
      </c>
      <c r="J3573" t="s">
        <v>780</v>
      </c>
      <c r="K3573">
        <v>60.27</v>
      </c>
      <c r="L3573">
        <v>24.82</v>
      </c>
      <c r="M3573" t="s">
        <v>2455</v>
      </c>
      <c r="N3573" t="s">
        <v>81</v>
      </c>
      <c r="O3573" t="s">
        <v>35</v>
      </c>
      <c r="P3573">
        <v>42</v>
      </c>
      <c r="Q3573">
        <v>1</v>
      </c>
      <c r="R3573">
        <v>270</v>
      </c>
    </row>
    <row r="3574" spans="1:18">
      <c r="A3574" t="s">
        <v>3384</v>
      </c>
      <c r="B3574" t="s">
        <v>54</v>
      </c>
      <c r="C3574" t="s">
        <v>20</v>
      </c>
      <c r="D3574" t="s">
        <v>780</v>
      </c>
      <c r="E3574">
        <v>60.23</v>
      </c>
      <c r="F3574">
        <v>24.58</v>
      </c>
      <c r="G3574" t="s">
        <v>2455</v>
      </c>
      <c r="H3574" t="s">
        <v>60</v>
      </c>
      <c r="I3574" t="s">
        <v>48</v>
      </c>
      <c r="J3574" t="s">
        <v>780</v>
      </c>
      <c r="K3574">
        <v>60.32</v>
      </c>
      <c r="L3574">
        <v>24.57</v>
      </c>
      <c r="M3574" t="s">
        <v>2455</v>
      </c>
      <c r="N3574" t="s">
        <v>81</v>
      </c>
      <c r="O3574" t="s">
        <v>35</v>
      </c>
      <c r="P3574">
        <v>64</v>
      </c>
      <c r="Q3574">
        <v>10</v>
      </c>
      <c r="R3574">
        <v>355</v>
      </c>
    </row>
    <row r="3575" spans="1:18">
      <c r="A3575" t="s">
        <v>3385</v>
      </c>
      <c r="B3575" t="s">
        <v>54</v>
      </c>
      <c r="C3575" t="s">
        <v>20</v>
      </c>
      <c r="D3575" t="s">
        <v>780</v>
      </c>
      <c r="E3575">
        <v>60.28</v>
      </c>
      <c r="F3575">
        <v>24.98</v>
      </c>
      <c r="G3575" t="s">
        <v>2455</v>
      </c>
      <c r="H3575" t="s">
        <v>39</v>
      </c>
      <c r="I3575" t="s">
        <v>32</v>
      </c>
      <c r="J3575" t="s">
        <v>780</v>
      </c>
      <c r="K3575">
        <v>60.2</v>
      </c>
      <c r="L3575">
        <v>24.98</v>
      </c>
      <c r="M3575" t="s">
        <v>2455</v>
      </c>
      <c r="N3575" t="s">
        <v>140</v>
      </c>
      <c r="O3575" t="s">
        <v>35</v>
      </c>
      <c r="P3575">
        <v>128</v>
      </c>
      <c r="Q3575">
        <v>10</v>
      </c>
      <c r="R3575">
        <v>181</v>
      </c>
    </row>
    <row r="3576" spans="1:18">
      <c r="A3576" t="s">
        <v>3386</v>
      </c>
      <c r="B3576" t="s">
        <v>48</v>
      </c>
      <c r="C3576" t="s">
        <v>39</v>
      </c>
      <c r="D3576" t="s">
        <v>780</v>
      </c>
      <c r="E3576">
        <v>60.23</v>
      </c>
      <c r="F3576">
        <v>24.87</v>
      </c>
      <c r="G3576" t="s">
        <v>2455</v>
      </c>
      <c r="H3576" t="s">
        <v>42</v>
      </c>
      <c r="I3576" t="s">
        <v>31</v>
      </c>
      <c r="J3576" t="s">
        <v>290</v>
      </c>
      <c r="K3576">
        <v>60.23</v>
      </c>
      <c r="L3576">
        <v>24.88</v>
      </c>
      <c r="M3576" t="s">
        <v>2455</v>
      </c>
      <c r="N3576" t="s">
        <v>140</v>
      </c>
      <c r="O3576" t="s">
        <v>35</v>
      </c>
      <c r="P3576">
        <v>987</v>
      </c>
      <c r="Q3576">
        <v>1</v>
      </c>
      <c r="R3576">
        <v>91</v>
      </c>
    </row>
    <row r="3577" spans="1:18">
      <c r="A3577" t="s">
        <v>3400</v>
      </c>
      <c r="B3577" t="s">
        <v>54</v>
      </c>
      <c r="C3577" t="s">
        <v>20</v>
      </c>
      <c r="D3577" t="s">
        <v>780</v>
      </c>
      <c r="E3577">
        <v>61.52</v>
      </c>
      <c r="F3577">
        <v>21.78</v>
      </c>
      <c r="G3577" t="s">
        <v>2455</v>
      </c>
      <c r="H3577" t="s">
        <v>143</v>
      </c>
      <c r="I3577" t="s">
        <v>39</v>
      </c>
      <c r="J3577" t="s">
        <v>780</v>
      </c>
      <c r="K3577">
        <v>61.52</v>
      </c>
      <c r="L3577">
        <v>21.78</v>
      </c>
      <c r="M3577" t="s">
        <v>2455</v>
      </c>
      <c r="N3577" t="s">
        <v>81</v>
      </c>
      <c r="O3577" t="s">
        <v>35</v>
      </c>
      <c r="P3577">
        <v>29</v>
      </c>
      <c r="Q3577">
        <v>0</v>
      </c>
      <c r="R3577">
        <v>0</v>
      </c>
    </row>
    <row r="3578" spans="1:18">
      <c r="A3578" t="s">
        <v>3401</v>
      </c>
      <c r="B3578" t="s">
        <v>54</v>
      </c>
      <c r="C3578" t="s">
        <v>20</v>
      </c>
      <c r="D3578" t="s">
        <v>780</v>
      </c>
      <c r="E3578">
        <v>61.52</v>
      </c>
      <c r="F3578">
        <v>21.78</v>
      </c>
      <c r="G3578" t="s">
        <v>2455</v>
      </c>
      <c r="H3578" t="s">
        <v>19</v>
      </c>
      <c r="I3578" t="s">
        <v>39</v>
      </c>
      <c r="J3578" t="s">
        <v>780</v>
      </c>
      <c r="K3578">
        <v>61.52</v>
      </c>
      <c r="L3578">
        <v>21.8</v>
      </c>
      <c r="M3578" t="s">
        <v>2455</v>
      </c>
      <c r="N3578" t="s">
        <v>81</v>
      </c>
      <c r="O3578" t="s">
        <v>35</v>
      </c>
      <c r="P3578">
        <v>25</v>
      </c>
      <c r="Q3578">
        <v>1</v>
      </c>
      <c r="R3578">
        <v>91</v>
      </c>
    </row>
    <row r="3579" spans="1:18">
      <c r="A3579" t="s">
        <v>3402</v>
      </c>
      <c r="B3579" t="s">
        <v>54</v>
      </c>
      <c r="C3579" t="s">
        <v>20</v>
      </c>
      <c r="D3579" t="s">
        <v>780</v>
      </c>
      <c r="E3579">
        <v>61.52</v>
      </c>
      <c r="F3579">
        <v>21.78</v>
      </c>
      <c r="G3579" t="s">
        <v>2455</v>
      </c>
      <c r="H3579" t="s">
        <v>31</v>
      </c>
      <c r="I3579" t="s">
        <v>29</v>
      </c>
      <c r="J3579" t="s">
        <v>780</v>
      </c>
      <c r="K3579">
        <v>61.52</v>
      </c>
      <c r="L3579">
        <v>21.8</v>
      </c>
      <c r="M3579" t="s">
        <v>2455</v>
      </c>
      <c r="N3579" t="s">
        <v>81</v>
      </c>
      <c r="O3579" t="s">
        <v>35</v>
      </c>
      <c r="P3579">
        <v>32</v>
      </c>
      <c r="Q3579">
        <v>1</v>
      </c>
      <c r="R3579">
        <v>91</v>
      </c>
    </row>
    <row r="3580" spans="1:18">
      <c r="A3580" t="s">
        <v>3403</v>
      </c>
      <c r="B3580" t="s">
        <v>54</v>
      </c>
      <c r="C3580" t="s">
        <v>20</v>
      </c>
      <c r="D3580" t="s">
        <v>780</v>
      </c>
      <c r="E3580">
        <v>61.5</v>
      </c>
      <c r="F3580">
        <v>21.77</v>
      </c>
      <c r="G3580" t="s">
        <v>2455</v>
      </c>
      <c r="H3580" t="s">
        <v>31</v>
      </c>
      <c r="I3580" t="s">
        <v>29</v>
      </c>
      <c r="J3580" t="s">
        <v>780</v>
      </c>
      <c r="K3580">
        <v>61.52</v>
      </c>
      <c r="L3580">
        <v>21.77</v>
      </c>
      <c r="M3580" t="s">
        <v>2455</v>
      </c>
      <c r="N3580" t="s">
        <v>81</v>
      </c>
      <c r="O3580" t="s">
        <v>35</v>
      </c>
      <c r="P3580">
        <v>32</v>
      </c>
      <c r="Q3580">
        <v>2</v>
      </c>
      <c r="R3580">
        <v>0</v>
      </c>
    </row>
    <row r="3581" spans="1:18">
      <c r="A3581" t="s">
        <v>3404</v>
      </c>
      <c r="B3581" t="s">
        <v>54</v>
      </c>
      <c r="C3581" t="s">
        <v>20</v>
      </c>
      <c r="D3581" t="s">
        <v>780</v>
      </c>
      <c r="E3581">
        <v>61.5</v>
      </c>
      <c r="F3581">
        <v>21.78</v>
      </c>
      <c r="G3581" t="s">
        <v>2455</v>
      </c>
      <c r="H3581" t="s">
        <v>19</v>
      </c>
      <c r="I3581" t="s">
        <v>48</v>
      </c>
      <c r="J3581" t="s">
        <v>782</v>
      </c>
      <c r="K3581">
        <v>61.48</v>
      </c>
      <c r="L3581">
        <v>21.72</v>
      </c>
      <c r="M3581" t="s">
        <v>2455</v>
      </c>
      <c r="N3581" t="s">
        <v>140</v>
      </c>
      <c r="O3581" t="s">
        <v>35</v>
      </c>
      <c r="P3581">
        <v>452</v>
      </c>
      <c r="Q3581">
        <v>4</v>
      </c>
      <c r="R3581">
        <v>243</v>
      </c>
    </row>
    <row r="3582" spans="1:18">
      <c r="A3582" t="s">
        <v>3405</v>
      </c>
      <c r="B3582" t="s">
        <v>50</v>
      </c>
      <c r="C3582" t="s">
        <v>39</v>
      </c>
      <c r="D3582" t="s">
        <v>780</v>
      </c>
      <c r="E3582">
        <v>61.5</v>
      </c>
      <c r="F3582">
        <v>21.75</v>
      </c>
      <c r="G3582" t="s">
        <v>2455</v>
      </c>
      <c r="H3582" t="s">
        <v>39</v>
      </c>
      <c r="I3582" t="s">
        <v>39</v>
      </c>
      <c r="J3582" t="s">
        <v>782</v>
      </c>
      <c r="K3582">
        <v>61.5</v>
      </c>
      <c r="L3582">
        <v>21.83</v>
      </c>
      <c r="M3582" t="s">
        <v>2455</v>
      </c>
      <c r="N3582" t="s">
        <v>40</v>
      </c>
      <c r="O3582" t="s">
        <v>52</v>
      </c>
      <c r="P3582">
        <v>371</v>
      </c>
      <c r="Q3582">
        <v>5</v>
      </c>
      <c r="R3582">
        <v>91</v>
      </c>
    </row>
    <row r="3583" spans="1:18">
      <c r="A3583" t="s">
        <v>3406</v>
      </c>
      <c r="B3583" t="s">
        <v>31</v>
      </c>
      <c r="C3583" t="s">
        <v>39</v>
      </c>
      <c r="D3583" t="s">
        <v>780</v>
      </c>
      <c r="E3583">
        <v>61.5</v>
      </c>
      <c r="F3583">
        <v>21.78</v>
      </c>
      <c r="G3583" t="s">
        <v>2455</v>
      </c>
      <c r="H3583" t="s">
        <v>60</v>
      </c>
      <c r="I3583" t="s">
        <v>48</v>
      </c>
      <c r="J3583" t="s">
        <v>780</v>
      </c>
      <c r="K3583">
        <v>61.48</v>
      </c>
      <c r="L3583">
        <v>21.77</v>
      </c>
      <c r="M3583" t="s">
        <v>2455</v>
      </c>
      <c r="N3583" t="s">
        <v>81</v>
      </c>
      <c r="O3583" t="s">
        <v>35</v>
      </c>
      <c r="P3583">
        <v>62</v>
      </c>
      <c r="Q3583">
        <v>3</v>
      </c>
      <c r="R3583">
        <v>206</v>
      </c>
    </row>
    <row r="3584" spans="1:18">
      <c r="A3584" t="s">
        <v>3407</v>
      </c>
      <c r="B3584" t="s">
        <v>60</v>
      </c>
      <c r="C3584" t="s">
        <v>39</v>
      </c>
      <c r="D3584" t="s">
        <v>780</v>
      </c>
      <c r="E3584">
        <v>61.48</v>
      </c>
      <c r="F3584">
        <v>21.75</v>
      </c>
      <c r="G3584" t="s">
        <v>2455</v>
      </c>
      <c r="H3584" t="s">
        <v>37</v>
      </c>
      <c r="I3584" t="s">
        <v>63</v>
      </c>
      <c r="J3584" t="s">
        <v>248</v>
      </c>
      <c r="K3584">
        <v>62.4</v>
      </c>
      <c r="L3584">
        <v>22.8</v>
      </c>
      <c r="M3584" t="s">
        <v>2455</v>
      </c>
      <c r="N3584" t="s">
        <v>84</v>
      </c>
      <c r="O3584" t="s">
        <v>35</v>
      </c>
      <c r="P3584">
        <v>934</v>
      </c>
      <c r="Q3584">
        <v>116</v>
      </c>
      <c r="R3584">
        <v>29</v>
      </c>
    </row>
    <row r="3585" spans="1:18">
      <c r="A3585" t="s">
        <v>3408</v>
      </c>
      <c r="B3585" t="s">
        <v>51</v>
      </c>
      <c r="C3585" t="s">
        <v>39</v>
      </c>
      <c r="D3585" t="s">
        <v>780</v>
      </c>
      <c r="E3585">
        <v>61.48</v>
      </c>
      <c r="F3585">
        <v>21.82</v>
      </c>
      <c r="G3585" t="s">
        <v>2455</v>
      </c>
      <c r="H3585" t="s">
        <v>48</v>
      </c>
      <c r="I3585" t="s">
        <v>24</v>
      </c>
      <c r="J3585" t="s">
        <v>782</v>
      </c>
      <c r="K3585">
        <v>62.67</v>
      </c>
      <c r="L3585">
        <v>21.97</v>
      </c>
      <c r="M3585" t="s">
        <v>2455</v>
      </c>
      <c r="N3585" t="s">
        <v>34</v>
      </c>
      <c r="O3585" t="s">
        <v>35</v>
      </c>
      <c r="P3585">
        <v>304</v>
      </c>
      <c r="Q3585">
        <v>132</v>
      </c>
      <c r="R3585">
        <v>4</v>
      </c>
    </row>
    <row r="3586" spans="1:18">
      <c r="A3586" t="s">
        <v>3409</v>
      </c>
      <c r="B3586" t="s">
        <v>32</v>
      </c>
      <c r="C3586" t="s">
        <v>39</v>
      </c>
      <c r="D3586" t="s">
        <v>780</v>
      </c>
      <c r="E3586">
        <v>61.48</v>
      </c>
      <c r="F3586">
        <v>21.75</v>
      </c>
      <c r="G3586" t="s">
        <v>2455</v>
      </c>
      <c r="H3586" t="s">
        <v>109</v>
      </c>
      <c r="I3586" t="s">
        <v>48</v>
      </c>
      <c r="J3586" t="s">
        <v>780</v>
      </c>
      <c r="K3586">
        <v>61.52</v>
      </c>
      <c r="L3586">
        <v>21.72</v>
      </c>
      <c r="M3586" t="s">
        <v>2455</v>
      </c>
      <c r="N3586" t="s">
        <v>40</v>
      </c>
      <c r="O3586" t="s">
        <v>35</v>
      </c>
      <c r="P3586">
        <v>77</v>
      </c>
      <c r="Q3586">
        <v>5</v>
      </c>
      <c r="R3586">
        <v>335</v>
      </c>
    </row>
    <row r="3587" spans="1:18">
      <c r="A3587" t="s">
        <v>3410</v>
      </c>
      <c r="B3587" t="s">
        <v>37</v>
      </c>
      <c r="C3587" t="s">
        <v>39</v>
      </c>
      <c r="D3587" t="s">
        <v>780</v>
      </c>
      <c r="E3587">
        <v>61.5</v>
      </c>
      <c r="F3587">
        <v>21.78</v>
      </c>
      <c r="G3587" t="s">
        <v>2455</v>
      </c>
      <c r="H3587" t="s">
        <v>68</v>
      </c>
      <c r="I3587" t="s">
        <v>20</v>
      </c>
      <c r="J3587" t="s">
        <v>782</v>
      </c>
      <c r="K3587">
        <v>61.48</v>
      </c>
      <c r="L3587">
        <v>21.53</v>
      </c>
      <c r="M3587" t="s">
        <v>2455</v>
      </c>
      <c r="N3587" t="s">
        <v>40</v>
      </c>
      <c r="O3587" t="s">
        <v>35</v>
      </c>
      <c r="P3587">
        <v>332</v>
      </c>
      <c r="Q3587">
        <v>14</v>
      </c>
      <c r="R3587">
        <v>263</v>
      </c>
    </row>
    <row r="3588" spans="1:18">
      <c r="A3588" t="s">
        <v>3994</v>
      </c>
      <c r="B3588" t="s">
        <v>121</v>
      </c>
      <c r="C3588" t="s">
        <v>20</v>
      </c>
      <c r="D3588" t="s">
        <v>780</v>
      </c>
      <c r="E3588">
        <v>57.88</v>
      </c>
      <c r="F3588">
        <v>11.58</v>
      </c>
      <c r="G3588" t="s">
        <v>2497</v>
      </c>
      <c r="H3588" t="s">
        <v>133</v>
      </c>
      <c r="I3588" t="s">
        <v>39</v>
      </c>
      <c r="J3588" t="s">
        <v>782</v>
      </c>
      <c r="K3588">
        <v>57.88</v>
      </c>
      <c r="L3588">
        <v>11.58</v>
      </c>
      <c r="M3588" t="s">
        <v>2497</v>
      </c>
      <c r="N3588" t="s">
        <v>40</v>
      </c>
      <c r="O3588" t="s">
        <v>35</v>
      </c>
      <c r="P3588">
        <v>406</v>
      </c>
      <c r="Q3588">
        <v>0</v>
      </c>
      <c r="R3588">
        <v>0</v>
      </c>
    </row>
    <row r="3589" spans="1:18">
      <c r="A3589" t="s">
        <v>1454</v>
      </c>
      <c r="B3589" t="s">
        <v>143</v>
      </c>
      <c r="C3589" t="s">
        <v>20</v>
      </c>
      <c r="D3589" t="s">
        <v>782</v>
      </c>
      <c r="E3589">
        <v>52.75</v>
      </c>
      <c r="F3589">
        <v>-4.8</v>
      </c>
      <c r="G3589" t="s">
        <v>858</v>
      </c>
      <c r="H3589" t="s">
        <v>23</v>
      </c>
      <c r="I3589" t="s">
        <v>29</v>
      </c>
      <c r="J3589" t="s">
        <v>782</v>
      </c>
      <c r="K3589">
        <v>52.75</v>
      </c>
      <c r="L3589">
        <v>-4.8</v>
      </c>
      <c r="M3589" t="s">
        <v>858</v>
      </c>
      <c r="N3589" t="s">
        <v>40</v>
      </c>
      <c r="O3589" t="s">
        <v>35</v>
      </c>
      <c r="P3589">
        <v>47</v>
      </c>
      <c r="Q3589">
        <v>0</v>
      </c>
      <c r="R3589">
        <v>0</v>
      </c>
    </row>
    <row r="3590" spans="1:18">
      <c r="A3590" t="s">
        <v>1480</v>
      </c>
      <c r="B3590" t="s">
        <v>31</v>
      </c>
      <c r="C3590" t="s">
        <v>39</v>
      </c>
      <c r="D3590" t="s">
        <v>782</v>
      </c>
      <c r="E3590">
        <v>52.88</v>
      </c>
      <c r="F3590">
        <v>-1.18</v>
      </c>
      <c r="G3590" t="s">
        <v>858</v>
      </c>
      <c r="H3590" t="s">
        <v>29</v>
      </c>
      <c r="I3590" t="s">
        <v>39</v>
      </c>
      <c r="J3590" t="s">
        <v>782</v>
      </c>
      <c r="K3590">
        <v>52.87</v>
      </c>
      <c r="L3590">
        <v>-1.18</v>
      </c>
      <c r="M3590" t="s">
        <v>858</v>
      </c>
      <c r="N3590" t="s">
        <v>40</v>
      </c>
      <c r="O3590" t="s">
        <v>27</v>
      </c>
      <c r="P3590">
        <v>5</v>
      </c>
      <c r="Q3590">
        <v>2</v>
      </c>
      <c r="R3590">
        <v>181</v>
      </c>
    </row>
    <row r="3591" spans="1:18">
      <c r="A3591" t="s">
        <v>1485</v>
      </c>
      <c r="B3591" t="s">
        <v>19</v>
      </c>
      <c r="C3591" t="s">
        <v>20</v>
      </c>
      <c r="D3591" t="s">
        <v>782</v>
      </c>
      <c r="E3591">
        <v>53.38</v>
      </c>
      <c r="F3591">
        <v>-2.5300000000000002</v>
      </c>
      <c r="G3591" t="s">
        <v>858</v>
      </c>
      <c r="H3591" t="s">
        <v>50</v>
      </c>
      <c r="I3591" t="s">
        <v>24</v>
      </c>
      <c r="J3591" t="s">
        <v>248</v>
      </c>
      <c r="K3591">
        <v>53.33</v>
      </c>
      <c r="L3591">
        <v>-2.4500000000000002</v>
      </c>
      <c r="M3591" t="s">
        <v>858</v>
      </c>
      <c r="N3591" t="s">
        <v>34</v>
      </c>
      <c r="O3591" t="s">
        <v>35</v>
      </c>
      <c r="P3591">
        <v>311</v>
      </c>
      <c r="Q3591">
        <v>8</v>
      </c>
      <c r="R3591">
        <v>136</v>
      </c>
    </row>
    <row r="3592" spans="1:18">
      <c r="A3592" t="s">
        <v>1486</v>
      </c>
      <c r="B3592" t="s">
        <v>31</v>
      </c>
      <c r="C3592" t="s">
        <v>39</v>
      </c>
      <c r="D3592" t="s">
        <v>782</v>
      </c>
      <c r="E3592">
        <v>52.1</v>
      </c>
      <c r="F3592">
        <v>-7.0000000000000007E-2</v>
      </c>
      <c r="G3592" t="s">
        <v>858</v>
      </c>
      <c r="H3592" t="s">
        <v>20</v>
      </c>
      <c r="I3592" t="s">
        <v>51</v>
      </c>
      <c r="J3592" t="s">
        <v>782</v>
      </c>
      <c r="K3592">
        <v>52.08</v>
      </c>
      <c r="L3592">
        <v>-7.0000000000000007E-2</v>
      </c>
      <c r="M3592" t="s">
        <v>858</v>
      </c>
      <c r="N3592" t="s">
        <v>26</v>
      </c>
      <c r="O3592" t="s">
        <v>35</v>
      </c>
      <c r="P3592">
        <v>95</v>
      </c>
      <c r="Q3592">
        <v>2</v>
      </c>
      <c r="R3592">
        <v>181</v>
      </c>
    </row>
    <row r="3593" spans="1:18">
      <c r="A3593" t="s">
        <v>1487</v>
      </c>
      <c r="B3593" t="s">
        <v>37</v>
      </c>
      <c r="C3593" t="s">
        <v>20</v>
      </c>
      <c r="D3593" t="s">
        <v>782</v>
      </c>
      <c r="E3593">
        <v>54.93</v>
      </c>
      <c r="F3593">
        <v>-1.8</v>
      </c>
      <c r="G3593" t="s">
        <v>858</v>
      </c>
      <c r="H3593" t="s">
        <v>73</v>
      </c>
      <c r="I3593" t="s">
        <v>39</v>
      </c>
      <c r="J3593" t="s">
        <v>782</v>
      </c>
      <c r="K3593">
        <v>54.92</v>
      </c>
      <c r="L3593">
        <v>-1.8</v>
      </c>
      <c r="M3593" t="s">
        <v>858</v>
      </c>
      <c r="N3593" t="s">
        <v>84</v>
      </c>
      <c r="O3593" t="s">
        <v>35</v>
      </c>
      <c r="P3593">
        <v>30</v>
      </c>
      <c r="Q3593">
        <v>2</v>
      </c>
      <c r="R3593">
        <v>181</v>
      </c>
    </row>
    <row r="3594" spans="1:18">
      <c r="A3594" t="s">
        <v>1498</v>
      </c>
      <c r="B3594" t="s">
        <v>29</v>
      </c>
      <c r="C3594" t="s">
        <v>39</v>
      </c>
      <c r="D3594" t="s">
        <v>782</v>
      </c>
      <c r="E3594">
        <v>54.52</v>
      </c>
      <c r="F3594">
        <v>-1.18</v>
      </c>
      <c r="G3594" t="s">
        <v>858</v>
      </c>
      <c r="H3594" t="s">
        <v>31</v>
      </c>
      <c r="I3594" t="s">
        <v>20</v>
      </c>
      <c r="J3594" t="s">
        <v>248</v>
      </c>
      <c r="K3594">
        <v>54.5</v>
      </c>
      <c r="L3594">
        <v>-1.1299999999999999</v>
      </c>
      <c r="M3594" t="s">
        <v>858</v>
      </c>
      <c r="N3594" t="s">
        <v>40</v>
      </c>
      <c r="O3594" t="s">
        <v>35</v>
      </c>
      <c r="P3594">
        <v>329</v>
      </c>
      <c r="Q3594">
        <v>4</v>
      </c>
      <c r="R3594">
        <v>120</v>
      </c>
    </row>
    <row r="3595" spans="1:18">
      <c r="A3595" t="s">
        <v>1506</v>
      </c>
      <c r="B3595" t="s">
        <v>32</v>
      </c>
      <c r="C3595" t="s">
        <v>20</v>
      </c>
      <c r="D3595" t="s">
        <v>782</v>
      </c>
      <c r="E3595">
        <v>52.18</v>
      </c>
      <c r="F3595">
        <v>0.98</v>
      </c>
      <c r="G3595" t="s">
        <v>858</v>
      </c>
      <c r="H3595" t="s">
        <v>155</v>
      </c>
      <c r="I3595" t="s">
        <v>50</v>
      </c>
      <c r="J3595" t="s">
        <v>95</v>
      </c>
      <c r="K3595">
        <v>52.18</v>
      </c>
      <c r="L3595">
        <v>0.98</v>
      </c>
      <c r="M3595" t="s">
        <v>858</v>
      </c>
      <c r="N3595" t="s">
        <v>40</v>
      </c>
      <c r="O3595" t="s">
        <v>35</v>
      </c>
      <c r="P3595">
        <v>1713</v>
      </c>
      <c r="Q3595">
        <v>0</v>
      </c>
      <c r="R3595">
        <v>0</v>
      </c>
    </row>
    <row r="3596" spans="1:18">
      <c r="A3596" t="s">
        <v>1510</v>
      </c>
      <c r="B3596" t="s">
        <v>92</v>
      </c>
      <c r="C3596" t="s">
        <v>20</v>
      </c>
      <c r="D3596" t="s">
        <v>782</v>
      </c>
      <c r="E3596">
        <v>53.02</v>
      </c>
      <c r="F3596">
        <v>-2.2200000000000002</v>
      </c>
      <c r="G3596" t="s">
        <v>858</v>
      </c>
      <c r="H3596" t="s">
        <v>23</v>
      </c>
      <c r="I3596" t="s">
        <v>29</v>
      </c>
      <c r="J3596" t="s">
        <v>782</v>
      </c>
      <c r="K3596">
        <v>53.02</v>
      </c>
      <c r="L3596">
        <v>-2.2200000000000002</v>
      </c>
      <c r="M3596" t="s">
        <v>858</v>
      </c>
      <c r="N3596" t="s">
        <v>81</v>
      </c>
      <c r="O3596" t="s">
        <v>35</v>
      </c>
      <c r="P3596">
        <v>63</v>
      </c>
      <c r="Q3596">
        <v>0</v>
      </c>
      <c r="R3596">
        <v>0</v>
      </c>
    </row>
    <row r="3597" spans="1:18">
      <c r="A3597" t="s">
        <v>1511</v>
      </c>
      <c r="B3597" t="s">
        <v>155</v>
      </c>
      <c r="C3597" t="s">
        <v>20</v>
      </c>
      <c r="D3597" t="s">
        <v>782</v>
      </c>
      <c r="E3597">
        <v>53.03</v>
      </c>
      <c r="F3597">
        <v>-2.2200000000000002</v>
      </c>
      <c r="G3597" t="s">
        <v>858</v>
      </c>
      <c r="H3597" t="s">
        <v>143</v>
      </c>
      <c r="I3597" t="s">
        <v>29</v>
      </c>
      <c r="J3597" t="s">
        <v>410</v>
      </c>
      <c r="K3597">
        <v>53.03</v>
      </c>
      <c r="L3597">
        <v>-2.2200000000000002</v>
      </c>
      <c r="M3597" t="s">
        <v>858</v>
      </c>
      <c r="N3597" t="s">
        <v>81</v>
      </c>
      <c r="O3597" t="s">
        <v>35</v>
      </c>
      <c r="P3597">
        <v>1168</v>
      </c>
      <c r="Q3597">
        <v>0</v>
      </c>
      <c r="R3597">
        <v>0</v>
      </c>
    </row>
    <row r="3598" spans="1:18">
      <c r="A3598" t="s">
        <v>1512</v>
      </c>
      <c r="B3598" t="s">
        <v>155</v>
      </c>
      <c r="C3598" t="s">
        <v>20</v>
      </c>
      <c r="D3598" t="s">
        <v>782</v>
      </c>
      <c r="E3598">
        <v>53.03</v>
      </c>
      <c r="F3598">
        <v>-2.2200000000000002</v>
      </c>
      <c r="G3598" t="s">
        <v>858</v>
      </c>
      <c r="H3598" t="s">
        <v>29</v>
      </c>
      <c r="I3598" t="s">
        <v>29</v>
      </c>
      <c r="J3598" t="s">
        <v>782</v>
      </c>
      <c r="K3598">
        <v>53.02</v>
      </c>
      <c r="L3598">
        <v>-2.2200000000000002</v>
      </c>
      <c r="M3598" t="s">
        <v>858</v>
      </c>
      <c r="N3598" t="s">
        <v>40</v>
      </c>
      <c r="O3598" t="s">
        <v>35</v>
      </c>
      <c r="P3598">
        <v>51</v>
      </c>
      <c r="Q3598">
        <v>2</v>
      </c>
      <c r="R3598">
        <v>181</v>
      </c>
    </row>
    <row r="3599" spans="1:18">
      <c r="A3599" t="s">
        <v>1514</v>
      </c>
      <c r="B3599" t="s">
        <v>51</v>
      </c>
      <c r="C3599" t="s">
        <v>39</v>
      </c>
      <c r="D3599" t="s">
        <v>782</v>
      </c>
      <c r="E3599">
        <v>51.85</v>
      </c>
      <c r="F3599">
        <v>-3.18</v>
      </c>
      <c r="G3599" t="s">
        <v>858</v>
      </c>
      <c r="H3599" t="s">
        <v>155</v>
      </c>
      <c r="I3599" t="s">
        <v>39</v>
      </c>
      <c r="J3599" t="s">
        <v>782</v>
      </c>
      <c r="K3599">
        <v>51.85</v>
      </c>
      <c r="L3599">
        <v>-3.15</v>
      </c>
      <c r="M3599" t="s">
        <v>858</v>
      </c>
      <c r="N3599" t="s">
        <v>81</v>
      </c>
      <c r="O3599" t="s">
        <v>35</v>
      </c>
      <c r="P3599">
        <v>8</v>
      </c>
      <c r="Q3599">
        <v>3</v>
      </c>
      <c r="R3599">
        <v>91</v>
      </c>
    </row>
    <row r="3600" spans="1:18">
      <c r="A3600" t="s">
        <v>2023</v>
      </c>
      <c r="B3600" t="s">
        <v>31</v>
      </c>
      <c r="C3600" t="s">
        <v>39</v>
      </c>
      <c r="D3600" t="s">
        <v>782</v>
      </c>
      <c r="E3600">
        <v>52.35</v>
      </c>
      <c r="F3600">
        <v>4.5199999999999996</v>
      </c>
      <c r="G3600" t="s">
        <v>1615</v>
      </c>
      <c r="H3600" t="s">
        <v>54</v>
      </c>
      <c r="I3600" t="s">
        <v>60</v>
      </c>
      <c r="J3600" t="s">
        <v>185</v>
      </c>
      <c r="K3600">
        <v>52.35</v>
      </c>
      <c r="L3600">
        <v>4.5199999999999996</v>
      </c>
      <c r="M3600" t="s">
        <v>1615</v>
      </c>
      <c r="N3600" t="s">
        <v>84</v>
      </c>
      <c r="O3600" t="s">
        <v>52</v>
      </c>
      <c r="P3600">
        <v>2859</v>
      </c>
      <c r="Q3600">
        <v>2</v>
      </c>
      <c r="R3600">
        <v>0</v>
      </c>
    </row>
    <row r="3601" spans="1:18">
      <c r="A3601" t="s">
        <v>2349</v>
      </c>
      <c r="B3601" t="s">
        <v>24</v>
      </c>
      <c r="C3601" t="s">
        <v>39</v>
      </c>
      <c r="D3601" t="s">
        <v>782</v>
      </c>
      <c r="E3601">
        <v>59.23</v>
      </c>
      <c r="F3601">
        <v>5.2</v>
      </c>
      <c r="G3601" t="s">
        <v>669</v>
      </c>
      <c r="H3601" t="s">
        <v>63</v>
      </c>
      <c r="I3601" t="s">
        <v>60</v>
      </c>
      <c r="J3601" t="s">
        <v>290</v>
      </c>
      <c r="K3601">
        <v>59.22</v>
      </c>
      <c r="L3601">
        <v>5.18</v>
      </c>
      <c r="M3601" t="s">
        <v>669</v>
      </c>
      <c r="N3601" t="s">
        <v>84</v>
      </c>
      <c r="O3601" t="s">
        <v>35</v>
      </c>
      <c r="P3601">
        <v>646</v>
      </c>
      <c r="Q3601">
        <v>3</v>
      </c>
      <c r="R3601">
        <v>208</v>
      </c>
    </row>
    <row r="3602" spans="1:18">
      <c r="A3602" t="s">
        <v>2350</v>
      </c>
      <c r="B3602" t="s">
        <v>74</v>
      </c>
      <c r="C3602" t="s">
        <v>20</v>
      </c>
      <c r="D3602" t="s">
        <v>782</v>
      </c>
      <c r="E3602">
        <v>59.2</v>
      </c>
      <c r="F3602">
        <v>5.32</v>
      </c>
      <c r="G3602" t="s">
        <v>669</v>
      </c>
      <c r="H3602" t="s">
        <v>45</v>
      </c>
      <c r="I3602" t="s">
        <v>50</v>
      </c>
      <c r="J3602" t="s">
        <v>248</v>
      </c>
      <c r="K3602">
        <v>59.2</v>
      </c>
      <c r="L3602">
        <v>5.32</v>
      </c>
      <c r="M3602" t="s">
        <v>669</v>
      </c>
      <c r="N3602" t="s">
        <v>34</v>
      </c>
      <c r="O3602" t="s">
        <v>35</v>
      </c>
      <c r="P3602">
        <v>241</v>
      </c>
      <c r="Q3602">
        <v>0</v>
      </c>
      <c r="R3602">
        <v>0</v>
      </c>
    </row>
    <row r="3603" spans="1:18">
      <c r="A3603" t="s">
        <v>2372</v>
      </c>
      <c r="B3603" t="s">
        <v>74</v>
      </c>
      <c r="C3603" t="s">
        <v>39</v>
      </c>
      <c r="D3603" t="s">
        <v>782</v>
      </c>
      <c r="E3603">
        <v>68.13</v>
      </c>
      <c r="F3603">
        <v>13.63</v>
      </c>
      <c r="G3603" t="s">
        <v>669</v>
      </c>
      <c r="H3603" t="s">
        <v>121</v>
      </c>
      <c r="I3603" t="s">
        <v>51</v>
      </c>
      <c r="J3603" t="s">
        <v>782</v>
      </c>
      <c r="K3603">
        <v>68.13</v>
      </c>
      <c r="L3603">
        <v>13.63</v>
      </c>
      <c r="M3603" t="s">
        <v>669</v>
      </c>
      <c r="N3603" t="s">
        <v>40</v>
      </c>
      <c r="O3603" t="s">
        <v>35</v>
      </c>
      <c r="P3603">
        <v>82</v>
      </c>
      <c r="Q3603">
        <v>0</v>
      </c>
      <c r="R3603">
        <v>0</v>
      </c>
    </row>
    <row r="3604" spans="1:18">
      <c r="A3604" t="s">
        <v>2407</v>
      </c>
      <c r="B3604" t="s">
        <v>60</v>
      </c>
      <c r="C3604" t="s">
        <v>39</v>
      </c>
      <c r="D3604" t="s">
        <v>782</v>
      </c>
      <c r="E3604">
        <v>61.22</v>
      </c>
      <c r="F3604">
        <v>10.27</v>
      </c>
      <c r="G3604" t="s">
        <v>669</v>
      </c>
      <c r="H3604" t="s">
        <v>101</v>
      </c>
      <c r="I3604" t="s">
        <v>39</v>
      </c>
      <c r="J3604" t="s">
        <v>782</v>
      </c>
      <c r="K3604">
        <v>61.22</v>
      </c>
      <c r="L3604">
        <v>10.27</v>
      </c>
      <c r="M3604" t="s">
        <v>669</v>
      </c>
      <c r="N3604" t="s">
        <v>40</v>
      </c>
      <c r="O3604" t="s">
        <v>35</v>
      </c>
      <c r="P3604">
        <v>8</v>
      </c>
      <c r="Q3604">
        <v>0</v>
      </c>
      <c r="R3604">
        <v>0</v>
      </c>
    </row>
    <row r="3605" spans="1:18">
      <c r="A3605" t="s">
        <v>2976</v>
      </c>
      <c r="B3605" t="s">
        <v>71</v>
      </c>
      <c r="C3605" t="s">
        <v>39</v>
      </c>
      <c r="D3605" t="s">
        <v>782</v>
      </c>
      <c r="E3605">
        <v>65.03</v>
      </c>
      <c r="F3605">
        <v>25.42</v>
      </c>
      <c r="G3605" t="s">
        <v>2455</v>
      </c>
      <c r="H3605" t="s">
        <v>101</v>
      </c>
      <c r="I3605" t="s">
        <v>24</v>
      </c>
      <c r="J3605" t="s">
        <v>248</v>
      </c>
      <c r="K3605">
        <v>64.48</v>
      </c>
      <c r="L3605">
        <v>24.33</v>
      </c>
      <c r="M3605" t="s">
        <v>2455</v>
      </c>
      <c r="N3605" t="s">
        <v>40</v>
      </c>
      <c r="O3605" t="s">
        <v>35</v>
      </c>
      <c r="P3605">
        <v>299</v>
      </c>
      <c r="Q3605">
        <v>80</v>
      </c>
      <c r="R3605">
        <v>221</v>
      </c>
    </row>
    <row r="3606" spans="1:18">
      <c r="A3606" t="s">
        <v>3278</v>
      </c>
      <c r="B3606" t="s">
        <v>50</v>
      </c>
      <c r="C3606" t="s">
        <v>39</v>
      </c>
      <c r="D3606" t="s">
        <v>782</v>
      </c>
      <c r="E3606">
        <v>62.78</v>
      </c>
      <c r="F3606">
        <v>22.88</v>
      </c>
      <c r="G3606" t="s">
        <v>2455</v>
      </c>
      <c r="H3606" t="s">
        <v>104</v>
      </c>
      <c r="I3606" t="s">
        <v>39</v>
      </c>
      <c r="J3606" t="s">
        <v>248</v>
      </c>
      <c r="K3606">
        <v>62.8</v>
      </c>
      <c r="L3606">
        <v>22.87</v>
      </c>
      <c r="M3606" t="s">
        <v>2455</v>
      </c>
      <c r="N3606" t="s">
        <v>40</v>
      </c>
      <c r="O3606" t="s">
        <v>35</v>
      </c>
      <c r="P3606">
        <v>394</v>
      </c>
      <c r="Q3606">
        <v>3</v>
      </c>
      <c r="R3606">
        <v>336</v>
      </c>
    </row>
    <row r="3607" spans="1:18">
      <c r="A3607" t="s">
        <v>3308</v>
      </c>
      <c r="B3607" t="s">
        <v>121</v>
      </c>
      <c r="C3607" t="s">
        <v>39</v>
      </c>
      <c r="D3607" t="s">
        <v>782</v>
      </c>
      <c r="E3607">
        <v>60.53</v>
      </c>
      <c r="F3607">
        <v>24.22</v>
      </c>
      <c r="G3607" t="s">
        <v>2455</v>
      </c>
      <c r="H3607" t="s">
        <v>121</v>
      </c>
      <c r="I3607" t="s">
        <v>32</v>
      </c>
      <c r="J3607" t="s">
        <v>782</v>
      </c>
      <c r="K3607">
        <v>60.53</v>
      </c>
      <c r="L3607">
        <v>24.22</v>
      </c>
      <c r="M3607" t="s">
        <v>2455</v>
      </c>
      <c r="N3607" t="s">
        <v>26</v>
      </c>
      <c r="O3607" t="s">
        <v>27</v>
      </c>
      <c r="P3607">
        <v>122</v>
      </c>
      <c r="Q3607">
        <v>0</v>
      </c>
      <c r="R3607">
        <v>0</v>
      </c>
    </row>
    <row r="3608" spans="1:18">
      <c r="A3608" t="s">
        <v>3322</v>
      </c>
      <c r="B3608" t="s">
        <v>24</v>
      </c>
      <c r="C3608" t="s">
        <v>39</v>
      </c>
      <c r="D3608" t="s">
        <v>782</v>
      </c>
      <c r="E3608">
        <v>60.53</v>
      </c>
      <c r="F3608">
        <v>26.97</v>
      </c>
      <c r="G3608" t="s">
        <v>2455</v>
      </c>
      <c r="H3608" t="s">
        <v>37</v>
      </c>
      <c r="I3608" t="s">
        <v>39</v>
      </c>
      <c r="J3608" t="s">
        <v>290</v>
      </c>
      <c r="K3608">
        <v>60.53</v>
      </c>
      <c r="L3608">
        <v>26.95</v>
      </c>
      <c r="M3608" t="s">
        <v>2455</v>
      </c>
      <c r="N3608" t="s">
        <v>40</v>
      </c>
      <c r="O3608" t="s">
        <v>52</v>
      </c>
      <c r="P3608">
        <v>749</v>
      </c>
      <c r="Q3608">
        <v>1</v>
      </c>
      <c r="R3608">
        <v>270</v>
      </c>
    </row>
    <row r="3609" spans="1:18">
      <c r="A3609" t="s">
        <v>3323</v>
      </c>
      <c r="B3609" t="s">
        <v>73</v>
      </c>
      <c r="C3609" t="s">
        <v>39</v>
      </c>
      <c r="D3609" t="s">
        <v>782</v>
      </c>
      <c r="E3609">
        <v>68.92</v>
      </c>
      <c r="F3609">
        <v>26.87</v>
      </c>
      <c r="G3609" t="s">
        <v>2455</v>
      </c>
      <c r="H3609" t="s">
        <v>54</v>
      </c>
      <c r="I3609" t="s">
        <v>20</v>
      </c>
      <c r="J3609" t="s">
        <v>290</v>
      </c>
      <c r="K3609">
        <v>69.52</v>
      </c>
      <c r="L3609">
        <v>28.42</v>
      </c>
      <c r="M3609" t="s">
        <v>2455</v>
      </c>
      <c r="N3609" t="s">
        <v>40</v>
      </c>
      <c r="O3609" t="s">
        <v>35</v>
      </c>
      <c r="P3609">
        <v>708</v>
      </c>
      <c r="Q3609">
        <v>91</v>
      </c>
      <c r="R3609">
        <v>43</v>
      </c>
    </row>
    <row r="3610" spans="1:18">
      <c r="A3610" t="s">
        <v>3325</v>
      </c>
      <c r="B3610" t="s">
        <v>39</v>
      </c>
      <c r="C3610" t="s">
        <v>39</v>
      </c>
      <c r="D3610" t="s">
        <v>782</v>
      </c>
      <c r="E3610">
        <v>60.63</v>
      </c>
      <c r="F3610">
        <v>24.8</v>
      </c>
      <c r="G3610" t="s">
        <v>2455</v>
      </c>
      <c r="H3610" t="s">
        <v>50</v>
      </c>
      <c r="I3610" t="s">
        <v>101</v>
      </c>
      <c r="J3610" t="s">
        <v>782</v>
      </c>
      <c r="K3610">
        <v>60.63</v>
      </c>
      <c r="L3610">
        <v>24.82</v>
      </c>
      <c r="M3610" t="s">
        <v>2455</v>
      </c>
      <c r="N3610" t="s">
        <v>40</v>
      </c>
      <c r="O3610" t="s">
        <v>35</v>
      </c>
      <c r="P3610">
        <v>148</v>
      </c>
      <c r="Q3610">
        <v>1</v>
      </c>
      <c r="R3610">
        <v>91</v>
      </c>
    </row>
    <row r="3611" spans="1:18">
      <c r="A3611" t="s">
        <v>3379</v>
      </c>
      <c r="B3611" t="s">
        <v>50</v>
      </c>
      <c r="C3611" t="s">
        <v>39</v>
      </c>
      <c r="D3611" t="s">
        <v>782</v>
      </c>
      <c r="E3611">
        <v>62.78</v>
      </c>
      <c r="F3611">
        <v>22.88</v>
      </c>
      <c r="G3611" t="s">
        <v>2455</v>
      </c>
      <c r="H3611" t="s">
        <v>37</v>
      </c>
      <c r="I3611" t="s">
        <v>51</v>
      </c>
      <c r="J3611" t="s">
        <v>782</v>
      </c>
      <c r="K3611">
        <v>62.78</v>
      </c>
      <c r="L3611">
        <v>22.83</v>
      </c>
      <c r="M3611" t="s">
        <v>2455</v>
      </c>
      <c r="N3611" t="s">
        <v>81</v>
      </c>
      <c r="O3611" t="s">
        <v>35</v>
      </c>
      <c r="P3611">
        <v>114</v>
      </c>
      <c r="Q3611">
        <v>3</v>
      </c>
      <c r="R3611">
        <v>270</v>
      </c>
    </row>
    <row r="3612" spans="1:18">
      <c r="A3612" t="s">
        <v>3387</v>
      </c>
      <c r="B3612" t="s">
        <v>54</v>
      </c>
      <c r="C3612" t="s">
        <v>20</v>
      </c>
      <c r="D3612" t="s">
        <v>782</v>
      </c>
      <c r="E3612">
        <v>60.15</v>
      </c>
      <c r="F3612">
        <v>24.88</v>
      </c>
      <c r="G3612" t="s">
        <v>2455</v>
      </c>
      <c r="H3612" t="s">
        <v>45</v>
      </c>
      <c r="I3612" t="s">
        <v>39</v>
      </c>
      <c r="J3612" t="s">
        <v>782</v>
      </c>
      <c r="K3612">
        <v>60.15</v>
      </c>
      <c r="L3612">
        <v>24.88</v>
      </c>
      <c r="M3612" t="s">
        <v>2455</v>
      </c>
      <c r="N3612" t="s">
        <v>40</v>
      </c>
      <c r="O3612" t="s">
        <v>35</v>
      </c>
      <c r="P3612">
        <v>24</v>
      </c>
      <c r="Q3612">
        <v>0</v>
      </c>
      <c r="R3612">
        <v>0</v>
      </c>
    </row>
    <row r="3613" spans="1:18">
      <c r="A3613" t="s">
        <v>3388</v>
      </c>
      <c r="B3613" t="s">
        <v>31</v>
      </c>
      <c r="C3613" t="s">
        <v>39</v>
      </c>
      <c r="D3613" t="s">
        <v>782</v>
      </c>
      <c r="E3613">
        <v>61.75</v>
      </c>
      <c r="F3613">
        <v>23.1</v>
      </c>
      <c r="G3613" t="s">
        <v>2455</v>
      </c>
      <c r="H3613" t="s">
        <v>24</v>
      </c>
      <c r="I3613" t="s">
        <v>39</v>
      </c>
      <c r="J3613" t="s">
        <v>248</v>
      </c>
      <c r="K3613">
        <v>61.7</v>
      </c>
      <c r="L3613">
        <v>23.08</v>
      </c>
      <c r="M3613" t="s">
        <v>2455</v>
      </c>
      <c r="N3613" t="s">
        <v>40</v>
      </c>
      <c r="O3613" t="s">
        <v>52</v>
      </c>
      <c r="P3613">
        <v>367</v>
      </c>
      <c r="Q3613">
        <v>6</v>
      </c>
      <c r="R3613">
        <v>189</v>
      </c>
    </row>
    <row r="3614" spans="1:18">
      <c r="A3614" t="s">
        <v>3389</v>
      </c>
      <c r="B3614" t="s">
        <v>29</v>
      </c>
      <c r="C3614" t="s">
        <v>39</v>
      </c>
      <c r="D3614" t="s">
        <v>782</v>
      </c>
      <c r="E3614">
        <v>61.87</v>
      </c>
      <c r="F3614">
        <v>22.92</v>
      </c>
      <c r="G3614" t="s">
        <v>2455</v>
      </c>
      <c r="H3614" t="s">
        <v>71</v>
      </c>
      <c r="I3614" t="s">
        <v>50</v>
      </c>
      <c r="J3614" t="s">
        <v>408</v>
      </c>
      <c r="K3614">
        <v>61.87</v>
      </c>
      <c r="L3614">
        <v>22.98</v>
      </c>
      <c r="M3614" t="s">
        <v>2455</v>
      </c>
      <c r="N3614" t="s">
        <v>40</v>
      </c>
      <c r="O3614" t="s">
        <v>35</v>
      </c>
      <c r="P3614">
        <v>2414</v>
      </c>
      <c r="Q3614">
        <v>4</v>
      </c>
      <c r="R3614">
        <v>91</v>
      </c>
    </row>
    <row r="3615" spans="1:18">
      <c r="A3615" t="s">
        <v>3390</v>
      </c>
      <c r="B3615" t="s">
        <v>29</v>
      </c>
      <c r="C3615" t="s">
        <v>39</v>
      </c>
      <c r="D3615" t="s">
        <v>782</v>
      </c>
      <c r="E3615">
        <v>61.87</v>
      </c>
      <c r="F3615">
        <v>22.92</v>
      </c>
      <c r="G3615" t="s">
        <v>2455</v>
      </c>
      <c r="H3615" t="s">
        <v>54</v>
      </c>
      <c r="I3615" t="s">
        <v>48</v>
      </c>
      <c r="J3615" t="s">
        <v>782</v>
      </c>
      <c r="K3615">
        <v>61.85</v>
      </c>
      <c r="L3615">
        <v>22.98</v>
      </c>
      <c r="M3615" t="s">
        <v>2455</v>
      </c>
      <c r="N3615" t="s">
        <v>81</v>
      </c>
      <c r="O3615" t="s">
        <v>35</v>
      </c>
      <c r="P3615">
        <v>85</v>
      </c>
      <c r="Q3615">
        <v>4</v>
      </c>
      <c r="R3615">
        <v>118</v>
      </c>
    </row>
    <row r="3616" spans="1:18">
      <c r="A3616" t="s">
        <v>3391</v>
      </c>
      <c r="B3616" t="s">
        <v>48</v>
      </c>
      <c r="C3616" t="s">
        <v>39</v>
      </c>
      <c r="D3616" t="s">
        <v>782</v>
      </c>
      <c r="E3616">
        <v>60.18</v>
      </c>
      <c r="F3616">
        <v>25.02</v>
      </c>
      <c r="G3616" t="s">
        <v>2455</v>
      </c>
      <c r="H3616" t="s">
        <v>19</v>
      </c>
      <c r="I3616" t="s">
        <v>20</v>
      </c>
      <c r="J3616" t="s">
        <v>290</v>
      </c>
      <c r="K3616">
        <v>60.18</v>
      </c>
      <c r="L3616">
        <v>25.02</v>
      </c>
      <c r="M3616" t="s">
        <v>2455</v>
      </c>
      <c r="N3616" t="s">
        <v>40</v>
      </c>
      <c r="O3616" t="s">
        <v>35</v>
      </c>
      <c r="P3616">
        <v>716</v>
      </c>
      <c r="Q3616">
        <v>0</v>
      </c>
      <c r="R3616">
        <v>0</v>
      </c>
    </row>
    <row r="3617" spans="1:18">
      <c r="A3617" t="s">
        <v>3392</v>
      </c>
      <c r="B3617" t="s">
        <v>48</v>
      </c>
      <c r="C3617" t="s">
        <v>39</v>
      </c>
      <c r="D3617" t="s">
        <v>782</v>
      </c>
      <c r="E3617">
        <v>60.27</v>
      </c>
      <c r="F3617">
        <v>24.88</v>
      </c>
      <c r="G3617" t="s">
        <v>2455</v>
      </c>
      <c r="H3617" t="s">
        <v>76</v>
      </c>
      <c r="I3617" t="s">
        <v>39</v>
      </c>
      <c r="J3617" t="s">
        <v>782</v>
      </c>
      <c r="K3617">
        <v>60.27</v>
      </c>
      <c r="L3617">
        <v>24.88</v>
      </c>
      <c r="M3617" t="s">
        <v>2455</v>
      </c>
      <c r="N3617" t="s">
        <v>81</v>
      </c>
      <c r="O3617" t="s">
        <v>35</v>
      </c>
      <c r="P3617">
        <v>13</v>
      </c>
      <c r="Q3617">
        <v>0</v>
      </c>
      <c r="R3617">
        <v>0</v>
      </c>
    </row>
    <row r="3618" spans="1:18">
      <c r="A3618" t="s">
        <v>3411</v>
      </c>
      <c r="B3618" t="s">
        <v>39</v>
      </c>
      <c r="C3618" t="s">
        <v>39</v>
      </c>
      <c r="D3618" t="s">
        <v>782</v>
      </c>
      <c r="E3618">
        <v>65.02</v>
      </c>
      <c r="F3618">
        <v>25.55</v>
      </c>
      <c r="G3618" t="s">
        <v>2455</v>
      </c>
      <c r="H3618" t="s">
        <v>31</v>
      </c>
      <c r="I3618" t="s">
        <v>29</v>
      </c>
      <c r="J3618" t="s">
        <v>186</v>
      </c>
      <c r="K3618">
        <v>65</v>
      </c>
      <c r="L3618">
        <v>25.48</v>
      </c>
      <c r="M3618" t="s">
        <v>2455</v>
      </c>
      <c r="N3618" t="s">
        <v>40</v>
      </c>
      <c r="O3618" t="s">
        <v>35</v>
      </c>
      <c r="P3618">
        <v>4043</v>
      </c>
      <c r="Q3618">
        <v>4</v>
      </c>
      <c r="R3618">
        <v>240</v>
      </c>
    </row>
    <row r="3619" spans="1:18">
      <c r="A3619" t="s">
        <v>3412</v>
      </c>
      <c r="B3619" t="s">
        <v>39</v>
      </c>
      <c r="C3619" t="s">
        <v>39</v>
      </c>
      <c r="D3619" t="s">
        <v>782</v>
      </c>
      <c r="E3619">
        <v>65</v>
      </c>
      <c r="F3619">
        <v>25.55</v>
      </c>
      <c r="G3619" t="s">
        <v>2455</v>
      </c>
      <c r="H3619" t="s">
        <v>101</v>
      </c>
      <c r="I3619" t="s">
        <v>39</v>
      </c>
      <c r="J3619" t="s">
        <v>782</v>
      </c>
      <c r="K3619">
        <v>65</v>
      </c>
      <c r="L3619">
        <v>25.55</v>
      </c>
      <c r="M3619" t="s">
        <v>2455</v>
      </c>
      <c r="N3619" t="s">
        <v>40</v>
      </c>
      <c r="O3619" t="s">
        <v>35</v>
      </c>
      <c r="P3619">
        <v>5</v>
      </c>
      <c r="Q3619">
        <v>0</v>
      </c>
      <c r="R3619">
        <v>0</v>
      </c>
    </row>
    <row r="3620" spans="1:18">
      <c r="A3620" t="s">
        <v>3414</v>
      </c>
      <c r="B3620" t="s">
        <v>74</v>
      </c>
      <c r="C3620" t="s">
        <v>20</v>
      </c>
      <c r="D3620" t="s">
        <v>782</v>
      </c>
      <c r="E3620">
        <v>61.52</v>
      </c>
      <c r="F3620">
        <v>21.78</v>
      </c>
      <c r="G3620" t="s">
        <v>2455</v>
      </c>
      <c r="H3620" t="s">
        <v>101</v>
      </c>
      <c r="I3620" t="s">
        <v>60</v>
      </c>
      <c r="J3620" t="s">
        <v>290</v>
      </c>
      <c r="K3620">
        <v>61.52</v>
      </c>
      <c r="L3620">
        <v>21.77</v>
      </c>
      <c r="M3620" t="s">
        <v>2455</v>
      </c>
      <c r="N3620" t="s">
        <v>34</v>
      </c>
      <c r="O3620" t="s">
        <v>35</v>
      </c>
      <c r="P3620">
        <v>652</v>
      </c>
      <c r="Q3620">
        <v>1</v>
      </c>
      <c r="R3620">
        <v>270</v>
      </c>
    </row>
    <row r="3621" spans="1:18">
      <c r="A3621" t="s">
        <v>3415</v>
      </c>
      <c r="B3621" t="s">
        <v>20</v>
      </c>
      <c r="C3621" t="s">
        <v>39</v>
      </c>
      <c r="D3621" t="s">
        <v>782</v>
      </c>
      <c r="E3621">
        <v>61.48</v>
      </c>
      <c r="F3621">
        <v>21.75</v>
      </c>
      <c r="G3621" t="s">
        <v>2455</v>
      </c>
      <c r="H3621" t="s">
        <v>67</v>
      </c>
      <c r="I3621" t="s">
        <v>24</v>
      </c>
      <c r="J3621" t="s">
        <v>248</v>
      </c>
      <c r="K3621">
        <v>61.03</v>
      </c>
      <c r="L3621">
        <v>21.4</v>
      </c>
      <c r="M3621" t="s">
        <v>2455</v>
      </c>
      <c r="N3621" t="s">
        <v>34</v>
      </c>
      <c r="O3621" t="s">
        <v>35</v>
      </c>
      <c r="P3621">
        <v>313</v>
      </c>
      <c r="Q3621">
        <v>54</v>
      </c>
      <c r="R3621">
        <v>201</v>
      </c>
    </row>
    <row r="3622" spans="1:18">
      <c r="A3622" t="s">
        <v>3416</v>
      </c>
      <c r="B3622" t="s">
        <v>39</v>
      </c>
      <c r="C3622" t="s">
        <v>39</v>
      </c>
      <c r="D3622" t="s">
        <v>782</v>
      </c>
      <c r="E3622">
        <v>61.67</v>
      </c>
      <c r="F3622">
        <v>21.62</v>
      </c>
      <c r="G3622" t="s">
        <v>2455</v>
      </c>
      <c r="H3622" t="s">
        <v>92</v>
      </c>
      <c r="I3622" t="s">
        <v>39</v>
      </c>
      <c r="J3622" t="s">
        <v>782</v>
      </c>
      <c r="K3622">
        <v>61.67</v>
      </c>
      <c r="L3622">
        <v>21.62</v>
      </c>
      <c r="M3622" t="s">
        <v>2455</v>
      </c>
      <c r="N3622" t="s">
        <v>81</v>
      </c>
      <c r="O3622" t="s">
        <v>35</v>
      </c>
      <c r="P3622">
        <v>7</v>
      </c>
      <c r="Q3622">
        <v>0</v>
      </c>
      <c r="R3622">
        <v>0</v>
      </c>
    </row>
    <row r="3623" spans="1:18">
      <c r="A3623" t="s">
        <v>3540</v>
      </c>
      <c r="B3623" t="s">
        <v>39</v>
      </c>
      <c r="C3623" t="s">
        <v>39</v>
      </c>
      <c r="D3623" t="s">
        <v>782</v>
      </c>
      <c r="E3623">
        <v>62.98</v>
      </c>
      <c r="F3623">
        <v>27.95</v>
      </c>
      <c r="G3623" t="s">
        <v>2455</v>
      </c>
      <c r="H3623" t="s">
        <v>50</v>
      </c>
      <c r="I3623" t="s">
        <v>20</v>
      </c>
      <c r="J3623" t="s">
        <v>290</v>
      </c>
      <c r="K3623">
        <v>62.95</v>
      </c>
      <c r="L3623">
        <v>27.95</v>
      </c>
      <c r="M3623" t="s">
        <v>2455</v>
      </c>
      <c r="N3623" t="s">
        <v>81</v>
      </c>
      <c r="O3623" t="s">
        <v>35</v>
      </c>
      <c r="P3623">
        <v>694</v>
      </c>
      <c r="Q3623">
        <v>4</v>
      </c>
      <c r="R3623">
        <v>181</v>
      </c>
    </row>
    <row r="3624" spans="1:18">
      <c r="A3624" t="s">
        <v>3541</v>
      </c>
      <c r="B3624" t="s">
        <v>39</v>
      </c>
      <c r="C3624" t="s">
        <v>39</v>
      </c>
      <c r="D3624" t="s">
        <v>782</v>
      </c>
      <c r="E3624">
        <v>62.98</v>
      </c>
      <c r="F3624">
        <v>27.95</v>
      </c>
      <c r="G3624" t="s">
        <v>2455</v>
      </c>
      <c r="H3624" t="s">
        <v>67</v>
      </c>
      <c r="I3624" t="s">
        <v>32</v>
      </c>
      <c r="J3624" t="s">
        <v>782</v>
      </c>
      <c r="K3624">
        <v>62.95</v>
      </c>
      <c r="L3624">
        <v>27.95</v>
      </c>
      <c r="M3624" t="s">
        <v>2455</v>
      </c>
      <c r="N3624" t="s">
        <v>81</v>
      </c>
      <c r="O3624" t="s">
        <v>35</v>
      </c>
      <c r="P3624">
        <v>130</v>
      </c>
      <c r="Q3624">
        <v>4</v>
      </c>
      <c r="R3624">
        <v>181</v>
      </c>
    </row>
    <row r="3625" spans="1:18">
      <c r="A3625" t="s">
        <v>3998</v>
      </c>
      <c r="B3625" t="s">
        <v>29</v>
      </c>
      <c r="C3625" t="s">
        <v>39</v>
      </c>
      <c r="D3625" t="s">
        <v>782</v>
      </c>
      <c r="E3625">
        <v>61.72</v>
      </c>
      <c r="F3625">
        <v>17.079999999999998</v>
      </c>
      <c r="G3625" t="s">
        <v>2497</v>
      </c>
      <c r="H3625" t="s">
        <v>23</v>
      </c>
      <c r="I3625" t="s">
        <v>29</v>
      </c>
      <c r="J3625" t="s">
        <v>782</v>
      </c>
      <c r="K3625">
        <v>61.72</v>
      </c>
      <c r="L3625">
        <v>17.079999999999998</v>
      </c>
      <c r="M3625" t="s">
        <v>2497</v>
      </c>
      <c r="N3625" t="s">
        <v>40</v>
      </c>
      <c r="O3625" t="s">
        <v>35</v>
      </c>
      <c r="P3625">
        <v>38</v>
      </c>
      <c r="Q3625">
        <v>0</v>
      </c>
      <c r="R3625">
        <v>0</v>
      </c>
    </row>
    <row r="3626" spans="1:18">
      <c r="A3626" t="s">
        <v>289</v>
      </c>
      <c r="B3626" t="s">
        <v>48</v>
      </c>
      <c r="C3626" t="s">
        <v>39</v>
      </c>
      <c r="D3626" t="s">
        <v>248</v>
      </c>
      <c r="E3626">
        <v>48.8</v>
      </c>
      <c r="F3626">
        <v>16.63</v>
      </c>
      <c r="G3626" t="s">
        <v>211</v>
      </c>
      <c r="H3626" t="s">
        <v>50</v>
      </c>
      <c r="I3626" t="s">
        <v>51</v>
      </c>
      <c r="J3626" t="s">
        <v>290</v>
      </c>
      <c r="K3626">
        <v>48.8</v>
      </c>
      <c r="L3626">
        <v>16.63</v>
      </c>
      <c r="M3626" t="s">
        <v>211</v>
      </c>
      <c r="N3626" t="s">
        <v>107</v>
      </c>
      <c r="O3626" t="s">
        <v>35</v>
      </c>
      <c r="P3626">
        <v>450</v>
      </c>
      <c r="Q3626">
        <v>0</v>
      </c>
      <c r="R3626">
        <v>0</v>
      </c>
    </row>
    <row r="3627" spans="1:18">
      <c r="A3627" t="s">
        <v>425</v>
      </c>
      <c r="B3627" t="s">
        <v>51</v>
      </c>
      <c r="C3627" t="s">
        <v>39</v>
      </c>
      <c r="D3627" t="s">
        <v>248</v>
      </c>
      <c r="E3627">
        <v>48.65</v>
      </c>
      <c r="F3627">
        <v>13.95</v>
      </c>
      <c r="G3627" t="s">
        <v>426</v>
      </c>
      <c r="H3627" t="s">
        <v>23</v>
      </c>
      <c r="I3627" t="s">
        <v>24</v>
      </c>
      <c r="J3627" t="s">
        <v>95</v>
      </c>
      <c r="K3627">
        <v>48.55</v>
      </c>
      <c r="L3627">
        <v>14</v>
      </c>
      <c r="M3627" t="s">
        <v>426</v>
      </c>
      <c r="N3627" t="s">
        <v>84</v>
      </c>
      <c r="O3627" t="s">
        <v>35</v>
      </c>
      <c r="P3627">
        <v>1406</v>
      </c>
      <c r="Q3627">
        <v>13</v>
      </c>
      <c r="R3627">
        <v>157</v>
      </c>
    </row>
    <row r="3628" spans="1:18">
      <c r="A3628" t="s">
        <v>1232</v>
      </c>
      <c r="B3628" t="s">
        <v>104</v>
      </c>
      <c r="C3628" t="s">
        <v>24</v>
      </c>
      <c r="D3628" t="s">
        <v>248</v>
      </c>
      <c r="E3628">
        <v>52.93</v>
      </c>
      <c r="F3628">
        <v>-0.68</v>
      </c>
      <c r="G3628" t="s">
        <v>858</v>
      </c>
      <c r="H3628" t="s">
        <v>143</v>
      </c>
      <c r="I3628" t="s">
        <v>39</v>
      </c>
      <c r="J3628" t="s">
        <v>248</v>
      </c>
      <c r="K3628">
        <v>52.93</v>
      </c>
      <c r="L3628">
        <v>-0.68</v>
      </c>
      <c r="M3628" t="s">
        <v>858</v>
      </c>
      <c r="N3628" t="s">
        <v>81</v>
      </c>
      <c r="O3628" t="s">
        <v>35</v>
      </c>
      <c r="P3628">
        <v>60</v>
      </c>
      <c r="Q3628">
        <v>0</v>
      </c>
      <c r="R3628">
        <v>0</v>
      </c>
    </row>
    <row r="3629" spans="1:18">
      <c r="A3629" t="s">
        <v>1401</v>
      </c>
      <c r="B3629" t="s">
        <v>23</v>
      </c>
      <c r="C3629" t="s">
        <v>20</v>
      </c>
      <c r="D3629" t="s">
        <v>248</v>
      </c>
      <c r="E3629">
        <v>54.92</v>
      </c>
      <c r="F3629">
        <v>-5.13</v>
      </c>
      <c r="G3629" t="s">
        <v>858</v>
      </c>
      <c r="H3629" t="s">
        <v>71</v>
      </c>
      <c r="I3629" t="s">
        <v>24</v>
      </c>
      <c r="J3629" t="s">
        <v>410</v>
      </c>
      <c r="K3629">
        <v>54.92</v>
      </c>
      <c r="L3629">
        <v>-5.17</v>
      </c>
      <c r="M3629" t="s">
        <v>858</v>
      </c>
      <c r="N3629" t="s">
        <v>34</v>
      </c>
      <c r="O3629" t="s">
        <v>35</v>
      </c>
      <c r="P3629">
        <v>701</v>
      </c>
      <c r="Q3629">
        <v>3</v>
      </c>
      <c r="R3629">
        <v>270</v>
      </c>
    </row>
    <row r="3630" spans="1:18">
      <c r="A3630" t="s">
        <v>1483</v>
      </c>
      <c r="B3630" t="s">
        <v>73</v>
      </c>
      <c r="C3630" t="s">
        <v>20</v>
      </c>
      <c r="D3630" t="s">
        <v>248</v>
      </c>
      <c r="E3630">
        <v>53.37</v>
      </c>
      <c r="F3630">
        <v>-2.92</v>
      </c>
      <c r="G3630" t="s">
        <v>858</v>
      </c>
      <c r="H3630" t="s">
        <v>48</v>
      </c>
      <c r="I3630" t="s">
        <v>20</v>
      </c>
      <c r="J3630" t="s">
        <v>290</v>
      </c>
      <c r="K3630">
        <v>53.33</v>
      </c>
      <c r="L3630">
        <v>-3.12</v>
      </c>
      <c r="M3630" t="s">
        <v>858</v>
      </c>
      <c r="N3630" t="s">
        <v>40</v>
      </c>
      <c r="O3630" t="s">
        <v>35</v>
      </c>
      <c r="P3630">
        <v>351</v>
      </c>
      <c r="Q3630">
        <v>14</v>
      </c>
      <c r="R3630">
        <v>255</v>
      </c>
    </row>
    <row r="3631" spans="1:18">
      <c r="A3631" t="s">
        <v>1484</v>
      </c>
      <c r="B3631" t="s">
        <v>71</v>
      </c>
      <c r="C3631" t="s">
        <v>20</v>
      </c>
      <c r="D3631" t="s">
        <v>248</v>
      </c>
      <c r="E3631">
        <v>53.35</v>
      </c>
      <c r="F3631">
        <v>-2.92</v>
      </c>
      <c r="G3631" t="s">
        <v>858</v>
      </c>
      <c r="H3631" t="s">
        <v>51</v>
      </c>
      <c r="I3631" t="s">
        <v>39</v>
      </c>
      <c r="J3631" t="s">
        <v>248</v>
      </c>
      <c r="K3631">
        <v>53.35</v>
      </c>
      <c r="L3631">
        <v>-2.92</v>
      </c>
      <c r="M3631" t="s">
        <v>858</v>
      </c>
      <c r="N3631" t="s">
        <v>40</v>
      </c>
      <c r="O3631" t="s">
        <v>35</v>
      </c>
      <c r="P3631">
        <v>24</v>
      </c>
      <c r="Q3631">
        <v>0</v>
      </c>
      <c r="R3631">
        <v>0</v>
      </c>
    </row>
    <row r="3632" spans="1:18">
      <c r="A3632" t="s">
        <v>1488</v>
      </c>
      <c r="B3632" t="s">
        <v>42</v>
      </c>
      <c r="C3632" t="s">
        <v>20</v>
      </c>
      <c r="D3632" t="s">
        <v>248</v>
      </c>
      <c r="E3632">
        <v>54.93</v>
      </c>
      <c r="F3632">
        <v>-1.73</v>
      </c>
      <c r="G3632" t="s">
        <v>858</v>
      </c>
      <c r="H3632" t="s">
        <v>50</v>
      </c>
      <c r="I3632" t="s">
        <v>20</v>
      </c>
      <c r="J3632" t="s">
        <v>290</v>
      </c>
      <c r="K3632">
        <v>54.95</v>
      </c>
      <c r="L3632">
        <v>-1.72</v>
      </c>
      <c r="M3632" t="s">
        <v>858</v>
      </c>
      <c r="N3632" t="s">
        <v>40</v>
      </c>
      <c r="O3632" t="s">
        <v>52</v>
      </c>
      <c r="P3632">
        <v>347</v>
      </c>
      <c r="Q3632">
        <v>3</v>
      </c>
      <c r="R3632">
        <v>30</v>
      </c>
    </row>
    <row r="3633" spans="1:18">
      <c r="A3633" t="s">
        <v>1489</v>
      </c>
      <c r="B3633" t="s">
        <v>42</v>
      </c>
      <c r="C3633" t="s">
        <v>20</v>
      </c>
      <c r="D3633" t="s">
        <v>248</v>
      </c>
      <c r="E3633">
        <v>54.93</v>
      </c>
      <c r="F3633">
        <v>-1.73</v>
      </c>
      <c r="G3633" t="s">
        <v>858</v>
      </c>
      <c r="H3633" t="s">
        <v>50</v>
      </c>
      <c r="I3633" t="s">
        <v>63</v>
      </c>
      <c r="J3633" t="s">
        <v>290</v>
      </c>
      <c r="K3633">
        <v>54.92</v>
      </c>
      <c r="L3633">
        <v>-1.63</v>
      </c>
      <c r="M3633" t="s">
        <v>858</v>
      </c>
      <c r="N3633" t="s">
        <v>34</v>
      </c>
      <c r="O3633" t="s">
        <v>35</v>
      </c>
      <c r="P3633">
        <v>561</v>
      </c>
      <c r="Q3633">
        <v>7</v>
      </c>
      <c r="R3633">
        <v>107</v>
      </c>
    </row>
    <row r="3634" spans="1:18">
      <c r="A3634" t="s">
        <v>1493</v>
      </c>
      <c r="B3634" t="s">
        <v>109</v>
      </c>
      <c r="C3634" t="s">
        <v>20</v>
      </c>
      <c r="D3634" t="s">
        <v>248</v>
      </c>
      <c r="E3634">
        <v>52.75</v>
      </c>
      <c r="F3634">
        <v>-4.8</v>
      </c>
      <c r="G3634" t="s">
        <v>858</v>
      </c>
      <c r="H3634" t="s">
        <v>50</v>
      </c>
      <c r="I3634" t="s">
        <v>48</v>
      </c>
      <c r="J3634" t="s">
        <v>290</v>
      </c>
      <c r="K3634">
        <v>52.75</v>
      </c>
      <c r="L3634">
        <v>-4.8</v>
      </c>
      <c r="M3634" t="s">
        <v>858</v>
      </c>
      <c r="N3634" t="s">
        <v>40</v>
      </c>
      <c r="O3634" t="s">
        <v>35</v>
      </c>
      <c r="P3634">
        <v>432</v>
      </c>
      <c r="Q3634">
        <v>0</v>
      </c>
      <c r="R3634">
        <v>0</v>
      </c>
    </row>
    <row r="3635" spans="1:18">
      <c r="A3635" t="s">
        <v>1507</v>
      </c>
      <c r="B3635" t="s">
        <v>67</v>
      </c>
      <c r="C3635" t="s">
        <v>20</v>
      </c>
      <c r="D3635" t="s">
        <v>248</v>
      </c>
      <c r="E3635">
        <v>51.77</v>
      </c>
      <c r="F3635">
        <v>-0.77</v>
      </c>
      <c r="G3635" t="s">
        <v>858</v>
      </c>
      <c r="H3635" t="s">
        <v>20</v>
      </c>
      <c r="I3635" t="s">
        <v>29</v>
      </c>
      <c r="J3635" t="s">
        <v>248</v>
      </c>
      <c r="K3635">
        <v>51.77</v>
      </c>
      <c r="L3635">
        <v>-0.77</v>
      </c>
      <c r="M3635" t="s">
        <v>858</v>
      </c>
      <c r="N3635" t="s">
        <v>81</v>
      </c>
      <c r="O3635" t="s">
        <v>35</v>
      </c>
      <c r="P3635">
        <v>52</v>
      </c>
      <c r="Q3635">
        <v>0</v>
      </c>
      <c r="R3635">
        <v>0</v>
      </c>
    </row>
    <row r="3636" spans="1:18">
      <c r="A3636" t="s">
        <v>1508</v>
      </c>
      <c r="B3636" t="s">
        <v>71</v>
      </c>
      <c r="C3636" t="s">
        <v>20</v>
      </c>
      <c r="D3636" t="s">
        <v>248</v>
      </c>
      <c r="E3636">
        <v>51.77</v>
      </c>
      <c r="F3636">
        <v>-0.77</v>
      </c>
      <c r="G3636" t="s">
        <v>858</v>
      </c>
      <c r="H3636" t="s">
        <v>143</v>
      </c>
      <c r="I3636" t="s">
        <v>101</v>
      </c>
      <c r="J3636" t="s">
        <v>248</v>
      </c>
      <c r="K3636">
        <v>51.78</v>
      </c>
      <c r="L3636">
        <v>-0.8</v>
      </c>
      <c r="M3636" t="s">
        <v>858</v>
      </c>
      <c r="N3636" t="s">
        <v>34</v>
      </c>
      <c r="O3636" t="s">
        <v>35</v>
      </c>
      <c r="P3636">
        <v>197</v>
      </c>
      <c r="Q3636">
        <v>3</v>
      </c>
      <c r="R3636">
        <v>309</v>
      </c>
    </row>
    <row r="3637" spans="1:18">
      <c r="A3637" t="s">
        <v>1513</v>
      </c>
      <c r="B3637" t="s">
        <v>50</v>
      </c>
      <c r="C3637" t="s">
        <v>20</v>
      </c>
      <c r="D3637" t="s">
        <v>248</v>
      </c>
      <c r="E3637">
        <v>52.42</v>
      </c>
      <c r="F3637">
        <v>-4.07</v>
      </c>
      <c r="G3637" t="s">
        <v>858</v>
      </c>
      <c r="H3637" t="s">
        <v>109</v>
      </c>
      <c r="I3637" t="s">
        <v>48</v>
      </c>
      <c r="J3637" t="s">
        <v>468</v>
      </c>
      <c r="K3637">
        <v>52.4</v>
      </c>
      <c r="L3637">
        <v>-4.05</v>
      </c>
      <c r="M3637" t="s">
        <v>858</v>
      </c>
      <c r="N3637" t="s">
        <v>40</v>
      </c>
      <c r="O3637" t="s">
        <v>35</v>
      </c>
      <c r="P3637">
        <v>4135</v>
      </c>
      <c r="Q3637">
        <v>3</v>
      </c>
      <c r="R3637">
        <v>149</v>
      </c>
    </row>
    <row r="3638" spans="1:18">
      <c r="A3638" t="s">
        <v>1515</v>
      </c>
      <c r="B3638" t="s">
        <v>60</v>
      </c>
      <c r="C3638" t="s">
        <v>50</v>
      </c>
      <c r="D3638" t="s">
        <v>248</v>
      </c>
      <c r="E3638">
        <v>51.92</v>
      </c>
      <c r="F3638">
        <v>-3.25</v>
      </c>
      <c r="G3638" t="s">
        <v>858</v>
      </c>
      <c r="H3638" t="s">
        <v>23</v>
      </c>
      <c r="I3638" t="s">
        <v>51</v>
      </c>
      <c r="J3638" t="s">
        <v>186</v>
      </c>
      <c r="K3638">
        <v>51.8</v>
      </c>
      <c r="L3638">
        <v>-3.28</v>
      </c>
      <c r="M3638" t="s">
        <v>858</v>
      </c>
      <c r="N3638" t="s">
        <v>26</v>
      </c>
      <c r="O3638" t="s">
        <v>35</v>
      </c>
      <c r="P3638">
        <v>3907</v>
      </c>
      <c r="Q3638">
        <v>14</v>
      </c>
      <c r="R3638">
        <v>191</v>
      </c>
    </row>
    <row r="3639" spans="1:18">
      <c r="A3639" t="s">
        <v>2024</v>
      </c>
      <c r="B3639" t="s">
        <v>68</v>
      </c>
      <c r="C3639" t="s">
        <v>24</v>
      </c>
      <c r="D3639" t="s">
        <v>248</v>
      </c>
      <c r="E3639">
        <v>52.75</v>
      </c>
      <c r="F3639">
        <v>4.67</v>
      </c>
      <c r="G3639" t="s">
        <v>1615</v>
      </c>
      <c r="H3639" t="s">
        <v>50</v>
      </c>
      <c r="I3639" t="s">
        <v>60</v>
      </c>
      <c r="J3639" t="s">
        <v>406</v>
      </c>
      <c r="K3639">
        <v>52.72</v>
      </c>
      <c r="L3639">
        <v>4.68</v>
      </c>
      <c r="M3639" t="s">
        <v>1615</v>
      </c>
      <c r="N3639" t="s">
        <v>34</v>
      </c>
      <c r="O3639" t="s">
        <v>35</v>
      </c>
      <c r="P3639">
        <v>1046</v>
      </c>
      <c r="Q3639">
        <v>6</v>
      </c>
      <c r="R3639">
        <v>169</v>
      </c>
    </row>
    <row r="3640" spans="1:18">
      <c r="A3640" t="s">
        <v>2025</v>
      </c>
      <c r="B3640" t="s">
        <v>60</v>
      </c>
      <c r="C3640" t="s">
        <v>39</v>
      </c>
      <c r="D3640" t="s">
        <v>248</v>
      </c>
      <c r="E3640">
        <v>51.97</v>
      </c>
      <c r="F3640">
        <v>4.53</v>
      </c>
      <c r="G3640" t="s">
        <v>1615</v>
      </c>
      <c r="H3640" t="s">
        <v>101</v>
      </c>
      <c r="I3640" t="s">
        <v>20</v>
      </c>
      <c r="J3640" t="s">
        <v>290</v>
      </c>
      <c r="K3640">
        <v>52</v>
      </c>
      <c r="L3640">
        <v>4.53</v>
      </c>
      <c r="M3640" t="s">
        <v>1615</v>
      </c>
      <c r="N3640" t="s">
        <v>26</v>
      </c>
      <c r="O3640" t="s">
        <v>35</v>
      </c>
      <c r="P3640">
        <v>342</v>
      </c>
      <c r="Q3640">
        <v>2</v>
      </c>
      <c r="R3640">
        <v>0</v>
      </c>
    </row>
    <row r="3641" spans="1:18">
      <c r="A3641" t="s">
        <v>2944</v>
      </c>
      <c r="B3641" t="s">
        <v>32</v>
      </c>
      <c r="C3641" t="s">
        <v>39</v>
      </c>
      <c r="D3641" t="s">
        <v>248</v>
      </c>
      <c r="E3641">
        <v>62.73</v>
      </c>
      <c r="F3641">
        <v>22.27</v>
      </c>
      <c r="G3641" t="s">
        <v>2455</v>
      </c>
      <c r="H3641" t="s">
        <v>104</v>
      </c>
      <c r="I3641" t="s">
        <v>32</v>
      </c>
      <c r="J3641" t="s">
        <v>290</v>
      </c>
      <c r="K3641">
        <v>63.08</v>
      </c>
      <c r="L3641">
        <v>22.12</v>
      </c>
      <c r="M3641" t="s">
        <v>2455</v>
      </c>
      <c r="N3641" t="s">
        <v>34</v>
      </c>
      <c r="O3641" t="s">
        <v>35</v>
      </c>
      <c r="P3641">
        <v>507</v>
      </c>
      <c r="Q3641">
        <v>40</v>
      </c>
      <c r="R3641">
        <v>349</v>
      </c>
    </row>
    <row r="3642" spans="1:18">
      <c r="A3642" t="s">
        <v>3195</v>
      </c>
      <c r="B3642" t="s">
        <v>133</v>
      </c>
      <c r="C3642" t="s">
        <v>20</v>
      </c>
      <c r="D3642" t="s">
        <v>248</v>
      </c>
      <c r="E3642">
        <v>60.42</v>
      </c>
      <c r="F3642">
        <v>23.05</v>
      </c>
      <c r="G3642" t="s">
        <v>2455</v>
      </c>
      <c r="H3642" t="s">
        <v>23</v>
      </c>
      <c r="I3642" t="s">
        <v>50</v>
      </c>
      <c r="J3642" t="s">
        <v>410</v>
      </c>
      <c r="K3642">
        <v>60.35</v>
      </c>
      <c r="L3642">
        <v>22.33</v>
      </c>
      <c r="M3642" t="s">
        <v>2455</v>
      </c>
      <c r="N3642" t="s">
        <v>34</v>
      </c>
      <c r="O3642" t="s">
        <v>35</v>
      </c>
      <c r="P3642">
        <v>598</v>
      </c>
      <c r="Q3642">
        <v>41</v>
      </c>
      <c r="R3642">
        <v>260</v>
      </c>
    </row>
    <row r="3643" spans="1:18">
      <c r="A3643" t="s">
        <v>3290</v>
      </c>
      <c r="B3643" t="s">
        <v>29</v>
      </c>
      <c r="C3643" t="s">
        <v>39</v>
      </c>
      <c r="D3643" t="s">
        <v>248</v>
      </c>
      <c r="E3643">
        <v>60.8</v>
      </c>
      <c r="F3643">
        <v>21.4</v>
      </c>
      <c r="G3643" t="s">
        <v>2455</v>
      </c>
      <c r="H3643" t="s">
        <v>23</v>
      </c>
      <c r="I3643" t="s">
        <v>51</v>
      </c>
      <c r="J3643" t="s">
        <v>248</v>
      </c>
      <c r="K3643">
        <v>60.8</v>
      </c>
      <c r="L3643">
        <v>21.4</v>
      </c>
      <c r="M3643" t="s">
        <v>2455</v>
      </c>
      <c r="N3643" t="s">
        <v>40</v>
      </c>
      <c r="O3643" t="s">
        <v>35</v>
      </c>
      <c r="P3643">
        <v>100</v>
      </c>
      <c r="Q3643">
        <v>0</v>
      </c>
      <c r="R3643">
        <v>0</v>
      </c>
    </row>
    <row r="3644" spans="1:18">
      <c r="A3644" t="s">
        <v>3326</v>
      </c>
      <c r="B3644" t="s">
        <v>143</v>
      </c>
      <c r="C3644" t="s">
        <v>20</v>
      </c>
      <c r="D3644" t="s">
        <v>248</v>
      </c>
      <c r="E3644">
        <v>60.6</v>
      </c>
      <c r="F3644">
        <v>24.83</v>
      </c>
      <c r="G3644" t="s">
        <v>2455</v>
      </c>
      <c r="H3644" t="s">
        <v>76</v>
      </c>
      <c r="I3644" t="s">
        <v>29</v>
      </c>
      <c r="J3644" t="s">
        <v>290</v>
      </c>
      <c r="K3644">
        <v>60.5</v>
      </c>
      <c r="L3644">
        <v>24.83</v>
      </c>
      <c r="M3644" t="s">
        <v>2455</v>
      </c>
      <c r="N3644" t="s">
        <v>34</v>
      </c>
      <c r="O3644" t="s">
        <v>35</v>
      </c>
      <c r="P3644">
        <v>418</v>
      </c>
      <c r="Q3644">
        <v>12</v>
      </c>
      <c r="R3644">
        <v>181</v>
      </c>
    </row>
    <row r="3645" spans="1:18">
      <c r="A3645" t="s">
        <v>3393</v>
      </c>
      <c r="B3645" t="s">
        <v>121</v>
      </c>
      <c r="C3645" t="s">
        <v>20</v>
      </c>
      <c r="D3645" t="s">
        <v>248</v>
      </c>
      <c r="E3645">
        <v>60.18</v>
      </c>
      <c r="F3645">
        <v>24.97</v>
      </c>
      <c r="G3645" t="s">
        <v>2455</v>
      </c>
      <c r="H3645" t="s">
        <v>63</v>
      </c>
      <c r="I3645" t="s">
        <v>39</v>
      </c>
      <c r="J3645" t="s">
        <v>248</v>
      </c>
      <c r="K3645">
        <v>60.18</v>
      </c>
      <c r="L3645">
        <v>24.97</v>
      </c>
      <c r="M3645" t="s">
        <v>2455</v>
      </c>
      <c r="N3645" t="s">
        <v>40</v>
      </c>
      <c r="O3645" t="s">
        <v>35</v>
      </c>
      <c r="P3645">
        <v>25</v>
      </c>
      <c r="Q3645">
        <v>0</v>
      </c>
      <c r="R3645">
        <v>0</v>
      </c>
    </row>
    <row r="3646" spans="1:18">
      <c r="A3646" t="s">
        <v>3394</v>
      </c>
      <c r="B3646" t="s">
        <v>121</v>
      </c>
      <c r="C3646" t="s">
        <v>20</v>
      </c>
      <c r="D3646" t="s">
        <v>248</v>
      </c>
      <c r="E3646">
        <v>60.18</v>
      </c>
      <c r="F3646">
        <v>24.97</v>
      </c>
      <c r="G3646" t="s">
        <v>2455</v>
      </c>
      <c r="H3646" t="s">
        <v>51</v>
      </c>
      <c r="I3646" t="s">
        <v>39</v>
      </c>
      <c r="J3646" t="s">
        <v>248</v>
      </c>
      <c r="K3646">
        <v>60.18</v>
      </c>
      <c r="L3646">
        <v>24.97</v>
      </c>
      <c r="M3646" t="s">
        <v>2455</v>
      </c>
      <c r="N3646" t="s">
        <v>40</v>
      </c>
      <c r="O3646" t="s">
        <v>35</v>
      </c>
      <c r="P3646">
        <v>22</v>
      </c>
      <c r="Q3646">
        <v>0</v>
      </c>
      <c r="R3646">
        <v>0</v>
      </c>
    </row>
    <row r="3647" spans="1:18">
      <c r="A3647" t="s">
        <v>3395</v>
      </c>
      <c r="B3647" t="s">
        <v>24</v>
      </c>
      <c r="C3647" t="s">
        <v>39</v>
      </c>
      <c r="D3647" t="s">
        <v>248</v>
      </c>
      <c r="E3647">
        <v>60.27</v>
      </c>
      <c r="F3647">
        <v>24.87</v>
      </c>
      <c r="G3647" t="s">
        <v>2455</v>
      </c>
      <c r="H3647" t="s">
        <v>143</v>
      </c>
      <c r="I3647" t="s">
        <v>39</v>
      </c>
      <c r="J3647" t="s">
        <v>248</v>
      </c>
      <c r="K3647">
        <v>60.27</v>
      </c>
      <c r="L3647">
        <v>24.87</v>
      </c>
      <c r="M3647" t="s">
        <v>2455</v>
      </c>
      <c r="N3647" t="s">
        <v>40</v>
      </c>
      <c r="O3647" t="s">
        <v>35</v>
      </c>
      <c r="P3647">
        <v>25</v>
      </c>
      <c r="Q3647">
        <v>0</v>
      </c>
      <c r="R3647">
        <v>0</v>
      </c>
    </row>
    <row r="3648" spans="1:18">
      <c r="A3648" t="s">
        <v>3396</v>
      </c>
      <c r="B3648" t="s">
        <v>24</v>
      </c>
      <c r="C3648" t="s">
        <v>39</v>
      </c>
      <c r="D3648" t="s">
        <v>248</v>
      </c>
      <c r="E3648">
        <v>60.27</v>
      </c>
      <c r="F3648">
        <v>24.87</v>
      </c>
      <c r="G3648" t="s">
        <v>2455</v>
      </c>
      <c r="H3648" t="s">
        <v>68</v>
      </c>
      <c r="I3648" t="s">
        <v>29</v>
      </c>
      <c r="J3648" t="s">
        <v>248</v>
      </c>
      <c r="K3648">
        <v>60.25</v>
      </c>
      <c r="L3648">
        <v>24.87</v>
      </c>
      <c r="M3648" t="s">
        <v>2455</v>
      </c>
      <c r="N3648" t="s">
        <v>140</v>
      </c>
      <c r="O3648" t="s">
        <v>35</v>
      </c>
      <c r="P3648">
        <v>46</v>
      </c>
      <c r="Q3648">
        <v>2</v>
      </c>
      <c r="R3648">
        <v>181</v>
      </c>
    </row>
    <row r="3649" spans="1:18">
      <c r="A3649" t="s">
        <v>3397</v>
      </c>
      <c r="B3649" t="s">
        <v>37</v>
      </c>
      <c r="C3649" t="s">
        <v>20</v>
      </c>
      <c r="D3649" t="s">
        <v>248</v>
      </c>
      <c r="E3649">
        <v>60.23</v>
      </c>
      <c r="F3649">
        <v>24.87</v>
      </c>
      <c r="G3649" t="s">
        <v>2455</v>
      </c>
      <c r="H3649" t="s">
        <v>109</v>
      </c>
      <c r="I3649" t="s">
        <v>60</v>
      </c>
      <c r="J3649" t="s">
        <v>290</v>
      </c>
      <c r="K3649">
        <v>60.25</v>
      </c>
      <c r="L3649">
        <v>24.87</v>
      </c>
      <c r="M3649" t="s">
        <v>2455</v>
      </c>
      <c r="N3649" t="s">
        <v>81</v>
      </c>
      <c r="O3649" t="s">
        <v>35</v>
      </c>
      <c r="P3649">
        <v>307</v>
      </c>
      <c r="Q3649">
        <v>2</v>
      </c>
      <c r="R3649">
        <v>0</v>
      </c>
    </row>
    <row r="3650" spans="1:18">
      <c r="A3650" t="s">
        <v>3398</v>
      </c>
      <c r="B3650" t="s">
        <v>67</v>
      </c>
      <c r="C3650" t="s">
        <v>39</v>
      </c>
      <c r="D3650" t="s">
        <v>248</v>
      </c>
      <c r="E3650">
        <v>60.2</v>
      </c>
      <c r="F3650">
        <v>25.03</v>
      </c>
      <c r="G3650" t="s">
        <v>2455</v>
      </c>
      <c r="H3650" t="s">
        <v>23</v>
      </c>
      <c r="I3650" t="s">
        <v>29</v>
      </c>
      <c r="J3650" t="s">
        <v>324</v>
      </c>
      <c r="K3650">
        <v>61.47</v>
      </c>
      <c r="L3650">
        <v>24.77</v>
      </c>
      <c r="M3650" t="s">
        <v>2455</v>
      </c>
      <c r="N3650" t="s">
        <v>40</v>
      </c>
      <c r="O3650" t="s">
        <v>35</v>
      </c>
      <c r="P3650">
        <v>1857</v>
      </c>
      <c r="Q3650">
        <v>142</v>
      </c>
      <c r="R3650">
        <v>355</v>
      </c>
    </row>
    <row r="3651" spans="1:18">
      <c r="A3651" t="s">
        <v>3413</v>
      </c>
      <c r="B3651" t="s">
        <v>37</v>
      </c>
      <c r="C3651" t="s">
        <v>20</v>
      </c>
      <c r="D3651" t="s">
        <v>248</v>
      </c>
      <c r="E3651">
        <v>62.7</v>
      </c>
      <c r="F3651">
        <v>22.48</v>
      </c>
      <c r="G3651" t="s">
        <v>2455</v>
      </c>
      <c r="H3651" t="s">
        <v>29</v>
      </c>
      <c r="I3651" t="s">
        <v>39</v>
      </c>
      <c r="J3651" t="s">
        <v>1354</v>
      </c>
      <c r="K3651">
        <v>62.78</v>
      </c>
      <c r="L3651">
        <v>22.82</v>
      </c>
      <c r="M3651" t="s">
        <v>2455</v>
      </c>
      <c r="N3651" t="s">
        <v>40</v>
      </c>
      <c r="O3651" t="s">
        <v>35</v>
      </c>
      <c r="P3651">
        <v>3302</v>
      </c>
      <c r="Q3651">
        <v>20</v>
      </c>
      <c r="R3651">
        <v>62</v>
      </c>
    </row>
    <row r="3652" spans="1:18">
      <c r="A3652" t="s">
        <v>3417</v>
      </c>
      <c r="B3652" t="s">
        <v>54</v>
      </c>
      <c r="C3652" t="s">
        <v>20</v>
      </c>
      <c r="D3652" t="s">
        <v>248</v>
      </c>
      <c r="E3652">
        <v>61.2</v>
      </c>
      <c r="F3652">
        <v>21.77</v>
      </c>
      <c r="G3652" t="s">
        <v>2455</v>
      </c>
      <c r="H3652" t="s">
        <v>48</v>
      </c>
      <c r="I3652" t="s">
        <v>48</v>
      </c>
      <c r="J3652" t="s">
        <v>248</v>
      </c>
      <c r="K3652">
        <v>61.2</v>
      </c>
      <c r="L3652">
        <v>21.77</v>
      </c>
      <c r="M3652" t="s">
        <v>2455</v>
      </c>
      <c r="N3652" t="s">
        <v>81</v>
      </c>
      <c r="O3652" t="s">
        <v>35</v>
      </c>
      <c r="P3652">
        <v>69</v>
      </c>
      <c r="Q3652">
        <v>0</v>
      </c>
      <c r="R3652">
        <v>0</v>
      </c>
    </row>
    <row r="3653" spans="1:18">
      <c r="A3653" t="s">
        <v>3420</v>
      </c>
      <c r="B3653" t="s">
        <v>92</v>
      </c>
      <c r="C3653" t="s">
        <v>39</v>
      </c>
      <c r="D3653" t="s">
        <v>248</v>
      </c>
      <c r="E3653">
        <v>62.72</v>
      </c>
      <c r="F3653">
        <v>22.53</v>
      </c>
      <c r="G3653" t="s">
        <v>2455</v>
      </c>
      <c r="H3653" t="s">
        <v>92</v>
      </c>
      <c r="I3653" t="s">
        <v>29</v>
      </c>
      <c r="J3653" t="s">
        <v>248</v>
      </c>
      <c r="K3653">
        <v>62.72</v>
      </c>
      <c r="L3653">
        <v>22.53</v>
      </c>
      <c r="M3653" t="s">
        <v>2455</v>
      </c>
      <c r="N3653" t="s">
        <v>81</v>
      </c>
      <c r="O3653" t="s">
        <v>35</v>
      </c>
      <c r="P3653">
        <v>30</v>
      </c>
      <c r="Q3653">
        <v>0</v>
      </c>
      <c r="R3653">
        <v>0</v>
      </c>
    </row>
    <row r="3654" spans="1:18">
      <c r="A3654" t="s">
        <v>3421</v>
      </c>
      <c r="B3654" t="s">
        <v>39</v>
      </c>
      <c r="C3654" t="s">
        <v>39</v>
      </c>
      <c r="D3654" t="s">
        <v>248</v>
      </c>
      <c r="E3654">
        <v>61.5</v>
      </c>
      <c r="F3654">
        <v>21.73</v>
      </c>
      <c r="G3654" t="s">
        <v>2455</v>
      </c>
      <c r="H3654" t="s">
        <v>68</v>
      </c>
      <c r="I3654" t="s">
        <v>60</v>
      </c>
      <c r="J3654" t="s">
        <v>290</v>
      </c>
      <c r="K3654">
        <v>61.52</v>
      </c>
      <c r="L3654">
        <v>21.72</v>
      </c>
      <c r="M3654" t="s">
        <v>2455</v>
      </c>
      <c r="N3654" t="s">
        <v>34</v>
      </c>
      <c r="O3654" t="s">
        <v>35</v>
      </c>
      <c r="P3654">
        <v>287</v>
      </c>
      <c r="Q3654">
        <v>3</v>
      </c>
      <c r="R3654">
        <v>335</v>
      </c>
    </row>
    <row r="3655" spans="1:18">
      <c r="A3655" t="s">
        <v>3422</v>
      </c>
      <c r="B3655" t="s">
        <v>92</v>
      </c>
      <c r="C3655" t="s">
        <v>39</v>
      </c>
      <c r="D3655" t="s">
        <v>248</v>
      </c>
      <c r="E3655">
        <v>61.48</v>
      </c>
      <c r="F3655">
        <v>21.78</v>
      </c>
      <c r="G3655" t="s">
        <v>2455</v>
      </c>
      <c r="H3655" t="s">
        <v>76</v>
      </c>
      <c r="I3655" t="s">
        <v>32</v>
      </c>
      <c r="J3655" t="s">
        <v>290</v>
      </c>
      <c r="K3655">
        <v>62.53</v>
      </c>
      <c r="L3655">
        <v>21.43</v>
      </c>
      <c r="M3655" t="s">
        <v>2455</v>
      </c>
      <c r="N3655" t="s">
        <v>34</v>
      </c>
      <c r="O3655" t="s">
        <v>35</v>
      </c>
      <c r="P3655">
        <v>495</v>
      </c>
      <c r="Q3655">
        <v>119</v>
      </c>
      <c r="R3655">
        <v>352</v>
      </c>
    </row>
    <row r="3656" spans="1:18">
      <c r="A3656" t="s">
        <v>3423</v>
      </c>
      <c r="B3656" t="s">
        <v>92</v>
      </c>
      <c r="C3656" t="s">
        <v>39</v>
      </c>
      <c r="D3656" t="s">
        <v>248</v>
      </c>
      <c r="E3656">
        <v>61.5</v>
      </c>
      <c r="F3656">
        <v>21.78</v>
      </c>
      <c r="G3656" t="s">
        <v>2455</v>
      </c>
      <c r="H3656" t="s">
        <v>20</v>
      </c>
      <c r="I3656" t="s">
        <v>39</v>
      </c>
      <c r="J3656" t="s">
        <v>623</v>
      </c>
      <c r="K3656">
        <v>61.5</v>
      </c>
      <c r="L3656">
        <v>21.8</v>
      </c>
      <c r="M3656" t="s">
        <v>2455</v>
      </c>
      <c r="N3656" t="s">
        <v>40</v>
      </c>
      <c r="O3656" t="s">
        <v>35</v>
      </c>
      <c r="P3656">
        <v>4375</v>
      </c>
      <c r="Q3656">
        <v>1</v>
      </c>
      <c r="R3656">
        <v>91</v>
      </c>
    </row>
    <row r="3657" spans="1:18">
      <c r="A3657" t="s">
        <v>3425</v>
      </c>
      <c r="B3657" t="s">
        <v>71</v>
      </c>
      <c r="C3657" t="s">
        <v>39</v>
      </c>
      <c r="D3657" t="s">
        <v>248</v>
      </c>
      <c r="E3657">
        <v>62.7</v>
      </c>
      <c r="F3657">
        <v>22.5</v>
      </c>
      <c r="G3657" t="s">
        <v>2455</v>
      </c>
      <c r="H3657" t="s">
        <v>23</v>
      </c>
      <c r="I3657" t="s">
        <v>60</v>
      </c>
      <c r="J3657" t="s">
        <v>290</v>
      </c>
      <c r="K3657">
        <v>62.68</v>
      </c>
      <c r="L3657">
        <v>22.47</v>
      </c>
      <c r="M3657" t="s">
        <v>2455</v>
      </c>
      <c r="N3657" t="s">
        <v>34</v>
      </c>
      <c r="O3657" t="s">
        <v>35</v>
      </c>
      <c r="P3657">
        <v>272</v>
      </c>
      <c r="Q3657">
        <v>3</v>
      </c>
      <c r="R3657">
        <v>223</v>
      </c>
    </row>
    <row r="3658" spans="1:18">
      <c r="A3658" t="s">
        <v>3426</v>
      </c>
      <c r="B3658" t="s">
        <v>71</v>
      </c>
      <c r="C3658" t="s">
        <v>39</v>
      </c>
      <c r="D3658" t="s">
        <v>248</v>
      </c>
      <c r="E3658">
        <v>62.7</v>
      </c>
      <c r="F3658">
        <v>22.5</v>
      </c>
      <c r="G3658" t="s">
        <v>2455</v>
      </c>
      <c r="H3658" t="s">
        <v>31</v>
      </c>
      <c r="I3658" t="s">
        <v>63</v>
      </c>
      <c r="J3658" t="s">
        <v>410</v>
      </c>
      <c r="K3658">
        <v>62.67</v>
      </c>
      <c r="L3658">
        <v>22.4</v>
      </c>
      <c r="M3658" t="s">
        <v>2455</v>
      </c>
      <c r="N3658" t="s">
        <v>34</v>
      </c>
      <c r="O3658" t="s">
        <v>35</v>
      </c>
      <c r="P3658">
        <v>899</v>
      </c>
      <c r="Q3658">
        <v>7</v>
      </c>
      <c r="R3658">
        <v>235</v>
      </c>
    </row>
    <row r="3659" spans="1:18">
      <c r="A3659" t="s">
        <v>3428</v>
      </c>
      <c r="B3659" t="s">
        <v>67</v>
      </c>
      <c r="C3659" t="s">
        <v>39</v>
      </c>
      <c r="D3659" t="s">
        <v>248</v>
      </c>
      <c r="E3659">
        <v>62.95</v>
      </c>
      <c r="F3659">
        <v>27.98</v>
      </c>
      <c r="G3659" t="s">
        <v>2455</v>
      </c>
      <c r="H3659" t="s">
        <v>23</v>
      </c>
      <c r="I3659" t="s">
        <v>51</v>
      </c>
      <c r="J3659" t="s">
        <v>248</v>
      </c>
      <c r="K3659">
        <v>62.95</v>
      </c>
      <c r="L3659">
        <v>27.95</v>
      </c>
      <c r="M3659" t="s">
        <v>2455</v>
      </c>
      <c r="N3659" t="s">
        <v>84</v>
      </c>
      <c r="O3659" t="s">
        <v>35</v>
      </c>
      <c r="P3659">
        <v>93</v>
      </c>
      <c r="Q3659">
        <v>2</v>
      </c>
      <c r="R3659">
        <v>270</v>
      </c>
    </row>
    <row r="3660" spans="1:18">
      <c r="A3660" t="s">
        <v>3429</v>
      </c>
      <c r="B3660" t="s">
        <v>67</v>
      </c>
      <c r="C3660" t="s">
        <v>39</v>
      </c>
      <c r="D3660" t="s">
        <v>248</v>
      </c>
      <c r="E3660">
        <v>62.95</v>
      </c>
      <c r="F3660">
        <v>27.98</v>
      </c>
      <c r="G3660" t="s">
        <v>2455</v>
      </c>
      <c r="H3660" t="s">
        <v>68</v>
      </c>
      <c r="I3660" t="s">
        <v>63</v>
      </c>
      <c r="J3660" t="s">
        <v>248</v>
      </c>
      <c r="K3660">
        <v>62.95</v>
      </c>
      <c r="L3660">
        <v>27.95</v>
      </c>
      <c r="M3660" t="s">
        <v>2455</v>
      </c>
      <c r="N3660" t="s">
        <v>34</v>
      </c>
      <c r="O3660" t="s">
        <v>35</v>
      </c>
      <c r="P3660">
        <v>189</v>
      </c>
      <c r="Q3660">
        <v>2</v>
      </c>
      <c r="R3660">
        <v>270</v>
      </c>
    </row>
    <row r="3661" spans="1:18">
      <c r="A3661" t="s">
        <v>3881</v>
      </c>
      <c r="B3661" t="s">
        <v>121</v>
      </c>
      <c r="C3661" t="s">
        <v>39</v>
      </c>
      <c r="D3661" t="s">
        <v>248</v>
      </c>
      <c r="E3661">
        <v>58.72</v>
      </c>
      <c r="F3661">
        <v>14.13</v>
      </c>
      <c r="G3661" t="s">
        <v>2497</v>
      </c>
      <c r="H3661" t="s">
        <v>109</v>
      </c>
      <c r="I3661" t="s">
        <v>20</v>
      </c>
      <c r="J3661" t="s">
        <v>406</v>
      </c>
      <c r="K3661">
        <v>58.72</v>
      </c>
      <c r="L3661">
        <v>14.13</v>
      </c>
      <c r="M3661" t="s">
        <v>2497</v>
      </c>
      <c r="N3661" t="s">
        <v>40</v>
      </c>
      <c r="O3661" t="s">
        <v>35</v>
      </c>
      <c r="P3661">
        <v>1073</v>
      </c>
      <c r="Q3661">
        <v>0</v>
      </c>
      <c r="R3661">
        <v>0</v>
      </c>
    </row>
    <row r="3662" spans="1:18">
      <c r="A3662" t="s">
        <v>3965</v>
      </c>
      <c r="B3662" t="s">
        <v>54</v>
      </c>
      <c r="C3662" t="s">
        <v>20</v>
      </c>
      <c r="D3662" t="s">
        <v>248</v>
      </c>
      <c r="E3662">
        <v>57.85</v>
      </c>
      <c r="F3662">
        <v>11.97</v>
      </c>
      <c r="G3662" t="s">
        <v>2497</v>
      </c>
      <c r="H3662" t="s">
        <v>50</v>
      </c>
      <c r="I3662" t="s">
        <v>48</v>
      </c>
      <c r="J3662" t="s">
        <v>1354</v>
      </c>
      <c r="K3662">
        <v>57.82</v>
      </c>
      <c r="L3662">
        <v>11.98</v>
      </c>
      <c r="M3662" t="s">
        <v>2497</v>
      </c>
      <c r="N3662" t="s">
        <v>84</v>
      </c>
      <c r="O3662" t="s">
        <v>52</v>
      </c>
      <c r="P3662">
        <v>3349</v>
      </c>
      <c r="Q3662">
        <v>4</v>
      </c>
      <c r="R3662">
        <v>166</v>
      </c>
    </row>
    <row r="3663" spans="1:18">
      <c r="A3663" t="s">
        <v>414</v>
      </c>
      <c r="B3663" t="s">
        <v>39</v>
      </c>
      <c r="C3663" t="s">
        <v>39</v>
      </c>
      <c r="D3663" t="s">
        <v>290</v>
      </c>
      <c r="E3663">
        <v>53.17</v>
      </c>
      <c r="F3663">
        <v>12.47</v>
      </c>
      <c r="G3663" t="s">
        <v>332</v>
      </c>
      <c r="H3663" t="s">
        <v>48</v>
      </c>
      <c r="I3663" t="s">
        <v>39</v>
      </c>
      <c r="J3663" t="s">
        <v>290</v>
      </c>
      <c r="K3663">
        <v>53.17</v>
      </c>
      <c r="L3663">
        <v>12.47</v>
      </c>
      <c r="M3663" t="s">
        <v>332</v>
      </c>
      <c r="N3663" t="s">
        <v>140</v>
      </c>
      <c r="O3663" t="s">
        <v>35</v>
      </c>
      <c r="P3663">
        <v>2</v>
      </c>
      <c r="Q3663">
        <v>0</v>
      </c>
      <c r="R3663">
        <v>0</v>
      </c>
    </row>
    <row r="3664" spans="1:18">
      <c r="A3664" t="s">
        <v>415</v>
      </c>
      <c r="B3664" t="s">
        <v>39</v>
      </c>
      <c r="C3664" t="s">
        <v>39</v>
      </c>
      <c r="D3664" t="s">
        <v>290</v>
      </c>
      <c r="E3664">
        <v>53.17</v>
      </c>
      <c r="F3664">
        <v>12.47</v>
      </c>
      <c r="G3664" t="s">
        <v>332</v>
      </c>
      <c r="H3664" t="s">
        <v>48</v>
      </c>
      <c r="I3664" t="s">
        <v>39</v>
      </c>
      <c r="J3664" t="s">
        <v>290</v>
      </c>
      <c r="K3664">
        <v>53.17</v>
      </c>
      <c r="L3664">
        <v>12.47</v>
      </c>
      <c r="M3664" t="s">
        <v>332</v>
      </c>
      <c r="N3664" t="s">
        <v>140</v>
      </c>
      <c r="O3664" t="s">
        <v>35</v>
      </c>
      <c r="P3664">
        <v>2</v>
      </c>
      <c r="Q3664">
        <v>0</v>
      </c>
      <c r="R3664">
        <v>0</v>
      </c>
    </row>
    <row r="3665" spans="1:18">
      <c r="A3665" t="s">
        <v>416</v>
      </c>
      <c r="B3665" t="s">
        <v>39</v>
      </c>
      <c r="C3665" t="s">
        <v>39</v>
      </c>
      <c r="D3665" t="s">
        <v>290</v>
      </c>
      <c r="E3665">
        <v>53.17</v>
      </c>
      <c r="F3665">
        <v>12.47</v>
      </c>
      <c r="G3665" t="s">
        <v>332</v>
      </c>
      <c r="H3665" t="s">
        <v>48</v>
      </c>
      <c r="I3665" t="s">
        <v>39</v>
      </c>
      <c r="J3665" t="s">
        <v>290</v>
      </c>
      <c r="K3665">
        <v>53.17</v>
      </c>
      <c r="L3665">
        <v>12.47</v>
      </c>
      <c r="M3665" t="s">
        <v>332</v>
      </c>
      <c r="N3665" t="s">
        <v>140</v>
      </c>
      <c r="O3665" t="s">
        <v>35</v>
      </c>
      <c r="P3665">
        <v>2</v>
      </c>
      <c r="Q3665">
        <v>0</v>
      </c>
      <c r="R3665">
        <v>0</v>
      </c>
    </row>
    <row r="3666" spans="1:18">
      <c r="A3666" t="s">
        <v>417</v>
      </c>
      <c r="B3666" t="s">
        <v>39</v>
      </c>
      <c r="C3666" t="s">
        <v>39</v>
      </c>
      <c r="D3666" t="s">
        <v>290</v>
      </c>
      <c r="E3666">
        <v>53.17</v>
      </c>
      <c r="F3666">
        <v>12.47</v>
      </c>
      <c r="G3666" t="s">
        <v>332</v>
      </c>
      <c r="H3666" t="s">
        <v>48</v>
      </c>
      <c r="I3666" t="s">
        <v>39</v>
      </c>
      <c r="J3666" t="s">
        <v>290</v>
      </c>
      <c r="K3666">
        <v>53.17</v>
      </c>
      <c r="L3666">
        <v>12.47</v>
      </c>
      <c r="M3666" t="s">
        <v>332</v>
      </c>
      <c r="N3666" t="s">
        <v>140</v>
      </c>
      <c r="O3666" t="s">
        <v>35</v>
      </c>
      <c r="P3666">
        <v>2</v>
      </c>
      <c r="Q3666">
        <v>0</v>
      </c>
      <c r="R3666">
        <v>0</v>
      </c>
    </row>
    <row r="3667" spans="1:18">
      <c r="A3667" t="s">
        <v>418</v>
      </c>
      <c r="B3667" t="s">
        <v>39</v>
      </c>
      <c r="C3667" t="s">
        <v>39</v>
      </c>
      <c r="D3667" t="s">
        <v>290</v>
      </c>
      <c r="E3667">
        <v>53.17</v>
      </c>
      <c r="F3667">
        <v>12.47</v>
      </c>
      <c r="G3667" t="s">
        <v>332</v>
      </c>
      <c r="H3667" t="s">
        <v>48</v>
      </c>
      <c r="I3667" t="s">
        <v>39</v>
      </c>
      <c r="J3667" t="s">
        <v>290</v>
      </c>
      <c r="K3667">
        <v>53.17</v>
      </c>
      <c r="L3667">
        <v>12.47</v>
      </c>
      <c r="M3667" t="s">
        <v>332</v>
      </c>
      <c r="N3667" t="s">
        <v>140</v>
      </c>
      <c r="O3667" t="s">
        <v>35</v>
      </c>
      <c r="P3667">
        <v>2</v>
      </c>
      <c r="Q3667">
        <v>0</v>
      </c>
      <c r="R3667">
        <v>0</v>
      </c>
    </row>
    <row r="3668" spans="1:18">
      <c r="A3668" t="s">
        <v>850</v>
      </c>
      <c r="B3668" t="s">
        <v>31</v>
      </c>
      <c r="C3668" t="s">
        <v>39</v>
      </c>
      <c r="D3668" t="s">
        <v>290</v>
      </c>
      <c r="E3668">
        <v>58.52</v>
      </c>
      <c r="F3668">
        <v>24.82</v>
      </c>
      <c r="G3668" t="s">
        <v>795</v>
      </c>
      <c r="H3668" t="s">
        <v>71</v>
      </c>
      <c r="I3668" t="s">
        <v>63</v>
      </c>
      <c r="J3668" t="s">
        <v>410</v>
      </c>
      <c r="K3668">
        <v>58.52</v>
      </c>
      <c r="L3668">
        <v>24.82</v>
      </c>
      <c r="M3668" t="s">
        <v>795</v>
      </c>
      <c r="N3668" t="s">
        <v>81</v>
      </c>
      <c r="O3668" t="s">
        <v>35</v>
      </c>
      <c r="P3668">
        <v>562</v>
      </c>
      <c r="Q3668">
        <v>0</v>
      </c>
      <c r="R3668">
        <v>0</v>
      </c>
    </row>
    <row r="3669" spans="1:18">
      <c r="A3669" t="s">
        <v>1499</v>
      </c>
      <c r="B3669" t="s">
        <v>71</v>
      </c>
      <c r="C3669" t="s">
        <v>20</v>
      </c>
      <c r="D3669" t="s">
        <v>290</v>
      </c>
      <c r="E3669">
        <v>52.75</v>
      </c>
      <c r="F3669">
        <v>-4.8</v>
      </c>
      <c r="G3669" t="s">
        <v>858</v>
      </c>
      <c r="H3669" t="s">
        <v>29</v>
      </c>
      <c r="I3669" t="s">
        <v>48</v>
      </c>
      <c r="J3669" t="s">
        <v>290</v>
      </c>
      <c r="K3669">
        <v>52.75</v>
      </c>
      <c r="L3669">
        <v>-4.8</v>
      </c>
      <c r="M3669" t="s">
        <v>858</v>
      </c>
      <c r="N3669" t="s">
        <v>40</v>
      </c>
      <c r="O3669" t="s">
        <v>35</v>
      </c>
      <c r="P3669">
        <v>83</v>
      </c>
      <c r="Q3669">
        <v>0</v>
      </c>
      <c r="R3669">
        <v>0</v>
      </c>
    </row>
    <row r="3670" spans="1:18">
      <c r="A3670" t="s">
        <v>1500</v>
      </c>
      <c r="B3670" t="s">
        <v>71</v>
      </c>
      <c r="C3670" t="s">
        <v>20</v>
      </c>
      <c r="D3670" t="s">
        <v>290</v>
      </c>
      <c r="E3670">
        <v>52.75</v>
      </c>
      <c r="F3670">
        <v>-4.8</v>
      </c>
      <c r="G3670" t="s">
        <v>858</v>
      </c>
      <c r="H3670" t="s">
        <v>121</v>
      </c>
      <c r="I3670" t="s">
        <v>63</v>
      </c>
      <c r="J3670" t="s">
        <v>1354</v>
      </c>
      <c r="K3670">
        <v>52.75</v>
      </c>
      <c r="L3670">
        <v>-4.8</v>
      </c>
      <c r="M3670" t="s">
        <v>858</v>
      </c>
      <c r="N3670" t="s">
        <v>40</v>
      </c>
      <c r="O3670" t="s">
        <v>35</v>
      </c>
      <c r="P3670">
        <v>3138</v>
      </c>
      <c r="Q3670">
        <v>0</v>
      </c>
      <c r="R3670">
        <v>0</v>
      </c>
    </row>
    <row r="3671" spans="1:18">
      <c r="A3671" t="s">
        <v>1501</v>
      </c>
      <c r="B3671" t="s">
        <v>71</v>
      </c>
      <c r="C3671" t="s">
        <v>20</v>
      </c>
      <c r="D3671" t="s">
        <v>290</v>
      </c>
      <c r="E3671">
        <v>52.75</v>
      </c>
      <c r="F3671">
        <v>-4.8</v>
      </c>
      <c r="G3671" t="s">
        <v>858</v>
      </c>
      <c r="H3671" t="s">
        <v>51</v>
      </c>
      <c r="I3671" t="s">
        <v>24</v>
      </c>
      <c r="J3671" t="s">
        <v>408</v>
      </c>
      <c r="K3671">
        <v>52.75</v>
      </c>
      <c r="L3671">
        <v>-4.8</v>
      </c>
      <c r="M3671" t="s">
        <v>858</v>
      </c>
      <c r="N3671" t="s">
        <v>81</v>
      </c>
      <c r="O3671" t="s">
        <v>35</v>
      </c>
      <c r="P3671">
        <v>1789</v>
      </c>
      <c r="Q3671">
        <v>0</v>
      </c>
      <c r="R3671">
        <v>0</v>
      </c>
    </row>
    <row r="3672" spans="1:18">
      <c r="A3672" t="s">
        <v>1502</v>
      </c>
      <c r="B3672" t="s">
        <v>155</v>
      </c>
      <c r="C3672" t="s">
        <v>20</v>
      </c>
      <c r="D3672" t="s">
        <v>290</v>
      </c>
      <c r="E3672">
        <v>52.75</v>
      </c>
      <c r="F3672">
        <v>-4.8</v>
      </c>
      <c r="G3672" t="s">
        <v>858</v>
      </c>
      <c r="H3672" t="s">
        <v>155</v>
      </c>
      <c r="I3672" t="s">
        <v>29</v>
      </c>
      <c r="J3672" t="s">
        <v>290</v>
      </c>
      <c r="K3672">
        <v>52.75</v>
      </c>
      <c r="L3672">
        <v>-4.8</v>
      </c>
      <c r="M3672" t="s">
        <v>858</v>
      </c>
      <c r="N3672" t="s">
        <v>40</v>
      </c>
      <c r="O3672" t="s">
        <v>35</v>
      </c>
      <c r="P3672">
        <v>61</v>
      </c>
      <c r="Q3672">
        <v>0</v>
      </c>
      <c r="R3672">
        <v>0</v>
      </c>
    </row>
    <row r="3673" spans="1:18">
      <c r="A3673" t="s">
        <v>1503</v>
      </c>
      <c r="B3673" t="s">
        <v>155</v>
      </c>
      <c r="C3673" t="s">
        <v>20</v>
      </c>
      <c r="D3673" t="s">
        <v>290</v>
      </c>
      <c r="E3673">
        <v>52.75</v>
      </c>
      <c r="F3673">
        <v>-4.8</v>
      </c>
      <c r="G3673" t="s">
        <v>858</v>
      </c>
      <c r="H3673" t="s">
        <v>67</v>
      </c>
      <c r="I3673" t="s">
        <v>48</v>
      </c>
      <c r="J3673" t="s">
        <v>410</v>
      </c>
      <c r="K3673">
        <v>52.75</v>
      </c>
      <c r="L3673">
        <v>-4.8</v>
      </c>
      <c r="M3673" t="s">
        <v>858</v>
      </c>
      <c r="N3673" t="s">
        <v>40</v>
      </c>
      <c r="O3673" t="s">
        <v>35</v>
      </c>
      <c r="P3673">
        <v>454</v>
      </c>
      <c r="Q3673">
        <v>0</v>
      </c>
      <c r="R3673">
        <v>0</v>
      </c>
    </row>
    <row r="3674" spans="1:18">
      <c r="A3674" t="s">
        <v>1504</v>
      </c>
      <c r="B3674" t="s">
        <v>155</v>
      </c>
      <c r="C3674" t="s">
        <v>20</v>
      </c>
      <c r="D3674" t="s">
        <v>290</v>
      </c>
      <c r="E3674">
        <v>52.75</v>
      </c>
      <c r="F3674">
        <v>-4.8</v>
      </c>
      <c r="G3674" t="s">
        <v>858</v>
      </c>
      <c r="H3674" t="s">
        <v>92</v>
      </c>
      <c r="I3674" t="s">
        <v>24</v>
      </c>
      <c r="J3674" t="s">
        <v>324</v>
      </c>
      <c r="K3674">
        <v>52.75</v>
      </c>
      <c r="L3674">
        <v>-4.8</v>
      </c>
      <c r="M3674" t="s">
        <v>858</v>
      </c>
      <c r="N3674" t="s">
        <v>40</v>
      </c>
      <c r="O3674" t="s">
        <v>35</v>
      </c>
      <c r="P3674">
        <v>1427</v>
      </c>
      <c r="Q3674">
        <v>0</v>
      </c>
      <c r="R3674">
        <v>0</v>
      </c>
    </row>
    <row r="3675" spans="1:18">
      <c r="A3675" t="s">
        <v>1509</v>
      </c>
      <c r="B3675" t="s">
        <v>48</v>
      </c>
      <c r="C3675" t="s">
        <v>20</v>
      </c>
      <c r="D3675" t="s">
        <v>290</v>
      </c>
      <c r="E3675">
        <v>53.4</v>
      </c>
      <c r="F3675">
        <v>-2.85</v>
      </c>
      <c r="G3675" t="s">
        <v>858</v>
      </c>
      <c r="H3675" t="s">
        <v>68</v>
      </c>
      <c r="I3675" t="s">
        <v>39</v>
      </c>
      <c r="J3675" t="s">
        <v>290</v>
      </c>
      <c r="K3675">
        <v>53.42</v>
      </c>
      <c r="L3675">
        <v>-2.85</v>
      </c>
      <c r="M3675" t="s">
        <v>858</v>
      </c>
      <c r="N3675" t="s">
        <v>40</v>
      </c>
      <c r="O3675" t="s">
        <v>35</v>
      </c>
      <c r="P3675">
        <v>43</v>
      </c>
      <c r="Q3675">
        <v>2</v>
      </c>
      <c r="R3675">
        <v>0</v>
      </c>
    </row>
    <row r="3676" spans="1:18">
      <c r="A3676" t="s">
        <v>1521</v>
      </c>
      <c r="B3676" t="s">
        <v>31</v>
      </c>
      <c r="C3676" t="s">
        <v>20</v>
      </c>
      <c r="D3676" t="s">
        <v>290</v>
      </c>
      <c r="E3676">
        <v>52.67</v>
      </c>
      <c r="F3676">
        <v>-0.52</v>
      </c>
      <c r="G3676" t="s">
        <v>858</v>
      </c>
      <c r="H3676" t="s">
        <v>63</v>
      </c>
      <c r="I3676" t="s">
        <v>51</v>
      </c>
      <c r="J3676" t="s">
        <v>410</v>
      </c>
      <c r="K3676">
        <v>52.65</v>
      </c>
      <c r="L3676">
        <v>-0.62</v>
      </c>
      <c r="M3676" t="s">
        <v>858</v>
      </c>
      <c r="N3676" t="s">
        <v>40</v>
      </c>
      <c r="O3676" t="s">
        <v>35</v>
      </c>
      <c r="P3676">
        <v>498</v>
      </c>
      <c r="Q3676">
        <v>7</v>
      </c>
      <c r="R3676">
        <v>255</v>
      </c>
    </row>
    <row r="3677" spans="1:18">
      <c r="A3677" t="s">
        <v>1522</v>
      </c>
      <c r="B3677" t="s">
        <v>155</v>
      </c>
      <c r="C3677" t="s">
        <v>20</v>
      </c>
      <c r="D3677" t="s">
        <v>290</v>
      </c>
      <c r="E3677">
        <v>52.93</v>
      </c>
      <c r="F3677">
        <v>-0.68</v>
      </c>
      <c r="G3677" t="s">
        <v>858</v>
      </c>
      <c r="H3677" t="s">
        <v>24</v>
      </c>
      <c r="I3677" t="s">
        <v>20</v>
      </c>
      <c r="J3677" t="s">
        <v>186</v>
      </c>
      <c r="K3677">
        <v>52.88</v>
      </c>
      <c r="L3677">
        <v>-0.7</v>
      </c>
      <c r="M3677" t="s">
        <v>858</v>
      </c>
      <c r="N3677" t="s">
        <v>34</v>
      </c>
      <c r="O3677" t="s">
        <v>35</v>
      </c>
      <c r="P3677">
        <v>3274</v>
      </c>
      <c r="Q3677">
        <v>6</v>
      </c>
      <c r="R3677">
        <v>192</v>
      </c>
    </row>
    <row r="3678" spans="1:18">
      <c r="A3678" t="s">
        <v>1523</v>
      </c>
      <c r="B3678" t="s">
        <v>50</v>
      </c>
      <c r="C3678" t="s">
        <v>39</v>
      </c>
      <c r="D3678" t="s">
        <v>290</v>
      </c>
      <c r="E3678">
        <v>52.93</v>
      </c>
      <c r="F3678">
        <v>-0.68</v>
      </c>
      <c r="G3678" t="s">
        <v>858</v>
      </c>
      <c r="H3678" t="s">
        <v>23</v>
      </c>
      <c r="I3678" t="s">
        <v>24</v>
      </c>
      <c r="J3678" t="s">
        <v>410</v>
      </c>
      <c r="K3678">
        <v>52.88</v>
      </c>
      <c r="L3678">
        <v>-0.60000000000000009</v>
      </c>
      <c r="M3678" t="s">
        <v>858</v>
      </c>
      <c r="N3678" t="s">
        <v>34</v>
      </c>
      <c r="O3678" t="s">
        <v>35</v>
      </c>
      <c r="P3678">
        <v>318</v>
      </c>
      <c r="Q3678">
        <v>8</v>
      </c>
      <c r="R3678">
        <v>135</v>
      </c>
    </row>
    <row r="3679" spans="1:18">
      <c r="A3679" t="s">
        <v>1527</v>
      </c>
      <c r="B3679" t="s">
        <v>45</v>
      </c>
      <c r="C3679" t="s">
        <v>20</v>
      </c>
      <c r="D3679" t="s">
        <v>290</v>
      </c>
      <c r="E3679">
        <v>51.77</v>
      </c>
      <c r="F3679">
        <v>-0.78</v>
      </c>
      <c r="G3679" t="s">
        <v>858</v>
      </c>
      <c r="H3679" t="s">
        <v>74</v>
      </c>
      <c r="I3679" t="s">
        <v>39</v>
      </c>
      <c r="J3679" t="s">
        <v>290</v>
      </c>
      <c r="K3679">
        <v>51.77</v>
      </c>
      <c r="L3679">
        <v>-0.78</v>
      </c>
      <c r="M3679" t="s">
        <v>858</v>
      </c>
      <c r="N3679" t="s">
        <v>81</v>
      </c>
      <c r="O3679" t="s">
        <v>35</v>
      </c>
      <c r="P3679">
        <v>35</v>
      </c>
      <c r="Q3679">
        <v>0</v>
      </c>
      <c r="R3679">
        <v>0</v>
      </c>
    </row>
    <row r="3680" spans="1:18">
      <c r="A3680" t="s">
        <v>1528</v>
      </c>
      <c r="B3680" t="s">
        <v>48</v>
      </c>
      <c r="C3680" t="s">
        <v>20</v>
      </c>
      <c r="D3680" t="s">
        <v>290</v>
      </c>
      <c r="E3680">
        <v>52.65</v>
      </c>
      <c r="F3680">
        <v>-0.60000000000000009</v>
      </c>
      <c r="G3680" t="s">
        <v>858</v>
      </c>
      <c r="H3680" t="s">
        <v>19</v>
      </c>
      <c r="I3680" t="s">
        <v>60</v>
      </c>
      <c r="J3680" t="s">
        <v>410</v>
      </c>
      <c r="K3680">
        <v>52.65</v>
      </c>
      <c r="L3680">
        <v>-0.60000000000000009</v>
      </c>
      <c r="M3680" t="s">
        <v>858</v>
      </c>
      <c r="N3680" t="s">
        <v>34</v>
      </c>
      <c r="O3680" t="s">
        <v>35</v>
      </c>
      <c r="P3680">
        <v>321</v>
      </c>
      <c r="Q3680">
        <v>0</v>
      </c>
      <c r="R3680">
        <v>0</v>
      </c>
    </row>
    <row r="3681" spans="1:18">
      <c r="A3681" t="s">
        <v>1580</v>
      </c>
      <c r="B3681" t="s">
        <v>20</v>
      </c>
      <c r="C3681" t="s">
        <v>48</v>
      </c>
      <c r="D3681" t="s">
        <v>290</v>
      </c>
      <c r="E3681">
        <v>47.13</v>
      </c>
      <c r="F3681">
        <v>8.18</v>
      </c>
      <c r="G3681" t="s">
        <v>1558</v>
      </c>
      <c r="H3681" t="s">
        <v>101</v>
      </c>
      <c r="I3681" t="s">
        <v>48</v>
      </c>
      <c r="J3681" t="s">
        <v>290</v>
      </c>
      <c r="K3681">
        <v>47.13</v>
      </c>
      <c r="L3681">
        <v>8.18</v>
      </c>
      <c r="M3681" t="s">
        <v>1558</v>
      </c>
      <c r="N3681" t="s">
        <v>40</v>
      </c>
      <c r="O3681" t="s">
        <v>35</v>
      </c>
      <c r="P3681">
        <v>6</v>
      </c>
      <c r="Q3681">
        <v>0</v>
      </c>
      <c r="R3681">
        <v>0</v>
      </c>
    </row>
    <row r="3682" spans="1:18">
      <c r="A3682" t="s">
        <v>1605</v>
      </c>
      <c r="B3682" t="s">
        <v>37</v>
      </c>
      <c r="C3682" t="s">
        <v>20</v>
      </c>
      <c r="D3682" t="s">
        <v>290</v>
      </c>
      <c r="E3682">
        <v>45.72</v>
      </c>
      <c r="F3682">
        <v>18.2</v>
      </c>
      <c r="G3682" t="s">
        <v>1600</v>
      </c>
      <c r="H3682" t="s">
        <v>121</v>
      </c>
      <c r="I3682" t="s">
        <v>32</v>
      </c>
      <c r="J3682" t="s">
        <v>290</v>
      </c>
      <c r="K3682">
        <v>45.72</v>
      </c>
      <c r="L3682">
        <v>18.2</v>
      </c>
      <c r="M3682" t="s">
        <v>1600</v>
      </c>
      <c r="N3682" t="s">
        <v>34</v>
      </c>
      <c r="O3682" t="s">
        <v>35</v>
      </c>
      <c r="P3682">
        <v>148</v>
      </c>
      <c r="Q3682">
        <v>0</v>
      </c>
      <c r="R3682">
        <v>0</v>
      </c>
    </row>
    <row r="3683" spans="1:18">
      <c r="A3683" t="s">
        <v>2358</v>
      </c>
      <c r="B3683" t="s">
        <v>51</v>
      </c>
      <c r="C3683" t="s">
        <v>29</v>
      </c>
      <c r="D3683" t="s">
        <v>290</v>
      </c>
      <c r="E3683">
        <v>59.2</v>
      </c>
      <c r="F3683">
        <v>5.32</v>
      </c>
      <c r="G3683" t="s">
        <v>669</v>
      </c>
      <c r="H3683" t="s">
        <v>39</v>
      </c>
      <c r="I3683" t="s">
        <v>51</v>
      </c>
      <c r="J3683" t="s">
        <v>410</v>
      </c>
      <c r="K3683">
        <v>59.17</v>
      </c>
      <c r="L3683">
        <v>5.25</v>
      </c>
      <c r="M3683" t="s">
        <v>669</v>
      </c>
      <c r="N3683" t="s">
        <v>40</v>
      </c>
      <c r="O3683" t="s">
        <v>52</v>
      </c>
      <c r="P3683">
        <v>424</v>
      </c>
      <c r="Q3683">
        <v>6</v>
      </c>
      <c r="R3683">
        <v>226</v>
      </c>
    </row>
    <row r="3684" spans="1:18">
      <c r="A3684" t="s">
        <v>2381</v>
      </c>
      <c r="B3684" t="s">
        <v>45</v>
      </c>
      <c r="C3684" t="s">
        <v>20</v>
      </c>
      <c r="D3684" t="s">
        <v>290</v>
      </c>
      <c r="E3684">
        <v>58.98</v>
      </c>
      <c r="F3684">
        <v>5.62</v>
      </c>
      <c r="G3684" t="s">
        <v>669</v>
      </c>
      <c r="H3684" t="s">
        <v>109</v>
      </c>
      <c r="I3684" t="s">
        <v>31</v>
      </c>
      <c r="J3684" t="s">
        <v>413</v>
      </c>
      <c r="K3684">
        <v>58.97</v>
      </c>
      <c r="L3684">
        <v>5.62</v>
      </c>
      <c r="M3684" t="s">
        <v>669</v>
      </c>
      <c r="N3684" t="s">
        <v>40</v>
      </c>
      <c r="O3684" t="s">
        <v>35</v>
      </c>
      <c r="P3684">
        <v>2470</v>
      </c>
      <c r="Q3684">
        <v>2</v>
      </c>
      <c r="R3684">
        <v>181</v>
      </c>
    </row>
    <row r="3685" spans="1:18">
      <c r="A3685" t="s">
        <v>3049</v>
      </c>
      <c r="B3685" t="s">
        <v>48</v>
      </c>
      <c r="C3685" t="s">
        <v>39</v>
      </c>
      <c r="D3685" t="s">
        <v>290</v>
      </c>
      <c r="E3685">
        <v>60.45</v>
      </c>
      <c r="F3685">
        <v>24.53</v>
      </c>
      <c r="G3685" t="s">
        <v>2455</v>
      </c>
      <c r="H3685" t="s">
        <v>73</v>
      </c>
      <c r="I3685" t="s">
        <v>39</v>
      </c>
      <c r="J3685" t="s">
        <v>290</v>
      </c>
      <c r="K3685">
        <v>60.45</v>
      </c>
      <c r="L3685">
        <v>24.53</v>
      </c>
      <c r="M3685" t="s">
        <v>2455</v>
      </c>
      <c r="N3685" t="s">
        <v>84</v>
      </c>
      <c r="O3685" t="s">
        <v>35</v>
      </c>
      <c r="P3685">
        <v>14</v>
      </c>
      <c r="Q3685">
        <v>0</v>
      </c>
      <c r="R3685">
        <v>0</v>
      </c>
    </row>
    <row r="3686" spans="1:18">
      <c r="A3686" t="s">
        <v>3382</v>
      </c>
      <c r="B3686" t="s">
        <v>29</v>
      </c>
      <c r="C3686" t="s">
        <v>39</v>
      </c>
      <c r="D3686" t="s">
        <v>290</v>
      </c>
      <c r="E3686">
        <v>60.45</v>
      </c>
      <c r="F3686">
        <v>22.23</v>
      </c>
      <c r="G3686" t="s">
        <v>2455</v>
      </c>
      <c r="H3686" t="s">
        <v>155</v>
      </c>
      <c r="I3686" t="s">
        <v>32</v>
      </c>
      <c r="J3686" t="s">
        <v>290</v>
      </c>
      <c r="K3686">
        <v>60.45</v>
      </c>
      <c r="L3686">
        <v>22.22</v>
      </c>
      <c r="M3686" t="s">
        <v>2455</v>
      </c>
      <c r="N3686" t="s">
        <v>34</v>
      </c>
      <c r="O3686" t="s">
        <v>27</v>
      </c>
      <c r="P3686">
        <v>132</v>
      </c>
      <c r="Q3686">
        <v>1</v>
      </c>
      <c r="R3686">
        <v>270</v>
      </c>
    </row>
    <row r="3687" spans="1:18">
      <c r="A3687" t="s">
        <v>3399</v>
      </c>
      <c r="B3687" t="s">
        <v>104</v>
      </c>
      <c r="C3687" t="s">
        <v>20</v>
      </c>
      <c r="D3687" t="s">
        <v>290</v>
      </c>
      <c r="E3687">
        <v>61.57</v>
      </c>
      <c r="F3687">
        <v>23.08</v>
      </c>
      <c r="G3687" t="s">
        <v>2455</v>
      </c>
      <c r="H3687" t="s">
        <v>109</v>
      </c>
      <c r="I3687" t="s">
        <v>51</v>
      </c>
      <c r="J3687" t="s">
        <v>406</v>
      </c>
      <c r="K3687">
        <v>63.3</v>
      </c>
      <c r="L3687">
        <v>21.75</v>
      </c>
      <c r="M3687" t="s">
        <v>2455</v>
      </c>
      <c r="N3687" t="s">
        <v>81</v>
      </c>
      <c r="O3687" t="s">
        <v>35</v>
      </c>
      <c r="P3687">
        <v>850</v>
      </c>
      <c r="Q3687">
        <v>205</v>
      </c>
      <c r="R3687">
        <v>341</v>
      </c>
    </row>
    <row r="3688" spans="1:18">
      <c r="A3688" t="s">
        <v>3424</v>
      </c>
      <c r="B3688" t="s">
        <v>104</v>
      </c>
      <c r="C3688" t="s">
        <v>20</v>
      </c>
      <c r="D3688" t="s">
        <v>290</v>
      </c>
      <c r="E3688">
        <v>61.5</v>
      </c>
      <c r="F3688">
        <v>21.78</v>
      </c>
      <c r="G3688" t="s">
        <v>2455</v>
      </c>
      <c r="H3688" t="s">
        <v>73</v>
      </c>
      <c r="I3688" t="s">
        <v>48</v>
      </c>
      <c r="J3688" t="s">
        <v>290</v>
      </c>
      <c r="K3688">
        <v>61.5</v>
      </c>
      <c r="L3688">
        <v>21.78</v>
      </c>
      <c r="M3688" t="s">
        <v>2455</v>
      </c>
      <c r="N3688" t="s">
        <v>40</v>
      </c>
      <c r="O3688" t="s">
        <v>35</v>
      </c>
      <c r="P3688">
        <v>84</v>
      </c>
      <c r="Q3688">
        <v>0</v>
      </c>
      <c r="R3688">
        <v>0</v>
      </c>
    </row>
    <row r="3689" spans="1:18">
      <c r="A3689" t="s">
        <v>3430</v>
      </c>
      <c r="B3689" t="s">
        <v>92</v>
      </c>
      <c r="C3689" t="s">
        <v>39</v>
      </c>
      <c r="D3689" t="s">
        <v>290</v>
      </c>
      <c r="E3689">
        <v>62.98</v>
      </c>
      <c r="F3689">
        <v>28.17</v>
      </c>
      <c r="G3689" t="s">
        <v>2455</v>
      </c>
      <c r="H3689" t="s">
        <v>32</v>
      </c>
      <c r="I3689" t="s">
        <v>48</v>
      </c>
      <c r="J3689" t="s">
        <v>290</v>
      </c>
      <c r="K3689">
        <v>62.95</v>
      </c>
      <c r="L3689">
        <v>27.95</v>
      </c>
      <c r="M3689" t="s">
        <v>2455</v>
      </c>
      <c r="N3689" t="s">
        <v>34</v>
      </c>
      <c r="O3689" t="s">
        <v>35</v>
      </c>
      <c r="P3689">
        <v>58</v>
      </c>
      <c r="Q3689">
        <v>12</v>
      </c>
      <c r="R3689">
        <v>252</v>
      </c>
    </row>
    <row r="3690" spans="1:18">
      <c r="A3690" t="s">
        <v>3431</v>
      </c>
      <c r="B3690" t="s">
        <v>45</v>
      </c>
      <c r="C3690" t="s">
        <v>20</v>
      </c>
      <c r="D3690" t="s">
        <v>290</v>
      </c>
      <c r="E3690">
        <v>61.53</v>
      </c>
      <c r="F3690">
        <v>23.88</v>
      </c>
      <c r="G3690" t="s">
        <v>2455</v>
      </c>
      <c r="H3690" t="s">
        <v>73</v>
      </c>
      <c r="I3690" t="s">
        <v>32</v>
      </c>
      <c r="J3690" t="s">
        <v>410</v>
      </c>
      <c r="K3690">
        <v>61.42</v>
      </c>
      <c r="L3690">
        <v>23.13</v>
      </c>
      <c r="M3690" t="s">
        <v>2455</v>
      </c>
      <c r="N3690" t="s">
        <v>34</v>
      </c>
      <c r="O3690" t="s">
        <v>35</v>
      </c>
      <c r="P3690">
        <v>516</v>
      </c>
      <c r="Q3690">
        <v>42</v>
      </c>
      <c r="R3690">
        <v>252</v>
      </c>
    </row>
    <row r="3691" spans="1:18">
      <c r="A3691" t="s">
        <v>3432</v>
      </c>
      <c r="B3691" t="s">
        <v>45</v>
      </c>
      <c r="C3691" t="s">
        <v>20</v>
      </c>
      <c r="D3691" t="s">
        <v>290</v>
      </c>
      <c r="E3691">
        <v>61.55</v>
      </c>
      <c r="F3691">
        <v>23.95</v>
      </c>
      <c r="G3691" t="s">
        <v>2455</v>
      </c>
      <c r="H3691" t="s">
        <v>76</v>
      </c>
      <c r="I3691" t="s">
        <v>48</v>
      </c>
      <c r="J3691" t="s">
        <v>290</v>
      </c>
      <c r="K3691">
        <v>61.53</v>
      </c>
      <c r="L3691">
        <v>23.85</v>
      </c>
      <c r="M3691" t="s">
        <v>2455</v>
      </c>
      <c r="N3691" t="s">
        <v>81</v>
      </c>
      <c r="O3691" t="s">
        <v>35</v>
      </c>
      <c r="P3691">
        <v>89</v>
      </c>
      <c r="Q3691">
        <v>6</v>
      </c>
      <c r="R3691">
        <v>251</v>
      </c>
    </row>
    <row r="3692" spans="1:18">
      <c r="A3692" t="s">
        <v>3434</v>
      </c>
      <c r="B3692" t="s">
        <v>51</v>
      </c>
      <c r="C3692" t="s">
        <v>39</v>
      </c>
      <c r="D3692" t="s">
        <v>290</v>
      </c>
      <c r="E3692">
        <v>60.83</v>
      </c>
      <c r="F3692">
        <v>23.77</v>
      </c>
      <c r="G3692" t="s">
        <v>2455</v>
      </c>
      <c r="H3692" t="s">
        <v>19</v>
      </c>
      <c r="I3692" t="s">
        <v>60</v>
      </c>
      <c r="J3692" t="s">
        <v>186</v>
      </c>
      <c r="K3692">
        <v>60.82</v>
      </c>
      <c r="L3692">
        <v>23.67</v>
      </c>
      <c r="M3692" t="s">
        <v>2455</v>
      </c>
      <c r="N3692" t="s">
        <v>40</v>
      </c>
      <c r="O3692" t="s">
        <v>35</v>
      </c>
      <c r="P3692">
        <v>3211</v>
      </c>
      <c r="Q3692">
        <v>6</v>
      </c>
      <c r="R3692">
        <v>252</v>
      </c>
    </row>
    <row r="3693" spans="1:18">
      <c r="A3693" t="s">
        <v>3435</v>
      </c>
      <c r="B3693" t="s">
        <v>67</v>
      </c>
      <c r="C3693" t="s">
        <v>39</v>
      </c>
      <c r="D3693" t="s">
        <v>290</v>
      </c>
      <c r="E3693">
        <v>61.5</v>
      </c>
      <c r="F3693">
        <v>21.75</v>
      </c>
      <c r="G3693" t="s">
        <v>2455</v>
      </c>
      <c r="H3693" t="s">
        <v>143</v>
      </c>
      <c r="I3693" t="s">
        <v>39</v>
      </c>
      <c r="J3693" t="s">
        <v>290</v>
      </c>
      <c r="K3693">
        <v>61.5</v>
      </c>
      <c r="L3693">
        <v>21.73</v>
      </c>
      <c r="M3693" t="s">
        <v>2455</v>
      </c>
      <c r="N3693" t="s">
        <v>40</v>
      </c>
      <c r="O3693" t="s">
        <v>35</v>
      </c>
      <c r="P3693">
        <v>15</v>
      </c>
      <c r="Q3693">
        <v>1</v>
      </c>
      <c r="R3693">
        <v>270</v>
      </c>
    </row>
    <row r="3694" spans="1:18">
      <c r="A3694" t="s">
        <v>3437</v>
      </c>
      <c r="B3694" t="s">
        <v>20</v>
      </c>
      <c r="C3694" t="s">
        <v>39</v>
      </c>
      <c r="D3694" t="s">
        <v>290</v>
      </c>
      <c r="E3694">
        <v>62.7</v>
      </c>
      <c r="F3694">
        <v>22.5</v>
      </c>
      <c r="G3694" t="s">
        <v>2455</v>
      </c>
      <c r="H3694" t="s">
        <v>48</v>
      </c>
      <c r="I3694" t="s">
        <v>32</v>
      </c>
      <c r="J3694" t="s">
        <v>190</v>
      </c>
      <c r="K3694">
        <v>62.7</v>
      </c>
      <c r="L3694">
        <v>22.45</v>
      </c>
      <c r="M3694" t="s">
        <v>2455</v>
      </c>
      <c r="N3694" t="s">
        <v>140</v>
      </c>
      <c r="O3694" t="s">
        <v>35</v>
      </c>
      <c r="P3694">
        <v>4873</v>
      </c>
      <c r="Q3694">
        <v>3</v>
      </c>
      <c r="R3694">
        <v>270</v>
      </c>
    </row>
    <row r="3695" spans="1:18">
      <c r="A3695" t="s">
        <v>3438</v>
      </c>
      <c r="B3695" t="s">
        <v>54</v>
      </c>
      <c r="C3695" t="s">
        <v>20</v>
      </c>
      <c r="D3695" t="s">
        <v>290</v>
      </c>
      <c r="E3695">
        <v>61.87</v>
      </c>
      <c r="F3695">
        <v>23</v>
      </c>
      <c r="G3695" t="s">
        <v>2455</v>
      </c>
      <c r="H3695" t="s">
        <v>73</v>
      </c>
      <c r="I3695" t="s">
        <v>39</v>
      </c>
      <c r="J3695" t="s">
        <v>413</v>
      </c>
      <c r="K3695">
        <v>61.83</v>
      </c>
      <c r="L3695">
        <v>23.03</v>
      </c>
      <c r="M3695" t="s">
        <v>2455</v>
      </c>
      <c r="N3695" t="s">
        <v>81</v>
      </c>
      <c r="O3695" t="s">
        <v>35</v>
      </c>
      <c r="P3695">
        <v>2579</v>
      </c>
      <c r="Q3695">
        <v>5</v>
      </c>
      <c r="R3695">
        <v>155</v>
      </c>
    </row>
    <row r="3696" spans="1:18">
      <c r="A3696" t="s">
        <v>3439</v>
      </c>
      <c r="B3696" t="s">
        <v>54</v>
      </c>
      <c r="C3696" t="s">
        <v>20</v>
      </c>
      <c r="D3696" t="s">
        <v>290</v>
      </c>
      <c r="E3696">
        <v>61.87</v>
      </c>
      <c r="F3696">
        <v>23</v>
      </c>
      <c r="G3696" t="s">
        <v>2455</v>
      </c>
      <c r="H3696" t="s">
        <v>67</v>
      </c>
      <c r="I3696" t="s">
        <v>48</v>
      </c>
      <c r="J3696" t="s">
        <v>290</v>
      </c>
      <c r="K3696">
        <v>61.87</v>
      </c>
      <c r="L3696">
        <v>22.98</v>
      </c>
      <c r="M3696" t="s">
        <v>2455</v>
      </c>
      <c r="N3696" t="s">
        <v>40</v>
      </c>
      <c r="O3696" t="s">
        <v>35</v>
      </c>
      <c r="P3696">
        <v>75</v>
      </c>
      <c r="Q3696">
        <v>1</v>
      </c>
      <c r="R3696">
        <v>270</v>
      </c>
    </row>
    <row r="3697" spans="1:18">
      <c r="A3697" t="s">
        <v>3441</v>
      </c>
      <c r="B3697" t="s">
        <v>51</v>
      </c>
      <c r="C3697" t="s">
        <v>39</v>
      </c>
      <c r="D3697" t="s">
        <v>290</v>
      </c>
      <c r="E3697">
        <v>61.48</v>
      </c>
      <c r="F3697">
        <v>23.9</v>
      </c>
      <c r="G3697" t="s">
        <v>2455</v>
      </c>
      <c r="H3697" t="s">
        <v>50</v>
      </c>
      <c r="I3697" t="s">
        <v>29</v>
      </c>
      <c r="J3697" t="s">
        <v>290</v>
      </c>
      <c r="K3697">
        <v>61.47</v>
      </c>
      <c r="L3697">
        <v>23.92</v>
      </c>
      <c r="M3697" t="s">
        <v>2455</v>
      </c>
      <c r="N3697" t="s">
        <v>40</v>
      </c>
      <c r="O3697" t="s">
        <v>35</v>
      </c>
      <c r="P3697">
        <v>22</v>
      </c>
      <c r="Q3697">
        <v>3</v>
      </c>
      <c r="R3697">
        <v>155</v>
      </c>
    </row>
    <row r="3698" spans="1:18">
      <c r="A3698" t="s">
        <v>3442</v>
      </c>
      <c r="B3698" t="s">
        <v>51</v>
      </c>
      <c r="C3698" t="s">
        <v>39</v>
      </c>
      <c r="D3698" t="s">
        <v>290</v>
      </c>
      <c r="E3698">
        <v>61.48</v>
      </c>
      <c r="F3698">
        <v>23.9</v>
      </c>
      <c r="G3698" t="s">
        <v>2455</v>
      </c>
      <c r="H3698" t="s">
        <v>50</v>
      </c>
      <c r="I3698" t="s">
        <v>29</v>
      </c>
      <c r="J3698" t="s">
        <v>290</v>
      </c>
      <c r="K3698">
        <v>61.47</v>
      </c>
      <c r="L3698">
        <v>23.92</v>
      </c>
      <c r="M3698" t="s">
        <v>2455</v>
      </c>
      <c r="N3698" t="s">
        <v>81</v>
      </c>
      <c r="O3698" t="s">
        <v>35</v>
      </c>
      <c r="P3698">
        <v>22</v>
      </c>
      <c r="Q3698">
        <v>3</v>
      </c>
      <c r="R3698">
        <v>155</v>
      </c>
    </row>
    <row r="3699" spans="1:18">
      <c r="A3699" t="s">
        <v>409</v>
      </c>
      <c r="B3699" t="s">
        <v>133</v>
      </c>
      <c r="C3699" t="s">
        <v>20</v>
      </c>
      <c r="D3699" t="s">
        <v>410</v>
      </c>
      <c r="E3699">
        <v>50.65</v>
      </c>
      <c r="F3699">
        <v>12.2</v>
      </c>
      <c r="G3699" t="s">
        <v>332</v>
      </c>
      <c r="H3699" t="s">
        <v>68</v>
      </c>
      <c r="I3699" t="s">
        <v>60</v>
      </c>
      <c r="J3699" t="s">
        <v>411</v>
      </c>
      <c r="K3699">
        <v>50.65</v>
      </c>
      <c r="L3699">
        <v>12.2</v>
      </c>
      <c r="M3699" t="s">
        <v>332</v>
      </c>
      <c r="N3699" t="s">
        <v>40</v>
      </c>
      <c r="O3699" t="s">
        <v>52</v>
      </c>
      <c r="P3699">
        <v>4681</v>
      </c>
      <c r="Q3699">
        <v>0</v>
      </c>
      <c r="R3699">
        <v>0</v>
      </c>
    </row>
    <row r="3700" spans="1:18">
      <c r="A3700" t="s">
        <v>466</v>
      </c>
      <c r="B3700" t="s">
        <v>109</v>
      </c>
      <c r="C3700" t="s">
        <v>29</v>
      </c>
      <c r="D3700" t="s">
        <v>410</v>
      </c>
      <c r="E3700">
        <v>49.65</v>
      </c>
      <c r="F3700">
        <v>8.32</v>
      </c>
      <c r="G3700" t="s">
        <v>332</v>
      </c>
      <c r="H3700" t="s">
        <v>74</v>
      </c>
      <c r="I3700" t="s">
        <v>60</v>
      </c>
      <c r="J3700" t="s">
        <v>95</v>
      </c>
      <c r="K3700">
        <v>49.73</v>
      </c>
      <c r="L3700">
        <v>8.3800000000000008</v>
      </c>
      <c r="M3700" t="s">
        <v>332</v>
      </c>
      <c r="N3700" t="s">
        <v>81</v>
      </c>
      <c r="O3700" t="s">
        <v>35</v>
      </c>
      <c r="P3700">
        <v>611</v>
      </c>
      <c r="Q3700">
        <v>12</v>
      </c>
      <c r="R3700">
        <v>33</v>
      </c>
    </row>
    <row r="3701" spans="1:18">
      <c r="A3701" t="s">
        <v>1424</v>
      </c>
      <c r="B3701" t="s">
        <v>73</v>
      </c>
      <c r="C3701" t="s">
        <v>20</v>
      </c>
      <c r="D3701" t="s">
        <v>410</v>
      </c>
      <c r="E3701">
        <v>55.93</v>
      </c>
      <c r="F3701">
        <v>-3.4</v>
      </c>
      <c r="G3701" t="s">
        <v>858</v>
      </c>
      <c r="H3701" t="s">
        <v>51</v>
      </c>
      <c r="I3701" t="s">
        <v>60</v>
      </c>
      <c r="J3701" t="s">
        <v>406</v>
      </c>
      <c r="K3701">
        <v>55.95</v>
      </c>
      <c r="L3701">
        <v>-3.47</v>
      </c>
      <c r="M3701" t="s">
        <v>858</v>
      </c>
      <c r="N3701" t="s">
        <v>34</v>
      </c>
      <c r="O3701" t="s">
        <v>35</v>
      </c>
      <c r="P3701">
        <v>292</v>
      </c>
      <c r="Q3701">
        <v>5</v>
      </c>
      <c r="R3701">
        <v>295</v>
      </c>
    </row>
    <row r="3702" spans="1:18">
      <c r="A3702" t="s">
        <v>1505</v>
      </c>
      <c r="B3702" t="s">
        <v>73</v>
      </c>
      <c r="C3702" t="s">
        <v>20</v>
      </c>
      <c r="D3702" t="s">
        <v>410</v>
      </c>
      <c r="E3702">
        <v>52.75</v>
      </c>
      <c r="F3702">
        <v>-4.8</v>
      </c>
      <c r="G3702" t="s">
        <v>858</v>
      </c>
      <c r="H3702" t="s">
        <v>67</v>
      </c>
      <c r="I3702" t="s">
        <v>29</v>
      </c>
      <c r="J3702" t="s">
        <v>410</v>
      </c>
      <c r="K3702">
        <v>52.75</v>
      </c>
      <c r="L3702">
        <v>-4.8</v>
      </c>
      <c r="M3702" t="s">
        <v>858</v>
      </c>
      <c r="N3702" t="s">
        <v>40</v>
      </c>
      <c r="O3702" t="s">
        <v>35</v>
      </c>
      <c r="P3702">
        <v>53</v>
      </c>
      <c r="Q3702">
        <v>0</v>
      </c>
      <c r="R3702">
        <v>0</v>
      </c>
    </row>
    <row r="3703" spans="1:18">
      <c r="A3703" t="s">
        <v>1520</v>
      </c>
      <c r="B3703" t="s">
        <v>76</v>
      </c>
      <c r="C3703" t="s">
        <v>20</v>
      </c>
      <c r="D3703" t="s">
        <v>410</v>
      </c>
      <c r="E3703">
        <v>52.75</v>
      </c>
      <c r="F3703">
        <v>-4.8</v>
      </c>
      <c r="G3703" t="s">
        <v>858</v>
      </c>
      <c r="H3703" t="s">
        <v>74</v>
      </c>
      <c r="I3703" t="s">
        <v>60</v>
      </c>
      <c r="J3703" t="s">
        <v>406</v>
      </c>
      <c r="K3703">
        <v>52.75</v>
      </c>
      <c r="L3703">
        <v>-4.8</v>
      </c>
      <c r="M3703" t="s">
        <v>858</v>
      </c>
      <c r="N3703" t="s">
        <v>40</v>
      </c>
      <c r="O3703" t="s">
        <v>35</v>
      </c>
      <c r="P3703">
        <v>312</v>
      </c>
      <c r="Q3703">
        <v>0</v>
      </c>
      <c r="R3703">
        <v>0</v>
      </c>
    </row>
    <row r="3704" spans="1:18">
      <c r="A3704" t="s">
        <v>1529</v>
      </c>
      <c r="B3704" t="s">
        <v>67</v>
      </c>
      <c r="C3704" t="s">
        <v>20</v>
      </c>
      <c r="D3704" t="s">
        <v>410</v>
      </c>
      <c r="E3704">
        <v>53.9</v>
      </c>
      <c r="F3704">
        <v>-2.98</v>
      </c>
      <c r="G3704" t="s">
        <v>858</v>
      </c>
      <c r="H3704" t="s">
        <v>50</v>
      </c>
      <c r="I3704" t="s">
        <v>24</v>
      </c>
      <c r="J3704" t="s">
        <v>406</v>
      </c>
      <c r="K3704">
        <v>53.9</v>
      </c>
      <c r="L3704">
        <v>-2.97</v>
      </c>
      <c r="M3704" t="s">
        <v>858</v>
      </c>
      <c r="N3704" t="s">
        <v>34</v>
      </c>
      <c r="O3704" t="s">
        <v>35</v>
      </c>
      <c r="P3704">
        <v>323</v>
      </c>
      <c r="Q3704">
        <v>2</v>
      </c>
      <c r="R3704">
        <v>91</v>
      </c>
    </row>
    <row r="3705" spans="1:18">
      <c r="A3705" t="s">
        <v>2444</v>
      </c>
      <c r="B3705" t="s">
        <v>37</v>
      </c>
      <c r="C3705" t="s">
        <v>20</v>
      </c>
      <c r="D3705" t="s">
        <v>410</v>
      </c>
      <c r="E3705">
        <v>51.93</v>
      </c>
      <c r="F3705">
        <v>15.5</v>
      </c>
      <c r="G3705" t="s">
        <v>2428</v>
      </c>
      <c r="H3705" t="s">
        <v>24</v>
      </c>
      <c r="I3705" t="s">
        <v>39</v>
      </c>
      <c r="J3705" t="s">
        <v>410</v>
      </c>
      <c r="K3705">
        <v>51.93</v>
      </c>
      <c r="L3705">
        <v>15.5</v>
      </c>
      <c r="M3705" t="s">
        <v>2428</v>
      </c>
      <c r="N3705" t="s">
        <v>40</v>
      </c>
      <c r="O3705" t="s">
        <v>35</v>
      </c>
      <c r="P3705">
        <v>12</v>
      </c>
      <c r="Q3705">
        <v>0</v>
      </c>
      <c r="R3705">
        <v>0</v>
      </c>
    </row>
    <row r="3706" spans="1:18">
      <c r="A3706" t="s">
        <v>3436</v>
      </c>
      <c r="B3706" t="s">
        <v>133</v>
      </c>
      <c r="C3706" t="s">
        <v>20</v>
      </c>
      <c r="D3706" t="s">
        <v>410</v>
      </c>
      <c r="E3706">
        <v>61.22</v>
      </c>
      <c r="F3706">
        <v>21.77</v>
      </c>
      <c r="G3706" t="s">
        <v>2455</v>
      </c>
      <c r="H3706" t="s">
        <v>23</v>
      </c>
      <c r="I3706" t="s">
        <v>20</v>
      </c>
      <c r="J3706" t="s">
        <v>406</v>
      </c>
      <c r="K3706">
        <v>61.22</v>
      </c>
      <c r="L3706">
        <v>21.78</v>
      </c>
      <c r="M3706" t="s">
        <v>2455</v>
      </c>
      <c r="N3706" t="s">
        <v>34</v>
      </c>
      <c r="O3706" t="s">
        <v>35</v>
      </c>
      <c r="P3706">
        <v>354</v>
      </c>
      <c r="Q3706">
        <v>1</v>
      </c>
      <c r="R3706">
        <v>91</v>
      </c>
    </row>
    <row r="3707" spans="1:18">
      <c r="A3707" t="s">
        <v>3440</v>
      </c>
      <c r="B3707" t="s">
        <v>71</v>
      </c>
      <c r="C3707" t="s">
        <v>20</v>
      </c>
      <c r="D3707" t="s">
        <v>410</v>
      </c>
      <c r="E3707">
        <v>60.27</v>
      </c>
      <c r="F3707">
        <v>24.78</v>
      </c>
      <c r="G3707" t="s">
        <v>2455</v>
      </c>
      <c r="H3707" t="s">
        <v>101</v>
      </c>
      <c r="I3707" t="s">
        <v>20</v>
      </c>
      <c r="J3707" t="s">
        <v>185</v>
      </c>
      <c r="K3707">
        <v>60.27</v>
      </c>
      <c r="L3707">
        <v>24.8</v>
      </c>
      <c r="M3707" t="s">
        <v>2455</v>
      </c>
      <c r="N3707" t="s">
        <v>40</v>
      </c>
      <c r="O3707" t="s">
        <v>35</v>
      </c>
      <c r="P3707">
        <v>1822</v>
      </c>
      <c r="Q3707">
        <v>1</v>
      </c>
      <c r="R3707">
        <v>91</v>
      </c>
    </row>
    <row r="3708" spans="1:18">
      <c r="A3708" t="s">
        <v>3443</v>
      </c>
      <c r="B3708" t="s">
        <v>68</v>
      </c>
      <c r="C3708" t="s">
        <v>20</v>
      </c>
      <c r="D3708" t="s">
        <v>410</v>
      </c>
      <c r="E3708">
        <v>61.52</v>
      </c>
      <c r="F3708">
        <v>23</v>
      </c>
      <c r="G3708" t="s">
        <v>2455</v>
      </c>
      <c r="H3708" t="s">
        <v>32</v>
      </c>
      <c r="I3708" t="s">
        <v>51</v>
      </c>
      <c r="J3708" t="s">
        <v>410</v>
      </c>
      <c r="K3708">
        <v>61.5</v>
      </c>
      <c r="L3708">
        <v>24</v>
      </c>
      <c r="M3708" t="s">
        <v>2455</v>
      </c>
      <c r="N3708" t="s">
        <v>40</v>
      </c>
      <c r="O3708" t="s">
        <v>35</v>
      </c>
      <c r="P3708">
        <v>113</v>
      </c>
      <c r="Q3708">
        <v>54</v>
      </c>
      <c r="R3708">
        <v>93</v>
      </c>
    </row>
    <row r="3709" spans="1:18">
      <c r="A3709" t="s">
        <v>3444</v>
      </c>
      <c r="B3709" t="s">
        <v>19</v>
      </c>
      <c r="C3709" t="s">
        <v>20</v>
      </c>
      <c r="D3709" t="s">
        <v>410</v>
      </c>
      <c r="E3709">
        <v>60.45</v>
      </c>
      <c r="F3709">
        <v>22.2</v>
      </c>
      <c r="G3709" t="s">
        <v>2455</v>
      </c>
      <c r="H3709" t="s">
        <v>29</v>
      </c>
      <c r="I3709" t="s">
        <v>101</v>
      </c>
      <c r="J3709" t="s">
        <v>406</v>
      </c>
      <c r="K3709">
        <v>60.45</v>
      </c>
      <c r="L3709">
        <v>22.18</v>
      </c>
      <c r="M3709" t="s">
        <v>2455</v>
      </c>
      <c r="N3709" t="s">
        <v>81</v>
      </c>
      <c r="O3709" t="s">
        <v>35</v>
      </c>
      <c r="P3709">
        <v>532</v>
      </c>
      <c r="Q3709">
        <v>1</v>
      </c>
      <c r="R3709">
        <v>270</v>
      </c>
    </row>
    <row r="3710" spans="1:18">
      <c r="A3710" t="s">
        <v>3445</v>
      </c>
      <c r="B3710" t="s">
        <v>109</v>
      </c>
      <c r="C3710" t="s">
        <v>20</v>
      </c>
      <c r="D3710" t="s">
        <v>410</v>
      </c>
      <c r="E3710">
        <v>60.58</v>
      </c>
      <c r="F3710">
        <v>22.08</v>
      </c>
      <c r="G3710" t="s">
        <v>2455</v>
      </c>
      <c r="H3710" t="s">
        <v>73</v>
      </c>
      <c r="I3710" t="s">
        <v>32</v>
      </c>
      <c r="J3710" t="s">
        <v>410</v>
      </c>
      <c r="K3710">
        <v>60.2</v>
      </c>
      <c r="L3710">
        <v>22.08</v>
      </c>
      <c r="M3710" t="s">
        <v>2455</v>
      </c>
      <c r="N3710" t="s">
        <v>34</v>
      </c>
      <c r="O3710" t="s">
        <v>35</v>
      </c>
      <c r="P3710">
        <v>149</v>
      </c>
      <c r="Q3710">
        <v>43</v>
      </c>
      <c r="R3710">
        <v>181</v>
      </c>
    </row>
    <row r="3711" spans="1:18">
      <c r="A3711" t="s">
        <v>3447</v>
      </c>
      <c r="B3711" t="s">
        <v>37</v>
      </c>
      <c r="C3711" t="s">
        <v>20</v>
      </c>
      <c r="D3711" t="s">
        <v>410</v>
      </c>
      <c r="E3711">
        <v>61.6</v>
      </c>
      <c r="F3711">
        <v>23.18</v>
      </c>
      <c r="G3711" t="s">
        <v>2455</v>
      </c>
      <c r="H3711" t="s">
        <v>31</v>
      </c>
      <c r="I3711" t="s">
        <v>63</v>
      </c>
      <c r="J3711" t="s">
        <v>410</v>
      </c>
      <c r="K3711">
        <v>61.58</v>
      </c>
      <c r="L3711">
        <v>23.18</v>
      </c>
      <c r="M3711" t="s">
        <v>2455</v>
      </c>
      <c r="N3711" t="s">
        <v>34</v>
      </c>
      <c r="O3711" t="s">
        <v>35</v>
      </c>
      <c r="P3711">
        <v>193</v>
      </c>
      <c r="Q3711">
        <v>2</v>
      </c>
      <c r="R3711">
        <v>181</v>
      </c>
    </row>
    <row r="3712" spans="1:18">
      <c r="A3712" t="s">
        <v>3448</v>
      </c>
      <c r="B3712" t="s">
        <v>45</v>
      </c>
      <c r="C3712" t="s">
        <v>20</v>
      </c>
      <c r="D3712" t="s">
        <v>410</v>
      </c>
      <c r="E3712">
        <v>60.27</v>
      </c>
      <c r="F3712">
        <v>24.82</v>
      </c>
      <c r="G3712" t="s">
        <v>2455</v>
      </c>
      <c r="H3712" t="s">
        <v>54</v>
      </c>
      <c r="I3712" t="s">
        <v>32</v>
      </c>
      <c r="J3712" t="s">
        <v>410</v>
      </c>
      <c r="K3712">
        <v>60.28</v>
      </c>
      <c r="L3712">
        <v>24.8</v>
      </c>
      <c r="M3712" t="s">
        <v>2455</v>
      </c>
      <c r="N3712" t="s">
        <v>26</v>
      </c>
      <c r="O3712" t="s">
        <v>27</v>
      </c>
      <c r="P3712">
        <v>160</v>
      </c>
      <c r="Q3712">
        <v>3</v>
      </c>
      <c r="R3712">
        <v>334</v>
      </c>
    </row>
    <row r="3713" spans="1:18">
      <c r="A3713" t="s">
        <v>3449</v>
      </c>
      <c r="B3713" t="s">
        <v>19</v>
      </c>
      <c r="C3713" t="s">
        <v>20</v>
      </c>
      <c r="D3713" t="s">
        <v>410</v>
      </c>
      <c r="E3713">
        <v>60.25</v>
      </c>
      <c r="F3713">
        <v>24.88</v>
      </c>
      <c r="G3713" t="s">
        <v>2455</v>
      </c>
      <c r="H3713" t="s">
        <v>48</v>
      </c>
      <c r="I3713" t="s">
        <v>29</v>
      </c>
      <c r="J3713" t="s">
        <v>410</v>
      </c>
      <c r="K3713">
        <v>60.25</v>
      </c>
      <c r="L3713">
        <v>24.87</v>
      </c>
      <c r="M3713" t="s">
        <v>2455</v>
      </c>
      <c r="N3713" t="s">
        <v>81</v>
      </c>
      <c r="O3713" t="s">
        <v>35</v>
      </c>
      <c r="P3713">
        <v>44</v>
      </c>
      <c r="Q3713">
        <v>1</v>
      </c>
      <c r="R3713">
        <v>270</v>
      </c>
    </row>
    <row r="3714" spans="1:18">
      <c r="A3714" t="s">
        <v>3450</v>
      </c>
      <c r="B3714" t="s">
        <v>143</v>
      </c>
      <c r="C3714" t="s">
        <v>20</v>
      </c>
      <c r="D3714" t="s">
        <v>410</v>
      </c>
      <c r="E3714">
        <v>61.77</v>
      </c>
      <c r="F3714">
        <v>23.1</v>
      </c>
      <c r="G3714" t="s">
        <v>2455</v>
      </c>
      <c r="H3714" t="s">
        <v>101</v>
      </c>
      <c r="I3714" t="s">
        <v>39</v>
      </c>
      <c r="J3714" t="s">
        <v>406</v>
      </c>
      <c r="K3714">
        <v>61.77</v>
      </c>
      <c r="L3714">
        <v>23.08</v>
      </c>
      <c r="M3714" t="s">
        <v>2455</v>
      </c>
      <c r="N3714" t="s">
        <v>40</v>
      </c>
      <c r="O3714" t="s">
        <v>35</v>
      </c>
      <c r="P3714">
        <v>379</v>
      </c>
      <c r="Q3714">
        <v>1</v>
      </c>
      <c r="R3714">
        <v>270</v>
      </c>
    </row>
    <row r="3715" spans="1:18">
      <c r="A3715" t="s">
        <v>3451</v>
      </c>
      <c r="B3715" t="s">
        <v>104</v>
      </c>
      <c r="C3715" t="s">
        <v>20</v>
      </c>
      <c r="D3715" t="s">
        <v>410</v>
      </c>
      <c r="E3715">
        <v>61.82</v>
      </c>
      <c r="F3715">
        <v>22.77</v>
      </c>
      <c r="G3715" t="s">
        <v>2455</v>
      </c>
      <c r="H3715" t="s">
        <v>45</v>
      </c>
      <c r="I3715" t="s">
        <v>39</v>
      </c>
      <c r="J3715" t="s">
        <v>410</v>
      </c>
      <c r="K3715">
        <v>61.82</v>
      </c>
      <c r="L3715">
        <v>22.77</v>
      </c>
      <c r="M3715" t="s">
        <v>2455</v>
      </c>
      <c r="N3715" t="s">
        <v>40</v>
      </c>
      <c r="O3715" t="s">
        <v>35</v>
      </c>
      <c r="P3715">
        <v>25</v>
      </c>
      <c r="Q3715">
        <v>0</v>
      </c>
      <c r="R3715">
        <v>0</v>
      </c>
    </row>
    <row r="3716" spans="1:18">
      <c r="A3716" t="s">
        <v>3452</v>
      </c>
      <c r="B3716" t="s">
        <v>109</v>
      </c>
      <c r="C3716" t="s">
        <v>20</v>
      </c>
      <c r="D3716" t="s">
        <v>410</v>
      </c>
      <c r="E3716">
        <v>61.48</v>
      </c>
      <c r="F3716">
        <v>23.95</v>
      </c>
      <c r="G3716" t="s">
        <v>2455</v>
      </c>
      <c r="H3716" t="s">
        <v>155</v>
      </c>
      <c r="I3716" t="s">
        <v>39</v>
      </c>
      <c r="J3716" t="s">
        <v>410</v>
      </c>
      <c r="K3716">
        <v>61.47</v>
      </c>
      <c r="L3716">
        <v>23.95</v>
      </c>
      <c r="M3716" t="s">
        <v>2455</v>
      </c>
      <c r="N3716" t="s">
        <v>40</v>
      </c>
      <c r="O3716" t="s">
        <v>35</v>
      </c>
      <c r="P3716">
        <v>22</v>
      </c>
      <c r="Q3716">
        <v>2</v>
      </c>
      <c r="R3716">
        <v>181</v>
      </c>
    </row>
    <row r="3717" spans="1:18">
      <c r="A3717" t="s">
        <v>3453</v>
      </c>
      <c r="B3717" t="s">
        <v>54</v>
      </c>
      <c r="C3717" t="s">
        <v>20</v>
      </c>
      <c r="D3717" t="s">
        <v>410</v>
      </c>
      <c r="E3717">
        <v>61.47</v>
      </c>
      <c r="F3717">
        <v>23.78</v>
      </c>
      <c r="G3717" t="s">
        <v>2455</v>
      </c>
      <c r="H3717" t="s">
        <v>68</v>
      </c>
      <c r="I3717" t="s">
        <v>29</v>
      </c>
      <c r="J3717" t="s">
        <v>410</v>
      </c>
      <c r="K3717">
        <v>61.47</v>
      </c>
      <c r="L3717">
        <v>23.8</v>
      </c>
      <c r="M3717" t="s">
        <v>2455</v>
      </c>
      <c r="N3717" t="s">
        <v>40</v>
      </c>
      <c r="O3717" t="s">
        <v>35</v>
      </c>
      <c r="P3717">
        <v>50</v>
      </c>
      <c r="Q3717">
        <v>1</v>
      </c>
      <c r="R3717">
        <v>91</v>
      </c>
    </row>
    <row r="3718" spans="1:18">
      <c r="A3718" t="s">
        <v>3454</v>
      </c>
      <c r="B3718" t="s">
        <v>54</v>
      </c>
      <c r="C3718" t="s">
        <v>20</v>
      </c>
      <c r="D3718" t="s">
        <v>410</v>
      </c>
      <c r="E3718">
        <v>61.47</v>
      </c>
      <c r="F3718">
        <v>23.75</v>
      </c>
      <c r="G3718" t="s">
        <v>2455</v>
      </c>
      <c r="H3718" t="s">
        <v>155</v>
      </c>
      <c r="I3718" t="s">
        <v>39</v>
      </c>
      <c r="J3718" t="s">
        <v>410</v>
      </c>
      <c r="K3718">
        <v>61.47</v>
      </c>
      <c r="L3718">
        <v>23.75</v>
      </c>
      <c r="M3718" t="s">
        <v>2455</v>
      </c>
      <c r="N3718" t="s">
        <v>40</v>
      </c>
      <c r="O3718" t="s">
        <v>35</v>
      </c>
      <c r="P3718">
        <v>17</v>
      </c>
      <c r="Q3718">
        <v>0</v>
      </c>
      <c r="R3718">
        <v>0</v>
      </c>
    </row>
    <row r="3719" spans="1:18">
      <c r="A3719" t="s">
        <v>3455</v>
      </c>
      <c r="B3719" t="s">
        <v>54</v>
      </c>
      <c r="C3719" t="s">
        <v>20</v>
      </c>
      <c r="D3719" t="s">
        <v>410</v>
      </c>
      <c r="E3719">
        <v>61.47</v>
      </c>
      <c r="F3719">
        <v>23.75</v>
      </c>
      <c r="G3719" t="s">
        <v>2455</v>
      </c>
      <c r="H3719" t="s">
        <v>42</v>
      </c>
      <c r="I3719" t="s">
        <v>39</v>
      </c>
      <c r="J3719" t="s">
        <v>410</v>
      </c>
      <c r="K3719">
        <v>61.47</v>
      </c>
      <c r="L3719">
        <v>23.75</v>
      </c>
      <c r="M3719" t="s">
        <v>2455</v>
      </c>
      <c r="N3719" t="s">
        <v>81</v>
      </c>
      <c r="O3719" t="s">
        <v>35</v>
      </c>
      <c r="P3719">
        <v>19</v>
      </c>
      <c r="Q3719">
        <v>0</v>
      </c>
      <c r="R3719">
        <v>0</v>
      </c>
    </row>
    <row r="3720" spans="1:18">
      <c r="A3720" t="s">
        <v>3456</v>
      </c>
      <c r="B3720" t="s">
        <v>51</v>
      </c>
      <c r="C3720" t="s">
        <v>39</v>
      </c>
      <c r="D3720" t="s">
        <v>410</v>
      </c>
      <c r="E3720">
        <v>61.47</v>
      </c>
      <c r="F3720">
        <v>23.78</v>
      </c>
      <c r="G3720" t="s">
        <v>2455</v>
      </c>
      <c r="H3720" t="s">
        <v>121</v>
      </c>
      <c r="I3720" t="s">
        <v>29</v>
      </c>
      <c r="J3720" t="s">
        <v>410</v>
      </c>
      <c r="K3720">
        <v>61.48</v>
      </c>
      <c r="L3720">
        <v>23.82</v>
      </c>
      <c r="M3720" t="s">
        <v>2455</v>
      </c>
      <c r="N3720" t="s">
        <v>81</v>
      </c>
      <c r="O3720" t="s">
        <v>35</v>
      </c>
      <c r="P3720">
        <v>39</v>
      </c>
      <c r="Q3720">
        <v>3</v>
      </c>
      <c r="R3720">
        <v>44</v>
      </c>
    </row>
    <row r="3721" spans="1:18">
      <c r="A3721" t="s">
        <v>3457</v>
      </c>
      <c r="B3721" t="s">
        <v>39</v>
      </c>
      <c r="C3721" t="s">
        <v>39</v>
      </c>
      <c r="D3721" t="s">
        <v>410</v>
      </c>
      <c r="E3721">
        <v>61.5</v>
      </c>
      <c r="F3721">
        <v>21.78</v>
      </c>
      <c r="G3721" t="s">
        <v>2455</v>
      </c>
      <c r="H3721" t="s">
        <v>121</v>
      </c>
      <c r="I3721" t="s">
        <v>39</v>
      </c>
      <c r="J3721" t="s">
        <v>410</v>
      </c>
      <c r="K3721">
        <v>61.5</v>
      </c>
      <c r="L3721">
        <v>21.78</v>
      </c>
      <c r="M3721" t="s">
        <v>2455</v>
      </c>
      <c r="N3721" t="s">
        <v>84</v>
      </c>
      <c r="O3721" t="s">
        <v>35</v>
      </c>
      <c r="P3721">
        <v>12</v>
      </c>
      <c r="Q3721">
        <v>0</v>
      </c>
      <c r="R3721">
        <v>0</v>
      </c>
    </row>
    <row r="3722" spans="1:18">
      <c r="A3722" t="s">
        <v>3997</v>
      </c>
      <c r="B3722" t="s">
        <v>23</v>
      </c>
      <c r="C3722" t="s">
        <v>20</v>
      </c>
      <c r="D3722" t="s">
        <v>410</v>
      </c>
      <c r="E3722">
        <v>60.18</v>
      </c>
      <c r="F3722">
        <v>17.22</v>
      </c>
      <c r="G3722" t="s">
        <v>2497</v>
      </c>
      <c r="H3722" t="s">
        <v>20</v>
      </c>
      <c r="I3722" t="s">
        <v>29</v>
      </c>
      <c r="J3722" t="s">
        <v>410</v>
      </c>
      <c r="K3722">
        <v>60.18</v>
      </c>
      <c r="L3722">
        <v>17.2</v>
      </c>
      <c r="M3722" t="s">
        <v>2497</v>
      </c>
      <c r="N3722" t="s">
        <v>40</v>
      </c>
      <c r="O3722" t="s">
        <v>35</v>
      </c>
      <c r="P3722">
        <v>51</v>
      </c>
      <c r="Q3722">
        <v>1</v>
      </c>
      <c r="R3722">
        <v>270</v>
      </c>
    </row>
    <row r="3723" spans="1:18">
      <c r="A3723" t="s">
        <v>4000</v>
      </c>
      <c r="B3723" t="s">
        <v>54</v>
      </c>
      <c r="C3723" t="s">
        <v>20</v>
      </c>
      <c r="D3723" t="s">
        <v>410</v>
      </c>
      <c r="E3723">
        <v>58.23</v>
      </c>
      <c r="F3723">
        <v>12.77</v>
      </c>
      <c r="G3723" t="s">
        <v>2497</v>
      </c>
      <c r="H3723" t="s">
        <v>155</v>
      </c>
      <c r="I3723" t="s">
        <v>63</v>
      </c>
      <c r="J3723" t="s">
        <v>410</v>
      </c>
      <c r="K3723">
        <v>58.12</v>
      </c>
      <c r="L3723">
        <v>12.53</v>
      </c>
      <c r="M3723" t="s">
        <v>2497</v>
      </c>
      <c r="N3723" t="s">
        <v>34</v>
      </c>
      <c r="O3723" t="s">
        <v>35</v>
      </c>
      <c r="P3723">
        <v>200</v>
      </c>
      <c r="Q3723">
        <v>19</v>
      </c>
      <c r="R3723">
        <v>227</v>
      </c>
    </row>
    <row r="3724" spans="1:18">
      <c r="A3724" t="s">
        <v>405</v>
      </c>
      <c r="B3724" t="s">
        <v>54</v>
      </c>
      <c r="C3724" t="s">
        <v>20</v>
      </c>
      <c r="D3724" t="s">
        <v>406</v>
      </c>
      <c r="E3724">
        <v>51.5</v>
      </c>
      <c r="F3724">
        <v>12</v>
      </c>
      <c r="G3724" t="s">
        <v>332</v>
      </c>
      <c r="H3724" t="s">
        <v>23</v>
      </c>
      <c r="I3724" t="s">
        <v>39</v>
      </c>
      <c r="J3724" t="s">
        <v>406</v>
      </c>
      <c r="K3724">
        <v>51.5</v>
      </c>
      <c r="L3724">
        <v>12</v>
      </c>
      <c r="M3724" t="s">
        <v>332</v>
      </c>
      <c r="N3724" t="s">
        <v>40</v>
      </c>
      <c r="O3724" t="s">
        <v>35</v>
      </c>
      <c r="P3724">
        <v>15</v>
      </c>
      <c r="Q3724">
        <v>0</v>
      </c>
      <c r="R3724">
        <v>0</v>
      </c>
    </row>
    <row r="3725" spans="1:18">
      <c r="A3725" t="s">
        <v>1122</v>
      </c>
      <c r="B3725" t="s">
        <v>92</v>
      </c>
      <c r="C3725" t="s">
        <v>20</v>
      </c>
      <c r="D3725" t="s">
        <v>406</v>
      </c>
      <c r="E3725">
        <v>53.43</v>
      </c>
      <c r="F3725">
        <v>-2.52</v>
      </c>
      <c r="G3725" t="s">
        <v>858</v>
      </c>
      <c r="H3725" t="s">
        <v>109</v>
      </c>
      <c r="I3725" t="s">
        <v>24</v>
      </c>
      <c r="J3725" t="s">
        <v>95</v>
      </c>
      <c r="K3725">
        <v>53.45</v>
      </c>
      <c r="L3725">
        <v>-2.5300000000000002</v>
      </c>
      <c r="M3725" t="s">
        <v>858</v>
      </c>
      <c r="N3725" t="s">
        <v>34</v>
      </c>
      <c r="O3725" t="s">
        <v>35</v>
      </c>
      <c r="P3725">
        <v>348</v>
      </c>
      <c r="Q3725">
        <v>3</v>
      </c>
      <c r="R3725">
        <v>330</v>
      </c>
    </row>
    <row r="3726" spans="1:18">
      <c r="A3726" t="s">
        <v>1518</v>
      </c>
      <c r="B3726" t="s">
        <v>39</v>
      </c>
      <c r="C3726" t="s">
        <v>20</v>
      </c>
      <c r="D3726" t="s">
        <v>406</v>
      </c>
      <c r="E3726">
        <v>53.02</v>
      </c>
      <c r="F3726">
        <v>-2.2200000000000002</v>
      </c>
      <c r="G3726" t="s">
        <v>858</v>
      </c>
      <c r="H3726" t="s">
        <v>51</v>
      </c>
      <c r="I3726" t="s">
        <v>51</v>
      </c>
      <c r="J3726" t="s">
        <v>408</v>
      </c>
      <c r="K3726">
        <v>53.07</v>
      </c>
      <c r="L3726">
        <v>-2.2800000000000002</v>
      </c>
      <c r="M3726" t="s">
        <v>858</v>
      </c>
      <c r="N3726" t="s">
        <v>34</v>
      </c>
      <c r="O3726" t="s">
        <v>35</v>
      </c>
      <c r="P3726">
        <v>1221</v>
      </c>
      <c r="Q3726">
        <v>8</v>
      </c>
      <c r="R3726">
        <v>322</v>
      </c>
    </row>
    <row r="3727" spans="1:18">
      <c r="A3727" t="s">
        <v>1519</v>
      </c>
      <c r="B3727" t="s">
        <v>104</v>
      </c>
      <c r="C3727" t="s">
        <v>24</v>
      </c>
      <c r="D3727" t="s">
        <v>406</v>
      </c>
      <c r="E3727">
        <v>54.43</v>
      </c>
      <c r="F3727">
        <v>-6.67</v>
      </c>
      <c r="G3727" t="s">
        <v>858</v>
      </c>
      <c r="H3727" t="s">
        <v>32</v>
      </c>
      <c r="I3727" t="s">
        <v>20</v>
      </c>
      <c r="J3727" t="s">
        <v>95</v>
      </c>
      <c r="K3727">
        <v>54.53</v>
      </c>
      <c r="L3727">
        <v>-6.7</v>
      </c>
      <c r="M3727" t="s">
        <v>858</v>
      </c>
      <c r="N3727" t="s">
        <v>34</v>
      </c>
      <c r="O3727" t="s">
        <v>35</v>
      </c>
      <c r="P3727">
        <v>375</v>
      </c>
      <c r="Q3727">
        <v>12</v>
      </c>
      <c r="R3727">
        <v>350</v>
      </c>
    </row>
    <row r="3728" spans="1:18">
      <c r="A3728" t="s">
        <v>2026</v>
      </c>
      <c r="B3728" t="s">
        <v>73</v>
      </c>
      <c r="C3728" t="s">
        <v>20</v>
      </c>
      <c r="D3728" t="s">
        <v>406</v>
      </c>
      <c r="E3728">
        <v>52.82</v>
      </c>
      <c r="F3728">
        <v>4.67</v>
      </c>
      <c r="G3728" t="s">
        <v>1615</v>
      </c>
      <c r="H3728" t="s">
        <v>48</v>
      </c>
      <c r="I3728" t="s">
        <v>32</v>
      </c>
      <c r="J3728" t="s">
        <v>1354</v>
      </c>
      <c r="K3728">
        <v>51.53</v>
      </c>
      <c r="L3728">
        <v>6.13</v>
      </c>
      <c r="M3728" t="s">
        <v>1615</v>
      </c>
      <c r="N3728" t="s">
        <v>40</v>
      </c>
      <c r="O3728" t="s">
        <v>52</v>
      </c>
      <c r="P3728">
        <v>2330</v>
      </c>
      <c r="Q3728">
        <v>174</v>
      </c>
      <c r="R3728">
        <v>146</v>
      </c>
    </row>
    <row r="3729" spans="1:18">
      <c r="A3729" t="s">
        <v>2033</v>
      </c>
      <c r="B3729" t="s">
        <v>76</v>
      </c>
      <c r="C3729" t="s">
        <v>24</v>
      </c>
      <c r="D3729" t="s">
        <v>406</v>
      </c>
      <c r="E3729">
        <v>51.98</v>
      </c>
      <c r="F3729">
        <v>5.93</v>
      </c>
      <c r="G3729" t="s">
        <v>1615</v>
      </c>
      <c r="H3729" t="s">
        <v>48</v>
      </c>
      <c r="I3729" t="s">
        <v>32</v>
      </c>
      <c r="J3729" t="s">
        <v>406</v>
      </c>
      <c r="K3729">
        <v>51.97</v>
      </c>
      <c r="L3729">
        <v>5.93</v>
      </c>
      <c r="M3729" t="s">
        <v>1615</v>
      </c>
      <c r="N3729" t="s">
        <v>34</v>
      </c>
      <c r="O3729" t="s">
        <v>27</v>
      </c>
      <c r="P3729">
        <v>170</v>
      </c>
      <c r="Q3729">
        <v>0</v>
      </c>
      <c r="R3729">
        <v>0</v>
      </c>
    </row>
    <row r="3730" spans="1:18">
      <c r="A3730" t="s">
        <v>2034</v>
      </c>
      <c r="B3730" t="s">
        <v>60</v>
      </c>
      <c r="C3730" t="s">
        <v>20</v>
      </c>
      <c r="D3730" t="s">
        <v>406</v>
      </c>
      <c r="E3730">
        <v>51.98</v>
      </c>
      <c r="F3730">
        <v>5.93</v>
      </c>
      <c r="G3730" t="s">
        <v>1615</v>
      </c>
      <c r="H3730" t="s">
        <v>24</v>
      </c>
      <c r="I3730" t="s">
        <v>29</v>
      </c>
      <c r="J3730" t="s">
        <v>406</v>
      </c>
      <c r="K3730">
        <v>51.98</v>
      </c>
      <c r="L3730">
        <v>5.93</v>
      </c>
      <c r="M3730" t="s">
        <v>1615</v>
      </c>
      <c r="N3730" t="s">
        <v>81</v>
      </c>
      <c r="O3730" t="s">
        <v>35</v>
      </c>
      <c r="P3730">
        <v>62</v>
      </c>
      <c r="Q3730">
        <v>2</v>
      </c>
      <c r="R3730">
        <v>91</v>
      </c>
    </row>
    <row r="3731" spans="1:18">
      <c r="A3731" t="s">
        <v>2035</v>
      </c>
      <c r="B3731" t="s">
        <v>60</v>
      </c>
      <c r="C3731" t="s">
        <v>20</v>
      </c>
      <c r="D3731" t="s">
        <v>406</v>
      </c>
      <c r="E3731">
        <v>51.98</v>
      </c>
      <c r="F3731">
        <v>5.93</v>
      </c>
      <c r="G3731" t="s">
        <v>1615</v>
      </c>
      <c r="H3731" t="s">
        <v>73</v>
      </c>
      <c r="I3731" t="s">
        <v>63</v>
      </c>
      <c r="J3731" t="s">
        <v>95</v>
      </c>
      <c r="K3731">
        <v>51.98</v>
      </c>
      <c r="L3731">
        <v>5.93</v>
      </c>
      <c r="M3731" t="s">
        <v>1615</v>
      </c>
      <c r="N3731" t="s">
        <v>34</v>
      </c>
      <c r="O3731" t="s">
        <v>27</v>
      </c>
      <c r="P3731">
        <v>598</v>
      </c>
      <c r="Q3731">
        <v>3</v>
      </c>
      <c r="R3731">
        <v>149</v>
      </c>
    </row>
    <row r="3732" spans="1:18">
      <c r="A3732" t="s">
        <v>2036</v>
      </c>
      <c r="B3732" t="s">
        <v>60</v>
      </c>
      <c r="C3732" t="s">
        <v>20</v>
      </c>
      <c r="D3732" t="s">
        <v>406</v>
      </c>
      <c r="E3732">
        <v>51.98</v>
      </c>
      <c r="F3732">
        <v>5.93</v>
      </c>
      <c r="G3732" t="s">
        <v>1615</v>
      </c>
      <c r="H3732" t="s">
        <v>20</v>
      </c>
      <c r="I3732" t="s">
        <v>51</v>
      </c>
      <c r="J3732" t="s">
        <v>406</v>
      </c>
      <c r="K3732">
        <v>51.97</v>
      </c>
      <c r="L3732">
        <v>5.92</v>
      </c>
      <c r="M3732" t="s">
        <v>1615</v>
      </c>
      <c r="N3732" t="s">
        <v>40</v>
      </c>
      <c r="O3732" t="s">
        <v>27</v>
      </c>
      <c r="P3732">
        <v>125</v>
      </c>
      <c r="Q3732">
        <v>2</v>
      </c>
      <c r="R3732">
        <v>270</v>
      </c>
    </row>
    <row r="3733" spans="1:18">
      <c r="A3733" t="s">
        <v>2037</v>
      </c>
      <c r="B3733" t="s">
        <v>60</v>
      </c>
      <c r="C3733" t="s">
        <v>20</v>
      </c>
      <c r="D3733" t="s">
        <v>406</v>
      </c>
      <c r="E3733">
        <v>51.97</v>
      </c>
      <c r="F3733">
        <v>5.9</v>
      </c>
      <c r="G3733" t="s">
        <v>1615</v>
      </c>
      <c r="H3733" t="s">
        <v>29</v>
      </c>
      <c r="I3733" t="s">
        <v>60</v>
      </c>
      <c r="J3733" t="s">
        <v>95</v>
      </c>
      <c r="K3733">
        <v>51.97</v>
      </c>
      <c r="L3733">
        <v>5.9</v>
      </c>
      <c r="M3733" t="s">
        <v>1615</v>
      </c>
      <c r="N3733" t="s">
        <v>34</v>
      </c>
      <c r="O3733" t="s">
        <v>27</v>
      </c>
      <c r="P3733">
        <v>308</v>
      </c>
      <c r="Q3733">
        <v>0</v>
      </c>
      <c r="R3733">
        <v>0</v>
      </c>
    </row>
    <row r="3734" spans="1:18">
      <c r="A3734" t="s">
        <v>2038</v>
      </c>
      <c r="B3734" t="s">
        <v>60</v>
      </c>
      <c r="C3734" t="s">
        <v>20</v>
      </c>
      <c r="D3734" t="s">
        <v>406</v>
      </c>
      <c r="E3734">
        <v>51.97</v>
      </c>
      <c r="F3734">
        <v>5.9</v>
      </c>
      <c r="G3734" t="s">
        <v>1615</v>
      </c>
      <c r="H3734" t="s">
        <v>50</v>
      </c>
      <c r="I3734" t="s">
        <v>32</v>
      </c>
      <c r="J3734" t="s">
        <v>408</v>
      </c>
      <c r="K3734">
        <v>51.97</v>
      </c>
      <c r="L3734">
        <v>5.9</v>
      </c>
      <c r="M3734" t="s">
        <v>1615</v>
      </c>
      <c r="N3734" t="s">
        <v>34</v>
      </c>
      <c r="O3734" t="s">
        <v>27</v>
      </c>
      <c r="P3734">
        <v>1246</v>
      </c>
      <c r="Q3734">
        <v>0</v>
      </c>
      <c r="R3734">
        <v>0</v>
      </c>
    </row>
    <row r="3735" spans="1:18">
      <c r="A3735" t="s">
        <v>2039</v>
      </c>
      <c r="B3735" t="s">
        <v>60</v>
      </c>
      <c r="C3735" t="s">
        <v>20</v>
      </c>
      <c r="D3735" t="s">
        <v>406</v>
      </c>
      <c r="E3735">
        <v>51.97</v>
      </c>
      <c r="F3735">
        <v>5.9</v>
      </c>
      <c r="G3735" t="s">
        <v>1615</v>
      </c>
      <c r="H3735" t="s">
        <v>76</v>
      </c>
      <c r="I3735" t="s">
        <v>31</v>
      </c>
      <c r="J3735" t="s">
        <v>95</v>
      </c>
      <c r="K3735">
        <v>51.97</v>
      </c>
      <c r="L3735">
        <v>5.92</v>
      </c>
      <c r="M3735" t="s">
        <v>1615</v>
      </c>
      <c r="N3735" t="s">
        <v>34</v>
      </c>
      <c r="O3735" t="s">
        <v>27</v>
      </c>
      <c r="P3735">
        <v>294</v>
      </c>
      <c r="Q3735">
        <v>3</v>
      </c>
      <c r="R3735">
        <v>130</v>
      </c>
    </row>
    <row r="3736" spans="1:18">
      <c r="A3736" t="s">
        <v>2040</v>
      </c>
      <c r="B3736" t="s">
        <v>32</v>
      </c>
      <c r="C3736" t="s">
        <v>20</v>
      </c>
      <c r="D3736" t="s">
        <v>406</v>
      </c>
      <c r="E3736">
        <v>51.98</v>
      </c>
      <c r="F3736">
        <v>5.93</v>
      </c>
      <c r="G3736" t="s">
        <v>1615</v>
      </c>
      <c r="H3736" t="s">
        <v>48</v>
      </c>
      <c r="I3736" t="s">
        <v>31</v>
      </c>
      <c r="J3736" t="s">
        <v>95</v>
      </c>
      <c r="K3736">
        <v>51.98</v>
      </c>
      <c r="L3736">
        <v>5.93</v>
      </c>
      <c r="M3736" t="s">
        <v>1615</v>
      </c>
      <c r="N3736" t="s">
        <v>34</v>
      </c>
      <c r="O3736" t="s">
        <v>27</v>
      </c>
      <c r="P3736">
        <v>274</v>
      </c>
      <c r="Q3736">
        <v>0</v>
      </c>
      <c r="R3736">
        <v>0</v>
      </c>
    </row>
    <row r="3737" spans="1:18">
      <c r="A3737" t="s">
        <v>2041</v>
      </c>
      <c r="B3737" t="s">
        <v>32</v>
      </c>
      <c r="C3737" t="s">
        <v>20</v>
      </c>
      <c r="D3737" t="s">
        <v>406</v>
      </c>
      <c r="E3737">
        <v>51.98</v>
      </c>
      <c r="F3737">
        <v>5.93</v>
      </c>
      <c r="G3737" t="s">
        <v>1615</v>
      </c>
      <c r="H3737" t="s">
        <v>73</v>
      </c>
      <c r="I3737" t="s">
        <v>31</v>
      </c>
      <c r="J3737" t="s">
        <v>95</v>
      </c>
      <c r="K3737">
        <v>51.98</v>
      </c>
      <c r="L3737">
        <v>5.93</v>
      </c>
      <c r="M3737" t="s">
        <v>1615</v>
      </c>
      <c r="N3737" t="s">
        <v>34</v>
      </c>
      <c r="O3737" t="s">
        <v>27</v>
      </c>
      <c r="P3737">
        <v>288</v>
      </c>
      <c r="Q3737">
        <v>0</v>
      </c>
      <c r="R3737">
        <v>0</v>
      </c>
    </row>
    <row r="3738" spans="1:18">
      <c r="A3738" t="s">
        <v>2042</v>
      </c>
      <c r="B3738" t="s">
        <v>101</v>
      </c>
      <c r="C3738" t="s">
        <v>20</v>
      </c>
      <c r="D3738" t="s">
        <v>406</v>
      </c>
      <c r="E3738">
        <v>51.97</v>
      </c>
      <c r="F3738">
        <v>5.97</v>
      </c>
      <c r="G3738" t="s">
        <v>1615</v>
      </c>
      <c r="H3738" t="s">
        <v>92</v>
      </c>
      <c r="I3738" t="s">
        <v>32</v>
      </c>
      <c r="J3738" t="s">
        <v>406</v>
      </c>
      <c r="K3738">
        <v>51.97</v>
      </c>
      <c r="L3738">
        <v>5.9</v>
      </c>
      <c r="M3738" t="s">
        <v>1615</v>
      </c>
      <c r="N3738" t="s">
        <v>34</v>
      </c>
      <c r="O3738" t="s">
        <v>27</v>
      </c>
      <c r="P3738">
        <v>155</v>
      </c>
      <c r="Q3738">
        <v>6</v>
      </c>
      <c r="R3738">
        <v>270</v>
      </c>
    </row>
    <row r="3739" spans="1:18">
      <c r="A3739" t="s">
        <v>2043</v>
      </c>
      <c r="B3739" t="s">
        <v>101</v>
      </c>
      <c r="C3739" t="s">
        <v>20</v>
      </c>
      <c r="D3739" t="s">
        <v>406</v>
      </c>
      <c r="E3739">
        <v>51.97</v>
      </c>
      <c r="F3739">
        <v>5.92</v>
      </c>
      <c r="G3739" t="s">
        <v>1615</v>
      </c>
      <c r="H3739" t="s">
        <v>23</v>
      </c>
      <c r="I3739" t="s">
        <v>60</v>
      </c>
      <c r="J3739" t="s">
        <v>189</v>
      </c>
      <c r="K3739">
        <v>51.95</v>
      </c>
      <c r="L3739">
        <v>5.92</v>
      </c>
      <c r="M3739" t="s">
        <v>1615</v>
      </c>
      <c r="N3739" t="s">
        <v>40</v>
      </c>
      <c r="O3739" t="s">
        <v>35</v>
      </c>
      <c r="P3739">
        <v>3595</v>
      </c>
      <c r="Q3739">
        <v>2</v>
      </c>
      <c r="R3739">
        <v>270</v>
      </c>
    </row>
    <row r="3740" spans="1:18">
      <c r="A3740" t="s">
        <v>2044</v>
      </c>
      <c r="B3740" t="s">
        <v>101</v>
      </c>
      <c r="C3740" t="s">
        <v>20</v>
      </c>
      <c r="D3740" t="s">
        <v>406</v>
      </c>
      <c r="E3740">
        <v>51.97</v>
      </c>
      <c r="F3740">
        <v>5.9</v>
      </c>
      <c r="G3740" t="s">
        <v>1615</v>
      </c>
      <c r="H3740" t="s">
        <v>37</v>
      </c>
      <c r="I3740" t="s">
        <v>31</v>
      </c>
      <c r="J3740" t="s">
        <v>95</v>
      </c>
      <c r="K3740">
        <v>51.97</v>
      </c>
      <c r="L3740">
        <v>5.92</v>
      </c>
      <c r="M3740" t="s">
        <v>1615</v>
      </c>
      <c r="N3740" t="s">
        <v>34</v>
      </c>
      <c r="O3740" t="s">
        <v>27</v>
      </c>
      <c r="P3740">
        <v>288</v>
      </c>
      <c r="Q3740">
        <v>3</v>
      </c>
      <c r="R3740">
        <v>130</v>
      </c>
    </row>
    <row r="3741" spans="1:18">
      <c r="A3741" t="s">
        <v>2045</v>
      </c>
      <c r="B3741" t="s">
        <v>101</v>
      </c>
      <c r="C3741" t="s">
        <v>20</v>
      </c>
      <c r="D3741" t="s">
        <v>406</v>
      </c>
      <c r="E3741">
        <v>51.97</v>
      </c>
      <c r="F3741">
        <v>5.88</v>
      </c>
      <c r="G3741" t="s">
        <v>1615</v>
      </c>
      <c r="H3741" t="s">
        <v>51</v>
      </c>
      <c r="I3741" t="s">
        <v>63</v>
      </c>
      <c r="J3741" t="s">
        <v>406</v>
      </c>
      <c r="K3741">
        <v>51.97</v>
      </c>
      <c r="L3741">
        <v>5.85</v>
      </c>
      <c r="M3741" t="s">
        <v>1615</v>
      </c>
      <c r="N3741" t="s">
        <v>34</v>
      </c>
      <c r="O3741" t="s">
        <v>27</v>
      </c>
      <c r="P3741">
        <v>212</v>
      </c>
      <c r="Q3741">
        <v>2</v>
      </c>
      <c r="R3741">
        <v>270</v>
      </c>
    </row>
    <row r="3742" spans="1:18">
      <c r="A3742" t="s">
        <v>2046</v>
      </c>
      <c r="B3742" t="s">
        <v>101</v>
      </c>
      <c r="C3742" t="s">
        <v>20</v>
      </c>
      <c r="D3742" t="s">
        <v>406</v>
      </c>
      <c r="E3742">
        <v>51.97</v>
      </c>
      <c r="F3742">
        <v>5.87</v>
      </c>
      <c r="G3742" t="s">
        <v>1615</v>
      </c>
      <c r="H3742" t="s">
        <v>155</v>
      </c>
      <c r="I3742" t="s">
        <v>39</v>
      </c>
      <c r="J3742" t="s">
        <v>406</v>
      </c>
      <c r="K3742">
        <v>51.97</v>
      </c>
      <c r="L3742">
        <v>5.87</v>
      </c>
      <c r="M3742" t="s">
        <v>1615</v>
      </c>
      <c r="N3742" t="s">
        <v>81</v>
      </c>
      <c r="O3742" t="s">
        <v>35</v>
      </c>
      <c r="P3742">
        <v>37</v>
      </c>
      <c r="Q3742">
        <v>0</v>
      </c>
      <c r="R3742">
        <v>0</v>
      </c>
    </row>
    <row r="3743" spans="1:18">
      <c r="A3743" t="s">
        <v>2047</v>
      </c>
      <c r="B3743" t="s">
        <v>42</v>
      </c>
      <c r="C3743" t="s">
        <v>20</v>
      </c>
      <c r="D3743" t="s">
        <v>406</v>
      </c>
      <c r="E3743">
        <v>51.97</v>
      </c>
      <c r="F3743">
        <v>5.97</v>
      </c>
      <c r="G3743" t="s">
        <v>1615</v>
      </c>
      <c r="H3743" t="s">
        <v>45</v>
      </c>
      <c r="I3743" t="s">
        <v>31</v>
      </c>
      <c r="J3743" t="s">
        <v>95</v>
      </c>
      <c r="K3743">
        <v>51.97</v>
      </c>
      <c r="L3743">
        <v>5.93</v>
      </c>
      <c r="M3743" t="s">
        <v>1615</v>
      </c>
      <c r="N3743" t="s">
        <v>34</v>
      </c>
      <c r="O3743" t="s">
        <v>27</v>
      </c>
      <c r="P3743">
        <v>281</v>
      </c>
      <c r="Q3743">
        <v>3</v>
      </c>
      <c r="R3743">
        <v>231</v>
      </c>
    </row>
    <row r="3744" spans="1:18">
      <c r="A3744" t="s">
        <v>2048</v>
      </c>
      <c r="B3744" t="s">
        <v>42</v>
      </c>
      <c r="C3744" t="s">
        <v>20</v>
      </c>
      <c r="D3744" t="s">
        <v>406</v>
      </c>
      <c r="E3744">
        <v>51.97</v>
      </c>
      <c r="F3744">
        <v>5.97</v>
      </c>
      <c r="G3744" t="s">
        <v>1615</v>
      </c>
      <c r="H3744" t="s">
        <v>32</v>
      </c>
      <c r="I3744" t="s">
        <v>101</v>
      </c>
      <c r="J3744" t="s">
        <v>95</v>
      </c>
      <c r="K3744">
        <v>51.97</v>
      </c>
      <c r="L3744">
        <v>5.93</v>
      </c>
      <c r="M3744" t="s">
        <v>1615</v>
      </c>
      <c r="N3744" t="s">
        <v>34</v>
      </c>
      <c r="O3744" t="s">
        <v>27</v>
      </c>
      <c r="P3744">
        <v>540</v>
      </c>
      <c r="Q3744">
        <v>3</v>
      </c>
      <c r="R3744">
        <v>231</v>
      </c>
    </row>
    <row r="3745" spans="1:18">
      <c r="A3745" t="s">
        <v>2049</v>
      </c>
      <c r="B3745" t="s">
        <v>19</v>
      </c>
      <c r="C3745" t="s">
        <v>20</v>
      </c>
      <c r="D3745" t="s">
        <v>406</v>
      </c>
      <c r="E3745">
        <v>51.95</v>
      </c>
      <c r="F3745">
        <v>5.85</v>
      </c>
      <c r="G3745" t="s">
        <v>1615</v>
      </c>
      <c r="H3745" t="s">
        <v>60</v>
      </c>
      <c r="I3745" t="s">
        <v>50</v>
      </c>
      <c r="J3745" t="s">
        <v>95</v>
      </c>
      <c r="K3745">
        <v>51.97</v>
      </c>
      <c r="L3745">
        <v>5.85</v>
      </c>
      <c r="M3745" t="s">
        <v>1615</v>
      </c>
      <c r="N3745" t="s">
        <v>34</v>
      </c>
      <c r="O3745" t="s">
        <v>27</v>
      </c>
      <c r="P3745">
        <v>223</v>
      </c>
      <c r="Q3745">
        <v>0</v>
      </c>
      <c r="R3745">
        <v>0</v>
      </c>
    </row>
    <row r="3746" spans="1:18">
      <c r="A3746" t="s">
        <v>2050</v>
      </c>
      <c r="B3746" t="s">
        <v>19</v>
      </c>
      <c r="C3746" t="s">
        <v>20</v>
      </c>
      <c r="D3746" t="s">
        <v>406</v>
      </c>
      <c r="E3746">
        <v>51.95</v>
      </c>
      <c r="F3746">
        <v>5.85</v>
      </c>
      <c r="G3746" t="s">
        <v>1615</v>
      </c>
      <c r="H3746" t="s">
        <v>60</v>
      </c>
      <c r="I3746" t="s">
        <v>50</v>
      </c>
      <c r="J3746" t="s">
        <v>95</v>
      </c>
      <c r="K3746">
        <v>51.97</v>
      </c>
      <c r="L3746">
        <v>5.85</v>
      </c>
      <c r="M3746" t="s">
        <v>1615</v>
      </c>
      <c r="N3746" t="s">
        <v>34</v>
      </c>
      <c r="O3746" t="s">
        <v>27</v>
      </c>
      <c r="P3746">
        <v>223</v>
      </c>
      <c r="Q3746">
        <v>0</v>
      </c>
      <c r="R3746">
        <v>0</v>
      </c>
    </row>
    <row r="3747" spans="1:18">
      <c r="A3747" t="s">
        <v>2051</v>
      </c>
      <c r="B3747" t="s">
        <v>74</v>
      </c>
      <c r="C3747" t="s">
        <v>20</v>
      </c>
      <c r="D3747" t="s">
        <v>406</v>
      </c>
      <c r="E3747">
        <v>51.97</v>
      </c>
      <c r="F3747">
        <v>5.97</v>
      </c>
      <c r="G3747" t="s">
        <v>1615</v>
      </c>
      <c r="H3747" t="s">
        <v>104</v>
      </c>
      <c r="I3747" t="s">
        <v>20</v>
      </c>
      <c r="J3747" t="s">
        <v>406</v>
      </c>
      <c r="K3747">
        <v>51.97</v>
      </c>
      <c r="L3747">
        <v>5.97</v>
      </c>
      <c r="M3747" t="s">
        <v>1615</v>
      </c>
      <c r="N3747" t="s">
        <v>40</v>
      </c>
      <c r="O3747" t="s">
        <v>35</v>
      </c>
      <c r="P3747">
        <v>2</v>
      </c>
      <c r="Q3747">
        <v>0</v>
      </c>
      <c r="R3747">
        <v>0</v>
      </c>
    </row>
    <row r="3748" spans="1:18">
      <c r="A3748" t="s">
        <v>2055</v>
      </c>
      <c r="B3748" t="s">
        <v>29</v>
      </c>
      <c r="C3748" t="s">
        <v>20</v>
      </c>
      <c r="D3748" t="s">
        <v>406</v>
      </c>
      <c r="E3748">
        <v>52.73</v>
      </c>
      <c r="F3748">
        <v>6.88</v>
      </c>
      <c r="G3748" t="s">
        <v>1615</v>
      </c>
      <c r="H3748" t="s">
        <v>45</v>
      </c>
      <c r="I3748" t="s">
        <v>51</v>
      </c>
      <c r="J3748" t="s">
        <v>95</v>
      </c>
      <c r="K3748">
        <v>52.73</v>
      </c>
      <c r="L3748">
        <v>6.9</v>
      </c>
      <c r="M3748" t="s">
        <v>1615</v>
      </c>
      <c r="N3748" t="s">
        <v>34</v>
      </c>
      <c r="O3748" t="s">
        <v>27</v>
      </c>
      <c r="P3748">
        <v>505</v>
      </c>
      <c r="Q3748">
        <v>2</v>
      </c>
      <c r="R3748">
        <v>91</v>
      </c>
    </row>
    <row r="3749" spans="1:18">
      <c r="A3749" t="s">
        <v>2056</v>
      </c>
      <c r="B3749" t="s">
        <v>29</v>
      </c>
      <c r="C3749" t="s">
        <v>20</v>
      </c>
      <c r="D3749" t="s">
        <v>406</v>
      </c>
      <c r="E3749">
        <v>52.73</v>
      </c>
      <c r="F3749">
        <v>6.88</v>
      </c>
      <c r="G3749" t="s">
        <v>1615</v>
      </c>
      <c r="H3749" t="s">
        <v>60</v>
      </c>
      <c r="I3749" t="s">
        <v>63</v>
      </c>
      <c r="J3749" t="s">
        <v>406</v>
      </c>
      <c r="K3749">
        <v>52.73</v>
      </c>
      <c r="L3749">
        <v>6.88</v>
      </c>
      <c r="M3749" t="s">
        <v>1615</v>
      </c>
      <c r="N3749" t="s">
        <v>34</v>
      </c>
      <c r="O3749" t="s">
        <v>27</v>
      </c>
      <c r="P3749">
        <v>210</v>
      </c>
      <c r="Q3749">
        <v>2</v>
      </c>
      <c r="R3749">
        <v>181</v>
      </c>
    </row>
    <row r="3750" spans="1:18">
      <c r="A3750" t="s">
        <v>2057</v>
      </c>
      <c r="B3750" t="s">
        <v>76</v>
      </c>
      <c r="C3750" t="s">
        <v>20</v>
      </c>
      <c r="D3750" t="s">
        <v>406</v>
      </c>
      <c r="E3750">
        <v>52.73</v>
      </c>
      <c r="F3750">
        <v>6.88</v>
      </c>
      <c r="G3750" t="s">
        <v>1615</v>
      </c>
      <c r="H3750" t="s">
        <v>50</v>
      </c>
      <c r="I3750" t="s">
        <v>29</v>
      </c>
      <c r="J3750" t="s">
        <v>406</v>
      </c>
      <c r="K3750">
        <v>52.73</v>
      </c>
      <c r="L3750">
        <v>6.88</v>
      </c>
      <c r="M3750" t="s">
        <v>1615</v>
      </c>
      <c r="N3750" t="s">
        <v>40</v>
      </c>
      <c r="O3750" t="s">
        <v>35</v>
      </c>
      <c r="P3750">
        <v>41</v>
      </c>
      <c r="Q3750">
        <v>0</v>
      </c>
      <c r="R3750">
        <v>0</v>
      </c>
    </row>
    <row r="3751" spans="1:18">
      <c r="A3751" t="s">
        <v>2058</v>
      </c>
      <c r="B3751" t="s">
        <v>73</v>
      </c>
      <c r="C3751" t="s">
        <v>20</v>
      </c>
      <c r="D3751" t="s">
        <v>406</v>
      </c>
      <c r="E3751">
        <v>52.78</v>
      </c>
      <c r="F3751">
        <v>6.88</v>
      </c>
      <c r="G3751" t="s">
        <v>1615</v>
      </c>
      <c r="H3751" t="s">
        <v>20</v>
      </c>
      <c r="I3751" t="s">
        <v>39</v>
      </c>
      <c r="J3751" t="s">
        <v>406</v>
      </c>
      <c r="K3751">
        <v>52.8</v>
      </c>
      <c r="L3751">
        <v>6.87</v>
      </c>
      <c r="M3751" t="s">
        <v>1615</v>
      </c>
      <c r="N3751" t="s">
        <v>84</v>
      </c>
      <c r="O3751" t="s">
        <v>35</v>
      </c>
      <c r="P3751">
        <v>14</v>
      </c>
      <c r="Q3751">
        <v>2</v>
      </c>
      <c r="R3751">
        <v>270</v>
      </c>
    </row>
    <row r="3752" spans="1:18">
      <c r="A3752" t="s">
        <v>2059</v>
      </c>
      <c r="B3752" t="s">
        <v>73</v>
      </c>
      <c r="C3752" t="s">
        <v>20</v>
      </c>
      <c r="D3752" t="s">
        <v>406</v>
      </c>
      <c r="E3752">
        <v>52.78</v>
      </c>
      <c r="F3752">
        <v>6.88</v>
      </c>
      <c r="G3752" t="s">
        <v>1615</v>
      </c>
      <c r="H3752" t="s">
        <v>23</v>
      </c>
      <c r="I3752" t="s">
        <v>39</v>
      </c>
      <c r="J3752" t="s">
        <v>406</v>
      </c>
      <c r="K3752">
        <v>52.8</v>
      </c>
      <c r="L3752">
        <v>6.87</v>
      </c>
      <c r="M3752" t="s">
        <v>1615</v>
      </c>
      <c r="N3752" t="s">
        <v>84</v>
      </c>
      <c r="O3752" t="s">
        <v>35</v>
      </c>
      <c r="P3752">
        <v>24</v>
      </c>
      <c r="Q3752">
        <v>2</v>
      </c>
      <c r="R3752">
        <v>270</v>
      </c>
    </row>
    <row r="3753" spans="1:18">
      <c r="A3753" t="s">
        <v>2348</v>
      </c>
      <c r="B3753" t="s">
        <v>20</v>
      </c>
      <c r="C3753" t="s">
        <v>39</v>
      </c>
      <c r="D3753" t="s">
        <v>406</v>
      </c>
      <c r="E3753">
        <v>69.900000000000006</v>
      </c>
      <c r="F3753">
        <v>24.98</v>
      </c>
      <c r="G3753" t="s">
        <v>669</v>
      </c>
      <c r="H3753" t="s">
        <v>68</v>
      </c>
      <c r="I3753" t="s">
        <v>32</v>
      </c>
      <c r="J3753" t="s">
        <v>406</v>
      </c>
      <c r="K3753">
        <v>69.92</v>
      </c>
      <c r="L3753">
        <v>25</v>
      </c>
      <c r="M3753" t="s">
        <v>669</v>
      </c>
      <c r="N3753" t="s">
        <v>40</v>
      </c>
      <c r="O3753" t="s">
        <v>35</v>
      </c>
      <c r="P3753">
        <v>137</v>
      </c>
      <c r="Q3753">
        <v>2</v>
      </c>
      <c r="R3753">
        <v>19</v>
      </c>
    </row>
    <row r="3754" spans="1:18">
      <c r="A3754" t="s">
        <v>3380</v>
      </c>
      <c r="B3754" t="s">
        <v>50</v>
      </c>
      <c r="C3754" t="s">
        <v>39</v>
      </c>
      <c r="D3754" t="s">
        <v>406</v>
      </c>
      <c r="E3754">
        <v>62.8</v>
      </c>
      <c r="F3754">
        <v>22.87</v>
      </c>
      <c r="G3754" t="s">
        <v>2455</v>
      </c>
      <c r="H3754" t="s">
        <v>19</v>
      </c>
      <c r="I3754" t="s">
        <v>24</v>
      </c>
      <c r="J3754" t="s">
        <v>189</v>
      </c>
      <c r="K3754">
        <v>62.8</v>
      </c>
      <c r="L3754">
        <v>22.9</v>
      </c>
      <c r="M3754" t="s">
        <v>2455</v>
      </c>
      <c r="N3754" t="s">
        <v>84</v>
      </c>
      <c r="O3754" t="s">
        <v>35</v>
      </c>
      <c r="P3754">
        <v>3615</v>
      </c>
      <c r="Q3754">
        <v>2</v>
      </c>
      <c r="R3754">
        <v>91</v>
      </c>
    </row>
    <row r="3755" spans="1:18">
      <c r="A3755" t="s">
        <v>3418</v>
      </c>
      <c r="B3755" t="s">
        <v>19</v>
      </c>
      <c r="C3755" t="s">
        <v>20</v>
      </c>
      <c r="D3755" t="s">
        <v>406</v>
      </c>
      <c r="E3755">
        <v>60.45</v>
      </c>
      <c r="F3755">
        <v>22.25</v>
      </c>
      <c r="G3755" t="s">
        <v>2455</v>
      </c>
      <c r="H3755" t="s">
        <v>143</v>
      </c>
      <c r="I3755" t="s">
        <v>20</v>
      </c>
      <c r="J3755" t="s">
        <v>95</v>
      </c>
      <c r="K3755">
        <v>60.47</v>
      </c>
      <c r="L3755">
        <v>22.2</v>
      </c>
      <c r="M3755" t="s">
        <v>2455</v>
      </c>
      <c r="N3755" t="s">
        <v>84</v>
      </c>
      <c r="O3755" t="s">
        <v>35</v>
      </c>
      <c r="P3755">
        <v>369</v>
      </c>
      <c r="Q3755">
        <v>4</v>
      </c>
      <c r="R3755">
        <v>305</v>
      </c>
    </row>
    <row r="3756" spans="1:18">
      <c r="A3756" t="s">
        <v>3446</v>
      </c>
      <c r="B3756" t="s">
        <v>143</v>
      </c>
      <c r="C3756" t="s">
        <v>20</v>
      </c>
      <c r="D3756" t="s">
        <v>406</v>
      </c>
      <c r="E3756">
        <v>62.7</v>
      </c>
      <c r="F3756">
        <v>22.53</v>
      </c>
      <c r="G3756" t="s">
        <v>2455</v>
      </c>
      <c r="H3756" t="s">
        <v>51</v>
      </c>
      <c r="I3756" t="s">
        <v>29</v>
      </c>
      <c r="J3756" t="s">
        <v>406</v>
      </c>
      <c r="K3756">
        <v>62.7</v>
      </c>
      <c r="L3756">
        <v>22.52</v>
      </c>
      <c r="M3756" t="s">
        <v>2455</v>
      </c>
      <c r="N3756" t="s">
        <v>81</v>
      </c>
      <c r="O3756" t="s">
        <v>35</v>
      </c>
      <c r="P3756">
        <v>41</v>
      </c>
      <c r="Q3756">
        <v>1</v>
      </c>
      <c r="R3756">
        <v>270</v>
      </c>
    </row>
    <row r="3757" spans="1:18">
      <c r="A3757" t="s">
        <v>3458</v>
      </c>
      <c r="B3757" t="s">
        <v>45</v>
      </c>
      <c r="C3757" t="s">
        <v>20</v>
      </c>
      <c r="D3757" t="s">
        <v>406</v>
      </c>
      <c r="E3757">
        <v>61.55</v>
      </c>
      <c r="F3757">
        <v>23.95</v>
      </c>
      <c r="G3757" t="s">
        <v>2455</v>
      </c>
      <c r="H3757" t="s">
        <v>63</v>
      </c>
      <c r="I3757" t="s">
        <v>48</v>
      </c>
      <c r="J3757" t="s">
        <v>408</v>
      </c>
      <c r="K3757">
        <v>61.62</v>
      </c>
      <c r="L3757">
        <v>23.85</v>
      </c>
      <c r="M3757" t="s">
        <v>2455</v>
      </c>
      <c r="N3757" t="s">
        <v>40</v>
      </c>
      <c r="O3757" t="s">
        <v>35</v>
      </c>
      <c r="P3757">
        <v>1175</v>
      </c>
      <c r="Q3757">
        <v>10</v>
      </c>
      <c r="R3757">
        <v>325</v>
      </c>
    </row>
    <row r="3758" spans="1:18">
      <c r="A3758" t="s">
        <v>3459</v>
      </c>
      <c r="B3758" t="s">
        <v>143</v>
      </c>
      <c r="C3758" t="s">
        <v>20</v>
      </c>
      <c r="D3758" t="s">
        <v>406</v>
      </c>
      <c r="E3758">
        <v>62.4</v>
      </c>
      <c r="F3758">
        <v>21.38</v>
      </c>
      <c r="G3758" t="s">
        <v>2455</v>
      </c>
      <c r="H3758" t="s">
        <v>50</v>
      </c>
      <c r="I3758" t="s">
        <v>39</v>
      </c>
      <c r="J3758" t="s">
        <v>324</v>
      </c>
      <c r="K3758">
        <v>62.37</v>
      </c>
      <c r="L3758">
        <v>21.38</v>
      </c>
      <c r="M3758" t="s">
        <v>2455</v>
      </c>
      <c r="N3758" t="s">
        <v>40</v>
      </c>
      <c r="O3758" t="s">
        <v>35</v>
      </c>
      <c r="P3758">
        <v>733</v>
      </c>
      <c r="Q3758">
        <v>4</v>
      </c>
      <c r="R3758">
        <v>181</v>
      </c>
    </row>
    <row r="3759" spans="1:18">
      <c r="A3759" t="s">
        <v>3460</v>
      </c>
      <c r="B3759" t="s">
        <v>133</v>
      </c>
      <c r="C3759" t="s">
        <v>20</v>
      </c>
      <c r="D3759" t="s">
        <v>406</v>
      </c>
      <c r="E3759">
        <v>61.75</v>
      </c>
      <c r="F3759">
        <v>23.07</v>
      </c>
      <c r="G3759" t="s">
        <v>2455</v>
      </c>
      <c r="H3759" t="s">
        <v>143</v>
      </c>
      <c r="I3759" t="s">
        <v>39</v>
      </c>
      <c r="J3759" t="s">
        <v>406</v>
      </c>
      <c r="K3759">
        <v>61.75</v>
      </c>
      <c r="L3759">
        <v>23.07</v>
      </c>
      <c r="M3759" t="s">
        <v>2455</v>
      </c>
      <c r="N3759" t="s">
        <v>81</v>
      </c>
      <c r="O3759" t="s">
        <v>35</v>
      </c>
      <c r="P3759">
        <v>33</v>
      </c>
      <c r="Q3759">
        <v>0</v>
      </c>
      <c r="R3759">
        <v>0</v>
      </c>
    </row>
    <row r="3760" spans="1:18">
      <c r="A3760" t="s">
        <v>3461</v>
      </c>
      <c r="B3760" t="s">
        <v>133</v>
      </c>
      <c r="C3760" t="s">
        <v>20</v>
      </c>
      <c r="D3760" t="s">
        <v>406</v>
      </c>
      <c r="E3760">
        <v>61.87</v>
      </c>
      <c r="F3760">
        <v>22.88</v>
      </c>
      <c r="G3760" t="s">
        <v>2455</v>
      </c>
      <c r="H3760" t="s">
        <v>63</v>
      </c>
      <c r="I3760" t="s">
        <v>20</v>
      </c>
      <c r="J3760" t="s">
        <v>468</v>
      </c>
      <c r="K3760">
        <v>61.9</v>
      </c>
      <c r="L3760">
        <v>22.87</v>
      </c>
      <c r="M3760" t="s">
        <v>2455</v>
      </c>
      <c r="N3760" t="s">
        <v>34</v>
      </c>
      <c r="O3760" t="s">
        <v>35</v>
      </c>
      <c r="P3760">
        <v>2907</v>
      </c>
      <c r="Q3760">
        <v>4</v>
      </c>
      <c r="R3760">
        <v>347</v>
      </c>
    </row>
    <row r="3761" spans="1:18">
      <c r="A3761" t="s">
        <v>94</v>
      </c>
      <c r="B3761" t="s">
        <v>63</v>
      </c>
      <c r="C3761" t="s">
        <v>20</v>
      </c>
      <c r="D3761" t="s">
        <v>95</v>
      </c>
      <c r="E3761">
        <v>50.13</v>
      </c>
      <c r="F3761">
        <v>4.53</v>
      </c>
      <c r="G3761" t="s">
        <v>22</v>
      </c>
      <c r="H3761" t="s">
        <v>39</v>
      </c>
      <c r="I3761" t="s">
        <v>32</v>
      </c>
      <c r="J3761" t="s">
        <v>95</v>
      </c>
      <c r="K3761">
        <v>50.13</v>
      </c>
      <c r="L3761">
        <v>4.53</v>
      </c>
      <c r="M3761" t="s">
        <v>22</v>
      </c>
      <c r="N3761" t="s">
        <v>40</v>
      </c>
      <c r="O3761" t="s">
        <v>35</v>
      </c>
      <c r="P3761">
        <v>147</v>
      </c>
      <c r="Q3761">
        <v>0</v>
      </c>
      <c r="R3761">
        <v>0</v>
      </c>
    </row>
    <row r="3762" spans="1:18">
      <c r="A3762" t="s">
        <v>240</v>
      </c>
      <c r="B3762" t="s">
        <v>63</v>
      </c>
      <c r="C3762" t="s">
        <v>20</v>
      </c>
      <c r="D3762" t="s">
        <v>95</v>
      </c>
      <c r="E3762">
        <v>49.35</v>
      </c>
      <c r="F3762">
        <v>14.72</v>
      </c>
      <c r="G3762" t="s">
        <v>211</v>
      </c>
      <c r="H3762" t="s">
        <v>60</v>
      </c>
      <c r="I3762" t="s">
        <v>51</v>
      </c>
      <c r="J3762" t="s">
        <v>95</v>
      </c>
      <c r="K3762">
        <v>49.35</v>
      </c>
      <c r="L3762">
        <v>14.72</v>
      </c>
      <c r="M3762" t="s">
        <v>211</v>
      </c>
      <c r="N3762" t="s">
        <v>26</v>
      </c>
      <c r="O3762" t="s">
        <v>27</v>
      </c>
      <c r="P3762">
        <v>114</v>
      </c>
      <c r="Q3762">
        <v>0</v>
      </c>
      <c r="R3762">
        <v>0</v>
      </c>
    </row>
    <row r="3763" spans="1:18">
      <c r="A3763" t="s">
        <v>241</v>
      </c>
      <c r="B3763" t="s">
        <v>63</v>
      </c>
      <c r="C3763" t="s">
        <v>20</v>
      </c>
      <c r="D3763" t="s">
        <v>95</v>
      </c>
      <c r="E3763">
        <v>49.35</v>
      </c>
      <c r="F3763">
        <v>14.72</v>
      </c>
      <c r="G3763" t="s">
        <v>211</v>
      </c>
      <c r="H3763" t="s">
        <v>23</v>
      </c>
      <c r="I3763" t="s">
        <v>32</v>
      </c>
      <c r="J3763" t="s">
        <v>95</v>
      </c>
      <c r="K3763">
        <v>49.35</v>
      </c>
      <c r="L3763">
        <v>14.72</v>
      </c>
      <c r="M3763" t="s">
        <v>211</v>
      </c>
      <c r="N3763" t="s">
        <v>40</v>
      </c>
      <c r="O3763" t="s">
        <v>35</v>
      </c>
      <c r="P3763">
        <v>156</v>
      </c>
      <c r="Q3763">
        <v>0</v>
      </c>
      <c r="R3763">
        <v>0</v>
      </c>
    </row>
    <row r="3764" spans="1:18">
      <c r="A3764" t="s">
        <v>323</v>
      </c>
      <c r="B3764" t="s">
        <v>143</v>
      </c>
      <c r="C3764" t="s">
        <v>20</v>
      </c>
      <c r="D3764" t="s">
        <v>95</v>
      </c>
      <c r="E3764">
        <v>49.1</v>
      </c>
      <c r="F3764">
        <v>16.55</v>
      </c>
      <c r="G3764" t="s">
        <v>211</v>
      </c>
      <c r="H3764" t="s">
        <v>23</v>
      </c>
      <c r="I3764" t="s">
        <v>60</v>
      </c>
      <c r="J3764" t="s">
        <v>324</v>
      </c>
      <c r="K3764">
        <v>48.85</v>
      </c>
      <c r="L3764">
        <v>16.600000000000001</v>
      </c>
      <c r="M3764" t="s">
        <v>211</v>
      </c>
      <c r="N3764" t="s">
        <v>34</v>
      </c>
      <c r="O3764" t="s">
        <v>35</v>
      </c>
      <c r="P3764">
        <v>290</v>
      </c>
      <c r="Q3764">
        <v>29</v>
      </c>
      <c r="R3764">
        <v>173</v>
      </c>
    </row>
    <row r="3765" spans="1:18">
      <c r="A3765" t="s">
        <v>402</v>
      </c>
      <c r="B3765" t="s">
        <v>121</v>
      </c>
      <c r="C3765" t="s">
        <v>29</v>
      </c>
      <c r="D3765" t="s">
        <v>95</v>
      </c>
      <c r="E3765">
        <v>52.6</v>
      </c>
      <c r="F3765">
        <v>12.33</v>
      </c>
      <c r="G3765" t="s">
        <v>332</v>
      </c>
      <c r="H3765" t="s">
        <v>60</v>
      </c>
      <c r="I3765" t="s">
        <v>32</v>
      </c>
      <c r="J3765" t="s">
        <v>95</v>
      </c>
      <c r="K3765">
        <v>52.6</v>
      </c>
      <c r="L3765">
        <v>12.33</v>
      </c>
      <c r="M3765" t="s">
        <v>332</v>
      </c>
      <c r="N3765" t="s">
        <v>34</v>
      </c>
      <c r="O3765" t="s">
        <v>27</v>
      </c>
      <c r="P3765">
        <v>77</v>
      </c>
      <c r="Q3765">
        <v>0</v>
      </c>
      <c r="R3765">
        <v>0</v>
      </c>
    </row>
    <row r="3766" spans="1:18">
      <c r="A3766" t="s">
        <v>403</v>
      </c>
      <c r="B3766" t="s">
        <v>121</v>
      </c>
      <c r="C3766" t="s">
        <v>29</v>
      </c>
      <c r="D3766" t="s">
        <v>95</v>
      </c>
      <c r="E3766">
        <v>52.6</v>
      </c>
      <c r="F3766">
        <v>12.33</v>
      </c>
      <c r="G3766" t="s">
        <v>332</v>
      </c>
      <c r="H3766" t="s">
        <v>104</v>
      </c>
      <c r="I3766" t="s">
        <v>29</v>
      </c>
      <c r="J3766" t="s">
        <v>95</v>
      </c>
      <c r="K3766">
        <v>52.6</v>
      </c>
      <c r="L3766">
        <v>12.33</v>
      </c>
      <c r="M3766" t="s">
        <v>332</v>
      </c>
      <c r="N3766" t="s">
        <v>40</v>
      </c>
      <c r="O3766" t="s">
        <v>35</v>
      </c>
      <c r="P3766">
        <v>12</v>
      </c>
      <c r="Q3766">
        <v>0</v>
      </c>
      <c r="R3766">
        <v>0</v>
      </c>
    </row>
    <row r="3767" spans="1:18">
      <c r="A3767" t="s">
        <v>2027</v>
      </c>
      <c r="B3767" t="s">
        <v>67</v>
      </c>
      <c r="C3767" t="s">
        <v>20</v>
      </c>
      <c r="D3767" t="s">
        <v>95</v>
      </c>
      <c r="E3767">
        <v>53.18</v>
      </c>
      <c r="F3767">
        <v>6.58</v>
      </c>
      <c r="G3767" t="s">
        <v>1615</v>
      </c>
      <c r="H3767" t="s">
        <v>32</v>
      </c>
      <c r="I3767" t="s">
        <v>48</v>
      </c>
      <c r="J3767" t="s">
        <v>95</v>
      </c>
      <c r="K3767">
        <v>53.17</v>
      </c>
      <c r="L3767">
        <v>6.58</v>
      </c>
      <c r="M3767" t="s">
        <v>1615</v>
      </c>
      <c r="N3767" t="s">
        <v>40</v>
      </c>
      <c r="O3767" t="s">
        <v>35</v>
      </c>
      <c r="P3767">
        <v>88</v>
      </c>
      <c r="Q3767">
        <v>0</v>
      </c>
      <c r="R3767">
        <v>0</v>
      </c>
    </row>
    <row r="3768" spans="1:18">
      <c r="A3768" t="s">
        <v>2030</v>
      </c>
      <c r="B3768" t="s">
        <v>67</v>
      </c>
      <c r="C3768" t="s">
        <v>20</v>
      </c>
      <c r="D3768" t="s">
        <v>95</v>
      </c>
      <c r="E3768">
        <v>53.2</v>
      </c>
      <c r="F3768">
        <v>6.5</v>
      </c>
      <c r="G3768" t="s">
        <v>1615</v>
      </c>
      <c r="H3768" t="s">
        <v>45</v>
      </c>
      <c r="I3768" t="s">
        <v>39</v>
      </c>
      <c r="J3768" t="s">
        <v>95</v>
      </c>
      <c r="K3768">
        <v>53.2</v>
      </c>
      <c r="L3768">
        <v>6.5</v>
      </c>
      <c r="M3768" t="s">
        <v>1615</v>
      </c>
      <c r="N3768" t="s">
        <v>81</v>
      </c>
      <c r="O3768" t="s">
        <v>35</v>
      </c>
      <c r="P3768">
        <v>41</v>
      </c>
      <c r="Q3768">
        <v>0</v>
      </c>
      <c r="R3768">
        <v>0</v>
      </c>
    </row>
    <row r="3769" spans="1:18">
      <c r="A3769" t="s">
        <v>2031</v>
      </c>
      <c r="B3769" t="s">
        <v>67</v>
      </c>
      <c r="C3769" t="s">
        <v>20</v>
      </c>
      <c r="D3769" t="s">
        <v>95</v>
      </c>
      <c r="E3769">
        <v>53.2</v>
      </c>
      <c r="F3769">
        <v>6.5</v>
      </c>
      <c r="G3769" t="s">
        <v>1615</v>
      </c>
      <c r="H3769" t="s">
        <v>23</v>
      </c>
      <c r="I3769" t="s">
        <v>32</v>
      </c>
      <c r="J3769" t="s">
        <v>468</v>
      </c>
      <c r="K3769">
        <v>53.2</v>
      </c>
      <c r="L3769">
        <v>6.55</v>
      </c>
      <c r="M3769" t="s">
        <v>1615</v>
      </c>
      <c r="N3769" t="s">
        <v>40</v>
      </c>
      <c r="O3769" t="s">
        <v>52</v>
      </c>
      <c r="P3769">
        <v>2711</v>
      </c>
      <c r="Q3769">
        <v>4</v>
      </c>
      <c r="R3769">
        <v>91</v>
      </c>
    </row>
    <row r="3770" spans="1:18">
      <c r="A3770" t="s">
        <v>2052</v>
      </c>
      <c r="B3770" t="s">
        <v>24</v>
      </c>
      <c r="C3770" t="s">
        <v>20</v>
      </c>
      <c r="D3770" t="s">
        <v>95</v>
      </c>
      <c r="E3770">
        <v>51.97</v>
      </c>
      <c r="F3770">
        <v>5.9</v>
      </c>
      <c r="G3770" t="s">
        <v>1615</v>
      </c>
      <c r="H3770" t="s">
        <v>29</v>
      </c>
      <c r="I3770" t="s">
        <v>48</v>
      </c>
      <c r="J3770" t="s">
        <v>468</v>
      </c>
      <c r="K3770">
        <v>51.97</v>
      </c>
      <c r="L3770">
        <v>5.92</v>
      </c>
      <c r="M3770" t="s">
        <v>1615</v>
      </c>
      <c r="N3770" t="s">
        <v>84</v>
      </c>
      <c r="O3770" t="s">
        <v>27</v>
      </c>
      <c r="P3770">
        <v>2652</v>
      </c>
      <c r="Q3770">
        <v>2</v>
      </c>
      <c r="R3770">
        <v>91</v>
      </c>
    </row>
    <row r="3771" spans="1:18">
      <c r="A3771" t="s">
        <v>2053</v>
      </c>
      <c r="B3771" t="s">
        <v>24</v>
      </c>
      <c r="C3771" t="s">
        <v>20</v>
      </c>
      <c r="D3771" t="s">
        <v>95</v>
      </c>
      <c r="E3771">
        <v>51.97</v>
      </c>
      <c r="F3771">
        <v>5.9</v>
      </c>
      <c r="G3771" t="s">
        <v>1615</v>
      </c>
      <c r="H3771" t="s">
        <v>73</v>
      </c>
      <c r="I3771" t="s">
        <v>39</v>
      </c>
      <c r="J3771" t="s">
        <v>95</v>
      </c>
      <c r="K3771">
        <v>51.97</v>
      </c>
      <c r="L3771">
        <v>5.92</v>
      </c>
      <c r="M3771" t="s">
        <v>1615</v>
      </c>
      <c r="N3771" t="s">
        <v>34</v>
      </c>
      <c r="O3771" t="s">
        <v>27</v>
      </c>
      <c r="P3771">
        <v>49</v>
      </c>
      <c r="Q3771">
        <v>3</v>
      </c>
      <c r="R3771">
        <v>91</v>
      </c>
    </row>
    <row r="3772" spans="1:18">
      <c r="A3772" t="s">
        <v>2060</v>
      </c>
      <c r="B3772" t="s">
        <v>92</v>
      </c>
      <c r="C3772" t="s">
        <v>20</v>
      </c>
      <c r="D3772" t="s">
        <v>95</v>
      </c>
      <c r="E3772">
        <v>52.75</v>
      </c>
      <c r="F3772">
        <v>6.88</v>
      </c>
      <c r="G3772" t="s">
        <v>1615</v>
      </c>
      <c r="H3772" t="s">
        <v>42</v>
      </c>
      <c r="I3772" t="s">
        <v>29</v>
      </c>
      <c r="J3772" t="s">
        <v>95</v>
      </c>
      <c r="K3772">
        <v>52.75</v>
      </c>
      <c r="L3772">
        <v>6.88</v>
      </c>
      <c r="M3772" t="s">
        <v>1615</v>
      </c>
      <c r="N3772" t="s">
        <v>34</v>
      </c>
      <c r="O3772" t="s">
        <v>27</v>
      </c>
      <c r="P3772">
        <v>67</v>
      </c>
      <c r="Q3772">
        <v>0</v>
      </c>
      <c r="R3772">
        <v>0</v>
      </c>
    </row>
    <row r="3773" spans="1:18">
      <c r="A3773" t="s">
        <v>2061</v>
      </c>
      <c r="B3773" t="s">
        <v>92</v>
      </c>
      <c r="C3773" t="s">
        <v>20</v>
      </c>
      <c r="D3773" t="s">
        <v>95</v>
      </c>
      <c r="E3773">
        <v>52.75</v>
      </c>
      <c r="F3773">
        <v>6.88</v>
      </c>
      <c r="G3773" t="s">
        <v>1615</v>
      </c>
      <c r="H3773" t="s">
        <v>42</v>
      </c>
      <c r="I3773" t="s">
        <v>29</v>
      </c>
      <c r="J3773" t="s">
        <v>95</v>
      </c>
      <c r="K3773">
        <v>52.75</v>
      </c>
      <c r="L3773">
        <v>6.88</v>
      </c>
      <c r="M3773" t="s">
        <v>1615</v>
      </c>
      <c r="N3773" t="s">
        <v>34</v>
      </c>
      <c r="O3773" t="s">
        <v>27</v>
      </c>
      <c r="P3773">
        <v>67</v>
      </c>
      <c r="Q3773">
        <v>0</v>
      </c>
      <c r="R3773">
        <v>0</v>
      </c>
    </row>
    <row r="3774" spans="1:18">
      <c r="A3774" t="s">
        <v>2062</v>
      </c>
      <c r="B3774" t="s">
        <v>92</v>
      </c>
      <c r="C3774" t="s">
        <v>20</v>
      </c>
      <c r="D3774" t="s">
        <v>95</v>
      </c>
      <c r="E3774">
        <v>52.75</v>
      </c>
      <c r="F3774">
        <v>6.88</v>
      </c>
      <c r="G3774" t="s">
        <v>1615</v>
      </c>
      <c r="H3774" t="s">
        <v>42</v>
      </c>
      <c r="I3774" t="s">
        <v>29</v>
      </c>
      <c r="J3774" t="s">
        <v>95</v>
      </c>
      <c r="K3774">
        <v>52.75</v>
      </c>
      <c r="L3774">
        <v>6.88</v>
      </c>
      <c r="M3774" t="s">
        <v>1615</v>
      </c>
      <c r="N3774" t="s">
        <v>34</v>
      </c>
      <c r="O3774" t="s">
        <v>27</v>
      </c>
      <c r="P3774">
        <v>67</v>
      </c>
      <c r="Q3774">
        <v>0</v>
      </c>
      <c r="R3774">
        <v>0</v>
      </c>
    </row>
    <row r="3775" spans="1:18">
      <c r="A3775" t="s">
        <v>2063</v>
      </c>
      <c r="B3775" t="s">
        <v>67</v>
      </c>
      <c r="C3775" t="s">
        <v>20</v>
      </c>
      <c r="D3775" t="s">
        <v>95</v>
      </c>
      <c r="E3775">
        <v>51.97</v>
      </c>
      <c r="F3775">
        <v>5.88</v>
      </c>
      <c r="G3775" t="s">
        <v>1615</v>
      </c>
      <c r="H3775" t="s">
        <v>29</v>
      </c>
      <c r="I3775" t="s">
        <v>63</v>
      </c>
      <c r="J3775" t="s">
        <v>95</v>
      </c>
      <c r="K3775">
        <v>51.97</v>
      </c>
      <c r="L3775">
        <v>5.87</v>
      </c>
      <c r="M3775" t="s">
        <v>1615</v>
      </c>
      <c r="N3775" t="s">
        <v>34</v>
      </c>
      <c r="O3775" t="s">
        <v>27</v>
      </c>
      <c r="P3775">
        <v>207</v>
      </c>
      <c r="Q3775">
        <v>2</v>
      </c>
      <c r="R3775">
        <v>270</v>
      </c>
    </row>
    <row r="3776" spans="1:18">
      <c r="A3776" t="s">
        <v>2064</v>
      </c>
      <c r="B3776" t="s">
        <v>20</v>
      </c>
      <c r="C3776" t="s">
        <v>39</v>
      </c>
      <c r="D3776" t="s">
        <v>95</v>
      </c>
      <c r="E3776">
        <v>51.97</v>
      </c>
      <c r="F3776">
        <v>5.9</v>
      </c>
      <c r="G3776" t="s">
        <v>1615</v>
      </c>
      <c r="H3776" t="s">
        <v>109</v>
      </c>
      <c r="I3776" t="s">
        <v>51</v>
      </c>
      <c r="J3776" t="s">
        <v>95</v>
      </c>
      <c r="K3776">
        <v>51.95</v>
      </c>
      <c r="L3776">
        <v>5.88</v>
      </c>
      <c r="M3776" t="s">
        <v>1615</v>
      </c>
      <c r="N3776" t="s">
        <v>34</v>
      </c>
      <c r="O3776" t="s">
        <v>27</v>
      </c>
      <c r="P3776">
        <v>113</v>
      </c>
      <c r="Q3776">
        <v>2</v>
      </c>
      <c r="R3776">
        <v>270</v>
      </c>
    </row>
    <row r="3777" spans="1:18">
      <c r="A3777" t="s">
        <v>2065</v>
      </c>
      <c r="B3777" t="s">
        <v>24</v>
      </c>
      <c r="C3777" t="s">
        <v>20</v>
      </c>
      <c r="D3777" t="s">
        <v>95</v>
      </c>
      <c r="E3777">
        <v>51.95</v>
      </c>
      <c r="F3777">
        <v>5.92</v>
      </c>
      <c r="G3777" t="s">
        <v>1615</v>
      </c>
      <c r="H3777" t="s">
        <v>48</v>
      </c>
      <c r="I3777" t="s">
        <v>63</v>
      </c>
      <c r="J3777" t="s">
        <v>95</v>
      </c>
      <c r="K3777">
        <v>51.97</v>
      </c>
      <c r="L3777">
        <v>5.95</v>
      </c>
      <c r="M3777" t="s">
        <v>1615</v>
      </c>
      <c r="N3777" t="s">
        <v>34</v>
      </c>
      <c r="O3777" t="s">
        <v>27</v>
      </c>
      <c r="P3777">
        <v>218</v>
      </c>
      <c r="Q3777">
        <v>3</v>
      </c>
      <c r="R3777">
        <v>91</v>
      </c>
    </row>
    <row r="3778" spans="1:18">
      <c r="A3778" t="s">
        <v>2066</v>
      </c>
      <c r="B3778" t="s">
        <v>24</v>
      </c>
      <c r="C3778" t="s">
        <v>20</v>
      </c>
      <c r="D3778" t="s">
        <v>95</v>
      </c>
      <c r="E3778">
        <v>51.97</v>
      </c>
      <c r="F3778">
        <v>5.97</v>
      </c>
      <c r="G3778" t="s">
        <v>1615</v>
      </c>
      <c r="H3778" t="s">
        <v>60</v>
      </c>
      <c r="I3778" t="s">
        <v>101</v>
      </c>
      <c r="J3778" t="s">
        <v>95</v>
      </c>
      <c r="K3778">
        <v>51.98</v>
      </c>
      <c r="L3778">
        <v>5.93</v>
      </c>
      <c r="M3778" t="s">
        <v>1615</v>
      </c>
      <c r="N3778" t="s">
        <v>34</v>
      </c>
      <c r="O3778" t="s">
        <v>27</v>
      </c>
      <c r="P3778">
        <v>183</v>
      </c>
      <c r="Q3778">
        <v>3</v>
      </c>
      <c r="R3778">
        <v>270</v>
      </c>
    </row>
    <row r="3779" spans="1:18">
      <c r="A3779" t="s">
        <v>2067</v>
      </c>
      <c r="B3779" t="s">
        <v>48</v>
      </c>
      <c r="C3779" t="s">
        <v>20</v>
      </c>
      <c r="D3779" t="s">
        <v>95</v>
      </c>
      <c r="E3779">
        <v>51.97</v>
      </c>
      <c r="F3779">
        <v>5.9</v>
      </c>
      <c r="G3779" t="s">
        <v>1615</v>
      </c>
      <c r="H3779" t="s">
        <v>74</v>
      </c>
      <c r="I3779" t="s">
        <v>20</v>
      </c>
      <c r="J3779" t="s">
        <v>1354</v>
      </c>
      <c r="K3779">
        <v>51.97</v>
      </c>
      <c r="L3779">
        <v>5.92</v>
      </c>
      <c r="M3779" t="s">
        <v>1615</v>
      </c>
      <c r="N3779" t="s">
        <v>40</v>
      </c>
      <c r="O3779" t="s">
        <v>35</v>
      </c>
      <c r="P3779">
        <v>1846</v>
      </c>
      <c r="Q3779">
        <v>2</v>
      </c>
      <c r="R3779">
        <v>91</v>
      </c>
    </row>
    <row r="3780" spans="1:18">
      <c r="A3780" t="s">
        <v>2068</v>
      </c>
      <c r="B3780" t="s">
        <v>92</v>
      </c>
      <c r="C3780" t="s">
        <v>20</v>
      </c>
      <c r="D3780" t="s">
        <v>95</v>
      </c>
      <c r="E3780">
        <v>52.75</v>
      </c>
      <c r="F3780">
        <v>6.88</v>
      </c>
      <c r="G3780" t="s">
        <v>1615</v>
      </c>
      <c r="H3780" t="s">
        <v>37</v>
      </c>
      <c r="I3780" t="s">
        <v>48</v>
      </c>
      <c r="J3780" t="s">
        <v>95</v>
      </c>
      <c r="K3780">
        <v>52.77</v>
      </c>
      <c r="L3780">
        <v>6.88</v>
      </c>
      <c r="M3780" t="s">
        <v>1615</v>
      </c>
      <c r="N3780" t="s">
        <v>34</v>
      </c>
      <c r="O3780" t="s">
        <v>27</v>
      </c>
      <c r="P3780">
        <v>102</v>
      </c>
      <c r="Q3780">
        <v>0</v>
      </c>
      <c r="R3780">
        <v>0</v>
      </c>
    </row>
    <row r="3781" spans="1:18">
      <c r="A3781" t="s">
        <v>2069</v>
      </c>
      <c r="B3781" t="s">
        <v>92</v>
      </c>
      <c r="C3781" t="s">
        <v>20</v>
      </c>
      <c r="D3781" t="s">
        <v>95</v>
      </c>
      <c r="E3781">
        <v>52.75</v>
      </c>
      <c r="F3781">
        <v>6.88</v>
      </c>
      <c r="G3781" t="s">
        <v>1615</v>
      </c>
      <c r="H3781" t="s">
        <v>63</v>
      </c>
      <c r="I3781" t="s">
        <v>48</v>
      </c>
      <c r="J3781" t="s">
        <v>95</v>
      </c>
      <c r="K3781">
        <v>52.77</v>
      </c>
      <c r="L3781">
        <v>6.88</v>
      </c>
      <c r="M3781" t="s">
        <v>1615</v>
      </c>
      <c r="N3781" t="s">
        <v>34</v>
      </c>
      <c r="O3781" t="s">
        <v>27</v>
      </c>
      <c r="P3781">
        <v>91</v>
      </c>
      <c r="Q3781">
        <v>0</v>
      </c>
      <c r="R3781">
        <v>0</v>
      </c>
    </row>
    <row r="3782" spans="1:18">
      <c r="A3782" t="s">
        <v>2070</v>
      </c>
      <c r="B3782" t="s">
        <v>92</v>
      </c>
      <c r="C3782" t="s">
        <v>20</v>
      </c>
      <c r="D3782" t="s">
        <v>95</v>
      </c>
      <c r="E3782">
        <v>52.73</v>
      </c>
      <c r="F3782">
        <v>6.88</v>
      </c>
      <c r="G3782" t="s">
        <v>1615</v>
      </c>
      <c r="H3782" t="s">
        <v>37</v>
      </c>
      <c r="I3782" t="s">
        <v>48</v>
      </c>
      <c r="J3782" t="s">
        <v>95</v>
      </c>
      <c r="K3782">
        <v>52.77</v>
      </c>
      <c r="L3782">
        <v>6.88</v>
      </c>
      <c r="M3782" t="s">
        <v>1615</v>
      </c>
      <c r="N3782" t="s">
        <v>34</v>
      </c>
      <c r="O3782" t="s">
        <v>27</v>
      </c>
      <c r="P3782">
        <v>102</v>
      </c>
      <c r="Q3782">
        <v>2</v>
      </c>
      <c r="R3782">
        <v>0</v>
      </c>
    </row>
    <row r="3783" spans="1:18">
      <c r="A3783" t="s">
        <v>2071</v>
      </c>
      <c r="B3783" t="s">
        <v>92</v>
      </c>
      <c r="C3783" t="s">
        <v>20</v>
      </c>
      <c r="D3783" t="s">
        <v>95</v>
      </c>
      <c r="E3783">
        <v>52.75</v>
      </c>
      <c r="F3783">
        <v>6.92</v>
      </c>
      <c r="G3783" t="s">
        <v>1615</v>
      </c>
      <c r="H3783" t="s">
        <v>23</v>
      </c>
      <c r="I3783" t="s">
        <v>48</v>
      </c>
      <c r="J3783" t="s">
        <v>408</v>
      </c>
      <c r="K3783">
        <v>52.77</v>
      </c>
      <c r="L3783">
        <v>6.87</v>
      </c>
      <c r="M3783" t="s">
        <v>1615</v>
      </c>
      <c r="N3783" t="s">
        <v>40</v>
      </c>
      <c r="O3783" t="s">
        <v>35</v>
      </c>
      <c r="P3783">
        <v>824</v>
      </c>
      <c r="Q3783">
        <v>3</v>
      </c>
      <c r="R3783">
        <v>310</v>
      </c>
    </row>
    <row r="3784" spans="1:18">
      <c r="A3784" t="s">
        <v>2072</v>
      </c>
      <c r="B3784" t="s">
        <v>68</v>
      </c>
      <c r="C3784" t="s">
        <v>20</v>
      </c>
      <c r="D3784" t="s">
        <v>95</v>
      </c>
      <c r="E3784">
        <v>52.73</v>
      </c>
      <c r="F3784">
        <v>6.88</v>
      </c>
      <c r="G3784" t="s">
        <v>1615</v>
      </c>
      <c r="H3784" t="s">
        <v>54</v>
      </c>
      <c r="I3784" t="s">
        <v>20</v>
      </c>
      <c r="J3784" t="s">
        <v>95</v>
      </c>
      <c r="K3784">
        <v>52.72</v>
      </c>
      <c r="L3784">
        <v>6.9</v>
      </c>
      <c r="M3784" t="s">
        <v>1615</v>
      </c>
      <c r="N3784" t="s">
        <v>40</v>
      </c>
      <c r="O3784" t="s">
        <v>35</v>
      </c>
      <c r="P3784">
        <v>11</v>
      </c>
      <c r="Q3784">
        <v>3</v>
      </c>
      <c r="R3784">
        <v>149</v>
      </c>
    </row>
    <row r="3785" spans="1:18">
      <c r="A3785" t="s">
        <v>2073</v>
      </c>
      <c r="B3785" t="s">
        <v>133</v>
      </c>
      <c r="C3785" t="s">
        <v>20</v>
      </c>
      <c r="D3785" t="s">
        <v>95</v>
      </c>
      <c r="E3785">
        <v>52.73</v>
      </c>
      <c r="F3785">
        <v>6.88</v>
      </c>
      <c r="G3785" t="s">
        <v>1615</v>
      </c>
      <c r="H3785" t="s">
        <v>101</v>
      </c>
      <c r="I3785" t="s">
        <v>39</v>
      </c>
      <c r="J3785" t="s">
        <v>95</v>
      </c>
      <c r="K3785">
        <v>52.72</v>
      </c>
      <c r="L3785">
        <v>6.9</v>
      </c>
      <c r="M3785" t="s">
        <v>1615</v>
      </c>
      <c r="N3785" t="s">
        <v>81</v>
      </c>
      <c r="O3785" t="s">
        <v>35</v>
      </c>
      <c r="P3785">
        <v>15</v>
      </c>
      <c r="Q3785">
        <v>3</v>
      </c>
      <c r="R3785">
        <v>149</v>
      </c>
    </row>
    <row r="3786" spans="1:18">
      <c r="A3786" t="s">
        <v>2074</v>
      </c>
      <c r="B3786" t="s">
        <v>92</v>
      </c>
      <c r="C3786" t="s">
        <v>39</v>
      </c>
      <c r="D3786" t="s">
        <v>95</v>
      </c>
      <c r="E3786">
        <v>52.75</v>
      </c>
      <c r="F3786">
        <v>6.92</v>
      </c>
      <c r="G3786" t="s">
        <v>1615</v>
      </c>
      <c r="H3786" t="s">
        <v>42</v>
      </c>
      <c r="I3786" t="s">
        <v>39</v>
      </c>
      <c r="J3786" t="s">
        <v>95</v>
      </c>
      <c r="K3786">
        <v>52.75</v>
      </c>
      <c r="L3786">
        <v>6.92</v>
      </c>
      <c r="M3786" t="s">
        <v>1615</v>
      </c>
      <c r="N3786" t="s">
        <v>40</v>
      </c>
      <c r="O3786" t="s">
        <v>35</v>
      </c>
      <c r="P3786">
        <v>6</v>
      </c>
      <c r="Q3786">
        <v>0</v>
      </c>
      <c r="R3786">
        <v>0</v>
      </c>
    </row>
    <row r="3787" spans="1:18">
      <c r="A3787" t="s">
        <v>2075</v>
      </c>
      <c r="B3787" t="s">
        <v>92</v>
      </c>
      <c r="C3787" t="s">
        <v>39</v>
      </c>
      <c r="D3787" t="s">
        <v>95</v>
      </c>
      <c r="E3787">
        <v>52.75</v>
      </c>
      <c r="F3787">
        <v>6.88</v>
      </c>
      <c r="G3787" t="s">
        <v>1615</v>
      </c>
      <c r="H3787" t="s">
        <v>51</v>
      </c>
      <c r="I3787" t="s">
        <v>29</v>
      </c>
      <c r="J3787" t="s">
        <v>95</v>
      </c>
      <c r="K3787">
        <v>52.77</v>
      </c>
      <c r="L3787">
        <v>6.87</v>
      </c>
      <c r="M3787" t="s">
        <v>1615</v>
      </c>
      <c r="N3787" t="s">
        <v>140</v>
      </c>
      <c r="O3787" t="s">
        <v>35</v>
      </c>
      <c r="P3787">
        <v>26</v>
      </c>
      <c r="Q3787">
        <v>0</v>
      </c>
      <c r="R3787">
        <v>0</v>
      </c>
    </row>
    <row r="3788" spans="1:18">
      <c r="A3788" t="s">
        <v>2231</v>
      </c>
      <c r="B3788" t="s">
        <v>51</v>
      </c>
      <c r="C3788" t="s">
        <v>29</v>
      </c>
      <c r="D3788" t="s">
        <v>95</v>
      </c>
      <c r="E3788">
        <v>59.75</v>
      </c>
      <c r="F3788">
        <v>9.85</v>
      </c>
      <c r="G3788" t="s">
        <v>669</v>
      </c>
      <c r="H3788" t="s">
        <v>45</v>
      </c>
      <c r="I3788" t="s">
        <v>48</v>
      </c>
      <c r="J3788" t="s">
        <v>324</v>
      </c>
      <c r="K3788">
        <v>59.77</v>
      </c>
      <c r="L3788">
        <v>9.92</v>
      </c>
      <c r="M3788" t="s">
        <v>669</v>
      </c>
      <c r="N3788" t="s">
        <v>40</v>
      </c>
      <c r="O3788" t="s">
        <v>35</v>
      </c>
      <c r="P3788">
        <v>411</v>
      </c>
      <c r="Q3788">
        <v>5</v>
      </c>
      <c r="R3788">
        <v>64</v>
      </c>
    </row>
    <row r="3789" spans="1:18">
      <c r="A3789" t="s">
        <v>3081</v>
      </c>
      <c r="B3789" t="s">
        <v>24</v>
      </c>
      <c r="C3789" t="s">
        <v>39</v>
      </c>
      <c r="D3789" t="s">
        <v>95</v>
      </c>
      <c r="E3789">
        <v>60.57</v>
      </c>
      <c r="F3789">
        <v>25.15</v>
      </c>
      <c r="G3789" t="s">
        <v>2455</v>
      </c>
      <c r="H3789" t="s">
        <v>60</v>
      </c>
      <c r="I3789" t="s">
        <v>31</v>
      </c>
      <c r="J3789" t="s">
        <v>324</v>
      </c>
      <c r="K3789">
        <v>60.7</v>
      </c>
      <c r="L3789">
        <v>25.47</v>
      </c>
      <c r="M3789" t="s">
        <v>2455</v>
      </c>
      <c r="N3789" t="s">
        <v>40</v>
      </c>
      <c r="O3789" t="s">
        <v>35</v>
      </c>
      <c r="P3789">
        <v>244</v>
      </c>
      <c r="Q3789">
        <v>23</v>
      </c>
      <c r="R3789">
        <v>50</v>
      </c>
    </row>
    <row r="3790" spans="1:18">
      <c r="A3790" t="s">
        <v>3309</v>
      </c>
      <c r="B3790" t="s">
        <v>54</v>
      </c>
      <c r="C3790" t="s">
        <v>20</v>
      </c>
      <c r="D3790" t="s">
        <v>95</v>
      </c>
      <c r="E3790">
        <v>60.63</v>
      </c>
      <c r="F3790">
        <v>26.82</v>
      </c>
      <c r="G3790" t="s">
        <v>2455</v>
      </c>
      <c r="H3790" t="s">
        <v>48</v>
      </c>
      <c r="I3790" t="s">
        <v>29</v>
      </c>
      <c r="J3790" t="s">
        <v>411</v>
      </c>
      <c r="K3790">
        <v>60.68</v>
      </c>
      <c r="L3790">
        <v>26.85</v>
      </c>
      <c r="M3790" t="s">
        <v>2455</v>
      </c>
      <c r="N3790" t="s">
        <v>40</v>
      </c>
      <c r="O3790" t="s">
        <v>35</v>
      </c>
      <c r="P3790">
        <v>4056</v>
      </c>
      <c r="Q3790">
        <v>6</v>
      </c>
      <c r="R3790">
        <v>19</v>
      </c>
    </row>
    <row r="3791" spans="1:18">
      <c r="A3791" t="s">
        <v>3368</v>
      </c>
      <c r="B3791" t="s">
        <v>31</v>
      </c>
      <c r="C3791" t="s">
        <v>39</v>
      </c>
      <c r="D3791" t="s">
        <v>95</v>
      </c>
      <c r="E3791">
        <v>60.3</v>
      </c>
      <c r="F3791">
        <v>23.12</v>
      </c>
      <c r="G3791" t="s">
        <v>2455</v>
      </c>
      <c r="H3791" t="s">
        <v>73</v>
      </c>
      <c r="I3791" t="s">
        <v>39</v>
      </c>
      <c r="J3791" t="s">
        <v>95</v>
      </c>
      <c r="K3791">
        <v>60.3</v>
      </c>
      <c r="L3791">
        <v>23.12</v>
      </c>
      <c r="M3791" t="s">
        <v>2455</v>
      </c>
      <c r="N3791" t="s">
        <v>26</v>
      </c>
      <c r="O3791" t="s">
        <v>27</v>
      </c>
      <c r="P3791">
        <v>20</v>
      </c>
      <c r="Q3791">
        <v>0</v>
      </c>
      <c r="R3791">
        <v>0</v>
      </c>
    </row>
    <row r="3792" spans="1:18">
      <c r="A3792" t="s">
        <v>3369</v>
      </c>
      <c r="B3792" t="s">
        <v>31</v>
      </c>
      <c r="C3792" t="s">
        <v>39</v>
      </c>
      <c r="D3792" t="s">
        <v>95</v>
      </c>
      <c r="E3792">
        <v>60.3</v>
      </c>
      <c r="F3792">
        <v>23.12</v>
      </c>
      <c r="G3792" t="s">
        <v>2455</v>
      </c>
      <c r="H3792" t="s">
        <v>67</v>
      </c>
      <c r="I3792" t="s">
        <v>39</v>
      </c>
      <c r="J3792" t="s">
        <v>95</v>
      </c>
      <c r="K3792">
        <v>60.3</v>
      </c>
      <c r="L3792">
        <v>23.12</v>
      </c>
      <c r="M3792" t="s">
        <v>2455</v>
      </c>
      <c r="N3792" t="s">
        <v>26</v>
      </c>
      <c r="O3792" t="s">
        <v>27</v>
      </c>
      <c r="P3792">
        <v>12</v>
      </c>
      <c r="Q3792">
        <v>0</v>
      </c>
      <c r="R3792">
        <v>0</v>
      </c>
    </row>
    <row r="3793" spans="1:18">
      <c r="A3793" t="s">
        <v>3462</v>
      </c>
      <c r="B3793" t="s">
        <v>31</v>
      </c>
      <c r="C3793" t="s">
        <v>39</v>
      </c>
      <c r="D3793" t="s">
        <v>95</v>
      </c>
      <c r="E3793">
        <v>60.3</v>
      </c>
      <c r="F3793">
        <v>24.87</v>
      </c>
      <c r="G3793" t="s">
        <v>2455</v>
      </c>
      <c r="H3793" t="s">
        <v>50</v>
      </c>
      <c r="I3793" t="s">
        <v>39</v>
      </c>
      <c r="J3793" t="s">
        <v>324</v>
      </c>
      <c r="K3793">
        <v>60.3</v>
      </c>
      <c r="L3793">
        <v>24.85</v>
      </c>
      <c r="M3793" t="s">
        <v>2455</v>
      </c>
      <c r="N3793" t="s">
        <v>40</v>
      </c>
      <c r="O3793" t="s">
        <v>35</v>
      </c>
      <c r="P3793">
        <v>364</v>
      </c>
      <c r="Q3793">
        <v>1</v>
      </c>
      <c r="R3793">
        <v>270</v>
      </c>
    </row>
    <row r="3794" spans="1:18">
      <c r="A3794" t="s">
        <v>3463</v>
      </c>
      <c r="B3794" t="s">
        <v>24</v>
      </c>
      <c r="C3794" t="s">
        <v>39</v>
      </c>
      <c r="D3794" t="s">
        <v>95</v>
      </c>
      <c r="E3794">
        <v>61.75</v>
      </c>
      <c r="F3794">
        <v>23.07</v>
      </c>
      <c r="G3794" t="s">
        <v>2455</v>
      </c>
      <c r="H3794" t="s">
        <v>104</v>
      </c>
      <c r="I3794" t="s">
        <v>39</v>
      </c>
      <c r="J3794" t="s">
        <v>95</v>
      </c>
      <c r="K3794">
        <v>61.78</v>
      </c>
      <c r="L3794">
        <v>23.03</v>
      </c>
      <c r="M3794" t="s">
        <v>2455</v>
      </c>
      <c r="N3794" t="s">
        <v>81</v>
      </c>
      <c r="O3794" t="s">
        <v>35</v>
      </c>
      <c r="P3794">
        <v>26</v>
      </c>
      <c r="Q3794">
        <v>5</v>
      </c>
      <c r="R3794">
        <v>335</v>
      </c>
    </row>
    <row r="3795" spans="1:18">
      <c r="A3795" t="s">
        <v>3464</v>
      </c>
      <c r="B3795" t="s">
        <v>20</v>
      </c>
      <c r="C3795" t="s">
        <v>39</v>
      </c>
      <c r="D3795" t="s">
        <v>95</v>
      </c>
      <c r="E3795">
        <v>61.6</v>
      </c>
      <c r="F3795">
        <v>23.18</v>
      </c>
      <c r="G3795" t="s">
        <v>2455</v>
      </c>
      <c r="H3795" t="s">
        <v>67</v>
      </c>
      <c r="I3795" t="s">
        <v>29</v>
      </c>
      <c r="J3795" t="s">
        <v>324</v>
      </c>
      <c r="K3795">
        <v>61.55</v>
      </c>
      <c r="L3795">
        <v>23.15</v>
      </c>
      <c r="M3795" t="s">
        <v>2455</v>
      </c>
      <c r="N3795" t="s">
        <v>81</v>
      </c>
      <c r="O3795" t="s">
        <v>35</v>
      </c>
      <c r="P3795">
        <v>404</v>
      </c>
      <c r="Q3795">
        <v>6</v>
      </c>
      <c r="R3795">
        <v>198</v>
      </c>
    </row>
    <row r="3796" spans="1:18">
      <c r="A3796" t="s">
        <v>3475</v>
      </c>
      <c r="B3796" t="s">
        <v>50</v>
      </c>
      <c r="C3796" t="s">
        <v>39</v>
      </c>
      <c r="D3796" t="s">
        <v>95</v>
      </c>
      <c r="E3796">
        <v>62.7</v>
      </c>
      <c r="F3796">
        <v>22.47</v>
      </c>
      <c r="G3796" t="s">
        <v>2455</v>
      </c>
      <c r="H3796" t="s">
        <v>74</v>
      </c>
      <c r="I3796" t="s">
        <v>39</v>
      </c>
      <c r="J3796" t="s">
        <v>95</v>
      </c>
      <c r="K3796">
        <v>62.68</v>
      </c>
      <c r="L3796">
        <v>22.45</v>
      </c>
      <c r="M3796" t="s">
        <v>2455</v>
      </c>
      <c r="N3796" t="s">
        <v>40</v>
      </c>
      <c r="O3796" t="s">
        <v>35</v>
      </c>
      <c r="P3796">
        <v>27</v>
      </c>
      <c r="Q3796">
        <v>3</v>
      </c>
      <c r="R3796">
        <v>205</v>
      </c>
    </row>
    <row r="3797" spans="1:18">
      <c r="A3797" t="s">
        <v>3476</v>
      </c>
      <c r="B3797" t="s">
        <v>39</v>
      </c>
      <c r="C3797" t="s">
        <v>39</v>
      </c>
      <c r="D3797" t="s">
        <v>95</v>
      </c>
      <c r="E3797">
        <v>62.75</v>
      </c>
      <c r="F3797">
        <v>22.38</v>
      </c>
      <c r="G3797" t="s">
        <v>2455</v>
      </c>
      <c r="H3797" t="s">
        <v>29</v>
      </c>
      <c r="I3797" t="s">
        <v>48</v>
      </c>
      <c r="J3797" t="s">
        <v>185</v>
      </c>
      <c r="K3797">
        <v>62.77</v>
      </c>
      <c r="L3797">
        <v>22.38</v>
      </c>
      <c r="M3797" t="s">
        <v>2455</v>
      </c>
      <c r="N3797" t="s">
        <v>34</v>
      </c>
      <c r="O3797" t="s">
        <v>35</v>
      </c>
      <c r="P3797">
        <v>1158</v>
      </c>
      <c r="Q3797">
        <v>2</v>
      </c>
      <c r="R3797">
        <v>0</v>
      </c>
    </row>
    <row r="3798" spans="1:18">
      <c r="A3798" t="s">
        <v>407</v>
      </c>
      <c r="B3798" t="s">
        <v>71</v>
      </c>
      <c r="C3798" t="s">
        <v>48</v>
      </c>
      <c r="D3798" t="s">
        <v>324</v>
      </c>
      <c r="E3798">
        <v>51.5</v>
      </c>
      <c r="F3798">
        <v>12</v>
      </c>
      <c r="G3798" t="s">
        <v>332</v>
      </c>
      <c r="H3798" t="s">
        <v>29</v>
      </c>
      <c r="I3798" t="s">
        <v>24</v>
      </c>
      <c r="J3798" t="s">
        <v>408</v>
      </c>
      <c r="K3798">
        <v>51.6</v>
      </c>
      <c r="L3798">
        <v>11.93</v>
      </c>
      <c r="M3798" t="s">
        <v>332</v>
      </c>
      <c r="N3798" t="s">
        <v>40</v>
      </c>
      <c r="O3798" t="s">
        <v>35</v>
      </c>
      <c r="P3798">
        <v>234</v>
      </c>
      <c r="Q3798">
        <v>13</v>
      </c>
      <c r="R3798">
        <v>338</v>
      </c>
    </row>
    <row r="3799" spans="1:18">
      <c r="A3799" t="s">
        <v>1123</v>
      </c>
      <c r="B3799" t="s">
        <v>29</v>
      </c>
      <c r="C3799" t="s">
        <v>20</v>
      </c>
      <c r="D3799" t="s">
        <v>324</v>
      </c>
      <c r="E3799">
        <v>53.4</v>
      </c>
      <c r="F3799">
        <v>-2.97</v>
      </c>
      <c r="G3799" t="s">
        <v>858</v>
      </c>
      <c r="H3799" t="s">
        <v>121</v>
      </c>
      <c r="I3799" t="s">
        <v>51</v>
      </c>
      <c r="J3799" t="s">
        <v>324</v>
      </c>
      <c r="K3799">
        <v>53.57</v>
      </c>
      <c r="L3799">
        <v>-3.07</v>
      </c>
      <c r="M3799" t="s">
        <v>858</v>
      </c>
      <c r="N3799" t="s">
        <v>40</v>
      </c>
      <c r="O3799" t="s">
        <v>35</v>
      </c>
      <c r="P3799">
        <v>134</v>
      </c>
      <c r="Q3799">
        <v>20</v>
      </c>
      <c r="R3799">
        <v>341</v>
      </c>
    </row>
    <row r="3800" spans="1:18">
      <c r="A3800" t="s">
        <v>1428</v>
      </c>
      <c r="B3800" t="s">
        <v>42</v>
      </c>
      <c r="C3800" t="s">
        <v>20</v>
      </c>
      <c r="D3800" t="s">
        <v>324</v>
      </c>
      <c r="E3800">
        <v>52.08</v>
      </c>
      <c r="F3800">
        <v>1.57</v>
      </c>
      <c r="G3800" t="s">
        <v>858</v>
      </c>
      <c r="H3800" t="s">
        <v>48</v>
      </c>
      <c r="I3800" t="s">
        <v>31</v>
      </c>
      <c r="J3800" t="s">
        <v>623</v>
      </c>
      <c r="K3800">
        <v>52.42</v>
      </c>
      <c r="L3800">
        <v>1.2</v>
      </c>
      <c r="M3800" t="s">
        <v>858</v>
      </c>
      <c r="N3800" t="s">
        <v>34</v>
      </c>
      <c r="O3800" t="s">
        <v>35</v>
      </c>
      <c r="P3800">
        <v>2457</v>
      </c>
      <c r="Q3800">
        <v>45</v>
      </c>
      <c r="R3800">
        <v>327</v>
      </c>
    </row>
    <row r="3801" spans="1:18">
      <c r="A3801" t="s">
        <v>1516</v>
      </c>
      <c r="B3801" t="s">
        <v>101</v>
      </c>
      <c r="C3801" t="s">
        <v>20</v>
      </c>
      <c r="D3801" t="s">
        <v>324</v>
      </c>
      <c r="E3801">
        <v>53.33</v>
      </c>
      <c r="F3801">
        <v>-2.83</v>
      </c>
      <c r="G3801" t="s">
        <v>858</v>
      </c>
      <c r="H3801" t="s">
        <v>29</v>
      </c>
      <c r="I3801" t="s">
        <v>29</v>
      </c>
      <c r="J3801" t="s">
        <v>413</v>
      </c>
      <c r="K3801">
        <v>53.33</v>
      </c>
      <c r="L3801">
        <v>-2.85</v>
      </c>
      <c r="M3801" t="s">
        <v>858</v>
      </c>
      <c r="N3801" t="s">
        <v>34</v>
      </c>
      <c r="O3801" t="s">
        <v>35</v>
      </c>
      <c r="P3801">
        <v>1153</v>
      </c>
      <c r="Q3801">
        <v>2</v>
      </c>
      <c r="R3801">
        <v>270</v>
      </c>
    </row>
    <row r="3802" spans="1:18">
      <c r="A3802" t="s">
        <v>1517</v>
      </c>
      <c r="B3802" t="s">
        <v>101</v>
      </c>
      <c r="C3802" t="s">
        <v>20</v>
      </c>
      <c r="D3802" t="s">
        <v>324</v>
      </c>
      <c r="E3802">
        <v>53.33</v>
      </c>
      <c r="F3802">
        <v>-2.83</v>
      </c>
      <c r="G3802" t="s">
        <v>858</v>
      </c>
      <c r="H3802" t="s">
        <v>68</v>
      </c>
      <c r="I3802" t="s">
        <v>20</v>
      </c>
      <c r="J3802" t="s">
        <v>324</v>
      </c>
      <c r="K3802">
        <v>53.33</v>
      </c>
      <c r="L3802">
        <v>-2.83</v>
      </c>
      <c r="M3802" t="s">
        <v>858</v>
      </c>
      <c r="N3802" t="s">
        <v>84</v>
      </c>
      <c r="O3802" t="s">
        <v>35</v>
      </c>
      <c r="P3802">
        <v>9</v>
      </c>
      <c r="Q3802">
        <v>0</v>
      </c>
      <c r="R3802">
        <v>0</v>
      </c>
    </row>
    <row r="3803" spans="1:18">
      <c r="A3803" t="s">
        <v>2028</v>
      </c>
      <c r="B3803" t="s">
        <v>23</v>
      </c>
      <c r="C3803" t="s">
        <v>20</v>
      </c>
      <c r="D3803" t="s">
        <v>324</v>
      </c>
      <c r="E3803">
        <v>52.75</v>
      </c>
      <c r="F3803">
        <v>4.67</v>
      </c>
      <c r="G3803" t="s">
        <v>1615</v>
      </c>
      <c r="H3803" t="s">
        <v>51</v>
      </c>
      <c r="I3803" t="s">
        <v>50</v>
      </c>
      <c r="J3803" t="s">
        <v>408</v>
      </c>
      <c r="K3803">
        <v>52.77</v>
      </c>
      <c r="L3803">
        <v>4.67</v>
      </c>
      <c r="M3803" t="s">
        <v>1615</v>
      </c>
      <c r="N3803" t="s">
        <v>40</v>
      </c>
      <c r="O3803" t="s">
        <v>35</v>
      </c>
      <c r="P3803">
        <v>239</v>
      </c>
      <c r="Q3803">
        <v>0</v>
      </c>
      <c r="R3803">
        <v>0</v>
      </c>
    </row>
    <row r="3804" spans="1:18">
      <c r="A3804" t="s">
        <v>2032</v>
      </c>
      <c r="B3804" t="s">
        <v>23</v>
      </c>
      <c r="C3804" t="s">
        <v>20</v>
      </c>
      <c r="D3804" t="s">
        <v>324</v>
      </c>
      <c r="E3804">
        <v>53.18</v>
      </c>
      <c r="F3804">
        <v>6.6</v>
      </c>
      <c r="G3804" t="s">
        <v>1615</v>
      </c>
      <c r="H3804" t="s">
        <v>42</v>
      </c>
      <c r="I3804" t="s">
        <v>101</v>
      </c>
      <c r="J3804" t="s">
        <v>324</v>
      </c>
      <c r="K3804">
        <v>53.18</v>
      </c>
      <c r="L3804">
        <v>6.58</v>
      </c>
      <c r="M3804" t="s">
        <v>1615</v>
      </c>
      <c r="N3804" t="s">
        <v>26</v>
      </c>
      <c r="O3804" t="s">
        <v>27</v>
      </c>
      <c r="P3804">
        <v>188</v>
      </c>
      <c r="Q3804">
        <v>0</v>
      </c>
      <c r="R3804">
        <v>0</v>
      </c>
    </row>
    <row r="3805" spans="1:18">
      <c r="A3805" t="s">
        <v>3466</v>
      </c>
      <c r="B3805" t="s">
        <v>133</v>
      </c>
      <c r="C3805" t="s">
        <v>20</v>
      </c>
      <c r="D3805" t="s">
        <v>324</v>
      </c>
      <c r="E3805">
        <v>61.37</v>
      </c>
      <c r="F3805">
        <v>23.58</v>
      </c>
      <c r="G3805" t="s">
        <v>2455</v>
      </c>
      <c r="H3805" t="s">
        <v>67</v>
      </c>
      <c r="I3805" t="s">
        <v>29</v>
      </c>
      <c r="J3805" t="s">
        <v>324</v>
      </c>
      <c r="K3805">
        <v>61.37</v>
      </c>
      <c r="L3805">
        <v>23.6</v>
      </c>
      <c r="M3805" t="s">
        <v>2455</v>
      </c>
      <c r="N3805" t="s">
        <v>40</v>
      </c>
      <c r="O3805" t="s">
        <v>35</v>
      </c>
      <c r="P3805">
        <v>48</v>
      </c>
      <c r="Q3805">
        <v>1</v>
      </c>
      <c r="R3805">
        <v>91</v>
      </c>
    </row>
    <row r="3806" spans="1:18">
      <c r="A3806" t="s">
        <v>3467</v>
      </c>
      <c r="B3806" t="s">
        <v>133</v>
      </c>
      <c r="C3806" t="s">
        <v>20</v>
      </c>
      <c r="D3806" t="s">
        <v>324</v>
      </c>
      <c r="E3806">
        <v>61.37</v>
      </c>
      <c r="F3806">
        <v>23.58</v>
      </c>
      <c r="G3806" t="s">
        <v>2455</v>
      </c>
      <c r="H3806" t="s">
        <v>20</v>
      </c>
      <c r="I3806" t="s">
        <v>29</v>
      </c>
      <c r="J3806" t="s">
        <v>324</v>
      </c>
      <c r="K3806">
        <v>61.37</v>
      </c>
      <c r="L3806">
        <v>23.6</v>
      </c>
      <c r="M3806" t="s">
        <v>2455</v>
      </c>
      <c r="N3806" t="s">
        <v>40</v>
      </c>
      <c r="O3806" t="s">
        <v>35</v>
      </c>
      <c r="P3806">
        <v>39</v>
      </c>
      <c r="Q3806">
        <v>1</v>
      </c>
      <c r="R3806">
        <v>91</v>
      </c>
    </row>
    <row r="3807" spans="1:18">
      <c r="A3807" t="s">
        <v>3468</v>
      </c>
      <c r="B3807" t="s">
        <v>50</v>
      </c>
      <c r="C3807" t="s">
        <v>39</v>
      </c>
      <c r="D3807" t="s">
        <v>324</v>
      </c>
      <c r="E3807">
        <v>61.75</v>
      </c>
      <c r="F3807">
        <v>23.07</v>
      </c>
      <c r="G3807" t="s">
        <v>2455</v>
      </c>
      <c r="H3807" t="s">
        <v>73</v>
      </c>
      <c r="I3807" t="s">
        <v>39</v>
      </c>
      <c r="J3807" t="s">
        <v>324</v>
      </c>
      <c r="K3807">
        <v>61.75</v>
      </c>
      <c r="L3807">
        <v>23.07</v>
      </c>
      <c r="M3807" t="s">
        <v>2455</v>
      </c>
      <c r="N3807" t="s">
        <v>40</v>
      </c>
      <c r="O3807" t="s">
        <v>35</v>
      </c>
      <c r="P3807">
        <v>21</v>
      </c>
      <c r="Q3807">
        <v>0</v>
      </c>
      <c r="R3807">
        <v>0</v>
      </c>
    </row>
    <row r="3808" spans="1:18">
      <c r="A3808" t="s">
        <v>3469</v>
      </c>
      <c r="B3808" t="s">
        <v>50</v>
      </c>
      <c r="C3808" t="s">
        <v>39</v>
      </c>
      <c r="D3808" t="s">
        <v>324</v>
      </c>
      <c r="E3808">
        <v>61.75</v>
      </c>
      <c r="F3808">
        <v>23.07</v>
      </c>
      <c r="G3808" t="s">
        <v>2455</v>
      </c>
      <c r="H3808" t="s">
        <v>121</v>
      </c>
      <c r="I3808" t="s">
        <v>39</v>
      </c>
      <c r="J3808" t="s">
        <v>324</v>
      </c>
      <c r="K3808">
        <v>61.77</v>
      </c>
      <c r="L3808">
        <v>23.07</v>
      </c>
      <c r="M3808" t="s">
        <v>2455</v>
      </c>
      <c r="N3808" t="s">
        <v>84</v>
      </c>
      <c r="O3808" t="s">
        <v>35</v>
      </c>
      <c r="P3808">
        <v>17</v>
      </c>
      <c r="Q3808">
        <v>2</v>
      </c>
      <c r="R3808">
        <v>0</v>
      </c>
    </row>
    <row r="3809" spans="1:18">
      <c r="A3809" t="s">
        <v>3471</v>
      </c>
      <c r="B3809" t="s">
        <v>109</v>
      </c>
      <c r="C3809" t="s">
        <v>20</v>
      </c>
      <c r="D3809" t="s">
        <v>324</v>
      </c>
      <c r="E3809">
        <v>60.67</v>
      </c>
      <c r="F3809">
        <v>22.12</v>
      </c>
      <c r="G3809" t="s">
        <v>2455</v>
      </c>
      <c r="H3809" t="s">
        <v>60</v>
      </c>
      <c r="I3809" t="s">
        <v>29</v>
      </c>
      <c r="J3809" t="s">
        <v>408</v>
      </c>
      <c r="K3809">
        <v>60.62</v>
      </c>
      <c r="L3809">
        <v>22.1</v>
      </c>
      <c r="M3809" t="s">
        <v>2455</v>
      </c>
      <c r="N3809" t="s">
        <v>81</v>
      </c>
      <c r="O3809" t="s">
        <v>35</v>
      </c>
      <c r="P3809">
        <v>403</v>
      </c>
      <c r="Q3809">
        <v>6</v>
      </c>
      <c r="R3809">
        <v>190</v>
      </c>
    </row>
    <row r="3810" spans="1:18">
      <c r="A3810" t="s">
        <v>3472</v>
      </c>
      <c r="B3810" t="s">
        <v>121</v>
      </c>
      <c r="C3810" t="s">
        <v>20</v>
      </c>
      <c r="D3810" t="s">
        <v>324</v>
      </c>
      <c r="E3810">
        <v>60.55</v>
      </c>
      <c r="F3810">
        <v>27.13</v>
      </c>
      <c r="G3810" t="s">
        <v>2455</v>
      </c>
      <c r="H3810" t="s">
        <v>23</v>
      </c>
      <c r="I3810" t="s">
        <v>48</v>
      </c>
      <c r="J3810" t="s">
        <v>185</v>
      </c>
      <c r="K3810">
        <v>60.57</v>
      </c>
      <c r="L3810">
        <v>27.13</v>
      </c>
      <c r="M3810" t="s">
        <v>2455</v>
      </c>
      <c r="N3810" t="s">
        <v>84</v>
      </c>
      <c r="O3810" t="s">
        <v>35</v>
      </c>
      <c r="P3810">
        <v>820</v>
      </c>
      <c r="Q3810">
        <v>2</v>
      </c>
      <c r="R3810">
        <v>0</v>
      </c>
    </row>
    <row r="3811" spans="1:18">
      <c r="A3811" t="s">
        <v>3473</v>
      </c>
      <c r="B3811" t="s">
        <v>121</v>
      </c>
      <c r="C3811" t="s">
        <v>20</v>
      </c>
      <c r="D3811" t="s">
        <v>324</v>
      </c>
      <c r="E3811">
        <v>60.55</v>
      </c>
      <c r="F3811">
        <v>27.13</v>
      </c>
      <c r="G3811" t="s">
        <v>2455</v>
      </c>
      <c r="H3811" t="s">
        <v>63</v>
      </c>
      <c r="I3811" t="s">
        <v>20</v>
      </c>
      <c r="J3811" t="s">
        <v>408</v>
      </c>
      <c r="K3811">
        <v>61.42</v>
      </c>
      <c r="L3811">
        <v>26.85</v>
      </c>
      <c r="M3811" t="s">
        <v>2455</v>
      </c>
      <c r="N3811" t="s">
        <v>40</v>
      </c>
      <c r="O3811" t="s">
        <v>35</v>
      </c>
      <c r="P3811">
        <v>359</v>
      </c>
      <c r="Q3811">
        <v>98</v>
      </c>
      <c r="R3811">
        <v>351</v>
      </c>
    </row>
    <row r="3812" spans="1:18">
      <c r="A3812" t="s">
        <v>3474</v>
      </c>
      <c r="B3812" t="s">
        <v>121</v>
      </c>
      <c r="C3812" t="s">
        <v>20</v>
      </c>
      <c r="D3812" t="s">
        <v>324</v>
      </c>
      <c r="E3812">
        <v>60.55</v>
      </c>
      <c r="F3812">
        <v>27.13</v>
      </c>
      <c r="G3812" t="s">
        <v>2455</v>
      </c>
      <c r="H3812" t="s">
        <v>73</v>
      </c>
      <c r="I3812" t="s">
        <v>51</v>
      </c>
      <c r="J3812" t="s">
        <v>324</v>
      </c>
      <c r="K3812">
        <v>60.57</v>
      </c>
      <c r="L3812">
        <v>27.12</v>
      </c>
      <c r="M3812" t="s">
        <v>2455</v>
      </c>
      <c r="N3812" t="s">
        <v>34</v>
      </c>
      <c r="O3812" t="s">
        <v>35</v>
      </c>
      <c r="P3812">
        <v>127</v>
      </c>
      <c r="Q3812">
        <v>3</v>
      </c>
      <c r="R3812">
        <v>334</v>
      </c>
    </row>
    <row r="3813" spans="1:18">
      <c r="A3813" t="s">
        <v>3477</v>
      </c>
      <c r="B3813" t="s">
        <v>109</v>
      </c>
      <c r="C3813" t="s">
        <v>20</v>
      </c>
      <c r="D3813" t="s">
        <v>324</v>
      </c>
      <c r="E3813">
        <v>62.8</v>
      </c>
      <c r="F3813">
        <v>22.83</v>
      </c>
      <c r="G3813" t="s">
        <v>2455</v>
      </c>
      <c r="H3813" t="s">
        <v>20</v>
      </c>
      <c r="I3813" t="s">
        <v>101</v>
      </c>
      <c r="J3813" t="s">
        <v>408</v>
      </c>
      <c r="K3813">
        <v>62.78</v>
      </c>
      <c r="L3813">
        <v>22.85</v>
      </c>
      <c r="M3813" t="s">
        <v>2455</v>
      </c>
      <c r="N3813" t="s">
        <v>81</v>
      </c>
      <c r="O3813" t="s">
        <v>35</v>
      </c>
      <c r="P3813">
        <v>528</v>
      </c>
      <c r="Q3813">
        <v>3</v>
      </c>
      <c r="R3813">
        <v>156</v>
      </c>
    </row>
    <row r="3814" spans="1:18">
      <c r="A3814" t="s">
        <v>3479</v>
      </c>
      <c r="B3814" t="s">
        <v>74</v>
      </c>
      <c r="C3814" t="s">
        <v>20</v>
      </c>
      <c r="D3814" t="s">
        <v>324</v>
      </c>
      <c r="E3814">
        <v>62.72</v>
      </c>
      <c r="F3814">
        <v>22.53</v>
      </c>
      <c r="G3814" t="s">
        <v>2455</v>
      </c>
      <c r="H3814" t="s">
        <v>37</v>
      </c>
      <c r="I3814" t="s">
        <v>31</v>
      </c>
      <c r="J3814" t="s">
        <v>408</v>
      </c>
      <c r="K3814">
        <v>62.72</v>
      </c>
      <c r="L3814">
        <v>22.52</v>
      </c>
      <c r="M3814" t="s">
        <v>2455</v>
      </c>
      <c r="N3814" t="s">
        <v>40</v>
      </c>
      <c r="O3814" t="s">
        <v>35</v>
      </c>
      <c r="P3814">
        <v>271</v>
      </c>
      <c r="Q3814">
        <v>1</v>
      </c>
      <c r="R3814">
        <v>270</v>
      </c>
    </row>
    <row r="3815" spans="1:18">
      <c r="A3815" t="s">
        <v>3483</v>
      </c>
      <c r="B3815" t="s">
        <v>63</v>
      </c>
      <c r="C3815" t="s">
        <v>39</v>
      </c>
      <c r="D3815" t="s">
        <v>324</v>
      </c>
      <c r="E3815">
        <v>62.8</v>
      </c>
      <c r="F3815">
        <v>22.8</v>
      </c>
      <c r="G3815" t="s">
        <v>2455</v>
      </c>
      <c r="H3815" t="s">
        <v>51</v>
      </c>
      <c r="I3815" t="s">
        <v>48</v>
      </c>
      <c r="J3815" t="s">
        <v>324</v>
      </c>
      <c r="K3815">
        <v>62.8</v>
      </c>
      <c r="L3815">
        <v>22.8</v>
      </c>
      <c r="M3815" t="s">
        <v>2455</v>
      </c>
      <c r="N3815" t="s">
        <v>40</v>
      </c>
      <c r="O3815" t="s">
        <v>35</v>
      </c>
      <c r="P3815">
        <v>58</v>
      </c>
      <c r="Q3815">
        <v>0</v>
      </c>
      <c r="R3815">
        <v>0</v>
      </c>
    </row>
    <row r="3816" spans="1:18">
      <c r="A3816" t="s">
        <v>3486</v>
      </c>
      <c r="B3816" t="s">
        <v>24</v>
      </c>
      <c r="C3816" t="s">
        <v>39</v>
      </c>
      <c r="D3816" t="s">
        <v>324</v>
      </c>
      <c r="E3816">
        <v>62.22</v>
      </c>
      <c r="F3816">
        <v>25.8</v>
      </c>
      <c r="G3816" t="s">
        <v>2455</v>
      </c>
      <c r="H3816" t="s">
        <v>109</v>
      </c>
      <c r="I3816" t="s">
        <v>20</v>
      </c>
      <c r="J3816" t="s">
        <v>408</v>
      </c>
      <c r="K3816">
        <v>62.22</v>
      </c>
      <c r="L3816">
        <v>25.82</v>
      </c>
      <c r="M3816" t="s">
        <v>2455</v>
      </c>
      <c r="N3816" t="s">
        <v>40</v>
      </c>
      <c r="O3816" t="s">
        <v>35</v>
      </c>
      <c r="P3816">
        <v>356</v>
      </c>
      <c r="Q3816">
        <v>1</v>
      </c>
      <c r="R3816">
        <v>91</v>
      </c>
    </row>
    <row r="3817" spans="1:18">
      <c r="A3817" t="s">
        <v>3487</v>
      </c>
      <c r="B3817" t="s">
        <v>20</v>
      </c>
      <c r="C3817" t="s">
        <v>39</v>
      </c>
      <c r="D3817" t="s">
        <v>324</v>
      </c>
      <c r="E3817">
        <v>62.25</v>
      </c>
      <c r="F3817">
        <v>25.72</v>
      </c>
      <c r="G3817" t="s">
        <v>2455</v>
      </c>
      <c r="H3817" t="s">
        <v>63</v>
      </c>
      <c r="I3817" t="s">
        <v>48</v>
      </c>
      <c r="J3817" t="s">
        <v>324</v>
      </c>
      <c r="K3817">
        <v>62.25</v>
      </c>
      <c r="L3817">
        <v>25.75</v>
      </c>
      <c r="M3817" t="s">
        <v>2455</v>
      </c>
      <c r="N3817" t="s">
        <v>40</v>
      </c>
      <c r="O3817" t="s">
        <v>35</v>
      </c>
      <c r="P3817">
        <v>68</v>
      </c>
      <c r="Q3817">
        <v>2</v>
      </c>
      <c r="R3817">
        <v>91</v>
      </c>
    </row>
    <row r="3818" spans="1:18">
      <c r="A3818" t="s">
        <v>4003</v>
      </c>
      <c r="B3818" t="s">
        <v>68</v>
      </c>
      <c r="C3818" t="s">
        <v>20</v>
      </c>
      <c r="D3818" t="s">
        <v>324</v>
      </c>
      <c r="E3818">
        <v>57.88</v>
      </c>
      <c r="F3818">
        <v>11.58</v>
      </c>
      <c r="G3818" t="s">
        <v>2497</v>
      </c>
      <c r="H3818" t="s">
        <v>76</v>
      </c>
      <c r="I3818" t="s">
        <v>24</v>
      </c>
      <c r="J3818" t="s">
        <v>185</v>
      </c>
      <c r="K3818">
        <v>57.88</v>
      </c>
      <c r="L3818">
        <v>11.58</v>
      </c>
      <c r="M3818" t="s">
        <v>2497</v>
      </c>
      <c r="N3818" t="s">
        <v>40</v>
      </c>
      <c r="O3818" t="s">
        <v>35</v>
      </c>
      <c r="P3818">
        <v>702</v>
      </c>
      <c r="Q3818">
        <v>0</v>
      </c>
      <c r="R3818">
        <v>0</v>
      </c>
    </row>
    <row r="3819" spans="1:18">
      <c r="A3819" t="s">
        <v>1124</v>
      </c>
      <c r="B3819" t="s">
        <v>92</v>
      </c>
      <c r="C3819" t="s">
        <v>20</v>
      </c>
      <c r="D3819" t="s">
        <v>408</v>
      </c>
      <c r="E3819">
        <v>53.92</v>
      </c>
      <c r="F3819">
        <v>-2.95</v>
      </c>
      <c r="G3819" t="s">
        <v>858</v>
      </c>
      <c r="H3819" t="s">
        <v>24</v>
      </c>
      <c r="I3819" t="s">
        <v>29</v>
      </c>
      <c r="J3819" t="s">
        <v>185</v>
      </c>
      <c r="K3819">
        <v>53.92</v>
      </c>
      <c r="L3819">
        <v>-2.92</v>
      </c>
      <c r="M3819" t="s">
        <v>858</v>
      </c>
      <c r="N3819" t="s">
        <v>26</v>
      </c>
      <c r="O3819" t="s">
        <v>35</v>
      </c>
      <c r="P3819">
        <v>418</v>
      </c>
      <c r="Q3819">
        <v>3</v>
      </c>
      <c r="R3819">
        <v>91</v>
      </c>
    </row>
    <row r="3820" spans="1:18">
      <c r="A3820" t="s">
        <v>1349</v>
      </c>
      <c r="B3820" t="s">
        <v>155</v>
      </c>
      <c r="C3820" t="s">
        <v>20</v>
      </c>
      <c r="D3820" t="s">
        <v>408</v>
      </c>
      <c r="E3820">
        <v>52.08</v>
      </c>
      <c r="F3820">
        <v>1.57</v>
      </c>
      <c r="G3820" t="s">
        <v>858</v>
      </c>
      <c r="H3820" t="s">
        <v>23</v>
      </c>
      <c r="I3820" t="s">
        <v>24</v>
      </c>
      <c r="J3820" t="s">
        <v>413</v>
      </c>
      <c r="K3820">
        <v>52.12</v>
      </c>
      <c r="L3820">
        <v>1.57</v>
      </c>
      <c r="M3820" t="s">
        <v>858</v>
      </c>
      <c r="N3820" t="s">
        <v>26</v>
      </c>
      <c r="O3820" t="s">
        <v>35</v>
      </c>
      <c r="P3820">
        <v>699</v>
      </c>
      <c r="Q3820">
        <v>4</v>
      </c>
      <c r="R3820">
        <v>0</v>
      </c>
    </row>
    <row r="3821" spans="1:18">
      <c r="A3821" t="s">
        <v>1429</v>
      </c>
      <c r="B3821" t="s">
        <v>101</v>
      </c>
      <c r="C3821" t="s">
        <v>20</v>
      </c>
      <c r="D3821" t="s">
        <v>408</v>
      </c>
      <c r="E3821">
        <v>52.08</v>
      </c>
      <c r="F3821">
        <v>1.57</v>
      </c>
      <c r="G3821" t="s">
        <v>858</v>
      </c>
      <c r="H3821" t="s">
        <v>23</v>
      </c>
      <c r="I3821" t="s">
        <v>24</v>
      </c>
      <c r="J3821" t="s">
        <v>185</v>
      </c>
      <c r="K3821">
        <v>52.08</v>
      </c>
      <c r="L3821">
        <v>1.42</v>
      </c>
      <c r="M3821" t="s">
        <v>858</v>
      </c>
      <c r="N3821" t="s">
        <v>34</v>
      </c>
      <c r="O3821" t="s">
        <v>35</v>
      </c>
      <c r="P3821">
        <v>340</v>
      </c>
      <c r="Q3821">
        <v>11</v>
      </c>
      <c r="R3821">
        <v>270</v>
      </c>
    </row>
    <row r="3822" spans="1:18">
      <c r="A3822" t="s">
        <v>2029</v>
      </c>
      <c r="B3822" t="s">
        <v>67</v>
      </c>
      <c r="C3822" t="s">
        <v>20</v>
      </c>
      <c r="D3822" t="s">
        <v>408</v>
      </c>
      <c r="E3822">
        <v>52.77</v>
      </c>
      <c r="F3822">
        <v>4.67</v>
      </c>
      <c r="G3822" t="s">
        <v>1615</v>
      </c>
      <c r="H3822" t="s">
        <v>74</v>
      </c>
      <c r="I3822" t="s">
        <v>24</v>
      </c>
      <c r="J3822" t="s">
        <v>2020</v>
      </c>
      <c r="K3822">
        <v>52.77</v>
      </c>
      <c r="L3822">
        <v>4.6500000000000004</v>
      </c>
      <c r="M3822" t="s">
        <v>1615</v>
      </c>
      <c r="N3822" t="s">
        <v>140</v>
      </c>
      <c r="O3822" t="s">
        <v>35</v>
      </c>
      <c r="P3822">
        <v>3637</v>
      </c>
      <c r="Q3822">
        <v>0</v>
      </c>
      <c r="R3822">
        <v>0</v>
      </c>
    </row>
    <row r="3823" spans="1:18">
      <c r="A3823" t="s">
        <v>2076</v>
      </c>
      <c r="B3823" t="s">
        <v>104</v>
      </c>
      <c r="C3823" t="s">
        <v>48</v>
      </c>
      <c r="D3823" t="s">
        <v>408</v>
      </c>
      <c r="E3823">
        <v>52.4</v>
      </c>
      <c r="F3823">
        <v>4.62</v>
      </c>
      <c r="G3823" t="s">
        <v>1615</v>
      </c>
      <c r="H3823" t="s">
        <v>31</v>
      </c>
      <c r="I3823" t="s">
        <v>32</v>
      </c>
      <c r="J3823" t="s">
        <v>411</v>
      </c>
      <c r="K3823">
        <v>52.37</v>
      </c>
      <c r="L3823">
        <v>4.63</v>
      </c>
      <c r="M3823" t="s">
        <v>1615</v>
      </c>
      <c r="N3823" t="s">
        <v>40</v>
      </c>
      <c r="O3823" t="s">
        <v>27</v>
      </c>
      <c r="P3823">
        <v>3321</v>
      </c>
      <c r="Q3823">
        <v>2</v>
      </c>
      <c r="R3823">
        <v>181</v>
      </c>
    </row>
    <row r="3824" spans="1:18">
      <c r="A3824" t="s">
        <v>2077</v>
      </c>
      <c r="B3824" t="s">
        <v>143</v>
      </c>
      <c r="C3824" t="s">
        <v>20</v>
      </c>
      <c r="D3824" t="s">
        <v>408</v>
      </c>
      <c r="E3824">
        <v>52.77</v>
      </c>
      <c r="F3824">
        <v>4.67</v>
      </c>
      <c r="G3824" t="s">
        <v>1615</v>
      </c>
      <c r="H3824" t="s">
        <v>74</v>
      </c>
      <c r="I3824" t="s">
        <v>48</v>
      </c>
      <c r="J3824" t="s">
        <v>411</v>
      </c>
      <c r="K3824">
        <v>52.78</v>
      </c>
      <c r="L3824">
        <v>4.67</v>
      </c>
      <c r="M3824" t="s">
        <v>1615</v>
      </c>
      <c r="N3824" t="s">
        <v>40</v>
      </c>
      <c r="O3824" t="s">
        <v>35</v>
      </c>
      <c r="P3824">
        <v>3379</v>
      </c>
      <c r="Q3824">
        <v>4</v>
      </c>
      <c r="R3824">
        <v>17</v>
      </c>
    </row>
    <row r="3825" spans="1:18">
      <c r="A3825" t="s">
        <v>2373</v>
      </c>
      <c r="B3825" t="s">
        <v>60</v>
      </c>
      <c r="C3825" t="s">
        <v>39</v>
      </c>
      <c r="D3825" t="s">
        <v>408</v>
      </c>
      <c r="E3825">
        <v>61.13</v>
      </c>
      <c r="F3825">
        <v>11.37</v>
      </c>
      <c r="G3825" t="s">
        <v>669</v>
      </c>
      <c r="H3825" t="s">
        <v>48</v>
      </c>
      <c r="I3825" t="s">
        <v>29</v>
      </c>
      <c r="J3825" t="s">
        <v>408</v>
      </c>
      <c r="K3825">
        <v>61.13</v>
      </c>
      <c r="L3825">
        <v>11.37</v>
      </c>
      <c r="M3825" t="s">
        <v>669</v>
      </c>
      <c r="N3825" t="s">
        <v>81</v>
      </c>
      <c r="O3825" t="s">
        <v>35</v>
      </c>
      <c r="P3825">
        <v>35</v>
      </c>
      <c r="Q3825">
        <v>0</v>
      </c>
      <c r="R3825">
        <v>0</v>
      </c>
    </row>
    <row r="3826" spans="1:18">
      <c r="A3826" t="s">
        <v>3082</v>
      </c>
      <c r="B3826" t="s">
        <v>63</v>
      </c>
      <c r="C3826" t="s">
        <v>39</v>
      </c>
      <c r="D3826" t="s">
        <v>408</v>
      </c>
      <c r="E3826">
        <v>61</v>
      </c>
      <c r="F3826">
        <v>25.32</v>
      </c>
      <c r="G3826" t="s">
        <v>2455</v>
      </c>
      <c r="H3826" t="s">
        <v>23</v>
      </c>
      <c r="I3826" t="s">
        <v>39</v>
      </c>
      <c r="J3826" t="s">
        <v>408</v>
      </c>
      <c r="K3826">
        <v>61</v>
      </c>
      <c r="L3826">
        <v>25.32</v>
      </c>
      <c r="M3826" t="s">
        <v>2455</v>
      </c>
      <c r="N3826" t="s">
        <v>84</v>
      </c>
      <c r="O3826" t="s">
        <v>35</v>
      </c>
      <c r="P3826">
        <v>3</v>
      </c>
      <c r="Q3826">
        <v>0</v>
      </c>
      <c r="R3826">
        <v>0</v>
      </c>
    </row>
    <row r="3827" spans="1:18">
      <c r="A3827" t="s">
        <v>3262</v>
      </c>
      <c r="B3827" t="s">
        <v>63</v>
      </c>
      <c r="C3827" t="s">
        <v>39</v>
      </c>
      <c r="D3827" t="s">
        <v>408</v>
      </c>
      <c r="E3827">
        <v>61.17</v>
      </c>
      <c r="F3827">
        <v>28.62</v>
      </c>
      <c r="G3827" t="s">
        <v>2455</v>
      </c>
      <c r="H3827" t="s">
        <v>71</v>
      </c>
      <c r="I3827" t="s">
        <v>51</v>
      </c>
      <c r="J3827" t="s">
        <v>408</v>
      </c>
      <c r="K3827">
        <v>61.17</v>
      </c>
      <c r="L3827">
        <v>28.6</v>
      </c>
      <c r="M3827" t="s">
        <v>2455</v>
      </c>
      <c r="N3827" t="s">
        <v>34</v>
      </c>
      <c r="O3827" t="s">
        <v>35</v>
      </c>
      <c r="P3827">
        <v>96</v>
      </c>
      <c r="Q3827">
        <v>1</v>
      </c>
      <c r="R3827">
        <v>270</v>
      </c>
    </row>
    <row r="3828" spans="1:18">
      <c r="A3828" t="s">
        <v>3324</v>
      </c>
      <c r="B3828" t="s">
        <v>32</v>
      </c>
      <c r="C3828" t="s">
        <v>39</v>
      </c>
      <c r="D3828" t="s">
        <v>408</v>
      </c>
      <c r="E3828">
        <v>60.15</v>
      </c>
      <c r="F3828">
        <v>24.72</v>
      </c>
      <c r="G3828" t="s">
        <v>2455</v>
      </c>
      <c r="H3828" t="s">
        <v>155</v>
      </c>
      <c r="I3828" t="s">
        <v>50</v>
      </c>
      <c r="J3828" t="s">
        <v>185</v>
      </c>
      <c r="K3828">
        <v>60.15</v>
      </c>
      <c r="L3828">
        <v>24.73</v>
      </c>
      <c r="M3828" t="s">
        <v>2455</v>
      </c>
      <c r="N3828" t="s">
        <v>40</v>
      </c>
      <c r="O3828" t="s">
        <v>35</v>
      </c>
      <c r="P3828">
        <v>221</v>
      </c>
      <c r="Q3828">
        <v>1</v>
      </c>
      <c r="R3828">
        <v>91</v>
      </c>
    </row>
    <row r="3829" spans="1:18">
      <c r="A3829" t="s">
        <v>3465</v>
      </c>
      <c r="B3829" t="s">
        <v>68</v>
      </c>
      <c r="C3829" t="s">
        <v>29</v>
      </c>
      <c r="D3829" t="s">
        <v>408</v>
      </c>
      <c r="E3829">
        <v>60.15</v>
      </c>
      <c r="F3829">
        <v>23.57</v>
      </c>
      <c r="G3829" t="s">
        <v>2455</v>
      </c>
      <c r="H3829" t="s">
        <v>48</v>
      </c>
      <c r="I3829" t="s">
        <v>32</v>
      </c>
      <c r="J3829" t="s">
        <v>186</v>
      </c>
      <c r="K3829">
        <v>60.17</v>
      </c>
      <c r="L3829">
        <v>23.6</v>
      </c>
      <c r="M3829" t="s">
        <v>2455</v>
      </c>
      <c r="N3829" t="s">
        <v>40</v>
      </c>
      <c r="O3829" t="s">
        <v>35</v>
      </c>
      <c r="P3829">
        <v>1541</v>
      </c>
      <c r="Q3829">
        <v>3</v>
      </c>
      <c r="R3829">
        <v>45</v>
      </c>
    </row>
    <row r="3830" spans="1:18">
      <c r="A3830" t="s">
        <v>3480</v>
      </c>
      <c r="B3830" t="s">
        <v>24</v>
      </c>
      <c r="C3830" t="s">
        <v>39</v>
      </c>
      <c r="D3830" t="s">
        <v>408</v>
      </c>
      <c r="E3830">
        <v>62.72</v>
      </c>
      <c r="F3830">
        <v>22.53</v>
      </c>
      <c r="G3830" t="s">
        <v>2455</v>
      </c>
      <c r="H3830" t="s">
        <v>68</v>
      </c>
      <c r="I3830" t="s">
        <v>48</v>
      </c>
      <c r="J3830" t="s">
        <v>408</v>
      </c>
      <c r="K3830">
        <v>62.72</v>
      </c>
      <c r="L3830">
        <v>22.53</v>
      </c>
      <c r="M3830" t="s">
        <v>2455</v>
      </c>
      <c r="N3830" t="s">
        <v>40</v>
      </c>
      <c r="O3830" t="s">
        <v>35</v>
      </c>
      <c r="P3830">
        <v>77</v>
      </c>
      <c r="Q3830">
        <v>0</v>
      </c>
      <c r="R3830">
        <v>0</v>
      </c>
    </row>
    <row r="3831" spans="1:18">
      <c r="A3831" t="s">
        <v>3481</v>
      </c>
      <c r="B3831" t="s">
        <v>24</v>
      </c>
      <c r="C3831" t="s">
        <v>39</v>
      </c>
      <c r="D3831" t="s">
        <v>408</v>
      </c>
      <c r="E3831">
        <v>62.72</v>
      </c>
      <c r="F3831">
        <v>22.53</v>
      </c>
      <c r="G3831" t="s">
        <v>2455</v>
      </c>
      <c r="H3831" t="s">
        <v>42</v>
      </c>
      <c r="I3831" t="s">
        <v>29</v>
      </c>
      <c r="J3831" t="s">
        <v>408</v>
      </c>
      <c r="K3831">
        <v>62.72</v>
      </c>
      <c r="L3831">
        <v>22.53</v>
      </c>
      <c r="M3831" t="s">
        <v>2455</v>
      </c>
      <c r="N3831" t="s">
        <v>26</v>
      </c>
      <c r="O3831" t="s">
        <v>27</v>
      </c>
      <c r="P3831">
        <v>45</v>
      </c>
      <c r="Q3831">
        <v>0</v>
      </c>
      <c r="R3831">
        <v>0</v>
      </c>
    </row>
    <row r="3832" spans="1:18">
      <c r="A3832" t="s">
        <v>3482</v>
      </c>
      <c r="B3832" t="s">
        <v>37</v>
      </c>
      <c r="C3832" t="s">
        <v>20</v>
      </c>
      <c r="D3832" t="s">
        <v>408</v>
      </c>
      <c r="E3832">
        <v>63.08</v>
      </c>
      <c r="F3832">
        <v>21.7</v>
      </c>
      <c r="G3832" t="s">
        <v>2455</v>
      </c>
      <c r="H3832" t="s">
        <v>29</v>
      </c>
      <c r="I3832" t="s">
        <v>39</v>
      </c>
      <c r="J3832" t="s">
        <v>185</v>
      </c>
      <c r="K3832">
        <v>62.98</v>
      </c>
      <c r="L3832">
        <v>22</v>
      </c>
      <c r="M3832" t="s">
        <v>2455</v>
      </c>
      <c r="N3832" t="s">
        <v>34</v>
      </c>
      <c r="O3832" t="s">
        <v>35</v>
      </c>
      <c r="P3832">
        <v>381</v>
      </c>
      <c r="Q3832">
        <v>19</v>
      </c>
      <c r="R3832">
        <v>127</v>
      </c>
    </row>
    <row r="3833" spans="1:18">
      <c r="A3833" t="s">
        <v>3484</v>
      </c>
      <c r="B3833" t="s">
        <v>50</v>
      </c>
      <c r="C3833" t="s">
        <v>39</v>
      </c>
      <c r="D3833" t="s">
        <v>408</v>
      </c>
      <c r="E3833">
        <v>62.62</v>
      </c>
      <c r="F3833">
        <v>23.8</v>
      </c>
      <c r="G3833" t="s">
        <v>2455</v>
      </c>
      <c r="H3833" t="s">
        <v>23</v>
      </c>
      <c r="I3833" t="s">
        <v>39</v>
      </c>
      <c r="J3833" t="s">
        <v>408</v>
      </c>
      <c r="K3833">
        <v>62.62</v>
      </c>
      <c r="L3833">
        <v>23.8</v>
      </c>
      <c r="M3833" t="s">
        <v>2455</v>
      </c>
      <c r="N3833" t="s">
        <v>40</v>
      </c>
      <c r="O3833" t="s">
        <v>35</v>
      </c>
      <c r="P3833">
        <v>14</v>
      </c>
      <c r="Q3833">
        <v>0</v>
      </c>
      <c r="R3833">
        <v>0</v>
      </c>
    </row>
    <row r="3834" spans="1:18">
      <c r="A3834" t="s">
        <v>3488</v>
      </c>
      <c r="B3834" t="s">
        <v>37</v>
      </c>
      <c r="C3834" t="s">
        <v>20</v>
      </c>
      <c r="D3834" t="s">
        <v>408</v>
      </c>
      <c r="E3834">
        <v>62.22</v>
      </c>
      <c r="F3834">
        <v>25.73</v>
      </c>
      <c r="G3834" t="s">
        <v>2455</v>
      </c>
      <c r="H3834" t="s">
        <v>101</v>
      </c>
      <c r="I3834" t="s">
        <v>50</v>
      </c>
      <c r="J3834" t="s">
        <v>1354</v>
      </c>
      <c r="K3834">
        <v>62.22</v>
      </c>
      <c r="L3834">
        <v>25.73</v>
      </c>
      <c r="M3834" t="s">
        <v>2455</v>
      </c>
      <c r="N3834" t="s">
        <v>81</v>
      </c>
      <c r="O3834" t="s">
        <v>35</v>
      </c>
      <c r="P3834">
        <v>964</v>
      </c>
      <c r="Q3834">
        <v>0</v>
      </c>
      <c r="R3834">
        <v>0</v>
      </c>
    </row>
    <row r="3835" spans="1:18">
      <c r="A3835" t="s">
        <v>3489</v>
      </c>
      <c r="B3835" t="s">
        <v>37</v>
      </c>
      <c r="C3835" t="s">
        <v>20</v>
      </c>
      <c r="D3835" t="s">
        <v>408</v>
      </c>
      <c r="E3835">
        <v>62.25</v>
      </c>
      <c r="F3835">
        <v>25.75</v>
      </c>
      <c r="G3835" t="s">
        <v>2455</v>
      </c>
      <c r="H3835" t="s">
        <v>37</v>
      </c>
      <c r="I3835" t="s">
        <v>20</v>
      </c>
      <c r="J3835" t="s">
        <v>185</v>
      </c>
      <c r="K3835">
        <v>62.27</v>
      </c>
      <c r="L3835">
        <v>25.75</v>
      </c>
      <c r="M3835" t="s">
        <v>2455</v>
      </c>
      <c r="N3835" t="s">
        <v>40</v>
      </c>
      <c r="O3835" t="s">
        <v>35</v>
      </c>
      <c r="P3835">
        <v>366</v>
      </c>
      <c r="Q3835">
        <v>2</v>
      </c>
      <c r="R3835">
        <v>0</v>
      </c>
    </row>
    <row r="3836" spans="1:18">
      <c r="A3836" t="s">
        <v>3490</v>
      </c>
      <c r="B3836" t="s">
        <v>37</v>
      </c>
      <c r="C3836" t="s">
        <v>20</v>
      </c>
      <c r="D3836" t="s">
        <v>408</v>
      </c>
      <c r="E3836">
        <v>62.25</v>
      </c>
      <c r="F3836">
        <v>25.75</v>
      </c>
      <c r="G3836" t="s">
        <v>2455</v>
      </c>
      <c r="H3836" t="s">
        <v>32</v>
      </c>
      <c r="I3836" t="s">
        <v>51</v>
      </c>
      <c r="J3836" t="s">
        <v>408</v>
      </c>
      <c r="K3836">
        <v>62.27</v>
      </c>
      <c r="L3836">
        <v>25.75</v>
      </c>
      <c r="M3836" t="s">
        <v>2455</v>
      </c>
      <c r="N3836" t="s">
        <v>81</v>
      </c>
      <c r="O3836" t="s">
        <v>35</v>
      </c>
      <c r="P3836">
        <v>110</v>
      </c>
      <c r="Q3836">
        <v>2</v>
      </c>
      <c r="R3836">
        <v>0</v>
      </c>
    </row>
    <row r="3837" spans="1:18">
      <c r="A3837" t="s">
        <v>3491</v>
      </c>
      <c r="B3837" t="s">
        <v>104</v>
      </c>
      <c r="C3837" t="s">
        <v>20</v>
      </c>
      <c r="D3837" t="s">
        <v>408</v>
      </c>
      <c r="E3837">
        <v>62.23</v>
      </c>
      <c r="F3837">
        <v>25.75</v>
      </c>
      <c r="G3837" t="s">
        <v>2455</v>
      </c>
      <c r="H3837" t="s">
        <v>51</v>
      </c>
      <c r="I3837" t="s">
        <v>39</v>
      </c>
      <c r="J3837" t="s">
        <v>408</v>
      </c>
      <c r="K3837">
        <v>62.23</v>
      </c>
      <c r="L3837">
        <v>25.73</v>
      </c>
      <c r="M3837" t="s">
        <v>2455</v>
      </c>
      <c r="N3837" t="s">
        <v>40</v>
      </c>
      <c r="O3837" t="s">
        <v>35</v>
      </c>
      <c r="P3837">
        <v>10</v>
      </c>
      <c r="Q3837">
        <v>1</v>
      </c>
      <c r="R3837">
        <v>270</v>
      </c>
    </row>
    <row r="3838" spans="1:18">
      <c r="A3838" t="s">
        <v>3492</v>
      </c>
      <c r="B3838" t="s">
        <v>104</v>
      </c>
      <c r="C3838" t="s">
        <v>20</v>
      </c>
      <c r="D3838" t="s">
        <v>408</v>
      </c>
      <c r="E3838">
        <v>62.25</v>
      </c>
      <c r="F3838">
        <v>25.72</v>
      </c>
      <c r="G3838" t="s">
        <v>2455</v>
      </c>
      <c r="H3838" t="s">
        <v>73</v>
      </c>
      <c r="I3838" t="s">
        <v>24</v>
      </c>
      <c r="J3838" t="s">
        <v>413</v>
      </c>
      <c r="K3838">
        <v>62.25</v>
      </c>
      <c r="L3838">
        <v>25.73</v>
      </c>
      <c r="M3838" t="s">
        <v>2455</v>
      </c>
      <c r="N3838" t="s">
        <v>40</v>
      </c>
      <c r="O3838" t="s">
        <v>35</v>
      </c>
      <c r="P3838">
        <v>693</v>
      </c>
      <c r="Q3838">
        <v>1</v>
      </c>
      <c r="R3838">
        <v>91</v>
      </c>
    </row>
    <row r="3839" spans="1:18">
      <c r="A3839" t="s">
        <v>3493</v>
      </c>
      <c r="B3839" t="s">
        <v>109</v>
      </c>
      <c r="C3839" t="s">
        <v>20</v>
      </c>
      <c r="D3839" t="s">
        <v>408</v>
      </c>
      <c r="E3839">
        <v>62.23</v>
      </c>
      <c r="F3839">
        <v>25.7</v>
      </c>
      <c r="G3839" t="s">
        <v>2455</v>
      </c>
      <c r="H3839" t="s">
        <v>60</v>
      </c>
      <c r="I3839" t="s">
        <v>48</v>
      </c>
      <c r="J3839" t="s">
        <v>408</v>
      </c>
      <c r="K3839">
        <v>62.23</v>
      </c>
      <c r="L3839">
        <v>25.72</v>
      </c>
      <c r="M3839" t="s">
        <v>2455</v>
      </c>
      <c r="N3839" t="s">
        <v>81</v>
      </c>
      <c r="O3839" t="s">
        <v>35</v>
      </c>
      <c r="P3839">
        <v>69</v>
      </c>
      <c r="Q3839">
        <v>1</v>
      </c>
      <c r="R3839">
        <v>91</v>
      </c>
    </row>
    <row r="3840" spans="1:18">
      <c r="A3840" t="s">
        <v>3494</v>
      </c>
      <c r="B3840" t="s">
        <v>24</v>
      </c>
      <c r="C3840" t="s">
        <v>39</v>
      </c>
      <c r="D3840" t="s">
        <v>408</v>
      </c>
      <c r="E3840">
        <v>62.28</v>
      </c>
      <c r="F3840">
        <v>25.75</v>
      </c>
      <c r="G3840" t="s">
        <v>2455</v>
      </c>
      <c r="H3840" t="s">
        <v>101</v>
      </c>
      <c r="I3840" t="s">
        <v>29</v>
      </c>
      <c r="J3840" t="s">
        <v>408</v>
      </c>
      <c r="K3840">
        <v>62.28</v>
      </c>
      <c r="L3840">
        <v>25.75</v>
      </c>
      <c r="M3840" t="s">
        <v>2455</v>
      </c>
      <c r="N3840" t="s">
        <v>81</v>
      </c>
      <c r="O3840" t="s">
        <v>27</v>
      </c>
      <c r="P3840">
        <v>37</v>
      </c>
      <c r="Q3840">
        <v>0</v>
      </c>
      <c r="R3840">
        <v>0</v>
      </c>
    </row>
    <row r="3841" spans="1:18">
      <c r="A3841" t="s">
        <v>3495</v>
      </c>
      <c r="B3841" t="s">
        <v>24</v>
      </c>
      <c r="C3841" t="s">
        <v>39</v>
      </c>
      <c r="D3841" t="s">
        <v>408</v>
      </c>
      <c r="E3841">
        <v>62.28</v>
      </c>
      <c r="F3841">
        <v>25.75</v>
      </c>
      <c r="G3841" t="s">
        <v>2455</v>
      </c>
      <c r="H3841" t="s">
        <v>29</v>
      </c>
      <c r="I3841" t="s">
        <v>29</v>
      </c>
      <c r="J3841" t="s">
        <v>408</v>
      </c>
      <c r="K3841">
        <v>62.28</v>
      </c>
      <c r="L3841">
        <v>25.75</v>
      </c>
      <c r="M3841" t="s">
        <v>2455</v>
      </c>
      <c r="N3841" t="s">
        <v>81</v>
      </c>
      <c r="O3841" t="s">
        <v>35</v>
      </c>
      <c r="P3841">
        <v>33</v>
      </c>
      <c r="Q3841">
        <v>0</v>
      </c>
      <c r="R3841">
        <v>0</v>
      </c>
    </row>
    <row r="3842" spans="1:18">
      <c r="A3842" t="s">
        <v>3496</v>
      </c>
      <c r="B3842" t="s">
        <v>63</v>
      </c>
      <c r="C3842" t="s">
        <v>39</v>
      </c>
      <c r="D3842" t="s">
        <v>408</v>
      </c>
      <c r="E3842">
        <v>62.22</v>
      </c>
      <c r="F3842">
        <v>25.75</v>
      </c>
      <c r="G3842" t="s">
        <v>2455</v>
      </c>
      <c r="H3842" t="s">
        <v>104</v>
      </c>
      <c r="I3842" t="s">
        <v>48</v>
      </c>
      <c r="J3842" t="s">
        <v>408</v>
      </c>
      <c r="K3842">
        <v>62.22</v>
      </c>
      <c r="L3842">
        <v>25.77</v>
      </c>
      <c r="M3842" t="s">
        <v>2455</v>
      </c>
      <c r="N3842" t="s">
        <v>40</v>
      </c>
      <c r="O3842" t="s">
        <v>35</v>
      </c>
      <c r="P3842">
        <v>79</v>
      </c>
      <c r="Q3842">
        <v>1</v>
      </c>
      <c r="R3842">
        <v>91</v>
      </c>
    </row>
    <row r="3843" spans="1:18">
      <c r="A3843" t="s">
        <v>3497</v>
      </c>
      <c r="B3843" t="s">
        <v>45</v>
      </c>
      <c r="C3843" t="s">
        <v>20</v>
      </c>
      <c r="D3843" t="s">
        <v>408</v>
      </c>
      <c r="E3843">
        <v>62.25</v>
      </c>
      <c r="F3843">
        <v>25.72</v>
      </c>
      <c r="G3843" t="s">
        <v>2455</v>
      </c>
      <c r="H3843" t="s">
        <v>71</v>
      </c>
      <c r="I3843" t="s">
        <v>48</v>
      </c>
      <c r="J3843" t="s">
        <v>408</v>
      </c>
      <c r="K3843">
        <v>62.25</v>
      </c>
      <c r="L3843">
        <v>25.72</v>
      </c>
      <c r="M3843" t="s">
        <v>2455</v>
      </c>
      <c r="N3843" t="s">
        <v>81</v>
      </c>
      <c r="O3843" t="s">
        <v>35</v>
      </c>
      <c r="P3843">
        <v>84</v>
      </c>
      <c r="Q3843">
        <v>0</v>
      </c>
      <c r="R3843">
        <v>0</v>
      </c>
    </row>
    <row r="3844" spans="1:18">
      <c r="A3844" t="s">
        <v>3498</v>
      </c>
      <c r="B3844" t="s">
        <v>45</v>
      </c>
      <c r="C3844" t="s">
        <v>20</v>
      </c>
      <c r="D3844" t="s">
        <v>408</v>
      </c>
      <c r="E3844">
        <v>62.28</v>
      </c>
      <c r="F3844">
        <v>25.77</v>
      </c>
      <c r="G3844" t="s">
        <v>2455</v>
      </c>
      <c r="H3844" t="s">
        <v>31</v>
      </c>
      <c r="I3844" t="s">
        <v>29</v>
      </c>
      <c r="J3844" t="s">
        <v>408</v>
      </c>
      <c r="K3844">
        <v>62.28</v>
      </c>
      <c r="L3844">
        <v>25.77</v>
      </c>
      <c r="M3844" t="s">
        <v>2455</v>
      </c>
      <c r="N3844" t="s">
        <v>40</v>
      </c>
      <c r="O3844" t="s">
        <v>35</v>
      </c>
      <c r="P3844">
        <v>39</v>
      </c>
      <c r="Q3844">
        <v>0</v>
      </c>
      <c r="R3844">
        <v>0</v>
      </c>
    </row>
    <row r="3845" spans="1:18">
      <c r="A3845" t="s">
        <v>3499</v>
      </c>
      <c r="B3845" t="s">
        <v>104</v>
      </c>
      <c r="C3845" t="s">
        <v>20</v>
      </c>
      <c r="D3845" t="s">
        <v>408</v>
      </c>
      <c r="E3845">
        <v>62.25</v>
      </c>
      <c r="F3845">
        <v>25.75</v>
      </c>
      <c r="G3845" t="s">
        <v>2455</v>
      </c>
      <c r="H3845" t="s">
        <v>76</v>
      </c>
      <c r="I3845" t="s">
        <v>39</v>
      </c>
      <c r="J3845" t="s">
        <v>408</v>
      </c>
      <c r="K3845">
        <v>62.25</v>
      </c>
      <c r="L3845">
        <v>25.75</v>
      </c>
      <c r="M3845" t="s">
        <v>2455</v>
      </c>
      <c r="N3845" t="s">
        <v>81</v>
      </c>
      <c r="O3845" t="s">
        <v>35</v>
      </c>
      <c r="P3845">
        <v>22</v>
      </c>
      <c r="Q3845">
        <v>0</v>
      </c>
      <c r="R3845">
        <v>0</v>
      </c>
    </row>
    <row r="3846" spans="1:18">
      <c r="A3846" t="s">
        <v>3501</v>
      </c>
      <c r="B3846" t="s">
        <v>133</v>
      </c>
      <c r="C3846" t="s">
        <v>20</v>
      </c>
      <c r="D3846" t="s">
        <v>408</v>
      </c>
      <c r="E3846">
        <v>62.65</v>
      </c>
      <c r="F3846">
        <v>21.77</v>
      </c>
      <c r="G3846" t="s">
        <v>2455</v>
      </c>
      <c r="H3846" t="s">
        <v>19</v>
      </c>
      <c r="I3846" t="s">
        <v>51</v>
      </c>
      <c r="J3846" t="s">
        <v>408</v>
      </c>
      <c r="K3846">
        <v>62.68</v>
      </c>
      <c r="L3846">
        <v>21.72</v>
      </c>
      <c r="M3846" t="s">
        <v>2455</v>
      </c>
      <c r="N3846" t="s">
        <v>84</v>
      </c>
      <c r="O3846" t="s">
        <v>35</v>
      </c>
      <c r="P3846">
        <v>121</v>
      </c>
      <c r="Q3846">
        <v>5</v>
      </c>
      <c r="R3846">
        <v>326</v>
      </c>
    </row>
    <row r="3847" spans="1:18">
      <c r="A3847" t="s">
        <v>3502</v>
      </c>
      <c r="B3847" t="s">
        <v>71</v>
      </c>
      <c r="C3847" t="s">
        <v>39</v>
      </c>
      <c r="D3847" t="s">
        <v>408</v>
      </c>
      <c r="E3847">
        <v>62.8</v>
      </c>
      <c r="F3847">
        <v>22.83</v>
      </c>
      <c r="G3847" t="s">
        <v>2455</v>
      </c>
      <c r="H3847" t="s">
        <v>121</v>
      </c>
      <c r="I3847" t="s">
        <v>51</v>
      </c>
      <c r="J3847" t="s">
        <v>408</v>
      </c>
      <c r="K3847">
        <v>62.78</v>
      </c>
      <c r="L3847">
        <v>22.85</v>
      </c>
      <c r="M3847" t="s">
        <v>2455</v>
      </c>
      <c r="N3847" t="s">
        <v>81</v>
      </c>
      <c r="O3847" t="s">
        <v>35</v>
      </c>
      <c r="P3847">
        <v>94</v>
      </c>
      <c r="Q3847">
        <v>3</v>
      </c>
      <c r="R3847">
        <v>156</v>
      </c>
    </row>
    <row r="3848" spans="1:18">
      <c r="A3848" t="s">
        <v>3504</v>
      </c>
      <c r="B3848" t="s">
        <v>31</v>
      </c>
      <c r="C3848" t="s">
        <v>39</v>
      </c>
      <c r="D3848" t="s">
        <v>408</v>
      </c>
      <c r="E3848">
        <v>62.8</v>
      </c>
      <c r="F3848">
        <v>22.83</v>
      </c>
      <c r="G3848" t="s">
        <v>2455</v>
      </c>
      <c r="H3848" t="s">
        <v>51</v>
      </c>
      <c r="I3848" t="s">
        <v>48</v>
      </c>
      <c r="J3848" t="s">
        <v>408</v>
      </c>
      <c r="K3848">
        <v>62.78</v>
      </c>
      <c r="L3848">
        <v>22.82</v>
      </c>
      <c r="M3848" t="s">
        <v>2455</v>
      </c>
      <c r="N3848" t="s">
        <v>40</v>
      </c>
      <c r="O3848" t="s">
        <v>35</v>
      </c>
      <c r="P3848">
        <v>68</v>
      </c>
      <c r="Q3848">
        <v>3</v>
      </c>
      <c r="R3848">
        <v>205</v>
      </c>
    </row>
    <row r="3849" spans="1:18">
      <c r="A3849" t="s">
        <v>3507</v>
      </c>
      <c r="B3849" t="s">
        <v>109</v>
      </c>
      <c r="C3849" t="s">
        <v>20</v>
      </c>
      <c r="D3849" t="s">
        <v>408</v>
      </c>
      <c r="E3849">
        <v>62.22</v>
      </c>
      <c r="F3849">
        <v>25.72</v>
      </c>
      <c r="G3849" t="s">
        <v>2455</v>
      </c>
      <c r="H3849" t="s">
        <v>101</v>
      </c>
      <c r="I3849" t="s">
        <v>39</v>
      </c>
      <c r="J3849" t="s">
        <v>408</v>
      </c>
      <c r="K3849">
        <v>62.22</v>
      </c>
      <c r="L3849">
        <v>25.72</v>
      </c>
      <c r="M3849" t="s">
        <v>2455</v>
      </c>
      <c r="N3849" t="s">
        <v>81</v>
      </c>
      <c r="O3849" t="s">
        <v>35</v>
      </c>
      <c r="P3849">
        <v>16</v>
      </c>
      <c r="Q3849">
        <v>0</v>
      </c>
      <c r="R3849">
        <v>0</v>
      </c>
    </row>
    <row r="3850" spans="1:18">
      <c r="A3850" t="s">
        <v>184</v>
      </c>
      <c r="B3850" t="s">
        <v>32</v>
      </c>
      <c r="C3850" t="s">
        <v>39</v>
      </c>
      <c r="D3850" t="s">
        <v>185</v>
      </c>
      <c r="E3850">
        <v>50.73</v>
      </c>
      <c r="F3850">
        <v>4.47</v>
      </c>
      <c r="G3850" t="s">
        <v>22</v>
      </c>
      <c r="H3850" t="s">
        <v>50</v>
      </c>
      <c r="I3850" t="s">
        <v>24</v>
      </c>
      <c r="J3850" t="s">
        <v>186</v>
      </c>
      <c r="K3850">
        <v>51.05</v>
      </c>
      <c r="L3850">
        <v>4.22</v>
      </c>
      <c r="M3850" t="s">
        <v>22</v>
      </c>
      <c r="N3850" t="s">
        <v>26</v>
      </c>
      <c r="O3850" t="s">
        <v>27</v>
      </c>
      <c r="P3850">
        <v>1025</v>
      </c>
      <c r="Q3850">
        <v>40</v>
      </c>
      <c r="R3850">
        <v>334</v>
      </c>
    </row>
    <row r="3851" spans="1:18">
      <c r="A3851" t="s">
        <v>187</v>
      </c>
      <c r="B3851" t="s">
        <v>23</v>
      </c>
      <c r="C3851" t="s">
        <v>39</v>
      </c>
      <c r="D3851" t="s">
        <v>185</v>
      </c>
      <c r="E3851">
        <v>50.73</v>
      </c>
      <c r="F3851">
        <v>4.47</v>
      </c>
      <c r="G3851" t="s">
        <v>22</v>
      </c>
      <c r="H3851" t="s">
        <v>73</v>
      </c>
      <c r="I3851" t="s">
        <v>48</v>
      </c>
      <c r="J3851" t="s">
        <v>185</v>
      </c>
      <c r="K3851">
        <v>50.7</v>
      </c>
      <c r="L3851">
        <v>4.47</v>
      </c>
      <c r="M3851" t="s">
        <v>22</v>
      </c>
      <c r="N3851" t="s">
        <v>40</v>
      </c>
      <c r="O3851" t="s">
        <v>35</v>
      </c>
      <c r="P3851">
        <v>68</v>
      </c>
      <c r="Q3851">
        <v>4</v>
      </c>
      <c r="R3851">
        <v>181</v>
      </c>
    </row>
    <row r="3852" spans="1:18">
      <c r="A3852" t="s">
        <v>404</v>
      </c>
      <c r="B3852" t="s">
        <v>20</v>
      </c>
      <c r="C3852" t="s">
        <v>39</v>
      </c>
      <c r="D3852" t="s">
        <v>185</v>
      </c>
      <c r="E3852">
        <v>52.12</v>
      </c>
      <c r="F3852">
        <v>11.63</v>
      </c>
      <c r="G3852" t="s">
        <v>332</v>
      </c>
      <c r="H3852" t="s">
        <v>39</v>
      </c>
      <c r="I3852" t="s">
        <v>29</v>
      </c>
      <c r="J3852" t="s">
        <v>185</v>
      </c>
      <c r="K3852">
        <v>52.08</v>
      </c>
      <c r="L3852">
        <v>11.72</v>
      </c>
      <c r="M3852" t="s">
        <v>332</v>
      </c>
      <c r="N3852" t="s">
        <v>84</v>
      </c>
      <c r="O3852" t="s">
        <v>35</v>
      </c>
      <c r="P3852">
        <v>31</v>
      </c>
      <c r="Q3852">
        <v>6</v>
      </c>
      <c r="R3852">
        <v>130</v>
      </c>
    </row>
    <row r="3853" spans="1:18">
      <c r="A3853" t="s">
        <v>412</v>
      </c>
      <c r="B3853" t="s">
        <v>101</v>
      </c>
      <c r="C3853" t="s">
        <v>48</v>
      </c>
      <c r="D3853" t="s">
        <v>185</v>
      </c>
      <c r="E3853">
        <v>51.5</v>
      </c>
      <c r="F3853">
        <v>12</v>
      </c>
      <c r="G3853" t="s">
        <v>332</v>
      </c>
      <c r="H3853" t="s">
        <v>73</v>
      </c>
      <c r="I3853" t="s">
        <v>39</v>
      </c>
      <c r="J3853" t="s">
        <v>413</v>
      </c>
      <c r="K3853">
        <v>51.5</v>
      </c>
      <c r="L3853">
        <v>12</v>
      </c>
      <c r="M3853" t="s">
        <v>332</v>
      </c>
      <c r="N3853" t="s">
        <v>26</v>
      </c>
      <c r="O3853" t="s">
        <v>27</v>
      </c>
      <c r="P3853">
        <v>315</v>
      </c>
      <c r="Q3853">
        <v>0</v>
      </c>
      <c r="R3853">
        <v>0</v>
      </c>
    </row>
    <row r="3854" spans="1:18">
      <c r="A3854" t="s">
        <v>1350</v>
      </c>
      <c r="B3854" t="s">
        <v>23</v>
      </c>
      <c r="C3854" t="s">
        <v>20</v>
      </c>
      <c r="D3854" t="s">
        <v>185</v>
      </c>
      <c r="E3854">
        <v>52.08</v>
      </c>
      <c r="F3854">
        <v>1.57</v>
      </c>
      <c r="G3854" t="s">
        <v>858</v>
      </c>
      <c r="H3854" t="s">
        <v>23</v>
      </c>
      <c r="I3854" t="s">
        <v>24</v>
      </c>
      <c r="J3854" t="s">
        <v>413</v>
      </c>
      <c r="K3854">
        <v>52.12</v>
      </c>
      <c r="L3854">
        <v>1.57</v>
      </c>
      <c r="M3854" t="s">
        <v>858</v>
      </c>
      <c r="N3854" t="s">
        <v>26</v>
      </c>
      <c r="O3854" t="s">
        <v>35</v>
      </c>
      <c r="P3854">
        <v>335</v>
      </c>
      <c r="Q3854">
        <v>4</v>
      </c>
      <c r="R3854">
        <v>0</v>
      </c>
    </row>
    <row r="3855" spans="1:18">
      <c r="A3855" t="s">
        <v>1351</v>
      </c>
      <c r="B3855" t="s">
        <v>23</v>
      </c>
      <c r="C3855" t="s">
        <v>20</v>
      </c>
      <c r="D3855" t="s">
        <v>185</v>
      </c>
      <c r="E3855">
        <v>52.08</v>
      </c>
      <c r="F3855">
        <v>1.57</v>
      </c>
      <c r="G3855" t="s">
        <v>858</v>
      </c>
      <c r="H3855" t="s">
        <v>23</v>
      </c>
      <c r="I3855" t="s">
        <v>24</v>
      </c>
      <c r="J3855" t="s">
        <v>413</v>
      </c>
      <c r="K3855">
        <v>52.12</v>
      </c>
      <c r="L3855">
        <v>1.57</v>
      </c>
      <c r="M3855" t="s">
        <v>858</v>
      </c>
      <c r="N3855" t="s">
        <v>26</v>
      </c>
      <c r="O3855" t="s">
        <v>35</v>
      </c>
      <c r="P3855">
        <v>335</v>
      </c>
      <c r="Q3855">
        <v>4</v>
      </c>
      <c r="R3855">
        <v>0</v>
      </c>
    </row>
    <row r="3856" spans="1:18">
      <c r="A3856" t="s">
        <v>1352</v>
      </c>
      <c r="B3856" t="s">
        <v>37</v>
      </c>
      <c r="C3856" t="s">
        <v>20</v>
      </c>
      <c r="D3856" t="s">
        <v>185</v>
      </c>
      <c r="E3856">
        <v>52.08</v>
      </c>
      <c r="F3856">
        <v>-1.57</v>
      </c>
      <c r="G3856" t="s">
        <v>858</v>
      </c>
      <c r="H3856" t="s">
        <v>133</v>
      </c>
      <c r="I3856" t="s">
        <v>39</v>
      </c>
      <c r="J3856" t="s">
        <v>185</v>
      </c>
      <c r="K3856">
        <v>52.08</v>
      </c>
      <c r="L3856">
        <v>-1.57</v>
      </c>
      <c r="M3856" t="s">
        <v>858</v>
      </c>
      <c r="N3856" t="s">
        <v>40</v>
      </c>
      <c r="O3856" t="s">
        <v>35</v>
      </c>
      <c r="P3856">
        <v>35</v>
      </c>
      <c r="Q3856">
        <v>0</v>
      </c>
      <c r="R3856">
        <v>0</v>
      </c>
    </row>
    <row r="3857" spans="1:18">
      <c r="A3857" t="s">
        <v>2079</v>
      </c>
      <c r="B3857" t="s">
        <v>24</v>
      </c>
      <c r="C3857" t="s">
        <v>63</v>
      </c>
      <c r="D3857" t="s">
        <v>185</v>
      </c>
      <c r="E3857">
        <v>52.4</v>
      </c>
      <c r="F3857">
        <v>4.62</v>
      </c>
      <c r="G3857" t="s">
        <v>1615</v>
      </c>
      <c r="H3857" t="s">
        <v>133</v>
      </c>
      <c r="I3857" t="s">
        <v>24</v>
      </c>
      <c r="J3857" t="s">
        <v>190</v>
      </c>
      <c r="K3857">
        <v>52.4</v>
      </c>
      <c r="L3857">
        <v>4.63</v>
      </c>
      <c r="M3857" t="s">
        <v>1615</v>
      </c>
      <c r="N3857" t="s">
        <v>81</v>
      </c>
      <c r="O3857" t="s">
        <v>27</v>
      </c>
      <c r="P3857">
        <v>2335</v>
      </c>
      <c r="Q3857">
        <v>3</v>
      </c>
      <c r="R3857">
        <v>32</v>
      </c>
    </row>
    <row r="3858" spans="1:18">
      <c r="A3858" t="s">
        <v>2384</v>
      </c>
      <c r="B3858" t="s">
        <v>37</v>
      </c>
      <c r="C3858" t="s">
        <v>20</v>
      </c>
      <c r="D3858" t="s">
        <v>185</v>
      </c>
      <c r="E3858">
        <v>60.3</v>
      </c>
      <c r="F3858">
        <v>10.57</v>
      </c>
      <c r="G3858" t="s">
        <v>669</v>
      </c>
      <c r="H3858" t="s">
        <v>73</v>
      </c>
      <c r="I3858" t="s">
        <v>51</v>
      </c>
      <c r="J3858" t="s">
        <v>185</v>
      </c>
      <c r="K3858">
        <v>60.3</v>
      </c>
      <c r="L3858">
        <v>10.57</v>
      </c>
      <c r="M3858" t="s">
        <v>669</v>
      </c>
      <c r="N3858" t="s">
        <v>81</v>
      </c>
      <c r="O3858" t="s">
        <v>35</v>
      </c>
      <c r="P3858">
        <v>122</v>
      </c>
      <c r="Q3858">
        <v>0</v>
      </c>
      <c r="R3858">
        <v>0</v>
      </c>
    </row>
    <row r="3859" spans="1:18">
      <c r="A3859" t="s">
        <v>2850</v>
      </c>
      <c r="B3859" t="s">
        <v>31</v>
      </c>
      <c r="C3859" t="s">
        <v>39</v>
      </c>
      <c r="D3859" t="s">
        <v>185</v>
      </c>
      <c r="E3859">
        <v>66.78</v>
      </c>
      <c r="F3859">
        <v>23.98</v>
      </c>
      <c r="G3859" t="s">
        <v>2455</v>
      </c>
      <c r="H3859" t="s">
        <v>42</v>
      </c>
      <c r="I3859" t="s">
        <v>29</v>
      </c>
      <c r="J3859" t="s">
        <v>185</v>
      </c>
      <c r="K3859">
        <v>66.78</v>
      </c>
      <c r="L3859">
        <v>23.98</v>
      </c>
      <c r="M3859" t="s">
        <v>2455</v>
      </c>
      <c r="N3859" t="s">
        <v>81</v>
      </c>
      <c r="O3859" t="s">
        <v>35</v>
      </c>
      <c r="P3859">
        <v>47</v>
      </c>
      <c r="Q3859">
        <v>0</v>
      </c>
      <c r="R3859">
        <v>0</v>
      </c>
    </row>
    <row r="3860" spans="1:18">
      <c r="A3860" t="s">
        <v>3327</v>
      </c>
      <c r="B3860" t="s">
        <v>101</v>
      </c>
      <c r="C3860" t="s">
        <v>39</v>
      </c>
      <c r="D3860" t="s">
        <v>185</v>
      </c>
      <c r="E3860">
        <v>60.65</v>
      </c>
      <c r="F3860">
        <v>25</v>
      </c>
      <c r="G3860" t="s">
        <v>2455</v>
      </c>
      <c r="H3860" t="s">
        <v>133</v>
      </c>
      <c r="I3860" t="s">
        <v>24</v>
      </c>
      <c r="J3860" t="s">
        <v>623</v>
      </c>
      <c r="K3860">
        <v>60.73</v>
      </c>
      <c r="L3860">
        <v>24.8</v>
      </c>
      <c r="M3860" t="s">
        <v>2455</v>
      </c>
      <c r="N3860" t="s">
        <v>40</v>
      </c>
      <c r="O3860" t="s">
        <v>35</v>
      </c>
      <c r="P3860">
        <v>1781</v>
      </c>
      <c r="Q3860">
        <v>15</v>
      </c>
      <c r="R3860">
        <v>311</v>
      </c>
    </row>
    <row r="3861" spans="1:18">
      <c r="A3861" t="s">
        <v>3433</v>
      </c>
      <c r="B3861" t="s">
        <v>20</v>
      </c>
      <c r="C3861" t="s">
        <v>39</v>
      </c>
      <c r="D3861" t="s">
        <v>185</v>
      </c>
      <c r="E3861">
        <v>64.8</v>
      </c>
      <c r="F3861">
        <v>25.43</v>
      </c>
      <c r="G3861" t="s">
        <v>2455</v>
      </c>
      <c r="H3861" t="s">
        <v>48</v>
      </c>
      <c r="I3861" t="s">
        <v>39</v>
      </c>
      <c r="J3861" t="s">
        <v>185</v>
      </c>
      <c r="K3861">
        <v>64.8</v>
      </c>
      <c r="L3861">
        <v>25.43</v>
      </c>
      <c r="M3861" t="s">
        <v>2455</v>
      </c>
      <c r="N3861" t="s">
        <v>84</v>
      </c>
      <c r="O3861" t="s">
        <v>35</v>
      </c>
      <c r="P3861">
        <v>3</v>
      </c>
      <c r="Q3861">
        <v>0</v>
      </c>
      <c r="R3861">
        <v>0</v>
      </c>
    </row>
    <row r="3862" spans="1:18">
      <c r="A3862" t="s">
        <v>3470</v>
      </c>
      <c r="B3862" t="s">
        <v>50</v>
      </c>
      <c r="C3862" t="s">
        <v>39</v>
      </c>
      <c r="D3862" t="s">
        <v>185</v>
      </c>
      <c r="E3862">
        <v>61.05</v>
      </c>
      <c r="F3862">
        <v>25.05</v>
      </c>
      <c r="G3862" t="s">
        <v>2455</v>
      </c>
      <c r="H3862" t="s">
        <v>20</v>
      </c>
      <c r="I3862" t="s">
        <v>29</v>
      </c>
      <c r="J3862" t="s">
        <v>185</v>
      </c>
      <c r="K3862">
        <v>61.05</v>
      </c>
      <c r="L3862">
        <v>25.05</v>
      </c>
      <c r="M3862" t="s">
        <v>2455</v>
      </c>
      <c r="N3862" t="s">
        <v>40</v>
      </c>
      <c r="O3862" t="s">
        <v>35</v>
      </c>
      <c r="P3862">
        <v>34</v>
      </c>
      <c r="Q3862">
        <v>0</v>
      </c>
      <c r="R3862">
        <v>0</v>
      </c>
    </row>
    <row r="3863" spans="1:18">
      <c r="A3863" t="s">
        <v>3478</v>
      </c>
      <c r="B3863" t="s">
        <v>143</v>
      </c>
      <c r="C3863" t="s">
        <v>20</v>
      </c>
      <c r="D3863" t="s">
        <v>185</v>
      </c>
      <c r="E3863">
        <v>60.38</v>
      </c>
      <c r="F3863">
        <v>24.53</v>
      </c>
      <c r="G3863" t="s">
        <v>2455</v>
      </c>
      <c r="H3863" t="s">
        <v>39</v>
      </c>
      <c r="I3863" t="s">
        <v>24</v>
      </c>
      <c r="J3863" t="s">
        <v>413</v>
      </c>
      <c r="K3863">
        <v>60.4</v>
      </c>
      <c r="L3863">
        <v>24.5</v>
      </c>
      <c r="M3863" t="s">
        <v>2455</v>
      </c>
      <c r="N3863" t="s">
        <v>34</v>
      </c>
      <c r="O3863" t="s">
        <v>35</v>
      </c>
      <c r="P3863">
        <v>312</v>
      </c>
      <c r="Q3863">
        <v>3</v>
      </c>
      <c r="R3863">
        <v>316</v>
      </c>
    </row>
    <row r="3864" spans="1:18">
      <c r="A3864" t="s">
        <v>3485</v>
      </c>
      <c r="B3864" t="s">
        <v>73</v>
      </c>
      <c r="C3864" t="s">
        <v>20</v>
      </c>
      <c r="D3864" t="s">
        <v>185</v>
      </c>
      <c r="E3864">
        <v>60.52</v>
      </c>
      <c r="F3864">
        <v>26.95</v>
      </c>
      <c r="G3864" t="s">
        <v>2455</v>
      </c>
      <c r="H3864" t="s">
        <v>68</v>
      </c>
      <c r="I3864" t="s">
        <v>29</v>
      </c>
      <c r="J3864" t="s">
        <v>413</v>
      </c>
      <c r="K3864">
        <v>60.52</v>
      </c>
      <c r="L3864">
        <v>26.95</v>
      </c>
      <c r="M3864" t="s">
        <v>2455</v>
      </c>
      <c r="N3864" t="s">
        <v>40</v>
      </c>
      <c r="O3864" t="s">
        <v>35</v>
      </c>
      <c r="P3864">
        <v>424</v>
      </c>
      <c r="Q3864">
        <v>0</v>
      </c>
      <c r="R3864">
        <v>0</v>
      </c>
    </row>
    <row r="3865" spans="1:18">
      <c r="A3865" t="s">
        <v>3500</v>
      </c>
      <c r="B3865" t="s">
        <v>31</v>
      </c>
      <c r="C3865" t="s">
        <v>39</v>
      </c>
      <c r="D3865" t="s">
        <v>185</v>
      </c>
      <c r="E3865">
        <v>61.37</v>
      </c>
      <c r="F3865">
        <v>23.6</v>
      </c>
      <c r="G3865" t="s">
        <v>2455</v>
      </c>
      <c r="H3865" t="s">
        <v>67</v>
      </c>
      <c r="I3865" t="s">
        <v>63</v>
      </c>
      <c r="J3865" t="s">
        <v>185</v>
      </c>
      <c r="K3865">
        <v>61.37</v>
      </c>
      <c r="L3865">
        <v>23.58</v>
      </c>
      <c r="M3865" t="s">
        <v>2455</v>
      </c>
      <c r="N3865" t="s">
        <v>34</v>
      </c>
      <c r="O3865" t="s">
        <v>35</v>
      </c>
      <c r="P3865">
        <v>195</v>
      </c>
      <c r="Q3865">
        <v>1</v>
      </c>
      <c r="R3865">
        <v>270</v>
      </c>
    </row>
    <row r="3866" spans="1:18">
      <c r="A3866" t="s">
        <v>3503</v>
      </c>
      <c r="B3866" t="s">
        <v>104</v>
      </c>
      <c r="C3866" t="s">
        <v>20</v>
      </c>
      <c r="D3866" t="s">
        <v>185</v>
      </c>
      <c r="E3866">
        <v>62.55</v>
      </c>
      <c r="F3866">
        <v>22.65</v>
      </c>
      <c r="G3866" t="s">
        <v>2455</v>
      </c>
      <c r="H3866" t="s">
        <v>42</v>
      </c>
      <c r="I3866" t="s">
        <v>32</v>
      </c>
      <c r="J3866" t="s">
        <v>411</v>
      </c>
      <c r="K3866">
        <v>62.55</v>
      </c>
      <c r="L3866">
        <v>22.65</v>
      </c>
      <c r="M3866" t="s">
        <v>2455</v>
      </c>
      <c r="N3866" t="s">
        <v>40</v>
      </c>
      <c r="O3866" t="s">
        <v>35</v>
      </c>
      <c r="P3866">
        <v>3064</v>
      </c>
      <c r="Q3866">
        <v>0</v>
      </c>
      <c r="R3866">
        <v>0</v>
      </c>
    </row>
    <row r="3867" spans="1:18">
      <c r="A3867" t="s">
        <v>3506</v>
      </c>
      <c r="B3867" t="s">
        <v>143</v>
      </c>
      <c r="C3867" t="s">
        <v>20</v>
      </c>
      <c r="D3867" t="s">
        <v>185</v>
      </c>
      <c r="E3867">
        <v>62.37</v>
      </c>
      <c r="F3867">
        <v>25.88</v>
      </c>
      <c r="G3867" t="s">
        <v>2455</v>
      </c>
      <c r="H3867" t="s">
        <v>67</v>
      </c>
      <c r="I3867" t="s">
        <v>63</v>
      </c>
      <c r="J3867" t="s">
        <v>185</v>
      </c>
      <c r="K3867">
        <v>62.37</v>
      </c>
      <c r="L3867">
        <v>25.9</v>
      </c>
      <c r="M3867" t="s">
        <v>2455</v>
      </c>
      <c r="N3867" t="s">
        <v>140</v>
      </c>
      <c r="O3867" t="s">
        <v>35</v>
      </c>
      <c r="P3867">
        <v>199</v>
      </c>
      <c r="Q3867">
        <v>1</v>
      </c>
      <c r="R3867">
        <v>91</v>
      </c>
    </row>
    <row r="3868" spans="1:18">
      <c r="A3868" t="s">
        <v>3508</v>
      </c>
      <c r="B3868" t="s">
        <v>37</v>
      </c>
      <c r="C3868" t="s">
        <v>20</v>
      </c>
      <c r="D3868" t="s">
        <v>185</v>
      </c>
      <c r="E3868">
        <v>62.28</v>
      </c>
      <c r="F3868">
        <v>25.77</v>
      </c>
      <c r="G3868" t="s">
        <v>2455</v>
      </c>
      <c r="H3868" t="s">
        <v>48</v>
      </c>
      <c r="I3868" t="s">
        <v>39</v>
      </c>
      <c r="J3868" t="s">
        <v>185</v>
      </c>
      <c r="K3868">
        <v>62.28</v>
      </c>
      <c r="L3868">
        <v>25.77</v>
      </c>
      <c r="M3868" t="s">
        <v>2455</v>
      </c>
      <c r="N3868" t="s">
        <v>40</v>
      </c>
      <c r="O3868" t="s">
        <v>35</v>
      </c>
      <c r="P3868">
        <v>16</v>
      </c>
      <c r="Q3868">
        <v>0</v>
      </c>
      <c r="R3868">
        <v>0</v>
      </c>
    </row>
    <row r="3869" spans="1:18">
      <c r="A3869" t="s">
        <v>3509</v>
      </c>
      <c r="B3869" t="s">
        <v>54</v>
      </c>
      <c r="C3869" t="s">
        <v>20</v>
      </c>
      <c r="D3869" t="s">
        <v>185</v>
      </c>
      <c r="E3869">
        <v>62.68</v>
      </c>
      <c r="F3869">
        <v>21.7</v>
      </c>
      <c r="G3869" t="s">
        <v>2455</v>
      </c>
      <c r="H3869" t="s">
        <v>31</v>
      </c>
      <c r="I3869" t="s">
        <v>48</v>
      </c>
      <c r="J3869" t="s">
        <v>413</v>
      </c>
      <c r="K3869">
        <v>62.68</v>
      </c>
      <c r="L3869">
        <v>21.72</v>
      </c>
      <c r="M3869" t="s">
        <v>2455</v>
      </c>
      <c r="N3869" t="s">
        <v>34</v>
      </c>
      <c r="O3869" t="s">
        <v>35</v>
      </c>
      <c r="P3869">
        <v>428</v>
      </c>
      <c r="Q3869">
        <v>1</v>
      </c>
      <c r="R3869">
        <v>91</v>
      </c>
    </row>
    <row r="3870" spans="1:18">
      <c r="A3870" t="s">
        <v>3510</v>
      </c>
      <c r="B3870" t="s">
        <v>39</v>
      </c>
      <c r="C3870" t="s">
        <v>39</v>
      </c>
      <c r="D3870" t="s">
        <v>185</v>
      </c>
      <c r="E3870">
        <v>62.8</v>
      </c>
      <c r="F3870">
        <v>22.85</v>
      </c>
      <c r="G3870" t="s">
        <v>2455</v>
      </c>
      <c r="H3870" t="s">
        <v>109</v>
      </c>
      <c r="I3870" t="s">
        <v>39</v>
      </c>
      <c r="J3870" t="s">
        <v>185</v>
      </c>
      <c r="K3870">
        <v>62.8</v>
      </c>
      <c r="L3870">
        <v>22.83</v>
      </c>
      <c r="M3870" t="s">
        <v>2455</v>
      </c>
      <c r="N3870" t="s">
        <v>81</v>
      </c>
      <c r="O3870" t="s">
        <v>35</v>
      </c>
      <c r="P3870">
        <v>20</v>
      </c>
      <c r="Q3870">
        <v>1</v>
      </c>
      <c r="R3870">
        <v>270</v>
      </c>
    </row>
    <row r="3871" spans="1:18">
      <c r="A3871" t="s">
        <v>3512</v>
      </c>
      <c r="B3871" t="s">
        <v>60</v>
      </c>
      <c r="C3871" t="s">
        <v>39</v>
      </c>
      <c r="D3871" t="s">
        <v>185</v>
      </c>
      <c r="E3871">
        <v>62.23</v>
      </c>
      <c r="F3871">
        <v>25.75</v>
      </c>
      <c r="G3871" t="s">
        <v>2455</v>
      </c>
      <c r="H3871" t="s">
        <v>71</v>
      </c>
      <c r="I3871" t="s">
        <v>29</v>
      </c>
      <c r="J3871" t="s">
        <v>185</v>
      </c>
      <c r="K3871">
        <v>62.22</v>
      </c>
      <c r="L3871">
        <v>25.72</v>
      </c>
      <c r="M3871" t="s">
        <v>2455</v>
      </c>
      <c r="N3871" t="s">
        <v>81</v>
      </c>
      <c r="O3871" t="s">
        <v>35</v>
      </c>
      <c r="P3871">
        <v>43</v>
      </c>
      <c r="Q3871">
        <v>3</v>
      </c>
      <c r="R3871">
        <v>223</v>
      </c>
    </row>
    <row r="3872" spans="1:18">
      <c r="A3872" t="s">
        <v>3513</v>
      </c>
      <c r="B3872" t="s">
        <v>60</v>
      </c>
      <c r="C3872" t="s">
        <v>39</v>
      </c>
      <c r="D3872" t="s">
        <v>185</v>
      </c>
      <c r="E3872">
        <v>62.23</v>
      </c>
      <c r="F3872">
        <v>25.75</v>
      </c>
      <c r="G3872" t="s">
        <v>2455</v>
      </c>
      <c r="H3872" t="s">
        <v>76</v>
      </c>
      <c r="I3872" t="s">
        <v>39</v>
      </c>
      <c r="J3872" t="s">
        <v>185</v>
      </c>
      <c r="K3872">
        <v>62.23</v>
      </c>
      <c r="L3872">
        <v>25.73</v>
      </c>
      <c r="M3872" t="s">
        <v>2455</v>
      </c>
      <c r="N3872" t="s">
        <v>40</v>
      </c>
      <c r="O3872" t="s">
        <v>35</v>
      </c>
      <c r="P3872">
        <v>18</v>
      </c>
      <c r="Q3872">
        <v>1</v>
      </c>
      <c r="R3872">
        <v>270</v>
      </c>
    </row>
    <row r="3873" spans="1:18">
      <c r="A3873" t="s">
        <v>3514</v>
      </c>
      <c r="B3873" t="s">
        <v>60</v>
      </c>
      <c r="C3873" t="s">
        <v>39</v>
      </c>
      <c r="D3873" t="s">
        <v>185</v>
      </c>
      <c r="E3873">
        <v>62.22</v>
      </c>
      <c r="F3873">
        <v>25.72</v>
      </c>
      <c r="G3873" t="s">
        <v>2455</v>
      </c>
      <c r="H3873" t="s">
        <v>37</v>
      </c>
      <c r="I3873" t="s">
        <v>39</v>
      </c>
      <c r="J3873" t="s">
        <v>185</v>
      </c>
      <c r="K3873">
        <v>62.3</v>
      </c>
      <c r="L3873">
        <v>25.72</v>
      </c>
      <c r="M3873" t="s">
        <v>2455</v>
      </c>
      <c r="N3873" t="s">
        <v>40</v>
      </c>
      <c r="O3873" t="s">
        <v>35</v>
      </c>
      <c r="P3873">
        <v>20</v>
      </c>
      <c r="Q3873">
        <v>10</v>
      </c>
      <c r="R3873">
        <v>0</v>
      </c>
    </row>
    <row r="3874" spans="1:18">
      <c r="A3874" t="s">
        <v>3515</v>
      </c>
      <c r="B3874" t="s">
        <v>20</v>
      </c>
      <c r="C3874" t="s">
        <v>39</v>
      </c>
      <c r="D3874" t="s">
        <v>185</v>
      </c>
      <c r="E3874">
        <v>62.22</v>
      </c>
      <c r="F3874">
        <v>25.78</v>
      </c>
      <c r="G3874" t="s">
        <v>2455</v>
      </c>
      <c r="H3874" t="s">
        <v>109</v>
      </c>
      <c r="I3874" t="s">
        <v>60</v>
      </c>
      <c r="J3874" t="s">
        <v>413</v>
      </c>
      <c r="K3874">
        <v>62.22</v>
      </c>
      <c r="L3874">
        <v>25.78</v>
      </c>
      <c r="M3874" t="s">
        <v>2455</v>
      </c>
      <c r="N3874" t="s">
        <v>40</v>
      </c>
      <c r="O3874" t="s">
        <v>35</v>
      </c>
      <c r="P3874">
        <v>294</v>
      </c>
      <c r="Q3874">
        <v>0</v>
      </c>
      <c r="R3874">
        <v>0</v>
      </c>
    </row>
    <row r="3875" spans="1:18">
      <c r="A3875" t="s">
        <v>4002</v>
      </c>
      <c r="B3875" t="s">
        <v>50</v>
      </c>
      <c r="C3875" t="s">
        <v>39</v>
      </c>
      <c r="D3875" t="s">
        <v>185</v>
      </c>
      <c r="E3875">
        <v>62.4</v>
      </c>
      <c r="F3875">
        <v>17.350000000000001</v>
      </c>
      <c r="G3875" t="s">
        <v>2497</v>
      </c>
      <c r="H3875" t="s">
        <v>63</v>
      </c>
      <c r="I3875" t="s">
        <v>39</v>
      </c>
      <c r="J3875" t="s">
        <v>185</v>
      </c>
      <c r="K3875">
        <v>62.4</v>
      </c>
      <c r="L3875">
        <v>17.38</v>
      </c>
      <c r="M3875" t="s">
        <v>2497</v>
      </c>
      <c r="N3875" t="s">
        <v>40</v>
      </c>
      <c r="O3875" t="s">
        <v>35</v>
      </c>
      <c r="P3875">
        <v>11</v>
      </c>
      <c r="Q3875">
        <v>2</v>
      </c>
      <c r="R3875">
        <v>91</v>
      </c>
    </row>
    <row r="3876" spans="1:18">
      <c r="A3876" t="s">
        <v>788</v>
      </c>
      <c r="B3876" t="s">
        <v>133</v>
      </c>
      <c r="C3876" t="s">
        <v>20</v>
      </c>
      <c r="D3876" t="s">
        <v>413</v>
      </c>
      <c r="E3876">
        <v>37.1</v>
      </c>
      <c r="F3876">
        <v>-6.15</v>
      </c>
      <c r="G3876" t="s">
        <v>583</v>
      </c>
      <c r="H3876" t="s">
        <v>71</v>
      </c>
      <c r="I3876" t="s">
        <v>39</v>
      </c>
      <c r="J3876" t="s">
        <v>413</v>
      </c>
      <c r="K3876">
        <v>37.1</v>
      </c>
      <c r="L3876">
        <v>-6.15</v>
      </c>
      <c r="M3876" t="s">
        <v>583</v>
      </c>
      <c r="N3876" t="s">
        <v>26</v>
      </c>
      <c r="O3876" t="s">
        <v>27</v>
      </c>
      <c r="P3876">
        <v>20</v>
      </c>
      <c r="Q3876">
        <v>0</v>
      </c>
      <c r="R3876">
        <v>0</v>
      </c>
    </row>
    <row r="3877" spans="1:18">
      <c r="A3877" t="s">
        <v>1121</v>
      </c>
      <c r="B3877" t="s">
        <v>133</v>
      </c>
      <c r="C3877" t="s">
        <v>20</v>
      </c>
      <c r="D3877" t="s">
        <v>413</v>
      </c>
      <c r="E3877">
        <v>52.75</v>
      </c>
      <c r="F3877">
        <v>-4.8</v>
      </c>
      <c r="G3877" t="s">
        <v>858</v>
      </c>
      <c r="H3877" t="s">
        <v>45</v>
      </c>
      <c r="I3877" t="s">
        <v>39</v>
      </c>
      <c r="J3877" t="s">
        <v>413</v>
      </c>
      <c r="K3877">
        <v>52.75</v>
      </c>
      <c r="L3877">
        <v>-4.8</v>
      </c>
      <c r="M3877" t="s">
        <v>858</v>
      </c>
      <c r="N3877" t="s">
        <v>40</v>
      </c>
      <c r="O3877" t="s">
        <v>35</v>
      </c>
      <c r="P3877">
        <v>28</v>
      </c>
      <c r="Q3877">
        <v>0</v>
      </c>
      <c r="R3877">
        <v>0</v>
      </c>
    </row>
    <row r="3878" spans="1:18">
      <c r="A3878" t="s">
        <v>1353</v>
      </c>
      <c r="B3878" t="s">
        <v>23</v>
      </c>
      <c r="C3878" t="s">
        <v>20</v>
      </c>
      <c r="D3878" t="s">
        <v>413</v>
      </c>
      <c r="E3878">
        <v>52.08</v>
      </c>
      <c r="F3878">
        <v>1.57</v>
      </c>
      <c r="G3878" t="s">
        <v>858</v>
      </c>
      <c r="H3878" t="s">
        <v>23</v>
      </c>
      <c r="I3878" t="s">
        <v>24</v>
      </c>
      <c r="J3878" t="s">
        <v>1354</v>
      </c>
      <c r="K3878">
        <v>52.05</v>
      </c>
      <c r="L3878">
        <v>1.43</v>
      </c>
      <c r="M3878" t="s">
        <v>858</v>
      </c>
      <c r="N3878" t="s">
        <v>40</v>
      </c>
      <c r="O3878" t="s">
        <v>35</v>
      </c>
      <c r="P3878">
        <v>335</v>
      </c>
      <c r="Q3878">
        <v>10</v>
      </c>
      <c r="R3878">
        <v>248</v>
      </c>
    </row>
    <row r="3879" spans="1:18">
      <c r="A3879" t="s">
        <v>1524</v>
      </c>
      <c r="B3879" t="s">
        <v>71</v>
      </c>
      <c r="C3879" t="s">
        <v>20</v>
      </c>
      <c r="D3879" t="s">
        <v>413</v>
      </c>
      <c r="E3879">
        <v>54.48</v>
      </c>
      <c r="F3879">
        <v>-6.77</v>
      </c>
      <c r="G3879" t="s">
        <v>858</v>
      </c>
      <c r="H3879" t="s">
        <v>50</v>
      </c>
      <c r="I3879" t="s">
        <v>39</v>
      </c>
      <c r="J3879" t="s">
        <v>413</v>
      </c>
      <c r="K3879">
        <v>54.48</v>
      </c>
      <c r="L3879">
        <v>-6.77</v>
      </c>
      <c r="M3879" t="s">
        <v>858</v>
      </c>
      <c r="N3879" t="s">
        <v>40</v>
      </c>
      <c r="O3879" t="s">
        <v>35</v>
      </c>
      <c r="P3879">
        <v>16</v>
      </c>
      <c r="Q3879">
        <v>0</v>
      </c>
      <c r="R3879">
        <v>0</v>
      </c>
    </row>
    <row r="3880" spans="1:18">
      <c r="A3880" t="s">
        <v>2054</v>
      </c>
      <c r="B3880" t="s">
        <v>76</v>
      </c>
      <c r="C3880" t="s">
        <v>24</v>
      </c>
      <c r="D3880" t="s">
        <v>413</v>
      </c>
      <c r="E3880">
        <v>51.93</v>
      </c>
      <c r="F3880">
        <v>5.88</v>
      </c>
      <c r="G3880" t="s">
        <v>1615</v>
      </c>
      <c r="H3880" t="s">
        <v>68</v>
      </c>
      <c r="I3880" t="s">
        <v>20</v>
      </c>
      <c r="J3880" t="s">
        <v>413</v>
      </c>
      <c r="K3880">
        <v>51.95</v>
      </c>
      <c r="L3880">
        <v>5.88</v>
      </c>
      <c r="M3880" t="s">
        <v>1615</v>
      </c>
      <c r="N3880" t="s">
        <v>40</v>
      </c>
      <c r="O3880" t="s">
        <v>35</v>
      </c>
      <c r="P3880">
        <v>29</v>
      </c>
      <c r="Q3880">
        <v>0</v>
      </c>
      <c r="R3880">
        <v>0</v>
      </c>
    </row>
    <row r="3881" spans="1:18">
      <c r="A3881" t="s">
        <v>2078</v>
      </c>
      <c r="B3881" t="s">
        <v>23</v>
      </c>
      <c r="C3881" t="s">
        <v>20</v>
      </c>
      <c r="D3881" t="s">
        <v>413</v>
      </c>
      <c r="E3881">
        <v>52.82</v>
      </c>
      <c r="F3881">
        <v>4.67</v>
      </c>
      <c r="G3881" t="s">
        <v>1615</v>
      </c>
      <c r="H3881" t="s">
        <v>68</v>
      </c>
      <c r="I3881" t="s">
        <v>29</v>
      </c>
      <c r="J3881" t="s">
        <v>1354</v>
      </c>
      <c r="K3881">
        <v>52.8</v>
      </c>
      <c r="L3881">
        <v>4.75</v>
      </c>
      <c r="M3881" t="s">
        <v>1615</v>
      </c>
      <c r="N3881" t="s">
        <v>40</v>
      </c>
      <c r="O3881" t="s">
        <v>35</v>
      </c>
      <c r="P3881">
        <v>431</v>
      </c>
      <c r="Q3881">
        <v>5</v>
      </c>
      <c r="R3881">
        <v>113</v>
      </c>
    </row>
    <row r="3882" spans="1:18">
      <c r="A3882" t="s">
        <v>2383</v>
      </c>
      <c r="B3882" t="s">
        <v>133</v>
      </c>
      <c r="C3882" t="s">
        <v>20</v>
      </c>
      <c r="D3882" t="s">
        <v>413</v>
      </c>
      <c r="E3882">
        <v>60.4</v>
      </c>
      <c r="F3882">
        <v>10.57</v>
      </c>
      <c r="G3882" t="s">
        <v>669</v>
      </c>
      <c r="H3882" t="s">
        <v>73</v>
      </c>
      <c r="I3882" t="s">
        <v>101</v>
      </c>
      <c r="J3882" t="s">
        <v>623</v>
      </c>
      <c r="K3882">
        <v>60.37</v>
      </c>
      <c r="L3882">
        <v>10.57</v>
      </c>
      <c r="M3882" t="s">
        <v>669</v>
      </c>
      <c r="N3882" t="s">
        <v>40</v>
      </c>
      <c r="O3882" t="s">
        <v>35</v>
      </c>
      <c r="P3882">
        <v>1640</v>
      </c>
      <c r="Q3882">
        <v>3</v>
      </c>
      <c r="R3882">
        <v>154</v>
      </c>
    </row>
    <row r="3883" spans="1:18">
      <c r="A3883" t="s">
        <v>3511</v>
      </c>
      <c r="B3883" t="s">
        <v>76</v>
      </c>
      <c r="C3883" t="s">
        <v>20</v>
      </c>
      <c r="D3883" t="s">
        <v>413</v>
      </c>
      <c r="E3883">
        <v>62.47</v>
      </c>
      <c r="F3883">
        <v>22.83</v>
      </c>
      <c r="G3883" t="s">
        <v>2455</v>
      </c>
      <c r="H3883" t="s">
        <v>92</v>
      </c>
      <c r="I3883" t="s">
        <v>48</v>
      </c>
      <c r="J3883" t="s">
        <v>413</v>
      </c>
      <c r="K3883">
        <v>62.5</v>
      </c>
      <c r="L3883">
        <v>22.75</v>
      </c>
      <c r="M3883" t="s">
        <v>2455</v>
      </c>
      <c r="N3883" t="s">
        <v>81</v>
      </c>
      <c r="O3883" t="s">
        <v>35</v>
      </c>
      <c r="P3883">
        <v>84</v>
      </c>
      <c r="Q3883">
        <v>6</v>
      </c>
      <c r="R3883">
        <v>311</v>
      </c>
    </row>
    <row r="3884" spans="1:18">
      <c r="A3884" t="s">
        <v>3516</v>
      </c>
      <c r="B3884" t="s">
        <v>109</v>
      </c>
      <c r="C3884" t="s">
        <v>20</v>
      </c>
      <c r="D3884" t="s">
        <v>413</v>
      </c>
      <c r="E3884">
        <v>62.27</v>
      </c>
      <c r="F3884">
        <v>25.75</v>
      </c>
      <c r="G3884" t="s">
        <v>2455</v>
      </c>
      <c r="H3884" t="s">
        <v>23</v>
      </c>
      <c r="I3884" t="s">
        <v>51</v>
      </c>
      <c r="J3884" t="s">
        <v>413</v>
      </c>
      <c r="K3884">
        <v>62.27</v>
      </c>
      <c r="L3884">
        <v>25.75</v>
      </c>
      <c r="M3884" t="s">
        <v>2455</v>
      </c>
      <c r="N3884" t="s">
        <v>40</v>
      </c>
      <c r="O3884" t="s">
        <v>35</v>
      </c>
      <c r="P3884">
        <v>112</v>
      </c>
      <c r="Q3884">
        <v>0</v>
      </c>
      <c r="R3884">
        <v>0</v>
      </c>
    </row>
    <row r="3885" spans="1:18">
      <c r="A3885" t="s">
        <v>3517</v>
      </c>
      <c r="B3885" t="s">
        <v>133</v>
      </c>
      <c r="C3885" t="s">
        <v>20</v>
      </c>
      <c r="D3885" t="s">
        <v>413</v>
      </c>
      <c r="E3885">
        <v>62.22</v>
      </c>
      <c r="F3885">
        <v>25.73</v>
      </c>
      <c r="G3885" t="s">
        <v>2455</v>
      </c>
      <c r="H3885" t="s">
        <v>101</v>
      </c>
      <c r="I3885" t="s">
        <v>29</v>
      </c>
      <c r="J3885" t="s">
        <v>413</v>
      </c>
      <c r="K3885">
        <v>62.22</v>
      </c>
      <c r="L3885">
        <v>25.73</v>
      </c>
      <c r="M3885" t="s">
        <v>2455</v>
      </c>
      <c r="N3885" t="s">
        <v>40</v>
      </c>
      <c r="O3885" t="s">
        <v>35</v>
      </c>
      <c r="P3885">
        <v>45</v>
      </c>
      <c r="Q3885">
        <v>0</v>
      </c>
      <c r="R3885">
        <v>0</v>
      </c>
    </row>
    <row r="3886" spans="1:18">
      <c r="A3886" t="s">
        <v>3518</v>
      </c>
      <c r="B3886" t="s">
        <v>74</v>
      </c>
      <c r="C3886" t="s">
        <v>20</v>
      </c>
      <c r="D3886" t="s">
        <v>413</v>
      </c>
      <c r="E3886">
        <v>62.35</v>
      </c>
      <c r="F3886">
        <v>25.67</v>
      </c>
      <c r="G3886" t="s">
        <v>2455</v>
      </c>
      <c r="H3886" t="s">
        <v>63</v>
      </c>
      <c r="I3886" t="s">
        <v>32</v>
      </c>
      <c r="J3886" t="s">
        <v>623</v>
      </c>
      <c r="K3886">
        <v>62.33</v>
      </c>
      <c r="L3886">
        <v>25.67</v>
      </c>
      <c r="M3886" t="s">
        <v>2455</v>
      </c>
      <c r="N3886" t="s">
        <v>40</v>
      </c>
      <c r="O3886" t="s">
        <v>35</v>
      </c>
      <c r="P3886">
        <v>1598</v>
      </c>
      <c r="Q3886">
        <v>2</v>
      </c>
      <c r="R3886">
        <v>181</v>
      </c>
    </row>
    <row r="3887" spans="1:18">
      <c r="A3887" t="s">
        <v>3519</v>
      </c>
      <c r="B3887" t="s">
        <v>54</v>
      </c>
      <c r="C3887" t="s">
        <v>20</v>
      </c>
      <c r="D3887" t="s">
        <v>413</v>
      </c>
      <c r="E3887">
        <v>62.28</v>
      </c>
      <c r="F3887">
        <v>25.72</v>
      </c>
      <c r="G3887" t="s">
        <v>2455</v>
      </c>
      <c r="H3887" t="s">
        <v>45</v>
      </c>
      <c r="I3887" t="s">
        <v>29</v>
      </c>
      <c r="J3887" t="s">
        <v>413</v>
      </c>
      <c r="K3887">
        <v>62.28</v>
      </c>
      <c r="L3887">
        <v>25.72</v>
      </c>
      <c r="M3887" t="s">
        <v>2455</v>
      </c>
      <c r="N3887" t="s">
        <v>40</v>
      </c>
      <c r="O3887" t="s">
        <v>35</v>
      </c>
      <c r="P3887">
        <v>54</v>
      </c>
      <c r="Q3887">
        <v>0</v>
      </c>
      <c r="R3887">
        <v>0</v>
      </c>
    </row>
    <row r="3888" spans="1:18">
      <c r="A3888" t="s">
        <v>3520</v>
      </c>
      <c r="B3888" t="s">
        <v>31</v>
      </c>
      <c r="C3888" t="s">
        <v>39</v>
      </c>
      <c r="D3888" t="s">
        <v>413</v>
      </c>
      <c r="E3888">
        <v>62.28</v>
      </c>
      <c r="F3888">
        <v>25.77</v>
      </c>
      <c r="G3888" t="s">
        <v>2455</v>
      </c>
      <c r="H3888" t="s">
        <v>121</v>
      </c>
      <c r="I3888" t="s">
        <v>39</v>
      </c>
      <c r="J3888" t="s">
        <v>413</v>
      </c>
      <c r="K3888">
        <v>62.28</v>
      </c>
      <c r="L3888">
        <v>25.77</v>
      </c>
      <c r="M3888" t="s">
        <v>2455</v>
      </c>
      <c r="N3888" t="s">
        <v>40</v>
      </c>
      <c r="O3888" t="s">
        <v>35</v>
      </c>
      <c r="P3888">
        <v>16</v>
      </c>
      <c r="Q3888">
        <v>0</v>
      </c>
      <c r="R3888">
        <v>0</v>
      </c>
    </row>
    <row r="3889" spans="1:18">
      <c r="A3889" t="s">
        <v>3521</v>
      </c>
      <c r="B3889" t="s">
        <v>37</v>
      </c>
      <c r="C3889" t="s">
        <v>20</v>
      </c>
      <c r="D3889" t="s">
        <v>413</v>
      </c>
      <c r="E3889">
        <v>62.25</v>
      </c>
      <c r="F3889">
        <v>25.75</v>
      </c>
      <c r="G3889" t="s">
        <v>2455</v>
      </c>
      <c r="H3889" t="s">
        <v>39</v>
      </c>
      <c r="I3889" t="s">
        <v>24</v>
      </c>
      <c r="J3889" t="s">
        <v>186</v>
      </c>
      <c r="K3889">
        <v>62.25</v>
      </c>
      <c r="L3889">
        <v>25.75</v>
      </c>
      <c r="M3889" t="s">
        <v>2455</v>
      </c>
      <c r="N3889" t="s">
        <v>40</v>
      </c>
      <c r="O3889" t="s">
        <v>35</v>
      </c>
      <c r="P3889">
        <v>683</v>
      </c>
      <c r="Q3889">
        <v>0</v>
      </c>
      <c r="R3889">
        <v>0</v>
      </c>
    </row>
    <row r="3890" spans="1:18">
      <c r="A3890" t="s">
        <v>3522</v>
      </c>
      <c r="B3890" t="s">
        <v>45</v>
      </c>
      <c r="C3890" t="s">
        <v>20</v>
      </c>
      <c r="D3890" t="s">
        <v>413</v>
      </c>
      <c r="E3890">
        <v>62.23</v>
      </c>
      <c r="F3890">
        <v>25.82</v>
      </c>
      <c r="G3890" t="s">
        <v>2455</v>
      </c>
      <c r="H3890" t="s">
        <v>19</v>
      </c>
      <c r="I3890" t="s">
        <v>29</v>
      </c>
      <c r="J3890" t="s">
        <v>413</v>
      </c>
      <c r="K3890">
        <v>62.23</v>
      </c>
      <c r="L3890">
        <v>25.82</v>
      </c>
      <c r="M3890" t="s">
        <v>2455</v>
      </c>
      <c r="N3890" t="s">
        <v>81</v>
      </c>
      <c r="O3890" t="s">
        <v>35</v>
      </c>
      <c r="P3890">
        <v>62</v>
      </c>
      <c r="Q3890">
        <v>0</v>
      </c>
      <c r="R3890">
        <v>0</v>
      </c>
    </row>
    <row r="3891" spans="1:18">
      <c r="A3891" t="s">
        <v>3524</v>
      </c>
      <c r="B3891" t="s">
        <v>143</v>
      </c>
      <c r="C3891" t="s">
        <v>20</v>
      </c>
      <c r="D3891" t="s">
        <v>413</v>
      </c>
      <c r="E3891">
        <v>62.47</v>
      </c>
      <c r="F3891">
        <v>22.82</v>
      </c>
      <c r="G3891" t="s">
        <v>2455</v>
      </c>
      <c r="H3891" t="s">
        <v>39</v>
      </c>
      <c r="I3891" t="s">
        <v>29</v>
      </c>
      <c r="J3891" t="s">
        <v>190</v>
      </c>
      <c r="K3891">
        <v>62.47</v>
      </c>
      <c r="L3891">
        <v>22.82</v>
      </c>
      <c r="M3891" t="s">
        <v>2455</v>
      </c>
      <c r="N3891" t="s">
        <v>81</v>
      </c>
      <c r="O3891" t="s">
        <v>35</v>
      </c>
      <c r="P3891">
        <v>2229</v>
      </c>
      <c r="Q3891">
        <v>0</v>
      </c>
      <c r="R3891">
        <v>0</v>
      </c>
    </row>
    <row r="3892" spans="1:18">
      <c r="A3892" t="s">
        <v>3528</v>
      </c>
      <c r="B3892" t="s">
        <v>63</v>
      </c>
      <c r="C3892" t="s">
        <v>39</v>
      </c>
      <c r="D3892" t="s">
        <v>413</v>
      </c>
      <c r="E3892">
        <v>62.48</v>
      </c>
      <c r="F3892">
        <v>22.05</v>
      </c>
      <c r="G3892" t="s">
        <v>2455</v>
      </c>
      <c r="H3892" t="s">
        <v>109</v>
      </c>
      <c r="I3892" t="s">
        <v>39</v>
      </c>
      <c r="J3892" t="s">
        <v>186</v>
      </c>
      <c r="K3892">
        <v>62.48</v>
      </c>
      <c r="L3892">
        <v>22.05</v>
      </c>
      <c r="M3892" t="s">
        <v>2455</v>
      </c>
      <c r="N3892" t="s">
        <v>81</v>
      </c>
      <c r="O3892" t="s">
        <v>35</v>
      </c>
      <c r="P3892">
        <v>744</v>
      </c>
      <c r="Q3892">
        <v>0</v>
      </c>
      <c r="R3892">
        <v>0</v>
      </c>
    </row>
    <row r="3893" spans="1:18">
      <c r="A3893" t="s">
        <v>3542</v>
      </c>
      <c r="B3893" t="s">
        <v>31</v>
      </c>
      <c r="C3893" t="s">
        <v>39</v>
      </c>
      <c r="D3893" t="s">
        <v>413</v>
      </c>
      <c r="E3893">
        <v>61.87</v>
      </c>
      <c r="F3893">
        <v>22.95</v>
      </c>
      <c r="G3893" t="s">
        <v>2455</v>
      </c>
      <c r="H3893" t="s">
        <v>143</v>
      </c>
      <c r="I3893" t="s">
        <v>32</v>
      </c>
      <c r="J3893" t="s">
        <v>413</v>
      </c>
      <c r="K3893">
        <v>61.22</v>
      </c>
      <c r="L3893">
        <v>22.1</v>
      </c>
      <c r="M3893" t="s">
        <v>2455</v>
      </c>
      <c r="N3893" t="s">
        <v>40</v>
      </c>
      <c r="O3893" t="s">
        <v>35</v>
      </c>
      <c r="P3893">
        <v>149</v>
      </c>
      <c r="Q3893">
        <v>86</v>
      </c>
      <c r="R3893">
        <v>212</v>
      </c>
    </row>
    <row r="3894" spans="1:18">
      <c r="A3894" t="s">
        <v>3543</v>
      </c>
      <c r="B3894" t="s">
        <v>63</v>
      </c>
      <c r="C3894" t="s">
        <v>39</v>
      </c>
      <c r="D3894" t="s">
        <v>413</v>
      </c>
      <c r="E3894">
        <v>62.48</v>
      </c>
      <c r="F3894">
        <v>22.05</v>
      </c>
      <c r="G3894" t="s">
        <v>2455</v>
      </c>
      <c r="H3894" t="s">
        <v>109</v>
      </c>
      <c r="I3894" t="s">
        <v>39</v>
      </c>
      <c r="J3894" t="s">
        <v>186</v>
      </c>
      <c r="K3894">
        <v>62.48</v>
      </c>
      <c r="L3894">
        <v>22.05</v>
      </c>
      <c r="M3894" t="s">
        <v>2455</v>
      </c>
      <c r="N3894" t="s">
        <v>81</v>
      </c>
      <c r="O3894" t="s">
        <v>35</v>
      </c>
      <c r="P3894">
        <v>744</v>
      </c>
      <c r="Q3894">
        <v>0</v>
      </c>
      <c r="R3894">
        <v>0</v>
      </c>
    </row>
    <row r="3895" spans="1:18">
      <c r="A3895" t="s">
        <v>3886</v>
      </c>
      <c r="B3895" t="s">
        <v>29</v>
      </c>
      <c r="C3895" t="s">
        <v>39</v>
      </c>
      <c r="D3895" t="s">
        <v>413</v>
      </c>
      <c r="E3895">
        <v>59.07</v>
      </c>
      <c r="F3895">
        <v>15.55</v>
      </c>
      <c r="G3895" t="s">
        <v>2497</v>
      </c>
      <c r="H3895" t="s">
        <v>31</v>
      </c>
      <c r="I3895" t="s">
        <v>60</v>
      </c>
      <c r="J3895" t="s">
        <v>186</v>
      </c>
      <c r="K3895">
        <v>59.02</v>
      </c>
      <c r="L3895">
        <v>15.58</v>
      </c>
      <c r="M3895" t="s">
        <v>2497</v>
      </c>
      <c r="N3895" t="s">
        <v>40</v>
      </c>
      <c r="O3895" t="s">
        <v>35</v>
      </c>
      <c r="P3895">
        <v>633</v>
      </c>
      <c r="Q3895">
        <v>6</v>
      </c>
      <c r="R3895">
        <v>162</v>
      </c>
    </row>
    <row r="3896" spans="1:18">
      <c r="A3896" t="s">
        <v>4004</v>
      </c>
      <c r="B3896" t="s">
        <v>104</v>
      </c>
      <c r="C3896" t="s">
        <v>20</v>
      </c>
      <c r="D3896" t="s">
        <v>413</v>
      </c>
      <c r="E3896">
        <v>55.5</v>
      </c>
      <c r="F3896">
        <v>13.22</v>
      </c>
      <c r="G3896" t="s">
        <v>2497</v>
      </c>
      <c r="H3896" t="s">
        <v>45</v>
      </c>
      <c r="I3896" t="s">
        <v>39</v>
      </c>
      <c r="J3896" t="s">
        <v>2020</v>
      </c>
      <c r="K3896">
        <v>55.5</v>
      </c>
      <c r="L3896">
        <v>13.2</v>
      </c>
      <c r="M3896" t="s">
        <v>2497</v>
      </c>
      <c r="N3896" t="s">
        <v>81</v>
      </c>
      <c r="O3896" t="s">
        <v>35</v>
      </c>
      <c r="P3896">
        <v>2947</v>
      </c>
      <c r="Q3896">
        <v>2</v>
      </c>
      <c r="R3896">
        <v>270</v>
      </c>
    </row>
    <row r="3897" spans="1:18">
      <c r="A3897" t="s">
        <v>4006</v>
      </c>
      <c r="B3897" t="s">
        <v>23</v>
      </c>
      <c r="C3897" t="s">
        <v>20</v>
      </c>
      <c r="D3897" t="s">
        <v>413</v>
      </c>
      <c r="E3897">
        <v>57.85</v>
      </c>
      <c r="F3897">
        <v>11.97</v>
      </c>
      <c r="G3897" t="s">
        <v>2497</v>
      </c>
      <c r="H3897" t="s">
        <v>50</v>
      </c>
      <c r="I3897" t="s">
        <v>48</v>
      </c>
      <c r="J3897" t="s">
        <v>1354</v>
      </c>
      <c r="K3897">
        <v>57.82</v>
      </c>
      <c r="L3897">
        <v>11.98</v>
      </c>
      <c r="M3897" t="s">
        <v>2497</v>
      </c>
      <c r="N3897" t="s">
        <v>84</v>
      </c>
      <c r="O3897" t="s">
        <v>52</v>
      </c>
      <c r="P3897">
        <v>443</v>
      </c>
      <c r="Q3897">
        <v>4</v>
      </c>
      <c r="R3897">
        <v>166</v>
      </c>
    </row>
    <row r="3898" spans="1:18">
      <c r="A3898" t="s">
        <v>1355</v>
      </c>
      <c r="B3898" t="s">
        <v>67</v>
      </c>
      <c r="C3898" t="s">
        <v>20</v>
      </c>
      <c r="D3898" t="s">
        <v>1354</v>
      </c>
      <c r="E3898">
        <v>52.08</v>
      </c>
      <c r="F3898">
        <v>-1.57</v>
      </c>
      <c r="G3898" t="s">
        <v>858</v>
      </c>
      <c r="H3898" t="s">
        <v>51</v>
      </c>
      <c r="I3898" t="s">
        <v>39</v>
      </c>
      <c r="J3898" t="s">
        <v>1354</v>
      </c>
      <c r="K3898">
        <v>52.1</v>
      </c>
      <c r="L3898">
        <v>-1.53</v>
      </c>
      <c r="M3898" t="s">
        <v>858</v>
      </c>
      <c r="N3898" t="s">
        <v>34</v>
      </c>
      <c r="O3898" t="s">
        <v>35</v>
      </c>
      <c r="P3898">
        <v>26</v>
      </c>
      <c r="Q3898">
        <v>3</v>
      </c>
      <c r="R3898">
        <v>310</v>
      </c>
    </row>
    <row r="3899" spans="1:18">
      <c r="A3899" t="s">
        <v>1525</v>
      </c>
      <c r="B3899" t="s">
        <v>133</v>
      </c>
      <c r="C3899" t="s">
        <v>24</v>
      </c>
      <c r="D3899" t="s">
        <v>1354</v>
      </c>
      <c r="E3899">
        <v>54.48</v>
      </c>
      <c r="F3899">
        <v>-6.73</v>
      </c>
      <c r="G3899" t="s">
        <v>858</v>
      </c>
      <c r="H3899" t="s">
        <v>29</v>
      </c>
      <c r="I3899" t="s">
        <v>39</v>
      </c>
      <c r="J3899" t="s">
        <v>1354</v>
      </c>
      <c r="K3899">
        <v>54.48</v>
      </c>
      <c r="L3899">
        <v>-6.73</v>
      </c>
      <c r="M3899" t="s">
        <v>858</v>
      </c>
      <c r="N3899" t="s">
        <v>81</v>
      </c>
      <c r="O3899" t="s">
        <v>35</v>
      </c>
      <c r="P3899">
        <v>41</v>
      </c>
      <c r="Q3899">
        <v>0</v>
      </c>
      <c r="R3899">
        <v>0</v>
      </c>
    </row>
    <row r="3900" spans="1:18">
      <c r="A3900" t="s">
        <v>1526</v>
      </c>
      <c r="B3900" t="s">
        <v>20</v>
      </c>
      <c r="C3900" t="s">
        <v>20</v>
      </c>
      <c r="D3900" t="s">
        <v>1354</v>
      </c>
      <c r="E3900">
        <v>54.48</v>
      </c>
      <c r="F3900">
        <v>-6.73</v>
      </c>
      <c r="G3900" t="s">
        <v>858</v>
      </c>
      <c r="H3900" t="s">
        <v>50</v>
      </c>
      <c r="I3900" t="s">
        <v>60</v>
      </c>
      <c r="J3900" t="s">
        <v>411</v>
      </c>
      <c r="K3900">
        <v>54.48</v>
      </c>
      <c r="L3900">
        <v>-6.68</v>
      </c>
      <c r="M3900" t="s">
        <v>858</v>
      </c>
      <c r="N3900" t="s">
        <v>34</v>
      </c>
      <c r="O3900" t="s">
        <v>35</v>
      </c>
      <c r="P3900">
        <v>2127</v>
      </c>
      <c r="Q3900">
        <v>4</v>
      </c>
      <c r="R3900">
        <v>91</v>
      </c>
    </row>
    <row r="3901" spans="1:18">
      <c r="A3901" t="s">
        <v>2080</v>
      </c>
      <c r="B3901" t="s">
        <v>45</v>
      </c>
      <c r="C3901" t="s">
        <v>20</v>
      </c>
      <c r="D3901" t="s">
        <v>1354</v>
      </c>
      <c r="E3901">
        <v>52.77</v>
      </c>
      <c r="F3901">
        <v>4.67</v>
      </c>
      <c r="G3901" t="s">
        <v>1615</v>
      </c>
      <c r="H3901" t="s">
        <v>68</v>
      </c>
      <c r="I3901" t="s">
        <v>48</v>
      </c>
      <c r="J3901" t="s">
        <v>186</v>
      </c>
      <c r="K3901">
        <v>52.75</v>
      </c>
      <c r="L3901">
        <v>4.6500000000000004</v>
      </c>
      <c r="M3901" t="s">
        <v>1615</v>
      </c>
      <c r="N3901" t="s">
        <v>34</v>
      </c>
      <c r="O3901" t="s">
        <v>27</v>
      </c>
      <c r="P3901">
        <v>453</v>
      </c>
      <c r="Q3901">
        <v>2</v>
      </c>
      <c r="R3901">
        <v>270</v>
      </c>
    </row>
    <row r="3902" spans="1:18">
      <c r="A3902" t="s">
        <v>3419</v>
      </c>
      <c r="B3902" t="s">
        <v>39</v>
      </c>
      <c r="C3902" t="s">
        <v>39</v>
      </c>
      <c r="D3902" t="s">
        <v>1354</v>
      </c>
      <c r="E3902">
        <v>63.23</v>
      </c>
      <c r="F3902">
        <v>26.77</v>
      </c>
      <c r="G3902" t="s">
        <v>2455</v>
      </c>
      <c r="H3902" t="s">
        <v>109</v>
      </c>
      <c r="I3902" t="s">
        <v>39</v>
      </c>
      <c r="J3902" t="s">
        <v>1354</v>
      </c>
      <c r="K3902">
        <v>63.23</v>
      </c>
      <c r="L3902">
        <v>26.77</v>
      </c>
      <c r="M3902" t="s">
        <v>2455</v>
      </c>
      <c r="N3902" t="s">
        <v>81</v>
      </c>
      <c r="O3902" t="s">
        <v>35</v>
      </c>
      <c r="P3902">
        <v>20</v>
      </c>
      <c r="Q3902">
        <v>0</v>
      </c>
      <c r="R3902">
        <v>0</v>
      </c>
    </row>
    <row r="3903" spans="1:18">
      <c r="A3903" t="s">
        <v>3505</v>
      </c>
      <c r="B3903" t="s">
        <v>76</v>
      </c>
      <c r="C3903" t="s">
        <v>39</v>
      </c>
      <c r="D3903" t="s">
        <v>1354</v>
      </c>
      <c r="E3903">
        <v>65</v>
      </c>
      <c r="F3903">
        <v>25.47</v>
      </c>
      <c r="G3903" t="s">
        <v>2455</v>
      </c>
      <c r="H3903" t="s">
        <v>60</v>
      </c>
      <c r="I3903" t="s">
        <v>29</v>
      </c>
      <c r="J3903" t="s">
        <v>1354</v>
      </c>
      <c r="K3903">
        <v>65</v>
      </c>
      <c r="L3903">
        <v>25.47</v>
      </c>
      <c r="M3903" t="s">
        <v>2455</v>
      </c>
      <c r="N3903" t="s">
        <v>40</v>
      </c>
      <c r="O3903" t="s">
        <v>35</v>
      </c>
      <c r="P3903">
        <v>12</v>
      </c>
      <c r="Q3903">
        <v>0</v>
      </c>
      <c r="R3903">
        <v>0</v>
      </c>
    </row>
    <row r="3904" spans="1:18">
      <c r="A3904" t="s">
        <v>3525</v>
      </c>
      <c r="B3904" t="s">
        <v>143</v>
      </c>
      <c r="C3904" t="s">
        <v>39</v>
      </c>
      <c r="D3904" t="s">
        <v>1354</v>
      </c>
      <c r="E3904">
        <v>62.53</v>
      </c>
      <c r="F3904">
        <v>24.18</v>
      </c>
      <c r="G3904" t="s">
        <v>2455</v>
      </c>
      <c r="H3904" t="s">
        <v>109</v>
      </c>
      <c r="I3904" t="s">
        <v>32</v>
      </c>
      <c r="J3904" t="s">
        <v>1354</v>
      </c>
      <c r="K3904">
        <v>62.53</v>
      </c>
      <c r="L3904">
        <v>24.18</v>
      </c>
      <c r="M3904" t="s">
        <v>2455</v>
      </c>
      <c r="N3904" t="s">
        <v>26</v>
      </c>
      <c r="O3904" t="s">
        <v>27</v>
      </c>
      <c r="P3904">
        <v>119</v>
      </c>
      <c r="Q3904">
        <v>0</v>
      </c>
      <c r="R3904">
        <v>0</v>
      </c>
    </row>
    <row r="3905" spans="1:18">
      <c r="A3905" t="s">
        <v>3874</v>
      </c>
      <c r="B3905" t="s">
        <v>63</v>
      </c>
      <c r="C3905" t="s">
        <v>39</v>
      </c>
      <c r="D3905" t="s">
        <v>1354</v>
      </c>
      <c r="E3905">
        <v>60.67</v>
      </c>
      <c r="F3905">
        <v>17.22</v>
      </c>
      <c r="G3905" t="s">
        <v>2497</v>
      </c>
      <c r="H3905" t="s">
        <v>68</v>
      </c>
      <c r="I3905" t="s">
        <v>39</v>
      </c>
      <c r="J3905" t="s">
        <v>1354</v>
      </c>
      <c r="K3905">
        <v>60.68</v>
      </c>
      <c r="L3905">
        <v>17.23</v>
      </c>
      <c r="M3905" t="s">
        <v>2497</v>
      </c>
      <c r="N3905" t="s">
        <v>40</v>
      </c>
      <c r="O3905" t="s">
        <v>35</v>
      </c>
      <c r="P3905">
        <v>8</v>
      </c>
      <c r="Q3905">
        <v>3</v>
      </c>
      <c r="R3905">
        <v>27</v>
      </c>
    </row>
    <row r="3906" spans="1:18">
      <c r="A3906" t="s">
        <v>4005</v>
      </c>
      <c r="B3906" t="s">
        <v>74</v>
      </c>
      <c r="C3906" t="s">
        <v>20</v>
      </c>
      <c r="D3906" t="s">
        <v>1354</v>
      </c>
      <c r="E3906">
        <v>57.78</v>
      </c>
      <c r="F3906">
        <v>12.27</v>
      </c>
      <c r="G3906" t="s">
        <v>2497</v>
      </c>
      <c r="H3906" t="s">
        <v>24</v>
      </c>
      <c r="I3906" t="s">
        <v>29</v>
      </c>
      <c r="J3906" t="s">
        <v>1354</v>
      </c>
      <c r="K3906">
        <v>57.78</v>
      </c>
      <c r="L3906">
        <v>12.27</v>
      </c>
      <c r="M3906" t="s">
        <v>2497</v>
      </c>
      <c r="N3906" t="s">
        <v>40</v>
      </c>
      <c r="O3906" t="s">
        <v>35</v>
      </c>
      <c r="P3906">
        <v>37</v>
      </c>
      <c r="Q3906">
        <v>0</v>
      </c>
      <c r="R3906">
        <v>0</v>
      </c>
    </row>
    <row r="3907" spans="1:18">
      <c r="A3907" t="s">
        <v>287</v>
      </c>
      <c r="B3907" t="s">
        <v>67</v>
      </c>
      <c r="C3907" t="s">
        <v>20</v>
      </c>
      <c r="D3907" t="s">
        <v>186</v>
      </c>
      <c r="E3907">
        <v>49.75</v>
      </c>
      <c r="F3907">
        <v>13.38</v>
      </c>
      <c r="G3907" t="s">
        <v>211</v>
      </c>
      <c r="H3907" t="s">
        <v>54</v>
      </c>
      <c r="I3907" t="s">
        <v>20</v>
      </c>
      <c r="J3907" t="s">
        <v>186</v>
      </c>
      <c r="K3907">
        <v>49.73</v>
      </c>
      <c r="L3907">
        <v>13.37</v>
      </c>
      <c r="M3907" t="s">
        <v>211</v>
      </c>
      <c r="N3907" t="s">
        <v>40</v>
      </c>
      <c r="O3907" t="s">
        <v>35</v>
      </c>
      <c r="P3907">
        <v>17</v>
      </c>
      <c r="Q3907">
        <v>3</v>
      </c>
      <c r="R3907">
        <v>213</v>
      </c>
    </row>
    <row r="3908" spans="1:18">
      <c r="A3908" t="s">
        <v>665</v>
      </c>
      <c r="B3908" t="s">
        <v>104</v>
      </c>
      <c r="C3908" t="s">
        <v>20</v>
      </c>
      <c r="D3908" t="s">
        <v>186</v>
      </c>
      <c r="E3908">
        <v>55.72</v>
      </c>
      <c r="F3908">
        <v>12.55</v>
      </c>
      <c r="G3908" t="s">
        <v>610</v>
      </c>
      <c r="H3908" t="s">
        <v>101</v>
      </c>
      <c r="I3908" t="s">
        <v>60</v>
      </c>
      <c r="J3908" t="s">
        <v>468</v>
      </c>
      <c r="K3908">
        <v>55.72</v>
      </c>
      <c r="L3908">
        <v>12.55</v>
      </c>
      <c r="M3908" t="s">
        <v>610</v>
      </c>
      <c r="N3908" t="s">
        <v>34</v>
      </c>
      <c r="O3908" t="s">
        <v>27</v>
      </c>
      <c r="P3908">
        <v>286</v>
      </c>
      <c r="Q3908">
        <v>0</v>
      </c>
      <c r="R3908">
        <v>0</v>
      </c>
    </row>
    <row r="3909" spans="1:18">
      <c r="A3909" t="s">
        <v>2013</v>
      </c>
      <c r="B3909" t="s">
        <v>48</v>
      </c>
      <c r="C3909" t="s">
        <v>48</v>
      </c>
      <c r="D3909" t="s">
        <v>186</v>
      </c>
      <c r="E3909">
        <v>53.47</v>
      </c>
      <c r="F3909">
        <v>6.15</v>
      </c>
      <c r="G3909" t="s">
        <v>1615</v>
      </c>
      <c r="H3909" t="s">
        <v>63</v>
      </c>
      <c r="I3909" t="s">
        <v>60</v>
      </c>
      <c r="J3909" t="s">
        <v>411</v>
      </c>
      <c r="K3909">
        <v>53.47</v>
      </c>
      <c r="L3909">
        <v>6.15</v>
      </c>
      <c r="M3909" t="s">
        <v>1615</v>
      </c>
      <c r="N3909" t="s">
        <v>40</v>
      </c>
      <c r="O3909" t="s">
        <v>35</v>
      </c>
      <c r="P3909">
        <v>1678</v>
      </c>
      <c r="Q3909">
        <v>0</v>
      </c>
      <c r="R3909">
        <v>0</v>
      </c>
    </row>
    <row r="3910" spans="1:18">
      <c r="A3910" t="s">
        <v>2405</v>
      </c>
      <c r="B3910" t="s">
        <v>74</v>
      </c>
      <c r="C3910" t="s">
        <v>20</v>
      </c>
      <c r="D3910" t="s">
        <v>186</v>
      </c>
      <c r="E3910">
        <v>63.42</v>
      </c>
      <c r="F3910">
        <v>10.43</v>
      </c>
      <c r="G3910" t="s">
        <v>669</v>
      </c>
      <c r="H3910" t="s">
        <v>45</v>
      </c>
      <c r="I3910" t="s">
        <v>48</v>
      </c>
      <c r="J3910" t="s">
        <v>186</v>
      </c>
      <c r="K3910">
        <v>63.42</v>
      </c>
      <c r="L3910">
        <v>10.43</v>
      </c>
      <c r="M3910" t="s">
        <v>669</v>
      </c>
      <c r="N3910" t="s">
        <v>40</v>
      </c>
      <c r="O3910" t="s">
        <v>35</v>
      </c>
      <c r="P3910">
        <v>88</v>
      </c>
      <c r="Q3910">
        <v>0</v>
      </c>
      <c r="R3910">
        <v>0</v>
      </c>
    </row>
    <row r="3911" spans="1:18">
      <c r="A3911" t="s">
        <v>2406</v>
      </c>
      <c r="B3911" t="s">
        <v>24</v>
      </c>
      <c r="C3911" t="s">
        <v>39</v>
      </c>
      <c r="D3911" t="s">
        <v>186</v>
      </c>
      <c r="E3911">
        <v>63.42</v>
      </c>
      <c r="F3911">
        <v>10.43</v>
      </c>
      <c r="G3911" t="s">
        <v>669</v>
      </c>
      <c r="H3911" t="s">
        <v>50</v>
      </c>
      <c r="I3911" t="s">
        <v>29</v>
      </c>
      <c r="J3911" t="s">
        <v>186</v>
      </c>
      <c r="K3911">
        <v>63.42</v>
      </c>
      <c r="L3911">
        <v>10.43</v>
      </c>
      <c r="M3911" t="s">
        <v>669</v>
      </c>
      <c r="N3911" t="s">
        <v>40</v>
      </c>
      <c r="O3911" t="s">
        <v>35</v>
      </c>
      <c r="P3911">
        <v>27</v>
      </c>
      <c r="Q3911">
        <v>0</v>
      </c>
      <c r="R3911">
        <v>0</v>
      </c>
    </row>
    <row r="3912" spans="1:18">
      <c r="A3912" t="s">
        <v>3427</v>
      </c>
      <c r="B3912" t="s">
        <v>48</v>
      </c>
      <c r="C3912" t="s">
        <v>39</v>
      </c>
      <c r="D3912" t="s">
        <v>186</v>
      </c>
      <c r="E3912">
        <v>62.43</v>
      </c>
      <c r="F3912">
        <v>25.95</v>
      </c>
      <c r="G3912" t="s">
        <v>2455</v>
      </c>
      <c r="H3912" t="s">
        <v>51</v>
      </c>
      <c r="I3912" t="s">
        <v>29</v>
      </c>
      <c r="J3912" t="s">
        <v>186</v>
      </c>
      <c r="K3912">
        <v>62.43</v>
      </c>
      <c r="L3912">
        <v>25.95</v>
      </c>
      <c r="M3912" t="s">
        <v>2455</v>
      </c>
      <c r="N3912" t="s">
        <v>81</v>
      </c>
      <c r="O3912" t="s">
        <v>35</v>
      </c>
      <c r="P3912">
        <v>31</v>
      </c>
      <c r="Q3912">
        <v>0</v>
      </c>
      <c r="R3912">
        <v>0</v>
      </c>
    </row>
    <row r="3913" spans="1:18">
      <c r="A3913" t="s">
        <v>467</v>
      </c>
      <c r="B3913" t="s">
        <v>51</v>
      </c>
      <c r="C3913" t="s">
        <v>39</v>
      </c>
      <c r="D3913" t="s">
        <v>468</v>
      </c>
      <c r="E3913">
        <v>49.75</v>
      </c>
      <c r="F3913">
        <v>6.65</v>
      </c>
      <c r="G3913" t="s">
        <v>332</v>
      </c>
      <c r="H3913" t="s">
        <v>32</v>
      </c>
      <c r="I3913" t="s">
        <v>39</v>
      </c>
      <c r="J3913" t="s">
        <v>468</v>
      </c>
      <c r="K3913">
        <v>49.75</v>
      </c>
      <c r="L3913">
        <v>6.65</v>
      </c>
      <c r="M3913" t="s">
        <v>332</v>
      </c>
      <c r="N3913" t="s">
        <v>84</v>
      </c>
      <c r="O3913" t="s">
        <v>35</v>
      </c>
      <c r="P3913">
        <v>1</v>
      </c>
      <c r="Q3913">
        <v>0</v>
      </c>
      <c r="R3913">
        <v>0</v>
      </c>
    </row>
    <row r="3914" spans="1:18">
      <c r="A3914" t="s">
        <v>661</v>
      </c>
      <c r="B3914" t="s">
        <v>73</v>
      </c>
      <c r="C3914" t="s">
        <v>20</v>
      </c>
      <c r="D3914" t="s">
        <v>468</v>
      </c>
      <c r="E3914">
        <v>55.78</v>
      </c>
      <c r="F3914">
        <v>9.58</v>
      </c>
      <c r="G3914" t="s">
        <v>610</v>
      </c>
      <c r="H3914" t="s">
        <v>20</v>
      </c>
      <c r="I3914" t="s">
        <v>39</v>
      </c>
      <c r="J3914" t="s">
        <v>468</v>
      </c>
      <c r="K3914">
        <v>55.78</v>
      </c>
      <c r="L3914">
        <v>9.58</v>
      </c>
      <c r="M3914" t="s">
        <v>610</v>
      </c>
      <c r="N3914" t="s">
        <v>40</v>
      </c>
      <c r="O3914" t="s">
        <v>35</v>
      </c>
      <c r="P3914">
        <v>14</v>
      </c>
      <c r="Q3914">
        <v>0</v>
      </c>
      <c r="R3914">
        <v>0</v>
      </c>
    </row>
    <row r="3915" spans="1:18">
      <c r="A3915" t="s">
        <v>663</v>
      </c>
      <c r="B3915" t="s">
        <v>67</v>
      </c>
      <c r="C3915" t="s">
        <v>39</v>
      </c>
      <c r="D3915" t="s">
        <v>468</v>
      </c>
      <c r="E3915">
        <v>55.88</v>
      </c>
      <c r="F3915">
        <v>10</v>
      </c>
      <c r="G3915" t="s">
        <v>610</v>
      </c>
      <c r="H3915" t="s">
        <v>23</v>
      </c>
      <c r="I3915" t="s">
        <v>39</v>
      </c>
      <c r="J3915" t="s">
        <v>468</v>
      </c>
      <c r="K3915">
        <v>55.88</v>
      </c>
      <c r="L3915">
        <v>10.029999999999999</v>
      </c>
      <c r="M3915" t="s">
        <v>610</v>
      </c>
      <c r="N3915" t="s">
        <v>40</v>
      </c>
      <c r="O3915" t="s">
        <v>35</v>
      </c>
      <c r="P3915">
        <v>1</v>
      </c>
      <c r="Q3915">
        <v>3</v>
      </c>
      <c r="R3915">
        <v>91</v>
      </c>
    </row>
    <row r="3916" spans="1:18">
      <c r="A3916" t="s">
        <v>2081</v>
      </c>
      <c r="B3916" t="s">
        <v>60</v>
      </c>
      <c r="C3916" t="s">
        <v>32</v>
      </c>
      <c r="D3916" t="s">
        <v>468</v>
      </c>
      <c r="E3916">
        <v>52.4</v>
      </c>
      <c r="F3916">
        <v>4.62</v>
      </c>
      <c r="G3916" t="s">
        <v>1615</v>
      </c>
      <c r="H3916" t="s">
        <v>68</v>
      </c>
      <c r="I3916" t="s">
        <v>51</v>
      </c>
      <c r="J3916" t="s">
        <v>189</v>
      </c>
      <c r="K3916">
        <v>52.38</v>
      </c>
      <c r="L3916">
        <v>4.63</v>
      </c>
      <c r="M3916" t="s">
        <v>1615</v>
      </c>
      <c r="N3916" t="s">
        <v>40</v>
      </c>
      <c r="O3916" t="s">
        <v>27</v>
      </c>
      <c r="P3916">
        <v>717</v>
      </c>
      <c r="Q3916">
        <v>2</v>
      </c>
      <c r="R3916">
        <v>91</v>
      </c>
    </row>
    <row r="3917" spans="1:18">
      <c r="A3917" t="s">
        <v>3523</v>
      </c>
      <c r="B3917" t="s">
        <v>74</v>
      </c>
      <c r="C3917" t="s">
        <v>20</v>
      </c>
      <c r="D3917" t="s">
        <v>468</v>
      </c>
      <c r="E3917">
        <v>60.78</v>
      </c>
      <c r="F3917">
        <v>23.3</v>
      </c>
      <c r="G3917" t="s">
        <v>2455</v>
      </c>
      <c r="H3917" t="s">
        <v>109</v>
      </c>
      <c r="I3917" t="s">
        <v>31</v>
      </c>
      <c r="J3917" t="s">
        <v>623</v>
      </c>
      <c r="K3917">
        <v>60.78</v>
      </c>
      <c r="L3917">
        <v>23.3</v>
      </c>
      <c r="M3917" t="s">
        <v>2455</v>
      </c>
      <c r="N3917" t="s">
        <v>40</v>
      </c>
      <c r="O3917" t="s">
        <v>35</v>
      </c>
      <c r="P3917">
        <v>274</v>
      </c>
      <c r="Q3917">
        <v>0</v>
      </c>
      <c r="R3917">
        <v>0</v>
      </c>
    </row>
    <row r="3918" spans="1:18">
      <c r="A3918" t="s">
        <v>3527</v>
      </c>
      <c r="B3918" t="s">
        <v>76</v>
      </c>
      <c r="C3918" t="s">
        <v>39</v>
      </c>
      <c r="D3918" t="s">
        <v>468</v>
      </c>
      <c r="E3918">
        <v>61.07</v>
      </c>
      <c r="F3918">
        <v>21.47</v>
      </c>
      <c r="G3918" t="s">
        <v>2455</v>
      </c>
      <c r="H3918" t="s">
        <v>67</v>
      </c>
      <c r="I3918" t="s">
        <v>29</v>
      </c>
      <c r="J3918" t="s">
        <v>468</v>
      </c>
      <c r="K3918">
        <v>61.07</v>
      </c>
      <c r="L3918">
        <v>21.47</v>
      </c>
      <c r="M3918" t="s">
        <v>2455</v>
      </c>
      <c r="N3918" t="s">
        <v>81</v>
      </c>
      <c r="O3918" t="s">
        <v>35</v>
      </c>
      <c r="P3918">
        <v>23</v>
      </c>
      <c r="Q3918">
        <v>0</v>
      </c>
      <c r="R3918">
        <v>0</v>
      </c>
    </row>
    <row r="3919" spans="1:18">
      <c r="A3919" t="s">
        <v>3532</v>
      </c>
      <c r="B3919" t="s">
        <v>109</v>
      </c>
      <c r="C3919" t="s">
        <v>20</v>
      </c>
      <c r="D3919" t="s">
        <v>468</v>
      </c>
      <c r="E3919">
        <v>60.52</v>
      </c>
      <c r="F3919">
        <v>27.72</v>
      </c>
      <c r="G3919" t="s">
        <v>2455</v>
      </c>
      <c r="H3919" t="s">
        <v>51</v>
      </c>
      <c r="I3919" t="s">
        <v>29</v>
      </c>
      <c r="J3919" t="s">
        <v>468</v>
      </c>
      <c r="K3919">
        <v>60.52</v>
      </c>
      <c r="L3919">
        <v>27.72</v>
      </c>
      <c r="M3919" t="s">
        <v>2455</v>
      </c>
      <c r="N3919" t="s">
        <v>26</v>
      </c>
      <c r="O3919" t="s">
        <v>27</v>
      </c>
      <c r="P3919">
        <v>44</v>
      </c>
      <c r="Q3919">
        <v>0</v>
      </c>
      <c r="R3919">
        <v>0</v>
      </c>
    </row>
    <row r="3920" spans="1:18">
      <c r="A3920" t="s">
        <v>622</v>
      </c>
      <c r="B3920" t="s">
        <v>109</v>
      </c>
      <c r="C3920" t="s">
        <v>20</v>
      </c>
      <c r="D3920" t="s">
        <v>623</v>
      </c>
      <c r="E3920">
        <v>55.62</v>
      </c>
      <c r="F3920">
        <v>12.58</v>
      </c>
      <c r="G3920" t="s">
        <v>610</v>
      </c>
      <c r="H3920" t="s">
        <v>155</v>
      </c>
      <c r="I3920" t="s">
        <v>39</v>
      </c>
      <c r="J3920" t="s">
        <v>623</v>
      </c>
      <c r="K3920">
        <v>55.62</v>
      </c>
      <c r="L3920">
        <v>12.57</v>
      </c>
      <c r="M3920" t="s">
        <v>610</v>
      </c>
      <c r="N3920" t="s">
        <v>40</v>
      </c>
      <c r="O3920" t="s">
        <v>35</v>
      </c>
      <c r="P3920">
        <v>22</v>
      </c>
      <c r="Q3920">
        <v>2</v>
      </c>
      <c r="R3920">
        <v>270</v>
      </c>
    </row>
    <row r="3921" spans="1:18">
      <c r="A3921" t="s">
        <v>624</v>
      </c>
      <c r="B3921" t="s">
        <v>109</v>
      </c>
      <c r="C3921" t="s">
        <v>20</v>
      </c>
      <c r="D3921" t="s">
        <v>623</v>
      </c>
      <c r="E3921">
        <v>55.62</v>
      </c>
      <c r="F3921">
        <v>12.58</v>
      </c>
      <c r="G3921" t="s">
        <v>610</v>
      </c>
      <c r="H3921" t="s">
        <v>155</v>
      </c>
      <c r="I3921" t="s">
        <v>39</v>
      </c>
      <c r="J3921" t="s">
        <v>623</v>
      </c>
      <c r="K3921">
        <v>55.62</v>
      </c>
      <c r="L3921">
        <v>12.57</v>
      </c>
      <c r="M3921" t="s">
        <v>610</v>
      </c>
      <c r="N3921" t="s">
        <v>40</v>
      </c>
      <c r="O3921" t="s">
        <v>35</v>
      </c>
      <c r="P3921">
        <v>22</v>
      </c>
      <c r="Q3921">
        <v>2</v>
      </c>
      <c r="R3921">
        <v>270</v>
      </c>
    </row>
    <row r="3922" spans="1:18">
      <c r="A3922" t="s">
        <v>662</v>
      </c>
      <c r="B3922" t="s">
        <v>143</v>
      </c>
      <c r="C3922" t="s">
        <v>20</v>
      </c>
      <c r="D3922" t="s">
        <v>623</v>
      </c>
      <c r="E3922">
        <v>55.78</v>
      </c>
      <c r="F3922">
        <v>9.58</v>
      </c>
      <c r="G3922" t="s">
        <v>610</v>
      </c>
      <c r="H3922" t="s">
        <v>20</v>
      </c>
      <c r="I3922" t="s">
        <v>39</v>
      </c>
      <c r="J3922" t="s">
        <v>623</v>
      </c>
      <c r="K3922">
        <v>55.78</v>
      </c>
      <c r="L3922">
        <v>9.58</v>
      </c>
      <c r="M3922" t="s">
        <v>610</v>
      </c>
      <c r="N3922" t="s">
        <v>40</v>
      </c>
      <c r="O3922" t="s">
        <v>35</v>
      </c>
      <c r="P3922">
        <v>7</v>
      </c>
      <c r="Q3922">
        <v>0</v>
      </c>
      <c r="R3922">
        <v>0</v>
      </c>
    </row>
    <row r="3923" spans="1:18">
      <c r="A3923" t="s">
        <v>784</v>
      </c>
      <c r="B3923" t="s">
        <v>32</v>
      </c>
      <c r="C3923" t="s">
        <v>20</v>
      </c>
      <c r="D3923" t="s">
        <v>623</v>
      </c>
      <c r="E3923">
        <v>39.5</v>
      </c>
      <c r="F3923">
        <v>-0.42</v>
      </c>
      <c r="G3923" t="s">
        <v>583</v>
      </c>
      <c r="H3923" t="s">
        <v>31</v>
      </c>
      <c r="I3923" t="s">
        <v>101</v>
      </c>
      <c r="J3923" t="s">
        <v>623</v>
      </c>
      <c r="K3923">
        <v>39.619999999999997</v>
      </c>
      <c r="L3923">
        <v>-1.22</v>
      </c>
      <c r="M3923" t="s">
        <v>583</v>
      </c>
      <c r="N3923" t="s">
        <v>26</v>
      </c>
      <c r="O3923" t="s">
        <v>27</v>
      </c>
      <c r="P3923">
        <v>176</v>
      </c>
      <c r="Q3923">
        <v>70</v>
      </c>
      <c r="R3923">
        <v>281</v>
      </c>
    </row>
    <row r="3924" spans="1:18">
      <c r="A3924" t="s">
        <v>1356</v>
      </c>
      <c r="B3924" t="s">
        <v>74</v>
      </c>
      <c r="C3924" t="s">
        <v>20</v>
      </c>
      <c r="D3924" t="s">
        <v>623</v>
      </c>
      <c r="E3924">
        <v>52.5</v>
      </c>
      <c r="F3924">
        <v>-4.07</v>
      </c>
      <c r="G3924" t="s">
        <v>858</v>
      </c>
      <c r="H3924" t="s">
        <v>76</v>
      </c>
      <c r="I3924" t="s">
        <v>48</v>
      </c>
      <c r="J3924" t="s">
        <v>623</v>
      </c>
      <c r="K3924">
        <v>52.57</v>
      </c>
      <c r="L3924">
        <v>-4.05</v>
      </c>
      <c r="M3924" t="s">
        <v>858</v>
      </c>
      <c r="N3924" t="s">
        <v>81</v>
      </c>
      <c r="O3924" t="s">
        <v>35</v>
      </c>
      <c r="P3924">
        <v>85</v>
      </c>
      <c r="Q3924">
        <v>8</v>
      </c>
      <c r="R3924">
        <v>9</v>
      </c>
    </row>
    <row r="3925" spans="1:18">
      <c r="A3925" t="s">
        <v>1582</v>
      </c>
      <c r="B3925" t="s">
        <v>31</v>
      </c>
      <c r="C3925" t="s">
        <v>29</v>
      </c>
      <c r="D3925" t="s">
        <v>623</v>
      </c>
      <c r="E3925">
        <v>47.1</v>
      </c>
      <c r="F3925">
        <v>6.82</v>
      </c>
      <c r="G3925" t="s">
        <v>1558</v>
      </c>
      <c r="H3925" t="s">
        <v>63</v>
      </c>
      <c r="I3925" t="s">
        <v>48</v>
      </c>
      <c r="J3925" t="s">
        <v>623</v>
      </c>
      <c r="K3925">
        <v>47.08</v>
      </c>
      <c r="L3925">
        <v>6.82</v>
      </c>
      <c r="M3925" t="s">
        <v>1558</v>
      </c>
      <c r="N3925" t="s">
        <v>40</v>
      </c>
      <c r="O3925" t="s">
        <v>35</v>
      </c>
      <c r="P3925">
        <v>41</v>
      </c>
      <c r="Q3925">
        <v>2</v>
      </c>
      <c r="R3925">
        <v>181</v>
      </c>
    </row>
    <row r="3926" spans="1:18">
      <c r="A3926" t="s">
        <v>1583</v>
      </c>
      <c r="B3926" t="s">
        <v>31</v>
      </c>
      <c r="C3926" t="s">
        <v>29</v>
      </c>
      <c r="D3926" t="s">
        <v>623</v>
      </c>
      <c r="E3926">
        <v>47.1</v>
      </c>
      <c r="F3926">
        <v>6.82</v>
      </c>
      <c r="G3926" t="s">
        <v>1558</v>
      </c>
      <c r="H3926" t="s">
        <v>20</v>
      </c>
      <c r="I3926" t="s">
        <v>29</v>
      </c>
      <c r="J3926" t="s">
        <v>623</v>
      </c>
      <c r="K3926">
        <v>47.1</v>
      </c>
      <c r="L3926">
        <v>6.83</v>
      </c>
      <c r="M3926" t="s">
        <v>1558</v>
      </c>
      <c r="N3926" t="s">
        <v>40</v>
      </c>
      <c r="O3926" t="s">
        <v>35</v>
      </c>
      <c r="P3926">
        <v>3</v>
      </c>
      <c r="Q3926">
        <v>2</v>
      </c>
      <c r="R3926">
        <v>91</v>
      </c>
    </row>
    <row r="3927" spans="1:18">
      <c r="A3927" t="s">
        <v>2082</v>
      </c>
      <c r="B3927" t="s">
        <v>68</v>
      </c>
      <c r="C3927" t="s">
        <v>51</v>
      </c>
      <c r="D3927" t="s">
        <v>623</v>
      </c>
      <c r="E3927">
        <v>53.18</v>
      </c>
      <c r="F3927">
        <v>6.18</v>
      </c>
      <c r="G3927" t="s">
        <v>1615</v>
      </c>
      <c r="H3927" t="s">
        <v>92</v>
      </c>
      <c r="I3927" t="s">
        <v>39</v>
      </c>
      <c r="J3927" t="s">
        <v>190</v>
      </c>
      <c r="K3927">
        <v>53.18</v>
      </c>
      <c r="L3927">
        <v>6.18</v>
      </c>
      <c r="M3927" t="s">
        <v>1615</v>
      </c>
      <c r="N3927" t="s">
        <v>26</v>
      </c>
      <c r="O3927" t="s">
        <v>27</v>
      </c>
      <c r="P3927">
        <v>631</v>
      </c>
      <c r="Q3927">
        <v>0</v>
      </c>
      <c r="R3927">
        <v>0</v>
      </c>
    </row>
    <row r="3928" spans="1:18">
      <c r="A3928" t="s">
        <v>2083</v>
      </c>
      <c r="B3928" t="s">
        <v>51</v>
      </c>
      <c r="C3928" t="s">
        <v>48</v>
      </c>
      <c r="D3928" t="s">
        <v>623</v>
      </c>
      <c r="E3928">
        <v>52.4</v>
      </c>
      <c r="F3928">
        <v>4.62</v>
      </c>
      <c r="G3928" t="s">
        <v>1615</v>
      </c>
      <c r="H3928" t="s">
        <v>76</v>
      </c>
      <c r="I3928" t="s">
        <v>51</v>
      </c>
      <c r="J3928" t="s">
        <v>189</v>
      </c>
      <c r="K3928">
        <v>52.38</v>
      </c>
      <c r="L3928">
        <v>4.63</v>
      </c>
      <c r="M3928" t="s">
        <v>1615</v>
      </c>
      <c r="N3928" t="s">
        <v>140</v>
      </c>
      <c r="O3928" t="s">
        <v>27</v>
      </c>
      <c r="P3928">
        <v>408</v>
      </c>
      <c r="Q3928">
        <v>0</v>
      </c>
      <c r="R3928">
        <v>0</v>
      </c>
    </row>
    <row r="3929" spans="1:18">
      <c r="A3929" t="s">
        <v>3216</v>
      </c>
      <c r="B3929" t="s">
        <v>155</v>
      </c>
      <c r="C3929" t="s">
        <v>39</v>
      </c>
      <c r="D3929" t="s">
        <v>623</v>
      </c>
      <c r="E3929">
        <v>60.17</v>
      </c>
      <c r="F3929">
        <v>24.73</v>
      </c>
      <c r="G3929" t="s">
        <v>2455</v>
      </c>
      <c r="H3929" t="s">
        <v>42</v>
      </c>
      <c r="I3929" t="s">
        <v>39</v>
      </c>
      <c r="J3929" t="s">
        <v>623</v>
      </c>
      <c r="K3929">
        <v>60.17</v>
      </c>
      <c r="L3929">
        <v>24.73</v>
      </c>
      <c r="M3929" t="s">
        <v>2455</v>
      </c>
      <c r="N3929" t="s">
        <v>84</v>
      </c>
      <c r="O3929" t="s">
        <v>35</v>
      </c>
      <c r="P3929">
        <v>2</v>
      </c>
      <c r="Q3929">
        <v>0</v>
      </c>
      <c r="R3929">
        <v>0</v>
      </c>
    </row>
    <row r="3930" spans="1:18">
      <c r="A3930" t="s">
        <v>3526</v>
      </c>
      <c r="B3930" t="s">
        <v>73</v>
      </c>
      <c r="C3930" t="s">
        <v>20</v>
      </c>
      <c r="D3930" t="s">
        <v>623</v>
      </c>
      <c r="E3930">
        <v>62.85</v>
      </c>
      <c r="F3930">
        <v>22.8</v>
      </c>
      <c r="G3930" t="s">
        <v>2455</v>
      </c>
      <c r="H3930" t="s">
        <v>42</v>
      </c>
      <c r="I3930" t="s">
        <v>50</v>
      </c>
      <c r="J3930" t="s">
        <v>189</v>
      </c>
      <c r="K3930">
        <v>62.8</v>
      </c>
      <c r="L3930">
        <v>22.82</v>
      </c>
      <c r="M3930" t="s">
        <v>2455</v>
      </c>
      <c r="N3930" t="s">
        <v>81</v>
      </c>
      <c r="O3930" t="s">
        <v>35</v>
      </c>
      <c r="P3930">
        <v>242</v>
      </c>
      <c r="Q3930">
        <v>6</v>
      </c>
      <c r="R3930">
        <v>172</v>
      </c>
    </row>
    <row r="3931" spans="1:18">
      <c r="A3931" t="s">
        <v>3547</v>
      </c>
      <c r="B3931" t="s">
        <v>92</v>
      </c>
      <c r="C3931" t="s">
        <v>39</v>
      </c>
      <c r="D3931" t="s">
        <v>623</v>
      </c>
      <c r="E3931">
        <v>62.07</v>
      </c>
      <c r="F3931">
        <v>24.17</v>
      </c>
      <c r="G3931" t="s">
        <v>2455</v>
      </c>
      <c r="H3931" t="s">
        <v>73</v>
      </c>
      <c r="I3931" t="s">
        <v>29</v>
      </c>
      <c r="J3931" t="s">
        <v>623</v>
      </c>
      <c r="K3931">
        <v>62.08</v>
      </c>
      <c r="L3931">
        <v>24.15</v>
      </c>
      <c r="M3931" t="s">
        <v>2455</v>
      </c>
      <c r="N3931" t="s">
        <v>81</v>
      </c>
      <c r="O3931" t="s">
        <v>35</v>
      </c>
      <c r="P3931">
        <v>39</v>
      </c>
      <c r="Q3931">
        <v>3</v>
      </c>
      <c r="R3931">
        <v>335</v>
      </c>
    </row>
    <row r="3932" spans="1:18">
      <c r="A3932" t="s">
        <v>3999</v>
      </c>
      <c r="B3932" t="s">
        <v>155</v>
      </c>
      <c r="C3932" t="s">
        <v>39</v>
      </c>
      <c r="D3932" t="s">
        <v>623</v>
      </c>
      <c r="E3932">
        <v>65.819999999999993</v>
      </c>
      <c r="F3932">
        <v>21.73</v>
      </c>
      <c r="G3932" t="s">
        <v>2497</v>
      </c>
      <c r="H3932" t="s">
        <v>39</v>
      </c>
      <c r="I3932" t="s">
        <v>48</v>
      </c>
      <c r="J3932" t="s">
        <v>623</v>
      </c>
      <c r="K3932">
        <v>65.8</v>
      </c>
      <c r="L3932">
        <v>21.7</v>
      </c>
      <c r="M3932" t="s">
        <v>2497</v>
      </c>
      <c r="N3932" t="s">
        <v>34</v>
      </c>
      <c r="O3932" t="s">
        <v>35</v>
      </c>
      <c r="P3932">
        <v>50</v>
      </c>
      <c r="Q3932">
        <v>3</v>
      </c>
      <c r="R3932">
        <v>220</v>
      </c>
    </row>
    <row r="3933" spans="1:18">
      <c r="A3933" t="s">
        <v>188</v>
      </c>
      <c r="B3933" t="s">
        <v>74</v>
      </c>
      <c r="C3933" t="s">
        <v>29</v>
      </c>
      <c r="D3933" t="s">
        <v>189</v>
      </c>
      <c r="E3933">
        <v>50.5</v>
      </c>
      <c r="F3933">
        <v>5.97</v>
      </c>
      <c r="G3933" t="s">
        <v>22</v>
      </c>
      <c r="H3933" t="s">
        <v>101</v>
      </c>
      <c r="I3933" t="s">
        <v>60</v>
      </c>
      <c r="J3933" t="s">
        <v>190</v>
      </c>
      <c r="K3933">
        <v>50.5</v>
      </c>
      <c r="L3933">
        <v>5.97</v>
      </c>
      <c r="M3933" t="s">
        <v>22</v>
      </c>
      <c r="N3933" t="s">
        <v>26</v>
      </c>
      <c r="O3933" t="s">
        <v>27</v>
      </c>
      <c r="P3933">
        <v>226</v>
      </c>
      <c r="Q3933">
        <v>0</v>
      </c>
      <c r="R3933">
        <v>0</v>
      </c>
    </row>
    <row r="3934" spans="1:18">
      <c r="A3934" t="s">
        <v>1444</v>
      </c>
      <c r="B3934" t="s">
        <v>42</v>
      </c>
      <c r="C3934" t="s">
        <v>20</v>
      </c>
      <c r="D3934" t="s">
        <v>189</v>
      </c>
      <c r="E3934">
        <v>54</v>
      </c>
      <c r="F3934">
        <v>-2.8</v>
      </c>
      <c r="G3934" t="s">
        <v>858</v>
      </c>
      <c r="H3934" t="s">
        <v>76</v>
      </c>
      <c r="I3934" t="s">
        <v>20</v>
      </c>
      <c r="J3934" t="s">
        <v>189</v>
      </c>
      <c r="K3934">
        <v>54</v>
      </c>
      <c r="L3934">
        <v>-2.8</v>
      </c>
      <c r="M3934" t="s">
        <v>858</v>
      </c>
      <c r="N3934" t="s">
        <v>40</v>
      </c>
      <c r="O3934" t="s">
        <v>35</v>
      </c>
      <c r="P3934">
        <v>2</v>
      </c>
      <c r="Q3934">
        <v>0</v>
      </c>
      <c r="R3934">
        <v>0</v>
      </c>
    </row>
    <row r="3935" spans="1:18">
      <c r="A3935" t="s">
        <v>1530</v>
      </c>
      <c r="B3935" t="s">
        <v>76</v>
      </c>
      <c r="C3935" t="s">
        <v>20</v>
      </c>
      <c r="D3935" t="s">
        <v>189</v>
      </c>
      <c r="E3935">
        <v>52.68</v>
      </c>
      <c r="F3935">
        <v>-1.1200000000000001</v>
      </c>
      <c r="G3935" t="s">
        <v>858</v>
      </c>
      <c r="H3935" t="s">
        <v>42</v>
      </c>
      <c r="I3935" t="s">
        <v>39</v>
      </c>
      <c r="J3935" t="s">
        <v>189</v>
      </c>
      <c r="K3935">
        <v>52.68</v>
      </c>
      <c r="L3935">
        <v>-1.1200000000000001</v>
      </c>
      <c r="M3935" t="s">
        <v>858</v>
      </c>
      <c r="N3935" t="s">
        <v>40</v>
      </c>
      <c r="O3935" t="s">
        <v>35</v>
      </c>
      <c r="P3935">
        <v>29</v>
      </c>
      <c r="Q3935">
        <v>0</v>
      </c>
      <c r="R3935">
        <v>0</v>
      </c>
    </row>
    <row r="3936" spans="1:18">
      <c r="A3936" t="s">
        <v>3544</v>
      </c>
      <c r="B3936" t="s">
        <v>60</v>
      </c>
      <c r="C3936" t="s">
        <v>39</v>
      </c>
      <c r="D3936" t="s">
        <v>189</v>
      </c>
      <c r="E3936">
        <v>63.12</v>
      </c>
      <c r="F3936">
        <v>22.9</v>
      </c>
      <c r="G3936" t="s">
        <v>2455</v>
      </c>
      <c r="H3936" t="s">
        <v>76</v>
      </c>
      <c r="I3936" t="s">
        <v>48</v>
      </c>
      <c r="J3936" t="s">
        <v>189</v>
      </c>
      <c r="K3936">
        <v>63.12</v>
      </c>
      <c r="L3936">
        <v>22.9</v>
      </c>
      <c r="M3936" t="s">
        <v>2455</v>
      </c>
      <c r="N3936" t="s">
        <v>26</v>
      </c>
      <c r="O3936" t="s">
        <v>27</v>
      </c>
      <c r="P3936">
        <v>79</v>
      </c>
      <c r="Q3936">
        <v>0</v>
      </c>
      <c r="R3936">
        <v>0</v>
      </c>
    </row>
    <row r="3937" spans="1:18">
      <c r="A3937" t="s">
        <v>3546</v>
      </c>
      <c r="B3937" t="s">
        <v>133</v>
      </c>
      <c r="C3937" t="s">
        <v>20</v>
      </c>
      <c r="D3937" t="s">
        <v>189</v>
      </c>
      <c r="E3937">
        <v>60.98</v>
      </c>
      <c r="F3937">
        <v>24.43</v>
      </c>
      <c r="G3937" t="s">
        <v>2455</v>
      </c>
      <c r="H3937" t="s">
        <v>24</v>
      </c>
      <c r="I3937" t="s">
        <v>29</v>
      </c>
      <c r="J3937" t="s">
        <v>189</v>
      </c>
      <c r="K3937">
        <v>60.98</v>
      </c>
      <c r="L3937">
        <v>24.43</v>
      </c>
      <c r="M3937" t="s">
        <v>2455</v>
      </c>
      <c r="N3937" t="s">
        <v>81</v>
      </c>
      <c r="O3937" t="s">
        <v>35</v>
      </c>
      <c r="P3937">
        <v>38</v>
      </c>
      <c r="Q3937">
        <v>0</v>
      </c>
      <c r="R3937">
        <v>0</v>
      </c>
    </row>
    <row r="3938" spans="1:18">
      <c r="A3938" t="s">
        <v>3548</v>
      </c>
      <c r="B3938" t="s">
        <v>31</v>
      </c>
      <c r="C3938" t="s">
        <v>39</v>
      </c>
      <c r="D3938" t="s">
        <v>189</v>
      </c>
      <c r="E3938">
        <v>60.92</v>
      </c>
      <c r="F3938">
        <v>25.9</v>
      </c>
      <c r="G3938" t="s">
        <v>2455</v>
      </c>
      <c r="H3938" t="s">
        <v>73</v>
      </c>
      <c r="I3938" t="s">
        <v>24</v>
      </c>
      <c r="J3938" t="s">
        <v>190</v>
      </c>
      <c r="K3938">
        <v>60.92</v>
      </c>
      <c r="L3938">
        <v>25.9</v>
      </c>
      <c r="M3938" t="s">
        <v>2455</v>
      </c>
      <c r="N3938" t="s">
        <v>26</v>
      </c>
      <c r="O3938" t="s">
        <v>27</v>
      </c>
      <c r="P3938">
        <v>324</v>
      </c>
      <c r="Q3938">
        <v>0</v>
      </c>
      <c r="R3938">
        <v>0</v>
      </c>
    </row>
    <row r="3939" spans="1:18">
      <c r="A3939" t="s">
        <v>4001</v>
      </c>
      <c r="B3939" t="s">
        <v>31</v>
      </c>
      <c r="C3939" t="s">
        <v>39</v>
      </c>
      <c r="D3939" t="s">
        <v>189</v>
      </c>
      <c r="E3939">
        <v>55.53</v>
      </c>
      <c r="F3939">
        <v>13.35</v>
      </c>
      <c r="G3939" t="s">
        <v>2497</v>
      </c>
      <c r="H3939" t="s">
        <v>51</v>
      </c>
      <c r="I3939" t="s">
        <v>29</v>
      </c>
      <c r="J3939" t="s">
        <v>189</v>
      </c>
      <c r="K3939">
        <v>55.53</v>
      </c>
      <c r="L3939">
        <v>13.37</v>
      </c>
      <c r="M3939" t="s">
        <v>2497</v>
      </c>
      <c r="N3939" t="s">
        <v>40</v>
      </c>
      <c r="O3939" t="s">
        <v>35</v>
      </c>
      <c r="P3939">
        <v>37</v>
      </c>
      <c r="Q3939">
        <v>2</v>
      </c>
      <c r="R3939">
        <v>91</v>
      </c>
    </row>
    <row r="3940" spans="1:18">
      <c r="A3940" t="s">
        <v>322</v>
      </c>
      <c r="B3940" t="s">
        <v>92</v>
      </c>
      <c r="C3940" t="s">
        <v>20</v>
      </c>
      <c r="D3940" t="s">
        <v>190</v>
      </c>
      <c r="E3940">
        <v>49.85</v>
      </c>
      <c r="F3940">
        <v>14.38</v>
      </c>
      <c r="G3940" t="s">
        <v>211</v>
      </c>
      <c r="H3940" t="s">
        <v>20</v>
      </c>
      <c r="I3940" t="s">
        <v>48</v>
      </c>
      <c r="J3940" t="s">
        <v>190</v>
      </c>
      <c r="K3940">
        <v>49.85</v>
      </c>
      <c r="L3940">
        <v>14.38</v>
      </c>
      <c r="M3940" t="s">
        <v>211</v>
      </c>
      <c r="N3940" t="s">
        <v>81</v>
      </c>
      <c r="O3940" t="s">
        <v>35</v>
      </c>
      <c r="P3940">
        <v>84</v>
      </c>
      <c r="Q3940">
        <v>0</v>
      </c>
      <c r="R3940">
        <v>0</v>
      </c>
    </row>
    <row r="3941" spans="1:18">
      <c r="A3941" t="s">
        <v>3539</v>
      </c>
      <c r="B3941" t="s">
        <v>54</v>
      </c>
      <c r="C3941" t="s">
        <v>20</v>
      </c>
      <c r="D3941" t="s">
        <v>190</v>
      </c>
      <c r="E3941">
        <v>65.58</v>
      </c>
      <c r="F3941">
        <v>28.22</v>
      </c>
      <c r="G3941" t="s">
        <v>2455</v>
      </c>
      <c r="H3941" t="s">
        <v>155</v>
      </c>
      <c r="I3941" t="s">
        <v>39</v>
      </c>
      <c r="J3941" t="s">
        <v>411</v>
      </c>
      <c r="K3941">
        <v>65.63</v>
      </c>
      <c r="L3941">
        <v>27.95</v>
      </c>
      <c r="M3941" t="s">
        <v>2455</v>
      </c>
      <c r="N3941" t="s">
        <v>40</v>
      </c>
      <c r="O3941" t="s">
        <v>35</v>
      </c>
      <c r="P3941">
        <v>383</v>
      </c>
      <c r="Q3941">
        <v>14</v>
      </c>
      <c r="R3941">
        <v>295</v>
      </c>
    </row>
    <row r="3942" spans="1:18">
      <c r="A3942" t="s">
        <v>3545</v>
      </c>
      <c r="B3942" t="s">
        <v>143</v>
      </c>
      <c r="C3942" t="s">
        <v>20</v>
      </c>
      <c r="D3942" t="s">
        <v>190</v>
      </c>
      <c r="E3942">
        <v>60.52</v>
      </c>
      <c r="F3942">
        <v>26.95</v>
      </c>
      <c r="G3942" t="s">
        <v>2455</v>
      </c>
      <c r="H3942" t="s">
        <v>42</v>
      </c>
      <c r="I3942" t="s">
        <v>39</v>
      </c>
      <c r="J3942" t="s">
        <v>190</v>
      </c>
      <c r="K3942">
        <v>60.53</v>
      </c>
      <c r="L3942">
        <v>26.95</v>
      </c>
      <c r="M3942" t="s">
        <v>2455</v>
      </c>
      <c r="N3942" t="s">
        <v>81</v>
      </c>
      <c r="O3942" t="s">
        <v>35</v>
      </c>
      <c r="P3942">
        <v>21</v>
      </c>
      <c r="Q3942">
        <v>2</v>
      </c>
      <c r="R3942">
        <v>0</v>
      </c>
    </row>
    <row r="3943" spans="1:18">
      <c r="A3943" t="s">
        <v>2084</v>
      </c>
      <c r="B3943" t="s">
        <v>39</v>
      </c>
      <c r="C3943" t="s">
        <v>101</v>
      </c>
      <c r="D3943" t="s">
        <v>411</v>
      </c>
      <c r="E3943">
        <v>52.28</v>
      </c>
      <c r="F3943">
        <v>5.15</v>
      </c>
      <c r="G3943" t="s">
        <v>1615</v>
      </c>
      <c r="H3943" t="s">
        <v>71</v>
      </c>
      <c r="I3943" t="s">
        <v>101</v>
      </c>
      <c r="J3943" t="s">
        <v>411</v>
      </c>
      <c r="K3943">
        <v>52.28</v>
      </c>
      <c r="L3943">
        <v>5.15</v>
      </c>
      <c r="M3943" t="s">
        <v>1615</v>
      </c>
      <c r="N3943" t="s">
        <v>84</v>
      </c>
      <c r="O3943" t="s">
        <v>35</v>
      </c>
      <c r="P3943">
        <v>10</v>
      </c>
      <c r="Q3943">
        <v>0</v>
      </c>
      <c r="R3943">
        <v>0</v>
      </c>
    </row>
    <row r="3944" spans="1:18">
      <c r="A3944" t="s">
        <v>2085</v>
      </c>
      <c r="B3944" t="s">
        <v>20</v>
      </c>
      <c r="C3944" t="s">
        <v>39</v>
      </c>
      <c r="D3944" t="s">
        <v>411</v>
      </c>
      <c r="E3944">
        <v>52.45</v>
      </c>
      <c r="F3944">
        <v>4.5999999999999996</v>
      </c>
      <c r="G3944" t="s">
        <v>1615</v>
      </c>
      <c r="H3944" t="s">
        <v>71</v>
      </c>
      <c r="I3944" t="s">
        <v>20</v>
      </c>
      <c r="J3944" t="s">
        <v>2020</v>
      </c>
      <c r="K3944">
        <v>52.45</v>
      </c>
      <c r="L3944">
        <v>4.5999999999999996</v>
      </c>
      <c r="M3944" t="s">
        <v>1615</v>
      </c>
      <c r="N3944" t="s">
        <v>40</v>
      </c>
      <c r="O3944" t="s">
        <v>35</v>
      </c>
      <c r="P3944">
        <v>345</v>
      </c>
      <c r="Q3944">
        <v>0</v>
      </c>
      <c r="R3944">
        <v>0</v>
      </c>
    </row>
    <row r="3945" spans="1:18">
      <c r="A3945" t="s">
        <v>2019</v>
      </c>
      <c r="B3945" t="s">
        <v>92</v>
      </c>
      <c r="C3945" t="s">
        <v>50</v>
      </c>
      <c r="D3945" t="s">
        <v>2020</v>
      </c>
      <c r="E3945">
        <v>52.53</v>
      </c>
      <c r="F3945">
        <v>4.5999999999999996</v>
      </c>
      <c r="G3945" t="s">
        <v>1615</v>
      </c>
      <c r="H3945" t="s">
        <v>76</v>
      </c>
      <c r="I3945" t="s">
        <v>51</v>
      </c>
      <c r="J3945" t="s">
        <v>2020</v>
      </c>
      <c r="K3945">
        <v>52.53</v>
      </c>
      <c r="L3945">
        <v>4.62</v>
      </c>
      <c r="M3945" t="s">
        <v>1615</v>
      </c>
      <c r="N3945" t="s">
        <v>40</v>
      </c>
      <c r="O3945" t="s">
        <v>35</v>
      </c>
      <c r="P3945">
        <v>251</v>
      </c>
      <c r="Q3945">
        <v>0</v>
      </c>
      <c r="R3945">
        <v>0</v>
      </c>
    </row>
    <row r="3946" spans="1:18">
      <c r="A3946" t="s">
        <v>192</v>
      </c>
      <c r="B3946" t="s">
        <v>24</v>
      </c>
      <c r="C3946" t="s">
        <v>20</v>
      </c>
      <c r="D3946" t="s">
        <v>193</v>
      </c>
      <c r="E3946">
        <v>51.22</v>
      </c>
      <c r="F3946">
        <v>4.37</v>
      </c>
      <c r="G3946" t="s">
        <v>22</v>
      </c>
      <c r="H3946" t="s">
        <v>32</v>
      </c>
      <c r="I3946" t="s">
        <v>20</v>
      </c>
      <c r="J3946" t="s">
        <v>193</v>
      </c>
      <c r="K3946">
        <v>51.32</v>
      </c>
      <c r="L3946">
        <v>4.42</v>
      </c>
      <c r="M3946" t="s">
        <v>22</v>
      </c>
      <c r="N3946" t="s">
        <v>81</v>
      </c>
      <c r="O3946" t="s">
        <v>35</v>
      </c>
      <c r="P3946">
        <v>6</v>
      </c>
      <c r="Q3946">
        <v>12</v>
      </c>
      <c r="R3946">
        <v>18</v>
      </c>
    </row>
    <row r="3947" spans="1:18">
      <c r="A3947" t="s">
        <v>2382</v>
      </c>
      <c r="B3947" t="s">
        <v>24</v>
      </c>
      <c r="C3947" t="s">
        <v>48</v>
      </c>
      <c r="D3947" t="s">
        <v>193</v>
      </c>
      <c r="E3947">
        <v>67.849999999999994</v>
      </c>
      <c r="F3947">
        <v>15.1</v>
      </c>
      <c r="G3947" t="s">
        <v>669</v>
      </c>
      <c r="H3947" t="s">
        <v>20</v>
      </c>
      <c r="I3947" t="s">
        <v>32</v>
      </c>
      <c r="J3947" t="s">
        <v>193</v>
      </c>
      <c r="K3947">
        <v>67.849999999999994</v>
      </c>
      <c r="L3947">
        <v>15.1</v>
      </c>
      <c r="M3947" t="s">
        <v>669</v>
      </c>
      <c r="N3947" t="s">
        <v>40</v>
      </c>
      <c r="O3947" t="s">
        <v>52</v>
      </c>
      <c r="P3947">
        <v>62</v>
      </c>
      <c r="Q3947">
        <v>0</v>
      </c>
      <c r="R3947">
        <v>0</v>
      </c>
    </row>
  </sheetData>
  <sortState ref="A2:R3947">
    <sortCondition ref="D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A32C2-169D-48DE-8C62-DA2506A1415C}">
  <dimension ref="A3:B26"/>
  <sheetViews>
    <sheetView workbookViewId="0">
      <selection activeCell="F27" sqref="F27"/>
    </sheetView>
  </sheetViews>
  <sheetFormatPr defaultRowHeight="15"/>
  <cols>
    <col min="1" max="1" width="17.140625" bestFit="1" customWidth="1"/>
    <col min="2" max="2" width="23.140625" bestFit="1" customWidth="1"/>
  </cols>
  <sheetData>
    <row r="3" spans="1:2">
      <c r="A3" s="2" t="s">
        <v>6</v>
      </c>
      <c r="B3" t="s">
        <v>4181</v>
      </c>
    </row>
    <row r="4" spans="1:2">
      <c r="A4" t="s">
        <v>426</v>
      </c>
      <c r="B4" s="4">
        <v>10</v>
      </c>
    </row>
    <row r="5" spans="1:2">
      <c r="A5" t="s">
        <v>22</v>
      </c>
      <c r="B5" s="4">
        <v>96</v>
      </c>
    </row>
    <row r="6" spans="1:2">
      <c r="A6" t="s">
        <v>1600</v>
      </c>
      <c r="B6" s="4">
        <v>6</v>
      </c>
    </row>
    <row r="7" spans="1:2">
      <c r="A7" t="s">
        <v>211</v>
      </c>
      <c r="B7" s="4">
        <v>105</v>
      </c>
    </row>
    <row r="8" spans="1:2">
      <c r="A8" t="s">
        <v>610</v>
      </c>
      <c r="B8" s="4">
        <v>159</v>
      </c>
    </row>
    <row r="9" spans="1:2">
      <c r="A9" t="s">
        <v>1115</v>
      </c>
      <c r="B9" s="4">
        <v>10</v>
      </c>
    </row>
    <row r="10" spans="1:2">
      <c r="A10" t="s">
        <v>795</v>
      </c>
      <c r="B10" s="4">
        <v>61</v>
      </c>
    </row>
    <row r="11" spans="1:2">
      <c r="A11" t="s">
        <v>2455</v>
      </c>
      <c r="B11" s="4">
        <v>1092</v>
      </c>
    </row>
    <row r="12" spans="1:2">
      <c r="A12" t="s">
        <v>116</v>
      </c>
      <c r="B12" s="4">
        <v>2</v>
      </c>
    </row>
    <row r="13" spans="1:2">
      <c r="A13" t="s">
        <v>332</v>
      </c>
      <c r="B13" s="4">
        <v>249</v>
      </c>
    </row>
    <row r="14" spans="1:2">
      <c r="A14" t="s">
        <v>4130</v>
      </c>
      <c r="B14" s="4">
        <v>8</v>
      </c>
    </row>
    <row r="15" spans="1:2">
      <c r="A15" t="s">
        <v>1585</v>
      </c>
      <c r="B15" s="4">
        <v>9</v>
      </c>
    </row>
    <row r="16" spans="1:2">
      <c r="A16" t="s">
        <v>1607</v>
      </c>
      <c r="B16" s="4">
        <v>7</v>
      </c>
    </row>
    <row r="17" spans="1:2">
      <c r="A17" t="s">
        <v>1615</v>
      </c>
      <c r="B17" s="4">
        <v>463</v>
      </c>
    </row>
    <row r="18" spans="1:2">
      <c r="A18" t="s">
        <v>669</v>
      </c>
      <c r="B18" s="4">
        <v>338</v>
      </c>
    </row>
    <row r="19" spans="1:2">
      <c r="A19" t="s">
        <v>2428</v>
      </c>
      <c r="B19" s="4">
        <v>23</v>
      </c>
    </row>
    <row r="20" spans="1:2">
      <c r="A20" t="s">
        <v>808</v>
      </c>
      <c r="B20" s="4">
        <v>10</v>
      </c>
    </row>
    <row r="21" spans="1:2">
      <c r="A21" t="s">
        <v>1591</v>
      </c>
      <c r="B21" s="4">
        <v>1</v>
      </c>
    </row>
    <row r="22" spans="1:2">
      <c r="A22" t="s">
        <v>583</v>
      </c>
      <c r="B22" s="4">
        <v>13</v>
      </c>
    </row>
    <row r="23" spans="1:2">
      <c r="A23" t="s">
        <v>2497</v>
      </c>
      <c r="B23" s="4">
        <v>569</v>
      </c>
    </row>
    <row r="24" spans="1:2">
      <c r="A24" t="s">
        <v>1558</v>
      </c>
      <c r="B24" s="4">
        <v>24</v>
      </c>
    </row>
    <row r="25" spans="1:2">
      <c r="A25" t="s">
        <v>4129</v>
      </c>
      <c r="B25" s="4">
        <v>687</v>
      </c>
    </row>
    <row r="26" spans="1:2">
      <c r="A26" t="s">
        <v>2426</v>
      </c>
      <c r="B26" s="4">
        <v>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E67F8-EB2F-419C-B687-D71CD59EF32A}">
  <dimension ref="A3:B29"/>
  <sheetViews>
    <sheetView workbookViewId="0">
      <selection activeCell="A24" sqref="A24"/>
    </sheetView>
  </sheetViews>
  <sheetFormatPr defaultRowHeight="15"/>
  <cols>
    <col min="1" max="1" width="14.42578125" bestFit="1" customWidth="1"/>
    <col min="2" max="2" width="24.7109375" bestFit="1" customWidth="1"/>
  </cols>
  <sheetData>
    <row r="3" spans="1:2">
      <c r="A3" s="2" t="s">
        <v>4134</v>
      </c>
      <c r="B3" t="s">
        <v>4201</v>
      </c>
    </row>
    <row r="4" spans="1:2">
      <c r="A4" s="3" t="s">
        <v>426</v>
      </c>
      <c r="B4" s="4">
        <v>9</v>
      </c>
    </row>
    <row r="5" spans="1:2">
      <c r="A5" s="3" t="s">
        <v>22</v>
      </c>
      <c r="B5" s="4">
        <v>93</v>
      </c>
    </row>
    <row r="6" spans="1:2">
      <c r="A6" s="3" t="s">
        <v>1600</v>
      </c>
      <c r="B6" s="4">
        <v>6</v>
      </c>
    </row>
    <row r="7" spans="1:2">
      <c r="A7" s="3" t="s">
        <v>211</v>
      </c>
      <c r="B7" s="4">
        <v>105</v>
      </c>
    </row>
    <row r="8" spans="1:2">
      <c r="A8" s="3" t="s">
        <v>610</v>
      </c>
      <c r="B8" s="4">
        <v>158</v>
      </c>
    </row>
    <row r="9" spans="1:2">
      <c r="A9" s="3" t="s">
        <v>1115</v>
      </c>
      <c r="B9" s="4">
        <v>10</v>
      </c>
    </row>
    <row r="10" spans="1:2">
      <c r="A10" s="3" t="s">
        <v>795</v>
      </c>
      <c r="B10" s="4">
        <v>60</v>
      </c>
    </row>
    <row r="11" spans="1:2">
      <c r="A11" s="3" t="s">
        <v>2455</v>
      </c>
      <c r="B11" s="4">
        <v>1084</v>
      </c>
    </row>
    <row r="12" spans="1:2">
      <c r="A12" s="3" t="s">
        <v>116</v>
      </c>
      <c r="B12" s="4">
        <v>6</v>
      </c>
    </row>
    <row r="13" spans="1:2">
      <c r="A13" s="3" t="s">
        <v>332</v>
      </c>
      <c r="B13" s="4">
        <v>250</v>
      </c>
    </row>
    <row r="14" spans="1:2">
      <c r="A14" s="3" t="s">
        <v>1585</v>
      </c>
      <c r="B14" s="4">
        <v>8</v>
      </c>
    </row>
    <row r="15" spans="1:2">
      <c r="A15" s="3" t="s">
        <v>1608</v>
      </c>
      <c r="B15" s="4">
        <v>2</v>
      </c>
    </row>
    <row r="16" spans="1:2">
      <c r="A16" s="3" t="s">
        <v>1607</v>
      </c>
      <c r="B16" s="4">
        <v>4</v>
      </c>
    </row>
    <row r="17" spans="1:2">
      <c r="A17" s="3" t="s">
        <v>783</v>
      </c>
      <c r="B17" s="4">
        <v>1</v>
      </c>
    </row>
    <row r="18" spans="1:2">
      <c r="A18" s="3" t="s">
        <v>1615</v>
      </c>
      <c r="B18" s="4">
        <v>470</v>
      </c>
    </row>
    <row r="19" spans="1:2">
      <c r="A19" s="3" t="s">
        <v>669</v>
      </c>
      <c r="B19" s="4">
        <v>341</v>
      </c>
    </row>
    <row r="20" spans="1:2">
      <c r="A20" s="3" t="s">
        <v>2428</v>
      </c>
      <c r="B20" s="4">
        <v>23</v>
      </c>
    </row>
    <row r="21" spans="1:2">
      <c r="A21" s="3" t="s">
        <v>808</v>
      </c>
      <c r="B21" s="4">
        <v>21</v>
      </c>
    </row>
    <row r="22" spans="1:2">
      <c r="A22" s="3" t="s">
        <v>1591</v>
      </c>
      <c r="B22" s="4">
        <v>1</v>
      </c>
    </row>
    <row r="23" spans="1:2">
      <c r="A23" s="3" t="s">
        <v>583</v>
      </c>
      <c r="B23" s="4">
        <v>13</v>
      </c>
    </row>
    <row r="24" spans="1:2">
      <c r="A24" s="3" t="s">
        <v>2497</v>
      </c>
      <c r="B24" s="4">
        <v>566</v>
      </c>
    </row>
    <row r="25" spans="1:2">
      <c r="A25" s="3" t="s">
        <v>1558</v>
      </c>
      <c r="B25" s="4">
        <v>24</v>
      </c>
    </row>
    <row r="26" spans="1:2">
      <c r="A26" s="3" t="s">
        <v>4129</v>
      </c>
      <c r="B26" s="4">
        <v>687</v>
      </c>
    </row>
    <row r="27" spans="1:2">
      <c r="A27" s="3" t="s">
        <v>2426</v>
      </c>
      <c r="B27" s="4">
        <v>4</v>
      </c>
    </row>
    <row r="28" spans="1:2">
      <c r="A28" s="3" t="s">
        <v>4136</v>
      </c>
      <c r="B28" s="4"/>
    </row>
    <row r="29" spans="1:2">
      <c r="A29" s="3" t="s">
        <v>4131</v>
      </c>
      <c r="B29" s="4">
        <v>3946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6E1DF-7151-4657-8CAB-5546A3E32B9B}">
  <dimension ref="A1:T3947"/>
  <sheetViews>
    <sheetView topLeftCell="E1" workbookViewId="0">
      <selection activeCell="O1" sqref="O1:O1048576"/>
    </sheetView>
  </sheetViews>
  <sheetFormatPr defaultRowHeight="15"/>
  <cols>
    <col min="1" max="1" width="25.42578125" customWidth="1"/>
    <col min="2" max="2" width="11" customWidth="1"/>
    <col min="3" max="3" width="16" customWidth="1"/>
    <col min="4" max="5" width="13.42578125" customWidth="1"/>
    <col min="6" max="6" width="19.85546875" customWidth="1"/>
    <col min="7" max="7" width="9.7109375" customWidth="1"/>
    <col min="8" max="8" width="15.85546875" customWidth="1"/>
    <col min="9" max="9" width="12.85546875" customWidth="1"/>
    <col min="10" max="10" width="15.85546875" customWidth="1"/>
    <col min="11" max="11" width="13" style="5" customWidth="1"/>
    <col min="12" max="12" width="24.7109375" bestFit="1" customWidth="1"/>
    <col min="13" max="13" width="17" customWidth="1"/>
    <col min="14" max="14" width="18.140625" customWidth="1"/>
    <col min="15" max="15" width="16.28515625" customWidth="1"/>
    <col min="16" max="16" width="22.5703125" customWidth="1"/>
    <col min="17" max="17" width="21.85546875" customWidth="1"/>
    <col min="18" max="18" width="12" customWidth="1"/>
    <col min="19" max="19" width="14" customWidth="1"/>
    <col min="20" max="20" width="18.85546875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4132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5" t="s">
        <v>9</v>
      </c>
      <c r="L1" t="s">
        <v>4133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>
      <c r="A2" t="s">
        <v>1589</v>
      </c>
      <c r="B2" s="4">
        <v>6</v>
      </c>
      <c r="C2" s="4">
        <v>6</v>
      </c>
      <c r="D2" s="4">
        <v>1913</v>
      </c>
      <c r="E2" s="1">
        <f>DATE(B2,C2,D2)</f>
        <v>4256</v>
      </c>
      <c r="F2">
        <v>48.98</v>
      </c>
      <c r="G2">
        <v>21.25</v>
      </c>
      <c r="H2" t="s">
        <v>1591</v>
      </c>
      <c r="I2" s="4">
        <v>28</v>
      </c>
      <c r="J2" s="4">
        <v>10</v>
      </c>
      <c r="K2" s="6">
        <v>1913</v>
      </c>
      <c r="L2" s="1">
        <f>DATE(I2,J2,K2)</f>
        <v>12414</v>
      </c>
      <c r="M2">
        <v>48.98</v>
      </c>
      <c r="N2">
        <v>21.25</v>
      </c>
      <c r="O2" t="s">
        <v>1591</v>
      </c>
      <c r="P2" t="s">
        <v>34</v>
      </c>
      <c r="Q2" t="s">
        <v>35</v>
      </c>
      <c r="R2">
        <v>144</v>
      </c>
      <c r="S2">
        <v>0</v>
      </c>
      <c r="T2">
        <v>0</v>
      </c>
    </row>
    <row r="3" spans="1:20">
      <c r="A3" t="s">
        <v>2480</v>
      </c>
      <c r="B3" s="4">
        <v>8</v>
      </c>
      <c r="C3" s="4">
        <v>6</v>
      </c>
      <c r="D3" s="4">
        <v>1913</v>
      </c>
      <c r="E3" s="1">
        <f t="shared" ref="E3:E66" si="0">DATE(B3,C3,D3)</f>
        <v>4987</v>
      </c>
      <c r="F3">
        <v>61.4</v>
      </c>
      <c r="G3">
        <v>23.1</v>
      </c>
      <c r="H3" t="s">
        <v>2455</v>
      </c>
      <c r="I3" s="4">
        <v>5</v>
      </c>
      <c r="J3" s="4">
        <v>1</v>
      </c>
      <c r="K3" s="6">
        <v>1914</v>
      </c>
      <c r="L3" s="1">
        <f t="shared" ref="L3:L66" si="1">DATE(I3,J3,K3)</f>
        <v>3741</v>
      </c>
      <c r="M3">
        <v>61.17</v>
      </c>
      <c r="N3">
        <v>23</v>
      </c>
      <c r="O3" t="s">
        <v>2455</v>
      </c>
      <c r="P3" t="s">
        <v>34</v>
      </c>
      <c r="Q3" t="s">
        <v>35</v>
      </c>
      <c r="R3">
        <v>211</v>
      </c>
      <c r="S3">
        <v>27</v>
      </c>
      <c r="T3">
        <v>192</v>
      </c>
    </row>
    <row r="4" spans="1:20">
      <c r="A4" t="s">
        <v>2482</v>
      </c>
      <c r="B4" s="4">
        <v>8</v>
      </c>
      <c r="C4" s="4">
        <v>6</v>
      </c>
      <c r="D4" s="4">
        <v>1913</v>
      </c>
      <c r="E4" s="1">
        <f t="shared" si="0"/>
        <v>4987</v>
      </c>
      <c r="F4">
        <v>61.4</v>
      </c>
      <c r="G4">
        <v>23.1</v>
      </c>
      <c r="H4" t="s">
        <v>2455</v>
      </c>
      <c r="I4" s="4">
        <v>14</v>
      </c>
      <c r="J4" s="4">
        <v>1</v>
      </c>
      <c r="K4" s="6">
        <v>1914</v>
      </c>
      <c r="L4" s="1">
        <f t="shared" si="1"/>
        <v>7028</v>
      </c>
      <c r="M4">
        <v>61.5</v>
      </c>
      <c r="N4">
        <v>23</v>
      </c>
      <c r="O4" t="s">
        <v>2455</v>
      </c>
      <c r="P4" t="s">
        <v>34</v>
      </c>
      <c r="Q4" t="s">
        <v>35</v>
      </c>
      <c r="R4">
        <v>220</v>
      </c>
      <c r="S4">
        <v>13</v>
      </c>
      <c r="T4">
        <v>335</v>
      </c>
    </row>
    <row r="5" spans="1:20">
      <c r="A5" t="s">
        <v>1595</v>
      </c>
      <c r="B5" s="4">
        <v>6</v>
      </c>
      <c r="C5" s="4">
        <v>6</v>
      </c>
      <c r="D5" s="4">
        <v>1917</v>
      </c>
      <c r="E5" s="1">
        <f t="shared" si="0"/>
        <v>4260</v>
      </c>
      <c r="F5">
        <v>47.02</v>
      </c>
      <c r="G5">
        <v>18.23</v>
      </c>
      <c r="H5" t="s">
        <v>1585</v>
      </c>
      <c r="I5" s="4">
        <v>29</v>
      </c>
      <c r="J5" s="4">
        <v>12</v>
      </c>
      <c r="K5" s="6">
        <v>1917</v>
      </c>
      <c r="L5" s="1">
        <f t="shared" si="1"/>
        <v>12844</v>
      </c>
      <c r="M5">
        <v>47.07</v>
      </c>
      <c r="N5">
        <v>18.3</v>
      </c>
      <c r="O5" t="s">
        <v>1585</v>
      </c>
      <c r="P5" t="s">
        <v>40</v>
      </c>
      <c r="Q5" t="s">
        <v>52</v>
      </c>
      <c r="R5">
        <v>206</v>
      </c>
      <c r="S5">
        <v>8</v>
      </c>
      <c r="T5">
        <v>43</v>
      </c>
    </row>
    <row r="6" spans="1:20">
      <c r="A6" t="s">
        <v>707</v>
      </c>
      <c r="B6" s="4">
        <v>1</v>
      </c>
      <c r="C6" s="4">
        <v>6</v>
      </c>
      <c r="D6" s="4">
        <v>1918</v>
      </c>
      <c r="E6" s="1">
        <f t="shared" si="0"/>
        <v>2435</v>
      </c>
      <c r="F6">
        <v>57.47</v>
      </c>
      <c r="G6">
        <v>10.25</v>
      </c>
      <c r="H6" t="s">
        <v>610</v>
      </c>
      <c r="I6" s="4">
        <v>18</v>
      </c>
      <c r="J6" s="4">
        <v>1</v>
      </c>
      <c r="K6" s="6">
        <v>1919</v>
      </c>
      <c r="L6" s="1">
        <f t="shared" si="1"/>
        <v>8494</v>
      </c>
      <c r="M6">
        <v>57.48</v>
      </c>
      <c r="N6">
        <v>10.27</v>
      </c>
      <c r="O6" t="s">
        <v>610</v>
      </c>
      <c r="P6" t="s">
        <v>81</v>
      </c>
      <c r="Q6" t="s">
        <v>35</v>
      </c>
      <c r="R6">
        <v>231</v>
      </c>
      <c r="S6">
        <v>3</v>
      </c>
      <c r="T6">
        <v>29</v>
      </c>
    </row>
    <row r="7" spans="1:20">
      <c r="A7" t="s">
        <v>689</v>
      </c>
      <c r="B7" s="4">
        <v>1</v>
      </c>
      <c r="C7" s="4">
        <v>6</v>
      </c>
      <c r="D7" s="4">
        <v>1919</v>
      </c>
      <c r="E7" s="1">
        <f t="shared" si="0"/>
        <v>2436</v>
      </c>
      <c r="F7">
        <v>55.33</v>
      </c>
      <c r="G7">
        <v>8.7799999999999994</v>
      </c>
      <c r="H7" t="s">
        <v>610</v>
      </c>
      <c r="I7" s="4">
        <v>3</v>
      </c>
      <c r="J7" s="4">
        <v>10</v>
      </c>
      <c r="K7" s="6">
        <v>1919</v>
      </c>
      <c r="L7" s="1">
        <f t="shared" si="1"/>
        <v>3288</v>
      </c>
      <c r="M7">
        <v>55.33</v>
      </c>
      <c r="N7">
        <v>8.7799999999999994</v>
      </c>
      <c r="O7" t="s">
        <v>610</v>
      </c>
      <c r="P7" t="s">
        <v>84</v>
      </c>
      <c r="Q7" t="s">
        <v>35</v>
      </c>
      <c r="R7">
        <v>124</v>
      </c>
      <c r="S7">
        <v>0</v>
      </c>
      <c r="T7">
        <v>0</v>
      </c>
    </row>
    <row r="8" spans="1:20">
      <c r="A8" t="s">
        <v>767</v>
      </c>
      <c r="B8" s="4">
        <v>1</v>
      </c>
      <c r="C8" s="4">
        <v>6</v>
      </c>
      <c r="D8" s="4">
        <v>1920</v>
      </c>
      <c r="E8" s="1">
        <f t="shared" si="0"/>
        <v>2437</v>
      </c>
      <c r="F8">
        <v>56.2</v>
      </c>
      <c r="G8">
        <v>9.4700000000000006</v>
      </c>
      <c r="H8" t="s">
        <v>610</v>
      </c>
      <c r="I8" s="4">
        <v>10</v>
      </c>
      <c r="J8" s="4">
        <v>9</v>
      </c>
      <c r="K8" s="6">
        <v>1920</v>
      </c>
      <c r="L8" s="1">
        <f t="shared" si="1"/>
        <v>5816</v>
      </c>
      <c r="M8">
        <v>56.1</v>
      </c>
      <c r="N8">
        <v>9.4</v>
      </c>
      <c r="O8" t="s">
        <v>610</v>
      </c>
      <c r="P8" t="s">
        <v>34</v>
      </c>
      <c r="Q8" t="s">
        <v>35</v>
      </c>
      <c r="R8">
        <v>101</v>
      </c>
      <c r="S8">
        <v>12</v>
      </c>
      <c r="T8">
        <v>201</v>
      </c>
    </row>
    <row r="9" spans="1:20">
      <c r="A9" t="s">
        <v>770</v>
      </c>
      <c r="B9" s="4">
        <v>1</v>
      </c>
      <c r="C9" s="4">
        <v>6</v>
      </c>
      <c r="D9" s="4">
        <v>1920</v>
      </c>
      <c r="E9" s="1">
        <f t="shared" si="0"/>
        <v>2437</v>
      </c>
      <c r="F9">
        <v>56.2</v>
      </c>
      <c r="G9">
        <v>9.4700000000000006</v>
      </c>
      <c r="H9" t="s">
        <v>610</v>
      </c>
      <c r="I9" s="4">
        <v>30</v>
      </c>
      <c r="J9" s="4">
        <v>9</v>
      </c>
      <c r="K9" s="6">
        <v>1920</v>
      </c>
      <c r="L9" s="1">
        <f t="shared" si="1"/>
        <v>13121</v>
      </c>
      <c r="M9">
        <v>56.1</v>
      </c>
      <c r="N9">
        <v>9.4</v>
      </c>
      <c r="O9" t="s">
        <v>610</v>
      </c>
      <c r="P9" t="s">
        <v>34</v>
      </c>
      <c r="Q9" t="s">
        <v>35</v>
      </c>
      <c r="R9">
        <v>121</v>
      </c>
      <c r="S9">
        <v>12</v>
      </c>
      <c r="T9">
        <v>201</v>
      </c>
    </row>
    <row r="10" spans="1:20">
      <c r="A10" t="s">
        <v>749</v>
      </c>
      <c r="B10" s="4">
        <v>1</v>
      </c>
      <c r="C10" s="4">
        <v>6</v>
      </c>
      <c r="D10" s="4">
        <v>1921</v>
      </c>
      <c r="E10" s="1">
        <f t="shared" si="0"/>
        <v>2438</v>
      </c>
      <c r="F10">
        <v>55.17</v>
      </c>
      <c r="G10">
        <v>8.77</v>
      </c>
      <c r="H10" t="s">
        <v>610</v>
      </c>
      <c r="I10" s="4">
        <v>10</v>
      </c>
      <c r="J10" s="4">
        <v>6</v>
      </c>
      <c r="K10" s="6">
        <v>1921</v>
      </c>
      <c r="L10" s="1">
        <f t="shared" si="1"/>
        <v>5725</v>
      </c>
      <c r="M10">
        <v>55.17</v>
      </c>
      <c r="N10">
        <v>8.77</v>
      </c>
      <c r="O10" t="s">
        <v>610</v>
      </c>
      <c r="P10" t="s">
        <v>26</v>
      </c>
      <c r="Q10" t="s">
        <v>27</v>
      </c>
      <c r="R10">
        <v>9</v>
      </c>
      <c r="S10">
        <v>0</v>
      </c>
      <c r="T10">
        <v>0</v>
      </c>
    </row>
    <row r="11" spans="1:20">
      <c r="A11" t="s">
        <v>1597</v>
      </c>
      <c r="B11" s="4">
        <v>29</v>
      </c>
      <c r="C11" s="4">
        <v>8</v>
      </c>
      <c r="D11" s="4">
        <v>1922</v>
      </c>
      <c r="E11" s="1">
        <f t="shared" si="0"/>
        <v>12727</v>
      </c>
      <c r="F11">
        <v>48.1</v>
      </c>
      <c r="G11">
        <v>20.77</v>
      </c>
      <c r="H11" t="s">
        <v>1585</v>
      </c>
      <c r="I11" s="4">
        <v>14</v>
      </c>
      <c r="J11" s="4">
        <v>4</v>
      </c>
      <c r="K11" s="6">
        <v>1923</v>
      </c>
      <c r="L11" s="1">
        <f t="shared" si="1"/>
        <v>7127</v>
      </c>
      <c r="M11">
        <v>48.1</v>
      </c>
      <c r="N11">
        <v>20.77</v>
      </c>
      <c r="O11" t="s">
        <v>1585</v>
      </c>
      <c r="P11" t="s">
        <v>40</v>
      </c>
      <c r="Q11" t="s">
        <v>52</v>
      </c>
      <c r="R11">
        <v>2138</v>
      </c>
      <c r="S11">
        <v>225</v>
      </c>
      <c r="T11">
        <v>58</v>
      </c>
    </row>
    <row r="12" spans="1:20">
      <c r="A12" t="s">
        <v>746</v>
      </c>
      <c r="B12" s="4">
        <v>1</v>
      </c>
      <c r="C12" s="4">
        <v>6</v>
      </c>
      <c r="D12" s="4">
        <v>1923</v>
      </c>
      <c r="E12" s="1">
        <f t="shared" si="0"/>
        <v>2440</v>
      </c>
      <c r="F12">
        <v>56.45</v>
      </c>
      <c r="G12">
        <v>9.42</v>
      </c>
      <c r="H12" t="s">
        <v>610</v>
      </c>
      <c r="I12" s="4">
        <v>5</v>
      </c>
      <c r="J12" s="4">
        <v>6</v>
      </c>
      <c r="K12" s="6">
        <v>1923</v>
      </c>
      <c r="L12" s="1">
        <f t="shared" si="1"/>
        <v>3901</v>
      </c>
      <c r="M12">
        <v>56.45</v>
      </c>
      <c r="N12">
        <v>9.42</v>
      </c>
      <c r="O12" t="s">
        <v>610</v>
      </c>
      <c r="P12" t="s">
        <v>84</v>
      </c>
      <c r="Q12" t="s">
        <v>35</v>
      </c>
      <c r="R12">
        <v>4</v>
      </c>
      <c r="S12">
        <v>0</v>
      </c>
      <c r="T12">
        <v>0</v>
      </c>
    </row>
    <row r="13" spans="1:20">
      <c r="A13" t="s">
        <v>775</v>
      </c>
      <c r="B13" s="4">
        <v>1</v>
      </c>
      <c r="C13" s="4">
        <v>6</v>
      </c>
      <c r="D13" s="4">
        <v>1923</v>
      </c>
      <c r="E13" s="1">
        <f t="shared" si="0"/>
        <v>2440</v>
      </c>
      <c r="F13">
        <v>56.45</v>
      </c>
      <c r="G13">
        <v>9.42</v>
      </c>
      <c r="H13" t="s">
        <v>610</v>
      </c>
      <c r="I13" s="4">
        <v>8</v>
      </c>
      <c r="J13" s="4">
        <v>8</v>
      </c>
      <c r="K13" s="6">
        <v>1923</v>
      </c>
      <c r="L13" s="1">
        <f t="shared" si="1"/>
        <v>5058</v>
      </c>
      <c r="M13">
        <v>56.45</v>
      </c>
      <c r="N13">
        <v>9.42</v>
      </c>
      <c r="O13" t="s">
        <v>610</v>
      </c>
      <c r="P13" t="s">
        <v>4129</v>
      </c>
      <c r="Q13" t="s">
        <v>35</v>
      </c>
      <c r="R13">
        <v>68</v>
      </c>
      <c r="S13">
        <v>0</v>
      </c>
      <c r="T13">
        <v>0</v>
      </c>
    </row>
    <row r="14" spans="1:20">
      <c r="A14" t="s">
        <v>776</v>
      </c>
      <c r="B14" s="4">
        <v>1</v>
      </c>
      <c r="C14" s="4">
        <v>6</v>
      </c>
      <c r="D14" s="4">
        <v>1923</v>
      </c>
      <c r="E14" s="1">
        <f t="shared" si="0"/>
        <v>2440</v>
      </c>
      <c r="F14">
        <v>56.45</v>
      </c>
      <c r="G14">
        <v>9.42</v>
      </c>
      <c r="H14" t="s">
        <v>610</v>
      </c>
      <c r="I14" s="4">
        <v>1</v>
      </c>
      <c r="J14" s="4">
        <v>12</v>
      </c>
      <c r="K14" s="6">
        <v>1923</v>
      </c>
      <c r="L14" s="1">
        <f t="shared" si="1"/>
        <v>2623</v>
      </c>
      <c r="M14">
        <v>56.45</v>
      </c>
      <c r="N14">
        <v>9.42</v>
      </c>
      <c r="O14" t="s">
        <v>610</v>
      </c>
      <c r="P14" t="s">
        <v>40</v>
      </c>
      <c r="Q14" t="s">
        <v>35</v>
      </c>
      <c r="R14">
        <v>183</v>
      </c>
      <c r="S14">
        <v>0</v>
      </c>
      <c r="T14">
        <v>0</v>
      </c>
    </row>
    <row r="15" spans="1:20">
      <c r="A15" t="s">
        <v>777</v>
      </c>
      <c r="B15" s="4">
        <v>1</v>
      </c>
      <c r="C15" s="4">
        <v>6</v>
      </c>
      <c r="D15" s="4">
        <v>1923</v>
      </c>
      <c r="E15" s="1">
        <f t="shared" si="0"/>
        <v>2440</v>
      </c>
      <c r="F15">
        <v>56.45</v>
      </c>
      <c r="G15">
        <v>9.42</v>
      </c>
      <c r="H15" t="s">
        <v>610</v>
      </c>
      <c r="I15" s="4">
        <v>5</v>
      </c>
      <c r="J15" s="4">
        <v>6</v>
      </c>
      <c r="K15" s="6">
        <v>1923</v>
      </c>
      <c r="L15" s="1">
        <f t="shared" si="1"/>
        <v>3901</v>
      </c>
      <c r="M15">
        <v>56.45</v>
      </c>
      <c r="N15">
        <v>9.42</v>
      </c>
      <c r="O15" t="s">
        <v>610</v>
      </c>
      <c r="P15" t="s">
        <v>84</v>
      </c>
      <c r="Q15" t="s">
        <v>35</v>
      </c>
      <c r="R15">
        <v>4</v>
      </c>
      <c r="S15">
        <v>0</v>
      </c>
      <c r="T15">
        <v>0</v>
      </c>
    </row>
    <row r="16" spans="1:20">
      <c r="A16" t="s">
        <v>755</v>
      </c>
      <c r="B16" s="4">
        <v>1</v>
      </c>
      <c r="C16" s="4">
        <v>6</v>
      </c>
      <c r="D16" s="4">
        <v>1924</v>
      </c>
      <c r="E16" s="1">
        <f t="shared" si="0"/>
        <v>2441</v>
      </c>
      <c r="F16">
        <v>56.45</v>
      </c>
      <c r="G16">
        <v>9.42</v>
      </c>
      <c r="H16" t="s">
        <v>610</v>
      </c>
      <c r="I16" s="4">
        <v>15</v>
      </c>
      <c r="J16" s="4">
        <v>4</v>
      </c>
      <c r="K16" s="6">
        <v>1925</v>
      </c>
      <c r="L16" s="1">
        <f t="shared" si="1"/>
        <v>7494</v>
      </c>
      <c r="M16">
        <v>56.45</v>
      </c>
      <c r="N16">
        <v>9.42</v>
      </c>
      <c r="O16" t="s">
        <v>610</v>
      </c>
      <c r="P16" t="s">
        <v>4129</v>
      </c>
      <c r="Q16" t="s">
        <v>35</v>
      </c>
      <c r="R16">
        <v>318</v>
      </c>
      <c r="S16">
        <v>0</v>
      </c>
      <c r="T16">
        <v>0</v>
      </c>
    </row>
    <row r="17" spans="1:20">
      <c r="A17" t="s">
        <v>758</v>
      </c>
      <c r="B17" s="4">
        <v>1</v>
      </c>
      <c r="C17" s="4">
        <v>5</v>
      </c>
      <c r="D17" s="4">
        <v>1924</v>
      </c>
      <c r="E17" s="1">
        <f t="shared" si="0"/>
        <v>2410</v>
      </c>
      <c r="F17">
        <v>55.75</v>
      </c>
      <c r="G17">
        <v>12.57</v>
      </c>
      <c r="H17" t="s">
        <v>610</v>
      </c>
      <c r="I17" s="4">
        <v>26</v>
      </c>
      <c r="J17" s="4">
        <v>5</v>
      </c>
      <c r="K17" s="6">
        <v>1924</v>
      </c>
      <c r="L17" s="1">
        <f t="shared" si="1"/>
        <v>11541</v>
      </c>
      <c r="M17">
        <v>55.75</v>
      </c>
      <c r="N17">
        <v>12.57</v>
      </c>
      <c r="O17" t="s">
        <v>610</v>
      </c>
      <c r="P17" t="s">
        <v>4129</v>
      </c>
      <c r="Q17" t="s">
        <v>35</v>
      </c>
      <c r="R17">
        <v>25</v>
      </c>
      <c r="S17">
        <v>0</v>
      </c>
      <c r="T17">
        <v>0</v>
      </c>
    </row>
    <row r="18" spans="1:20">
      <c r="A18" t="s">
        <v>994</v>
      </c>
      <c r="B18" s="4">
        <v>15</v>
      </c>
      <c r="C18" s="4">
        <v>6</v>
      </c>
      <c r="D18" s="4">
        <v>1924</v>
      </c>
      <c r="E18" s="1">
        <f t="shared" si="0"/>
        <v>7554</v>
      </c>
      <c r="F18">
        <v>54.67</v>
      </c>
      <c r="G18">
        <v>-2.98</v>
      </c>
      <c r="H18" t="s">
        <v>4129</v>
      </c>
      <c r="I18" s="4">
        <v>15</v>
      </c>
      <c r="J18" s="4">
        <v>4</v>
      </c>
      <c r="K18" s="6">
        <v>1930</v>
      </c>
      <c r="L18" s="1">
        <f t="shared" si="1"/>
        <v>7499</v>
      </c>
      <c r="M18">
        <v>54.67</v>
      </c>
      <c r="N18">
        <v>-2.98</v>
      </c>
      <c r="O18" t="s">
        <v>4129</v>
      </c>
      <c r="P18" t="s">
        <v>34</v>
      </c>
      <c r="Q18" t="s">
        <v>35</v>
      </c>
      <c r="R18">
        <v>2130</v>
      </c>
      <c r="S18">
        <v>0</v>
      </c>
      <c r="T18">
        <v>0</v>
      </c>
    </row>
    <row r="19" spans="1:20">
      <c r="A19" t="s">
        <v>1587</v>
      </c>
      <c r="B19" s="4">
        <v>5</v>
      </c>
      <c r="C19" s="4">
        <v>7</v>
      </c>
      <c r="D19" s="4">
        <v>1924</v>
      </c>
      <c r="E19" s="1">
        <f t="shared" si="0"/>
        <v>3932</v>
      </c>
      <c r="F19">
        <v>47.72</v>
      </c>
      <c r="G19">
        <v>16.649999999999999</v>
      </c>
      <c r="H19" t="s">
        <v>1585</v>
      </c>
      <c r="I19" s="4">
        <v>22</v>
      </c>
      <c r="J19" s="4">
        <v>4</v>
      </c>
      <c r="K19" s="6">
        <v>1925</v>
      </c>
      <c r="L19" s="1">
        <f t="shared" si="1"/>
        <v>10051</v>
      </c>
      <c r="M19">
        <v>48.33</v>
      </c>
      <c r="N19">
        <v>15.93</v>
      </c>
      <c r="O19" t="s">
        <v>426</v>
      </c>
      <c r="P19" t="s">
        <v>34</v>
      </c>
      <c r="Q19" t="s">
        <v>35</v>
      </c>
      <c r="R19">
        <v>291</v>
      </c>
      <c r="S19">
        <v>87</v>
      </c>
      <c r="T19">
        <v>323</v>
      </c>
    </row>
    <row r="20" spans="1:20">
      <c r="A20" t="s">
        <v>759</v>
      </c>
      <c r="B20" s="4">
        <v>1</v>
      </c>
      <c r="C20" s="4">
        <v>6</v>
      </c>
      <c r="D20" s="4">
        <v>1925</v>
      </c>
      <c r="E20" s="1">
        <f t="shared" si="0"/>
        <v>2442</v>
      </c>
      <c r="F20">
        <v>56.45</v>
      </c>
      <c r="G20">
        <v>9.42</v>
      </c>
      <c r="H20" t="s">
        <v>610</v>
      </c>
      <c r="I20" s="4">
        <v>14</v>
      </c>
      <c r="J20" s="4">
        <v>9</v>
      </c>
      <c r="K20" s="6">
        <v>1925</v>
      </c>
      <c r="L20" s="1">
        <f t="shared" si="1"/>
        <v>7282</v>
      </c>
      <c r="M20">
        <v>56.45</v>
      </c>
      <c r="N20">
        <v>9.42</v>
      </c>
      <c r="O20" t="s">
        <v>610</v>
      </c>
      <c r="P20" t="s">
        <v>40</v>
      </c>
      <c r="Q20" t="s">
        <v>35</v>
      </c>
      <c r="R20">
        <v>105</v>
      </c>
      <c r="S20">
        <v>0</v>
      </c>
      <c r="T20">
        <v>0</v>
      </c>
    </row>
    <row r="21" spans="1:20">
      <c r="A21" t="s">
        <v>760</v>
      </c>
      <c r="B21" s="4">
        <v>24</v>
      </c>
      <c r="C21" s="4">
        <v>5</v>
      </c>
      <c r="D21" s="4">
        <v>1925</v>
      </c>
      <c r="E21" s="1">
        <f t="shared" si="0"/>
        <v>10812</v>
      </c>
      <c r="F21">
        <v>56.45</v>
      </c>
      <c r="G21">
        <v>9.42</v>
      </c>
      <c r="H21" t="s">
        <v>610</v>
      </c>
      <c r="I21" s="4">
        <v>5</v>
      </c>
      <c r="J21" s="4">
        <v>7</v>
      </c>
      <c r="K21" s="6">
        <v>1930</v>
      </c>
      <c r="L21" s="1">
        <f t="shared" si="1"/>
        <v>3938</v>
      </c>
      <c r="M21">
        <v>56.48</v>
      </c>
      <c r="N21">
        <v>8.9700000000000006</v>
      </c>
      <c r="O21" t="s">
        <v>610</v>
      </c>
      <c r="P21" t="s">
        <v>34</v>
      </c>
      <c r="Q21" t="s">
        <v>35</v>
      </c>
      <c r="R21">
        <v>1868</v>
      </c>
      <c r="S21">
        <v>28</v>
      </c>
      <c r="T21">
        <v>278</v>
      </c>
    </row>
    <row r="22" spans="1:20">
      <c r="A22" t="s">
        <v>761</v>
      </c>
      <c r="B22" s="4">
        <v>1</v>
      </c>
      <c r="C22" s="4">
        <v>6</v>
      </c>
      <c r="D22" s="4">
        <v>1925</v>
      </c>
      <c r="E22" s="1">
        <f t="shared" si="0"/>
        <v>2442</v>
      </c>
      <c r="F22">
        <v>56.45</v>
      </c>
      <c r="G22">
        <v>9.42</v>
      </c>
      <c r="H22" t="s">
        <v>610</v>
      </c>
      <c r="I22" s="4">
        <v>14</v>
      </c>
      <c r="J22" s="4">
        <v>6</v>
      </c>
      <c r="K22" s="6">
        <v>1925</v>
      </c>
      <c r="L22" s="1">
        <f t="shared" si="1"/>
        <v>7190</v>
      </c>
      <c r="M22">
        <v>56.45</v>
      </c>
      <c r="N22">
        <v>9.42</v>
      </c>
      <c r="O22" t="s">
        <v>610</v>
      </c>
      <c r="P22" t="s">
        <v>40</v>
      </c>
      <c r="Q22" t="s">
        <v>35</v>
      </c>
      <c r="R22">
        <v>13</v>
      </c>
      <c r="S22">
        <v>0</v>
      </c>
      <c r="T22">
        <v>0</v>
      </c>
    </row>
    <row r="23" spans="1:20">
      <c r="A23" t="s">
        <v>762</v>
      </c>
      <c r="B23" s="4">
        <v>1</v>
      </c>
      <c r="C23" s="4">
        <v>6</v>
      </c>
      <c r="D23" s="4">
        <v>1925</v>
      </c>
      <c r="E23" s="1">
        <f t="shared" si="0"/>
        <v>2442</v>
      </c>
      <c r="F23">
        <v>56.45</v>
      </c>
      <c r="G23">
        <v>9.42</v>
      </c>
      <c r="H23" t="s">
        <v>610</v>
      </c>
      <c r="I23" s="4">
        <v>14</v>
      </c>
      <c r="J23" s="4">
        <v>8</v>
      </c>
      <c r="K23" s="6">
        <v>1925</v>
      </c>
      <c r="L23" s="1">
        <f t="shared" si="1"/>
        <v>7251</v>
      </c>
      <c r="M23">
        <v>56.45</v>
      </c>
      <c r="N23">
        <v>9.42</v>
      </c>
      <c r="O23" t="s">
        <v>610</v>
      </c>
      <c r="P23" t="s">
        <v>84</v>
      </c>
      <c r="Q23" t="s">
        <v>35</v>
      </c>
      <c r="R23">
        <v>74</v>
      </c>
      <c r="S23">
        <v>0</v>
      </c>
      <c r="T23">
        <v>0</v>
      </c>
    </row>
    <row r="24" spans="1:20">
      <c r="A24" t="s">
        <v>991</v>
      </c>
      <c r="B24" s="4">
        <v>11</v>
      </c>
      <c r="C24" s="4">
        <v>6</v>
      </c>
      <c r="D24" s="4">
        <v>1925</v>
      </c>
      <c r="E24" s="1">
        <f t="shared" si="0"/>
        <v>6094</v>
      </c>
      <c r="F24">
        <v>53.22</v>
      </c>
      <c r="G24">
        <v>-1.9</v>
      </c>
      <c r="H24" t="s">
        <v>4129</v>
      </c>
      <c r="I24" s="4">
        <v>15</v>
      </c>
      <c r="J24" s="4">
        <v>10</v>
      </c>
      <c r="K24" s="6">
        <v>1925</v>
      </c>
      <c r="L24" s="1">
        <f t="shared" si="1"/>
        <v>7677</v>
      </c>
      <c r="M24">
        <v>53.2</v>
      </c>
      <c r="N24">
        <v>-1.87</v>
      </c>
      <c r="O24" t="s">
        <v>4129</v>
      </c>
      <c r="P24" t="s">
        <v>34</v>
      </c>
      <c r="Q24" t="s">
        <v>35</v>
      </c>
      <c r="R24">
        <v>126</v>
      </c>
      <c r="S24">
        <v>3</v>
      </c>
      <c r="T24">
        <v>130</v>
      </c>
    </row>
    <row r="25" spans="1:20">
      <c r="A25" t="s">
        <v>993</v>
      </c>
      <c r="B25" s="4">
        <v>17</v>
      </c>
      <c r="C25" s="4">
        <v>5</v>
      </c>
      <c r="D25" s="4">
        <v>1925</v>
      </c>
      <c r="E25" s="1">
        <f t="shared" si="0"/>
        <v>8255</v>
      </c>
      <c r="F25">
        <v>52.35</v>
      </c>
      <c r="G25">
        <v>-1.47</v>
      </c>
      <c r="H25" t="s">
        <v>4129</v>
      </c>
      <c r="I25" s="4">
        <v>9</v>
      </c>
      <c r="J25" s="4">
        <v>2</v>
      </c>
      <c r="K25" s="6">
        <v>1947</v>
      </c>
      <c r="L25" s="1">
        <f t="shared" si="1"/>
        <v>5266</v>
      </c>
      <c r="M25">
        <v>52.35</v>
      </c>
      <c r="N25">
        <v>-1.47</v>
      </c>
      <c r="O25" t="s">
        <v>4129</v>
      </c>
      <c r="P25" t="s">
        <v>34</v>
      </c>
      <c r="Q25" t="s">
        <v>35</v>
      </c>
      <c r="R25">
        <v>7938</v>
      </c>
      <c r="S25">
        <v>0</v>
      </c>
      <c r="T25">
        <v>0</v>
      </c>
    </row>
    <row r="26" spans="1:20">
      <c r="A26" t="s">
        <v>995</v>
      </c>
      <c r="B26" s="4">
        <v>23</v>
      </c>
      <c r="C26" s="4">
        <v>5</v>
      </c>
      <c r="D26" s="4">
        <v>1925</v>
      </c>
      <c r="E26" s="1">
        <f t="shared" si="0"/>
        <v>10446</v>
      </c>
      <c r="F26">
        <v>54.83</v>
      </c>
      <c r="G26">
        <v>-2.98</v>
      </c>
      <c r="H26" t="s">
        <v>4129</v>
      </c>
      <c r="I26" s="4">
        <v>22</v>
      </c>
      <c r="J26" s="4">
        <v>7</v>
      </c>
      <c r="K26" s="6">
        <v>1925</v>
      </c>
      <c r="L26" s="1">
        <f t="shared" si="1"/>
        <v>10142</v>
      </c>
      <c r="M26">
        <v>54.83</v>
      </c>
      <c r="N26">
        <v>-2.98</v>
      </c>
      <c r="O26" t="s">
        <v>4129</v>
      </c>
      <c r="P26" t="s">
        <v>34</v>
      </c>
      <c r="Q26" t="s">
        <v>35</v>
      </c>
      <c r="R26">
        <v>60</v>
      </c>
      <c r="S26">
        <v>0</v>
      </c>
      <c r="T26">
        <v>0</v>
      </c>
    </row>
    <row r="27" spans="1:20">
      <c r="A27" t="s">
        <v>996</v>
      </c>
      <c r="B27" s="4">
        <v>23</v>
      </c>
      <c r="C27" s="4">
        <v>5</v>
      </c>
      <c r="D27" s="4">
        <v>1925</v>
      </c>
      <c r="E27" s="1">
        <f t="shared" si="0"/>
        <v>10446</v>
      </c>
      <c r="F27">
        <v>54.83</v>
      </c>
      <c r="G27">
        <v>-2.98</v>
      </c>
      <c r="H27" t="s">
        <v>4129</v>
      </c>
      <c r="I27" s="4">
        <v>25</v>
      </c>
      <c r="J27" s="4">
        <v>7</v>
      </c>
      <c r="K27" s="6">
        <v>1925</v>
      </c>
      <c r="L27" s="1">
        <f t="shared" si="1"/>
        <v>11238</v>
      </c>
      <c r="M27">
        <v>54.83</v>
      </c>
      <c r="N27">
        <v>-2.98</v>
      </c>
      <c r="O27" t="s">
        <v>4129</v>
      </c>
      <c r="P27" t="s">
        <v>40</v>
      </c>
      <c r="Q27" t="s">
        <v>52</v>
      </c>
      <c r="R27">
        <v>63</v>
      </c>
      <c r="S27">
        <v>0</v>
      </c>
      <c r="T27">
        <v>0</v>
      </c>
    </row>
    <row r="28" spans="1:20">
      <c r="A28" t="s">
        <v>475</v>
      </c>
      <c r="B28" s="4">
        <v>25</v>
      </c>
      <c r="C28" s="4">
        <v>5</v>
      </c>
      <c r="D28" s="4">
        <v>1926</v>
      </c>
      <c r="E28" s="1">
        <f t="shared" si="0"/>
        <v>11178</v>
      </c>
      <c r="F28">
        <v>51</v>
      </c>
      <c r="G28">
        <v>11.8</v>
      </c>
      <c r="H28" t="s">
        <v>332</v>
      </c>
      <c r="I28" s="4">
        <v>24</v>
      </c>
      <c r="J28" s="4">
        <v>3</v>
      </c>
      <c r="K28" s="6">
        <v>1928</v>
      </c>
      <c r="L28" s="1">
        <f t="shared" si="1"/>
        <v>10754</v>
      </c>
      <c r="M28">
        <v>51</v>
      </c>
      <c r="N28">
        <v>12.42</v>
      </c>
      <c r="O28" t="s">
        <v>332</v>
      </c>
      <c r="P28" t="s">
        <v>34</v>
      </c>
      <c r="Q28" t="s">
        <v>35</v>
      </c>
      <c r="R28">
        <v>669</v>
      </c>
      <c r="S28">
        <v>44</v>
      </c>
      <c r="T28">
        <v>91</v>
      </c>
    </row>
    <row r="29" spans="1:20">
      <c r="A29" t="s">
        <v>997</v>
      </c>
      <c r="B29" s="4">
        <v>3</v>
      </c>
      <c r="C29" s="4">
        <v>6</v>
      </c>
      <c r="D29" s="4">
        <v>1926</v>
      </c>
      <c r="E29" s="1">
        <f t="shared" si="0"/>
        <v>3173</v>
      </c>
      <c r="F29">
        <v>51.88</v>
      </c>
      <c r="G29">
        <v>0.15</v>
      </c>
      <c r="H29" t="s">
        <v>4129</v>
      </c>
      <c r="I29" s="4">
        <v>15</v>
      </c>
      <c r="J29" s="4">
        <v>7</v>
      </c>
      <c r="K29" s="6">
        <v>1926</v>
      </c>
      <c r="L29" s="1">
        <f t="shared" si="1"/>
        <v>7586</v>
      </c>
      <c r="M29">
        <v>51.88</v>
      </c>
      <c r="N29">
        <v>0.15</v>
      </c>
      <c r="O29" t="s">
        <v>4129</v>
      </c>
      <c r="P29" t="s">
        <v>34</v>
      </c>
      <c r="Q29" t="s">
        <v>35</v>
      </c>
      <c r="R29">
        <v>42</v>
      </c>
      <c r="S29">
        <v>0</v>
      </c>
      <c r="T29">
        <v>0</v>
      </c>
    </row>
    <row r="30" spans="1:20">
      <c r="A30" t="s">
        <v>1556</v>
      </c>
      <c r="B30" s="4">
        <v>16</v>
      </c>
      <c r="C30" s="4">
        <v>8</v>
      </c>
      <c r="D30" s="4">
        <v>1926</v>
      </c>
      <c r="E30" s="1">
        <f t="shared" si="0"/>
        <v>7983</v>
      </c>
      <c r="F30">
        <v>51.43</v>
      </c>
      <c r="G30">
        <v>-2.77</v>
      </c>
      <c r="H30" t="s">
        <v>4129</v>
      </c>
      <c r="I30" s="4">
        <v>25</v>
      </c>
      <c r="J30" s="4">
        <v>3</v>
      </c>
      <c r="K30" s="6">
        <v>1932</v>
      </c>
      <c r="L30" s="1">
        <f t="shared" si="1"/>
        <v>11123</v>
      </c>
      <c r="M30">
        <v>51.43</v>
      </c>
      <c r="N30">
        <v>-2.77</v>
      </c>
      <c r="O30" t="s">
        <v>4129</v>
      </c>
      <c r="P30" t="s">
        <v>34</v>
      </c>
      <c r="Q30" t="s">
        <v>35</v>
      </c>
      <c r="R30">
        <v>2048</v>
      </c>
      <c r="S30">
        <v>0</v>
      </c>
      <c r="T30">
        <v>0</v>
      </c>
    </row>
    <row r="31" spans="1:20">
      <c r="A31" t="s">
        <v>1588</v>
      </c>
      <c r="B31" s="4">
        <v>15</v>
      </c>
      <c r="C31" s="4">
        <v>6</v>
      </c>
      <c r="D31" s="4">
        <v>1926</v>
      </c>
      <c r="E31" s="1">
        <f t="shared" si="0"/>
        <v>7556</v>
      </c>
      <c r="F31">
        <v>47.5</v>
      </c>
      <c r="G31">
        <v>19.079999999999998</v>
      </c>
      <c r="H31" t="s">
        <v>1585</v>
      </c>
      <c r="I31" s="4">
        <v>14</v>
      </c>
      <c r="J31" s="4">
        <v>7</v>
      </c>
      <c r="K31" s="6">
        <v>1926</v>
      </c>
      <c r="L31" s="1">
        <f t="shared" si="1"/>
        <v>7221</v>
      </c>
      <c r="M31">
        <v>47.5</v>
      </c>
      <c r="N31">
        <v>19.079999999999998</v>
      </c>
      <c r="O31" t="s">
        <v>1585</v>
      </c>
      <c r="P31" t="s">
        <v>40</v>
      </c>
      <c r="Q31" t="s">
        <v>35</v>
      </c>
      <c r="R31">
        <v>29</v>
      </c>
      <c r="S31">
        <v>0</v>
      </c>
      <c r="T31">
        <v>0</v>
      </c>
    </row>
    <row r="32" spans="1:20">
      <c r="A32" t="s">
        <v>2484</v>
      </c>
      <c r="B32" s="4">
        <v>22</v>
      </c>
      <c r="C32" s="4">
        <v>6</v>
      </c>
      <c r="D32" s="4">
        <v>1926</v>
      </c>
      <c r="E32" s="1">
        <f t="shared" si="0"/>
        <v>10113</v>
      </c>
      <c r="F32">
        <v>60.2</v>
      </c>
      <c r="G32">
        <v>25</v>
      </c>
      <c r="H32" t="s">
        <v>2455</v>
      </c>
      <c r="I32" s="4">
        <v>20</v>
      </c>
      <c r="J32" s="4">
        <v>5</v>
      </c>
      <c r="K32" s="6">
        <v>1927</v>
      </c>
      <c r="L32" s="1">
        <f t="shared" si="1"/>
        <v>9353</v>
      </c>
      <c r="M32">
        <v>60.2</v>
      </c>
      <c r="N32">
        <v>25</v>
      </c>
      <c r="O32" t="s">
        <v>2455</v>
      </c>
      <c r="P32" t="s">
        <v>40</v>
      </c>
      <c r="Q32" t="s">
        <v>35</v>
      </c>
      <c r="R32">
        <v>332</v>
      </c>
      <c r="S32">
        <v>0</v>
      </c>
      <c r="T32">
        <v>0</v>
      </c>
    </row>
    <row r="33" spans="1:20">
      <c r="A33" t="s">
        <v>469</v>
      </c>
      <c r="B33" s="4">
        <v>21</v>
      </c>
      <c r="C33" s="4">
        <v>5</v>
      </c>
      <c r="D33" s="4">
        <v>1927</v>
      </c>
      <c r="E33" s="1">
        <f t="shared" si="0"/>
        <v>9718</v>
      </c>
      <c r="F33">
        <v>53.78</v>
      </c>
      <c r="G33">
        <v>10.63</v>
      </c>
      <c r="H33" t="s">
        <v>332</v>
      </c>
      <c r="I33" s="4">
        <v>3</v>
      </c>
      <c r="J33" s="4">
        <v>8</v>
      </c>
      <c r="K33" s="6">
        <v>1927</v>
      </c>
      <c r="L33" s="1">
        <f t="shared" si="1"/>
        <v>3235</v>
      </c>
      <c r="M33">
        <v>53.82</v>
      </c>
      <c r="N33">
        <v>10.63</v>
      </c>
      <c r="O33" t="s">
        <v>332</v>
      </c>
      <c r="P33" t="s">
        <v>140</v>
      </c>
      <c r="Q33" t="s">
        <v>35</v>
      </c>
      <c r="R33">
        <v>74</v>
      </c>
      <c r="S33">
        <v>4</v>
      </c>
      <c r="T33">
        <v>0</v>
      </c>
    </row>
    <row r="34" spans="1:20">
      <c r="A34" t="s">
        <v>471</v>
      </c>
      <c r="B34" s="4">
        <v>21</v>
      </c>
      <c r="C34" s="4">
        <v>5</v>
      </c>
      <c r="D34" s="4">
        <v>1927</v>
      </c>
      <c r="E34" s="1">
        <f t="shared" si="0"/>
        <v>9718</v>
      </c>
      <c r="F34">
        <v>53.78</v>
      </c>
      <c r="G34">
        <v>10.63</v>
      </c>
      <c r="H34" t="s">
        <v>332</v>
      </c>
      <c r="I34" s="4">
        <v>15</v>
      </c>
      <c r="J34" s="4">
        <v>6</v>
      </c>
      <c r="K34" s="6">
        <v>1927</v>
      </c>
      <c r="L34" s="1">
        <f t="shared" si="1"/>
        <v>7557</v>
      </c>
      <c r="M34">
        <v>53.82</v>
      </c>
      <c r="N34">
        <v>10.63</v>
      </c>
      <c r="O34" t="s">
        <v>332</v>
      </c>
      <c r="P34" t="s">
        <v>40</v>
      </c>
      <c r="Q34" t="s">
        <v>35</v>
      </c>
      <c r="R34">
        <v>25</v>
      </c>
      <c r="S34">
        <v>4</v>
      </c>
      <c r="T34">
        <v>0</v>
      </c>
    </row>
    <row r="35" spans="1:20">
      <c r="A35" t="s">
        <v>472</v>
      </c>
      <c r="B35" s="4">
        <v>21</v>
      </c>
      <c r="C35" s="4">
        <v>5</v>
      </c>
      <c r="D35" s="4">
        <v>1927</v>
      </c>
      <c r="E35" s="1">
        <f t="shared" si="0"/>
        <v>9718</v>
      </c>
      <c r="F35">
        <v>53.78</v>
      </c>
      <c r="G35">
        <v>10.63</v>
      </c>
      <c r="H35" t="s">
        <v>332</v>
      </c>
      <c r="I35" s="4">
        <v>12</v>
      </c>
      <c r="J35" s="4">
        <v>6</v>
      </c>
      <c r="K35" s="6">
        <v>1927</v>
      </c>
      <c r="L35" s="1">
        <f t="shared" si="1"/>
        <v>6462</v>
      </c>
      <c r="M35">
        <v>53.87</v>
      </c>
      <c r="N35">
        <v>10.67</v>
      </c>
      <c r="O35" t="s">
        <v>332</v>
      </c>
      <c r="P35" t="s">
        <v>40</v>
      </c>
      <c r="Q35" t="s">
        <v>35</v>
      </c>
      <c r="R35">
        <v>22</v>
      </c>
      <c r="S35">
        <v>10</v>
      </c>
      <c r="T35">
        <v>14</v>
      </c>
    </row>
    <row r="36" spans="1:20">
      <c r="A36" t="s">
        <v>477</v>
      </c>
      <c r="B36" s="4">
        <v>20</v>
      </c>
      <c r="C36" s="4">
        <v>6</v>
      </c>
      <c r="D36" s="4">
        <v>1927</v>
      </c>
      <c r="E36" s="1">
        <f t="shared" si="0"/>
        <v>9384</v>
      </c>
      <c r="F36">
        <v>48.13</v>
      </c>
      <c r="G36">
        <v>8.9700000000000006</v>
      </c>
      <c r="H36" t="s">
        <v>332</v>
      </c>
      <c r="I36" s="4">
        <v>23</v>
      </c>
      <c r="J36" s="4">
        <v>11</v>
      </c>
      <c r="K36" s="6">
        <v>1931</v>
      </c>
      <c r="L36" s="1">
        <f t="shared" si="1"/>
        <v>10636</v>
      </c>
      <c r="M36">
        <v>48.1</v>
      </c>
      <c r="N36">
        <v>9</v>
      </c>
      <c r="O36" t="s">
        <v>332</v>
      </c>
      <c r="P36" t="s">
        <v>34</v>
      </c>
      <c r="Q36" t="s">
        <v>35</v>
      </c>
      <c r="R36">
        <v>1617</v>
      </c>
      <c r="S36">
        <v>5</v>
      </c>
      <c r="T36">
        <v>147</v>
      </c>
    </row>
    <row r="37" spans="1:20">
      <c r="A37" t="s">
        <v>763</v>
      </c>
      <c r="B37" s="4">
        <v>1</v>
      </c>
      <c r="C37" s="4">
        <v>6</v>
      </c>
      <c r="D37" s="4">
        <v>1927</v>
      </c>
      <c r="E37" s="1">
        <f t="shared" si="0"/>
        <v>2444</v>
      </c>
      <c r="F37">
        <v>55.18</v>
      </c>
      <c r="G37">
        <v>10.75</v>
      </c>
      <c r="H37" t="s">
        <v>610</v>
      </c>
      <c r="I37" s="4">
        <v>24</v>
      </c>
      <c r="J37" s="4">
        <v>8</v>
      </c>
      <c r="K37" s="6">
        <v>1927</v>
      </c>
      <c r="L37" s="1">
        <f t="shared" si="1"/>
        <v>10906</v>
      </c>
      <c r="M37">
        <v>55.18</v>
      </c>
      <c r="N37">
        <v>10.75</v>
      </c>
      <c r="O37" t="s">
        <v>610</v>
      </c>
      <c r="P37" t="s">
        <v>40</v>
      </c>
      <c r="Q37" t="s">
        <v>35</v>
      </c>
      <c r="R37">
        <v>84</v>
      </c>
      <c r="S37">
        <v>0</v>
      </c>
      <c r="T37">
        <v>0</v>
      </c>
    </row>
    <row r="38" spans="1:20">
      <c r="A38" t="s">
        <v>764</v>
      </c>
      <c r="B38" s="4">
        <v>1</v>
      </c>
      <c r="C38" s="4">
        <v>6</v>
      </c>
      <c r="D38" s="4">
        <v>1927</v>
      </c>
      <c r="E38" s="1">
        <f t="shared" si="0"/>
        <v>2444</v>
      </c>
      <c r="F38">
        <v>56.4</v>
      </c>
      <c r="G38">
        <v>9.43</v>
      </c>
      <c r="H38" t="s">
        <v>610</v>
      </c>
      <c r="I38" s="4">
        <v>1</v>
      </c>
      <c r="J38" s="4">
        <v>2</v>
      </c>
      <c r="K38" s="6">
        <v>1930</v>
      </c>
      <c r="L38" s="1">
        <f t="shared" si="1"/>
        <v>2327</v>
      </c>
      <c r="M38">
        <v>56.45</v>
      </c>
      <c r="N38">
        <v>9.42</v>
      </c>
      <c r="O38" t="s">
        <v>610</v>
      </c>
      <c r="P38" t="s">
        <v>40</v>
      </c>
      <c r="Q38" t="s">
        <v>35</v>
      </c>
      <c r="R38">
        <v>976</v>
      </c>
      <c r="S38">
        <v>6</v>
      </c>
      <c r="T38">
        <v>350</v>
      </c>
    </row>
    <row r="39" spans="1:20">
      <c r="A39" t="s">
        <v>773</v>
      </c>
      <c r="B39" s="4">
        <v>1</v>
      </c>
      <c r="C39" s="4">
        <v>6</v>
      </c>
      <c r="D39" s="4">
        <v>1927</v>
      </c>
      <c r="E39" s="1">
        <f t="shared" si="0"/>
        <v>2444</v>
      </c>
      <c r="F39">
        <v>55.12</v>
      </c>
      <c r="G39">
        <v>14.72</v>
      </c>
      <c r="H39" t="s">
        <v>610</v>
      </c>
      <c r="I39" s="4">
        <v>22</v>
      </c>
      <c r="J39" s="4">
        <v>4</v>
      </c>
      <c r="K39" s="6">
        <v>1928</v>
      </c>
      <c r="L39" s="1">
        <f t="shared" si="1"/>
        <v>10054</v>
      </c>
      <c r="M39">
        <v>55.15</v>
      </c>
      <c r="N39">
        <v>14.88</v>
      </c>
      <c r="O39" t="s">
        <v>610</v>
      </c>
      <c r="P39" t="s">
        <v>34</v>
      </c>
      <c r="Q39" t="s">
        <v>35</v>
      </c>
      <c r="R39">
        <v>326</v>
      </c>
      <c r="S39">
        <v>12</v>
      </c>
      <c r="T39">
        <v>71</v>
      </c>
    </row>
    <row r="40" spans="1:20">
      <c r="A40" t="s">
        <v>774</v>
      </c>
      <c r="B40" s="4">
        <v>1</v>
      </c>
      <c r="C40" s="4">
        <v>6</v>
      </c>
      <c r="D40" s="4">
        <v>1927</v>
      </c>
      <c r="E40" s="1">
        <f t="shared" si="0"/>
        <v>2444</v>
      </c>
      <c r="F40">
        <v>55.75</v>
      </c>
      <c r="G40">
        <v>12.47</v>
      </c>
      <c r="H40" t="s">
        <v>610</v>
      </c>
      <c r="I40" s="4">
        <v>21</v>
      </c>
      <c r="J40" s="4">
        <v>1</v>
      </c>
      <c r="K40" s="6">
        <v>1929</v>
      </c>
      <c r="L40" s="1">
        <f t="shared" si="1"/>
        <v>9600</v>
      </c>
      <c r="M40">
        <v>55.75</v>
      </c>
      <c r="N40">
        <v>12.47</v>
      </c>
      <c r="O40" t="s">
        <v>610</v>
      </c>
      <c r="P40" t="s">
        <v>34</v>
      </c>
      <c r="Q40" t="s">
        <v>35</v>
      </c>
      <c r="R40">
        <v>600</v>
      </c>
      <c r="S40">
        <v>0</v>
      </c>
      <c r="T40">
        <v>0</v>
      </c>
    </row>
    <row r="41" spans="1:20">
      <c r="A41" t="s">
        <v>2485</v>
      </c>
      <c r="B41" s="4">
        <v>14</v>
      </c>
      <c r="C41" s="4">
        <v>6</v>
      </c>
      <c r="D41" s="4">
        <v>1927</v>
      </c>
      <c r="E41" s="1">
        <f t="shared" si="0"/>
        <v>7192</v>
      </c>
      <c r="F41">
        <v>60.2</v>
      </c>
      <c r="G41">
        <v>25</v>
      </c>
      <c r="H41" t="s">
        <v>2455</v>
      </c>
      <c r="I41" s="4">
        <v>6</v>
      </c>
      <c r="J41" s="4">
        <v>8</v>
      </c>
      <c r="K41" s="6">
        <v>1928</v>
      </c>
      <c r="L41" s="1">
        <f t="shared" si="1"/>
        <v>4332</v>
      </c>
      <c r="M41">
        <v>60.2</v>
      </c>
      <c r="N41">
        <v>25.1</v>
      </c>
      <c r="O41" t="s">
        <v>2455</v>
      </c>
      <c r="P41" t="s">
        <v>40</v>
      </c>
      <c r="Q41" t="s">
        <v>35</v>
      </c>
      <c r="R41">
        <v>419</v>
      </c>
      <c r="S41">
        <v>6</v>
      </c>
      <c r="T41">
        <v>91</v>
      </c>
    </row>
    <row r="42" spans="1:20">
      <c r="A42" t="s">
        <v>2489</v>
      </c>
      <c r="B42" s="4">
        <v>1</v>
      </c>
      <c r="C42" s="4">
        <v>7</v>
      </c>
      <c r="D42" s="4">
        <v>1927</v>
      </c>
      <c r="E42" s="1">
        <f t="shared" si="0"/>
        <v>2474</v>
      </c>
      <c r="F42">
        <v>62.9</v>
      </c>
      <c r="G42">
        <v>29.3</v>
      </c>
      <c r="H42" t="s">
        <v>2455</v>
      </c>
      <c r="I42" s="4">
        <v>30</v>
      </c>
      <c r="J42" s="4">
        <v>11</v>
      </c>
      <c r="K42" s="6">
        <v>1929</v>
      </c>
      <c r="L42" s="1">
        <f t="shared" si="1"/>
        <v>13191</v>
      </c>
      <c r="M42">
        <v>62.9</v>
      </c>
      <c r="N42">
        <v>29.3</v>
      </c>
      <c r="O42" t="s">
        <v>2455</v>
      </c>
      <c r="P42" t="s">
        <v>34</v>
      </c>
      <c r="Q42" t="s">
        <v>35</v>
      </c>
      <c r="R42">
        <v>883</v>
      </c>
      <c r="S42">
        <v>0</v>
      </c>
      <c r="T42">
        <v>0</v>
      </c>
    </row>
    <row r="43" spans="1:20">
      <c r="A43" t="s">
        <v>2490</v>
      </c>
      <c r="B43" s="4">
        <v>24</v>
      </c>
      <c r="C43" s="4">
        <v>7</v>
      </c>
      <c r="D43" s="4">
        <v>1927</v>
      </c>
      <c r="E43" s="1">
        <f t="shared" si="0"/>
        <v>10875</v>
      </c>
      <c r="F43">
        <v>61.9</v>
      </c>
      <c r="G43">
        <v>28.8</v>
      </c>
      <c r="H43" t="s">
        <v>2455</v>
      </c>
      <c r="I43" s="4">
        <v>28</v>
      </c>
      <c r="J43" s="4">
        <v>3</v>
      </c>
      <c r="K43" s="6">
        <v>1928</v>
      </c>
      <c r="L43" s="1">
        <f t="shared" si="1"/>
        <v>12215</v>
      </c>
      <c r="M43">
        <v>61.9</v>
      </c>
      <c r="N43">
        <v>28.8</v>
      </c>
      <c r="O43" t="s">
        <v>2455</v>
      </c>
      <c r="P43" t="s">
        <v>81</v>
      </c>
      <c r="Q43" t="s">
        <v>27</v>
      </c>
      <c r="R43">
        <v>248</v>
      </c>
      <c r="S43">
        <v>0</v>
      </c>
      <c r="T43">
        <v>0</v>
      </c>
    </row>
    <row r="44" spans="1:20">
      <c r="A44" t="s">
        <v>473</v>
      </c>
      <c r="B44" s="4">
        <v>21</v>
      </c>
      <c r="C44" s="4">
        <v>5</v>
      </c>
      <c r="D44" s="4">
        <v>1928</v>
      </c>
      <c r="E44" s="1">
        <f t="shared" si="0"/>
        <v>9719</v>
      </c>
      <c r="F44">
        <v>53.45</v>
      </c>
      <c r="G44">
        <v>10.08</v>
      </c>
      <c r="H44" t="s">
        <v>332</v>
      </c>
      <c r="I44" s="4">
        <v>19</v>
      </c>
      <c r="J44" s="4">
        <v>4</v>
      </c>
      <c r="K44" s="6">
        <v>1932</v>
      </c>
      <c r="L44" s="1">
        <f t="shared" si="1"/>
        <v>8962</v>
      </c>
      <c r="M44">
        <v>53.45</v>
      </c>
      <c r="N44">
        <v>10.08</v>
      </c>
      <c r="O44" t="s">
        <v>332</v>
      </c>
      <c r="P44" t="s">
        <v>34</v>
      </c>
      <c r="Q44" t="s">
        <v>35</v>
      </c>
      <c r="R44">
        <v>1429</v>
      </c>
      <c r="S44">
        <v>0</v>
      </c>
      <c r="T44">
        <v>0</v>
      </c>
    </row>
    <row r="45" spans="1:20">
      <c r="A45" t="s">
        <v>702</v>
      </c>
      <c r="B45" s="4">
        <v>1</v>
      </c>
      <c r="C45" s="4">
        <v>6</v>
      </c>
      <c r="D45" s="4">
        <v>1928</v>
      </c>
      <c r="E45" s="1">
        <f t="shared" si="0"/>
        <v>2445</v>
      </c>
      <c r="F45">
        <v>56.45</v>
      </c>
      <c r="G45">
        <v>9.42</v>
      </c>
      <c r="H45" t="s">
        <v>610</v>
      </c>
      <c r="I45" s="4">
        <v>2</v>
      </c>
      <c r="J45" s="4">
        <v>9</v>
      </c>
      <c r="K45" s="6">
        <v>1929</v>
      </c>
      <c r="L45" s="1">
        <f t="shared" si="1"/>
        <v>2903</v>
      </c>
      <c r="M45">
        <v>56.45</v>
      </c>
      <c r="N45">
        <v>9.42</v>
      </c>
      <c r="O45" t="s">
        <v>610</v>
      </c>
      <c r="P45" t="s">
        <v>40</v>
      </c>
      <c r="Q45" t="s">
        <v>35</v>
      </c>
      <c r="R45">
        <v>458</v>
      </c>
      <c r="S45">
        <v>0</v>
      </c>
      <c r="T45">
        <v>0</v>
      </c>
    </row>
    <row r="46" spans="1:20">
      <c r="A46" t="s">
        <v>766</v>
      </c>
      <c r="B46" s="4">
        <v>21</v>
      </c>
      <c r="C46" s="4">
        <v>5</v>
      </c>
      <c r="D46" s="4">
        <v>1928</v>
      </c>
      <c r="E46" s="1">
        <f t="shared" si="0"/>
        <v>9719</v>
      </c>
      <c r="F46">
        <v>55.22</v>
      </c>
      <c r="G46">
        <v>11.48</v>
      </c>
      <c r="H46" t="s">
        <v>610</v>
      </c>
      <c r="I46" s="4">
        <v>1</v>
      </c>
      <c r="J46" s="4">
        <v>1</v>
      </c>
      <c r="K46" s="6">
        <v>1931</v>
      </c>
      <c r="L46" s="1">
        <f t="shared" si="1"/>
        <v>2297</v>
      </c>
      <c r="M46">
        <v>55.22</v>
      </c>
      <c r="N46">
        <v>11.57</v>
      </c>
      <c r="O46" t="s">
        <v>610</v>
      </c>
      <c r="P46" t="s">
        <v>40</v>
      </c>
      <c r="Q46" t="s">
        <v>35</v>
      </c>
      <c r="R46">
        <v>955</v>
      </c>
      <c r="S46">
        <v>6</v>
      </c>
      <c r="T46">
        <v>91</v>
      </c>
    </row>
    <row r="47" spans="1:20">
      <c r="A47" t="s">
        <v>769</v>
      </c>
      <c r="B47" s="4">
        <v>21</v>
      </c>
      <c r="C47" s="4">
        <v>5</v>
      </c>
      <c r="D47" s="4">
        <v>1928</v>
      </c>
      <c r="E47" s="1">
        <f t="shared" si="0"/>
        <v>9719</v>
      </c>
      <c r="F47">
        <v>55.22</v>
      </c>
      <c r="G47">
        <v>11.48</v>
      </c>
      <c r="H47" t="s">
        <v>610</v>
      </c>
      <c r="I47" s="4">
        <v>11</v>
      </c>
      <c r="J47" s="4">
        <v>3</v>
      </c>
      <c r="K47" s="6">
        <v>1931</v>
      </c>
      <c r="L47" s="1">
        <f t="shared" si="1"/>
        <v>6008</v>
      </c>
      <c r="M47">
        <v>55.2</v>
      </c>
      <c r="N47">
        <v>11.62</v>
      </c>
      <c r="O47" t="s">
        <v>610</v>
      </c>
      <c r="P47" t="s">
        <v>34</v>
      </c>
      <c r="Q47" t="s">
        <v>35</v>
      </c>
      <c r="R47">
        <v>1024</v>
      </c>
      <c r="S47">
        <v>9</v>
      </c>
      <c r="T47">
        <v>103</v>
      </c>
    </row>
    <row r="48" spans="1:20">
      <c r="A48" t="s">
        <v>1532</v>
      </c>
      <c r="B48" s="4">
        <v>17</v>
      </c>
      <c r="C48" s="4">
        <v>5</v>
      </c>
      <c r="D48" s="4">
        <v>1928</v>
      </c>
      <c r="E48" s="1">
        <f t="shared" si="0"/>
        <v>8258</v>
      </c>
      <c r="F48">
        <v>51.28</v>
      </c>
      <c r="G48">
        <v>1.08</v>
      </c>
      <c r="H48" t="s">
        <v>4129</v>
      </c>
      <c r="I48" s="4">
        <v>13</v>
      </c>
      <c r="J48" s="4">
        <v>7</v>
      </c>
      <c r="K48" s="6">
        <v>1929</v>
      </c>
      <c r="L48" s="1">
        <f t="shared" si="1"/>
        <v>6859</v>
      </c>
      <c r="M48">
        <v>51.28</v>
      </c>
      <c r="N48">
        <v>1.08</v>
      </c>
      <c r="O48" t="s">
        <v>4129</v>
      </c>
      <c r="P48" t="s">
        <v>40</v>
      </c>
      <c r="Q48" t="s">
        <v>35</v>
      </c>
      <c r="R48">
        <v>422</v>
      </c>
      <c r="S48">
        <v>0</v>
      </c>
      <c r="T48">
        <v>0</v>
      </c>
    </row>
    <row r="49" spans="1:20">
      <c r="A49" t="s">
        <v>1533</v>
      </c>
      <c r="B49" s="4">
        <v>15</v>
      </c>
      <c r="C49" s="4">
        <v>5</v>
      </c>
      <c r="D49" s="4">
        <v>1928</v>
      </c>
      <c r="E49" s="1">
        <f t="shared" si="0"/>
        <v>7527</v>
      </c>
      <c r="F49">
        <v>51.87</v>
      </c>
      <c r="G49">
        <v>8.1199999999999992</v>
      </c>
      <c r="H49" t="s">
        <v>1115</v>
      </c>
      <c r="I49" s="4">
        <v>20</v>
      </c>
      <c r="J49" s="4">
        <v>2</v>
      </c>
      <c r="K49" s="6">
        <v>1930</v>
      </c>
      <c r="L49" s="1">
        <f t="shared" si="1"/>
        <v>9266</v>
      </c>
      <c r="M49">
        <v>51.87</v>
      </c>
      <c r="N49">
        <v>8.1199999999999992</v>
      </c>
      <c r="O49" t="s">
        <v>1115</v>
      </c>
      <c r="P49" t="s">
        <v>40</v>
      </c>
      <c r="Q49" t="s">
        <v>52</v>
      </c>
      <c r="R49">
        <v>646</v>
      </c>
      <c r="S49">
        <v>0</v>
      </c>
      <c r="T49">
        <v>0</v>
      </c>
    </row>
    <row r="50" spans="1:20">
      <c r="A50" t="s">
        <v>2486</v>
      </c>
      <c r="B50" s="4">
        <v>4</v>
      </c>
      <c r="C50" s="4">
        <v>6</v>
      </c>
      <c r="D50" s="4">
        <v>1928</v>
      </c>
      <c r="E50" s="1">
        <f t="shared" si="0"/>
        <v>3541</v>
      </c>
      <c r="F50">
        <v>62.6</v>
      </c>
      <c r="G50">
        <v>29.8</v>
      </c>
      <c r="H50" t="s">
        <v>2455</v>
      </c>
      <c r="I50" s="4">
        <v>5</v>
      </c>
      <c r="J50" s="4">
        <v>11</v>
      </c>
      <c r="K50" s="6">
        <v>1929</v>
      </c>
      <c r="L50" s="1">
        <f t="shared" si="1"/>
        <v>4060</v>
      </c>
      <c r="M50">
        <v>62.6</v>
      </c>
      <c r="N50">
        <v>29.8</v>
      </c>
      <c r="O50" t="s">
        <v>2455</v>
      </c>
      <c r="P50" t="s">
        <v>34</v>
      </c>
      <c r="Q50" t="s">
        <v>35</v>
      </c>
      <c r="R50">
        <v>519</v>
      </c>
      <c r="S50">
        <v>0</v>
      </c>
      <c r="T50">
        <v>0</v>
      </c>
    </row>
    <row r="51" spans="1:20">
      <c r="A51" t="s">
        <v>2487</v>
      </c>
      <c r="B51" s="4">
        <v>22</v>
      </c>
      <c r="C51" s="4">
        <v>6</v>
      </c>
      <c r="D51" s="4">
        <v>1928</v>
      </c>
      <c r="E51" s="1">
        <f t="shared" si="0"/>
        <v>10115</v>
      </c>
      <c r="F51">
        <v>62.08</v>
      </c>
      <c r="G51">
        <v>29.9</v>
      </c>
      <c r="H51" t="s">
        <v>2455</v>
      </c>
      <c r="I51" s="4">
        <v>5</v>
      </c>
      <c r="J51" s="4">
        <v>10</v>
      </c>
      <c r="K51" s="6">
        <v>1930</v>
      </c>
      <c r="L51" s="1">
        <f t="shared" si="1"/>
        <v>4030</v>
      </c>
      <c r="M51">
        <v>62.17</v>
      </c>
      <c r="N51">
        <v>29.67</v>
      </c>
      <c r="O51" t="s">
        <v>2455</v>
      </c>
      <c r="P51" t="s">
        <v>107</v>
      </c>
      <c r="Q51" t="s">
        <v>35</v>
      </c>
      <c r="R51">
        <v>835</v>
      </c>
      <c r="S51">
        <v>16</v>
      </c>
      <c r="T51">
        <v>308</v>
      </c>
    </row>
    <row r="52" spans="1:20">
      <c r="A52" t="s">
        <v>560</v>
      </c>
      <c r="B52" s="4">
        <v>11</v>
      </c>
      <c r="C52" s="4">
        <v>7</v>
      </c>
      <c r="D52" s="4">
        <v>1929</v>
      </c>
      <c r="E52" s="1">
        <f t="shared" si="0"/>
        <v>6128</v>
      </c>
      <c r="F52">
        <v>51.82</v>
      </c>
      <c r="G52">
        <v>11.93</v>
      </c>
      <c r="H52" t="s">
        <v>332</v>
      </c>
      <c r="I52" s="4">
        <v>25</v>
      </c>
      <c r="J52" s="4">
        <v>4</v>
      </c>
      <c r="K52" s="6">
        <v>1935</v>
      </c>
      <c r="L52" s="1">
        <f t="shared" si="1"/>
        <v>11157</v>
      </c>
      <c r="M52">
        <v>51.8</v>
      </c>
      <c r="N52">
        <v>11.97</v>
      </c>
      <c r="O52" t="s">
        <v>332</v>
      </c>
      <c r="P52" t="s">
        <v>34</v>
      </c>
      <c r="Q52" t="s">
        <v>35</v>
      </c>
      <c r="R52">
        <v>2114</v>
      </c>
      <c r="S52">
        <v>3</v>
      </c>
      <c r="T52">
        <v>129</v>
      </c>
    </row>
    <row r="53" spans="1:20">
      <c r="A53" t="s">
        <v>694</v>
      </c>
      <c r="B53" s="4">
        <v>3</v>
      </c>
      <c r="C53" s="4">
        <v>5</v>
      </c>
      <c r="D53" s="4">
        <v>1929</v>
      </c>
      <c r="E53" s="1">
        <f t="shared" si="0"/>
        <v>3145</v>
      </c>
      <c r="F53">
        <v>54.83</v>
      </c>
      <c r="G53">
        <v>11.6</v>
      </c>
      <c r="H53" t="s">
        <v>610</v>
      </c>
      <c r="I53" s="4">
        <v>22</v>
      </c>
      <c r="J53" s="4">
        <v>3</v>
      </c>
      <c r="K53" s="6">
        <v>1934</v>
      </c>
      <c r="L53" s="1">
        <f t="shared" si="1"/>
        <v>10029</v>
      </c>
      <c r="M53">
        <v>54.83</v>
      </c>
      <c r="N53">
        <v>11.6</v>
      </c>
      <c r="O53" t="s">
        <v>610</v>
      </c>
      <c r="P53" t="s">
        <v>40</v>
      </c>
      <c r="Q53" t="s">
        <v>35</v>
      </c>
      <c r="R53">
        <v>1784</v>
      </c>
      <c r="S53">
        <v>0</v>
      </c>
      <c r="T53">
        <v>0</v>
      </c>
    </row>
    <row r="54" spans="1:20">
      <c r="A54" t="s">
        <v>695</v>
      </c>
      <c r="B54" s="4">
        <v>30</v>
      </c>
      <c r="C54" s="4">
        <v>5</v>
      </c>
      <c r="D54" s="4">
        <v>1929</v>
      </c>
      <c r="E54" s="1">
        <f t="shared" si="0"/>
        <v>13007</v>
      </c>
      <c r="F54">
        <v>54.83</v>
      </c>
      <c r="G54">
        <v>11.6</v>
      </c>
      <c r="H54" t="s">
        <v>610</v>
      </c>
      <c r="I54" s="4">
        <v>12</v>
      </c>
      <c r="J54" s="4">
        <v>7</v>
      </c>
      <c r="K54" s="6">
        <v>1931</v>
      </c>
      <c r="L54" s="1">
        <f t="shared" si="1"/>
        <v>6496</v>
      </c>
      <c r="M54">
        <v>54.67</v>
      </c>
      <c r="N54">
        <v>11.95</v>
      </c>
      <c r="O54" t="s">
        <v>610</v>
      </c>
      <c r="P54" t="s">
        <v>40</v>
      </c>
      <c r="Q54" t="s">
        <v>35</v>
      </c>
      <c r="R54">
        <v>773</v>
      </c>
      <c r="S54">
        <v>30</v>
      </c>
      <c r="T54">
        <v>130</v>
      </c>
    </row>
    <row r="55" spans="1:20">
      <c r="A55" t="s">
        <v>751</v>
      </c>
      <c r="B55" s="4">
        <v>1</v>
      </c>
      <c r="C55" s="4">
        <v>6</v>
      </c>
      <c r="D55" s="4">
        <v>1929</v>
      </c>
      <c r="E55" s="1">
        <f t="shared" si="0"/>
        <v>2446</v>
      </c>
      <c r="F55">
        <v>56.45</v>
      </c>
      <c r="G55">
        <v>9.42</v>
      </c>
      <c r="H55" t="s">
        <v>610</v>
      </c>
      <c r="I55" s="4">
        <v>15</v>
      </c>
      <c r="J55" s="4">
        <v>7</v>
      </c>
      <c r="K55" s="6">
        <v>1929</v>
      </c>
      <c r="L55" s="1">
        <f t="shared" si="1"/>
        <v>7589</v>
      </c>
      <c r="M55">
        <v>56.45</v>
      </c>
      <c r="N55">
        <v>9.42</v>
      </c>
      <c r="O55" t="s">
        <v>610</v>
      </c>
      <c r="P55" t="s">
        <v>40</v>
      </c>
      <c r="Q55" t="s">
        <v>35</v>
      </c>
      <c r="R55">
        <v>44</v>
      </c>
      <c r="S55">
        <v>0</v>
      </c>
      <c r="T55">
        <v>0</v>
      </c>
    </row>
    <row r="56" spans="1:20">
      <c r="A56" t="s">
        <v>752</v>
      </c>
      <c r="B56" s="4">
        <v>26</v>
      </c>
      <c r="C56" s="4">
        <v>5</v>
      </c>
      <c r="D56" s="4">
        <v>1929</v>
      </c>
      <c r="E56" s="1">
        <f t="shared" si="0"/>
        <v>11546</v>
      </c>
      <c r="F56">
        <v>56.45</v>
      </c>
      <c r="G56">
        <v>9.42</v>
      </c>
      <c r="H56" t="s">
        <v>610</v>
      </c>
      <c r="I56" s="4">
        <v>11</v>
      </c>
      <c r="J56" s="4">
        <v>7</v>
      </c>
      <c r="K56" s="6">
        <v>1930</v>
      </c>
      <c r="L56" s="1">
        <f t="shared" si="1"/>
        <v>6129</v>
      </c>
      <c r="M56">
        <v>56.45</v>
      </c>
      <c r="N56">
        <v>9.42</v>
      </c>
      <c r="O56" t="s">
        <v>610</v>
      </c>
      <c r="P56" t="s">
        <v>40</v>
      </c>
      <c r="Q56" t="s">
        <v>35</v>
      </c>
      <c r="R56">
        <v>411</v>
      </c>
      <c r="S56">
        <v>0</v>
      </c>
      <c r="T56">
        <v>0</v>
      </c>
    </row>
    <row r="57" spans="1:20">
      <c r="A57" t="s">
        <v>753</v>
      </c>
      <c r="B57" s="4">
        <v>1</v>
      </c>
      <c r="C57" s="4">
        <v>6</v>
      </c>
      <c r="D57" s="4">
        <v>1929</v>
      </c>
      <c r="E57" s="1">
        <f t="shared" si="0"/>
        <v>2446</v>
      </c>
      <c r="F57">
        <v>56.45</v>
      </c>
      <c r="G57">
        <v>9.42</v>
      </c>
      <c r="H57" t="s">
        <v>610</v>
      </c>
      <c r="I57" s="4">
        <v>10</v>
      </c>
      <c r="J57" s="4">
        <v>6</v>
      </c>
      <c r="K57" s="6">
        <v>1929</v>
      </c>
      <c r="L57" s="1">
        <f t="shared" si="1"/>
        <v>5733</v>
      </c>
      <c r="M57">
        <v>56.45</v>
      </c>
      <c r="N57">
        <v>9.42</v>
      </c>
      <c r="O57" t="s">
        <v>610</v>
      </c>
      <c r="P57" t="s">
        <v>40</v>
      </c>
      <c r="Q57" t="s">
        <v>35</v>
      </c>
      <c r="R57">
        <v>9</v>
      </c>
      <c r="S57">
        <v>0</v>
      </c>
      <c r="T57">
        <v>0</v>
      </c>
    </row>
    <row r="58" spans="1:20">
      <c r="A58" t="s">
        <v>754</v>
      </c>
      <c r="B58" s="4">
        <v>1</v>
      </c>
      <c r="C58" s="4">
        <v>6</v>
      </c>
      <c r="D58" s="4">
        <v>1929</v>
      </c>
      <c r="E58" s="1">
        <f t="shared" si="0"/>
        <v>2446</v>
      </c>
      <c r="F58">
        <v>56.45</v>
      </c>
      <c r="G58">
        <v>9.42</v>
      </c>
      <c r="H58" t="s">
        <v>610</v>
      </c>
      <c r="I58" s="4">
        <v>15</v>
      </c>
      <c r="J58" s="4">
        <v>3</v>
      </c>
      <c r="K58" s="6">
        <v>1930</v>
      </c>
      <c r="L58" s="1">
        <f t="shared" si="1"/>
        <v>7468</v>
      </c>
      <c r="M58">
        <v>56.68</v>
      </c>
      <c r="N58">
        <v>9.52</v>
      </c>
      <c r="O58" t="s">
        <v>610</v>
      </c>
      <c r="P58" t="s">
        <v>34</v>
      </c>
      <c r="Q58" t="s">
        <v>35</v>
      </c>
      <c r="R58">
        <v>287</v>
      </c>
      <c r="S58">
        <v>27</v>
      </c>
      <c r="T58">
        <v>14</v>
      </c>
    </row>
    <row r="59" spans="1:20">
      <c r="A59" t="s">
        <v>992</v>
      </c>
      <c r="B59" s="4">
        <v>13</v>
      </c>
      <c r="C59" s="4">
        <v>5</v>
      </c>
      <c r="D59" s="4">
        <v>1929</v>
      </c>
      <c r="E59" s="1">
        <f t="shared" si="0"/>
        <v>6798</v>
      </c>
      <c r="F59">
        <v>51.23</v>
      </c>
      <c r="G59">
        <v>-2.5499999999999998</v>
      </c>
      <c r="H59" t="s">
        <v>4129</v>
      </c>
      <c r="I59" s="4">
        <v>2</v>
      </c>
      <c r="J59" s="4">
        <v>6</v>
      </c>
      <c r="K59" s="6">
        <v>1930</v>
      </c>
      <c r="L59" s="1">
        <f t="shared" si="1"/>
        <v>2812</v>
      </c>
      <c r="M59">
        <v>51.23</v>
      </c>
      <c r="N59">
        <v>-2.5499999999999998</v>
      </c>
      <c r="O59" t="s">
        <v>4129</v>
      </c>
      <c r="P59" t="s">
        <v>34</v>
      </c>
      <c r="Q59" t="s">
        <v>35</v>
      </c>
      <c r="R59">
        <v>385</v>
      </c>
      <c r="S59">
        <v>0</v>
      </c>
      <c r="T59">
        <v>0</v>
      </c>
    </row>
    <row r="60" spans="1:20">
      <c r="A60" t="s">
        <v>1534</v>
      </c>
      <c r="B60" s="4">
        <v>18</v>
      </c>
      <c r="C60" s="4">
        <v>5</v>
      </c>
      <c r="D60" s="4">
        <v>1929</v>
      </c>
      <c r="E60" s="1">
        <f t="shared" si="0"/>
        <v>8624</v>
      </c>
      <c r="F60">
        <v>54.22</v>
      </c>
      <c r="G60">
        <v>-4.68</v>
      </c>
      <c r="H60" t="s">
        <v>4129</v>
      </c>
      <c r="I60" s="4">
        <v>26</v>
      </c>
      <c r="J60" s="4">
        <v>4</v>
      </c>
      <c r="K60" s="6">
        <v>1932</v>
      </c>
      <c r="L60" s="1">
        <f t="shared" si="1"/>
        <v>11519</v>
      </c>
      <c r="M60">
        <v>54.23</v>
      </c>
      <c r="N60">
        <v>-4.62</v>
      </c>
      <c r="O60" t="s">
        <v>4129</v>
      </c>
      <c r="P60" t="s">
        <v>26</v>
      </c>
      <c r="Q60" t="s">
        <v>35</v>
      </c>
      <c r="R60">
        <v>1074</v>
      </c>
      <c r="S60">
        <v>5</v>
      </c>
      <c r="T60">
        <v>67</v>
      </c>
    </row>
    <row r="61" spans="1:20">
      <c r="A61" t="s">
        <v>2235</v>
      </c>
      <c r="B61" s="4">
        <v>2</v>
      </c>
      <c r="C61" s="4">
        <v>6</v>
      </c>
      <c r="D61" s="4">
        <v>1929</v>
      </c>
      <c r="E61" s="1">
        <f t="shared" si="0"/>
        <v>2811</v>
      </c>
      <c r="F61">
        <v>61.87</v>
      </c>
      <c r="G61">
        <v>9.2200000000000006</v>
      </c>
      <c r="H61" t="s">
        <v>669</v>
      </c>
      <c r="I61" s="4">
        <v>16</v>
      </c>
      <c r="J61" s="4">
        <v>2</v>
      </c>
      <c r="K61" s="6">
        <v>1931</v>
      </c>
      <c r="L61" s="1">
        <f t="shared" si="1"/>
        <v>7806</v>
      </c>
      <c r="M61">
        <v>61.87</v>
      </c>
      <c r="N61">
        <v>9.2200000000000006</v>
      </c>
      <c r="O61" t="s">
        <v>669</v>
      </c>
      <c r="P61" t="s">
        <v>40</v>
      </c>
      <c r="Q61" t="s">
        <v>52</v>
      </c>
      <c r="R61">
        <v>624</v>
      </c>
      <c r="S61">
        <v>0</v>
      </c>
      <c r="T61">
        <v>0</v>
      </c>
    </row>
    <row r="62" spans="1:20">
      <c r="A62" t="s">
        <v>2483</v>
      </c>
      <c r="B62" s="4">
        <v>6</v>
      </c>
      <c r="C62" s="4">
        <v>7</v>
      </c>
      <c r="D62" s="4">
        <v>1929</v>
      </c>
      <c r="E62" s="1">
        <f t="shared" si="0"/>
        <v>4302</v>
      </c>
      <c r="F62">
        <v>63</v>
      </c>
      <c r="G62">
        <v>31</v>
      </c>
      <c r="H62" t="s">
        <v>2455</v>
      </c>
      <c r="I62" s="4">
        <v>11</v>
      </c>
      <c r="J62" s="4">
        <v>4</v>
      </c>
      <c r="K62" s="6">
        <v>1937</v>
      </c>
      <c r="L62" s="1">
        <f t="shared" si="1"/>
        <v>6045</v>
      </c>
      <c r="M62">
        <v>60.2</v>
      </c>
      <c r="N62">
        <v>25</v>
      </c>
      <c r="O62" t="s">
        <v>2455</v>
      </c>
      <c r="P62" t="s">
        <v>40</v>
      </c>
      <c r="Q62" t="s">
        <v>35</v>
      </c>
      <c r="R62">
        <v>2836</v>
      </c>
      <c r="S62">
        <v>444</v>
      </c>
      <c r="T62">
        <v>226</v>
      </c>
    </row>
    <row r="63" spans="1:20">
      <c r="A63" t="s">
        <v>2495</v>
      </c>
      <c r="B63" s="4">
        <v>16</v>
      </c>
      <c r="C63" s="4">
        <v>6</v>
      </c>
      <c r="D63" s="4">
        <v>1929</v>
      </c>
      <c r="E63" s="1">
        <f t="shared" si="0"/>
        <v>7925</v>
      </c>
      <c r="F63">
        <v>60.2</v>
      </c>
      <c r="G63">
        <v>24.9</v>
      </c>
      <c r="H63" t="s">
        <v>2455</v>
      </c>
      <c r="I63" s="4">
        <v>3</v>
      </c>
      <c r="J63" s="4">
        <v>7</v>
      </c>
      <c r="K63" s="6">
        <v>1929</v>
      </c>
      <c r="L63" s="1">
        <f t="shared" si="1"/>
        <v>3206</v>
      </c>
      <c r="M63">
        <v>60.2</v>
      </c>
      <c r="N63">
        <v>24.9</v>
      </c>
      <c r="O63" t="s">
        <v>2455</v>
      </c>
      <c r="P63" t="s">
        <v>107</v>
      </c>
      <c r="Q63" t="s">
        <v>35</v>
      </c>
      <c r="R63">
        <v>17</v>
      </c>
      <c r="S63">
        <v>0</v>
      </c>
      <c r="T63">
        <v>0</v>
      </c>
    </row>
    <row r="64" spans="1:20">
      <c r="A64" t="s">
        <v>479</v>
      </c>
      <c r="B64" s="4">
        <v>19</v>
      </c>
      <c r="C64" s="4">
        <v>6</v>
      </c>
      <c r="D64" s="4">
        <v>1930</v>
      </c>
      <c r="E64" s="1">
        <f t="shared" si="0"/>
        <v>9021</v>
      </c>
      <c r="F64">
        <v>50.6</v>
      </c>
      <c r="G64">
        <v>8.42</v>
      </c>
      <c r="H64" t="s">
        <v>332</v>
      </c>
      <c r="I64" s="4">
        <v>14</v>
      </c>
      <c r="J64" s="4">
        <v>1</v>
      </c>
      <c r="K64" s="6">
        <v>1931</v>
      </c>
      <c r="L64" s="1">
        <f t="shared" si="1"/>
        <v>7045</v>
      </c>
      <c r="M64">
        <v>50.68</v>
      </c>
      <c r="N64">
        <v>8.32</v>
      </c>
      <c r="O64" t="s">
        <v>332</v>
      </c>
      <c r="P64" t="s">
        <v>34</v>
      </c>
      <c r="Q64" t="s">
        <v>35</v>
      </c>
      <c r="R64">
        <v>209</v>
      </c>
      <c r="S64">
        <v>12</v>
      </c>
      <c r="T64">
        <v>323</v>
      </c>
    </row>
    <row r="65" spans="1:20">
      <c r="A65" t="s">
        <v>481</v>
      </c>
      <c r="B65" s="4">
        <v>19</v>
      </c>
      <c r="C65" s="4">
        <v>6</v>
      </c>
      <c r="D65" s="4">
        <v>1930</v>
      </c>
      <c r="E65" s="1">
        <f t="shared" si="0"/>
        <v>9021</v>
      </c>
      <c r="F65">
        <v>50.6</v>
      </c>
      <c r="G65">
        <v>8.42</v>
      </c>
      <c r="H65" t="s">
        <v>332</v>
      </c>
      <c r="I65" s="4">
        <v>13</v>
      </c>
      <c r="J65" s="4">
        <v>4</v>
      </c>
      <c r="K65" s="6">
        <v>1935</v>
      </c>
      <c r="L65" s="1">
        <f t="shared" si="1"/>
        <v>6774</v>
      </c>
      <c r="M65">
        <v>50.63</v>
      </c>
      <c r="N65">
        <v>8.1199999999999992</v>
      </c>
      <c r="O65" t="s">
        <v>332</v>
      </c>
      <c r="P65" t="s">
        <v>4129</v>
      </c>
      <c r="Q65" t="s">
        <v>35</v>
      </c>
      <c r="R65">
        <v>1759</v>
      </c>
      <c r="S65">
        <v>22</v>
      </c>
      <c r="T65">
        <v>280</v>
      </c>
    </row>
    <row r="66" spans="1:20">
      <c r="A66" t="s">
        <v>559</v>
      </c>
      <c r="B66" s="4">
        <v>19</v>
      </c>
      <c r="C66" s="4">
        <v>5</v>
      </c>
      <c r="D66" s="4">
        <v>1930</v>
      </c>
      <c r="E66" s="1">
        <f t="shared" si="0"/>
        <v>8990</v>
      </c>
      <c r="F66">
        <v>53.37</v>
      </c>
      <c r="G66">
        <v>8.3000000000000007</v>
      </c>
      <c r="H66" t="s">
        <v>332</v>
      </c>
      <c r="I66" s="4">
        <v>15</v>
      </c>
      <c r="J66" s="4">
        <v>11</v>
      </c>
      <c r="K66" s="6">
        <v>1930</v>
      </c>
      <c r="L66" s="1">
        <f t="shared" si="1"/>
        <v>7713</v>
      </c>
      <c r="M66">
        <v>53.37</v>
      </c>
      <c r="N66">
        <v>8.17</v>
      </c>
      <c r="O66" t="s">
        <v>332</v>
      </c>
      <c r="P66" t="s">
        <v>34</v>
      </c>
      <c r="Q66" t="s">
        <v>35</v>
      </c>
      <c r="R66">
        <v>180</v>
      </c>
      <c r="S66">
        <v>9</v>
      </c>
      <c r="T66">
        <v>270</v>
      </c>
    </row>
    <row r="67" spans="1:20">
      <c r="A67" t="s">
        <v>562</v>
      </c>
      <c r="B67" s="4">
        <v>28</v>
      </c>
      <c r="C67" s="4">
        <v>5</v>
      </c>
      <c r="D67" s="4">
        <v>1930</v>
      </c>
      <c r="E67" s="1">
        <f t="shared" ref="E67:E130" si="2">DATE(B67,C67,D67)</f>
        <v>12278</v>
      </c>
      <c r="F67">
        <v>48.75</v>
      </c>
      <c r="G67">
        <v>9.3000000000000007</v>
      </c>
      <c r="H67" t="s">
        <v>332</v>
      </c>
      <c r="I67" s="4">
        <v>15</v>
      </c>
      <c r="J67" s="4">
        <v>8</v>
      </c>
      <c r="K67" s="6">
        <v>1930</v>
      </c>
      <c r="L67" s="1">
        <f t="shared" ref="L67:L130" si="3">DATE(I67,J67,K67)</f>
        <v>7621</v>
      </c>
      <c r="M67">
        <v>48.75</v>
      </c>
      <c r="N67">
        <v>9.3000000000000007</v>
      </c>
      <c r="O67" t="s">
        <v>332</v>
      </c>
      <c r="P67" t="s">
        <v>4129</v>
      </c>
      <c r="Q67" t="s">
        <v>35</v>
      </c>
      <c r="R67">
        <v>79</v>
      </c>
      <c r="S67">
        <v>0</v>
      </c>
      <c r="T67">
        <v>0</v>
      </c>
    </row>
    <row r="68" spans="1:20">
      <c r="A68" t="s">
        <v>744</v>
      </c>
      <c r="B68" s="4">
        <v>30</v>
      </c>
      <c r="C68" s="4">
        <v>5</v>
      </c>
      <c r="D68" s="4">
        <v>1930</v>
      </c>
      <c r="E68" s="1">
        <f t="shared" si="2"/>
        <v>13008</v>
      </c>
      <c r="F68">
        <v>56.45</v>
      </c>
      <c r="G68">
        <v>9.42</v>
      </c>
      <c r="H68" t="s">
        <v>610</v>
      </c>
      <c r="I68" s="4">
        <v>20</v>
      </c>
      <c r="J68" s="4">
        <v>7</v>
      </c>
      <c r="K68" s="6">
        <v>1930</v>
      </c>
      <c r="L68" s="1">
        <f t="shared" si="3"/>
        <v>9417</v>
      </c>
      <c r="M68">
        <v>56.45</v>
      </c>
      <c r="N68">
        <v>9.42</v>
      </c>
      <c r="O68" t="s">
        <v>610</v>
      </c>
      <c r="P68" t="s">
        <v>4129</v>
      </c>
      <c r="Q68" t="s">
        <v>35</v>
      </c>
      <c r="R68">
        <v>51</v>
      </c>
      <c r="S68">
        <v>0</v>
      </c>
      <c r="T68">
        <v>0</v>
      </c>
    </row>
    <row r="69" spans="1:20">
      <c r="A69" t="s">
        <v>745</v>
      </c>
      <c r="B69" s="4">
        <v>15</v>
      </c>
      <c r="C69" s="4">
        <v>5</v>
      </c>
      <c r="D69" s="4">
        <v>1930</v>
      </c>
      <c r="E69" s="1">
        <f t="shared" si="2"/>
        <v>7529</v>
      </c>
      <c r="F69">
        <v>56.55</v>
      </c>
      <c r="G69">
        <v>8.4</v>
      </c>
      <c r="H69" t="s">
        <v>610</v>
      </c>
      <c r="I69" s="4">
        <v>2</v>
      </c>
      <c r="J69" s="4">
        <v>10</v>
      </c>
      <c r="K69" s="6">
        <v>1931</v>
      </c>
      <c r="L69" s="1">
        <f t="shared" si="3"/>
        <v>2935</v>
      </c>
      <c r="M69">
        <v>56.83</v>
      </c>
      <c r="N69">
        <v>9</v>
      </c>
      <c r="O69" t="s">
        <v>610</v>
      </c>
      <c r="P69" t="s">
        <v>34</v>
      </c>
      <c r="Q69" t="s">
        <v>35</v>
      </c>
      <c r="R69">
        <v>505</v>
      </c>
      <c r="S69">
        <v>49</v>
      </c>
      <c r="T69">
        <v>50</v>
      </c>
    </row>
    <row r="70" spans="1:20">
      <c r="A70" t="s">
        <v>771</v>
      </c>
      <c r="B70" s="4">
        <v>6</v>
      </c>
      <c r="C70" s="4">
        <v>6</v>
      </c>
      <c r="D70" s="4">
        <v>1930</v>
      </c>
      <c r="E70" s="1">
        <f t="shared" si="2"/>
        <v>4273</v>
      </c>
      <c r="F70">
        <v>55.32</v>
      </c>
      <c r="G70">
        <v>12.22</v>
      </c>
      <c r="H70" t="s">
        <v>610</v>
      </c>
      <c r="I70" s="4">
        <v>21</v>
      </c>
      <c r="J70" s="4">
        <v>11</v>
      </c>
      <c r="K70" s="6">
        <v>1930</v>
      </c>
      <c r="L70" s="1">
        <f t="shared" si="3"/>
        <v>9905</v>
      </c>
      <c r="M70">
        <v>55.32</v>
      </c>
      <c r="N70">
        <v>12.22</v>
      </c>
      <c r="O70" t="s">
        <v>610</v>
      </c>
      <c r="P70" t="s">
        <v>34</v>
      </c>
      <c r="Q70" t="s">
        <v>35</v>
      </c>
      <c r="R70">
        <v>168</v>
      </c>
      <c r="S70">
        <v>0</v>
      </c>
      <c r="T70">
        <v>0</v>
      </c>
    </row>
    <row r="71" spans="1:20">
      <c r="A71" t="s">
        <v>1531</v>
      </c>
      <c r="B71" s="4">
        <v>21</v>
      </c>
      <c r="C71" s="4">
        <v>5</v>
      </c>
      <c r="D71" s="4">
        <v>1930</v>
      </c>
      <c r="E71" s="1">
        <f t="shared" si="2"/>
        <v>9721</v>
      </c>
      <c r="F71">
        <v>56.67</v>
      </c>
      <c r="G71">
        <v>-3</v>
      </c>
      <c r="H71" t="s">
        <v>4129</v>
      </c>
      <c r="I71" s="4">
        <v>24</v>
      </c>
      <c r="J71" s="4">
        <v>4</v>
      </c>
      <c r="K71" s="6">
        <v>1931</v>
      </c>
      <c r="L71" s="1">
        <f t="shared" si="3"/>
        <v>10788</v>
      </c>
      <c r="M71">
        <v>56.82</v>
      </c>
      <c r="N71">
        <v>-2.67</v>
      </c>
      <c r="O71" t="s">
        <v>4129</v>
      </c>
      <c r="P71" t="s">
        <v>34</v>
      </c>
      <c r="Q71" t="s">
        <v>35</v>
      </c>
      <c r="R71">
        <v>338</v>
      </c>
      <c r="S71">
        <v>27</v>
      </c>
      <c r="T71">
        <v>51</v>
      </c>
    </row>
    <row r="72" spans="1:20">
      <c r="A72" t="s">
        <v>1535</v>
      </c>
      <c r="B72" s="4">
        <v>30</v>
      </c>
      <c r="C72" s="4">
        <v>5</v>
      </c>
      <c r="D72" s="4">
        <v>1930</v>
      </c>
      <c r="E72" s="1">
        <f t="shared" si="2"/>
        <v>13008</v>
      </c>
      <c r="F72">
        <v>51.72</v>
      </c>
      <c r="G72">
        <v>-1.37</v>
      </c>
      <c r="H72" t="s">
        <v>4129</v>
      </c>
      <c r="I72" s="4">
        <v>11</v>
      </c>
      <c r="J72" s="4">
        <v>3</v>
      </c>
      <c r="K72" s="6">
        <v>1931</v>
      </c>
      <c r="L72" s="1">
        <f t="shared" si="3"/>
        <v>6008</v>
      </c>
      <c r="M72">
        <v>51.7</v>
      </c>
      <c r="N72">
        <v>-1.42</v>
      </c>
      <c r="O72" t="s">
        <v>4129</v>
      </c>
      <c r="P72" t="s">
        <v>26</v>
      </c>
      <c r="Q72" t="s">
        <v>35</v>
      </c>
      <c r="R72">
        <v>285</v>
      </c>
      <c r="S72">
        <v>4</v>
      </c>
      <c r="T72">
        <v>242</v>
      </c>
    </row>
    <row r="73" spans="1:20">
      <c r="A73" t="s">
        <v>1536</v>
      </c>
      <c r="B73" s="4">
        <v>1</v>
      </c>
      <c r="C73" s="4">
        <v>7</v>
      </c>
      <c r="D73" s="4">
        <v>1930</v>
      </c>
      <c r="E73" s="1">
        <f t="shared" si="2"/>
        <v>2477</v>
      </c>
      <c r="F73">
        <v>51.52</v>
      </c>
      <c r="G73">
        <v>-0.78</v>
      </c>
      <c r="H73" t="s">
        <v>4129</v>
      </c>
      <c r="I73" s="4">
        <v>17</v>
      </c>
      <c r="J73" s="4">
        <v>4</v>
      </c>
      <c r="K73" s="6">
        <v>1931</v>
      </c>
      <c r="L73" s="1">
        <f t="shared" si="3"/>
        <v>8231</v>
      </c>
      <c r="M73">
        <v>51.53</v>
      </c>
      <c r="N73">
        <v>-0.88</v>
      </c>
      <c r="O73" t="s">
        <v>4129</v>
      </c>
      <c r="P73" t="s">
        <v>40</v>
      </c>
      <c r="Q73" t="s">
        <v>35</v>
      </c>
      <c r="R73">
        <v>290</v>
      </c>
      <c r="S73">
        <v>8</v>
      </c>
      <c r="T73">
        <v>285</v>
      </c>
    </row>
    <row r="74" spans="1:20">
      <c r="A74" t="s">
        <v>1557</v>
      </c>
      <c r="B74" s="4">
        <v>24</v>
      </c>
      <c r="C74" s="4">
        <v>6</v>
      </c>
      <c r="D74" s="4">
        <v>1930</v>
      </c>
      <c r="E74" s="1">
        <f t="shared" si="2"/>
        <v>10848</v>
      </c>
      <c r="F74">
        <v>46.85</v>
      </c>
      <c r="G74">
        <v>7.18</v>
      </c>
      <c r="H74" t="s">
        <v>1558</v>
      </c>
      <c r="I74" s="4">
        <v>19</v>
      </c>
      <c r="J74" s="4">
        <v>12</v>
      </c>
      <c r="K74" s="6">
        <v>1930</v>
      </c>
      <c r="L74" s="1">
        <f t="shared" si="3"/>
        <v>9204</v>
      </c>
      <c r="M74">
        <v>46.93</v>
      </c>
      <c r="N74">
        <v>7.22</v>
      </c>
      <c r="O74" t="s">
        <v>1558</v>
      </c>
      <c r="P74" t="s">
        <v>34</v>
      </c>
      <c r="Q74" t="s">
        <v>35</v>
      </c>
      <c r="R74">
        <v>178</v>
      </c>
      <c r="S74">
        <v>10</v>
      </c>
      <c r="T74">
        <v>16</v>
      </c>
    </row>
    <row r="75" spans="1:20">
      <c r="A75" t="s">
        <v>1592</v>
      </c>
      <c r="B75" s="4">
        <v>22</v>
      </c>
      <c r="C75" s="4">
        <v>6</v>
      </c>
      <c r="D75" s="4">
        <v>1930</v>
      </c>
      <c r="E75" s="1">
        <f t="shared" si="2"/>
        <v>10117</v>
      </c>
      <c r="F75">
        <v>47.42</v>
      </c>
      <c r="G75">
        <v>19.399999999999999</v>
      </c>
      <c r="H75" t="s">
        <v>1585</v>
      </c>
      <c r="I75" s="4">
        <v>7</v>
      </c>
      <c r="J75" s="4">
        <v>1</v>
      </c>
      <c r="K75" s="6">
        <v>1931</v>
      </c>
      <c r="L75" s="1">
        <f t="shared" si="3"/>
        <v>4488</v>
      </c>
      <c r="M75">
        <v>47.4</v>
      </c>
      <c r="N75">
        <v>19.329999999999998</v>
      </c>
      <c r="O75" t="s">
        <v>1585</v>
      </c>
      <c r="P75" t="s">
        <v>40</v>
      </c>
      <c r="Q75" t="s">
        <v>52</v>
      </c>
      <c r="R75">
        <v>199</v>
      </c>
      <c r="S75">
        <v>6</v>
      </c>
      <c r="T75">
        <v>250</v>
      </c>
    </row>
    <row r="76" spans="1:20">
      <c r="A76" t="s">
        <v>2494</v>
      </c>
      <c r="B76" s="4">
        <v>28</v>
      </c>
      <c r="C76" s="4">
        <v>5</v>
      </c>
      <c r="D76" s="4">
        <v>1930</v>
      </c>
      <c r="E76" s="1">
        <f t="shared" si="2"/>
        <v>12278</v>
      </c>
      <c r="F76">
        <v>60.2</v>
      </c>
      <c r="G76">
        <v>24.9</v>
      </c>
      <c r="H76" t="s">
        <v>2455</v>
      </c>
      <c r="I76" s="4">
        <v>27</v>
      </c>
      <c r="J76" s="4">
        <v>5</v>
      </c>
      <c r="K76" s="6">
        <v>1931</v>
      </c>
      <c r="L76" s="1">
        <f t="shared" si="3"/>
        <v>11913</v>
      </c>
      <c r="M76">
        <v>60.2</v>
      </c>
      <c r="N76">
        <v>24.9</v>
      </c>
      <c r="O76" t="s">
        <v>2455</v>
      </c>
      <c r="P76" t="s">
        <v>40</v>
      </c>
      <c r="Q76" t="s">
        <v>35</v>
      </c>
      <c r="R76">
        <v>364</v>
      </c>
      <c r="S76">
        <v>0</v>
      </c>
      <c r="T76">
        <v>0</v>
      </c>
    </row>
    <row r="77" spans="1:20">
      <c r="A77" t="s">
        <v>2498</v>
      </c>
      <c r="B77" s="4">
        <v>4</v>
      </c>
      <c r="C77" s="4">
        <v>6</v>
      </c>
      <c r="D77" s="4">
        <v>1930</v>
      </c>
      <c r="E77" s="1">
        <f t="shared" si="2"/>
        <v>3543</v>
      </c>
      <c r="F77">
        <v>60.6</v>
      </c>
      <c r="G77">
        <v>28.2</v>
      </c>
      <c r="H77" t="s">
        <v>2455</v>
      </c>
      <c r="I77" s="4">
        <v>15</v>
      </c>
      <c r="J77" s="4">
        <v>4</v>
      </c>
      <c r="K77" s="6">
        <v>1931</v>
      </c>
      <c r="L77" s="1">
        <f t="shared" si="3"/>
        <v>7500</v>
      </c>
      <c r="M77">
        <v>60.6</v>
      </c>
      <c r="N77">
        <v>28.2</v>
      </c>
      <c r="O77" t="s">
        <v>808</v>
      </c>
      <c r="P77" t="s">
        <v>40</v>
      </c>
      <c r="Q77" t="s">
        <v>35</v>
      </c>
      <c r="R77">
        <v>315</v>
      </c>
      <c r="S77">
        <v>0</v>
      </c>
      <c r="T77">
        <v>0</v>
      </c>
    </row>
    <row r="78" spans="1:20">
      <c r="A78" t="s">
        <v>2499</v>
      </c>
      <c r="B78" s="4">
        <v>4</v>
      </c>
      <c r="C78" s="4">
        <v>6</v>
      </c>
      <c r="D78" s="4">
        <v>1930</v>
      </c>
      <c r="E78" s="1">
        <f t="shared" si="2"/>
        <v>3543</v>
      </c>
      <c r="F78">
        <v>60.6</v>
      </c>
      <c r="G78">
        <v>28.2</v>
      </c>
      <c r="H78" t="s">
        <v>2455</v>
      </c>
      <c r="I78" s="4">
        <v>6</v>
      </c>
      <c r="J78" s="4">
        <v>4</v>
      </c>
      <c r="K78" s="6">
        <v>1931</v>
      </c>
      <c r="L78" s="1">
        <f t="shared" si="3"/>
        <v>4213</v>
      </c>
      <c r="M78">
        <v>60.6</v>
      </c>
      <c r="N78">
        <v>28.2</v>
      </c>
      <c r="O78" t="s">
        <v>808</v>
      </c>
      <c r="P78" t="s">
        <v>34</v>
      </c>
      <c r="Q78" t="s">
        <v>35</v>
      </c>
      <c r="R78">
        <v>306</v>
      </c>
      <c r="S78">
        <v>0</v>
      </c>
      <c r="T78">
        <v>0</v>
      </c>
    </row>
    <row r="79" spans="1:20">
      <c r="A79" t="s">
        <v>2500</v>
      </c>
      <c r="B79" s="4">
        <v>15</v>
      </c>
      <c r="C79" s="4">
        <v>6</v>
      </c>
      <c r="D79" s="4">
        <v>1930</v>
      </c>
      <c r="E79" s="1">
        <f t="shared" si="2"/>
        <v>7560</v>
      </c>
      <c r="F79">
        <v>61.7</v>
      </c>
      <c r="G79">
        <v>29.2</v>
      </c>
      <c r="H79" t="s">
        <v>2455</v>
      </c>
      <c r="I79" s="4">
        <v>31</v>
      </c>
      <c r="J79" s="4">
        <v>3</v>
      </c>
      <c r="K79" s="6">
        <v>1933</v>
      </c>
      <c r="L79" s="1">
        <f t="shared" si="3"/>
        <v>13315</v>
      </c>
      <c r="M79">
        <v>61.8</v>
      </c>
      <c r="N79">
        <v>29.4</v>
      </c>
      <c r="O79" t="s">
        <v>2455</v>
      </c>
      <c r="P79" t="s">
        <v>40</v>
      </c>
      <c r="Q79" t="s">
        <v>35</v>
      </c>
      <c r="R79">
        <v>1020</v>
      </c>
      <c r="S79">
        <v>16</v>
      </c>
      <c r="T79">
        <v>44</v>
      </c>
    </row>
    <row r="80" spans="1:20">
      <c r="A80" t="s">
        <v>493</v>
      </c>
      <c r="B80" s="4">
        <v>27</v>
      </c>
      <c r="C80" s="4">
        <v>5</v>
      </c>
      <c r="D80" s="4">
        <v>1931</v>
      </c>
      <c r="E80" s="1">
        <f t="shared" si="2"/>
        <v>11913</v>
      </c>
      <c r="F80">
        <v>51.12</v>
      </c>
      <c r="G80">
        <v>13.72</v>
      </c>
      <c r="H80" t="s">
        <v>332</v>
      </c>
      <c r="I80" s="4">
        <v>7</v>
      </c>
      <c r="J80" s="4">
        <v>7</v>
      </c>
      <c r="K80" s="6">
        <v>1932</v>
      </c>
      <c r="L80" s="1">
        <f t="shared" si="3"/>
        <v>4670</v>
      </c>
      <c r="M80">
        <v>51.12</v>
      </c>
      <c r="N80">
        <v>13.72</v>
      </c>
      <c r="O80" t="s">
        <v>332</v>
      </c>
      <c r="P80" t="s">
        <v>40</v>
      </c>
      <c r="Q80" t="s">
        <v>35</v>
      </c>
      <c r="R80">
        <v>407</v>
      </c>
      <c r="S80">
        <v>0</v>
      </c>
      <c r="T80">
        <v>0</v>
      </c>
    </row>
    <row r="81" spans="1:20">
      <c r="A81" t="s">
        <v>494</v>
      </c>
      <c r="B81" s="4">
        <v>27</v>
      </c>
      <c r="C81" s="4">
        <v>5</v>
      </c>
      <c r="D81" s="4">
        <v>1931</v>
      </c>
      <c r="E81" s="1">
        <f t="shared" si="2"/>
        <v>11913</v>
      </c>
      <c r="F81">
        <v>51.12</v>
      </c>
      <c r="G81">
        <v>13.72</v>
      </c>
      <c r="H81" t="s">
        <v>332</v>
      </c>
      <c r="I81" s="4">
        <v>12</v>
      </c>
      <c r="J81" s="4">
        <v>5</v>
      </c>
      <c r="K81" s="6">
        <v>1932</v>
      </c>
      <c r="L81" s="1">
        <f t="shared" si="3"/>
        <v>6436</v>
      </c>
      <c r="M81">
        <v>51.2</v>
      </c>
      <c r="N81">
        <v>13.85</v>
      </c>
      <c r="O81" t="s">
        <v>332</v>
      </c>
      <c r="P81" t="s">
        <v>84</v>
      </c>
      <c r="Q81" t="s">
        <v>35</v>
      </c>
      <c r="R81">
        <v>351</v>
      </c>
      <c r="S81">
        <v>14</v>
      </c>
      <c r="T81">
        <v>46</v>
      </c>
    </row>
    <row r="82" spans="1:20">
      <c r="A82" t="s">
        <v>496</v>
      </c>
      <c r="B82" s="4">
        <v>2</v>
      </c>
      <c r="C82" s="4">
        <v>6</v>
      </c>
      <c r="D82" s="4">
        <v>1931</v>
      </c>
      <c r="E82" s="1">
        <f t="shared" si="2"/>
        <v>2813</v>
      </c>
      <c r="F82">
        <v>51.32</v>
      </c>
      <c r="G82">
        <v>10.32</v>
      </c>
      <c r="H82" t="s">
        <v>332</v>
      </c>
      <c r="I82" s="4">
        <v>8</v>
      </c>
      <c r="J82" s="4">
        <v>1</v>
      </c>
      <c r="K82" s="6">
        <v>1934</v>
      </c>
      <c r="L82" s="1">
        <f t="shared" si="3"/>
        <v>4856</v>
      </c>
      <c r="M82">
        <v>51.32</v>
      </c>
      <c r="N82">
        <v>10.28</v>
      </c>
      <c r="O82" t="s">
        <v>332</v>
      </c>
      <c r="P82" t="s">
        <v>40</v>
      </c>
      <c r="Q82" t="s">
        <v>35</v>
      </c>
      <c r="R82">
        <v>951</v>
      </c>
      <c r="S82">
        <v>3</v>
      </c>
      <c r="T82">
        <v>270</v>
      </c>
    </row>
    <row r="83" spans="1:20">
      <c r="A83" t="s">
        <v>564</v>
      </c>
      <c r="B83" s="4">
        <v>10</v>
      </c>
      <c r="C83" s="4">
        <v>5</v>
      </c>
      <c r="D83" s="4">
        <v>1931</v>
      </c>
      <c r="E83" s="1">
        <f t="shared" si="2"/>
        <v>5704</v>
      </c>
      <c r="F83">
        <v>53.37</v>
      </c>
      <c r="G83">
        <v>8.3000000000000007</v>
      </c>
      <c r="H83" t="s">
        <v>332</v>
      </c>
      <c r="I83" s="4">
        <v>2</v>
      </c>
      <c r="J83" s="4">
        <v>1</v>
      </c>
      <c r="K83" s="6">
        <v>1932</v>
      </c>
      <c r="L83" s="1">
        <f t="shared" si="3"/>
        <v>2663</v>
      </c>
      <c r="M83">
        <v>53.12</v>
      </c>
      <c r="N83">
        <v>8.4700000000000006</v>
      </c>
      <c r="O83" t="s">
        <v>332</v>
      </c>
      <c r="P83" t="s">
        <v>34</v>
      </c>
      <c r="Q83" t="s">
        <v>35</v>
      </c>
      <c r="R83">
        <v>237</v>
      </c>
      <c r="S83">
        <v>30</v>
      </c>
      <c r="T83">
        <v>159</v>
      </c>
    </row>
    <row r="84" spans="1:20">
      <c r="A84" t="s">
        <v>687</v>
      </c>
      <c r="B84" s="4">
        <v>10</v>
      </c>
      <c r="C84" s="4">
        <v>5</v>
      </c>
      <c r="D84" s="4">
        <v>1931</v>
      </c>
      <c r="E84" s="1">
        <f t="shared" si="2"/>
        <v>5704</v>
      </c>
      <c r="F84">
        <v>57.08</v>
      </c>
      <c r="G84">
        <v>9.25</v>
      </c>
      <c r="H84" t="s">
        <v>610</v>
      </c>
      <c r="I84" s="4">
        <v>29</v>
      </c>
      <c r="J84" s="4">
        <v>2</v>
      </c>
      <c r="K84" s="6">
        <v>1932</v>
      </c>
      <c r="L84" s="1">
        <f t="shared" si="3"/>
        <v>12556</v>
      </c>
      <c r="M84">
        <v>57.08</v>
      </c>
      <c r="N84">
        <v>9.18</v>
      </c>
      <c r="O84" t="s">
        <v>610</v>
      </c>
      <c r="P84" t="s">
        <v>34</v>
      </c>
      <c r="Q84" t="s">
        <v>35</v>
      </c>
      <c r="R84">
        <v>295</v>
      </c>
      <c r="S84">
        <v>5</v>
      </c>
      <c r="T84">
        <v>270</v>
      </c>
    </row>
    <row r="85" spans="1:20">
      <c r="A85" t="s">
        <v>688</v>
      </c>
      <c r="B85" s="4">
        <v>10</v>
      </c>
      <c r="C85" s="4">
        <v>5</v>
      </c>
      <c r="D85" s="4">
        <v>1931</v>
      </c>
      <c r="E85" s="1">
        <f t="shared" si="2"/>
        <v>5704</v>
      </c>
      <c r="F85">
        <v>57.08</v>
      </c>
      <c r="G85">
        <v>9.25</v>
      </c>
      <c r="H85" t="s">
        <v>610</v>
      </c>
      <c r="I85" s="4">
        <v>30</v>
      </c>
      <c r="J85" s="4">
        <v>12</v>
      </c>
      <c r="K85" s="6">
        <v>1931</v>
      </c>
      <c r="L85" s="1">
        <f t="shared" si="3"/>
        <v>13223</v>
      </c>
      <c r="M85">
        <v>57.08</v>
      </c>
      <c r="N85">
        <v>9.25</v>
      </c>
      <c r="O85" t="s">
        <v>610</v>
      </c>
      <c r="P85" t="s">
        <v>40</v>
      </c>
      <c r="Q85" t="s">
        <v>35</v>
      </c>
      <c r="R85">
        <v>234</v>
      </c>
      <c r="S85">
        <v>0</v>
      </c>
      <c r="T85">
        <v>0</v>
      </c>
    </row>
    <row r="86" spans="1:20">
      <c r="A86" t="s">
        <v>704</v>
      </c>
      <c r="B86" s="4">
        <v>1</v>
      </c>
      <c r="C86" s="4">
        <v>6</v>
      </c>
      <c r="D86" s="4">
        <v>1931</v>
      </c>
      <c r="E86" s="1">
        <f t="shared" si="2"/>
        <v>2448</v>
      </c>
      <c r="F86">
        <v>55.75</v>
      </c>
      <c r="G86">
        <v>12.57</v>
      </c>
      <c r="H86" t="s">
        <v>610</v>
      </c>
      <c r="I86" s="4">
        <v>15</v>
      </c>
      <c r="J86" s="4">
        <v>6</v>
      </c>
      <c r="K86" s="6">
        <v>1931</v>
      </c>
      <c r="L86" s="1">
        <f t="shared" si="3"/>
        <v>7561</v>
      </c>
      <c r="M86">
        <v>55.75</v>
      </c>
      <c r="N86">
        <v>12.57</v>
      </c>
      <c r="O86" t="s">
        <v>610</v>
      </c>
      <c r="P86" t="s">
        <v>84</v>
      </c>
      <c r="Q86" t="s">
        <v>35</v>
      </c>
      <c r="R86">
        <v>14</v>
      </c>
      <c r="S86">
        <v>0</v>
      </c>
      <c r="T86">
        <v>0</v>
      </c>
    </row>
    <row r="87" spans="1:20">
      <c r="A87" t="s">
        <v>705</v>
      </c>
      <c r="B87" s="4">
        <v>1</v>
      </c>
      <c r="C87" s="4">
        <v>6</v>
      </c>
      <c r="D87" s="4">
        <v>1931</v>
      </c>
      <c r="E87" s="1">
        <f t="shared" si="2"/>
        <v>2448</v>
      </c>
      <c r="F87">
        <v>55.75</v>
      </c>
      <c r="G87">
        <v>12.57</v>
      </c>
      <c r="H87" t="s">
        <v>610</v>
      </c>
      <c r="I87" s="4">
        <v>21</v>
      </c>
      <c r="J87" s="4">
        <v>2</v>
      </c>
      <c r="K87" s="6">
        <v>1932</v>
      </c>
      <c r="L87" s="1">
        <f t="shared" si="3"/>
        <v>9634</v>
      </c>
      <c r="M87">
        <v>55.73</v>
      </c>
      <c r="N87">
        <v>12.52</v>
      </c>
      <c r="O87" t="s">
        <v>610</v>
      </c>
      <c r="P87" t="s">
        <v>34</v>
      </c>
      <c r="Q87" t="s">
        <v>35</v>
      </c>
      <c r="R87">
        <v>265</v>
      </c>
      <c r="S87">
        <v>4</v>
      </c>
      <c r="T87">
        <v>240</v>
      </c>
    </row>
    <row r="88" spans="1:20">
      <c r="A88" t="s">
        <v>2217</v>
      </c>
      <c r="B88" s="4">
        <v>2</v>
      </c>
      <c r="C88" s="4">
        <v>6</v>
      </c>
      <c r="D88" s="4">
        <v>1931</v>
      </c>
      <c r="E88" s="1">
        <f t="shared" si="2"/>
        <v>2813</v>
      </c>
      <c r="F88">
        <v>61.28</v>
      </c>
      <c r="G88">
        <v>10.42</v>
      </c>
      <c r="H88" t="s">
        <v>669</v>
      </c>
      <c r="I88" s="4">
        <v>14</v>
      </c>
      <c r="J88" s="4">
        <v>9</v>
      </c>
      <c r="K88" s="6">
        <v>1931</v>
      </c>
      <c r="L88" s="1">
        <f t="shared" si="3"/>
        <v>7288</v>
      </c>
      <c r="M88">
        <v>61.28</v>
      </c>
      <c r="N88">
        <v>10.4</v>
      </c>
      <c r="O88" t="s">
        <v>669</v>
      </c>
      <c r="P88" t="s">
        <v>34</v>
      </c>
      <c r="Q88" t="s">
        <v>35</v>
      </c>
      <c r="R88">
        <v>104</v>
      </c>
      <c r="S88">
        <v>1</v>
      </c>
      <c r="T88">
        <v>270</v>
      </c>
    </row>
    <row r="89" spans="1:20">
      <c r="A89" t="s">
        <v>2219</v>
      </c>
      <c r="B89" s="4">
        <v>2</v>
      </c>
      <c r="C89" s="4">
        <v>6</v>
      </c>
      <c r="D89" s="4">
        <v>1931</v>
      </c>
      <c r="E89" s="1">
        <f t="shared" si="2"/>
        <v>2813</v>
      </c>
      <c r="F89">
        <v>61.28</v>
      </c>
      <c r="G89">
        <v>10.42</v>
      </c>
      <c r="H89" t="s">
        <v>669</v>
      </c>
      <c r="I89" s="4">
        <v>1</v>
      </c>
      <c r="J89" s="4">
        <v>8</v>
      </c>
      <c r="K89" s="6">
        <v>1931</v>
      </c>
      <c r="L89" s="1">
        <f t="shared" si="3"/>
        <v>2509</v>
      </c>
      <c r="M89">
        <v>61.28</v>
      </c>
      <c r="N89">
        <v>10.42</v>
      </c>
      <c r="O89" t="s">
        <v>669</v>
      </c>
      <c r="P89" t="s">
        <v>84</v>
      </c>
      <c r="Q89" t="s">
        <v>35</v>
      </c>
      <c r="R89">
        <v>60</v>
      </c>
      <c r="S89">
        <v>0</v>
      </c>
      <c r="T89">
        <v>0</v>
      </c>
    </row>
    <row r="90" spans="1:20">
      <c r="A90" t="s">
        <v>2220</v>
      </c>
      <c r="B90" s="4">
        <v>2</v>
      </c>
      <c r="C90" s="4">
        <v>6</v>
      </c>
      <c r="D90" s="4">
        <v>1931</v>
      </c>
      <c r="E90" s="1">
        <f t="shared" si="2"/>
        <v>2813</v>
      </c>
      <c r="F90">
        <v>61.28</v>
      </c>
      <c r="G90">
        <v>10.42</v>
      </c>
      <c r="H90" t="s">
        <v>669</v>
      </c>
      <c r="I90" s="4">
        <v>25</v>
      </c>
      <c r="J90" s="4">
        <v>6</v>
      </c>
      <c r="K90" s="6">
        <v>1931</v>
      </c>
      <c r="L90" s="1">
        <f t="shared" si="3"/>
        <v>11214</v>
      </c>
      <c r="M90">
        <v>61.28</v>
      </c>
      <c r="N90">
        <v>10.42</v>
      </c>
      <c r="O90" t="s">
        <v>669</v>
      </c>
      <c r="P90" t="s">
        <v>34</v>
      </c>
      <c r="Q90" t="s">
        <v>35</v>
      </c>
      <c r="R90">
        <v>23</v>
      </c>
      <c r="S90">
        <v>0</v>
      </c>
      <c r="T90">
        <v>0</v>
      </c>
    </row>
    <row r="91" spans="1:20">
      <c r="A91" t="s">
        <v>2488</v>
      </c>
      <c r="B91" s="4">
        <v>24</v>
      </c>
      <c r="C91" s="4">
        <v>6</v>
      </c>
      <c r="D91" s="4">
        <v>1931</v>
      </c>
      <c r="E91" s="1">
        <f t="shared" si="2"/>
        <v>10849</v>
      </c>
      <c r="F91">
        <v>62.6</v>
      </c>
      <c r="G91">
        <v>29.9</v>
      </c>
      <c r="H91" t="s">
        <v>2455</v>
      </c>
      <c r="I91" s="4">
        <v>15</v>
      </c>
      <c r="J91" s="4">
        <v>1</v>
      </c>
      <c r="K91" s="6">
        <v>1934</v>
      </c>
      <c r="L91" s="1">
        <f t="shared" si="3"/>
        <v>7413</v>
      </c>
      <c r="M91">
        <v>62.5</v>
      </c>
      <c r="N91">
        <v>29.83</v>
      </c>
      <c r="O91" t="s">
        <v>2455</v>
      </c>
      <c r="P91" t="s">
        <v>34</v>
      </c>
      <c r="Q91" t="s">
        <v>35</v>
      </c>
      <c r="R91">
        <v>936</v>
      </c>
      <c r="S91">
        <v>12</v>
      </c>
      <c r="T91">
        <v>198</v>
      </c>
    </row>
    <row r="92" spans="1:20">
      <c r="A92" t="s">
        <v>2496</v>
      </c>
      <c r="B92" s="4">
        <v>15</v>
      </c>
      <c r="C92" s="4">
        <v>7</v>
      </c>
      <c r="D92" s="4">
        <v>1931</v>
      </c>
      <c r="E92" s="1">
        <f t="shared" si="2"/>
        <v>7591</v>
      </c>
      <c r="F92">
        <v>60.2</v>
      </c>
      <c r="G92">
        <v>19.3</v>
      </c>
      <c r="H92" t="s">
        <v>2455</v>
      </c>
      <c r="I92" s="4">
        <v>19</v>
      </c>
      <c r="J92" s="4">
        <v>11</v>
      </c>
      <c r="K92" s="6">
        <v>1931</v>
      </c>
      <c r="L92" s="1">
        <f t="shared" si="3"/>
        <v>9175</v>
      </c>
      <c r="M92">
        <v>60.5</v>
      </c>
      <c r="N92">
        <v>17.600000000000001</v>
      </c>
      <c r="O92" t="s">
        <v>2497</v>
      </c>
      <c r="P92" t="s">
        <v>34</v>
      </c>
      <c r="Q92" t="s">
        <v>35</v>
      </c>
      <c r="R92">
        <v>127</v>
      </c>
      <c r="S92">
        <v>100</v>
      </c>
      <c r="T92">
        <v>290</v>
      </c>
    </row>
    <row r="93" spans="1:20">
      <c r="A93" t="s">
        <v>3636</v>
      </c>
      <c r="B93" s="4">
        <v>14</v>
      </c>
      <c r="C93" s="4">
        <v>6</v>
      </c>
      <c r="D93" s="4">
        <v>1931</v>
      </c>
      <c r="E93" s="1">
        <f t="shared" si="2"/>
        <v>7196</v>
      </c>
      <c r="F93">
        <v>63.72</v>
      </c>
      <c r="G93">
        <v>12.35</v>
      </c>
      <c r="H93" t="s">
        <v>2497</v>
      </c>
      <c r="I93" s="4">
        <v>27</v>
      </c>
      <c r="J93" s="4">
        <v>10</v>
      </c>
      <c r="K93" s="6">
        <v>1931</v>
      </c>
      <c r="L93" s="1">
        <f t="shared" si="3"/>
        <v>12066</v>
      </c>
      <c r="M93">
        <v>63.8</v>
      </c>
      <c r="N93">
        <v>12.45</v>
      </c>
      <c r="O93" t="s">
        <v>669</v>
      </c>
      <c r="P93" t="s">
        <v>34</v>
      </c>
      <c r="Q93" t="s">
        <v>35</v>
      </c>
      <c r="R93">
        <v>135</v>
      </c>
      <c r="S93">
        <v>11</v>
      </c>
      <c r="T93">
        <v>28</v>
      </c>
    </row>
    <row r="94" spans="1:20">
      <c r="A94" t="s">
        <v>179</v>
      </c>
      <c r="B94" s="4">
        <v>6</v>
      </c>
      <c r="C94" s="4">
        <v>7</v>
      </c>
      <c r="D94" s="4">
        <v>1932</v>
      </c>
      <c r="E94" s="1">
        <f t="shared" si="2"/>
        <v>4305</v>
      </c>
      <c r="F94">
        <v>50.6</v>
      </c>
      <c r="G94">
        <v>6</v>
      </c>
      <c r="H94" t="s">
        <v>22</v>
      </c>
      <c r="I94" s="4">
        <v>5</v>
      </c>
      <c r="J94" s="4">
        <v>11</v>
      </c>
      <c r="K94" s="6">
        <v>1932</v>
      </c>
      <c r="L94" s="1">
        <f t="shared" si="3"/>
        <v>4063</v>
      </c>
      <c r="M94">
        <v>50.6</v>
      </c>
      <c r="N94">
        <v>6</v>
      </c>
      <c r="O94" t="s">
        <v>22</v>
      </c>
      <c r="P94" t="s">
        <v>40</v>
      </c>
      <c r="Q94" t="s">
        <v>27</v>
      </c>
      <c r="R94">
        <v>122</v>
      </c>
      <c r="S94">
        <v>0</v>
      </c>
      <c r="T94">
        <v>0</v>
      </c>
    </row>
    <row r="95" spans="1:20">
      <c r="A95" t="s">
        <v>181</v>
      </c>
      <c r="B95" s="4">
        <v>6</v>
      </c>
      <c r="C95" s="4">
        <v>7</v>
      </c>
      <c r="D95" s="4">
        <v>1932</v>
      </c>
      <c r="E95" s="1">
        <f t="shared" si="2"/>
        <v>4305</v>
      </c>
      <c r="F95">
        <v>50.6</v>
      </c>
      <c r="G95">
        <v>5.97</v>
      </c>
      <c r="H95" t="s">
        <v>22</v>
      </c>
      <c r="I95" s="4">
        <v>22</v>
      </c>
      <c r="J95" s="4">
        <v>9</v>
      </c>
      <c r="K95" s="6">
        <v>1932</v>
      </c>
      <c r="L95" s="1">
        <f t="shared" si="3"/>
        <v>10211</v>
      </c>
      <c r="M95">
        <v>50.6</v>
      </c>
      <c r="N95">
        <v>5.97</v>
      </c>
      <c r="O95" t="s">
        <v>22</v>
      </c>
      <c r="P95" t="s">
        <v>40</v>
      </c>
      <c r="Q95" t="s">
        <v>27</v>
      </c>
      <c r="R95">
        <v>78</v>
      </c>
      <c r="S95">
        <v>0</v>
      </c>
      <c r="T95">
        <v>0</v>
      </c>
    </row>
    <row r="96" spans="1:20">
      <c r="A96" t="s">
        <v>483</v>
      </c>
      <c r="B96" s="4">
        <v>10</v>
      </c>
      <c r="C96" s="4">
        <v>7</v>
      </c>
      <c r="D96" s="4">
        <v>1932</v>
      </c>
      <c r="E96" s="1">
        <f t="shared" si="2"/>
        <v>5766</v>
      </c>
      <c r="F96">
        <v>52.17</v>
      </c>
      <c r="G96">
        <v>8.42</v>
      </c>
      <c r="H96" t="s">
        <v>332</v>
      </c>
      <c r="I96" s="4">
        <v>15</v>
      </c>
      <c r="J96" s="4">
        <v>12</v>
      </c>
      <c r="K96" s="6">
        <v>1934</v>
      </c>
      <c r="L96" s="1">
        <f t="shared" si="3"/>
        <v>7747</v>
      </c>
      <c r="M96">
        <v>52.15</v>
      </c>
      <c r="N96">
        <v>8.43</v>
      </c>
      <c r="O96" t="s">
        <v>332</v>
      </c>
      <c r="P96" t="s">
        <v>40</v>
      </c>
      <c r="Q96" t="s">
        <v>35</v>
      </c>
      <c r="R96">
        <v>888</v>
      </c>
      <c r="S96">
        <v>3</v>
      </c>
      <c r="T96">
        <v>149</v>
      </c>
    </row>
    <row r="97" spans="1:20">
      <c r="A97" t="s">
        <v>566</v>
      </c>
      <c r="B97" s="4">
        <v>11</v>
      </c>
      <c r="C97" s="4">
        <v>5</v>
      </c>
      <c r="D97" s="4">
        <v>1932</v>
      </c>
      <c r="E97" s="1">
        <f t="shared" si="2"/>
        <v>6070</v>
      </c>
      <c r="F97">
        <v>51.1</v>
      </c>
      <c r="G97">
        <v>13.77</v>
      </c>
      <c r="H97" t="s">
        <v>332</v>
      </c>
      <c r="I97" s="4">
        <v>5</v>
      </c>
      <c r="J97" s="4">
        <v>6</v>
      </c>
      <c r="K97" s="6">
        <v>1933</v>
      </c>
      <c r="L97" s="1">
        <f t="shared" si="3"/>
        <v>3911</v>
      </c>
      <c r="M97">
        <v>51.12</v>
      </c>
      <c r="N97">
        <v>13.75</v>
      </c>
      <c r="O97" t="s">
        <v>332</v>
      </c>
      <c r="P97" t="s">
        <v>40</v>
      </c>
      <c r="Q97" t="s">
        <v>35</v>
      </c>
      <c r="R97">
        <v>390</v>
      </c>
      <c r="S97">
        <v>3</v>
      </c>
      <c r="T97">
        <v>328</v>
      </c>
    </row>
    <row r="98" spans="1:20">
      <c r="A98" t="s">
        <v>567</v>
      </c>
      <c r="B98" s="4">
        <v>18</v>
      </c>
      <c r="C98" s="4">
        <v>5</v>
      </c>
      <c r="D98" s="4">
        <v>1932</v>
      </c>
      <c r="E98" s="1">
        <f t="shared" si="2"/>
        <v>8627</v>
      </c>
      <c r="F98">
        <v>50.58</v>
      </c>
      <c r="G98">
        <v>8.6999999999999993</v>
      </c>
      <c r="H98" t="s">
        <v>332</v>
      </c>
      <c r="I98" s="4">
        <v>10</v>
      </c>
      <c r="J98" s="4">
        <v>8</v>
      </c>
      <c r="K98" s="6">
        <v>1932</v>
      </c>
      <c r="L98" s="1">
        <f t="shared" si="3"/>
        <v>5797</v>
      </c>
      <c r="M98">
        <v>50.58</v>
      </c>
      <c r="N98">
        <v>8.65</v>
      </c>
      <c r="O98" t="s">
        <v>332</v>
      </c>
      <c r="P98" t="s">
        <v>40</v>
      </c>
      <c r="Q98" t="s">
        <v>52</v>
      </c>
      <c r="R98">
        <v>84</v>
      </c>
      <c r="S98">
        <v>4</v>
      </c>
      <c r="T98">
        <v>270</v>
      </c>
    </row>
    <row r="99" spans="1:20">
      <c r="A99" t="s">
        <v>569</v>
      </c>
      <c r="B99" s="4">
        <v>26</v>
      </c>
      <c r="C99" s="4">
        <v>5</v>
      </c>
      <c r="D99" s="4">
        <v>1932</v>
      </c>
      <c r="E99" s="1">
        <f t="shared" si="2"/>
        <v>11549</v>
      </c>
      <c r="F99">
        <v>52.37</v>
      </c>
      <c r="G99">
        <v>12.93</v>
      </c>
      <c r="H99" t="s">
        <v>332</v>
      </c>
      <c r="I99" s="4">
        <v>3</v>
      </c>
      <c r="J99" s="4">
        <v>3</v>
      </c>
      <c r="K99" s="6">
        <v>1936</v>
      </c>
      <c r="L99" s="1">
        <f t="shared" si="3"/>
        <v>3091</v>
      </c>
      <c r="M99">
        <v>52.42</v>
      </c>
      <c r="N99">
        <v>12.87</v>
      </c>
      <c r="O99" t="s">
        <v>332</v>
      </c>
      <c r="P99" t="s">
        <v>34</v>
      </c>
      <c r="Q99" t="s">
        <v>35</v>
      </c>
      <c r="R99">
        <v>1377</v>
      </c>
      <c r="S99">
        <v>8</v>
      </c>
      <c r="T99">
        <v>321</v>
      </c>
    </row>
    <row r="100" spans="1:20">
      <c r="A100" t="s">
        <v>570</v>
      </c>
      <c r="B100" s="4">
        <v>26</v>
      </c>
      <c r="C100" s="4">
        <v>5</v>
      </c>
      <c r="D100" s="4">
        <v>1932</v>
      </c>
      <c r="E100" s="1">
        <f t="shared" si="2"/>
        <v>11549</v>
      </c>
      <c r="F100">
        <v>50.63</v>
      </c>
      <c r="G100">
        <v>7.25</v>
      </c>
      <c r="H100" t="s">
        <v>332</v>
      </c>
      <c r="I100" s="4">
        <v>30</v>
      </c>
      <c r="J100" s="4">
        <v>6</v>
      </c>
      <c r="K100" s="6">
        <v>1932</v>
      </c>
      <c r="L100" s="1">
        <f t="shared" si="3"/>
        <v>13041</v>
      </c>
      <c r="M100">
        <v>50.63</v>
      </c>
      <c r="N100">
        <v>7.23</v>
      </c>
      <c r="O100" t="s">
        <v>332</v>
      </c>
      <c r="P100" t="s">
        <v>26</v>
      </c>
      <c r="Q100" t="s">
        <v>27</v>
      </c>
      <c r="R100">
        <v>35</v>
      </c>
      <c r="S100">
        <v>2</v>
      </c>
      <c r="T100">
        <v>270</v>
      </c>
    </row>
    <row r="101" spans="1:20">
      <c r="A101" t="s">
        <v>571</v>
      </c>
      <c r="B101" s="4">
        <v>26</v>
      </c>
      <c r="C101" s="4">
        <v>5</v>
      </c>
      <c r="D101" s="4">
        <v>1932</v>
      </c>
      <c r="E101" s="1">
        <f t="shared" si="2"/>
        <v>11549</v>
      </c>
      <c r="F101">
        <v>52.37</v>
      </c>
      <c r="G101">
        <v>12.93</v>
      </c>
      <c r="H101" t="s">
        <v>332</v>
      </c>
      <c r="I101" s="4">
        <v>24</v>
      </c>
      <c r="J101" s="4">
        <v>6</v>
      </c>
      <c r="K101" s="6">
        <v>1932</v>
      </c>
      <c r="L101" s="1">
        <f t="shared" si="3"/>
        <v>10850</v>
      </c>
      <c r="M101">
        <v>52.37</v>
      </c>
      <c r="N101">
        <v>12.93</v>
      </c>
      <c r="O101" t="s">
        <v>332</v>
      </c>
      <c r="P101" t="s">
        <v>26</v>
      </c>
      <c r="Q101" t="s">
        <v>27</v>
      </c>
      <c r="R101">
        <v>29</v>
      </c>
      <c r="S101">
        <v>0</v>
      </c>
      <c r="T101">
        <v>0</v>
      </c>
    </row>
    <row r="102" spans="1:20">
      <c r="A102" t="s">
        <v>703</v>
      </c>
      <c r="B102" s="4">
        <v>15</v>
      </c>
      <c r="C102" s="4">
        <v>5</v>
      </c>
      <c r="D102" s="4">
        <v>1932</v>
      </c>
      <c r="E102" s="1">
        <f t="shared" si="2"/>
        <v>7531</v>
      </c>
      <c r="F102">
        <v>55.97</v>
      </c>
      <c r="G102">
        <v>12.08</v>
      </c>
      <c r="H102" t="s">
        <v>610</v>
      </c>
      <c r="I102" s="4">
        <v>15</v>
      </c>
      <c r="J102" s="4">
        <v>5</v>
      </c>
      <c r="K102" s="6">
        <v>1932</v>
      </c>
      <c r="L102" s="1">
        <f t="shared" si="3"/>
        <v>7531</v>
      </c>
      <c r="M102">
        <v>55.97</v>
      </c>
      <c r="N102">
        <v>12.08</v>
      </c>
      <c r="O102" t="s">
        <v>610</v>
      </c>
      <c r="P102" t="s">
        <v>40</v>
      </c>
      <c r="Q102" t="s">
        <v>35</v>
      </c>
      <c r="R102">
        <v>0</v>
      </c>
      <c r="S102">
        <v>0</v>
      </c>
      <c r="T102">
        <v>0</v>
      </c>
    </row>
    <row r="103" spans="1:20">
      <c r="A103" t="s">
        <v>706</v>
      </c>
      <c r="B103" s="4">
        <v>7</v>
      </c>
      <c r="C103" s="4">
        <v>6</v>
      </c>
      <c r="D103" s="4">
        <v>1932</v>
      </c>
      <c r="E103" s="1">
        <f t="shared" si="2"/>
        <v>4640</v>
      </c>
      <c r="F103">
        <v>56.1</v>
      </c>
      <c r="G103">
        <v>8.98</v>
      </c>
      <c r="H103" t="s">
        <v>610</v>
      </c>
      <c r="I103" s="4">
        <v>15</v>
      </c>
      <c r="J103" s="4">
        <v>4</v>
      </c>
      <c r="K103" s="6">
        <v>1933</v>
      </c>
      <c r="L103" s="1">
        <f t="shared" si="3"/>
        <v>7502</v>
      </c>
      <c r="M103">
        <v>56.13</v>
      </c>
      <c r="N103">
        <v>8.98</v>
      </c>
      <c r="O103" t="s">
        <v>610</v>
      </c>
      <c r="P103" t="s">
        <v>34</v>
      </c>
      <c r="Q103" t="s">
        <v>35</v>
      </c>
      <c r="R103">
        <v>312</v>
      </c>
      <c r="S103">
        <v>4</v>
      </c>
      <c r="T103">
        <v>0</v>
      </c>
    </row>
    <row r="104" spans="1:20">
      <c r="A104" t="s">
        <v>739</v>
      </c>
      <c r="B104" s="4">
        <v>4</v>
      </c>
      <c r="C104" s="4">
        <v>6</v>
      </c>
      <c r="D104" s="4">
        <v>1932</v>
      </c>
      <c r="E104" s="1">
        <f t="shared" si="2"/>
        <v>3545</v>
      </c>
      <c r="F104">
        <v>55.68</v>
      </c>
      <c r="G104">
        <v>8.5500000000000007</v>
      </c>
      <c r="H104" t="s">
        <v>610</v>
      </c>
      <c r="I104" s="4">
        <v>15</v>
      </c>
      <c r="J104" s="4">
        <v>12</v>
      </c>
      <c r="K104" s="6">
        <v>1932</v>
      </c>
      <c r="L104" s="1">
        <f t="shared" si="3"/>
        <v>7745</v>
      </c>
      <c r="M104">
        <v>55.7</v>
      </c>
      <c r="N104">
        <v>8.52</v>
      </c>
      <c r="O104" t="s">
        <v>610</v>
      </c>
      <c r="P104" t="s">
        <v>34</v>
      </c>
      <c r="Q104" t="s">
        <v>35</v>
      </c>
      <c r="R104">
        <v>194</v>
      </c>
      <c r="S104">
        <v>3</v>
      </c>
      <c r="T104">
        <v>312</v>
      </c>
    </row>
    <row r="105" spans="1:20">
      <c r="A105" t="s">
        <v>740</v>
      </c>
      <c r="B105" s="4">
        <v>4</v>
      </c>
      <c r="C105" s="4">
        <v>6</v>
      </c>
      <c r="D105" s="4">
        <v>1932</v>
      </c>
      <c r="E105" s="1">
        <f t="shared" si="2"/>
        <v>3545</v>
      </c>
      <c r="F105">
        <v>55.68</v>
      </c>
      <c r="G105">
        <v>8.5500000000000007</v>
      </c>
      <c r="H105" t="s">
        <v>610</v>
      </c>
      <c r="I105" s="4">
        <v>15</v>
      </c>
      <c r="J105" s="4">
        <v>12</v>
      </c>
      <c r="K105" s="6">
        <v>1932</v>
      </c>
      <c r="L105" s="1">
        <f t="shared" si="3"/>
        <v>7745</v>
      </c>
      <c r="M105">
        <v>55.7</v>
      </c>
      <c r="N105">
        <v>8.52</v>
      </c>
      <c r="O105" t="s">
        <v>610</v>
      </c>
      <c r="P105" t="s">
        <v>34</v>
      </c>
      <c r="Q105" t="s">
        <v>35</v>
      </c>
      <c r="R105">
        <v>194</v>
      </c>
      <c r="S105">
        <v>3</v>
      </c>
      <c r="T105">
        <v>312</v>
      </c>
    </row>
    <row r="106" spans="1:20">
      <c r="A106" t="s">
        <v>1559</v>
      </c>
      <c r="B106" s="4">
        <v>31</v>
      </c>
      <c r="C106" s="4">
        <v>5</v>
      </c>
      <c r="D106" s="4">
        <v>1932</v>
      </c>
      <c r="E106" s="1">
        <f t="shared" si="2"/>
        <v>13375</v>
      </c>
      <c r="F106">
        <v>47.37</v>
      </c>
      <c r="G106">
        <v>8.52</v>
      </c>
      <c r="H106" t="s">
        <v>1558</v>
      </c>
      <c r="I106" s="4">
        <v>11</v>
      </c>
      <c r="J106" s="4">
        <v>1</v>
      </c>
      <c r="K106" s="6">
        <v>1933</v>
      </c>
      <c r="L106" s="1">
        <f t="shared" si="3"/>
        <v>5951</v>
      </c>
      <c r="M106">
        <v>47.38</v>
      </c>
      <c r="N106">
        <v>8.48</v>
      </c>
      <c r="O106" t="s">
        <v>1558</v>
      </c>
      <c r="P106" t="s">
        <v>34</v>
      </c>
      <c r="Q106" t="s">
        <v>35</v>
      </c>
      <c r="R106">
        <v>225</v>
      </c>
      <c r="S106">
        <v>4</v>
      </c>
      <c r="T106">
        <v>307</v>
      </c>
    </row>
    <row r="107" spans="1:20">
      <c r="A107" t="s">
        <v>1593</v>
      </c>
      <c r="B107" s="4">
        <v>7</v>
      </c>
      <c r="C107" s="4">
        <v>6</v>
      </c>
      <c r="D107" s="4">
        <v>1932</v>
      </c>
      <c r="E107" s="1">
        <f t="shared" si="2"/>
        <v>4640</v>
      </c>
      <c r="F107">
        <v>47.95</v>
      </c>
      <c r="G107">
        <v>21.7</v>
      </c>
      <c r="H107" t="s">
        <v>1585</v>
      </c>
      <c r="I107" s="4">
        <v>16</v>
      </c>
      <c r="J107" s="4">
        <v>11</v>
      </c>
      <c r="K107" s="6">
        <v>1932</v>
      </c>
      <c r="L107" s="1">
        <f t="shared" si="3"/>
        <v>8081</v>
      </c>
      <c r="M107">
        <v>47.92</v>
      </c>
      <c r="N107">
        <v>22.02</v>
      </c>
      <c r="O107" t="s">
        <v>1585</v>
      </c>
      <c r="P107" t="s">
        <v>40</v>
      </c>
      <c r="Q107" t="s">
        <v>52</v>
      </c>
      <c r="R107">
        <v>162</v>
      </c>
      <c r="S107">
        <v>24</v>
      </c>
      <c r="T107">
        <v>99</v>
      </c>
    </row>
    <row r="108" spans="1:20">
      <c r="A108" t="s">
        <v>1594</v>
      </c>
      <c r="B108" s="4">
        <v>7</v>
      </c>
      <c r="C108" s="4">
        <v>6</v>
      </c>
      <c r="D108" s="4">
        <v>1932</v>
      </c>
      <c r="E108" s="1">
        <f t="shared" si="2"/>
        <v>4640</v>
      </c>
      <c r="F108">
        <v>47.95</v>
      </c>
      <c r="G108">
        <v>21.7</v>
      </c>
      <c r="H108" t="s">
        <v>1585</v>
      </c>
      <c r="I108" s="4">
        <v>3</v>
      </c>
      <c r="J108" s="4">
        <v>1</v>
      </c>
      <c r="K108" s="6">
        <v>1933</v>
      </c>
      <c r="L108" s="1">
        <f t="shared" si="3"/>
        <v>3029</v>
      </c>
      <c r="M108">
        <v>48.02</v>
      </c>
      <c r="N108">
        <v>21.68</v>
      </c>
      <c r="O108" t="s">
        <v>1585</v>
      </c>
      <c r="P108" t="s">
        <v>40</v>
      </c>
      <c r="Q108" t="s">
        <v>52</v>
      </c>
      <c r="R108">
        <v>210</v>
      </c>
      <c r="S108">
        <v>8</v>
      </c>
      <c r="T108">
        <v>351</v>
      </c>
    </row>
    <row r="109" spans="1:20">
      <c r="A109" t="s">
        <v>2213</v>
      </c>
      <c r="B109" s="4">
        <v>6</v>
      </c>
      <c r="C109" s="4">
        <v>6</v>
      </c>
      <c r="D109" s="4">
        <v>1932</v>
      </c>
      <c r="E109" s="1">
        <f t="shared" si="2"/>
        <v>4275</v>
      </c>
      <c r="F109">
        <v>61.28</v>
      </c>
      <c r="G109">
        <v>10.4</v>
      </c>
      <c r="H109" t="s">
        <v>669</v>
      </c>
      <c r="I109" s="4">
        <v>25</v>
      </c>
      <c r="J109" s="4">
        <v>9</v>
      </c>
      <c r="K109" s="6">
        <v>1932</v>
      </c>
      <c r="L109" s="1">
        <f t="shared" si="3"/>
        <v>11307</v>
      </c>
      <c r="M109">
        <v>61.27</v>
      </c>
      <c r="N109">
        <v>10.4</v>
      </c>
      <c r="O109" t="s">
        <v>669</v>
      </c>
      <c r="P109" t="s">
        <v>40</v>
      </c>
      <c r="Q109" t="s">
        <v>35</v>
      </c>
      <c r="R109">
        <v>111</v>
      </c>
      <c r="S109">
        <v>2</v>
      </c>
      <c r="T109">
        <v>181</v>
      </c>
    </row>
    <row r="110" spans="1:20">
      <c r="A110" t="s">
        <v>2216</v>
      </c>
      <c r="B110" s="4">
        <v>6</v>
      </c>
      <c r="C110" s="4">
        <v>6</v>
      </c>
      <c r="D110" s="4">
        <v>1932</v>
      </c>
      <c r="E110" s="1">
        <f t="shared" si="2"/>
        <v>4275</v>
      </c>
      <c r="F110">
        <v>61.28</v>
      </c>
      <c r="G110">
        <v>10.4</v>
      </c>
      <c r="H110" t="s">
        <v>669</v>
      </c>
      <c r="I110" s="4">
        <v>15</v>
      </c>
      <c r="J110" s="4">
        <v>7</v>
      </c>
      <c r="K110" s="6">
        <v>1932</v>
      </c>
      <c r="L110" s="1">
        <f t="shared" si="3"/>
        <v>7592</v>
      </c>
      <c r="M110">
        <v>61.28</v>
      </c>
      <c r="N110">
        <v>10.4</v>
      </c>
      <c r="O110" t="s">
        <v>669</v>
      </c>
      <c r="P110" t="s">
        <v>26</v>
      </c>
      <c r="Q110" t="s">
        <v>35</v>
      </c>
      <c r="R110">
        <v>39</v>
      </c>
      <c r="S110">
        <v>0</v>
      </c>
      <c r="T110">
        <v>0</v>
      </c>
    </row>
    <row r="111" spans="1:20">
      <c r="A111" t="s">
        <v>2218</v>
      </c>
      <c r="B111" s="4">
        <v>6</v>
      </c>
      <c r="C111" s="4">
        <v>6</v>
      </c>
      <c r="D111" s="4">
        <v>1932</v>
      </c>
      <c r="E111" s="1">
        <f t="shared" si="2"/>
        <v>4275</v>
      </c>
      <c r="F111">
        <v>61.28</v>
      </c>
      <c r="G111">
        <v>10.42</v>
      </c>
      <c r="H111" t="s">
        <v>669</v>
      </c>
      <c r="I111" s="4">
        <v>4</v>
      </c>
      <c r="J111" s="4">
        <v>5</v>
      </c>
      <c r="K111" s="6">
        <v>1933</v>
      </c>
      <c r="L111" s="1">
        <f t="shared" si="3"/>
        <v>3515</v>
      </c>
      <c r="M111">
        <v>61.27</v>
      </c>
      <c r="N111">
        <v>10.45</v>
      </c>
      <c r="O111" t="s">
        <v>669</v>
      </c>
      <c r="P111" t="s">
        <v>40</v>
      </c>
      <c r="Q111" t="s">
        <v>52</v>
      </c>
      <c r="R111">
        <v>332</v>
      </c>
      <c r="S111">
        <v>3</v>
      </c>
      <c r="T111">
        <v>137</v>
      </c>
    </row>
    <row r="112" spans="1:20">
      <c r="A112" t="s">
        <v>2427</v>
      </c>
      <c r="B112" s="4">
        <v>29</v>
      </c>
      <c r="C112" s="4">
        <v>6</v>
      </c>
      <c r="D112" s="4">
        <v>1932</v>
      </c>
      <c r="E112" s="1">
        <f t="shared" si="2"/>
        <v>12676</v>
      </c>
      <c r="F112">
        <v>51.38</v>
      </c>
      <c r="G112">
        <v>18.850000000000001</v>
      </c>
      <c r="H112" t="s">
        <v>2428</v>
      </c>
      <c r="I112" s="4">
        <v>15</v>
      </c>
      <c r="J112" s="4">
        <v>3</v>
      </c>
      <c r="K112" s="6">
        <v>1933</v>
      </c>
      <c r="L112" s="1">
        <f t="shared" si="3"/>
        <v>7471</v>
      </c>
      <c r="M112">
        <v>51.38</v>
      </c>
      <c r="N112">
        <v>18.850000000000001</v>
      </c>
      <c r="O112" t="s">
        <v>2428</v>
      </c>
      <c r="P112" t="s">
        <v>40</v>
      </c>
      <c r="Q112" t="s">
        <v>35</v>
      </c>
      <c r="R112">
        <v>259</v>
      </c>
      <c r="S112">
        <v>0</v>
      </c>
      <c r="T112">
        <v>0</v>
      </c>
    </row>
    <row r="113" spans="1:20">
      <c r="A113" t="s">
        <v>485</v>
      </c>
      <c r="B113" s="4">
        <v>1</v>
      </c>
      <c r="C113" s="4">
        <v>6</v>
      </c>
      <c r="D113" s="4">
        <v>1933</v>
      </c>
      <c r="E113" s="1">
        <f t="shared" si="2"/>
        <v>2450</v>
      </c>
      <c r="F113">
        <v>51.8</v>
      </c>
      <c r="G113">
        <v>12.18</v>
      </c>
      <c r="H113" t="s">
        <v>332</v>
      </c>
      <c r="I113" s="4">
        <v>2</v>
      </c>
      <c r="J113" s="4">
        <v>7</v>
      </c>
      <c r="K113" s="6">
        <v>1936</v>
      </c>
      <c r="L113" s="1">
        <f t="shared" si="3"/>
        <v>2848</v>
      </c>
      <c r="M113">
        <v>51.8</v>
      </c>
      <c r="N113">
        <v>12.18</v>
      </c>
      <c r="O113" t="s">
        <v>332</v>
      </c>
      <c r="P113" t="s">
        <v>40</v>
      </c>
      <c r="Q113" t="s">
        <v>35</v>
      </c>
      <c r="R113">
        <v>1127</v>
      </c>
      <c r="S113">
        <v>0</v>
      </c>
      <c r="T113">
        <v>0</v>
      </c>
    </row>
    <row r="114" spans="1:20">
      <c r="A114" t="s">
        <v>495</v>
      </c>
      <c r="B114" s="4">
        <v>12</v>
      </c>
      <c r="C114" s="4">
        <v>6</v>
      </c>
      <c r="D114" s="4">
        <v>1933</v>
      </c>
      <c r="E114" s="1">
        <f t="shared" si="2"/>
        <v>6468</v>
      </c>
      <c r="F114">
        <v>50.12</v>
      </c>
      <c r="G114">
        <v>8.7799999999999994</v>
      </c>
      <c r="H114" t="s">
        <v>332</v>
      </c>
      <c r="I114" s="4">
        <v>10</v>
      </c>
      <c r="J114" s="4">
        <v>4</v>
      </c>
      <c r="K114" s="6">
        <v>1936</v>
      </c>
      <c r="L114" s="1">
        <f t="shared" si="3"/>
        <v>5679</v>
      </c>
      <c r="M114">
        <v>49.87</v>
      </c>
      <c r="N114">
        <v>8.68</v>
      </c>
      <c r="O114" t="s">
        <v>332</v>
      </c>
      <c r="P114" t="s">
        <v>40</v>
      </c>
      <c r="Q114" t="s">
        <v>35</v>
      </c>
      <c r="R114">
        <v>1033</v>
      </c>
      <c r="S114">
        <v>29</v>
      </c>
      <c r="T114">
        <v>195</v>
      </c>
    </row>
    <row r="115" spans="1:20">
      <c r="A115" t="s">
        <v>497</v>
      </c>
      <c r="B115" s="4">
        <v>18</v>
      </c>
      <c r="C115" s="4">
        <v>6</v>
      </c>
      <c r="D115" s="4">
        <v>1933</v>
      </c>
      <c r="E115" s="1">
        <f t="shared" si="2"/>
        <v>8659</v>
      </c>
      <c r="F115">
        <v>52.13</v>
      </c>
      <c r="G115">
        <v>11.62</v>
      </c>
      <c r="H115" t="s">
        <v>332</v>
      </c>
      <c r="I115" s="4">
        <v>10</v>
      </c>
      <c r="J115" s="4">
        <v>5</v>
      </c>
      <c r="K115" s="6">
        <v>1934</v>
      </c>
      <c r="L115" s="1">
        <f t="shared" si="3"/>
        <v>5707</v>
      </c>
      <c r="M115">
        <v>52.2</v>
      </c>
      <c r="N115">
        <v>11.42</v>
      </c>
      <c r="O115" t="s">
        <v>332</v>
      </c>
      <c r="P115" t="s">
        <v>34</v>
      </c>
      <c r="Q115" t="s">
        <v>35</v>
      </c>
      <c r="R115">
        <v>326</v>
      </c>
      <c r="S115">
        <v>16</v>
      </c>
      <c r="T115">
        <v>299</v>
      </c>
    </row>
    <row r="116" spans="1:20">
      <c r="A116" t="s">
        <v>563</v>
      </c>
      <c r="B116" s="4">
        <v>17</v>
      </c>
      <c r="C116" s="4">
        <v>5</v>
      </c>
      <c r="D116" s="4">
        <v>1933</v>
      </c>
      <c r="E116" s="1">
        <f t="shared" si="2"/>
        <v>8263</v>
      </c>
      <c r="F116">
        <v>49.87</v>
      </c>
      <c r="G116">
        <v>8.32</v>
      </c>
      <c r="H116" t="s">
        <v>332</v>
      </c>
      <c r="I116" s="4">
        <v>10</v>
      </c>
      <c r="J116" s="4">
        <v>10</v>
      </c>
      <c r="K116" s="6">
        <v>1933</v>
      </c>
      <c r="L116" s="1">
        <f t="shared" si="3"/>
        <v>5859</v>
      </c>
      <c r="M116">
        <v>49.9</v>
      </c>
      <c r="N116">
        <v>8.27</v>
      </c>
      <c r="O116" t="s">
        <v>332</v>
      </c>
      <c r="P116" t="s">
        <v>4129</v>
      </c>
      <c r="Q116" t="s">
        <v>35</v>
      </c>
      <c r="R116">
        <v>146</v>
      </c>
      <c r="S116">
        <v>6</v>
      </c>
      <c r="T116">
        <v>316</v>
      </c>
    </row>
    <row r="117" spans="1:20">
      <c r="A117" t="s">
        <v>565</v>
      </c>
      <c r="B117" s="4">
        <v>21</v>
      </c>
      <c r="C117" s="4">
        <v>6</v>
      </c>
      <c r="D117" s="4">
        <v>1933</v>
      </c>
      <c r="E117" s="1">
        <f t="shared" si="2"/>
        <v>9755</v>
      </c>
      <c r="F117">
        <v>53.7</v>
      </c>
      <c r="G117">
        <v>10.52</v>
      </c>
      <c r="H117" t="s">
        <v>332</v>
      </c>
      <c r="I117" s="4">
        <v>30</v>
      </c>
      <c r="J117" s="4">
        <v>1</v>
      </c>
      <c r="K117" s="6">
        <v>1936</v>
      </c>
      <c r="L117" s="1">
        <f t="shared" si="3"/>
        <v>12894</v>
      </c>
      <c r="M117">
        <v>53.87</v>
      </c>
      <c r="N117">
        <v>10.8</v>
      </c>
      <c r="O117" t="s">
        <v>332</v>
      </c>
      <c r="P117" t="s">
        <v>4129</v>
      </c>
      <c r="Q117" t="s">
        <v>35</v>
      </c>
      <c r="R117">
        <v>953</v>
      </c>
      <c r="S117">
        <v>27</v>
      </c>
      <c r="T117">
        <v>46</v>
      </c>
    </row>
    <row r="118" spans="1:20">
      <c r="A118" t="s">
        <v>568</v>
      </c>
      <c r="B118" s="4">
        <v>10</v>
      </c>
      <c r="C118" s="4">
        <v>6</v>
      </c>
      <c r="D118" s="4">
        <v>1933</v>
      </c>
      <c r="E118" s="1">
        <f t="shared" si="2"/>
        <v>5737</v>
      </c>
      <c r="F118">
        <v>53.9</v>
      </c>
      <c r="G118">
        <v>10.63</v>
      </c>
      <c r="H118" t="s">
        <v>332</v>
      </c>
      <c r="I118" s="4">
        <v>27</v>
      </c>
      <c r="J118" s="4">
        <v>6</v>
      </c>
      <c r="K118" s="6">
        <v>1936</v>
      </c>
      <c r="L118" s="1">
        <f t="shared" si="3"/>
        <v>11949</v>
      </c>
      <c r="M118">
        <v>53.93</v>
      </c>
      <c r="N118">
        <v>10.7</v>
      </c>
      <c r="O118" t="s">
        <v>332</v>
      </c>
      <c r="P118" t="s">
        <v>34</v>
      </c>
      <c r="Q118" t="s">
        <v>35</v>
      </c>
      <c r="R118">
        <v>1113</v>
      </c>
      <c r="S118">
        <v>6</v>
      </c>
      <c r="T118">
        <v>50</v>
      </c>
    </row>
    <row r="119" spans="1:20">
      <c r="A119" t="s">
        <v>579</v>
      </c>
      <c r="B119" s="4">
        <v>3</v>
      </c>
      <c r="C119" s="4">
        <v>6</v>
      </c>
      <c r="D119" s="4">
        <v>1933</v>
      </c>
      <c r="E119" s="1">
        <f t="shared" si="2"/>
        <v>3180</v>
      </c>
      <c r="F119">
        <v>51.23</v>
      </c>
      <c r="G119">
        <v>9.3800000000000008</v>
      </c>
      <c r="H119" t="s">
        <v>332</v>
      </c>
      <c r="I119" s="4">
        <v>15</v>
      </c>
      <c r="J119" s="4">
        <v>11</v>
      </c>
      <c r="K119" s="6">
        <v>1933</v>
      </c>
      <c r="L119" s="1">
        <f t="shared" si="3"/>
        <v>7716</v>
      </c>
      <c r="M119">
        <v>51.32</v>
      </c>
      <c r="N119">
        <v>9.5</v>
      </c>
      <c r="O119" t="s">
        <v>332</v>
      </c>
      <c r="P119" t="s">
        <v>34</v>
      </c>
      <c r="Q119" t="s">
        <v>35</v>
      </c>
      <c r="R119">
        <v>165</v>
      </c>
      <c r="S119">
        <v>13</v>
      </c>
      <c r="T119">
        <v>42</v>
      </c>
    </row>
    <row r="120" spans="1:20">
      <c r="A120" t="s">
        <v>580</v>
      </c>
      <c r="B120" s="4">
        <v>27</v>
      </c>
      <c r="C120" s="4">
        <v>5</v>
      </c>
      <c r="D120" s="4">
        <v>1933</v>
      </c>
      <c r="E120" s="1">
        <f t="shared" si="2"/>
        <v>11915</v>
      </c>
      <c r="F120">
        <v>50.87</v>
      </c>
      <c r="G120">
        <v>9.33</v>
      </c>
      <c r="H120" t="s">
        <v>332</v>
      </c>
      <c r="I120" s="4">
        <v>20</v>
      </c>
      <c r="J120" s="4">
        <v>1</v>
      </c>
      <c r="K120" s="6">
        <v>1935</v>
      </c>
      <c r="L120" s="1">
        <f t="shared" si="3"/>
        <v>9240</v>
      </c>
      <c r="M120">
        <v>50.87</v>
      </c>
      <c r="N120">
        <v>9.33</v>
      </c>
      <c r="O120" t="s">
        <v>332</v>
      </c>
      <c r="P120" t="s">
        <v>40</v>
      </c>
      <c r="Q120" t="s">
        <v>35</v>
      </c>
      <c r="R120">
        <v>603</v>
      </c>
      <c r="S120">
        <v>0</v>
      </c>
      <c r="T120">
        <v>0</v>
      </c>
    </row>
    <row r="121" spans="1:20">
      <c r="A121" t="s">
        <v>709</v>
      </c>
      <c r="B121" s="4">
        <v>25</v>
      </c>
      <c r="C121" s="4">
        <v>5</v>
      </c>
      <c r="D121" s="4">
        <v>1933</v>
      </c>
      <c r="E121" s="1">
        <f t="shared" si="2"/>
        <v>11185</v>
      </c>
      <c r="F121">
        <v>56.45</v>
      </c>
      <c r="G121">
        <v>9.42</v>
      </c>
      <c r="H121" t="s">
        <v>610</v>
      </c>
      <c r="I121" s="4">
        <v>2</v>
      </c>
      <c r="J121" s="4">
        <v>4</v>
      </c>
      <c r="K121" s="6">
        <v>1934</v>
      </c>
      <c r="L121" s="1">
        <f t="shared" si="3"/>
        <v>2755</v>
      </c>
      <c r="M121">
        <v>56.43</v>
      </c>
      <c r="N121">
        <v>9.42</v>
      </c>
      <c r="O121" t="s">
        <v>610</v>
      </c>
      <c r="P121" t="s">
        <v>34</v>
      </c>
      <c r="Q121" t="s">
        <v>35</v>
      </c>
      <c r="R121">
        <v>312</v>
      </c>
      <c r="S121">
        <v>2</v>
      </c>
      <c r="T121">
        <v>181</v>
      </c>
    </row>
    <row r="122" spans="1:20">
      <c r="A122" t="s">
        <v>710</v>
      </c>
      <c r="B122" s="4">
        <v>25</v>
      </c>
      <c r="C122" s="4">
        <v>5</v>
      </c>
      <c r="D122" s="4">
        <v>1933</v>
      </c>
      <c r="E122" s="1">
        <f t="shared" si="2"/>
        <v>11185</v>
      </c>
      <c r="F122">
        <v>56.45</v>
      </c>
      <c r="G122">
        <v>9.42</v>
      </c>
      <c r="H122" t="s">
        <v>610</v>
      </c>
      <c r="I122" s="4">
        <v>23</v>
      </c>
      <c r="J122" s="4">
        <v>10</v>
      </c>
      <c r="K122" s="6">
        <v>1933</v>
      </c>
      <c r="L122" s="1">
        <f t="shared" si="3"/>
        <v>10607</v>
      </c>
      <c r="M122">
        <v>56.45</v>
      </c>
      <c r="N122">
        <v>9.42</v>
      </c>
      <c r="O122" t="s">
        <v>610</v>
      </c>
      <c r="P122" t="s">
        <v>40</v>
      </c>
      <c r="Q122" t="s">
        <v>35</v>
      </c>
      <c r="R122">
        <v>151</v>
      </c>
      <c r="S122">
        <v>0</v>
      </c>
      <c r="T122">
        <v>0</v>
      </c>
    </row>
    <row r="123" spans="1:20">
      <c r="A123" t="s">
        <v>741</v>
      </c>
      <c r="B123" s="4">
        <v>17</v>
      </c>
      <c r="C123" s="4">
        <v>5</v>
      </c>
      <c r="D123" s="4">
        <v>1933</v>
      </c>
      <c r="E123" s="1">
        <f t="shared" si="2"/>
        <v>8263</v>
      </c>
      <c r="F123">
        <v>55.68</v>
      </c>
      <c r="G123">
        <v>8.5500000000000007</v>
      </c>
      <c r="H123" t="s">
        <v>610</v>
      </c>
      <c r="I123" s="4">
        <v>8</v>
      </c>
      <c r="J123" s="4">
        <v>5</v>
      </c>
      <c r="K123" s="6">
        <v>1934</v>
      </c>
      <c r="L123" s="1">
        <f t="shared" si="3"/>
        <v>4977</v>
      </c>
      <c r="M123">
        <v>55.7</v>
      </c>
      <c r="N123">
        <v>8.52</v>
      </c>
      <c r="O123" t="s">
        <v>610</v>
      </c>
      <c r="P123" t="s">
        <v>34</v>
      </c>
      <c r="Q123" t="s">
        <v>35</v>
      </c>
      <c r="R123">
        <v>356</v>
      </c>
      <c r="S123">
        <v>3</v>
      </c>
      <c r="T123">
        <v>312</v>
      </c>
    </row>
    <row r="124" spans="1:20">
      <c r="A124" t="s">
        <v>772</v>
      </c>
      <c r="B124" s="4">
        <v>5</v>
      </c>
      <c r="C124" s="4">
        <v>6</v>
      </c>
      <c r="D124" s="4">
        <v>1933</v>
      </c>
      <c r="E124" s="1">
        <f t="shared" si="2"/>
        <v>3911</v>
      </c>
      <c r="F124">
        <v>56.98</v>
      </c>
      <c r="G124">
        <v>8.52</v>
      </c>
      <c r="H124" t="s">
        <v>610</v>
      </c>
      <c r="I124" s="4">
        <v>19</v>
      </c>
      <c r="J124" s="4">
        <v>1</v>
      </c>
      <c r="K124" s="6">
        <v>1934</v>
      </c>
      <c r="L124" s="1">
        <f t="shared" si="3"/>
        <v>8874</v>
      </c>
      <c r="M124">
        <v>56.97</v>
      </c>
      <c r="N124">
        <v>8.4499999999999993</v>
      </c>
      <c r="O124" t="s">
        <v>610</v>
      </c>
      <c r="P124" t="s">
        <v>34</v>
      </c>
      <c r="Q124" t="s">
        <v>35</v>
      </c>
      <c r="R124">
        <v>228</v>
      </c>
      <c r="S124">
        <v>5</v>
      </c>
      <c r="T124">
        <v>246</v>
      </c>
    </row>
    <row r="125" spans="1:20">
      <c r="A125" t="s">
        <v>2502</v>
      </c>
      <c r="B125" s="4">
        <v>16</v>
      </c>
      <c r="C125" s="4">
        <v>6</v>
      </c>
      <c r="D125" s="4">
        <v>1933</v>
      </c>
      <c r="E125" s="1">
        <f t="shared" si="2"/>
        <v>7929</v>
      </c>
      <c r="F125">
        <v>60.2</v>
      </c>
      <c r="G125">
        <v>24.88</v>
      </c>
      <c r="H125" t="s">
        <v>2455</v>
      </c>
      <c r="I125" s="4">
        <v>25</v>
      </c>
      <c r="J125" s="4">
        <v>6</v>
      </c>
      <c r="K125" s="6">
        <v>1933</v>
      </c>
      <c r="L125" s="1">
        <f t="shared" si="3"/>
        <v>11216</v>
      </c>
      <c r="M125">
        <v>60.17</v>
      </c>
      <c r="N125">
        <v>24.83</v>
      </c>
      <c r="O125" t="s">
        <v>2455</v>
      </c>
      <c r="P125" t="s">
        <v>107</v>
      </c>
      <c r="Q125" t="s">
        <v>35</v>
      </c>
      <c r="R125">
        <v>9</v>
      </c>
      <c r="S125">
        <v>5</v>
      </c>
      <c r="T125">
        <v>217</v>
      </c>
    </row>
    <row r="126" spans="1:20">
      <c r="A126" t="s">
        <v>2503</v>
      </c>
      <c r="B126" s="4">
        <v>5</v>
      </c>
      <c r="C126" s="4">
        <v>6</v>
      </c>
      <c r="D126" s="4">
        <v>1933</v>
      </c>
      <c r="E126" s="1">
        <f t="shared" si="2"/>
        <v>3911</v>
      </c>
      <c r="F126">
        <v>62.8</v>
      </c>
      <c r="G126">
        <v>30.2</v>
      </c>
      <c r="H126" t="s">
        <v>2455</v>
      </c>
      <c r="I126" s="4">
        <v>15</v>
      </c>
      <c r="J126" s="4">
        <v>7</v>
      </c>
      <c r="K126" s="6">
        <v>1933</v>
      </c>
      <c r="L126" s="1">
        <f t="shared" si="3"/>
        <v>7593</v>
      </c>
      <c r="M126">
        <v>62.8</v>
      </c>
      <c r="N126">
        <v>30.2</v>
      </c>
      <c r="O126" t="s">
        <v>2455</v>
      </c>
      <c r="P126" t="s">
        <v>107</v>
      </c>
      <c r="Q126" t="s">
        <v>35</v>
      </c>
      <c r="R126">
        <v>40</v>
      </c>
      <c r="S126">
        <v>0</v>
      </c>
      <c r="T126">
        <v>0</v>
      </c>
    </row>
    <row r="127" spans="1:20">
      <c r="A127" t="s">
        <v>487</v>
      </c>
      <c r="B127" s="4">
        <v>3</v>
      </c>
      <c r="C127" s="4">
        <v>6</v>
      </c>
      <c r="D127" s="4">
        <v>1934</v>
      </c>
      <c r="E127" s="1">
        <f t="shared" si="2"/>
        <v>3181</v>
      </c>
      <c r="F127">
        <v>50.95</v>
      </c>
      <c r="G127">
        <v>10.08</v>
      </c>
      <c r="H127" t="s">
        <v>332</v>
      </c>
      <c r="I127" s="4">
        <v>6</v>
      </c>
      <c r="J127" s="4">
        <v>7</v>
      </c>
      <c r="K127" s="6">
        <v>1934</v>
      </c>
      <c r="L127" s="1">
        <f t="shared" si="3"/>
        <v>4307</v>
      </c>
      <c r="M127">
        <v>50.95</v>
      </c>
      <c r="N127">
        <v>10.08</v>
      </c>
      <c r="O127" t="s">
        <v>332</v>
      </c>
      <c r="P127" t="s">
        <v>40</v>
      </c>
      <c r="Q127" t="s">
        <v>35</v>
      </c>
      <c r="R127">
        <v>33</v>
      </c>
      <c r="S127">
        <v>0</v>
      </c>
      <c r="T127">
        <v>0</v>
      </c>
    </row>
    <row r="128" spans="1:20">
      <c r="A128" t="s">
        <v>575</v>
      </c>
      <c r="B128" s="4">
        <v>3</v>
      </c>
      <c r="C128" s="4">
        <v>6</v>
      </c>
      <c r="D128" s="4">
        <v>1934</v>
      </c>
      <c r="E128" s="1">
        <f t="shared" si="2"/>
        <v>3181</v>
      </c>
      <c r="F128">
        <v>51.13</v>
      </c>
      <c r="G128">
        <v>9.1300000000000008</v>
      </c>
      <c r="H128" t="s">
        <v>332</v>
      </c>
      <c r="I128" s="4">
        <v>8</v>
      </c>
      <c r="J128" s="4">
        <v>5</v>
      </c>
      <c r="K128" s="6">
        <v>1936</v>
      </c>
      <c r="L128" s="1">
        <f t="shared" si="3"/>
        <v>4979</v>
      </c>
      <c r="M128">
        <v>51.17</v>
      </c>
      <c r="N128">
        <v>9.1</v>
      </c>
      <c r="O128" t="s">
        <v>332</v>
      </c>
      <c r="P128" t="s">
        <v>34</v>
      </c>
      <c r="Q128" t="s">
        <v>35</v>
      </c>
      <c r="R128">
        <v>705</v>
      </c>
      <c r="S128">
        <v>5</v>
      </c>
      <c r="T128">
        <v>328</v>
      </c>
    </row>
    <row r="129" spans="1:20">
      <c r="A129" t="s">
        <v>576</v>
      </c>
      <c r="B129" s="4">
        <v>21</v>
      </c>
      <c r="C129" s="4">
        <v>5</v>
      </c>
      <c r="D129" s="4">
        <v>1934</v>
      </c>
      <c r="E129" s="1">
        <f t="shared" si="2"/>
        <v>9725</v>
      </c>
      <c r="F129">
        <v>53.43</v>
      </c>
      <c r="G129">
        <v>10.3</v>
      </c>
      <c r="H129" t="s">
        <v>332</v>
      </c>
      <c r="I129" s="4">
        <v>10</v>
      </c>
      <c r="J129" s="4">
        <v>5</v>
      </c>
      <c r="K129" s="6">
        <v>1935</v>
      </c>
      <c r="L129" s="1">
        <f t="shared" si="3"/>
        <v>5708</v>
      </c>
      <c r="M129">
        <v>53.45</v>
      </c>
      <c r="N129">
        <v>9.9700000000000006</v>
      </c>
      <c r="O129" t="s">
        <v>332</v>
      </c>
      <c r="P129" t="s">
        <v>34</v>
      </c>
      <c r="Q129" t="s">
        <v>35</v>
      </c>
      <c r="R129">
        <v>354</v>
      </c>
      <c r="S129">
        <v>23</v>
      </c>
      <c r="T129">
        <v>275</v>
      </c>
    </row>
    <row r="130" spans="1:20">
      <c r="A130" t="s">
        <v>577</v>
      </c>
      <c r="B130" s="4">
        <v>21</v>
      </c>
      <c r="C130" s="4">
        <v>5</v>
      </c>
      <c r="D130" s="4">
        <v>1934</v>
      </c>
      <c r="E130" s="1">
        <f t="shared" si="2"/>
        <v>9725</v>
      </c>
      <c r="F130">
        <v>53.43</v>
      </c>
      <c r="G130">
        <v>10.3</v>
      </c>
      <c r="H130" t="s">
        <v>332</v>
      </c>
      <c r="I130" s="4">
        <v>28</v>
      </c>
      <c r="J130" s="4">
        <v>4</v>
      </c>
      <c r="K130" s="6">
        <v>1936</v>
      </c>
      <c r="L130" s="1">
        <f t="shared" si="3"/>
        <v>12254</v>
      </c>
      <c r="M130">
        <v>53.43</v>
      </c>
      <c r="N130">
        <v>10.3</v>
      </c>
      <c r="O130" t="s">
        <v>332</v>
      </c>
      <c r="P130" t="s">
        <v>81</v>
      </c>
      <c r="Q130" t="s">
        <v>35</v>
      </c>
      <c r="R130">
        <v>708</v>
      </c>
      <c r="S130">
        <v>0</v>
      </c>
      <c r="T130">
        <v>0</v>
      </c>
    </row>
    <row r="131" spans="1:20">
      <c r="A131" t="s">
        <v>578</v>
      </c>
      <c r="B131" s="4">
        <v>1</v>
      </c>
      <c r="C131" s="4">
        <v>6</v>
      </c>
      <c r="D131" s="4">
        <v>1934</v>
      </c>
      <c r="E131" s="1">
        <f t="shared" ref="E131:E194" si="4">DATE(B131,C131,D131)</f>
        <v>2451</v>
      </c>
      <c r="F131">
        <v>53.43</v>
      </c>
      <c r="G131">
        <v>10.3</v>
      </c>
      <c r="H131" t="s">
        <v>332</v>
      </c>
      <c r="I131" s="4">
        <v>14</v>
      </c>
      <c r="J131" s="4">
        <v>1</v>
      </c>
      <c r="K131" s="6">
        <v>1939</v>
      </c>
      <c r="L131" s="1">
        <f t="shared" ref="L131:L194" si="5">DATE(I131,J131,K131)</f>
        <v>7053</v>
      </c>
      <c r="M131">
        <v>53.43</v>
      </c>
      <c r="N131">
        <v>10.3</v>
      </c>
      <c r="O131" t="s">
        <v>332</v>
      </c>
      <c r="P131" t="s">
        <v>34</v>
      </c>
      <c r="Q131" t="s">
        <v>35</v>
      </c>
      <c r="R131">
        <v>1688</v>
      </c>
      <c r="S131">
        <v>0</v>
      </c>
      <c r="T131">
        <v>0</v>
      </c>
    </row>
    <row r="132" spans="1:20">
      <c r="A132" t="s">
        <v>581</v>
      </c>
      <c r="B132" s="4">
        <v>24</v>
      </c>
      <c r="C132" s="4">
        <v>5</v>
      </c>
      <c r="D132" s="4">
        <v>1934</v>
      </c>
      <c r="E132" s="1">
        <f t="shared" si="4"/>
        <v>10821</v>
      </c>
      <c r="F132">
        <v>52.55</v>
      </c>
      <c r="G132">
        <v>11.82</v>
      </c>
      <c r="H132" t="s">
        <v>332</v>
      </c>
      <c r="I132" s="4">
        <v>4</v>
      </c>
      <c r="J132" s="4">
        <v>4</v>
      </c>
      <c r="K132" s="6">
        <v>1935</v>
      </c>
      <c r="L132" s="1">
        <f t="shared" si="5"/>
        <v>3487</v>
      </c>
      <c r="M132">
        <v>52.58</v>
      </c>
      <c r="N132">
        <v>11.87</v>
      </c>
      <c r="O132" t="s">
        <v>332</v>
      </c>
      <c r="P132" t="s">
        <v>34</v>
      </c>
      <c r="Q132" t="s">
        <v>35</v>
      </c>
      <c r="R132">
        <v>315</v>
      </c>
      <c r="S132">
        <v>6</v>
      </c>
      <c r="T132">
        <v>43</v>
      </c>
    </row>
    <row r="133" spans="1:20">
      <c r="A133" t="s">
        <v>582</v>
      </c>
      <c r="B133" s="4">
        <v>9</v>
      </c>
      <c r="C133" s="4">
        <v>5</v>
      </c>
      <c r="D133" s="4">
        <v>1934</v>
      </c>
      <c r="E133" s="1">
        <f t="shared" si="4"/>
        <v>5342</v>
      </c>
      <c r="F133">
        <v>53.45</v>
      </c>
      <c r="G133">
        <v>9.98</v>
      </c>
      <c r="H133" t="s">
        <v>332</v>
      </c>
      <c r="I133" s="4">
        <v>4</v>
      </c>
      <c r="J133" s="4">
        <v>9</v>
      </c>
      <c r="K133" s="6">
        <v>1935</v>
      </c>
      <c r="L133" s="1">
        <f t="shared" si="5"/>
        <v>3640</v>
      </c>
      <c r="M133">
        <v>36.880000000000003</v>
      </c>
      <c r="N133">
        <v>-5.8</v>
      </c>
      <c r="O133" t="s">
        <v>583</v>
      </c>
      <c r="P133" t="s">
        <v>34</v>
      </c>
      <c r="Q133" t="s">
        <v>35</v>
      </c>
      <c r="R133">
        <v>483</v>
      </c>
      <c r="S133">
        <v>2210</v>
      </c>
      <c r="T133">
        <v>214</v>
      </c>
    </row>
    <row r="134" spans="1:20">
      <c r="A134" t="s">
        <v>692</v>
      </c>
      <c r="B134" s="4">
        <v>22</v>
      </c>
      <c r="C134" s="4">
        <v>5</v>
      </c>
      <c r="D134" s="4">
        <v>1934</v>
      </c>
      <c r="E134" s="1">
        <f t="shared" si="4"/>
        <v>10090</v>
      </c>
      <c r="F134">
        <v>56.05</v>
      </c>
      <c r="G134">
        <v>12.12</v>
      </c>
      <c r="H134" t="s">
        <v>610</v>
      </c>
      <c r="I134" s="4">
        <v>28</v>
      </c>
      <c r="J134" s="4">
        <v>10</v>
      </c>
      <c r="K134" s="6">
        <v>1934</v>
      </c>
      <c r="L134" s="1">
        <f t="shared" si="5"/>
        <v>12435</v>
      </c>
      <c r="M134">
        <v>56.05</v>
      </c>
      <c r="N134">
        <v>12.12</v>
      </c>
      <c r="O134" t="s">
        <v>610</v>
      </c>
      <c r="P134" t="s">
        <v>34</v>
      </c>
      <c r="Q134" t="s">
        <v>35</v>
      </c>
      <c r="R134">
        <v>159</v>
      </c>
      <c r="S134">
        <v>0</v>
      </c>
      <c r="T134">
        <v>0</v>
      </c>
    </row>
    <row r="135" spans="1:20">
      <c r="A135" t="s">
        <v>693</v>
      </c>
      <c r="B135" s="4">
        <v>22</v>
      </c>
      <c r="C135" s="4">
        <v>5</v>
      </c>
      <c r="D135" s="4">
        <v>1934</v>
      </c>
      <c r="E135" s="1">
        <f t="shared" si="4"/>
        <v>10090</v>
      </c>
      <c r="F135">
        <v>56.05</v>
      </c>
      <c r="G135">
        <v>12.12</v>
      </c>
      <c r="H135" t="s">
        <v>610</v>
      </c>
      <c r="I135" s="4">
        <v>19</v>
      </c>
      <c r="J135" s="4">
        <v>5</v>
      </c>
      <c r="K135" s="6">
        <v>1936</v>
      </c>
      <c r="L135" s="1">
        <f t="shared" si="5"/>
        <v>8996</v>
      </c>
      <c r="M135">
        <v>56.07</v>
      </c>
      <c r="N135">
        <v>12.12</v>
      </c>
      <c r="O135" t="s">
        <v>610</v>
      </c>
      <c r="P135" t="s">
        <v>34</v>
      </c>
      <c r="Q135" t="s">
        <v>35</v>
      </c>
      <c r="R135">
        <v>728</v>
      </c>
      <c r="S135">
        <v>2</v>
      </c>
      <c r="T135">
        <v>0</v>
      </c>
    </row>
    <row r="136" spans="1:20">
      <c r="A136" t="s">
        <v>696</v>
      </c>
      <c r="B136" s="4">
        <v>26</v>
      </c>
      <c r="C136" s="4">
        <v>5</v>
      </c>
      <c r="D136" s="4">
        <v>1934</v>
      </c>
      <c r="E136" s="1">
        <f t="shared" si="4"/>
        <v>11551</v>
      </c>
      <c r="F136">
        <v>55.75</v>
      </c>
      <c r="G136">
        <v>12.5</v>
      </c>
      <c r="H136" t="s">
        <v>610</v>
      </c>
      <c r="I136" s="4">
        <v>21</v>
      </c>
      <c r="J136" s="4">
        <v>10</v>
      </c>
      <c r="K136" s="6">
        <v>1934</v>
      </c>
      <c r="L136" s="1">
        <f t="shared" si="5"/>
        <v>9878</v>
      </c>
      <c r="M136">
        <v>55.87</v>
      </c>
      <c r="N136">
        <v>12.33</v>
      </c>
      <c r="O136" t="s">
        <v>610</v>
      </c>
      <c r="P136" t="s">
        <v>34</v>
      </c>
      <c r="Q136" t="s">
        <v>35</v>
      </c>
      <c r="R136">
        <v>148</v>
      </c>
      <c r="S136">
        <v>17</v>
      </c>
      <c r="T136">
        <v>322</v>
      </c>
    </row>
    <row r="137" spans="1:20">
      <c r="A137" t="s">
        <v>697</v>
      </c>
      <c r="B137" s="4">
        <v>26</v>
      </c>
      <c r="C137" s="4">
        <v>5</v>
      </c>
      <c r="D137" s="4">
        <v>1934</v>
      </c>
      <c r="E137" s="1">
        <f t="shared" si="4"/>
        <v>11551</v>
      </c>
      <c r="F137">
        <v>55.75</v>
      </c>
      <c r="G137">
        <v>12.5</v>
      </c>
      <c r="H137" t="s">
        <v>610</v>
      </c>
      <c r="I137" s="4">
        <v>8</v>
      </c>
      <c r="J137" s="4">
        <v>8</v>
      </c>
      <c r="K137" s="6">
        <v>1934</v>
      </c>
      <c r="L137" s="1">
        <f t="shared" si="5"/>
        <v>5069</v>
      </c>
      <c r="M137">
        <v>55.75</v>
      </c>
      <c r="N137">
        <v>12.5</v>
      </c>
      <c r="O137" t="s">
        <v>610</v>
      </c>
      <c r="P137" t="s">
        <v>40</v>
      </c>
      <c r="Q137" t="s">
        <v>27</v>
      </c>
      <c r="R137">
        <v>74</v>
      </c>
      <c r="S137">
        <v>0</v>
      </c>
      <c r="T137">
        <v>0</v>
      </c>
    </row>
    <row r="138" spans="1:20">
      <c r="A138" t="s">
        <v>698</v>
      </c>
      <c r="B138" s="4">
        <v>24</v>
      </c>
      <c r="C138" s="4">
        <v>5</v>
      </c>
      <c r="D138" s="4">
        <v>1934</v>
      </c>
      <c r="E138" s="1">
        <f t="shared" si="4"/>
        <v>10821</v>
      </c>
      <c r="F138">
        <v>55.47</v>
      </c>
      <c r="G138">
        <v>9.1199999999999992</v>
      </c>
      <c r="H138" t="s">
        <v>610</v>
      </c>
      <c r="I138" s="4">
        <v>4</v>
      </c>
      <c r="J138" s="4">
        <v>3</v>
      </c>
      <c r="K138" s="6">
        <v>1938</v>
      </c>
      <c r="L138" s="1">
        <f t="shared" si="5"/>
        <v>3459</v>
      </c>
      <c r="M138">
        <v>55.7</v>
      </c>
      <c r="N138">
        <v>8.93</v>
      </c>
      <c r="O138" t="s">
        <v>610</v>
      </c>
      <c r="P138" t="s">
        <v>34</v>
      </c>
      <c r="Q138" t="s">
        <v>35</v>
      </c>
      <c r="R138">
        <v>1380</v>
      </c>
      <c r="S138">
        <v>29</v>
      </c>
      <c r="T138">
        <v>337</v>
      </c>
    </row>
    <row r="139" spans="1:20">
      <c r="A139" t="s">
        <v>699</v>
      </c>
      <c r="B139" s="4">
        <v>24</v>
      </c>
      <c r="C139" s="4">
        <v>5</v>
      </c>
      <c r="D139" s="4">
        <v>1934</v>
      </c>
      <c r="E139" s="1">
        <f t="shared" si="4"/>
        <v>10821</v>
      </c>
      <c r="F139">
        <v>55.47</v>
      </c>
      <c r="G139">
        <v>9.1199999999999992</v>
      </c>
      <c r="H139" t="s">
        <v>610</v>
      </c>
      <c r="I139" s="4">
        <v>5</v>
      </c>
      <c r="J139" s="4">
        <v>5</v>
      </c>
      <c r="K139" s="6">
        <v>1936</v>
      </c>
      <c r="L139" s="1">
        <f t="shared" si="5"/>
        <v>3883</v>
      </c>
      <c r="M139">
        <v>55.47</v>
      </c>
      <c r="N139">
        <v>9.15</v>
      </c>
      <c r="O139" t="s">
        <v>610</v>
      </c>
      <c r="P139" t="s">
        <v>40</v>
      </c>
      <c r="Q139" t="s">
        <v>52</v>
      </c>
      <c r="R139">
        <v>712</v>
      </c>
      <c r="S139">
        <v>3</v>
      </c>
      <c r="T139">
        <v>91</v>
      </c>
    </row>
    <row r="140" spans="1:20">
      <c r="A140" t="s">
        <v>700</v>
      </c>
      <c r="B140" s="4">
        <v>24</v>
      </c>
      <c r="C140" s="4">
        <v>5</v>
      </c>
      <c r="D140" s="4">
        <v>1934</v>
      </c>
      <c r="E140" s="1">
        <f t="shared" si="4"/>
        <v>10821</v>
      </c>
      <c r="F140">
        <v>55.47</v>
      </c>
      <c r="G140">
        <v>9.1199999999999992</v>
      </c>
      <c r="H140" t="s">
        <v>610</v>
      </c>
      <c r="I140" s="4">
        <v>1</v>
      </c>
      <c r="J140" s="4">
        <v>10</v>
      </c>
      <c r="K140" s="6">
        <v>1934</v>
      </c>
      <c r="L140" s="1">
        <f t="shared" si="5"/>
        <v>2573</v>
      </c>
      <c r="M140">
        <v>55.68</v>
      </c>
      <c r="N140">
        <v>9.0500000000000007</v>
      </c>
      <c r="O140" t="s">
        <v>610</v>
      </c>
      <c r="P140" t="s">
        <v>34</v>
      </c>
      <c r="Q140" t="s">
        <v>35</v>
      </c>
      <c r="R140">
        <v>130</v>
      </c>
      <c r="S140">
        <v>25</v>
      </c>
      <c r="T140">
        <v>351</v>
      </c>
    </row>
    <row r="141" spans="1:20">
      <c r="A141" t="s">
        <v>712</v>
      </c>
      <c r="B141" s="4">
        <v>25</v>
      </c>
      <c r="C141" s="4">
        <v>5</v>
      </c>
      <c r="D141" s="4">
        <v>1934</v>
      </c>
      <c r="E141" s="1">
        <f t="shared" si="4"/>
        <v>11186</v>
      </c>
      <c r="F141">
        <v>55.32</v>
      </c>
      <c r="G141">
        <v>10.53</v>
      </c>
      <c r="H141" t="s">
        <v>610</v>
      </c>
      <c r="I141" s="4">
        <v>1</v>
      </c>
      <c r="J141" s="4">
        <v>6</v>
      </c>
      <c r="K141" s="6">
        <v>1935</v>
      </c>
      <c r="L141" s="1">
        <f t="shared" si="5"/>
        <v>2452</v>
      </c>
      <c r="M141">
        <v>55.32</v>
      </c>
      <c r="N141">
        <v>10.53</v>
      </c>
      <c r="O141" t="s">
        <v>610</v>
      </c>
      <c r="P141" t="s">
        <v>34</v>
      </c>
      <c r="Q141" t="s">
        <v>35</v>
      </c>
      <c r="R141">
        <v>372</v>
      </c>
      <c r="S141">
        <v>0</v>
      </c>
      <c r="T141">
        <v>0</v>
      </c>
    </row>
    <row r="142" spans="1:20">
      <c r="A142" t="s">
        <v>1537</v>
      </c>
      <c r="B142" s="4">
        <v>31</v>
      </c>
      <c r="C142" s="4">
        <v>5</v>
      </c>
      <c r="D142" s="4">
        <v>1934</v>
      </c>
      <c r="E142" s="1">
        <f t="shared" si="4"/>
        <v>13377</v>
      </c>
      <c r="F142">
        <v>53.83</v>
      </c>
      <c r="G142">
        <v>-1.78</v>
      </c>
      <c r="H142" t="s">
        <v>4129</v>
      </c>
      <c r="I142" s="4">
        <v>11</v>
      </c>
      <c r="J142" s="4">
        <v>1</v>
      </c>
      <c r="K142" s="6">
        <v>1936</v>
      </c>
      <c r="L142" s="1">
        <f t="shared" si="5"/>
        <v>5954</v>
      </c>
      <c r="M142">
        <v>53.83</v>
      </c>
      <c r="N142">
        <v>-1.78</v>
      </c>
      <c r="O142" t="s">
        <v>4129</v>
      </c>
      <c r="P142" t="s">
        <v>34</v>
      </c>
      <c r="Q142" t="s">
        <v>35</v>
      </c>
      <c r="R142">
        <v>590</v>
      </c>
      <c r="S142">
        <v>0</v>
      </c>
      <c r="T142">
        <v>0</v>
      </c>
    </row>
    <row r="143" spans="1:20">
      <c r="A143" t="s">
        <v>1538</v>
      </c>
      <c r="B143" s="4">
        <v>10</v>
      </c>
      <c r="C143" s="4">
        <v>6</v>
      </c>
      <c r="D143" s="4">
        <v>1934</v>
      </c>
      <c r="E143" s="1">
        <f t="shared" si="4"/>
        <v>5738</v>
      </c>
      <c r="F143">
        <v>53.83</v>
      </c>
      <c r="G143">
        <v>-1.78</v>
      </c>
      <c r="H143" t="s">
        <v>4129</v>
      </c>
      <c r="I143" s="4">
        <v>27</v>
      </c>
      <c r="J143" s="4">
        <v>4</v>
      </c>
      <c r="K143" s="6">
        <v>1935</v>
      </c>
      <c r="L143" s="1">
        <f t="shared" si="5"/>
        <v>11887</v>
      </c>
      <c r="M143">
        <v>53.83</v>
      </c>
      <c r="N143">
        <v>-1.78</v>
      </c>
      <c r="O143" t="s">
        <v>4129</v>
      </c>
      <c r="P143" t="s">
        <v>26</v>
      </c>
      <c r="Q143" t="s">
        <v>35</v>
      </c>
      <c r="R143">
        <v>321</v>
      </c>
      <c r="S143">
        <v>0</v>
      </c>
      <c r="T143">
        <v>0</v>
      </c>
    </row>
    <row r="144" spans="1:20">
      <c r="A144" t="s">
        <v>1539</v>
      </c>
      <c r="B144" s="4">
        <v>27</v>
      </c>
      <c r="C144" s="4">
        <v>5</v>
      </c>
      <c r="D144" s="4">
        <v>1934</v>
      </c>
      <c r="E144" s="1">
        <f t="shared" si="4"/>
        <v>11916</v>
      </c>
      <c r="F144">
        <v>52.53</v>
      </c>
      <c r="G144">
        <v>-2.82</v>
      </c>
      <c r="H144" t="s">
        <v>4129</v>
      </c>
      <c r="I144" s="4">
        <v>19</v>
      </c>
      <c r="J144" s="4">
        <v>5</v>
      </c>
      <c r="K144" s="6">
        <v>1935</v>
      </c>
      <c r="L144" s="1">
        <f t="shared" si="5"/>
        <v>8995</v>
      </c>
      <c r="M144">
        <v>52.53</v>
      </c>
      <c r="N144">
        <v>-2.82</v>
      </c>
      <c r="O144" t="s">
        <v>4129</v>
      </c>
      <c r="P144" t="s">
        <v>34</v>
      </c>
      <c r="Q144" t="s">
        <v>35</v>
      </c>
      <c r="R144">
        <v>357</v>
      </c>
      <c r="S144">
        <v>0</v>
      </c>
      <c r="T144">
        <v>0</v>
      </c>
    </row>
    <row r="145" spans="1:20">
      <c r="A145" t="s">
        <v>1540</v>
      </c>
      <c r="B145" s="4">
        <v>27</v>
      </c>
      <c r="C145" s="4">
        <v>5</v>
      </c>
      <c r="D145" s="4">
        <v>1934</v>
      </c>
      <c r="E145" s="1">
        <f t="shared" si="4"/>
        <v>11916</v>
      </c>
      <c r="F145">
        <v>53.85</v>
      </c>
      <c r="G145">
        <v>-2.4300000000000002</v>
      </c>
      <c r="H145" t="s">
        <v>4129</v>
      </c>
      <c r="I145" s="4">
        <v>27</v>
      </c>
      <c r="J145" s="4">
        <v>6</v>
      </c>
      <c r="K145" s="6">
        <v>1934</v>
      </c>
      <c r="L145" s="1">
        <f t="shared" si="5"/>
        <v>11947</v>
      </c>
      <c r="M145">
        <v>53.85</v>
      </c>
      <c r="N145">
        <v>-2.4300000000000002</v>
      </c>
      <c r="O145" t="s">
        <v>4129</v>
      </c>
      <c r="P145" t="s">
        <v>34</v>
      </c>
      <c r="Q145" t="s">
        <v>35</v>
      </c>
      <c r="R145">
        <v>31</v>
      </c>
      <c r="S145">
        <v>0</v>
      </c>
      <c r="T145">
        <v>0</v>
      </c>
    </row>
    <row r="146" spans="1:20">
      <c r="A146" t="s">
        <v>2454</v>
      </c>
      <c r="B146" s="4">
        <v>12</v>
      </c>
      <c r="C146" s="4">
        <v>6</v>
      </c>
      <c r="D146" s="4">
        <v>1934</v>
      </c>
      <c r="E146" s="1">
        <f t="shared" si="4"/>
        <v>6469</v>
      </c>
      <c r="F146">
        <v>62.5</v>
      </c>
      <c r="G146">
        <v>22.3</v>
      </c>
      <c r="H146" t="s">
        <v>2455</v>
      </c>
      <c r="I146" s="4">
        <v>18</v>
      </c>
      <c r="J146" s="4">
        <v>4</v>
      </c>
      <c r="K146" s="6">
        <v>1935</v>
      </c>
      <c r="L146" s="1">
        <f t="shared" si="5"/>
        <v>8600</v>
      </c>
      <c r="M146">
        <v>62.6</v>
      </c>
      <c r="N146">
        <v>21.5</v>
      </c>
      <c r="O146" t="s">
        <v>2455</v>
      </c>
      <c r="P146" t="s">
        <v>34</v>
      </c>
      <c r="Q146" t="s">
        <v>35</v>
      </c>
      <c r="R146">
        <v>310</v>
      </c>
      <c r="S146">
        <v>43</v>
      </c>
      <c r="T146">
        <v>286</v>
      </c>
    </row>
    <row r="147" spans="1:20">
      <c r="A147" t="s">
        <v>2730</v>
      </c>
      <c r="B147" s="4">
        <v>6</v>
      </c>
      <c r="C147" s="4">
        <v>6</v>
      </c>
      <c r="D147" s="4">
        <v>1934</v>
      </c>
      <c r="E147" s="1">
        <f t="shared" si="4"/>
        <v>4277</v>
      </c>
      <c r="F147">
        <v>60.5</v>
      </c>
      <c r="G147">
        <v>25.4</v>
      </c>
      <c r="H147" t="s">
        <v>2455</v>
      </c>
      <c r="I147" s="4">
        <v>15</v>
      </c>
      <c r="J147" s="4">
        <v>9</v>
      </c>
      <c r="K147" s="6">
        <v>1934</v>
      </c>
      <c r="L147" s="1">
        <f t="shared" si="5"/>
        <v>7656</v>
      </c>
      <c r="M147">
        <v>60.5</v>
      </c>
      <c r="N147">
        <v>25.4</v>
      </c>
      <c r="O147" t="s">
        <v>2455</v>
      </c>
      <c r="P147" t="s">
        <v>34</v>
      </c>
      <c r="Q147" t="s">
        <v>35</v>
      </c>
      <c r="R147">
        <v>101</v>
      </c>
      <c r="S147">
        <v>0</v>
      </c>
      <c r="T147">
        <v>0</v>
      </c>
    </row>
    <row r="148" spans="1:20">
      <c r="A148" t="s">
        <v>488</v>
      </c>
      <c r="B148" s="4">
        <v>11</v>
      </c>
      <c r="C148" s="4">
        <v>7</v>
      </c>
      <c r="D148" s="4">
        <v>1935</v>
      </c>
      <c r="E148" s="1">
        <f t="shared" si="4"/>
        <v>6134</v>
      </c>
      <c r="F148">
        <v>51.18</v>
      </c>
      <c r="G148">
        <v>11.9</v>
      </c>
      <c r="H148" t="s">
        <v>332</v>
      </c>
      <c r="I148" s="4">
        <v>27</v>
      </c>
      <c r="J148" s="4">
        <v>7</v>
      </c>
      <c r="K148" s="6">
        <v>1939</v>
      </c>
      <c r="L148" s="1">
        <f t="shared" si="5"/>
        <v>11982</v>
      </c>
      <c r="M148">
        <v>51.3</v>
      </c>
      <c r="N148">
        <v>12.23</v>
      </c>
      <c r="O148" t="s">
        <v>332</v>
      </c>
      <c r="P148" t="s">
        <v>40</v>
      </c>
      <c r="Q148" t="s">
        <v>35</v>
      </c>
      <c r="R148">
        <v>1477</v>
      </c>
      <c r="S148">
        <v>27</v>
      </c>
      <c r="T148">
        <v>61</v>
      </c>
    </row>
    <row r="149" spans="1:20">
      <c r="A149" t="s">
        <v>489</v>
      </c>
      <c r="B149" s="4">
        <v>11</v>
      </c>
      <c r="C149" s="4">
        <v>7</v>
      </c>
      <c r="D149" s="4">
        <v>1935</v>
      </c>
      <c r="E149" s="1">
        <f t="shared" si="4"/>
        <v>6134</v>
      </c>
      <c r="F149">
        <v>51.18</v>
      </c>
      <c r="G149">
        <v>11.9</v>
      </c>
      <c r="H149" t="s">
        <v>332</v>
      </c>
      <c r="I149" s="4">
        <v>28</v>
      </c>
      <c r="J149" s="4">
        <v>1</v>
      </c>
      <c r="K149" s="6">
        <v>1939</v>
      </c>
      <c r="L149" s="1">
        <f t="shared" si="5"/>
        <v>12166</v>
      </c>
      <c r="M149">
        <v>51.1</v>
      </c>
      <c r="N149">
        <v>12</v>
      </c>
      <c r="O149" t="s">
        <v>332</v>
      </c>
      <c r="P149" t="s">
        <v>40</v>
      </c>
      <c r="Q149" t="s">
        <v>35</v>
      </c>
      <c r="R149">
        <v>1297</v>
      </c>
      <c r="S149">
        <v>12</v>
      </c>
      <c r="T149">
        <v>144</v>
      </c>
    </row>
    <row r="150" spans="1:20">
      <c r="A150" t="s">
        <v>585</v>
      </c>
      <c r="B150" s="4">
        <v>8</v>
      </c>
      <c r="C150" s="4">
        <v>6</v>
      </c>
      <c r="D150" s="4">
        <v>1935</v>
      </c>
      <c r="E150" s="1">
        <f t="shared" si="4"/>
        <v>5009</v>
      </c>
      <c r="F150">
        <v>52.03</v>
      </c>
      <c r="G150">
        <v>10.119999999999999</v>
      </c>
      <c r="H150" t="s">
        <v>332</v>
      </c>
      <c r="I150" s="4">
        <v>11</v>
      </c>
      <c r="J150" s="4">
        <v>11</v>
      </c>
      <c r="K150" s="6">
        <v>1935</v>
      </c>
      <c r="L150" s="1">
        <f t="shared" si="5"/>
        <v>6257</v>
      </c>
      <c r="M150">
        <v>51.98</v>
      </c>
      <c r="N150">
        <v>10.57</v>
      </c>
      <c r="O150" t="s">
        <v>332</v>
      </c>
      <c r="P150" t="s">
        <v>40</v>
      </c>
      <c r="Q150" t="s">
        <v>52</v>
      </c>
      <c r="R150">
        <v>156</v>
      </c>
      <c r="S150">
        <v>32</v>
      </c>
      <c r="T150">
        <v>101</v>
      </c>
    </row>
    <row r="151" spans="1:20">
      <c r="A151" t="s">
        <v>589</v>
      </c>
      <c r="B151" s="4">
        <v>8</v>
      </c>
      <c r="C151" s="4">
        <v>6</v>
      </c>
      <c r="D151" s="4">
        <v>1935</v>
      </c>
      <c r="E151" s="1">
        <f t="shared" si="4"/>
        <v>5009</v>
      </c>
      <c r="F151">
        <v>51.5</v>
      </c>
      <c r="G151">
        <v>9.77</v>
      </c>
      <c r="H151" t="s">
        <v>332</v>
      </c>
      <c r="I151" s="4">
        <v>11</v>
      </c>
      <c r="J151" s="4">
        <v>12</v>
      </c>
      <c r="K151" s="6">
        <v>1935</v>
      </c>
      <c r="L151" s="1">
        <f t="shared" si="5"/>
        <v>6287</v>
      </c>
      <c r="M151">
        <v>43.32</v>
      </c>
      <c r="N151">
        <v>-0.60000000000000009</v>
      </c>
      <c r="O151" t="s">
        <v>116</v>
      </c>
      <c r="P151" t="s">
        <v>26</v>
      </c>
      <c r="Q151" t="s">
        <v>27</v>
      </c>
      <c r="R151">
        <v>186</v>
      </c>
      <c r="S151">
        <v>1197</v>
      </c>
      <c r="T151">
        <v>221</v>
      </c>
    </row>
    <row r="152" spans="1:20">
      <c r="A152" t="s">
        <v>591</v>
      </c>
      <c r="B152" s="4">
        <v>5</v>
      </c>
      <c r="C152" s="4">
        <v>7</v>
      </c>
      <c r="D152" s="4">
        <v>1935</v>
      </c>
      <c r="E152" s="1">
        <f t="shared" si="4"/>
        <v>3943</v>
      </c>
      <c r="F152">
        <v>53.47</v>
      </c>
      <c r="G152">
        <v>10.050000000000001</v>
      </c>
      <c r="H152" t="s">
        <v>332</v>
      </c>
      <c r="I152" s="4">
        <v>24</v>
      </c>
      <c r="J152" s="4">
        <v>7</v>
      </c>
      <c r="K152" s="6">
        <v>1935</v>
      </c>
      <c r="L152" s="1">
        <f t="shared" si="5"/>
        <v>10883</v>
      </c>
      <c r="M152">
        <v>53.45</v>
      </c>
      <c r="N152">
        <v>9.93</v>
      </c>
      <c r="O152" t="s">
        <v>332</v>
      </c>
      <c r="P152" t="s">
        <v>34</v>
      </c>
      <c r="Q152" t="s">
        <v>35</v>
      </c>
      <c r="R152">
        <v>19</v>
      </c>
      <c r="S152">
        <v>8</v>
      </c>
      <c r="T152">
        <v>257</v>
      </c>
    </row>
    <row r="153" spans="1:20">
      <c r="A153" t="s">
        <v>681</v>
      </c>
      <c r="B153" s="4">
        <v>26</v>
      </c>
      <c r="C153" s="4">
        <v>5</v>
      </c>
      <c r="D153" s="4">
        <v>1935</v>
      </c>
      <c r="E153" s="1">
        <f t="shared" si="4"/>
        <v>11552</v>
      </c>
      <c r="F153">
        <v>55.25</v>
      </c>
      <c r="G153">
        <v>12</v>
      </c>
      <c r="H153" t="s">
        <v>610</v>
      </c>
      <c r="I153" s="4">
        <v>29</v>
      </c>
      <c r="J153" s="4">
        <v>3</v>
      </c>
      <c r="K153" s="6">
        <v>1936</v>
      </c>
      <c r="L153" s="1">
        <f t="shared" si="5"/>
        <v>12588</v>
      </c>
      <c r="M153">
        <v>55.32</v>
      </c>
      <c r="N153">
        <v>12.02</v>
      </c>
      <c r="O153" t="s">
        <v>610</v>
      </c>
      <c r="P153" t="s">
        <v>34</v>
      </c>
      <c r="Q153" t="s">
        <v>35</v>
      </c>
      <c r="R153">
        <v>308</v>
      </c>
      <c r="S153">
        <v>8</v>
      </c>
      <c r="T153">
        <v>9</v>
      </c>
    </row>
    <row r="154" spans="1:20">
      <c r="A154" t="s">
        <v>701</v>
      </c>
      <c r="B154" s="4">
        <v>16</v>
      </c>
      <c r="C154" s="4">
        <v>5</v>
      </c>
      <c r="D154" s="4">
        <v>1935</v>
      </c>
      <c r="E154" s="1">
        <f t="shared" si="4"/>
        <v>7900</v>
      </c>
      <c r="F154">
        <v>55.47</v>
      </c>
      <c r="G154">
        <v>9.1199999999999992</v>
      </c>
      <c r="H154" t="s">
        <v>610</v>
      </c>
      <c r="I154" s="4">
        <v>31</v>
      </c>
      <c r="J154" s="4">
        <v>3</v>
      </c>
      <c r="K154" s="6">
        <v>1937</v>
      </c>
      <c r="L154" s="1">
        <f t="shared" si="5"/>
        <v>13319</v>
      </c>
      <c r="M154">
        <v>55.47</v>
      </c>
      <c r="N154">
        <v>9.15</v>
      </c>
      <c r="O154" t="s">
        <v>610</v>
      </c>
      <c r="P154" t="s">
        <v>84</v>
      </c>
      <c r="Q154" t="s">
        <v>35</v>
      </c>
      <c r="R154">
        <v>685</v>
      </c>
      <c r="S154">
        <v>3</v>
      </c>
      <c r="T154">
        <v>91</v>
      </c>
    </row>
    <row r="155" spans="1:20">
      <c r="A155" t="s">
        <v>2433</v>
      </c>
      <c r="B155" s="4">
        <v>15</v>
      </c>
      <c r="C155" s="4">
        <v>6</v>
      </c>
      <c r="D155" s="4">
        <v>1935</v>
      </c>
      <c r="E155" s="1">
        <f t="shared" si="4"/>
        <v>7565</v>
      </c>
      <c r="F155">
        <v>54.83</v>
      </c>
      <c r="G155">
        <v>18.32</v>
      </c>
      <c r="H155" t="s">
        <v>2428</v>
      </c>
      <c r="I155" s="4">
        <v>17</v>
      </c>
      <c r="J155" s="4">
        <v>4</v>
      </c>
      <c r="K155" s="6">
        <v>1936</v>
      </c>
      <c r="L155" s="1">
        <f t="shared" si="5"/>
        <v>8236</v>
      </c>
      <c r="M155">
        <v>54.7</v>
      </c>
      <c r="N155">
        <v>18.47</v>
      </c>
      <c r="O155" t="s">
        <v>2428</v>
      </c>
      <c r="P155" t="s">
        <v>40</v>
      </c>
      <c r="Q155" t="s">
        <v>35</v>
      </c>
      <c r="R155">
        <v>307</v>
      </c>
      <c r="S155">
        <v>18</v>
      </c>
      <c r="T155">
        <v>148</v>
      </c>
    </row>
    <row r="156" spans="1:20">
      <c r="A156" t="s">
        <v>2493</v>
      </c>
      <c r="B156" s="4">
        <v>16</v>
      </c>
      <c r="C156" s="4">
        <v>6</v>
      </c>
      <c r="D156" s="4">
        <v>1935</v>
      </c>
      <c r="E156" s="1">
        <f t="shared" si="4"/>
        <v>7931</v>
      </c>
      <c r="F156">
        <v>62.8</v>
      </c>
      <c r="G156">
        <v>27.6</v>
      </c>
      <c r="H156" t="s">
        <v>2455</v>
      </c>
      <c r="I156" s="4">
        <v>15</v>
      </c>
      <c r="J156" s="4">
        <v>2</v>
      </c>
      <c r="K156" s="6">
        <v>1936</v>
      </c>
      <c r="L156" s="1">
        <f t="shared" si="5"/>
        <v>7446</v>
      </c>
      <c r="M156">
        <v>62.8</v>
      </c>
      <c r="N156">
        <v>27.6</v>
      </c>
      <c r="O156" t="s">
        <v>2455</v>
      </c>
      <c r="P156" t="s">
        <v>34</v>
      </c>
      <c r="Q156" t="s">
        <v>35</v>
      </c>
      <c r="R156">
        <v>244</v>
      </c>
      <c r="S156">
        <v>0</v>
      </c>
      <c r="T156">
        <v>0</v>
      </c>
    </row>
    <row r="157" spans="1:20">
      <c r="A157" t="s">
        <v>2507</v>
      </c>
      <c r="B157" s="4">
        <v>27</v>
      </c>
      <c r="C157" s="4">
        <v>6</v>
      </c>
      <c r="D157" s="4">
        <v>1935</v>
      </c>
      <c r="E157" s="1">
        <f t="shared" si="4"/>
        <v>11948</v>
      </c>
      <c r="F157">
        <v>60.2</v>
      </c>
      <c r="G157">
        <v>24.9</v>
      </c>
      <c r="H157" t="s">
        <v>2455</v>
      </c>
      <c r="I157" s="4">
        <v>14</v>
      </c>
      <c r="J157" s="4">
        <v>12</v>
      </c>
      <c r="K157" s="6">
        <v>1935</v>
      </c>
      <c r="L157" s="1">
        <f t="shared" si="5"/>
        <v>7383</v>
      </c>
      <c r="M157">
        <v>60.2</v>
      </c>
      <c r="N157">
        <v>24.9</v>
      </c>
      <c r="O157" t="s">
        <v>2455</v>
      </c>
      <c r="P157" t="s">
        <v>34</v>
      </c>
      <c r="Q157" t="s">
        <v>35</v>
      </c>
      <c r="R157">
        <v>170</v>
      </c>
      <c r="S157">
        <v>0</v>
      </c>
      <c r="T157">
        <v>0</v>
      </c>
    </row>
    <row r="158" spans="1:20">
      <c r="A158" t="s">
        <v>2508</v>
      </c>
      <c r="B158" s="4">
        <v>28</v>
      </c>
      <c r="C158" s="4">
        <v>6</v>
      </c>
      <c r="D158" s="4">
        <v>1935</v>
      </c>
      <c r="E158" s="1">
        <f t="shared" si="4"/>
        <v>12314</v>
      </c>
      <c r="F158">
        <v>60.2</v>
      </c>
      <c r="G158">
        <v>24.9</v>
      </c>
      <c r="H158" t="s">
        <v>2455</v>
      </c>
      <c r="I158" s="4">
        <v>10</v>
      </c>
      <c r="J158" s="4">
        <v>5</v>
      </c>
      <c r="K158" s="6">
        <v>1936</v>
      </c>
      <c r="L158" s="1">
        <f t="shared" si="5"/>
        <v>5709</v>
      </c>
      <c r="M158">
        <v>60.2</v>
      </c>
      <c r="N158">
        <v>24.9</v>
      </c>
      <c r="O158" t="s">
        <v>2455</v>
      </c>
      <c r="P158" t="s">
        <v>40</v>
      </c>
      <c r="Q158" t="s">
        <v>35</v>
      </c>
      <c r="R158">
        <v>317</v>
      </c>
      <c r="S158">
        <v>0</v>
      </c>
      <c r="T158">
        <v>0</v>
      </c>
    </row>
    <row r="159" spans="1:20">
      <c r="A159" t="s">
        <v>2509</v>
      </c>
      <c r="B159" s="4">
        <v>5</v>
      </c>
      <c r="C159" s="4">
        <v>6</v>
      </c>
      <c r="D159" s="4">
        <v>1935</v>
      </c>
      <c r="E159" s="1">
        <f t="shared" si="4"/>
        <v>3913</v>
      </c>
      <c r="F159">
        <v>60.2</v>
      </c>
      <c r="G159">
        <v>24.9</v>
      </c>
      <c r="H159" t="s">
        <v>2455</v>
      </c>
      <c r="I159" s="4">
        <v>10</v>
      </c>
      <c r="J159" s="4">
        <v>7</v>
      </c>
      <c r="K159" s="6">
        <v>1935</v>
      </c>
      <c r="L159" s="1">
        <f t="shared" si="5"/>
        <v>5769</v>
      </c>
      <c r="M159">
        <v>60.2</v>
      </c>
      <c r="N159">
        <v>24.9</v>
      </c>
      <c r="O159" t="s">
        <v>2455</v>
      </c>
      <c r="P159" t="s">
        <v>107</v>
      </c>
      <c r="Q159" t="s">
        <v>35</v>
      </c>
      <c r="R159">
        <v>35</v>
      </c>
      <c r="S159">
        <v>0</v>
      </c>
      <c r="T159">
        <v>0</v>
      </c>
    </row>
    <row r="160" spans="1:20">
      <c r="A160" t="s">
        <v>2510</v>
      </c>
      <c r="B160" s="4">
        <v>16</v>
      </c>
      <c r="C160" s="4">
        <v>7</v>
      </c>
      <c r="D160" s="4">
        <v>1935</v>
      </c>
      <c r="E160" s="1">
        <f t="shared" si="4"/>
        <v>7961</v>
      </c>
      <c r="F160">
        <v>62.3</v>
      </c>
      <c r="G160">
        <v>27.17</v>
      </c>
      <c r="H160" t="s">
        <v>2455</v>
      </c>
      <c r="I160" s="4">
        <v>27</v>
      </c>
      <c r="J160" s="4">
        <v>6</v>
      </c>
      <c r="K160" s="6">
        <v>1936</v>
      </c>
      <c r="L160" s="1">
        <f t="shared" si="5"/>
        <v>11949</v>
      </c>
      <c r="M160">
        <v>62.3</v>
      </c>
      <c r="N160">
        <v>27.17</v>
      </c>
      <c r="O160" t="s">
        <v>2455</v>
      </c>
      <c r="P160" t="s">
        <v>34</v>
      </c>
      <c r="Q160" t="s">
        <v>35</v>
      </c>
      <c r="R160">
        <v>347</v>
      </c>
      <c r="S160">
        <v>0</v>
      </c>
      <c r="T160">
        <v>0</v>
      </c>
    </row>
    <row r="161" spans="1:20">
      <c r="A161" t="s">
        <v>2513</v>
      </c>
      <c r="B161" s="4">
        <v>6</v>
      </c>
      <c r="C161" s="4">
        <v>6</v>
      </c>
      <c r="D161" s="4">
        <v>1935</v>
      </c>
      <c r="E161" s="1">
        <f t="shared" si="4"/>
        <v>4278</v>
      </c>
      <c r="F161">
        <v>62.3</v>
      </c>
      <c r="G161">
        <v>27.1</v>
      </c>
      <c r="H161" t="s">
        <v>2455</v>
      </c>
      <c r="I161" s="4">
        <v>2</v>
      </c>
      <c r="J161" s="4">
        <v>5</v>
      </c>
      <c r="K161" s="6">
        <v>1936</v>
      </c>
      <c r="L161" s="1">
        <f t="shared" si="5"/>
        <v>2787</v>
      </c>
      <c r="M161">
        <v>62.3</v>
      </c>
      <c r="N161">
        <v>27.1</v>
      </c>
      <c r="O161" t="s">
        <v>2455</v>
      </c>
      <c r="P161" t="s">
        <v>40</v>
      </c>
      <c r="Q161" t="s">
        <v>35</v>
      </c>
      <c r="R161">
        <v>331</v>
      </c>
      <c r="S161">
        <v>0</v>
      </c>
      <c r="T161">
        <v>0</v>
      </c>
    </row>
    <row r="162" spans="1:20">
      <c r="A162" t="s">
        <v>2514</v>
      </c>
      <c r="B162" s="4">
        <v>6</v>
      </c>
      <c r="C162" s="4">
        <v>6</v>
      </c>
      <c r="D162" s="4">
        <v>1935</v>
      </c>
      <c r="E162" s="1">
        <f t="shared" si="4"/>
        <v>4278</v>
      </c>
      <c r="F162">
        <v>62.3</v>
      </c>
      <c r="G162">
        <v>27.1</v>
      </c>
      <c r="H162" t="s">
        <v>2455</v>
      </c>
      <c r="I162" s="4">
        <v>22</v>
      </c>
      <c r="J162" s="4">
        <v>11</v>
      </c>
      <c r="K162" s="6">
        <v>1935</v>
      </c>
      <c r="L162" s="1">
        <f t="shared" si="5"/>
        <v>10275</v>
      </c>
      <c r="M162">
        <v>62.3</v>
      </c>
      <c r="N162">
        <v>27.1</v>
      </c>
      <c r="O162" t="s">
        <v>2455</v>
      </c>
      <c r="P162" t="s">
        <v>34</v>
      </c>
      <c r="Q162" t="s">
        <v>35</v>
      </c>
      <c r="R162">
        <v>169</v>
      </c>
      <c r="S162">
        <v>0</v>
      </c>
      <c r="T162">
        <v>0</v>
      </c>
    </row>
    <row r="163" spans="1:20">
      <c r="A163" t="s">
        <v>2515</v>
      </c>
      <c r="B163" s="4">
        <v>9</v>
      </c>
      <c r="C163" s="4">
        <v>6</v>
      </c>
      <c r="D163" s="4">
        <v>1935</v>
      </c>
      <c r="E163" s="1">
        <f t="shared" si="4"/>
        <v>5374</v>
      </c>
      <c r="F163">
        <v>62.3</v>
      </c>
      <c r="G163">
        <v>27.17</v>
      </c>
      <c r="H163" t="s">
        <v>2455</v>
      </c>
      <c r="I163" s="4">
        <v>1</v>
      </c>
      <c r="J163" s="4">
        <v>9</v>
      </c>
      <c r="K163" s="6">
        <v>1936</v>
      </c>
      <c r="L163" s="1">
        <f t="shared" si="5"/>
        <v>2545</v>
      </c>
      <c r="M163">
        <v>62.17</v>
      </c>
      <c r="N163">
        <v>27</v>
      </c>
      <c r="O163" t="s">
        <v>2455</v>
      </c>
      <c r="P163" t="s">
        <v>34</v>
      </c>
      <c r="Q163" t="s">
        <v>35</v>
      </c>
      <c r="R163">
        <v>450</v>
      </c>
      <c r="S163">
        <v>18</v>
      </c>
      <c r="T163">
        <v>211</v>
      </c>
    </row>
    <row r="164" spans="1:20">
      <c r="A164" t="s">
        <v>2516</v>
      </c>
      <c r="B164" s="4">
        <v>12</v>
      </c>
      <c r="C164" s="4">
        <v>6</v>
      </c>
      <c r="D164" s="4">
        <v>1935</v>
      </c>
      <c r="E164" s="1">
        <f t="shared" si="4"/>
        <v>6470</v>
      </c>
      <c r="F164">
        <v>60.3</v>
      </c>
      <c r="G164">
        <v>27.2</v>
      </c>
      <c r="H164" t="s">
        <v>2455</v>
      </c>
      <c r="I164" s="4">
        <v>3</v>
      </c>
      <c r="J164" s="4">
        <v>5</v>
      </c>
      <c r="K164" s="6">
        <v>1945</v>
      </c>
      <c r="L164" s="1">
        <f t="shared" si="5"/>
        <v>3161</v>
      </c>
      <c r="M164">
        <v>60.3</v>
      </c>
      <c r="N164">
        <v>27.2</v>
      </c>
      <c r="O164" t="s">
        <v>2455</v>
      </c>
      <c r="P164" t="s">
        <v>40</v>
      </c>
      <c r="Q164" t="s">
        <v>35</v>
      </c>
      <c r="R164">
        <v>3613</v>
      </c>
      <c r="S164">
        <v>0</v>
      </c>
      <c r="T164">
        <v>0</v>
      </c>
    </row>
    <row r="165" spans="1:20">
      <c r="A165" t="s">
        <v>2521</v>
      </c>
      <c r="B165" s="4">
        <v>16</v>
      </c>
      <c r="C165" s="4">
        <v>6</v>
      </c>
      <c r="D165" s="4">
        <v>1935</v>
      </c>
      <c r="E165" s="1">
        <f t="shared" si="4"/>
        <v>7931</v>
      </c>
      <c r="F165">
        <v>60.5</v>
      </c>
      <c r="G165">
        <v>25.4</v>
      </c>
      <c r="H165" t="s">
        <v>2455</v>
      </c>
      <c r="I165" s="4">
        <v>20</v>
      </c>
      <c r="J165" s="4">
        <v>8</v>
      </c>
      <c r="K165" s="6">
        <v>1935</v>
      </c>
      <c r="L165" s="1">
        <f t="shared" si="5"/>
        <v>9453</v>
      </c>
      <c r="M165">
        <v>60.5</v>
      </c>
      <c r="N165">
        <v>25.4</v>
      </c>
      <c r="O165" t="s">
        <v>2455</v>
      </c>
      <c r="P165" t="s">
        <v>34</v>
      </c>
      <c r="Q165" t="s">
        <v>35</v>
      </c>
      <c r="R165">
        <v>65</v>
      </c>
      <c r="S165">
        <v>0</v>
      </c>
      <c r="T165">
        <v>0</v>
      </c>
    </row>
    <row r="166" spans="1:20">
      <c r="A166" t="s">
        <v>2522</v>
      </c>
      <c r="B166" s="4">
        <v>16</v>
      </c>
      <c r="C166" s="4">
        <v>6</v>
      </c>
      <c r="D166" s="4">
        <v>1935</v>
      </c>
      <c r="E166" s="1">
        <f t="shared" si="4"/>
        <v>7931</v>
      </c>
      <c r="F166">
        <v>60.5</v>
      </c>
      <c r="G166">
        <v>25.4</v>
      </c>
      <c r="H166" t="s">
        <v>2455</v>
      </c>
      <c r="I166" s="4">
        <v>1</v>
      </c>
      <c r="J166" s="4">
        <v>9</v>
      </c>
      <c r="K166" s="6">
        <v>1935</v>
      </c>
      <c r="L166" s="1">
        <f t="shared" si="5"/>
        <v>2544</v>
      </c>
      <c r="M166">
        <v>60.5</v>
      </c>
      <c r="N166">
        <v>25.4</v>
      </c>
      <c r="O166" t="s">
        <v>2455</v>
      </c>
      <c r="P166" t="s">
        <v>34</v>
      </c>
      <c r="Q166" t="s">
        <v>35</v>
      </c>
      <c r="R166">
        <v>77</v>
      </c>
      <c r="S166">
        <v>0</v>
      </c>
      <c r="T166">
        <v>0</v>
      </c>
    </row>
    <row r="167" spans="1:20">
      <c r="A167" t="s">
        <v>2729</v>
      </c>
      <c r="B167" s="4">
        <v>13</v>
      </c>
      <c r="C167" s="4">
        <v>6</v>
      </c>
      <c r="D167" s="4">
        <v>1935</v>
      </c>
      <c r="E167" s="1">
        <f t="shared" si="4"/>
        <v>6835</v>
      </c>
      <c r="F167">
        <v>63</v>
      </c>
      <c r="G167">
        <v>21.5</v>
      </c>
      <c r="H167" t="s">
        <v>2455</v>
      </c>
      <c r="I167" s="4">
        <v>19</v>
      </c>
      <c r="J167" s="4">
        <v>9</v>
      </c>
      <c r="K167" s="6">
        <v>1935</v>
      </c>
      <c r="L167" s="1">
        <f t="shared" si="5"/>
        <v>9118</v>
      </c>
      <c r="M167">
        <v>63</v>
      </c>
      <c r="N167">
        <v>21.5</v>
      </c>
      <c r="O167" t="s">
        <v>2455</v>
      </c>
      <c r="P167" t="s">
        <v>34</v>
      </c>
      <c r="Q167" t="s">
        <v>35</v>
      </c>
      <c r="R167">
        <v>98</v>
      </c>
      <c r="S167">
        <v>0</v>
      </c>
      <c r="T167">
        <v>0</v>
      </c>
    </row>
    <row r="168" spans="1:20">
      <c r="A168" t="s">
        <v>3837</v>
      </c>
      <c r="B168" s="4">
        <v>3</v>
      </c>
      <c r="C168" s="4">
        <v>6</v>
      </c>
      <c r="D168" s="4">
        <v>1935</v>
      </c>
      <c r="E168" s="1">
        <f t="shared" si="4"/>
        <v>3182</v>
      </c>
      <c r="F168">
        <v>59.4</v>
      </c>
      <c r="G168">
        <v>17.899999999999999</v>
      </c>
      <c r="H168" t="s">
        <v>2497</v>
      </c>
      <c r="I168" s="4">
        <v>30</v>
      </c>
      <c r="J168" s="4">
        <v>3</v>
      </c>
      <c r="K168" s="6">
        <v>1937</v>
      </c>
      <c r="L168" s="1">
        <f t="shared" si="5"/>
        <v>12954</v>
      </c>
      <c r="M168">
        <v>59.4</v>
      </c>
      <c r="N168">
        <v>17.899999999999999</v>
      </c>
      <c r="O168" t="s">
        <v>2497</v>
      </c>
      <c r="P168" t="s">
        <v>40</v>
      </c>
      <c r="Q168" t="s">
        <v>52</v>
      </c>
      <c r="R168">
        <v>666</v>
      </c>
      <c r="S168">
        <v>0</v>
      </c>
      <c r="T168">
        <v>0</v>
      </c>
    </row>
    <row r="169" spans="1:20">
      <c r="A169" t="s">
        <v>152</v>
      </c>
      <c r="B169" s="4">
        <v>29</v>
      </c>
      <c r="C169" s="4">
        <v>6</v>
      </c>
      <c r="D169" s="4">
        <v>1936</v>
      </c>
      <c r="E169" s="1">
        <f t="shared" si="4"/>
        <v>12680</v>
      </c>
      <c r="F169">
        <v>51.02</v>
      </c>
      <c r="G169">
        <v>4.97</v>
      </c>
      <c r="H169" t="s">
        <v>22</v>
      </c>
      <c r="I169" s="4">
        <v>6</v>
      </c>
      <c r="J169" s="4">
        <v>8</v>
      </c>
      <c r="K169" s="6">
        <v>1936</v>
      </c>
      <c r="L169" s="1">
        <f t="shared" si="5"/>
        <v>4340</v>
      </c>
      <c r="M169">
        <v>51.02</v>
      </c>
      <c r="N169">
        <v>4.97</v>
      </c>
      <c r="O169" t="s">
        <v>22</v>
      </c>
      <c r="P169" t="s">
        <v>107</v>
      </c>
      <c r="Q169" t="s">
        <v>35</v>
      </c>
      <c r="R169">
        <v>38</v>
      </c>
      <c r="S169">
        <v>0</v>
      </c>
      <c r="T169">
        <v>0</v>
      </c>
    </row>
    <row r="170" spans="1:20">
      <c r="A170" t="s">
        <v>213</v>
      </c>
      <c r="B170" s="4">
        <v>24</v>
      </c>
      <c r="C170" s="4">
        <v>5</v>
      </c>
      <c r="D170" s="4">
        <v>1936</v>
      </c>
      <c r="E170" s="1">
        <f t="shared" si="4"/>
        <v>10823</v>
      </c>
      <c r="F170">
        <v>49.92</v>
      </c>
      <c r="G170">
        <v>15.38</v>
      </c>
      <c r="H170" t="s">
        <v>211</v>
      </c>
      <c r="I170" s="4">
        <v>15</v>
      </c>
      <c r="J170" s="4">
        <v>9</v>
      </c>
      <c r="K170" s="6">
        <v>1936</v>
      </c>
      <c r="L170" s="1">
        <f t="shared" si="5"/>
        <v>7658</v>
      </c>
      <c r="M170">
        <v>49.92</v>
      </c>
      <c r="N170">
        <v>15.38</v>
      </c>
      <c r="O170" t="s">
        <v>211</v>
      </c>
      <c r="P170" t="s">
        <v>34</v>
      </c>
      <c r="Q170" t="s">
        <v>35</v>
      </c>
      <c r="R170">
        <v>114</v>
      </c>
      <c r="S170">
        <v>0</v>
      </c>
      <c r="T170">
        <v>0</v>
      </c>
    </row>
    <row r="171" spans="1:20">
      <c r="A171" t="s">
        <v>572</v>
      </c>
      <c r="B171" s="4">
        <v>29</v>
      </c>
      <c r="C171" s="4">
        <v>5</v>
      </c>
      <c r="D171" s="4">
        <v>1936</v>
      </c>
      <c r="E171" s="1">
        <f t="shared" si="4"/>
        <v>12649</v>
      </c>
      <c r="F171">
        <v>50.92</v>
      </c>
      <c r="G171">
        <v>9.77</v>
      </c>
      <c r="H171" t="s">
        <v>332</v>
      </c>
      <c r="I171" s="4">
        <v>27</v>
      </c>
      <c r="J171" s="4">
        <v>12</v>
      </c>
      <c r="K171" s="6">
        <v>1937</v>
      </c>
      <c r="L171" s="1">
        <f t="shared" si="5"/>
        <v>12133</v>
      </c>
      <c r="M171">
        <v>50.92</v>
      </c>
      <c r="N171">
        <v>9.7799999999999994</v>
      </c>
      <c r="O171" t="s">
        <v>332</v>
      </c>
      <c r="P171" t="s">
        <v>40</v>
      </c>
      <c r="Q171" t="s">
        <v>35</v>
      </c>
      <c r="R171">
        <v>577</v>
      </c>
      <c r="S171">
        <v>2</v>
      </c>
      <c r="T171">
        <v>91</v>
      </c>
    </row>
    <row r="172" spans="1:20">
      <c r="A172" t="s">
        <v>573</v>
      </c>
      <c r="B172" s="4">
        <v>29</v>
      </c>
      <c r="C172" s="4">
        <v>5</v>
      </c>
      <c r="D172" s="4">
        <v>1936</v>
      </c>
      <c r="E172" s="1">
        <f t="shared" si="4"/>
        <v>12649</v>
      </c>
      <c r="F172">
        <v>50.92</v>
      </c>
      <c r="G172">
        <v>9.77</v>
      </c>
      <c r="H172" t="s">
        <v>332</v>
      </c>
      <c r="I172" s="4">
        <v>24</v>
      </c>
      <c r="J172" s="4">
        <v>12</v>
      </c>
      <c r="K172" s="6">
        <v>1937</v>
      </c>
      <c r="L172" s="1">
        <f t="shared" si="5"/>
        <v>11038</v>
      </c>
      <c r="M172">
        <v>50.95</v>
      </c>
      <c r="N172">
        <v>9.8800000000000008</v>
      </c>
      <c r="O172" t="s">
        <v>332</v>
      </c>
      <c r="P172" t="s">
        <v>34</v>
      </c>
      <c r="Q172" t="s">
        <v>35</v>
      </c>
      <c r="R172">
        <v>574</v>
      </c>
      <c r="S172">
        <v>9</v>
      </c>
      <c r="T172">
        <v>66</v>
      </c>
    </row>
    <row r="173" spans="1:20">
      <c r="A173" t="s">
        <v>574</v>
      </c>
      <c r="B173" s="4">
        <v>29</v>
      </c>
      <c r="C173" s="4">
        <v>5</v>
      </c>
      <c r="D173" s="4">
        <v>1936</v>
      </c>
      <c r="E173" s="1">
        <f t="shared" si="4"/>
        <v>12649</v>
      </c>
      <c r="F173">
        <v>50.92</v>
      </c>
      <c r="G173">
        <v>9.77</v>
      </c>
      <c r="H173" t="s">
        <v>332</v>
      </c>
      <c r="I173" s="4">
        <v>15</v>
      </c>
      <c r="J173" s="4">
        <v>2</v>
      </c>
      <c r="K173" s="6">
        <v>1937</v>
      </c>
      <c r="L173" s="1">
        <f t="shared" si="5"/>
        <v>7447</v>
      </c>
      <c r="M173">
        <v>51.02</v>
      </c>
      <c r="N173">
        <v>9.8800000000000008</v>
      </c>
      <c r="O173" t="s">
        <v>332</v>
      </c>
      <c r="P173" t="s">
        <v>34</v>
      </c>
      <c r="Q173" t="s">
        <v>35</v>
      </c>
      <c r="R173">
        <v>262</v>
      </c>
      <c r="S173">
        <v>14</v>
      </c>
      <c r="T173">
        <v>37</v>
      </c>
    </row>
    <row r="174" spans="1:20">
      <c r="A174" t="s">
        <v>586</v>
      </c>
      <c r="B174" s="4">
        <v>24</v>
      </c>
      <c r="C174" s="4">
        <v>5</v>
      </c>
      <c r="D174" s="4">
        <v>1936</v>
      </c>
      <c r="E174" s="1">
        <f t="shared" si="4"/>
        <v>10823</v>
      </c>
      <c r="F174">
        <v>52.37</v>
      </c>
      <c r="G174">
        <v>10.77</v>
      </c>
      <c r="H174" t="s">
        <v>332</v>
      </c>
      <c r="I174" s="4">
        <v>1</v>
      </c>
      <c r="J174" s="4">
        <v>2</v>
      </c>
      <c r="K174" s="6">
        <v>1937</v>
      </c>
      <c r="L174" s="1">
        <f t="shared" si="5"/>
        <v>2334</v>
      </c>
      <c r="M174">
        <v>52.35</v>
      </c>
      <c r="N174">
        <v>10.78</v>
      </c>
      <c r="O174" t="s">
        <v>332</v>
      </c>
      <c r="P174" t="s">
        <v>34</v>
      </c>
      <c r="Q174" t="s">
        <v>35</v>
      </c>
      <c r="R174">
        <v>253</v>
      </c>
      <c r="S174">
        <v>3</v>
      </c>
      <c r="T174">
        <v>149</v>
      </c>
    </row>
    <row r="175" spans="1:20">
      <c r="A175" t="s">
        <v>590</v>
      </c>
      <c r="B175" s="4">
        <v>30</v>
      </c>
      <c r="C175" s="4">
        <v>5</v>
      </c>
      <c r="D175" s="4">
        <v>1936</v>
      </c>
      <c r="E175" s="1">
        <f t="shared" si="4"/>
        <v>13014</v>
      </c>
      <c r="F175">
        <v>52.3</v>
      </c>
      <c r="G175">
        <v>11.42</v>
      </c>
      <c r="H175" t="s">
        <v>332</v>
      </c>
      <c r="I175" s="4">
        <v>19</v>
      </c>
      <c r="J175" s="4">
        <v>10</v>
      </c>
      <c r="K175" s="6">
        <v>1936</v>
      </c>
      <c r="L175" s="1">
        <f t="shared" si="5"/>
        <v>9149</v>
      </c>
      <c r="M175">
        <v>52.32</v>
      </c>
      <c r="N175">
        <v>11.35</v>
      </c>
      <c r="O175" t="s">
        <v>332</v>
      </c>
      <c r="P175" t="s">
        <v>34</v>
      </c>
      <c r="Q175" t="s">
        <v>35</v>
      </c>
      <c r="R175">
        <v>142</v>
      </c>
      <c r="S175">
        <v>5</v>
      </c>
      <c r="T175">
        <v>293</v>
      </c>
    </row>
    <row r="176" spans="1:20">
      <c r="A176" t="s">
        <v>592</v>
      </c>
      <c r="B176" s="4">
        <v>27</v>
      </c>
      <c r="C176" s="4">
        <v>5</v>
      </c>
      <c r="D176" s="4">
        <v>1936</v>
      </c>
      <c r="E176" s="1">
        <f t="shared" si="4"/>
        <v>11918</v>
      </c>
      <c r="F176">
        <v>50.68</v>
      </c>
      <c r="G176">
        <v>8.85</v>
      </c>
      <c r="H176" t="s">
        <v>332</v>
      </c>
      <c r="I176" s="4">
        <v>27</v>
      </c>
      <c r="J176" s="4">
        <v>8</v>
      </c>
      <c r="K176" s="6">
        <v>1936</v>
      </c>
      <c r="L176" s="1">
        <f t="shared" si="5"/>
        <v>12010</v>
      </c>
      <c r="M176">
        <v>50.68</v>
      </c>
      <c r="N176">
        <v>8.8699999999999992</v>
      </c>
      <c r="O176" t="s">
        <v>332</v>
      </c>
      <c r="P176" t="s">
        <v>140</v>
      </c>
      <c r="Q176" t="s">
        <v>27</v>
      </c>
      <c r="R176">
        <v>92</v>
      </c>
      <c r="S176">
        <v>2</v>
      </c>
      <c r="T176">
        <v>91</v>
      </c>
    </row>
    <row r="177" spans="1:20">
      <c r="A177" t="s">
        <v>593</v>
      </c>
      <c r="B177" s="4">
        <v>27</v>
      </c>
      <c r="C177" s="4">
        <v>5</v>
      </c>
      <c r="D177" s="4">
        <v>1936</v>
      </c>
      <c r="E177" s="1">
        <f t="shared" si="4"/>
        <v>11918</v>
      </c>
      <c r="F177">
        <v>50.33</v>
      </c>
      <c r="G177">
        <v>7.22</v>
      </c>
      <c r="H177" t="s">
        <v>332</v>
      </c>
      <c r="I177" s="4">
        <v>8</v>
      </c>
      <c r="J177" s="4">
        <v>10</v>
      </c>
      <c r="K177" s="6">
        <v>1937</v>
      </c>
      <c r="L177" s="1">
        <f t="shared" si="5"/>
        <v>5133</v>
      </c>
      <c r="M177">
        <v>50.33</v>
      </c>
      <c r="N177">
        <v>7.22</v>
      </c>
      <c r="O177" t="s">
        <v>332</v>
      </c>
      <c r="P177" t="s">
        <v>34</v>
      </c>
      <c r="Q177" t="s">
        <v>35</v>
      </c>
      <c r="R177">
        <v>499</v>
      </c>
      <c r="S177">
        <v>0</v>
      </c>
      <c r="T177">
        <v>0</v>
      </c>
    </row>
    <row r="178" spans="1:20">
      <c r="A178" t="s">
        <v>595</v>
      </c>
      <c r="B178" s="4">
        <v>13</v>
      </c>
      <c r="C178" s="4">
        <v>6</v>
      </c>
      <c r="D178" s="4">
        <v>1936</v>
      </c>
      <c r="E178" s="1">
        <f t="shared" si="4"/>
        <v>6836</v>
      </c>
      <c r="F178">
        <v>50.57</v>
      </c>
      <c r="G178">
        <v>8.48</v>
      </c>
      <c r="H178" t="s">
        <v>332</v>
      </c>
      <c r="I178" s="4">
        <v>27</v>
      </c>
      <c r="J178" s="4">
        <v>6</v>
      </c>
      <c r="K178" s="6">
        <v>1939</v>
      </c>
      <c r="L178" s="1">
        <f t="shared" si="5"/>
        <v>11952</v>
      </c>
      <c r="M178">
        <v>50.52</v>
      </c>
      <c r="N178">
        <v>9.1300000000000008</v>
      </c>
      <c r="O178" t="s">
        <v>332</v>
      </c>
      <c r="P178" t="s">
        <v>84</v>
      </c>
      <c r="Q178" t="s">
        <v>35</v>
      </c>
      <c r="R178">
        <v>1109</v>
      </c>
      <c r="S178">
        <v>47</v>
      </c>
      <c r="T178">
        <v>97</v>
      </c>
    </row>
    <row r="179" spans="1:20">
      <c r="A179" t="s">
        <v>597</v>
      </c>
      <c r="B179" s="4">
        <v>30</v>
      </c>
      <c r="C179" s="4">
        <v>5</v>
      </c>
      <c r="D179" s="4">
        <v>1936</v>
      </c>
      <c r="E179" s="1">
        <f t="shared" si="4"/>
        <v>13014</v>
      </c>
      <c r="F179">
        <v>51.75</v>
      </c>
      <c r="G179">
        <v>7.92</v>
      </c>
      <c r="H179" t="s">
        <v>332</v>
      </c>
      <c r="I179" s="4">
        <v>20</v>
      </c>
      <c r="J179" s="4">
        <v>8</v>
      </c>
      <c r="K179" s="6">
        <v>1936</v>
      </c>
      <c r="L179" s="1">
        <f t="shared" si="5"/>
        <v>9454</v>
      </c>
      <c r="M179">
        <v>51.75</v>
      </c>
      <c r="N179">
        <v>7.92</v>
      </c>
      <c r="O179" t="s">
        <v>332</v>
      </c>
      <c r="P179" t="s">
        <v>40</v>
      </c>
      <c r="Q179" t="s">
        <v>35</v>
      </c>
      <c r="R179">
        <v>82</v>
      </c>
      <c r="S179">
        <v>0</v>
      </c>
      <c r="T179">
        <v>0</v>
      </c>
    </row>
    <row r="180" spans="1:20">
      <c r="A180" t="s">
        <v>598</v>
      </c>
      <c r="B180" s="4">
        <v>14</v>
      </c>
      <c r="C180" s="4">
        <v>5</v>
      </c>
      <c r="D180" s="4">
        <v>1936</v>
      </c>
      <c r="E180" s="1">
        <f t="shared" si="4"/>
        <v>7170</v>
      </c>
      <c r="F180">
        <v>51</v>
      </c>
      <c r="G180">
        <v>9.75</v>
      </c>
      <c r="H180" t="s">
        <v>332</v>
      </c>
      <c r="I180" s="4">
        <v>31</v>
      </c>
      <c r="J180" s="4">
        <v>10</v>
      </c>
      <c r="K180" s="6">
        <v>1937</v>
      </c>
      <c r="L180" s="1">
        <f t="shared" si="5"/>
        <v>13533</v>
      </c>
      <c r="M180">
        <v>50.98</v>
      </c>
      <c r="N180">
        <v>9.4700000000000006</v>
      </c>
      <c r="O180" t="s">
        <v>332</v>
      </c>
      <c r="P180" t="s">
        <v>34</v>
      </c>
      <c r="Q180" t="s">
        <v>35</v>
      </c>
      <c r="R180">
        <v>535</v>
      </c>
      <c r="S180">
        <v>20</v>
      </c>
      <c r="T180">
        <v>265</v>
      </c>
    </row>
    <row r="181" spans="1:20">
      <c r="A181" t="s">
        <v>682</v>
      </c>
      <c r="B181" s="4">
        <v>9</v>
      </c>
      <c r="C181" s="4">
        <v>5</v>
      </c>
      <c r="D181" s="4">
        <v>1936</v>
      </c>
      <c r="E181" s="1">
        <f t="shared" si="4"/>
        <v>5344</v>
      </c>
      <c r="F181">
        <v>55.68</v>
      </c>
      <c r="G181">
        <v>12.53</v>
      </c>
      <c r="H181" t="s">
        <v>610</v>
      </c>
      <c r="I181" s="4">
        <v>6</v>
      </c>
      <c r="J181" s="4">
        <v>4</v>
      </c>
      <c r="K181" s="6">
        <v>1937</v>
      </c>
      <c r="L181" s="1">
        <f t="shared" si="5"/>
        <v>4219</v>
      </c>
      <c r="M181">
        <v>55.68</v>
      </c>
      <c r="N181">
        <v>12.5</v>
      </c>
      <c r="O181" t="s">
        <v>610</v>
      </c>
      <c r="P181" t="s">
        <v>34</v>
      </c>
      <c r="Q181" t="s">
        <v>35</v>
      </c>
      <c r="R181">
        <v>332</v>
      </c>
      <c r="S181">
        <v>3</v>
      </c>
      <c r="T181">
        <v>270</v>
      </c>
    </row>
    <row r="182" spans="1:20">
      <c r="A182" t="s">
        <v>715</v>
      </c>
      <c r="B182" s="4">
        <v>23</v>
      </c>
      <c r="C182" s="4">
        <v>5</v>
      </c>
      <c r="D182" s="4">
        <v>1936</v>
      </c>
      <c r="E182" s="1">
        <f t="shared" si="4"/>
        <v>10457</v>
      </c>
      <c r="F182">
        <v>55.32</v>
      </c>
      <c r="G182">
        <v>10.53</v>
      </c>
      <c r="H182" t="s">
        <v>610</v>
      </c>
      <c r="I182" s="4">
        <v>2</v>
      </c>
      <c r="J182" s="4">
        <v>8</v>
      </c>
      <c r="K182" s="6">
        <v>1936</v>
      </c>
      <c r="L182" s="1">
        <f t="shared" si="5"/>
        <v>2879</v>
      </c>
      <c r="M182">
        <v>55.3</v>
      </c>
      <c r="N182">
        <v>10.48</v>
      </c>
      <c r="O182" t="s">
        <v>610</v>
      </c>
      <c r="P182" t="s">
        <v>34</v>
      </c>
      <c r="Q182" t="s">
        <v>35</v>
      </c>
      <c r="R182">
        <v>71</v>
      </c>
      <c r="S182">
        <v>4</v>
      </c>
      <c r="T182">
        <v>240</v>
      </c>
    </row>
    <row r="183" spans="1:20">
      <c r="A183" t="s">
        <v>1542</v>
      </c>
      <c r="B183" s="4">
        <v>27</v>
      </c>
      <c r="C183" s="4">
        <v>5</v>
      </c>
      <c r="D183" s="4">
        <v>1936</v>
      </c>
      <c r="E183" s="1">
        <f t="shared" si="4"/>
        <v>11918</v>
      </c>
      <c r="F183">
        <v>53.83</v>
      </c>
      <c r="G183">
        <v>-1.78</v>
      </c>
      <c r="H183" t="s">
        <v>4129</v>
      </c>
      <c r="I183" s="4">
        <v>4</v>
      </c>
      <c r="J183" s="4">
        <v>4</v>
      </c>
      <c r="K183" s="6">
        <v>1937</v>
      </c>
      <c r="L183" s="1">
        <f t="shared" si="5"/>
        <v>3489</v>
      </c>
      <c r="M183">
        <v>53.83</v>
      </c>
      <c r="N183">
        <v>-1.78</v>
      </c>
      <c r="O183" t="s">
        <v>4129</v>
      </c>
      <c r="P183" t="s">
        <v>26</v>
      </c>
      <c r="Q183" t="s">
        <v>35</v>
      </c>
      <c r="R183">
        <v>312</v>
      </c>
      <c r="S183">
        <v>0</v>
      </c>
      <c r="T183">
        <v>0</v>
      </c>
    </row>
    <row r="184" spans="1:20">
      <c r="A184" t="s">
        <v>1543</v>
      </c>
      <c r="B184" s="4">
        <v>27</v>
      </c>
      <c r="C184" s="4">
        <v>5</v>
      </c>
      <c r="D184" s="4">
        <v>1936</v>
      </c>
      <c r="E184" s="1">
        <f t="shared" si="4"/>
        <v>11918</v>
      </c>
      <c r="F184">
        <v>53.83</v>
      </c>
      <c r="G184">
        <v>-1.78</v>
      </c>
      <c r="H184" t="s">
        <v>4129</v>
      </c>
      <c r="I184" s="4">
        <v>18</v>
      </c>
      <c r="J184" s="4">
        <v>4</v>
      </c>
      <c r="K184" s="6">
        <v>1937</v>
      </c>
      <c r="L184" s="1">
        <f t="shared" si="5"/>
        <v>8602</v>
      </c>
      <c r="M184">
        <v>53.83</v>
      </c>
      <c r="N184">
        <v>-1.78</v>
      </c>
      <c r="O184" t="s">
        <v>4129</v>
      </c>
      <c r="P184" t="s">
        <v>26</v>
      </c>
      <c r="Q184" t="s">
        <v>35</v>
      </c>
      <c r="R184">
        <v>326</v>
      </c>
      <c r="S184">
        <v>0</v>
      </c>
      <c r="T184">
        <v>0</v>
      </c>
    </row>
    <row r="185" spans="1:20">
      <c r="A185" t="s">
        <v>1544</v>
      </c>
      <c r="B185" s="4">
        <v>9</v>
      </c>
      <c r="C185" s="4">
        <v>6</v>
      </c>
      <c r="D185" s="4">
        <v>1936</v>
      </c>
      <c r="E185" s="1">
        <f t="shared" si="4"/>
        <v>5375</v>
      </c>
      <c r="F185">
        <v>50.88</v>
      </c>
      <c r="G185">
        <v>0.63</v>
      </c>
      <c r="H185" t="s">
        <v>4129</v>
      </c>
      <c r="I185" s="4">
        <v>3</v>
      </c>
      <c r="J185" s="4">
        <v>8</v>
      </c>
      <c r="K185" s="6">
        <v>1936</v>
      </c>
      <c r="L185" s="1">
        <f t="shared" si="5"/>
        <v>3244</v>
      </c>
      <c r="M185">
        <v>50.88</v>
      </c>
      <c r="N185">
        <v>0.63</v>
      </c>
      <c r="O185" t="s">
        <v>4129</v>
      </c>
      <c r="P185" t="s">
        <v>40</v>
      </c>
      <c r="Q185" t="s">
        <v>35</v>
      </c>
      <c r="R185">
        <v>55</v>
      </c>
      <c r="S185">
        <v>0</v>
      </c>
      <c r="T185">
        <v>0</v>
      </c>
    </row>
    <row r="186" spans="1:20">
      <c r="A186" t="s">
        <v>1548</v>
      </c>
      <c r="B186" s="4">
        <v>10</v>
      </c>
      <c r="C186" s="4">
        <v>6</v>
      </c>
      <c r="D186" s="4">
        <v>1936</v>
      </c>
      <c r="E186" s="1">
        <f t="shared" si="4"/>
        <v>5740</v>
      </c>
      <c r="F186">
        <v>54.83</v>
      </c>
      <c r="G186">
        <v>-3.02</v>
      </c>
      <c r="H186" t="s">
        <v>4129</v>
      </c>
      <c r="I186" s="4">
        <v>20</v>
      </c>
      <c r="J186" s="4">
        <v>11</v>
      </c>
      <c r="K186" s="6">
        <v>1938</v>
      </c>
      <c r="L186" s="1">
        <f t="shared" si="5"/>
        <v>9548</v>
      </c>
      <c r="M186">
        <v>54.85</v>
      </c>
      <c r="N186">
        <v>-3.05</v>
      </c>
      <c r="O186" t="s">
        <v>4129</v>
      </c>
      <c r="P186" t="s">
        <v>140</v>
      </c>
      <c r="Q186" t="s">
        <v>35</v>
      </c>
      <c r="R186">
        <v>893</v>
      </c>
      <c r="S186">
        <v>3</v>
      </c>
      <c r="T186">
        <v>311</v>
      </c>
    </row>
    <row r="187" spans="1:20">
      <c r="A187" t="s">
        <v>1561</v>
      </c>
      <c r="B187" s="4">
        <v>9</v>
      </c>
      <c r="C187" s="4">
        <v>5</v>
      </c>
      <c r="D187" s="4">
        <v>1936</v>
      </c>
      <c r="E187" s="1">
        <f t="shared" si="4"/>
        <v>5344</v>
      </c>
      <c r="F187">
        <v>46.2</v>
      </c>
      <c r="G187">
        <v>6.12</v>
      </c>
      <c r="H187" t="s">
        <v>1558</v>
      </c>
      <c r="I187" s="4">
        <v>26</v>
      </c>
      <c r="J187" s="4">
        <v>9</v>
      </c>
      <c r="K187" s="6">
        <v>1937</v>
      </c>
      <c r="L187" s="1">
        <f t="shared" si="5"/>
        <v>11677</v>
      </c>
      <c r="M187">
        <v>46.22</v>
      </c>
      <c r="N187">
        <v>6.08</v>
      </c>
      <c r="O187" t="s">
        <v>1558</v>
      </c>
      <c r="P187" t="s">
        <v>34</v>
      </c>
      <c r="Q187" t="s">
        <v>35</v>
      </c>
      <c r="R187">
        <v>505</v>
      </c>
      <c r="S187">
        <v>4</v>
      </c>
      <c r="T187">
        <v>306</v>
      </c>
    </row>
    <row r="188" spans="1:20">
      <c r="A188" t="s">
        <v>2151</v>
      </c>
      <c r="B188" s="4">
        <v>16</v>
      </c>
      <c r="C188" s="4">
        <v>6</v>
      </c>
      <c r="D188" s="4">
        <v>1936</v>
      </c>
      <c r="E188" s="1">
        <f t="shared" si="4"/>
        <v>7932</v>
      </c>
      <c r="F188">
        <v>59.15</v>
      </c>
      <c r="G188">
        <v>11.77</v>
      </c>
      <c r="H188" t="s">
        <v>669</v>
      </c>
      <c r="I188" s="4">
        <v>16</v>
      </c>
      <c r="J188" s="4">
        <v>12</v>
      </c>
      <c r="K188" s="6">
        <v>1936</v>
      </c>
      <c r="L188" s="1">
        <f t="shared" si="5"/>
        <v>8115</v>
      </c>
      <c r="M188">
        <v>59.15</v>
      </c>
      <c r="N188">
        <v>11.77</v>
      </c>
      <c r="O188" t="s">
        <v>669</v>
      </c>
      <c r="P188" t="s">
        <v>34</v>
      </c>
      <c r="Q188" t="s">
        <v>35</v>
      </c>
      <c r="R188">
        <v>183</v>
      </c>
      <c r="S188">
        <v>0</v>
      </c>
      <c r="T188">
        <v>0</v>
      </c>
    </row>
    <row r="189" spans="1:20">
      <c r="A189" t="s">
        <v>2238</v>
      </c>
      <c r="B189" s="4">
        <v>4</v>
      </c>
      <c r="C189" s="4">
        <v>6</v>
      </c>
      <c r="D189" s="4">
        <v>1936</v>
      </c>
      <c r="E189" s="1">
        <f t="shared" si="4"/>
        <v>3549</v>
      </c>
      <c r="F189">
        <v>61.6</v>
      </c>
      <c r="G189">
        <v>5.05</v>
      </c>
      <c r="H189" t="s">
        <v>669</v>
      </c>
      <c r="I189" s="4">
        <v>30</v>
      </c>
      <c r="J189" s="4">
        <v>9</v>
      </c>
      <c r="K189" s="6">
        <v>1938</v>
      </c>
      <c r="L189" s="1">
        <f t="shared" si="5"/>
        <v>13139</v>
      </c>
      <c r="M189">
        <v>61.6</v>
      </c>
      <c r="N189">
        <v>5.05</v>
      </c>
      <c r="O189" t="s">
        <v>669</v>
      </c>
      <c r="P189" t="s">
        <v>40</v>
      </c>
      <c r="Q189" t="s">
        <v>52</v>
      </c>
      <c r="R189">
        <v>848</v>
      </c>
      <c r="S189">
        <v>0</v>
      </c>
      <c r="T189">
        <v>0</v>
      </c>
    </row>
    <row r="190" spans="1:20">
      <c r="A190" t="s">
        <v>2456</v>
      </c>
      <c r="B190" s="4">
        <v>29</v>
      </c>
      <c r="C190" s="4">
        <v>6</v>
      </c>
      <c r="D190" s="4">
        <v>1936</v>
      </c>
      <c r="E190" s="1">
        <f t="shared" si="4"/>
        <v>12680</v>
      </c>
      <c r="F190">
        <v>61</v>
      </c>
      <c r="G190">
        <v>30.1</v>
      </c>
      <c r="H190" t="s">
        <v>2455</v>
      </c>
      <c r="I190" s="4">
        <v>14</v>
      </c>
      <c r="J190" s="4">
        <v>11</v>
      </c>
      <c r="K190" s="6">
        <v>1936</v>
      </c>
      <c r="L190" s="1">
        <f t="shared" si="5"/>
        <v>7354</v>
      </c>
      <c r="M190">
        <v>61</v>
      </c>
      <c r="N190">
        <v>30.1</v>
      </c>
      <c r="O190" t="s">
        <v>808</v>
      </c>
      <c r="P190" t="s">
        <v>40</v>
      </c>
      <c r="Q190" t="s">
        <v>35</v>
      </c>
      <c r="R190">
        <v>138</v>
      </c>
      <c r="S190">
        <v>0</v>
      </c>
      <c r="T190">
        <v>0</v>
      </c>
    </row>
    <row r="191" spans="1:20">
      <c r="A191" t="s">
        <v>2504</v>
      </c>
      <c r="B191" s="4">
        <v>3</v>
      </c>
      <c r="C191" s="4">
        <v>6</v>
      </c>
      <c r="D191" s="4">
        <v>1936</v>
      </c>
      <c r="E191" s="1">
        <f t="shared" si="4"/>
        <v>3183</v>
      </c>
      <c r="F191">
        <v>60.8</v>
      </c>
      <c r="G191">
        <v>28.7</v>
      </c>
      <c r="H191" t="s">
        <v>2455</v>
      </c>
      <c r="I191" s="4">
        <v>10</v>
      </c>
      <c r="J191" s="4">
        <v>9</v>
      </c>
      <c r="K191" s="6">
        <v>1936</v>
      </c>
      <c r="L191" s="1">
        <f t="shared" si="5"/>
        <v>5832</v>
      </c>
      <c r="M191">
        <v>60.67</v>
      </c>
      <c r="N191">
        <v>28.67</v>
      </c>
      <c r="O191" t="s">
        <v>808</v>
      </c>
      <c r="P191" t="s">
        <v>34</v>
      </c>
      <c r="Q191" t="s">
        <v>35</v>
      </c>
      <c r="R191">
        <v>99</v>
      </c>
      <c r="S191">
        <v>15</v>
      </c>
      <c r="T191">
        <v>187</v>
      </c>
    </row>
    <row r="192" spans="1:20">
      <c r="A192" t="s">
        <v>2511</v>
      </c>
      <c r="B192" s="4">
        <v>2</v>
      </c>
      <c r="C192" s="4">
        <v>6</v>
      </c>
      <c r="D192" s="4">
        <v>1936</v>
      </c>
      <c r="E192" s="1">
        <f t="shared" si="4"/>
        <v>2818</v>
      </c>
      <c r="F192">
        <v>62.3</v>
      </c>
      <c r="G192">
        <v>27.1</v>
      </c>
      <c r="H192" t="s">
        <v>2455</v>
      </c>
      <c r="I192" s="4">
        <v>5</v>
      </c>
      <c r="J192" s="4">
        <v>9</v>
      </c>
      <c r="K192" s="6">
        <v>1936</v>
      </c>
      <c r="L192" s="1">
        <f t="shared" si="5"/>
        <v>4006</v>
      </c>
      <c r="M192">
        <v>62.3</v>
      </c>
      <c r="N192">
        <v>27.1</v>
      </c>
      <c r="O192" t="s">
        <v>2455</v>
      </c>
      <c r="P192" t="s">
        <v>107</v>
      </c>
      <c r="Q192" t="s">
        <v>35</v>
      </c>
      <c r="R192">
        <v>95</v>
      </c>
      <c r="S192">
        <v>0</v>
      </c>
      <c r="T192">
        <v>0</v>
      </c>
    </row>
    <row r="193" spans="1:20">
      <c r="A193" t="s">
        <v>2512</v>
      </c>
      <c r="B193" s="4">
        <v>2</v>
      </c>
      <c r="C193" s="4">
        <v>6</v>
      </c>
      <c r="D193" s="4">
        <v>1936</v>
      </c>
      <c r="E193" s="1">
        <f t="shared" si="4"/>
        <v>2818</v>
      </c>
      <c r="F193">
        <v>62.3</v>
      </c>
      <c r="G193">
        <v>27.17</v>
      </c>
      <c r="H193" t="s">
        <v>2455</v>
      </c>
      <c r="I193" s="4">
        <v>23</v>
      </c>
      <c r="J193" s="4">
        <v>12</v>
      </c>
      <c r="K193" s="6">
        <v>1936</v>
      </c>
      <c r="L193" s="1">
        <f t="shared" si="5"/>
        <v>10671</v>
      </c>
      <c r="M193">
        <v>62.3</v>
      </c>
      <c r="N193">
        <v>27.17</v>
      </c>
      <c r="O193" t="s">
        <v>2455</v>
      </c>
      <c r="P193" t="s">
        <v>34</v>
      </c>
      <c r="Q193" t="s">
        <v>35</v>
      </c>
      <c r="R193">
        <v>204</v>
      </c>
      <c r="S193">
        <v>0</v>
      </c>
      <c r="T193">
        <v>0</v>
      </c>
    </row>
    <row r="194" spans="1:20">
      <c r="A194" t="s">
        <v>2520</v>
      </c>
      <c r="B194" s="4">
        <v>17</v>
      </c>
      <c r="C194" s="4">
        <v>6</v>
      </c>
      <c r="D194" s="4">
        <v>1936</v>
      </c>
      <c r="E194" s="1">
        <f t="shared" si="4"/>
        <v>8297</v>
      </c>
      <c r="F194">
        <v>60.8</v>
      </c>
      <c r="G194">
        <v>26.8</v>
      </c>
      <c r="H194" t="s">
        <v>2455</v>
      </c>
      <c r="I194" s="4">
        <v>21</v>
      </c>
      <c r="J194" s="4">
        <v>6</v>
      </c>
      <c r="K194" s="6">
        <v>1938</v>
      </c>
      <c r="L194" s="1">
        <f t="shared" si="5"/>
        <v>9760</v>
      </c>
      <c r="M194">
        <v>60.8</v>
      </c>
      <c r="N194">
        <v>26.7</v>
      </c>
      <c r="O194" t="s">
        <v>2455</v>
      </c>
      <c r="P194" t="s">
        <v>34</v>
      </c>
      <c r="Q194" t="s">
        <v>35</v>
      </c>
      <c r="R194">
        <v>734</v>
      </c>
      <c r="S194">
        <v>6</v>
      </c>
      <c r="T194">
        <v>270</v>
      </c>
    </row>
    <row r="195" spans="1:20">
      <c r="A195" t="s">
        <v>2523</v>
      </c>
      <c r="B195" s="4">
        <v>2</v>
      </c>
      <c r="C195" s="4">
        <v>6</v>
      </c>
      <c r="D195" s="4">
        <v>1936</v>
      </c>
      <c r="E195" s="1">
        <f t="shared" ref="E195:E258" si="6">DATE(B195,C195,D195)</f>
        <v>2818</v>
      </c>
      <c r="F195">
        <v>61.8</v>
      </c>
      <c r="G195">
        <v>28.8</v>
      </c>
      <c r="H195" t="s">
        <v>2455</v>
      </c>
      <c r="I195" s="4">
        <v>28</v>
      </c>
      <c r="J195" s="4">
        <v>6</v>
      </c>
      <c r="K195" s="6">
        <v>1938</v>
      </c>
      <c r="L195" s="1">
        <f t="shared" ref="L195:L258" si="7">DATE(I195,J195,K195)</f>
        <v>12317</v>
      </c>
      <c r="M195">
        <v>61.67</v>
      </c>
      <c r="N195">
        <v>28.67</v>
      </c>
      <c r="O195" t="s">
        <v>2455</v>
      </c>
      <c r="P195" t="s">
        <v>40</v>
      </c>
      <c r="Q195" t="s">
        <v>35</v>
      </c>
      <c r="R195">
        <v>756</v>
      </c>
      <c r="S195">
        <v>17</v>
      </c>
      <c r="T195">
        <v>206</v>
      </c>
    </row>
    <row r="196" spans="1:20">
      <c r="A196" t="s">
        <v>2524</v>
      </c>
      <c r="B196" s="4">
        <v>14</v>
      </c>
      <c r="C196" s="4">
        <v>6</v>
      </c>
      <c r="D196" s="4">
        <v>1936</v>
      </c>
      <c r="E196" s="1">
        <f t="shared" si="6"/>
        <v>7201</v>
      </c>
      <c r="F196">
        <v>61.8</v>
      </c>
      <c r="G196">
        <v>29.1</v>
      </c>
      <c r="H196" t="s">
        <v>2455</v>
      </c>
      <c r="I196" s="4">
        <v>3</v>
      </c>
      <c r="J196" s="4">
        <v>3</v>
      </c>
      <c r="K196" s="6">
        <v>1939</v>
      </c>
      <c r="L196" s="1">
        <f t="shared" si="7"/>
        <v>3094</v>
      </c>
      <c r="M196">
        <v>61.9</v>
      </c>
      <c r="N196">
        <v>29.2</v>
      </c>
      <c r="O196" t="s">
        <v>2455</v>
      </c>
      <c r="P196" t="s">
        <v>34</v>
      </c>
      <c r="Q196" t="s">
        <v>35</v>
      </c>
      <c r="R196">
        <v>992</v>
      </c>
      <c r="S196">
        <v>13</v>
      </c>
      <c r="T196">
        <v>26</v>
      </c>
    </row>
    <row r="197" spans="1:20">
      <c r="A197" t="s">
        <v>2525</v>
      </c>
      <c r="B197" s="4">
        <v>12</v>
      </c>
      <c r="C197" s="4">
        <v>6</v>
      </c>
      <c r="D197" s="4">
        <v>1936</v>
      </c>
      <c r="E197" s="1">
        <f t="shared" si="6"/>
        <v>6471</v>
      </c>
      <c r="F197">
        <v>61.6</v>
      </c>
      <c r="G197">
        <v>23.9</v>
      </c>
      <c r="H197" t="s">
        <v>2455</v>
      </c>
      <c r="I197" s="4">
        <v>27</v>
      </c>
      <c r="J197" s="4">
        <v>8</v>
      </c>
      <c r="K197" s="6">
        <v>1936</v>
      </c>
      <c r="L197" s="1">
        <f t="shared" si="7"/>
        <v>12010</v>
      </c>
      <c r="M197">
        <v>61.6</v>
      </c>
      <c r="N197">
        <v>23.9</v>
      </c>
      <c r="O197" t="s">
        <v>2455</v>
      </c>
      <c r="P197" t="s">
        <v>107</v>
      </c>
      <c r="Q197" t="s">
        <v>35</v>
      </c>
      <c r="R197">
        <v>76</v>
      </c>
      <c r="S197">
        <v>0</v>
      </c>
      <c r="T197">
        <v>0</v>
      </c>
    </row>
    <row r="198" spans="1:20">
      <c r="A198" t="s">
        <v>3570</v>
      </c>
      <c r="B198" s="4">
        <v>5</v>
      </c>
      <c r="C198" s="4">
        <v>6</v>
      </c>
      <c r="D198" s="4">
        <v>1936</v>
      </c>
      <c r="E198" s="1">
        <f t="shared" si="6"/>
        <v>3914</v>
      </c>
      <c r="F198">
        <v>57.65</v>
      </c>
      <c r="G198">
        <v>12.88</v>
      </c>
      <c r="H198" t="s">
        <v>2497</v>
      </c>
      <c r="I198" s="4">
        <v>15</v>
      </c>
      <c r="J198" s="4">
        <v>9</v>
      </c>
      <c r="K198" s="6">
        <v>1936</v>
      </c>
      <c r="L198" s="1">
        <f t="shared" si="7"/>
        <v>7658</v>
      </c>
      <c r="M198">
        <v>57.65</v>
      </c>
      <c r="N198">
        <v>12.88</v>
      </c>
      <c r="O198" t="s">
        <v>2497</v>
      </c>
      <c r="P198" t="s">
        <v>40</v>
      </c>
      <c r="Q198" t="s">
        <v>52</v>
      </c>
      <c r="R198">
        <v>102</v>
      </c>
      <c r="S198">
        <v>0</v>
      </c>
      <c r="T198">
        <v>0</v>
      </c>
    </row>
    <row r="199" spans="1:20">
      <c r="A199" t="s">
        <v>3571</v>
      </c>
      <c r="B199" s="4">
        <v>7</v>
      </c>
      <c r="C199" s="4">
        <v>6</v>
      </c>
      <c r="D199" s="4">
        <v>1936</v>
      </c>
      <c r="E199" s="1">
        <f t="shared" si="6"/>
        <v>4644</v>
      </c>
      <c r="F199">
        <v>57.65</v>
      </c>
      <c r="G199">
        <v>12.88</v>
      </c>
      <c r="H199" t="s">
        <v>2497</v>
      </c>
      <c r="I199" s="4">
        <v>8</v>
      </c>
      <c r="J199" s="4">
        <v>7</v>
      </c>
      <c r="K199" s="6">
        <v>1936</v>
      </c>
      <c r="L199" s="1">
        <f t="shared" si="7"/>
        <v>5040</v>
      </c>
      <c r="M199">
        <v>57.65</v>
      </c>
      <c r="N199">
        <v>12.88</v>
      </c>
      <c r="O199" t="s">
        <v>2497</v>
      </c>
      <c r="P199" t="s">
        <v>40</v>
      </c>
      <c r="Q199" t="s">
        <v>52</v>
      </c>
      <c r="R199">
        <v>31</v>
      </c>
      <c r="S199">
        <v>0</v>
      </c>
      <c r="T199">
        <v>0</v>
      </c>
    </row>
    <row r="200" spans="1:20">
      <c r="A200" t="s">
        <v>3573</v>
      </c>
      <c r="B200" s="4">
        <v>5</v>
      </c>
      <c r="C200" s="4">
        <v>6</v>
      </c>
      <c r="D200" s="4">
        <v>1936</v>
      </c>
      <c r="E200" s="1">
        <f t="shared" si="6"/>
        <v>3914</v>
      </c>
      <c r="F200">
        <v>56.82</v>
      </c>
      <c r="G200">
        <v>12.73</v>
      </c>
      <c r="H200" t="s">
        <v>2497</v>
      </c>
      <c r="I200" s="4">
        <v>16</v>
      </c>
      <c r="J200" s="4">
        <v>9</v>
      </c>
      <c r="K200" s="6">
        <v>1936</v>
      </c>
      <c r="L200" s="1">
        <f t="shared" si="7"/>
        <v>8024</v>
      </c>
      <c r="M200">
        <v>56.82</v>
      </c>
      <c r="N200">
        <v>12.73</v>
      </c>
      <c r="O200" t="s">
        <v>2497</v>
      </c>
      <c r="P200" t="s">
        <v>34</v>
      </c>
      <c r="Q200" t="s">
        <v>35</v>
      </c>
      <c r="R200">
        <v>103</v>
      </c>
      <c r="S200">
        <v>0</v>
      </c>
      <c r="T200">
        <v>0</v>
      </c>
    </row>
    <row r="201" spans="1:20">
      <c r="A201" t="s">
        <v>3574</v>
      </c>
      <c r="B201" s="4">
        <v>4</v>
      </c>
      <c r="C201" s="4">
        <v>6</v>
      </c>
      <c r="D201" s="4">
        <v>1936</v>
      </c>
      <c r="E201" s="1">
        <f t="shared" si="6"/>
        <v>3549</v>
      </c>
      <c r="F201">
        <v>56.82</v>
      </c>
      <c r="G201">
        <v>12.73</v>
      </c>
      <c r="H201" t="s">
        <v>2497</v>
      </c>
      <c r="I201" s="4">
        <v>6</v>
      </c>
      <c r="J201" s="4">
        <v>3</v>
      </c>
      <c r="K201" s="6">
        <v>1937</v>
      </c>
      <c r="L201" s="1">
        <f t="shared" si="7"/>
        <v>4188</v>
      </c>
      <c r="M201">
        <v>56.73</v>
      </c>
      <c r="N201">
        <v>12.73</v>
      </c>
      <c r="O201" t="s">
        <v>2497</v>
      </c>
      <c r="P201" t="s">
        <v>26</v>
      </c>
      <c r="Q201" t="s">
        <v>35</v>
      </c>
      <c r="R201">
        <v>275</v>
      </c>
      <c r="S201">
        <v>10</v>
      </c>
      <c r="T201">
        <v>181</v>
      </c>
    </row>
    <row r="202" spans="1:20">
      <c r="A202" t="s">
        <v>3651</v>
      </c>
      <c r="B202" s="4">
        <v>25</v>
      </c>
      <c r="C202" s="4">
        <v>5</v>
      </c>
      <c r="D202" s="4">
        <v>1936</v>
      </c>
      <c r="E202" s="1">
        <f t="shared" si="6"/>
        <v>11188</v>
      </c>
      <c r="F202">
        <v>60.82</v>
      </c>
      <c r="G202">
        <v>15.8</v>
      </c>
      <c r="H202" t="s">
        <v>2497</v>
      </c>
      <c r="I202" s="4">
        <v>12</v>
      </c>
      <c r="J202" s="4">
        <v>8</v>
      </c>
      <c r="K202" s="6">
        <v>1936</v>
      </c>
      <c r="L202" s="1">
        <f t="shared" si="7"/>
        <v>6532</v>
      </c>
      <c r="M202">
        <v>60.82</v>
      </c>
      <c r="N202">
        <v>15.8</v>
      </c>
      <c r="O202" t="s">
        <v>2497</v>
      </c>
      <c r="P202" t="s">
        <v>34</v>
      </c>
      <c r="Q202" t="s">
        <v>35</v>
      </c>
      <c r="R202">
        <v>79</v>
      </c>
      <c r="S202">
        <v>0</v>
      </c>
      <c r="T202">
        <v>0</v>
      </c>
    </row>
    <row r="203" spans="1:20">
      <c r="A203" t="s">
        <v>3854</v>
      </c>
      <c r="B203" s="4">
        <v>12</v>
      </c>
      <c r="C203" s="4">
        <v>6</v>
      </c>
      <c r="D203" s="4">
        <v>1936</v>
      </c>
      <c r="E203" s="1">
        <f t="shared" si="6"/>
        <v>6471</v>
      </c>
      <c r="F203">
        <v>59.62</v>
      </c>
      <c r="G203">
        <v>17.850000000000001</v>
      </c>
      <c r="H203" t="s">
        <v>2497</v>
      </c>
      <c r="I203" s="4">
        <v>7</v>
      </c>
      <c r="J203" s="4">
        <v>8</v>
      </c>
      <c r="K203" s="6">
        <v>1936</v>
      </c>
      <c r="L203" s="1">
        <f t="shared" si="7"/>
        <v>4705</v>
      </c>
      <c r="M203">
        <v>59.62</v>
      </c>
      <c r="N203">
        <v>17.850000000000001</v>
      </c>
      <c r="O203" t="s">
        <v>2497</v>
      </c>
      <c r="P203" t="s">
        <v>34</v>
      </c>
      <c r="Q203" t="s">
        <v>35</v>
      </c>
      <c r="R203">
        <v>56</v>
      </c>
      <c r="S203">
        <v>0</v>
      </c>
      <c r="T203">
        <v>0</v>
      </c>
    </row>
    <row r="204" spans="1:20">
      <c r="A204" t="s">
        <v>3868</v>
      </c>
      <c r="B204" s="4">
        <v>19</v>
      </c>
      <c r="C204" s="4">
        <v>7</v>
      </c>
      <c r="D204" s="4">
        <v>1936</v>
      </c>
      <c r="E204" s="1">
        <f t="shared" si="6"/>
        <v>9057</v>
      </c>
      <c r="F204">
        <v>57.17</v>
      </c>
      <c r="G204">
        <v>15.28</v>
      </c>
      <c r="H204" t="s">
        <v>2497</v>
      </c>
      <c r="I204" s="4">
        <v>4</v>
      </c>
      <c r="J204" s="4">
        <v>1</v>
      </c>
      <c r="K204" s="6">
        <v>1938</v>
      </c>
      <c r="L204" s="1">
        <f t="shared" si="7"/>
        <v>3399</v>
      </c>
      <c r="M204">
        <v>57.13</v>
      </c>
      <c r="N204">
        <v>15.13</v>
      </c>
      <c r="O204" t="s">
        <v>2497</v>
      </c>
      <c r="P204" t="s">
        <v>34</v>
      </c>
      <c r="Q204" t="s">
        <v>35</v>
      </c>
      <c r="R204">
        <v>534</v>
      </c>
      <c r="S204">
        <v>10</v>
      </c>
      <c r="T204">
        <v>248</v>
      </c>
    </row>
    <row r="205" spans="1:20">
      <c r="A205" t="s">
        <v>195</v>
      </c>
      <c r="B205" s="4">
        <v>20</v>
      </c>
      <c r="C205" s="4">
        <v>5</v>
      </c>
      <c r="D205" s="4">
        <v>1937</v>
      </c>
      <c r="E205" s="1">
        <f t="shared" si="6"/>
        <v>9363</v>
      </c>
      <c r="F205">
        <v>51.42</v>
      </c>
      <c r="G205">
        <v>5</v>
      </c>
      <c r="H205" t="s">
        <v>22</v>
      </c>
      <c r="I205" s="4">
        <v>5</v>
      </c>
      <c r="J205" s="4">
        <v>5</v>
      </c>
      <c r="K205" s="6">
        <v>1938</v>
      </c>
      <c r="L205" s="1">
        <f t="shared" si="7"/>
        <v>3885</v>
      </c>
      <c r="M205">
        <v>51.42</v>
      </c>
      <c r="N205">
        <v>5</v>
      </c>
      <c r="O205" t="s">
        <v>22</v>
      </c>
      <c r="P205" t="s">
        <v>34</v>
      </c>
      <c r="Q205" t="s">
        <v>35</v>
      </c>
      <c r="R205">
        <v>350</v>
      </c>
      <c r="S205">
        <v>0</v>
      </c>
      <c r="T205">
        <v>0</v>
      </c>
    </row>
    <row r="206" spans="1:20">
      <c r="A206" t="s">
        <v>584</v>
      </c>
      <c r="B206" s="4">
        <v>29</v>
      </c>
      <c r="C206" s="4">
        <v>5</v>
      </c>
      <c r="D206" s="4">
        <v>1937</v>
      </c>
      <c r="E206" s="1">
        <f t="shared" si="6"/>
        <v>12650</v>
      </c>
      <c r="F206">
        <v>51.58</v>
      </c>
      <c r="G206">
        <v>11.8</v>
      </c>
      <c r="H206" t="s">
        <v>332</v>
      </c>
      <c r="I206" s="4">
        <v>20</v>
      </c>
      <c r="J206" s="4">
        <v>3</v>
      </c>
      <c r="K206" s="6">
        <v>1938</v>
      </c>
      <c r="L206" s="1">
        <f t="shared" si="7"/>
        <v>9303</v>
      </c>
      <c r="M206">
        <v>51.58</v>
      </c>
      <c r="N206">
        <v>11.8</v>
      </c>
      <c r="O206" t="s">
        <v>332</v>
      </c>
      <c r="P206" t="s">
        <v>40</v>
      </c>
      <c r="Q206" t="s">
        <v>35</v>
      </c>
      <c r="R206">
        <v>295</v>
      </c>
      <c r="S206">
        <v>0</v>
      </c>
      <c r="T206">
        <v>0</v>
      </c>
    </row>
    <row r="207" spans="1:20">
      <c r="A207" t="s">
        <v>599</v>
      </c>
      <c r="B207" s="4">
        <v>23</v>
      </c>
      <c r="C207" s="4">
        <v>5</v>
      </c>
      <c r="D207" s="4">
        <v>1937</v>
      </c>
      <c r="E207" s="1">
        <f t="shared" si="6"/>
        <v>10458</v>
      </c>
      <c r="F207">
        <v>53.75</v>
      </c>
      <c r="G207">
        <v>9.57</v>
      </c>
      <c r="H207" t="s">
        <v>332</v>
      </c>
      <c r="I207" s="4">
        <v>11</v>
      </c>
      <c r="J207" s="4">
        <v>9</v>
      </c>
      <c r="K207" s="6">
        <v>1938</v>
      </c>
      <c r="L207" s="1">
        <f t="shared" si="7"/>
        <v>6199</v>
      </c>
      <c r="M207">
        <v>53.77</v>
      </c>
      <c r="N207">
        <v>9.67</v>
      </c>
      <c r="O207" t="s">
        <v>332</v>
      </c>
      <c r="P207" t="s">
        <v>26</v>
      </c>
      <c r="Q207" t="s">
        <v>27</v>
      </c>
      <c r="R207">
        <v>476</v>
      </c>
      <c r="S207">
        <v>7</v>
      </c>
      <c r="T207">
        <v>75</v>
      </c>
    </row>
    <row r="208" spans="1:20">
      <c r="A208" t="s">
        <v>600</v>
      </c>
      <c r="B208" s="4">
        <v>26</v>
      </c>
      <c r="C208" s="4">
        <v>5</v>
      </c>
      <c r="D208" s="4">
        <v>1937</v>
      </c>
      <c r="E208" s="1">
        <f t="shared" si="6"/>
        <v>11554</v>
      </c>
      <c r="F208">
        <v>52.4</v>
      </c>
      <c r="G208">
        <v>8.1</v>
      </c>
      <c r="H208" t="s">
        <v>332</v>
      </c>
      <c r="I208" s="4">
        <v>23</v>
      </c>
      <c r="J208" s="4">
        <v>4</v>
      </c>
      <c r="K208" s="6">
        <v>1939</v>
      </c>
      <c r="L208" s="1">
        <f t="shared" si="7"/>
        <v>10430</v>
      </c>
      <c r="M208">
        <v>52.28</v>
      </c>
      <c r="N208">
        <v>8.0500000000000007</v>
      </c>
      <c r="O208" t="s">
        <v>332</v>
      </c>
      <c r="P208" t="s">
        <v>34</v>
      </c>
      <c r="Q208" t="s">
        <v>35</v>
      </c>
      <c r="R208">
        <v>697</v>
      </c>
      <c r="S208">
        <v>14</v>
      </c>
      <c r="T208">
        <v>195</v>
      </c>
    </row>
    <row r="209" spans="1:20">
      <c r="A209" t="s">
        <v>605</v>
      </c>
      <c r="B209" s="4">
        <v>23</v>
      </c>
      <c r="C209" s="4">
        <v>5</v>
      </c>
      <c r="D209" s="4">
        <v>1937</v>
      </c>
      <c r="E209" s="1">
        <f t="shared" si="6"/>
        <v>10458</v>
      </c>
      <c r="F209">
        <v>53.87</v>
      </c>
      <c r="G209">
        <v>9.8800000000000008</v>
      </c>
      <c r="H209" t="s">
        <v>332</v>
      </c>
      <c r="I209" s="4">
        <v>3</v>
      </c>
      <c r="J209" s="4">
        <v>9</v>
      </c>
      <c r="K209" s="6">
        <v>1937</v>
      </c>
      <c r="L209" s="1">
        <f t="shared" si="7"/>
        <v>3276</v>
      </c>
      <c r="M209">
        <v>53.87</v>
      </c>
      <c r="N209">
        <v>9.8800000000000008</v>
      </c>
      <c r="O209" t="s">
        <v>332</v>
      </c>
      <c r="P209" t="s">
        <v>81</v>
      </c>
      <c r="Q209" t="s">
        <v>35</v>
      </c>
      <c r="R209">
        <v>103</v>
      </c>
      <c r="S209">
        <v>0</v>
      </c>
      <c r="T209">
        <v>0</v>
      </c>
    </row>
    <row r="210" spans="1:20">
      <c r="A210" t="s">
        <v>606</v>
      </c>
      <c r="B210" s="4">
        <v>23</v>
      </c>
      <c r="C210" s="4">
        <v>5</v>
      </c>
      <c r="D210" s="4">
        <v>1937</v>
      </c>
      <c r="E210" s="1">
        <f t="shared" si="6"/>
        <v>10458</v>
      </c>
      <c r="F210">
        <v>53.87</v>
      </c>
      <c r="G210">
        <v>9.8800000000000008</v>
      </c>
      <c r="H210" t="s">
        <v>332</v>
      </c>
      <c r="I210" s="4">
        <v>20</v>
      </c>
      <c r="J210" s="4">
        <v>12</v>
      </c>
      <c r="K210" s="6">
        <v>1937</v>
      </c>
      <c r="L210" s="1">
        <f t="shared" si="7"/>
        <v>9577</v>
      </c>
      <c r="M210">
        <v>53.97</v>
      </c>
      <c r="N210">
        <v>9.7799999999999994</v>
      </c>
      <c r="O210" t="s">
        <v>332</v>
      </c>
      <c r="P210" t="s">
        <v>34</v>
      </c>
      <c r="Q210" t="s">
        <v>35</v>
      </c>
      <c r="R210">
        <v>211</v>
      </c>
      <c r="S210">
        <v>13</v>
      </c>
      <c r="T210">
        <v>330</v>
      </c>
    </row>
    <row r="211" spans="1:20">
      <c r="A211" t="s">
        <v>607</v>
      </c>
      <c r="B211" s="4">
        <v>23</v>
      </c>
      <c r="C211" s="4">
        <v>5</v>
      </c>
      <c r="D211" s="4">
        <v>1937</v>
      </c>
      <c r="E211" s="1">
        <f t="shared" si="6"/>
        <v>10458</v>
      </c>
      <c r="F211">
        <v>53.87</v>
      </c>
      <c r="G211">
        <v>9.8800000000000008</v>
      </c>
      <c r="H211" t="s">
        <v>332</v>
      </c>
      <c r="I211" s="4">
        <v>10</v>
      </c>
      <c r="J211" s="4">
        <v>7</v>
      </c>
      <c r="K211" s="6">
        <v>1938</v>
      </c>
      <c r="L211" s="1">
        <f t="shared" si="7"/>
        <v>5772</v>
      </c>
      <c r="M211">
        <v>53.83</v>
      </c>
      <c r="N211">
        <v>9.9700000000000006</v>
      </c>
      <c r="O211" t="s">
        <v>332</v>
      </c>
      <c r="P211" t="s">
        <v>34</v>
      </c>
      <c r="Q211" t="s">
        <v>35</v>
      </c>
      <c r="R211">
        <v>413</v>
      </c>
      <c r="S211">
        <v>7</v>
      </c>
      <c r="T211">
        <v>125</v>
      </c>
    </row>
    <row r="212" spans="1:20">
      <c r="A212" t="s">
        <v>608</v>
      </c>
      <c r="B212" s="4">
        <v>22</v>
      </c>
      <c r="C212" s="4">
        <v>5</v>
      </c>
      <c r="D212" s="4">
        <v>1937</v>
      </c>
      <c r="E212" s="1">
        <f t="shared" si="6"/>
        <v>10093</v>
      </c>
      <c r="F212">
        <v>51.42</v>
      </c>
      <c r="G212">
        <v>12</v>
      </c>
      <c r="H212" t="s">
        <v>332</v>
      </c>
      <c r="I212" s="4">
        <v>21</v>
      </c>
      <c r="J212" s="4">
        <v>4</v>
      </c>
      <c r="K212" s="6">
        <v>1938</v>
      </c>
      <c r="L212" s="1">
        <f t="shared" si="7"/>
        <v>9699</v>
      </c>
      <c r="M212">
        <v>51.25</v>
      </c>
      <c r="N212">
        <v>12.03</v>
      </c>
      <c r="O212" t="s">
        <v>332</v>
      </c>
      <c r="P212" t="s">
        <v>34</v>
      </c>
      <c r="Q212" t="s">
        <v>35</v>
      </c>
      <c r="R212">
        <v>334</v>
      </c>
      <c r="S212">
        <v>19</v>
      </c>
      <c r="T212">
        <v>173</v>
      </c>
    </row>
    <row r="213" spans="1:20">
      <c r="A213" t="s">
        <v>683</v>
      </c>
      <c r="B213" s="4">
        <v>9</v>
      </c>
      <c r="C213" s="4">
        <v>5</v>
      </c>
      <c r="D213" s="4">
        <v>1937</v>
      </c>
      <c r="E213" s="1">
        <f t="shared" si="6"/>
        <v>5345</v>
      </c>
      <c r="F213">
        <v>55.68</v>
      </c>
      <c r="G213">
        <v>12.53</v>
      </c>
      <c r="H213" t="s">
        <v>610</v>
      </c>
      <c r="I213" s="4">
        <v>5</v>
      </c>
      <c r="J213" s="4">
        <v>9</v>
      </c>
      <c r="K213" s="6">
        <v>1937</v>
      </c>
      <c r="L213" s="1">
        <f t="shared" si="7"/>
        <v>4007</v>
      </c>
      <c r="M213">
        <v>55.68</v>
      </c>
      <c r="N213">
        <v>12.57</v>
      </c>
      <c r="O213" t="s">
        <v>610</v>
      </c>
      <c r="P213" t="s">
        <v>40</v>
      </c>
      <c r="Q213" t="s">
        <v>35</v>
      </c>
      <c r="R213">
        <v>119</v>
      </c>
      <c r="S213">
        <v>3</v>
      </c>
      <c r="T213">
        <v>91</v>
      </c>
    </row>
    <row r="214" spans="1:20">
      <c r="A214" t="s">
        <v>684</v>
      </c>
      <c r="B214" s="4">
        <v>23</v>
      </c>
      <c r="C214" s="4">
        <v>5</v>
      </c>
      <c r="D214" s="4">
        <v>1937</v>
      </c>
      <c r="E214" s="1">
        <f t="shared" si="6"/>
        <v>10458</v>
      </c>
      <c r="F214">
        <v>55.68</v>
      </c>
      <c r="G214">
        <v>12.53</v>
      </c>
      <c r="H214" t="s">
        <v>610</v>
      </c>
      <c r="I214" s="4">
        <v>26</v>
      </c>
      <c r="J214" s="4">
        <v>6</v>
      </c>
      <c r="K214" s="6">
        <v>1937</v>
      </c>
      <c r="L214" s="1">
        <f t="shared" si="7"/>
        <v>11585</v>
      </c>
      <c r="M214">
        <v>55.68</v>
      </c>
      <c r="N214">
        <v>12.5</v>
      </c>
      <c r="O214" t="s">
        <v>610</v>
      </c>
      <c r="P214" t="s">
        <v>40</v>
      </c>
      <c r="Q214" t="s">
        <v>35</v>
      </c>
      <c r="R214">
        <v>34</v>
      </c>
      <c r="S214">
        <v>3</v>
      </c>
      <c r="T214">
        <v>270</v>
      </c>
    </row>
    <row r="215" spans="1:20">
      <c r="A215" t="s">
        <v>686</v>
      </c>
      <c r="B215" s="4">
        <v>1</v>
      </c>
      <c r="C215" s="4">
        <v>6</v>
      </c>
      <c r="D215" s="4">
        <v>1937</v>
      </c>
      <c r="E215" s="1">
        <f t="shared" si="6"/>
        <v>2454</v>
      </c>
      <c r="F215">
        <v>55.5</v>
      </c>
      <c r="G215">
        <v>9.4700000000000006</v>
      </c>
      <c r="H215" t="s">
        <v>610</v>
      </c>
      <c r="I215" s="4">
        <v>15</v>
      </c>
      <c r="J215" s="4">
        <v>6</v>
      </c>
      <c r="K215" s="6">
        <v>1938</v>
      </c>
      <c r="L215" s="1">
        <f t="shared" si="7"/>
        <v>7568</v>
      </c>
      <c r="M215">
        <v>55.5</v>
      </c>
      <c r="N215">
        <v>9.4700000000000006</v>
      </c>
      <c r="O215" t="s">
        <v>610</v>
      </c>
      <c r="P215" t="s">
        <v>84</v>
      </c>
      <c r="Q215" t="s">
        <v>35</v>
      </c>
      <c r="R215">
        <v>379</v>
      </c>
      <c r="S215">
        <v>0</v>
      </c>
      <c r="T215">
        <v>0</v>
      </c>
    </row>
    <row r="216" spans="1:20">
      <c r="A216" t="s">
        <v>748</v>
      </c>
      <c r="B216" s="4">
        <v>24</v>
      </c>
      <c r="C216" s="4">
        <v>5</v>
      </c>
      <c r="D216" s="4">
        <v>1937</v>
      </c>
      <c r="E216" s="1">
        <f t="shared" si="6"/>
        <v>10824</v>
      </c>
      <c r="F216">
        <v>55.57</v>
      </c>
      <c r="G216">
        <v>9.35</v>
      </c>
      <c r="H216" t="s">
        <v>610</v>
      </c>
      <c r="I216" s="4">
        <v>15</v>
      </c>
      <c r="J216" s="4">
        <v>6</v>
      </c>
      <c r="K216" s="6">
        <v>1937</v>
      </c>
      <c r="L216" s="1">
        <f t="shared" si="7"/>
        <v>7567</v>
      </c>
      <c r="M216">
        <v>55.57</v>
      </c>
      <c r="N216">
        <v>9.35</v>
      </c>
      <c r="O216" t="s">
        <v>610</v>
      </c>
      <c r="P216" t="s">
        <v>34</v>
      </c>
      <c r="Q216" t="s">
        <v>35</v>
      </c>
      <c r="R216">
        <v>22</v>
      </c>
      <c r="S216">
        <v>0</v>
      </c>
      <c r="T216">
        <v>0</v>
      </c>
    </row>
    <row r="217" spans="1:20">
      <c r="A217" t="s">
        <v>1550</v>
      </c>
      <c r="B217" s="4">
        <v>19</v>
      </c>
      <c r="C217" s="4">
        <v>6</v>
      </c>
      <c r="D217" s="4">
        <v>1937</v>
      </c>
      <c r="E217" s="1">
        <f t="shared" si="6"/>
        <v>9028</v>
      </c>
      <c r="F217">
        <v>52.53</v>
      </c>
      <c r="G217">
        <v>-4.05</v>
      </c>
      <c r="H217" t="s">
        <v>4129</v>
      </c>
      <c r="I217" s="4">
        <v>15</v>
      </c>
      <c r="J217" s="4">
        <v>1</v>
      </c>
      <c r="K217" s="6">
        <v>1938</v>
      </c>
      <c r="L217" s="1">
        <f t="shared" si="7"/>
        <v>7417</v>
      </c>
      <c r="M217">
        <v>52.53</v>
      </c>
      <c r="N217">
        <v>-4.05</v>
      </c>
      <c r="O217" t="s">
        <v>4129</v>
      </c>
      <c r="P217" t="s">
        <v>40</v>
      </c>
      <c r="Q217" t="s">
        <v>35</v>
      </c>
      <c r="R217">
        <v>210</v>
      </c>
      <c r="S217">
        <v>0</v>
      </c>
      <c r="T217">
        <v>0</v>
      </c>
    </row>
    <row r="218" spans="1:20">
      <c r="A218" t="s">
        <v>2173</v>
      </c>
      <c r="B218" s="4">
        <v>2</v>
      </c>
      <c r="C218" s="4">
        <v>7</v>
      </c>
      <c r="D218" s="4">
        <v>1937</v>
      </c>
      <c r="E218" s="1">
        <f t="shared" si="6"/>
        <v>2849</v>
      </c>
      <c r="F218">
        <v>59.95</v>
      </c>
      <c r="G218">
        <v>11.02</v>
      </c>
      <c r="H218" t="s">
        <v>669</v>
      </c>
      <c r="I218" s="4">
        <v>31</v>
      </c>
      <c r="J218" s="4">
        <v>12</v>
      </c>
      <c r="K218" s="6">
        <v>1937</v>
      </c>
      <c r="L218" s="1">
        <f t="shared" si="7"/>
        <v>13594</v>
      </c>
      <c r="M218">
        <v>59.95</v>
      </c>
      <c r="N218">
        <v>11.02</v>
      </c>
      <c r="O218" t="s">
        <v>669</v>
      </c>
      <c r="P218" t="s">
        <v>34</v>
      </c>
      <c r="Q218" t="s">
        <v>35</v>
      </c>
      <c r="R218">
        <v>182</v>
      </c>
      <c r="S218">
        <v>0</v>
      </c>
      <c r="T218">
        <v>0</v>
      </c>
    </row>
    <row r="219" spans="1:20">
      <c r="A219" t="s">
        <v>2182</v>
      </c>
      <c r="B219" s="4">
        <v>12</v>
      </c>
      <c r="C219" s="4">
        <v>6</v>
      </c>
      <c r="D219" s="4">
        <v>1937</v>
      </c>
      <c r="E219" s="1">
        <f t="shared" si="6"/>
        <v>6472</v>
      </c>
      <c r="F219">
        <v>58.45</v>
      </c>
      <c r="G219">
        <v>6.13</v>
      </c>
      <c r="H219" t="s">
        <v>669</v>
      </c>
      <c r="I219" s="4">
        <v>7</v>
      </c>
      <c r="J219" s="4">
        <v>6</v>
      </c>
      <c r="K219" s="6">
        <v>1952</v>
      </c>
      <c r="L219" s="1">
        <f t="shared" si="7"/>
        <v>4660</v>
      </c>
      <c r="M219">
        <v>58.45</v>
      </c>
      <c r="N219">
        <v>6.13</v>
      </c>
      <c r="O219" t="s">
        <v>669</v>
      </c>
      <c r="P219" t="s">
        <v>40</v>
      </c>
      <c r="Q219" t="s">
        <v>35</v>
      </c>
      <c r="R219">
        <v>5474</v>
      </c>
      <c r="S219">
        <v>0</v>
      </c>
      <c r="T219">
        <v>0</v>
      </c>
    </row>
    <row r="220" spans="1:20">
      <c r="A220" t="s">
        <v>2505</v>
      </c>
      <c r="B220" s="4">
        <v>15</v>
      </c>
      <c r="C220" s="4">
        <v>6</v>
      </c>
      <c r="D220" s="4">
        <v>1937</v>
      </c>
      <c r="E220" s="1">
        <f t="shared" si="6"/>
        <v>7567</v>
      </c>
      <c r="F220">
        <v>60.8</v>
      </c>
      <c r="G220">
        <v>28.7</v>
      </c>
      <c r="H220" t="s">
        <v>2455</v>
      </c>
      <c r="I220" s="4">
        <v>12</v>
      </c>
      <c r="J220" s="4">
        <v>1</v>
      </c>
      <c r="K220" s="6">
        <v>1938</v>
      </c>
      <c r="L220" s="1">
        <f t="shared" si="7"/>
        <v>6321</v>
      </c>
      <c r="M220">
        <v>60.5</v>
      </c>
      <c r="N220">
        <v>30</v>
      </c>
      <c r="O220" t="s">
        <v>808</v>
      </c>
      <c r="P220" t="s">
        <v>34</v>
      </c>
      <c r="Q220" t="s">
        <v>35</v>
      </c>
      <c r="R220">
        <v>211</v>
      </c>
      <c r="S220">
        <v>79</v>
      </c>
      <c r="T220">
        <v>116</v>
      </c>
    </row>
    <row r="221" spans="1:20">
      <c r="A221" t="s">
        <v>2506</v>
      </c>
      <c r="B221" s="4">
        <v>27</v>
      </c>
      <c r="C221" s="4">
        <v>5</v>
      </c>
      <c r="D221" s="4">
        <v>1937</v>
      </c>
      <c r="E221" s="1">
        <f t="shared" si="6"/>
        <v>11919</v>
      </c>
      <c r="F221">
        <v>60.8</v>
      </c>
      <c r="G221">
        <v>28.7</v>
      </c>
      <c r="H221" t="s">
        <v>2455</v>
      </c>
      <c r="I221" s="4">
        <v>20</v>
      </c>
      <c r="J221" s="4">
        <v>7</v>
      </c>
      <c r="K221" s="6">
        <v>1937</v>
      </c>
      <c r="L221" s="1">
        <f t="shared" si="7"/>
        <v>9424</v>
      </c>
      <c r="M221">
        <v>60.8</v>
      </c>
      <c r="N221">
        <v>28.7</v>
      </c>
      <c r="O221" t="s">
        <v>808</v>
      </c>
      <c r="P221" t="s">
        <v>26</v>
      </c>
      <c r="Q221" t="s">
        <v>27</v>
      </c>
      <c r="R221">
        <v>54</v>
      </c>
      <c r="S221">
        <v>0</v>
      </c>
      <c r="T221">
        <v>0</v>
      </c>
    </row>
    <row r="222" spans="1:20">
      <c r="A222" t="s">
        <v>2517</v>
      </c>
      <c r="B222" s="4">
        <v>18</v>
      </c>
      <c r="C222" s="4">
        <v>6</v>
      </c>
      <c r="D222" s="4">
        <v>1937</v>
      </c>
      <c r="E222" s="1">
        <f t="shared" si="6"/>
        <v>8663</v>
      </c>
      <c r="F222">
        <v>62.3</v>
      </c>
      <c r="G222">
        <v>27.17</v>
      </c>
      <c r="H222" t="s">
        <v>2455</v>
      </c>
      <c r="I222" s="4">
        <v>5</v>
      </c>
      <c r="J222" s="4">
        <v>8</v>
      </c>
      <c r="K222" s="6">
        <v>1937</v>
      </c>
      <c r="L222" s="1">
        <f t="shared" si="7"/>
        <v>3976</v>
      </c>
      <c r="M222">
        <v>62.3</v>
      </c>
      <c r="N222">
        <v>27.17</v>
      </c>
      <c r="O222" t="s">
        <v>2455</v>
      </c>
      <c r="P222" t="s">
        <v>40</v>
      </c>
      <c r="Q222" t="s">
        <v>35</v>
      </c>
      <c r="R222">
        <v>48</v>
      </c>
      <c r="S222">
        <v>0</v>
      </c>
      <c r="T222">
        <v>0</v>
      </c>
    </row>
    <row r="223" spans="1:20">
      <c r="A223" t="s">
        <v>2519</v>
      </c>
      <c r="B223" s="4">
        <v>7</v>
      </c>
      <c r="C223" s="4">
        <v>6</v>
      </c>
      <c r="D223" s="4">
        <v>1937</v>
      </c>
      <c r="E223" s="1">
        <f t="shared" si="6"/>
        <v>4645</v>
      </c>
      <c r="F223">
        <v>60.57</v>
      </c>
      <c r="G223">
        <v>25.15</v>
      </c>
      <c r="H223" t="s">
        <v>2455</v>
      </c>
      <c r="I223" s="4">
        <v>15</v>
      </c>
      <c r="J223" s="4">
        <v>11</v>
      </c>
      <c r="K223" s="6">
        <v>1937</v>
      </c>
      <c r="L223" s="1">
        <f t="shared" si="7"/>
        <v>7720</v>
      </c>
      <c r="M223">
        <v>60.57</v>
      </c>
      <c r="N223">
        <v>25.15</v>
      </c>
      <c r="O223" t="s">
        <v>2455</v>
      </c>
      <c r="P223" t="s">
        <v>34</v>
      </c>
      <c r="Q223" t="s">
        <v>35</v>
      </c>
      <c r="R223">
        <v>161</v>
      </c>
      <c r="S223">
        <v>0</v>
      </c>
      <c r="T223">
        <v>0</v>
      </c>
    </row>
    <row r="224" spans="1:20">
      <c r="A224" t="s">
        <v>2526</v>
      </c>
      <c r="B224" s="4">
        <v>16</v>
      </c>
      <c r="C224" s="4">
        <v>6</v>
      </c>
      <c r="D224" s="4">
        <v>1937</v>
      </c>
      <c r="E224" s="1">
        <f t="shared" si="6"/>
        <v>7933</v>
      </c>
      <c r="F224">
        <v>62.8</v>
      </c>
      <c r="G224">
        <v>26.2</v>
      </c>
      <c r="H224" t="s">
        <v>2455</v>
      </c>
      <c r="I224" s="4">
        <v>10</v>
      </c>
      <c r="J224" s="4">
        <v>8</v>
      </c>
      <c r="K224" s="6">
        <v>1937</v>
      </c>
      <c r="L224" s="1">
        <f t="shared" si="7"/>
        <v>5802</v>
      </c>
      <c r="M224">
        <v>62.5</v>
      </c>
      <c r="N224">
        <v>26.2</v>
      </c>
      <c r="O224" t="s">
        <v>2455</v>
      </c>
      <c r="P224" t="s">
        <v>34</v>
      </c>
      <c r="Q224" t="s">
        <v>35</v>
      </c>
      <c r="R224">
        <v>55</v>
      </c>
      <c r="S224">
        <v>34</v>
      </c>
      <c r="T224">
        <v>181</v>
      </c>
    </row>
    <row r="225" spans="1:20">
      <c r="A225" t="s">
        <v>2527</v>
      </c>
      <c r="B225" s="4">
        <v>12</v>
      </c>
      <c r="C225" s="4">
        <v>6</v>
      </c>
      <c r="D225" s="4">
        <v>1937</v>
      </c>
      <c r="E225" s="1">
        <f t="shared" si="6"/>
        <v>6472</v>
      </c>
      <c r="F225">
        <v>61.1</v>
      </c>
      <c r="G225">
        <v>21.5</v>
      </c>
      <c r="H225" t="s">
        <v>2455</v>
      </c>
      <c r="I225" s="4">
        <v>13</v>
      </c>
      <c r="J225" s="4">
        <v>4</v>
      </c>
      <c r="K225" s="6">
        <v>1938</v>
      </c>
      <c r="L225" s="1">
        <f t="shared" si="7"/>
        <v>6777</v>
      </c>
      <c r="M225">
        <v>61</v>
      </c>
      <c r="N225">
        <v>21.5</v>
      </c>
      <c r="O225" t="s">
        <v>2455</v>
      </c>
      <c r="P225" t="s">
        <v>107</v>
      </c>
      <c r="Q225" t="s">
        <v>35</v>
      </c>
      <c r="R225">
        <v>305</v>
      </c>
      <c r="S225">
        <v>12</v>
      </c>
      <c r="T225">
        <v>181</v>
      </c>
    </row>
    <row r="226" spans="1:20">
      <c r="A226" t="s">
        <v>3569</v>
      </c>
      <c r="B226" s="4">
        <v>25</v>
      </c>
      <c r="C226" s="4">
        <v>5</v>
      </c>
      <c r="D226" s="4">
        <v>1937</v>
      </c>
      <c r="E226" s="1">
        <f t="shared" si="6"/>
        <v>11189</v>
      </c>
      <c r="F226">
        <v>56.02</v>
      </c>
      <c r="G226">
        <v>12.95</v>
      </c>
      <c r="H226" t="s">
        <v>2497</v>
      </c>
      <c r="I226" s="4">
        <v>15</v>
      </c>
      <c r="J226" s="4">
        <v>6</v>
      </c>
      <c r="K226" s="6">
        <v>1939</v>
      </c>
      <c r="L226" s="1">
        <f t="shared" si="7"/>
        <v>7569</v>
      </c>
      <c r="M226">
        <v>55.85</v>
      </c>
      <c r="N226">
        <v>13.42</v>
      </c>
      <c r="O226" t="s">
        <v>2497</v>
      </c>
      <c r="P226" t="s">
        <v>34</v>
      </c>
      <c r="Q226" t="s">
        <v>35</v>
      </c>
      <c r="R226">
        <v>751</v>
      </c>
      <c r="S226">
        <v>35</v>
      </c>
      <c r="T226">
        <v>123</v>
      </c>
    </row>
    <row r="227" spans="1:20">
      <c r="A227" t="s">
        <v>3659</v>
      </c>
      <c r="B227" s="4">
        <v>31</v>
      </c>
      <c r="C227" s="4">
        <v>5</v>
      </c>
      <c r="D227" s="4">
        <v>1937</v>
      </c>
      <c r="E227" s="1">
        <f t="shared" si="6"/>
        <v>13380</v>
      </c>
      <c r="F227">
        <v>59.53</v>
      </c>
      <c r="G227">
        <v>18.649999999999999</v>
      </c>
      <c r="H227" t="s">
        <v>2497</v>
      </c>
      <c r="I227" s="4">
        <v>19</v>
      </c>
      <c r="J227" s="4">
        <v>11</v>
      </c>
      <c r="K227" s="6">
        <v>1937</v>
      </c>
      <c r="L227" s="1">
        <f t="shared" si="7"/>
        <v>9181</v>
      </c>
      <c r="M227">
        <v>59.32</v>
      </c>
      <c r="N227">
        <v>18.47</v>
      </c>
      <c r="O227" t="s">
        <v>2497</v>
      </c>
      <c r="P227" t="s">
        <v>34</v>
      </c>
      <c r="Q227" t="s">
        <v>35</v>
      </c>
      <c r="R227">
        <v>172</v>
      </c>
      <c r="S227">
        <v>27</v>
      </c>
      <c r="T227">
        <v>204</v>
      </c>
    </row>
    <row r="228" spans="1:20">
      <c r="A228" t="s">
        <v>3660</v>
      </c>
      <c r="B228" s="4">
        <v>31</v>
      </c>
      <c r="C228" s="4">
        <v>5</v>
      </c>
      <c r="D228" s="4">
        <v>1937</v>
      </c>
      <c r="E228" s="1">
        <f t="shared" si="6"/>
        <v>13380</v>
      </c>
      <c r="F228">
        <v>59.53</v>
      </c>
      <c r="G228">
        <v>18.649999999999999</v>
      </c>
      <c r="H228" t="s">
        <v>2497</v>
      </c>
      <c r="I228" s="4">
        <v>9</v>
      </c>
      <c r="J228" s="4">
        <v>12</v>
      </c>
      <c r="K228" s="6">
        <v>1937</v>
      </c>
      <c r="L228" s="1">
        <f t="shared" si="7"/>
        <v>5559</v>
      </c>
      <c r="M228">
        <v>59.32</v>
      </c>
      <c r="N228">
        <v>18.47</v>
      </c>
      <c r="O228" t="s">
        <v>2497</v>
      </c>
      <c r="P228" t="s">
        <v>34</v>
      </c>
      <c r="Q228" t="s">
        <v>35</v>
      </c>
      <c r="R228">
        <v>192</v>
      </c>
      <c r="S228">
        <v>27</v>
      </c>
      <c r="T228">
        <v>204</v>
      </c>
    </row>
    <row r="229" spans="1:20">
      <c r="A229" t="s">
        <v>3855</v>
      </c>
      <c r="B229" s="4">
        <v>9</v>
      </c>
      <c r="C229" s="4">
        <v>6</v>
      </c>
      <c r="D229" s="4">
        <v>1937</v>
      </c>
      <c r="E229" s="1">
        <f t="shared" si="6"/>
        <v>5376</v>
      </c>
      <c r="F229">
        <v>59.62</v>
      </c>
      <c r="G229">
        <v>17.850000000000001</v>
      </c>
      <c r="H229" t="s">
        <v>2497</v>
      </c>
      <c r="I229" s="4">
        <v>9</v>
      </c>
      <c r="J229" s="4">
        <v>7</v>
      </c>
      <c r="K229" s="6">
        <v>1937</v>
      </c>
      <c r="L229" s="1">
        <f t="shared" si="7"/>
        <v>5406</v>
      </c>
      <c r="M229">
        <v>59.62</v>
      </c>
      <c r="N229">
        <v>17.850000000000001</v>
      </c>
      <c r="O229" t="s">
        <v>2497</v>
      </c>
      <c r="P229" t="s">
        <v>40</v>
      </c>
      <c r="Q229" t="s">
        <v>52</v>
      </c>
      <c r="R229">
        <v>30</v>
      </c>
      <c r="S229">
        <v>0</v>
      </c>
      <c r="T229">
        <v>0</v>
      </c>
    </row>
    <row r="230" spans="1:20">
      <c r="A230" t="s">
        <v>3856</v>
      </c>
      <c r="B230" s="4">
        <v>9</v>
      </c>
      <c r="C230" s="4">
        <v>6</v>
      </c>
      <c r="D230" s="4">
        <v>1937</v>
      </c>
      <c r="E230" s="1">
        <f t="shared" si="6"/>
        <v>5376</v>
      </c>
      <c r="F230">
        <v>59.62</v>
      </c>
      <c r="G230">
        <v>17.850000000000001</v>
      </c>
      <c r="H230" t="s">
        <v>2497</v>
      </c>
      <c r="I230" s="4">
        <v>25</v>
      </c>
      <c r="J230" s="4">
        <v>8</v>
      </c>
      <c r="K230" s="6">
        <v>1937</v>
      </c>
      <c r="L230" s="1">
        <f t="shared" si="7"/>
        <v>11281</v>
      </c>
      <c r="M230">
        <v>59.62</v>
      </c>
      <c r="N230">
        <v>17.850000000000001</v>
      </c>
      <c r="O230" t="s">
        <v>2497</v>
      </c>
      <c r="P230" t="s">
        <v>34</v>
      </c>
      <c r="Q230" t="s">
        <v>35</v>
      </c>
      <c r="R230">
        <v>77</v>
      </c>
      <c r="S230">
        <v>0</v>
      </c>
      <c r="T230">
        <v>0</v>
      </c>
    </row>
    <row r="231" spans="1:20">
      <c r="A231" t="s">
        <v>3863</v>
      </c>
      <c r="B231" s="4">
        <v>9</v>
      </c>
      <c r="C231" s="4">
        <v>6</v>
      </c>
      <c r="D231" s="4">
        <v>1937</v>
      </c>
      <c r="E231" s="1">
        <f t="shared" si="6"/>
        <v>5376</v>
      </c>
      <c r="F231">
        <v>59.62</v>
      </c>
      <c r="G231">
        <v>17.850000000000001</v>
      </c>
      <c r="H231" t="s">
        <v>2497</v>
      </c>
      <c r="I231" s="4">
        <v>9</v>
      </c>
      <c r="J231" s="4">
        <v>7</v>
      </c>
      <c r="K231" s="6">
        <v>1937</v>
      </c>
      <c r="L231" s="1">
        <f t="shared" si="7"/>
        <v>5406</v>
      </c>
      <c r="M231">
        <v>59.62</v>
      </c>
      <c r="N231">
        <v>17.850000000000001</v>
      </c>
      <c r="O231" t="s">
        <v>2497</v>
      </c>
      <c r="P231" t="s">
        <v>40</v>
      </c>
      <c r="Q231" t="s">
        <v>52</v>
      </c>
      <c r="R231">
        <v>30</v>
      </c>
      <c r="S231">
        <v>0</v>
      </c>
      <c r="T231">
        <v>0</v>
      </c>
    </row>
    <row r="232" spans="1:20">
      <c r="A232" t="s">
        <v>132</v>
      </c>
      <c r="B232" s="4">
        <v>27</v>
      </c>
      <c r="C232" s="4">
        <v>5</v>
      </c>
      <c r="D232" s="4">
        <v>1938</v>
      </c>
      <c r="E232" s="1">
        <f t="shared" si="6"/>
        <v>11920</v>
      </c>
      <c r="F232">
        <v>50.05</v>
      </c>
      <c r="G232">
        <v>4.5</v>
      </c>
      <c r="H232" t="s">
        <v>22</v>
      </c>
      <c r="I232" s="4">
        <v>25</v>
      </c>
      <c r="J232" s="4">
        <v>7</v>
      </c>
      <c r="K232" s="6">
        <v>1938</v>
      </c>
      <c r="L232" s="1">
        <f t="shared" si="7"/>
        <v>11251</v>
      </c>
      <c r="M232">
        <v>50.05</v>
      </c>
      <c r="N232">
        <v>4.5</v>
      </c>
      <c r="O232" t="s">
        <v>22</v>
      </c>
      <c r="P232" t="s">
        <v>40</v>
      </c>
      <c r="Q232" t="s">
        <v>27</v>
      </c>
      <c r="R232">
        <v>59</v>
      </c>
      <c r="S232">
        <v>0</v>
      </c>
      <c r="T232">
        <v>0</v>
      </c>
    </row>
    <row r="233" spans="1:20">
      <c r="A233" t="s">
        <v>587</v>
      </c>
      <c r="B233" s="4">
        <v>9</v>
      </c>
      <c r="C233" s="4">
        <v>5</v>
      </c>
      <c r="D233" s="4">
        <v>1938</v>
      </c>
      <c r="E233" s="1">
        <f t="shared" si="6"/>
        <v>5346</v>
      </c>
      <c r="F233">
        <v>52.37</v>
      </c>
      <c r="G233">
        <v>10.77</v>
      </c>
      <c r="H233" t="s">
        <v>332</v>
      </c>
      <c r="I233" s="4">
        <v>10</v>
      </c>
      <c r="J233" s="4">
        <v>12</v>
      </c>
      <c r="K233" s="6">
        <v>1938</v>
      </c>
      <c r="L233" s="1">
        <f t="shared" si="7"/>
        <v>5925</v>
      </c>
      <c r="M233">
        <v>52.33</v>
      </c>
      <c r="N233">
        <v>10.8</v>
      </c>
      <c r="O233" t="s">
        <v>332</v>
      </c>
      <c r="P233" t="s">
        <v>34</v>
      </c>
      <c r="Q233" t="s">
        <v>35</v>
      </c>
      <c r="R233">
        <v>215</v>
      </c>
      <c r="S233">
        <v>5</v>
      </c>
      <c r="T233">
        <v>149</v>
      </c>
    </row>
    <row r="234" spans="1:20">
      <c r="A234" t="s">
        <v>602</v>
      </c>
      <c r="B234" s="4">
        <v>11</v>
      </c>
      <c r="C234" s="4">
        <v>5</v>
      </c>
      <c r="D234" s="4">
        <v>1938</v>
      </c>
      <c r="E234" s="1">
        <f t="shared" si="6"/>
        <v>6076</v>
      </c>
      <c r="F234">
        <v>50.08</v>
      </c>
      <c r="G234">
        <v>7.45</v>
      </c>
      <c r="H234" t="s">
        <v>332</v>
      </c>
      <c r="I234" s="4">
        <v>4</v>
      </c>
      <c r="J234" s="4">
        <v>3</v>
      </c>
      <c r="K234" s="6">
        <v>1939</v>
      </c>
      <c r="L234" s="1">
        <f t="shared" si="7"/>
        <v>3460</v>
      </c>
      <c r="M234">
        <v>50.18</v>
      </c>
      <c r="N234">
        <v>7.3</v>
      </c>
      <c r="O234" t="s">
        <v>332</v>
      </c>
      <c r="P234" t="s">
        <v>40</v>
      </c>
      <c r="Q234" t="s">
        <v>35</v>
      </c>
      <c r="R234">
        <v>297</v>
      </c>
      <c r="S234">
        <v>16</v>
      </c>
      <c r="T234">
        <v>317</v>
      </c>
    </row>
    <row r="235" spans="1:20">
      <c r="A235" t="s">
        <v>671</v>
      </c>
      <c r="B235" s="4">
        <v>16</v>
      </c>
      <c r="C235" s="4">
        <v>6</v>
      </c>
      <c r="D235" s="4">
        <v>1938</v>
      </c>
      <c r="E235" s="1">
        <f t="shared" si="6"/>
        <v>7934</v>
      </c>
      <c r="F235">
        <v>55.65</v>
      </c>
      <c r="G235">
        <v>12.42</v>
      </c>
      <c r="H235" t="s">
        <v>610</v>
      </c>
      <c r="I235" s="4">
        <v>23</v>
      </c>
      <c r="J235" s="4">
        <v>8</v>
      </c>
      <c r="K235" s="6">
        <v>1938</v>
      </c>
      <c r="L235" s="1">
        <f t="shared" si="7"/>
        <v>10551</v>
      </c>
      <c r="M235">
        <v>55.65</v>
      </c>
      <c r="N235">
        <v>12.42</v>
      </c>
      <c r="O235" t="s">
        <v>610</v>
      </c>
      <c r="P235" t="s">
        <v>40</v>
      </c>
      <c r="Q235" t="s">
        <v>52</v>
      </c>
      <c r="R235">
        <v>68</v>
      </c>
      <c r="S235">
        <v>0</v>
      </c>
      <c r="T235">
        <v>0</v>
      </c>
    </row>
    <row r="236" spans="1:20">
      <c r="A236" t="s">
        <v>716</v>
      </c>
      <c r="B236" s="4">
        <v>12</v>
      </c>
      <c r="C236" s="4">
        <v>6</v>
      </c>
      <c r="D236" s="4">
        <v>1938</v>
      </c>
      <c r="E236" s="1">
        <f t="shared" si="6"/>
        <v>6473</v>
      </c>
      <c r="F236">
        <v>55.83</v>
      </c>
      <c r="G236">
        <v>12.53</v>
      </c>
      <c r="H236" t="s">
        <v>610</v>
      </c>
      <c r="I236" s="4">
        <v>28</v>
      </c>
      <c r="J236" s="4">
        <v>4</v>
      </c>
      <c r="K236" s="6">
        <v>1946</v>
      </c>
      <c r="L236" s="1">
        <f t="shared" si="7"/>
        <v>12264</v>
      </c>
      <c r="M236">
        <v>55.83</v>
      </c>
      <c r="N236">
        <v>12.53</v>
      </c>
      <c r="O236" t="s">
        <v>610</v>
      </c>
      <c r="P236" t="s">
        <v>40</v>
      </c>
      <c r="Q236" t="s">
        <v>35</v>
      </c>
      <c r="R236">
        <v>2877</v>
      </c>
      <c r="S236">
        <v>0</v>
      </c>
      <c r="T236">
        <v>0</v>
      </c>
    </row>
    <row r="237" spans="1:20">
      <c r="A237" t="s">
        <v>889</v>
      </c>
      <c r="B237" s="4">
        <v>8</v>
      </c>
      <c r="C237" s="4">
        <v>5</v>
      </c>
      <c r="D237" s="4">
        <v>1938</v>
      </c>
      <c r="E237" s="1">
        <f t="shared" si="6"/>
        <v>4981</v>
      </c>
      <c r="F237">
        <v>54.4</v>
      </c>
      <c r="G237">
        <v>-4.45</v>
      </c>
      <c r="H237" t="s">
        <v>4129</v>
      </c>
      <c r="I237" s="4">
        <v>20</v>
      </c>
      <c r="J237" s="4">
        <v>7</v>
      </c>
      <c r="K237" s="6">
        <v>1941</v>
      </c>
      <c r="L237" s="1">
        <f t="shared" si="7"/>
        <v>9428</v>
      </c>
      <c r="M237">
        <v>54.4</v>
      </c>
      <c r="N237">
        <v>-4.45</v>
      </c>
      <c r="O237" t="s">
        <v>4129</v>
      </c>
      <c r="P237" t="s">
        <v>40</v>
      </c>
      <c r="Q237" t="s">
        <v>35</v>
      </c>
      <c r="R237">
        <v>1169</v>
      </c>
      <c r="S237">
        <v>0</v>
      </c>
      <c r="T237">
        <v>0</v>
      </c>
    </row>
    <row r="238" spans="1:20">
      <c r="A238" t="s">
        <v>901</v>
      </c>
      <c r="B238" s="4">
        <v>22</v>
      </c>
      <c r="C238" s="4">
        <v>5</v>
      </c>
      <c r="D238" s="4">
        <v>1938</v>
      </c>
      <c r="E238" s="1">
        <f t="shared" si="6"/>
        <v>10094</v>
      </c>
      <c r="F238">
        <v>52.02</v>
      </c>
      <c r="G238">
        <v>-1.48</v>
      </c>
      <c r="H238" t="s">
        <v>4129</v>
      </c>
      <c r="I238" s="4">
        <v>15</v>
      </c>
      <c r="J238" s="4">
        <v>7</v>
      </c>
      <c r="K238" s="6">
        <v>1938</v>
      </c>
      <c r="L238" s="1">
        <f t="shared" si="7"/>
        <v>7598</v>
      </c>
      <c r="M238">
        <v>52.02</v>
      </c>
      <c r="N238">
        <v>-1.48</v>
      </c>
      <c r="O238" t="s">
        <v>4129</v>
      </c>
      <c r="P238" t="s">
        <v>40</v>
      </c>
      <c r="Q238" t="s">
        <v>35</v>
      </c>
      <c r="R238">
        <v>54</v>
      </c>
      <c r="S238">
        <v>0</v>
      </c>
      <c r="T238">
        <v>0</v>
      </c>
    </row>
    <row r="239" spans="1:20">
      <c r="A239" t="s">
        <v>1545</v>
      </c>
      <c r="B239" s="4">
        <v>29</v>
      </c>
      <c r="C239" s="4">
        <v>5</v>
      </c>
      <c r="D239" s="4">
        <v>1938</v>
      </c>
      <c r="E239" s="1">
        <f t="shared" si="6"/>
        <v>12651</v>
      </c>
      <c r="F239">
        <v>50.92</v>
      </c>
      <c r="G239">
        <v>0.98</v>
      </c>
      <c r="H239" t="s">
        <v>4129</v>
      </c>
      <c r="I239" s="4">
        <v>11</v>
      </c>
      <c r="J239" s="4">
        <v>7</v>
      </c>
      <c r="K239" s="6">
        <v>1938</v>
      </c>
      <c r="L239" s="1">
        <f t="shared" si="7"/>
        <v>6137</v>
      </c>
      <c r="M239">
        <v>50.92</v>
      </c>
      <c r="N239">
        <v>0.98</v>
      </c>
      <c r="O239" t="s">
        <v>4129</v>
      </c>
      <c r="P239" t="s">
        <v>40</v>
      </c>
      <c r="Q239" t="s">
        <v>52</v>
      </c>
      <c r="R239">
        <v>43</v>
      </c>
      <c r="S239">
        <v>0</v>
      </c>
      <c r="T239">
        <v>0</v>
      </c>
    </row>
    <row r="240" spans="1:20">
      <c r="A240" t="s">
        <v>1546</v>
      </c>
      <c r="B240" s="4">
        <v>29</v>
      </c>
      <c r="C240" s="4">
        <v>5</v>
      </c>
      <c r="D240" s="4">
        <v>1938</v>
      </c>
      <c r="E240" s="1">
        <f t="shared" si="6"/>
        <v>12651</v>
      </c>
      <c r="F240">
        <v>50.92</v>
      </c>
      <c r="G240">
        <v>0.98</v>
      </c>
      <c r="H240" t="s">
        <v>4129</v>
      </c>
      <c r="I240" s="4">
        <v>10</v>
      </c>
      <c r="J240" s="4">
        <v>7</v>
      </c>
      <c r="K240" s="6">
        <v>1938</v>
      </c>
      <c r="L240" s="1">
        <f t="shared" si="7"/>
        <v>5772</v>
      </c>
      <c r="M240">
        <v>50.92</v>
      </c>
      <c r="N240">
        <v>0.98</v>
      </c>
      <c r="O240" t="s">
        <v>4129</v>
      </c>
      <c r="P240" t="s">
        <v>40</v>
      </c>
      <c r="Q240" t="s">
        <v>52</v>
      </c>
      <c r="R240">
        <v>42</v>
      </c>
      <c r="S240">
        <v>0</v>
      </c>
      <c r="T240">
        <v>0</v>
      </c>
    </row>
    <row r="241" spans="1:20">
      <c r="A241" t="s">
        <v>2130</v>
      </c>
      <c r="B241" s="4">
        <v>11</v>
      </c>
      <c r="C241" s="4">
        <v>6</v>
      </c>
      <c r="D241" s="4">
        <v>1938</v>
      </c>
      <c r="E241" s="1">
        <f t="shared" si="6"/>
        <v>6107</v>
      </c>
      <c r="F241">
        <v>59.92</v>
      </c>
      <c r="G241">
        <v>11.08</v>
      </c>
      <c r="H241" t="s">
        <v>669</v>
      </c>
      <c r="I241" s="4">
        <v>2</v>
      </c>
      <c r="J241" s="4">
        <v>7</v>
      </c>
      <c r="K241" s="6">
        <v>1938</v>
      </c>
      <c r="L241" s="1">
        <f t="shared" si="7"/>
        <v>2850</v>
      </c>
      <c r="M241">
        <v>59.92</v>
      </c>
      <c r="N241">
        <v>11.08</v>
      </c>
      <c r="O241" t="s">
        <v>669</v>
      </c>
      <c r="P241" t="s">
        <v>40</v>
      </c>
      <c r="Q241" t="s">
        <v>35</v>
      </c>
      <c r="R241">
        <v>21</v>
      </c>
      <c r="S241">
        <v>0</v>
      </c>
      <c r="T241">
        <v>0</v>
      </c>
    </row>
    <row r="242" spans="1:20">
      <c r="A242" t="s">
        <v>2425</v>
      </c>
      <c r="B242" s="4">
        <v>13</v>
      </c>
      <c r="C242" s="4">
        <v>7</v>
      </c>
      <c r="D242" s="4">
        <v>1938</v>
      </c>
      <c r="E242" s="1">
        <f t="shared" si="6"/>
        <v>6868</v>
      </c>
      <c r="F242">
        <v>48.83</v>
      </c>
      <c r="G242">
        <v>24.53</v>
      </c>
      <c r="H242" t="s">
        <v>2426</v>
      </c>
      <c r="I242" s="4">
        <v>10</v>
      </c>
      <c r="J242" s="4">
        <v>12</v>
      </c>
      <c r="K242" s="6">
        <v>1938</v>
      </c>
      <c r="L242" s="1">
        <f t="shared" si="7"/>
        <v>5925</v>
      </c>
      <c r="M242">
        <v>48.83</v>
      </c>
      <c r="N242">
        <v>24.53</v>
      </c>
      <c r="O242" t="s">
        <v>2426</v>
      </c>
      <c r="P242" t="s">
        <v>40</v>
      </c>
      <c r="Q242" t="s">
        <v>35</v>
      </c>
      <c r="R242">
        <v>150</v>
      </c>
      <c r="S242">
        <v>0</v>
      </c>
      <c r="T242">
        <v>0</v>
      </c>
    </row>
    <row r="243" spans="1:20">
      <c r="A243" t="s">
        <v>2432</v>
      </c>
      <c r="B243" s="4">
        <v>11</v>
      </c>
      <c r="C243" s="4">
        <v>6</v>
      </c>
      <c r="D243" s="4">
        <v>1938</v>
      </c>
      <c r="E243" s="1">
        <f t="shared" si="6"/>
        <v>6107</v>
      </c>
      <c r="F243">
        <v>52.43</v>
      </c>
      <c r="G243">
        <v>21.92</v>
      </c>
      <c r="H243" t="s">
        <v>2428</v>
      </c>
      <c r="I243" s="4">
        <v>4</v>
      </c>
      <c r="J243" s="4">
        <v>10</v>
      </c>
      <c r="K243" s="6">
        <v>1938</v>
      </c>
      <c r="L243" s="1">
        <f t="shared" si="7"/>
        <v>3673</v>
      </c>
      <c r="M243">
        <v>52.43</v>
      </c>
      <c r="N243">
        <v>21.92</v>
      </c>
      <c r="O243" t="s">
        <v>2428</v>
      </c>
      <c r="P243" t="s">
        <v>40</v>
      </c>
      <c r="Q243" t="s">
        <v>35</v>
      </c>
      <c r="R243">
        <v>115</v>
      </c>
      <c r="S243">
        <v>0</v>
      </c>
      <c r="T243">
        <v>0</v>
      </c>
    </row>
    <row r="244" spans="1:20">
      <c r="A244" t="s">
        <v>2518</v>
      </c>
      <c r="B244" s="4">
        <v>19</v>
      </c>
      <c r="C244" s="4">
        <v>6</v>
      </c>
      <c r="D244" s="4">
        <v>1938</v>
      </c>
      <c r="E244" s="1">
        <f t="shared" si="6"/>
        <v>9029</v>
      </c>
      <c r="F244">
        <v>63.9</v>
      </c>
      <c r="G244">
        <v>24.7</v>
      </c>
      <c r="H244" t="s">
        <v>2455</v>
      </c>
      <c r="I244" s="4">
        <v>8</v>
      </c>
      <c r="J244" s="4">
        <v>4</v>
      </c>
      <c r="K244" s="6">
        <v>1940</v>
      </c>
      <c r="L244" s="1">
        <f t="shared" si="7"/>
        <v>4953</v>
      </c>
      <c r="M244">
        <v>63.9</v>
      </c>
      <c r="N244">
        <v>24.7</v>
      </c>
      <c r="O244" t="s">
        <v>2455</v>
      </c>
      <c r="P244" t="s">
        <v>34</v>
      </c>
      <c r="Q244" t="s">
        <v>35</v>
      </c>
      <c r="R244">
        <v>659</v>
      </c>
      <c r="S244">
        <v>0</v>
      </c>
      <c r="T244">
        <v>0</v>
      </c>
    </row>
    <row r="245" spans="1:20">
      <c r="A245" t="s">
        <v>2531</v>
      </c>
      <c r="B245" s="4">
        <v>3</v>
      </c>
      <c r="C245" s="4">
        <v>6</v>
      </c>
      <c r="D245" s="4">
        <v>1938</v>
      </c>
      <c r="E245" s="1">
        <f t="shared" si="6"/>
        <v>3185</v>
      </c>
      <c r="F245">
        <v>60.8</v>
      </c>
      <c r="G245">
        <v>29</v>
      </c>
      <c r="H245" t="s">
        <v>2455</v>
      </c>
      <c r="I245" s="4">
        <v>26</v>
      </c>
      <c r="J245" s="4">
        <v>4</v>
      </c>
      <c r="K245" s="6">
        <v>1939</v>
      </c>
      <c r="L245" s="1">
        <f t="shared" si="7"/>
        <v>11526</v>
      </c>
      <c r="M245">
        <v>60.67</v>
      </c>
      <c r="N245">
        <v>29</v>
      </c>
      <c r="O245" t="s">
        <v>808</v>
      </c>
      <c r="P245" t="s">
        <v>34</v>
      </c>
      <c r="Q245" t="s">
        <v>35</v>
      </c>
      <c r="R245">
        <v>327</v>
      </c>
      <c r="S245">
        <v>15</v>
      </c>
      <c r="T245">
        <v>181</v>
      </c>
    </row>
    <row r="246" spans="1:20">
      <c r="A246" t="s">
        <v>3588</v>
      </c>
      <c r="B246" s="4">
        <v>6</v>
      </c>
      <c r="C246" s="4">
        <v>6</v>
      </c>
      <c r="D246" s="4">
        <v>1938</v>
      </c>
      <c r="E246" s="1">
        <f t="shared" si="6"/>
        <v>4281</v>
      </c>
      <c r="F246">
        <v>65.75</v>
      </c>
      <c r="G246">
        <v>15.17</v>
      </c>
      <c r="H246" t="s">
        <v>2497</v>
      </c>
      <c r="I246" s="4">
        <v>12</v>
      </c>
      <c r="J246" s="4">
        <v>4</v>
      </c>
      <c r="K246" s="6">
        <v>1939</v>
      </c>
      <c r="L246" s="1">
        <f t="shared" si="7"/>
        <v>6413</v>
      </c>
      <c r="M246">
        <v>65.819999999999993</v>
      </c>
      <c r="N246">
        <v>15.67</v>
      </c>
      <c r="O246" t="s">
        <v>2497</v>
      </c>
      <c r="P246" t="s">
        <v>34</v>
      </c>
      <c r="Q246" t="s">
        <v>35</v>
      </c>
      <c r="R246">
        <v>310</v>
      </c>
      <c r="S246">
        <v>24</v>
      </c>
      <c r="T246">
        <v>72</v>
      </c>
    </row>
    <row r="247" spans="1:20">
      <c r="A247" t="s">
        <v>209</v>
      </c>
      <c r="B247" s="4">
        <v>9</v>
      </c>
      <c r="C247" s="4">
        <v>6</v>
      </c>
      <c r="D247" s="4">
        <v>1939</v>
      </c>
      <c r="E247" s="1">
        <f t="shared" si="6"/>
        <v>5378</v>
      </c>
      <c r="F247">
        <v>50.62</v>
      </c>
      <c r="G247">
        <v>15.57</v>
      </c>
      <c r="H247" t="s">
        <v>211</v>
      </c>
      <c r="I247" s="4">
        <v>20</v>
      </c>
      <c r="J247" s="4">
        <v>6</v>
      </c>
      <c r="K247" s="6">
        <v>1939</v>
      </c>
      <c r="L247" s="1">
        <f t="shared" si="7"/>
        <v>9396</v>
      </c>
      <c r="M247">
        <v>50.67</v>
      </c>
      <c r="N247">
        <v>15.35</v>
      </c>
      <c r="O247" t="s">
        <v>211</v>
      </c>
      <c r="P247" t="s">
        <v>40</v>
      </c>
      <c r="Q247" t="s">
        <v>35</v>
      </c>
      <c r="R247">
        <v>11</v>
      </c>
      <c r="S247">
        <v>17</v>
      </c>
      <c r="T247">
        <v>290</v>
      </c>
    </row>
    <row r="248" spans="1:20">
      <c r="A248" t="s">
        <v>588</v>
      </c>
      <c r="B248" s="4">
        <v>7</v>
      </c>
      <c r="C248" s="4">
        <v>6</v>
      </c>
      <c r="D248" s="4">
        <v>1939</v>
      </c>
      <c r="E248" s="1">
        <f t="shared" si="6"/>
        <v>4647</v>
      </c>
      <c r="F248">
        <v>52.37</v>
      </c>
      <c r="G248">
        <v>10.77</v>
      </c>
      <c r="H248" t="s">
        <v>332</v>
      </c>
      <c r="I248" s="4">
        <v>21</v>
      </c>
      <c r="J248" s="4">
        <v>9</v>
      </c>
      <c r="K248" s="6">
        <v>1940</v>
      </c>
      <c r="L248" s="1">
        <f t="shared" si="7"/>
        <v>9854</v>
      </c>
      <c r="M248">
        <v>52.37</v>
      </c>
      <c r="N248">
        <v>10.72</v>
      </c>
      <c r="O248" t="s">
        <v>332</v>
      </c>
      <c r="P248" t="s">
        <v>34</v>
      </c>
      <c r="Q248" t="s">
        <v>35</v>
      </c>
      <c r="R248">
        <v>472</v>
      </c>
      <c r="S248">
        <v>4</v>
      </c>
      <c r="T248">
        <v>270</v>
      </c>
    </row>
    <row r="249" spans="1:20">
      <c r="A249" t="s">
        <v>594</v>
      </c>
      <c r="B249" s="4">
        <v>11</v>
      </c>
      <c r="C249" s="4">
        <v>6</v>
      </c>
      <c r="D249" s="4">
        <v>1939</v>
      </c>
      <c r="E249" s="1">
        <f t="shared" si="6"/>
        <v>6108</v>
      </c>
      <c r="F249">
        <v>51.52</v>
      </c>
      <c r="G249">
        <v>11.95</v>
      </c>
      <c r="H249" t="s">
        <v>332</v>
      </c>
      <c r="I249" s="4">
        <v>30</v>
      </c>
      <c r="J249" s="4">
        <v>4</v>
      </c>
      <c r="K249" s="6">
        <v>1940</v>
      </c>
      <c r="L249" s="1">
        <f t="shared" si="7"/>
        <v>12988</v>
      </c>
      <c r="M249">
        <v>51.55</v>
      </c>
      <c r="N249">
        <v>11.92</v>
      </c>
      <c r="O249" t="s">
        <v>332</v>
      </c>
      <c r="P249" t="s">
        <v>34</v>
      </c>
      <c r="Q249" t="s">
        <v>35</v>
      </c>
      <c r="R249">
        <v>324</v>
      </c>
      <c r="S249">
        <v>5</v>
      </c>
      <c r="T249">
        <v>329</v>
      </c>
    </row>
    <row r="250" spans="1:20">
      <c r="A250" t="s">
        <v>714</v>
      </c>
      <c r="B250" s="4">
        <v>25</v>
      </c>
      <c r="C250" s="4">
        <v>5</v>
      </c>
      <c r="D250" s="4">
        <v>1939</v>
      </c>
      <c r="E250" s="1">
        <f t="shared" si="6"/>
        <v>11191</v>
      </c>
      <c r="F250">
        <v>55.97</v>
      </c>
      <c r="G250">
        <v>10.15</v>
      </c>
      <c r="H250" t="s">
        <v>610</v>
      </c>
      <c r="I250" s="4">
        <v>22</v>
      </c>
      <c r="J250" s="4">
        <v>6</v>
      </c>
      <c r="K250" s="6">
        <v>1939</v>
      </c>
      <c r="L250" s="1">
        <f t="shared" si="7"/>
        <v>10126</v>
      </c>
      <c r="M250">
        <v>55.97</v>
      </c>
      <c r="N250">
        <v>10.15</v>
      </c>
      <c r="O250" t="s">
        <v>610</v>
      </c>
      <c r="P250" t="s">
        <v>84</v>
      </c>
      <c r="Q250" t="s">
        <v>35</v>
      </c>
      <c r="R250">
        <v>28</v>
      </c>
      <c r="S250">
        <v>0</v>
      </c>
      <c r="T250">
        <v>0</v>
      </c>
    </row>
    <row r="251" spans="1:20">
      <c r="A251" t="s">
        <v>717</v>
      </c>
      <c r="B251" s="4">
        <v>1</v>
      </c>
      <c r="C251" s="4">
        <v>6</v>
      </c>
      <c r="D251" s="4">
        <v>1939</v>
      </c>
      <c r="E251" s="1">
        <f t="shared" si="6"/>
        <v>2456</v>
      </c>
      <c r="F251">
        <v>55.57</v>
      </c>
      <c r="G251">
        <v>9.5500000000000007</v>
      </c>
      <c r="H251" t="s">
        <v>610</v>
      </c>
      <c r="I251" s="4">
        <v>1</v>
      </c>
      <c r="J251" s="4">
        <v>8</v>
      </c>
      <c r="K251" s="6">
        <v>1943</v>
      </c>
      <c r="L251" s="1">
        <f t="shared" si="7"/>
        <v>2521</v>
      </c>
      <c r="M251">
        <v>55.62</v>
      </c>
      <c r="N251">
        <v>9.67</v>
      </c>
      <c r="O251" t="s">
        <v>610</v>
      </c>
      <c r="P251" t="s">
        <v>34</v>
      </c>
      <c r="Q251" t="s">
        <v>35</v>
      </c>
      <c r="R251">
        <v>1522</v>
      </c>
      <c r="S251">
        <v>10</v>
      </c>
      <c r="T251">
        <v>53</v>
      </c>
    </row>
    <row r="252" spans="1:20">
      <c r="A252" t="s">
        <v>742</v>
      </c>
      <c r="B252" s="4">
        <v>9</v>
      </c>
      <c r="C252" s="4">
        <v>5</v>
      </c>
      <c r="D252" s="4">
        <v>1939</v>
      </c>
      <c r="E252" s="1">
        <f t="shared" si="6"/>
        <v>5347</v>
      </c>
      <c r="F252">
        <v>55.97</v>
      </c>
      <c r="G252">
        <v>10.15</v>
      </c>
      <c r="H252" t="s">
        <v>610</v>
      </c>
      <c r="I252" s="4">
        <v>20</v>
      </c>
      <c r="J252" s="4">
        <v>6</v>
      </c>
      <c r="K252" s="6">
        <v>1940</v>
      </c>
      <c r="L252" s="1">
        <f t="shared" si="7"/>
        <v>9397</v>
      </c>
      <c r="M252">
        <v>56</v>
      </c>
      <c r="N252">
        <v>10.27</v>
      </c>
      <c r="O252" t="s">
        <v>610</v>
      </c>
      <c r="P252" t="s">
        <v>40</v>
      </c>
      <c r="Q252" t="s">
        <v>35</v>
      </c>
      <c r="R252">
        <v>408</v>
      </c>
      <c r="S252">
        <v>9</v>
      </c>
      <c r="T252">
        <v>63</v>
      </c>
    </row>
    <row r="253" spans="1:20">
      <c r="A253" t="s">
        <v>743</v>
      </c>
      <c r="B253" s="4">
        <v>10</v>
      </c>
      <c r="C253" s="4">
        <v>5</v>
      </c>
      <c r="D253" s="4">
        <v>1939</v>
      </c>
      <c r="E253" s="1">
        <f t="shared" si="6"/>
        <v>5712</v>
      </c>
      <c r="F253">
        <v>56</v>
      </c>
      <c r="G253">
        <v>10.199999999999999</v>
      </c>
      <c r="H253" t="s">
        <v>610</v>
      </c>
      <c r="I253" s="4">
        <v>6</v>
      </c>
      <c r="J253" s="4">
        <v>10</v>
      </c>
      <c r="K253" s="6">
        <v>1940</v>
      </c>
      <c r="L253" s="1">
        <f t="shared" si="7"/>
        <v>4405</v>
      </c>
      <c r="M253">
        <v>55.93</v>
      </c>
      <c r="N253">
        <v>10.15</v>
      </c>
      <c r="O253" t="s">
        <v>610</v>
      </c>
      <c r="P253" t="s">
        <v>34</v>
      </c>
      <c r="Q253" t="s">
        <v>35</v>
      </c>
      <c r="R253">
        <v>515</v>
      </c>
      <c r="S253">
        <v>9</v>
      </c>
      <c r="T253">
        <v>203</v>
      </c>
    </row>
    <row r="254" spans="1:20">
      <c r="A254" t="s">
        <v>936</v>
      </c>
      <c r="B254" s="4">
        <v>19</v>
      </c>
      <c r="C254" s="4">
        <v>5</v>
      </c>
      <c r="D254" s="4">
        <v>1939</v>
      </c>
      <c r="E254" s="1">
        <f t="shared" si="6"/>
        <v>8999</v>
      </c>
      <c r="F254">
        <v>50.87</v>
      </c>
      <c r="G254">
        <v>0.02</v>
      </c>
      <c r="H254" t="s">
        <v>4129</v>
      </c>
      <c r="I254" s="4">
        <v>7</v>
      </c>
      <c r="J254" s="4">
        <v>1</v>
      </c>
      <c r="K254" s="6">
        <v>1941</v>
      </c>
      <c r="L254" s="1">
        <f t="shared" si="7"/>
        <v>4498</v>
      </c>
      <c r="M254">
        <v>50.9</v>
      </c>
      <c r="N254">
        <v>0.18</v>
      </c>
      <c r="O254" t="s">
        <v>4129</v>
      </c>
      <c r="P254" t="s">
        <v>34</v>
      </c>
      <c r="Q254" t="s">
        <v>35</v>
      </c>
      <c r="R254">
        <v>599</v>
      </c>
      <c r="S254">
        <v>13</v>
      </c>
      <c r="T254">
        <v>73</v>
      </c>
    </row>
    <row r="255" spans="1:20">
      <c r="A255" t="s">
        <v>937</v>
      </c>
      <c r="B255" s="4">
        <v>22</v>
      </c>
      <c r="C255" s="4">
        <v>5</v>
      </c>
      <c r="D255" s="4">
        <v>1939</v>
      </c>
      <c r="E255" s="1">
        <f t="shared" si="6"/>
        <v>10095</v>
      </c>
      <c r="F255">
        <v>52.03</v>
      </c>
      <c r="G255">
        <v>-1.48</v>
      </c>
      <c r="H255" t="s">
        <v>4129</v>
      </c>
      <c r="I255" s="4">
        <v>31</v>
      </c>
      <c r="J255" s="4">
        <v>3</v>
      </c>
      <c r="K255" s="6">
        <v>1940</v>
      </c>
      <c r="L255" s="1">
        <f t="shared" si="7"/>
        <v>13322</v>
      </c>
      <c r="M255">
        <v>52.03</v>
      </c>
      <c r="N255">
        <v>-1.48</v>
      </c>
      <c r="O255" t="s">
        <v>4129</v>
      </c>
      <c r="P255" t="s">
        <v>40</v>
      </c>
      <c r="Q255" t="s">
        <v>52</v>
      </c>
      <c r="R255">
        <v>314</v>
      </c>
      <c r="S255">
        <v>0</v>
      </c>
      <c r="T255">
        <v>0</v>
      </c>
    </row>
    <row r="256" spans="1:20">
      <c r="A256" t="s">
        <v>938</v>
      </c>
      <c r="B256" s="4">
        <v>20</v>
      </c>
      <c r="C256" s="4">
        <v>5</v>
      </c>
      <c r="D256" s="4">
        <v>1939</v>
      </c>
      <c r="E256" s="1">
        <f t="shared" si="6"/>
        <v>9365</v>
      </c>
      <c r="F256">
        <v>52.42</v>
      </c>
      <c r="G256">
        <v>-2.52</v>
      </c>
      <c r="H256" t="s">
        <v>4129</v>
      </c>
      <c r="I256" s="4">
        <v>1</v>
      </c>
      <c r="J256" s="4">
        <v>2</v>
      </c>
      <c r="K256" s="6">
        <v>1940</v>
      </c>
      <c r="L256" s="1">
        <f t="shared" si="7"/>
        <v>2337</v>
      </c>
      <c r="M256">
        <v>52.45</v>
      </c>
      <c r="N256">
        <v>-2.48</v>
      </c>
      <c r="O256" t="s">
        <v>4129</v>
      </c>
      <c r="P256" t="s">
        <v>140</v>
      </c>
      <c r="Q256" t="s">
        <v>35</v>
      </c>
      <c r="R256">
        <v>257</v>
      </c>
      <c r="S256">
        <v>5</v>
      </c>
      <c r="T256">
        <v>32</v>
      </c>
    </row>
    <row r="257" spans="1:20">
      <c r="A257" t="s">
        <v>2434</v>
      </c>
      <c r="B257" s="4">
        <v>6</v>
      </c>
      <c r="C257" s="4">
        <v>7</v>
      </c>
      <c r="D257" s="4">
        <v>1939</v>
      </c>
      <c r="E257" s="1">
        <f t="shared" si="6"/>
        <v>4312</v>
      </c>
      <c r="F257">
        <v>48.83</v>
      </c>
      <c r="G257">
        <v>24.53</v>
      </c>
      <c r="H257" t="s">
        <v>2426</v>
      </c>
      <c r="I257" s="4">
        <v>13</v>
      </c>
      <c r="J257" s="4">
        <v>7</v>
      </c>
      <c r="K257" s="6">
        <v>1939</v>
      </c>
      <c r="L257" s="1">
        <f t="shared" si="7"/>
        <v>6869</v>
      </c>
      <c r="M257">
        <v>48.83</v>
      </c>
      <c r="N257">
        <v>24.53</v>
      </c>
      <c r="O257" t="s">
        <v>2426</v>
      </c>
      <c r="P257" t="s">
        <v>26</v>
      </c>
      <c r="Q257" t="s">
        <v>27</v>
      </c>
      <c r="R257">
        <v>7</v>
      </c>
      <c r="S257">
        <v>0</v>
      </c>
      <c r="T257">
        <v>0</v>
      </c>
    </row>
    <row r="258" spans="1:20">
      <c r="A258" t="s">
        <v>2435</v>
      </c>
      <c r="B258" s="4">
        <v>1</v>
      </c>
      <c r="C258" s="4">
        <v>6</v>
      </c>
      <c r="D258" s="4">
        <v>1939</v>
      </c>
      <c r="E258" s="1">
        <f t="shared" si="6"/>
        <v>2456</v>
      </c>
      <c r="F258">
        <v>50.6</v>
      </c>
      <c r="G258">
        <v>26.33</v>
      </c>
      <c r="H258" t="s">
        <v>2426</v>
      </c>
      <c r="I258" s="4">
        <v>15</v>
      </c>
      <c r="J258" s="4">
        <v>6</v>
      </c>
      <c r="K258" s="6">
        <v>1939</v>
      </c>
      <c r="L258" s="1">
        <f t="shared" si="7"/>
        <v>7569</v>
      </c>
      <c r="M258">
        <v>50.6</v>
      </c>
      <c r="N258">
        <v>26.33</v>
      </c>
      <c r="O258" t="s">
        <v>2426</v>
      </c>
      <c r="P258" t="s">
        <v>40</v>
      </c>
      <c r="Q258" t="s">
        <v>35</v>
      </c>
      <c r="R258">
        <v>14</v>
      </c>
      <c r="S258">
        <v>0</v>
      </c>
      <c r="T258">
        <v>0</v>
      </c>
    </row>
    <row r="259" spans="1:20">
      <c r="A259" t="s">
        <v>2436</v>
      </c>
      <c r="B259" s="4">
        <v>1</v>
      </c>
      <c r="C259" s="4">
        <v>6</v>
      </c>
      <c r="D259" s="4">
        <v>1939</v>
      </c>
      <c r="E259" s="1">
        <f t="shared" ref="E259:E322" si="8">DATE(B259,C259,D259)</f>
        <v>2456</v>
      </c>
      <c r="F259">
        <v>50.6</v>
      </c>
      <c r="G259">
        <v>26.33</v>
      </c>
      <c r="H259" t="s">
        <v>2426</v>
      </c>
      <c r="I259" s="4">
        <v>15</v>
      </c>
      <c r="J259" s="4">
        <v>6</v>
      </c>
      <c r="K259" s="6">
        <v>1939</v>
      </c>
      <c r="L259" s="1">
        <f t="shared" ref="L259:L322" si="9">DATE(I259,J259,K259)</f>
        <v>7569</v>
      </c>
      <c r="M259">
        <v>50.6</v>
      </c>
      <c r="N259">
        <v>26.33</v>
      </c>
      <c r="O259" t="s">
        <v>2426</v>
      </c>
      <c r="P259" t="s">
        <v>40</v>
      </c>
      <c r="Q259" t="s">
        <v>35</v>
      </c>
      <c r="R259">
        <v>14</v>
      </c>
      <c r="S259">
        <v>0</v>
      </c>
      <c r="T259">
        <v>0</v>
      </c>
    </row>
    <row r="260" spans="1:20">
      <c r="A260" t="s">
        <v>2536</v>
      </c>
      <c r="B260" s="4">
        <v>8</v>
      </c>
      <c r="C260" s="4">
        <v>7</v>
      </c>
      <c r="D260" s="4">
        <v>1939</v>
      </c>
      <c r="E260" s="1">
        <f t="shared" si="8"/>
        <v>5043</v>
      </c>
      <c r="F260">
        <v>60.8</v>
      </c>
      <c r="G260">
        <v>23.9</v>
      </c>
      <c r="H260" t="s">
        <v>2455</v>
      </c>
      <c r="I260" s="4">
        <v>8</v>
      </c>
      <c r="J260" s="4">
        <v>1</v>
      </c>
      <c r="K260" s="6">
        <v>1941</v>
      </c>
      <c r="L260" s="1">
        <f t="shared" si="9"/>
        <v>4863</v>
      </c>
      <c r="M260">
        <v>60.8</v>
      </c>
      <c r="N260">
        <v>23.9</v>
      </c>
      <c r="O260" t="s">
        <v>2455</v>
      </c>
      <c r="P260" t="s">
        <v>34</v>
      </c>
      <c r="Q260" t="s">
        <v>35</v>
      </c>
      <c r="R260">
        <v>550</v>
      </c>
      <c r="S260">
        <v>0</v>
      </c>
      <c r="T260">
        <v>0</v>
      </c>
    </row>
    <row r="261" spans="1:20">
      <c r="A261" t="s">
        <v>3576</v>
      </c>
      <c r="B261" s="4">
        <v>5</v>
      </c>
      <c r="C261" s="4">
        <v>7</v>
      </c>
      <c r="D261" s="4">
        <v>1939</v>
      </c>
      <c r="E261" s="1">
        <f t="shared" si="8"/>
        <v>3947</v>
      </c>
      <c r="F261">
        <v>65.77</v>
      </c>
      <c r="G261">
        <v>15.13</v>
      </c>
      <c r="H261" t="s">
        <v>2497</v>
      </c>
      <c r="I261" s="4">
        <v>16</v>
      </c>
      <c r="J261" s="4">
        <v>6</v>
      </c>
      <c r="K261" s="6">
        <v>1940</v>
      </c>
      <c r="L261" s="1">
        <f t="shared" si="9"/>
        <v>7936</v>
      </c>
      <c r="M261">
        <v>65.77</v>
      </c>
      <c r="N261">
        <v>15.13</v>
      </c>
      <c r="O261" t="s">
        <v>2497</v>
      </c>
      <c r="P261" t="s">
        <v>40</v>
      </c>
      <c r="Q261" t="s">
        <v>35</v>
      </c>
      <c r="R261">
        <v>347</v>
      </c>
      <c r="S261">
        <v>0</v>
      </c>
      <c r="T261">
        <v>0</v>
      </c>
    </row>
    <row r="262" spans="1:20">
      <c r="A262" t="s">
        <v>3638</v>
      </c>
      <c r="B262" s="4">
        <v>15</v>
      </c>
      <c r="C262" s="4">
        <v>6</v>
      </c>
      <c r="D262" s="4">
        <v>1939</v>
      </c>
      <c r="E262" s="1">
        <f t="shared" si="8"/>
        <v>7569</v>
      </c>
      <c r="F262">
        <v>60.67</v>
      </c>
      <c r="G262">
        <v>17.170000000000002</v>
      </c>
      <c r="H262" t="s">
        <v>2497</v>
      </c>
      <c r="I262" s="4">
        <v>16</v>
      </c>
      <c r="J262" s="4">
        <v>6</v>
      </c>
      <c r="K262" s="6">
        <v>1939</v>
      </c>
      <c r="L262" s="1">
        <f t="shared" si="9"/>
        <v>7935</v>
      </c>
      <c r="M262">
        <v>60.67</v>
      </c>
      <c r="N262">
        <v>17.170000000000002</v>
      </c>
      <c r="O262" t="s">
        <v>2497</v>
      </c>
      <c r="P262" t="s">
        <v>140</v>
      </c>
      <c r="Q262" t="s">
        <v>27</v>
      </c>
      <c r="R262">
        <v>1</v>
      </c>
      <c r="S262">
        <v>0</v>
      </c>
      <c r="T262">
        <v>0</v>
      </c>
    </row>
    <row r="263" spans="1:20">
      <c r="A263" t="s">
        <v>3639</v>
      </c>
      <c r="B263" s="4">
        <v>15</v>
      </c>
      <c r="C263" s="4">
        <v>6</v>
      </c>
      <c r="D263" s="4">
        <v>1939</v>
      </c>
      <c r="E263" s="1">
        <f t="shared" si="8"/>
        <v>7569</v>
      </c>
      <c r="F263">
        <v>60.67</v>
      </c>
      <c r="G263">
        <v>17.170000000000002</v>
      </c>
      <c r="H263" t="s">
        <v>2497</v>
      </c>
      <c r="I263" s="4">
        <v>19</v>
      </c>
      <c r="J263" s="4">
        <v>9</v>
      </c>
      <c r="K263" s="6">
        <v>1939</v>
      </c>
      <c r="L263" s="1">
        <f t="shared" si="9"/>
        <v>9122</v>
      </c>
      <c r="M263">
        <v>60.67</v>
      </c>
      <c r="N263">
        <v>17.170000000000002</v>
      </c>
      <c r="O263" t="s">
        <v>2497</v>
      </c>
      <c r="P263" t="s">
        <v>40</v>
      </c>
      <c r="Q263" t="s">
        <v>52</v>
      </c>
      <c r="R263">
        <v>96</v>
      </c>
      <c r="S263">
        <v>0</v>
      </c>
      <c r="T263">
        <v>0</v>
      </c>
    </row>
    <row r="264" spans="1:20">
      <c r="A264" t="s">
        <v>3648</v>
      </c>
      <c r="B264" s="4">
        <v>24</v>
      </c>
      <c r="C264" s="4">
        <v>6</v>
      </c>
      <c r="D264" s="4">
        <v>1939</v>
      </c>
      <c r="E264" s="1">
        <f t="shared" si="8"/>
        <v>10857</v>
      </c>
      <c r="F264">
        <v>60.52</v>
      </c>
      <c r="G264">
        <v>14.8</v>
      </c>
      <c r="H264" t="s">
        <v>2497</v>
      </c>
      <c r="I264" s="4">
        <v>3</v>
      </c>
      <c r="J264" s="4">
        <v>5</v>
      </c>
      <c r="K264" s="6">
        <v>1940</v>
      </c>
      <c r="L264" s="1">
        <f t="shared" si="9"/>
        <v>3156</v>
      </c>
      <c r="M264">
        <v>60.52</v>
      </c>
      <c r="N264">
        <v>14.8</v>
      </c>
      <c r="O264" t="s">
        <v>2497</v>
      </c>
      <c r="P264" t="s">
        <v>40</v>
      </c>
      <c r="Q264" t="s">
        <v>35</v>
      </c>
      <c r="R264">
        <v>314</v>
      </c>
      <c r="S264">
        <v>0</v>
      </c>
      <c r="T264">
        <v>0</v>
      </c>
    </row>
    <row r="265" spans="1:20">
      <c r="A265" t="s">
        <v>3775</v>
      </c>
      <c r="B265" s="4">
        <v>30</v>
      </c>
      <c r="C265" s="4">
        <v>5</v>
      </c>
      <c r="D265" s="4">
        <v>1939</v>
      </c>
      <c r="E265" s="1">
        <f t="shared" si="8"/>
        <v>13017</v>
      </c>
      <c r="F265">
        <v>57.43</v>
      </c>
      <c r="G265">
        <v>12.83</v>
      </c>
      <c r="H265" t="s">
        <v>2497</v>
      </c>
      <c r="I265" s="4">
        <v>29</v>
      </c>
      <c r="J265" s="4">
        <v>7</v>
      </c>
      <c r="K265" s="6">
        <v>1939</v>
      </c>
      <c r="L265" s="1">
        <f t="shared" si="9"/>
        <v>12713</v>
      </c>
      <c r="M265">
        <v>57.43</v>
      </c>
      <c r="N265">
        <v>12.83</v>
      </c>
      <c r="O265" t="s">
        <v>2497</v>
      </c>
      <c r="P265" t="s">
        <v>84</v>
      </c>
      <c r="Q265" t="s">
        <v>35</v>
      </c>
      <c r="R265">
        <v>60</v>
      </c>
      <c r="S265">
        <v>0</v>
      </c>
      <c r="T265">
        <v>0</v>
      </c>
    </row>
    <row r="266" spans="1:20">
      <c r="A266" t="s">
        <v>3809</v>
      </c>
      <c r="B266" s="4">
        <v>5</v>
      </c>
      <c r="C266" s="4">
        <v>6</v>
      </c>
      <c r="D266" s="4">
        <v>1939</v>
      </c>
      <c r="E266" s="1">
        <f t="shared" si="8"/>
        <v>3917</v>
      </c>
      <c r="F266">
        <v>56.92</v>
      </c>
      <c r="G266">
        <v>13.42</v>
      </c>
      <c r="H266" t="s">
        <v>2497</v>
      </c>
      <c r="I266" s="4">
        <v>20</v>
      </c>
      <c r="J266" s="4">
        <v>10</v>
      </c>
      <c r="K266" s="6">
        <v>1939</v>
      </c>
      <c r="L266" s="1">
        <f t="shared" si="9"/>
        <v>9518</v>
      </c>
      <c r="M266">
        <v>56.9</v>
      </c>
      <c r="N266">
        <v>13.38</v>
      </c>
      <c r="O266" t="s">
        <v>2497</v>
      </c>
      <c r="P266" t="s">
        <v>34</v>
      </c>
      <c r="Q266" t="s">
        <v>35</v>
      </c>
      <c r="R266">
        <v>137</v>
      </c>
      <c r="S266">
        <v>3</v>
      </c>
      <c r="T266">
        <v>228</v>
      </c>
    </row>
    <row r="267" spans="1:20">
      <c r="A267" t="s">
        <v>3815</v>
      </c>
      <c r="B267" s="4">
        <v>7</v>
      </c>
      <c r="C267" s="4">
        <v>6</v>
      </c>
      <c r="D267" s="4">
        <v>1939</v>
      </c>
      <c r="E267" s="1">
        <f t="shared" si="8"/>
        <v>4647</v>
      </c>
      <c r="F267">
        <v>58.03</v>
      </c>
      <c r="G267">
        <v>11.9</v>
      </c>
      <c r="H267" t="s">
        <v>2497</v>
      </c>
      <c r="I267" s="4">
        <v>24</v>
      </c>
      <c r="J267" s="4">
        <v>9</v>
      </c>
      <c r="K267" s="6">
        <v>1939</v>
      </c>
      <c r="L267" s="1">
        <f t="shared" si="9"/>
        <v>10949</v>
      </c>
      <c r="M267">
        <v>58.27</v>
      </c>
      <c r="N267">
        <v>12.3</v>
      </c>
      <c r="O267" t="s">
        <v>2497</v>
      </c>
      <c r="P267" t="s">
        <v>26</v>
      </c>
      <c r="Q267" t="s">
        <v>35</v>
      </c>
      <c r="R267">
        <v>109</v>
      </c>
      <c r="S267">
        <v>35</v>
      </c>
      <c r="T267">
        <v>43</v>
      </c>
    </row>
    <row r="268" spans="1:20">
      <c r="A268" t="s">
        <v>3821</v>
      </c>
      <c r="B268" s="4">
        <v>5</v>
      </c>
      <c r="C268" s="4">
        <v>6</v>
      </c>
      <c r="D268" s="4">
        <v>1939</v>
      </c>
      <c r="E268" s="1">
        <f t="shared" si="8"/>
        <v>3917</v>
      </c>
      <c r="F268">
        <v>59.65</v>
      </c>
      <c r="G268">
        <v>17.88</v>
      </c>
      <c r="H268" t="s">
        <v>2497</v>
      </c>
      <c r="I268" s="4">
        <v>15</v>
      </c>
      <c r="J268" s="4">
        <v>11</v>
      </c>
      <c r="K268" s="6">
        <v>1941</v>
      </c>
      <c r="L268" s="1">
        <f t="shared" si="9"/>
        <v>7724</v>
      </c>
      <c r="M268">
        <v>59.63</v>
      </c>
      <c r="N268">
        <v>17.87</v>
      </c>
      <c r="O268" t="s">
        <v>2497</v>
      </c>
      <c r="P268" t="s">
        <v>34</v>
      </c>
      <c r="Q268" t="s">
        <v>35</v>
      </c>
      <c r="R268">
        <v>894</v>
      </c>
      <c r="S268">
        <v>3</v>
      </c>
      <c r="T268">
        <v>207</v>
      </c>
    </row>
    <row r="269" spans="1:20">
      <c r="A269" t="s">
        <v>3822</v>
      </c>
      <c r="B269" s="4">
        <v>5</v>
      </c>
      <c r="C269" s="4">
        <v>6</v>
      </c>
      <c r="D269" s="4">
        <v>1939</v>
      </c>
      <c r="E269" s="1">
        <f t="shared" si="8"/>
        <v>3917</v>
      </c>
      <c r="F269">
        <v>59.65</v>
      </c>
      <c r="G269">
        <v>17.88</v>
      </c>
      <c r="H269" t="s">
        <v>2497</v>
      </c>
      <c r="I269" s="4">
        <v>16</v>
      </c>
      <c r="J269" s="4">
        <v>7</v>
      </c>
      <c r="K269" s="6">
        <v>1939</v>
      </c>
      <c r="L269" s="1">
        <f t="shared" si="9"/>
        <v>7965</v>
      </c>
      <c r="M269">
        <v>59.65</v>
      </c>
      <c r="N269">
        <v>17.88</v>
      </c>
      <c r="O269" t="s">
        <v>2497</v>
      </c>
      <c r="P269" t="s">
        <v>34</v>
      </c>
      <c r="Q269" t="s">
        <v>35</v>
      </c>
      <c r="R269">
        <v>41</v>
      </c>
      <c r="S269">
        <v>0</v>
      </c>
      <c r="T269">
        <v>0</v>
      </c>
    </row>
    <row r="270" spans="1:20">
      <c r="A270" t="s">
        <v>3866</v>
      </c>
      <c r="B270" s="4">
        <v>10</v>
      </c>
      <c r="C270" s="4">
        <v>6</v>
      </c>
      <c r="D270" s="4">
        <v>1939</v>
      </c>
      <c r="E270" s="1">
        <f t="shared" si="8"/>
        <v>5743</v>
      </c>
      <c r="F270">
        <v>62.57</v>
      </c>
      <c r="G270">
        <v>17.12</v>
      </c>
      <c r="H270" t="s">
        <v>2497</v>
      </c>
      <c r="I270" s="4">
        <v>20</v>
      </c>
      <c r="J270" s="4">
        <v>7</v>
      </c>
      <c r="K270" s="6">
        <v>1939</v>
      </c>
      <c r="L270" s="1">
        <f t="shared" si="9"/>
        <v>9426</v>
      </c>
      <c r="M270">
        <v>62.57</v>
      </c>
      <c r="N270">
        <v>17.12</v>
      </c>
      <c r="O270" t="s">
        <v>2497</v>
      </c>
      <c r="P270" t="s">
        <v>40</v>
      </c>
      <c r="Q270" t="s">
        <v>35</v>
      </c>
      <c r="R270">
        <v>40</v>
      </c>
      <c r="S270">
        <v>0</v>
      </c>
      <c r="T270">
        <v>0</v>
      </c>
    </row>
    <row r="271" spans="1:20">
      <c r="A271" t="s">
        <v>3867</v>
      </c>
      <c r="B271" s="4">
        <v>28</v>
      </c>
      <c r="C271" s="4">
        <v>5</v>
      </c>
      <c r="D271" s="4">
        <v>1939</v>
      </c>
      <c r="E271" s="1">
        <f t="shared" si="8"/>
        <v>12287</v>
      </c>
      <c r="F271">
        <v>59.68</v>
      </c>
      <c r="G271">
        <v>18.899999999999999</v>
      </c>
      <c r="H271" t="s">
        <v>2497</v>
      </c>
      <c r="I271" s="4">
        <v>11</v>
      </c>
      <c r="J271" s="4">
        <v>6</v>
      </c>
      <c r="K271" s="6">
        <v>1940</v>
      </c>
      <c r="L271" s="1">
        <f t="shared" si="9"/>
        <v>6109</v>
      </c>
      <c r="M271">
        <v>59.7</v>
      </c>
      <c r="N271">
        <v>18.850000000000001</v>
      </c>
      <c r="O271" t="s">
        <v>2497</v>
      </c>
      <c r="P271" t="s">
        <v>34</v>
      </c>
      <c r="Q271" t="s">
        <v>35</v>
      </c>
      <c r="R271">
        <v>380</v>
      </c>
      <c r="S271">
        <v>4</v>
      </c>
      <c r="T271">
        <v>304</v>
      </c>
    </row>
    <row r="272" spans="1:20">
      <c r="A272" t="s">
        <v>499</v>
      </c>
      <c r="B272" s="4">
        <v>23</v>
      </c>
      <c r="C272" s="4">
        <v>5</v>
      </c>
      <c r="D272" s="4">
        <v>1940</v>
      </c>
      <c r="E272" s="1">
        <f t="shared" si="8"/>
        <v>10461</v>
      </c>
      <c r="F272">
        <v>48.23</v>
      </c>
      <c r="G272">
        <v>11.68</v>
      </c>
      <c r="H272" t="s">
        <v>332</v>
      </c>
      <c r="I272" s="4">
        <v>1</v>
      </c>
      <c r="J272" s="4">
        <v>10</v>
      </c>
      <c r="K272" s="6">
        <v>1940</v>
      </c>
      <c r="L272" s="1">
        <f t="shared" si="9"/>
        <v>2579</v>
      </c>
      <c r="M272">
        <v>48.23</v>
      </c>
      <c r="N272">
        <v>11.68</v>
      </c>
      <c r="O272" t="s">
        <v>332</v>
      </c>
      <c r="P272" t="s">
        <v>34</v>
      </c>
      <c r="Q272" t="s">
        <v>35</v>
      </c>
      <c r="R272">
        <v>131</v>
      </c>
      <c r="S272">
        <v>0</v>
      </c>
      <c r="T272">
        <v>0</v>
      </c>
    </row>
    <row r="273" spans="1:20">
      <c r="A273" t="s">
        <v>604</v>
      </c>
      <c r="B273" s="4">
        <v>3</v>
      </c>
      <c r="C273" s="4">
        <v>6</v>
      </c>
      <c r="D273" s="4">
        <v>1940</v>
      </c>
      <c r="E273" s="1">
        <f t="shared" si="8"/>
        <v>3187</v>
      </c>
      <c r="F273">
        <v>52.35</v>
      </c>
      <c r="G273">
        <v>10.77</v>
      </c>
      <c r="H273" t="s">
        <v>332</v>
      </c>
      <c r="I273" s="4">
        <v>21</v>
      </c>
      <c r="J273" s="4">
        <v>7</v>
      </c>
      <c r="K273" s="6">
        <v>1941</v>
      </c>
      <c r="L273" s="1">
        <f t="shared" si="9"/>
        <v>9793</v>
      </c>
      <c r="M273">
        <v>52.28</v>
      </c>
      <c r="N273">
        <v>10.7</v>
      </c>
      <c r="O273" t="s">
        <v>332</v>
      </c>
      <c r="P273" t="s">
        <v>40</v>
      </c>
      <c r="Q273" t="s">
        <v>35</v>
      </c>
      <c r="R273">
        <v>413</v>
      </c>
      <c r="S273">
        <v>9</v>
      </c>
      <c r="T273">
        <v>212</v>
      </c>
    </row>
    <row r="274" spans="1:20">
      <c r="A274" t="s">
        <v>677</v>
      </c>
      <c r="B274" s="4">
        <v>29</v>
      </c>
      <c r="C274" s="4">
        <v>6</v>
      </c>
      <c r="D274" s="4">
        <v>1940</v>
      </c>
      <c r="E274" s="1">
        <f t="shared" si="8"/>
        <v>12684</v>
      </c>
      <c r="F274">
        <v>55.23</v>
      </c>
      <c r="G274">
        <v>9.6</v>
      </c>
      <c r="H274" t="s">
        <v>610</v>
      </c>
      <c r="I274" s="4">
        <v>13</v>
      </c>
      <c r="J274" s="4">
        <v>7</v>
      </c>
      <c r="K274" s="6">
        <v>1941</v>
      </c>
      <c r="L274" s="1">
        <f t="shared" si="9"/>
        <v>6871</v>
      </c>
      <c r="M274">
        <v>55.22</v>
      </c>
      <c r="N274">
        <v>9.6300000000000008</v>
      </c>
      <c r="O274" t="s">
        <v>610</v>
      </c>
      <c r="P274" t="s">
        <v>40</v>
      </c>
      <c r="Q274" t="s">
        <v>52</v>
      </c>
      <c r="R274">
        <v>379</v>
      </c>
      <c r="S274">
        <v>3</v>
      </c>
      <c r="T274">
        <v>132</v>
      </c>
    </row>
    <row r="275" spans="1:20">
      <c r="A275" t="s">
        <v>721</v>
      </c>
      <c r="B275" s="4">
        <v>31</v>
      </c>
      <c r="C275" s="4">
        <v>5</v>
      </c>
      <c r="D275" s="4">
        <v>1940</v>
      </c>
      <c r="E275" s="1">
        <f t="shared" si="8"/>
        <v>13383</v>
      </c>
      <c r="F275">
        <v>57</v>
      </c>
      <c r="G275">
        <v>9.9</v>
      </c>
      <c r="H275" t="s">
        <v>610</v>
      </c>
      <c r="I275" s="4">
        <v>23</v>
      </c>
      <c r="J275" s="4">
        <v>5</v>
      </c>
      <c r="K275" s="6">
        <v>1943</v>
      </c>
      <c r="L275" s="1">
        <f t="shared" si="9"/>
        <v>10464</v>
      </c>
      <c r="M275">
        <v>57</v>
      </c>
      <c r="N275">
        <v>9.9</v>
      </c>
      <c r="O275" t="s">
        <v>610</v>
      </c>
      <c r="P275" t="s">
        <v>40</v>
      </c>
      <c r="Q275" t="s">
        <v>35</v>
      </c>
      <c r="R275">
        <v>1087</v>
      </c>
      <c r="S275">
        <v>0</v>
      </c>
      <c r="T275">
        <v>0</v>
      </c>
    </row>
    <row r="276" spans="1:20">
      <c r="A276" t="s">
        <v>722</v>
      </c>
      <c r="B276" s="4">
        <v>31</v>
      </c>
      <c r="C276" s="4">
        <v>5</v>
      </c>
      <c r="D276" s="4">
        <v>1940</v>
      </c>
      <c r="E276" s="1">
        <f t="shared" si="8"/>
        <v>13383</v>
      </c>
      <c r="F276">
        <v>57</v>
      </c>
      <c r="G276">
        <v>9.9</v>
      </c>
      <c r="H276" t="s">
        <v>610</v>
      </c>
      <c r="I276" s="4">
        <v>10</v>
      </c>
      <c r="J276" s="4">
        <v>12</v>
      </c>
      <c r="K276" s="6">
        <v>1943</v>
      </c>
      <c r="L276" s="1">
        <f t="shared" si="9"/>
        <v>5930</v>
      </c>
      <c r="M276">
        <v>57</v>
      </c>
      <c r="N276">
        <v>9.92</v>
      </c>
      <c r="O276" t="s">
        <v>610</v>
      </c>
      <c r="P276" t="s">
        <v>34</v>
      </c>
      <c r="Q276" t="s">
        <v>35</v>
      </c>
      <c r="R276">
        <v>1288</v>
      </c>
      <c r="S276">
        <v>2</v>
      </c>
      <c r="T276">
        <v>91</v>
      </c>
    </row>
    <row r="277" spans="1:20">
      <c r="A277" t="s">
        <v>723</v>
      </c>
      <c r="B277" s="4">
        <v>25</v>
      </c>
      <c r="C277" s="4">
        <v>6</v>
      </c>
      <c r="D277" s="4">
        <v>1940</v>
      </c>
      <c r="E277" s="1">
        <f t="shared" si="8"/>
        <v>11223</v>
      </c>
      <c r="F277">
        <v>57</v>
      </c>
      <c r="G277">
        <v>9.7799999999999994</v>
      </c>
      <c r="H277" t="s">
        <v>610</v>
      </c>
      <c r="I277" s="4">
        <v>19</v>
      </c>
      <c r="J277" s="4">
        <v>12</v>
      </c>
      <c r="K277" s="6">
        <v>1943</v>
      </c>
      <c r="L277" s="1">
        <f t="shared" si="9"/>
        <v>9217</v>
      </c>
      <c r="M277">
        <v>57</v>
      </c>
      <c r="N277">
        <v>9.7799999999999994</v>
      </c>
      <c r="O277" t="s">
        <v>610</v>
      </c>
      <c r="P277" t="s">
        <v>34</v>
      </c>
      <c r="Q277" t="s">
        <v>35</v>
      </c>
      <c r="R277">
        <v>1272</v>
      </c>
      <c r="S277">
        <v>0</v>
      </c>
      <c r="T277">
        <v>0</v>
      </c>
    </row>
    <row r="278" spans="1:20">
      <c r="A278" t="s">
        <v>1549</v>
      </c>
      <c r="B278" s="4">
        <v>11</v>
      </c>
      <c r="C278" s="4">
        <v>5</v>
      </c>
      <c r="D278" s="4">
        <v>1940</v>
      </c>
      <c r="E278" s="1">
        <f t="shared" si="8"/>
        <v>6078</v>
      </c>
      <c r="F278">
        <v>54.02</v>
      </c>
      <c r="G278">
        <v>-1.08</v>
      </c>
      <c r="H278" t="s">
        <v>4129</v>
      </c>
      <c r="I278" s="4">
        <v>5</v>
      </c>
      <c r="J278" s="4">
        <v>10</v>
      </c>
      <c r="K278" s="6">
        <v>1940</v>
      </c>
      <c r="L278" s="1">
        <f t="shared" si="9"/>
        <v>4040</v>
      </c>
      <c r="M278">
        <v>54.02</v>
      </c>
      <c r="N278">
        <v>-1.03</v>
      </c>
      <c r="O278" t="s">
        <v>4129</v>
      </c>
      <c r="P278" t="s">
        <v>40</v>
      </c>
      <c r="Q278" t="s">
        <v>35</v>
      </c>
      <c r="R278">
        <v>147</v>
      </c>
      <c r="S278">
        <v>4</v>
      </c>
      <c r="T278">
        <v>91</v>
      </c>
    </row>
    <row r="279" spans="1:20">
      <c r="A279" t="s">
        <v>2457</v>
      </c>
      <c r="B279" s="4">
        <v>14</v>
      </c>
      <c r="C279" s="4">
        <v>6</v>
      </c>
      <c r="D279" s="4">
        <v>1940</v>
      </c>
      <c r="E279" s="1">
        <f t="shared" si="8"/>
        <v>7205</v>
      </c>
      <c r="F279">
        <v>60.3</v>
      </c>
      <c r="G279">
        <v>23.8</v>
      </c>
      <c r="H279" t="s">
        <v>2455</v>
      </c>
      <c r="I279" s="4">
        <v>25</v>
      </c>
      <c r="J279" s="4">
        <v>5</v>
      </c>
      <c r="K279" s="6">
        <v>1947</v>
      </c>
      <c r="L279" s="1">
        <f t="shared" si="9"/>
        <v>11199</v>
      </c>
      <c r="M279">
        <v>60.3</v>
      </c>
      <c r="N279">
        <v>23.8</v>
      </c>
      <c r="O279" t="s">
        <v>2455</v>
      </c>
      <c r="P279" t="s">
        <v>34</v>
      </c>
      <c r="Q279" t="s">
        <v>35</v>
      </c>
      <c r="R279">
        <v>2536</v>
      </c>
      <c r="S279">
        <v>0</v>
      </c>
      <c r="T279">
        <v>0</v>
      </c>
    </row>
    <row r="280" spans="1:20">
      <c r="A280" t="s">
        <v>3568</v>
      </c>
      <c r="B280" s="4">
        <v>19</v>
      </c>
      <c r="C280" s="4">
        <v>6</v>
      </c>
      <c r="D280" s="4">
        <v>1940</v>
      </c>
      <c r="E280" s="1">
        <f t="shared" si="8"/>
        <v>9031</v>
      </c>
      <c r="F280">
        <v>65.75</v>
      </c>
      <c r="G280">
        <v>15.17</v>
      </c>
      <c r="H280" t="s">
        <v>2497</v>
      </c>
      <c r="I280" s="4">
        <v>21</v>
      </c>
      <c r="J280" s="4">
        <v>1</v>
      </c>
      <c r="K280" s="6">
        <v>1943</v>
      </c>
      <c r="L280" s="1">
        <f t="shared" si="9"/>
        <v>9614</v>
      </c>
      <c r="M280">
        <v>65.73</v>
      </c>
      <c r="N280">
        <v>14.65</v>
      </c>
      <c r="O280" t="s">
        <v>2497</v>
      </c>
      <c r="P280" t="s">
        <v>34</v>
      </c>
      <c r="Q280" t="s">
        <v>35</v>
      </c>
      <c r="R280">
        <v>946</v>
      </c>
      <c r="S280">
        <v>24</v>
      </c>
      <c r="T280">
        <v>266</v>
      </c>
    </row>
    <row r="281" spans="1:20">
      <c r="A281" t="s">
        <v>3646</v>
      </c>
      <c r="B281" s="4">
        <v>2</v>
      </c>
      <c r="C281" s="4">
        <v>6</v>
      </c>
      <c r="D281" s="4">
        <v>1940</v>
      </c>
      <c r="E281" s="1">
        <f t="shared" si="8"/>
        <v>2822</v>
      </c>
      <c r="F281">
        <v>58.38</v>
      </c>
      <c r="G281">
        <v>13.45</v>
      </c>
      <c r="H281" t="s">
        <v>2497</v>
      </c>
      <c r="I281" s="4">
        <v>6</v>
      </c>
      <c r="J281" s="4">
        <v>6</v>
      </c>
      <c r="K281" s="6">
        <v>1940</v>
      </c>
      <c r="L281" s="1">
        <f t="shared" si="9"/>
        <v>4283</v>
      </c>
      <c r="M281">
        <v>58.38</v>
      </c>
      <c r="N281">
        <v>13.45</v>
      </c>
      <c r="O281" t="s">
        <v>2497</v>
      </c>
      <c r="P281" t="s">
        <v>84</v>
      </c>
      <c r="Q281" t="s">
        <v>35</v>
      </c>
      <c r="R281">
        <v>4</v>
      </c>
      <c r="S281">
        <v>0</v>
      </c>
      <c r="T281">
        <v>0</v>
      </c>
    </row>
    <row r="282" spans="1:20">
      <c r="A282" t="s">
        <v>3647</v>
      </c>
      <c r="B282" s="4">
        <v>15</v>
      </c>
      <c r="C282" s="4">
        <v>6</v>
      </c>
      <c r="D282" s="4">
        <v>1940</v>
      </c>
      <c r="E282" s="1">
        <f t="shared" si="8"/>
        <v>7570</v>
      </c>
      <c r="F282">
        <v>59.75</v>
      </c>
      <c r="G282">
        <v>13.7</v>
      </c>
      <c r="H282" t="s">
        <v>2497</v>
      </c>
      <c r="I282" s="4">
        <v>2</v>
      </c>
      <c r="J282" s="4">
        <v>2</v>
      </c>
      <c r="K282" s="6">
        <v>1941</v>
      </c>
      <c r="L282" s="1">
        <f t="shared" si="9"/>
        <v>2703</v>
      </c>
      <c r="M282">
        <v>59.48</v>
      </c>
      <c r="N282">
        <v>13.37</v>
      </c>
      <c r="O282" t="s">
        <v>2497</v>
      </c>
      <c r="P282" t="s">
        <v>34</v>
      </c>
      <c r="Q282" t="s">
        <v>35</v>
      </c>
      <c r="R282">
        <v>232</v>
      </c>
      <c r="S282">
        <v>36</v>
      </c>
      <c r="T282">
        <v>213</v>
      </c>
    </row>
    <row r="283" spans="1:20">
      <c r="A283" t="s">
        <v>3649</v>
      </c>
      <c r="B283" s="4">
        <v>4</v>
      </c>
      <c r="C283" s="4">
        <v>6</v>
      </c>
      <c r="D283" s="4">
        <v>1940</v>
      </c>
      <c r="E283" s="1">
        <f t="shared" si="8"/>
        <v>3553</v>
      </c>
      <c r="F283">
        <v>56.72</v>
      </c>
      <c r="G283">
        <v>14.7</v>
      </c>
      <c r="H283" t="s">
        <v>2497</v>
      </c>
      <c r="I283" s="4">
        <v>2</v>
      </c>
      <c r="J283" s="4">
        <v>12</v>
      </c>
      <c r="K283" s="6">
        <v>1940</v>
      </c>
      <c r="L283" s="1">
        <f t="shared" si="9"/>
        <v>3005</v>
      </c>
      <c r="M283">
        <v>56.77</v>
      </c>
      <c r="N283">
        <v>14.82</v>
      </c>
      <c r="O283" t="s">
        <v>2497</v>
      </c>
      <c r="P283" t="s">
        <v>34</v>
      </c>
      <c r="Q283" t="s">
        <v>35</v>
      </c>
      <c r="R283">
        <v>181</v>
      </c>
      <c r="S283">
        <v>10</v>
      </c>
      <c r="T283">
        <v>52</v>
      </c>
    </row>
    <row r="284" spans="1:20">
      <c r="A284" t="s">
        <v>3650</v>
      </c>
      <c r="B284" s="4">
        <v>3</v>
      </c>
      <c r="C284" s="4">
        <v>6</v>
      </c>
      <c r="D284" s="4">
        <v>1940</v>
      </c>
      <c r="E284" s="1">
        <f t="shared" si="8"/>
        <v>3187</v>
      </c>
      <c r="F284">
        <v>57.32</v>
      </c>
      <c r="G284">
        <v>15.58</v>
      </c>
      <c r="H284" t="s">
        <v>2497</v>
      </c>
      <c r="I284" s="4">
        <v>12</v>
      </c>
      <c r="J284" s="4">
        <v>9</v>
      </c>
      <c r="K284" s="6">
        <v>1940</v>
      </c>
      <c r="L284" s="1">
        <f t="shared" si="9"/>
        <v>6567</v>
      </c>
      <c r="M284">
        <v>57.32</v>
      </c>
      <c r="N284">
        <v>15.58</v>
      </c>
      <c r="O284" t="s">
        <v>2497</v>
      </c>
      <c r="P284" t="s">
        <v>34</v>
      </c>
      <c r="Q284" t="s">
        <v>35</v>
      </c>
      <c r="R284">
        <v>101</v>
      </c>
      <c r="S284">
        <v>0</v>
      </c>
      <c r="T284">
        <v>0</v>
      </c>
    </row>
    <row r="285" spans="1:20">
      <c r="A285" t="s">
        <v>3652</v>
      </c>
      <c r="B285" s="4">
        <v>14</v>
      </c>
      <c r="C285" s="4">
        <v>6</v>
      </c>
      <c r="D285" s="4">
        <v>1940</v>
      </c>
      <c r="E285" s="1">
        <f t="shared" si="8"/>
        <v>7205</v>
      </c>
      <c r="F285">
        <v>57.32</v>
      </c>
      <c r="G285">
        <v>12.95</v>
      </c>
      <c r="H285" t="s">
        <v>2497</v>
      </c>
      <c r="I285" s="4">
        <v>4</v>
      </c>
      <c r="J285" s="4">
        <v>7</v>
      </c>
      <c r="K285" s="6">
        <v>1940</v>
      </c>
      <c r="L285" s="1">
        <f t="shared" si="9"/>
        <v>3583</v>
      </c>
      <c r="M285">
        <v>57.32</v>
      </c>
      <c r="N285">
        <v>12.95</v>
      </c>
      <c r="O285" t="s">
        <v>2497</v>
      </c>
      <c r="P285" t="s">
        <v>81</v>
      </c>
      <c r="Q285" t="s">
        <v>35</v>
      </c>
      <c r="R285">
        <v>20</v>
      </c>
      <c r="S285">
        <v>0</v>
      </c>
      <c r="T285">
        <v>0</v>
      </c>
    </row>
    <row r="286" spans="1:20">
      <c r="A286" t="s">
        <v>3769</v>
      </c>
      <c r="B286" s="4">
        <v>6</v>
      </c>
      <c r="C286" s="4">
        <v>6</v>
      </c>
      <c r="D286" s="4">
        <v>1940</v>
      </c>
      <c r="E286" s="1">
        <f t="shared" si="8"/>
        <v>4283</v>
      </c>
      <c r="F286">
        <v>57.42</v>
      </c>
      <c r="G286">
        <v>12.83</v>
      </c>
      <c r="H286" t="s">
        <v>2497</v>
      </c>
      <c r="I286" s="4">
        <v>9</v>
      </c>
      <c r="J286" s="4">
        <v>8</v>
      </c>
      <c r="K286" s="6">
        <v>1940</v>
      </c>
      <c r="L286" s="1">
        <f t="shared" si="9"/>
        <v>5440</v>
      </c>
      <c r="M286">
        <v>57.42</v>
      </c>
      <c r="N286">
        <v>12.83</v>
      </c>
      <c r="O286" t="s">
        <v>2497</v>
      </c>
      <c r="P286" t="s">
        <v>34</v>
      </c>
      <c r="Q286" t="s">
        <v>35</v>
      </c>
      <c r="R286">
        <v>64</v>
      </c>
      <c r="S286">
        <v>0</v>
      </c>
      <c r="T286">
        <v>0</v>
      </c>
    </row>
    <row r="287" spans="1:20">
      <c r="A287" t="s">
        <v>3774</v>
      </c>
      <c r="B287" s="4">
        <v>31</v>
      </c>
      <c r="C287" s="4">
        <v>5</v>
      </c>
      <c r="D287" s="4">
        <v>1940</v>
      </c>
      <c r="E287" s="1">
        <f t="shared" si="8"/>
        <v>13383</v>
      </c>
      <c r="F287">
        <v>57.43</v>
      </c>
      <c r="G287">
        <v>12.83</v>
      </c>
      <c r="H287" t="s">
        <v>2497</v>
      </c>
      <c r="I287" s="4">
        <v>9</v>
      </c>
      <c r="J287" s="4">
        <v>8</v>
      </c>
      <c r="K287" s="6">
        <v>1940</v>
      </c>
      <c r="L287" s="1">
        <f t="shared" si="9"/>
        <v>5440</v>
      </c>
      <c r="M287">
        <v>57.42</v>
      </c>
      <c r="N287">
        <v>12.83</v>
      </c>
      <c r="O287" t="s">
        <v>2497</v>
      </c>
      <c r="P287" t="s">
        <v>34</v>
      </c>
      <c r="Q287" t="s">
        <v>35</v>
      </c>
      <c r="R287">
        <v>70</v>
      </c>
      <c r="S287">
        <v>2</v>
      </c>
      <c r="T287">
        <v>181</v>
      </c>
    </row>
    <row r="288" spans="1:20">
      <c r="A288" t="s">
        <v>3781</v>
      </c>
      <c r="B288" s="4">
        <v>29</v>
      </c>
      <c r="C288" s="4">
        <v>5</v>
      </c>
      <c r="D288" s="4">
        <v>1940</v>
      </c>
      <c r="E288" s="1">
        <f t="shared" si="8"/>
        <v>12653</v>
      </c>
      <c r="F288">
        <v>57.32</v>
      </c>
      <c r="G288">
        <v>12.97</v>
      </c>
      <c r="H288" t="s">
        <v>2497</v>
      </c>
      <c r="I288" s="4">
        <v>3</v>
      </c>
      <c r="J288" s="4">
        <v>3</v>
      </c>
      <c r="K288" s="6">
        <v>1941</v>
      </c>
      <c r="L288" s="1">
        <f t="shared" si="9"/>
        <v>3096</v>
      </c>
      <c r="M288">
        <v>57.4</v>
      </c>
      <c r="N288">
        <v>13.63</v>
      </c>
      <c r="O288" t="s">
        <v>2497</v>
      </c>
      <c r="P288" t="s">
        <v>40</v>
      </c>
      <c r="Q288" t="s">
        <v>35</v>
      </c>
      <c r="R288">
        <v>278</v>
      </c>
      <c r="S288">
        <v>42</v>
      </c>
      <c r="T288">
        <v>77</v>
      </c>
    </row>
    <row r="289" spans="1:20">
      <c r="A289" t="s">
        <v>3849</v>
      </c>
      <c r="B289" s="4">
        <v>14</v>
      </c>
      <c r="C289" s="4">
        <v>6</v>
      </c>
      <c r="D289" s="4">
        <v>1940</v>
      </c>
      <c r="E289" s="1">
        <f t="shared" si="8"/>
        <v>7205</v>
      </c>
      <c r="F289">
        <v>59.68</v>
      </c>
      <c r="G289">
        <v>18.899999999999999</v>
      </c>
      <c r="H289" t="s">
        <v>2497</v>
      </c>
      <c r="I289" s="4">
        <v>15</v>
      </c>
      <c r="J289" s="4">
        <v>9</v>
      </c>
      <c r="K289" s="6">
        <v>1940</v>
      </c>
      <c r="L289" s="1">
        <f t="shared" si="9"/>
        <v>7662</v>
      </c>
      <c r="M289">
        <v>59.68</v>
      </c>
      <c r="N289">
        <v>18.899999999999999</v>
      </c>
      <c r="O289" t="s">
        <v>2497</v>
      </c>
      <c r="P289" t="s">
        <v>81</v>
      </c>
      <c r="Q289" t="s">
        <v>52</v>
      </c>
      <c r="R289">
        <v>93</v>
      </c>
      <c r="S289">
        <v>0</v>
      </c>
      <c r="T289">
        <v>0</v>
      </c>
    </row>
    <row r="290" spans="1:20">
      <c r="A290" t="s">
        <v>3859</v>
      </c>
      <c r="B290" s="4">
        <v>4</v>
      </c>
      <c r="C290" s="4">
        <v>6</v>
      </c>
      <c r="D290" s="4">
        <v>1940</v>
      </c>
      <c r="E290" s="1">
        <f t="shared" si="8"/>
        <v>3553</v>
      </c>
      <c r="F290">
        <v>57.08</v>
      </c>
      <c r="G290">
        <v>14.27</v>
      </c>
      <c r="H290" t="s">
        <v>2497</v>
      </c>
      <c r="I290" s="4">
        <v>3</v>
      </c>
      <c r="J290" s="4">
        <v>3</v>
      </c>
      <c r="K290" s="6">
        <v>1942</v>
      </c>
      <c r="L290" s="1">
        <f t="shared" si="9"/>
        <v>3097</v>
      </c>
      <c r="M290">
        <v>57.03</v>
      </c>
      <c r="N290">
        <v>14.27</v>
      </c>
      <c r="O290" t="s">
        <v>2497</v>
      </c>
      <c r="P290" t="s">
        <v>34</v>
      </c>
      <c r="Q290" t="s">
        <v>35</v>
      </c>
      <c r="R290">
        <v>637</v>
      </c>
      <c r="S290">
        <v>6</v>
      </c>
      <c r="T290">
        <v>181</v>
      </c>
    </row>
    <row r="291" spans="1:20">
      <c r="A291" t="s">
        <v>3860</v>
      </c>
      <c r="B291" s="4">
        <v>6</v>
      </c>
      <c r="C291" s="4">
        <v>6</v>
      </c>
      <c r="D291" s="4">
        <v>1940</v>
      </c>
      <c r="E291" s="1">
        <f t="shared" si="8"/>
        <v>4283</v>
      </c>
      <c r="F291">
        <v>57.32</v>
      </c>
      <c r="G291">
        <v>14.23</v>
      </c>
      <c r="H291" t="s">
        <v>2497</v>
      </c>
      <c r="I291" s="4">
        <v>3</v>
      </c>
      <c r="J291" s="4">
        <v>7</v>
      </c>
      <c r="K291" s="6">
        <v>1940</v>
      </c>
      <c r="L291" s="1">
        <f t="shared" si="9"/>
        <v>3217</v>
      </c>
      <c r="M291">
        <v>57.32</v>
      </c>
      <c r="N291">
        <v>14.23</v>
      </c>
      <c r="O291" t="s">
        <v>2497</v>
      </c>
      <c r="P291" t="s">
        <v>84</v>
      </c>
      <c r="Q291" t="s">
        <v>35</v>
      </c>
      <c r="R291">
        <v>27</v>
      </c>
      <c r="S291">
        <v>0</v>
      </c>
      <c r="T291">
        <v>0</v>
      </c>
    </row>
    <row r="292" spans="1:20">
      <c r="A292" t="s">
        <v>3865</v>
      </c>
      <c r="B292" s="4">
        <v>10</v>
      </c>
      <c r="C292" s="4">
        <v>7</v>
      </c>
      <c r="D292" s="4">
        <v>1940</v>
      </c>
      <c r="E292" s="1">
        <f t="shared" si="8"/>
        <v>5774</v>
      </c>
      <c r="F292">
        <v>59.63</v>
      </c>
      <c r="G292">
        <v>17.899999999999999</v>
      </c>
      <c r="H292" t="s">
        <v>2497</v>
      </c>
      <c r="I292" s="4">
        <v>2</v>
      </c>
      <c r="J292" s="4">
        <v>1</v>
      </c>
      <c r="K292" s="6">
        <v>1941</v>
      </c>
      <c r="L292" s="1">
        <f t="shared" si="9"/>
        <v>2672</v>
      </c>
      <c r="M292">
        <v>59.65</v>
      </c>
      <c r="N292">
        <v>17.920000000000002</v>
      </c>
      <c r="O292" t="s">
        <v>2497</v>
      </c>
      <c r="P292" t="s">
        <v>34</v>
      </c>
      <c r="Q292" t="s">
        <v>35</v>
      </c>
      <c r="R292">
        <v>176</v>
      </c>
      <c r="S292">
        <v>3</v>
      </c>
      <c r="T292">
        <v>27</v>
      </c>
    </row>
    <row r="293" spans="1:20">
      <c r="A293" t="s">
        <v>3870</v>
      </c>
      <c r="B293" s="4">
        <v>13</v>
      </c>
      <c r="C293" s="4">
        <v>6</v>
      </c>
      <c r="D293" s="4">
        <v>1940</v>
      </c>
      <c r="E293" s="1">
        <f t="shared" si="8"/>
        <v>6840</v>
      </c>
      <c r="F293">
        <v>57.33</v>
      </c>
      <c r="G293">
        <v>14.18</v>
      </c>
      <c r="H293" t="s">
        <v>2497</v>
      </c>
      <c r="I293" s="4">
        <v>30</v>
      </c>
      <c r="J293" s="4">
        <v>10</v>
      </c>
      <c r="K293" s="6">
        <v>1940</v>
      </c>
      <c r="L293" s="1">
        <f t="shared" si="9"/>
        <v>13171</v>
      </c>
      <c r="M293">
        <v>57.33</v>
      </c>
      <c r="N293">
        <v>14.18</v>
      </c>
      <c r="O293" t="s">
        <v>2497</v>
      </c>
      <c r="P293" t="s">
        <v>34</v>
      </c>
      <c r="Q293" t="s">
        <v>35</v>
      </c>
      <c r="R293">
        <v>139</v>
      </c>
      <c r="S293">
        <v>0</v>
      </c>
      <c r="T293">
        <v>0</v>
      </c>
    </row>
    <row r="294" spans="1:20">
      <c r="A294" t="s">
        <v>298</v>
      </c>
      <c r="B294" s="4">
        <v>5</v>
      </c>
      <c r="C294" s="4">
        <v>6</v>
      </c>
      <c r="D294" s="4">
        <v>1941</v>
      </c>
      <c r="E294" s="1">
        <f t="shared" si="8"/>
        <v>3919</v>
      </c>
      <c r="F294">
        <v>49.55</v>
      </c>
      <c r="G294">
        <v>15.55</v>
      </c>
      <c r="H294" t="s">
        <v>211</v>
      </c>
      <c r="I294" s="4">
        <v>8</v>
      </c>
      <c r="J294" s="4">
        <v>2</v>
      </c>
      <c r="K294" s="6">
        <v>1942</v>
      </c>
      <c r="L294" s="1">
        <f t="shared" si="9"/>
        <v>4895</v>
      </c>
      <c r="M294">
        <v>49.55</v>
      </c>
      <c r="N294">
        <v>15.55</v>
      </c>
      <c r="O294" t="s">
        <v>211</v>
      </c>
      <c r="P294" t="s">
        <v>34</v>
      </c>
      <c r="Q294" t="s">
        <v>35</v>
      </c>
      <c r="R294">
        <v>248</v>
      </c>
      <c r="S294">
        <v>0</v>
      </c>
      <c r="T294">
        <v>0</v>
      </c>
    </row>
    <row r="295" spans="1:20">
      <c r="A295" t="s">
        <v>301</v>
      </c>
      <c r="B295" s="4">
        <v>5</v>
      </c>
      <c r="C295" s="4">
        <v>6</v>
      </c>
      <c r="D295" s="4">
        <v>1941</v>
      </c>
      <c r="E295" s="1">
        <f t="shared" si="8"/>
        <v>3919</v>
      </c>
      <c r="F295">
        <v>49.55</v>
      </c>
      <c r="G295">
        <v>15.55</v>
      </c>
      <c r="H295" t="s">
        <v>211</v>
      </c>
      <c r="I295" s="4">
        <v>13</v>
      </c>
      <c r="J295" s="4">
        <v>1</v>
      </c>
      <c r="K295" s="6">
        <v>1942</v>
      </c>
      <c r="L295" s="1">
        <f t="shared" si="9"/>
        <v>6691</v>
      </c>
      <c r="M295">
        <v>49.55</v>
      </c>
      <c r="N295">
        <v>15.55</v>
      </c>
      <c r="O295" t="s">
        <v>211</v>
      </c>
      <c r="P295" t="s">
        <v>34</v>
      </c>
      <c r="Q295" t="s">
        <v>35</v>
      </c>
      <c r="R295">
        <v>222</v>
      </c>
      <c r="S295">
        <v>0</v>
      </c>
      <c r="T295">
        <v>0</v>
      </c>
    </row>
    <row r="296" spans="1:20">
      <c r="A296" t="s">
        <v>596</v>
      </c>
      <c r="B296" s="4">
        <v>11</v>
      </c>
      <c r="C296" s="4">
        <v>6</v>
      </c>
      <c r="D296" s="4">
        <v>1941</v>
      </c>
      <c r="E296" s="1">
        <f t="shared" si="8"/>
        <v>6110</v>
      </c>
      <c r="F296">
        <v>50.53</v>
      </c>
      <c r="G296">
        <v>8.42</v>
      </c>
      <c r="H296" t="s">
        <v>332</v>
      </c>
      <c r="I296" s="4">
        <v>21</v>
      </c>
      <c r="J296" s="4">
        <v>6</v>
      </c>
      <c r="K296" s="6">
        <v>1942</v>
      </c>
      <c r="L296" s="1">
        <f t="shared" si="9"/>
        <v>9764</v>
      </c>
      <c r="M296">
        <v>50.52</v>
      </c>
      <c r="N296">
        <v>8.43</v>
      </c>
      <c r="O296" t="s">
        <v>332</v>
      </c>
      <c r="P296" t="s">
        <v>84</v>
      </c>
      <c r="Q296" t="s">
        <v>35</v>
      </c>
      <c r="R296">
        <v>375</v>
      </c>
      <c r="S296">
        <v>3</v>
      </c>
      <c r="T296">
        <v>148</v>
      </c>
    </row>
    <row r="297" spans="1:20">
      <c r="A297" t="s">
        <v>601</v>
      </c>
      <c r="B297" s="4">
        <v>11</v>
      </c>
      <c r="C297" s="4">
        <v>5</v>
      </c>
      <c r="D297" s="4">
        <v>1941</v>
      </c>
      <c r="E297" s="1">
        <f t="shared" si="8"/>
        <v>6079</v>
      </c>
      <c r="F297">
        <v>50.78</v>
      </c>
      <c r="G297">
        <v>9.83</v>
      </c>
      <c r="H297" t="s">
        <v>332</v>
      </c>
      <c r="I297" s="4">
        <v>24</v>
      </c>
      <c r="J297" s="4">
        <v>2</v>
      </c>
      <c r="K297" s="6">
        <v>1942</v>
      </c>
      <c r="L297" s="1">
        <f t="shared" si="9"/>
        <v>10739</v>
      </c>
      <c r="M297">
        <v>50.77</v>
      </c>
      <c r="N297">
        <v>9.85</v>
      </c>
      <c r="O297" t="s">
        <v>332</v>
      </c>
      <c r="P297" t="s">
        <v>40</v>
      </c>
      <c r="Q297" t="s">
        <v>35</v>
      </c>
      <c r="R297">
        <v>289</v>
      </c>
      <c r="S297">
        <v>3</v>
      </c>
      <c r="T297">
        <v>148</v>
      </c>
    </row>
    <row r="298" spans="1:20">
      <c r="A298" t="s">
        <v>603</v>
      </c>
      <c r="B298" s="4">
        <v>12</v>
      </c>
      <c r="C298" s="4">
        <v>5</v>
      </c>
      <c r="D298" s="4">
        <v>1941</v>
      </c>
      <c r="E298" s="1">
        <f t="shared" si="8"/>
        <v>6445</v>
      </c>
      <c r="F298">
        <v>50.08</v>
      </c>
      <c r="G298">
        <v>7.45</v>
      </c>
      <c r="H298" t="s">
        <v>332</v>
      </c>
      <c r="I298" s="4">
        <v>4</v>
      </c>
      <c r="J298" s="4">
        <v>2</v>
      </c>
      <c r="K298" s="6">
        <v>1942</v>
      </c>
      <c r="L298" s="1">
        <f t="shared" si="9"/>
        <v>3434</v>
      </c>
      <c r="M298">
        <v>50.08</v>
      </c>
      <c r="N298">
        <v>7.45</v>
      </c>
      <c r="O298" t="s">
        <v>332</v>
      </c>
      <c r="P298" t="s">
        <v>40</v>
      </c>
      <c r="Q298" t="s">
        <v>35</v>
      </c>
      <c r="R298">
        <v>268</v>
      </c>
      <c r="S298">
        <v>0</v>
      </c>
      <c r="T298">
        <v>0</v>
      </c>
    </row>
    <row r="299" spans="1:20">
      <c r="A299" t="s">
        <v>670</v>
      </c>
      <c r="B299" s="4">
        <v>28</v>
      </c>
      <c r="C299" s="4">
        <v>6</v>
      </c>
      <c r="D299" s="4">
        <v>1941</v>
      </c>
      <c r="E299" s="1">
        <f t="shared" si="8"/>
        <v>12320</v>
      </c>
      <c r="F299">
        <v>56.02</v>
      </c>
      <c r="G299">
        <v>11.98</v>
      </c>
      <c r="H299" t="s">
        <v>610</v>
      </c>
      <c r="I299" s="4">
        <v>5</v>
      </c>
      <c r="J299" s="4">
        <v>7</v>
      </c>
      <c r="K299" s="6">
        <v>1941</v>
      </c>
      <c r="L299" s="1">
        <f t="shared" si="9"/>
        <v>3949</v>
      </c>
      <c r="M299">
        <v>56</v>
      </c>
      <c r="N299">
        <v>11.98</v>
      </c>
      <c r="O299" t="s">
        <v>610</v>
      </c>
      <c r="P299" t="s">
        <v>40</v>
      </c>
      <c r="Q299" t="s">
        <v>35</v>
      </c>
      <c r="R299">
        <v>7</v>
      </c>
      <c r="S299">
        <v>2</v>
      </c>
      <c r="T299">
        <v>181</v>
      </c>
    </row>
    <row r="300" spans="1:20">
      <c r="A300" t="s">
        <v>678</v>
      </c>
      <c r="B300" s="4">
        <v>28</v>
      </c>
      <c r="C300" s="4">
        <v>6</v>
      </c>
      <c r="D300" s="4">
        <v>1941</v>
      </c>
      <c r="E300" s="1">
        <f t="shared" si="8"/>
        <v>12320</v>
      </c>
      <c r="F300">
        <v>55.77</v>
      </c>
      <c r="G300">
        <v>12.52</v>
      </c>
      <c r="H300" t="s">
        <v>610</v>
      </c>
      <c r="I300" s="4">
        <v>14</v>
      </c>
      <c r="J300" s="4">
        <v>7</v>
      </c>
      <c r="K300" s="6">
        <v>1941</v>
      </c>
      <c r="L300" s="1">
        <f t="shared" si="9"/>
        <v>7236</v>
      </c>
      <c r="M300">
        <v>55.77</v>
      </c>
      <c r="N300">
        <v>12.52</v>
      </c>
      <c r="O300" t="s">
        <v>610</v>
      </c>
      <c r="P300" t="s">
        <v>40</v>
      </c>
      <c r="Q300" t="s">
        <v>35</v>
      </c>
      <c r="R300">
        <v>16</v>
      </c>
      <c r="S300">
        <v>0</v>
      </c>
      <c r="T300">
        <v>0</v>
      </c>
    </row>
    <row r="301" spans="1:20">
      <c r="A301" t="s">
        <v>679</v>
      </c>
      <c r="B301" s="4">
        <v>7</v>
      </c>
      <c r="C301" s="4">
        <v>6</v>
      </c>
      <c r="D301" s="4">
        <v>1941</v>
      </c>
      <c r="E301" s="1">
        <f t="shared" si="8"/>
        <v>4649</v>
      </c>
      <c r="F301">
        <v>55.72</v>
      </c>
      <c r="G301">
        <v>12.48</v>
      </c>
      <c r="H301" t="s">
        <v>610</v>
      </c>
      <c r="I301" s="4">
        <v>15</v>
      </c>
      <c r="J301" s="4">
        <v>7</v>
      </c>
      <c r="K301" s="6">
        <v>1941</v>
      </c>
      <c r="L301" s="1">
        <f t="shared" si="9"/>
        <v>7601</v>
      </c>
      <c r="M301">
        <v>55.72</v>
      </c>
      <c r="N301">
        <v>12.48</v>
      </c>
      <c r="O301" t="s">
        <v>610</v>
      </c>
      <c r="P301" t="s">
        <v>40</v>
      </c>
      <c r="Q301" t="s">
        <v>35</v>
      </c>
      <c r="R301">
        <v>38</v>
      </c>
      <c r="S301">
        <v>0</v>
      </c>
      <c r="T301">
        <v>0</v>
      </c>
    </row>
    <row r="302" spans="1:20">
      <c r="A302" t="s">
        <v>930</v>
      </c>
      <c r="B302" s="4">
        <v>2</v>
      </c>
      <c r="C302" s="4">
        <v>6</v>
      </c>
      <c r="D302" s="4">
        <v>1941</v>
      </c>
      <c r="E302" s="1">
        <f t="shared" si="8"/>
        <v>2823</v>
      </c>
      <c r="F302">
        <v>52.33</v>
      </c>
      <c r="G302">
        <v>-1.28</v>
      </c>
      <c r="H302" t="s">
        <v>4129</v>
      </c>
      <c r="I302" s="4">
        <v>28</v>
      </c>
      <c r="J302" s="4">
        <v>6</v>
      </c>
      <c r="K302" s="6">
        <v>1941</v>
      </c>
      <c r="L302" s="1">
        <f t="shared" si="9"/>
        <v>12320</v>
      </c>
      <c r="M302">
        <v>52.33</v>
      </c>
      <c r="N302">
        <v>-1.28</v>
      </c>
      <c r="O302" t="s">
        <v>4129</v>
      </c>
      <c r="P302" t="s">
        <v>34</v>
      </c>
      <c r="Q302" t="s">
        <v>35</v>
      </c>
      <c r="R302">
        <v>26</v>
      </c>
      <c r="S302">
        <v>0</v>
      </c>
      <c r="T302">
        <v>0</v>
      </c>
    </row>
    <row r="303" spans="1:20">
      <c r="A303" t="s">
        <v>931</v>
      </c>
      <c r="B303" s="4">
        <v>27</v>
      </c>
      <c r="C303" s="4">
        <v>5</v>
      </c>
      <c r="D303" s="4">
        <v>1941</v>
      </c>
      <c r="E303" s="1">
        <f t="shared" si="8"/>
        <v>11923</v>
      </c>
      <c r="F303">
        <v>52.33</v>
      </c>
      <c r="G303">
        <v>-1.2</v>
      </c>
      <c r="H303" t="s">
        <v>4129</v>
      </c>
      <c r="I303" s="4">
        <v>15</v>
      </c>
      <c r="J303" s="4">
        <v>7</v>
      </c>
      <c r="K303" s="6">
        <v>1941</v>
      </c>
      <c r="L303" s="1">
        <f t="shared" si="9"/>
        <v>7601</v>
      </c>
      <c r="M303">
        <v>52.33</v>
      </c>
      <c r="N303">
        <v>-1.2</v>
      </c>
      <c r="O303" t="s">
        <v>4129</v>
      </c>
      <c r="P303" t="s">
        <v>40</v>
      </c>
      <c r="Q303" t="s">
        <v>35</v>
      </c>
      <c r="R303">
        <v>49</v>
      </c>
      <c r="S303">
        <v>0</v>
      </c>
      <c r="T303">
        <v>0</v>
      </c>
    </row>
    <row r="304" spans="1:20">
      <c r="A304" t="s">
        <v>941</v>
      </c>
      <c r="B304" s="4">
        <v>28</v>
      </c>
      <c r="C304" s="4">
        <v>5</v>
      </c>
      <c r="D304" s="4">
        <v>1941</v>
      </c>
      <c r="E304" s="1">
        <f t="shared" si="8"/>
        <v>12289</v>
      </c>
      <c r="F304">
        <v>54.22</v>
      </c>
      <c r="G304">
        <v>-4.53</v>
      </c>
      <c r="H304" t="s">
        <v>4129</v>
      </c>
      <c r="I304" s="4">
        <v>15</v>
      </c>
      <c r="J304" s="4">
        <v>7</v>
      </c>
      <c r="K304" s="6">
        <v>1944</v>
      </c>
      <c r="L304" s="1">
        <f t="shared" si="9"/>
        <v>7604</v>
      </c>
      <c r="M304">
        <v>54.22</v>
      </c>
      <c r="N304">
        <v>-4.53</v>
      </c>
      <c r="O304" t="s">
        <v>4129</v>
      </c>
      <c r="P304" t="s">
        <v>40</v>
      </c>
      <c r="Q304" t="s">
        <v>35</v>
      </c>
      <c r="R304">
        <v>1144</v>
      </c>
      <c r="S304">
        <v>0</v>
      </c>
      <c r="T304">
        <v>0</v>
      </c>
    </row>
    <row r="305" spans="1:20">
      <c r="A305" t="s">
        <v>942</v>
      </c>
      <c r="B305" s="4">
        <v>10</v>
      </c>
      <c r="C305" s="4">
        <v>6</v>
      </c>
      <c r="D305" s="4">
        <v>1941</v>
      </c>
      <c r="E305" s="1">
        <f t="shared" si="8"/>
        <v>5745</v>
      </c>
      <c r="F305">
        <v>54.83</v>
      </c>
      <c r="G305">
        <v>-3.02</v>
      </c>
      <c r="H305" t="s">
        <v>4129</v>
      </c>
      <c r="I305" s="4">
        <v>28</v>
      </c>
      <c r="J305" s="4">
        <v>5</v>
      </c>
      <c r="K305" s="6">
        <v>1942</v>
      </c>
      <c r="L305" s="1">
        <f t="shared" si="9"/>
        <v>12290</v>
      </c>
      <c r="M305">
        <v>54.83</v>
      </c>
      <c r="N305">
        <v>-3.02</v>
      </c>
      <c r="O305" t="s">
        <v>4129</v>
      </c>
      <c r="P305" t="s">
        <v>40</v>
      </c>
      <c r="Q305" t="s">
        <v>35</v>
      </c>
      <c r="R305">
        <v>352</v>
      </c>
      <c r="S305">
        <v>0</v>
      </c>
      <c r="T305">
        <v>0</v>
      </c>
    </row>
    <row r="306" spans="1:20">
      <c r="A306" t="s">
        <v>944</v>
      </c>
      <c r="B306" s="4">
        <v>1</v>
      </c>
      <c r="C306" s="4">
        <v>6</v>
      </c>
      <c r="D306" s="4">
        <v>1941</v>
      </c>
      <c r="E306" s="1">
        <f t="shared" si="8"/>
        <v>2458</v>
      </c>
      <c r="F306">
        <v>51.15</v>
      </c>
      <c r="G306">
        <v>-0.45</v>
      </c>
      <c r="H306" t="s">
        <v>4129</v>
      </c>
      <c r="I306" s="4">
        <v>7</v>
      </c>
      <c r="J306" s="4">
        <v>11</v>
      </c>
      <c r="K306" s="6">
        <v>1941</v>
      </c>
      <c r="L306" s="1">
        <f t="shared" si="9"/>
        <v>4802</v>
      </c>
      <c r="M306">
        <v>51.15</v>
      </c>
      <c r="N306">
        <v>-0.45</v>
      </c>
      <c r="O306" t="s">
        <v>4129</v>
      </c>
      <c r="P306" t="s">
        <v>40</v>
      </c>
      <c r="Q306" t="s">
        <v>35</v>
      </c>
      <c r="R306">
        <v>159</v>
      </c>
      <c r="S306">
        <v>0</v>
      </c>
      <c r="T306">
        <v>0</v>
      </c>
    </row>
    <row r="307" spans="1:20">
      <c r="A307" t="s">
        <v>1547</v>
      </c>
      <c r="B307" s="4">
        <v>16</v>
      </c>
      <c r="C307" s="4">
        <v>6</v>
      </c>
      <c r="D307" s="4">
        <v>1941</v>
      </c>
      <c r="E307" s="1">
        <f t="shared" si="8"/>
        <v>7937</v>
      </c>
      <c r="F307">
        <v>51.03</v>
      </c>
      <c r="G307">
        <v>-1.78</v>
      </c>
      <c r="H307" t="s">
        <v>4129</v>
      </c>
      <c r="I307" s="4">
        <v>15</v>
      </c>
      <c r="J307" s="4">
        <v>11</v>
      </c>
      <c r="K307" s="6">
        <v>1941</v>
      </c>
      <c r="L307" s="1">
        <f t="shared" si="9"/>
        <v>7724</v>
      </c>
      <c r="M307">
        <v>50.98</v>
      </c>
      <c r="N307">
        <v>-1.8</v>
      </c>
      <c r="O307" t="s">
        <v>4129</v>
      </c>
      <c r="P307" t="s">
        <v>34</v>
      </c>
      <c r="Q307" t="s">
        <v>35</v>
      </c>
      <c r="R307">
        <v>152</v>
      </c>
      <c r="S307">
        <v>6</v>
      </c>
      <c r="T307">
        <v>192</v>
      </c>
    </row>
    <row r="308" spans="1:20">
      <c r="A308" t="s">
        <v>2225</v>
      </c>
      <c r="B308" s="4">
        <v>4</v>
      </c>
      <c r="C308" s="4">
        <v>6</v>
      </c>
      <c r="D308" s="4">
        <v>1941</v>
      </c>
      <c r="E308" s="1">
        <f t="shared" si="8"/>
        <v>3554</v>
      </c>
      <c r="F308">
        <v>61.3</v>
      </c>
      <c r="G308">
        <v>10.4</v>
      </c>
      <c r="H308" t="s">
        <v>669</v>
      </c>
      <c r="I308" s="4">
        <v>15</v>
      </c>
      <c r="J308" s="4">
        <v>9</v>
      </c>
      <c r="K308" s="6">
        <v>1941</v>
      </c>
      <c r="L308" s="1">
        <f t="shared" si="9"/>
        <v>7663</v>
      </c>
      <c r="M308">
        <v>61.28</v>
      </c>
      <c r="N308">
        <v>10.38</v>
      </c>
      <c r="O308" t="s">
        <v>669</v>
      </c>
      <c r="P308" t="s">
        <v>81</v>
      </c>
      <c r="Q308" t="s">
        <v>35</v>
      </c>
      <c r="R308">
        <v>103</v>
      </c>
      <c r="S308">
        <v>3</v>
      </c>
      <c r="T308">
        <v>206</v>
      </c>
    </row>
    <row r="309" spans="1:20">
      <c r="A309" t="s">
        <v>3572</v>
      </c>
      <c r="B309" s="4">
        <v>25</v>
      </c>
      <c r="C309" s="4">
        <v>5</v>
      </c>
      <c r="D309" s="4">
        <v>1941</v>
      </c>
      <c r="E309" s="1">
        <f t="shared" si="8"/>
        <v>11193</v>
      </c>
      <c r="F309">
        <v>56.83</v>
      </c>
      <c r="G309">
        <v>12.75</v>
      </c>
      <c r="H309" t="s">
        <v>2497</v>
      </c>
      <c r="I309" s="4">
        <v>14</v>
      </c>
      <c r="J309" s="4">
        <v>9</v>
      </c>
      <c r="K309" s="6">
        <v>1941</v>
      </c>
      <c r="L309" s="1">
        <f t="shared" si="9"/>
        <v>7298</v>
      </c>
      <c r="M309">
        <v>56.83</v>
      </c>
      <c r="N309">
        <v>12.83</v>
      </c>
      <c r="O309" t="s">
        <v>2497</v>
      </c>
      <c r="P309" t="s">
        <v>40</v>
      </c>
      <c r="Q309" t="s">
        <v>52</v>
      </c>
      <c r="R309">
        <v>112</v>
      </c>
      <c r="S309">
        <v>6</v>
      </c>
      <c r="T309">
        <v>91</v>
      </c>
    </row>
    <row r="310" spans="1:20">
      <c r="A310" t="s">
        <v>3583</v>
      </c>
      <c r="B310" s="4">
        <v>4</v>
      </c>
      <c r="C310" s="4">
        <v>6</v>
      </c>
      <c r="D310" s="4">
        <v>1941</v>
      </c>
      <c r="E310" s="1">
        <f t="shared" si="8"/>
        <v>3554</v>
      </c>
      <c r="F310">
        <v>58.78</v>
      </c>
      <c r="G310">
        <v>16.149999999999999</v>
      </c>
      <c r="H310" t="s">
        <v>2497</v>
      </c>
      <c r="I310" s="4">
        <v>1</v>
      </c>
      <c r="J310" s="4">
        <v>2</v>
      </c>
      <c r="K310" s="6">
        <v>1942</v>
      </c>
      <c r="L310" s="1">
        <f t="shared" si="9"/>
        <v>2339</v>
      </c>
      <c r="M310">
        <v>58.87</v>
      </c>
      <c r="N310">
        <v>16.170000000000002</v>
      </c>
      <c r="O310" t="s">
        <v>2497</v>
      </c>
      <c r="P310" t="s">
        <v>34</v>
      </c>
      <c r="Q310" t="s">
        <v>35</v>
      </c>
      <c r="R310">
        <v>242</v>
      </c>
      <c r="S310">
        <v>10</v>
      </c>
      <c r="T310">
        <v>6</v>
      </c>
    </row>
    <row r="311" spans="1:20">
      <c r="A311" t="s">
        <v>3585</v>
      </c>
      <c r="B311" s="4">
        <v>14</v>
      </c>
      <c r="C311" s="4">
        <v>6</v>
      </c>
      <c r="D311" s="4">
        <v>1941</v>
      </c>
      <c r="E311" s="1">
        <f t="shared" si="8"/>
        <v>7206</v>
      </c>
      <c r="F311">
        <v>59.62</v>
      </c>
      <c r="G311">
        <v>12.33</v>
      </c>
      <c r="H311" t="s">
        <v>2497</v>
      </c>
      <c r="I311" s="4">
        <v>27</v>
      </c>
      <c r="J311" s="4">
        <v>12</v>
      </c>
      <c r="K311" s="6">
        <v>1942</v>
      </c>
      <c r="L311" s="1">
        <f t="shared" si="9"/>
        <v>12138</v>
      </c>
      <c r="M311">
        <v>59.75</v>
      </c>
      <c r="N311">
        <v>12.05</v>
      </c>
      <c r="O311" t="s">
        <v>2497</v>
      </c>
      <c r="P311" t="s">
        <v>34</v>
      </c>
      <c r="Q311" t="s">
        <v>35</v>
      </c>
      <c r="R311">
        <v>561</v>
      </c>
      <c r="S311">
        <v>22</v>
      </c>
      <c r="T311">
        <v>313</v>
      </c>
    </row>
    <row r="312" spans="1:20">
      <c r="A312" t="s">
        <v>3645</v>
      </c>
      <c r="B312" s="4">
        <v>29</v>
      </c>
      <c r="C312" s="4">
        <v>6</v>
      </c>
      <c r="D312" s="4">
        <v>1941</v>
      </c>
      <c r="E312" s="1">
        <f t="shared" si="8"/>
        <v>12685</v>
      </c>
      <c r="F312">
        <v>57.88</v>
      </c>
      <c r="G312">
        <v>11.92</v>
      </c>
      <c r="H312" t="s">
        <v>2497</v>
      </c>
      <c r="I312" s="4">
        <v>18</v>
      </c>
      <c r="J312" s="4">
        <v>12</v>
      </c>
      <c r="K312" s="6">
        <v>1941</v>
      </c>
      <c r="L312" s="1">
        <f t="shared" si="9"/>
        <v>8850</v>
      </c>
      <c r="M312">
        <v>57.88</v>
      </c>
      <c r="N312">
        <v>11.92</v>
      </c>
      <c r="O312" t="s">
        <v>2497</v>
      </c>
      <c r="P312" t="s">
        <v>34</v>
      </c>
      <c r="Q312" t="s">
        <v>35</v>
      </c>
      <c r="R312">
        <v>172</v>
      </c>
      <c r="S312">
        <v>0</v>
      </c>
      <c r="T312">
        <v>0</v>
      </c>
    </row>
    <row r="313" spans="1:20">
      <c r="A313" t="s">
        <v>3653</v>
      </c>
      <c r="B313" s="4">
        <v>5</v>
      </c>
      <c r="C313" s="4">
        <v>6</v>
      </c>
      <c r="D313" s="4">
        <v>1941</v>
      </c>
      <c r="E313" s="1">
        <f t="shared" si="8"/>
        <v>3919</v>
      </c>
      <c r="F313">
        <v>59.12</v>
      </c>
      <c r="G313">
        <v>14.7</v>
      </c>
      <c r="H313" t="s">
        <v>2497</v>
      </c>
      <c r="I313" s="4">
        <v>15</v>
      </c>
      <c r="J313" s="4">
        <v>8</v>
      </c>
      <c r="K313" s="6">
        <v>1943</v>
      </c>
      <c r="L313" s="1">
        <f t="shared" si="9"/>
        <v>7634</v>
      </c>
      <c r="M313">
        <v>59.23</v>
      </c>
      <c r="N313">
        <v>14.82</v>
      </c>
      <c r="O313" t="s">
        <v>2497</v>
      </c>
      <c r="P313" t="s">
        <v>40</v>
      </c>
      <c r="Q313" t="s">
        <v>35</v>
      </c>
      <c r="R313">
        <v>801</v>
      </c>
      <c r="S313">
        <v>15</v>
      </c>
      <c r="T313">
        <v>28</v>
      </c>
    </row>
    <row r="314" spans="1:20">
      <c r="A314" t="s">
        <v>3654</v>
      </c>
      <c r="B314" s="4">
        <v>7</v>
      </c>
      <c r="C314" s="4">
        <v>6</v>
      </c>
      <c r="D314" s="4">
        <v>1941</v>
      </c>
      <c r="E314" s="1">
        <f t="shared" si="8"/>
        <v>4649</v>
      </c>
      <c r="F314">
        <v>59.62</v>
      </c>
      <c r="G314">
        <v>12.33</v>
      </c>
      <c r="H314" t="s">
        <v>2497</v>
      </c>
      <c r="I314" s="4">
        <v>25</v>
      </c>
      <c r="J314" s="4">
        <v>10</v>
      </c>
      <c r="K314" s="6">
        <v>1941</v>
      </c>
      <c r="L314" s="1">
        <f t="shared" si="9"/>
        <v>11346</v>
      </c>
      <c r="M314">
        <v>59.93</v>
      </c>
      <c r="N314">
        <v>12.77</v>
      </c>
      <c r="O314" t="s">
        <v>2497</v>
      </c>
      <c r="P314" t="s">
        <v>34</v>
      </c>
      <c r="Q314" t="s">
        <v>35</v>
      </c>
      <c r="R314">
        <v>140</v>
      </c>
      <c r="S314">
        <v>43</v>
      </c>
      <c r="T314">
        <v>35</v>
      </c>
    </row>
    <row r="315" spans="1:20">
      <c r="A315" t="s">
        <v>3655</v>
      </c>
      <c r="B315" s="4">
        <v>18</v>
      </c>
      <c r="C315" s="4">
        <v>6</v>
      </c>
      <c r="D315" s="4">
        <v>1941</v>
      </c>
      <c r="E315" s="1">
        <f t="shared" si="8"/>
        <v>8667</v>
      </c>
      <c r="F315">
        <v>57.33</v>
      </c>
      <c r="G315">
        <v>14.25</v>
      </c>
      <c r="H315" t="s">
        <v>2497</v>
      </c>
      <c r="I315" s="4">
        <v>4</v>
      </c>
      <c r="J315" s="4">
        <v>10</v>
      </c>
      <c r="K315" s="6">
        <v>1941</v>
      </c>
      <c r="L315" s="1">
        <f t="shared" si="9"/>
        <v>3676</v>
      </c>
      <c r="M315">
        <v>57.4</v>
      </c>
      <c r="N315">
        <v>13.8</v>
      </c>
      <c r="O315" t="s">
        <v>2497</v>
      </c>
      <c r="P315" t="s">
        <v>34</v>
      </c>
      <c r="Q315" t="s">
        <v>35</v>
      </c>
      <c r="R315">
        <v>108</v>
      </c>
      <c r="S315">
        <v>28</v>
      </c>
      <c r="T315">
        <v>286</v>
      </c>
    </row>
    <row r="316" spans="1:20">
      <c r="A316" t="s">
        <v>3656</v>
      </c>
      <c r="B316" s="4">
        <v>19</v>
      </c>
      <c r="C316" s="4">
        <v>6</v>
      </c>
      <c r="D316" s="4">
        <v>1941</v>
      </c>
      <c r="E316" s="1">
        <f t="shared" si="8"/>
        <v>9032</v>
      </c>
      <c r="F316">
        <v>57.33</v>
      </c>
      <c r="G316">
        <v>14.25</v>
      </c>
      <c r="H316" t="s">
        <v>2497</v>
      </c>
      <c r="I316" s="4">
        <v>23</v>
      </c>
      <c r="J316" s="4">
        <v>8</v>
      </c>
      <c r="K316" s="6">
        <v>1942</v>
      </c>
      <c r="L316" s="1">
        <f t="shared" si="9"/>
        <v>10555</v>
      </c>
      <c r="M316">
        <v>57.32</v>
      </c>
      <c r="N316">
        <v>14.58</v>
      </c>
      <c r="O316" t="s">
        <v>2497</v>
      </c>
      <c r="P316" t="s">
        <v>34</v>
      </c>
      <c r="Q316" t="s">
        <v>35</v>
      </c>
      <c r="R316">
        <v>430</v>
      </c>
      <c r="S316">
        <v>21</v>
      </c>
      <c r="T316">
        <v>96</v>
      </c>
    </row>
    <row r="317" spans="1:20">
      <c r="A317" t="s">
        <v>3751</v>
      </c>
      <c r="B317" s="4">
        <v>11</v>
      </c>
      <c r="C317" s="4">
        <v>6</v>
      </c>
      <c r="D317" s="4">
        <v>1941</v>
      </c>
      <c r="E317" s="1">
        <f t="shared" si="8"/>
        <v>6110</v>
      </c>
      <c r="F317">
        <v>56.52</v>
      </c>
      <c r="G317">
        <v>13.32</v>
      </c>
      <c r="H317" t="s">
        <v>2497</v>
      </c>
      <c r="I317" s="4">
        <v>2</v>
      </c>
      <c r="J317" s="4">
        <v>7</v>
      </c>
      <c r="K317" s="6">
        <v>1941</v>
      </c>
      <c r="L317" s="1">
        <f t="shared" si="9"/>
        <v>2853</v>
      </c>
      <c r="M317">
        <v>56.52</v>
      </c>
      <c r="N317">
        <v>13.32</v>
      </c>
      <c r="O317" t="s">
        <v>2497</v>
      </c>
      <c r="P317" t="s">
        <v>40</v>
      </c>
      <c r="Q317" t="s">
        <v>35</v>
      </c>
      <c r="R317">
        <v>21</v>
      </c>
      <c r="S317">
        <v>0</v>
      </c>
      <c r="T317">
        <v>0</v>
      </c>
    </row>
    <row r="318" spans="1:20">
      <c r="A318" t="s">
        <v>3770</v>
      </c>
      <c r="B318" s="4">
        <v>15</v>
      </c>
      <c r="C318" s="4">
        <v>6</v>
      </c>
      <c r="D318" s="4">
        <v>1941</v>
      </c>
      <c r="E318" s="1">
        <f t="shared" si="8"/>
        <v>7571</v>
      </c>
      <c r="F318">
        <v>58.05</v>
      </c>
      <c r="G318">
        <v>13.17</v>
      </c>
      <c r="H318" t="s">
        <v>2497</v>
      </c>
      <c r="I318" s="4">
        <v>10</v>
      </c>
      <c r="J318" s="4">
        <v>7</v>
      </c>
      <c r="K318" s="6">
        <v>1945</v>
      </c>
      <c r="L318" s="1">
        <f t="shared" si="9"/>
        <v>5779</v>
      </c>
      <c r="M318">
        <v>58.03</v>
      </c>
      <c r="N318">
        <v>13.18</v>
      </c>
      <c r="O318" t="s">
        <v>2497</v>
      </c>
      <c r="P318" t="s">
        <v>34</v>
      </c>
      <c r="Q318" t="s">
        <v>35</v>
      </c>
      <c r="R318">
        <v>1486</v>
      </c>
      <c r="S318">
        <v>3</v>
      </c>
      <c r="T318">
        <v>153</v>
      </c>
    </row>
    <row r="319" spans="1:20">
      <c r="A319" t="s">
        <v>498</v>
      </c>
      <c r="B319" s="4">
        <v>20</v>
      </c>
      <c r="C319" s="4">
        <v>5</v>
      </c>
      <c r="D319" s="4">
        <v>1942</v>
      </c>
      <c r="E319" s="1">
        <f t="shared" si="8"/>
        <v>9368</v>
      </c>
      <c r="F319">
        <v>52.42</v>
      </c>
      <c r="G319">
        <v>10.38</v>
      </c>
      <c r="H319" t="s">
        <v>332</v>
      </c>
      <c r="I319" s="4">
        <v>13</v>
      </c>
      <c r="J319" s="4">
        <v>12</v>
      </c>
      <c r="K319" s="6">
        <v>1942</v>
      </c>
      <c r="L319" s="1">
        <f t="shared" si="9"/>
        <v>7025</v>
      </c>
      <c r="M319">
        <v>52.27</v>
      </c>
      <c r="N319">
        <v>10.43</v>
      </c>
      <c r="O319" t="s">
        <v>332</v>
      </c>
      <c r="P319" t="s">
        <v>34</v>
      </c>
      <c r="Q319" t="s">
        <v>35</v>
      </c>
      <c r="R319">
        <v>207</v>
      </c>
      <c r="S319">
        <v>18</v>
      </c>
      <c r="T319">
        <v>169</v>
      </c>
    </row>
    <row r="320" spans="1:20">
      <c r="A320" t="s">
        <v>675</v>
      </c>
      <c r="B320" s="4">
        <v>13</v>
      </c>
      <c r="C320" s="4">
        <v>5</v>
      </c>
      <c r="D320" s="4">
        <v>1942</v>
      </c>
      <c r="E320" s="1">
        <f t="shared" si="8"/>
        <v>6811</v>
      </c>
      <c r="F320">
        <v>55.75</v>
      </c>
      <c r="G320">
        <v>12.55</v>
      </c>
      <c r="H320" t="s">
        <v>610</v>
      </c>
      <c r="I320" s="4">
        <v>5</v>
      </c>
      <c r="J320" s="4">
        <v>6</v>
      </c>
      <c r="K320" s="6">
        <v>1942</v>
      </c>
      <c r="L320" s="1">
        <f t="shared" si="9"/>
        <v>3920</v>
      </c>
      <c r="M320">
        <v>55.75</v>
      </c>
      <c r="N320">
        <v>12.55</v>
      </c>
      <c r="O320" t="s">
        <v>610</v>
      </c>
      <c r="P320" t="s">
        <v>40</v>
      </c>
      <c r="Q320" t="s">
        <v>35</v>
      </c>
      <c r="R320">
        <v>23</v>
      </c>
      <c r="S320">
        <v>0</v>
      </c>
      <c r="T320">
        <v>0</v>
      </c>
    </row>
    <row r="321" spans="1:20">
      <c r="A321" t="s">
        <v>676</v>
      </c>
      <c r="B321" s="4">
        <v>1</v>
      </c>
      <c r="C321" s="4">
        <v>6</v>
      </c>
      <c r="D321" s="4">
        <v>1942</v>
      </c>
      <c r="E321" s="1">
        <f t="shared" si="8"/>
        <v>2459</v>
      </c>
      <c r="F321">
        <v>55.82</v>
      </c>
      <c r="G321">
        <v>12.47</v>
      </c>
      <c r="H321" t="s">
        <v>610</v>
      </c>
      <c r="I321" s="4">
        <v>15</v>
      </c>
      <c r="J321" s="4">
        <v>6</v>
      </c>
      <c r="K321" s="6">
        <v>1942</v>
      </c>
      <c r="L321" s="1">
        <f t="shared" si="9"/>
        <v>7572</v>
      </c>
      <c r="M321">
        <v>55.82</v>
      </c>
      <c r="N321">
        <v>12.47</v>
      </c>
      <c r="O321" t="s">
        <v>610</v>
      </c>
      <c r="P321" t="s">
        <v>40</v>
      </c>
      <c r="Q321" t="s">
        <v>35</v>
      </c>
      <c r="R321">
        <v>14</v>
      </c>
      <c r="S321">
        <v>0</v>
      </c>
      <c r="T321">
        <v>0</v>
      </c>
    </row>
    <row r="322" spans="1:20">
      <c r="A322" t="s">
        <v>718</v>
      </c>
      <c r="B322" s="4">
        <v>23</v>
      </c>
      <c r="C322" s="4">
        <v>5</v>
      </c>
      <c r="D322" s="4">
        <v>1942</v>
      </c>
      <c r="E322" s="1">
        <f t="shared" si="8"/>
        <v>10463</v>
      </c>
      <c r="F322">
        <v>54.98</v>
      </c>
      <c r="G322">
        <v>9.3800000000000008</v>
      </c>
      <c r="H322" t="s">
        <v>610</v>
      </c>
      <c r="I322" s="4">
        <v>23</v>
      </c>
      <c r="J322" s="4">
        <v>6</v>
      </c>
      <c r="K322" s="6">
        <v>1946</v>
      </c>
      <c r="L322" s="1">
        <f t="shared" si="9"/>
        <v>10498</v>
      </c>
      <c r="M322">
        <v>54.92</v>
      </c>
      <c r="N322">
        <v>9.3800000000000008</v>
      </c>
      <c r="O322" t="s">
        <v>610</v>
      </c>
      <c r="P322" t="s">
        <v>40</v>
      </c>
      <c r="Q322" t="s">
        <v>35</v>
      </c>
      <c r="R322">
        <v>1492</v>
      </c>
      <c r="S322">
        <v>8</v>
      </c>
      <c r="T322">
        <v>181</v>
      </c>
    </row>
    <row r="323" spans="1:20">
      <c r="A323" t="s">
        <v>719</v>
      </c>
      <c r="B323" s="4">
        <v>22</v>
      </c>
      <c r="C323" s="4">
        <v>5</v>
      </c>
      <c r="D323" s="4">
        <v>1942</v>
      </c>
      <c r="E323" s="1">
        <f t="shared" ref="E323:E386" si="10">DATE(B323,C323,D323)</f>
        <v>10098</v>
      </c>
      <c r="F323">
        <v>54.98</v>
      </c>
      <c r="G323">
        <v>9.3800000000000008</v>
      </c>
      <c r="H323" t="s">
        <v>610</v>
      </c>
      <c r="I323" s="4">
        <v>31</v>
      </c>
      <c r="J323" s="4">
        <v>7</v>
      </c>
      <c r="K323" s="6">
        <v>1942</v>
      </c>
      <c r="L323" s="1">
        <f t="shared" ref="L323:L386" si="11">DATE(I323,J323,K323)</f>
        <v>13446</v>
      </c>
      <c r="M323">
        <v>54.98</v>
      </c>
      <c r="N323">
        <v>9.3800000000000008</v>
      </c>
      <c r="O323" t="s">
        <v>610</v>
      </c>
      <c r="P323" t="s">
        <v>34</v>
      </c>
      <c r="Q323" t="s">
        <v>35</v>
      </c>
      <c r="R323">
        <v>70</v>
      </c>
      <c r="S323">
        <v>0</v>
      </c>
      <c r="T323">
        <v>0</v>
      </c>
    </row>
    <row r="324" spans="1:20">
      <c r="A324" t="s">
        <v>720</v>
      </c>
      <c r="B324" s="4">
        <v>22</v>
      </c>
      <c r="C324" s="4">
        <v>5</v>
      </c>
      <c r="D324" s="4">
        <v>1942</v>
      </c>
      <c r="E324" s="1">
        <f t="shared" si="10"/>
        <v>10098</v>
      </c>
      <c r="F324">
        <v>54.98</v>
      </c>
      <c r="G324">
        <v>9.3800000000000008</v>
      </c>
      <c r="H324" t="s">
        <v>610</v>
      </c>
      <c r="I324" s="4">
        <v>3</v>
      </c>
      <c r="J324" s="4">
        <v>8</v>
      </c>
      <c r="K324" s="6">
        <v>1942</v>
      </c>
      <c r="L324" s="1">
        <f t="shared" si="11"/>
        <v>3250</v>
      </c>
      <c r="M324">
        <v>54.98</v>
      </c>
      <c r="N324">
        <v>9.3800000000000008</v>
      </c>
      <c r="O324" t="s">
        <v>610</v>
      </c>
      <c r="P324" t="s">
        <v>34</v>
      </c>
      <c r="Q324" t="s">
        <v>35</v>
      </c>
      <c r="R324">
        <v>73</v>
      </c>
      <c r="S324">
        <v>0</v>
      </c>
      <c r="T324">
        <v>0</v>
      </c>
    </row>
    <row r="325" spans="1:20">
      <c r="A325" t="s">
        <v>943</v>
      </c>
      <c r="B325" s="4">
        <v>22</v>
      </c>
      <c r="C325" s="4">
        <v>5</v>
      </c>
      <c r="D325" s="4">
        <v>1942</v>
      </c>
      <c r="E325" s="1">
        <f t="shared" si="10"/>
        <v>10098</v>
      </c>
      <c r="F325">
        <v>54.83</v>
      </c>
      <c r="G325">
        <v>-3.02</v>
      </c>
      <c r="H325" t="s">
        <v>4129</v>
      </c>
      <c r="I325" s="4">
        <v>15</v>
      </c>
      <c r="J325" s="4">
        <v>6</v>
      </c>
      <c r="K325" s="6">
        <v>1944</v>
      </c>
      <c r="L325" s="1">
        <f t="shared" si="11"/>
        <v>7574</v>
      </c>
      <c r="M325">
        <v>54.87</v>
      </c>
      <c r="N325">
        <v>-2.93</v>
      </c>
      <c r="O325" t="s">
        <v>4129</v>
      </c>
      <c r="P325" t="s">
        <v>40</v>
      </c>
      <c r="Q325" t="s">
        <v>52</v>
      </c>
      <c r="R325">
        <v>755</v>
      </c>
      <c r="S325">
        <v>7</v>
      </c>
      <c r="T325">
        <v>56</v>
      </c>
    </row>
    <row r="326" spans="1:20">
      <c r="A326" t="s">
        <v>946</v>
      </c>
      <c r="B326" s="4">
        <v>12</v>
      </c>
      <c r="C326" s="4">
        <v>6</v>
      </c>
      <c r="D326" s="4">
        <v>1942</v>
      </c>
      <c r="E326" s="1">
        <f t="shared" si="10"/>
        <v>6477</v>
      </c>
      <c r="F326">
        <v>54.35</v>
      </c>
      <c r="G326">
        <v>-4.45</v>
      </c>
      <c r="H326" t="s">
        <v>4129</v>
      </c>
      <c r="I326" s="4">
        <v>15</v>
      </c>
      <c r="J326" s="4">
        <v>12</v>
      </c>
      <c r="K326" s="6">
        <v>1942</v>
      </c>
      <c r="L326" s="1">
        <f t="shared" si="11"/>
        <v>7755</v>
      </c>
      <c r="M326">
        <v>54.35</v>
      </c>
      <c r="N326">
        <v>-4.45</v>
      </c>
      <c r="O326" t="s">
        <v>4129</v>
      </c>
      <c r="P326" t="s">
        <v>34</v>
      </c>
      <c r="Q326" t="s">
        <v>35</v>
      </c>
      <c r="R326">
        <v>186</v>
      </c>
      <c r="S326">
        <v>0</v>
      </c>
      <c r="T326">
        <v>0</v>
      </c>
    </row>
    <row r="327" spans="1:20">
      <c r="A327" t="s">
        <v>2239</v>
      </c>
      <c r="B327" s="4">
        <v>20</v>
      </c>
      <c r="C327" s="4">
        <v>6</v>
      </c>
      <c r="D327" s="4">
        <v>1942</v>
      </c>
      <c r="E327" s="1">
        <f t="shared" si="10"/>
        <v>9399</v>
      </c>
      <c r="F327">
        <v>60.63</v>
      </c>
      <c r="G327">
        <v>8.57</v>
      </c>
      <c r="H327" t="s">
        <v>669</v>
      </c>
      <c r="I327" s="4">
        <v>7</v>
      </c>
      <c r="J327" s="4">
        <v>10</v>
      </c>
      <c r="K327" s="6">
        <v>1942</v>
      </c>
      <c r="L327" s="1">
        <f t="shared" si="11"/>
        <v>4772</v>
      </c>
      <c r="M327">
        <v>60.63</v>
      </c>
      <c r="N327">
        <v>8.57</v>
      </c>
      <c r="O327" t="s">
        <v>669</v>
      </c>
      <c r="P327" t="s">
        <v>84</v>
      </c>
      <c r="Q327" t="s">
        <v>35</v>
      </c>
      <c r="R327">
        <v>109</v>
      </c>
      <c r="S327">
        <v>0</v>
      </c>
      <c r="T327">
        <v>0</v>
      </c>
    </row>
    <row r="328" spans="1:20">
      <c r="A328" t="s">
        <v>3577</v>
      </c>
      <c r="B328" s="4">
        <v>8</v>
      </c>
      <c r="C328" s="4">
        <v>6</v>
      </c>
      <c r="D328" s="4">
        <v>1942</v>
      </c>
      <c r="E328" s="1">
        <f t="shared" si="10"/>
        <v>5016</v>
      </c>
      <c r="F328">
        <v>58.53</v>
      </c>
      <c r="G328">
        <v>14.45</v>
      </c>
      <c r="H328" t="s">
        <v>2497</v>
      </c>
      <c r="I328" s="4">
        <v>10</v>
      </c>
      <c r="J328" s="4">
        <v>3</v>
      </c>
      <c r="K328" s="6">
        <v>1944</v>
      </c>
      <c r="L328" s="1">
        <f t="shared" si="11"/>
        <v>5656</v>
      </c>
      <c r="M328">
        <v>59</v>
      </c>
      <c r="N328">
        <v>14.78</v>
      </c>
      <c r="O328" t="s">
        <v>2497</v>
      </c>
      <c r="P328" t="s">
        <v>34</v>
      </c>
      <c r="Q328" t="s">
        <v>35</v>
      </c>
      <c r="R328">
        <v>641</v>
      </c>
      <c r="S328">
        <v>56</v>
      </c>
      <c r="T328">
        <v>21</v>
      </c>
    </row>
    <row r="329" spans="1:20">
      <c r="A329" t="s">
        <v>3580</v>
      </c>
      <c r="B329" s="4">
        <v>14</v>
      </c>
      <c r="C329" s="4">
        <v>6</v>
      </c>
      <c r="D329" s="4">
        <v>1942</v>
      </c>
      <c r="E329" s="1">
        <f t="shared" si="10"/>
        <v>7207</v>
      </c>
      <c r="F329">
        <v>65.75</v>
      </c>
      <c r="G329">
        <v>15.17</v>
      </c>
      <c r="H329" t="s">
        <v>2497</v>
      </c>
      <c r="I329" s="4">
        <v>20</v>
      </c>
      <c r="J329" s="4">
        <v>10</v>
      </c>
      <c r="K329" s="6">
        <v>1942</v>
      </c>
      <c r="L329" s="1">
        <f t="shared" si="11"/>
        <v>9521</v>
      </c>
      <c r="M329">
        <v>65.75</v>
      </c>
      <c r="N329">
        <v>15.17</v>
      </c>
      <c r="O329" t="s">
        <v>2497</v>
      </c>
      <c r="P329" t="s">
        <v>34</v>
      </c>
      <c r="Q329" t="s">
        <v>35</v>
      </c>
      <c r="R329">
        <v>128</v>
      </c>
      <c r="S329">
        <v>0</v>
      </c>
      <c r="T329">
        <v>0</v>
      </c>
    </row>
    <row r="330" spans="1:20">
      <c r="A330" t="s">
        <v>3581</v>
      </c>
      <c r="B330" s="4">
        <v>14</v>
      </c>
      <c r="C330" s="4">
        <v>6</v>
      </c>
      <c r="D330" s="4">
        <v>1942</v>
      </c>
      <c r="E330" s="1">
        <f t="shared" si="10"/>
        <v>7207</v>
      </c>
      <c r="F330">
        <v>65.75</v>
      </c>
      <c r="G330">
        <v>15.17</v>
      </c>
      <c r="H330" t="s">
        <v>2497</v>
      </c>
      <c r="I330" s="4">
        <v>15</v>
      </c>
      <c r="J330" s="4">
        <v>10</v>
      </c>
      <c r="K330" s="6">
        <v>1942</v>
      </c>
      <c r="L330" s="1">
        <f t="shared" si="11"/>
        <v>7694</v>
      </c>
      <c r="M330">
        <v>65.75</v>
      </c>
      <c r="N330">
        <v>15.17</v>
      </c>
      <c r="O330" t="s">
        <v>2497</v>
      </c>
      <c r="P330" t="s">
        <v>81</v>
      </c>
      <c r="Q330" t="s">
        <v>35</v>
      </c>
      <c r="R330">
        <v>123</v>
      </c>
      <c r="S330">
        <v>0</v>
      </c>
      <c r="T330">
        <v>0</v>
      </c>
    </row>
    <row r="331" spans="1:20">
      <c r="A331" t="s">
        <v>3582</v>
      </c>
      <c r="B331" s="4">
        <v>14</v>
      </c>
      <c r="C331" s="4">
        <v>6</v>
      </c>
      <c r="D331" s="4">
        <v>1942</v>
      </c>
      <c r="E331" s="1">
        <f t="shared" si="10"/>
        <v>7207</v>
      </c>
      <c r="F331">
        <v>65.75</v>
      </c>
      <c r="G331">
        <v>15.18</v>
      </c>
      <c r="H331" t="s">
        <v>2497</v>
      </c>
      <c r="I331" s="4">
        <v>3</v>
      </c>
      <c r="J331" s="4">
        <v>4</v>
      </c>
      <c r="K331" s="6">
        <v>1947</v>
      </c>
      <c r="L331" s="1">
        <f t="shared" si="11"/>
        <v>3133</v>
      </c>
      <c r="M331">
        <v>65.900000000000006</v>
      </c>
      <c r="N331">
        <v>13.4</v>
      </c>
      <c r="O331" t="s">
        <v>669</v>
      </c>
      <c r="P331" t="s">
        <v>81</v>
      </c>
      <c r="Q331" t="s">
        <v>27</v>
      </c>
      <c r="R331">
        <v>1754</v>
      </c>
      <c r="S331">
        <v>83</v>
      </c>
      <c r="T331">
        <v>282</v>
      </c>
    </row>
    <row r="332" spans="1:20">
      <c r="A332" t="s">
        <v>3584</v>
      </c>
      <c r="B332" s="4">
        <v>7</v>
      </c>
      <c r="C332" s="4">
        <v>6</v>
      </c>
      <c r="D332" s="4">
        <v>1942</v>
      </c>
      <c r="E332" s="1">
        <f t="shared" si="10"/>
        <v>4650</v>
      </c>
      <c r="F332">
        <v>55.5</v>
      </c>
      <c r="G332">
        <v>12.98</v>
      </c>
      <c r="H332" t="s">
        <v>2497</v>
      </c>
      <c r="I332" s="4">
        <v>17</v>
      </c>
      <c r="J332" s="4">
        <v>6</v>
      </c>
      <c r="K332" s="6">
        <v>1945</v>
      </c>
      <c r="L332" s="1">
        <f t="shared" si="11"/>
        <v>8306</v>
      </c>
      <c r="M332">
        <v>55.52</v>
      </c>
      <c r="N332">
        <v>13</v>
      </c>
      <c r="O332" t="s">
        <v>2497</v>
      </c>
      <c r="P332" t="s">
        <v>81</v>
      </c>
      <c r="Q332" t="s">
        <v>35</v>
      </c>
      <c r="R332">
        <v>1106</v>
      </c>
      <c r="S332">
        <v>3</v>
      </c>
      <c r="T332">
        <v>30</v>
      </c>
    </row>
    <row r="333" spans="1:20">
      <c r="A333" t="s">
        <v>3640</v>
      </c>
      <c r="B333" s="4">
        <v>3</v>
      </c>
      <c r="C333" s="4">
        <v>6</v>
      </c>
      <c r="D333" s="4">
        <v>1942</v>
      </c>
      <c r="E333" s="1">
        <f t="shared" si="10"/>
        <v>3189</v>
      </c>
      <c r="F333">
        <v>59.15</v>
      </c>
      <c r="G333">
        <v>16.07</v>
      </c>
      <c r="H333" t="s">
        <v>2497</v>
      </c>
      <c r="I333" s="4">
        <v>16</v>
      </c>
      <c r="J333" s="4">
        <v>3</v>
      </c>
      <c r="K333" s="6">
        <v>1945</v>
      </c>
      <c r="L333" s="1">
        <f t="shared" si="11"/>
        <v>7849</v>
      </c>
      <c r="M333">
        <v>59.17</v>
      </c>
      <c r="N333">
        <v>16.100000000000001</v>
      </c>
      <c r="O333" t="s">
        <v>2497</v>
      </c>
      <c r="P333" t="s">
        <v>34</v>
      </c>
      <c r="Q333" t="s">
        <v>35</v>
      </c>
      <c r="R333">
        <v>1017</v>
      </c>
      <c r="S333">
        <v>3</v>
      </c>
      <c r="T333">
        <v>46</v>
      </c>
    </row>
    <row r="334" spans="1:20">
      <c r="A334" t="s">
        <v>3641</v>
      </c>
      <c r="B334" s="4">
        <v>3</v>
      </c>
      <c r="C334" s="4">
        <v>6</v>
      </c>
      <c r="D334" s="4">
        <v>1942</v>
      </c>
      <c r="E334" s="1">
        <f t="shared" si="10"/>
        <v>3189</v>
      </c>
      <c r="F334">
        <v>59.15</v>
      </c>
      <c r="G334">
        <v>16.07</v>
      </c>
      <c r="H334" t="s">
        <v>2497</v>
      </c>
      <c r="I334" s="4">
        <v>30</v>
      </c>
      <c r="J334" s="4">
        <v>4</v>
      </c>
      <c r="K334" s="6">
        <v>1943</v>
      </c>
      <c r="L334" s="1">
        <f t="shared" si="11"/>
        <v>12991</v>
      </c>
      <c r="M334">
        <v>59.37</v>
      </c>
      <c r="N334">
        <v>16.52</v>
      </c>
      <c r="O334" t="s">
        <v>2497</v>
      </c>
      <c r="P334" t="s">
        <v>40</v>
      </c>
      <c r="Q334" t="s">
        <v>52</v>
      </c>
      <c r="R334">
        <v>331</v>
      </c>
      <c r="S334">
        <v>36</v>
      </c>
      <c r="T334">
        <v>47</v>
      </c>
    </row>
    <row r="335" spans="1:20">
      <c r="A335" t="s">
        <v>3642</v>
      </c>
      <c r="B335" s="4">
        <v>9</v>
      </c>
      <c r="C335" s="4">
        <v>6</v>
      </c>
      <c r="D335" s="4">
        <v>1942</v>
      </c>
      <c r="E335" s="1">
        <f t="shared" si="10"/>
        <v>5381</v>
      </c>
      <c r="F335">
        <v>59.6</v>
      </c>
      <c r="G335">
        <v>12.32</v>
      </c>
      <c r="H335" t="s">
        <v>2497</v>
      </c>
      <c r="I335" s="4">
        <v>18</v>
      </c>
      <c r="J335" s="4">
        <v>4</v>
      </c>
      <c r="K335" s="6">
        <v>1943</v>
      </c>
      <c r="L335" s="1">
        <f t="shared" si="11"/>
        <v>8608</v>
      </c>
      <c r="M335">
        <v>59.7</v>
      </c>
      <c r="N335">
        <v>12.33</v>
      </c>
      <c r="O335" t="s">
        <v>2497</v>
      </c>
      <c r="P335" t="s">
        <v>40</v>
      </c>
      <c r="Q335" t="s">
        <v>35</v>
      </c>
      <c r="R335">
        <v>313</v>
      </c>
      <c r="S335">
        <v>12</v>
      </c>
      <c r="T335">
        <v>5</v>
      </c>
    </row>
    <row r="336" spans="1:20">
      <c r="A336" t="s">
        <v>3643</v>
      </c>
      <c r="B336" s="4">
        <v>9</v>
      </c>
      <c r="C336" s="4">
        <v>6</v>
      </c>
      <c r="D336" s="4">
        <v>1942</v>
      </c>
      <c r="E336" s="1">
        <f t="shared" si="10"/>
        <v>5381</v>
      </c>
      <c r="F336">
        <v>59.6</v>
      </c>
      <c r="G336">
        <v>12.32</v>
      </c>
      <c r="H336" t="s">
        <v>2497</v>
      </c>
      <c r="I336" s="4">
        <v>31</v>
      </c>
      <c r="J336" s="4">
        <v>10</v>
      </c>
      <c r="K336" s="6">
        <v>1944</v>
      </c>
      <c r="L336" s="1">
        <f t="shared" si="11"/>
        <v>13540</v>
      </c>
      <c r="M336">
        <v>59.62</v>
      </c>
      <c r="N336">
        <v>12.33</v>
      </c>
      <c r="O336" t="s">
        <v>2497</v>
      </c>
      <c r="P336" t="s">
        <v>40</v>
      </c>
      <c r="Q336" t="s">
        <v>52</v>
      </c>
      <c r="R336">
        <v>875</v>
      </c>
      <c r="S336">
        <v>3</v>
      </c>
      <c r="T336">
        <v>27</v>
      </c>
    </row>
    <row r="337" spans="1:20">
      <c r="A337" t="s">
        <v>3644</v>
      </c>
      <c r="B337" s="4">
        <v>21</v>
      </c>
      <c r="C337" s="4">
        <v>6</v>
      </c>
      <c r="D337" s="4">
        <v>1942</v>
      </c>
      <c r="E337" s="1">
        <f t="shared" si="10"/>
        <v>9764</v>
      </c>
      <c r="F337">
        <v>59.62</v>
      </c>
      <c r="G337">
        <v>12.33</v>
      </c>
      <c r="H337" t="s">
        <v>2497</v>
      </c>
      <c r="I337" s="4">
        <v>5</v>
      </c>
      <c r="J337" s="4">
        <v>10</v>
      </c>
      <c r="K337" s="6">
        <v>1942</v>
      </c>
      <c r="L337" s="1">
        <f t="shared" si="11"/>
        <v>4042</v>
      </c>
      <c r="M337">
        <v>59.6</v>
      </c>
      <c r="N337">
        <v>12.33</v>
      </c>
      <c r="O337" t="s">
        <v>2497</v>
      </c>
      <c r="P337" t="s">
        <v>34</v>
      </c>
      <c r="Q337" t="s">
        <v>35</v>
      </c>
      <c r="R337">
        <v>106</v>
      </c>
      <c r="S337">
        <v>2</v>
      </c>
      <c r="T337">
        <v>181</v>
      </c>
    </row>
    <row r="338" spans="1:20">
      <c r="A338" t="s">
        <v>3657</v>
      </c>
      <c r="B338" s="4">
        <v>3</v>
      </c>
      <c r="C338" s="4">
        <v>6</v>
      </c>
      <c r="D338" s="4">
        <v>1942</v>
      </c>
      <c r="E338" s="1">
        <f t="shared" si="10"/>
        <v>3189</v>
      </c>
      <c r="F338">
        <v>61.82</v>
      </c>
      <c r="G338">
        <v>16.55</v>
      </c>
      <c r="H338" t="s">
        <v>2497</v>
      </c>
      <c r="I338" s="4">
        <v>25</v>
      </c>
      <c r="J338" s="4">
        <v>8</v>
      </c>
      <c r="K338" s="6">
        <v>1944</v>
      </c>
      <c r="L338" s="1">
        <f t="shared" si="11"/>
        <v>11288</v>
      </c>
      <c r="M338">
        <v>61.82</v>
      </c>
      <c r="N338">
        <v>16.579999999999998</v>
      </c>
      <c r="O338" t="s">
        <v>2497</v>
      </c>
      <c r="P338" t="s">
        <v>34</v>
      </c>
      <c r="Q338" t="s">
        <v>35</v>
      </c>
      <c r="R338">
        <v>814</v>
      </c>
      <c r="S338">
        <v>2</v>
      </c>
      <c r="T338">
        <v>91</v>
      </c>
    </row>
    <row r="339" spans="1:20">
      <c r="A339" t="s">
        <v>3658</v>
      </c>
      <c r="B339" s="4">
        <v>18</v>
      </c>
      <c r="C339" s="4">
        <v>6</v>
      </c>
      <c r="D339" s="4">
        <v>1942</v>
      </c>
      <c r="E339" s="1">
        <f t="shared" si="10"/>
        <v>8668</v>
      </c>
      <c r="F339">
        <v>61.82</v>
      </c>
      <c r="G339">
        <v>16.55</v>
      </c>
      <c r="H339" t="s">
        <v>2497</v>
      </c>
      <c r="I339" s="4">
        <v>29</v>
      </c>
      <c r="J339" s="4">
        <v>8</v>
      </c>
      <c r="K339" s="6">
        <v>1942</v>
      </c>
      <c r="L339" s="1">
        <f t="shared" si="11"/>
        <v>12747</v>
      </c>
      <c r="M339">
        <v>61.8</v>
      </c>
      <c r="N339">
        <v>16.57</v>
      </c>
      <c r="O339" t="s">
        <v>2497</v>
      </c>
      <c r="P339" t="s">
        <v>34</v>
      </c>
      <c r="Q339" t="s">
        <v>35</v>
      </c>
      <c r="R339">
        <v>72</v>
      </c>
      <c r="S339">
        <v>3</v>
      </c>
      <c r="T339">
        <v>155</v>
      </c>
    </row>
    <row r="340" spans="1:20">
      <c r="A340" t="s">
        <v>3663</v>
      </c>
      <c r="B340" s="4">
        <v>5</v>
      </c>
      <c r="C340" s="4">
        <v>6</v>
      </c>
      <c r="D340" s="4">
        <v>1942</v>
      </c>
      <c r="E340" s="1">
        <f t="shared" si="10"/>
        <v>3920</v>
      </c>
      <c r="F340">
        <v>56.88</v>
      </c>
      <c r="G340">
        <v>14.82</v>
      </c>
      <c r="H340" t="s">
        <v>2497</v>
      </c>
      <c r="I340" s="4">
        <v>27</v>
      </c>
      <c r="J340" s="4">
        <v>5</v>
      </c>
      <c r="K340" s="6">
        <v>1943</v>
      </c>
      <c r="L340" s="1">
        <f t="shared" si="11"/>
        <v>11925</v>
      </c>
      <c r="M340">
        <v>56.87</v>
      </c>
      <c r="N340">
        <v>14.75</v>
      </c>
      <c r="O340" t="s">
        <v>2497</v>
      </c>
      <c r="P340" t="s">
        <v>34</v>
      </c>
      <c r="Q340" t="s">
        <v>35</v>
      </c>
      <c r="R340">
        <v>356</v>
      </c>
      <c r="S340">
        <v>5</v>
      </c>
      <c r="T340">
        <v>246</v>
      </c>
    </row>
    <row r="341" spans="1:20">
      <c r="A341" t="s">
        <v>3664</v>
      </c>
      <c r="B341" s="4">
        <v>5</v>
      </c>
      <c r="C341" s="4">
        <v>6</v>
      </c>
      <c r="D341" s="4">
        <v>1942</v>
      </c>
      <c r="E341" s="1">
        <f t="shared" si="10"/>
        <v>3920</v>
      </c>
      <c r="F341">
        <v>56.87</v>
      </c>
      <c r="G341">
        <v>14.82</v>
      </c>
      <c r="H341" t="s">
        <v>2497</v>
      </c>
      <c r="I341" s="4">
        <v>26</v>
      </c>
      <c r="J341" s="4">
        <v>7</v>
      </c>
      <c r="K341" s="6">
        <v>1942</v>
      </c>
      <c r="L341" s="1">
        <f t="shared" si="11"/>
        <v>11620</v>
      </c>
      <c r="M341">
        <v>56.87</v>
      </c>
      <c r="N341">
        <v>14.82</v>
      </c>
      <c r="O341" t="s">
        <v>2497</v>
      </c>
      <c r="P341" t="s">
        <v>40</v>
      </c>
      <c r="Q341" t="s">
        <v>35</v>
      </c>
      <c r="R341">
        <v>51</v>
      </c>
      <c r="S341">
        <v>0</v>
      </c>
      <c r="T341">
        <v>0</v>
      </c>
    </row>
    <row r="342" spans="1:20">
      <c r="A342" t="s">
        <v>3771</v>
      </c>
      <c r="B342" s="4">
        <v>15</v>
      </c>
      <c r="C342" s="4">
        <v>6</v>
      </c>
      <c r="D342" s="4">
        <v>1942</v>
      </c>
      <c r="E342" s="1">
        <f t="shared" si="10"/>
        <v>7572</v>
      </c>
      <c r="F342">
        <v>58.05</v>
      </c>
      <c r="G342">
        <v>13.17</v>
      </c>
      <c r="H342" t="s">
        <v>2497</v>
      </c>
      <c r="I342" s="4">
        <v>1</v>
      </c>
      <c r="J342" s="4">
        <v>6</v>
      </c>
      <c r="K342" s="6">
        <v>1947</v>
      </c>
      <c r="L342" s="1">
        <f t="shared" si="11"/>
        <v>2464</v>
      </c>
      <c r="M342">
        <v>57.98</v>
      </c>
      <c r="N342">
        <v>12.92</v>
      </c>
      <c r="O342" t="s">
        <v>2497</v>
      </c>
      <c r="P342" t="s">
        <v>40</v>
      </c>
      <c r="Q342" t="s">
        <v>35</v>
      </c>
      <c r="R342">
        <v>1812</v>
      </c>
      <c r="S342">
        <v>17</v>
      </c>
      <c r="T342">
        <v>244</v>
      </c>
    </row>
    <row r="343" spans="1:20">
      <c r="A343" t="s">
        <v>3772</v>
      </c>
      <c r="B343" s="4">
        <v>2</v>
      </c>
      <c r="C343" s="4">
        <v>6</v>
      </c>
      <c r="D343" s="4">
        <v>1942</v>
      </c>
      <c r="E343" s="1">
        <f t="shared" si="10"/>
        <v>2824</v>
      </c>
      <c r="F343">
        <v>58.12</v>
      </c>
      <c r="G343">
        <v>13.2</v>
      </c>
      <c r="H343" t="s">
        <v>2497</v>
      </c>
      <c r="I343" s="4">
        <v>21</v>
      </c>
      <c r="J343" s="4">
        <v>6</v>
      </c>
      <c r="K343" s="6">
        <v>1943</v>
      </c>
      <c r="L343" s="1">
        <f t="shared" si="11"/>
        <v>9765</v>
      </c>
      <c r="M343">
        <v>58.03</v>
      </c>
      <c r="N343">
        <v>13.1</v>
      </c>
      <c r="O343" t="s">
        <v>2497</v>
      </c>
      <c r="P343" t="s">
        <v>34</v>
      </c>
      <c r="Q343" t="s">
        <v>35</v>
      </c>
      <c r="R343">
        <v>384</v>
      </c>
      <c r="S343">
        <v>11</v>
      </c>
      <c r="T343">
        <v>213</v>
      </c>
    </row>
    <row r="344" spans="1:20">
      <c r="A344" t="s">
        <v>292</v>
      </c>
      <c r="B344" s="4">
        <v>15</v>
      </c>
      <c r="C344" s="4">
        <v>5</v>
      </c>
      <c r="D344" s="4">
        <v>1943</v>
      </c>
      <c r="E344" s="1">
        <f t="shared" si="10"/>
        <v>7542</v>
      </c>
      <c r="F344">
        <v>49.77</v>
      </c>
      <c r="G344">
        <v>14.83</v>
      </c>
      <c r="H344" t="s">
        <v>211</v>
      </c>
      <c r="I344" s="4">
        <v>19</v>
      </c>
      <c r="J344" s="4">
        <v>6</v>
      </c>
      <c r="K344" s="6">
        <v>1944</v>
      </c>
      <c r="L344" s="1">
        <f t="shared" si="11"/>
        <v>9035</v>
      </c>
      <c r="M344">
        <v>49.77</v>
      </c>
      <c r="N344">
        <v>14.83</v>
      </c>
      <c r="O344" t="s">
        <v>211</v>
      </c>
      <c r="P344" t="s">
        <v>34</v>
      </c>
      <c r="Q344" t="s">
        <v>35</v>
      </c>
      <c r="R344">
        <v>401</v>
      </c>
      <c r="S344">
        <v>0</v>
      </c>
      <c r="T344">
        <v>0</v>
      </c>
    </row>
    <row r="345" spans="1:20">
      <c r="A345" t="s">
        <v>302</v>
      </c>
      <c r="B345" s="4">
        <v>16</v>
      </c>
      <c r="C345" s="4">
        <v>5</v>
      </c>
      <c r="D345" s="4">
        <v>1943</v>
      </c>
      <c r="E345" s="1">
        <f t="shared" si="10"/>
        <v>7908</v>
      </c>
      <c r="F345">
        <v>49.9</v>
      </c>
      <c r="G345">
        <v>15.1</v>
      </c>
      <c r="H345" t="s">
        <v>211</v>
      </c>
      <c r="I345" s="4">
        <v>17</v>
      </c>
      <c r="J345" s="4">
        <v>7</v>
      </c>
      <c r="K345" s="6">
        <v>1944</v>
      </c>
      <c r="L345" s="1">
        <f t="shared" si="11"/>
        <v>8335</v>
      </c>
      <c r="M345">
        <v>49.9</v>
      </c>
      <c r="N345">
        <v>15.2</v>
      </c>
      <c r="O345" t="s">
        <v>211</v>
      </c>
      <c r="P345" t="s">
        <v>34</v>
      </c>
      <c r="Q345" t="s">
        <v>35</v>
      </c>
      <c r="R345">
        <v>428</v>
      </c>
      <c r="S345">
        <v>8</v>
      </c>
      <c r="T345">
        <v>91</v>
      </c>
    </row>
    <row r="346" spans="1:20">
      <c r="A346" t="s">
        <v>672</v>
      </c>
      <c r="B346" s="4">
        <v>8</v>
      </c>
      <c r="C346" s="4">
        <v>5</v>
      </c>
      <c r="D346" s="4">
        <v>1943</v>
      </c>
      <c r="E346" s="1">
        <f t="shared" si="10"/>
        <v>4986</v>
      </c>
      <c r="F346">
        <v>55.82</v>
      </c>
      <c r="G346">
        <v>12.52</v>
      </c>
      <c r="H346" t="s">
        <v>610</v>
      </c>
      <c r="I346" s="4">
        <v>25</v>
      </c>
      <c r="J346" s="4">
        <v>5</v>
      </c>
      <c r="K346" s="6">
        <v>1943</v>
      </c>
      <c r="L346" s="1">
        <f t="shared" si="11"/>
        <v>11195</v>
      </c>
      <c r="M346">
        <v>55.82</v>
      </c>
      <c r="N346">
        <v>12.52</v>
      </c>
      <c r="O346" t="s">
        <v>610</v>
      </c>
      <c r="P346" t="s">
        <v>34</v>
      </c>
      <c r="Q346" t="s">
        <v>35</v>
      </c>
      <c r="R346">
        <v>17</v>
      </c>
      <c r="S346">
        <v>0</v>
      </c>
      <c r="T346">
        <v>0</v>
      </c>
    </row>
    <row r="347" spans="1:20">
      <c r="A347" t="s">
        <v>673</v>
      </c>
      <c r="B347" s="4">
        <v>8</v>
      </c>
      <c r="C347" s="4">
        <v>5</v>
      </c>
      <c r="D347" s="4">
        <v>1943</v>
      </c>
      <c r="E347" s="1">
        <f t="shared" si="10"/>
        <v>4986</v>
      </c>
      <c r="F347">
        <v>55.82</v>
      </c>
      <c r="G347">
        <v>12.52</v>
      </c>
      <c r="H347" t="s">
        <v>610</v>
      </c>
      <c r="I347" s="4">
        <v>29</v>
      </c>
      <c r="J347" s="4">
        <v>5</v>
      </c>
      <c r="K347" s="6">
        <v>1943</v>
      </c>
      <c r="L347" s="1">
        <f t="shared" si="11"/>
        <v>12656</v>
      </c>
      <c r="M347">
        <v>55.82</v>
      </c>
      <c r="N347">
        <v>12.52</v>
      </c>
      <c r="O347" t="s">
        <v>610</v>
      </c>
      <c r="P347" t="s">
        <v>34</v>
      </c>
      <c r="Q347" t="s">
        <v>35</v>
      </c>
      <c r="R347">
        <v>21</v>
      </c>
      <c r="S347">
        <v>0</v>
      </c>
      <c r="T347">
        <v>0</v>
      </c>
    </row>
    <row r="348" spans="1:20">
      <c r="A348" t="s">
        <v>674</v>
      </c>
      <c r="B348" s="4">
        <v>8</v>
      </c>
      <c r="C348" s="4">
        <v>5</v>
      </c>
      <c r="D348" s="4">
        <v>1943</v>
      </c>
      <c r="E348" s="1">
        <f t="shared" si="10"/>
        <v>4986</v>
      </c>
      <c r="F348">
        <v>55.82</v>
      </c>
      <c r="G348">
        <v>12.52</v>
      </c>
      <c r="H348" t="s">
        <v>610</v>
      </c>
      <c r="I348" s="4">
        <v>19</v>
      </c>
      <c r="J348" s="4">
        <v>9</v>
      </c>
      <c r="K348" s="6">
        <v>1943</v>
      </c>
      <c r="L348" s="1">
        <f t="shared" si="11"/>
        <v>9126</v>
      </c>
      <c r="M348">
        <v>55.82</v>
      </c>
      <c r="N348">
        <v>12.47</v>
      </c>
      <c r="O348" t="s">
        <v>610</v>
      </c>
      <c r="P348" t="s">
        <v>34</v>
      </c>
      <c r="Q348" t="s">
        <v>35</v>
      </c>
      <c r="R348">
        <v>134</v>
      </c>
      <c r="S348">
        <v>4</v>
      </c>
      <c r="T348">
        <v>270</v>
      </c>
    </row>
    <row r="349" spans="1:20">
      <c r="A349" t="s">
        <v>711</v>
      </c>
      <c r="B349" s="4">
        <v>17</v>
      </c>
      <c r="C349" s="4">
        <v>5</v>
      </c>
      <c r="D349" s="4">
        <v>1943</v>
      </c>
      <c r="E349" s="1">
        <f t="shared" si="10"/>
        <v>8273</v>
      </c>
      <c r="F349">
        <v>55.02</v>
      </c>
      <c r="G349">
        <v>12.37</v>
      </c>
      <c r="H349" t="s">
        <v>610</v>
      </c>
      <c r="I349" s="4">
        <v>16</v>
      </c>
      <c r="J349" s="4">
        <v>6</v>
      </c>
      <c r="K349" s="6">
        <v>1946</v>
      </c>
      <c r="L349" s="1">
        <f t="shared" si="11"/>
        <v>7942</v>
      </c>
      <c r="M349">
        <v>55.83</v>
      </c>
      <c r="N349">
        <v>12.37</v>
      </c>
      <c r="O349" t="s">
        <v>610</v>
      </c>
      <c r="P349" t="s">
        <v>34</v>
      </c>
      <c r="Q349" t="s">
        <v>35</v>
      </c>
      <c r="R349">
        <v>1126</v>
      </c>
      <c r="S349">
        <v>91</v>
      </c>
      <c r="T349">
        <v>0</v>
      </c>
    </row>
    <row r="350" spans="1:20">
      <c r="A350" t="s">
        <v>928</v>
      </c>
      <c r="B350" s="4">
        <v>19</v>
      </c>
      <c r="C350" s="4">
        <v>5</v>
      </c>
      <c r="D350" s="4">
        <v>1943</v>
      </c>
      <c r="E350" s="1">
        <f t="shared" si="10"/>
        <v>9003</v>
      </c>
      <c r="F350">
        <v>52.12</v>
      </c>
      <c r="G350">
        <v>-2.3199999999999998</v>
      </c>
      <c r="H350" t="s">
        <v>4129</v>
      </c>
      <c r="I350" s="4">
        <v>15</v>
      </c>
      <c r="J350" s="4">
        <v>7</v>
      </c>
      <c r="K350" s="6">
        <v>1943</v>
      </c>
      <c r="L350" s="1">
        <f t="shared" si="11"/>
        <v>7603</v>
      </c>
      <c r="M350">
        <v>52.12</v>
      </c>
      <c r="N350">
        <v>-2.3199999999999998</v>
      </c>
      <c r="O350" t="s">
        <v>4129</v>
      </c>
      <c r="P350" t="s">
        <v>40</v>
      </c>
      <c r="Q350" t="s">
        <v>35</v>
      </c>
      <c r="R350">
        <v>57</v>
      </c>
      <c r="S350">
        <v>0</v>
      </c>
      <c r="T350">
        <v>0</v>
      </c>
    </row>
    <row r="351" spans="1:20">
      <c r="A351" t="s">
        <v>947</v>
      </c>
      <c r="B351" s="4">
        <v>2</v>
      </c>
      <c r="C351" s="4">
        <v>6</v>
      </c>
      <c r="D351" s="4">
        <v>1943</v>
      </c>
      <c r="E351" s="1">
        <f t="shared" si="10"/>
        <v>2825</v>
      </c>
      <c r="F351">
        <v>52.83</v>
      </c>
      <c r="G351">
        <v>-2</v>
      </c>
      <c r="H351" t="s">
        <v>4129</v>
      </c>
      <c r="I351" s="4">
        <v>6</v>
      </c>
      <c r="J351" s="4">
        <v>8</v>
      </c>
      <c r="K351" s="6">
        <v>1943</v>
      </c>
      <c r="L351" s="1">
        <f t="shared" si="11"/>
        <v>4347</v>
      </c>
      <c r="M351">
        <v>52.83</v>
      </c>
      <c r="N351">
        <v>-2</v>
      </c>
      <c r="O351" t="s">
        <v>4129</v>
      </c>
      <c r="P351" t="s">
        <v>40</v>
      </c>
      <c r="Q351" t="s">
        <v>35</v>
      </c>
      <c r="R351">
        <v>65</v>
      </c>
      <c r="S351">
        <v>0</v>
      </c>
      <c r="T351">
        <v>0</v>
      </c>
    </row>
    <row r="352" spans="1:20">
      <c r="A352" t="s">
        <v>2133</v>
      </c>
      <c r="B352" s="4">
        <v>6</v>
      </c>
      <c r="C352" s="4">
        <v>6</v>
      </c>
      <c r="D352" s="4">
        <v>1943</v>
      </c>
      <c r="E352" s="1">
        <f t="shared" si="10"/>
        <v>4286</v>
      </c>
      <c r="F352">
        <v>60.87</v>
      </c>
      <c r="G352">
        <v>8.57</v>
      </c>
      <c r="H352" t="s">
        <v>669</v>
      </c>
      <c r="I352" s="4">
        <v>22</v>
      </c>
      <c r="J352" s="4">
        <v>1</v>
      </c>
      <c r="K352" s="6">
        <v>1944</v>
      </c>
      <c r="L352" s="1">
        <f t="shared" si="11"/>
        <v>9980</v>
      </c>
      <c r="M352">
        <v>60.87</v>
      </c>
      <c r="N352">
        <v>8.5500000000000007</v>
      </c>
      <c r="O352" t="s">
        <v>669</v>
      </c>
      <c r="P352" t="s">
        <v>26</v>
      </c>
      <c r="Q352" t="s">
        <v>35</v>
      </c>
      <c r="R352">
        <v>230</v>
      </c>
      <c r="S352">
        <v>1</v>
      </c>
      <c r="T352">
        <v>270</v>
      </c>
    </row>
    <row r="353" spans="1:20">
      <c r="A353" t="s">
        <v>2141</v>
      </c>
      <c r="B353" s="4">
        <v>28</v>
      </c>
      <c r="C353" s="4">
        <v>5</v>
      </c>
      <c r="D353" s="4">
        <v>1943</v>
      </c>
      <c r="E353" s="1">
        <f t="shared" si="10"/>
        <v>12291</v>
      </c>
      <c r="F353">
        <v>61.28</v>
      </c>
      <c r="G353">
        <v>10.4</v>
      </c>
      <c r="H353" t="s">
        <v>669</v>
      </c>
      <c r="I353" s="4">
        <v>2</v>
      </c>
      <c r="J353" s="4">
        <v>11</v>
      </c>
      <c r="K353" s="6">
        <v>1945</v>
      </c>
      <c r="L353" s="1">
        <f t="shared" si="11"/>
        <v>2980</v>
      </c>
      <c r="M353">
        <v>61.25</v>
      </c>
      <c r="N353">
        <v>10.4</v>
      </c>
      <c r="O353" t="s">
        <v>669</v>
      </c>
      <c r="P353" t="s">
        <v>34</v>
      </c>
      <c r="Q353" t="s">
        <v>35</v>
      </c>
      <c r="R353">
        <v>889</v>
      </c>
      <c r="S353">
        <v>4</v>
      </c>
      <c r="T353">
        <v>181</v>
      </c>
    </row>
    <row r="354" spans="1:20">
      <c r="A354" t="s">
        <v>2142</v>
      </c>
      <c r="B354" s="4">
        <v>28</v>
      </c>
      <c r="C354" s="4">
        <v>5</v>
      </c>
      <c r="D354" s="4">
        <v>1943</v>
      </c>
      <c r="E354" s="1">
        <f t="shared" si="10"/>
        <v>12291</v>
      </c>
      <c r="F354">
        <v>60.67</v>
      </c>
      <c r="G354">
        <v>8.6999999999999993</v>
      </c>
      <c r="H354" t="s">
        <v>669</v>
      </c>
      <c r="I354" s="4">
        <v>10</v>
      </c>
      <c r="J354" s="4">
        <v>1</v>
      </c>
      <c r="K354" s="6">
        <v>1944</v>
      </c>
      <c r="L354" s="1">
        <f t="shared" si="11"/>
        <v>5597</v>
      </c>
      <c r="M354">
        <v>60.67</v>
      </c>
      <c r="N354">
        <v>8.6999999999999993</v>
      </c>
      <c r="O354" t="s">
        <v>669</v>
      </c>
      <c r="P354" t="s">
        <v>84</v>
      </c>
      <c r="Q354" t="s">
        <v>35</v>
      </c>
      <c r="R354">
        <v>227</v>
      </c>
      <c r="S354">
        <v>0</v>
      </c>
      <c r="T354">
        <v>0</v>
      </c>
    </row>
    <row r="355" spans="1:20">
      <c r="A355" t="s">
        <v>2143</v>
      </c>
      <c r="B355" s="4">
        <v>22</v>
      </c>
      <c r="C355" s="4">
        <v>5</v>
      </c>
      <c r="D355" s="4">
        <v>1943</v>
      </c>
      <c r="E355" s="1">
        <f t="shared" si="10"/>
        <v>10099</v>
      </c>
      <c r="F355">
        <v>60.63</v>
      </c>
      <c r="G355">
        <v>8.57</v>
      </c>
      <c r="H355" t="s">
        <v>669</v>
      </c>
      <c r="I355" s="4">
        <v>17</v>
      </c>
      <c r="J355" s="4">
        <v>7</v>
      </c>
      <c r="K355" s="6">
        <v>1943</v>
      </c>
      <c r="L355" s="1">
        <f t="shared" si="11"/>
        <v>8334</v>
      </c>
      <c r="M355">
        <v>60.63</v>
      </c>
      <c r="N355">
        <v>8.57</v>
      </c>
      <c r="O355" t="s">
        <v>669</v>
      </c>
      <c r="P355" t="s">
        <v>40</v>
      </c>
      <c r="Q355" t="s">
        <v>35</v>
      </c>
      <c r="R355">
        <v>56</v>
      </c>
      <c r="S355">
        <v>0</v>
      </c>
      <c r="T355">
        <v>0</v>
      </c>
    </row>
    <row r="356" spans="1:20">
      <c r="A356" t="s">
        <v>2144</v>
      </c>
      <c r="B356" s="4">
        <v>24</v>
      </c>
      <c r="C356" s="4">
        <v>5</v>
      </c>
      <c r="D356" s="4">
        <v>1943</v>
      </c>
      <c r="E356" s="1">
        <f t="shared" si="10"/>
        <v>10830</v>
      </c>
      <c r="F356">
        <v>60.58</v>
      </c>
      <c r="G356">
        <v>8.58</v>
      </c>
      <c r="H356" t="s">
        <v>669</v>
      </c>
      <c r="I356" s="4">
        <v>25</v>
      </c>
      <c r="J356" s="4">
        <v>9</v>
      </c>
      <c r="K356" s="6">
        <v>1943</v>
      </c>
      <c r="L356" s="1">
        <f t="shared" si="11"/>
        <v>11318</v>
      </c>
      <c r="M356">
        <v>60.63</v>
      </c>
      <c r="N356">
        <v>8.57</v>
      </c>
      <c r="O356" t="s">
        <v>669</v>
      </c>
      <c r="P356" t="s">
        <v>40</v>
      </c>
      <c r="Q356" t="s">
        <v>35</v>
      </c>
      <c r="R356">
        <v>124</v>
      </c>
      <c r="S356">
        <v>6</v>
      </c>
      <c r="T356">
        <v>351</v>
      </c>
    </row>
    <row r="357" spans="1:20">
      <c r="A357" t="s">
        <v>2145</v>
      </c>
      <c r="B357" s="4">
        <v>21</v>
      </c>
      <c r="C357" s="4">
        <v>5</v>
      </c>
      <c r="D357" s="4">
        <v>1943</v>
      </c>
      <c r="E357" s="1">
        <f t="shared" si="10"/>
        <v>9734</v>
      </c>
      <c r="F357">
        <v>59.75</v>
      </c>
      <c r="G357">
        <v>10.25</v>
      </c>
      <c r="H357" t="s">
        <v>669</v>
      </c>
      <c r="I357" s="4">
        <v>3</v>
      </c>
      <c r="J357" s="4">
        <v>11</v>
      </c>
      <c r="K357" s="6">
        <v>1943</v>
      </c>
      <c r="L357" s="1">
        <f t="shared" si="11"/>
        <v>3343</v>
      </c>
      <c r="M357">
        <v>59.75</v>
      </c>
      <c r="N357">
        <v>10.25</v>
      </c>
      <c r="O357" t="s">
        <v>669</v>
      </c>
      <c r="P357" t="s">
        <v>40</v>
      </c>
      <c r="Q357" t="s">
        <v>52</v>
      </c>
      <c r="R357">
        <v>166</v>
      </c>
      <c r="S357">
        <v>0</v>
      </c>
      <c r="T357">
        <v>0</v>
      </c>
    </row>
    <row r="358" spans="1:20">
      <c r="A358" t="s">
        <v>2146</v>
      </c>
      <c r="B358" s="4">
        <v>4</v>
      </c>
      <c r="C358" s="4">
        <v>6</v>
      </c>
      <c r="D358" s="4">
        <v>1943</v>
      </c>
      <c r="E358" s="1">
        <f t="shared" si="10"/>
        <v>3556</v>
      </c>
      <c r="F358">
        <v>59.75</v>
      </c>
      <c r="G358">
        <v>10.25</v>
      </c>
      <c r="H358" t="s">
        <v>669</v>
      </c>
      <c r="I358" s="4">
        <v>15</v>
      </c>
      <c r="J358" s="4">
        <v>6</v>
      </c>
      <c r="K358" s="6">
        <v>1943</v>
      </c>
      <c r="L358" s="1">
        <f t="shared" si="11"/>
        <v>7573</v>
      </c>
      <c r="M358">
        <v>59.75</v>
      </c>
      <c r="N358">
        <v>10.25</v>
      </c>
      <c r="O358" t="s">
        <v>669</v>
      </c>
      <c r="P358" t="s">
        <v>26</v>
      </c>
      <c r="Q358" t="s">
        <v>52</v>
      </c>
      <c r="R358">
        <v>11</v>
      </c>
      <c r="S358">
        <v>0</v>
      </c>
      <c r="T358">
        <v>0</v>
      </c>
    </row>
    <row r="359" spans="1:20">
      <c r="A359" t="s">
        <v>2240</v>
      </c>
      <c r="B359" s="4">
        <v>26</v>
      </c>
      <c r="C359" s="4">
        <v>5</v>
      </c>
      <c r="D359" s="4">
        <v>1943</v>
      </c>
      <c r="E359" s="1">
        <f t="shared" si="10"/>
        <v>11560</v>
      </c>
      <c r="F359">
        <v>60.63</v>
      </c>
      <c r="G359">
        <v>8.57</v>
      </c>
      <c r="H359" t="s">
        <v>669</v>
      </c>
      <c r="I359" s="4">
        <v>17</v>
      </c>
      <c r="J359" s="4">
        <v>10</v>
      </c>
      <c r="K359" s="6">
        <v>1943</v>
      </c>
      <c r="L359" s="1">
        <f t="shared" si="11"/>
        <v>8426</v>
      </c>
      <c r="M359">
        <v>60.63</v>
      </c>
      <c r="N359">
        <v>8.57</v>
      </c>
      <c r="O359" t="s">
        <v>669</v>
      </c>
      <c r="P359" t="s">
        <v>81</v>
      </c>
      <c r="Q359" t="s">
        <v>35</v>
      </c>
      <c r="R359">
        <v>144</v>
      </c>
      <c r="S359">
        <v>0</v>
      </c>
      <c r="T359">
        <v>0</v>
      </c>
    </row>
    <row r="360" spans="1:20">
      <c r="A360" t="s">
        <v>3560</v>
      </c>
      <c r="B360" s="4">
        <v>21</v>
      </c>
      <c r="C360" s="4">
        <v>5</v>
      </c>
      <c r="D360" s="4">
        <v>1943</v>
      </c>
      <c r="E360" s="1">
        <f t="shared" si="10"/>
        <v>9734</v>
      </c>
      <c r="F360">
        <v>58.9</v>
      </c>
      <c r="G360">
        <v>11.97</v>
      </c>
      <c r="H360" t="s">
        <v>2497</v>
      </c>
      <c r="I360" s="4">
        <v>3</v>
      </c>
      <c r="J360" s="4">
        <v>12</v>
      </c>
      <c r="K360" s="6">
        <v>1943</v>
      </c>
      <c r="L360" s="1">
        <f t="shared" si="11"/>
        <v>3373</v>
      </c>
      <c r="M360">
        <v>58.9</v>
      </c>
      <c r="N360">
        <v>11.95</v>
      </c>
      <c r="O360" t="s">
        <v>2497</v>
      </c>
      <c r="P360" t="s">
        <v>26</v>
      </c>
      <c r="Q360" t="s">
        <v>52</v>
      </c>
      <c r="R360">
        <v>196</v>
      </c>
      <c r="S360">
        <v>1</v>
      </c>
      <c r="T360">
        <v>270</v>
      </c>
    </row>
    <row r="361" spans="1:20">
      <c r="A361" t="s">
        <v>3563</v>
      </c>
      <c r="B361" s="4">
        <v>13</v>
      </c>
      <c r="C361" s="4">
        <v>6</v>
      </c>
      <c r="D361" s="4">
        <v>1943</v>
      </c>
      <c r="E361" s="1">
        <f t="shared" si="10"/>
        <v>6843</v>
      </c>
      <c r="F361">
        <v>56.42</v>
      </c>
      <c r="G361">
        <v>15.85</v>
      </c>
      <c r="H361" t="s">
        <v>2497</v>
      </c>
      <c r="I361" s="4">
        <v>19</v>
      </c>
      <c r="J361" s="4">
        <v>1</v>
      </c>
      <c r="K361" s="6">
        <v>1946</v>
      </c>
      <c r="L361" s="1">
        <f t="shared" si="11"/>
        <v>8886</v>
      </c>
      <c r="M361">
        <v>56.42</v>
      </c>
      <c r="N361">
        <v>15.85</v>
      </c>
      <c r="O361" t="s">
        <v>2497</v>
      </c>
      <c r="P361" t="s">
        <v>40</v>
      </c>
      <c r="Q361" t="s">
        <v>52</v>
      </c>
      <c r="R361">
        <v>951</v>
      </c>
      <c r="S361">
        <v>0</v>
      </c>
      <c r="T361">
        <v>0</v>
      </c>
    </row>
    <row r="362" spans="1:20">
      <c r="A362" t="s">
        <v>3586</v>
      </c>
      <c r="B362" s="4">
        <v>30</v>
      </c>
      <c r="C362" s="4">
        <v>5</v>
      </c>
      <c r="D362" s="4">
        <v>1943</v>
      </c>
      <c r="E362" s="1">
        <f t="shared" si="10"/>
        <v>13021</v>
      </c>
      <c r="F362">
        <v>59.58</v>
      </c>
      <c r="G362">
        <v>15.98</v>
      </c>
      <c r="H362" t="s">
        <v>2497</v>
      </c>
      <c r="I362" s="4">
        <v>31</v>
      </c>
      <c r="J362" s="4">
        <v>10</v>
      </c>
      <c r="K362" s="6">
        <v>1943</v>
      </c>
      <c r="L362" s="1">
        <f t="shared" si="11"/>
        <v>13539</v>
      </c>
      <c r="M362">
        <v>59.62</v>
      </c>
      <c r="N362">
        <v>16.02</v>
      </c>
      <c r="O362" t="s">
        <v>2497</v>
      </c>
      <c r="P362" t="s">
        <v>34</v>
      </c>
      <c r="Q362" t="s">
        <v>35</v>
      </c>
      <c r="R362">
        <v>154</v>
      </c>
      <c r="S362">
        <v>5</v>
      </c>
      <c r="T362">
        <v>27</v>
      </c>
    </row>
    <row r="363" spans="1:20">
      <c r="A363" t="s">
        <v>3593</v>
      </c>
      <c r="B363" s="4">
        <v>4</v>
      </c>
      <c r="C363" s="4">
        <v>6</v>
      </c>
      <c r="D363" s="4">
        <v>1943</v>
      </c>
      <c r="E363" s="1">
        <f t="shared" si="10"/>
        <v>3556</v>
      </c>
      <c r="F363">
        <v>58.12</v>
      </c>
      <c r="G363">
        <v>12.68</v>
      </c>
      <c r="H363" t="s">
        <v>2497</v>
      </c>
      <c r="I363" s="4">
        <v>30</v>
      </c>
      <c r="J363" s="4">
        <v>3</v>
      </c>
      <c r="K363" s="6">
        <v>1948</v>
      </c>
      <c r="L363" s="1">
        <f t="shared" si="11"/>
        <v>12965</v>
      </c>
      <c r="M363">
        <v>58.12</v>
      </c>
      <c r="N363">
        <v>12.78</v>
      </c>
      <c r="O363" t="s">
        <v>2497</v>
      </c>
      <c r="P363" t="s">
        <v>34</v>
      </c>
      <c r="Q363" t="s">
        <v>35</v>
      </c>
      <c r="R363">
        <v>1761</v>
      </c>
      <c r="S363">
        <v>6</v>
      </c>
      <c r="T363">
        <v>91</v>
      </c>
    </row>
    <row r="364" spans="1:20">
      <c r="A364" t="s">
        <v>3662</v>
      </c>
      <c r="B364" s="4">
        <v>16</v>
      </c>
      <c r="C364" s="4">
        <v>5</v>
      </c>
      <c r="D364" s="4">
        <v>1943</v>
      </c>
      <c r="E364" s="1">
        <f t="shared" si="10"/>
        <v>7908</v>
      </c>
      <c r="F364">
        <v>59.5</v>
      </c>
      <c r="G364">
        <v>15</v>
      </c>
      <c r="H364" t="s">
        <v>2497</v>
      </c>
      <c r="I364" s="4">
        <v>16</v>
      </c>
      <c r="J364" s="4">
        <v>10</v>
      </c>
      <c r="K364" s="6">
        <v>1943</v>
      </c>
      <c r="L364" s="1">
        <f t="shared" si="11"/>
        <v>8061</v>
      </c>
      <c r="M364">
        <v>59.5</v>
      </c>
      <c r="N364">
        <v>15</v>
      </c>
      <c r="O364" t="s">
        <v>2497</v>
      </c>
      <c r="P364" t="s">
        <v>34</v>
      </c>
      <c r="Q364" t="s">
        <v>35</v>
      </c>
      <c r="R364">
        <v>153</v>
      </c>
      <c r="S364">
        <v>0</v>
      </c>
      <c r="T364">
        <v>0</v>
      </c>
    </row>
    <row r="365" spans="1:20">
      <c r="A365" t="s">
        <v>3671</v>
      </c>
      <c r="B365" s="4">
        <v>30</v>
      </c>
      <c r="C365" s="4">
        <v>5</v>
      </c>
      <c r="D365" s="4">
        <v>1943</v>
      </c>
      <c r="E365" s="1">
        <f t="shared" si="10"/>
        <v>13021</v>
      </c>
      <c r="F365">
        <v>62.57</v>
      </c>
      <c r="G365">
        <v>17.12</v>
      </c>
      <c r="H365" t="s">
        <v>2497</v>
      </c>
      <c r="I365" s="4">
        <v>2</v>
      </c>
      <c r="J365" s="4">
        <v>9</v>
      </c>
      <c r="K365" s="6">
        <v>1944</v>
      </c>
      <c r="L365" s="1">
        <f t="shared" si="11"/>
        <v>2918</v>
      </c>
      <c r="M365">
        <v>62.57</v>
      </c>
      <c r="N365">
        <v>17.13</v>
      </c>
      <c r="O365" t="s">
        <v>2497</v>
      </c>
      <c r="P365" t="s">
        <v>34</v>
      </c>
      <c r="Q365" t="s">
        <v>35</v>
      </c>
      <c r="R365">
        <v>461</v>
      </c>
      <c r="S365">
        <v>1</v>
      </c>
      <c r="T365">
        <v>91</v>
      </c>
    </row>
    <row r="366" spans="1:20">
      <c r="A366" t="s">
        <v>3672</v>
      </c>
      <c r="B366" s="4">
        <v>9</v>
      </c>
      <c r="C366" s="4">
        <v>6</v>
      </c>
      <c r="D366" s="4">
        <v>1943</v>
      </c>
      <c r="E366" s="1">
        <f t="shared" si="10"/>
        <v>5382</v>
      </c>
      <c r="F366">
        <v>57.02</v>
      </c>
      <c r="G366">
        <v>16.88</v>
      </c>
      <c r="H366" t="s">
        <v>2497</v>
      </c>
      <c r="I366" s="4">
        <v>13</v>
      </c>
      <c r="J366" s="4">
        <v>5</v>
      </c>
      <c r="K366" s="6">
        <v>1947</v>
      </c>
      <c r="L366" s="1">
        <f t="shared" si="11"/>
        <v>6816</v>
      </c>
      <c r="M366">
        <v>57.02</v>
      </c>
      <c r="N366">
        <v>16.87</v>
      </c>
      <c r="O366" t="s">
        <v>2497</v>
      </c>
      <c r="P366" t="s">
        <v>40</v>
      </c>
      <c r="Q366" t="s">
        <v>35</v>
      </c>
      <c r="R366">
        <v>1434</v>
      </c>
      <c r="S366">
        <v>2</v>
      </c>
      <c r="T366">
        <v>270</v>
      </c>
    </row>
    <row r="367" spans="1:20">
      <c r="A367" t="s">
        <v>3673</v>
      </c>
      <c r="B367" s="4">
        <v>3</v>
      </c>
      <c r="C367" s="4">
        <v>6</v>
      </c>
      <c r="D367" s="4">
        <v>1943</v>
      </c>
      <c r="E367" s="1">
        <f t="shared" si="10"/>
        <v>3190</v>
      </c>
      <c r="F367">
        <v>61.82</v>
      </c>
      <c r="G367">
        <v>16.55</v>
      </c>
      <c r="H367" t="s">
        <v>2497</v>
      </c>
      <c r="I367" s="4">
        <v>3</v>
      </c>
      <c r="J367" s="4">
        <v>7</v>
      </c>
      <c r="K367" s="6">
        <v>1945</v>
      </c>
      <c r="L367" s="1">
        <f t="shared" si="11"/>
        <v>3222</v>
      </c>
      <c r="M367">
        <v>61.82</v>
      </c>
      <c r="N367">
        <v>16.55</v>
      </c>
      <c r="O367" t="s">
        <v>2497</v>
      </c>
      <c r="P367" t="s">
        <v>34</v>
      </c>
      <c r="Q367" t="s">
        <v>35</v>
      </c>
      <c r="R367">
        <v>761</v>
      </c>
      <c r="S367">
        <v>0</v>
      </c>
      <c r="T367">
        <v>0</v>
      </c>
    </row>
    <row r="368" spans="1:20">
      <c r="A368" t="s">
        <v>295</v>
      </c>
      <c r="B368" s="4">
        <v>29</v>
      </c>
      <c r="C368" s="4">
        <v>5</v>
      </c>
      <c r="D368" s="4">
        <v>1944</v>
      </c>
      <c r="E368" s="1">
        <f t="shared" si="10"/>
        <v>12657</v>
      </c>
      <c r="F368">
        <v>50.43</v>
      </c>
      <c r="G368">
        <v>15.82</v>
      </c>
      <c r="H368" t="s">
        <v>211</v>
      </c>
      <c r="I368" s="4">
        <v>19</v>
      </c>
      <c r="J368" s="4">
        <v>6</v>
      </c>
      <c r="K368" s="6">
        <v>1945</v>
      </c>
      <c r="L368" s="1">
        <f t="shared" si="11"/>
        <v>9036</v>
      </c>
      <c r="M368">
        <v>50.43</v>
      </c>
      <c r="N368">
        <v>15.82</v>
      </c>
      <c r="O368" t="s">
        <v>211</v>
      </c>
      <c r="P368" t="s">
        <v>34</v>
      </c>
      <c r="Q368" t="s">
        <v>35</v>
      </c>
      <c r="R368">
        <v>386</v>
      </c>
      <c r="S368">
        <v>0</v>
      </c>
      <c r="T368">
        <v>0</v>
      </c>
    </row>
    <row r="369" spans="1:20">
      <c r="A369" t="s">
        <v>303</v>
      </c>
      <c r="B369" s="4">
        <v>18</v>
      </c>
      <c r="C369" s="4">
        <v>5</v>
      </c>
      <c r="D369" s="4">
        <v>1944</v>
      </c>
      <c r="E369" s="1">
        <f t="shared" si="10"/>
        <v>8639</v>
      </c>
      <c r="F369">
        <v>49.92</v>
      </c>
      <c r="G369">
        <v>15.23</v>
      </c>
      <c r="H369" t="s">
        <v>211</v>
      </c>
      <c r="I369" s="4">
        <v>1</v>
      </c>
      <c r="J369" s="4">
        <v>7</v>
      </c>
      <c r="K369" s="6">
        <v>1946</v>
      </c>
      <c r="L369" s="1">
        <f t="shared" si="11"/>
        <v>2493</v>
      </c>
      <c r="M369">
        <v>49.92</v>
      </c>
      <c r="N369">
        <v>15.23</v>
      </c>
      <c r="O369" t="s">
        <v>211</v>
      </c>
      <c r="P369" t="s">
        <v>34</v>
      </c>
      <c r="Q369" t="s">
        <v>35</v>
      </c>
      <c r="R369">
        <v>774</v>
      </c>
      <c r="S369">
        <v>0</v>
      </c>
      <c r="T369">
        <v>0</v>
      </c>
    </row>
    <row r="370" spans="1:20">
      <c r="A370" t="s">
        <v>680</v>
      </c>
      <c r="B370" s="4">
        <v>31</v>
      </c>
      <c r="C370" s="4">
        <v>5</v>
      </c>
      <c r="D370" s="4">
        <v>1944</v>
      </c>
      <c r="E370" s="1">
        <f t="shared" si="10"/>
        <v>13387</v>
      </c>
      <c r="F370">
        <v>55.75</v>
      </c>
      <c r="G370">
        <v>12.55</v>
      </c>
      <c r="H370" t="s">
        <v>610</v>
      </c>
      <c r="I370" s="4">
        <v>15</v>
      </c>
      <c r="J370" s="4">
        <v>3</v>
      </c>
      <c r="K370" s="6">
        <v>1948</v>
      </c>
      <c r="L370" s="1">
        <f t="shared" si="11"/>
        <v>7486</v>
      </c>
      <c r="M370">
        <v>55.73</v>
      </c>
      <c r="N370">
        <v>12.52</v>
      </c>
      <c r="O370" t="s">
        <v>610</v>
      </c>
      <c r="P370" t="s">
        <v>40</v>
      </c>
      <c r="Q370" t="s">
        <v>35</v>
      </c>
      <c r="R370">
        <v>1384</v>
      </c>
      <c r="S370">
        <v>3</v>
      </c>
      <c r="T370">
        <v>229</v>
      </c>
    </row>
    <row r="371" spans="1:20">
      <c r="A371" t="s">
        <v>940</v>
      </c>
      <c r="B371" s="4">
        <v>17</v>
      </c>
      <c r="C371" s="4">
        <v>6</v>
      </c>
      <c r="D371" s="4">
        <v>1944</v>
      </c>
      <c r="E371" s="1">
        <f t="shared" si="10"/>
        <v>8305</v>
      </c>
      <c r="F371">
        <v>53.18</v>
      </c>
      <c r="G371">
        <v>-3.23</v>
      </c>
      <c r="H371" t="s">
        <v>4129</v>
      </c>
      <c r="I371" s="4">
        <v>17</v>
      </c>
      <c r="J371" s="4">
        <v>8</v>
      </c>
      <c r="K371" s="6">
        <v>1944</v>
      </c>
      <c r="L371" s="1">
        <f t="shared" si="11"/>
        <v>8366</v>
      </c>
      <c r="M371">
        <v>53.18</v>
      </c>
      <c r="N371">
        <v>-3.23</v>
      </c>
      <c r="O371" t="s">
        <v>4129</v>
      </c>
      <c r="P371" t="s">
        <v>34</v>
      </c>
      <c r="Q371" t="s">
        <v>35</v>
      </c>
      <c r="R371">
        <v>61</v>
      </c>
      <c r="S371">
        <v>0</v>
      </c>
      <c r="T371">
        <v>0</v>
      </c>
    </row>
    <row r="372" spans="1:20">
      <c r="A372" t="s">
        <v>945</v>
      </c>
      <c r="B372" s="4">
        <v>4</v>
      </c>
      <c r="C372" s="4">
        <v>6</v>
      </c>
      <c r="D372" s="4">
        <v>1944</v>
      </c>
      <c r="E372" s="1">
        <f t="shared" si="10"/>
        <v>3557</v>
      </c>
      <c r="F372">
        <v>53.25</v>
      </c>
      <c r="G372">
        <v>-4.42</v>
      </c>
      <c r="H372" t="s">
        <v>4129</v>
      </c>
      <c r="I372" s="4">
        <v>25</v>
      </c>
      <c r="J372" s="4">
        <v>12</v>
      </c>
      <c r="K372" s="6">
        <v>1945</v>
      </c>
      <c r="L372" s="1">
        <f t="shared" si="11"/>
        <v>11411</v>
      </c>
      <c r="M372">
        <v>53.25</v>
      </c>
      <c r="N372">
        <v>-4.42</v>
      </c>
      <c r="O372" t="s">
        <v>4129</v>
      </c>
      <c r="P372" t="s">
        <v>81</v>
      </c>
      <c r="Q372" t="s">
        <v>35</v>
      </c>
      <c r="R372">
        <v>569</v>
      </c>
      <c r="S372">
        <v>0</v>
      </c>
      <c r="T372">
        <v>0</v>
      </c>
    </row>
    <row r="373" spans="1:20">
      <c r="A373" t="s">
        <v>2134</v>
      </c>
      <c r="B373" s="4">
        <v>8</v>
      </c>
      <c r="C373" s="4">
        <v>6</v>
      </c>
      <c r="D373" s="4">
        <v>1944</v>
      </c>
      <c r="E373" s="1">
        <f t="shared" si="10"/>
        <v>5018</v>
      </c>
      <c r="F373">
        <v>60.63</v>
      </c>
      <c r="G373">
        <v>8.58</v>
      </c>
      <c r="H373" t="s">
        <v>669</v>
      </c>
      <c r="I373" s="4">
        <v>27</v>
      </c>
      <c r="J373" s="4">
        <v>9</v>
      </c>
      <c r="K373" s="6">
        <v>1945</v>
      </c>
      <c r="L373" s="1">
        <f t="shared" si="11"/>
        <v>12050</v>
      </c>
      <c r="M373">
        <v>60.63</v>
      </c>
      <c r="N373">
        <v>8.57</v>
      </c>
      <c r="O373" t="s">
        <v>669</v>
      </c>
      <c r="P373" t="s">
        <v>34</v>
      </c>
      <c r="Q373" t="s">
        <v>35</v>
      </c>
      <c r="R373">
        <v>476</v>
      </c>
      <c r="S373">
        <v>1</v>
      </c>
      <c r="T373">
        <v>270</v>
      </c>
    </row>
    <row r="374" spans="1:20">
      <c r="A374" t="s">
        <v>2135</v>
      </c>
      <c r="B374" s="4">
        <v>8</v>
      </c>
      <c r="C374" s="4">
        <v>6</v>
      </c>
      <c r="D374" s="4">
        <v>1944</v>
      </c>
      <c r="E374" s="1">
        <f t="shared" si="10"/>
        <v>5018</v>
      </c>
      <c r="F374">
        <v>60.63</v>
      </c>
      <c r="G374">
        <v>8.57</v>
      </c>
      <c r="H374" t="s">
        <v>669</v>
      </c>
      <c r="I374" s="4">
        <v>15</v>
      </c>
      <c r="J374" s="4">
        <v>12</v>
      </c>
      <c r="K374" s="6">
        <v>1944</v>
      </c>
      <c r="L374" s="1">
        <f t="shared" si="11"/>
        <v>7757</v>
      </c>
      <c r="M374">
        <v>60.63</v>
      </c>
      <c r="N374">
        <v>8.57</v>
      </c>
      <c r="O374" t="s">
        <v>669</v>
      </c>
      <c r="P374" t="s">
        <v>84</v>
      </c>
      <c r="Q374" t="s">
        <v>35</v>
      </c>
      <c r="R374">
        <v>190</v>
      </c>
      <c r="S374">
        <v>0</v>
      </c>
      <c r="T374">
        <v>0</v>
      </c>
    </row>
    <row r="375" spans="1:20">
      <c r="A375" t="s">
        <v>2136</v>
      </c>
      <c r="B375" s="4">
        <v>8</v>
      </c>
      <c r="C375" s="4">
        <v>6</v>
      </c>
      <c r="D375" s="4">
        <v>1944</v>
      </c>
      <c r="E375" s="1">
        <f t="shared" si="10"/>
        <v>5018</v>
      </c>
      <c r="F375">
        <v>60.63</v>
      </c>
      <c r="G375">
        <v>8.58</v>
      </c>
      <c r="H375" t="s">
        <v>669</v>
      </c>
      <c r="I375" s="4">
        <v>4</v>
      </c>
      <c r="J375" s="4">
        <v>7</v>
      </c>
      <c r="K375" s="6">
        <v>1944</v>
      </c>
      <c r="L375" s="1">
        <f t="shared" si="11"/>
        <v>3587</v>
      </c>
      <c r="M375">
        <v>60.63</v>
      </c>
      <c r="N375">
        <v>8.57</v>
      </c>
      <c r="O375" t="s">
        <v>669</v>
      </c>
      <c r="P375" t="s">
        <v>81</v>
      </c>
      <c r="Q375" t="s">
        <v>35</v>
      </c>
      <c r="R375">
        <v>26</v>
      </c>
      <c r="S375">
        <v>1</v>
      </c>
      <c r="T375">
        <v>270</v>
      </c>
    </row>
    <row r="376" spans="1:20">
      <c r="A376" t="s">
        <v>2137</v>
      </c>
      <c r="B376" s="4">
        <v>8</v>
      </c>
      <c r="C376" s="4">
        <v>6</v>
      </c>
      <c r="D376" s="4">
        <v>1944</v>
      </c>
      <c r="E376" s="1">
        <f t="shared" si="10"/>
        <v>5018</v>
      </c>
      <c r="F376">
        <v>60.63</v>
      </c>
      <c r="G376">
        <v>8.58</v>
      </c>
      <c r="H376" t="s">
        <v>669</v>
      </c>
      <c r="I376" s="4">
        <v>11</v>
      </c>
      <c r="J376" s="4">
        <v>2</v>
      </c>
      <c r="K376" s="6">
        <v>1946</v>
      </c>
      <c r="L376" s="1">
        <f t="shared" si="11"/>
        <v>5995</v>
      </c>
      <c r="M376">
        <v>60.67</v>
      </c>
      <c r="N376">
        <v>8.57</v>
      </c>
      <c r="O376" t="s">
        <v>669</v>
      </c>
      <c r="P376" t="s">
        <v>34</v>
      </c>
      <c r="Q376" t="s">
        <v>35</v>
      </c>
      <c r="R376">
        <v>613</v>
      </c>
      <c r="S376">
        <v>4</v>
      </c>
      <c r="T376">
        <v>347</v>
      </c>
    </row>
    <row r="377" spans="1:20">
      <c r="A377" t="s">
        <v>2138</v>
      </c>
      <c r="B377" s="4">
        <v>13</v>
      </c>
      <c r="C377" s="4">
        <v>6</v>
      </c>
      <c r="D377" s="4">
        <v>1944</v>
      </c>
      <c r="E377" s="1">
        <f t="shared" si="10"/>
        <v>6844</v>
      </c>
      <c r="F377">
        <v>60.58</v>
      </c>
      <c r="G377">
        <v>8.58</v>
      </c>
      <c r="H377" t="s">
        <v>669</v>
      </c>
      <c r="I377" s="4">
        <v>28</v>
      </c>
      <c r="J377" s="4">
        <v>9</v>
      </c>
      <c r="K377" s="6">
        <v>1944</v>
      </c>
      <c r="L377" s="1">
        <f t="shared" si="11"/>
        <v>12415</v>
      </c>
      <c r="M377">
        <v>60.63</v>
      </c>
      <c r="N377">
        <v>8.57</v>
      </c>
      <c r="O377" t="s">
        <v>669</v>
      </c>
      <c r="P377" t="s">
        <v>26</v>
      </c>
      <c r="Q377" t="s">
        <v>35</v>
      </c>
      <c r="R377">
        <v>107</v>
      </c>
      <c r="S377">
        <v>6</v>
      </c>
      <c r="T377">
        <v>351</v>
      </c>
    </row>
    <row r="378" spans="1:20">
      <c r="A378" t="s">
        <v>2139</v>
      </c>
      <c r="B378" s="4">
        <v>13</v>
      </c>
      <c r="C378" s="4">
        <v>6</v>
      </c>
      <c r="D378" s="4">
        <v>1944</v>
      </c>
      <c r="E378" s="1">
        <f t="shared" si="10"/>
        <v>6844</v>
      </c>
      <c r="F378">
        <v>60.58</v>
      </c>
      <c r="G378">
        <v>8.58</v>
      </c>
      <c r="H378" t="s">
        <v>669</v>
      </c>
      <c r="I378" s="4">
        <v>11</v>
      </c>
      <c r="J378" s="4">
        <v>7</v>
      </c>
      <c r="K378" s="6">
        <v>1944</v>
      </c>
      <c r="L378" s="1">
        <f t="shared" si="11"/>
        <v>6143</v>
      </c>
      <c r="M378">
        <v>60.58</v>
      </c>
      <c r="N378">
        <v>8.58</v>
      </c>
      <c r="O378" t="s">
        <v>669</v>
      </c>
      <c r="P378" t="s">
        <v>40</v>
      </c>
      <c r="Q378" t="s">
        <v>35</v>
      </c>
      <c r="R378">
        <v>28</v>
      </c>
      <c r="S378">
        <v>0</v>
      </c>
      <c r="T378">
        <v>0</v>
      </c>
    </row>
    <row r="379" spans="1:20">
      <c r="A379" t="s">
        <v>2147</v>
      </c>
      <c r="B379" s="4">
        <v>13</v>
      </c>
      <c r="C379" s="4">
        <v>7</v>
      </c>
      <c r="D379" s="4">
        <v>1944</v>
      </c>
      <c r="E379" s="1">
        <f t="shared" si="10"/>
        <v>6874</v>
      </c>
      <c r="F379">
        <v>62.45</v>
      </c>
      <c r="G379">
        <v>6.37</v>
      </c>
      <c r="H379" t="s">
        <v>669</v>
      </c>
      <c r="I379" s="4">
        <v>30</v>
      </c>
      <c r="J379" s="4">
        <v>12</v>
      </c>
      <c r="K379" s="6">
        <v>1944</v>
      </c>
      <c r="L379" s="1">
        <f t="shared" si="11"/>
        <v>13236</v>
      </c>
      <c r="M379">
        <v>62.75</v>
      </c>
      <c r="N379">
        <v>6.35</v>
      </c>
      <c r="O379" t="s">
        <v>669</v>
      </c>
      <c r="P379" t="s">
        <v>81</v>
      </c>
      <c r="Q379" t="s">
        <v>35</v>
      </c>
      <c r="R379">
        <v>170</v>
      </c>
      <c r="S379">
        <v>34</v>
      </c>
      <c r="T379">
        <v>359</v>
      </c>
    </row>
    <row r="380" spans="1:20">
      <c r="A380" t="s">
        <v>2148</v>
      </c>
      <c r="B380" s="4">
        <v>23</v>
      </c>
      <c r="C380" s="4">
        <v>5</v>
      </c>
      <c r="D380" s="4">
        <v>1944</v>
      </c>
      <c r="E380" s="1">
        <f t="shared" si="10"/>
        <v>10465</v>
      </c>
      <c r="F380">
        <v>60.62</v>
      </c>
      <c r="G380">
        <v>8.52</v>
      </c>
      <c r="H380" t="s">
        <v>669</v>
      </c>
      <c r="I380" s="4">
        <v>23</v>
      </c>
      <c r="J380" s="4">
        <v>8</v>
      </c>
      <c r="K380" s="6">
        <v>1945</v>
      </c>
      <c r="L380" s="1">
        <f t="shared" si="11"/>
        <v>10558</v>
      </c>
      <c r="M380">
        <v>60.62</v>
      </c>
      <c r="N380">
        <v>8.5</v>
      </c>
      <c r="O380" t="s">
        <v>669</v>
      </c>
      <c r="P380" t="s">
        <v>84</v>
      </c>
      <c r="Q380" t="s">
        <v>35</v>
      </c>
      <c r="R380">
        <v>457</v>
      </c>
      <c r="S380">
        <v>1</v>
      </c>
      <c r="T380">
        <v>270</v>
      </c>
    </row>
    <row r="381" spans="1:20">
      <c r="A381" t="s">
        <v>2256</v>
      </c>
      <c r="B381" s="4">
        <v>3</v>
      </c>
      <c r="C381" s="4">
        <v>6</v>
      </c>
      <c r="D381" s="4">
        <v>1944</v>
      </c>
      <c r="E381" s="1">
        <f t="shared" si="10"/>
        <v>3191</v>
      </c>
      <c r="F381">
        <v>60.63</v>
      </c>
      <c r="G381">
        <v>8.57</v>
      </c>
      <c r="H381" t="s">
        <v>669</v>
      </c>
      <c r="I381" s="4">
        <v>17</v>
      </c>
      <c r="J381" s="4">
        <v>1</v>
      </c>
      <c r="K381" s="6">
        <v>1946</v>
      </c>
      <c r="L381" s="1">
        <f t="shared" si="11"/>
        <v>8156</v>
      </c>
      <c r="M381">
        <v>60.63</v>
      </c>
      <c r="N381">
        <v>8.57</v>
      </c>
      <c r="O381" t="s">
        <v>669</v>
      </c>
      <c r="P381" t="s">
        <v>84</v>
      </c>
      <c r="Q381" t="s">
        <v>35</v>
      </c>
      <c r="R381">
        <v>593</v>
      </c>
      <c r="S381">
        <v>0</v>
      </c>
      <c r="T381">
        <v>0</v>
      </c>
    </row>
    <row r="382" spans="1:20">
      <c r="A382" t="s">
        <v>2257</v>
      </c>
      <c r="B382" s="4">
        <v>3</v>
      </c>
      <c r="C382" s="4">
        <v>6</v>
      </c>
      <c r="D382" s="4">
        <v>1944</v>
      </c>
      <c r="E382" s="1">
        <f t="shared" si="10"/>
        <v>3191</v>
      </c>
      <c r="F382">
        <v>60.63</v>
      </c>
      <c r="G382">
        <v>8.57</v>
      </c>
      <c r="H382" t="s">
        <v>669</v>
      </c>
      <c r="I382" s="4">
        <v>10</v>
      </c>
      <c r="J382" s="4">
        <v>8</v>
      </c>
      <c r="K382" s="6">
        <v>1944</v>
      </c>
      <c r="L382" s="1">
        <f t="shared" si="11"/>
        <v>5809</v>
      </c>
      <c r="M382">
        <v>60.63</v>
      </c>
      <c r="N382">
        <v>8.57</v>
      </c>
      <c r="O382" t="s">
        <v>669</v>
      </c>
      <c r="P382" t="s">
        <v>81</v>
      </c>
      <c r="Q382" t="s">
        <v>35</v>
      </c>
      <c r="R382">
        <v>68</v>
      </c>
      <c r="S382">
        <v>0</v>
      </c>
      <c r="T382">
        <v>0</v>
      </c>
    </row>
    <row r="383" spans="1:20">
      <c r="A383" t="s">
        <v>2258</v>
      </c>
      <c r="B383" s="4">
        <v>14</v>
      </c>
      <c r="C383" s="4">
        <v>6</v>
      </c>
      <c r="D383" s="4">
        <v>1944</v>
      </c>
      <c r="E383" s="1">
        <f t="shared" si="10"/>
        <v>7209</v>
      </c>
      <c r="F383">
        <v>60.63</v>
      </c>
      <c r="G383">
        <v>8.57</v>
      </c>
      <c r="H383" t="s">
        <v>669</v>
      </c>
      <c r="I383" s="4">
        <v>22</v>
      </c>
      <c r="J383" s="4">
        <v>2</v>
      </c>
      <c r="K383" s="6">
        <v>1945</v>
      </c>
      <c r="L383" s="1">
        <f t="shared" si="11"/>
        <v>10012</v>
      </c>
      <c r="M383">
        <v>60.63</v>
      </c>
      <c r="N383">
        <v>8.57</v>
      </c>
      <c r="O383" t="s">
        <v>669</v>
      </c>
      <c r="P383" t="s">
        <v>81</v>
      </c>
      <c r="Q383" t="s">
        <v>35</v>
      </c>
      <c r="R383">
        <v>253</v>
      </c>
      <c r="S383">
        <v>0</v>
      </c>
      <c r="T383">
        <v>0</v>
      </c>
    </row>
    <row r="384" spans="1:20">
      <c r="A384" t="s">
        <v>3561</v>
      </c>
      <c r="B384" s="4">
        <v>21</v>
      </c>
      <c r="C384" s="4">
        <v>5</v>
      </c>
      <c r="D384" s="4">
        <v>1944</v>
      </c>
      <c r="E384" s="1">
        <f t="shared" si="10"/>
        <v>9735</v>
      </c>
      <c r="F384">
        <v>58.88</v>
      </c>
      <c r="G384">
        <v>11.9</v>
      </c>
      <c r="H384" t="s">
        <v>2497</v>
      </c>
      <c r="I384" s="4">
        <v>15</v>
      </c>
      <c r="J384" s="4">
        <v>7</v>
      </c>
      <c r="K384" s="6">
        <v>1951</v>
      </c>
      <c r="L384" s="1">
        <f t="shared" si="11"/>
        <v>7611</v>
      </c>
      <c r="M384">
        <v>58.93</v>
      </c>
      <c r="N384">
        <v>12.03</v>
      </c>
      <c r="O384" t="s">
        <v>2497</v>
      </c>
      <c r="P384" t="s">
        <v>40</v>
      </c>
      <c r="Q384" t="s">
        <v>35</v>
      </c>
      <c r="R384">
        <v>2611</v>
      </c>
      <c r="S384">
        <v>10</v>
      </c>
      <c r="T384">
        <v>55</v>
      </c>
    </row>
    <row r="385" spans="1:20">
      <c r="A385" t="s">
        <v>3562</v>
      </c>
      <c r="B385" s="4">
        <v>6</v>
      </c>
      <c r="C385" s="4">
        <v>6</v>
      </c>
      <c r="D385" s="4">
        <v>1944</v>
      </c>
      <c r="E385" s="1">
        <f t="shared" si="10"/>
        <v>4287</v>
      </c>
      <c r="F385">
        <v>58.88</v>
      </c>
      <c r="G385">
        <v>11.88</v>
      </c>
      <c r="H385" t="s">
        <v>2497</v>
      </c>
      <c r="I385" s="4">
        <v>12</v>
      </c>
      <c r="J385" s="4">
        <v>2</v>
      </c>
      <c r="K385" s="6">
        <v>1945</v>
      </c>
      <c r="L385" s="1">
        <f t="shared" si="11"/>
        <v>6359</v>
      </c>
      <c r="M385">
        <v>58.88</v>
      </c>
      <c r="N385">
        <v>11.87</v>
      </c>
      <c r="O385" t="s">
        <v>2497</v>
      </c>
      <c r="P385" t="s">
        <v>34</v>
      </c>
      <c r="Q385" t="s">
        <v>35</v>
      </c>
      <c r="R385">
        <v>251</v>
      </c>
      <c r="S385">
        <v>1</v>
      </c>
      <c r="T385">
        <v>270</v>
      </c>
    </row>
    <row r="386" spans="1:20">
      <c r="A386" t="s">
        <v>3565</v>
      </c>
      <c r="B386" s="4">
        <v>4</v>
      </c>
      <c r="C386" s="4">
        <v>6</v>
      </c>
      <c r="D386" s="4">
        <v>1944</v>
      </c>
      <c r="E386" s="1">
        <f t="shared" si="10"/>
        <v>3557</v>
      </c>
      <c r="F386">
        <v>56.17</v>
      </c>
      <c r="G386">
        <v>13.35</v>
      </c>
      <c r="H386" t="s">
        <v>2497</v>
      </c>
      <c r="I386" s="4">
        <v>14</v>
      </c>
      <c r="J386" s="4">
        <v>4</v>
      </c>
      <c r="K386" s="6">
        <v>1945</v>
      </c>
      <c r="L386" s="1">
        <f t="shared" si="11"/>
        <v>7149</v>
      </c>
      <c r="M386">
        <v>56.15</v>
      </c>
      <c r="N386">
        <v>13.32</v>
      </c>
      <c r="O386" t="s">
        <v>2497</v>
      </c>
      <c r="P386" t="s">
        <v>34</v>
      </c>
      <c r="Q386" t="s">
        <v>35</v>
      </c>
      <c r="R386">
        <v>314</v>
      </c>
      <c r="S386">
        <v>3</v>
      </c>
      <c r="T386">
        <v>229</v>
      </c>
    </row>
    <row r="387" spans="1:20">
      <c r="A387" t="s">
        <v>3578</v>
      </c>
      <c r="B387" s="4">
        <v>4</v>
      </c>
      <c r="C387" s="4">
        <v>6</v>
      </c>
      <c r="D387" s="4">
        <v>1944</v>
      </c>
      <c r="E387" s="1">
        <f t="shared" ref="E387:E450" si="12">DATE(B387,C387,D387)</f>
        <v>3557</v>
      </c>
      <c r="F387">
        <v>63.15</v>
      </c>
      <c r="G387">
        <v>17.25</v>
      </c>
      <c r="H387" t="s">
        <v>2497</v>
      </c>
      <c r="I387" s="4">
        <v>21</v>
      </c>
      <c r="J387" s="4">
        <v>11</v>
      </c>
      <c r="K387" s="6">
        <v>1944</v>
      </c>
      <c r="L387" s="1">
        <f t="shared" ref="L387:L450" si="13">DATE(I387,J387,K387)</f>
        <v>9919</v>
      </c>
      <c r="M387">
        <v>63.15</v>
      </c>
      <c r="N387">
        <v>17.25</v>
      </c>
      <c r="O387" t="s">
        <v>2497</v>
      </c>
      <c r="P387" t="s">
        <v>81</v>
      </c>
      <c r="Q387" t="s">
        <v>35</v>
      </c>
      <c r="R387">
        <v>170</v>
      </c>
      <c r="S387">
        <v>0</v>
      </c>
      <c r="T387">
        <v>0</v>
      </c>
    </row>
    <row r="388" spans="1:20">
      <c r="A388" t="s">
        <v>3579</v>
      </c>
      <c r="B388" s="4">
        <v>4</v>
      </c>
      <c r="C388" s="4">
        <v>6</v>
      </c>
      <c r="D388" s="4">
        <v>1944</v>
      </c>
      <c r="E388" s="1">
        <f t="shared" si="12"/>
        <v>3557</v>
      </c>
      <c r="F388">
        <v>63.15</v>
      </c>
      <c r="G388">
        <v>17.25</v>
      </c>
      <c r="H388" t="s">
        <v>2497</v>
      </c>
      <c r="I388" s="4">
        <v>28</v>
      </c>
      <c r="J388" s="4">
        <v>8</v>
      </c>
      <c r="K388" s="6">
        <v>1946</v>
      </c>
      <c r="L388" s="1">
        <f t="shared" si="13"/>
        <v>12386</v>
      </c>
      <c r="M388">
        <v>63.15</v>
      </c>
      <c r="N388">
        <v>17.25</v>
      </c>
      <c r="O388" t="s">
        <v>2497</v>
      </c>
      <c r="P388" t="s">
        <v>34</v>
      </c>
      <c r="Q388" t="s">
        <v>35</v>
      </c>
      <c r="R388">
        <v>815</v>
      </c>
      <c r="S388">
        <v>0</v>
      </c>
      <c r="T388">
        <v>0</v>
      </c>
    </row>
    <row r="389" spans="1:20">
      <c r="A389" t="s">
        <v>3587</v>
      </c>
      <c r="B389" s="4">
        <v>17</v>
      </c>
      <c r="C389" s="4">
        <v>6</v>
      </c>
      <c r="D389" s="4">
        <v>1944</v>
      </c>
      <c r="E389" s="1">
        <f t="shared" si="12"/>
        <v>8305</v>
      </c>
      <c r="F389">
        <v>60.7</v>
      </c>
      <c r="G389">
        <v>16.62</v>
      </c>
      <c r="H389" t="s">
        <v>2497</v>
      </c>
      <c r="I389" s="4">
        <v>30</v>
      </c>
      <c r="J389" s="4">
        <v>9</v>
      </c>
      <c r="K389" s="6">
        <v>1944</v>
      </c>
      <c r="L389" s="1">
        <f t="shared" si="13"/>
        <v>13145</v>
      </c>
      <c r="M389">
        <v>60.7</v>
      </c>
      <c r="N389">
        <v>16.62</v>
      </c>
      <c r="O389" t="s">
        <v>2497</v>
      </c>
      <c r="P389" t="s">
        <v>34</v>
      </c>
      <c r="Q389" t="s">
        <v>35</v>
      </c>
      <c r="R389">
        <v>105</v>
      </c>
      <c r="S389">
        <v>0</v>
      </c>
      <c r="T389">
        <v>0</v>
      </c>
    </row>
    <row r="390" spans="1:20">
      <c r="A390" t="s">
        <v>3592</v>
      </c>
      <c r="B390" s="4">
        <v>28</v>
      </c>
      <c r="C390" s="4">
        <v>5</v>
      </c>
      <c r="D390" s="4">
        <v>1944</v>
      </c>
      <c r="E390" s="1">
        <f t="shared" si="12"/>
        <v>12292</v>
      </c>
      <c r="F390">
        <v>57.6</v>
      </c>
      <c r="G390">
        <v>12.05</v>
      </c>
      <c r="H390" t="s">
        <v>2497</v>
      </c>
      <c r="I390" s="4">
        <v>30</v>
      </c>
      <c r="J390" s="4">
        <v>9</v>
      </c>
      <c r="K390" s="6">
        <v>1945</v>
      </c>
      <c r="L390" s="1">
        <f t="shared" si="13"/>
        <v>13146</v>
      </c>
      <c r="M390">
        <v>57.6</v>
      </c>
      <c r="N390">
        <v>12.05</v>
      </c>
      <c r="O390" t="s">
        <v>2497</v>
      </c>
      <c r="P390" t="s">
        <v>34</v>
      </c>
      <c r="Q390" t="s">
        <v>35</v>
      </c>
      <c r="R390">
        <v>490</v>
      </c>
      <c r="S390">
        <v>0</v>
      </c>
      <c r="T390">
        <v>0</v>
      </c>
    </row>
    <row r="391" spans="1:20">
      <c r="A391" t="s">
        <v>3594</v>
      </c>
      <c r="B391" s="4">
        <v>23</v>
      </c>
      <c r="C391" s="4">
        <v>6</v>
      </c>
      <c r="D391" s="4">
        <v>1944</v>
      </c>
      <c r="E391" s="1">
        <f t="shared" si="12"/>
        <v>10496</v>
      </c>
      <c r="F391">
        <v>65.75</v>
      </c>
      <c r="G391">
        <v>15.17</v>
      </c>
      <c r="H391" t="s">
        <v>2497</v>
      </c>
      <c r="I391" s="4">
        <v>15</v>
      </c>
      <c r="J391" s="4">
        <v>5</v>
      </c>
      <c r="K391" s="6">
        <v>1945</v>
      </c>
      <c r="L391" s="1">
        <f t="shared" si="13"/>
        <v>7544</v>
      </c>
      <c r="M391">
        <v>65.83</v>
      </c>
      <c r="N391">
        <v>15.07</v>
      </c>
      <c r="O391" t="s">
        <v>2497</v>
      </c>
      <c r="P391" t="s">
        <v>40</v>
      </c>
      <c r="Q391" t="s">
        <v>52</v>
      </c>
      <c r="R391">
        <v>326</v>
      </c>
      <c r="S391">
        <v>11</v>
      </c>
      <c r="T391">
        <v>334</v>
      </c>
    </row>
    <row r="392" spans="1:20">
      <c r="A392" t="s">
        <v>3595</v>
      </c>
      <c r="B392" s="4">
        <v>6</v>
      </c>
      <c r="C392" s="4">
        <v>6</v>
      </c>
      <c r="D392" s="4">
        <v>1944</v>
      </c>
      <c r="E392" s="1">
        <f t="shared" si="12"/>
        <v>4287</v>
      </c>
      <c r="F392">
        <v>63.17</v>
      </c>
      <c r="G392">
        <v>17.27</v>
      </c>
      <c r="H392" t="s">
        <v>2497</v>
      </c>
      <c r="I392" s="4">
        <v>25</v>
      </c>
      <c r="J392" s="4">
        <v>3</v>
      </c>
      <c r="K392" s="6">
        <v>1948</v>
      </c>
      <c r="L392" s="1">
        <f t="shared" si="13"/>
        <v>11139</v>
      </c>
      <c r="M392">
        <v>63.15</v>
      </c>
      <c r="N392">
        <v>17.38</v>
      </c>
      <c r="O392" t="s">
        <v>2497</v>
      </c>
      <c r="P392" t="s">
        <v>26</v>
      </c>
      <c r="Q392" t="s">
        <v>27</v>
      </c>
      <c r="R392">
        <v>1388</v>
      </c>
      <c r="S392">
        <v>7</v>
      </c>
      <c r="T392">
        <v>108</v>
      </c>
    </row>
    <row r="393" spans="1:20">
      <c r="A393" t="s">
        <v>3661</v>
      </c>
      <c r="B393" s="4">
        <v>27</v>
      </c>
      <c r="C393" s="4">
        <v>5</v>
      </c>
      <c r="D393" s="4">
        <v>1944</v>
      </c>
      <c r="E393" s="1">
        <f t="shared" si="12"/>
        <v>11926</v>
      </c>
      <c r="F393">
        <v>59.32</v>
      </c>
      <c r="G393">
        <v>17.829999999999998</v>
      </c>
      <c r="H393" t="s">
        <v>2497</v>
      </c>
      <c r="I393" s="4">
        <v>9</v>
      </c>
      <c r="J393" s="4">
        <v>7</v>
      </c>
      <c r="K393" s="6">
        <v>1944</v>
      </c>
      <c r="L393" s="1">
        <f t="shared" si="13"/>
        <v>5413</v>
      </c>
      <c r="M393">
        <v>59.3</v>
      </c>
      <c r="N393">
        <v>17.850000000000001</v>
      </c>
      <c r="O393" t="s">
        <v>2497</v>
      </c>
      <c r="P393" t="s">
        <v>40</v>
      </c>
      <c r="Q393" t="s">
        <v>35</v>
      </c>
      <c r="R393">
        <v>43</v>
      </c>
      <c r="S393">
        <v>3</v>
      </c>
      <c r="T393">
        <v>153</v>
      </c>
    </row>
    <row r="394" spans="1:20">
      <c r="A394" t="s">
        <v>3668</v>
      </c>
      <c r="B394" s="4">
        <v>29</v>
      </c>
      <c r="C394" s="4">
        <v>5</v>
      </c>
      <c r="D394" s="4">
        <v>1944</v>
      </c>
      <c r="E394" s="1">
        <f t="shared" si="12"/>
        <v>12657</v>
      </c>
      <c r="F394">
        <v>59.12</v>
      </c>
      <c r="G394">
        <v>15.08</v>
      </c>
      <c r="H394" t="s">
        <v>2497</v>
      </c>
      <c r="I394" s="4">
        <v>22</v>
      </c>
      <c r="J394" s="4">
        <v>3</v>
      </c>
      <c r="K394" s="6">
        <v>1948</v>
      </c>
      <c r="L394" s="1">
        <f t="shared" si="13"/>
        <v>10043</v>
      </c>
      <c r="M394">
        <v>59.12</v>
      </c>
      <c r="N394">
        <v>15.1</v>
      </c>
      <c r="O394" t="s">
        <v>2497</v>
      </c>
      <c r="P394" t="s">
        <v>40</v>
      </c>
      <c r="Q394" t="s">
        <v>52</v>
      </c>
      <c r="R394">
        <v>1393</v>
      </c>
      <c r="S394">
        <v>1</v>
      </c>
      <c r="T394">
        <v>91</v>
      </c>
    </row>
    <row r="395" spans="1:20">
      <c r="A395" t="s">
        <v>3669</v>
      </c>
      <c r="B395" s="4">
        <v>17</v>
      </c>
      <c r="C395" s="4">
        <v>6</v>
      </c>
      <c r="D395" s="4">
        <v>1944</v>
      </c>
      <c r="E395" s="1">
        <f t="shared" si="12"/>
        <v>8305</v>
      </c>
      <c r="F395">
        <v>56</v>
      </c>
      <c r="G395">
        <v>14.43</v>
      </c>
      <c r="H395" t="s">
        <v>2497</v>
      </c>
      <c r="I395" s="4">
        <v>30</v>
      </c>
      <c r="J395" s="4">
        <v>7</v>
      </c>
      <c r="K395" s="6">
        <v>1944</v>
      </c>
      <c r="L395" s="1">
        <f t="shared" si="13"/>
        <v>13083</v>
      </c>
      <c r="M395">
        <v>56</v>
      </c>
      <c r="N395">
        <v>14.43</v>
      </c>
      <c r="O395" t="s">
        <v>2497</v>
      </c>
      <c r="P395" t="s">
        <v>40</v>
      </c>
      <c r="Q395" t="s">
        <v>35</v>
      </c>
      <c r="R395">
        <v>43</v>
      </c>
      <c r="S395">
        <v>0</v>
      </c>
      <c r="T395">
        <v>0</v>
      </c>
    </row>
    <row r="396" spans="1:20">
      <c r="A396" t="s">
        <v>3674</v>
      </c>
      <c r="B396" s="4">
        <v>6</v>
      </c>
      <c r="C396" s="4">
        <v>6</v>
      </c>
      <c r="D396" s="4">
        <v>1944</v>
      </c>
      <c r="E396" s="1">
        <f t="shared" si="12"/>
        <v>4287</v>
      </c>
      <c r="F396">
        <v>59.62</v>
      </c>
      <c r="G396">
        <v>14.3</v>
      </c>
      <c r="H396" t="s">
        <v>2497</v>
      </c>
      <c r="I396" s="4">
        <v>3</v>
      </c>
      <c r="J396" s="4">
        <v>10</v>
      </c>
      <c r="K396" s="6">
        <v>1944</v>
      </c>
      <c r="L396" s="1">
        <f t="shared" si="13"/>
        <v>3313</v>
      </c>
      <c r="M396">
        <v>59.53</v>
      </c>
      <c r="N396">
        <v>14.28</v>
      </c>
      <c r="O396" t="s">
        <v>2497</v>
      </c>
      <c r="P396" t="s">
        <v>34</v>
      </c>
      <c r="Q396" t="s">
        <v>35</v>
      </c>
      <c r="R396">
        <v>119</v>
      </c>
      <c r="S396">
        <v>10</v>
      </c>
      <c r="T396">
        <v>186</v>
      </c>
    </row>
    <row r="397" spans="1:20">
      <c r="A397" t="s">
        <v>3677</v>
      </c>
      <c r="B397" s="4">
        <v>3</v>
      </c>
      <c r="C397" s="4">
        <v>5</v>
      </c>
      <c r="D397" s="4">
        <v>1944</v>
      </c>
      <c r="E397" s="1">
        <f t="shared" si="12"/>
        <v>3160</v>
      </c>
      <c r="F397">
        <v>58.78</v>
      </c>
      <c r="G397">
        <v>17.38</v>
      </c>
      <c r="H397" t="s">
        <v>2497</v>
      </c>
      <c r="I397" s="4">
        <v>17</v>
      </c>
      <c r="J397" s="4">
        <v>3</v>
      </c>
      <c r="K397" s="6">
        <v>1945</v>
      </c>
      <c r="L397" s="1">
        <f t="shared" si="13"/>
        <v>8214</v>
      </c>
      <c r="M397">
        <v>58.77</v>
      </c>
      <c r="N397">
        <v>17.38</v>
      </c>
      <c r="O397" t="s">
        <v>2497</v>
      </c>
      <c r="P397" t="s">
        <v>84</v>
      </c>
      <c r="Q397" t="s">
        <v>35</v>
      </c>
      <c r="R397">
        <v>318</v>
      </c>
      <c r="S397">
        <v>2</v>
      </c>
      <c r="T397">
        <v>181</v>
      </c>
    </row>
    <row r="398" spans="1:20">
      <c r="A398" t="s">
        <v>3679</v>
      </c>
      <c r="B398" s="4">
        <v>13</v>
      </c>
      <c r="C398" s="4">
        <v>6</v>
      </c>
      <c r="D398" s="4">
        <v>1944</v>
      </c>
      <c r="E398" s="1">
        <f t="shared" si="12"/>
        <v>6844</v>
      </c>
      <c r="F398">
        <v>62.72</v>
      </c>
      <c r="G398">
        <v>15.45</v>
      </c>
      <c r="H398" t="s">
        <v>2497</v>
      </c>
      <c r="I398" s="4">
        <v>12</v>
      </c>
      <c r="J398" s="4">
        <v>4</v>
      </c>
      <c r="K398" s="6">
        <v>1945</v>
      </c>
      <c r="L398" s="1">
        <f t="shared" si="13"/>
        <v>6419</v>
      </c>
      <c r="M398">
        <v>62.68</v>
      </c>
      <c r="N398">
        <v>16.329999999999998</v>
      </c>
      <c r="O398" t="s">
        <v>2497</v>
      </c>
      <c r="P398" t="s">
        <v>34</v>
      </c>
      <c r="Q398" t="s">
        <v>35</v>
      </c>
      <c r="R398">
        <v>303</v>
      </c>
      <c r="S398">
        <v>46</v>
      </c>
      <c r="T398">
        <v>95</v>
      </c>
    </row>
    <row r="399" spans="1:20">
      <c r="A399" t="s">
        <v>3680</v>
      </c>
      <c r="B399" s="4">
        <v>13</v>
      </c>
      <c r="C399" s="4">
        <v>6</v>
      </c>
      <c r="D399" s="4">
        <v>1944</v>
      </c>
      <c r="E399" s="1">
        <f t="shared" si="12"/>
        <v>6844</v>
      </c>
      <c r="F399">
        <v>62.72</v>
      </c>
      <c r="G399">
        <v>15.45</v>
      </c>
      <c r="H399" t="s">
        <v>2497</v>
      </c>
      <c r="I399" s="4">
        <v>1</v>
      </c>
      <c r="J399" s="4">
        <v>3</v>
      </c>
      <c r="K399" s="6">
        <v>1946</v>
      </c>
      <c r="L399" s="1">
        <f t="shared" si="13"/>
        <v>2371</v>
      </c>
      <c r="M399">
        <v>63.8</v>
      </c>
      <c r="N399">
        <v>14.7</v>
      </c>
      <c r="O399" t="s">
        <v>2497</v>
      </c>
      <c r="P399" t="s">
        <v>34</v>
      </c>
      <c r="Q399" t="s">
        <v>35</v>
      </c>
      <c r="R399">
        <v>626</v>
      </c>
      <c r="S399">
        <v>127</v>
      </c>
      <c r="T399">
        <v>343</v>
      </c>
    </row>
    <row r="400" spans="1:20">
      <c r="A400" t="s">
        <v>304</v>
      </c>
      <c r="B400" s="4">
        <v>14</v>
      </c>
      <c r="C400" s="4">
        <v>5</v>
      </c>
      <c r="D400" s="4">
        <v>1945</v>
      </c>
      <c r="E400" s="1">
        <f t="shared" si="12"/>
        <v>7179</v>
      </c>
      <c r="F400">
        <v>50.03</v>
      </c>
      <c r="G400">
        <v>15.78</v>
      </c>
      <c r="H400" t="s">
        <v>211</v>
      </c>
      <c r="I400" s="4">
        <v>15</v>
      </c>
      <c r="J400" s="4">
        <v>3</v>
      </c>
      <c r="K400" s="6">
        <v>1948</v>
      </c>
      <c r="L400" s="1">
        <f t="shared" si="13"/>
        <v>7486</v>
      </c>
      <c r="M400">
        <v>50.03</v>
      </c>
      <c r="N400">
        <v>15.78</v>
      </c>
      <c r="O400" t="s">
        <v>211</v>
      </c>
      <c r="P400" t="s">
        <v>26</v>
      </c>
      <c r="Q400" t="s">
        <v>27</v>
      </c>
      <c r="R400">
        <v>1036</v>
      </c>
      <c r="S400">
        <v>0</v>
      </c>
      <c r="T400">
        <v>0</v>
      </c>
    </row>
    <row r="401" spans="1:20">
      <c r="A401" t="s">
        <v>948</v>
      </c>
      <c r="B401" s="4">
        <v>24</v>
      </c>
      <c r="C401" s="4">
        <v>5</v>
      </c>
      <c r="D401" s="4">
        <v>1945</v>
      </c>
      <c r="E401" s="1">
        <f t="shared" si="12"/>
        <v>10832</v>
      </c>
      <c r="F401">
        <v>51.33</v>
      </c>
      <c r="G401">
        <v>-2.93</v>
      </c>
      <c r="H401" t="s">
        <v>4129</v>
      </c>
      <c r="I401" s="4">
        <v>15</v>
      </c>
      <c r="J401" s="4">
        <v>3</v>
      </c>
      <c r="K401" s="6">
        <v>1946</v>
      </c>
      <c r="L401" s="1">
        <f t="shared" si="13"/>
        <v>7484</v>
      </c>
      <c r="M401">
        <v>51.33</v>
      </c>
      <c r="N401">
        <v>-2.93</v>
      </c>
      <c r="O401" t="s">
        <v>4129</v>
      </c>
      <c r="P401" t="s">
        <v>40</v>
      </c>
      <c r="Q401" t="s">
        <v>35</v>
      </c>
      <c r="R401">
        <v>295</v>
      </c>
      <c r="S401">
        <v>0</v>
      </c>
      <c r="T401">
        <v>0</v>
      </c>
    </row>
    <row r="402" spans="1:20">
      <c r="A402" t="s">
        <v>2140</v>
      </c>
      <c r="B402" s="4">
        <v>9</v>
      </c>
      <c r="C402" s="4">
        <v>8</v>
      </c>
      <c r="D402" s="4">
        <v>1945</v>
      </c>
      <c r="E402" s="1">
        <f t="shared" si="12"/>
        <v>5445</v>
      </c>
      <c r="F402">
        <v>60.63</v>
      </c>
      <c r="G402">
        <v>8.57</v>
      </c>
      <c r="H402" t="s">
        <v>669</v>
      </c>
      <c r="I402" s="4">
        <v>15</v>
      </c>
      <c r="J402" s="4">
        <v>1</v>
      </c>
      <c r="K402" s="6">
        <v>1947</v>
      </c>
      <c r="L402" s="1">
        <f t="shared" si="13"/>
        <v>7426</v>
      </c>
      <c r="M402">
        <v>60.72</v>
      </c>
      <c r="N402">
        <v>8.93</v>
      </c>
      <c r="O402" t="s">
        <v>669</v>
      </c>
      <c r="P402" t="s">
        <v>34</v>
      </c>
      <c r="Q402" t="s">
        <v>35</v>
      </c>
      <c r="R402">
        <v>524</v>
      </c>
      <c r="S402">
        <v>22</v>
      </c>
      <c r="T402">
        <v>66</v>
      </c>
    </row>
    <row r="403" spans="1:20">
      <c r="A403" t="s">
        <v>2149</v>
      </c>
      <c r="B403" s="4">
        <v>31</v>
      </c>
      <c r="C403" s="4">
        <v>5</v>
      </c>
      <c r="D403" s="4">
        <v>1945</v>
      </c>
      <c r="E403" s="1">
        <f t="shared" si="12"/>
        <v>13388</v>
      </c>
      <c r="F403">
        <v>60.63</v>
      </c>
      <c r="G403">
        <v>8.58</v>
      </c>
      <c r="H403" t="s">
        <v>669</v>
      </c>
      <c r="I403" s="4">
        <v>15</v>
      </c>
      <c r="J403" s="4">
        <v>8</v>
      </c>
      <c r="K403" s="6">
        <v>1945</v>
      </c>
      <c r="L403" s="1">
        <f t="shared" si="13"/>
        <v>7636</v>
      </c>
      <c r="M403">
        <v>60.63</v>
      </c>
      <c r="N403">
        <v>8.58</v>
      </c>
      <c r="O403" t="s">
        <v>669</v>
      </c>
      <c r="P403" t="s">
        <v>81</v>
      </c>
      <c r="Q403" t="s">
        <v>35</v>
      </c>
      <c r="R403">
        <v>76</v>
      </c>
      <c r="S403">
        <v>0</v>
      </c>
      <c r="T403">
        <v>0</v>
      </c>
    </row>
    <row r="404" spans="1:20">
      <c r="A404" t="s">
        <v>2150</v>
      </c>
      <c r="B404" s="4">
        <v>31</v>
      </c>
      <c r="C404" s="4">
        <v>5</v>
      </c>
      <c r="D404" s="4">
        <v>1945</v>
      </c>
      <c r="E404" s="1">
        <f t="shared" si="12"/>
        <v>13388</v>
      </c>
      <c r="F404">
        <v>60.63</v>
      </c>
      <c r="G404">
        <v>8.58</v>
      </c>
      <c r="H404" t="s">
        <v>669</v>
      </c>
      <c r="I404" s="4">
        <v>30</v>
      </c>
      <c r="J404" s="4">
        <v>8</v>
      </c>
      <c r="K404" s="6">
        <v>1945</v>
      </c>
      <c r="L404" s="1">
        <f t="shared" si="13"/>
        <v>13115</v>
      </c>
      <c r="M404">
        <v>60.63</v>
      </c>
      <c r="N404">
        <v>8.58</v>
      </c>
      <c r="O404" t="s">
        <v>669</v>
      </c>
      <c r="P404" t="s">
        <v>34</v>
      </c>
      <c r="Q404" t="s">
        <v>35</v>
      </c>
      <c r="R404">
        <v>91</v>
      </c>
      <c r="S404">
        <v>0</v>
      </c>
      <c r="T404">
        <v>0</v>
      </c>
    </row>
    <row r="405" spans="1:20">
      <c r="A405" t="s">
        <v>2152</v>
      </c>
      <c r="B405" s="4">
        <v>28</v>
      </c>
      <c r="C405" s="4">
        <v>5</v>
      </c>
      <c r="D405" s="4">
        <v>1945</v>
      </c>
      <c r="E405" s="1">
        <f t="shared" si="12"/>
        <v>12293</v>
      </c>
      <c r="F405">
        <v>59.7</v>
      </c>
      <c r="G405">
        <v>8.0299999999999994</v>
      </c>
      <c r="H405" t="s">
        <v>669</v>
      </c>
      <c r="I405" s="4">
        <v>25</v>
      </c>
      <c r="J405" s="4">
        <v>7</v>
      </c>
      <c r="K405" s="6">
        <v>1945</v>
      </c>
      <c r="L405" s="1">
        <f t="shared" si="13"/>
        <v>11258</v>
      </c>
      <c r="M405">
        <v>59.7</v>
      </c>
      <c r="N405">
        <v>8.0299999999999994</v>
      </c>
      <c r="O405" t="s">
        <v>669</v>
      </c>
      <c r="P405" t="s">
        <v>26</v>
      </c>
      <c r="Q405" t="s">
        <v>27</v>
      </c>
      <c r="R405">
        <v>58</v>
      </c>
      <c r="S405">
        <v>0</v>
      </c>
      <c r="T405">
        <v>0</v>
      </c>
    </row>
    <row r="406" spans="1:20">
      <c r="A406" t="s">
        <v>2153</v>
      </c>
      <c r="B406" s="4">
        <v>27</v>
      </c>
      <c r="C406" s="4">
        <v>5</v>
      </c>
      <c r="D406" s="4">
        <v>1945</v>
      </c>
      <c r="E406" s="1">
        <f t="shared" si="12"/>
        <v>11927</v>
      </c>
      <c r="F406">
        <v>59.7</v>
      </c>
      <c r="G406">
        <v>8.0299999999999994</v>
      </c>
      <c r="H406" t="s">
        <v>669</v>
      </c>
      <c r="I406" s="4">
        <v>30</v>
      </c>
      <c r="J406" s="4">
        <v>10</v>
      </c>
      <c r="K406" s="6">
        <v>1945</v>
      </c>
      <c r="L406" s="1">
        <f t="shared" si="13"/>
        <v>13176</v>
      </c>
      <c r="M406">
        <v>59.85</v>
      </c>
      <c r="N406">
        <v>8.07</v>
      </c>
      <c r="O406" t="s">
        <v>669</v>
      </c>
      <c r="P406" t="s">
        <v>34</v>
      </c>
      <c r="Q406" t="s">
        <v>35</v>
      </c>
      <c r="R406">
        <v>156</v>
      </c>
      <c r="S406">
        <v>17</v>
      </c>
      <c r="T406">
        <v>7</v>
      </c>
    </row>
    <row r="407" spans="1:20">
      <c r="A407" t="s">
        <v>2244</v>
      </c>
      <c r="B407" s="4">
        <v>1</v>
      </c>
      <c r="C407" s="4">
        <v>7</v>
      </c>
      <c r="D407" s="4">
        <v>1945</v>
      </c>
      <c r="E407" s="1">
        <f t="shared" si="12"/>
        <v>2492</v>
      </c>
      <c r="F407">
        <v>58.72</v>
      </c>
      <c r="G407">
        <v>5.53</v>
      </c>
      <c r="H407" t="s">
        <v>669</v>
      </c>
      <c r="I407" s="4">
        <v>18</v>
      </c>
      <c r="J407" s="4">
        <v>11</v>
      </c>
      <c r="K407" s="6">
        <v>1945</v>
      </c>
      <c r="L407" s="1">
        <f t="shared" si="13"/>
        <v>8824</v>
      </c>
      <c r="M407">
        <v>58.85</v>
      </c>
      <c r="N407">
        <v>5.78</v>
      </c>
      <c r="O407" t="s">
        <v>669</v>
      </c>
      <c r="P407" t="s">
        <v>34</v>
      </c>
      <c r="Q407" t="s">
        <v>35</v>
      </c>
      <c r="R407">
        <v>140</v>
      </c>
      <c r="S407">
        <v>21</v>
      </c>
      <c r="T407">
        <v>45</v>
      </c>
    </row>
    <row r="408" spans="1:20">
      <c r="A408" t="s">
        <v>2259</v>
      </c>
      <c r="B408" s="4">
        <v>28</v>
      </c>
      <c r="C408" s="4">
        <v>5</v>
      </c>
      <c r="D408" s="4">
        <v>1945</v>
      </c>
      <c r="E408" s="1">
        <f t="shared" si="12"/>
        <v>12293</v>
      </c>
      <c r="F408">
        <v>60.63</v>
      </c>
      <c r="G408">
        <v>8.57</v>
      </c>
      <c r="H408" t="s">
        <v>669</v>
      </c>
      <c r="I408" s="4">
        <v>5</v>
      </c>
      <c r="J408" s="4">
        <v>11</v>
      </c>
      <c r="K408" s="6">
        <v>1945</v>
      </c>
      <c r="L408" s="1">
        <f t="shared" si="13"/>
        <v>4076</v>
      </c>
      <c r="M408">
        <v>60.63</v>
      </c>
      <c r="N408">
        <v>8.57</v>
      </c>
      <c r="O408" t="s">
        <v>669</v>
      </c>
      <c r="P408" t="s">
        <v>34</v>
      </c>
      <c r="Q408" t="s">
        <v>35</v>
      </c>
      <c r="R408">
        <v>161</v>
      </c>
      <c r="S408">
        <v>0</v>
      </c>
      <c r="T408">
        <v>0</v>
      </c>
    </row>
    <row r="409" spans="1:20">
      <c r="A409" t="s">
        <v>2260</v>
      </c>
      <c r="B409" s="4">
        <v>1</v>
      </c>
      <c r="C409" s="4">
        <v>6</v>
      </c>
      <c r="D409" s="4">
        <v>1945</v>
      </c>
      <c r="E409" s="1">
        <f t="shared" si="12"/>
        <v>2462</v>
      </c>
      <c r="F409">
        <v>60.63</v>
      </c>
      <c r="G409">
        <v>8.57</v>
      </c>
      <c r="H409" t="s">
        <v>669</v>
      </c>
      <c r="I409" s="4">
        <v>30</v>
      </c>
      <c r="J409" s="4">
        <v>5</v>
      </c>
      <c r="K409" s="6">
        <v>1946</v>
      </c>
      <c r="L409" s="1">
        <f t="shared" si="13"/>
        <v>13024</v>
      </c>
      <c r="M409">
        <v>60.63</v>
      </c>
      <c r="N409">
        <v>8.57</v>
      </c>
      <c r="O409" t="s">
        <v>669</v>
      </c>
      <c r="P409" t="s">
        <v>40</v>
      </c>
      <c r="Q409" t="s">
        <v>35</v>
      </c>
      <c r="R409">
        <v>363</v>
      </c>
      <c r="S409">
        <v>0</v>
      </c>
      <c r="T409">
        <v>0</v>
      </c>
    </row>
    <row r="410" spans="1:20">
      <c r="A410" t="s">
        <v>2261</v>
      </c>
      <c r="B410" s="4">
        <v>6</v>
      </c>
      <c r="C410" s="4">
        <v>6</v>
      </c>
      <c r="D410" s="4">
        <v>1945</v>
      </c>
      <c r="E410" s="1">
        <f t="shared" si="12"/>
        <v>4288</v>
      </c>
      <c r="F410">
        <v>60.63</v>
      </c>
      <c r="G410">
        <v>8.57</v>
      </c>
      <c r="H410" t="s">
        <v>669</v>
      </c>
      <c r="I410" s="4">
        <v>30</v>
      </c>
      <c r="J410" s="4">
        <v>9</v>
      </c>
      <c r="K410" s="6">
        <v>1945</v>
      </c>
      <c r="L410" s="1">
        <f t="shared" si="13"/>
        <v>13146</v>
      </c>
      <c r="M410">
        <v>60.63</v>
      </c>
      <c r="N410">
        <v>8.57</v>
      </c>
      <c r="O410" t="s">
        <v>669</v>
      </c>
      <c r="P410" t="s">
        <v>84</v>
      </c>
      <c r="Q410" t="s">
        <v>35</v>
      </c>
      <c r="R410">
        <v>116</v>
      </c>
      <c r="S410">
        <v>0</v>
      </c>
      <c r="T410">
        <v>0</v>
      </c>
    </row>
    <row r="411" spans="1:20">
      <c r="A411" t="s">
        <v>2262</v>
      </c>
      <c r="B411" s="4">
        <v>6</v>
      </c>
      <c r="C411" s="4">
        <v>6</v>
      </c>
      <c r="D411" s="4">
        <v>1945</v>
      </c>
      <c r="E411" s="1">
        <f t="shared" si="12"/>
        <v>4288</v>
      </c>
      <c r="F411">
        <v>60.63</v>
      </c>
      <c r="G411">
        <v>8.57</v>
      </c>
      <c r="H411" t="s">
        <v>669</v>
      </c>
      <c r="I411" s="4">
        <v>29</v>
      </c>
      <c r="J411" s="4">
        <v>3</v>
      </c>
      <c r="K411" s="6">
        <v>1946</v>
      </c>
      <c r="L411" s="1">
        <f t="shared" si="13"/>
        <v>12598</v>
      </c>
      <c r="M411">
        <v>60.63</v>
      </c>
      <c r="N411">
        <v>8.57</v>
      </c>
      <c r="O411" t="s">
        <v>669</v>
      </c>
      <c r="P411" t="s">
        <v>34</v>
      </c>
      <c r="Q411" t="s">
        <v>35</v>
      </c>
      <c r="R411">
        <v>296</v>
      </c>
      <c r="S411">
        <v>0</v>
      </c>
      <c r="T411">
        <v>0</v>
      </c>
    </row>
    <row r="412" spans="1:20">
      <c r="A412" t="s">
        <v>2263</v>
      </c>
      <c r="B412" s="4">
        <v>6</v>
      </c>
      <c r="C412" s="4">
        <v>6</v>
      </c>
      <c r="D412" s="4">
        <v>1945</v>
      </c>
      <c r="E412" s="1">
        <f t="shared" si="12"/>
        <v>4288</v>
      </c>
      <c r="F412">
        <v>60.63</v>
      </c>
      <c r="G412">
        <v>8.57</v>
      </c>
      <c r="H412" t="s">
        <v>669</v>
      </c>
      <c r="I412" s="4">
        <v>5</v>
      </c>
      <c r="J412" s="4">
        <v>12</v>
      </c>
      <c r="K412" s="6">
        <v>1947</v>
      </c>
      <c r="L412" s="1">
        <f t="shared" si="13"/>
        <v>4108</v>
      </c>
      <c r="M412">
        <v>60.63</v>
      </c>
      <c r="N412">
        <v>8.57</v>
      </c>
      <c r="O412" t="s">
        <v>669</v>
      </c>
      <c r="P412" t="s">
        <v>107</v>
      </c>
      <c r="Q412" t="s">
        <v>35</v>
      </c>
      <c r="R412">
        <v>912</v>
      </c>
      <c r="S412">
        <v>0</v>
      </c>
      <c r="T412">
        <v>0</v>
      </c>
    </row>
    <row r="413" spans="1:20">
      <c r="A413" t="s">
        <v>2264</v>
      </c>
      <c r="B413" s="4">
        <v>11</v>
      </c>
      <c r="C413" s="4">
        <v>6</v>
      </c>
      <c r="D413" s="4">
        <v>1945</v>
      </c>
      <c r="E413" s="1">
        <f t="shared" si="12"/>
        <v>6114</v>
      </c>
      <c r="F413">
        <v>60.63</v>
      </c>
      <c r="G413">
        <v>8.57</v>
      </c>
      <c r="H413" t="s">
        <v>669</v>
      </c>
      <c r="I413" s="4">
        <v>23</v>
      </c>
      <c r="J413" s="4">
        <v>8</v>
      </c>
      <c r="K413" s="6">
        <v>1945</v>
      </c>
      <c r="L413" s="1">
        <f t="shared" si="13"/>
        <v>10558</v>
      </c>
      <c r="M413">
        <v>60.63</v>
      </c>
      <c r="N413">
        <v>8.57</v>
      </c>
      <c r="O413" t="s">
        <v>669</v>
      </c>
      <c r="P413" t="s">
        <v>84</v>
      </c>
      <c r="Q413" t="s">
        <v>35</v>
      </c>
      <c r="R413">
        <v>73</v>
      </c>
      <c r="S413">
        <v>0</v>
      </c>
      <c r="T413">
        <v>0</v>
      </c>
    </row>
    <row r="414" spans="1:20">
      <c r="A414" t="s">
        <v>2265</v>
      </c>
      <c r="B414" s="4">
        <v>27</v>
      </c>
      <c r="C414" s="4">
        <v>5</v>
      </c>
      <c r="D414" s="4">
        <v>1945</v>
      </c>
      <c r="E414" s="1">
        <f t="shared" si="12"/>
        <v>11927</v>
      </c>
      <c r="F414">
        <v>60.63</v>
      </c>
      <c r="G414">
        <v>8.57</v>
      </c>
      <c r="H414" t="s">
        <v>669</v>
      </c>
      <c r="I414" s="4">
        <v>27</v>
      </c>
      <c r="J414" s="4">
        <v>4</v>
      </c>
      <c r="K414" s="6">
        <v>1946</v>
      </c>
      <c r="L414" s="1">
        <f t="shared" si="13"/>
        <v>11898</v>
      </c>
      <c r="M414">
        <v>60.63</v>
      </c>
      <c r="N414">
        <v>8.57</v>
      </c>
      <c r="O414" t="s">
        <v>669</v>
      </c>
      <c r="P414" t="s">
        <v>40</v>
      </c>
      <c r="Q414" t="s">
        <v>35</v>
      </c>
      <c r="R414">
        <v>335</v>
      </c>
      <c r="S414">
        <v>0</v>
      </c>
      <c r="T414">
        <v>0</v>
      </c>
    </row>
    <row r="415" spans="1:20">
      <c r="A415" t="s">
        <v>2364</v>
      </c>
      <c r="B415" s="4">
        <v>1</v>
      </c>
      <c r="C415" s="4">
        <v>6</v>
      </c>
      <c r="D415" s="4">
        <v>1945</v>
      </c>
      <c r="E415" s="1">
        <f t="shared" si="12"/>
        <v>2462</v>
      </c>
      <c r="F415">
        <v>60.63</v>
      </c>
      <c r="G415">
        <v>8.57</v>
      </c>
      <c r="H415" t="s">
        <v>669</v>
      </c>
      <c r="I415" s="4">
        <v>21</v>
      </c>
      <c r="J415" s="4">
        <v>2</v>
      </c>
      <c r="K415" s="6">
        <v>1948</v>
      </c>
      <c r="L415" s="1">
        <f t="shared" si="13"/>
        <v>9650</v>
      </c>
      <c r="M415">
        <v>60.63</v>
      </c>
      <c r="N415">
        <v>8.57</v>
      </c>
      <c r="O415" t="s">
        <v>669</v>
      </c>
      <c r="P415" t="s">
        <v>107</v>
      </c>
      <c r="Q415" t="s">
        <v>35</v>
      </c>
      <c r="R415">
        <v>995</v>
      </c>
      <c r="S415">
        <v>0</v>
      </c>
      <c r="T415">
        <v>0</v>
      </c>
    </row>
    <row r="416" spans="1:20">
      <c r="A416" t="s">
        <v>3564</v>
      </c>
      <c r="B416" s="4">
        <v>6</v>
      </c>
      <c r="C416" s="4">
        <v>6</v>
      </c>
      <c r="D416" s="4">
        <v>1945</v>
      </c>
      <c r="E416" s="1">
        <f t="shared" si="12"/>
        <v>4288</v>
      </c>
      <c r="F416">
        <v>62.37</v>
      </c>
      <c r="G416">
        <v>17.329999999999998</v>
      </c>
      <c r="H416" t="s">
        <v>2497</v>
      </c>
      <c r="I416" s="4">
        <v>20</v>
      </c>
      <c r="J416" s="4">
        <v>3</v>
      </c>
      <c r="K416" s="6">
        <v>1946</v>
      </c>
      <c r="L416" s="1">
        <f t="shared" si="13"/>
        <v>9311</v>
      </c>
      <c r="M416">
        <v>62.37</v>
      </c>
      <c r="N416">
        <v>17.329999999999998</v>
      </c>
      <c r="O416" t="s">
        <v>2497</v>
      </c>
      <c r="P416" t="s">
        <v>34</v>
      </c>
      <c r="Q416" t="s">
        <v>35</v>
      </c>
      <c r="R416">
        <v>287</v>
      </c>
      <c r="S416">
        <v>0</v>
      </c>
      <c r="T416">
        <v>0</v>
      </c>
    </row>
    <row r="417" spans="1:20">
      <c r="A417" t="s">
        <v>3566</v>
      </c>
      <c r="B417" s="4">
        <v>29</v>
      </c>
      <c r="C417" s="4">
        <v>5</v>
      </c>
      <c r="D417" s="4">
        <v>1945</v>
      </c>
      <c r="E417" s="1">
        <f t="shared" si="12"/>
        <v>12658</v>
      </c>
      <c r="F417">
        <v>58.9</v>
      </c>
      <c r="G417">
        <v>11.87</v>
      </c>
      <c r="H417" t="s">
        <v>2497</v>
      </c>
      <c r="I417" s="4">
        <v>5</v>
      </c>
      <c r="J417" s="4">
        <v>11</v>
      </c>
      <c r="K417" s="6">
        <v>1945</v>
      </c>
      <c r="L417" s="1">
        <f t="shared" si="13"/>
        <v>4076</v>
      </c>
      <c r="M417">
        <v>58.93</v>
      </c>
      <c r="N417">
        <v>11.68</v>
      </c>
      <c r="O417" t="s">
        <v>2497</v>
      </c>
      <c r="P417" t="s">
        <v>34</v>
      </c>
      <c r="Q417" t="s">
        <v>35</v>
      </c>
      <c r="R417">
        <v>160</v>
      </c>
      <c r="S417">
        <v>12</v>
      </c>
      <c r="T417">
        <v>290</v>
      </c>
    </row>
    <row r="418" spans="1:20">
      <c r="A418" t="s">
        <v>3598</v>
      </c>
      <c r="B418" s="4">
        <v>27</v>
      </c>
      <c r="C418" s="4">
        <v>5</v>
      </c>
      <c r="D418" s="4">
        <v>1945</v>
      </c>
      <c r="E418" s="1">
        <f t="shared" si="12"/>
        <v>11927</v>
      </c>
      <c r="F418">
        <v>60.72</v>
      </c>
      <c r="G418">
        <v>16.600000000000001</v>
      </c>
      <c r="H418" t="s">
        <v>2497</v>
      </c>
      <c r="I418" s="4">
        <v>15</v>
      </c>
      <c r="J418" s="4">
        <v>7</v>
      </c>
      <c r="K418" s="6">
        <v>1951</v>
      </c>
      <c r="L418" s="1">
        <f t="shared" si="13"/>
        <v>7611</v>
      </c>
      <c r="M418">
        <v>60.72</v>
      </c>
      <c r="N418">
        <v>16.600000000000001</v>
      </c>
      <c r="O418" t="s">
        <v>2497</v>
      </c>
      <c r="P418" t="s">
        <v>34</v>
      </c>
      <c r="Q418" t="s">
        <v>35</v>
      </c>
      <c r="R418">
        <v>2240</v>
      </c>
      <c r="S418">
        <v>0</v>
      </c>
      <c r="T418">
        <v>0</v>
      </c>
    </row>
    <row r="419" spans="1:20">
      <c r="A419" t="s">
        <v>3666</v>
      </c>
      <c r="B419" s="4">
        <v>12</v>
      </c>
      <c r="C419" s="4">
        <v>7</v>
      </c>
      <c r="D419" s="4">
        <v>1945</v>
      </c>
      <c r="E419" s="1">
        <f t="shared" si="12"/>
        <v>6510</v>
      </c>
      <c r="F419">
        <v>57.33</v>
      </c>
      <c r="G419">
        <v>14.25</v>
      </c>
      <c r="H419" t="s">
        <v>2497</v>
      </c>
      <c r="I419" s="4">
        <v>7</v>
      </c>
      <c r="J419" s="4">
        <v>12</v>
      </c>
      <c r="K419" s="6">
        <v>1949</v>
      </c>
      <c r="L419" s="1">
        <f t="shared" si="13"/>
        <v>4840</v>
      </c>
      <c r="M419">
        <v>57.35</v>
      </c>
      <c r="N419">
        <v>14.18</v>
      </c>
      <c r="O419" t="s">
        <v>2497</v>
      </c>
      <c r="P419" t="s">
        <v>34</v>
      </c>
      <c r="Q419" t="s">
        <v>35</v>
      </c>
      <c r="R419">
        <v>1609</v>
      </c>
      <c r="S419">
        <v>5</v>
      </c>
      <c r="T419">
        <v>295</v>
      </c>
    </row>
    <row r="420" spans="1:20">
      <c r="A420" t="s">
        <v>3667</v>
      </c>
      <c r="B420" s="4">
        <v>12</v>
      </c>
      <c r="C420" s="4">
        <v>6</v>
      </c>
      <c r="D420" s="4">
        <v>1945</v>
      </c>
      <c r="E420" s="1">
        <f t="shared" si="12"/>
        <v>6480</v>
      </c>
      <c r="F420">
        <v>58.58</v>
      </c>
      <c r="G420">
        <v>16.149999999999999</v>
      </c>
      <c r="H420" t="s">
        <v>2497</v>
      </c>
      <c r="I420" s="4">
        <v>29</v>
      </c>
      <c r="J420" s="4">
        <v>3</v>
      </c>
      <c r="K420" s="6">
        <v>1946</v>
      </c>
      <c r="L420" s="1">
        <f t="shared" si="13"/>
        <v>12598</v>
      </c>
      <c r="M420">
        <v>58.6</v>
      </c>
      <c r="N420">
        <v>16.18</v>
      </c>
      <c r="O420" t="s">
        <v>2497</v>
      </c>
      <c r="P420" t="s">
        <v>40</v>
      </c>
      <c r="Q420" t="s">
        <v>35</v>
      </c>
      <c r="R420">
        <v>290</v>
      </c>
      <c r="S420">
        <v>3</v>
      </c>
      <c r="T420">
        <v>47</v>
      </c>
    </row>
    <row r="421" spans="1:20">
      <c r="A421" t="s">
        <v>3670</v>
      </c>
      <c r="B421" s="4">
        <v>28</v>
      </c>
      <c r="C421" s="4">
        <v>5</v>
      </c>
      <c r="D421" s="4">
        <v>1945</v>
      </c>
      <c r="E421" s="1">
        <f t="shared" si="12"/>
        <v>12293</v>
      </c>
      <c r="F421">
        <v>58.77</v>
      </c>
      <c r="G421">
        <v>17.329999999999998</v>
      </c>
      <c r="H421" t="s">
        <v>2497</v>
      </c>
      <c r="I421" s="4">
        <v>26</v>
      </c>
      <c r="J421" s="4">
        <v>11</v>
      </c>
      <c r="K421" s="6">
        <v>1946</v>
      </c>
      <c r="L421" s="1">
        <f t="shared" si="13"/>
        <v>11747</v>
      </c>
      <c r="M421">
        <v>58.82</v>
      </c>
      <c r="N421">
        <v>17.45</v>
      </c>
      <c r="O421" t="s">
        <v>2497</v>
      </c>
      <c r="P421" t="s">
        <v>34</v>
      </c>
      <c r="Q421" t="s">
        <v>35</v>
      </c>
      <c r="R421">
        <v>547</v>
      </c>
      <c r="S421">
        <v>9</v>
      </c>
      <c r="T421">
        <v>51</v>
      </c>
    </row>
    <row r="422" spans="1:20">
      <c r="A422" t="s">
        <v>3682</v>
      </c>
      <c r="B422" s="4">
        <v>28</v>
      </c>
      <c r="C422" s="4">
        <v>5</v>
      </c>
      <c r="D422" s="4">
        <v>1945</v>
      </c>
      <c r="E422" s="1">
        <f t="shared" si="12"/>
        <v>12293</v>
      </c>
      <c r="F422">
        <v>60.28</v>
      </c>
      <c r="G422">
        <v>15.98</v>
      </c>
      <c r="H422" t="s">
        <v>2497</v>
      </c>
      <c r="I422" s="4">
        <v>28</v>
      </c>
      <c r="J422" s="4">
        <v>1</v>
      </c>
      <c r="K422" s="6">
        <v>1949</v>
      </c>
      <c r="L422" s="1">
        <f t="shared" si="13"/>
        <v>12176</v>
      </c>
      <c r="M422">
        <v>60.43</v>
      </c>
      <c r="N422">
        <v>15.6</v>
      </c>
      <c r="O422" t="s">
        <v>2497</v>
      </c>
      <c r="P422" t="s">
        <v>34</v>
      </c>
      <c r="Q422" t="s">
        <v>35</v>
      </c>
      <c r="R422">
        <v>1341</v>
      </c>
      <c r="S422">
        <v>27</v>
      </c>
      <c r="T422">
        <v>309</v>
      </c>
    </row>
    <row r="423" spans="1:20">
      <c r="A423" t="s">
        <v>3684</v>
      </c>
      <c r="B423" s="4">
        <v>25</v>
      </c>
      <c r="C423" s="4">
        <v>5</v>
      </c>
      <c r="D423" s="4">
        <v>1945</v>
      </c>
      <c r="E423" s="1">
        <f t="shared" si="12"/>
        <v>11197</v>
      </c>
      <c r="F423">
        <v>59.08</v>
      </c>
      <c r="G423">
        <v>14.67</v>
      </c>
      <c r="H423" t="s">
        <v>2497</v>
      </c>
      <c r="I423" s="4">
        <v>21</v>
      </c>
      <c r="J423" s="4">
        <v>3</v>
      </c>
      <c r="K423" s="6">
        <v>1947</v>
      </c>
      <c r="L423" s="1">
        <f t="shared" si="13"/>
        <v>9677</v>
      </c>
      <c r="M423">
        <v>59.05</v>
      </c>
      <c r="N423">
        <v>14.67</v>
      </c>
      <c r="O423" t="s">
        <v>2497</v>
      </c>
      <c r="P423" t="s">
        <v>34</v>
      </c>
      <c r="Q423" t="s">
        <v>35</v>
      </c>
      <c r="R423">
        <v>665</v>
      </c>
      <c r="S423">
        <v>4</v>
      </c>
      <c r="T423">
        <v>181</v>
      </c>
    </row>
    <row r="424" spans="1:20">
      <c r="A424" t="s">
        <v>3686</v>
      </c>
      <c r="B424" s="4">
        <v>18</v>
      </c>
      <c r="C424" s="4">
        <v>5</v>
      </c>
      <c r="D424" s="4">
        <v>1945</v>
      </c>
      <c r="E424" s="1">
        <f t="shared" si="12"/>
        <v>8640</v>
      </c>
      <c r="F424">
        <v>57.7</v>
      </c>
      <c r="G424">
        <v>16.329999999999998</v>
      </c>
      <c r="H424" t="s">
        <v>2497</v>
      </c>
      <c r="I424" s="4">
        <v>2</v>
      </c>
      <c r="J424" s="4">
        <v>6</v>
      </c>
      <c r="K424" s="6">
        <v>1945</v>
      </c>
      <c r="L424" s="1">
        <f t="shared" si="13"/>
        <v>2827</v>
      </c>
      <c r="M424">
        <v>57.7</v>
      </c>
      <c r="N424">
        <v>16.329999999999998</v>
      </c>
      <c r="O424" t="s">
        <v>2497</v>
      </c>
      <c r="P424" t="s">
        <v>26</v>
      </c>
      <c r="Q424" t="s">
        <v>35</v>
      </c>
      <c r="R424">
        <v>15</v>
      </c>
      <c r="S424">
        <v>0</v>
      </c>
      <c r="T424">
        <v>0</v>
      </c>
    </row>
    <row r="425" spans="1:20">
      <c r="A425" t="s">
        <v>3692</v>
      </c>
      <c r="B425" s="4">
        <v>12</v>
      </c>
      <c r="C425" s="4">
        <v>6</v>
      </c>
      <c r="D425" s="4">
        <v>1945</v>
      </c>
      <c r="E425" s="1">
        <f t="shared" si="12"/>
        <v>6480</v>
      </c>
      <c r="F425">
        <v>57.32</v>
      </c>
      <c r="G425">
        <v>12.87</v>
      </c>
      <c r="H425" t="s">
        <v>2497</v>
      </c>
      <c r="I425" s="4">
        <v>20</v>
      </c>
      <c r="J425" s="4">
        <v>4</v>
      </c>
      <c r="K425" s="6">
        <v>1946</v>
      </c>
      <c r="L425" s="1">
        <f t="shared" si="13"/>
        <v>9342</v>
      </c>
      <c r="M425">
        <v>57.32</v>
      </c>
      <c r="N425">
        <v>12.87</v>
      </c>
      <c r="O425" t="s">
        <v>2497</v>
      </c>
      <c r="P425" t="s">
        <v>34</v>
      </c>
      <c r="Q425" t="s">
        <v>35</v>
      </c>
      <c r="R425">
        <v>312</v>
      </c>
      <c r="S425">
        <v>0</v>
      </c>
      <c r="T425">
        <v>0</v>
      </c>
    </row>
    <row r="426" spans="1:20">
      <c r="A426" t="s">
        <v>3869</v>
      </c>
      <c r="B426" s="4">
        <v>23</v>
      </c>
      <c r="C426" s="4">
        <v>5</v>
      </c>
      <c r="D426" s="4">
        <v>1945</v>
      </c>
      <c r="E426" s="1">
        <f t="shared" si="12"/>
        <v>10466</v>
      </c>
      <c r="F426">
        <v>57.97</v>
      </c>
      <c r="G426">
        <v>16.350000000000001</v>
      </c>
      <c r="H426" t="s">
        <v>2497</v>
      </c>
      <c r="I426" s="4">
        <v>10</v>
      </c>
      <c r="J426" s="4">
        <v>11</v>
      </c>
      <c r="K426" s="6">
        <v>1945</v>
      </c>
      <c r="L426" s="1">
        <f t="shared" si="13"/>
        <v>5902</v>
      </c>
      <c r="M426">
        <v>57.9</v>
      </c>
      <c r="N426">
        <v>16.170000000000002</v>
      </c>
      <c r="O426" t="s">
        <v>2497</v>
      </c>
      <c r="P426" t="s">
        <v>34</v>
      </c>
      <c r="Q426" t="s">
        <v>35</v>
      </c>
      <c r="R426">
        <v>171</v>
      </c>
      <c r="S426">
        <v>14</v>
      </c>
      <c r="T426">
        <v>236</v>
      </c>
    </row>
    <row r="427" spans="1:20">
      <c r="A427" t="s">
        <v>36</v>
      </c>
      <c r="B427" s="4">
        <v>23</v>
      </c>
      <c r="C427" s="4">
        <v>5</v>
      </c>
      <c r="D427" s="4">
        <v>1946</v>
      </c>
      <c r="E427" s="1">
        <f t="shared" si="12"/>
        <v>10467</v>
      </c>
      <c r="F427">
        <v>51.17</v>
      </c>
      <c r="G427">
        <v>4.47</v>
      </c>
      <c r="H427" t="s">
        <v>22</v>
      </c>
      <c r="I427" s="4">
        <v>15</v>
      </c>
      <c r="J427" s="4">
        <v>6</v>
      </c>
      <c r="K427" s="6">
        <v>1946</v>
      </c>
      <c r="L427" s="1">
        <f t="shared" si="13"/>
        <v>7576</v>
      </c>
      <c r="M427">
        <v>51.17</v>
      </c>
      <c r="N427">
        <v>4.47</v>
      </c>
      <c r="O427" t="s">
        <v>22</v>
      </c>
      <c r="P427" t="s">
        <v>40</v>
      </c>
      <c r="Q427" t="s">
        <v>27</v>
      </c>
      <c r="R427">
        <v>23</v>
      </c>
      <c r="S427">
        <v>0</v>
      </c>
      <c r="T427">
        <v>0</v>
      </c>
    </row>
    <row r="428" spans="1:20">
      <c r="A428" t="s">
        <v>202</v>
      </c>
      <c r="B428" s="4">
        <v>16</v>
      </c>
      <c r="C428" s="4">
        <v>5</v>
      </c>
      <c r="D428" s="4">
        <v>1946</v>
      </c>
      <c r="E428" s="1">
        <f t="shared" si="12"/>
        <v>7911</v>
      </c>
      <c r="F428">
        <v>50.32</v>
      </c>
      <c r="G428">
        <v>4.97</v>
      </c>
      <c r="H428" t="s">
        <v>22</v>
      </c>
      <c r="I428" s="4">
        <v>13</v>
      </c>
      <c r="J428" s="4">
        <v>3</v>
      </c>
      <c r="K428" s="6">
        <v>1947</v>
      </c>
      <c r="L428" s="1">
        <f t="shared" si="13"/>
        <v>6755</v>
      </c>
      <c r="M428">
        <v>50.32</v>
      </c>
      <c r="N428">
        <v>4.97</v>
      </c>
      <c r="O428" t="s">
        <v>22</v>
      </c>
      <c r="P428" t="s">
        <v>40</v>
      </c>
      <c r="Q428" t="s">
        <v>27</v>
      </c>
      <c r="R428">
        <v>301</v>
      </c>
      <c r="S428">
        <v>0</v>
      </c>
      <c r="T428">
        <v>0</v>
      </c>
    </row>
    <row r="429" spans="1:20">
      <c r="A429" t="s">
        <v>297</v>
      </c>
      <c r="B429" s="4">
        <v>10</v>
      </c>
      <c r="C429" s="4">
        <v>6</v>
      </c>
      <c r="D429" s="4">
        <v>1946</v>
      </c>
      <c r="E429" s="1">
        <f t="shared" si="12"/>
        <v>5750</v>
      </c>
      <c r="F429">
        <v>49.5</v>
      </c>
      <c r="G429">
        <v>15.75</v>
      </c>
      <c r="H429" t="s">
        <v>211</v>
      </c>
      <c r="I429" s="4">
        <v>13</v>
      </c>
      <c r="J429" s="4">
        <v>6</v>
      </c>
      <c r="K429" s="6">
        <v>1947</v>
      </c>
      <c r="L429" s="1">
        <f t="shared" si="13"/>
        <v>6847</v>
      </c>
      <c r="M429">
        <v>49.53</v>
      </c>
      <c r="N429">
        <v>15.68</v>
      </c>
      <c r="O429" t="s">
        <v>211</v>
      </c>
      <c r="P429" t="s">
        <v>34</v>
      </c>
      <c r="Q429" t="s">
        <v>35</v>
      </c>
      <c r="R429">
        <v>368</v>
      </c>
      <c r="S429">
        <v>7</v>
      </c>
      <c r="T429">
        <v>308</v>
      </c>
    </row>
    <row r="430" spans="1:20">
      <c r="A430" t="s">
        <v>939</v>
      </c>
      <c r="B430" s="4">
        <v>2</v>
      </c>
      <c r="C430" s="4">
        <v>6</v>
      </c>
      <c r="D430" s="4">
        <v>1946</v>
      </c>
      <c r="E430" s="1">
        <f t="shared" si="12"/>
        <v>2828</v>
      </c>
      <c r="F430">
        <v>53.63</v>
      </c>
      <c r="G430">
        <v>0.12</v>
      </c>
      <c r="H430" t="s">
        <v>4129</v>
      </c>
      <c r="I430" s="4">
        <v>15</v>
      </c>
      <c r="J430" s="4">
        <v>5</v>
      </c>
      <c r="K430" s="6">
        <v>1947</v>
      </c>
      <c r="L430" s="1">
        <f t="shared" si="13"/>
        <v>7546</v>
      </c>
      <c r="M430">
        <v>53.63</v>
      </c>
      <c r="N430">
        <v>0.12</v>
      </c>
      <c r="O430" t="s">
        <v>4129</v>
      </c>
      <c r="P430" t="s">
        <v>40</v>
      </c>
      <c r="Q430" t="s">
        <v>35</v>
      </c>
      <c r="R430">
        <v>347</v>
      </c>
      <c r="S430">
        <v>0</v>
      </c>
      <c r="T430">
        <v>0</v>
      </c>
    </row>
    <row r="431" spans="1:20">
      <c r="A431" t="s">
        <v>1541</v>
      </c>
      <c r="B431" s="4">
        <v>26</v>
      </c>
      <c r="C431" s="4">
        <v>5</v>
      </c>
      <c r="D431" s="4">
        <v>1946</v>
      </c>
      <c r="E431" s="1">
        <f t="shared" si="12"/>
        <v>11563</v>
      </c>
      <c r="F431">
        <v>51.27</v>
      </c>
      <c r="G431">
        <v>-0.02</v>
      </c>
      <c r="H431" t="s">
        <v>4129</v>
      </c>
      <c r="I431" s="4">
        <v>14</v>
      </c>
      <c r="J431" s="4">
        <v>9</v>
      </c>
      <c r="K431" s="6">
        <v>1946</v>
      </c>
      <c r="L431" s="1">
        <f t="shared" si="13"/>
        <v>7303</v>
      </c>
      <c r="M431">
        <v>51.27</v>
      </c>
      <c r="N431">
        <v>-0.02</v>
      </c>
      <c r="O431" t="s">
        <v>4129</v>
      </c>
      <c r="P431" t="s">
        <v>40</v>
      </c>
      <c r="Q431" t="s">
        <v>35</v>
      </c>
      <c r="R431">
        <v>111</v>
      </c>
      <c r="S431">
        <v>0</v>
      </c>
      <c r="T431">
        <v>0</v>
      </c>
    </row>
    <row r="432" spans="1:20">
      <c r="A432" t="s">
        <v>2154</v>
      </c>
      <c r="B432" s="4">
        <v>21</v>
      </c>
      <c r="C432" s="4">
        <v>5</v>
      </c>
      <c r="D432" s="4">
        <v>1946</v>
      </c>
      <c r="E432" s="1">
        <f t="shared" si="12"/>
        <v>9737</v>
      </c>
      <c r="F432">
        <v>60.63</v>
      </c>
      <c r="G432">
        <v>8.48</v>
      </c>
      <c r="H432" t="s">
        <v>669</v>
      </c>
      <c r="I432" s="4">
        <v>9</v>
      </c>
      <c r="J432" s="4">
        <v>9</v>
      </c>
      <c r="K432" s="6">
        <v>1947</v>
      </c>
      <c r="L432" s="1">
        <f t="shared" si="13"/>
        <v>5478</v>
      </c>
      <c r="M432">
        <v>60.83</v>
      </c>
      <c r="N432">
        <v>9.5299999999999994</v>
      </c>
      <c r="O432" t="s">
        <v>669</v>
      </c>
      <c r="P432" t="s">
        <v>34</v>
      </c>
      <c r="Q432" t="s">
        <v>35</v>
      </c>
      <c r="R432">
        <v>476</v>
      </c>
      <c r="S432">
        <v>62</v>
      </c>
      <c r="T432">
        <v>69</v>
      </c>
    </row>
    <row r="433" spans="1:20">
      <c r="A433" t="s">
        <v>2155</v>
      </c>
      <c r="B433" s="4">
        <v>21</v>
      </c>
      <c r="C433" s="4">
        <v>5</v>
      </c>
      <c r="D433" s="4">
        <v>1946</v>
      </c>
      <c r="E433" s="1">
        <f t="shared" si="12"/>
        <v>9737</v>
      </c>
      <c r="F433">
        <v>60.63</v>
      </c>
      <c r="G433">
        <v>8.57</v>
      </c>
      <c r="H433" t="s">
        <v>669</v>
      </c>
      <c r="I433" s="4">
        <v>7</v>
      </c>
      <c r="J433" s="4">
        <v>10</v>
      </c>
      <c r="K433" s="6">
        <v>1946</v>
      </c>
      <c r="L433" s="1">
        <f t="shared" si="13"/>
        <v>4776</v>
      </c>
      <c r="M433">
        <v>60.63</v>
      </c>
      <c r="N433">
        <v>8.3699999999999992</v>
      </c>
      <c r="O433" t="s">
        <v>669</v>
      </c>
      <c r="P433" t="s">
        <v>34</v>
      </c>
      <c r="Q433" t="s">
        <v>35</v>
      </c>
      <c r="R433">
        <v>139</v>
      </c>
      <c r="S433">
        <v>11</v>
      </c>
      <c r="T433">
        <v>270</v>
      </c>
    </row>
    <row r="434" spans="1:20">
      <c r="A434" t="s">
        <v>2271</v>
      </c>
      <c r="B434" s="4">
        <v>30</v>
      </c>
      <c r="C434" s="4">
        <v>5</v>
      </c>
      <c r="D434" s="4">
        <v>1946</v>
      </c>
      <c r="E434" s="1">
        <f t="shared" si="12"/>
        <v>13024</v>
      </c>
      <c r="F434">
        <v>60.63</v>
      </c>
      <c r="G434">
        <v>8.57</v>
      </c>
      <c r="H434" t="s">
        <v>669</v>
      </c>
      <c r="I434" s="4">
        <v>23</v>
      </c>
      <c r="J434" s="4">
        <v>8</v>
      </c>
      <c r="K434" s="6">
        <v>1946</v>
      </c>
      <c r="L434" s="1">
        <f t="shared" si="13"/>
        <v>10559</v>
      </c>
      <c r="M434">
        <v>60.63</v>
      </c>
      <c r="N434">
        <v>8.57</v>
      </c>
      <c r="O434" t="s">
        <v>669</v>
      </c>
      <c r="P434" t="s">
        <v>84</v>
      </c>
      <c r="Q434" t="s">
        <v>35</v>
      </c>
      <c r="R434">
        <v>85</v>
      </c>
      <c r="S434">
        <v>0</v>
      </c>
      <c r="T434">
        <v>0</v>
      </c>
    </row>
    <row r="435" spans="1:20">
      <c r="A435" t="s">
        <v>2272</v>
      </c>
      <c r="B435" s="4">
        <v>6</v>
      </c>
      <c r="C435" s="4">
        <v>6</v>
      </c>
      <c r="D435" s="4">
        <v>1946</v>
      </c>
      <c r="E435" s="1">
        <f t="shared" si="12"/>
        <v>4289</v>
      </c>
      <c r="F435">
        <v>60.63</v>
      </c>
      <c r="G435">
        <v>8.57</v>
      </c>
      <c r="H435" t="s">
        <v>669</v>
      </c>
      <c r="I435" s="4">
        <v>2</v>
      </c>
      <c r="J435" s="4">
        <v>12</v>
      </c>
      <c r="K435" s="6">
        <v>1946</v>
      </c>
      <c r="L435" s="1">
        <f t="shared" si="13"/>
        <v>3011</v>
      </c>
      <c r="M435">
        <v>60.63</v>
      </c>
      <c r="N435">
        <v>8.57</v>
      </c>
      <c r="O435" t="s">
        <v>669</v>
      </c>
      <c r="P435" t="s">
        <v>81</v>
      </c>
      <c r="Q435" t="s">
        <v>35</v>
      </c>
      <c r="R435">
        <v>179</v>
      </c>
      <c r="S435">
        <v>0</v>
      </c>
      <c r="T435">
        <v>0</v>
      </c>
    </row>
    <row r="436" spans="1:20">
      <c r="A436" t="s">
        <v>2273</v>
      </c>
      <c r="B436" s="4">
        <v>10</v>
      </c>
      <c r="C436" s="4">
        <v>6</v>
      </c>
      <c r="D436" s="4">
        <v>1946</v>
      </c>
      <c r="E436" s="1">
        <f t="shared" si="12"/>
        <v>5750</v>
      </c>
      <c r="F436">
        <v>60.63</v>
      </c>
      <c r="G436">
        <v>8.57</v>
      </c>
      <c r="H436" t="s">
        <v>669</v>
      </c>
      <c r="I436" s="4">
        <v>29</v>
      </c>
      <c r="J436" s="4">
        <v>9</v>
      </c>
      <c r="K436" s="6">
        <v>1946</v>
      </c>
      <c r="L436" s="1">
        <f t="shared" si="13"/>
        <v>12782</v>
      </c>
      <c r="M436">
        <v>60.63</v>
      </c>
      <c r="N436">
        <v>8.57</v>
      </c>
      <c r="O436" t="s">
        <v>669</v>
      </c>
      <c r="P436" t="s">
        <v>26</v>
      </c>
      <c r="Q436" t="s">
        <v>27</v>
      </c>
      <c r="R436">
        <v>111</v>
      </c>
      <c r="S436">
        <v>0</v>
      </c>
      <c r="T436">
        <v>0</v>
      </c>
    </row>
    <row r="437" spans="1:20">
      <c r="A437" t="s">
        <v>2365</v>
      </c>
      <c r="B437" s="4">
        <v>10</v>
      </c>
      <c r="C437" s="4">
        <v>6</v>
      </c>
      <c r="D437" s="4">
        <v>1946</v>
      </c>
      <c r="E437" s="1">
        <f t="shared" si="12"/>
        <v>5750</v>
      </c>
      <c r="F437">
        <v>60.63</v>
      </c>
      <c r="G437">
        <v>8.57</v>
      </c>
      <c r="H437" t="s">
        <v>669</v>
      </c>
      <c r="I437" s="4">
        <v>18</v>
      </c>
      <c r="J437" s="4">
        <v>11</v>
      </c>
      <c r="K437" s="6">
        <v>1946</v>
      </c>
      <c r="L437" s="1">
        <f t="shared" si="13"/>
        <v>8825</v>
      </c>
      <c r="M437">
        <v>60.63</v>
      </c>
      <c r="N437">
        <v>8.57</v>
      </c>
      <c r="O437" t="s">
        <v>669</v>
      </c>
      <c r="P437" t="s">
        <v>34</v>
      </c>
      <c r="Q437" t="s">
        <v>35</v>
      </c>
      <c r="R437">
        <v>161</v>
      </c>
      <c r="S437">
        <v>0</v>
      </c>
      <c r="T437">
        <v>0</v>
      </c>
    </row>
    <row r="438" spans="1:20">
      <c r="A438" t="s">
        <v>2368</v>
      </c>
      <c r="B438" s="4">
        <v>10</v>
      </c>
      <c r="C438" s="4">
        <v>6</v>
      </c>
      <c r="D438" s="4">
        <v>1946</v>
      </c>
      <c r="E438" s="1">
        <f t="shared" si="12"/>
        <v>5750</v>
      </c>
      <c r="F438">
        <v>60.63</v>
      </c>
      <c r="G438">
        <v>8.57</v>
      </c>
      <c r="H438" t="s">
        <v>669</v>
      </c>
      <c r="I438" s="4">
        <v>29</v>
      </c>
      <c r="J438" s="4">
        <v>9</v>
      </c>
      <c r="K438" s="6">
        <v>1946</v>
      </c>
      <c r="L438" s="1">
        <f t="shared" si="13"/>
        <v>12782</v>
      </c>
      <c r="M438">
        <v>60.63</v>
      </c>
      <c r="N438">
        <v>8.57</v>
      </c>
      <c r="O438" t="s">
        <v>669</v>
      </c>
      <c r="P438" t="s">
        <v>26</v>
      </c>
      <c r="Q438" t="s">
        <v>27</v>
      </c>
      <c r="R438">
        <v>111</v>
      </c>
      <c r="S438">
        <v>0</v>
      </c>
      <c r="T438">
        <v>0</v>
      </c>
    </row>
    <row r="439" spans="1:20">
      <c r="A439" t="s">
        <v>3567</v>
      </c>
      <c r="B439" s="4">
        <v>26</v>
      </c>
      <c r="C439" s="4">
        <v>5</v>
      </c>
      <c r="D439" s="4">
        <v>1946</v>
      </c>
      <c r="E439" s="1">
        <f t="shared" si="12"/>
        <v>11563</v>
      </c>
      <c r="F439">
        <v>58.02</v>
      </c>
      <c r="G439">
        <v>12.67</v>
      </c>
      <c r="H439" t="s">
        <v>2497</v>
      </c>
      <c r="I439" s="4">
        <v>7</v>
      </c>
      <c r="J439" s="4">
        <v>2</v>
      </c>
      <c r="K439" s="6">
        <v>1948</v>
      </c>
      <c r="L439" s="1">
        <f t="shared" si="13"/>
        <v>4536</v>
      </c>
      <c r="M439">
        <v>58.03</v>
      </c>
      <c r="N439">
        <v>12.78</v>
      </c>
      <c r="O439" t="s">
        <v>2497</v>
      </c>
      <c r="P439" t="s">
        <v>34</v>
      </c>
      <c r="Q439" t="s">
        <v>35</v>
      </c>
      <c r="R439">
        <v>622</v>
      </c>
      <c r="S439">
        <v>8</v>
      </c>
      <c r="T439">
        <v>75</v>
      </c>
    </row>
    <row r="440" spans="1:20">
      <c r="A440" t="s">
        <v>3589</v>
      </c>
      <c r="B440" s="4">
        <v>22</v>
      </c>
      <c r="C440" s="4">
        <v>5</v>
      </c>
      <c r="D440" s="4">
        <v>1946</v>
      </c>
      <c r="E440" s="1">
        <f t="shared" si="12"/>
        <v>10102</v>
      </c>
      <c r="F440">
        <v>59.27</v>
      </c>
      <c r="G440">
        <v>15.33</v>
      </c>
      <c r="H440" t="s">
        <v>2497</v>
      </c>
      <c r="I440" s="4">
        <v>12</v>
      </c>
      <c r="J440" s="4">
        <v>9</v>
      </c>
      <c r="K440" s="6">
        <v>1947</v>
      </c>
      <c r="L440" s="1">
        <f t="shared" si="13"/>
        <v>6574</v>
      </c>
      <c r="M440">
        <v>59.27</v>
      </c>
      <c r="N440">
        <v>15.33</v>
      </c>
      <c r="O440" t="s">
        <v>2497</v>
      </c>
      <c r="P440" t="s">
        <v>81</v>
      </c>
      <c r="Q440" t="s">
        <v>35</v>
      </c>
      <c r="R440">
        <v>478</v>
      </c>
      <c r="S440">
        <v>0</v>
      </c>
      <c r="T440">
        <v>0</v>
      </c>
    </row>
    <row r="441" spans="1:20">
      <c r="A441" t="s">
        <v>3599</v>
      </c>
      <c r="B441" s="4">
        <v>5</v>
      </c>
      <c r="C441" s="4">
        <v>6</v>
      </c>
      <c r="D441" s="4">
        <v>1946</v>
      </c>
      <c r="E441" s="1">
        <f t="shared" si="12"/>
        <v>3924</v>
      </c>
      <c r="F441">
        <v>57.72</v>
      </c>
      <c r="G441">
        <v>12.07</v>
      </c>
      <c r="H441" t="s">
        <v>2497</v>
      </c>
      <c r="I441" s="4">
        <v>13</v>
      </c>
      <c r="J441" s="4">
        <v>4</v>
      </c>
      <c r="K441" s="6">
        <v>1947</v>
      </c>
      <c r="L441" s="1">
        <f t="shared" si="13"/>
        <v>6786</v>
      </c>
      <c r="M441">
        <v>57.72</v>
      </c>
      <c r="N441">
        <v>12.07</v>
      </c>
      <c r="O441" t="s">
        <v>2497</v>
      </c>
      <c r="P441" t="s">
        <v>34</v>
      </c>
      <c r="Q441" t="s">
        <v>35</v>
      </c>
      <c r="R441">
        <v>312</v>
      </c>
      <c r="S441">
        <v>0</v>
      </c>
      <c r="T441">
        <v>0</v>
      </c>
    </row>
    <row r="442" spans="1:20">
      <c r="A442" t="s">
        <v>3603</v>
      </c>
      <c r="B442" s="4">
        <v>1</v>
      </c>
      <c r="C442" s="4">
        <v>6</v>
      </c>
      <c r="D442" s="4">
        <v>1946</v>
      </c>
      <c r="E442" s="1">
        <f t="shared" si="12"/>
        <v>2463</v>
      </c>
      <c r="F442">
        <v>56.82</v>
      </c>
      <c r="G442">
        <v>12.73</v>
      </c>
      <c r="H442" t="s">
        <v>2497</v>
      </c>
      <c r="I442" s="4">
        <v>6</v>
      </c>
      <c r="J442" s="4">
        <v>4</v>
      </c>
      <c r="K442" s="6">
        <v>1948</v>
      </c>
      <c r="L442" s="1">
        <f t="shared" si="13"/>
        <v>4230</v>
      </c>
      <c r="M442">
        <v>56.87</v>
      </c>
      <c r="N442">
        <v>12.77</v>
      </c>
      <c r="O442" t="s">
        <v>2497</v>
      </c>
      <c r="P442" t="s">
        <v>34</v>
      </c>
      <c r="Q442" t="s">
        <v>35</v>
      </c>
      <c r="R442">
        <v>675</v>
      </c>
      <c r="S442">
        <v>6</v>
      </c>
      <c r="T442">
        <v>21</v>
      </c>
    </row>
    <row r="443" spans="1:20">
      <c r="A443" t="s">
        <v>3604</v>
      </c>
      <c r="B443" s="4">
        <v>7</v>
      </c>
      <c r="C443" s="4">
        <v>5</v>
      </c>
      <c r="D443" s="4">
        <v>1946</v>
      </c>
      <c r="E443" s="1">
        <f t="shared" si="12"/>
        <v>4623</v>
      </c>
      <c r="F443">
        <v>57.6</v>
      </c>
      <c r="G443">
        <v>12.12</v>
      </c>
      <c r="H443" t="s">
        <v>2497</v>
      </c>
      <c r="I443" s="4">
        <v>24</v>
      </c>
      <c r="J443" s="4">
        <v>4</v>
      </c>
      <c r="K443" s="6">
        <v>1947</v>
      </c>
      <c r="L443" s="1">
        <f t="shared" si="13"/>
        <v>10804</v>
      </c>
      <c r="M443">
        <v>57.67</v>
      </c>
      <c r="N443">
        <v>12.02</v>
      </c>
      <c r="O443" t="s">
        <v>2497</v>
      </c>
      <c r="P443" t="s">
        <v>40</v>
      </c>
      <c r="Q443" t="s">
        <v>52</v>
      </c>
      <c r="R443">
        <v>352</v>
      </c>
      <c r="S443">
        <v>10</v>
      </c>
      <c r="T443">
        <v>322</v>
      </c>
    </row>
    <row r="444" spans="1:20">
      <c r="A444" t="s">
        <v>3637</v>
      </c>
      <c r="B444" s="4">
        <v>19</v>
      </c>
      <c r="C444" s="4">
        <v>6</v>
      </c>
      <c r="D444" s="4">
        <v>1946</v>
      </c>
      <c r="E444" s="1">
        <f t="shared" si="12"/>
        <v>9037</v>
      </c>
      <c r="F444">
        <v>56.45</v>
      </c>
      <c r="G444">
        <v>15.68</v>
      </c>
      <c r="H444" t="s">
        <v>2497</v>
      </c>
      <c r="I444" s="4">
        <v>18</v>
      </c>
      <c r="J444" s="4">
        <v>12</v>
      </c>
      <c r="K444" s="6">
        <v>1950</v>
      </c>
      <c r="L444" s="1">
        <f t="shared" si="13"/>
        <v>8859</v>
      </c>
      <c r="M444">
        <v>56.4</v>
      </c>
      <c r="N444">
        <v>15.82</v>
      </c>
      <c r="O444" t="s">
        <v>2497</v>
      </c>
      <c r="P444" t="s">
        <v>34</v>
      </c>
      <c r="Q444" t="s">
        <v>35</v>
      </c>
      <c r="R444">
        <v>1643</v>
      </c>
      <c r="S444">
        <v>10</v>
      </c>
      <c r="T444">
        <v>125</v>
      </c>
    </row>
    <row r="445" spans="1:20">
      <c r="A445" t="s">
        <v>3675</v>
      </c>
      <c r="B445" s="4">
        <v>9</v>
      </c>
      <c r="C445" s="4">
        <v>6</v>
      </c>
      <c r="D445" s="4">
        <v>1946</v>
      </c>
      <c r="E445" s="1">
        <f t="shared" si="12"/>
        <v>5385</v>
      </c>
      <c r="F445">
        <v>67.680000000000007</v>
      </c>
      <c r="G445">
        <v>21.65</v>
      </c>
      <c r="H445" t="s">
        <v>2497</v>
      </c>
      <c r="I445" s="4">
        <v>19</v>
      </c>
      <c r="J445" s="4">
        <v>1</v>
      </c>
      <c r="K445" s="6">
        <v>1948</v>
      </c>
      <c r="L445" s="1">
        <f t="shared" si="13"/>
        <v>8888</v>
      </c>
      <c r="M445">
        <v>67.680000000000007</v>
      </c>
      <c r="N445">
        <v>21.65</v>
      </c>
      <c r="O445" t="s">
        <v>2497</v>
      </c>
      <c r="P445" t="s">
        <v>81</v>
      </c>
      <c r="Q445" t="s">
        <v>52</v>
      </c>
      <c r="R445">
        <v>589</v>
      </c>
      <c r="S445">
        <v>0</v>
      </c>
      <c r="T445">
        <v>0</v>
      </c>
    </row>
    <row r="446" spans="1:20">
      <c r="A446" t="s">
        <v>3678</v>
      </c>
      <c r="B446" s="4">
        <v>16</v>
      </c>
      <c r="C446" s="4">
        <v>6</v>
      </c>
      <c r="D446" s="4">
        <v>1946</v>
      </c>
      <c r="E446" s="1">
        <f t="shared" si="12"/>
        <v>7942</v>
      </c>
      <c r="F446">
        <v>58.77</v>
      </c>
      <c r="G446">
        <v>17.329999999999998</v>
      </c>
      <c r="H446" t="s">
        <v>2497</v>
      </c>
      <c r="I446" s="4">
        <v>22</v>
      </c>
      <c r="J446" s="4">
        <v>11</v>
      </c>
      <c r="K446" s="6">
        <v>1946</v>
      </c>
      <c r="L446" s="1">
        <f t="shared" si="13"/>
        <v>10286</v>
      </c>
      <c r="M446">
        <v>58.78</v>
      </c>
      <c r="N446">
        <v>17.350000000000001</v>
      </c>
      <c r="O446" t="s">
        <v>2497</v>
      </c>
      <c r="P446" t="s">
        <v>34</v>
      </c>
      <c r="Q446" t="s">
        <v>35</v>
      </c>
      <c r="R446">
        <v>159</v>
      </c>
      <c r="S446">
        <v>3</v>
      </c>
      <c r="T446">
        <v>28</v>
      </c>
    </row>
    <row r="447" spans="1:20">
      <c r="A447" t="s">
        <v>3681</v>
      </c>
      <c r="B447" s="4">
        <v>23</v>
      </c>
      <c r="C447" s="4">
        <v>5</v>
      </c>
      <c r="D447" s="4">
        <v>1946</v>
      </c>
      <c r="E447" s="1">
        <f t="shared" si="12"/>
        <v>10467</v>
      </c>
      <c r="F447">
        <v>59.53</v>
      </c>
      <c r="G447">
        <v>14.28</v>
      </c>
      <c r="H447" t="s">
        <v>2497</v>
      </c>
      <c r="I447" s="4">
        <v>15</v>
      </c>
      <c r="J447" s="4">
        <v>3</v>
      </c>
      <c r="K447" s="6">
        <v>1948</v>
      </c>
      <c r="L447" s="1">
        <f t="shared" si="13"/>
        <v>7486</v>
      </c>
      <c r="M447">
        <v>59.62</v>
      </c>
      <c r="N447">
        <v>14.18</v>
      </c>
      <c r="O447" t="s">
        <v>2497</v>
      </c>
      <c r="P447" t="s">
        <v>34</v>
      </c>
      <c r="Q447" t="s">
        <v>35</v>
      </c>
      <c r="R447">
        <v>662</v>
      </c>
      <c r="S447">
        <v>11</v>
      </c>
      <c r="T447">
        <v>329</v>
      </c>
    </row>
    <row r="448" spans="1:20">
      <c r="A448" t="s">
        <v>3685</v>
      </c>
      <c r="B448" s="4">
        <v>7</v>
      </c>
      <c r="C448" s="4">
        <v>6</v>
      </c>
      <c r="D448" s="4">
        <v>1946</v>
      </c>
      <c r="E448" s="1">
        <f t="shared" si="12"/>
        <v>4654</v>
      </c>
      <c r="F448">
        <v>59.03</v>
      </c>
      <c r="G448">
        <v>14.67</v>
      </c>
      <c r="H448" t="s">
        <v>2497</v>
      </c>
      <c r="I448" s="4">
        <v>24</v>
      </c>
      <c r="J448" s="4">
        <v>4</v>
      </c>
      <c r="K448" s="6">
        <v>1947</v>
      </c>
      <c r="L448" s="1">
        <f t="shared" si="13"/>
        <v>10804</v>
      </c>
      <c r="M448">
        <v>59.02</v>
      </c>
      <c r="N448">
        <v>14.87</v>
      </c>
      <c r="O448" t="s">
        <v>2497</v>
      </c>
      <c r="P448" t="s">
        <v>34</v>
      </c>
      <c r="Q448" t="s">
        <v>35</v>
      </c>
      <c r="R448">
        <v>321</v>
      </c>
      <c r="S448">
        <v>12</v>
      </c>
      <c r="T448">
        <v>100</v>
      </c>
    </row>
    <row r="449" spans="1:20">
      <c r="A449" t="s">
        <v>3687</v>
      </c>
      <c r="B449" s="4">
        <v>4</v>
      </c>
      <c r="C449" s="4">
        <v>6</v>
      </c>
      <c r="D449" s="4">
        <v>1946</v>
      </c>
      <c r="E449" s="1">
        <f t="shared" si="12"/>
        <v>3559</v>
      </c>
      <c r="F449">
        <v>62.62</v>
      </c>
      <c r="G449">
        <v>17.88</v>
      </c>
      <c r="H449" t="s">
        <v>2497</v>
      </c>
      <c r="I449" s="4">
        <v>5</v>
      </c>
      <c r="J449" s="4">
        <v>6</v>
      </c>
      <c r="K449" s="6">
        <v>1946</v>
      </c>
      <c r="L449" s="1">
        <f t="shared" si="13"/>
        <v>3924</v>
      </c>
      <c r="M449">
        <v>62.62</v>
      </c>
      <c r="N449">
        <v>17.88</v>
      </c>
      <c r="O449" t="s">
        <v>2497</v>
      </c>
      <c r="P449" t="s">
        <v>26</v>
      </c>
      <c r="Q449" t="s">
        <v>52</v>
      </c>
      <c r="R449">
        <v>1</v>
      </c>
      <c r="S449">
        <v>0</v>
      </c>
      <c r="T449">
        <v>0</v>
      </c>
    </row>
    <row r="450" spans="1:20">
      <c r="A450" t="s">
        <v>3691</v>
      </c>
      <c r="B450" s="4">
        <v>13</v>
      </c>
      <c r="C450" s="4">
        <v>6</v>
      </c>
      <c r="D450" s="4">
        <v>1946</v>
      </c>
      <c r="E450" s="1">
        <f t="shared" si="12"/>
        <v>6846</v>
      </c>
      <c r="F450">
        <v>64.27</v>
      </c>
      <c r="G450">
        <v>15.8</v>
      </c>
      <c r="H450" t="s">
        <v>2497</v>
      </c>
      <c r="I450" s="4">
        <v>21</v>
      </c>
      <c r="J450" s="4">
        <v>12</v>
      </c>
      <c r="K450" s="6">
        <v>1946</v>
      </c>
      <c r="L450" s="1">
        <f t="shared" si="13"/>
        <v>9951</v>
      </c>
      <c r="M450">
        <v>64.400000000000006</v>
      </c>
      <c r="N450">
        <v>15.63</v>
      </c>
      <c r="O450" t="s">
        <v>2497</v>
      </c>
      <c r="P450" t="s">
        <v>81</v>
      </c>
      <c r="Q450" t="s">
        <v>52</v>
      </c>
      <c r="R450">
        <v>191</v>
      </c>
      <c r="S450">
        <v>17</v>
      </c>
      <c r="T450">
        <v>332</v>
      </c>
    </row>
    <row r="451" spans="1:20">
      <c r="A451" t="s">
        <v>3693</v>
      </c>
      <c r="B451" s="4">
        <v>4</v>
      </c>
      <c r="C451" s="4">
        <v>6</v>
      </c>
      <c r="D451" s="4">
        <v>1946</v>
      </c>
      <c r="E451" s="1">
        <f t="shared" ref="E451:E514" si="14">DATE(B451,C451,D451)</f>
        <v>3559</v>
      </c>
      <c r="F451">
        <v>59.4</v>
      </c>
      <c r="G451">
        <v>18.079999999999998</v>
      </c>
      <c r="H451" t="s">
        <v>2497</v>
      </c>
      <c r="I451" s="4">
        <v>15</v>
      </c>
      <c r="J451" s="4">
        <v>10</v>
      </c>
      <c r="K451" s="6">
        <v>1946</v>
      </c>
      <c r="L451" s="1">
        <f t="shared" ref="L451:L514" si="15">DATE(I451,J451,K451)</f>
        <v>7698</v>
      </c>
      <c r="M451">
        <v>59.4</v>
      </c>
      <c r="N451">
        <v>18.079999999999998</v>
      </c>
      <c r="O451" t="s">
        <v>2497</v>
      </c>
      <c r="P451" t="s">
        <v>40</v>
      </c>
      <c r="Q451" t="s">
        <v>35</v>
      </c>
      <c r="R451">
        <v>133</v>
      </c>
      <c r="S451">
        <v>0</v>
      </c>
      <c r="T451">
        <v>0</v>
      </c>
    </row>
    <row r="452" spans="1:20">
      <c r="A452" t="s">
        <v>3694</v>
      </c>
      <c r="B452" s="4">
        <v>15</v>
      </c>
      <c r="C452" s="4">
        <v>6</v>
      </c>
      <c r="D452" s="4">
        <v>1946</v>
      </c>
      <c r="E452" s="1">
        <f t="shared" si="14"/>
        <v>7576</v>
      </c>
      <c r="F452">
        <v>56.15</v>
      </c>
      <c r="G452">
        <v>15.9</v>
      </c>
      <c r="H452" t="s">
        <v>2497</v>
      </c>
      <c r="I452" s="4">
        <v>16</v>
      </c>
      <c r="J452" s="4">
        <v>2</v>
      </c>
      <c r="K452" s="6">
        <v>1947</v>
      </c>
      <c r="L452" s="1">
        <f t="shared" si="15"/>
        <v>7822</v>
      </c>
      <c r="M452">
        <v>56.15</v>
      </c>
      <c r="N452">
        <v>15.9</v>
      </c>
      <c r="O452" t="s">
        <v>2497</v>
      </c>
      <c r="P452" t="s">
        <v>34</v>
      </c>
      <c r="Q452" t="s">
        <v>35</v>
      </c>
      <c r="R452">
        <v>246</v>
      </c>
      <c r="S452">
        <v>0</v>
      </c>
      <c r="T452">
        <v>0</v>
      </c>
    </row>
    <row r="453" spans="1:20">
      <c r="A453" t="s">
        <v>3696</v>
      </c>
      <c r="B453" s="4">
        <v>27</v>
      </c>
      <c r="C453" s="4">
        <v>5</v>
      </c>
      <c r="D453" s="4">
        <v>1946</v>
      </c>
      <c r="E453" s="1">
        <f t="shared" si="14"/>
        <v>11928</v>
      </c>
      <c r="F453">
        <v>60.02</v>
      </c>
      <c r="G453">
        <v>13.15</v>
      </c>
      <c r="H453" t="s">
        <v>2497</v>
      </c>
      <c r="I453" s="4">
        <v>29</v>
      </c>
      <c r="J453" s="4">
        <v>3</v>
      </c>
      <c r="K453" s="6">
        <v>1947</v>
      </c>
      <c r="L453" s="1">
        <f t="shared" si="15"/>
        <v>12599</v>
      </c>
      <c r="M453">
        <v>59.97</v>
      </c>
      <c r="N453">
        <v>13.15</v>
      </c>
      <c r="O453" t="s">
        <v>2497</v>
      </c>
      <c r="P453" t="s">
        <v>34</v>
      </c>
      <c r="Q453" t="s">
        <v>35</v>
      </c>
      <c r="R453">
        <v>306</v>
      </c>
      <c r="S453">
        <v>6</v>
      </c>
      <c r="T453">
        <v>181</v>
      </c>
    </row>
    <row r="454" spans="1:20">
      <c r="A454" t="s">
        <v>3697</v>
      </c>
      <c r="B454" s="4">
        <v>27</v>
      </c>
      <c r="C454" s="4">
        <v>5</v>
      </c>
      <c r="D454" s="4">
        <v>1946</v>
      </c>
      <c r="E454" s="1">
        <f t="shared" si="14"/>
        <v>11928</v>
      </c>
      <c r="F454">
        <v>60.02</v>
      </c>
      <c r="G454">
        <v>13.15</v>
      </c>
      <c r="H454" t="s">
        <v>2497</v>
      </c>
      <c r="I454" s="4">
        <v>8</v>
      </c>
      <c r="J454" s="4">
        <v>8</v>
      </c>
      <c r="K454" s="6">
        <v>1946</v>
      </c>
      <c r="L454" s="1">
        <f t="shared" si="15"/>
        <v>5081</v>
      </c>
      <c r="M454">
        <v>59.97</v>
      </c>
      <c r="N454">
        <v>13.15</v>
      </c>
      <c r="O454" t="s">
        <v>2497</v>
      </c>
      <c r="P454" t="s">
        <v>81</v>
      </c>
      <c r="Q454" t="s">
        <v>35</v>
      </c>
      <c r="R454">
        <v>73</v>
      </c>
      <c r="S454">
        <v>6</v>
      </c>
      <c r="T454">
        <v>181</v>
      </c>
    </row>
    <row r="455" spans="1:20">
      <c r="A455" t="s">
        <v>3698</v>
      </c>
      <c r="B455" s="4">
        <v>19</v>
      </c>
      <c r="C455" s="4">
        <v>5</v>
      </c>
      <c r="D455" s="4">
        <v>1946</v>
      </c>
      <c r="E455" s="1">
        <f t="shared" si="14"/>
        <v>9006</v>
      </c>
      <c r="F455">
        <v>59.38</v>
      </c>
      <c r="G455">
        <v>18.07</v>
      </c>
      <c r="H455" t="s">
        <v>2497</v>
      </c>
      <c r="I455" s="4">
        <v>15</v>
      </c>
      <c r="J455" s="4">
        <v>9</v>
      </c>
      <c r="K455" s="6">
        <v>1946</v>
      </c>
      <c r="L455" s="1">
        <f t="shared" si="15"/>
        <v>7668</v>
      </c>
      <c r="M455">
        <v>59.4</v>
      </c>
      <c r="N455">
        <v>18.079999999999998</v>
      </c>
      <c r="O455" t="s">
        <v>2497</v>
      </c>
      <c r="P455" t="s">
        <v>34</v>
      </c>
      <c r="Q455" t="s">
        <v>35</v>
      </c>
      <c r="R455">
        <v>119</v>
      </c>
      <c r="S455">
        <v>3</v>
      </c>
      <c r="T455">
        <v>27</v>
      </c>
    </row>
    <row r="456" spans="1:20">
      <c r="A456" t="s">
        <v>3699</v>
      </c>
      <c r="B456" s="4">
        <v>31</v>
      </c>
      <c r="C456" s="4">
        <v>5</v>
      </c>
      <c r="D456" s="4">
        <v>1946</v>
      </c>
      <c r="E456" s="1">
        <f t="shared" si="14"/>
        <v>13389</v>
      </c>
      <c r="F456">
        <v>56.82</v>
      </c>
      <c r="G456">
        <v>14.08</v>
      </c>
      <c r="H456" t="s">
        <v>2497</v>
      </c>
      <c r="I456" s="4">
        <v>1</v>
      </c>
      <c r="J456" s="4">
        <v>10</v>
      </c>
      <c r="K456" s="6">
        <v>1948</v>
      </c>
      <c r="L456" s="1">
        <f t="shared" si="15"/>
        <v>2587</v>
      </c>
      <c r="M456">
        <v>56.82</v>
      </c>
      <c r="N456">
        <v>14.03</v>
      </c>
      <c r="O456" t="s">
        <v>2497</v>
      </c>
      <c r="P456" t="s">
        <v>40</v>
      </c>
      <c r="Q456" t="s">
        <v>35</v>
      </c>
      <c r="R456">
        <v>854</v>
      </c>
      <c r="S456">
        <v>4</v>
      </c>
      <c r="T456">
        <v>270</v>
      </c>
    </row>
    <row r="457" spans="1:20">
      <c r="A457" t="s">
        <v>3700</v>
      </c>
      <c r="B457" s="4">
        <v>28</v>
      </c>
      <c r="C457" s="4">
        <v>5</v>
      </c>
      <c r="D457" s="4">
        <v>1946</v>
      </c>
      <c r="E457" s="1">
        <f t="shared" si="14"/>
        <v>12294</v>
      </c>
      <c r="F457">
        <v>56.3</v>
      </c>
      <c r="G457">
        <v>13.98</v>
      </c>
      <c r="H457" t="s">
        <v>2497</v>
      </c>
      <c r="I457" s="4">
        <v>22</v>
      </c>
      <c r="J457" s="4">
        <v>2</v>
      </c>
      <c r="K457" s="6">
        <v>1947</v>
      </c>
      <c r="L457" s="1">
        <f t="shared" si="15"/>
        <v>10014</v>
      </c>
      <c r="M457">
        <v>56.25</v>
      </c>
      <c r="N457">
        <v>14.07</v>
      </c>
      <c r="O457" t="s">
        <v>2497</v>
      </c>
      <c r="P457" t="s">
        <v>34</v>
      </c>
      <c r="Q457" t="s">
        <v>35</v>
      </c>
      <c r="R457">
        <v>270</v>
      </c>
      <c r="S457">
        <v>8</v>
      </c>
      <c r="T457">
        <v>138</v>
      </c>
    </row>
    <row r="458" spans="1:20">
      <c r="A458" t="s">
        <v>3701</v>
      </c>
      <c r="B458" s="4">
        <v>28</v>
      </c>
      <c r="C458" s="4">
        <v>5</v>
      </c>
      <c r="D458" s="4">
        <v>1946</v>
      </c>
      <c r="E458" s="1">
        <f t="shared" si="14"/>
        <v>12294</v>
      </c>
      <c r="F458">
        <v>56.3</v>
      </c>
      <c r="G458">
        <v>13.98</v>
      </c>
      <c r="H458" t="s">
        <v>2497</v>
      </c>
      <c r="I458" s="4">
        <v>3</v>
      </c>
      <c r="J458" s="4">
        <v>7</v>
      </c>
      <c r="K458" s="6">
        <v>1946</v>
      </c>
      <c r="L458" s="1">
        <f t="shared" si="15"/>
        <v>3223</v>
      </c>
      <c r="M458">
        <v>56.3</v>
      </c>
      <c r="N458">
        <v>13.98</v>
      </c>
      <c r="O458" t="s">
        <v>2497</v>
      </c>
      <c r="P458" t="s">
        <v>34</v>
      </c>
      <c r="Q458" t="s">
        <v>35</v>
      </c>
      <c r="R458">
        <v>36</v>
      </c>
      <c r="S458">
        <v>0</v>
      </c>
      <c r="T458">
        <v>0</v>
      </c>
    </row>
    <row r="459" spans="1:20">
      <c r="A459" t="s">
        <v>3704</v>
      </c>
      <c r="B459" s="4">
        <v>2</v>
      </c>
      <c r="C459" s="4">
        <v>6</v>
      </c>
      <c r="D459" s="4">
        <v>1946</v>
      </c>
      <c r="E459" s="1">
        <f t="shared" si="14"/>
        <v>2828</v>
      </c>
      <c r="F459">
        <v>58.02</v>
      </c>
      <c r="G459">
        <v>12.63</v>
      </c>
      <c r="H459" t="s">
        <v>2497</v>
      </c>
      <c r="I459" s="4">
        <v>17</v>
      </c>
      <c r="J459" s="4">
        <v>11</v>
      </c>
      <c r="K459" s="6">
        <v>1947</v>
      </c>
      <c r="L459" s="1">
        <f t="shared" si="15"/>
        <v>8461</v>
      </c>
      <c r="M459">
        <v>58.02</v>
      </c>
      <c r="N459">
        <v>12.65</v>
      </c>
      <c r="O459" t="s">
        <v>2497</v>
      </c>
      <c r="P459" t="s">
        <v>34</v>
      </c>
      <c r="Q459" t="s">
        <v>35</v>
      </c>
      <c r="R459">
        <v>533</v>
      </c>
      <c r="S459">
        <v>1</v>
      </c>
      <c r="T459">
        <v>91</v>
      </c>
    </row>
    <row r="460" spans="1:20">
      <c r="A460" t="s">
        <v>3710</v>
      </c>
      <c r="B460" s="4">
        <v>30</v>
      </c>
      <c r="C460" s="4">
        <v>5</v>
      </c>
      <c r="D460" s="4">
        <v>1946</v>
      </c>
      <c r="E460" s="1">
        <f t="shared" si="14"/>
        <v>13024</v>
      </c>
      <c r="F460">
        <v>57.68</v>
      </c>
      <c r="G460">
        <v>16.32</v>
      </c>
      <c r="H460" t="s">
        <v>2497</v>
      </c>
      <c r="I460" s="4">
        <v>9</v>
      </c>
      <c r="J460" s="4">
        <v>1</v>
      </c>
      <c r="K460" s="6">
        <v>1947</v>
      </c>
      <c r="L460" s="1">
        <f t="shared" si="15"/>
        <v>5235</v>
      </c>
      <c r="M460">
        <v>57.68</v>
      </c>
      <c r="N460">
        <v>16.3</v>
      </c>
      <c r="O460" t="s">
        <v>2497</v>
      </c>
      <c r="P460" t="s">
        <v>34</v>
      </c>
      <c r="Q460" t="s">
        <v>35</v>
      </c>
      <c r="R460">
        <v>224</v>
      </c>
      <c r="S460">
        <v>1</v>
      </c>
      <c r="T460">
        <v>270</v>
      </c>
    </row>
    <row r="461" spans="1:20">
      <c r="A461" t="s">
        <v>3715</v>
      </c>
      <c r="B461" s="4">
        <v>6</v>
      </c>
      <c r="C461" s="4">
        <v>6</v>
      </c>
      <c r="D461" s="4">
        <v>1946</v>
      </c>
      <c r="E461" s="1">
        <f t="shared" si="14"/>
        <v>4289</v>
      </c>
      <c r="F461">
        <v>56.1</v>
      </c>
      <c r="G461">
        <v>14.62</v>
      </c>
      <c r="H461" t="s">
        <v>2497</v>
      </c>
      <c r="I461" s="4">
        <v>12</v>
      </c>
      <c r="J461" s="4">
        <v>2</v>
      </c>
      <c r="K461" s="6">
        <v>1947</v>
      </c>
      <c r="L461" s="1">
        <f t="shared" si="15"/>
        <v>6361</v>
      </c>
      <c r="M461">
        <v>56.08</v>
      </c>
      <c r="N461">
        <v>14.63</v>
      </c>
      <c r="O461" t="s">
        <v>2497</v>
      </c>
      <c r="P461" t="s">
        <v>40</v>
      </c>
      <c r="Q461" t="s">
        <v>35</v>
      </c>
      <c r="R461">
        <v>251</v>
      </c>
      <c r="S461">
        <v>3</v>
      </c>
      <c r="T461">
        <v>151</v>
      </c>
    </row>
    <row r="462" spans="1:20">
      <c r="A462" t="s">
        <v>3718</v>
      </c>
      <c r="B462" s="4">
        <v>26</v>
      </c>
      <c r="C462" s="4">
        <v>5</v>
      </c>
      <c r="D462" s="4">
        <v>1946</v>
      </c>
      <c r="E462" s="1">
        <f t="shared" si="14"/>
        <v>11563</v>
      </c>
      <c r="F462">
        <v>58.53</v>
      </c>
      <c r="G462">
        <v>12.32</v>
      </c>
      <c r="H462" t="s">
        <v>2497</v>
      </c>
      <c r="I462" s="4">
        <v>15</v>
      </c>
      <c r="J462" s="4">
        <v>4</v>
      </c>
      <c r="K462" s="6">
        <v>1948</v>
      </c>
      <c r="L462" s="1">
        <f t="shared" si="15"/>
        <v>7517</v>
      </c>
      <c r="M462">
        <v>58.57</v>
      </c>
      <c r="N462">
        <v>12.37</v>
      </c>
      <c r="O462" t="s">
        <v>2497</v>
      </c>
      <c r="P462" t="s">
        <v>34</v>
      </c>
      <c r="Q462" t="s">
        <v>35</v>
      </c>
      <c r="R462">
        <v>690</v>
      </c>
      <c r="S462">
        <v>5</v>
      </c>
      <c r="T462">
        <v>39</v>
      </c>
    </row>
    <row r="463" spans="1:20">
      <c r="A463" t="s">
        <v>3722</v>
      </c>
      <c r="B463" s="4">
        <v>27</v>
      </c>
      <c r="C463" s="4">
        <v>5</v>
      </c>
      <c r="D463" s="4">
        <v>1946</v>
      </c>
      <c r="E463" s="1">
        <f t="shared" si="14"/>
        <v>11928</v>
      </c>
      <c r="F463">
        <v>58</v>
      </c>
      <c r="G463">
        <v>13.78</v>
      </c>
      <c r="H463" t="s">
        <v>2497</v>
      </c>
      <c r="I463" s="4">
        <v>13</v>
      </c>
      <c r="J463" s="4">
        <v>12</v>
      </c>
      <c r="K463" s="6">
        <v>1946</v>
      </c>
      <c r="L463" s="1">
        <f t="shared" si="15"/>
        <v>7029</v>
      </c>
      <c r="M463">
        <v>58</v>
      </c>
      <c r="N463">
        <v>13.78</v>
      </c>
      <c r="O463" t="s">
        <v>2497</v>
      </c>
      <c r="P463" t="s">
        <v>34</v>
      </c>
      <c r="Q463" t="s">
        <v>35</v>
      </c>
      <c r="R463">
        <v>200</v>
      </c>
      <c r="S463">
        <v>0</v>
      </c>
      <c r="T463">
        <v>0</v>
      </c>
    </row>
    <row r="464" spans="1:20">
      <c r="A464" t="s">
        <v>3723</v>
      </c>
      <c r="B464" s="4">
        <v>29</v>
      </c>
      <c r="C464" s="4">
        <v>5</v>
      </c>
      <c r="D464" s="4">
        <v>1946</v>
      </c>
      <c r="E464" s="1">
        <f t="shared" si="14"/>
        <v>12659</v>
      </c>
      <c r="F464">
        <v>57.98</v>
      </c>
      <c r="G464">
        <v>13.77</v>
      </c>
      <c r="H464" t="s">
        <v>2497</v>
      </c>
      <c r="I464" s="4">
        <v>16</v>
      </c>
      <c r="J464" s="4">
        <v>6</v>
      </c>
      <c r="K464" s="6">
        <v>1946</v>
      </c>
      <c r="L464" s="1">
        <f t="shared" si="15"/>
        <v>7942</v>
      </c>
      <c r="M464">
        <v>57.98</v>
      </c>
      <c r="N464">
        <v>13.77</v>
      </c>
      <c r="O464" t="s">
        <v>2497</v>
      </c>
      <c r="P464" t="s">
        <v>40</v>
      </c>
      <c r="Q464" t="s">
        <v>35</v>
      </c>
      <c r="R464">
        <v>18</v>
      </c>
      <c r="S464">
        <v>0</v>
      </c>
      <c r="T464">
        <v>0</v>
      </c>
    </row>
    <row r="465" spans="1:20">
      <c r="A465" t="s">
        <v>3872</v>
      </c>
      <c r="B465" s="4">
        <v>29</v>
      </c>
      <c r="C465" s="4">
        <v>5</v>
      </c>
      <c r="D465" s="4">
        <v>1946</v>
      </c>
      <c r="E465" s="1">
        <f t="shared" si="14"/>
        <v>12659</v>
      </c>
      <c r="F465">
        <v>56.3</v>
      </c>
      <c r="G465">
        <v>12.45</v>
      </c>
      <c r="H465" t="s">
        <v>2497</v>
      </c>
      <c r="I465" s="4">
        <v>4</v>
      </c>
      <c r="J465" s="4">
        <v>7</v>
      </c>
      <c r="K465" s="6">
        <v>1947</v>
      </c>
      <c r="L465" s="1">
        <f t="shared" si="15"/>
        <v>3590</v>
      </c>
      <c r="M465">
        <v>56.25</v>
      </c>
      <c r="N465">
        <v>12.63</v>
      </c>
      <c r="O465" t="s">
        <v>2497</v>
      </c>
      <c r="P465" t="s">
        <v>40</v>
      </c>
      <c r="Q465" t="s">
        <v>52</v>
      </c>
      <c r="R465">
        <v>401</v>
      </c>
      <c r="S465">
        <v>13</v>
      </c>
      <c r="T465">
        <v>117</v>
      </c>
    </row>
    <row r="466" spans="1:20">
      <c r="A466" t="s">
        <v>214</v>
      </c>
      <c r="B466" s="4">
        <v>24</v>
      </c>
      <c r="C466" s="4">
        <v>5</v>
      </c>
      <c r="D466" s="4">
        <v>1947</v>
      </c>
      <c r="E466" s="1">
        <f t="shared" si="14"/>
        <v>10834</v>
      </c>
      <c r="F466">
        <v>49.98</v>
      </c>
      <c r="G466">
        <v>14.67</v>
      </c>
      <c r="H466" t="s">
        <v>211</v>
      </c>
      <c r="I466" s="4">
        <v>29</v>
      </c>
      <c r="J466" s="4">
        <v>6</v>
      </c>
      <c r="K466" s="6">
        <v>1947</v>
      </c>
      <c r="L466" s="1">
        <f t="shared" si="15"/>
        <v>12691</v>
      </c>
      <c r="M466">
        <v>50.02</v>
      </c>
      <c r="N466">
        <v>14.65</v>
      </c>
      <c r="O466" t="s">
        <v>211</v>
      </c>
      <c r="P466" t="s">
        <v>34</v>
      </c>
      <c r="Q466" t="s">
        <v>35</v>
      </c>
      <c r="R466">
        <v>36</v>
      </c>
      <c r="S466">
        <v>4</v>
      </c>
      <c r="T466">
        <v>343</v>
      </c>
    </row>
    <row r="467" spans="1:20">
      <c r="A467" t="s">
        <v>215</v>
      </c>
      <c r="B467" s="4">
        <v>24</v>
      </c>
      <c r="C467" s="4">
        <v>5</v>
      </c>
      <c r="D467" s="4">
        <v>1947</v>
      </c>
      <c r="E467" s="1">
        <f t="shared" si="14"/>
        <v>10834</v>
      </c>
      <c r="F467">
        <v>50.02</v>
      </c>
      <c r="G467">
        <v>14.65</v>
      </c>
      <c r="H467" t="s">
        <v>211</v>
      </c>
      <c r="I467" s="4">
        <v>29</v>
      </c>
      <c r="J467" s="4">
        <v>6</v>
      </c>
      <c r="K467" s="6">
        <v>1947</v>
      </c>
      <c r="L467" s="1">
        <f t="shared" si="15"/>
        <v>12691</v>
      </c>
      <c r="M467">
        <v>50.02</v>
      </c>
      <c r="N467">
        <v>14.65</v>
      </c>
      <c r="O467" t="s">
        <v>211</v>
      </c>
      <c r="P467" t="s">
        <v>34</v>
      </c>
      <c r="Q467" t="s">
        <v>35</v>
      </c>
      <c r="R467">
        <v>36</v>
      </c>
      <c r="S467">
        <v>0</v>
      </c>
      <c r="T467">
        <v>0</v>
      </c>
    </row>
    <row r="468" spans="1:20">
      <c r="A468" t="s">
        <v>307</v>
      </c>
      <c r="B468" s="4">
        <v>17</v>
      </c>
      <c r="C468" s="4">
        <v>5</v>
      </c>
      <c r="D468" s="4">
        <v>1947</v>
      </c>
      <c r="E468" s="1">
        <f t="shared" si="14"/>
        <v>8277</v>
      </c>
      <c r="F468">
        <v>50.32</v>
      </c>
      <c r="G468">
        <v>13.8</v>
      </c>
      <c r="H468" t="s">
        <v>211</v>
      </c>
      <c r="I468" s="4">
        <v>20</v>
      </c>
      <c r="J468" s="4">
        <v>6</v>
      </c>
      <c r="K468" s="6">
        <v>1948</v>
      </c>
      <c r="L468" s="1">
        <f t="shared" si="15"/>
        <v>9405</v>
      </c>
      <c r="M468">
        <v>50.32</v>
      </c>
      <c r="N468">
        <v>13.85</v>
      </c>
      <c r="O468" t="s">
        <v>211</v>
      </c>
      <c r="P468" t="s">
        <v>34</v>
      </c>
      <c r="Q468" t="s">
        <v>35</v>
      </c>
      <c r="R468">
        <v>400</v>
      </c>
      <c r="S468">
        <v>4</v>
      </c>
      <c r="T468">
        <v>91</v>
      </c>
    </row>
    <row r="469" spans="1:20">
      <c r="A469" t="s">
        <v>311</v>
      </c>
      <c r="B469" s="4">
        <v>2</v>
      </c>
      <c r="C469" s="4">
        <v>5</v>
      </c>
      <c r="D469" s="4">
        <v>1947</v>
      </c>
      <c r="E469" s="1">
        <f t="shared" si="14"/>
        <v>2798</v>
      </c>
      <c r="F469">
        <v>50.18</v>
      </c>
      <c r="G469">
        <v>14.97</v>
      </c>
      <c r="H469" t="s">
        <v>211</v>
      </c>
      <c r="I469" s="4">
        <v>1</v>
      </c>
      <c r="J469" s="4">
        <v>5</v>
      </c>
      <c r="K469" s="6">
        <v>1953</v>
      </c>
      <c r="L469" s="1">
        <f t="shared" si="15"/>
        <v>2439</v>
      </c>
      <c r="M469">
        <v>50.18</v>
      </c>
      <c r="N469">
        <v>14.88</v>
      </c>
      <c r="O469" t="s">
        <v>211</v>
      </c>
      <c r="P469" t="s">
        <v>34</v>
      </c>
      <c r="Q469" t="s">
        <v>35</v>
      </c>
      <c r="R469">
        <v>2191</v>
      </c>
      <c r="S469">
        <v>6</v>
      </c>
      <c r="T469">
        <v>270</v>
      </c>
    </row>
    <row r="470" spans="1:20">
      <c r="A470" t="s">
        <v>713</v>
      </c>
      <c r="B470" s="4">
        <v>10</v>
      </c>
      <c r="C470" s="4">
        <v>6</v>
      </c>
      <c r="D470" s="4">
        <v>1947</v>
      </c>
      <c r="E470" s="1">
        <f t="shared" si="14"/>
        <v>5751</v>
      </c>
      <c r="F470">
        <v>56.47</v>
      </c>
      <c r="G470">
        <v>8.73</v>
      </c>
      <c r="H470" t="s">
        <v>610</v>
      </c>
      <c r="I470" s="4">
        <v>20</v>
      </c>
      <c r="J470" s="4">
        <v>4</v>
      </c>
      <c r="K470" s="6">
        <v>1948</v>
      </c>
      <c r="L470" s="1">
        <f t="shared" si="15"/>
        <v>9344</v>
      </c>
      <c r="M470">
        <v>56.45</v>
      </c>
      <c r="N470">
        <v>8.9</v>
      </c>
      <c r="O470" t="s">
        <v>610</v>
      </c>
      <c r="P470" t="s">
        <v>34</v>
      </c>
      <c r="Q470" t="s">
        <v>35</v>
      </c>
      <c r="R470">
        <v>315</v>
      </c>
      <c r="S470">
        <v>11</v>
      </c>
      <c r="T470">
        <v>101</v>
      </c>
    </row>
    <row r="471" spans="1:20">
      <c r="A471" t="s">
        <v>724</v>
      </c>
      <c r="B471" s="4">
        <v>18</v>
      </c>
      <c r="C471" s="4">
        <v>5</v>
      </c>
      <c r="D471" s="4">
        <v>1947</v>
      </c>
      <c r="E471" s="1">
        <f t="shared" si="14"/>
        <v>8642</v>
      </c>
      <c r="F471">
        <v>56.47</v>
      </c>
      <c r="G471">
        <v>8.73</v>
      </c>
      <c r="H471" t="s">
        <v>610</v>
      </c>
      <c r="I471" s="4">
        <v>1</v>
      </c>
      <c r="J471" s="4">
        <v>1</v>
      </c>
      <c r="K471" s="6">
        <v>1948</v>
      </c>
      <c r="L471" s="1">
        <f t="shared" si="15"/>
        <v>2314</v>
      </c>
      <c r="M471">
        <v>56.45</v>
      </c>
      <c r="N471">
        <v>8.77</v>
      </c>
      <c r="O471" t="s">
        <v>610</v>
      </c>
      <c r="P471" t="s">
        <v>34</v>
      </c>
      <c r="Q471" t="s">
        <v>35</v>
      </c>
      <c r="R471">
        <v>228</v>
      </c>
      <c r="S471">
        <v>3</v>
      </c>
      <c r="T471">
        <v>133</v>
      </c>
    </row>
    <row r="472" spans="1:20">
      <c r="A472" t="s">
        <v>725</v>
      </c>
      <c r="B472" s="4">
        <v>25</v>
      </c>
      <c r="C472" s="4">
        <v>5</v>
      </c>
      <c r="D472" s="4">
        <v>1947</v>
      </c>
      <c r="E472" s="1">
        <f t="shared" si="14"/>
        <v>11199</v>
      </c>
      <c r="F472">
        <v>55.82</v>
      </c>
      <c r="G472">
        <v>8.73</v>
      </c>
      <c r="H472" t="s">
        <v>610</v>
      </c>
      <c r="I472" s="4">
        <v>18</v>
      </c>
      <c r="J472" s="4">
        <v>6</v>
      </c>
      <c r="K472" s="6">
        <v>1947</v>
      </c>
      <c r="L472" s="1">
        <f t="shared" si="15"/>
        <v>8673</v>
      </c>
      <c r="M472">
        <v>55.82</v>
      </c>
      <c r="N472">
        <v>8.73</v>
      </c>
      <c r="O472" t="s">
        <v>610</v>
      </c>
      <c r="P472" t="s">
        <v>34</v>
      </c>
      <c r="Q472" t="s">
        <v>35</v>
      </c>
      <c r="R472">
        <v>24</v>
      </c>
      <c r="S472">
        <v>0</v>
      </c>
      <c r="T472">
        <v>0</v>
      </c>
    </row>
    <row r="473" spans="1:20">
      <c r="A473" t="s">
        <v>949</v>
      </c>
      <c r="B473" s="4">
        <v>26</v>
      </c>
      <c r="C473" s="4">
        <v>6</v>
      </c>
      <c r="D473" s="4">
        <v>1947</v>
      </c>
      <c r="E473" s="1">
        <f t="shared" si="14"/>
        <v>11595</v>
      </c>
      <c r="F473">
        <v>53.8</v>
      </c>
      <c r="G473">
        <v>-2.23</v>
      </c>
      <c r="H473" t="s">
        <v>4129</v>
      </c>
      <c r="I473" s="4">
        <v>30</v>
      </c>
      <c r="J473" s="4">
        <v>10</v>
      </c>
      <c r="K473" s="6">
        <v>1947</v>
      </c>
      <c r="L473" s="1">
        <f t="shared" si="15"/>
        <v>13178</v>
      </c>
      <c r="M473">
        <v>53.8</v>
      </c>
      <c r="N473">
        <v>-2.23</v>
      </c>
      <c r="O473" t="s">
        <v>4129</v>
      </c>
      <c r="P473" t="s">
        <v>40</v>
      </c>
      <c r="Q473" t="s">
        <v>35</v>
      </c>
      <c r="R473">
        <v>126</v>
      </c>
      <c r="S473">
        <v>0</v>
      </c>
      <c r="T473">
        <v>0</v>
      </c>
    </row>
    <row r="474" spans="1:20">
      <c r="A474" t="s">
        <v>952</v>
      </c>
      <c r="B474" s="4">
        <v>16</v>
      </c>
      <c r="C474" s="4">
        <v>7</v>
      </c>
      <c r="D474" s="4">
        <v>1947</v>
      </c>
      <c r="E474" s="1">
        <f t="shared" si="14"/>
        <v>7973</v>
      </c>
      <c r="F474">
        <v>52.52</v>
      </c>
      <c r="G474">
        <v>1.75</v>
      </c>
      <c r="H474" t="s">
        <v>4129</v>
      </c>
      <c r="I474" s="4">
        <v>10</v>
      </c>
      <c r="J474" s="4">
        <v>5</v>
      </c>
      <c r="K474" s="6">
        <v>1948</v>
      </c>
      <c r="L474" s="1">
        <f t="shared" si="15"/>
        <v>5721</v>
      </c>
      <c r="M474">
        <v>52.53</v>
      </c>
      <c r="N474">
        <v>1.6800000000000002</v>
      </c>
      <c r="O474" t="s">
        <v>4129</v>
      </c>
      <c r="P474" t="s">
        <v>40</v>
      </c>
      <c r="Q474" t="s">
        <v>35</v>
      </c>
      <c r="R474">
        <v>299</v>
      </c>
      <c r="S474">
        <v>5</v>
      </c>
      <c r="T474">
        <v>293</v>
      </c>
    </row>
    <row r="475" spans="1:20">
      <c r="A475" t="s">
        <v>953</v>
      </c>
      <c r="B475" s="4">
        <v>4</v>
      </c>
      <c r="C475" s="4">
        <v>8</v>
      </c>
      <c r="D475" s="4">
        <v>1947</v>
      </c>
      <c r="E475" s="1">
        <f t="shared" si="14"/>
        <v>3621</v>
      </c>
      <c r="F475">
        <v>52.52</v>
      </c>
      <c r="G475">
        <v>1.65</v>
      </c>
      <c r="H475" t="s">
        <v>4129</v>
      </c>
      <c r="I475" s="4">
        <v>7</v>
      </c>
      <c r="J475" s="4">
        <v>8</v>
      </c>
      <c r="K475" s="6">
        <v>1947</v>
      </c>
      <c r="L475" s="1">
        <f t="shared" si="15"/>
        <v>4716</v>
      </c>
      <c r="M475">
        <v>52.52</v>
      </c>
      <c r="N475">
        <v>1.65</v>
      </c>
      <c r="O475" t="s">
        <v>4129</v>
      </c>
      <c r="P475" t="s">
        <v>34</v>
      </c>
      <c r="Q475" t="s">
        <v>35</v>
      </c>
      <c r="R475">
        <v>3</v>
      </c>
      <c r="S475">
        <v>0</v>
      </c>
      <c r="T475">
        <v>0</v>
      </c>
    </row>
    <row r="476" spans="1:20">
      <c r="A476" t="s">
        <v>2156</v>
      </c>
      <c r="B476" s="4">
        <v>10</v>
      </c>
      <c r="C476" s="4">
        <v>6</v>
      </c>
      <c r="D476" s="4">
        <v>1947</v>
      </c>
      <c r="E476" s="1">
        <f t="shared" si="14"/>
        <v>5751</v>
      </c>
      <c r="F476">
        <v>58.5</v>
      </c>
      <c r="G476">
        <v>6.25</v>
      </c>
      <c r="H476" t="s">
        <v>669</v>
      </c>
      <c r="I476" s="4">
        <v>21</v>
      </c>
      <c r="J476" s="4">
        <v>1</v>
      </c>
      <c r="K476" s="6">
        <v>1948</v>
      </c>
      <c r="L476" s="1">
        <f t="shared" si="15"/>
        <v>9619</v>
      </c>
      <c r="M476">
        <v>58.55</v>
      </c>
      <c r="N476">
        <v>6.22</v>
      </c>
      <c r="O476" t="s">
        <v>669</v>
      </c>
      <c r="P476" t="s">
        <v>40</v>
      </c>
      <c r="Q476" t="s">
        <v>52</v>
      </c>
      <c r="R476">
        <v>225</v>
      </c>
      <c r="S476">
        <v>6</v>
      </c>
      <c r="T476">
        <v>341</v>
      </c>
    </row>
    <row r="477" spans="1:20">
      <c r="A477" t="s">
        <v>2158</v>
      </c>
      <c r="B477" s="4">
        <v>5</v>
      </c>
      <c r="C477" s="4">
        <v>6</v>
      </c>
      <c r="D477" s="4">
        <v>1947</v>
      </c>
      <c r="E477" s="1">
        <f t="shared" si="14"/>
        <v>3925</v>
      </c>
      <c r="F477">
        <v>58.45</v>
      </c>
      <c r="G477">
        <v>6.13</v>
      </c>
      <c r="H477" t="s">
        <v>669</v>
      </c>
      <c r="I477" s="4">
        <v>15</v>
      </c>
      <c r="J477" s="4">
        <v>11</v>
      </c>
      <c r="K477" s="6">
        <v>1955</v>
      </c>
      <c r="L477" s="1">
        <f t="shared" si="15"/>
        <v>7738</v>
      </c>
      <c r="M477">
        <v>58.45</v>
      </c>
      <c r="N477">
        <v>6.13</v>
      </c>
      <c r="O477" t="s">
        <v>669</v>
      </c>
      <c r="P477" t="s">
        <v>34</v>
      </c>
      <c r="Q477" t="s">
        <v>35</v>
      </c>
      <c r="R477">
        <v>3085</v>
      </c>
      <c r="S477">
        <v>0</v>
      </c>
      <c r="T477">
        <v>0</v>
      </c>
    </row>
    <row r="478" spans="1:20">
      <c r="A478" t="s">
        <v>2159</v>
      </c>
      <c r="B478" s="4">
        <v>5</v>
      </c>
      <c r="C478" s="4">
        <v>6</v>
      </c>
      <c r="D478" s="4">
        <v>1947</v>
      </c>
      <c r="E478" s="1">
        <f t="shared" si="14"/>
        <v>3925</v>
      </c>
      <c r="F478">
        <v>58.45</v>
      </c>
      <c r="G478">
        <v>6.13</v>
      </c>
      <c r="H478" t="s">
        <v>669</v>
      </c>
      <c r="I478" s="4">
        <v>19</v>
      </c>
      <c r="J478" s="4">
        <v>11</v>
      </c>
      <c r="K478" s="6">
        <v>1947</v>
      </c>
      <c r="L478" s="1">
        <f t="shared" si="15"/>
        <v>9191</v>
      </c>
      <c r="M478">
        <v>58.45</v>
      </c>
      <c r="N478">
        <v>6.05</v>
      </c>
      <c r="O478" t="s">
        <v>669</v>
      </c>
      <c r="P478" t="s">
        <v>26</v>
      </c>
      <c r="Q478" t="s">
        <v>35</v>
      </c>
      <c r="R478">
        <v>167</v>
      </c>
      <c r="S478">
        <v>5</v>
      </c>
      <c r="T478">
        <v>270</v>
      </c>
    </row>
    <row r="479" spans="1:20">
      <c r="A479" t="s">
        <v>2160</v>
      </c>
      <c r="B479" s="4">
        <v>7</v>
      </c>
      <c r="C479" s="4">
        <v>6</v>
      </c>
      <c r="D479" s="4">
        <v>1947</v>
      </c>
      <c r="E479" s="1">
        <f t="shared" si="14"/>
        <v>4655</v>
      </c>
      <c r="F479">
        <v>59.92</v>
      </c>
      <c r="G479">
        <v>10.83</v>
      </c>
      <c r="H479" t="s">
        <v>669</v>
      </c>
      <c r="I479" s="4">
        <v>7</v>
      </c>
      <c r="J479" s="4">
        <v>9</v>
      </c>
      <c r="K479" s="6">
        <v>1947</v>
      </c>
      <c r="L479" s="1">
        <f t="shared" si="15"/>
        <v>4747</v>
      </c>
      <c r="M479">
        <v>59.9</v>
      </c>
      <c r="N479">
        <v>10.78</v>
      </c>
      <c r="O479" t="s">
        <v>669</v>
      </c>
      <c r="P479" t="s">
        <v>40</v>
      </c>
      <c r="Q479" t="s">
        <v>35</v>
      </c>
      <c r="R479">
        <v>92</v>
      </c>
      <c r="S479">
        <v>4</v>
      </c>
      <c r="T479">
        <v>237</v>
      </c>
    </row>
    <row r="480" spans="1:20">
      <c r="A480" t="s">
        <v>2416</v>
      </c>
      <c r="B480" s="4">
        <v>22</v>
      </c>
      <c r="C480" s="4">
        <v>6</v>
      </c>
      <c r="D480" s="4">
        <v>1947</v>
      </c>
      <c r="E480" s="1">
        <f t="shared" si="14"/>
        <v>10134</v>
      </c>
      <c r="F480">
        <v>60.63</v>
      </c>
      <c r="G480">
        <v>8.57</v>
      </c>
      <c r="H480" t="s">
        <v>669</v>
      </c>
      <c r="I480" s="4">
        <v>30</v>
      </c>
      <c r="J480" s="4">
        <v>10</v>
      </c>
      <c r="K480" s="6">
        <v>1947</v>
      </c>
      <c r="L480" s="1">
        <f t="shared" si="15"/>
        <v>13178</v>
      </c>
      <c r="M480">
        <v>60.63</v>
      </c>
      <c r="N480">
        <v>8.57</v>
      </c>
      <c r="O480" t="s">
        <v>669</v>
      </c>
      <c r="P480" t="s">
        <v>26</v>
      </c>
      <c r="Q480" t="s">
        <v>27</v>
      </c>
      <c r="R480">
        <v>130</v>
      </c>
      <c r="S480">
        <v>0</v>
      </c>
      <c r="T480">
        <v>0</v>
      </c>
    </row>
    <row r="481" spans="1:20">
      <c r="A481" t="s">
        <v>2417</v>
      </c>
      <c r="B481" s="4">
        <v>1</v>
      </c>
      <c r="C481" s="4">
        <v>6</v>
      </c>
      <c r="D481" s="4">
        <v>1947</v>
      </c>
      <c r="E481" s="1">
        <f t="shared" si="14"/>
        <v>2464</v>
      </c>
      <c r="F481">
        <v>60.63</v>
      </c>
      <c r="G481">
        <v>8.57</v>
      </c>
      <c r="H481" t="s">
        <v>669</v>
      </c>
      <c r="I481" s="4">
        <v>15</v>
      </c>
      <c r="J481" s="4">
        <v>5</v>
      </c>
      <c r="K481" s="6">
        <v>1948</v>
      </c>
      <c r="L481" s="1">
        <f t="shared" si="15"/>
        <v>7547</v>
      </c>
      <c r="M481">
        <v>60.63</v>
      </c>
      <c r="N481">
        <v>8.57</v>
      </c>
      <c r="O481" t="s">
        <v>669</v>
      </c>
      <c r="P481" t="s">
        <v>40</v>
      </c>
      <c r="Q481" t="s">
        <v>35</v>
      </c>
      <c r="R481">
        <v>349</v>
      </c>
      <c r="S481">
        <v>0</v>
      </c>
      <c r="T481">
        <v>0</v>
      </c>
    </row>
    <row r="482" spans="1:20">
      <c r="A482" t="s">
        <v>2418</v>
      </c>
      <c r="B482" s="4">
        <v>1</v>
      </c>
      <c r="C482" s="4">
        <v>6</v>
      </c>
      <c r="D482" s="4">
        <v>1947</v>
      </c>
      <c r="E482" s="1">
        <f t="shared" si="14"/>
        <v>2464</v>
      </c>
      <c r="F482">
        <v>60.63</v>
      </c>
      <c r="G482">
        <v>8.57</v>
      </c>
      <c r="H482" t="s">
        <v>669</v>
      </c>
      <c r="I482" s="4">
        <v>15</v>
      </c>
      <c r="J482" s="4">
        <v>11</v>
      </c>
      <c r="K482" s="6">
        <v>1947</v>
      </c>
      <c r="L482" s="1">
        <f t="shared" si="15"/>
        <v>7730</v>
      </c>
      <c r="M482">
        <v>60.63</v>
      </c>
      <c r="N482">
        <v>8.57</v>
      </c>
      <c r="O482" t="s">
        <v>669</v>
      </c>
      <c r="P482" t="s">
        <v>34</v>
      </c>
      <c r="Q482" t="s">
        <v>35</v>
      </c>
      <c r="R482">
        <v>167</v>
      </c>
      <c r="S482">
        <v>0</v>
      </c>
      <c r="T482">
        <v>0</v>
      </c>
    </row>
    <row r="483" spans="1:20">
      <c r="A483" t="s">
        <v>2419</v>
      </c>
      <c r="B483" s="4">
        <v>1</v>
      </c>
      <c r="C483" s="4">
        <v>6</v>
      </c>
      <c r="D483" s="4">
        <v>1947</v>
      </c>
      <c r="E483" s="1">
        <f t="shared" si="14"/>
        <v>2464</v>
      </c>
      <c r="F483">
        <v>60.63</v>
      </c>
      <c r="G483">
        <v>8.57</v>
      </c>
      <c r="H483" t="s">
        <v>669</v>
      </c>
      <c r="I483" s="4">
        <v>15</v>
      </c>
      <c r="J483" s="4">
        <v>11</v>
      </c>
      <c r="K483" s="6">
        <v>1947</v>
      </c>
      <c r="L483" s="1">
        <f t="shared" si="15"/>
        <v>7730</v>
      </c>
      <c r="M483">
        <v>60.63</v>
      </c>
      <c r="N483">
        <v>8.57</v>
      </c>
      <c r="O483" t="s">
        <v>669</v>
      </c>
      <c r="P483" t="s">
        <v>34</v>
      </c>
      <c r="Q483" t="s">
        <v>35</v>
      </c>
      <c r="R483">
        <v>167</v>
      </c>
      <c r="S483">
        <v>0</v>
      </c>
      <c r="T483">
        <v>0</v>
      </c>
    </row>
    <row r="484" spans="1:20">
      <c r="A484" t="s">
        <v>2420</v>
      </c>
      <c r="B484" s="4">
        <v>10</v>
      </c>
      <c r="C484" s="4">
        <v>6</v>
      </c>
      <c r="D484" s="4">
        <v>1947</v>
      </c>
      <c r="E484" s="1">
        <f t="shared" si="14"/>
        <v>5751</v>
      </c>
      <c r="F484">
        <v>60.63</v>
      </c>
      <c r="G484">
        <v>8.57</v>
      </c>
      <c r="H484" t="s">
        <v>669</v>
      </c>
      <c r="I484" s="4">
        <v>16</v>
      </c>
      <c r="J484" s="4">
        <v>9</v>
      </c>
      <c r="K484" s="6">
        <v>1947</v>
      </c>
      <c r="L484" s="1">
        <f t="shared" si="15"/>
        <v>8035</v>
      </c>
      <c r="M484">
        <v>60.63</v>
      </c>
      <c r="N484">
        <v>8.57</v>
      </c>
      <c r="O484" t="s">
        <v>669</v>
      </c>
      <c r="P484" t="s">
        <v>34</v>
      </c>
      <c r="Q484" t="s">
        <v>35</v>
      </c>
      <c r="R484">
        <v>98</v>
      </c>
      <c r="S484">
        <v>0</v>
      </c>
      <c r="T484">
        <v>0</v>
      </c>
    </row>
    <row r="485" spans="1:20">
      <c r="A485" t="s">
        <v>2421</v>
      </c>
      <c r="B485" s="4">
        <v>15</v>
      </c>
      <c r="C485" s="4">
        <v>6</v>
      </c>
      <c r="D485" s="4">
        <v>1947</v>
      </c>
      <c r="E485" s="1">
        <f t="shared" si="14"/>
        <v>7577</v>
      </c>
      <c r="F485">
        <v>60.63</v>
      </c>
      <c r="G485">
        <v>8.57</v>
      </c>
      <c r="H485" t="s">
        <v>669</v>
      </c>
      <c r="I485" s="4">
        <v>29</v>
      </c>
      <c r="J485" s="4">
        <v>10</v>
      </c>
      <c r="K485" s="6">
        <v>1947</v>
      </c>
      <c r="L485" s="1">
        <f t="shared" si="15"/>
        <v>12813</v>
      </c>
      <c r="M485">
        <v>60.63</v>
      </c>
      <c r="N485">
        <v>8.57</v>
      </c>
      <c r="O485" t="s">
        <v>669</v>
      </c>
      <c r="P485" t="s">
        <v>34</v>
      </c>
      <c r="Q485" t="s">
        <v>35</v>
      </c>
      <c r="R485">
        <v>136</v>
      </c>
      <c r="S485">
        <v>0</v>
      </c>
      <c r="T485">
        <v>0</v>
      </c>
    </row>
    <row r="486" spans="1:20">
      <c r="A486" t="s">
        <v>2424</v>
      </c>
      <c r="B486" s="4">
        <v>21</v>
      </c>
      <c r="C486" s="4">
        <v>5</v>
      </c>
      <c r="D486" s="4">
        <v>1947</v>
      </c>
      <c r="E486" s="1">
        <f t="shared" si="14"/>
        <v>9738</v>
      </c>
      <c r="F486">
        <v>59.95</v>
      </c>
      <c r="G486">
        <v>10.75</v>
      </c>
      <c r="H486" t="s">
        <v>669</v>
      </c>
      <c r="I486" s="4">
        <v>20</v>
      </c>
      <c r="J486" s="4">
        <v>7</v>
      </c>
      <c r="K486" s="6">
        <v>1947</v>
      </c>
      <c r="L486" s="1">
        <f t="shared" si="15"/>
        <v>9434</v>
      </c>
      <c r="M486">
        <v>59.95</v>
      </c>
      <c r="N486">
        <v>10.75</v>
      </c>
      <c r="O486" t="s">
        <v>669</v>
      </c>
      <c r="P486" t="s">
        <v>34</v>
      </c>
      <c r="Q486" t="s">
        <v>35</v>
      </c>
      <c r="R486">
        <v>60</v>
      </c>
      <c r="S486">
        <v>0</v>
      </c>
      <c r="T486">
        <v>0</v>
      </c>
    </row>
    <row r="487" spans="1:20">
      <c r="A487" t="s">
        <v>3575</v>
      </c>
      <c r="B487" s="4">
        <v>22</v>
      </c>
      <c r="C487" s="4">
        <v>5</v>
      </c>
      <c r="D487" s="4">
        <v>1947</v>
      </c>
      <c r="E487" s="1">
        <f t="shared" si="14"/>
        <v>10103</v>
      </c>
      <c r="F487">
        <v>57.73</v>
      </c>
      <c r="G487">
        <v>12.07</v>
      </c>
      <c r="H487" t="s">
        <v>2497</v>
      </c>
      <c r="I487" s="4">
        <v>20</v>
      </c>
      <c r="J487" s="4">
        <v>7</v>
      </c>
      <c r="K487" s="6">
        <v>1947</v>
      </c>
      <c r="L487" s="1">
        <f t="shared" si="15"/>
        <v>9434</v>
      </c>
      <c r="M487">
        <v>57.73</v>
      </c>
      <c r="N487">
        <v>12.07</v>
      </c>
      <c r="O487" t="s">
        <v>2497</v>
      </c>
      <c r="P487" t="s">
        <v>34</v>
      </c>
      <c r="Q487" t="s">
        <v>35</v>
      </c>
      <c r="R487">
        <v>59</v>
      </c>
      <c r="S487">
        <v>0</v>
      </c>
      <c r="T487">
        <v>0</v>
      </c>
    </row>
    <row r="488" spans="1:20">
      <c r="A488" t="s">
        <v>3590</v>
      </c>
      <c r="B488" s="4">
        <v>8</v>
      </c>
      <c r="C488" s="4">
        <v>6</v>
      </c>
      <c r="D488" s="4">
        <v>1947</v>
      </c>
      <c r="E488" s="1">
        <f t="shared" si="14"/>
        <v>5021</v>
      </c>
      <c r="F488">
        <v>60.63</v>
      </c>
      <c r="G488">
        <v>15</v>
      </c>
      <c r="H488" t="s">
        <v>2497</v>
      </c>
      <c r="I488" s="4">
        <v>15</v>
      </c>
      <c r="J488" s="4">
        <v>4</v>
      </c>
      <c r="K488" s="6">
        <v>1948</v>
      </c>
      <c r="L488" s="1">
        <f t="shared" si="15"/>
        <v>7517</v>
      </c>
      <c r="M488">
        <v>60.63</v>
      </c>
      <c r="N488">
        <v>15</v>
      </c>
      <c r="O488" t="s">
        <v>2497</v>
      </c>
      <c r="P488" t="s">
        <v>34</v>
      </c>
      <c r="Q488" t="s">
        <v>35</v>
      </c>
      <c r="R488">
        <v>312</v>
      </c>
      <c r="S488">
        <v>0</v>
      </c>
      <c r="T488">
        <v>0</v>
      </c>
    </row>
    <row r="489" spans="1:20">
      <c r="A489" t="s">
        <v>3591</v>
      </c>
      <c r="B489" s="4">
        <v>8</v>
      </c>
      <c r="C489" s="4">
        <v>6</v>
      </c>
      <c r="D489" s="4">
        <v>1947</v>
      </c>
      <c r="E489" s="1">
        <f t="shared" si="14"/>
        <v>5021</v>
      </c>
      <c r="F489">
        <v>60.62</v>
      </c>
      <c r="G489">
        <v>15</v>
      </c>
      <c r="H489" t="s">
        <v>2497</v>
      </c>
      <c r="I489" s="4">
        <v>16</v>
      </c>
      <c r="J489" s="4">
        <v>4</v>
      </c>
      <c r="K489" s="6">
        <v>1949</v>
      </c>
      <c r="L489" s="1">
        <f t="shared" si="15"/>
        <v>7884</v>
      </c>
      <c r="M489">
        <v>60.62</v>
      </c>
      <c r="N489">
        <v>15</v>
      </c>
      <c r="O489" t="s">
        <v>2497</v>
      </c>
      <c r="P489" t="s">
        <v>34</v>
      </c>
      <c r="Q489" t="s">
        <v>35</v>
      </c>
      <c r="R489">
        <v>678</v>
      </c>
      <c r="S489">
        <v>0</v>
      </c>
      <c r="T489">
        <v>0</v>
      </c>
    </row>
    <row r="490" spans="1:20">
      <c r="A490" t="s">
        <v>3596</v>
      </c>
      <c r="B490" s="4">
        <v>3</v>
      </c>
      <c r="C490" s="4">
        <v>6</v>
      </c>
      <c r="D490" s="4">
        <v>1947</v>
      </c>
      <c r="E490" s="1">
        <f t="shared" si="14"/>
        <v>3194</v>
      </c>
      <c r="F490">
        <v>57.9</v>
      </c>
      <c r="G490">
        <v>12</v>
      </c>
      <c r="H490" t="s">
        <v>2497</v>
      </c>
      <c r="I490" s="4">
        <v>15</v>
      </c>
      <c r="J490" s="4">
        <v>3</v>
      </c>
      <c r="K490" s="6">
        <v>1949</v>
      </c>
      <c r="L490" s="1">
        <f t="shared" si="15"/>
        <v>7487</v>
      </c>
      <c r="M490">
        <v>57.9</v>
      </c>
      <c r="N490">
        <v>12</v>
      </c>
      <c r="O490" t="s">
        <v>2497</v>
      </c>
      <c r="P490" t="s">
        <v>40</v>
      </c>
      <c r="Q490" t="s">
        <v>35</v>
      </c>
      <c r="R490">
        <v>651</v>
      </c>
      <c r="S490">
        <v>0</v>
      </c>
      <c r="T490">
        <v>0</v>
      </c>
    </row>
    <row r="491" spans="1:20">
      <c r="A491" t="s">
        <v>3597</v>
      </c>
      <c r="B491" s="4">
        <v>3</v>
      </c>
      <c r="C491" s="4">
        <v>6</v>
      </c>
      <c r="D491" s="4">
        <v>1947</v>
      </c>
      <c r="E491" s="1">
        <f t="shared" si="14"/>
        <v>3194</v>
      </c>
      <c r="F491">
        <v>57.9</v>
      </c>
      <c r="G491">
        <v>12</v>
      </c>
      <c r="H491" t="s">
        <v>2497</v>
      </c>
      <c r="I491" s="4">
        <v>12</v>
      </c>
      <c r="J491" s="4">
        <v>6</v>
      </c>
      <c r="K491" s="6">
        <v>1949</v>
      </c>
      <c r="L491" s="1">
        <f t="shared" si="15"/>
        <v>6484</v>
      </c>
      <c r="M491">
        <v>57.87</v>
      </c>
      <c r="N491">
        <v>11.92</v>
      </c>
      <c r="O491" t="s">
        <v>2497</v>
      </c>
      <c r="P491" t="s">
        <v>34</v>
      </c>
      <c r="Q491" t="s">
        <v>35</v>
      </c>
      <c r="R491">
        <v>740</v>
      </c>
      <c r="S491">
        <v>7</v>
      </c>
      <c r="T491">
        <v>234</v>
      </c>
    </row>
    <row r="492" spans="1:20">
      <c r="A492" t="s">
        <v>3600</v>
      </c>
      <c r="B492" s="4">
        <v>2</v>
      </c>
      <c r="C492" s="4">
        <v>6</v>
      </c>
      <c r="D492" s="4">
        <v>1947</v>
      </c>
      <c r="E492" s="1">
        <f t="shared" si="14"/>
        <v>2829</v>
      </c>
      <c r="F492">
        <v>56.13</v>
      </c>
      <c r="G492">
        <v>13.13</v>
      </c>
      <c r="H492" t="s">
        <v>2497</v>
      </c>
      <c r="I492" s="4">
        <v>29</v>
      </c>
      <c r="J492" s="4">
        <v>7</v>
      </c>
      <c r="K492" s="6">
        <v>1949</v>
      </c>
      <c r="L492" s="1">
        <f t="shared" si="15"/>
        <v>12723</v>
      </c>
      <c r="M492">
        <v>56.28</v>
      </c>
      <c r="N492">
        <v>13.28</v>
      </c>
      <c r="O492" t="s">
        <v>2497</v>
      </c>
      <c r="P492" t="s">
        <v>34</v>
      </c>
      <c r="Q492" t="s">
        <v>35</v>
      </c>
      <c r="R492">
        <v>788</v>
      </c>
      <c r="S492">
        <v>20</v>
      </c>
      <c r="T492">
        <v>30</v>
      </c>
    </row>
    <row r="493" spans="1:20">
      <c r="A493" t="s">
        <v>3601</v>
      </c>
      <c r="B493" s="4">
        <v>8</v>
      </c>
      <c r="C493" s="4">
        <v>6</v>
      </c>
      <c r="D493" s="4">
        <v>1947</v>
      </c>
      <c r="E493" s="1">
        <f t="shared" si="14"/>
        <v>5021</v>
      </c>
      <c r="F493">
        <v>58.92</v>
      </c>
      <c r="G493">
        <v>11.92</v>
      </c>
      <c r="H493" t="s">
        <v>2497</v>
      </c>
      <c r="I493" s="4">
        <v>8</v>
      </c>
      <c r="J493" s="4">
        <v>8</v>
      </c>
      <c r="K493" s="6">
        <v>1947</v>
      </c>
      <c r="L493" s="1">
        <f t="shared" si="15"/>
        <v>5082</v>
      </c>
      <c r="M493">
        <v>58.92</v>
      </c>
      <c r="N493">
        <v>11.92</v>
      </c>
      <c r="O493" t="s">
        <v>2497</v>
      </c>
      <c r="P493" t="s">
        <v>34</v>
      </c>
      <c r="Q493" t="s">
        <v>35</v>
      </c>
      <c r="R493">
        <v>61</v>
      </c>
      <c r="S493">
        <v>0</v>
      </c>
      <c r="T493">
        <v>0</v>
      </c>
    </row>
    <row r="494" spans="1:20">
      <c r="A494" t="s">
        <v>3602</v>
      </c>
      <c r="B494" s="4">
        <v>15</v>
      </c>
      <c r="C494" s="4">
        <v>6</v>
      </c>
      <c r="D494" s="4">
        <v>1947</v>
      </c>
      <c r="E494" s="1">
        <f t="shared" si="14"/>
        <v>7577</v>
      </c>
      <c r="F494">
        <v>58.92</v>
      </c>
      <c r="G494">
        <v>12.32</v>
      </c>
      <c r="H494" t="s">
        <v>2497</v>
      </c>
      <c r="I494" s="4">
        <v>1</v>
      </c>
      <c r="J494" s="4">
        <v>9</v>
      </c>
      <c r="K494" s="6">
        <v>1951</v>
      </c>
      <c r="L494" s="1">
        <f t="shared" si="15"/>
        <v>2560</v>
      </c>
      <c r="M494">
        <v>58.9</v>
      </c>
      <c r="N494">
        <v>11.87</v>
      </c>
      <c r="O494" t="s">
        <v>2497</v>
      </c>
      <c r="P494" t="s">
        <v>34</v>
      </c>
      <c r="Q494" t="s">
        <v>35</v>
      </c>
      <c r="R494">
        <v>1539</v>
      </c>
      <c r="S494">
        <v>26</v>
      </c>
      <c r="T494">
        <v>266</v>
      </c>
    </row>
    <row r="495" spans="1:20">
      <c r="A495" t="s">
        <v>3606</v>
      </c>
      <c r="B495" s="4">
        <v>20</v>
      </c>
      <c r="C495" s="4">
        <v>6</v>
      </c>
      <c r="D495" s="4">
        <v>1947</v>
      </c>
      <c r="E495" s="1">
        <f t="shared" si="14"/>
        <v>9404</v>
      </c>
      <c r="F495">
        <v>59.27</v>
      </c>
      <c r="G495">
        <v>15.33</v>
      </c>
      <c r="H495" t="s">
        <v>2497</v>
      </c>
      <c r="I495" s="4">
        <v>30</v>
      </c>
      <c r="J495" s="4">
        <v>8</v>
      </c>
      <c r="K495" s="6">
        <v>1947</v>
      </c>
      <c r="L495" s="1">
        <f t="shared" si="15"/>
        <v>13117</v>
      </c>
      <c r="M495">
        <v>59.27</v>
      </c>
      <c r="N495">
        <v>15.33</v>
      </c>
      <c r="O495" t="s">
        <v>2497</v>
      </c>
      <c r="P495" t="s">
        <v>81</v>
      </c>
      <c r="Q495" t="s">
        <v>35</v>
      </c>
      <c r="R495">
        <v>71</v>
      </c>
      <c r="S495">
        <v>0</v>
      </c>
      <c r="T495">
        <v>0</v>
      </c>
    </row>
    <row r="496" spans="1:20">
      <c r="A496" t="s">
        <v>3688</v>
      </c>
      <c r="B496" s="4">
        <v>11</v>
      </c>
      <c r="C496" s="4">
        <v>6</v>
      </c>
      <c r="D496" s="4">
        <v>1947</v>
      </c>
      <c r="E496" s="1">
        <f t="shared" si="14"/>
        <v>6116</v>
      </c>
      <c r="F496">
        <v>59.97</v>
      </c>
      <c r="G496">
        <v>13.15</v>
      </c>
      <c r="H496" t="s">
        <v>2497</v>
      </c>
      <c r="I496" s="4">
        <v>10</v>
      </c>
      <c r="J496" s="4">
        <v>8</v>
      </c>
      <c r="K496" s="6">
        <v>1947</v>
      </c>
      <c r="L496" s="1">
        <f t="shared" si="15"/>
        <v>5812</v>
      </c>
      <c r="M496">
        <v>59.97</v>
      </c>
      <c r="N496">
        <v>13.15</v>
      </c>
      <c r="O496" t="s">
        <v>2497</v>
      </c>
      <c r="P496" t="s">
        <v>34</v>
      </c>
      <c r="Q496" t="s">
        <v>35</v>
      </c>
      <c r="R496">
        <v>60</v>
      </c>
      <c r="S496">
        <v>0</v>
      </c>
      <c r="T496">
        <v>0</v>
      </c>
    </row>
    <row r="497" spans="1:20">
      <c r="A497" t="s">
        <v>3689</v>
      </c>
      <c r="B497" s="4">
        <v>11</v>
      </c>
      <c r="C497" s="4">
        <v>6</v>
      </c>
      <c r="D497" s="4">
        <v>1947</v>
      </c>
      <c r="E497" s="1">
        <f t="shared" si="14"/>
        <v>6116</v>
      </c>
      <c r="F497">
        <v>59.97</v>
      </c>
      <c r="G497">
        <v>13.15</v>
      </c>
      <c r="H497" t="s">
        <v>2497</v>
      </c>
      <c r="I497" s="4">
        <v>20</v>
      </c>
      <c r="J497" s="4">
        <v>7</v>
      </c>
      <c r="K497" s="6">
        <v>1947</v>
      </c>
      <c r="L497" s="1">
        <f t="shared" si="15"/>
        <v>9434</v>
      </c>
      <c r="M497">
        <v>59.97</v>
      </c>
      <c r="N497">
        <v>13.15</v>
      </c>
      <c r="O497" t="s">
        <v>2497</v>
      </c>
      <c r="P497" t="s">
        <v>81</v>
      </c>
      <c r="Q497" t="s">
        <v>35</v>
      </c>
      <c r="R497">
        <v>39</v>
      </c>
      <c r="S497">
        <v>0</v>
      </c>
      <c r="T497">
        <v>0</v>
      </c>
    </row>
    <row r="498" spans="1:20">
      <c r="A498" t="s">
        <v>3690</v>
      </c>
      <c r="B498" s="4">
        <v>11</v>
      </c>
      <c r="C498" s="4">
        <v>6</v>
      </c>
      <c r="D498" s="4">
        <v>1947</v>
      </c>
      <c r="E498" s="1">
        <f t="shared" si="14"/>
        <v>6116</v>
      </c>
      <c r="F498">
        <v>59.97</v>
      </c>
      <c r="G498">
        <v>13.15</v>
      </c>
      <c r="H498" t="s">
        <v>2497</v>
      </c>
      <c r="I498" s="4">
        <v>1</v>
      </c>
      <c r="J498" s="4">
        <v>8</v>
      </c>
      <c r="K498" s="6">
        <v>1947</v>
      </c>
      <c r="L498" s="1">
        <f t="shared" si="15"/>
        <v>2525</v>
      </c>
      <c r="M498">
        <v>59.97</v>
      </c>
      <c r="N498">
        <v>13.15</v>
      </c>
      <c r="O498" t="s">
        <v>2497</v>
      </c>
      <c r="P498" t="s">
        <v>81</v>
      </c>
      <c r="Q498" t="s">
        <v>35</v>
      </c>
      <c r="R498">
        <v>51</v>
      </c>
      <c r="S498">
        <v>0</v>
      </c>
      <c r="T498">
        <v>0</v>
      </c>
    </row>
    <row r="499" spans="1:20">
      <c r="A499" t="s">
        <v>3702</v>
      </c>
      <c r="B499" s="4">
        <v>3</v>
      </c>
      <c r="C499" s="4">
        <v>6</v>
      </c>
      <c r="D499" s="4">
        <v>1947</v>
      </c>
      <c r="E499" s="1">
        <f t="shared" si="14"/>
        <v>3194</v>
      </c>
      <c r="F499">
        <v>56.3</v>
      </c>
      <c r="G499">
        <v>13.98</v>
      </c>
      <c r="H499" t="s">
        <v>2497</v>
      </c>
      <c r="I499" s="4">
        <v>15</v>
      </c>
      <c r="J499" s="4">
        <v>9</v>
      </c>
      <c r="K499" s="6">
        <v>1947</v>
      </c>
      <c r="L499" s="1">
        <f t="shared" si="15"/>
        <v>7669</v>
      </c>
      <c r="M499">
        <v>56.28</v>
      </c>
      <c r="N499">
        <v>13.93</v>
      </c>
      <c r="O499" t="s">
        <v>2497</v>
      </c>
      <c r="P499" t="s">
        <v>34</v>
      </c>
      <c r="Q499" t="s">
        <v>35</v>
      </c>
      <c r="R499">
        <v>104</v>
      </c>
      <c r="S499">
        <v>4</v>
      </c>
      <c r="T499">
        <v>240</v>
      </c>
    </row>
    <row r="500" spans="1:20">
      <c r="A500" t="s">
        <v>3705</v>
      </c>
      <c r="B500" s="4">
        <v>24</v>
      </c>
      <c r="C500" s="4">
        <v>5</v>
      </c>
      <c r="D500" s="4">
        <v>1947</v>
      </c>
      <c r="E500" s="1">
        <f t="shared" si="14"/>
        <v>10834</v>
      </c>
      <c r="F500">
        <v>59.25</v>
      </c>
      <c r="G500">
        <v>18</v>
      </c>
      <c r="H500" t="s">
        <v>2497</v>
      </c>
      <c r="I500" s="4">
        <v>17</v>
      </c>
      <c r="J500" s="4">
        <v>4</v>
      </c>
      <c r="K500" s="6">
        <v>1949</v>
      </c>
      <c r="L500" s="1">
        <f t="shared" si="15"/>
        <v>8249</v>
      </c>
      <c r="M500">
        <v>59.28</v>
      </c>
      <c r="N500">
        <v>18.03</v>
      </c>
      <c r="O500" t="s">
        <v>2497</v>
      </c>
      <c r="P500" t="s">
        <v>40</v>
      </c>
      <c r="Q500" t="s">
        <v>35</v>
      </c>
      <c r="R500">
        <v>694</v>
      </c>
      <c r="S500">
        <v>5</v>
      </c>
      <c r="T500">
        <v>28</v>
      </c>
    </row>
    <row r="501" spans="1:20">
      <c r="A501" t="s">
        <v>3706</v>
      </c>
      <c r="B501" s="4">
        <v>2</v>
      </c>
      <c r="C501" s="4">
        <v>6</v>
      </c>
      <c r="D501" s="4">
        <v>1947</v>
      </c>
      <c r="E501" s="1">
        <f t="shared" si="14"/>
        <v>2829</v>
      </c>
      <c r="F501">
        <v>59.25</v>
      </c>
      <c r="G501">
        <v>18</v>
      </c>
      <c r="H501" t="s">
        <v>2497</v>
      </c>
      <c r="I501" s="4">
        <v>7</v>
      </c>
      <c r="J501" s="4">
        <v>7</v>
      </c>
      <c r="K501" s="6">
        <v>1947</v>
      </c>
      <c r="L501" s="1">
        <f t="shared" si="15"/>
        <v>4685</v>
      </c>
      <c r="M501">
        <v>59.25</v>
      </c>
      <c r="N501">
        <v>18</v>
      </c>
      <c r="O501" t="s">
        <v>2497</v>
      </c>
      <c r="P501" t="s">
        <v>40</v>
      </c>
      <c r="Q501" t="s">
        <v>35</v>
      </c>
      <c r="R501">
        <v>35</v>
      </c>
      <c r="S501">
        <v>0</v>
      </c>
      <c r="T501">
        <v>0</v>
      </c>
    </row>
    <row r="502" spans="1:20">
      <c r="A502" t="s">
        <v>3714</v>
      </c>
      <c r="B502" s="4">
        <v>29</v>
      </c>
      <c r="C502" s="4">
        <v>5</v>
      </c>
      <c r="D502" s="4">
        <v>1947</v>
      </c>
      <c r="E502" s="1">
        <f t="shared" si="14"/>
        <v>12660</v>
      </c>
      <c r="F502">
        <v>59.95</v>
      </c>
      <c r="G502">
        <v>14.92</v>
      </c>
      <c r="H502" t="s">
        <v>2497</v>
      </c>
      <c r="I502" s="4">
        <v>2</v>
      </c>
      <c r="J502" s="4">
        <v>11</v>
      </c>
      <c r="K502" s="6">
        <v>1947</v>
      </c>
      <c r="L502" s="1">
        <f t="shared" si="15"/>
        <v>2982</v>
      </c>
      <c r="M502">
        <v>60.03</v>
      </c>
      <c r="N502">
        <v>14.32</v>
      </c>
      <c r="O502" t="s">
        <v>2497</v>
      </c>
      <c r="P502" t="s">
        <v>34</v>
      </c>
      <c r="Q502" t="s">
        <v>35</v>
      </c>
      <c r="R502">
        <v>157</v>
      </c>
      <c r="S502">
        <v>35</v>
      </c>
      <c r="T502">
        <v>286</v>
      </c>
    </row>
    <row r="503" spans="1:20">
      <c r="A503" t="s">
        <v>3716</v>
      </c>
      <c r="B503" s="4">
        <v>14</v>
      </c>
      <c r="C503" s="4">
        <v>6</v>
      </c>
      <c r="D503" s="4">
        <v>1947</v>
      </c>
      <c r="E503" s="1">
        <f t="shared" si="14"/>
        <v>7212</v>
      </c>
      <c r="F503">
        <v>58.02</v>
      </c>
      <c r="G503">
        <v>12.63</v>
      </c>
      <c r="H503" t="s">
        <v>2497</v>
      </c>
      <c r="I503" s="4">
        <v>9</v>
      </c>
      <c r="J503" s="4">
        <v>11</v>
      </c>
      <c r="K503" s="6">
        <v>1947</v>
      </c>
      <c r="L503" s="1">
        <f t="shared" si="15"/>
        <v>5539</v>
      </c>
      <c r="M503">
        <v>58.02</v>
      </c>
      <c r="N503">
        <v>12.63</v>
      </c>
      <c r="O503" t="s">
        <v>2497</v>
      </c>
      <c r="P503" t="s">
        <v>34</v>
      </c>
      <c r="Q503" t="s">
        <v>35</v>
      </c>
      <c r="R503">
        <v>148</v>
      </c>
      <c r="S503">
        <v>0</v>
      </c>
      <c r="T503">
        <v>0</v>
      </c>
    </row>
    <row r="504" spans="1:20">
      <c r="A504" t="s">
        <v>3717</v>
      </c>
      <c r="B504" s="4">
        <v>14</v>
      </c>
      <c r="C504" s="4">
        <v>6</v>
      </c>
      <c r="D504" s="4">
        <v>1947</v>
      </c>
      <c r="E504" s="1">
        <f t="shared" si="14"/>
        <v>7212</v>
      </c>
      <c r="F504">
        <v>58.02</v>
      </c>
      <c r="G504">
        <v>12.63</v>
      </c>
      <c r="H504" t="s">
        <v>2497</v>
      </c>
      <c r="I504" s="4">
        <v>25</v>
      </c>
      <c r="J504" s="4">
        <v>1</v>
      </c>
      <c r="K504" s="6">
        <v>1948</v>
      </c>
      <c r="L504" s="1">
        <f t="shared" si="15"/>
        <v>11080</v>
      </c>
      <c r="M504">
        <v>58.02</v>
      </c>
      <c r="N504">
        <v>12.65</v>
      </c>
      <c r="O504" t="s">
        <v>2497</v>
      </c>
      <c r="P504" t="s">
        <v>34</v>
      </c>
      <c r="Q504" t="s">
        <v>35</v>
      </c>
      <c r="R504">
        <v>225</v>
      </c>
      <c r="S504">
        <v>1</v>
      </c>
      <c r="T504">
        <v>91</v>
      </c>
    </row>
    <row r="505" spans="1:20">
      <c r="A505" t="s">
        <v>3719</v>
      </c>
      <c r="B505" s="4">
        <v>7</v>
      </c>
      <c r="C505" s="4">
        <v>6</v>
      </c>
      <c r="D505" s="4">
        <v>1947</v>
      </c>
      <c r="E505" s="1">
        <f t="shared" si="14"/>
        <v>4655</v>
      </c>
      <c r="F505">
        <v>57.33</v>
      </c>
      <c r="G505">
        <v>14.18</v>
      </c>
      <c r="H505" t="s">
        <v>2497</v>
      </c>
      <c r="I505" s="4">
        <v>15</v>
      </c>
      <c r="J505" s="4">
        <v>10</v>
      </c>
      <c r="K505" s="6">
        <v>1947</v>
      </c>
      <c r="L505" s="1">
        <f t="shared" si="15"/>
        <v>7699</v>
      </c>
      <c r="M505">
        <v>57.27</v>
      </c>
      <c r="N505">
        <v>14.15</v>
      </c>
      <c r="O505" t="s">
        <v>2497</v>
      </c>
      <c r="P505" t="s">
        <v>34</v>
      </c>
      <c r="Q505" t="s">
        <v>35</v>
      </c>
      <c r="R505">
        <v>130</v>
      </c>
      <c r="S505">
        <v>8</v>
      </c>
      <c r="T505">
        <v>196</v>
      </c>
    </row>
    <row r="506" spans="1:20">
      <c r="A506" t="s">
        <v>3720</v>
      </c>
      <c r="B506" s="4">
        <v>8</v>
      </c>
      <c r="C506" s="4">
        <v>6</v>
      </c>
      <c r="D506" s="4">
        <v>1947</v>
      </c>
      <c r="E506" s="1">
        <f t="shared" si="14"/>
        <v>5021</v>
      </c>
      <c r="F506">
        <v>61.82</v>
      </c>
      <c r="G506">
        <v>16.13</v>
      </c>
      <c r="H506" t="s">
        <v>2497</v>
      </c>
      <c r="I506" s="4">
        <v>30</v>
      </c>
      <c r="J506" s="4">
        <v>3</v>
      </c>
      <c r="K506" s="6">
        <v>1948</v>
      </c>
      <c r="L506" s="1">
        <f t="shared" si="15"/>
        <v>12965</v>
      </c>
      <c r="M506">
        <v>61.38</v>
      </c>
      <c r="N506">
        <v>15.82</v>
      </c>
      <c r="O506" t="s">
        <v>2497</v>
      </c>
      <c r="P506" t="s">
        <v>34</v>
      </c>
      <c r="Q506" t="s">
        <v>35</v>
      </c>
      <c r="R506">
        <v>296</v>
      </c>
      <c r="S506">
        <v>51</v>
      </c>
      <c r="T506">
        <v>200</v>
      </c>
    </row>
    <row r="507" spans="1:20">
      <c r="A507" t="s">
        <v>3721</v>
      </c>
      <c r="B507" s="4">
        <v>11</v>
      </c>
      <c r="C507" s="4">
        <v>6</v>
      </c>
      <c r="D507" s="4">
        <v>1947</v>
      </c>
      <c r="E507" s="1">
        <f t="shared" si="14"/>
        <v>6116</v>
      </c>
      <c r="F507">
        <v>61.82</v>
      </c>
      <c r="G507">
        <v>16.13</v>
      </c>
      <c r="H507" t="s">
        <v>2497</v>
      </c>
      <c r="I507" s="4">
        <v>28</v>
      </c>
      <c r="J507" s="4">
        <v>10</v>
      </c>
      <c r="K507" s="6">
        <v>1948</v>
      </c>
      <c r="L507" s="1">
        <f t="shared" si="15"/>
        <v>12449</v>
      </c>
      <c r="M507">
        <v>61.83</v>
      </c>
      <c r="N507">
        <v>16.100000000000001</v>
      </c>
      <c r="O507" t="s">
        <v>2497</v>
      </c>
      <c r="P507" t="s">
        <v>40</v>
      </c>
      <c r="Q507" t="s">
        <v>35</v>
      </c>
      <c r="R507">
        <v>505</v>
      </c>
      <c r="S507">
        <v>3</v>
      </c>
      <c r="T507">
        <v>317</v>
      </c>
    </row>
    <row r="508" spans="1:20">
      <c r="A508" t="s">
        <v>3724</v>
      </c>
      <c r="B508" s="4">
        <v>12</v>
      </c>
      <c r="C508" s="4">
        <v>6</v>
      </c>
      <c r="D508" s="4">
        <v>1947</v>
      </c>
      <c r="E508" s="1">
        <f t="shared" si="14"/>
        <v>6482</v>
      </c>
      <c r="F508">
        <v>57.8</v>
      </c>
      <c r="G508">
        <v>14.13</v>
      </c>
      <c r="H508" t="s">
        <v>2497</v>
      </c>
      <c r="I508" s="4">
        <v>18</v>
      </c>
      <c r="J508" s="4">
        <v>6</v>
      </c>
      <c r="K508" s="6">
        <v>1947</v>
      </c>
      <c r="L508" s="1">
        <f t="shared" si="15"/>
        <v>8673</v>
      </c>
      <c r="M508">
        <v>57.78</v>
      </c>
      <c r="N508">
        <v>14.15</v>
      </c>
      <c r="O508" t="s">
        <v>2497</v>
      </c>
      <c r="P508" t="s">
        <v>140</v>
      </c>
      <c r="Q508" t="s">
        <v>35</v>
      </c>
      <c r="R508">
        <v>6</v>
      </c>
      <c r="S508">
        <v>3</v>
      </c>
      <c r="T508">
        <v>152</v>
      </c>
    </row>
    <row r="509" spans="1:20">
      <c r="A509" t="s">
        <v>3725</v>
      </c>
      <c r="B509" s="4">
        <v>12</v>
      </c>
      <c r="C509" s="4">
        <v>6</v>
      </c>
      <c r="D509" s="4">
        <v>1947</v>
      </c>
      <c r="E509" s="1">
        <f t="shared" si="14"/>
        <v>6482</v>
      </c>
      <c r="F509">
        <v>57.8</v>
      </c>
      <c r="G509">
        <v>14.13</v>
      </c>
      <c r="H509" t="s">
        <v>2497</v>
      </c>
      <c r="I509" s="4">
        <v>21</v>
      </c>
      <c r="J509" s="4">
        <v>4</v>
      </c>
      <c r="K509" s="6">
        <v>1948</v>
      </c>
      <c r="L509" s="1">
        <f t="shared" si="15"/>
        <v>9709</v>
      </c>
      <c r="M509">
        <v>57.78</v>
      </c>
      <c r="N509">
        <v>14.15</v>
      </c>
      <c r="O509" t="s">
        <v>2497</v>
      </c>
      <c r="P509" t="s">
        <v>40</v>
      </c>
      <c r="Q509" t="s">
        <v>35</v>
      </c>
      <c r="R509">
        <v>314</v>
      </c>
      <c r="S509">
        <v>3</v>
      </c>
      <c r="T509">
        <v>152</v>
      </c>
    </row>
    <row r="510" spans="1:20">
      <c r="A510" t="s">
        <v>3726</v>
      </c>
      <c r="B510" s="4">
        <v>10</v>
      </c>
      <c r="C510" s="4">
        <v>6</v>
      </c>
      <c r="D510" s="4">
        <v>1947</v>
      </c>
      <c r="E510" s="1">
        <f t="shared" si="14"/>
        <v>5751</v>
      </c>
      <c r="F510">
        <v>65.87</v>
      </c>
      <c r="G510">
        <v>22.3</v>
      </c>
      <c r="H510" t="s">
        <v>2497</v>
      </c>
      <c r="I510" s="4">
        <v>13</v>
      </c>
      <c r="J510" s="4">
        <v>7</v>
      </c>
      <c r="K510" s="6">
        <v>1948</v>
      </c>
      <c r="L510" s="1">
        <f t="shared" si="15"/>
        <v>6878</v>
      </c>
      <c r="M510">
        <v>65.87</v>
      </c>
      <c r="N510">
        <v>22.3</v>
      </c>
      <c r="O510" t="s">
        <v>2497</v>
      </c>
      <c r="P510" t="s">
        <v>40</v>
      </c>
      <c r="Q510" t="s">
        <v>35</v>
      </c>
      <c r="R510">
        <v>399</v>
      </c>
      <c r="S510">
        <v>0</v>
      </c>
      <c r="T510">
        <v>0</v>
      </c>
    </row>
    <row r="511" spans="1:20">
      <c r="A511" t="s">
        <v>3727</v>
      </c>
      <c r="B511" s="4">
        <v>10</v>
      </c>
      <c r="C511" s="4">
        <v>6</v>
      </c>
      <c r="D511" s="4">
        <v>1947</v>
      </c>
      <c r="E511" s="1">
        <f t="shared" si="14"/>
        <v>5751</v>
      </c>
      <c r="F511">
        <v>65.87</v>
      </c>
      <c r="G511">
        <v>22.3</v>
      </c>
      <c r="H511" t="s">
        <v>2497</v>
      </c>
      <c r="I511" s="4">
        <v>21</v>
      </c>
      <c r="J511" s="4">
        <v>1</v>
      </c>
      <c r="K511" s="6">
        <v>1949</v>
      </c>
      <c r="L511" s="1">
        <f t="shared" si="15"/>
        <v>9620</v>
      </c>
      <c r="M511">
        <v>65.5</v>
      </c>
      <c r="N511">
        <v>21.35</v>
      </c>
      <c r="O511" t="s">
        <v>2497</v>
      </c>
      <c r="P511" t="s">
        <v>34</v>
      </c>
      <c r="Q511" t="s">
        <v>35</v>
      </c>
      <c r="R511">
        <v>591</v>
      </c>
      <c r="S511">
        <v>60</v>
      </c>
      <c r="T511">
        <v>227</v>
      </c>
    </row>
    <row r="512" spans="1:20">
      <c r="A512" t="s">
        <v>3728</v>
      </c>
      <c r="B512" s="4">
        <v>27</v>
      </c>
      <c r="C512" s="4">
        <v>5</v>
      </c>
      <c r="D512" s="4">
        <v>1947</v>
      </c>
      <c r="E512" s="1">
        <f t="shared" si="14"/>
        <v>11929</v>
      </c>
      <c r="F512">
        <v>59.45</v>
      </c>
      <c r="G512">
        <v>18.12</v>
      </c>
      <c r="H512" t="s">
        <v>2497</v>
      </c>
      <c r="I512" s="4">
        <v>14</v>
      </c>
      <c r="J512" s="4">
        <v>7</v>
      </c>
      <c r="K512" s="6">
        <v>1947</v>
      </c>
      <c r="L512" s="1">
        <f t="shared" si="15"/>
        <v>7242</v>
      </c>
      <c r="M512">
        <v>59.45</v>
      </c>
      <c r="N512">
        <v>18.12</v>
      </c>
      <c r="O512" t="s">
        <v>2497</v>
      </c>
      <c r="P512" t="s">
        <v>34</v>
      </c>
      <c r="Q512" t="s">
        <v>27</v>
      </c>
      <c r="R512">
        <v>48</v>
      </c>
      <c r="S512">
        <v>0</v>
      </c>
      <c r="T512">
        <v>0</v>
      </c>
    </row>
    <row r="513" spans="1:20">
      <c r="A513" t="s">
        <v>3737</v>
      </c>
      <c r="B513" s="4">
        <v>30</v>
      </c>
      <c r="C513" s="4">
        <v>5</v>
      </c>
      <c r="D513" s="4">
        <v>1947</v>
      </c>
      <c r="E513" s="1">
        <f t="shared" si="14"/>
        <v>13025</v>
      </c>
      <c r="F513">
        <v>59.62</v>
      </c>
      <c r="G513">
        <v>17.72</v>
      </c>
      <c r="H513" t="s">
        <v>2497</v>
      </c>
      <c r="I513" s="4">
        <v>13</v>
      </c>
      <c r="J513" s="4">
        <v>4</v>
      </c>
      <c r="K513" s="6">
        <v>1950</v>
      </c>
      <c r="L513" s="1">
        <f t="shared" si="15"/>
        <v>6789</v>
      </c>
      <c r="M513">
        <v>59.62</v>
      </c>
      <c r="N513">
        <v>17.72</v>
      </c>
      <c r="O513" t="s">
        <v>2497</v>
      </c>
      <c r="P513" t="s">
        <v>34</v>
      </c>
      <c r="Q513" t="s">
        <v>35</v>
      </c>
      <c r="R513">
        <v>1049</v>
      </c>
      <c r="S513">
        <v>0</v>
      </c>
      <c r="T513">
        <v>0</v>
      </c>
    </row>
    <row r="514" spans="1:20">
      <c r="A514" t="s">
        <v>3738</v>
      </c>
      <c r="B514" s="4">
        <v>27</v>
      </c>
      <c r="C514" s="4">
        <v>5</v>
      </c>
      <c r="D514" s="4">
        <v>1947</v>
      </c>
      <c r="E514" s="1">
        <f t="shared" si="14"/>
        <v>11929</v>
      </c>
      <c r="F514">
        <v>58.37</v>
      </c>
      <c r="G514">
        <v>12.32</v>
      </c>
      <c r="H514" t="s">
        <v>2497</v>
      </c>
      <c r="I514" s="4">
        <v>27</v>
      </c>
      <c r="J514" s="4">
        <v>10</v>
      </c>
      <c r="K514" s="6">
        <v>1947</v>
      </c>
      <c r="L514" s="1">
        <f t="shared" si="15"/>
        <v>12082</v>
      </c>
      <c r="M514">
        <v>58.5</v>
      </c>
      <c r="N514">
        <v>12.28</v>
      </c>
      <c r="O514" t="s">
        <v>2497</v>
      </c>
      <c r="P514" t="s">
        <v>34</v>
      </c>
      <c r="Q514" t="s">
        <v>35</v>
      </c>
      <c r="R514">
        <v>153</v>
      </c>
      <c r="S514">
        <v>15</v>
      </c>
      <c r="T514">
        <v>353</v>
      </c>
    </row>
    <row r="515" spans="1:20">
      <c r="A515" t="s">
        <v>3739</v>
      </c>
      <c r="B515" s="4">
        <v>9</v>
      </c>
      <c r="C515" s="4">
        <v>6</v>
      </c>
      <c r="D515" s="4">
        <v>1947</v>
      </c>
      <c r="E515" s="1">
        <f t="shared" ref="E515:E578" si="16">DATE(B515,C515,D515)</f>
        <v>5386</v>
      </c>
      <c r="F515">
        <v>59.12</v>
      </c>
      <c r="G515">
        <v>14.8</v>
      </c>
      <c r="H515" t="s">
        <v>2497</v>
      </c>
      <c r="I515" s="4">
        <v>22</v>
      </c>
      <c r="J515" s="4">
        <v>8</v>
      </c>
      <c r="K515" s="6">
        <v>1948</v>
      </c>
      <c r="L515" s="1">
        <f t="shared" ref="L515:L578" si="17">DATE(I515,J515,K515)</f>
        <v>10196</v>
      </c>
      <c r="M515">
        <v>59.03</v>
      </c>
      <c r="N515">
        <v>14.78</v>
      </c>
      <c r="O515" t="s">
        <v>2497</v>
      </c>
      <c r="P515" t="s">
        <v>34</v>
      </c>
      <c r="Q515" t="s">
        <v>35</v>
      </c>
      <c r="R515">
        <v>440</v>
      </c>
      <c r="S515">
        <v>10</v>
      </c>
      <c r="T515">
        <v>186</v>
      </c>
    </row>
    <row r="516" spans="1:20">
      <c r="A516" t="s">
        <v>3850</v>
      </c>
      <c r="B516" s="4">
        <v>6</v>
      </c>
      <c r="C516" s="4">
        <v>6</v>
      </c>
      <c r="D516" s="4">
        <v>1947</v>
      </c>
      <c r="E516" s="1">
        <f t="shared" si="16"/>
        <v>4290</v>
      </c>
      <c r="F516">
        <v>59.08</v>
      </c>
      <c r="G516">
        <v>14.65</v>
      </c>
      <c r="H516" t="s">
        <v>2497</v>
      </c>
      <c r="I516" s="4">
        <v>14</v>
      </c>
      <c r="J516" s="4">
        <v>4</v>
      </c>
      <c r="K516" s="6">
        <v>1948</v>
      </c>
      <c r="L516" s="1">
        <f t="shared" si="17"/>
        <v>7152</v>
      </c>
      <c r="M516">
        <v>59.08</v>
      </c>
      <c r="N516">
        <v>14.67</v>
      </c>
      <c r="O516" t="s">
        <v>2497</v>
      </c>
      <c r="P516" t="s">
        <v>34</v>
      </c>
      <c r="Q516" t="s">
        <v>35</v>
      </c>
      <c r="R516">
        <v>313</v>
      </c>
      <c r="S516">
        <v>1</v>
      </c>
      <c r="T516">
        <v>91</v>
      </c>
    </row>
    <row r="517" spans="1:20">
      <c r="A517" t="s">
        <v>3851</v>
      </c>
      <c r="B517" s="4">
        <v>6</v>
      </c>
      <c r="C517" s="4">
        <v>6</v>
      </c>
      <c r="D517" s="4">
        <v>1947</v>
      </c>
      <c r="E517" s="1">
        <f t="shared" si="16"/>
        <v>4290</v>
      </c>
      <c r="F517">
        <v>59.08</v>
      </c>
      <c r="G517">
        <v>14.65</v>
      </c>
      <c r="H517" t="s">
        <v>2497</v>
      </c>
      <c r="I517" s="4">
        <v>16</v>
      </c>
      <c r="J517" s="4">
        <v>4</v>
      </c>
      <c r="K517" s="6">
        <v>1952</v>
      </c>
      <c r="L517" s="1">
        <f t="shared" si="17"/>
        <v>7887</v>
      </c>
      <c r="M517">
        <v>59.08</v>
      </c>
      <c r="N517">
        <v>14.67</v>
      </c>
      <c r="O517" t="s">
        <v>2497</v>
      </c>
      <c r="P517" t="s">
        <v>34</v>
      </c>
      <c r="Q517" t="s">
        <v>35</v>
      </c>
      <c r="R517">
        <v>1776</v>
      </c>
      <c r="S517">
        <v>1</v>
      </c>
      <c r="T517">
        <v>91</v>
      </c>
    </row>
    <row r="518" spans="1:20">
      <c r="A518" t="s">
        <v>3852</v>
      </c>
      <c r="B518" s="4">
        <v>6</v>
      </c>
      <c r="C518" s="4">
        <v>6</v>
      </c>
      <c r="D518" s="4">
        <v>1947</v>
      </c>
      <c r="E518" s="1">
        <f t="shared" si="16"/>
        <v>4290</v>
      </c>
      <c r="F518">
        <v>59.08</v>
      </c>
      <c r="G518">
        <v>14.65</v>
      </c>
      <c r="H518" t="s">
        <v>2497</v>
      </c>
      <c r="I518" s="4">
        <v>18</v>
      </c>
      <c r="J518" s="4">
        <v>11</v>
      </c>
      <c r="K518" s="6">
        <v>1947</v>
      </c>
      <c r="L518" s="1">
        <f t="shared" si="17"/>
        <v>8826</v>
      </c>
      <c r="M518">
        <v>59.1</v>
      </c>
      <c r="N518">
        <v>14.37</v>
      </c>
      <c r="O518" t="s">
        <v>2497</v>
      </c>
      <c r="P518" t="s">
        <v>34</v>
      </c>
      <c r="Q518" t="s">
        <v>35</v>
      </c>
      <c r="R518">
        <v>165</v>
      </c>
      <c r="S518">
        <v>17</v>
      </c>
      <c r="T518">
        <v>277</v>
      </c>
    </row>
    <row r="519" spans="1:20">
      <c r="A519" t="s">
        <v>306</v>
      </c>
      <c r="B519" s="4">
        <v>24</v>
      </c>
      <c r="C519" s="4">
        <v>5</v>
      </c>
      <c r="D519" s="4">
        <v>1948</v>
      </c>
      <c r="E519" s="1">
        <f t="shared" si="16"/>
        <v>10835</v>
      </c>
      <c r="F519">
        <v>50.02</v>
      </c>
      <c r="G519">
        <v>14.38</v>
      </c>
      <c r="H519" t="s">
        <v>211</v>
      </c>
      <c r="I519" s="4">
        <v>18</v>
      </c>
      <c r="J519" s="4">
        <v>6</v>
      </c>
      <c r="K519" s="6">
        <v>1950</v>
      </c>
      <c r="L519" s="1">
        <f t="shared" si="17"/>
        <v>8676</v>
      </c>
      <c r="M519">
        <v>50</v>
      </c>
      <c r="N519">
        <v>14.4</v>
      </c>
      <c r="O519" t="s">
        <v>211</v>
      </c>
      <c r="P519" t="s">
        <v>34</v>
      </c>
      <c r="Q519" t="s">
        <v>35</v>
      </c>
      <c r="R519">
        <v>755</v>
      </c>
      <c r="S519">
        <v>3</v>
      </c>
      <c r="T519">
        <v>148</v>
      </c>
    </row>
    <row r="520" spans="1:20">
      <c r="A520" t="s">
        <v>329</v>
      </c>
      <c r="B520" s="4">
        <v>9</v>
      </c>
      <c r="C520" s="4">
        <v>6</v>
      </c>
      <c r="D520" s="4">
        <v>1948</v>
      </c>
      <c r="E520" s="1">
        <f t="shared" si="16"/>
        <v>5387</v>
      </c>
      <c r="F520">
        <v>49.27</v>
      </c>
      <c r="G520">
        <v>14.08</v>
      </c>
      <c r="H520" t="s">
        <v>211</v>
      </c>
      <c r="I520" s="4">
        <v>26</v>
      </c>
      <c r="J520" s="4">
        <v>4</v>
      </c>
      <c r="K520" s="6">
        <v>1949</v>
      </c>
      <c r="L520" s="1">
        <f t="shared" si="17"/>
        <v>11536</v>
      </c>
      <c r="M520">
        <v>49.25</v>
      </c>
      <c r="N520">
        <v>14.05</v>
      </c>
      <c r="O520" t="s">
        <v>211</v>
      </c>
      <c r="P520" t="s">
        <v>34</v>
      </c>
      <c r="Q520" t="s">
        <v>35</v>
      </c>
      <c r="R520">
        <v>321</v>
      </c>
      <c r="S520">
        <v>4</v>
      </c>
      <c r="T520">
        <v>233</v>
      </c>
    </row>
    <row r="521" spans="1:20">
      <c r="A521" t="s">
        <v>422</v>
      </c>
      <c r="B521" s="4">
        <v>14</v>
      </c>
      <c r="C521" s="4">
        <v>5</v>
      </c>
      <c r="D521" s="4">
        <v>1948</v>
      </c>
      <c r="E521" s="1">
        <f t="shared" si="16"/>
        <v>7182</v>
      </c>
      <c r="F521">
        <v>50</v>
      </c>
      <c r="G521">
        <v>12.08</v>
      </c>
      <c r="H521" t="s">
        <v>332</v>
      </c>
      <c r="I521" s="4">
        <v>5</v>
      </c>
      <c r="J521" s="4">
        <v>8</v>
      </c>
      <c r="K521" s="6">
        <v>1948</v>
      </c>
      <c r="L521" s="1">
        <f t="shared" si="17"/>
        <v>3987</v>
      </c>
      <c r="M521">
        <v>50</v>
      </c>
      <c r="N521">
        <v>12.08</v>
      </c>
      <c r="O521" t="s">
        <v>332</v>
      </c>
      <c r="P521" t="s">
        <v>81</v>
      </c>
      <c r="Q521" t="s">
        <v>35</v>
      </c>
      <c r="R521">
        <v>83</v>
      </c>
      <c r="S521">
        <v>0</v>
      </c>
      <c r="T521">
        <v>0</v>
      </c>
    </row>
    <row r="522" spans="1:20">
      <c r="A522" t="s">
        <v>950</v>
      </c>
      <c r="B522" s="4">
        <v>29</v>
      </c>
      <c r="C522" s="4">
        <v>5</v>
      </c>
      <c r="D522" s="4">
        <v>1948</v>
      </c>
      <c r="E522" s="1">
        <f t="shared" si="16"/>
        <v>12661</v>
      </c>
      <c r="F522">
        <v>53.35</v>
      </c>
      <c r="G522">
        <v>-4.25</v>
      </c>
      <c r="H522" t="s">
        <v>4129</v>
      </c>
      <c r="I522" s="4">
        <v>30</v>
      </c>
      <c r="J522" s="4">
        <v>11</v>
      </c>
      <c r="K522" s="6">
        <v>1948</v>
      </c>
      <c r="L522" s="1">
        <f t="shared" si="17"/>
        <v>13210</v>
      </c>
      <c r="M522">
        <v>53.33</v>
      </c>
      <c r="N522">
        <v>-4.2699999999999996</v>
      </c>
      <c r="O522" t="s">
        <v>4129</v>
      </c>
      <c r="P522" t="s">
        <v>26</v>
      </c>
      <c r="Q522" t="s">
        <v>35</v>
      </c>
      <c r="R522">
        <v>185</v>
      </c>
      <c r="S522">
        <v>3</v>
      </c>
      <c r="T522">
        <v>211</v>
      </c>
    </row>
    <row r="523" spans="1:20">
      <c r="A523" t="s">
        <v>951</v>
      </c>
      <c r="B523" s="4">
        <v>18</v>
      </c>
      <c r="C523" s="4">
        <v>6</v>
      </c>
      <c r="D523" s="4">
        <v>1948</v>
      </c>
      <c r="E523" s="1">
        <f t="shared" si="16"/>
        <v>8674</v>
      </c>
      <c r="F523">
        <v>53.75</v>
      </c>
      <c r="G523">
        <v>-2.27</v>
      </c>
      <c r="H523" t="s">
        <v>4129</v>
      </c>
      <c r="I523" s="4">
        <v>15</v>
      </c>
      <c r="J523" s="4">
        <v>12</v>
      </c>
      <c r="K523" s="6">
        <v>1948</v>
      </c>
      <c r="L523" s="1">
        <f t="shared" si="17"/>
        <v>7761</v>
      </c>
      <c r="M523">
        <v>53.75</v>
      </c>
      <c r="N523">
        <v>-2.27</v>
      </c>
      <c r="O523" t="s">
        <v>4129</v>
      </c>
      <c r="P523" t="s">
        <v>40</v>
      </c>
      <c r="Q523" t="s">
        <v>35</v>
      </c>
      <c r="R523">
        <v>180</v>
      </c>
      <c r="S523">
        <v>0</v>
      </c>
      <c r="T523">
        <v>0</v>
      </c>
    </row>
    <row r="524" spans="1:20">
      <c r="A524" t="s">
        <v>998</v>
      </c>
      <c r="B524" s="4">
        <v>29</v>
      </c>
      <c r="C524" s="4">
        <v>5</v>
      </c>
      <c r="D524" s="4">
        <v>1948</v>
      </c>
      <c r="E524" s="1">
        <f t="shared" si="16"/>
        <v>12661</v>
      </c>
      <c r="F524">
        <v>54.83</v>
      </c>
      <c r="G524">
        <v>-3.08</v>
      </c>
      <c r="H524" t="s">
        <v>4129</v>
      </c>
      <c r="I524" s="4">
        <v>15</v>
      </c>
      <c r="J524" s="4">
        <v>4</v>
      </c>
      <c r="K524" s="6">
        <v>1950</v>
      </c>
      <c r="L524" s="1">
        <f t="shared" si="17"/>
        <v>7519</v>
      </c>
      <c r="M524">
        <v>54.75</v>
      </c>
      <c r="N524">
        <v>-2.83</v>
      </c>
      <c r="O524" t="s">
        <v>4129</v>
      </c>
      <c r="P524" t="s">
        <v>34</v>
      </c>
      <c r="Q524" t="s">
        <v>35</v>
      </c>
      <c r="R524">
        <v>686</v>
      </c>
      <c r="S524">
        <v>19</v>
      </c>
      <c r="T524">
        <v>121</v>
      </c>
    </row>
    <row r="525" spans="1:20">
      <c r="A525" t="s">
        <v>1566</v>
      </c>
      <c r="B525" s="4">
        <v>7</v>
      </c>
      <c r="C525" s="4">
        <v>6</v>
      </c>
      <c r="D525" s="4">
        <v>1948</v>
      </c>
      <c r="E525" s="1">
        <f t="shared" si="16"/>
        <v>4656</v>
      </c>
      <c r="F525">
        <v>47.22</v>
      </c>
      <c r="G525">
        <v>9.0299999999999994</v>
      </c>
      <c r="H525" t="s">
        <v>1558</v>
      </c>
      <c r="I525" s="4">
        <v>15</v>
      </c>
      <c r="J525" s="4">
        <v>1</v>
      </c>
      <c r="K525" s="6">
        <v>1951</v>
      </c>
      <c r="L525" s="1">
        <f t="shared" si="17"/>
        <v>7430</v>
      </c>
      <c r="M525">
        <v>47.2</v>
      </c>
      <c r="N525">
        <v>9</v>
      </c>
      <c r="O525" t="s">
        <v>1558</v>
      </c>
      <c r="P525" t="s">
        <v>84</v>
      </c>
      <c r="Q525" t="s">
        <v>35</v>
      </c>
      <c r="R525">
        <v>952</v>
      </c>
      <c r="S525">
        <v>4</v>
      </c>
      <c r="T525">
        <v>234</v>
      </c>
    </row>
    <row r="526" spans="1:20">
      <c r="A526" t="s">
        <v>2157</v>
      </c>
      <c r="B526" s="4">
        <v>29</v>
      </c>
      <c r="C526" s="4">
        <v>5</v>
      </c>
      <c r="D526" s="4">
        <v>1948</v>
      </c>
      <c r="E526" s="1">
        <f t="shared" si="16"/>
        <v>12661</v>
      </c>
      <c r="F526">
        <v>60.63</v>
      </c>
      <c r="G526">
        <v>8.57</v>
      </c>
      <c r="H526" t="s">
        <v>669</v>
      </c>
      <c r="I526" s="4">
        <v>25</v>
      </c>
      <c r="J526" s="4">
        <v>9</v>
      </c>
      <c r="K526" s="6">
        <v>1953</v>
      </c>
      <c r="L526" s="1">
        <f t="shared" si="17"/>
        <v>11328</v>
      </c>
      <c r="M526">
        <v>60.63</v>
      </c>
      <c r="N526">
        <v>8.57</v>
      </c>
      <c r="O526" t="s">
        <v>669</v>
      </c>
      <c r="P526" t="s">
        <v>34</v>
      </c>
      <c r="Q526" t="s">
        <v>35</v>
      </c>
      <c r="R526">
        <v>1945</v>
      </c>
      <c r="S526">
        <v>0</v>
      </c>
      <c r="T526">
        <v>0</v>
      </c>
    </row>
    <row r="527" spans="1:20">
      <c r="A527" t="s">
        <v>2492</v>
      </c>
      <c r="B527" s="4">
        <v>7</v>
      </c>
      <c r="C527" s="4">
        <v>6</v>
      </c>
      <c r="D527" s="4">
        <v>1948</v>
      </c>
      <c r="E527" s="1">
        <f t="shared" si="16"/>
        <v>4656</v>
      </c>
      <c r="F527">
        <v>66.5</v>
      </c>
      <c r="G527">
        <v>25.8</v>
      </c>
      <c r="H527" t="s">
        <v>2455</v>
      </c>
      <c r="I527" s="4">
        <v>15</v>
      </c>
      <c r="J527" s="4">
        <v>11</v>
      </c>
      <c r="K527" s="6">
        <v>1954</v>
      </c>
      <c r="L527" s="1">
        <f t="shared" si="17"/>
        <v>7737</v>
      </c>
      <c r="M527">
        <v>66.5</v>
      </c>
      <c r="N527">
        <v>25.67</v>
      </c>
      <c r="O527" t="s">
        <v>2455</v>
      </c>
      <c r="P527" t="s">
        <v>40</v>
      </c>
      <c r="Q527" t="s">
        <v>35</v>
      </c>
      <c r="R527">
        <v>2352</v>
      </c>
      <c r="S527">
        <v>6</v>
      </c>
      <c r="T527">
        <v>270</v>
      </c>
    </row>
    <row r="528" spans="1:20">
      <c r="A528" t="s">
        <v>3605</v>
      </c>
      <c r="B528" s="4">
        <v>4</v>
      </c>
      <c r="C528" s="4">
        <v>6</v>
      </c>
      <c r="D528" s="4">
        <v>1948</v>
      </c>
      <c r="E528" s="1">
        <f t="shared" si="16"/>
        <v>3561</v>
      </c>
      <c r="F528">
        <v>57.68</v>
      </c>
      <c r="G528">
        <v>12.05</v>
      </c>
      <c r="H528" t="s">
        <v>2497</v>
      </c>
      <c r="I528" s="4">
        <v>10</v>
      </c>
      <c r="J528" s="4">
        <v>2</v>
      </c>
      <c r="K528" s="6">
        <v>1951</v>
      </c>
      <c r="L528" s="1">
        <f t="shared" si="17"/>
        <v>5635</v>
      </c>
      <c r="M528">
        <v>57.68</v>
      </c>
      <c r="N528">
        <v>12.05</v>
      </c>
      <c r="O528" t="s">
        <v>2497</v>
      </c>
      <c r="P528" t="s">
        <v>34</v>
      </c>
      <c r="Q528" t="s">
        <v>35</v>
      </c>
      <c r="R528">
        <v>981</v>
      </c>
      <c r="S528">
        <v>0</v>
      </c>
      <c r="T528">
        <v>0</v>
      </c>
    </row>
    <row r="529" spans="1:20">
      <c r="A529" t="s">
        <v>3607</v>
      </c>
      <c r="B529" s="4">
        <v>25</v>
      </c>
      <c r="C529" s="4">
        <v>6</v>
      </c>
      <c r="D529" s="4">
        <v>1948</v>
      </c>
      <c r="E529" s="1">
        <f t="shared" si="16"/>
        <v>11231</v>
      </c>
      <c r="F529">
        <v>57.97</v>
      </c>
      <c r="G529">
        <v>12.13</v>
      </c>
      <c r="H529" t="s">
        <v>2497</v>
      </c>
      <c r="I529" s="4">
        <v>25</v>
      </c>
      <c r="J529" s="4">
        <v>10</v>
      </c>
      <c r="K529" s="6">
        <v>1948</v>
      </c>
      <c r="L529" s="1">
        <f t="shared" si="17"/>
        <v>11353</v>
      </c>
      <c r="M529">
        <v>57.92</v>
      </c>
      <c r="N529">
        <v>12.02</v>
      </c>
      <c r="O529" t="s">
        <v>2497</v>
      </c>
      <c r="P529" t="s">
        <v>34</v>
      </c>
      <c r="Q529" t="s">
        <v>35</v>
      </c>
      <c r="R529">
        <v>122</v>
      </c>
      <c r="S529">
        <v>9</v>
      </c>
      <c r="T529">
        <v>232</v>
      </c>
    </row>
    <row r="530" spans="1:20">
      <c r="A530" t="s">
        <v>3608</v>
      </c>
      <c r="B530" s="4">
        <v>8</v>
      </c>
      <c r="C530" s="4">
        <v>6</v>
      </c>
      <c r="D530" s="4">
        <v>1948</v>
      </c>
      <c r="E530" s="1">
        <f t="shared" si="16"/>
        <v>5022</v>
      </c>
      <c r="F530">
        <v>57.83</v>
      </c>
      <c r="G530">
        <v>18.920000000000002</v>
      </c>
      <c r="H530" t="s">
        <v>2497</v>
      </c>
      <c r="I530" s="4">
        <v>1</v>
      </c>
      <c r="J530" s="4">
        <v>3</v>
      </c>
      <c r="K530" s="6">
        <v>1949</v>
      </c>
      <c r="L530" s="1">
        <f t="shared" si="17"/>
        <v>2374</v>
      </c>
      <c r="M530">
        <v>57.83</v>
      </c>
      <c r="N530">
        <v>18.920000000000002</v>
      </c>
      <c r="O530" t="s">
        <v>2497</v>
      </c>
      <c r="P530" t="s">
        <v>26</v>
      </c>
      <c r="Q530" t="s">
        <v>35</v>
      </c>
      <c r="R530">
        <v>266</v>
      </c>
      <c r="S530">
        <v>0</v>
      </c>
      <c r="T530">
        <v>0</v>
      </c>
    </row>
    <row r="531" spans="1:20">
      <c r="A531" t="s">
        <v>3676</v>
      </c>
      <c r="B531" s="4">
        <v>13</v>
      </c>
      <c r="C531" s="4">
        <v>6</v>
      </c>
      <c r="D531" s="4">
        <v>1948</v>
      </c>
      <c r="E531" s="1">
        <f t="shared" si="16"/>
        <v>6848</v>
      </c>
      <c r="F531">
        <v>63.8</v>
      </c>
      <c r="G531">
        <v>14.7</v>
      </c>
      <c r="H531" t="s">
        <v>2497</v>
      </c>
      <c r="I531" s="4">
        <v>3</v>
      </c>
      <c r="J531" s="4">
        <v>7</v>
      </c>
      <c r="K531" s="6">
        <v>1948</v>
      </c>
      <c r="L531" s="1">
        <f t="shared" si="17"/>
        <v>3225</v>
      </c>
      <c r="M531">
        <v>63.8</v>
      </c>
      <c r="N531">
        <v>14.7</v>
      </c>
      <c r="O531" t="s">
        <v>2497</v>
      </c>
      <c r="P531" t="s">
        <v>81</v>
      </c>
      <c r="Q531" t="s">
        <v>35</v>
      </c>
      <c r="R531">
        <v>20</v>
      </c>
      <c r="S531">
        <v>0</v>
      </c>
      <c r="T531">
        <v>0</v>
      </c>
    </row>
    <row r="532" spans="1:20">
      <c r="A532" t="s">
        <v>3707</v>
      </c>
      <c r="B532" s="4">
        <v>25</v>
      </c>
      <c r="C532" s="4">
        <v>5</v>
      </c>
      <c r="D532" s="4">
        <v>1948</v>
      </c>
      <c r="E532" s="1">
        <f t="shared" si="16"/>
        <v>11200</v>
      </c>
      <c r="F532">
        <v>59.25</v>
      </c>
      <c r="G532">
        <v>18</v>
      </c>
      <c r="H532" t="s">
        <v>2497</v>
      </c>
      <c r="I532" s="4">
        <v>20</v>
      </c>
      <c r="J532" s="4">
        <v>3</v>
      </c>
      <c r="K532" s="6">
        <v>1950</v>
      </c>
      <c r="L532" s="1">
        <f t="shared" si="17"/>
        <v>9315</v>
      </c>
      <c r="M532">
        <v>59.62</v>
      </c>
      <c r="N532">
        <v>17.75</v>
      </c>
      <c r="O532" t="s">
        <v>2497</v>
      </c>
      <c r="P532" t="s">
        <v>34</v>
      </c>
      <c r="Q532" t="s">
        <v>35</v>
      </c>
      <c r="R532">
        <v>664</v>
      </c>
      <c r="S532">
        <v>44</v>
      </c>
      <c r="T532">
        <v>341</v>
      </c>
    </row>
    <row r="533" spans="1:20">
      <c r="A533" t="s">
        <v>3708</v>
      </c>
      <c r="B533" s="4">
        <v>28</v>
      </c>
      <c r="C533" s="4">
        <v>5</v>
      </c>
      <c r="D533" s="4">
        <v>1948</v>
      </c>
      <c r="E533" s="1">
        <f t="shared" si="16"/>
        <v>12296</v>
      </c>
      <c r="F533">
        <v>59.25</v>
      </c>
      <c r="G533">
        <v>18</v>
      </c>
      <c r="H533" t="s">
        <v>2497</v>
      </c>
      <c r="I533" s="4">
        <v>28</v>
      </c>
      <c r="J533" s="4">
        <v>3</v>
      </c>
      <c r="K533" s="6">
        <v>1949</v>
      </c>
      <c r="L533" s="1">
        <f t="shared" si="17"/>
        <v>12236</v>
      </c>
      <c r="M533">
        <v>59.23</v>
      </c>
      <c r="N533">
        <v>17.98</v>
      </c>
      <c r="O533" t="s">
        <v>2497</v>
      </c>
      <c r="P533" t="s">
        <v>34</v>
      </c>
      <c r="Q533" t="s">
        <v>35</v>
      </c>
      <c r="R533">
        <v>304</v>
      </c>
      <c r="S533">
        <v>3</v>
      </c>
      <c r="T533">
        <v>208</v>
      </c>
    </row>
    <row r="534" spans="1:20">
      <c r="A534" t="s">
        <v>3729</v>
      </c>
      <c r="B534" s="4">
        <v>2</v>
      </c>
      <c r="C534" s="4">
        <v>6</v>
      </c>
      <c r="D534" s="4">
        <v>1948</v>
      </c>
      <c r="E534" s="1">
        <f t="shared" si="16"/>
        <v>2830</v>
      </c>
      <c r="F534">
        <v>65.87</v>
      </c>
      <c r="G534">
        <v>22.3</v>
      </c>
      <c r="H534" t="s">
        <v>2497</v>
      </c>
      <c r="I534" s="4">
        <v>4</v>
      </c>
      <c r="J534" s="4">
        <v>11</v>
      </c>
      <c r="K534" s="6">
        <v>1948</v>
      </c>
      <c r="L534" s="1">
        <f t="shared" si="17"/>
        <v>3714</v>
      </c>
      <c r="M534">
        <v>66</v>
      </c>
      <c r="N534">
        <v>22</v>
      </c>
      <c r="O534" t="s">
        <v>2497</v>
      </c>
      <c r="P534" t="s">
        <v>34</v>
      </c>
      <c r="Q534" t="s">
        <v>35</v>
      </c>
      <c r="R534">
        <v>155</v>
      </c>
      <c r="S534">
        <v>21</v>
      </c>
      <c r="T534">
        <v>318</v>
      </c>
    </row>
    <row r="535" spans="1:20">
      <c r="A535" t="s">
        <v>3730</v>
      </c>
      <c r="B535" s="4">
        <v>10</v>
      </c>
      <c r="C535" s="4">
        <v>6</v>
      </c>
      <c r="D535" s="4">
        <v>1948</v>
      </c>
      <c r="E535" s="1">
        <f t="shared" si="16"/>
        <v>5752</v>
      </c>
      <c r="F535">
        <v>65.87</v>
      </c>
      <c r="G535">
        <v>22.3</v>
      </c>
      <c r="H535" t="s">
        <v>2497</v>
      </c>
      <c r="I535" s="4">
        <v>4</v>
      </c>
      <c r="J535" s="4">
        <v>1</v>
      </c>
      <c r="K535" s="6">
        <v>1949</v>
      </c>
      <c r="L535" s="1">
        <f t="shared" si="17"/>
        <v>3410</v>
      </c>
      <c r="M535">
        <v>65.87</v>
      </c>
      <c r="N535">
        <v>22.3</v>
      </c>
      <c r="O535" t="s">
        <v>2497</v>
      </c>
      <c r="P535" t="s">
        <v>34</v>
      </c>
      <c r="Q535" t="s">
        <v>35</v>
      </c>
      <c r="R535">
        <v>208</v>
      </c>
      <c r="S535">
        <v>0</v>
      </c>
      <c r="T535">
        <v>0</v>
      </c>
    </row>
    <row r="536" spans="1:20">
      <c r="A536" t="s">
        <v>3732</v>
      </c>
      <c r="B536" s="4">
        <v>10</v>
      </c>
      <c r="C536" s="4">
        <v>7</v>
      </c>
      <c r="D536" s="4">
        <v>1948</v>
      </c>
      <c r="E536" s="1">
        <f t="shared" si="16"/>
        <v>5782</v>
      </c>
      <c r="F536">
        <v>59.95</v>
      </c>
      <c r="G536">
        <v>14.92</v>
      </c>
      <c r="H536" t="s">
        <v>2497</v>
      </c>
      <c r="I536" s="4">
        <v>30</v>
      </c>
      <c r="J536" s="4">
        <v>11</v>
      </c>
      <c r="K536" s="6">
        <v>1949</v>
      </c>
      <c r="L536" s="1">
        <f t="shared" si="17"/>
        <v>13211</v>
      </c>
      <c r="M536">
        <v>59.62</v>
      </c>
      <c r="N536">
        <v>12.9</v>
      </c>
      <c r="O536" t="s">
        <v>2497</v>
      </c>
      <c r="P536" t="s">
        <v>34</v>
      </c>
      <c r="Q536" t="s">
        <v>35</v>
      </c>
      <c r="R536">
        <v>508</v>
      </c>
      <c r="S536">
        <v>119</v>
      </c>
      <c r="T536">
        <v>252</v>
      </c>
    </row>
    <row r="537" spans="1:20">
      <c r="A537" t="s">
        <v>3733</v>
      </c>
      <c r="B537" s="4">
        <v>13</v>
      </c>
      <c r="C537" s="4">
        <v>6</v>
      </c>
      <c r="D537" s="4">
        <v>1948</v>
      </c>
      <c r="E537" s="1">
        <f t="shared" si="16"/>
        <v>6848</v>
      </c>
      <c r="F537">
        <v>59.93</v>
      </c>
      <c r="G537">
        <v>14.93</v>
      </c>
      <c r="H537" t="s">
        <v>2497</v>
      </c>
      <c r="I537" s="4">
        <v>7</v>
      </c>
      <c r="J537" s="4">
        <v>11</v>
      </c>
      <c r="K537" s="6">
        <v>1949</v>
      </c>
      <c r="L537" s="1">
        <f t="shared" si="17"/>
        <v>4810</v>
      </c>
      <c r="M537">
        <v>59.93</v>
      </c>
      <c r="N537">
        <v>14.93</v>
      </c>
      <c r="O537" t="s">
        <v>2497</v>
      </c>
      <c r="P537" t="s">
        <v>34</v>
      </c>
      <c r="Q537" t="s">
        <v>35</v>
      </c>
      <c r="R537">
        <v>512</v>
      </c>
      <c r="S537">
        <v>0</v>
      </c>
      <c r="T537">
        <v>0</v>
      </c>
    </row>
    <row r="538" spans="1:20">
      <c r="A538" t="s">
        <v>3734</v>
      </c>
      <c r="B538" s="4">
        <v>31</v>
      </c>
      <c r="C538" s="4">
        <v>5</v>
      </c>
      <c r="D538" s="4">
        <v>1948</v>
      </c>
      <c r="E538" s="1">
        <f t="shared" si="16"/>
        <v>13391</v>
      </c>
      <c r="F538">
        <v>61.82</v>
      </c>
      <c r="G538">
        <v>16.13</v>
      </c>
      <c r="H538" t="s">
        <v>2497</v>
      </c>
      <c r="I538" s="4">
        <v>15</v>
      </c>
      <c r="J538" s="4">
        <v>10</v>
      </c>
      <c r="K538" s="6">
        <v>1949</v>
      </c>
      <c r="L538" s="1">
        <f t="shared" si="17"/>
        <v>7701</v>
      </c>
      <c r="M538">
        <v>61.87</v>
      </c>
      <c r="N538">
        <v>16</v>
      </c>
      <c r="O538" t="s">
        <v>2497</v>
      </c>
      <c r="P538" t="s">
        <v>34</v>
      </c>
      <c r="Q538" t="s">
        <v>35</v>
      </c>
      <c r="R538">
        <v>502</v>
      </c>
      <c r="S538">
        <v>9</v>
      </c>
      <c r="T538">
        <v>309</v>
      </c>
    </row>
    <row r="539" spans="1:20">
      <c r="A539" t="s">
        <v>3735</v>
      </c>
      <c r="B539" s="4">
        <v>31</v>
      </c>
      <c r="C539" s="4">
        <v>5</v>
      </c>
      <c r="D539" s="4">
        <v>1948</v>
      </c>
      <c r="E539" s="1">
        <f t="shared" si="16"/>
        <v>13391</v>
      </c>
      <c r="F539">
        <v>61.82</v>
      </c>
      <c r="G539">
        <v>16.13</v>
      </c>
      <c r="H539" t="s">
        <v>2497</v>
      </c>
      <c r="I539" s="4">
        <v>20</v>
      </c>
      <c r="J539" s="4">
        <v>10</v>
      </c>
      <c r="K539" s="6">
        <v>1948</v>
      </c>
      <c r="L539" s="1">
        <f t="shared" si="17"/>
        <v>9527</v>
      </c>
      <c r="M539">
        <v>61.83</v>
      </c>
      <c r="N539">
        <v>16.079999999999998</v>
      </c>
      <c r="O539" t="s">
        <v>2497</v>
      </c>
      <c r="P539" t="s">
        <v>40</v>
      </c>
      <c r="Q539" t="s">
        <v>52</v>
      </c>
      <c r="R539">
        <v>142</v>
      </c>
      <c r="S539">
        <v>4</v>
      </c>
      <c r="T539">
        <v>306</v>
      </c>
    </row>
    <row r="540" spans="1:20">
      <c r="A540" t="s">
        <v>3740</v>
      </c>
      <c r="B540" s="4">
        <v>24</v>
      </c>
      <c r="C540" s="4">
        <v>5</v>
      </c>
      <c r="D540" s="4">
        <v>1948</v>
      </c>
      <c r="E540" s="1">
        <f t="shared" si="16"/>
        <v>10835</v>
      </c>
      <c r="F540">
        <v>59.45</v>
      </c>
      <c r="G540">
        <v>18.12</v>
      </c>
      <c r="H540" t="s">
        <v>2497</v>
      </c>
      <c r="I540" s="4">
        <v>24</v>
      </c>
      <c r="J540" s="4">
        <v>7</v>
      </c>
      <c r="K540" s="6">
        <v>1948</v>
      </c>
      <c r="L540" s="1">
        <f t="shared" si="17"/>
        <v>10896</v>
      </c>
      <c r="M540">
        <v>59.45</v>
      </c>
      <c r="N540">
        <v>18.12</v>
      </c>
      <c r="O540" t="s">
        <v>2497</v>
      </c>
      <c r="P540" t="s">
        <v>40</v>
      </c>
      <c r="Q540" t="s">
        <v>52</v>
      </c>
      <c r="R540">
        <v>61</v>
      </c>
      <c r="S540">
        <v>0</v>
      </c>
      <c r="T540">
        <v>0</v>
      </c>
    </row>
    <row r="541" spans="1:20">
      <c r="A541" t="s">
        <v>3741</v>
      </c>
      <c r="B541" s="4">
        <v>26</v>
      </c>
      <c r="C541" s="4">
        <v>5</v>
      </c>
      <c r="D541" s="4">
        <v>1948</v>
      </c>
      <c r="E541" s="1">
        <f t="shared" si="16"/>
        <v>11565</v>
      </c>
      <c r="F541">
        <v>59.45</v>
      </c>
      <c r="G541">
        <v>18.12</v>
      </c>
      <c r="H541" t="s">
        <v>2497</v>
      </c>
      <c r="I541" s="4">
        <v>30</v>
      </c>
      <c r="J541" s="4">
        <v>5</v>
      </c>
      <c r="K541" s="6">
        <v>1948</v>
      </c>
      <c r="L541" s="1">
        <f t="shared" si="17"/>
        <v>13026</v>
      </c>
      <c r="M541">
        <v>59.45</v>
      </c>
      <c r="N541">
        <v>18.12</v>
      </c>
      <c r="O541" t="s">
        <v>2497</v>
      </c>
      <c r="P541" t="s">
        <v>40</v>
      </c>
      <c r="Q541" t="s">
        <v>35</v>
      </c>
      <c r="R541">
        <v>4</v>
      </c>
      <c r="S541">
        <v>0</v>
      </c>
      <c r="T541">
        <v>0</v>
      </c>
    </row>
    <row r="542" spans="1:20">
      <c r="A542" t="s">
        <v>3853</v>
      </c>
      <c r="B542" s="4">
        <v>23</v>
      </c>
      <c r="C542" s="4">
        <v>5</v>
      </c>
      <c r="D542" s="4">
        <v>1948</v>
      </c>
      <c r="E542" s="1">
        <f t="shared" si="16"/>
        <v>10469</v>
      </c>
      <c r="F542">
        <v>59.08</v>
      </c>
      <c r="G542">
        <v>14.67</v>
      </c>
      <c r="H542" t="s">
        <v>2497</v>
      </c>
      <c r="I542" s="4">
        <v>16</v>
      </c>
      <c r="J542" s="4">
        <v>4</v>
      </c>
      <c r="K542" s="6">
        <v>1952</v>
      </c>
      <c r="L542" s="1">
        <f t="shared" si="17"/>
        <v>7887</v>
      </c>
      <c r="M542">
        <v>59.08</v>
      </c>
      <c r="N542">
        <v>14.67</v>
      </c>
      <c r="O542" t="s">
        <v>2497</v>
      </c>
      <c r="P542" t="s">
        <v>34</v>
      </c>
      <c r="Q542" t="s">
        <v>35</v>
      </c>
      <c r="R542">
        <v>1424</v>
      </c>
      <c r="S542">
        <v>0</v>
      </c>
      <c r="T542">
        <v>0</v>
      </c>
    </row>
    <row r="543" spans="1:20">
      <c r="A543" t="s">
        <v>312</v>
      </c>
      <c r="B543" s="4">
        <v>30</v>
      </c>
      <c r="C543" s="4">
        <v>5</v>
      </c>
      <c r="D543" s="4">
        <v>1949</v>
      </c>
      <c r="E543" s="1">
        <f t="shared" si="16"/>
        <v>13027</v>
      </c>
      <c r="F543">
        <v>48.98</v>
      </c>
      <c r="G543">
        <v>17.72</v>
      </c>
      <c r="H543" t="s">
        <v>211</v>
      </c>
      <c r="I543" s="4">
        <v>4</v>
      </c>
      <c r="J543" s="4">
        <v>2</v>
      </c>
      <c r="K543" s="6">
        <v>1951</v>
      </c>
      <c r="L543" s="1">
        <f t="shared" si="17"/>
        <v>3443</v>
      </c>
      <c r="M543">
        <v>48.93</v>
      </c>
      <c r="N543">
        <v>17.53</v>
      </c>
      <c r="O543" t="s">
        <v>211</v>
      </c>
      <c r="P543" t="s">
        <v>34</v>
      </c>
      <c r="Q543" t="s">
        <v>35</v>
      </c>
      <c r="R543">
        <v>615</v>
      </c>
      <c r="S543">
        <v>15</v>
      </c>
      <c r="T543">
        <v>248</v>
      </c>
    </row>
    <row r="544" spans="1:20">
      <c r="A544" t="s">
        <v>446</v>
      </c>
      <c r="B544" s="4">
        <v>26</v>
      </c>
      <c r="C544" s="4">
        <v>5</v>
      </c>
      <c r="D544" s="4">
        <v>1949</v>
      </c>
      <c r="E544" s="1">
        <f t="shared" si="16"/>
        <v>11566</v>
      </c>
      <c r="F544">
        <v>49.8</v>
      </c>
      <c r="G544">
        <v>9.9499999999999993</v>
      </c>
      <c r="H544" t="s">
        <v>332</v>
      </c>
      <c r="I544" s="4">
        <v>26</v>
      </c>
      <c r="J544" s="4">
        <v>5</v>
      </c>
      <c r="K544" s="6">
        <v>1952</v>
      </c>
      <c r="L544" s="1">
        <f t="shared" si="17"/>
        <v>11569</v>
      </c>
      <c r="M544">
        <v>49.8</v>
      </c>
      <c r="N544">
        <v>9.9499999999999993</v>
      </c>
      <c r="O544" t="s">
        <v>332</v>
      </c>
      <c r="P544" t="s">
        <v>40</v>
      </c>
      <c r="Q544" t="s">
        <v>35</v>
      </c>
      <c r="R544">
        <v>1096</v>
      </c>
      <c r="S544">
        <v>0</v>
      </c>
      <c r="T544">
        <v>0</v>
      </c>
    </row>
    <row r="545" spans="1:20">
      <c r="A545" t="s">
        <v>657</v>
      </c>
      <c r="B545" s="4">
        <v>2</v>
      </c>
      <c r="C545" s="4">
        <v>5</v>
      </c>
      <c r="D545" s="4">
        <v>1949</v>
      </c>
      <c r="E545" s="1">
        <f t="shared" si="16"/>
        <v>2800</v>
      </c>
      <c r="F545">
        <v>55.65</v>
      </c>
      <c r="G545">
        <v>9.42</v>
      </c>
      <c r="H545" t="s">
        <v>610</v>
      </c>
      <c r="I545" s="4">
        <v>20</v>
      </c>
      <c r="J545" s="4">
        <v>4</v>
      </c>
      <c r="K545" s="6">
        <v>1950</v>
      </c>
      <c r="L545" s="1">
        <f t="shared" si="17"/>
        <v>9346</v>
      </c>
      <c r="M545">
        <v>55.65</v>
      </c>
      <c r="N545">
        <v>9.42</v>
      </c>
      <c r="O545" t="s">
        <v>610</v>
      </c>
      <c r="P545" t="s">
        <v>40</v>
      </c>
      <c r="Q545" t="s">
        <v>35</v>
      </c>
      <c r="R545">
        <v>353</v>
      </c>
      <c r="S545">
        <v>0</v>
      </c>
      <c r="T545">
        <v>0</v>
      </c>
    </row>
    <row r="546" spans="1:20">
      <c r="A546" t="s">
        <v>658</v>
      </c>
      <c r="B546" s="4">
        <v>13</v>
      </c>
      <c r="C546" s="4">
        <v>5</v>
      </c>
      <c r="D546" s="4">
        <v>1949</v>
      </c>
      <c r="E546" s="1">
        <f t="shared" si="16"/>
        <v>6818</v>
      </c>
      <c r="F546">
        <v>55.7</v>
      </c>
      <c r="G546">
        <v>9.4</v>
      </c>
      <c r="H546" t="s">
        <v>610</v>
      </c>
      <c r="I546" s="4">
        <v>28</v>
      </c>
      <c r="J546" s="4">
        <v>12</v>
      </c>
      <c r="K546" s="6">
        <v>1949</v>
      </c>
      <c r="L546" s="1">
        <f t="shared" si="17"/>
        <v>12511</v>
      </c>
      <c r="M546">
        <v>55.7</v>
      </c>
      <c r="N546">
        <v>9.4</v>
      </c>
      <c r="O546" t="s">
        <v>610</v>
      </c>
      <c r="P546" t="s">
        <v>34</v>
      </c>
      <c r="Q546" t="s">
        <v>35</v>
      </c>
      <c r="R546">
        <v>229</v>
      </c>
      <c r="S546">
        <v>0</v>
      </c>
      <c r="T546">
        <v>0</v>
      </c>
    </row>
    <row r="547" spans="1:20">
      <c r="A547" t="s">
        <v>659</v>
      </c>
      <c r="B547" s="4">
        <v>16</v>
      </c>
      <c r="C547" s="4">
        <v>5</v>
      </c>
      <c r="D547" s="4">
        <v>1949</v>
      </c>
      <c r="E547" s="1">
        <f t="shared" si="16"/>
        <v>7914</v>
      </c>
      <c r="F547">
        <v>55.73</v>
      </c>
      <c r="G547">
        <v>9.7200000000000006</v>
      </c>
      <c r="H547" t="s">
        <v>610</v>
      </c>
      <c r="I547" s="4">
        <v>11</v>
      </c>
      <c r="J547" s="4">
        <v>7</v>
      </c>
      <c r="K547" s="6">
        <v>1949</v>
      </c>
      <c r="L547" s="1">
        <f t="shared" si="17"/>
        <v>6148</v>
      </c>
      <c r="M547">
        <v>55.77</v>
      </c>
      <c r="N547">
        <v>9.6999999999999993</v>
      </c>
      <c r="O547" t="s">
        <v>610</v>
      </c>
      <c r="P547" t="s">
        <v>34</v>
      </c>
      <c r="Q547" t="s">
        <v>35</v>
      </c>
      <c r="R547">
        <v>56</v>
      </c>
      <c r="S547">
        <v>4</v>
      </c>
      <c r="T547">
        <v>345</v>
      </c>
    </row>
    <row r="548" spans="1:20">
      <c r="A548" t="s">
        <v>660</v>
      </c>
      <c r="B548" s="4">
        <v>18</v>
      </c>
      <c r="C548" s="4">
        <v>5</v>
      </c>
      <c r="D548" s="4">
        <v>1949</v>
      </c>
      <c r="E548" s="1">
        <f t="shared" si="16"/>
        <v>8644</v>
      </c>
      <c r="F548">
        <v>55.72</v>
      </c>
      <c r="G548">
        <v>9.6199999999999992</v>
      </c>
      <c r="H548" t="s">
        <v>610</v>
      </c>
      <c r="I548" s="4">
        <v>2</v>
      </c>
      <c r="J548" s="4">
        <v>7</v>
      </c>
      <c r="K548" s="6">
        <v>1949</v>
      </c>
      <c r="L548" s="1">
        <f t="shared" si="17"/>
        <v>2861</v>
      </c>
      <c r="M548">
        <v>55.72</v>
      </c>
      <c r="N548">
        <v>9.6199999999999992</v>
      </c>
      <c r="O548" t="s">
        <v>610</v>
      </c>
      <c r="P548" t="s">
        <v>34</v>
      </c>
      <c r="Q548" t="s">
        <v>35</v>
      </c>
      <c r="R548">
        <v>45</v>
      </c>
      <c r="S548">
        <v>0</v>
      </c>
      <c r="T548">
        <v>0</v>
      </c>
    </row>
    <row r="549" spans="1:20">
      <c r="A549" t="s">
        <v>954</v>
      </c>
      <c r="B549" s="4">
        <v>1</v>
      </c>
      <c r="C549" s="4">
        <v>6</v>
      </c>
      <c r="D549" s="4">
        <v>1949</v>
      </c>
      <c r="E549" s="1">
        <f t="shared" si="16"/>
        <v>2466</v>
      </c>
      <c r="F549">
        <v>51.47</v>
      </c>
      <c r="G549">
        <v>-0.52</v>
      </c>
      <c r="H549" t="s">
        <v>4129</v>
      </c>
      <c r="I549" s="4">
        <v>15</v>
      </c>
      <c r="J549" s="4">
        <v>9</v>
      </c>
      <c r="K549" s="6">
        <v>1950</v>
      </c>
      <c r="L549" s="1">
        <f t="shared" si="17"/>
        <v>7672</v>
      </c>
      <c r="M549">
        <v>51.47</v>
      </c>
      <c r="N549">
        <v>-0.55000000000000004</v>
      </c>
      <c r="O549" t="s">
        <v>4129</v>
      </c>
      <c r="P549" t="s">
        <v>34</v>
      </c>
      <c r="Q549" t="s">
        <v>35</v>
      </c>
      <c r="R549">
        <v>471</v>
      </c>
      <c r="S549">
        <v>3</v>
      </c>
      <c r="T549">
        <v>270</v>
      </c>
    </row>
    <row r="550" spans="1:20">
      <c r="A550" t="s">
        <v>955</v>
      </c>
      <c r="B550" s="4">
        <v>12</v>
      </c>
      <c r="C550" s="4">
        <v>5</v>
      </c>
      <c r="D550" s="4">
        <v>1949</v>
      </c>
      <c r="E550" s="1">
        <f t="shared" si="16"/>
        <v>6453</v>
      </c>
      <c r="F550">
        <v>51.17</v>
      </c>
      <c r="G550">
        <v>-0.18</v>
      </c>
      <c r="H550" t="s">
        <v>4129</v>
      </c>
      <c r="I550" s="4">
        <v>20</v>
      </c>
      <c r="J550" s="4">
        <v>8</v>
      </c>
      <c r="K550" s="6">
        <v>1949</v>
      </c>
      <c r="L550" s="1">
        <f t="shared" si="17"/>
        <v>9467</v>
      </c>
      <c r="M550">
        <v>51.17</v>
      </c>
      <c r="N550">
        <v>-0.18</v>
      </c>
      <c r="O550" t="s">
        <v>4129</v>
      </c>
      <c r="P550" t="s">
        <v>40</v>
      </c>
      <c r="Q550" t="s">
        <v>35</v>
      </c>
      <c r="R550">
        <v>100</v>
      </c>
      <c r="S550">
        <v>0</v>
      </c>
      <c r="T550">
        <v>0</v>
      </c>
    </row>
    <row r="551" spans="1:20">
      <c r="A551" t="s">
        <v>957</v>
      </c>
      <c r="B551" s="4">
        <v>24</v>
      </c>
      <c r="C551" s="4">
        <v>5</v>
      </c>
      <c r="D551" s="4">
        <v>1949</v>
      </c>
      <c r="E551" s="1">
        <f t="shared" si="16"/>
        <v>10836</v>
      </c>
      <c r="F551">
        <v>54.83</v>
      </c>
      <c r="G551">
        <v>-2.98</v>
      </c>
      <c r="H551" t="s">
        <v>4129</v>
      </c>
      <c r="I551" s="4">
        <v>9</v>
      </c>
      <c r="J551" s="4">
        <v>6</v>
      </c>
      <c r="K551" s="6">
        <v>1950</v>
      </c>
      <c r="L551" s="1">
        <f t="shared" si="17"/>
        <v>5389</v>
      </c>
      <c r="M551">
        <v>54.42</v>
      </c>
      <c r="N551">
        <v>-2.33</v>
      </c>
      <c r="O551" t="s">
        <v>4129</v>
      </c>
      <c r="P551" t="s">
        <v>26</v>
      </c>
      <c r="Q551" t="s">
        <v>35</v>
      </c>
      <c r="R551">
        <v>381</v>
      </c>
      <c r="S551">
        <v>63</v>
      </c>
      <c r="T551">
        <v>138</v>
      </c>
    </row>
    <row r="552" spans="1:20">
      <c r="A552" t="s">
        <v>958</v>
      </c>
      <c r="B552" s="4">
        <v>6</v>
      </c>
      <c r="C552" s="4">
        <v>6</v>
      </c>
      <c r="D552" s="4">
        <v>1949</v>
      </c>
      <c r="E552" s="1">
        <f t="shared" si="16"/>
        <v>4292</v>
      </c>
      <c r="F552">
        <v>54.28</v>
      </c>
      <c r="G552">
        <v>-2.77</v>
      </c>
      <c r="H552" t="s">
        <v>4129</v>
      </c>
      <c r="I552" s="4">
        <v>21</v>
      </c>
      <c r="J552" s="4">
        <v>11</v>
      </c>
      <c r="K552" s="6">
        <v>1949</v>
      </c>
      <c r="L552" s="1">
        <f t="shared" si="17"/>
        <v>9924</v>
      </c>
      <c r="M552">
        <v>54.28</v>
      </c>
      <c r="N552">
        <v>-2.77</v>
      </c>
      <c r="O552" t="s">
        <v>4129</v>
      </c>
      <c r="P552" t="s">
        <v>34</v>
      </c>
      <c r="Q552" t="s">
        <v>35</v>
      </c>
      <c r="R552">
        <v>168</v>
      </c>
      <c r="S552">
        <v>0</v>
      </c>
      <c r="T552">
        <v>0</v>
      </c>
    </row>
    <row r="553" spans="1:20">
      <c r="A553" t="s">
        <v>960</v>
      </c>
      <c r="B553" s="4">
        <v>15</v>
      </c>
      <c r="C553" s="4">
        <v>5</v>
      </c>
      <c r="D553" s="4">
        <v>1949</v>
      </c>
      <c r="E553" s="1">
        <f t="shared" si="16"/>
        <v>7548</v>
      </c>
      <c r="F553">
        <v>51.6</v>
      </c>
      <c r="G553">
        <v>-1.02</v>
      </c>
      <c r="H553" t="s">
        <v>4129</v>
      </c>
      <c r="I553" s="4">
        <v>13</v>
      </c>
      <c r="J553" s="4">
        <v>4</v>
      </c>
      <c r="K553" s="6">
        <v>1950</v>
      </c>
      <c r="L553" s="1">
        <f t="shared" si="17"/>
        <v>6789</v>
      </c>
      <c r="M553">
        <v>51.6</v>
      </c>
      <c r="N553">
        <v>-1.02</v>
      </c>
      <c r="O553" t="s">
        <v>4129</v>
      </c>
      <c r="P553" t="s">
        <v>34</v>
      </c>
      <c r="Q553" t="s">
        <v>35</v>
      </c>
      <c r="R553">
        <v>333</v>
      </c>
      <c r="S553">
        <v>0</v>
      </c>
      <c r="T553">
        <v>0</v>
      </c>
    </row>
    <row r="554" spans="1:20">
      <c r="A554" t="s">
        <v>962</v>
      </c>
      <c r="B554" s="4">
        <v>28</v>
      </c>
      <c r="C554" s="4">
        <v>5</v>
      </c>
      <c r="D554" s="4">
        <v>1949</v>
      </c>
      <c r="E554" s="1">
        <f t="shared" si="16"/>
        <v>12297</v>
      </c>
      <c r="F554">
        <v>51.53</v>
      </c>
      <c r="G554">
        <v>-0.68</v>
      </c>
      <c r="H554" t="s">
        <v>4129</v>
      </c>
      <c r="I554" s="4">
        <v>8</v>
      </c>
      <c r="J554" s="4">
        <v>9</v>
      </c>
      <c r="K554" s="6">
        <v>1949</v>
      </c>
      <c r="L554" s="1">
        <f t="shared" si="17"/>
        <v>5115</v>
      </c>
      <c r="M554">
        <v>51.53</v>
      </c>
      <c r="N554">
        <v>-0.68</v>
      </c>
      <c r="O554" t="s">
        <v>4129</v>
      </c>
      <c r="P554" t="s">
        <v>40</v>
      </c>
      <c r="Q554" t="s">
        <v>35</v>
      </c>
      <c r="R554">
        <v>103</v>
      </c>
      <c r="S554">
        <v>0</v>
      </c>
      <c r="T554">
        <v>0</v>
      </c>
    </row>
    <row r="555" spans="1:20">
      <c r="A555" t="s">
        <v>2161</v>
      </c>
      <c r="B555" s="4">
        <v>18</v>
      </c>
      <c r="C555" s="4">
        <v>6</v>
      </c>
      <c r="D555" s="4">
        <v>1949</v>
      </c>
      <c r="E555" s="1">
        <f t="shared" si="16"/>
        <v>8675</v>
      </c>
      <c r="F555">
        <v>71.08</v>
      </c>
      <c r="G555">
        <v>24.8</v>
      </c>
      <c r="H555" t="s">
        <v>669</v>
      </c>
      <c r="I555" s="4">
        <v>15</v>
      </c>
      <c r="J555" s="4">
        <v>8</v>
      </c>
      <c r="K555" s="6">
        <v>1949</v>
      </c>
      <c r="L555" s="1">
        <f t="shared" si="17"/>
        <v>7640</v>
      </c>
      <c r="M555">
        <v>71.08</v>
      </c>
      <c r="N555">
        <v>24.8</v>
      </c>
      <c r="O555" t="s">
        <v>669</v>
      </c>
      <c r="P555" t="s">
        <v>40</v>
      </c>
      <c r="Q555" t="s">
        <v>35</v>
      </c>
      <c r="R555">
        <v>58</v>
      </c>
      <c r="S555">
        <v>0</v>
      </c>
      <c r="T555">
        <v>0</v>
      </c>
    </row>
    <row r="556" spans="1:20">
      <c r="A556" t="s">
        <v>2162</v>
      </c>
      <c r="B556" s="4">
        <v>18</v>
      </c>
      <c r="C556" s="4">
        <v>6</v>
      </c>
      <c r="D556" s="4">
        <v>1949</v>
      </c>
      <c r="E556" s="1">
        <f t="shared" si="16"/>
        <v>8675</v>
      </c>
      <c r="F556">
        <v>71.08</v>
      </c>
      <c r="G556">
        <v>24.8</v>
      </c>
      <c r="H556" t="s">
        <v>669</v>
      </c>
      <c r="I556" s="4">
        <v>15</v>
      </c>
      <c r="J556" s="4">
        <v>7</v>
      </c>
      <c r="K556" s="6">
        <v>1949</v>
      </c>
      <c r="L556" s="1">
        <f t="shared" si="17"/>
        <v>7609</v>
      </c>
      <c r="M556">
        <v>71.08</v>
      </c>
      <c r="N556">
        <v>24.8</v>
      </c>
      <c r="O556" t="s">
        <v>669</v>
      </c>
      <c r="P556" t="s">
        <v>40</v>
      </c>
      <c r="Q556" t="s">
        <v>35</v>
      </c>
      <c r="R556">
        <v>27</v>
      </c>
      <c r="S556">
        <v>0</v>
      </c>
      <c r="T556">
        <v>0</v>
      </c>
    </row>
    <row r="557" spans="1:20">
      <c r="A557" t="s">
        <v>2166</v>
      </c>
      <c r="B557" s="4">
        <v>14</v>
      </c>
      <c r="C557" s="4">
        <v>6</v>
      </c>
      <c r="D557" s="4">
        <v>1949</v>
      </c>
      <c r="E557" s="1">
        <f t="shared" si="16"/>
        <v>7214</v>
      </c>
      <c r="F557">
        <v>64.069999999999993</v>
      </c>
      <c r="G557">
        <v>11.62</v>
      </c>
      <c r="H557" t="s">
        <v>669</v>
      </c>
      <c r="I557" s="4">
        <v>24</v>
      </c>
      <c r="J557" s="4">
        <v>3</v>
      </c>
      <c r="K557" s="6">
        <v>1950</v>
      </c>
      <c r="L557" s="1">
        <f t="shared" si="17"/>
        <v>10776</v>
      </c>
      <c r="M557">
        <v>64.069999999999993</v>
      </c>
      <c r="N557">
        <v>11.73</v>
      </c>
      <c r="O557" t="s">
        <v>669</v>
      </c>
      <c r="P557" t="s">
        <v>34</v>
      </c>
      <c r="Q557" t="s">
        <v>35</v>
      </c>
      <c r="R557">
        <v>283</v>
      </c>
      <c r="S557">
        <v>6</v>
      </c>
      <c r="T557">
        <v>91</v>
      </c>
    </row>
    <row r="558" spans="1:20">
      <c r="A558" t="s">
        <v>2167</v>
      </c>
      <c r="B558" s="4">
        <v>6</v>
      </c>
      <c r="C558" s="4">
        <v>6</v>
      </c>
      <c r="D558" s="4">
        <v>1949</v>
      </c>
      <c r="E558" s="1">
        <f t="shared" si="16"/>
        <v>4292</v>
      </c>
      <c r="F558">
        <v>60.25</v>
      </c>
      <c r="G558">
        <v>5.27</v>
      </c>
      <c r="H558" t="s">
        <v>669</v>
      </c>
      <c r="I558" s="4">
        <v>3</v>
      </c>
      <c r="J558" s="4">
        <v>5</v>
      </c>
      <c r="K558" s="6">
        <v>1951</v>
      </c>
      <c r="L558" s="1">
        <f t="shared" si="17"/>
        <v>3167</v>
      </c>
      <c r="M558">
        <v>60.25</v>
      </c>
      <c r="N558">
        <v>5.27</v>
      </c>
      <c r="O558" t="s">
        <v>669</v>
      </c>
      <c r="P558" t="s">
        <v>40</v>
      </c>
      <c r="Q558" t="s">
        <v>35</v>
      </c>
      <c r="R558">
        <v>696</v>
      </c>
      <c r="S558">
        <v>0</v>
      </c>
      <c r="T558">
        <v>0</v>
      </c>
    </row>
    <row r="559" spans="1:20">
      <c r="A559" t="s">
        <v>2168</v>
      </c>
      <c r="B559" s="4">
        <v>6</v>
      </c>
      <c r="C559" s="4">
        <v>6</v>
      </c>
      <c r="D559" s="4">
        <v>1949</v>
      </c>
      <c r="E559" s="1">
        <f t="shared" si="16"/>
        <v>4292</v>
      </c>
      <c r="F559">
        <v>60.25</v>
      </c>
      <c r="G559">
        <v>5.27</v>
      </c>
      <c r="H559" t="s">
        <v>669</v>
      </c>
      <c r="I559" s="4">
        <v>30</v>
      </c>
      <c r="J559" s="4">
        <v>6</v>
      </c>
      <c r="K559" s="6">
        <v>1949</v>
      </c>
      <c r="L559" s="1">
        <f t="shared" si="17"/>
        <v>13058</v>
      </c>
      <c r="M559">
        <v>60.25</v>
      </c>
      <c r="N559">
        <v>5.27</v>
      </c>
      <c r="O559" t="s">
        <v>669</v>
      </c>
      <c r="P559" t="s">
        <v>40</v>
      </c>
      <c r="Q559" t="s">
        <v>35</v>
      </c>
      <c r="R559">
        <v>24</v>
      </c>
      <c r="S559">
        <v>0</v>
      </c>
      <c r="T559">
        <v>0</v>
      </c>
    </row>
    <row r="560" spans="1:20">
      <c r="A560" t="s">
        <v>2169</v>
      </c>
      <c r="B560" s="4">
        <v>20</v>
      </c>
      <c r="C560" s="4">
        <v>5</v>
      </c>
      <c r="D560" s="4">
        <v>1949</v>
      </c>
      <c r="E560" s="1">
        <f t="shared" si="16"/>
        <v>9375</v>
      </c>
      <c r="F560">
        <v>60.58</v>
      </c>
      <c r="G560">
        <v>8.58</v>
      </c>
      <c r="H560" t="s">
        <v>669</v>
      </c>
      <c r="I560" s="4">
        <v>15</v>
      </c>
      <c r="J560" s="4">
        <v>1</v>
      </c>
      <c r="K560" s="6">
        <v>1950</v>
      </c>
      <c r="L560" s="1">
        <f t="shared" si="17"/>
        <v>7429</v>
      </c>
      <c r="M560">
        <v>60.58</v>
      </c>
      <c r="N560">
        <v>8.58</v>
      </c>
      <c r="O560" t="s">
        <v>669</v>
      </c>
      <c r="P560" t="s">
        <v>34</v>
      </c>
      <c r="Q560" t="s">
        <v>35</v>
      </c>
      <c r="R560">
        <v>240</v>
      </c>
      <c r="S560">
        <v>0</v>
      </c>
      <c r="T560">
        <v>0</v>
      </c>
    </row>
    <row r="561" spans="1:20">
      <c r="A561" t="s">
        <v>2170</v>
      </c>
      <c r="B561" s="4">
        <v>20</v>
      </c>
      <c r="C561" s="4">
        <v>5</v>
      </c>
      <c r="D561" s="4">
        <v>1949</v>
      </c>
      <c r="E561" s="1">
        <f t="shared" si="16"/>
        <v>9375</v>
      </c>
      <c r="F561">
        <v>60.58</v>
      </c>
      <c r="G561">
        <v>8.58</v>
      </c>
      <c r="H561" t="s">
        <v>669</v>
      </c>
      <c r="I561" s="4">
        <v>3</v>
      </c>
      <c r="J561" s="4">
        <v>1</v>
      </c>
      <c r="K561" s="6">
        <v>1950</v>
      </c>
      <c r="L561" s="1">
        <f t="shared" si="17"/>
        <v>3046</v>
      </c>
      <c r="M561">
        <v>60.58</v>
      </c>
      <c r="N561">
        <v>8.58</v>
      </c>
      <c r="O561" t="s">
        <v>669</v>
      </c>
      <c r="P561" t="s">
        <v>34</v>
      </c>
      <c r="Q561" t="s">
        <v>35</v>
      </c>
      <c r="R561">
        <v>228</v>
      </c>
      <c r="S561">
        <v>0</v>
      </c>
      <c r="T561">
        <v>0</v>
      </c>
    </row>
    <row r="562" spans="1:20">
      <c r="A562" t="s">
        <v>2171</v>
      </c>
      <c r="B562" s="4">
        <v>21</v>
      </c>
      <c r="C562" s="4">
        <v>6</v>
      </c>
      <c r="D562" s="4">
        <v>1949</v>
      </c>
      <c r="E562" s="1">
        <f t="shared" si="16"/>
        <v>9771</v>
      </c>
      <c r="F562">
        <v>66.7</v>
      </c>
      <c r="G562">
        <v>13.32</v>
      </c>
      <c r="H562" t="s">
        <v>669</v>
      </c>
      <c r="I562" s="4">
        <v>27</v>
      </c>
      <c r="J562" s="4">
        <v>7</v>
      </c>
      <c r="K562" s="6">
        <v>1949</v>
      </c>
      <c r="L562" s="1">
        <f t="shared" si="17"/>
        <v>11992</v>
      </c>
      <c r="M562">
        <v>66.7</v>
      </c>
      <c r="N562">
        <v>13.32</v>
      </c>
      <c r="O562" t="s">
        <v>669</v>
      </c>
      <c r="P562" t="s">
        <v>84</v>
      </c>
      <c r="Q562" t="s">
        <v>35</v>
      </c>
      <c r="R562">
        <v>36</v>
      </c>
      <c r="S562">
        <v>0</v>
      </c>
      <c r="T562">
        <v>0</v>
      </c>
    </row>
    <row r="563" spans="1:20">
      <c r="A563" t="s">
        <v>2172</v>
      </c>
      <c r="B563" s="4">
        <v>21</v>
      </c>
      <c r="C563" s="4">
        <v>6</v>
      </c>
      <c r="D563" s="4">
        <v>1949</v>
      </c>
      <c r="E563" s="1">
        <f t="shared" si="16"/>
        <v>9771</v>
      </c>
      <c r="F563">
        <v>66.7</v>
      </c>
      <c r="G563">
        <v>13.32</v>
      </c>
      <c r="H563" t="s">
        <v>669</v>
      </c>
      <c r="I563" s="4">
        <v>24</v>
      </c>
      <c r="J563" s="4">
        <v>6</v>
      </c>
      <c r="K563" s="6">
        <v>1949</v>
      </c>
      <c r="L563" s="1">
        <f t="shared" si="17"/>
        <v>10867</v>
      </c>
      <c r="M563">
        <v>66.7</v>
      </c>
      <c r="N563">
        <v>13.32</v>
      </c>
      <c r="O563" t="s">
        <v>669</v>
      </c>
      <c r="P563" t="s">
        <v>40</v>
      </c>
      <c r="Q563" t="s">
        <v>35</v>
      </c>
      <c r="R563">
        <v>3</v>
      </c>
      <c r="S563">
        <v>0</v>
      </c>
      <c r="T563">
        <v>0</v>
      </c>
    </row>
    <row r="564" spans="1:20">
      <c r="A564" t="s">
        <v>3665</v>
      </c>
      <c r="B564" s="4">
        <v>16</v>
      </c>
      <c r="C564" s="4">
        <v>7</v>
      </c>
      <c r="D564" s="4">
        <v>1949</v>
      </c>
      <c r="E564" s="1">
        <f t="shared" si="16"/>
        <v>7975</v>
      </c>
      <c r="F564">
        <v>62.53</v>
      </c>
      <c r="G564">
        <v>14.2</v>
      </c>
      <c r="H564" t="s">
        <v>2497</v>
      </c>
      <c r="I564" s="4">
        <v>16</v>
      </c>
      <c r="J564" s="4">
        <v>11</v>
      </c>
      <c r="K564" s="6">
        <v>1949</v>
      </c>
      <c r="L564" s="1">
        <f t="shared" si="17"/>
        <v>8098</v>
      </c>
      <c r="M564">
        <v>62.53</v>
      </c>
      <c r="N564">
        <v>14.2</v>
      </c>
      <c r="O564" t="s">
        <v>2497</v>
      </c>
      <c r="P564" t="s">
        <v>40</v>
      </c>
      <c r="Q564" t="s">
        <v>35</v>
      </c>
      <c r="R564">
        <v>123</v>
      </c>
      <c r="S564">
        <v>0</v>
      </c>
      <c r="T564">
        <v>0</v>
      </c>
    </row>
    <row r="565" spans="1:20">
      <c r="A565" t="s">
        <v>3695</v>
      </c>
      <c r="B565" s="4">
        <v>8</v>
      </c>
      <c r="C565" s="4">
        <v>6</v>
      </c>
      <c r="D565" s="4">
        <v>1949</v>
      </c>
      <c r="E565" s="1">
        <f t="shared" si="16"/>
        <v>5023</v>
      </c>
      <c r="F565">
        <v>58.18</v>
      </c>
      <c r="G565">
        <v>13.95</v>
      </c>
      <c r="H565" t="s">
        <v>2497</v>
      </c>
      <c r="I565" s="4">
        <v>15</v>
      </c>
      <c r="J565" s="4">
        <v>1</v>
      </c>
      <c r="K565" s="6">
        <v>1950</v>
      </c>
      <c r="L565" s="1">
        <f t="shared" si="17"/>
        <v>7429</v>
      </c>
      <c r="M565">
        <v>58.18</v>
      </c>
      <c r="N565">
        <v>13.95</v>
      </c>
      <c r="O565" t="s">
        <v>2497</v>
      </c>
      <c r="P565" t="s">
        <v>34</v>
      </c>
      <c r="Q565" t="s">
        <v>35</v>
      </c>
      <c r="R565">
        <v>221</v>
      </c>
      <c r="S565">
        <v>0</v>
      </c>
      <c r="T565">
        <v>0</v>
      </c>
    </row>
    <row r="566" spans="1:20">
      <c r="A566" t="s">
        <v>3709</v>
      </c>
      <c r="B566" s="4">
        <v>29</v>
      </c>
      <c r="C566" s="4">
        <v>5</v>
      </c>
      <c r="D566" s="4">
        <v>1949</v>
      </c>
      <c r="E566" s="1">
        <f t="shared" si="16"/>
        <v>12662</v>
      </c>
      <c r="F566">
        <v>59.23</v>
      </c>
      <c r="G566">
        <v>18.02</v>
      </c>
      <c r="H566" t="s">
        <v>2497</v>
      </c>
      <c r="I566" s="4">
        <v>16</v>
      </c>
      <c r="J566" s="4">
        <v>10</v>
      </c>
      <c r="K566" s="6">
        <v>1949</v>
      </c>
      <c r="L566" s="1">
        <f t="shared" si="17"/>
        <v>8067</v>
      </c>
      <c r="M566">
        <v>59.27</v>
      </c>
      <c r="N566">
        <v>18.48</v>
      </c>
      <c r="O566" t="s">
        <v>2497</v>
      </c>
      <c r="P566" t="s">
        <v>34</v>
      </c>
      <c r="Q566" t="s">
        <v>35</v>
      </c>
      <c r="R566">
        <v>140</v>
      </c>
      <c r="S566">
        <v>27</v>
      </c>
      <c r="T566">
        <v>83</v>
      </c>
    </row>
    <row r="567" spans="1:20">
      <c r="A567" t="s">
        <v>3713</v>
      </c>
      <c r="B567" s="4">
        <v>15</v>
      </c>
      <c r="C567" s="4">
        <v>5</v>
      </c>
      <c r="D567" s="4">
        <v>1949</v>
      </c>
      <c r="E567" s="1">
        <f t="shared" si="16"/>
        <v>7548</v>
      </c>
      <c r="F567">
        <v>58.57</v>
      </c>
      <c r="G567">
        <v>12</v>
      </c>
      <c r="H567" t="s">
        <v>2497</v>
      </c>
      <c r="I567" s="4">
        <v>30</v>
      </c>
      <c r="J567" s="4">
        <v>1</v>
      </c>
      <c r="K567" s="6">
        <v>1950</v>
      </c>
      <c r="L567" s="1">
        <f t="shared" si="17"/>
        <v>12908</v>
      </c>
      <c r="M567">
        <v>58.77</v>
      </c>
      <c r="N567">
        <v>12</v>
      </c>
      <c r="O567" t="s">
        <v>2497</v>
      </c>
      <c r="P567" t="s">
        <v>34</v>
      </c>
      <c r="Q567" t="s">
        <v>35</v>
      </c>
      <c r="R567">
        <v>260</v>
      </c>
      <c r="S567">
        <v>23</v>
      </c>
      <c r="T567">
        <v>0</v>
      </c>
    </row>
    <row r="568" spans="1:20">
      <c r="A568" t="s">
        <v>3744</v>
      </c>
      <c r="B568" s="4">
        <v>28</v>
      </c>
      <c r="C568" s="4">
        <v>5</v>
      </c>
      <c r="D568" s="4">
        <v>1949</v>
      </c>
      <c r="E568" s="1">
        <f t="shared" si="16"/>
        <v>12297</v>
      </c>
      <c r="F568">
        <v>57.63</v>
      </c>
      <c r="G568">
        <v>12.92</v>
      </c>
      <c r="H568" t="s">
        <v>2497</v>
      </c>
      <c r="I568" s="4">
        <v>10</v>
      </c>
      <c r="J568" s="4">
        <v>12</v>
      </c>
      <c r="K568" s="6">
        <v>1949</v>
      </c>
      <c r="L568" s="1">
        <f t="shared" si="17"/>
        <v>5936</v>
      </c>
      <c r="M568">
        <v>57.53</v>
      </c>
      <c r="N568">
        <v>12.87</v>
      </c>
      <c r="O568" t="s">
        <v>2497</v>
      </c>
      <c r="P568" t="s">
        <v>34</v>
      </c>
      <c r="Q568" t="s">
        <v>35</v>
      </c>
      <c r="R568">
        <v>196</v>
      </c>
      <c r="S568">
        <v>12</v>
      </c>
      <c r="T568">
        <v>196</v>
      </c>
    </row>
    <row r="569" spans="1:20">
      <c r="A569" t="s">
        <v>3745</v>
      </c>
      <c r="B569" s="4">
        <v>1</v>
      </c>
      <c r="C569" s="4">
        <v>6</v>
      </c>
      <c r="D569" s="4">
        <v>1949</v>
      </c>
      <c r="E569" s="1">
        <f t="shared" si="16"/>
        <v>2466</v>
      </c>
      <c r="F569">
        <v>59.43</v>
      </c>
      <c r="G569">
        <v>18.100000000000001</v>
      </c>
      <c r="H569" t="s">
        <v>2497</v>
      </c>
      <c r="I569" s="4">
        <v>20</v>
      </c>
      <c r="J569" s="4">
        <v>6</v>
      </c>
      <c r="K569" s="6">
        <v>1949</v>
      </c>
      <c r="L569" s="1">
        <f t="shared" si="17"/>
        <v>9406</v>
      </c>
      <c r="M569">
        <v>59.43</v>
      </c>
      <c r="N569">
        <v>18.100000000000001</v>
      </c>
      <c r="O569" t="s">
        <v>2497</v>
      </c>
      <c r="P569" t="s">
        <v>26</v>
      </c>
      <c r="Q569" t="s">
        <v>27</v>
      </c>
      <c r="R569">
        <v>19</v>
      </c>
      <c r="S569">
        <v>0</v>
      </c>
      <c r="T569">
        <v>0</v>
      </c>
    </row>
    <row r="570" spans="1:20">
      <c r="A570" t="s">
        <v>3746</v>
      </c>
      <c r="B570" s="4">
        <v>27</v>
      </c>
      <c r="C570" s="4">
        <v>5</v>
      </c>
      <c r="D570" s="4">
        <v>1949</v>
      </c>
      <c r="E570" s="1">
        <f t="shared" si="16"/>
        <v>11931</v>
      </c>
      <c r="F570">
        <v>56.28</v>
      </c>
      <c r="G570">
        <v>13.95</v>
      </c>
      <c r="H570" t="s">
        <v>2497</v>
      </c>
      <c r="I570" s="4">
        <v>10</v>
      </c>
      <c r="J570" s="4">
        <v>7</v>
      </c>
      <c r="K570" s="6">
        <v>1949</v>
      </c>
      <c r="L570" s="1">
        <f t="shared" si="17"/>
        <v>5783</v>
      </c>
      <c r="M570">
        <v>56.28</v>
      </c>
      <c r="N570">
        <v>13.92</v>
      </c>
      <c r="O570" t="s">
        <v>2497</v>
      </c>
      <c r="P570" t="s">
        <v>34</v>
      </c>
      <c r="Q570" t="s">
        <v>35</v>
      </c>
      <c r="R570">
        <v>44</v>
      </c>
      <c r="S570">
        <v>3</v>
      </c>
      <c r="T570">
        <v>270</v>
      </c>
    </row>
    <row r="571" spans="1:20">
      <c r="A571" t="s">
        <v>3747</v>
      </c>
      <c r="B571" s="4">
        <v>28</v>
      </c>
      <c r="C571" s="4">
        <v>5</v>
      </c>
      <c r="D571" s="4">
        <v>1949</v>
      </c>
      <c r="E571" s="1">
        <f t="shared" si="16"/>
        <v>12297</v>
      </c>
      <c r="F571">
        <v>56.3</v>
      </c>
      <c r="G571">
        <v>13.98</v>
      </c>
      <c r="H571" t="s">
        <v>2497</v>
      </c>
      <c r="I571" s="4">
        <v>29</v>
      </c>
      <c r="J571" s="4">
        <v>6</v>
      </c>
      <c r="K571" s="6">
        <v>1949</v>
      </c>
      <c r="L571" s="1">
        <f t="shared" si="17"/>
        <v>12693</v>
      </c>
      <c r="M571">
        <v>56.28</v>
      </c>
      <c r="N571">
        <v>13.95</v>
      </c>
      <c r="O571" t="s">
        <v>2497</v>
      </c>
      <c r="P571" t="s">
        <v>34</v>
      </c>
      <c r="Q571" t="s">
        <v>35</v>
      </c>
      <c r="R571">
        <v>32</v>
      </c>
      <c r="S571">
        <v>3</v>
      </c>
      <c r="T571">
        <v>228</v>
      </c>
    </row>
    <row r="572" spans="1:20">
      <c r="A572" t="s">
        <v>3755</v>
      </c>
      <c r="B572" s="4">
        <v>20</v>
      </c>
      <c r="C572" s="4">
        <v>5</v>
      </c>
      <c r="D572" s="4">
        <v>1949</v>
      </c>
      <c r="E572" s="1">
        <f t="shared" si="16"/>
        <v>9375</v>
      </c>
      <c r="F572">
        <v>59.08</v>
      </c>
      <c r="G572">
        <v>14.65</v>
      </c>
      <c r="H572" t="s">
        <v>2497</v>
      </c>
      <c r="I572" s="4">
        <v>10</v>
      </c>
      <c r="J572" s="4">
        <v>9</v>
      </c>
      <c r="K572" s="6">
        <v>1949</v>
      </c>
      <c r="L572" s="1">
        <f t="shared" si="17"/>
        <v>5845</v>
      </c>
      <c r="M572">
        <v>59.08</v>
      </c>
      <c r="N572">
        <v>14.65</v>
      </c>
      <c r="O572" t="s">
        <v>2497</v>
      </c>
      <c r="P572" t="s">
        <v>34</v>
      </c>
      <c r="Q572" t="s">
        <v>35</v>
      </c>
      <c r="R572">
        <v>113</v>
      </c>
      <c r="S572">
        <v>0</v>
      </c>
      <c r="T572">
        <v>0</v>
      </c>
    </row>
    <row r="573" spans="1:20">
      <c r="A573" t="s">
        <v>3757</v>
      </c>
      <c r="B573" s="4">
        <v>16</v>
      </c>
      <c r="C573" s="4">
        <v>6</v>
      </c>
      <c r="D573" s="4">
        <v>1949</v>
      </c>
      <c r="E573" s="1">
        <f t="shared" si="16"/>
        <v>7945</v>
      </c>
      <c r="F573">
        <v>59.27</v>
      </c>
      <c r="G573">
        <v>15.25</v>
      </c>
      <c r="H573" t="s">
        <v>2497</v>
      </c>
      <c r="I573" s="4">
        <v>15</v>
      </c>
      <c r="J573" s="4">
        <v>4</v>
      </c>
      <c r="K573" s="6">
        <v>1951</v>
      </c>
      <c r="L573" s="1">
        <f t="shared" si="17"/>
        <v>7520</v>
      </c>
      <c r="M573">
        <v>59.28</v>
      </c>
      <c r="N573">
        <v>15.22</v>
      </c>
      <c r="O573" t="s">
        <v>2497</v>
      </c>
      <c r="P573" t="s">
        <v>40</v>
      </c>
      <c r="Q573" t="s">
        <v>35</v>
      </c>
      <c r="R573">
        <v>668</v>
      </c>
      <c r="S573">
        <v>3</v>
      </c>
      <c r="T573">
        <v>315</v>
      </c>
    </row>
    <row r="574" spans="1:20">
      <c r="A574" t="s">
        <v>3763</v>
      </c>
      <c r="B574" s="4">
        <v>10</v>
      </c>
      <c r="C574" s="4">
        <v>6</v>
      </c>
      <c r="D574" s="4">
        <v>1949</v>
      </c>
      <c r="E574" s="1">
        <f t="shared" si="16"/>
        <v>5753</v>
      </c>
      <c r="F574">
        <v>59.42</v>
      </c>
      <c r="G574">
        <v>17.899999999999999</v>
      </c>
      <c r="H574" t="s">
        <v>2497</v>
      </c>
      <c r="I574" s="4">
        <v>18</v>
      </c>
      <c r="J574" s="4">
        <v>6</v>
      </c>
      <c r="K574" s="6">
        <v>1949</v>
      </c>
      <c r="L574" s="1">
        <f t="shared" si="17"/>
        <v>8675</v>
      </c>
      <c r="M574">
        <v>59.4</v>
      </c>
      <c r="N574">
        <v>17.899999999999999</v>
      </c>
      <c r="O574" t="s">
        <v>2497</v>
      </c>
      <c r="P574" t="s">
        <v>84</v>
      </c>
      <c r="Q574" t="s">
        <v>35</v>
      </c>
      <c r="R574">
        <v>8</v>
      </c>
      <c r="S574">
        <v>2</v>
      </c>
      <c r="T574">
        <v>181</v>
      </c>
    </row>
    <row r="575" spans="1:20">
      <c r="A575" t="s">
        <v>28</v>
      </c>
      <c r="B575" s="4">
        <v>7</v>
      </c>
      <c r="C575" s="4">
        <v>5</v>
      </c>
      <c r="D575" s="4">
        <v>1950</v>
      </c>
      <c r="E575" s="1">
        <f t="shared" si="16"/>
        <v>4627</v>
      </c>
      <c r="F575">
        <v>51.3</v>
      </c>
      <c r="G575">
        <v>5</v>
      </c>
      <c r="H575" t="s">
        <v>22</v>
      </c>
      <c r="I575" s="4">
        <v>2</v>
      </c>
      <c r="J575" s="4">
        <v>10</v>
      </c>
      <c r="K575" s="6">
        <v>1951</v>
      </c>
      <c r="L575" s="1">
        <f t="shared" si="17"/>
        <v>2955</v>
      </c>
      <c r="M575">
        <v>51.3</v>
      </c>
      <c r="N575">
        <v>5</v>
      </c>
      <c r="O575" t="s">
        <v>22</v>
      </c>
      <c r="P575" t="s">
        <v>34</v>
      </c>
      <c r="Q575" t="s">
        <v>35</v>
      </c>
      <c r="R575">
        <v>513</v>
      </c>
      <c r="S575">
        <v>0</v>
      </c>
      <c r="T575">
        <v>0</v>
      </c>
    </row>
    <row r="576" spans="1:20">
      <c r="A576" t="s">
        <v>308</v>
      </c>
      <c r="B576" s="4">
        <v>6</v>
      </c>
      <c r="C576" s="4">
        <v>6</v>
      </c>
      <c r="D576" s="4">
        <v>1950</v>
      </c>
      <c r="E576" s="1">
        <f t="shared" si="16"/>
        <v>4293</v>
      </c>
      <c r="F576">
        <v>49.55</v>
      </c>
      <c r="G576">
        <v>15.55</v>
      </c>
      <c r="H576" t="s">
        <v>211</v>
      </c>
      <c r="I576" s="4">
        <v>8</v>
      </c>
      <c r="J576" s="4">
        <v>11</v>
      </c>
      <c r="K576" s="6">
        <v>1950</v>
      </c>
      <c r="L576" s="1">
        <f t="shared" si="17"/>
        <v>5177</v>
      </c>
      <c r="M576">
        <v>49.55</v>
      </c>
      <c r="N576">
        <v>15.43</v>
      </c>
      <c r="O576" t="s">
        <v>211</v>
      </c>
      <c r="P576" t="s">
        <v>34</v>
      </c>
      <c r="Q576" t="s">
        <v>35</v>
      </c>
      <c r="R576">
        <v>155</v>
      </c>
      <c r="S576">
        <v>9</v>
      </c>
      <c r="T576">
        <v>270</v>
      </c>
    </row>
    <row r="577" spans="1:20">
      <c r="A577" t="s">
        <v>317</v>
      </c>
      <c r="B577" s="4">
        <v>10</v>
      </c>
      <c r="C577" s="4">
        <v>5</v>
      </c>
      <c r="D577" s="4">
        <v>1950</v>
      </c>
      <c r="E577" s="1">
        <f t="shared" si="16"/>
        <v>5723</v>
      </c>
      <c r="F577">
        <v>49.27</v>
      </c>
      <c r="G577">
        <v>14.08</v>
      </c>
      <c r="H577" t="s">
        <v>211</v>
      </c>
      <c r="I577" s="4">
        <v>26</v>
      </c>
      <c r="J577" s="4">
        <v>11</v>
      </c>
      <c r="K577" s="6">
        <v>1950</v>
      </c>
      <c r="L577" s="1">
        <f t="shared" si="17"/>
        <v>11751</v>
      </c>
      <c r="M577">
        <v>49.05</v>
      </c>
      <c r="N577">
        <v>14.2</v>
      </c>
      <c r="O577" t="s">
        <v>211</v>
      </c>
      <c r="P577" t="s">
        <v>34</v>
      </c>
      <c r="Q577" t="s">
        <v>35</v>
      </c>
      <c r="R577">
        <v>200</v>
      </c>
      <c r="S577">
        <v>26</v>
      </c>
      <c r="T577">
        <v>161</v>
      </c>
    </row>
    <row r="578" spans="1:20">
      <c r="A578" t="s">
        <v>318</v>
      </c>
      <c r="B578" s="4">
        <v>10</v>
      </c>
      <c r="C578" s="4">
        <v>5</v>
      </c>
      <c r="D578" s="4">
        <v>1950</v>
      </c>
      <c r="E578" s="1">
        <f t="shared" si="16"/>
        <v>5723</v>
      </c>
      <c r="F578">
        <v>49.27</v>
      </c>
      <c r="G578">
        <v>14.08</v>
      </c>
      <c r="H578" t="s">
        <v>211</v>
      </c>
      <c r="I578" s="4">
        <v>11</v>
      </c>
      <c r="J578" s="4">
        <v>6</v>
      </c>
      <c r="K578" s="6">
        <v>1952</v>
      </c>
      <c r="L578" s="1">
        <f t="shared" si="17"/>
        <v>6121</v>
      </c>
      <c r="M578">
        <v>49.2</v>
      </c>
      <c r="N578">
        <v>13.98</v>
      </c>
      <c r="O578" t="s">
        <v>211</v>
      </c>
      <c r="P578" t="s">
        <v>34</v>
      </c>
      <c r="Q578" t="s">
        <v>35</v>
      </c>
      <c r="R578">
        <v>763</v>
      </c>
      <c r="S578">
        <v>11</v>
      </c>
      <c r="T578">
        <v>225</v>
      </c>
    </row>
    <row r="579" spans="1:20">
      <c r="A579" t="s">
        <v>319</v>
      </c>
      <c r="B579" s="4">
        <v>13</v>
      </c>
      <c r="C579" s="4">
        <v>5</v>
      </c>
      <c r="D579" s="4">
        <v>1950</v>
      </c>
      <c r="E579" s="1">
        <f t="shared" ref="E579:E642" si="18">DATE(B579,C579,D579)</f>
        <v>6819</v>
      </c>
      <c r="F579">
        <v>48.92</v>
      </c>
      <c r="G579">
        <v>16.03</v>
      </c>
      <c r="H579" t="s">
        <v>211</v>
      </c>
      <c r="I579" s="4">
        <v>17</v>
      </c>
      <c r="J579" s="4">
        <v>5</v>
      </c>
      <c r="K579" s="6">
        <v>1953</v>
      </c>
      <c r="L579" s="1">
        <f t="shared" ref="L579:L642" si="19">DATE(I579,J579,K579)</f>
        <v>8283</v>
      </c>
      <c r="M579">
        <v>48.92</v>
      </c>
      <c r="N579">
        <v>16.149999999999999</v>
      </c>
      <c r="O579" t="s">
        <v>211</v>
      </c>
      <c r="P579" t="s">
        <v>34</v>
      </c>
      <c r="Q579" t="s">
        <v>35</v>
      </c>
      <c r="R579">
        <v>1100</v>
      </c>
      <c r="S579">
        <v>9</v>
      </c>
      <c r="T579">
        <v>91</v>
      </c>
    </row>
    <row r="580" spans="1:20">
      <c r="A580" t="s">
        <v>320</v>
      </c>
      <c r="B580" s="4">
        <v>13</v>
      </c>
      <c r="C580" s="4">
        <v>5</v>
      </c>
      <c r="D580" s="4">
        <v>1950</v>
      </c>
      <c r="E580" s="1">
        <f t="shared" si="18"/>
        <v>6819</v>
      </c>
      <c r="F580">
        <v>48.92</v>
      </c>
      <c r="G580">
        <v>16.03</v>
      </c>
      <c r="H580" t="s">
        <v>211</v>
      </c>
      <c r="I580" s="4">
        <v>17</v>
      </c>
      <c r="J580" s="4">
        <v>8</v>
      </c>
      <c r="K580" s="6">
        <v>1950</v>
      </c>
      <c r="L580" s="1">
        <f t="shared" si="19"/>
        <v>8372</v>
      </c>
      <c r="M580">
        <v>48.92</v>
      </c>
      <c r="N580">
        <v>16</v>
      </c>
      <c r="O580" t="s">
        <v>211</v>
      </c>
      <c r="P580" t="s">
        <v>40</v>
      </c>
      <c r="Q580" t="s">
        <v>35</v>
      </c>
      <c r="R580">
        <v>96</v>
      </c>
      <c r="S580">
        <v>3</v>
      </c>
      <c r="T580">
        <v>270</v>
      </c>
    </row>
    <row r="581" spans="1:20">
      <c r="A581" t="s">
        <v>321</v>
      </c>
      <c r="B581" s="4">
        <v>21</v>
      </c>
      <c r="C581" s="4">
        <v>5</v>
      </c>
      <c r="D581" s="4">
        <v>1950</v>
      </c>
      <c r="E581" s="1">
        <f t="shared" si="18"/>
        <v>9741</v>
      </c>
      <c r="F581">
        <v>49.82</v>
      </c>
      <c r="G581">
        <v>13.28</v>
      </c>
      <c r="H581" t="s">
        <v>211</v>
      </c>
      <c r="I581" s="4">
        <v>7</v>
      </c>
      <c r="J581" s="4">
        <v>3</v>
      </c>
      <c r="K581" s="6">
        <v>1952</v>
      </c>
      <c r="L581" s="1">
        <f t="shared" si="19"/>
        <v>4568</v>
      </c>
      <c r="M581">
        <v>49.7</v>
      </c>
      <c r="N581">
        <v>13.13</v>
      </c>
      <c r="O581" t="s">
        <v>211</v>
      </c>
      <c r="P581" t="s">
        <v>34</v>
      </c>
      <c r="Q581" t="s">
        <v>35</v>
      </c>
      <c r="R581">
        <v>656</v>
      </c>
      <c r="S581">
        <v>17</v>
      </c>
      <c r="T581">
        <v>220</v>
      </c>
    </row>
    <row r="582" spans="1:20">
      <c r="A582" t="s">
        <v>427</v>
      </c>
      <c r="B582" s="4">
        <v>22</v>
      </c>
      <c r="C582" s="4">
        <v>5</v>
      </c>
      <c r="D582" s="4">
        <v>1950</v>
      </c>
      <c r="E582" s="1">
        <f t="shared" si="18"/>
        <v>10106</v>
      </c>
      <c r="F582">
        <v>48.82</v>
      </c>
      <c r="G582">
        <v>9.8000000000000007</v>
      </c>
      <c r="H582" t="s">
        <v>332</v>
      </c>
      <c r="I582" s="4">
        <v>13</v>
      </c>
      <c r="J582" s="4">
        <v>5</v>
      </c>
      <c r="K582" s="6">
        <v>1951</v>
      </c>
      <c r="L582" s="1">
        <f t="shared" si="19"/>
        <v>6820</v>
      </c>
      <c r="M582">
        <v>48.7</v>
      </c>
      <c r="N582">
        <v>9.15</v>
      </c>
      <c r="O582" t="s">
        <v>332</v>
      </c>
      <c r="P582" t="s">
        <v>34</v>
      </c>
      <c r="Q582" t="s">
        <v>35</v>
      </c>
      <c r="R582">
        <v>356</v>
      </c>
      <c r="S582">
        <v>50</v>
      </c>
      <c r="T582">
        <v>255</v>
      </c>
    </row>
    <row r="583" spans="1:20">
      <c r="A583" t="s">
        <v>445</v>
      </c>
      <c r="B583" s="4">
        <v>2</v>
      </c>
      <c r="C583" s="4">
        <v>6</v>
      </c>
      <c r="D583" s="4">
        <v>1950</v>
      </c>
      <c r="E583" s="1">
        <f t="shared" si="18"/>
        <v>2832</v>
      </c>
      <c r="F583">
        <v>49.02</v>
      </c>
      <c r="G583">
        <v>12.12</v>
      </c>
      <c r="H583" t="s">
        <v>332</v>
      </c>
      <c r="I583" s="4">
        <v>15</v>
      </c>
      <c r="J583" s="4">
        <v>8</v>
      </c>
      <c r="K583" s="6">
        <v>1951</v>
      </c>
      <c r="L583" s="1">
        <f t="shared" si="19"/>
        <v>7642</v>
      </c>
      <c r="M583">
        <v>49.02</v>
      </c>
      <c r="N583">
        <v>12.12</v>
      </c>
      <c r="O583" t="s">
        <v>332</v>
      </c>
      <c r="P583" t="s">
        <v>81</v>
      </c>
      <c r="Q583" t="s">
        <v>35</v>
      </c>
      <c r="R583">
        <v>439</v>
      </c>
      <c r="S583">
        <v>0</v>
      </c>
      <c r="T583">
        <v>0</v>
      </c>
    </row>
    <row r="584" spans="1:20">
      <c r="A584" t="s">
        <v>463</v>
      </c>
      <c r="B584" s="4">
        <v>29</v>
      </c>
      <c r="C584" s="4">
        <v>5</v>
      </c>
      <c r="D584" s="4">
        <v>1950</v>
      </c>
      <c r="E584" s="1">
        <f t="shared" si="18"/>
        <v>12663</v>
      </c>
      <c r="F584">
        <v>48.2</v>
      </c>
      <c r="G584">
        <v>11.62</v>
      </c>
      <c r="H584" t="s">
        <v>332</v>
      </c>
      <c r="I584" s="4">
        <v>23</v>
      </c>
      <c r="J584" s="4">
        <v>3</v>
      </c>
      <c r="K584" s="6">
        <v>1956</v>
      </c>
      <c r="L584" s="1">
        <f t="shared" si="19"/>
        <v>10416</v>
      </c>
      <c r="M584">
        <v>48.2</v>
      </c>
      <c r="N584">
        <v>11.62</v>
      </c>
      <c r="O584" t="s">
        <v>332</v>
      </c>
      <c r="P584" t="s">
        <v>34</v>
      </c>
      <c r="Q584" t="s">
        <v>35</v>
      </c>
      <c r="R584">
        <v>2125</v>
      </c>
      <c r="S584">
        <v>0</v>
      </c>
      <c r="T584">
        <v>0</v>
      </c>
    </row>
    <row r="585" spans="1:20">
      <c r="A585" t="s">
        <v>503</v>
      </c>
      <c r="B585" s="4">
        <v>6</v>
      </c>
      <c r="C585" s="4">
        <v>6</v>
      </c>
      <c r="D585" s="4">
        <v>1950</v>
      </c>
      <c r="E585" s="1">
        <f t="shared" si="18"/>
        <v>4293</v>
      </c>
      <c r="F585">
        <v>52.27</v>
      </c>
      <c r="G585">
        <v>10.53</v>
      </c>
      <c r="H585" t="s">
        <v>332</v>
      </c>
      <c r="I585" s="4">
        <v>7</v>
      </c>
      <c r="J585" s="4">
        <v>3</v>
      </c>
      <c r="K585" s="6">
        <v>1954</v>
      </c>
      <c r="L585" s="1">
        <f t="shared" si="19"/>
        <v>4570</v>
      </c>
      <c r="M585">
        <v>52.27</v>
      </c>
      <c r="N585">
        <v>10.53</v>
      </c>
      <c r="O585" t="s">
        <v>332</v>
      </c>
      <c r="P585" t="s">
        <v>40</v>
      </c>
      <c r="Q585" t="s">
        <v>35</v>
      </c>
      <c r="R585">
        <v>1370</v>
      </c>
      <c r="S585">
        <v>0</v>
      </c>
      <c r="T585">
        <v>0</v>
      </c>
    </row>
    <row r="586" spans="1:20">
      <c r="A586" t="s">
        <v>504</v>
      </c>
      <c r="B586" s="4">
        <v>6</v>
      </c>
      <c r="C586" s="4">
        <v>6</v>
      </c>
      <c r="D586" s="4">
        <v>1950</v>
      </c>
      <c r="E586" s="1">
        <f t="shared" si="18"/>
        <v>4293</v>
      </c>
      <c r="F586">
        <v>52.27</v>
      </c>
      <c r="G586">
        <v>10.53</v>
      </c>
      <c r="H586" t="s">
        <v>332</v>
      </c>
      <c r="I586" s="4">
        <v>17</v>
      </c>
      <c r="J586" s="4">
        <v>10</v>
      </c>
      <c r="K586" s="6">
        <v>1952</v>
      </c>
      <c r="L586" s="1">
        <f t="shared" si="19"/>
        <v>8435</v>
      </c>
      <c r="M586">
        <v>52.3</v>
      </c>
      <c r="N586">
        <v>10.6</v>
      </c>
      <c r="O586" t="s">
        <v>332</v>
      </c>
      <c r="P586" t="s">
        <v>40</v>
      </c>
      <c r="Q586" t="s">
        <v>52</v>
      </c>
      <c r="R586">
        <v>864</v>
      </c>
      <c r="S586">
        <v>6</v>
      </c>
      <c r="T586">
        <v>51</v>
      </c>
    </row>
    <row r="587" spans="1:20">
      <c r="A587" t="s">
        <v>959</v>
      </c>
      <c r="B587" s="4">
        <v>27</v>
      </c>
      <c r="C587" s="4">
        <v>5</v>
      </c>
      <c r="D587" s="4">
        <v>1950</v>
      </c>
      <c r="E587" s="1">
        <f t="shared" si="18"/>
        <v>11932</v>
      </c>
      <c r="F587">
        <v>53.35</v>
      </c>
      <c r="G587">
        <v>-4.25</v>
      </c>
      <c r="H587" t="s">
        <v>4129</v>
      </c>
      <c r="I587" s="4">
        <v>30</v>
      </c>
      <c r="J587" s="4">
        <v>4</v>
      </c>
      <c r="K587" s="6">
        <v>1952</v>
      </c>
      <c r="L587" s="1">
        <f t="shared" si="19"/>
        <v>13000</v>
      </c>
      <c r="M587">
        <v>53.33</v>
      </c>
      <c r="N587">
        <v>-4.2699999999999996</v>
      </c>
      <c r="O587" t="s">
        <v>4129</v>
      </c>
      <c r="P587" t="s">
        <v>26</v>
      </c>
      <c r="Q587" t="s">
        <v>35</v>
      </c>
      <c r="R587">
        <v>704</v>
      </c>
      <c r="S587">
        <v>3</v>
      </c>
      <c r="T587">
        <v>211</v>
      </c>
    </row>
    <row r="588" spans="1:20">
      <c r="A588" t="s">
        <v>1564</v>
      </c>
      <c r="B588" s="4">
        <v>22</v>
      </c>
      <c r="C588" s="4">
        <v>5</v>
      </c>
      <c r="D588" s="4">
        <v>1950</v>
      </c>
      <c r="E588" s="1">
        <f t="shared" si="18"/>
        <v>10106</v>
      </c>
      <c r="F588">
        <v>43.5</v>
      </c>
      <c r="G588">
        <v>4.67</v>
      </c>
      <c r="H588" t="s">
        <v>116</v>
      </c>
      <c r="I588" s="4">
        <v>16</v>
      </c>
      <c r="J588" s="4">
        <v>10</v>
      </c>
      <c r="K588" s="6">
        <v>1951</v>
      </c>
      <c r="L588" s="1">
        <f t="shared" si="19"/>
        <v>8069</v>
      </c>
      <c r="M588">
        <v>43.9</v>
      </c>
      <c r="N588">
        <v>4.8</v>
      </c>
      <c r="O588" t="s">
        <v>116</v>
      </c>
      <c r="P588" t="s">
        <v>40</v>
      </c>
      <c r="Q588" t="s">
        <v>35</v>
      </c>
      <c r="R588">
        <v>512</v>
      </c>
      <c r="S588">
        <v>46</v>
      </c>
      <c r="T588">
        <v>14</v>
      </c>
    </row>
    <row r="589" spans="1:20">
      <c r="A589" t="s">
        <v>1565</v>
      </c>
      <c r="B589" s="4">
        <v>22</v>
      </c>
      <c r="C589" s="4">
        <v>5</v>
      </c>
      <c r="D589" s="4">
        <v>1950</v>
      </c>
      <c r="E589" s="1">
        <f t="shared" si="18"/>
        <v>10106</v>
      </c>
      <c r="F589">
        <v>43.5</v>
      </c>
      <c r="G589">
        <v>4.67</v>
      </c>
      <c r="H589" t="s">
        <v>116</v>
      </c>
      <c r="I589" s="4">
        <v>16</v>
      </c>
      <c r="J589" s="4">
        <v>10</v>
      </c>
      <c r="K589" s="6">
        <v>1951</v>
      </c>
      <c r="L589" s="1">
        <f t="shared" si="19"/>
        <v>8069</v>
      </c>
      <c r="M589">
        <v>43.9</v>
      </c>
      <c r="N589">
        <v>4.8</v>
      </c>
      <c r="O589" t="s">
        <v>116</v>
      </c>
      <c r="P589" t="s">
        <v>40</v>
      </c>
      <c r="Q589" t="s">
        <v>35</v>
      </c>
      <c r="R589">
        <v>512</v>
      </c>
      <c r="S589">
        <v>46</v>
      </c>
      <c r="T589">
        <v>14</v>
      </c>
    </row>
    <row r="590" spans="1:20">
      <c r="A590" t="s">
        <v>1567</v>
      </c>
      <c r="B590" s="4">
        <v>24</v>
      </c>
      <c r="C590" s="4">
        <v>5</v>
      </c>
      <c r="D590" s="4">
        <v>1950</v>
      </c>
      <c r="E590" s="1">
        <f t="shared" si="18"/>
        <v>10837</v>
      </c>
      <c r="F590">
        <v>47.15</v>
      </c>
      <c r="G590">
        <v>8.1199999999999992</v>
      </c>
      <c r="H590" t="s">
        <v>1558</v>
      </c>
      <c r="I590" s="4">
        <v>10</v>
      </c>
      <c r="J590" s="4">
        <v>1</v>
      </c>
      <c r="K590" s="6">
        <v>1951</v>
      </c>
      <c r="L590" s="1">
        <f t="shared" si="19"/>
        <v>5604</v>
      </c>
      <c r="M590">
        <v>47.13</v>
      </c>
      <c r="N590">
        <v>8.1300000000000008</v>
      </c>
      <c r="O590" t="s">
        <v>1558</v>
      </c>
      <c r="P590" t="s">
        <v>34</v>
      </c>
      <c r="Q590" t="s">
        <v>35</v>
      </c>
      <c r="R590">
        <v>231</v>
      </c>
      <c r="S590">
        <v>3</v>
      </c>
      <c r="T590">
        <v>146</v>
      </c>
    </row>
    <row r="591" spans="1:20">
      <c r="A591" t="s">
        <v>2163</v>
      </c>
      <c r="B591" s="4">
        <v>24</v>
      </c>
      <c r="C591" s="4">
        <v>5</v>
      </c>
      <c r="D591" s="4">
        <v>1950</v>
      </c>
      <c r="E591" s="1">
        <f t="shared" si="18"/>
        <v>10837</v>
      </c>
      <c r="F591">
        <v>64.05</v>
      </c>
      <c r="G591">
        <v>11.58</v>
      </c>
      <c r="H591" t="s">
        <v>669</v>
      </c>
      <c r="I591" s="4">
        <v>13</v>
      </c>
      <c r="J591" s="4">
        <v>8</v>
      </c>
      <c r="K591" s="6">
        <v>1950</v>
      </c>
      <c r="L591" s="1">
        <f t="shared" si="19"/>
        <v>6911</v>
      </c>
      <c r="M591">
        <v>64.069999999999993</v>
      </c>
      <c r="N591">
        <v>11.62</v>
      </c>
      <c r="O591" t="s">
        <v>669</v>
      </c>
      <c r="P591" t="s">
        <v>34</v>
      </c>
      <c r="Q591" t="s">
        <v>35</v>
      </c>
      <c r="R591">
        <v>81</v>
      </c>
      <c r="S591">
        <v>3</v>
      </c>
      <c r="T591">
        <v>42</v>
      </c>
    </row>
    <row r="592" spans="1:20">
      <c r="A592" t="s">
        <v>2164</v>
      </c>
      <c r="B592" s="4">
        <v>3</v>
      </c>
      <c r="C592" s="4">
        <v>6</v>
      </c>
      <c r="D592" s="4">
        <v>1950</v>
      </c>
      <c r="E592" s="1">
        <f t="shared" si="18"/>
        <v>3197</v>
      </c>
      <c r="F592">
        <v>64.05</v>
      </c>
      <c r="G592">
        <v>11.57</v>
      </c>
      <c r="H592" t="s">
        <v>669</v>
      </c>
      <c r="I592" s="4">
        <v>23</v>
      </c>
      <c r="J592" s="4">
        <v>8</v>
      </c>
      <c r="K592" s="6">
        <v>1950</v>
      </c>
      <c r="L592" s="1">
        <f t="shared" si="19"/>
        <v>10563</v>
      </c>
      <c r="M592">
        <v>64.05</v>
      </c>
      <c r="N592">
        <v>11.57</v>
      </c>
      <c r="O592" t="s">
        <v>669</v>
      </c>
      <c r="P592" t="s">
        <v>84</v>
      </c>
      <c r="Q592" t="s">
        <v>35</v>
      </c>
      <c r="R592">
        <v>81</v>
      </c>
      <c r="S592">
        <v>0</v>
      </c>
      <c r="T592">
        <v>0</v>
      </c>
    </row>
    <row r="593" spans="1:20">
      <c r="A593" t="s">
        <v>2165</v>
      </c>
      <c r="B593" s="4">
        <v>24</v>
      </c>
      <c r="C593" s="4">
        <v>5</v>
      </c>
      <c r="D593" s="4">
        <v>1950</v>
      </c>
      <c r="E593" s="1">
        <f t="shared" si="18"/>
        <v>10837</v>
      </c>
      <c r="F593">
        <v>64.05</v>
      </c>
      <c r="G593">
        <v>11.58</v>
      </c>
      <c r="H593" t="s">
        <v>669</v>
      </c>
      <c r="I593" s="4">
        <v>13</v>
      </c>
      <c r="J593" s="4">
        <v>8</v>
      </c>
      <c r="K593" s="6">
        <v>1950</v>
      </c>
      <c r="L593" s="1">
        <f t="shared" si="19"/>
        <v>6911</v>
      </c>
      <c r="M593">
        <v>64.069999999999993</v>
      </c>
      <c r="N593">
        <v>11.62</v>
      </c>
      <c r="O593" t="s">
        <v>669</v>
      </c>
      <c r="P593" t="s">
        <v>34</v>
      </c>
      <c r="Q593" t="s">
        <v>35</v>
      </c>
      <c r="R593">
        <v>81</v>
      </c>
      <c r="S593">
        <v>3</v>
      </c>
      <c r="T593">
        <v>42</v>
      </c>
    </row>
    <row r="594" spans="1:20">
      <c r="A594" t="s">
        <v>2232</v>
      </c>
      <c r="B594" s="4">
        <v>20</v>
      </c>
      <c r="C594" s="4">
        <v>5</v>
      </c>
      <c r="D594" s="4">
        <v>1950</v>
      </c>
      <c r="E594" s="1">
        <f t="shared" si="18"/>
        <v>9376</v>
      </c>
      <c r="F594">
        <v>58.32</v>
      </c>
      <c r="G594">
        <v>6.97</v>
      </c>
      <c r="H594" t="s">
        <v>669</v>
      </c>
      <c r="I594" s="4">
        <v>1</v>
      </c>
      <c r="J594" s="4">
        <v>5</v>
      </c>
      <c r="K594" s="6">
        <v>1951</v>
      </c>
      <c r="L594" s="1">
        <f t="shared" si="19"/>
        <v>2437</v>
      </c>
      <c r="M594">
        <v>58.32</v>
      </c>
      <c r="N594">
        <v>6.95</v>
      </c>
      <c r="O594" t="s">
        <v>669</v>
      </c>
      <c r="P594" t="s">
        <v>40</v>
      </c>
      <c r="Q594" t="s">
        <v>35</v>
      </c>
      <c r="R594">
        <v>346</v>
      </c>
      <c r="S594">
        <v>1</v>
      </c>
      <c r="T594">
        <v>270</v>
      </c>
    </row>
    <row r="595" spans="1:20">
      <c r="A595" t="s">
        <v>2422</v>
      </c>
      <c r="B595" s="4">
        <v>7</v>
      </c>
      <c r="C595" s="4">
        <v>6</v>
      </c>
      <c r="D595" s="4">
        <v>1950</v>
      </c>
      <c r="E595" s="1">
        <f t="shared" si="18"/>
        <v>4658</v>
      </c>
      <c r="F595">
        <v>58.98</v>
      </c>
      <c r="G595">
        <v>6</v>
      </c>
      <c r="H595" t="s">
        <v>669</v>
      </c>
      <c r="I595" s="4">
        <v>3</v>
      </c>
      <c r="J595" s="4">
        <v>6</v>
      </c>
      <c r="K595" s="6">
        <v>1952</v>
      </c>
      <c r="L595" s="1">
        <f t="shared" si="19"/>
        <v>3199</v>
      </c>
      <c r="M595">
        <v>58.97</v>
      </c>
      <c r="N595">
        <v>5.72</v>
      </c>
      <c r="O595" t="s">
        <v>669</v>
      </c>
      <c r="P595" t="s">
        <v>34</v>
      </c>
      <c r="Q595" t="s">
        <v>35</v>
      </c>
      <c r="R595">
        <v>727</v>
      </c>
      <c r="S595">
        <v>17</v>
      </c>
      <c r="T595">
        <v>264</v>
      </c>
    </row>
    <row r="596" spans="1:20">
      <c r="A596" t="s">
        <v>2423</v>
      </c>
      <c r="B596" s="4">
        <v>28</v>
      </c>
      <c r="C596" s="4">
        <v>5</v>
      </c>
      <c r="D596" s="4">
        <v>1950</v>
      </c>
      <c r="E596" s="1">
        <f t="shared" si="18"/>
        <v>12298</v>
      </c>
      <c r="F596">
        <v>59.93</v>
      </c>
      <c r="G596">
        <v>10.83</v>
      </c>
      <c r="H596" t="s">
        <v>669</v>
      </c>
      <c r="I596" s="4">
        <v>11</v>
      </c>
      <c r="J596" s="4">
        <v>10</v>
      </c>
      <c r="K596" s="6">
        <v>1950</v>
      </c>
      <c r="L596" s="1">
        <f t="shared" si="19"/>
        <v>6241</v>
      </c>
      <c r="M596">
        <v>59.82</v>
      </c>
      <c r="N596">
        <v>11.37</v>
      </c>
      <c r="O596" t="s">
        <v>669</v>
      </c>
      <c r="P596" t="s">
        <v>40</v>
      </c>
      <c r="Q596" t="s">
        <v>35</v>
      </c>
      <c r="R596">
        <v>136</v>
      </c>
      <c r="S596">
        <v>33</v>
      </c>
      <c r="T596">
        <v>114</v>
      </c>
    </row>
    <row r="597" spans="1:20">
      <c r="A597" t="s">
        <v>2429</v>
      </c>
      <c r="B597" s="4">
        <v>1</v>
      </c>
      <c r="C597" s="4">
        <v>5</v>
      </c>
      <c r="D597" s="4">
        <v>1950</v>
      </c>
      <c r="E597" s="1">
        <f t="shared" si="18"/>
        <v>2436</v>
      </c>
      <c r="F597">
        <v>52.3</v>
      </c>
      <c r="G597">
        <v>16.87</v>
      </c>
      <c r="H597" t="s">
        <v>2428</v>
      </c>
      <c r="I597" s="4">
        <v>28</v>
      </c>
      <c r="J597" s="4">
        <v>12</v>
      </c>
      <c r="K597" s="6">
        <v>1952</v>
      </c>
      <c r="L597" s="1">
        <f t="shared" si="19"/>
        <v>12514</v>
      </c>
      <c r="M597">
        <v>52.28</v>
      </c>
      <c r="N597">
        <v>16.87</v>
      </c>
      <c r="O597" t="s">
        <v>2428</v>
      </c>
      <c r="P597" t="s">
        <v>40</v>
      </c>
      <c r="Q597" t="s">
        <v>35</v>
      </c>
      <c r="R597">
        <v>972</v>
      </c>
      <c r="S597">
        <v>2</v>
      </c>
      <c r="T597">
        <v>181</v>
      </c>
    </row>
    <row r="598" spans="1:20">
      <c r="A598" t="s">
        <v>2430</v>
      </c>
      <c r="B598" s="4">
        <v>1</v>
      </c>
      <c r="C598" s="4">
        <v>5</v>
      </c>
      <c r="D598" s="4">
        <v>1950</v>
      </c>
      <c r="E598" s="1">
        <f t="shared" si="18"/>
        <v>2436</v>
      </c>
      <c r="F598">
        <v>52.3</v>
      </c>
      <c r="G598">
        <v>16.87</v>
      </c>
      <c r="H598" t="s">
        <v>2428</v>
      </c>
      <c r="I598" s="4">
        <v>3</v>
      </c>
      <c r="J598" s="4">
        <v>7</v>
      </c>
      <c r="K598" s="6">
        <v>1951</v>
      </c>
      <c r="L598" s="1">
        <f t="shared" si="19"/>
        <v>3228</v>
      </c>
      <c r="M598">
        <v>52.3</v>
      </c>
      <c r="N598">
        <v>16.899999999999999</v>
      </c>
      <c r="O598" t="s">
        <v>2428</v>
      </c>
      <c r="P598" t="s">
        <v>40</v>
      </c>
      <c r="Q598" t="s">
        <v>35</v>
      </c>
      <c r="R598">
        <v>428</v>
      </c>
      <c r="S598">
        <v>3</v>
      </c>
      <c r="T598">
        <v>91</v>
      </c>
    </row>
    <row r="599" spans="1:20">
      <c r="A599" t="s">
        <v>2431</v>
      </c>
      <c r="B599" s="4">
        <v>1</v>
      </c>
      <c r="C599" s="4">
        <v>5</v>
      </c>
      <c r="D599" s="4">
        <v>1950</v>
      </c>
      <c r="E599" s="1">
        <f t="shared" si="18"/>
        <v>2436</v>
      </c>
      <c r="F599">
        <v>52.3</v>
      </c>
      <c r="G599">
        <v>16.87</v>
      </c>
      <c r="H599" t="s">
        <v>2428</v>
      </c>
      <c r="I599" s="4">
        <v>22</v>
      </c>
      <c r="J599" s="4">
        <v>8</v>
      </c>
      <c r="K599" s="6">
        <v>1951</v>
      </c>
      <c r="L599" s="1">
        <f t="shared" si="19"/>
        <v>10199</v>
      </c>
      <c r="M599">
        <v>52.3</v>
      </c>
      <c r="N599">
        <v>16.87</v>
      </c>
      <c r="O599" t="s">
        <v>2428</v>
      </c>
      <c r="P599" t="s">
        <v>40</v>
      </c>
      <c r="Q599" t="s">
        <v>35</v>
      </c>
      <c r="R599">
        <v>478</v>
      </c>
      <c r="S599">
        <v>0</v>
      </c>
      <c r="T599">
        <v>0</v>
      </c>
    </row>
    <row r="600" spans="1:20">
      <c r="A600" t="s">
        <v>2535</v>
      </c>
      <c r="B600" s="4">
        <v>24</v>
      </c>
      <c r="C600" s="4">
        <v>6</v>
      </c>
      <c r="D600" s="4">
        <v>1950</v>
      </c>
      <c r="E600" s="1">
        <f t="shared" si="18"/>
        <v>10868</v>
      </c>
      <c r="F600">
        <v>61.3</v>
      </c>
      <c r="G600">
        <v>24.2</v>
      </c>
      <c r="H600" t="s">
        <v>2455</v>
      </c>
      <c r="I600" s="4">
        <v>20</v>
      </c>
      <c r="J600" s="4">
        <v>8</v>
      </c>
      <c r="K600" s="6">
        <v>1950</v>
      </c>
      <c r="L600" s="1">
        <f t="shared" si="19"/>
        <v>9468</v>
      </c>
      <c r="M600">
        <v>61.3</v>
      </c>
      <c r="N600">
        <v>24.2</v>
      </c>
      <c r="O600" t="s">
        <v>2455</v>
      </c>
      <c r="P600" t="s">
        <v>34</v>
      </c>
      <c r="Q600" t="s">
        <v>35</v>
      </c>
      <c r="R600">
        <v>57</v>
      </c>
      <c r="S600">
        <v>0</v>
      </c>
      <c r="T600">
        <v>0</v>
      </c>
    </row>
    <row r="601" spans="1:20">
      <c r="A601" t="s">
        <v>3731</v>
      </c>
      <c r="B601" s="4">
        <v>26</v>
      </c>
      <c r="C601" s="4">
        <v>5</v>
      </c>
      <c r="D601" s="4">
        <v>1950</v>
      </c>
      <c r="E601" s="1">
        <f t="shared" si="18"/>
        <v>11567</v>
      </c>
      <c r="F601">
        <v>59.62</v>
      </c>
      <c r="G601">
        <v>17.72</v>
      </c>
      <c r="H601" t="s">
        <v>2497</v>
      </c>
      <c r="I601" s="4">
        <v>12</v>
      </c>
      <c r="J601" s="4">
        <v>11</v>
      </c>
      <c r="K601" s="6">
        <v>1950</v>
      </c>
      <c r="L601" s="1">
        <f t="shared" si="19"/>
        <v>6638</v>
      </c>
      <c r="M601">
        <v>59.62</v>
      </c>
      <c r="N601">
        <v>17.72</v>
      </c>
      <c r="O601" t="s">
        <v>2497</v>
      </c>
      <c r="P601" t="s">
        <v>40</v>
      </c>
      <c r="Q601" t="s">
        <v>35</v>
      </c>
      <c r="R601">
        <v>170</v>
      </c>
      <c r="S601">
        <v>0</v>
      </c>
      <c r="T601">
        <v>0</v>
      </c>
    </row>
    <row r="602" spans="1:20">
      <c r="A602" t="s">
        <v>3742</v>
      </c>
      <c r="B602" s="4">
        <v>29</v>
      </c>
      <c r="C602" s="4">
        <v>5</v>
      </c>
      <c r="D602" s="4">
        <v>1950</v>
      </c>
      <c r="E602" s="1">
        <f t="shared" si="18"/>
        <v>12663</v>
      </c>
      <c r="F602">
        <v>56.52</v>
      </c>
      <c r="G602">
        <v>13.3</v>
      </c>
      <c r="H602" t="s">
        <v>2497</v>
      </c>
      <c r="I602" s="4">
        <v>17</v>
      </c>
      <c r="J602" s="4">
        <v>10</v>
      </c>
      <c r="K602" s="6">
        <v>1951</v>
      </c>
      <c r="L602" s="1">
        <f t="shared" si="19"/>
        <v>8434</v>
      </c>
      <c r="M602">
        <v>56.53</v>
      </c>
      <c r="N602">
        <v>13.3</v>
      </c>
      <c r="O602" t="s">
        <v>2497</v>
      </c>
      <c r="P602" t="s">
        <v>26</v>
      </c>
      <c r="Q602" t="s">
        <v>35</v>
      </c>
      <c r="R602">
        <v>506</v>
      </c>
      <c r="S602">
        <v>2</v>
      </c>
      <c r="T602">
        <v>0</v>
      </c>
    </row>
    <row r="603" spans="1:20">
      <c r="A603" t="s">
        <v>3750</v>
      </c>
      <c r="B603" s="4">
        <v>4</v>
      </c>
      <c r="C603" s="4">
        <v>6</v>
      </c>
      <c r="D603" s="4">
        <v>1950</v>
      </c>
      <c r="E603" s="1">
        <f t="shared" si="18"/>
        <v>3563</v>
      </c>
      <c r="F603">
        <v>55.38</v>
      </c>
      <c r="G603">
        <v>12.83</v>
      </c>
      <c r="H603" t="s">
        <v>2497</v>
      </c>
      <c r="I603" s="4">
        <v>6</v>
      </c>
      <c r="J603" s="4">
        <v>1</v>
      </c>
      <c r="K603" s="6">
        <v>1951</v>
      </c>
      <c r="L603" s="1">
        <f t="shared" si="19"/>
        <v>4143</v>
      </c>
      <c r="M603">
        <v>55.4</v>
      </c>
      <c r="N603">
        <v>12.85</v>
      </c>
      <c r="O603" t="s">
        <v>2497</v>
      </c>
      <c r="P603" t="s">
        <v>81</v>
      </c>
      <c r="Q603" t="s">
        <v>35</v>
      </c>
      <c r="R603">
        <v>216</v>
      </c>
      <c r="S603">
        <v>3</v>
      </c>
      <c r="T603">
        <v>30</v>
      </c>
    </row>
    <row r="604" spans="1:20">
      <c r="A604" t="s">
        <v>3753</v>
      </c>
      <c r="B604" s="4">
        <v>12</v>
      </c>
      <c r="C604" s="4">
        <v>6</v>
      </c>
      <c r="D604" s="4">
        <v>1950</v>
      </c>
      <c r="E604" s="1">
        <f t="shared" si="18"/>
        <v>6485</v>
      </c>
      <c r="F604">
        <v>59.28</v>
      </c>
      <c r="G604">
        <v>14.12</v>
      </c>
      <c r="H604" t="s">
        <v>2497</v>
      </c>
      <c r="I604" s="4">
        <v>11</v>
      </c>
      <c r="J604" s="4">
        <v>4</v>
      </c>
      <c r="K604" s="6">
        <v>1951</v>
      </c>
      <c r="L604" s="1">
        <f t="shared" si="19"/>
        <v>6059</v>
      </c>
      <c r="M604">
        <v>59.42</v>
      </c>
      <c r="N604">
        <v>13.85</v>
      </c>
      <c r="O604" t="s">
        <v>2497</v>
      </c>
      <c r="P604" t="s">
        <v>34</v>
      </c>
      <c r="Q604" t="s">
        <v>35</v>
      </c>
      <c r="R604">
        <v>303</v>
      </c>
      <c r="S604">
        <v>22</v>
      </c>
      <c r="T604">
        <v>315</v>
      </c>
    </row>
    <row r="605" spans="1:20">
      <c r="A605" t="s">
        <v>3754</v>
      </c>
      <c r="B605" s="4">
        <v>12</v>
      </c>
      <c r="C605" s="4">
        <v>6</v>
      </c>
      <c r="D605" s="4">
        <v>1950</v>
      </c>
      <c r="E605" s="1">
        <f t="shared" si="18"/>
        <v>6485</v>
      </c>
      <c r="F605">
        <v>59.28</v>
      </c>
      <c r="G605">
        <v>14.12</v>
      </c>
      <c r="H605" t="s">
        <v>2497</v>
      </c>
      <c r="I605" s="4">
        <v>4</v>
      </c>
      <c r="J605" s="4">
        <v>8</v>
      </c>
      <c r="K605" s="6">
        <v>1952</v>
      </c>
      <c r="L605" s="1">
        <f t="shared" si="19"/>
        <v>3626</v>
      </c>
      <c r="M605">
        <v>59.28</v>
      </c>
      <c r="N605">
        <v>13.88</v>
      </c>
      <c r="O605" t="s">
        <v>2497</v>
      </c>
      <c r="P605" t="s">
        <v>40</v>
      </c>
      <c r="Q605" t="s">
        <v>52</v>
      </c>
      <c r="R605">
        <v>784</v>
      </c>
      <c r="S605">
        <v>14</v>
      </c>
      <c r="T605">
        <v>270</v>
      </c>
    </row>
    <row r="606" spans="1:20">
      <c r="A606" t="s">
        <v>3756</v>
      </c>
      <c r="B606" s="4">
        <v>19</v>
      </c>
      <c r="C606" s="4">
        <v>5</v>
      </c>
      <c r="D606" s="4">
        <v>1950</v>
      </c>
      <c r="E606" s="1">
        <f t="shared" si="18"/>
        <v>9010</v>
      </c>
      <c r="F606">
        <v>59.08</v>
      </c>
      <c r="G606">
        <v>14.67</v>
      </c>
      <c r="H606" t="s">
        <v>2497</v>
      </c>
      <c r="I606" s="4">
        <v>14</v>
      </c>
      <c r="J606" s="4">
        <v>7</v>
      </c>
      <c r="K606" s="6">
        <v>1953</v>
      </c>
      <c r="L606" s="1">
        <f t="shared" si="19"/>
        <v>7248</v>
      </c>
      <c r="M606">
        <v>59.03</v>
      </c>
      <c r="N606">
        <v>14.8</v>
      </c>
      <c r="O606" t="s">
        <v>2497</v>
      </c>
      <c r="P606" t="s">
        <v>81</v>
      </c>
      <c r="Q606" t="s">
        <v>35</v>
      </c>
      <c r="R606">
        <v>1152</v>
      </c>
      <c r="S606">
        <v>10</v>
      </c>
      <c r="T606">
        <v>127</v>
      </c>
    </row>
    <row r="607" spans="1:20">
      <c r="A607" t="s">
        <v>3764</v>
      </c>
      <c r="B607" s="4">
        <v>15</v>
      </c>
      <c r="C607" s="4">
        <v>6</v>
      </c>
      <c r="D607" s="4">
        <v>1950</v>
      </c>
      <c r="E607" s="1">
        <f t="shared" si="18"/>
        <v>7580</v>
      </c>
      <c r="F607">
        <v>63.62</v>
      </c>
      <c r="G607">
        <v>18.670000000000002</v>
      </c>
      <c r="H607" t="s">
        <v>2497</v>
      </c>
      <c r="I607" s="4">
        <v>21</v>
      </c>
      <c r="J607" s="4">
        <v>7</v>
      </c>
      <c r="K607" s="6">
        <v>1950</v>
      </c>
      <c r="L607" s="1">
        <f t="shared" si="19"/>
        <v>9802</v>
      </c>
      <c r="M607">
        <v>63.6</v>
      </c>
      <c r="N607">
        <v>18.649999999999999</v>
      </c>
      <c r="O607" t="s">
        <v>2497</v>
      </c>
      <c r="P607" t="s">
        <v>34</v>
      </c>
      <c r="Q607" t="s">
        <v>35</v>
      </c>
      <c r="R607">
        <v>36</v>
      </c>
      <c r="S607">
        <v>3</v>
      </c>
      <c r="T607">
        <v>204</v>
      </c>
    </row>
    <row r="608" spans="1:20">
      <c r="A608" t="s">
        <v>3765</v>
      </c>
      <c r="B608" s="4">
        <v>25</v>
      </c>
      <c r="C608" s="4">
        <v>5</v>
      </c>
      <c r="D608" s="4">
        <v>1950</v>
      </c>
      <c r="E608" s="1">
        <f t="shared" si="18"/>
        <v>11202</v>
      </c>
      <c r="F608">
        <v>59.13</v>
      </c>
      <c r="G608">
        <v>16.78</v>
      </c>
      <c r="H608" t="s">
        <v>2497</v>
      </c>
      <c r="I608" s="4">
        <v>17</v>
      </c>
      <c r="J608" s="4">
        <v>3</v>
      </c>
      <c r="K608" s="6">
        <v>1951</v>
      </c>
      <c r="L608" s="1">
        <f t="shared" si="19"/>
        <v>8220</v>
      </c>
      <c r="M608">
        <v>59.13</v>
      </c>
      <c r="N608">
        <v>16.75</v>
      </c>
      <c r="O608" t="s">
        <v>2497</v>
      </c>
      <c r="P608" t="s">
        <v>81</v>
      </c>
      <c r="Q608" t="s">
        <v>35</v>
      </c>
      <c r="R608">
        <v>296</v>
      </c>
      <c r="S608">
        <v>2</v>
      </c>
      <c r="T608">
        <v>270</v>
      </c>
    </row>
    <row r="609" spans="1:20">
      <c r="A609" t="s">
        <v>3766</v>
      </c>
      <c r="B609" s="4">
        <v>31</v>
      </c>
      <c r="C609" s="4">
        <v>5</v>
      </c>
      <c r="D609" s="4">
        <v>1950</v>
      </c>
      <c r="E609" s="1">
        <f t="shared" si="18"/>
        <v>13393</v>
      </c>
      <c r="F609">
        <v>59.12</v>
      </c>
      <c r="G609">
        <v>16.75</v>
      </c>
      <c r="H609" t="s">
        <v>2497</v>
      </c>
      <c r="I609" s="4">
        <v>12</v>
      </c>
      <c r="J609" s="4">
        <v>1</v>
      </c>
      <c r="K609" s="6">
        <v>1953</v>
      </c>
      <c r="L609" s="1">
        <f t="shared" si="19"/>
        <v>6336</v>
      </c>
      <c r="M609">
        <v>58.93</v>
      </c>
      <c r="N609">
        <v>16.38</v>
      </c>
      <c r="O609" t="s">
        <v>2497</v>
      </c>
      <c r="P609" t="s">
        <v>34</v>
      </c>
      <c r="Q609" t="s">
        <v>35</v>
      </c>
      <c r="R609">
        <v>957</v>
      </c>
      <c r="S609">
        <v>30</v>
      </c>
      <c r="T609">
        <v>226</v>
      </c>
    </row>
    <row r="610" spans="1:20">
      <c r="A610" t="s">
        <v>3768</v>
      </c>
      <c r="B610" s="4">
        <v>9</v>
      </c>
      <c r="C610" s="4">
        <v>6</v>
      </c>
      <c r="D610" s="4">
        <v>1950</v>
      </c>
      <c r="E610" s="1">
        <f t="shared" si="18"/>
        <v>5389</v>
      </c>
      <c r="F610">
        <v>62.38</v>
      </c>
      <c r="G610">
        <v>17.27</v>
      </c>
      <c r="H610" t="s">
        <v>2497</v>
      </c>
      <c r="I610" s="4">
        <v>11</v>
      </c>
      <c r="J610" s="4">
        <v>12</v>
      </c>
      <c r="K610" s="6">
        <v>1950</v>
      </c>
      <c r="L610" s="1">
        <f t="shared" si="19"/>
        <v>6302</v>
      </c>
      <c r="M610">
        <v>62.37</v>
      </c>
      <c r="N610">
        <v>17.27</v>
      </c>
      <c r="O610" t="s">
        <v>2497</v>
      </c>
      <c r="P610" t="s">
        <v>40</v>
      </c>
      <c r="Q610" t="s">
        <v>35</v>
      </c>
      <c r="R610">
        <v>185</v>
      </c>
      <c r="S610">
        <v>2</v>
      </c>
      <c r="T610">
        <v>181</v>
      </c>
    </row>
    <row r="611" spans="1:20">
      <c r="A611" t="s">
        <v>3773</v>
      </c>
      <c r="B611" s="4">
        <v>1</v>
      </c>
      <c r="C611" s="4">
        <v>6</v>
      </c>
      <c r="D611" s="4">
        <v>1950</v>
      </c>
      <c r="E611" s="1">
        <f t="shared" si="18"/>
        <v>2467</v>
      </c>
      <c r="F611">
        <v>59.4</v>
      </c>
      <c r="G611">
        <v>18.079999999999998</v>
      </c>
      <c r="H611" t="s">
        <v>2497</v>
      </c>
      <c r="I611" s="4">
        <v>10</v>
      </c>
      <c r="J611" s="4">
        <v>6</v>
      </c>
      <c r="K611" s="6">
        <v>1950</v>
      </c>
      <c r="L611" s="1">
        <f t="shared" si="19"/>
        <v>5754</v>
      </c>
      <c r="M611">
        <v>59.4</v>
      </c>
      <c r="N611">
        <v>18.079999999999998</v>
      </c>
      <c r="O611" t="s">
        <v>2497</v>
      </c>
      <c r="P611" t="s">
        <v>140</v>
      </c>
      <c r="Q611" t="s">
        <v>35</v>
      </c>
      <c r="R611">
        <v>9</v>
      </c>
      <c r="S611">
        <v>0</v>
      </c>
      <c r="T611">
        <v>0</v>
      </c>
    </row>
    <row r="612" spans="1:20">
      <c r="A612" t="s">
        <v>3871</v>
      </c>
      <c r="B612" s="4">
        <v>19</v>
      </c>
      <c r="C612" s="4">
        <v>5</v>
      </c>
      <c r="D612" s="4">
        <v>1950</v>
      </c>
      <c r="E612" s="1">
        <f t="shared" si="18"/>
        <v>9010</v>
      </c>
      <c r="F612">
        <v>58.57</v>
      </c>
      <c r="G612">
        <v>12</v>
      </c>
      <c r="H612" t="s">
        <v>2497</v>
      </c>
      <c r="I612" s="4">
        <v>6</v>
      </c>
      <c r="J612" s="4">
        <v>5</v>
      </c>
      <c r="K612" s="6">
        <v>1951</v>
      </c>
      <c r="L612" s="1">
        <f t="shared" si="19"/>
        <v>4263</v>
      </c>
      <c r="M612">
        <v>58.57</v>
      </c>
      <c r="N612">
        <v>12</v>
      </c>
      <c r="O612" t="s">
        <v>2497</v>
      </c>
      <c r="P612" t="s">
        <v>40</v>
      </c>
      <c r="Q612" t="s">
        <v>35</v>
      </c>
      <c r="R612">
        <v>352</v>
      </c>
      <c r="S612">
        <v>0</v>
      </c>
      <c r="T612">
        <v>0</v>
      </c>
    </row>
    <row r="613" spans="1:20">
      <c r="A613" t="s">
        <v>217</v>
      </c>
      <c r="B613" s="4">
        <v>19</v>
      </c>
      <c r="C613" s="4">
        <v>5</v>
      </c>
      <c r="D613" s="4">
        <v>1951</v>
      </c>
      <c r="E613" s="1">
        <f t="shared" si="18"/>
        <v>9011</v>
      </c>
      <c r="F613">
        <v>48.9</v>
      </c>
      <c r="G613">
        <v>14.45</v>
      </c>
      <c r="H613" t="s">
        <v>211</v>
      </c>
      <c r="I613" s="4">
        <v>30</v>
      </c>
      <c r="J613" s="4">
        <v>5</v>
      </c>
      <c r="K613" s="6">
        <v>1956</v>
      </c>
      <c r="L613" s="1">
        <f t="shared" si="19"/>
        <v>13034</v>
      </c>
      <c r="M613">
        <v>49</v>
      </c>
      <c r="N613">
        <v>14.15</v>
      </c>
      <c r="O613" t="s">
        <v>211</v>
      </c>
      <c r="P613" t="s">
        <v>40</v>
      </c>
      <c r="Q613" t="s">
        <v>35</v>
      </c>
      <c r="R613">
        <v>1838</v>
      </c>
      <c r="S613">
        <v>25</v>
      </c>
      <c r="T613">
        <v>297</v>
      </c>
    </row>
    <row r="614" spans="1:20">
      <c r="A614" t="s">
        <v>314</v>
      </c>
      <c r="B614" s="4">
        <v>25</v>
      </c>
      <c r="C614" s="4">
        <v>5</v>
      </c>
      <c r="D614" s="4">
        <v>1951</v>
      </c>
      <c r="E614" s="1">
        <f t="shared" si="18"/>
        <v>11203</v>
      </c>
      <c r="F614">
        <v>49.92</v>
      </c>
      <c r="G614">
        <v>15.48</v>
      </c>
      <c r="H614" t="s">
        <v>211</v>
      </c>
      <c r="I614" s="4">
        <v>26</v>
      </c>
      <c r="J614" s="4">
        <v>4</v>
      </c>
      <c r="K614" s="6">
        <v>1952</v>
      </c>
      <c r="L614" s="1">
        <f t="shared" si="19"/>
        <v>11539</v>
      </c>
      <c r="M614">
        <v>49.88</v>
      </c>
      <c r="N614">
        <v>15.48</v>
      </c>
      <c r="O614" t="s">
        <v>211</v>
      </c>
      <c r="P614" t="s">
        <v>34</v>
      </c>
      <c r="Q614" t="s">
        <v>35</v>
      </c>
      <c r="R614">
        <v>337</v>
      </c>
      <c r="S614">
        <v>4</v>
      </c>
      <c r="T614">
        <v>181</v>
      </c>
    </row>
    <row r="615" spans="1:20">
      <c r="A615" t="s">
        <v>315</v>
      </c>
      <c r="B615" s="4">
        <v>4</v>
      </c>
      <c r="C615" s="4">
        <v>6</v>
      </c>
      <c r="D615" s="4">
        <v>1951</v>
      </c>
      <c r="E615" s="1">
        <f t="shared" si="18"/>
        <v>3564</v>
      </c>
      <c r="F615">
        <v>49.92</v>
      </c>
      <c r="G615">
        <v>15.48</v>
      </c>
      <c r="H615" t="s">
        <v>211</v>
      </c>
      <c r="I615" s="4">
        <v>20</v>
      </c>
      <c r="J615" s="4">
        <v>12</v>
      </c>
      <c r="K615" s="6">
        <v>1953</v>
      </c>
      <c r="L615" s="1">
        <f t="shared" si="19"/>
        <v>9593</v>
      </c>
      <c r="M615">
        <v>49.93</v>
      </c>
      <c r="N615">
        <v>15.52</v>
      </c>
      <c r="O615" t="s">
        <v>211</v>
      </c>
      <c r="P615" t="s">
        <v>34</v>
      </c>
      <c r="Q615" t="s">
        <v>35</v>
      </c>
      <c r="R615">
        <v>930</v>
      </c>
      <c r="S615">
        <v>4</v>
      </c>
      <c r="T615">
        <v>53</v>
      </c>
    </row>
    <row r="616" spans="1:20">
      <c r="A616" t="s">
        <v>316</v>
      </c>
      <c r="B616" s="4">
        <v>5</v>
      </c>
      <c r="C616" s="4">
        <v>6</v>
      </c>
      <c r="D616" s="4">
        <v>1951</v>
      </c>
      <c r="E616" s="1">
        <f t="shared" si="18"/>
        <v>3929</v>
      </c>
      <c r="F616">
        <v>49.25</v>
      </c>
      <c r="G616">
        <v>14.05</v>
      </c>
      <c r="H616" t="s">
        <v>211</v>
      </c>
      <c r="I616" s="4">
        <v>14</v>
      </c>
      <c r="J616" s="4">
        <v>10</v>
      </c>
      <c r="K616" s="6">
        <v>1951</v>
      </c>
      <c r="L616" s="1">
        <f t="shared" si="19"/>
        <v>7338</v>
      </c>
      <c r="M616">
        <v>49.27</v>
      </c>
      <c r="N616">
        <v>14.12</v>
      </c>
      <c r="O616" t="s">
        <v>211</v>
      </c>
      <c r="P616" t="s">
        <v>40</v>
      </c>
      <c r="Q616" t="s">
        <v>35</v>
      </c>
      <c r="R616">
        <v>131</v>
      </c>
      <c r="S616">
        <v>6</v>
      </c>
      <c r="T616">
        <v>70</v>
      </c>
    </row>
    <row r="617" spans="1:20">
      <c r="A617" t="s">
        <v>325</v>
      </c>
      <c r="B617" s="4">
        <v>14</v>
      </c>
      <c r="C617" s="4">
        <v>5</v>
      </c>
      <c r="D617" s="4">
        <v>1951</v>
      </c>
      <c r="E617" s="1">
        <f t="shared" si="18"/>
        <v>7185</v>
      </c>
      <c r="F617">
        <v>49.02</v>
      </c>
      <c r="G617">
        <v>17.649999999999999</v>
      </c>
      <c r="H617" t="s">
        <v>211</v>
      </c>
      <c r="I617" s="4">
        <v>25</v>
      </c>
      <c r="J617" s="4">
        <v>6</v>
      </c>
      <c r="K617" s="6">
        <v>1951</v>
      </c>
      <c r="L617" s="1">
        <f t="shared" si="19"/>
        <v>11234</v>
      </c>
      <c r="M617">
        <v>49.02</v>
      </c>
      <c r="N617">
        <v>17.649999999999999</v>
      </c>
      <c r="O617" t="s">
        <v>211</v>
      </c>
      <c r="P617" t="s">
        <v>34</v>
      </c>
      <c r="Q617" t="s">
        <v>35</v>
      </c>
      <c r="R617">
        <v>42</v>
      </c>
      <c r="S617">
        <v>0</v>
      </c>
      <c r="T617">
        <v>0</v>
      </c>
    </row>
    <row r="618" spans="1:20">
      <c r="A618" t="s">
        <v>442</v>
      </c>
      <c r="B618" s="4">
        <v>10</v>
      </c>
      <c r="C618" s="4">
        <v>6</v>
      </c>
      <c r="D618" s="4">
        <v>1951</v>
      </c>
      <c r="E618" s="1">
        <f t="shared" si="18"/>
        <v>5755</v>
      </c>
      <c r="F618">
        <v>50.35</v>
      </c>
      <c r="G618">
        <v>7.6</v>
      </c>
      <c r="H618" t="s">
        <v>332</v>
      </c>
      <c r="I618" s="4">
        <v>29</v>
      </c>
      <c r="J618" s="4">
        <v>4</v>
      </c>
      <c r="K618" s="6">
        <v>1952</v>
      </c>
      <c r="L618" s="1">
        <f t="shared" si="19"/>
        <v>12635</v>
      </c>
      <c r="M618">
        <v>50.35</v>
      </c>
      <c r="N618">
        <v>7.55</v>
      </c>
      <c r="O618" t="s">
        <v>332</v>
      </c>
      <c r="P618" t="s">
        <v>34</v>
      </c>
      <c r="Q618" t="s">
        <v>35</v>
      </c>
      <c r="R618">
        <v>324</v>
      </c>
      <c r="S618">
        <v>4</v>
      </c>
      <c r="T618">
        <v>270</v>
      </c>
    </row>
    <row r="619" spans="1:20">
      <c r="A619" t="s">
        <v>512</v>
      </c>
      <c r="B619" s="4">
        <v>30</v>
      </c>
      <c r="C619" s="4">
        <v>5</v>
      </c>
      <c r="D619" s="4">
        <v>1951</v>
      </c>
      <c r="E619" s="1">
        <f t="shared" si="18"/>
        <v>13029</v>
      </c>
      <c r="F619">
        <v>51</v>
      </c>
      <c r="G619">
        <v>6.97</v>
      </c>
      <c r="H619" t="s">
        <v>332</v>
      </c>
      <c r="I619" s="4">
        <v>4</v>
      </c>
      <c r="J619" s="4">
        <v>8</v>
      </c>
      <c r="K619" s="6">
        <v>1951</v>
      </c>
      <c r="L619" s="1">
        <f t="shared" si="19"/>
        <v>3625</v>
      </c>
      <c r="M619">
        <v>51</v>
      </c>
      <c r="N619">
        <v>6.97</v>
      </c>
      <c r="O619" t="s">
        <v>332</v>
      </c>
      <c r="P619" t="s">
        <v>140</v>
      </c>
      <c r="Q619" t="s">
        <v>35</v>
      </c>
      <c r="R619">
        <v>66</v>
      </c>
      <c r="S619">
        <v>0</v>
      </c>
      <c r="T619">
        <v>0</v>
      </c>
    </row>
    <row r="620" spans="1:20">
      <c r="A620" t="s">
        <v>514</v>
      </c>
      <c r="B620" s="4">
        <v>24</v>
      </c>
      <c r="C620" s="4">
        <v>6</v>
      </c>
      <c r="D620" s="4">
        <v>1951</v>
      </c>
      <c r="E620" s="1">
        <f t="shared" si="18"/>
        <v>10869</v>
      </c>
      <c r="F620">
        <v>53.37</v>
      </c>
      <c r="G620">
        <v>10.199999999999999</v>
      </c>
      <c r="H620" t="s">
        <v>332</v>
      </c>
      <c r="I620" s="4">
        <v>16</v>
      </c>
      <c r="J620" s="4">
        <v>1</v>
      </c>
      <c r="K620" s="6">
        <v>1952</v>
      </c>
      <c r="L620" s="1">
        <f t="shared" si="19"/>
        <v>7796</v>
      </c>
      <c r="M620">
        <v>53.37</v>
      </c>
      <c r="N620">
        <v>10.35</v>
      </c>
      <c r="O620" t="s">
        <v>332</v>
      </c>
      <c r="P620" t="s">
        <v>34</v>
      </c>
      <c r="Q620" t="s">
        <v>35</v>
      </c>
      <c r="R620">
        <v>206</v>
      </c>
      <c r="S620">
        <v>10</v>
      </c>
      <c r="T620">
        <v>91</v>
      </c>
    </row>
    <row r="621" spans="1:20">
      <c r="A621" t="s">
        <v>956</v>
      </c>
      <c r="B621" s="4">
        <v>25</v>
      </c>
      <c r="C621" s="4">
        <v>5</v>
      </c>
      <c r="D621" s="4">
        <v>1951</v>
      </c>
      <c r="E621" s="1">
        <f t="shared" si="18"/>
        <v>11203</v>
      </c>
      <c r="F621">
        <v>51.17</v>
      </c>
      <c r="G621">
        <v>-0.18</v>
      </c>
      <c r="H621" t="s">
        <v>4129</v>
      </c>
      <c r="I621" s="4">
        <v>19</v>
      </c>
      <c r="J621" s="4">
        <v>7</v>
      </c>
      <c r="K621" s="6">
        <v>1951</v>
      </c>
      <c r="L621" s="1">
        <f t="shared" si="19"/>
        <v>9072</v>
      </c>
      <c r="M621">
        <v>51.17</v>
      </c>
      <c r="N621">
        <v>-0.18</v>
      </c>
      <c r="O621" t="s">
        <v>4129</v>
      </c>
      <c r="P621" t="s">
        <v>40</v>
      </c>
      <c r="Q621" t="s">
        <v>35</v>
      </c>
      <c r="R621">
        <v>55</v>
      </c>
      <c r="S621">
        <v>0</v>
      </c>
      <c r="T621">
        <v>0</v>
      </c>
    </row>
    <row r="622" spans="1:20">
      <c r="A622" t="s">
        <v>961</v>
      </c>
      <c r="B622" s="4">
        <v>31</v>
      </c>
      <c r="C622" s="4">
        <v>5</v>
      </c>
      <c r="D622" s="4">
        <v>1951</v>
      </c>
      <c r="E622" s="1">
        <f t="shared" si="18"/>
        <v>13394</v>
      </c>
      <c r="F622">
        <v>53.73</v>
      </c>
      <c r="G622">
        <v>-2.77</v>
      </c>
      <c r="H622" t="s">
        <v>4129</v>
      </c>
      <c r="I622" s="4">
        <v>12</v>
      </c>
      <c r="J622" s="4">
        <v>1</v>
      </c>
      <c r="K622" s="6">
        <v>1952</v>
      </c>
      <c r="L622" s="1">
        <f t="shared" si="19"/>
        <v>6335</v>
      </c>
      <c r="M622">
        <v>53.73</v>
      </c>
      <c r="N622">
        <v>-2.77</v>
      </c>
      <c r="O622" t="s">
        <v>4129</v>
      </c>
      <c r="P622" t="s">
        <v>40</v>
      </c>
      <c r="Q622" t="s">
        <v>35</v>
      </c>
      <c r="R622">
        <v>226</v>
      </c>
      <c r="S622">
        <v>0</v>
      </c>
      <c r="T622">
        <v>0</v>
      </c>
    </row>
    <row r="623" spans="1:20">
      <c r="A623" t="s">
        <v>963</v>
      </c>
      <c r="B623" s="4">
        <v>3</v>
      </c>
      <c r="C623" s="4">
        <v>7</v>
      </c>
      <c r="D623" s="4">
        <v>1951</v>
      </c>
      <c r="E623" s="1">
        <f t="shared" si="18"/>
        <v>3228</v>
      </c>
      <c r="F623">
        <v>53.47</v>
      </c>
      <c r="G623">
        <v>-2.4300000000000002</v>
      </c>
      <c r="H623" t="s">
        <v>4129</v>
      </c>
      <c r="I623" s="4">
        <v>15</v>
      </c>
      <c r="J623" s="4">
        <v>5</v>
      </c>
      <c r="K623" s="6">
        <v>1953</v>
      </c>
      <c r="L623" s="1">
        <f t="shared" si="19"/>
        <v>7552</v>
      </c>
      <c r="M623">
        <v>53.47</v>
      </c>
      <c r="N623">
        <v>-2.4300000000000002</v>
      </c>
      <c r="O623" t="s">
        <v>4129</v>
      </c>
      <c r="P623" t="s">
        <v>40</v>
      </c>
      <c r="Q623" t="s">
        <v>35</v>
      </c>
      <c r="R623">
        <v>682</v>
      </c>
      <c r="S623">
        <v>0</v>
      </c>
      <c r="T623">
        <v>0</v>
      </c>
    </row>
    <row r="624" spans="1:20">
      <c r="A624" t="s">
        <v>964</v>
      </c>
      <c r="B624" s="4">
        <v>10</v>
      </c>
      <c r="C624" s="4">
        <v>6</v>
      </c>
      <c r="D624" s="4">
        <v>1951</v>
      </c>
      <c r="E624" s="1">
        <f t="shared" si="18"/>
        <v>5755</v>
      </c>
      <c r="F624">
        <v>53.97</v>
      </c>
      <c r="G624">
        <v>-1.72</v>
      </c>
      <c r="H624" t="s">
        <v>4129</v>
      </c>
      <c r="I624" s="4">
        <v>12</v>
      </c>
      <c r="J624" s="4">
        <v>3</v>
      </c>
      <c r="K624" s="6">
        <v>1952</v>
      </c>
      <c r="L624" s="1">
        <f t="shared" si="19"/>
        <v>6395</v>
      </c>
      <c r="M624">
        <v>53.97</v>
      </c>
      <c r="N624">
        <v>-1.6800000000000002</v>
      </c>
      <c r="O624" t="s">
        <v>4129</v>
      </c>
      <c r="P624" t="s">
        <v>34</v>
      </c>
      <c r="Q624" t="s">
        <v>35</v>
      </c>
      <c r="R624">
        <v>276</v>
      </c>
      <c r="S624">
        <v>3</v>
      </c>
      <c r="T624">
        <v>91</v>
      </c>
    </row>
    <row r="625" spans="1:20">
      <c r="A625" t="s">
        <v>965</v>
      </c>
      <c r="B625" s="4">
        <v>18</v>
      </c>
      <c r="C625" s="4">
        <v>5</v>
      </c>
      <c r="D625" s="4">
        <v>1951</v>
      </c>
      <c r="E625" s="1">
        <f t="shared" si="18"/>
        <v>8646</v>
      </c>
      <c r="F625">
        <v>51.53</v>
      </c>
      <c r="G625">
        <v>-0.73</v>
      </c>
      <c r="H625" t="s">
        <v>4129</v>
      </c>
      <c r="I625" s="4">
        <v>15</v>
      </c>
      <c r="J625" s="4">
        <v>6</v>
      </c>
      <c r="K625" s="6">
        <v>1951</v>
      </c>
      <c r="L625" s="1">
        <f t="shared" si="19"/>
        <v>7581</v>
      </c>
      <c r="M625">
        <v>51.53</v>
      </c>
      <c r="N625">
        <v>-0.77</v>
      </c>
      <c r="O625" t="s">
        <v>4129</v>
      </c>
      <c r="P625" t="s">
        <v>34</v>
      </c>
      <c r="Q625" t="s">
        <v>35</v>
      </c>
      <c r="R625">
        <v>28</v>
      </c>
      <c r="S625">
        <v>3</v>
      </c>
      <c r="T625">
        <v>270</v>
      </c>
    </row>
    <row r="626" spans="1:20">
      <c r="A626" t="s">
        <v>966</v>
      </c>
      <c r="B626" s="4">
        <v>18</v>
      </c>
      <c r="C626" s="4">
        <v>5</v>
      </c>
      <c r="D626" s="4">
        <v>1951</v>
      </c>
      <c r="E626" s="1">
        <f t="shared" si="18"/>
        <v>8646</v>
      </c>
      <c r="F626">
        <v>51.53</v>
      </c>
      <c r="G626">
        <v>-0.73</v>
      </c>
      <c r="H626" t="s">
        <v>4129</v>
      </c>
      <c r="I626" s="4">
        <v>15</v>
      </c>
      <c r="J626" s="4">
        <v>6</v>
      </c>
      <c r="K626" s="6">
        <v>1951</v>
      </c>
      <c r="L626" s="1">
        <f t="shared" si="19"/>
        <v>7581</v>
      </c>
      <c r="M626">
        <v>51.53</v>
      </c>
      <c r="N626">
        <v>-0.77</v>
      </c>
      <c r="O626" t="s">
        <v>4129</v>
      </c>
      <c r="P626" t="s">
        <v>34</v>
      </c>
      <c r="Q626" t="s">
        <v>35</v>
      </c>
      <c r="R626">
        <v>28</v>
      </c>
      <c r="S626">
        <v>3</v>
      </c>
      <c r="T626">
        <v>270</v>
      </c>
    </row>
    <row r="627" spans="1:20">
      <c r="A627" t="s">
        <v>968</v>
      </c>
      <c r="B627" s="4">
        <v>15</v>
      </c>
      <c r="C627" s="4">
        <v>5</v>
      </c>
      <c r="D627" s="4">
        <v>1951</v>
      </c>
      <c r="E627" s="1">
        <f t="shared" si="18"/>
        <v>7550</v>
      </c>
      <c r="F627">
        <v>51.53</v>
      </c>
      <c r="G627">
        <v>-0.73</v>
      </c>
      <c r="H627" t="s">
        <v>4129</v>
      </c>
      <c r="I627" s="4">
        <v>20</v>
      </c>
      <c r="J627" s="4">
        <v>7</v>
      </c>
      <c r="K627" s="6">
        <v>1951</v>
      </c>
      <c r="L627" s="1">
        <f t="shared" si="19"/>
        <v>9438</v>
      </c>
      <c r="M627">
        <v>51.52</v>
      </c>
      <c r="N627">
        <v>-0.7</v>
      </c>
      <c r="O627" t="s">
        <v>4129</v>
      </c>
      <c r="P627" t="s">
        <v>40</v>
      </c>
      <c r="Q627" t="s">
        <v>35</v>
      </c>
      <c r="R627">
        <v>66</v>
      </c>
      <c r="S627">
        <v>3</v>
      </c>
      <c r="T627">
        <v>129</v>
      </c>
    </row>
    <row r="628" spans="1:20">
      <c r="A628" t="s">
        <v>969</v>
      </c>
      <c r="B628" s="4">
        <v>22</v>
      </c>
      <c r="C628" s="4">
        <v>5</v>
      </c>
      <c r="D628" s="4">
        <v>1951</v>
      </c>
      <c r="E628" s="1">
        <f t="shared" si="18"/>
        <v>10107</v>
      </c>
      <c r="F628">
        <v>51.28</v>
      </c>
      <c r="G628">
        <v>1.08</v>
      </c>
      <c r="H628" t="s">
        <v>4129</v>
      </c>
      <c r="I628" s="4">
        <v>20</v>
      </c>
      <c r="J628" s="4">
        <v>12</v>
      </c>
      <c r="K628" s="6">
        <v>1951</v>
      </c>
      <c r="L628" s="1">
        <f t="shared" si="19"/>
        <v>9591</v>
      </c>
      <c r="M628">
        <v>51.3</v>
      </c>
      <c r="N628">
        <v>1.1200000000000001</v>
      </c>
      <c r="O628" t="s">
        <v>4129</v>
      </c>
      <c r="P628" t="s">
        <v>34</v>
      </c>
      <c r="Q628" t="s">
        <v>35</v>
      </c>
      <c r="R628">
        <v>212</v>
      </c>
      <c r="S628">
        <v>3</v>
      </c>
      <c r="T628">
        <v>52</v>
      </c>
    </row>
    <row r="629" spans="1:20">
      <c r="A629" t="s">
        <v>970</v>
      </c>
      <c r="B629" s="4">
        <v>31</v>
      </c>
      <c r="C629" s="4">
        <v>5</v>
      </c>
      <c r="D629" s="4">
        <v>1951</v>
      </c>
      <c r="E629" s="1">
        <f t="shared" si="18"/>
        <v>13394</v>
      </c>
      <c r="F629">
        <v>51.38</v>
      </c>
      <c r="G629">
        <v>0</v>
      </c>
      <c r="H629" t="s">
        <v>4129</v>
      </c>
      <c r="I629" s="4">
        <v>7</v>
      </c>
      <c r="J629" s="4">
        <v>4</v>
      </c>
      <c r="K629" s="6">
        <v>1952</v>
      </c>
      <c r="L629" s="1">
        <f t="shared" si="19"/>
        <v>4599</v>
      </c>
      <c r="M629">
        <v>51.37</v>
      </c>
      <c r="N629">
        <v>0.03</v>
      </c>
      <c r="O629" t="s">
        <v>4129</v>
      </c>
      <c r="P629" t="s">
        <v>40</v>
      </c>
      <c r="Q629" t="s">
        <v>35</v>
      </c>
      <c r="R629">
        <v>312</v>
      </c>
      <c r="S629">
        <v>3</v>
      </c>
      <c r="T629">
        <v>129</v>
      </c>
    </row>
    <row r="630" spans="1:20">
      <c r="A630" t="s">
        <v>971</v>
      </c>
      <c r="B630" s="4">
        <v>7</v>
      </c>
      <c r="C630" s="4">
        <v>6</v>
      </c>
      <c r="D630" s="4">
        <v>1951</v>
      </c>
      <c r="E630" s="1">
        <f t="shared" si="18"/>
        <v>4659</v>
      </c>
      <c r="F630">
        <v>53.85</v>
      </c>
      <c r="G630">
        <v>-2.4300000000000002</v>
      </c>
      <c r="H630" t="s">
        <v>4129</v>
      </c>
      <c r="I630" s="4">
        <v>17</v>
      </c>
      <c r="J630" s="4">
        <v>5</v>
      </c>
      <c r="K630" s="6">
        <v>1952</v>
      </c>
      <c r="L630" s="1">
        <f t="shared" si="19"/>
        <v>8282</v>
      </c>
      <c r="M630">
        <v>53.85</v>
      </c>
      <c r="N630">
        <v>-2.4300000000000002</v>
      </c>
      <c r="O630" t="s">
        <v>4129</v>
      </c>
      <c r="P630" t="s">
        <v>34</v>
      </c>
      <c r="Q630" t="s">
        <v>35</v>
      </c>
      <c r="R630">
        <v>345</v>
      </c>
      <c r="S630">
        <v>0</v>
      </c>
      <c r="T630">
        <v>0</v>
      </c>
    </row>
    <row r="631" spans="1:20">
      <c r="A631" t="s">
        <v>972</v>
      </c>
      <c r="B631" s="4">
        <v>19</v>
      </c>
      <c r="C631" s="4">
        <v>5</v>
      </c>
      <c r="D631" s="4">
        <v>1951</v>
      </c>
      <c r="E631" s="1">
        <f t="shared" si="18"/>
        <v>9011</v>
      </c>
      <c r="F631">
        <v>53.85</v>
      </c>
      <c r="G631">
        <v>-1.65</v>
      </c>
      <c r="H631" t="s">
        <v>4129</v>
      </c>
      <c r="I631" s="4">
        <v>17</v>
      </c>
      <c r="J631" s="4">
        <v>6</v>
      </c>
      <c r="K631" s="6">
        <v>1952</v>
      </c>
      <c r="L631" s="1">
        <f t="shared" si="19"/>
        <v>8313</v>
      </c>
      <c r="M631">
        <v>54.43</v>
      </c>
      <c r="N631">
        <v>-2.42</v>
      </c>
      <c r="O631" t="s">
        <v>4129</v>
      </c>
      <c r="P631" t="s">
        <v>26</v>
      </c>
      <c r="Q631" t="s">
        <v>35</v>
      </c>
      <c r="R631">
        <v>395</v>
      </c>
      <c r="S631">
        <v>82</v>
      </c>
      <c r="T631">
        <v>323</v>
      </c>
    </row>
    <row r="632" spans="1:20">
      <c r="A632" t="s">
        <v>2180</v>
      </c>
      <c r="B632" s="4">
        <v>27</v>
      </c>
      <c r="C632" s="4">
        <v>5</v>
      </c>
      <c r="D632" s="4">
        <v>1951</v>
      </c>
      <c r="E632" s="1">
        <f t="shared" si="18"/>
        <v>11933</v>
      </c>
      <c r="F632">
        <v>64.05</v>
      </c>
      <c r="G632">
        <v>11.57</v>
      </c>
      <c r="H632" t="s">
        <v>669</v>
      </c>
      <c r="I632" s="4">
        <v>15</v>
      </c>
      <c r="J632" s="4">
        <v>7</v>
      </c>
      <c r="K632" s="6">
        <v>1951</v>
      </c>
      <c r="L632" s="1">
        <f t="shared" si="19"/>
        <v>7611</v>
      </c>
      <c r="M632">
        <v>64.05</v>
      </c>
      <c r="N632">
        <v>11.57</v>
      </c>
      <c r="O632" t="s">
        <v>669</v>
      </c>
      <c r="P632" t="s">
        <v>40</v>
      </c>
      <c r="Q632" t="s">
        <v>35</v>
      </c>
      <c r="R632">
        <v>49</v>
      </c>
      <c r="S632">
        <v>0</v>
      </c>
      <c r="T632">
        <v>0</v>
      </c>
    </row>
    <row r="633" spans="1:20">
      <c r="A633" t="s">
        <v>2540</v>
      </c>
      <c r="B633" s="4">
        <v>20</v>
      </c>
      <c r="C633" s="4">
        <v>6</v>
      </c>
      <c r="D633" s="4">
        <v>1951</v>
      </c>
      <c r="E633" s="1">
        <f t="shared" si="18"/>
        <v>9408</v>
      </c>
      <c r="F633">
        <v>60.58</v>
      </c>
      <c r="G633">
        <v>27.2</v>
      </c>
      <c r="H633" t="s">
        <v>2455</v>
      </c>
      <c r="I633" s="4">
        <v>4</v>
      </c>
      <c r="J633" s="4">
        <v>10</v>
      </c>
      <c r="K633" s="6">
        <v>1951</v>
      </c>
      <c r="L633" s="1">
        <f t="shared" si="19"/>
        <v>3686</v>
      </c>
      <c r="M633">
        <v>60.6</v>
      </c>
      <c r="N633">
        <v>27.2</v>
      </c>
      <c r="O633" t="s">
        <v>2455</v>
      </c>
      <c r="P633" t="s">
        <v>34</v>
      </c>
      <c r="Q633" t="s">
        <v>35</v>
      </c>
      <c r="R633">
        <v>106</v>
      </c>
      <c r="S633">
        <v>2</v>
      </c>
      <c r="T633">
        <v>0</v>
      </c>
    </row>
    <row r="634" spans="1:20">
      <c r="A634" t="s">
        <v>3749</v>
      </c>
      <c r="B634" s="4">
        <v>14</v>
      </c>
      <c r="C634" s="4">
        <v>6</v>
      </c>
      <c r="D634" s="4">
        <v>1951</v>
      </c>
      <c r="E634" s="1">
        <f t="shared" si="18"/>
        <v>7216</v>
      </c>
      <c r="F634">
        <v>58.75</v>
      </c>
      <c r="G634">
        <v>17.170000000000002</v>
      </c>
      <c r="H634" t="s">
        <v>2497</v>
      </c>
      <c r="I634" s="4">
        <v>19</v>
      </c>
      <c r="J634" s="4">
        <v>6</v>
      </c>
      <c r="K634" s="6">
        <v>1951</v>
      </c>
      <c r="L634" s="1">
        <f t="shared" si="19"/>
        <v>9042</v>
      </c>
      <c r="M634">
        <v>58.75</v>
      </c>
      <c r="N634">
        <v>17.149999999999999</v>
      </c>
      <c r="O634" t="s">
        <v>2497</v>
      </c>
      <c r="P634" t="s">
        <v>84</v>
      </c>
      <c r="Q634" t="s">
        <v>35</v>
      </c>
      <c r="R634">
        <v>5</v>
      </c>
      <c r="S634">
        <v>1</v>
      </c>
      <c r="T634">
        <v>270</v>
      </c>
    </row>
    <row r="635" spans="1:20">
      <c r="A635" t="s">
        <v>3767</v>
      </c>
      <c r="B635" s="4">
        <v>6</v>
      </c>
      <c r="C635" s="4">
        <v>6</v>
      </c>
      <c r="D635" s="4">
        <v>1951</v>
      </c>
      <c r="E635" s="1">
        <f t="shared" si="18"/>
        <v>4294</v>
      </c>
      <c r="F635">
        <v>61.85</v>
      </c>
      <c r="G635">
        <v>14.07</v>
      </c>
      <c r="H635" t="s">
        <v>2497</v>
      </c>
      <c r="I635" s="4">
        <v>2</v>
      </c>
      <c r="J635" s="4">
        <v>10</v>
      </c>
      <c r="K635" s="6">
        <v>1955</v>
      </c>
      <c r="L635" s="1">
        <f t="shared" si="19"/>
        <v>2959</v>
      </c>
      <c r="M635">
        <v>62.05</v>
      </c>
      <c r="N635">
        <v>14.48</v>
      </c>
      <c r="O635" t="s">
        <v>2497</v>
      </c>
      <c r="P635" t="s">
        <v>34</v>
      </c>
      <c r="Q635" t="s">
        <v>35</v>
      </c>
      <c r="R635">
        <v>1579</v>
      </c>
      <c r="S635">
        <v>32</v>
      </c>
      <c r="T635">
        <v>45</v>
      </c>
    </row>
    <row r="636" spans="1:20">
      <c r="A636" t="s">
        <v>3780</v>
      </c>
      <c r="B636" s="4">
        <v>3</v>
      </c>
      <c r="C636" s="4">
        <v>6</v>
      </c>
      <c r="D636" s="4">
        <v>1951</v>
      </c>
      <c r="E636" s="1">
        <f t="shared" si="18"/>
        <v>3198</v>
      </c>
      <c r="F636">
        <v>55.58</v>
      </c>
      <c r="G636">
        <v>12.97</v>
      </c>
      <c r="H636" t="s">
        <v>2497</v>
      </c>
      <c r="I636" s="4">
        <v>8</v>
      </c>
      <c r="J636" s="4">
        <v>6</v>
      </c>
      <c r="K636" s="6">
        <v>1951</v>
      </c>
      <c r="L636" s="1">
        <f t="shared" si="19"/>
        <v>5025</v>
      </c>
      <c r="M636">
        <v>55.58</v>
      </c>
      <c r="N636">
        <v>12.97</v>
      </c>
      <c r="O636" t="s">
        <v>2497</v>
      </c>
      <c r="P636" t="s">
        <v>40</v>
      </c>
      <c r="Q636" t="s">
        <v>35</v>
      </c>
      <c r="R636">
        <v>5</v>
      </c>
      <c r="S636">
        <v>0</v>
      </c>
      <c r="T636">
        <v>0</v>
      </c>
    </row>
    <row r="637" spans="1:20">
      <c r="A637" t="s">
        <v>3782</v>
      </c>
      <c r="B637" s="4">
        <v>18</v>
      </c>
      <c r="C637" s="4">
        <v>6</v>
      </c>
      <c r="D637" s="4">
        <v>1951</v>
      </c>
      <c r="E637" s="1">
        <f t="shared" si="18"/>
        <v>8677</v>
      </c>
      <c r="F637">
        <v>59.33</v>
      </c>
      <c r="G637">
        <v>18.27</v>
      </c>
      <c r="H637" t="s">
        <v>2497</v>
      </c>
      <c r="I637" s="4">
        <v>6</v>
      </c>
      <c r="J637" s="4">
        <v>5</v>
      </c>
      <c r="K637" s="6">
        <v>1952</v>
      </c>
      <c r="L637" s="1">
        <f t="shared" si="19"/>
        <v>4264</v>
      </c>
      <c r="M637">
        <v>59.35</v>
      </c>
      <c r="N637">
        <v>18.399999999999999</v>
      </c>
      <c r="O637" t="s">
        <v>2497</v>
      </c>
      <c r="P637" t="s">
        <v>40</v>
      </c>
      <c r="Q637" t="s">
        <v>35</v>
      </c>
      <c r="R637">
        <v>323</v>
      </c>
      <c r="S637">
        <v>8</v>
      </c>
      <c r="T637">
        <v>77</v>
      </c>
    </row>
    <row r="638" spans="1:20">
      <c r="A638" t="s">
        <v>41</v>
      </c>
      <c r="B638" s="4">
        <v>19</v>
      </c>
      <c r="C638" s="4">
        <v>6</v>
      </c>
      <c r="D638" s="4">
        <v>1952</v>
      </c>
      <c r="E638" s="1">
        <f t="shared" si="18"/>
        <v>9043</v>
      </c>
      <c r="F638">
        <v>50.8</v>
      </c>
      <c r="G638">
        <v>3</v>
      </c>
      <c r="H638" t="s">
        <v>22</v>
      </c>
      <c r="I638" s="4">
        <v>25</v>
      </c>
      <c r="J638" s="4">
        <v>4</v>
      </c>
      <c r="K638" s="6">
        <v>1954</v>
      </c>
      <c r="L638" s="1">
        <f t="shared" si="19"/>
        <v>11176</v>
      </c>
      <c r="M638">
        <v>50.9</v>
      </c>
      <c r="N638">
        <v>2.9</v>
      </c>
      <c r="O638" t="s">
        <v>22</v>
      </c>
      <c r="P638" t="s">
        <v>34</v>
      </c>
      <c r="Q638" t="s">
        <v>35</v>
      </c>
      <c r="R638">
        <v>675</v>
      </c>
      <c r="S638">
        <v>14</v>
      </c>
      <c r="T638">
        <v>328</v>
      </c>
    </row>
    <row r="639" spans="1:20">
      <c r="A639" t="s">
        <v>44</v>
      </c>
      <c r="B639" s="4">
        <v>19</v>
      </c>
      <c r="C639" s="4">
        <v>6</v>
      </c>
      <c r="D639" s="4">
        <v>1952</v>
      </c>
      <c r="E639" s="1">
        <f t="shared" si="18"/>
        <v>9043</v>
      </c>
      <c r="F639">
        <v>50.8</v>
      </c>
      <c r="G639">
        <v>3</v>
      </c>
      <c r="H639" t="s">
        <v>22</v>
      </c>
      <c r="I639" s="4">
        <v>24</v>
      </c>
      <c r="J639" s="4">
        <v>10</v>
      </c>
      <c r="K639" s="6">
        <v>1952</v>
      </c>
      <c r="L639" s="1">
        <f t="shared" si="19"/>
        <v>10992</v>
      </c>
      <c r="M639">
        <v>50.8</v>
      </c>
      <c r="N639">
        <v>2.9</v>
      </c>
      <c r="O639" t="s">
        <v>22</v>
      </c>
      <c r="P639" t="s">
        <v>34</v>
      </c>
      <c r="Q639" t="s">
        <v>35</v>
      </c>
      <c r="R639">
        <v>127</v>
      </c>
      <c r="S639">
        <v>8</v>
      </c>
      <c r="T639">
        <v>270</v>
      </c>
    </row>
    <row r="640" spans="1:20">
      <c r="A640" t="s">
        <v>221</v>
      </c>
      <c r="B640" s="4">
        <v>13</v>
      </c>
      <c r="C640" s="4">
        <v>6</v>
      </c>
      <c r="D640" s="4">
        <v>1952</v>
      </c>
      <c r="E640" s="1">
        <f t="shared" si="18"/>
        <v>6852</v>
      </c>
      <c r="F640">
        <v>49.92</v>
      </c>
      <c r="G640">
        <v>15.48</v>
      </c>
      <c r="H640" t="s">
        <v>211</v>
      </c>
      <c r="I640" s="4">
        <v>12</v>
      </c>
      <c r="J640" s="4">
        <v>4</v>
      </c>
      <c r="K640" s="6">
        <v>1953</v>
      </c>
      <c r="L640" s="1">
        <f t="shared" si="19"/>
        <v>6427</v>
      </c>
      <c r="M640">
        <v>50</v>
      </c>
      <c r="N640">
        <v>15.57</v>
      </c>
      <c r="O640" t="s">
        <v>211</v>
      </c>
      <c r="P640" t="s">
        <v>34</v>
      </c>
      <c r="Q640" t="s">
        <v>35</v>
      </c>
      <c r="R640">
        <v>303</v>
      </c>
      <c r="S640">
        <v>12</v>
      </c>
      <c r="T640">
        <v>33</v>
      </c>
    </row>
    <row r="641" spans="1:20">
      <c r="A641" t="s">
        <v>223</v>
      </c>
      <c r="B641" s="4">
        <v>13</v>
      </c>
      <c r="C641" s="4">
        <v>6</v>
      </c>
      <c r="D641" s="4">
        <v>1952</v>
      </c>
      <c r="E641" s="1">
        <f t="shared" si="18"/>
        <v>6852</v>
      </c>
      <c r="F641">
        <v>49.92</v>
      </c>
      <c r="G641">
        <v>15.48</v>
      </c>
      <c r="H641" t="s">
        <v>211</v>
      </c>
      <c r="I641" s="4">
        <v>27</v>
      </c>
      <c r="J641" s="4">
        <v>8</v>
      </c>
      <c r="K641" s="6">
        <v>1952</v>
      </c>
      <c r="L641" s="1">
        <f t="shared" si="19"/>
        <v>12026</v>
      </c>
      <c r="M641">
        <v>49.93</v>
      </c>
      <c r="N641">
        <v>15.48</v>
      </c>
      <c r="O641" t="s">
        <v>211</v>
      </c>
      <c r="P641" t="s">
        <v>34</v>
      </c>
      <c r="Q641" t="s">
        <v>35</v>
      </c>
      <c r="R641">
        <v>75</v>
      </c>
      <c r="S641">
        <v>2</v>
      </c>
      <c r="T641">
        <v>0</v>
      </c>
    </row>
    <row r="642" spans="1:20">
      <c r="A642" t="s">
        <v>224</v>
      </c>
      <c r="B642" s="4">
        <v>13</v>
      </c>
      <c r="C642" s="4">
        <v>6</v>
      </c>
      <c r="D642" s="4">
        <v>1952</v>
      </c>
      <c r="E642" s="1">
        <f t="shared" si="18"/>
        <v>6852</v>
      </c>
      <c r="F642">
        <v>49.92</v>
      </c>
      <c r="G642">
        <v>15.48</v>
      </c>
      <c r="H642" t="s">
        <v>211</v>
      </c>
      <c r="I642" s="4">
        <v>5</v>
      </c>
      <c r="J642" s="4">
        <v>10</v>
      </c>
      <c r="K642" s="6">
        <v>1952</v>
      </c>
      <c r="L642" s="1">
        <f t="shared" si="19"/>
        <v>4052</v>
      </c>
      <c r="M642">
        <v>49.92</v>
      </c>
      <c r="N642">
        <v>15.47</v>
      </c>
      <c r="O642" t="s">
        <v>211</v>
      </c>
      <c r="P642" t="s">
        <v>34</v>
      </c>
      <c r="Q642" t="s">
        <v>35</v>
      </c>
      <c r="R642">
        <v>114</v>
      </c>
      <c r="S642">
        <v>2</v>
      </c>
      <c r="T642">
        <v>270</v>
      </c>
    </row>
    <row r="643" spans="1:20">
      <c r="A643" t="s">
        <v>326</v>
      </c>
      <c r="B643" s="4">
        <v>26</v>
      </c>
      <c r="C643" s="4">
        <v>5</v>
      </c>
      <c r="D643" s="4">
        <v>1952</v>
      </c>
      <c r="E643" s="1">
        <f t="shared" ref="E643:E706" si="20">DATE(B643,C643,D643)</f>
        <v>11569</v>
      </c>
      <c r="F643">
        <v>50.42</v>
      </c>
      <c r="G643">
        <v>15.58</v>
      </c>
      <c r="H643" t="s">
        <v>211</v>
      </c>
      <c r="I643" s="4">
        <v>27</v>
      </c>
      <c r="J643" s="4">
        <v>7</v>
      </c>
      <c r="K643" s="6">
        <v>1952</v>
      </c>
      <c r="L643" s="1">
        <f t="shared" ref="L643:L706" si="21">DATE(I643,J643,K643)</f>
        <v>11995</v>
      </c>
      <c r="M643">
        <v>50.43</v>
      </c>
      <c r="N643">
        <v>15.58</v>
      </c>
      <c r="O643" t="s">
        <v>211</v>
      </c>
      <c r="P643" t="s">
        <v>34</v>
      </c>
      <c r="Q643" t="s">
        <v>35</v>
      </c>
      <c r="R643">
        <v>62</v>
      </c>
      <c r="S643">
        <v>2</v>
      </c>
      <c r="T643">
        <v>0</v>
      </c>
    </row>
    <row r="644" spans="1:20">
      <c r="A644" t="s">
        <v>513</v>
      </c>
      <c r="B644" s="4">
        <v>2</v>
      </c>
      <c r="C644" s="4">
        <v>6</v>
      </c>
      <c r="D644" s="4">
        <v>1952</v>
      </c>
      <c r="E644" s="1">
        <f t="shared" si="20"/>
        <v>2834</v>
      </c>
      <c r="F644">
        <v>53.77</v>
      </c>
      <c r="G644">
        <v>9.8800000000000008</v>
      </c>
      <c r="H644" t="s">
        <v>332</v>
      </c>
      <c r="I644" s="4">
        <v>20</v>
      </c>
      <c r="J644" s="4">
        <v>3</v>
      </c>
      <c r="K644" s="6">
        <v>1953</v>
      </c>
      <c r="L644" s="1">
        <f t="shared" si="21"/>
        <v>9318</v>
      </c>
      <c r="M644">
        <v>53.78</v>
      </c>
      <c r="N644">
        <v>9.8000000000000007</v>
      </c>
      <c r="O644" t="s">
        <v>332</v>
      </c>
      <c r="P644" t="s">
        <v>40</v>
      </c>
      <c r="Q644" t="s">
        <v>35</v>
      </c>
      <c r="R644">
        <v>291</v>
      </c>
      <c r="S644">
        <v>6</v>
      </c>
      <c r="T644">
        <v>289</v>
      </c>
    </row>
    <row r="645" spans="1:20">
      <c r="A645" t="s">
        <v>727</v>
      </c>
      <c r="B645" s="4">
        <v>30</v>
      </c>
      <c r="C645" s="4">
        <v>5</v>
      </c>
      <c r="D645" s="4">
        <v>1952</v>
      </c>
      <c r="E645" s="1">
        <f t="shared" si="20"/>
        <v>13030</v>
      </c>
      <c r="F645">
        <v>55.2</v>
      </c>
      <c r="G645">
        <v>9.3000000000000007</v>
      </c>
      <c r="H645" t="s">
        <v>610</v>
      </c>
      <c r="I645" s="4">
        <v>1</v>
      </c>
      <c r="J645" s="4">
        <v>11</v>
      </c>
      <c r="K645" s="6">
        <v>1955</v>
      </c>
      <c r="L645" s="1">
        <f t="shared" si="21"/>
        <v>2625</v>
      </c>
      <c r="M645">
        <v>55.23</v>
      </c>
      <c r="N645">
        <v>9.33</v>
      </c>
      <c r="O645" t="s">
        <v>610</v>
      </c>
      <c r="P645" t="s">
        <v>40</v>
      </c>
      <c r="Q645" t="s">
        <v>52</v>
      </c>
      <c r="R645">
        <v>1250</v>
      </c>
      <c r="S645">
        <v>5</v>
      </c>
      <c r="T645">
        <v>30</v>
      </c>
    </row>
    <row r="646" spans="1:20">
      <c r="A646" t="s">
        <v>728</v>
      </c>
      <c r="B646" s="4">
        <v>2</v>
      </c>
      <c r="C646" s="4">
        <v>6</v>
      </c>
      <c r="D646" s="4">
        <v>1952</v>
      </c>
      <c r="E646" s="1">
        <f t="shared" si="20"/>
        <v>2834</v>
      </c>
      <c r="F646">
        <v>56.45</v>
      </c>
      <c r="G646">
        <v>8.8800000000000008</v>
      </c>
      <c r="H646" t="s">
        <v>610</v>
      </c>
      <c r="I646" s="4">
        <v>2</v>
      </c>
      <c r="J646" s="4">
        <v>11</v>
      </c>
      <c r="K646" s="6">
        <v>1952</v>
      </c>
      <c r="L646" s="1">
        <f t="shared" si="21"/>
        <v>2987</v>
      </c>
      <c r="M646">
        <v>56.48</v>
      </c>
      <c r="N646">
        <v>8.83</v>
      </c>
      <c r="O646" t="s">
        <v>610</v>
      </c>
      <c r="P646" t="s">
        <v>40</v>
      </c>
      <c r="Q646" t="s">
        <v>35</v>
      </c>
      <c r="R646">
        <v>153</v>
      </c>
      <c r="S646">
        <v>5</v>
      </c>
      <c r="T646">
        <v>321</v>
      </c>
    </row>
    <row r="647" spans="1:20">
      <c r="A647" t="s">
        <v>729</v>
      </c>
      <c r="B647" s="4">
        <v>14</v>
      </c>
      <c r="C647" s="4">
        <v>6</v>
      </c>
      <c r="D647" s="4">
        <v>1952</v>
      </c>
      <c r="E647" s="1">
        <f t="shared" si="20"/>
        <v>7217</v>
      </c>
      <c r="F647">
        <v>56.48</v>
      </c>
      <c r="G647">
        <v>8.83</v>
      </c>
      <c r="H647" t="s">
        <v>610</v>
      </c>
      <c r="I647" s="4">
        <v>25</v>
      </c>
      <c r="J647" s="4">
        <v>3</v>
      </c>
      <c r="K647" s="6">
        <v>1953</v>
      </c>
      <c r="L647" s="1">
        <f t="shared" si="21"/>
        <v>11144</v>
      </c>
      <c r="M647">
        <v>56.62</v>
      </c>
      <c r="N647">
        <v>8.9700000000000006</v>
      </c>
      <c r="O647" t="s">
        <v>610</v>
      </c>
      <c r="P647" t="s">
        <v>34</v>
      </c>
      <c r="Q647" t="s">
        <v>35</v>
      </c>
      <c r="R647">
        <v>284</v>
      </c>
      <c r="S647">
        <v>17</v>
      </c>
      <c r="T647">
        <v>29</v>
      </c>
    </row>
    <row r="648" spans="1:20">
      <c r="A648" t="s">
        <v>973</v>
      </c>
      <c r="B648" s="4">
        <v>21</v>
      </c>
      <c r="C648" s="4">
        <v>5</v>
      </c>
      <c r="D648" s="4">
        <v>1952</v>
      </c>
      <c r="E648" s="1">
        <f t="shared" si="20"/>
        <v>9743</v>
      </c>
      <c r="F648">
        <v>50.92</v>
      </c>
      <c r="G648">
        <v>0.98</v>
      </c>
      <c r="H648" t="s">
        <v>4129</v>
      </c>
      <c r="I648" s="4">
        <v>8</v>
      </c>
      <c r="J648" s="4">
        <v>6</v>
      </c>
      <c r="K648" s="6">
        <v>1953</v>
      </c>
      <c r="L648" s="1">
        <f t="shared" si="21"/>
        <v>5027</v>
      </c>
      <c r="M648">
        <v>50.92</v>
      </c>
      <c r="N648">
        <v>0.98</v>
      </c>
      <c r="O648" t="s">
        <v>4129</v>
      </c>
      <c r="P648" t="s">
        <v>40</v>
      </c>
      <c r="Q648" t="s">
        <v>35</v>
      </c>
      <c r="R648">
        <v>383</v>
      </c>
      <c r="S648">
        <v>0</v>
      </c>
      <c r="T648">
        <v>0</v>
      </c>
    </row>
    <row r="649" spans="1:20">
      <c r="A649" t="s">
        <v>974</v>
      </c>
      <c r="B649" s="4">
        <v>21</v>
      </c>
      <c r="C649" s="4">
        <v>5</v>
      </c>
      <c r="D649" s="4">
        <v>1952</v>
      </c>
      <c r="E649" s="1">
        <f t="shared" si="20"/>
        <v>9743</v>
      </c>
      <c r="F649">
        <v>50.92</v>
      </c>
      <c r="G649">
        <v>-0.98</v>
      </c>
      <c r="H649" t="s">
        <v>4129</v>
      </c>
      <c r="I649" s="4">
        <v>11</v>
      </c>
      <c r="J649" s="4">
        <v>6</v>
      </c>
      <c r="K649" s="6">
        <v>1953</v>
      </c>
      <c r="L649" s="1">
        <f t="shared" si="21"/>
        <v>6122</v>
      </c>
      <c r="M649">
        <v>50.92</v>
      </c>
      <c r="N649">
        <v>-0.98</v>
      </c>
      <c r="O649" t="s">
        <v>4129</v>
      </c>
      <c r="P649" t="s">
        <v>40</v>
      </c>
      <c r="Q649" t="s">
        <v>35</v>
      </c>
      <c r="R649">
        <v>386</v>
      </c>
      <c r="S649">
        <v>0</v>
      </c>
      <c r="T649">
        <v>0</v>
      </c>
    </row>
    <row r="650" spans="1:20">
      <c r="A650" t="s">
        <v>1560</v>
      </c>
      <c r="B650" s="4">
        <v>15</v>
      </c>
      <c r="C650" s="4">
        <v>5</v>
      </c>
      <c r="D650" s="4">
        <v>1952</v>
      </c>
      <c r="E650" s="1">
        <f t="shared" si="20"/>
        <v>7551</v>
      </c>
      <c r="F650">
        <v>46.95</v>
      </c>
      <c r="G650">
        <v>7.43</v>
      </c>
      <c r="H650" t="s">
        <v>1558</v>
      </c>
      <c r="I650" s="4">
        <v>22</v>
      </c>
      <c r="J650" s="4">
        <v>4</v>
      </c>
      <c r="K650" s="6">
        <v>1956</v>
      </c>
      <c r="L650" s="1">
        <f t="shared" si="21"/>
        <v>10082</v>
      </c>
      <c r="M650">
        <v>46.93</v>
      </c>
      <c r="N650">
        <v>7.58</v>
      </c>
      <c r="O650" t="s">
        <v>1558</v>
      </c>
      <c r="P650" t="s">
        <v>40</v>
      </c>
      <c r="Q650" t="s">
        <v>27</v>
      </c>
      <c r="R650">
        <v>1438</v>
      </c>
      <c r="S650">
        <v>12</v>
      </c>
      <c r="T650">
        <v>100</v>
      </c>
    </row>
    <row r="651" spans="1:20">
      <c r="A651" t="s">
        <v>1563</v>
      </c>
      <c r="B651" s="4">
        <v>12</v>
      </c>
      <c r="C651" s="4">
        <v>7</v>
      </c>
      <c r="D651" s="4">
        <v>1952</v>
      </c>
      <c r="E651" s="1">
        <f t="shared" si="20"/>
        <v>6517</v>
      </c>
      <c r="F651">
        <v>47.4</v>
      </c>
      <c r="G651">
        <v>7.72</v>
      </c>
      <c r="H651" t="s">
        <v>1558</v>
      </c>
      <c r="I651" s="4">
        <v>9</v>
      </c>
      <c r="J651" s="4">
        <v>4</v>
      </c>
      <c r="K651" s="6">
        <v>1955</v>
      </c>
      <c r="L651" s="1">
        <f t="shared" si="21"/>
        <v>5333</v>
      </c>
      <c r="M651">
        <v>47.23</v>
      </c>
      <c r="N651">
        <v>8.7799999999999994</v>
      </c>
      <c r="O651" t="s">
        <v>1558</v>
      </c>
      <c r="P651" t="s">
        <v>34</v>
      </c>
      <c r="Q651" t="s">
        <v>35</v>
      </c>
      <c r="R651">
        <v>1001</v>
      </c>
      <c r="S651">
        <v>83</v>
      </c>
      <c r="T651">
        <v>103</v>
      </c>
    </row>
    <row r="652" spans="1:20">
      <c r="A652" t="s">
        <v>1604</v>
      </c>
      <c r="B652" s="4">
        <v>3</v>
      </c>
      <c r="C652" s="4">
        <v>6</v>
      </c>
      <c r="D652" s="4">
        <v>1952</v>
      </c>
      <c r="E652" s="1">
        <f t="shared" si="20"/>
        <v>3199</v>
      </c>
      <c r="F652">
        <v>45.15</v>
      </c>
      <c r="G652">
        <v>18.02</v>
      </c>
      <c r="H652" t="s">
        <v>1600</v>
      </c>
      <c r="I652" s="4">
        <v>15</v>
      </c>
      <c r="J652" s="4">
        <v>5</v>
      </c>
      <c r="K652" s="6">
        <v>1953</v>
      </c>
      <c r="L652" s="1">
        <f t="shared" si="21"/>
        <v>7552</v>
      </c>
      <c r="M652">
        <v>45.15</v>
      </c>
      <c r="N652">
        <v>18.02</v>
      </c>
      <c r="O652" t="s">
        <v>1600</v>
      </c>
      <c r="P652" t="s">
        <v>40</v>
      </c>
      <c r="Q652" t="s">
        <v>35</v>
      </c>
      <c r="R652">
        <v>346</v>
      </c>
      <c r="S652">
        <v>0</v>
      </c>
      <c r="T652">
        <v>0</v>
      </c>
    </row>
    <row r="653" spans="1:20">
      <c r="A653" t="s">
        <v>2179</v>
      </c>
      <c r="B653" s="4">
        <v>29</v>
      </c>
      <c r="C653" s="4">
        <v>5</v>
      </c>
      <c r="D653" s="4">
        <v>1952</v>
      </c>
      <c r="E653" s="1">
        <f t="shared" si="20"/>
        <v>12665</v>
      </c>
      <c r="F653">
        <v>59.67</v>
      </c>
      <c r="G653">
        <v>11</v>
      </c>
      <c r="H653" t="s">
        <v>669</v>
      </c>
      <c r="I653" s="4">
        <v>28</v>
      </c>
      <c r="J653" s="4">
        <v>10</v>
      </c>
      <c r="K653" s="6">
        <v>1952</v>
      </c>
      <c r="L653" s="1">
        <f t="shared" si="21"/>
        <v>12453</v>
      </c>
      <c r="M653">
        <v>59.67</v>
      </c>
      <c r="N653">
        <v>11</v>
      </c>
      <c r="O653" t="s">
        <v>669</v>
      </c>
      <c r="P653" t="s">
        <v>34</v>
      </c>
      <c r="Q653" t="s">
        <v>35</v>
      </c>
      <c r="R653">
        <v>152</v>
      </c>
      <c r="S653">
        <v>0</v>
      </c>
      <c r="T653">
        <v>0</v>
      </c>
    </row>
    <row r="654" spans="1:20">
      <c r="A654" t="s">
        <v>2192</v>
      </c>
      <c r="B654" s="4">
        <v>2</v>
      </c>
      <c r="C654" s="4">
        <v>6</v>
      </c>
      <c r="D654" s="4">
        <v>1952</v>
      </c>
      <c r="E654" s="1">
        <f t="shared" si="20"/>
        <v>2834</v>
      </c>
      <c r="F654">
        <v>58.57</v>
      </c>
      <c r="G654">
        <v>6.22</v>
      </c>
      <c r="H654" t="s">
        <v>669</v>
      </c>
      <c r="I654" s="4">
        <v>27</v>
      </c>
      <c r="J654" s="4">
        <v>12</v>
      </c>
      <c r="K654" s="6">
        <v>1952</v>
      </c>
      <c r="L654" s="1">
        <f t="shared" si="21"/>
        <v>12148</v>
      </c>
      <c r="M654">
        <v>58.28</v>
      </c>
      <c r="N654">
        <v>6.53</v>
      </c>
      <c r="O654" t="s">
        <v>669</v>
      </c>
      <c r="P654" t="s">
        <v>26</v>
      </c>
      <c r="Q654" t="s">
        <v>35</v>
      </c>
      <c r="R654">
        <v>208</v>
      </c>
      <c r="S654">
        <v>37</v>
      </c>
      <c r="T654">
        <v>150</v>
      </c>
    </row>
    <row r="655" spans="1:20">
      <c r="A655" t="s">
        <v>2195</v>
      </c>
      <c r="B655" s="4">
        <v>30</v>
      </c>
      <c r="C655" s="4">
        <v>5</v>
      </c>
      <c r="D655" s="4">
        <v>1952</v>
      </c>
      <c r="E655" s="1">
        <f t="shared" si="20"/>
        <v>13030</v>
      </c>
      <c r="F655">
        <v>59.95</v>
      </c>
      <c r="G655">
        <v>10.73</v>
      </c>
      <c r="H655" t="s">
        <v>669</v>
      </c>
      <c r="I655" s="4">
        <v>25</v>
      </c>
      <c r="J655" s="4">
        <v>11</v>
      </c>
      <c r="K655" s="6">
        <v>1952</v>
      </c>
      <c r="L655" s="1">
        <f t="shared" si="21"/>
        <v>11388</v>
      </c>
      <c r="M655">
        <v>59.95</v>
      </c>
      <c r="N655">
        <v>10.73</v>
      </c>
      <c r="O655" t="s">
        <v>669</v>
      </c>
      <c r="P655" t="s">
        <v>40</v>
      </c>
      <c r="Q655" t="s">
        <v>35</v>
      </c>
      <c r="R655">
        <v>179</v>
      </c>
      <c r="S655">
        <v>0</v>
      </c>
      <c r="T655">
        <v>0</v>
      </c>
    </row>
    <row r="656" spans="1:20">
      <c r="A656" t="s">
        <v>2233</v>
      </c>
      <c r="B656" s="4">
        <v>21</v>
      </c>
      <c r="C656" s="4">
        <v>5</v>
      </c>
      <c r="D656" s="4">
        <v>1952</v>
      </c>
      <c r="E656" s="1">
        <f t="shared" si="20"/>
        <v>9743</v>
      </c>
      <c r="F656">
        <v>59.88</v>
      </c>
      <c r="G656">
        <v>10.83</v>
      </c>
      <c r="H656" t="s">
        <v>669</v>
      </c>
      <c r="I656" s="4">
        <v>19</v>
      </c>
      <c r="J656" s="4">
        <v>12</v>
      </c>
      <c r="K656" s="6">
        <v>1955</v>
      </c>
      <c r="L656" s="1">
        <f t="shared" si="21"/>
        <v>9229</v>
      </c>
      <c r="M656">
        <v>59.87</v>
      </c>
      <c r="N656">
        <v>10.82</v>
      </c>
      <c r="O656" t="s">
        <v>669</v>
      </c>
      <c r="P656" t="s">
        <v>34</v>
      </c>
      <c r="Q656" t="s">
        <v>35</v>
      </c>
      <c r="R656">
        <v>1307</v>
      </c>
      <c r="S656">
        <v>3</v>
      </c>
      <c r="T656">
        <v>207</v>
      </c>
    </row>
    <row r="657" spans="1:20">
      <c r="A657" t="s">
        <v>2234</v>
      </c>
      <c r="B657" s="4">
        <v>28</v>
      </c>
      <c r="C657" s="4">
        <v>5</v>
      </c>
      <c r="D657" s="4">
        <v>1952</v>
      </c>
      <c r="E657" s="1">
        <f t="shared" si="20"/>
        <v>12300</v>
      </c>
      <c r="F657">
        <v>59.98</v>
      </c>
      <c r="G657">
        <v>10.75</v>
      </c>
      <c r="H657" t="s">
        <v>669</v>
      </c>
      <c r="I657" s="4">
        <v>1</v>
      </c>
      <c r="J657" s="4">
        <v>8</v>
      </c>
      <c r="K657" s="6">
        <v>1952</v>
      </c>
      <c r="L657" s="1">
        <f t="shared" si="21"/>
        <v>2530</v>
      </c>
      <c r="M657">
        <v>60</v>
      </c>
      <c r="N657">
        <v>10.77</v>
      </c>
      <c r="O657" t="s">
        <v>669</v>
      </c>
      <c r="P657" t="s">
        <v>26</v>
      </c>
      <c r="Q657" t="s">
        <v>35</v>
      </c>
      <c r="R657">
        <v>65</v>
      </c>
      <c r="S657">
        <v>3</v>
      </c>
      <c r="T657">
        <v>27</v>
      </c>
    </row>
    <row r="658" spans="1:20">
      <c r="A658" t="s">
        <v>2236</v>
      </c>
      <c r="B658" s="4">
        <v>25</v>
      </c>
      <c r="C658" s="4">
        <v>5</v>
      </c>
      <c r="D658" s="4">
        <v>1952</v>
      </c>
      <c r="E658" s="1">
        <f t="shared" si="20"/>
        <v>11204</v>
      </c>
      <c r="F658">
        <v>62.93</v>
      </c>
      <c r="G658">
        <v>8.4499999999999993</v>
      </c>
      <c r="H658" t="s">
        <v>669</v>
      </c>
      <c r="I658" s="4">
        <v>20</v>
      </c>
      <c r="J658" s="4">
        <v>6</v>
      </c>
      <c r="K658" s="6">
        <v>1953</v>
      </c>
      <c r="L658" s="1">
        <f t="shared" si="21"/>
        <v>9410</v>
      </c>
      <c r="M658">
        <v>62.92</v>
      </c>
      <c r="N658">
        <v>8.4700000000000006</v>
      </c>
      <c r="O658" t="s">
        <v>669</v>
      </c>
      <c r="P658" t="s">
        <v>34</v>
      </c>
      <c r="Q658" t="s">
        <v>35</v>
      </c>
      <c r="R658">
        <v>391</v>
      </c>
      <c r="S658">
        <v>3</v>
      </c>
      <c r="T658">
        <v>156</v>
      </c>
    </row>
    <row r="659" spans="1:20">
      <c r="A659" t="s">
        <v>2237</v>
      </c>
      <c r="B659" s="4">
        <v>31</v>
      </c>
      <c r="C659" s="4">
        <v>5</v>
      </c>
      <c r="D659" s="4">
        <v>1952</v>
      </c>
      <c r="E659" s="1">
        <f t="shared" si="20"/>
        <v>13395</v>
      </c>
      <c r="F659">
        <v>58.6</v>
      </c>
      <c r="G659">
        <v>7.78</v>
      </c>
      <c r="H659" t="s">
        <v>669</v>
      </c>
      <c r="I659" s="4">
        <v>19</v>
      </c>
      <c r="J659" s="4">
        <v>1</v>
      </c>
      <c r="K659" s="6">
        <v>1954</v>
      </c>
      <c r="L659" s="1">
        <f t="shared" si="21"/>
        <v>8894</v>
      </c>
      <c r="M659">
        <v>58.67</v>
      </c>
      <c r="N659">
        <v>7.78</v>
      </c>
      <c r="O659" t="s">
        <v>669</v>
      </c>
      <c r="P659" t="s">
        <v>34</v>
      </c>
      <c r="Q659" t="s">
        <v>35</v>
      </c>
      <c r="R659">
        <v>598</v>
      </c>
      <c r="S659">
        <v>8</v>
      </c>
      <c r="T659">
        <v>0</v>
      </c>
    </row>
    <row r="660" spans="1:20">
      <c r="A660" t="s">
        <v>2242</v>
      </c>
      <c r="B660" s="4">
        <v>8</v>
      </c>
      <c r="C660" s="4">
        <v>6</v>
      </c>
      <c r="D660" s="4">
        <v>1952</v>
      </c>
      <c r="E660" s="1">
        <f t="shared" si="20"/>
        <v>5026</v>
      </c>
      <c r="F660">
        <v>60.75</v>
      </c>
      <c r="G660">
        <v>11.13</v>
      </c>
      <c r="H660" t="s">
        <v>669</v>
      </c>
      <c r="I660" s="4">
        <v>15</v>
      </c>
      <c r="J660" s="4">
        <v>8</v>
      </c>
      <c r="K660" s="6">
        <v>1955</v>
      </c>
      <c r="L660" s="1">
        <f t="shared" si="21"/>
        <v>7646</v>
      </c>
      <c r="M660">
        <v>60.72</v>
      </c>
      <c r="N660">
        <v>11.13</v>
      </c>
      <c r="O660" t="s">
        <v>669</v>
      </c>
      <c r="P660" t="s">
        <v>40</v>
      </c>
      <c r="Q660" t="s">
        <v>35</v>
      </c>
      <c r="R660">
        <v>1163</v>
      </c>
      <c r="S660">
        <v>4</v>
      </c>
      <c r="T660">
        <v>181</v>
      </c>
    </row>
    <row r="661" spans="1:20">
      <c r="A661" t="s">
        <v>2279</v>
      </c>
      <c r="B661" s="4">
        <v>20</v>
      </c>
      <c r="C661" s="4">
        <v>5</v>
      </c>
      <c r="D661" s="4">
        <v>1952</v>
      </c>
      <c r="E661" s="1">
        <f t="shared" si="20"/>
        <v>9378</v>
      </c>
      <c r="F661">
        <v>59.13</v>
      </c>
      <c r="G661">
        <v>10.23</v>
      </c>
      <c r="H661" t="s">
        <v>669</v>
      </c>
      <c r="I661" s="4">
        <v>24</v>
      </c>
      <c r="J661" s="4">
        <v>10</v>
      </c>
      <c r="K661" s="6">
        <v>1952</v>
      </c>
      <c r="L661" s="1">
        <f t="shared" si="21"/>
        <v>10992</v>
      </c>
      <c r="M661">
        <v>59.13</v>
      </c>
      <c r="N661">
        <v>10.220000000000001</v>
      </c>
      <c r="O661" t="s">
        <v>669</v>
      </c>
      <c r="P661" t="s">
        <v>40</v>
      </c>
      <c r="Q661" t="s">
        <v>35</v>
      </c>
      <c r="R661">
        <v>157</v>
      </c>
      <c r="S661">
        <v>1</v>
      </c>
      <c r="T661">
        <v>270</v>
      </c>
    </row>
    <row r="662" spans="1:20">
      <c r="A662" t="s">
        <v>2285</v>
      </c>
      <c r="B662" s="4">
        <v>1</v>
      </c>
      <c r="C662" s="4">
        <v>6</v>
      </c>
      <c r="D662" s="4">
        <v>1952</v>
      </c>
      <c r="E662" s="1">
        <f t="shared" si="20"/>
        <v>2469</v>
      </c>
      <c r="F662">
        <v>63.05</v>
      </c>
      <c r="G662">
        <v>9.2200000000000006</v>
      </c>
      <c r="H662" t="s">
        <v>669</v>
      </c>
      <c r="I662" s="4">
        <v>10</v>
      </c>
      <c r="J662" s="4">
        <v>4</v>
      </c>
      <c r="K662" s="6">
        <v>1959</v>
      </c>
      <c r="L662" s="1">
        <f t="shared" si="21"/>
        <v>5702</v>
      </c>
      <c r="M662">
        <v>63</v>
      </c>
      <c r="N662">
        <v>8.9700000000000006</v>
      </c>
      <c r="O662" t="s">
        <v>669</v>
      </c>
      <c r="P662" t="s">
        <v>40</v>
      </c>
      <c r="Q662" t="s">
        <v>35</v>
      </c>
      <c r="R662">
        <v>2504</v>
      </c>
      <c r="S662">
        <v>14</v>
      </c>
      <c r="T662">
        <v>247</v>
      </c>
    </row>
    <row r="663" spans="1:20">
      <c r="A663" t="s">
        <v>2286</v>
      </c>
      <c r="B663" s="4">
        <v>27</v>
      </c>
      <c r="C663" s="4">
        <v>5</v>
      </c>
      <c r="D663" s="4">
        <v>1952</v>
      </c>
      <c r="E663" s="1">
        <f t="shared" si="20"/>
        <v>11934</v>
      </c>
      <c r="F663">
        <v>62.92</v>
      </c>
      <c r="G663">
        <v>8.42</v>
      </c>
      <c r="H663" t="s">
        <v>669</v>
      </c>
      <c r="I663" s="4">
        <v>13</v>
      </c>
      <c r="J663" s="4">
        <v>6</v>
      </c>
      <c r="K663" s="6">
        <v>1954</v>
      </c>
      <c r="L663" s="1">
        <f t="shared" si="21"/>
        <v>6854</v>
      </c>
      <c r="M663">
        <v>63.12</v>
      </c>
      <c r="N663">
        <v>9.1199999999999992</v>
      </c>
      <c r="O663" t="s">
        <v>669</v>
      </c>
      <c r="P663" t="s">
        <v>26</v>
      </c>
      <c r="Q663" t="s">
        <v>27</v>
      </c>
      <c r="R663">
        <v>747</v>
      </c>
      <c r="S663">
        <v>42</v>
      </c>
      <c r="T663">
        <v>58</v>
      </c>
    </row>
    <row r="664" spans="1:20">
      <c r="A664" t="s">
        <v>2293</v>
      </c>
      <c r="B664" s="4">
        <v>1</v>
      </c>
      <c r="C664" s="4">
        <v>7</v>
      </c>
      <c r="D664" s="4">
        <v>1952</v>
      </c>
      <c r="E664" s="1">
        <f t="shared" si="20"/>
        <v>2499</v>
      </c>
      <c r="F664">
        <v>58.83</v>
      </c>
      <c r="G664">
        <v>5.83</v>
      </c>
      <c r="H664" t="s">
        <v>669</v>
      </c>
      <c r="I664" s="4">
        <v>25</v>
      </c>
      <c r="J664" s="4">
        <v>2</v>
      </c>
      <c r="K664" s="6">
        <v>1954</v>
      </c>
      <c r="L664" s="1">
        <f t="shared" si="21"/>
        <v>11117</v>
      </c>
      <c r="M664">
        <v>58.83</v>
      </c>
      <c r="N664">
        <v>5.83</v>
      </c>
      <c r="O664" t="s">
        <v>669</v>
      </c>
      <c r="P664" t="s">
        <v>26</v>
      </c>
      <c r="Q664" t="s">
        <v>35</v>
      </c>
      <c r="R664">
        <v>604</v>
      </c>
      <c r="S664">
        <v>0</v>
      </c>
      <c r="T664">
        <v>0</v>
      </c>
    </row>
    <row r="665" spans="1:20">
      <c r="A665" t="s">
        <v>2533</v>
      </c>
      <c r="B665" s="4">
        <v>29</v>
      </c>
      <c r="C665" s="4">
        <v>6</v>
      </c>
      <c r="D665" s="4">
        <v>1952</v>
      </c>
      <c r="E665" s="1">
        <f t="shared" si="20"/>
        <v>12696</v>
      </c>
      <c r="F665">
        <v>65.819999999999993</v>
      </c>
      <c r="G665">
        <v>29.08</v>
      </c>
      <c r="H665" t="s">
        <v>2455</v>
      </c>
      <c r="I665" s="4">
        <v>3</v>
      </c>
      <c r="J665" s="4">
        <v>11</v>
      </c>
      <c r="K665" s="6">
        <v>1953</v>
      </c>
      <c r="L665" s="1">
        <f t="shared" si="21"/>
        <v>3353</v>
      </c>
      <c r="M665">
        <v>66</v>
      </c>
      <c r="N665">
        <v>29.17</v>
      </c>
      <c r="O665" t="s">
        <v>2455</v>
      </c>
      <c r="P665" t="s">
        <v>34</v>
      </c>
      <c r="Q665" t="s">
        <v>35</v>
      </c>
      <c r="R665">
        <v>492</v>
      </c>
      <c r="S665">
        <v>21</v>
      </c>
      <c r="T665">
        <v>11</v>
      </c>
    </row>
    <row r="666" spans="1:20">
      <c r="A666" t="s">
        <v>2541</v>
      </c>
      <c r="B666" s="4">
        <v>1</v>
      </c>
      <c r="C666" s="4">
        <v>6</v>
      </c>
      <c r="D666" s="4">
        <v>1952</v>
      </c>
      <c r="E666" s="1">
        <f t="shared" si="20"/>
        <v>2469</v>
      </c>
      <c r="F666">
        <v>61.2</v>
      </c>
      <c r="G666">
        <v>24.27</v>
      </c>
      <c r="H666" t="s">
        <v>2455</v>
      </c>
      <c r="I666" s="4">
        <v>19</v>
      </c>
      <c r="J666" s="4">
        <v>6</v>
      </c>
      <c r="K666" s="6">
        <v>1952</v>
      </c>
      <c r="L666" s="1">
        <f t="shared" si="21"/>
        <v>9043</v>
      </c>
      <c r="M666">
        <v>61.2</v>
      </c>
      <c r="N666">
        <v>24.3</v>
      </c>
      <c r="O666" t="s">
        <v>2455</v>
      </c>
      <c r="P666" t="s">
        <v>40</v>
      </c>
      <c r="Q666" t="s">
        <v>35</v>
      </c>
      <c r="R666">
        <v>18</v>
      </c>
      <c r="S666">
        <v>2</v>
      </c>
      <c r="T666">
        <v>91</v>
      </c>
    </row>
    <row r="667" spans="1:20">
      <c r="A667" t="s">
        <v>2542</v>
      </c>
      <c r="B667" s="4">
        <v>4</v>
      </c>
      <c r="C667" s="4">
        <v>6</v>
      </c>
      <c r="D667" s="4">
        <v>1952</v>
      </c>
      <c r="E667" s="1">
        <f t="shared" si="20"/>
        <v>3565</v>
      </c>
      <c r="F667">
        <v>61.22</v>
      </c>
      <c r="G667">
        <v>24.23</v>
      </c>
      <c r="H667" t="s">
        <v>2455</v>
      </c>
      <c r="I667" s="4">
        <v>20</v>
      </c>
      <c r="J667" s="4">
        <v>8</v>
      </c>
      <c r="K667" s="6">
        <v>1952</v>
      </c>
      <c r="L667" s="1">
        <f t="shared" si="21"/>
        <v>9470</v>
      </c>
      <c r="M667">
        <v>61.2</v>
      </c>
      <c r="N667">
        <v>24.3</v>
      </c>
      <c r="O667" t="s">
        <v>2455</v>
      </c>
      <c r="P667" t="s">
        <v>34</v>
      </c>
      <c r="Q667" t="s">
        <v>35</v>
      </c>
      <c r="R667">
        <v>77</v>
      </c>
      <c r="S667">
        <v>5</v>
      </c>
      <c r="T667">
        <v>118</v>
      </c>
    </row>
    <row r="668" spans="1:20">
      <c r="A668" t="s">
        <v>2543</v>
      </c>
      <c r="B668" s="4">
        <v>4</v>
      </c>
      <c r="C668" s="4">
        <v>6</v>
      </c>
      <c r="D668" s="4">
        <v>1952</v>
      </c>
      <c r="E668" s="1">
        <f t="shared" si="20"/>
        <v>3565</v>
      </c>
      <c r="F668">
        <v>61.22</v>
      </c>
      <c r="G668">
        <v>24.27</v>
      </c>
      <c r="H668" t="s">
        <v>2455</v>
      </c>
      <c r="I668" s="4">
        <v>7</v>
      </c>
      <c r="J668" s="4">
        <v>4</v>
      </c>
      <c r="K668" s="6">
        <v>1953</v>
      </c>
      <c r="L668" s="1">
        <f t="shared" si="21"/>
        <v>4600</v>
      </c>
      <c r="M668">
        <v>61.2</v>
      </c>
      <c r="N668">
        <v>24.2</v>
      </c>
      <c r="O668" t="s">
        <v>2455</v>
      </c>
      <c r="P668" t="s">
        <v>40</v>
      </c>
      <c r="Q668" t="s">
        <v>35</v>
      </c>
      <c r="R668">
        <v>307</v>
      </c>
      <c r="S668">
        <v>5</v>
      </c>
      <c r="T668">
        <v>243</v>
      </c>
    </row>
    <row r="669" spans="1:20">
      <c r="A669" t="s">
        <v>2544</v>
      </c>
      <c r="B669" s="4">
        <v>11</v>
      </c>
      <c r="C669" s="4">
        <v>6</v>
      </c>
      <c r="D669" s="4">
        <v>1952</v>
      </c>
      <c r="E669" s="1">
        <f t="shared" si="20"/>
        <v>6121</v>
      </c>
      <c r="F669">
        <v>61.22</v>
      </c>
      <c r="G669">
        <v>24.27</v>
      </c>
      <c r="H669" t="s">
        <v>2455</v>
      </c>
      <c r="I669" s="4">
        <v>25</v>
      </c>
      <c r="J669" s="4">
        <v>10</v>
      </c>
      <c r="K669" s="6">
        <v>1952</v>
      </c>
      <c r="L669" s="1">
        <f t="shared" si="21"/>
        <v>11357</v>
      </c>
      <c r="M669">
        <v>61.17</v>
      </c>
      <c r="N669">
        <v>24.17</v>
      </c>
      <c r="O669" t="s">
        <v>2455</v>
      </c>
      <c r="P669" t="s">
        <v>26</v>
      </c>
      <c r="Q669" t="s">
        <v>27</v>
      </c>
      <c r="R669">
        <v>136</v>
      </c>
      <c r="S669">
        <v>8</v>
      </c>
      <c r="T669">
        <v>224</v>
      </c>
    </row>
    <row r="670" spans="1:20">
      <c r="A670" t="s">
        <v>2545</v>
      </c>
      <c r="B670" s="4">
        <v>20</v>
      </c>
      <c r="C670" s="4">
        <v>6</v>
      </c>
      <c r="D670" s="4">
        <v>1952</v>
      </c>
      <c r="E670" s="1">
        <f t="shared" si="20"/>
        <v>9409</v>
      </c>
      <c r="F670">
        <v>61.18</v>
      </c>
      <c r="G670">
        <v>24.32</v>
      </c>
      <c r="H670" t="s">
        <v>2455</v>
      </c>
      <c r="I670" s="4">
        <v>15</v>
      </c>
      <c r="J670" s="4">
        <v>8</v>
      </c>
      <c r="K670" s="6">
        <v>1952</v>
      </c>
      <c r="L670" s="1">
        <f t="shared" si="21"/>
        <v>7643</v>
      </c>
      <c r="M670">
        <v>61.17</v>
      </c>
      <c r="N670">
        <v>24.17</v>
      </c>
      <c r="O670" t="s">
        <v>2455</v>
      </c>
      <c r="P670" t="s">
        <v>40</v>
      </c>
      <c r="Q670" t="s">
        <v>35</v>
      </c>
      <c r="R670">
        <v>56</v>
      </c>
      <c r="S670">
        <v>9</v>
      </c>
      <c r="T670">
        <v>258</v>
      </c>
    </row>
    <row r="671" spans="1:20">
      <c r="A671" t="s">
        <v>2731</v>
      </c>
      <c r="B671" s="4">
        <v>11</v>
      </c>
      <c r="C671" s="4">
        <v>6</v>
      </c>
      <c r="D671" s="4">
        <v>1952</v>
      </c>
      <c r="E671" s="1">
        <f t="shared" si="20"/>
        <v>6121</v>
      </c>
      <c r="F671">
        <v>60.6</v>
      </c>
      <c r="G671">
        <v>27.2</v>
      </c>
      <c r="H671" t="s">
        <v>2455</v>
      </c>
      <c r="I671" s="4">
        <v>11</v>
      </c>
      <c r="J671" s="4">
        <v>9</v>
      </c>
      <c r="K671" s="6">
        <v>1952</v>
      </c>
      <c r="L671" s="1">
        <f t="shared" si="21"/>
        <v>6213</v>
      </c>
      <c r="M671">
        <v>60.6</v>
      </c>
      <c r="N671">
        <v>27.2</v>
      </c>
      <c r="O671" t="s">
        <v>2455</v>
      </c>
      <c r="P671" t="s">
        <v>40</v>
      </c>
      <c r="Q671" t="s">
        <v>35</v>
      </c>
      <c r="R671">
        <v>92</v>
      </c>
      <c r="S671">
        <v>0</v>
      </c>
      <c r="T671">
        <v>0</v>
      </c>
    </row>
    <row r="672" spans="1:20">
      <c r="A672" t="s">
        <v>3609</v>
      </c>
      <c r="B672" s="4">
        <v>7</v>
      </c>
      <c r="C672" s="4">
        <v>7</v>
      </c>
      <c r="D672" s="4">
        <v>1952</v>
      </c>
      <c r="E672" s="1">
        <f t="shared" si="20"/>
        <v>4690</v>
      </c>
      <c r="F672">
        <v>57.88</v>
      </c>
      <c r="G672">
        <v>11.92</v>
      </c>
      <c r="H672" t="s">
        <v>2497</v>
      </c>
      <c r="I672" s="4">
        <v>23</v>
      </c>
      <c r="J672" s="4">
        <v>1</v>
      </c>
      <c r="K672" s="6">
        <v>1953</v>
      </c>
      <c r="L672" s="1">
        <f t="shared" si="21"/>
        <v>10354</v>
      </c>
      <c r="M672">
        <v>57.88</v>
      </c>
      <c r="N672">
        <v>11.92</v>
      </c>
      <c r="O672" t="s">
        <v>2497</v>
      </c>
      <c r="P672" t="s">
        <v>40</v>
      </c>
      <c r="Q672" t="s">
        <v>35</v>
      </c>
      <c r="R672">
        <v>200</v>
      </c>
      <c r="S672">
        <v>0</v>
      </c>
      <c r="T672">
        <v>0</v>
      </c>
    </row>
    <row r="673" spans="1:20">
      <c r="A673" t="s">
        <v>3683</v>
      </c>
      <c r="B673" s="4">
        <v>2</v>
      </c>
      <c r="C673" s="4">
        <v>7</v>
      </c>
      <c r="D673" s="4">
        <v>1952</v>
      </c>
      <c r="E673" s="1">
        <f t="shared" si="20"/>
        <v>2864</v>
      </c>
      <c r="F673">
        <v>66.97</v>
      </c>
      <c r="G673">
        <v>19.8</v>
      </c>
      <c r="H673" t="s">
        <v>2497</v>
      </c>
      <c r="I673" s="4">
        <v>10</v>
      </c>
      <c r="J673" s="4">
        <v>9</v>
      </c>
      <c r="K673" s="6">
        <v>1952</v>
      </c>
      <c r="L673" s="1">
        <f t="shared" si="21"/>
        <v>5848</v>
      </c>
      <c r="M673">
        <v>66.97</v>
      </c>
      <c r="N673">
        <v>19.8</v>
      </c>
      <c r="O673" t="s">
        <v>2497</v>
      </c>
      <c r="P673" t="s">
        <v>34</v>
      </c>
      <c r="Q673" t="s">
        <v>35</v>
      </c>
      <c r="R673">
        <v>70</v>
      </c>
      <c r="S673">
        <v>0</v>
      </c>
      <c r="T673">
        <v>0</v>
      </c>
    </row>
    <row r="674" spans="1:20">
      <c r="A674" t="s">
        <v>3711</v>
      </c>
      <c r="B674" s="4">
        <v>3</v>
      </c>
      <c r="C674" s="4">
        <v>6</v>
      </c>
      <c r="D674" s="4">
        <v>1952</v>
      </c>
      <c r="E674" s="1">
        <f t="shared" si="20"/>
        <v>3199</v>
      </c>
      <c r="F674">
        <v>58.05</v>
      </c>
      <c r="G674">
        <v>15</v>
      </c>
      <c r="H674" t="s">
        <v>2497</v>
      </c>
      <c r="I674" s="4">
        <v>15</v>
      </c>
      <c r="J674" s="4">
        <v>1</v>
      </c>
      <c r="K674" s="6">
        <v>1953</v>
      </c>
      <c r="L674" s="1">
        <f t="shared" si="21"/>
        <v>7432</v>
      </c>
      <c r="M674">
        <v>58.05</v>
      </c>
      <c r="N674">
        <v>15.02</v>
      </c>
      <c r="O674" t="s">
        <v>2497</v>
      </c>
      <c r="P674" t="s">
        <v>34</v>
      </c>
      <c r="Q674" t="s">
        <v>35</v>
      </c>
      <c r="R674">
        <v>226</v>
      </c>
      <c r="S674">
        <v>1</v>
      </c>
      <c r="T674">
        <v>91</v>
      </c>
    </row>
    <row r="675" spans="1:20">
      <c r="A675" t="s">
        <v>3712</v>
      </c>
      <c r="B675" s="4">
        <v>15</v>
      </c>
      <c r="C675" s="4">
        <v>6</v>
      </c>
      <c r="D675" s="4">
        <v>1952</v>
      </c>
      <c r="E675" s="1">
        <f t="shared" si="20"/>
        <v>7582</v>
      </c>
      <c r="F675">
        <v>58.05</v>
      </c>
      <c r="G675">
        <v>15</v>
      </c>
      <c r="H675" t="s">
        <v>2497</v>
      </c>
      <c r="I675" s="4">
        <v>16</v>
      </c>
      <c r="J675" s="4">
        <v>6</v>
      </c>
      <c r="K675" s="6">
        <v>1952</v>
      </c>
      <c r="L675" s="1">
        <f t="shared" si="21"/>
        <v>7948</v>
      </c>
      <c r="M675">
        <v>58.03</v>
      </c>
      <c r="N675">
        <v>14.98</v>
      </c>
      <c r="O675" t="s">
        <v>2497</v>
      </c>
      <c r="P675" t="s">
        <v>34</v>
      </c>
      <c r="Q675" t="s">
        <v>35</v>
      </c>
      <c r="R675">
        <v>1</v>
      </c>
      <c r="S675">
        <v>3</v>
      </c>
      <c r="T675">
        <v>208</v>
      </c>
    </row>
    <row r="676" spans="1:20">
      <c r="A676" t="s">
        <v>3748</v>
      </c>
      <c r="B676" s="4">
        <v>12</v>
      </c>
      <c r="C676" s="4">
        <v>7</v>
      </c>
      <c r="D676" s="4">
        <v>1952</v>
      </c>
      <c r="E676" s="1">
        <f t="shared" si="20"/>
        <v>6517</v>
      </c>
      <c r="F676">
        <v>60.52</v>
      </c>
      <c r="G676">
        <v>15.42</v>
      </c>
      <c r="H676" t="s">
        <v>2497</v>
      </c>
      <c r="I676" s="4">
        <v>15</v>
      </c>
      <c r="J676" s="4">
        <v>3</v>
      </c>
      <c r="K676" s="6">
        <v>1954</v>
      </c>
      <c r="L676" s="1">
        <f t="shared" si="21"/>
        <v>7492</v>
      </c>
      <c r="M676">
        <v>60.5</v>
      </c>
      <c r="N676">
        <v>15.45</v>
      </c>
      <c r="O676" t="s">
        <v>2497</v>
      </c>
      <c r="P676" t="s">
        <v>40</v>
      </c>
      <c r="Q676" t="s">
        <v>35</v>
      </c>
      <c r="R676">
        <v>611</v>
      </c>
      <c r="S676">
        <v>3</v>
      </c>
      <c r="T676">
        <v>136</v>
      </c>
    </row>
    <row r="677" spans="1:20">
      <c r="A677" t="s">
        <v>3758</v>
      </c>
      <c r="B677" s="4">
        <v>8</v>
      </c>
      <c r="C677" s="4">
        <v>6</v>
      </c>
      <c r="D677" s="4">
        <v>1952</v>
      </c>
      <c r="E677" s="1">
        <f t="shared" si="20"/>
        <v>5026</v>
      </c>
      <c r="F677">
        <v>59.02</v>
      </c>
      <c r="G677">
        <v>15.1</v>
      </c>
      <c r="H677" t="s">
        <v>2497</v>
      </c>
      <c r="I677" s="4">
        <v>20</v>
      </c>
      <c r="J677" s="4">
        <v>7</v>
      </c>
      <c r="K677" s="6">
        <v>1954</v>
      </c>
      <c r="L677" s="1">
        <f t="shared" si="21"/>
        <v>9441</v>
      </c>
      <c r="M677">
        <v>59</v>
      </c>
      <c r="N677">
        <v>15.07</v>
      </c>
      <c r="O677" t="s">
        <v>2497</v>
      </c>
      <c r="P677" t="s">
        <v>34</v>
      </c>
      <c r="Q677" t="s">
        <v>35</v>
      </c>
      <c r="R677">
        <v>772</v>
      </c>
      <c r="S677">
        <v>3</v>
      </c>
      <c r="T677">
        <v>226</v>
      </c>
    </row>
    <row r="678" spans="1:20">
      <c r="A678" t="s">
        <v>3776</v>
      </c>
      <c r="B678" s="4">
        <v>13</v>
      </c>
      <c r="C678" s="4">
        <v>6</v>
      </c>
      <c r="D678" s="4">
        <v>1952</v>
      </c>
      <c r="E678" s="1">
        <f t="shared" si="20"/>
        <v>6852</v>
      </c>
      <c r="F678">
        <v>63.77</v>
      </c>
      <c r="G678">
        <v>20.05</v>
      </c>
      <c r="H678" t="s">
        <v>2497</v>
      </c>
      <c r="I678" s="4">
        <v>19</v>
      </c>
      <c r="J678" s="4">
        <v>12</v>
      </c>
      <c r="K678" s="6">
        <v>1952</v>
      </c>
      <c r="L678" s="1">
        <f t="shared" si="21"/>
        <v>9226</v>
      </c>
      <c r="M678">
        <v>63.77</v>
      </c>
      <c r="N678">
        <v>20.05</v>
      </c>
      <c r="O678" t="s">
        <v>2497</v>
      </c>
      <c r="P678" t="s">
        <v>81</v>
      </c>
      <c r="Q678" t="s">
        <v>35</v>
      </c>
      <c r="R678">
        <v>189</v>
      </c>
      <c r="S678">
        <v>0</v>
      </c>
      <c r="T678">
        <v>0</v>
      </c>
    </row>
    <row r="679" spans="1:20">
      <c r="A679" t="s">
        <v>3784</v>
      </c>
      <c r="B679" s="4">
        <v>20</v>
      </c>
      <c r="C679" s="4">
        <v>5</v>
      </c>
      <c r="D679" s="4">
        <v>1952</v>
      </c>
      <c r="E679" s="1">
        <f t="shared" si="20"/>
        <v>9378</v>
      </c>
      <c r="F679">
        <v>59.07</v>
      </c>
      <c r="G679">
        <v>16.579999999999998</v>
      </c>
      <c r="H679" t="s">
        <v>2497</v>
      </c>
      <c r="I679" s="4">
        <v>18</v>
      </c>
      <c r="J679" s="4">
        <v>7</v>
      </c>
      <c r="K679" s="6">
        <v>1953</v>
      </c>
      <c r="L679" s="1">
        <f t="shared" si="21"/>
        <v>8709</v>
      </c>
      <c r="M679">
        <v>59.15</v>
      </c>
      <c r="N679">
        <v>16.97</v>
      </c>
      <c r="O679" t="s">
        <v>2497</v>
      </c>
      <c r="P679" t="s">
        <v>34</v>
      </c>
      <c r="Q679" t="s">
        <v>35</v>
      </c>
      <c r="R679">
        <v>424</v>
      </c>
      <c r="S679">
        <v>24</v>
      </c>
      <c r="T679">
        <v>68</v>
      </c>
    </row>
    <row r="680" spans="1:20">
      <c r="A680" t="s">
        <v>3785</v>
      </c>
      <c r="B680" s="4">
        <v>8</v>
      </c>
      <c r="C680" s="4">
        <v>6</v>
      </c>
      <c r="D680" s="4">
        <v>1952</v>
      </c>
      <c r="E680" s="1">
        <f t="shared" si="20"/>
        <v>5026</v>
      </c>
      <c r="F680">
        <v>59.22</v>
      </c>
      <c r="G680">
        <v>18.079999999999998</v>
      </c>
      <c r="H680" t="s">
        <v>2497</v>
      </c>
      <c r="I680" s="4">
        <v>20</v>
      </c>
      <c r="J680" s="4">
        <v>3</v>
      </c>
      <c r="K680" s="6">
        <v>1956</v>
      </c>
      <c r="L680" s="1">
        <f t="shared" si="21"/>
        <v>9321</v>
      </c>
      <c r="M680">
        <v>59.23</v>
      </c>
      <c r="N680">
        <v>18.079999999999998</v>
      </c>
      <c r="O680" t="s">
        <v>2497</v>
      </c>
      <c r="P680" t="s">
        <v>81</v>
      </c>
      <c r="Q680" t="s">
        <v>35</v>
      </c>
      <c r="R680">
        <v>1381</v>
      </c>
      <c r="S680">
        <v>2</v>
      </c>
      <c r="T680">
        <v>0</v>
      </c>
    </row>
    <row r="681" spans="1:20">
      <c r="A681" t="s">
        <v>3788</v>
      </c>
      <c r="B681" s="4">
        <v>2</v>
      </c>
      <c r="C681" s="4">
        <v>6</v>
      </c>
      <c r="D681" s="4">
        <v>1952</v>
      </c>
      <c r="E681" s="1">
        <f t="shared" si="20"/>
        <v>2834</v>
      </c>
      <c r="F681">
        <v>59.9</v>
      </c>
      <c r="G681">
        <v>17.87</v>
      </c>
      <c r="H681" t="s">
        <v>2497</v>
      </c>
      <c r="I681" s="4">
        <v>21</v>
      </c>
      <c r="J681" s="4">
        <v>10</v>
      </c>
      <c r="K681" s="6">
        <v>1952</v>
      </c>
      <c r="L681" s="1">
        <f t="shared" si="21"/>
        <v>9896</v>
      </c>
      <c r="M681">
        <v>59.93</v>
      </c>
      <c r="N681">
        <v>17.82</v>
      </c>
      <c r="O681" t="s">
        <v>2497</v>
      </c>
      <c r="P681" t="s">
        <v>34</v>
      </c>
      <c r="Q681" t="s">
        <v>35</v>
      </c>
      <c r="R681">
        <v>141</v>
      </c>
      <c r="S681">
        <v>5</v>
      </c>
      <c r="T681">
        <v>324</v>
      </c>
    </row>
    <row r="682" spans="1:20">
      <c r="A682" t="s">
        <v>3794</v>
      </c>
      <c r="B682" s="4">
        <v>14</v>
      </c>
      <c r="C682" s="4">
        <v>6</v>
      </c>
      <c r="D682" s="4">
        <v>1952</v>
      </c>
      <c r="E682" s="1">
        <f t="shared" si="20"/>
        <v>7217</v>
      </c>
      <c r="F682">
        <v>57.82</v>
      </c>
      <c r="G682">
        <v>14.07</v>
      </c>
      <c r="H682" t="s">
        <v>2497</v>
      </c>
      <c r="I682" s="4">
        <v>20</v>
      </c>
      <c r="J682" s="4">
        <v>7</v>
      </c>
      <c r="K682" s="6">
        <v>1952</v>
      </c>
      <c r="L682" s="1">
        <f t="shared" si="21"/>
        <v>9439</v>
      </c>
      <c r="M682">
        <v>57.6</v>
      </c>
      <c r="N682">
        <v>14.08</v>
      </c>
      <c r="O682" t="s">
        <v>2497</v>
      </c>
      <c r="P682" t="s">
        <v>34</v>
      </c>
      <c r="Q682" t="s">
        <v>35</v>
      </c>
      <c r="R682">
        <v>36</v>
      </c>
      <c r="S682">
        <v>25</v>
      </c>
      <c r="T682">
        <v>178</v>
      </c>
    </row>
    <row r="683" spans="1:20">
      <c r="A683" t="s">
        <v>226</v>
      </c>
      <c r="B683" s="4">
        <v>10</v>
      </c>
      <c r="C683" s="4">
        <v>5</v>
      </c>
      <c r="D683" s="4">
        <v>1953</v>
      </c>
      <c r="E683" s="1">
        <f t="shared" si="20"/>
        <v>5726</v>
      </c>
      <c r="F683">
        <v>50.2</v>
      </c>
      <c r="G683">
        <v>14.85</v>
      </c>
      <c r="H683" t="s">
        <v>211</v>
      </c>
      <c r="I683" s="4">
        <v>2</v>
      </c>
      <c r="J683" s="4">
        <v>4</v>
      </c>
      <c r="K683" s="6">
        <v>1954</v>
      </c>
      <c r="L683" s="1">
        <f t="shared" si="21"/>
        <v>2775</v>
      </c>
      <c r="M683">
        <v>49.98</v>
      </c>
      <c r="N683">
        <v>14.62</v>
      </c>
      <c r="O683" t="s">
        <v>211</v>
      </c>
      <c r="P683" t="s">
        <v>34</v>
      </c>
      <c r="Q683" t="s">
        <v>35</v>
      </c>
      <c r="R683">
        <v>327</v>
      </c>
      <c r="S683">
        <v>30</v>
      </c>
      <c r="T683">
        <v>215</v>
      </c>
    </row>
    <row r="684" spans="1:20">
      <c r="A684" t="s">
        <v>309</v>
      </c>
      <c r="B684" s="4">
        <v>3</v>
      </c>
      <c r="C684" s="4">
        <v>5</v>
      </c>
      <c r="D684" s="4">
        <v>1953</v>
      </c>
      <c r="E684" s="1">
        <f t="shared" si="20"/>
        <v>3169</v>
      </c>
      <c r="F684">
        <v>49.87</v>
      </c>
      <c r="G684">
        <v>15.48</v>
      </c>
      <c r="H684" t="s">
        <v>211</v>
      </c>
      <c r="I684" s="4">
        <v>28</v>
      </c>
      <c r="J684" s="4">
        <v>2</v>
      </c>
      <c r="K684" s="6">
        <v>1954</v>
      </c>
      <c r="L684" s="1">
        <f t="shared" si="21"/>
        <v>12212</v>
      </c>
      <c r="M684">
        <v>49.8</v>
      </c>
      <c r="N684">
        <v>15.53</v>
      </c>
      <c r="O684" t="s">
        <v>211</v>
      </c>
      <c r="P684" t="s">
        <v>34</v>
      </c>
      <c r="Q684" t="s">
        <v>35</v>
      </c>
      <c r="R684">
        <v>301</v>
      </c>
      <c r="S684">
        <v>9</v>
      </c>
      <c r="T684">
        <v>155</v>
      </c>
    </row>
    <row r="685" spans="1:20">
      <c r="A685" t="s">
        <v>428</v>
      </c>
      <c r="B685" s="4">
        <v>23</v>
      </c>
      <c r="C685" s="4">
        <v>5</v>
      </c>
      <c r="D685" s="4">
        <v>1953</v>
      </c>
      <c r="E685" s="1">
        <f t="shared" si="20"/>
        <v>10474</v>
      </c>
      <c r="F685">
        <v>49.48</v>
      </c>
      <c r="G685">
        <v>8.43</v>
      </c>
      <c r="H685" t="s">
        <v>332</v>
      </c>
      <c r="I685" s="4">
        <v>3</v>
      </c>
      <c r="J685" s="4">
        <v>7</v>
      </c>
      <c r="K685" s="6">
        <v>1954</v>
      </c>
      <c r="L685" s="1">
        <f t="shared" si="21"/>
        <v>3231</v>
      </c>
      <c r="M685">
        <v>49.32</v>
      </c>
      <c r="N685">
        <v>8.57</v>
      </c>
      <c r="O685" t="s">
        <v>332</v>
      </c>
      <c r="P685" t="s">
        <v>34</v>
      </c>
      <c r="Q685" t="s">
        <v>35</v>
      </c>
      <c r="R685">
        <v>406</v>
      </c>
      <c r="S685">
        <v>21</v>
      </c>
      <c r="T685">
        <v>153</v>
      </c>
    </row>
    <row r="686" spans="1:20">
      <c r="A686" t="s">
        <v>691</v>
      </c>
      <c r="B686" s="4">
        <v>27</v>
      </c>
      <c r="C686" s="4">
        <v>5</v>
      </c>
      <c r="D686" s="4">
        <v>1953</v>
      </c>
      <c r="E686" s="1">
        <f t="shared" si="20"/>
        <v>11935</v>
      </c>
      <c r="F686">
        <v>55.83</v>
      </c>
      <c r="G686">
        <v>12.43</v>
      </c>
      <c r="H686" t="s">
        <v>610</v>
      </c>
      <c r="I686" s="4">
        <v>4</v>
      </c>
      <c r="J686" s="4">
        <v>11</v>
      </c>
      <c r="K686" s="6">
        <v>1953</v>
      </c>
      <c r="L686" s="1">
        <f t="shared" si="21"/>
        <v>3719</v>
      </c>
      <c r="M686">
        <v>55.83</v>
      </c>
      <c r="N686">
        <v>12.43</v>
      </c>
      <c r="O686" t="s">
        <v>610</v>
      </c>
      <c r="P686" t="s">
        <v>40</v>
      </c>
      <c r="Q686" t="s">
        <v>52</v>
      </c>
      <c r="R686">
        <v>161</v>
      </c>
      <c r="S686">
        <v>0</v>
      </c>
      <c r="T686">
        <v>0</v>
      </c>
    </row>
    <row r="687" spans="1:20">
      <c r="A687" t="s">
        <v>726</v>
      </c>
      <c r="B687" s="4">
        <v>25</v>
      </c>
      <c r="C687" s="4">
        <v>5</v>
      </c>
      <c r="D687" s="4">
        <v>1953</v>
      </c>
      <c r="E687" s="1">
        <f t="shared" si="20"/>
        <v>11205</v>
      </c>
      <c r="F687">
        <v>56.58</v>
      </c>
      <c r="G687">
        <v>9.7799999999999994</v>
      </c>
      <c r="H687" t="s">
        <v>610</v>
      </c>
      <c r="I687" s="4">
        <v>25</v>
      </c>
      <c r="J687" s="4">
        <v>6</v>
      </c>
      <c r="K687" s="6">
        <v>1956</v>
      </c>
      <c r="L687" s="1">
        <f t="shared" si="21"/>
        <v>11239</v>
      </c>
      <c r="M687">
        <v>56.55</v>
      </c>
      <c r="N687">
        <v>9.82</v>
      </c>
      <c r="O687" t="s">
        <v>610</v>
      </c>
      <c r="P687" t="s">
        <v>34</v>
      </c>
      <c r="Q687" t="s">
        <v>35</v>
      </c>
      <c r="R687">
        <v>1127</v>
      </c>
      <c r="S687">
        <v>5</v>
      </c>
      <c r="T687">
        <v>152</v>
      </c>
    </row>
    <row r="688" spans="1:20">
      <c r="A688" t="s">
        <v>730</v>
      </c>
      <c r="B688" s="4">
        <v>30</v>
      </c>
      <c r="C688" s="4">
        <v>5</v>
      </c>
      <c r="D688" s="4">
        <v>1953</v>
      </c>
      <c r="E688" s="1">
        <f t="shared" si="20"/>
        <v>13031</v>
      </c>
      <c r="F688">
        <v>56.48</v>
      </c>
      <c r="G688">
        <v>8.83</v>
      </c>
      <c r="H688" t="s">
        <v>610</v>
      </c>
      <c r="I688" s="4">
        <v>12</v>
      </c>
      <c r="J688" s="4">
        <v>5</v>
      </c>
      <c r="K688" s="6">
        <v>1954</v>
      </c>
      <c r="L688" s="1">
        <f t="shared" si="21"/>
        <v>6458</v>
      </c>
      <c r="M688">
        <v>56.45</v>
      </c>
      <c r="N688">
        <v>8.8699999999999992</v>
      </c>
      <c r="O688" t="s">
        <v>610</v>
      </c>
      <c r="P688" t="s">
        <v>40</v>
      </c>
      <c r="Q688" t="s">
        <v>35</v>
      </c>
      <c r="R688">
        <v>347</v>
      </c>
      <c r="S688">
        <v>5</v>
      </c>
      <c r="T688">
        <v>152</v>
      </c>
    </row>
    <row r="689" spans="1:20">
      <c r="A689" t="s">
        <v>765</v>
      </c>
      <c r="B689" s="4">
        <v>30</v>
      </c>
      <c r="C689" s="4">
        <v>5</v>
      </c>
      <c r="D689" s="4">
        <v>1953</v>
      </c>
      <c r="E689" s="1">
        <f t="shared" si="20"/>
        <v>13031</v>
      </c>
      <c r="F689">
        <v>55.2</v>
      </c>
      <c r="G689">
        <v>9.17</v>
      </c>
      <c r="H689" t="s">
        <v>610</v>
      </c>
      <c r="I689" s="4">
        <v>7</v>
      </c>
      <c r="J689" s="4">
        <v>5</v>
      </c>
      <c r="K689" s="6">
        <v>1954</v>
      </c>
      <c r="L689" s="1">
        <f t="shared" si="21"/>
        <v>4631</v>
      </c>
      <c r="M689">
        <v>55.2</v>
      </c>
      <c r="N689">
        <v>9.17</v>
      </c>
      <c r="O689" t="s">
        <v>610</v>
      </c>
      <c r="P689" t="s">
        <v>34</v>
      </c>
      <c r="Q689" t="s">
        <v>35</v>
      </c>
      <c r="R689">
        <v>342</v>
      </c>
      <c r="S689">
        <v>0</v>
      </c>
      <c r="T689">
        <v>0</v>
      </c>
    </row>
    <row r="690" spans="1:20">
      <c r="A690" t="s">
        <v>975</v>
      </c>
      <c r="B690" s="4">
        <v>19</v>
      </c>
      <c r="C690" s="4">
        <v>5</v>
      </c>
      <c r="D690" s="4">
        <v>1953</v>
      </c>
      <c r="E690" s="1">
        <f t="shared" si="20"/>
        <v>9013</v>
      </c>
      <c r="F690">
        <v>50.92</v>
      </c>
      <c r="G690">
        <v>0.98</v>
      </c>
      <c r="H690" t="s">
        <v>4129</v>
      </c>
      <c r="I690" s="4">
        <v>14</v>
      </c>
      <c r="J690" s="4">
        <v>6</v>
      </c>
      <c r="K690" s="6">
        <v>1953</v>
      </c>
      <c r="L690" s="1">
        <f t="shared" si="21"/>
        <v>7218</v>
      </c>
      <c r="M690">
        <v>50.92</v>
      </c>
      <c r="N690">
        <v>0.98</v>
      </c>
      <c r="O690" t="s">
        <v>4129</v>
      </c>
      <c r="P690" t="s">
        <v>40</v>
      </c>
      <c r="Q690" t="s">
        <v>35</v>
      </c>
      <c r="R690">
        <v>26</v>
      </c>
      <c r="S690">
        <v>0</v>
      </c>
      <c r="T690">
        <v>0</v>
      </c>
    </row>
    <row r="691" spans="1:20">
      <c r="A691" t="s">
        <v>978</v>
      </c>
      <c r="B691" s="4">
        <v>30</v>
      </c>
      <c r="C691" s="4">
        <v>5</v>
      </c>
      <c r="D691" s="4">
        <v>1953</v>
      </c>
      <c r="E691" s="1">
        <f t="shared" si="20"/>
        <v>13031</v>
      </c>
      <c r="F691">
        <v>54.52</v>
      </c>
      <c r="G691">
        <v>-6.05</v>
      </c>
      <c r="H691" t="s">
        <v>4129</v>
      </c>
      <c r="I691" s="4">
        <v>20</v>
      </c>
      <c r="J691" s="4">
        <v>6</v>
      </c>
      <c r="K691" s="6">
        <v>1955</v>
      </c>
      <c r="L691" s="1">
        <f t="shared" si="21"/>
        <v>9412</v>
      </c>
      <c r="M691">
        <v>54.52</v>
      </c>
      <c r="N691">
        <v>-6.05</v>
      </c>
      <c r="O691" t="s">
        <v>4129</v>
      </c>
      <c r="P691" t="s">
        <v>81</v>
      </c>
      <c r="Q691" t="s">
        <v>35</v>
      </c>
      <c r="R691">
        <v>751</v>
      </c>
      <c r="S691">
        <v>0</v>
      </c>
      <c r="T691">
        <v>0</v>
      </c>
    </row>
    <row r="692" spans="1:20">
      <c r="A692" t="s">
        <v>1562</v>
      </c>
      <c r="B692" s="4">
        <v>1</v>
      </c>
      <c r="C692" s="4">
        <v>5</v>
      </c>
      <c r="D692" s="4">
        <v>1953</v>
      </c>
      <c r="E692" s="1">
        <f t="shared" si="20"/>
        <v>2439</v>
      </c>
      <c r="F692">
        <v>46.23</v>
      </c>
      <c r="G692">
        <v>6.08</v>
      </c>
      <c r="H692" t="s">
        <v>1558</v>
      </c>
      <c r="I692" s="4">
        <v>3</v>
      </c>
      <c r="J692" s="4">
        <v>9</v>
      </c>
      <c r="K692" s="6">
        <v>1956</v>
      </c>
      <c r="L692" s="1">
        <f t="shared" si="21"/>
        <v>3295</v>
      </c>
      <c r="M692">
        <v>46.23</v>
      </c>
      <c r="N692">
        <v>6.12</v>
      </c>
      <c r="O692" t="s">
        <v>1558</v>
      </c>
      <c r="P692" t="s">
        <v>40</v>
      </c>
      <c r="Q692" t="s">
        <v>35</v>
      </c>
      <c r="R692">
        <v>1221</v>
      </c>
      <c r="S692">
        <v>3</v>
      </c>
      <c r="T692">
        <v>91</v>
      </c>
    </row>
    <row r="693" spans="1:20">
      <c r="A693" t="s">
        <v>1568</v>
      </c>
      <c r="B693" s="4">
        <v>6</v>
      </c>
      <c r="C693" s="4">
        <v>6</v>
      </c>
      <c r="D693" s="4">
        <v>1953</v>
      </c>
      <c r="E693" s="1">
        <f t="shared" si="20"/>
        <v>4296</v>
      </c>
      <c r="F693">
        <v>47.3</v>
      </c>
      <c r="G693">
        <v>8.0500000000000007</v>
      </c>
      <c r="H693" t="s">
        <v>1558</v>
      </c>
      <c r="I693" s="4">
        <v>1</v>
      </c>
      <c r="J693" s="4">
        <v>4</v>
      </c>
      <c r="K693" s="6">
        <v>1957</v>
      </c>
      <c r="L693" s="1">
        <f t="shared" si="21"/>
        <v>2413</v>
      </c>
      <c r="M693">
        <v>47.35</v>
      </c>
      <c r="N693">
        <v>8.0500000000000007</v>
      </c>
      <c r="O693" t="s">
        <v>1558</v>
      </c>
      <c r="P693" t="s">
        <v>34</v>
      </c>
      <c r="Q693" t="s">
        <v>35</v>
      </c>
      <c r="R693">
        <v>1395</v>
      </c>
      <c r="S693">
        <v>6</v>
      </c>
      <c r="T693">
        <v>0</v>
      </c>
    </row>
    <row r="694" spans="1:20">
      <c r="A694" t="s">
        <v>2186</v>
      </c>
      <c r="B694" s="4">
        <v>23</v>
      </c>
      <c r="C694" s="4">
        <v>5</v>
      </c>
      <c r="D694" s="4">
        <v>1953</v>
      </c>
      <c r="E694" s="1">
        <f t="shared" si="20"/>
        <v>10474</v>
      </c>
      <c r="F694">
        <v>59.95</v>
      </c>
      <c r="G694">
        <v>10.73</v>
      </c>
      <c r="H694" t="s">
        <v>669</v>
      </c>
      <c r="I694" s="4">
        <v>7</v>
      </c>
      <c r="J694" s="4">
        <v>6</v>
      </c>
      <c r="K694" s="6">
        <v>1953</v>
      </c>
      <c r="L694" s="1">
        <f t="shared" si="21"/>
        <v>4661</v>
      </c>
      <c r="M694">
        <v>59.95</v>
      </c>
      <c r="N694">
        <v>10.73</v>
      </c>
      <c r="O694" t="s">
        <v>669</v>
      </c>
      <c r="P694" t="s">
        <v>40</v>
      </c>
      <c r="Q694" t="s">
        <v>35</v>
      </c>
      <c r="R694">
        <v>15</v>
      </c>
      <c r="S694">
        <v>0</v>
      </c>
      <c r="T694">
        <v>0</v>
      </c>
    </row>
    <row r="695" spans="1:20">
      <c r="A695" t="s">
        <v>2187</v>
      </c>
      <c r="B695" s="4">
        <v>23</v>
      </c>
      <c r="C695" s="4">
        <v>5</v>
      </c>
      <c r="D695" s="4">
        <v>1953</v>
      </c>
      <c r="E695" s="1">
        <f t="shared" si="20"/>
        <v>10474</v>
      </c>
      <c r="F695">
        <v>59.93</v>
      </c>
      <c r="G695">
        <v>10.73</v>
      </c>
      <c r="H695" t="s">
        <v>669</v>
      </c>
      <c r="I695" s="4">
        <v>2</v>
      </c>
      <c r="J695" s="4">
        <v>9</v>
      </c>
      <c r="K695" s="6">
        <v>1953</v>
      </c>
      <c r="L695" s="1">
        <f t="shared" si="21"/>
        <v>2927</v>
      </c>
      <c r="M695">
        <v>59.95</v>
      </c>
      <c r="N695">
        <v>10.72</v>
      </c>
      <c r="O695" t="s">
        <v>669</v>
      </c>
      <c r="P695" t="s">
        <v>34</v>
      </c>
      <c r="Q695" t="s">
        <v>35</v>
      </c>
      <c r="R695">
        <v>102</v>
      </c>
      <c r="S695">
        <v>3</v>
      </c>
      <c r="T695">
        <v>334</v>
      </c>
    </row>
    <row r="696" spans="1:20">
      <c r="A696" t="s">
        <v>2188</v>
      </c>
      <c r="B696" s="4">
        <v>23</v>
      </c>
      <c r="C696" s="4">
        <v>5</v>
      </c>
      <c r="D696" s="4">
        <v>1953</v>
      </c>
      <c r="E696" s="1">
        <f t="shared" si="20"/>
        <v>10474</v>
      </c>
      <c r="F696">
        <v>59.95</v>
      </c>
      <c r="G696">
        <v>10.73</v>
      </c>
      <c r="H696" t="s">
        <v>669</v>
      </c>
      <c r="I696" s="4">
        <v>25</v>
      </c>
      <c r="J696" s="4">
        <v>6</v>
      </c>
      <c r="K696" s="6">
        <v>1953</v>
      </c>
      <c r="L696" s="1">
        <f t="shared" si="21"/>
        <v>11236</v>
      </c>
      <c r="M696">
        <v>59.95</v>
      </c>
      <c r="N696">
        <v>10.73</v>
      </c>
      <c r="O696" t="s">
        <v>669</v>
      </c>
      <c r="P696" t="s">
        <v>40</v>
      </c>
      <c r="Q696" t="s">
        <v>35</v>
      </c>
      <c r="R696">
        <v>33</v>
      </c>
      <c r="S696">
        <v>0</v>
      </c>
      <c r="T696">
        <v>0</v>
      </c>
    </row>
    <row r="697" spans="1:20">
      <c r="A697" t="s">
        <v>2189</v>
      </c>
      <c r="B697" s="4">
        <v>23</v>
      </c>
      <c r="C697" s="4">
        <v>5</v>
      </c>
      <c r="D697" s="4">
        <v>1953</v>
      </c>
      <c r="E697" s="1">
        <f t="shared" si="20"/>
        <v>10474</v>
      </c>
      <c r="F697">
        <v>59.97</v>
      </c>
      <c r="G697">
        <v>10.73</v>
      </c>
      <c r="H697" t="s">
        <v>669</v>
      </c>
      <c r="I697" s="4">
        <v>31</v>
      </c>
      <c r="J697" s="4">
        <v>3</v>
      </c>
      <c r="K697" s="6">
        <v>1955</v>
      </c>
      <c r="L697" s="1">
        <f t="shared" si="21"/>
        <v>13337</v>
      </c>
      <c r="M697">
        <v>59.97</v>
      </c>
      <c r="N697">
        <v>10.73</v>
      </c>
      <c r="O697" t="s">
        <v>669</v>
      </c>
      <c r="P697" t="s">
        <v>40</v>
      </c>
      <c r="Q697" t="s">
        <v>35</v>
      </c>
      <c r="R697">
        <v>677</v>
      </c>
      <c r="S697">
        <v>0</v>
      </c>
      <c r="T697">
        <v>0</v>
      </c>
    </row>
    <row r="698" spans="1:20">
      <c r="A698" t="s">
        <v>2196</v>
      </c>
      <c r="B698" s="4">
        <v>21</v>
      </c>
      <c r="C698" s="4">
        <v>5</v>
      </c>
      <c r="D698" s="4">
        <v>1953</v>
      </c>
      <c r="E698" s="1">
        <f t="shared" si="20"/>
        <v>9744</v>
      </c>
      <c r="F698">
        <v>59.95</v>
      </c>
      <c r="G698">
        <v>10.73</v>
      </c>
      <c r="H698" t="s">
        <v>669</v>
      </c>
      <c r="I698" s="4">
        <v>15</v>
      </c>
      <c r="J698" s="4">
        <v>4</v>
      </c>
      <c r="K698" s="6">
        <v>1954</v>
      </c>
      <c r="L698" s="1">
        <f t="shared" si="21"/>
        <v>7523</v>
      </c>
      <c r="M698">
        <v>59.95</v>
      </c>
      <c r="N698">
        <v>10.73</v>
      </c>
      <c r="O698" t="s">
        <v>669</v>
      </c>
      <c r="P698" t="s">
        <v>34</v>
      </c>
      <c r="Q698" t="s">
        <v>35</v>
      </c>
      <c r="R698">
        <v>329</v>
      </c>
      <c r="S698">
        <v>0</v>
      </c>
      <c r="T698">
        <v>0</v>
      </c>
    </row>
    <row r="699" spans="1:20">
      <c r="A699" t="s">
        <v>2197</v>
      </c>
      <c r="B699" s="4">
        <v>9</v>
      </c>
      <c r="C699" s="4">
        <v>6</v>
      </c>
      <c r="D699" s="4">
        <v>1953</v>
      </c>
      <c r="E699" s="1">
        <f t="shared" si="20"/>
        <v>5392</v>
      </c>
      <c r="F699">
        <v>64.03</v>
      </c>
      <c r="G699">
        <v>11.55</v>
      </c>
      <c r="H699" t="s">
        <v>669</v>
      </c>
      <c r="I699" s="4">
        <v>4</v>
      </c>
      <c r="J699" s="4">
        <v>1</v>
      </c>
      <c r="K699" s="6">
        <v>1954</v>
      </c>
      <c r="L699" s="1">
        <f t="shared" si="21"/>
        <v>3415</v>
      </c>
      <c r="M699">
        <v>63.93</v>
      </c>
      <c r="N699">
        <v>11.38</v>
      </c>
      <c r="O699" t="s">
        <v>669</v>
      </c>
      <c r="P699" t="s">
        <v>26</v>
      </c>
      <c r="Q699" t="s">
        <v>27</v>
      </c>
      <c r="R699">
        <v>209</v>
      </c>
      <c r="S699">
        <v>14</v>
      </c>
      <c r="T699">
        <v>217</v>
      </c>
    </row>
    <row r="700" spans="1:20">
      <c r="A700" t="s">
        <v>2243</v>
      </c>
      <c r="B700" s="4">
        <v>4</v>
      </c>
      <c r="C700" s="4">
        <v>6</v>
      </c>
      <c r="D700" s="4">
        <v>1953</v>
      </c>
      <c r="E700" s="1">
        <f t="shared" si="20"/>
        <v>3566</v>
      </c>
      <c r="F700">
        <v>60.75</v>
      </c>
      <c r="G700">
        <v>11.13</v>
      </c>
      <c r="H700" t="s">
        <v>669</v>
      </c>
      <c r="I700" s="4">
        <v>30</v>
      </c>
      <c r="J700" s="4">
        <v>4</v>
      </c>
      <c r="K700" s="6">
        <v>1954</v>
      </c>
      <c r="L700" s="1">
        <f t="shared" si="21"/>
        <v>13002</v>
      </c>
      <c r="M700">
        <v>60.93</v>
      </c>
      <c r="N700">
        <v>11.63</v>
      </c>
      <c r="O700" t="s">
        <v>669</v>
      </c>
      <c r="P700" t="s">
        <v>26</v>
      </c>
      <c r="Q700" t="s">
        <v>35</v>
      </c>
      <c r="R700">
        <v>330</v>
      </c>
      <c r="S700">
        <v>34</v>
      </c>
      <c r="T700">
        <v>54</v>
      </c>
    </row>
    <row r="701" spans="1:20">
      <c r="A701" t="s">
        <v>2302</v>
      </c>
      <c r="B701" s="4">
        <v>16</v>
      </c>
      <c r="C701" s="4">
        <v>7</v>
      </c>
      <c r="D701" s="4">
        <v>1953</v>
      </c>
      <c r="E701" s="1">
        <f t="shared" si="20"/>
        <v>7979</v>
      </c>
      <c r="F701">
        <v>69.28</v>
      </c>
      <c r="G701">
        <v>15.97</v>
      </c>
      <c r="H701" t="s">
        <v>669</v>
      </c>
      <c r="I701" s="4">
        <v>15</v>
      </c>
      <c r="J701" s="4">
        <v>10</v>
      </c>
      <c r="K701" s="6">
        <v>1953</v>
      </c>
      <c r="L701" s="1">
        <f t="shared" si="21"/>
        <v>7705</v>
      </c>
      <c r="M701">
        <v>69.28</v>
      </c>
      <c r="N701">
        <v>15.97</v>
      </c>
      <c r="O701" t="s">
        <v>669</v>
      </c>
      <c r="P701" t="s">
        <v>34</v>
      </c>
      <c r="Q701" t="s">
        <v>35</v>
      </c>
      <c r="R701">
        <v>91</v>
      </c>
      <c r="S701">
        <v>0</v>
      </c>
      <c r="T701">
        <v>0</v>
      </c>
    </row>
    <row r="702" spans="1:20">
      <c r="A702" t="s">
        <v>2458</v>
      </c>
      <c r="B702" s="4">
        <v>10</v>
      </c>
      <c r="C702" s="4">
        <v>6</v>
      </c>
      <c r="D702" s="4">
        <v>1953</v>
      </c>
      <c r="E702" s="1">
        <f t="shared" si="20"/>
        <v>5757</v>
      </c>
      <c r="F702">
        <v>61.2</v>
      </c>
      <c r="G702">
        <v>28.6</v>
      </c>
      <c r="H702" t="s">
        <v>2455</v>
      </c>
      <c r="I702" s="4">
        <v>6</v>
      </c>
      <c r="J702" s="4">
        <v>9</v>
      </c>
      <c r="K702" s="6">
        <v>1953</v>
      </c>
      <c r="L702" s="1">
        <f t="shared" si="21"/>
        <v>4388</v>
      </c>
      <c r="M702">
        <v>61.2</v>
      </c>
      <c r="N702">
        <v>28.6</v>
      </c>
      <c r="O702" t="s">
        <v>2455</v>
      </c>
      <c r="P702" t="s">
        <v>34</v>
      </c>
      <c r="Q702" t="s">
        <v>35</v>
      </c>
      <c r="R702">
        <v>88</v>
      </c>
      <c r="S702">
        <v>0</v>
      </c>
      <c r="T702">
        <v>0</v>
      </c>
    </row>
    <row r="703" spans="1:20">
      <c r="A703" t="s">
        <v>2539</v>
      </c>
      <c r="B703" s="4">
        <v>3</v>
      </c>
      <c r="C703" s="4">
        <v>6</v>
      </c>
      <c r="D703" s="4">
        <v>1953</v>
      </c>
      <c r="E703" s="1">
        <f t="shared" si="20"/>
        <v>3200</v>
      </c>
      <c r="F703">
        <v>63.15</v>
      </c>
      <c r="G703">
        <v>26.93</v>
      </c>
      <c r="H703" t="s">
        <v>2455</v>
      </c>
      <c r="I703" s="4">
        <v>10</v>
      </c>
      <c r="J703" s="4">
        <v>10</v>
      </c>
      <c r="K703" s="6">
        <v>1954</v>
      </c>
      <c r="L703" s="1">
        <f t="shared" si="21"/>
        <v>5880</v>
      </c>
      <c r="M703">
        <v>63.2</v>
      </c>
      <c r="N703">
        <v>26.8</v>
      </c>
      <c r="O703" t="s">
        <v>2455</v>
      </c>
      <c r="P703" t="s">
        <v>34</v>
      </c>
      <c r="Q703" t="s">
        <v>35</v>
      </c>
      <c r="R703">
        <v>494</v>
      </c>
      <c r="S703">
        <v>9</v>
      </c>
      <c r="T703">
        <v>310</v>
      </c>
    </row>
    <row r="704" spans="1:20">
      <c r="A704" t="s">
        <v>2546</v>
      </c>
      <c r="B704" s="4">
        <v>2</v>
      </c>
      <c r="C704" s="4">
        <v>6</v>
      </c>
      <c r="D704" s="4">
        <v>1953</v>
      </c>
      <c r="E704" s="1">
        <f t="shared" si="20"/>
        <v>2835</v>
      </c>
      <c r="F704">
        <v>60.58</v>
      </c>
      <c r="G704">
        <v>27.2</v>
      </c>
      <c r="H704" t="s">
        <v>2455</v>
      </c>
      <c r="I704" s="4">
        <v>25</v>
      </c>
      <c r="J704" s="4">
        <v>7</v>
      </c>
      <c r="K704" s="6">
        <v>1953</v>
      </c>
      <c r="L704" s="1">
        <f t="shared" si="21"/>
        <v>11266</v>
      </c>
      <c r="M704">
        <v>60.6</v>
      </c>
      <c r="N704">
        <v>27.2</v>
      </c>
      <c r="O704" t="s">
        <v>2455</v>
      </c>
      <c r="P704" t="s">
        <v>40</v>
      </c>
      <c r="Q704" t="s">
        <v>35</v>
      </c>
      <c r="R704">
        <v>53</v>
      </c>
      <c r="S704">
        <v>2</v>
      </c>
      <c r="T704">
        <v>0</v>
      </c>
    </row>
    <row r="705" spans="1:20">
      <c r="A705" t="s">
        <v>2548</v>
      </c>
      <c r="B705" s="4">
        <v>12</v>
      </c>
      <c r="C705" s="4">
        <v>6</v>
      </c>
      <c r="D705" s="4">
        <v>1953</v>
      </c>
      <c r="E705" s="1">
        <f t="shared" si="20"/>
        <v>6488</v>
      </c>
      <c r="F705">
        <v>61.22</v>
      </c>
      <c r="G705">
        <v>24.23</v>
      </c>
      <c r="H705" t="s">
        <v>2455</v>
      </c>
      <c r="I705" s="4">
        <v>18</v>
      </c>
      <c r="J705" s="4">
        <v>10</v>
      </c>
      <c r="K705" s="6">
        <v>1953</v>
      </c>
      <c r="L705" s="1">
        <f t="shared" si="21"/>
        <v>8801</v>
      </c>
      <c r="M705">
        <v>61.2</v>
      </c>
      <c r="N705">
        <v>24.3</v>
      </c>
      <c r="O705" t="s">
        <v>2455</v>
      </c>
      <c r="P705" t="s">
        <v>34</v>
      </c>
      <c r="Q705" t="s">
        <v>35</v>
      </c>
      <c r="R705">
        <v>128</v>
      </c>
      <c r="S705">
        <v>5</v>
      </c>
      <c r="T705">
        <v>118</v>
      </c>
    </row>
    <row r="706" spans="1:20">
      <c r="A706" t="s">
        <v>2550</v>
      </c>
      <c r="B706" s="4">
        <v>19</v>
      </c>
      <c r="C706" s="4">
        <v>6</v>
      </c>
      <c r="D706" s="4">
        <v>1953</v>
      </c>
      <c r="E706" s="1">
        <f t="shared" si="20"/>
        <v>9044</v>
      </c>
      <c r="F706">
        <v>60.67</v>
      </c>
      <c r="G706">
        <v>27.18</v>
      </c>
      <c r="H706" t="s">
        <v>2455</v>
      </c>
      <c r="I706" s="4">
        <v>30</v>
      </c>
      <c r="J706" s="4">
        <v>10</v>
      </c>
      <c r="K706" s="6">
        <v>1953</v>
      </c>
      <c r="L706" s="1">
        <f t="shared" si="21"/>
        <v>13184</v>
      </c>
      <c r="M706">
        <v>60.67</v>
      </c>
      <c r="N706">
        <v>27.17</v>
      </c>
      <c r="O706" t="s">
        <v>2455</v>
      </c>
      <c r="P706" t="s">
        <v>40</v>
      </c>
      <c r="Q706" t="s">
        <v>35</v>
      </c>
      <c r="R706">
        <v>133</v>
      </c>
      <c r="S706">
        <v>1</v>
      </c>
      <c r="T706">
        <v>270</v>
      </c>
    </row>
    <row r="707" spans="1:20">
      <c r="A707" t="s">
        <v>2551</v>
      </c>
      <c r="B707" s="4">
        <v>30</v>
      </c>
      <c r="C707" s="4">
        <v>5</v>
      </c>
      <c r="D707" s="4">
        <v>1953</v>
      </c>
      <c r="E707" s="1">
        <f t="shared" ref="E707:E770" si="22">DATE(B707,C707,D707)</f>
        <v>13031</v>
      </c>
      <c r="F707">
        <v>61.2</v>
      </c>
      <c r="G707">
        <v>24.2</v>
      </c>
      <c r="H707" t="s">
        <v>2455</v>
      </c>
      <c r="I707" s="4">
        <v>15</v>
      </c>
      <c r="J707" s="4">
        <v>4</v>
      </c>
      <c r="K707" s="6">
        <v>1955</v>
      </c>
      <c r="L707" s="1">
        <f t="shared" ref="L707:L770" si="23">DATE(I707,J707,K707)</f>
        <v>7524</v>
      </c>
      <c r="M707">
        <v>61.2</v>
      </c>
      <c r="N707">
        <v>24.3</v>
      </c>
      <c r="O707" t="s">
        <v>2455</v>
      </c>
      <c r="P707" t="s">
        <v>40</v>
      </c>
      <c r="Q707" t="s">
        <v>35</v>
      </c>
      <c r="R707">
        <v>685</v>
      </c>
      <c r="S707">
        <v>6</v>
      </c>
      <c r="T707">
        <v>91</v>
      </c>
    </row>
    <row r="708" spans="1:20">
      <c r="A708" t="s">
        <v>2552</v>
      </c>
      <c r="B708" s="4">
        <v>16</v>
      </c>
      <c r="C708" s="4">
        <v>6</v>
      </c>
      <c r="D708" s="4">
        <v>1953</v>
      </c>
      <c r="E708" s="1">
        <f t="shared" si="22"/>
        <v>7949</v>
      </c>
      <c r="F708">
        <v>61</v>
      </c>
      <c r="G708">
        <v>24.5</v>
      </c>
      <c r="H708" t="s">
        <v>2455</v>
      </c>
      <c r="I708" s="4">
        <v>27</v>
      </c>
      <c r="J708" s="4">
        <v>3</v>
      </c>
      <c r="K708" s="6">
        <v>1954</v>
      </c>
      <c r="L708" s="1">
        <f t="shared" si="23"/>
        <v>11875</v>
      </c>
      <c r="M708">
        <v>61</v>
      </c>
      <c r="N708">
        <v>24.5</v>
      </c>
      <c r="O708" t="s">
        <v>2455</v>
      </c>
      <c r="P708" t="s">
        <v>40</v>
      </c>
      <c r="Q708" t="s">
        <v>35</v>
      </c>
      <c r="R708">
        <v>284</v>
      </c>
      <c r="S708">
        <v>0</v>
      </c>
      <c r="T708">
        <v>0</v>
      </c>
    </row>
    <row r="709" spans="1:20">
      <c r="A709" t="s">
        <v>3752</v>
      </c>
      <c r="B709" s="4">
        <v>8</v>
      </c>
      <c r="C709" s="4">
        <v>6</v>
      </c>
      <c r="D709" s="4">
        <v>1953</v>
      </c>
      <c r="E709" s="1">
        <f t="shared" si="22"/>
        <v>5027</v>
      </c>
      <c r="F709">
        <v>57.5</v>
      </c>
      <c r="G709">
        <v>14.12</v>
      </c>
      <c r="H709" t="s">
        <v>2497</v>
      </c>
      <c r="I709" s="4">
        <v>26</v>
      </c>
      <c r="J709" s="4">
        <v>8</v>
      </c>
      <c r="K709" s="6">
        <v>1953</v>
      </c>
      <c r="L709" s="1">
        <f t="shared" si="23"/>
        <v>11662</v>
      </c>
      <c r="M709">
        <v>57.5</v>
      </c>
      <c r="N709">
        <v>14.12</v>
      </c>
      <c r="O709" t="s">
        <v>2497</v>
      </c>
      <c r="P709" t="s">
        <v>34</v>
      </c>
      <c r="Q709" t="s">
        <v>35</v>
      </c>
      <c r="R709">
        <v>79</v>
      </c>
      <c r="S709">
        <v>0</v>
      </c>
      <c r="T709">
        <v>0</v>
      </c>
    </row>
    <row r="710" spans="1:20">
      <c r="A710" t="s">
        <v>3761</v>
      </c>
      <c r="B710" s="4">
        <v>3</v>
      </c>
      <c r="C710" s="4">
        <v>6</v>
      </c>
      <c r="D710" s="4">
        <v>1953</v>
      </c>
      <c r="E710" s="1">
        <f t="shared" si="22"/>
        <v>3200</v>
      </c>
      <c r="F710">
        <v>55.45</v>
      </c>
      <c r="G710">
        <v>13.87</v>
      </c>
      <c r="H710" t="s">
        <v>2497</v>
      </c>
      <c r="I710" s="4">
        <v>23</v>
      </c>
      <c r="J710" s="4">
        <v>7</v>
      </c>
      <c r="K710" s="6">
        <v>1953</v>
      </c>
      <c r="L710" s="1">
        <f t="shared" si="23"/>
        <v>10535</v>
      </c>
      <c r="M710">
        <v>55.45</v>
      </c>
      <c r="N710">
        <v>13.87</v>
      </c>
      <c r="O710" t="s">
        <v>2497</v>
      </c>
      <c r="P710" t="s">
        <v>40</v>
      </c>
      <c r="Q710" t="s">
        <v>35</v>
      </c>
      <c r="R710">
        <v>50</v>
      </c>
      <c r="S710">
        <v>0</v>
      </c>
      <c r="T710">
        <v>0</v>
      </c>
    </row>
    <row r="711" spans="1:20">
      <c r="A711" t="s">
        <v>3779</v>
      </c>
      <c r="B711" s="4">
        <v>2</v>
      </c>
      <c r="C711" s="4">
        <v>7</v>
      </c>
      <c r="D711" s="4">
        <v>1953</v>
      </c>
      <c r="E711" s="1">
        <f t="shared" si="22"/>
        <v>2865</v>
      </c>
      <c r="F711">
        <v>61.98</v>
      </c>
      <c r="G711">
        <v>17.03</v>
      </c>
      <c r="H711" t="s">
        <v>2497</v>
      </c>
      <c r="I711" s="4">
        <v>26</v>
      </c>
      <c r="J711" s="4">
        <v>1</v>
      </c>
      <c r="K711" s="6">
        <v>1959</v>
      </c>
      <c r="L711" s="1">
        <f t="shared" si="23"/>
        <v>11456</v>
      </c>
      <c r="M711">
        <v>62.07</v>
      </c>
      <c r="N711">
        <v>17.38</v>
      </c>
      <c r="O711" t="s">
        <v>2497</v>
      </c>
      <c r="P711" t="s">
        <v>34</v>
      </c>
      <c r="Q711" t="s">
        <v>35</v>
      </c>
      <c r="R711">
        <v>2034</v>
      </c>
      <c r="S711">
        <v>21</v>
      </c>
      <c r="T711">
        <v>64</v>
      </c>
    </row>
    <row r="712" spans="1:20">
      <c r="A712" t="s">
        <v>3786</v>
      </c>
      <c r="B712" s="4">
        <v>1</v>
      </c>
      <c r="C712" s="4">
        <v>6</v>
      </c>
      <c r="D712" s="4">
        <v>1953</v>
      </c>
      <c r="E712" s="1">
        <f t="shared" si="22"/>
        <v>2470</v>
      </c>
      <c r="F712">
        <v>63.57</v>
      </c>
      <c r="G712">
        <v>19.5</v>
      </c>
      <c r="H712" t="s">
        <v>2497</v>
      </c>
      <c r="I712" s="4">
        <v>15</v>
      </c>
      <c r="J712" s="4">
        <v>7</v>
      </c>
      <c r="K712" s="6">
        <v>1953</v>
      </c>
      <c r="L712" s="1">
        <f t="shared" si="23"/>
        <v>7613</v>
      </c>
      <c r="M712">
        <v>63.57</v>
      </c>
      <c r="N712">
        <v>19.5</v>
      </c>
      <c r="O712" t="s">
        <v>2497</v>
      </c>
      <c r="P712" t="s">
        <v>84</v>
      </c>
      <c r="Q712" t="s">
        <v>35</v>
      </c>
      <c r="R712">
        <v>44</v>
      </c>
      <c r="S712">
        <v>0</v>
      </c>
      <c r="T712">
        <v>0</v>
      </c>
    </row>
    <row r="713" spans="1:20">
      <c r="A713" t="s">
        <v>3787</v>
      </c>
      <c r="B713" s="4">
        <v>1</v>
      </c>
      <c r="C713" s="4">
        <v>6</v>
      </c>
      <c r="D713" s="4">
        <v>1953</v>
      </c>
      <c r="E713" s="1">
        <f t="shared" si="22"/>
        <v>2470</v>
      </c>
      <c r="F713">
        <v>63.57</v>
      </c>
      <c r="G713">
        <v>19.5</v>
      </c>
      <c r="H713" t="s">
        <v>2497</v>
      </c>
      <c r="I713" s="4">
        <v>30</v>
      </c>
      <c r="J713" s="4">
        <v>9</v>
      </c>
      <c r="K713" s="6">
        <v>1953</v>
      </c>
      <c r="L713" s="1">
        <f t="shared" si="23"/>
        <v>13154</v>
      </c>
      <c r="M713">
        <v>63.57</v>
      </c>
      <c r="N713">
        <v>19.5</v>
      </c>
      <c r="O713" t="s">
        <v>2497</v>
      </c>
      <c r="P713" t="s">
        <v>34</v>
      </c>
      <c r="Q713" t="s">
        <v>35</v>
      </c>
      <c r="R713">
        <v>121</v>
      </c>
      <c r="S713">
        <v>0</v>
      </c>
      <c r="T713">
        <v>0</v>
      </c>
    </row>
    <row r="714" spans="1:20">
      <c r="A714" t="s">
        <v>3790</v>
      </c>
      <c r="B714" s="4">
        <v>18</v>
      </c>
      <c r="C714" s="4">
        <v>5</v>
      </c>
      <c r="D714" s="4">
        <v>1953</v>
      </c>
      <c r="E714" s="1">
        <f t="shared" si="22"/>
        <v>8648</v>
      </c>
      <c r="F714">
        <v>58.75</v>
      </c>
      <c r="G714">
        <v>17.170000000000002</v>
      </c>
      <c r="H714" t="s">
        <v>2497</v>
      </c>
      <c r="I714" s="4">
        <v>4</v>
      </c>
      <c r="J714" s="4">
        <v>12</v>
      </c>
      <c r="K714" s="6">
        <v>1953</v>
      </c>
      <c r="L714" s="1">
        <f t="shared" si="23"/>
        <v>3749</v>
      </c>
      <c r="M714">
        <v>58.75</v>
      </c>
      <c r="N714">
        <v>17.170000000000002</v>
      </c>
      <c r="O714" t="s">
        <v>2497</v>
      </c>
      <c r="P714" t="s">
        <v>34</v>
      </c>
      <c r="Q714" t="s">
        <v>35</v>
      </c>
      <c r="R714">
        <v>200</v>
      </c>
      <c r="S714">
        <v>0</v>
      </c>
      <c r="T714">
        <v>0</v>
      </c>
    </row>
    <row r="715" spans="1:20">
      <c r="A715" t="s">
        <v>3793</v>
      </c>
      <c r="B715" s="4">
        <v>21</v>
      </c>
      <c r="C715" s="4">
        <v>5</v>
      </c>
      <c r="D715" s="4">
        <v>1953</v>
      </c>
      <c r="E715" s="1">
        <f t="shared" si="22"/>
        <v>9744</v>
      </c>
      <c r="F715">
        <v>59.57</v>
      </c>
      <c r="G715">
        <v>16.62</v>
      </c>
      <c r="H715" t="s">
        <v>2497</v>
      </c>
      <c r="I715" s="4">
        <v>12</v>
      </c>
      <c r="J715" s="4">
        <v>6</v>
      </c>
      <c r="K715" s="6">
        <v>1960</v>
      </c>
      <c r="L715" s="1">
        <f t="shared" si="23"/>
        <v>6495</v>
      </c>
      <c r="M715">
        <v>59.62</v>
      </c>
      <c r="N715">
        <v>16.55</v>
      </c>
      <c r="O715" t="s">
        <v>2497</v>
      </c>
      <c r="P715" t="s">
        <v>34</v>
      </c>
      <c r="Q715" t="s">
        <v>35</v>
      </c>
      <c r="R715">
        <v>2579</v>
      </c>
      <c r="S715">
        <v>7</v>
      </c>
      <c r="T715">
        <v>326</v>
      </c>
    </row>
    <row r="716" spans="1:20">
      <c r="A716" t="s">
        <v>3795</v>
      </c>
      <c r="B716" s="4">
        <v>27</v>
      </c>
      <c r="C716" s="4">
        <v>5</v>
      </c>
      <c r="D716" s="4">
        <v>1953</v>
      </c>
      <c r="E716" s="1">
        <f t="shared" si="22"/>
        <v>11935</v>
      </c>
      <c r="F716">
        <v>59.28</v>
      </c>
      <c r="G716">
        <v>15.28</v>
      </c>
      <c r="H716" t="s">
        <v>2497</v>
      </c>
      <c r="I716" s="4">
        <v>15</v>
      </c>
      <c r="J716" s="4">
        <v>5</v>
      </c>
      <c r="K716" s="6">
        <v>1954</v>
      </c>
      <c r="L716" s="1">
        <f t="shared" si="23"/>
        <v>7553</v>
      </c>
      <c r="M716">
        <v>59.28</v>
      </c>
      <c r="N716">
        <v>15.28</v>
      </c>
      <c r="O716" t="s">
        <v>2497</v>
      </c>
      <c r="P716" t="s">
        <v>34</v>
      </c>
      <c r="Q716" t="s">
        <v>35</v>
      </c>
      <c r="R716">
        <v>353</v>
      </c>
      <c r="S716">
        <v>0</v>
      </c>
      <c r="T716">
        <v>0</v>
      </c>
    </row>
    <row r="717" spans="1:20">
      <c r="A717" t="s">
        <v>18</v>
      </c>
      <c r="B717" s="4">
        <v>25</v>
      </c>
      <c r="C717" s="4">
        <v>5</v>
      </c>
      <c r="D717" s="4">
        <v>1954</v>
      </c>
      <c r="E717" s="1">
        <f t="shared" si="22"/>
        <v>11206</v>
      </c>
      <c r="F717">
        <v>51.32</v>
      </c>
      <c r="G717">
        <v>4.95</v>
      </c>
      <c r="H717" t="s">
        <v>22</v>
      </c>
      <c r="I717" s="4">
        <v>15</v>
      </c>
      <c r="J717" s="4">
        <v>4</v>
      </c>
      <c r="K717" s="6">
        <v>1955</v>
      </c>
      <c r="L717" s="1">
        <f t="shared" si="23"/>
        <v>7524</v>
      </c>
      <c r="M717">
        <v>51.32</v>
      </c>
      <c r="N717">
        <v>4.95</v>
      </c>
      <c r="O717" t="s">
        <v>22</v>
      </c>
      <c r="P717" t="s">
        <v>26</v>
      </c>
      <c r="Q717" t="s">
        <v>27</v>
      </c>
      <c r="R717">
        <v>325</v>
      </c>
      <c r="S717">
        <v>0</v>
      </c>
      <c r="T717">
        <v>0</v>
      </c>
    </row>
    <row r="718" spans="1:20">
      <c r="A718" t="s">
        <v>49</v>
      </c>
      <c r="B718" s="4">
        <v>1</v>
      </c>
      <c r="C718" s="4">
        <v>5</v>
      </c>
      <c r="D718" s="4">
        <v>1954</v>
      </c>
      <c r="E718" s="1">
        <f t="shared" si="22"/>
        <v>2440</v>
      </c>
      <c r="F718">
        <v>50.3</v>
      </c>
      <c r="G718">
        <v>4.8</v>
      </c>
      <c r="H718" t="s">
        <v>22</v>
      </c>
      <c r="I718" s="4">
        <v>23</v>
      </c>
      <c r="J718" s="4">
        <v>9</v>
      </c>
      <c r="K718" s="6">
        <v>1954</v>
      </c>
      <c r="L718" s="1">
        <f t="shared" si="23"/>
        <v>10598</v>
      </c>
      <c r="M718">
        <v>50.3</v>
      </c>
      <c r="N718">
        <v>4.9000000000000004</v>
      </c>
      <c r="O718" t="s">
        <v>22</v>
      </c>
      <c r="P718" t="s">
        <v>26</v>
      </c>
      <c r="Q718" t="s">
        <v>52</v>
      </c>
      <c r="R718">
        <v>145</v>
      </c>
      <c r="S718">
        <v>8</v>
      </c>
      <c r="T718">
        <v>91</v>
      </c>
    </row>
    <row r="719" spans="1:20">
      <c r="A719" t="s">
        <v>100</v>
      </c>
      <c r="B719" s="4">
        <v>11</v>
      </c>
      <c r="C719" s="4">
        <v>5</v>
      </c>
      <c r="D719" s="4">
        <v>1954</v>
      </c>
      <c r="E719" s="1">
        <f t="shared" si="22"/>
        <v>6092</v>
      </c>
      <c r="F719">
        <v>50.5</v>
      </c>
      <c r="G719">
        <v>5.7</v>
      </c>
      <c r="H719" t="s">
        <v>22</v>
      </c>
      <c r="I719" s="4">
        <v>12</v>
      </c>
      <c r="J719" s="4">
        <v>10</v>
      </c>
      <c r="K719" s="6">
        <v>1954</v>
      </c>
      <c r="L719" s="1">
        <f t="shared" si="23"/>
        <v>6611</v>
      </c>
      <c r="M719">
        <v>50.5</v>
      </c>
      <c r="N719">
        <v>5.6</v>
      </c>
      <c r="O719" t="s">
        <v>22</v>
      </c>
      <c r="P719" t="s">
        <v>34</v>
      </c>
      <c r="Q719" t="s">
        <v>35</v>
      </c>
      <c r="R719">
        <v>154</v>
      </c>
      <c r="S719">
        <v>8</v>
      </c>
      <c r="T719">
        <v>270</v>
      </c>
    </row>
    <row r="720" spans="1:20">
      <c r="A720" t="s">
        <v>102</v>
      </c>
      <c r="B720" s="4">
        <v>13</v>
      </c>
      <c r="C720" s="4">
        <v>7</v>
      </c>
      <c r="D720" s="4">
        <v>1954</v>
      </c>
      <c r="E720" s="1">
        <f t="shared" si="22"/>
        <v>6884</v>
      </c>
      <c r="F720">
        <v>50.7</v>
      </c>
      <c r="G720">
        <v>5.6</v>
      </c>
      <c r="H720" t="s">
        <v>22</v>
      </c>
      <c r="I720" s="4">
        <v>25</v>
      </c>
      <c r="J720" s="4">
        <v>5</v>
      </c>
      <c r="K720" s="6">
        <v>1955</v>
      </c>
      <c r="L720" s="1">
        <f t="shared" si="23"/>
        <v>11207</v>
      </c>
      <c r="M720">
        <v>50.7</v>
      </c>
      <c r="N720">
        <v>5.6</v>
      </c>
      <c r="O720" t="s">
        <v>22</v>
      </c>
      <c r="P720" t="s">
        <v>81</v>
      </c>
      <c r="Q720" t="s">
        <v>35</v>
      </c>
      <c r="R720">
        <v>316</v>
      </c>
      <c r="S720">
        <v>0</v>
      </c>
      <c r="T720">
        <v>0</v>
      </c>
    </row>
    <row r="721" spans="1:20">
      <c r="A721" t="s">
        <v>228</v>
      </c>
      <c r="B721" s="4">
        <v>20</v>
      </c>
      <c r="C721" s="4">
        <v>6</v>
      </c>
      <c r="D721" s="4">
        <v>1954</v>
      </c>
      <c r="E721" s="1">
        <f t="shared" si="22"/>
        <v>9411</v>
      </c>
      <c r="F721">
        <v>50.03</v>
      </c>
      <c r="G721">
        <v>15.47</v>
      </c>
      <c r="H721" t="s">
        <v>211</v>
      </c>
      <c r="I721" s="4">
        <v>26</v>
      </c>
      <c r="J721" s="4">
        <v>5</v>
      </c>
      <c r="K721" s="6">
        <v>1955</v>
      </c>
      <c r="L721" s="1">
        <f t="shared" si="23"/>
        <v>11572</v>
      </c>
      <c r="M721">
        <v>50.05</v>
      </c>
      <c r="N721">
        <v>15.58</v>
      </c>
      <c r="O721" t="s">
        <v>211</v>
      </c>
      <c r="P721" t="s">
        <v>34</v>
      </c>
      <c r="Q721" t="s">
        <v>35</v>
      </c>
      <c r="R721">
        <v>340</v>
      </c>
      <c r="S721">
        <v>9</v>
      </c>
      <c r="T721">
        <v>78</v>
      </c>
    </row>
    <row r="722" spans="1:20">
      <c r="A722" t="s">
        <v>431</v>
      </c>
      <c r="B722" s="4">
        <v>16</v>
      </c>
      <c r="C722" s="4">
        <v>6</v>
      </c>
      <c r="D722" s="4">
        <v>1954</v>
      </c>
      <c r="E722" s="1">
        <f t="shared" si="22"/>
        <v>7950</v>
      </c>
      <c r="F722">
        <v>49.53</v>
      </c>
      <c r="G722">
        <v>8.35</v>
      </c>
      <c r="H722" t="s">
        <v>332</v>
      </c>
      <c r="I722" s="4">
        <v>13</v>
      </c>
      <c r="J722" s="4">
        <v>3</v>
      </c>
      <c r="K722" s="6">
        <v>1955</v>
      </c>
      <c r="L722" s="1">
        <f t="shared" si="23"/>
        <v>6763</v>
      </c>
      <c r="M722">
        <v>49.52</v>
      </c>
      <c r="N722">
        <v>8.4</v>
      </c>
      <c r="O722" t="s">
        <v>332</v>
      </c>
      <c r="P722" t="s">
        <v>34</v>
      </c>
      <c r="Q722" t="s">
        <v>35</v>
      </c>
      <c r="R722">
        <v>270</v>
      </c>
      <c r="S722">
        <v>5</v>
      </c>
      <c r="T722">
        <v>118</v>
      </c>
    </row>
    <row r="723" spans="1:20">
      <c r="A723" t="s">
        <v>506</v>
      </c>
      <c r="B723" s="4">
        <v>13</v>
      </c>
      <c r="C723" s="4">
        <v>6</v>
      </c>
      <c r="D723" s="4">
        <v>1954</v>
      </c>
      <c r="E723" s="1">
        <f t="shared" si="22"/>
        <v>6854</v>
      </c>
      <c r="F723">
        <v>53.77</v>
      </c>
      <c r="G723">
        <v>7.7</v>
      </c>
      <c r="H723" t="s">
        <v>332</v>
      </c>
      <c r="I723" s="4">
        <v>29</v>
      </c>
      <c r="J723" s="4">
        <v>10</v>
      </c>
      <c r="K723" s="6">
        <v>1954</v>
      </c>
      <c r="L723" s="1">
        <f t="shared" si="23"/>
        <v>12820</v>
      </c>
      <c r="M723">
        <v>53.77</v>
      </c>
      <c r="N723">
        <v>7.7</v>
      </c>
      <c r="O723" t="s">
        <v>332</v>
      </c>
      <c r="P723" t="s">
        <v>34</v>
      </c>
      <c r="Q723" t="s">
        <v>35</v>
      </c>
      <c r="R723">
        <v>138</v>
      </c>
      <c r="S723">
        <v>0</v>
      </c>
      <c r="T723">
        <v>0</v>
      </c>
    </row>
    <row r="724" spans="1:20">
      <c r="A724" t="s">
        <v>515</v>
      </c>
      <c r="B724" s="4">
        <v>19</v>
      </c>
      <c r="C724" s="4">
        <v>5</v>
      </c>
      <c r="D724" s="4">
        <v>1954</v>
      </c>
      <c r="E724" s="1">
        <f t="shared" si="22"/>
        <v>9014</v>
      </c>
      <c r="F724">
        <v>50.18</v>
      </c>
      <c r="G724">
        <v>8.52</v>
      </c>
      <c r="H724" t="s">
        <v>332</v>
      </c>
      <c r="I724" s="4">
        <v>23</v>
      </c>
      <c r="J724" s="4">
        <v>8</v>
      </c>
      <c r="K724" s="6">
        <v>1954</v>
      </c>
      <c r="L724" s="1">
        <f t="shared" si="23"/>
        <v>10567</v>
      </c>
      <c r="M724">
        <v>50.18</v>
      </c>
      <c r="N724">
        <v>8.5</v>
      </c>
      <c r="O724" t="s">
        <v>332</v>
      </c>
      <c r="P724" t="s">
        <v>26</v>
      </c>
      <c r="Q724" t="s">
        <v>27</v>
      </c>
      <c r="R724">
        <v>96</v>
      </c>
      <c r="S724">
        <v>2</v>
      </c>
      <c r="T724">
        <v>270</v>
      </c>
    </row>
    <row r="725" spans="1:20">
      <c r="A725" t="s">
        <v>516</v>
      </c>
      <c r="B725" s="4">
        <v>23</v>
      </c>
      <c r="C725" s="4">
        <v>6</v>
      </c>
      <c r="D725" s="4">
        <v>1954</v>
      </c>
      <c r="E725" s="1">
        <f t="shared" si="22"/>
        <v>10506</v>
      </c>
      <c r="F725">
        <v>50.18</v>
      </c>
      <c r="G725">
        <v>8.5</v>
      </c>
      <c r="H725" t="s">
        <v>332</v>
      </c>
      <c r="I725" s="4">
        <v>28</v>
      </c>
      <c r="J725" s="4">
        <v>6</v>
      </c>
      <c r="K725" s="6">
        <v>1954</v>
      </c>
      <c r="L725" s="1">
        <f t="shared" si="23"/>
        <v>12333</v>
      </c>
      <c r="M725">
        <v>50.18</v>
      </c>
      <c r="N725">
        <v>8.5</v>
      </c>
      <c r="O725" t="s">
        <v>332</v>
      </c>
      <c r="P725" t="s">
        <v>40</v>
      </c>
      <c r="Q725" t="s">
        <v>35</v>
      </c>
      <c r="R725">
        <v>5</v>
      </c>
      <c r="S725">
        <v>0</v>
      </c>
      <c r="T725">
        <v>0</v>
      </c>
    </row>
    <row r="726" spans="1:20">
      <c r="A726" t="s">
        <v>731</v>
      </c>
      <c r="B726" s="4">
        <v>26</v>
      </c>
      <c r="C726" s="4">
        <v>5</v>
      </c>
      <c r="D726" s="4">
        <v>1954</v>
      </c>
      <c r="E726" s="1">
        <f t="shared" si="22"/>
        <v>11571</v>
      </c>
      <c r="F726">
        <v>56.53</v>
      </c>
      <c r="G726">
        <v>9.33</v>
      </c>
      <c r="H726" t="s">
        <v>610</v>
      </c>
      <c r="I726" s="4">
        <v>13</v>
      </c>
      <c r="J726" s="4">
        <v>8</v>
      </c>
      <c r="K726" s="6">
        <v>1954</v>
      </c>
      <c r="L726" s="1">
        <f t="shared" si="23"/>
        <v>6915</v>
      </c>
      <c r="M726">
        <v>56.53</v>
      </c>
      <c r="N726">
        <v>9.33</v>
      </c>
      <c r="O726" t="s">
        <v>610</v>
      </c>
      <c r="P726" t="s">
        <v>34</v>
      </c>
      <c r="Q726" t="s">
        <v>35</v>
      </c>
      <c r="R726">
        <v>79</v>
      </c>
      <c r="S726">
        <v>0</v>
      </c>
      <c r="T726">
        <v>0</v>
      </c>
    </row>
    <row r="727" spans="1:20">
      <c r="A727" t="s">
        <v>929</v>
      </c>
      <c r="B727" s="4">
        <v>30</v>
      </c>
      <c r="C727" s="4">
        <v>5</v>
      </c>
      <c r="D727" s="4">
        <v>1954</v>
      </c>
      <c r="E727" s="1">
        <f t="shared" si="22"/>
        <v>13032</v>
      </c>
      <c r="F727">
        <v>54.68</v>
      </c>
      <c r="G727">
        <v>-5.52</v>
      </c>
      <c r="H727" t="s">
        <v>4129</v>
      </c>
      <c r="I727" s="4">
        <v>18</v>
      </c>
      <c r="J727" s="4">
        <v>7</v>
      </c>
      <c r="K727" s="6">
        <v>1964</v>
      </c>
      <c r="L727" s="1">
        <f t="shared" si="23"/>
        <v>8720</v>
      </c>
      <c r="M727">
        <v>54.68</v>
      </c>
      <c r="N727">
        <v>-5.52</v>
      </c>
      <c r="O727" t="s">
        <v>4129</v>
      </c>
      <c r="P727" t="s">
        <v>40</v>
      </c>
      <c r="Q727" t="s">
        <v>35</v>
      </c>
      <c r="R727">
        <v>3702</v>
      </c>
      <c r="S727">
        <v>0</v>
      </c>
      <c r="T727">
        <v>0</v>
      </c>
    </row>
    <row r="728" spans="1:20">
      <c r="A728" t="s">
        <v>976</v>
      </c>
      <c r="B728" s="4">
        <v>8</v>
      </c>
      <c r="C728" s="4">
        <v>5</v>
      </c>
      <c r="D728" s="4">
        <v>1954</v>
      </c>
      <c r="E728" s="1">
        <f t="shared" si="22"/>
        <v>4997</v>
      </c>
      <c r="F728">
        <v>51.58</v>
      </c>
      <c r="G728">
        <v>0.2</v>
      </c>
      <c r="H728" t="s">
        <v>4129</v>
      </c>
      <c r="I728" s="4">
        <v>9</v>
      </c>
      <c r="J728" s="4">
        <v>6</v>
      </c>
      <c r="K728" s="6">
        <v>1955</v>
      </c>
      <c r="L728" s="1">
        <f t="shared" si="23"/>
        <v>5394</v>
      </c>
      <c r="M728">
        <v>51.67</v>
      </c>
      <c r="N728">
        <v>0.18</v>
      </c>
      <c r="O728" t="s">
        <v>4129</v>
      </c>
      <c r="P728" t="s">
        <v>40</v>
      </c>
      <c r="Q728" t="s">
        <v>35</v>
      </c>
      <c r="R728">
        <v>397</v>
      </c>
      <c r="S728">
        <v>10</v>
      </c>
      <c r="T728">
        <v>353</v>
      </c>
    </row>
    <row r="729" spans="1:20">
      <c r="A729" t="s">
        <v>977</v>
      </c>
      <c r="B729" s="4">
        <v>8</v>
      </c>
      <c r="C729" s="4">
        <v>5</v>
      </c>
      <c r="D729" s="4">
        <v>1954</v>
      </c>
      <c r="E729" s="1">
        <f t="shared" si="22"/>
        <v>4997</v>
      </c>
      <c r="F729">
        <v>51.58</v>
      </c>
      <c r="G729">
        <v>0.2</v>
      </c>
      <c r="H729" t="s">
        <v>4129</v>
      </c>
      <c r="I729" s="4">
        <v>14</v>
      </c>
      <c r="J729" s="4">
        <v>4</v>
      </c>
      <c r="K729" s="6">
        <v>1956</v>
      </c>
      <c r="L729" s="1">
        <f t="shared" si="23"/>
        <v>7160</v>
      </c>
      <c r="M729">
        <v>51.58</v>
      </c>
      <c r="N729">
        <v>0.2</v>
      </c>
      <c r="O729" t="s">
        <v>4129</v>
      </c>
      <c r="P729" t="s">
        <v>140</v>
      </c>
      <c r="Q729" t="s">
        <v>35</v>
      </c>
      <c r="R729">
        <v>707</v>
      </c>
      <c r="S729">
        <v>0</v>
      </c>
      <c r="T729">
        <v>0</v>
      </c>
    </row>
    <row r="730" spans="1:20">
      <c r="A730" t="s">
        <v>979</v>
      </c>
      <c r="B730" s="4">
        <v>15</v>
      </c>
      <c r="C730" s="4">
        <v>5</v>
      </c>
      <c r="D730" s="4">
        <v>1954</v>
      </c>
      <c r="E730" s="1">
        <f t="shared" si="22"/>
        <v>7553</v>
      </c>
      <c r="F730">
        <v>50.95</v>
      </c>
      <c r="G730">
        <v>-1.82</v>
      </c>
      <c r="H730" t="s">
        <v>4129</v>
      </c>
      <c r="I730" s="4">
        <v>15</v>
      </c>
      <c r="J730" s="4">
        <v>6</v>
      </c>
      <c r="K730" s="6">
        <v>1955</v>
      </c>
      <c r="L730" s="1">
        <f t="shared" si="23"/>
        <v>7585</v>
      </c>
      <c r="M730">
        <v>50.93</v>
      </c>
      <c r="N730">
        <v>-1.78</v>
      </c>
      <c r="O730" t="s">
        <v>4129</v>
      </c>
      <c r="P730" t="s">
        <v>40</v>
      </c>
      <c r="Q730" t="s">
        <v>35</v>
      </c>
      <c r="R730">
        <v>396</v>
      </c>
      <c r="S730">
        <v>3</v>
      </c>
      <c r="T730">
        <v>129</v>
      </c>
    </row>
    <row r="731" spans="1:20">
      <c r="A731" t="s">
        <v>2131</v>
      </c>
      <c r="B731" s="4">
        <v>8</v>
      </c>
      <c r="C731" s="4">
        <v>6</v>
      </c>
      <c r="D731" s="4">
        <v>1954</v>
      </c>
      <c r="E731" s="1">
        <f t="shared" si="22"/>
        <v>5028</v>
      </c>
      <c r="F731">
        <v>59.93</v>
      </c>
      <c r="G731">
        <v>10.73</v>
      </c>
      <c r="H731" t="s">
        <v>669</v>
      </c>
      <c r="I731" s="4">
        <v>9</v>
      </c>
      <c r="J731" s="4">
        <v>6</v>
      </c>
      <c r="K731" s="6">
        <v>1954</v>
      </c>
      <c r="L731" s="1">
        <f t="shared" si="23"/>
        <v>5393</v>
      </c>
      <c r="M731">
        <v>59.93</v>
      </c>
      <c r="N731">
        <v>10.73</v>
      </c>
      <c r="O731" t="s">
        <v>669</v>
      </c>
      <c r="P731" t="s">
        <v>40</v>
      </c>
      <c r="Q731" t="s">
        <v>35</v>
      </c>
      <c r="R731">
        <v>1</v>
      </c>
      <c r="S731">
        <v>0</v>
      </c>
      <c r="T731">
        <v>0</v>
      </c>
    </row>
    <row r="732" spans="1:20">
      <c r="A732" t="s">
        <v>2132</v>
      </c>
      <c r="B732" s="4">
        <v>8</v>
      </c>
      <c r="C732" s="4">
        <v>6</v>
      </c>
      <c r="D732" s="4">
        <v>1954</v>
      </c>
      <c r="E732" s="1">
        <f t="shared" si="22"/>
        <v>5028</v>
      </c>
      <c r="F732">
        <v>59.93</v>
      </c>
      <c r="G732">
        <v>10.73</v>
      </c>
      <c r="H732" t="s">
        <v>669</v>
      </c>
      <c r="I732" s="4">
        <v>9</v>
      </c>
      <c r="J732" s="4">
        <v>6</v>
      </c>
      <c r="K732" s="6">
        <v>1954</v>
      </c>
      <c r="L732" s="1">
        <f t="shared" si="23"/>
        <v>5393</v>
      </c>
      <c r="M732">
        <v>59.93</v>
      </c>
      <c r="N732">
        <v>10.73</v>
      </c>
      <c r="O732" t="s">
        <v>669</v>
      </c>
      <c r="P732" t="s">
        <v>40</v>
      </c>
      <c r="Q732" t="s">
        <v>35</v>
      </c>
      <c r="R732">
        <v>1</v>
      </c>
      <c r="S732">
        <v>0</v>
      </c>
      <c r="T732">
        <v>0</v>
      </c>
    </row>
    <row r="733" spans="1:20">
      <c r="A733" t="s">
        <v>2174</v>
      </c>
      <c r="B733" s="4">
        <v>1</v>
      </c>
      <c r="C733" s="4">
        <v>6</v>
      </c>
      <c r="D733" s="4">
        <v>1954</v>
      </c>
      <c r="E733" s="1">
        <f t="shared" si="22"/>
        <v>2471</v>
      </c>
      <c r="F733">
        <v>65.98</v>
      </c>
      <c r="G733">
        <v>12.55</v>
      </c>
      <c r="H733" t="s">
        <v>669</v>
      </c>
      <c r="I733" s="4">
        <v>22</v>
      </c>
      <c r="J733" s="4">
        <v>6</v>
      </c>
      <c r="K733" s="6">
        <v>1954</v>
      </c>
      <c r="L733" s="1">
        <f t="shared" si="23"/>
        <v>10141</v>
      </c>
      <c r="M733">
        <v>65.98</v>
      </c>
      <c r="N733">
        <v>12.55</v>
      </c>
      <c r="O733" t="s">
        <v>669</v>
      </c>
      <c r="P733" t="s">
        <v>40</v>
      </c>
      <c r="Q733" t="s">
        <v>35</v>
      </c>
      <c r="R733">
        <v>21</v>
      </c>
      <c r="S733">
        <v>0</v>
      </c>
      <c r="T733">
        <v>0</v>
      </c>
    </row>
    <row r="734" spans="1:20">
      <c r="A734" t="s">
        <v>2175</v>
      </c>
      <c r="B734" s="4">
        <v>31</v>
      </c>
      <c r="C734" s="4">
        <v>5</v>
      </c>
      <c r="D734" s="4">
        <v>1954</v>
      </c>
      <c r="E734" s="1">
        <f t="shared" si="22"/>
        <v>13397</v>
      </c>
      <c r="F734">
        <v>62.15</v>
      </c>
      <c r="G734">
        <v>6.07</v>
      </c>
      <c r="H734" t="s">
        <v>669</v>
      </c>
      <c r="I734" s="4">
        <v>20</v>
      </c>
      <c r="J734" s="4">
        <v>8</v>
      </c>
      <c r="K734" s="6">
        <v>1954</v>
      </c>
      <c r="L734" s="1">
        <f t="shared" si="23"/>
        <v>9472</v>
      </c>
      <c r="M734">
        <v>62.15</v>
      </c>
      <c r="N734">
        <v>6.07</v>
      </c>
      <c r="O734" t="s">
        <v>669</v>
      </c>
      <c r="P734" t="s">
        <v>81</v>
      </c>
      <c r="Q734" t="s">
        <v>35</v>
      </c>
      <c r="R734">
        <v>81</v>
      </c>
      <c r="S734">
        <v>0</v>
      </c>
      <c r="T734">
        <v>0</v>
      </c>
    </row>
    <row r="735" spans="1:20">
      <c r="A735" t="s">
        <v>2176</v>
      </c>
      <c r="B735" s="4">
        <v>31</v>
      </c>
      <c r="C735" s="4">
        <v>5</v>
      </c>
      <c r="D735" s="4">
        <v>1954</v>
      </c>
      <c r="E735" s="1">
        <f t="shared" si="22"/>
        <v>13397</v>
      </c>
      <c r="F735">
        <v>62.15</v>
      </c>
      <c r="G735">
        <v>6.07</v>
      </c>
      <c r="H735" t="s">
        <v>669</v>
      </c>
      <c r="I735" s="4">
        <v>4</v>
      </c>
      <c r="J735" s="4">
        <v>8</v>
      </c>
      <c r="K735" s="6">
        <v>1954</v>
      </c>
      <c r="L735" s="1">
        <f t="shared" si="23"/>
        <v>3628</v>
      </c>
      <c r="M735">
        <v>62.15</v>
      </c>
      <c r="N735">
        <v>6.07</v>
      </c>
      <c r="O735" t="s">
        <v>669</v>
      </c>
      <c r="P735" t="s">
        <v>40</v>
      </c>
      <c r="Q735" t="s">
        <v>52</v>
      </c>
      <c r="R735">
        <v>65</v>
      </c>
      <c r="S735">
        <v>0</v>
      </c>
      <c r="T735">
        <v>0</v>
      </c>
    </row>
    <row r="736" spans="1:20">
      <c r="A736" t="s">
        <v>2177</v>
      </c>
      <c r="B736" s="4">
        <v>31</v>
      </c>
      <c r="C736" s="4">
        <v>5</v>
      </c>
      <c r="D736" s="4">
        <v>1954</v>
      </c>
      <c r="E736" s="1">
        <f t="shared" si="22"/>
        <v>13397</v>
      </c>
      <c r="F736">
        <v>62.15</v>
      </c>
      <c r="G736">
        <v>6.07</v>
      </c>
      <c r="H736" t="s">
        <v>669</v>
      </c>
      <c r="I736" s="4">
        <v>30</v>
      </c>
      <c r="J736" s="4">
        <v>7</v>
      </c>
      <c r="K736" s="6">
        <v>1954</v>
      </c>
      <c r="L736" s="1">
        <f t="shared" si="23"/>
        <v>13093</v>
      </c>
      <c r="M736">
        <v>62.15</v>
      </c>
      <c r="N736">
        <v>6.07</v>
      </c>
      <c r="O736" t="s">
        <v>669</v>
      </c>
      <c r="P736" t="s">
        <v>34</v>
      </c>
      <c r="Q736" t="s">
        <v>35</v>
      </c>
      <c r="R736">
        <v>60</v>
      </c>
      <c r="S736">
        <v>0</v>
      </c>
      <c r="T736">
        <v>0</v>
      </c>
    </row>
    <row r="737" spans="1:20">
      <c r="A737" t="s">
        <v>2181</v>
      </c>
      <c r="B737" s="4">
        <v>22</v>
      </c>
      <c r="C737" s="4">
        <v>5</v>
      </c>
      <c r="D737" s="4">
        <v>1954</v>
      </c>
      <c r="E737" s="1">
        <f t="shared" si="22"/>
        <v>10110</v>
      </c>
      <c r="F737">
        <v>61.92</v>
      </c>
      <c r="G737">
        <v>5.98</v>
      </c>
      <c r="H737" t="s">
        <v>669</v>
      </c>
      <c r="I737" s="4">
        <v>15</v>
      </c>
      <c r="J737" s="4">
        <v>7</v>
      </c>
      <c r="K737" s="6">
        <v>1954</v>
      </c>
      <c r="L737" s="1">
        <f t="shared" si="23"/>
        <v>7614</v>
      </c>
      <c r="M737">
        <v>61.92</v>
      </c>
      <c r="N737">
        <v>5.98</v>
      </c>
      <c r="O737" t="s">
        <v>669</v>
      </c>
      <c r="P737" t="s">
        <v>34</v>
      </c>
      <c r="Q737" t="s">
        <v>35</v>
      </c>
      <c r="R737">
        <v>54</v>
      </c>
      <c r="S737">
        <v>0</v>
      </c>
      <c r="T737">
        <v>0</v>
      </c>
    </row>
    <row r="738" spans="1:20">
      <c r="A738" t="s">
        <v>2183</v>
      </c>
      <c r="B738" s="4">
        <v>21</v>
      </c>
      <c r="C738" s="4">
        <v>5</v>
      </c>
      <c r="D738" s="4">
        <v>1954</v>
      </c>
      <c r="E738" s="1">
        <f t="shared" si="22"/>
        <v>9745</v>
      </c>
      <c r="F738">
        <v>59.95</v>
      </c>
      <c r="G738">
        <v>10.73</v>
      </c>
      <c r="H738" t="s">
        <v>669</v>
      </c>
      <c r="I738" s="4">
        <v>8</v>
      </c>
      <c r="J738" s="4">
        <v>6</v>
      </c>
      <c r="K738" s="6">
        <v>1954</v>
      </c>
      <c r="L738" s="1">
        <f t="shared" si="23"/>
        <v>5028</v>
      </c>
      <c r="M738">
        <v>59.97</v>
      </c>
      <c r="N738">
        <v>10.73</v>
      </c>
      <c r="O738" t="s">
        <v>669</v>
      </c>
      <c r="P738" t="s">
        <v>40</v>
      </c>
      <c r="Q738" t="s">
        <v>35</v>
      </c>
      <c r="R738">
        <v>18</v>
      </c>
      <c r="S738">
        <v>2</v>
      </c>
      <c r="T738">
        <v>0</v>
      </c>
    </row>
    <row r="739" spans="1:20">
      <c r="A739" t="s">
        <v>2184</v>
      </c>
      <c r="B739" s="4">
        <v>21</v>
      </c>
      <c r="C739" s="4">
        <v>5</v>
      </c>
      <c r="D739" s="4">
        <v>1954</v>
      </c>
      <c r="E739" s="1">
        <f t="shared" si="22"/>
        <v>9745</v>
      </c>
      <c r="F739">
        <v>59.95</v>
      </c>
      <c r="G739">
        <v>10.73</v>
      </c>
      <c r="H739" t="s">
        <v>669</v>
      </c>
      <c r="I739" s="4">
        <v>5</v>
      </c>
      <c r="J739" s="4">
        <v>6</v>
      </c>
      <c r="K739" s="6">
        <v>1954</v>
      </c>
      <c r="L739" s="1">
        <f t="shared" si="23"/>
        <v>3932</v>
      </c>
      <c r="M739">
        <v>59.97</v>
      </c>
      <c r="N739">
        <v>10.73</v>
      </c>
      <c r="O739" t="s">
        <v>669</v>
      </c>
      <c r="P739" t="s">
        <v>40</v>
      </c>
      <c r="Q739" t="s">
        <v>35</v>
      </c>
      <c r="R739">
        <v>15</v>
      </c>
      <c r="S739">
        <v>2</v>
      </c>
      <c r="T739">
        <v>0</v>
      </c>
    </row>
    <row r="740" spans="1:20">
      <c r="A740" t="s">
        <v>2191</v>
      </c>
      <c r="B740" s="4">
        <v>1</v>
      </c>
      <c r="C740" s="4">
        <v>6</v>
      </c>
      <c r="D740" s="4">
        <v>1954</v>
      </c>
      <c r="E740" s="1">
        <f t="shared" si="22"/>
        <v>2471</v>
      </c>
      <c r="F740">
        <v>65.98</v>
      </c>
      <c r="G740">
        <v>12.55</v>
      </c>
      <c r="H740" t="s">
        <v>669</v>
      </c>
      <c r="I740" s="4">
        <v>13</v>
      </c>
      <c r="J740" s="4">
        <v>11</v>
      </c>
      <c r="K740" s="6">
        <v>1956</v>
      </c>
      <c r="L740" s="1">
        <f t="shared" si="23"/>
        <v>7009</v>
      </c>
      <c r="M740">
        <v>66.150000000000006</v>
      </c>
      <c r="N740">
        <v>13.1</v>
      </c>
      <c r="O740" t="s">
        <v>669</v>
      </c>
      <c r="P740" t="s">
        <v>40</v>
      </c>
      <c r="Q740" t="s">
        <v>52</v>
      </c>
      <c r="R740">
        <v>896</v>
      </c>
      <c r="S740">
        <v>31</v>
      </c>
      <c r="T740">
        <v>54</v>
      </c>
    </row>
    <row r="741" spans="1:20">
      <c r="A741" t="s">
        <v>2200</v>
      </c>
      <c r="B741" s="4">
        <v>19</v>
      </c>
      <c r="C741" s="4">
        <v>5</v>
      </c>
      <c r="D741" s="4">
        <v>1954</v>
      </c>
      <c r="E741" s="1">
        <f t="shared" si="22"/>
        <v>9014</v>
      </c>
      <c r="F741">
        <v>59.12</v>
      </c>
      <c r="G741">
        <v>11.38</v>
      </c>
      <c r="H741" t="s">
        <v>669</v>
      </c>
      <c r="I741" s="4">
        <v>2</v>
      </c>
      <c r="J741" s="4">
        <v>9</v>
      </c>
      <c r="K741" s="6">
        <v>1955</v>
      </c>
      <c r="L741" s="1">
        <f t="shared" si="23"/>
        <v>2929</v>
      </c>
      <c r="M741">
        <v>59.15</v>
      </c>
      <c r="N741">
        <v>11.33</v>
      </c>
      <c r="O741" t="s">
        <v>669</v>
      </c>
      <c r="P741" t="s">
        <v>34</v>
      </c>
      <c r="Q741" t="s">
        <v>35</v>
      </c>
      <c r="R741">
        <v>471</v>
      </c>
      <c r="S741">
        <v>5</v>
      </c>
      <c r="T741">
        <v>323</v>
      </c>
    </row>
    <row r="742" spans="1:20">
      <c r="A742" t="s">
        <v>2252</v>
      </c>
      <c r="B742" s="4">
        <v>10</v>
      </c>
      <c r="C742" s="4">
        <v>6</v>
      </c>
      <c r="D742" s="4">
        <v>1954</v>
      </c>
      <c r="E742" s="1">
        <f t="shared" si="22"/>
        <v>5758</v>
      </c>
      <c r="F742">
        <v>63.05</v>
      </c>
      <c r="G742">
        <v>9.2200000000000006</v>
      </c>
      <c r="H742" t="s">
        <v>669</v>
      </c>
      <c r="I742" s="4">
        <v>17</v>
      </c>
      <c r="J742" s="4">
        <v>7</v>
      </c>
      <c r="K742" s="6">
        <v>1954</v>
      </c>
      <c r="L742" s="1">
        <f t="shared" si="23"/>
        <v>8345</v>
      </c>
      <c r="M742">
        <v>63.12</v>
      </c>
      <c r="N742">
        <v>9.1199999999999992</v>
      </c>
      <c r="O742" t="s">
        <v>669</v>
      </c>
      <c r="P742" t="s">
        <v>40</v>
      </c>
      <c r="Q742" t="s">
        <v>35</v>
      </c>
      <c r="R742">
        <v>37</v>
      </c>
      <c r="S742">
        <v>9</v>
      </c>
      <c r="T742">
        <v>326</v>
      </c>
    </row>
    <row r="743" spans="1:20">
      <c r="A743" t="s">
        <v>2501</v>
      </c>
      <c r="B743" s="4">
        <v>1</v>
      </c>
      <c r="C743" s="4">
        <v>6</v>
      </c>
      <c r="D743" s="4">
        <v>1954</v>
      </c>
      <c r="E743" s="1">
        <f t="shared" si="22"/>
        <v>2471</v>
      </c>
      <c r="F743">
        <v>60.9</v>
      </c>
      <c r="G743">
        <v>24.6</v>
      </c>
      <c r="H743" t="s">
        <v>2455</v>
      </c>
      <c r="I743" s="4">
        <v>11</v>
      </c>
      <c r="J743" s="4">
        <v>8</v>
      </c>
      <c r="K743" s="6">
        <v>1954</v>
      </c>
      <c r="L743" s="1">
        <f t="shared" si="23"/>
        <v>6184</v>
      </c>
      <c r="M743">
        <v>60.83</v>
      </c>
      <c r="N743">
        <v>24.5</v>
      </c>
      <c r="O743" t="s">
        <v>2455</v>
      </c>
      <c r="P743" t="s">
        <v>40</v>
      </c>
      <c r="Q743" t="s">
        <v>35</v>
      </c>
      <c r="R743">
        <v>71</v>
      </c>
      <c r="S743">
        <v>10</v>
      </c>
      <c r="T743">
        <v>217</v>
      </c>
    </row>
    <row r="744" spans="1:20">
      <c r="A744" t="s">
        <v>2534</v>
      </c>
      <c r="B744" s="4">
        <v>11</v>
      </c>
      <c r="C744" s="4">
        <v>7</v>
      </c>
      <c r="D744" s="4">
        <v>1954</v>
      </c>
      <c r="E744" s="1">
        <f t="shared" si="22"/>
        <v>6153</v>
      </c>
      <c r="F744">
        <v>69.87</v>
      </c>
      <c r="G744">
        <v>27.03</v>
      </c>
      <c r="H744" t="s">
        <v>2455</v>
      </c>
      <c r="I744" s="4">
        <v>20</v>
      </c>
      <c r="J744" s="4">
        <v>11</v>
      </c>
      <c r="K744" s="6">
        <v>1955</v>
      </c>
      <c r="L744" s="1">
        <f t="shared" si="23"/>
        <v>9565</v>
      </c>
      <c r="M744">
        <v>69.900000000000006</v>
      </c>
      <c r="N744">
        <v>27</v>
      </c>
      <c r="O744" t="s">
        <v>2455</v>
      </c>
      <c r="P744" t="s">
        <v>107</v>
      </c>
      <c r="Q744" t="s">
        <v>35</v>
      </c>
      <c r="R744">
        <v>497</v>
      </c>
      <c r="S744">
        <v>4</v>
      </c>
      <c r="T744">
        <v>342</v>
      </c>
    </row>
    <row r="745" spans="1:20">
      <c r="A745" t="s">
        <v>2549</v>
      </c>
      <c r="B745" s="4">
        <v>10</v>
      </c>
      <c r="C745" s="4">
        <v>6</v>
      </c>
      <c r="D745" s="4">
        <v>1954</v>
      </c>
      <c r="E745" s="1">
        <f t="shared" si="22"/>
        <v>5758</v>
      </c>
      <c r="F745">
        <v>61.55</v>
      </c>
      <c r="G745">
        <v>21.67</v>
      </c>
      <c r="H745" t="s">
        <v>2455</v>
      </c>
      <c r="I745" s="4">
        <v>28</v>
      </c>
      <c r="J745" s="4">
        <v>5</v>
      </c>
      <c r="K745" s="6">
        <v>1955</v>
      </c>
      <c r="L745" s="1">
        <f t="shared" si="23"/>
        <v>12303</v>
      </c>
      <c r="M745">
        <v>61.5</v>
      </c>
      <c r="N745">
        <v>21.6</v>
      </c>
      <c r="O745" t="s">
        <v>2455</v>
      </c>
      <c r="P745" t="s">
        <v>40</v>
      </c>
      <c r="Q745" t="s">
        <v>35</v>
      </c>
      <c r="R745">
        <v>352</v>
      </c>
      <c r="S745">
        <v>7</v>
      </c>
      <c r="T745">
        <v>213</v>
      </c>
    </row>
    <row r="746" spans="1:20">
      <c r="A746" t="s">
        <v>2553</v>
      </c>
      <c r="B746" s="4">
        <v>24</v>
      </c>
      <c r="C746" s="4">
        <v>5</v>
      </c>
      <c r="D746" s="4">
        <v>1954</v>
      </c>
      <c r="E746" s="1">
        <f t="shared" si="22"/>
        <v>10841</v>
      </c>
      <c r="F746">
        <v>60.6</v>
      </c>
      <c r="G746">
        <v>27.2</v>
      </c>
      <c r="H746" t="s">
        <v>2455</v>
      </c>
      <c r="I746" s="4">
        <v>20</v>
      </c>
      <c r="J746" s="4">
        <v>6</v>
      </c>
      <c r="K746" s="6">
        <v>1957</v>
      </c>
      <c r="L746" s="1">
        <f t="shared" si="23"/>
        <v>9414</v>
      </c>
      <c r="M746">
        <v>60.5</v>
      </c>
      <c r="N746">
        <v>27.17</v>
      </c>
      <c r="O746" t="s">
        <v>2455</v>
      </c>
      <c r="P746" t="s">
        <v>34</v>
      </c>
      <c r="Q746" t="s">
        <v>35</v>
      </c>
      <c r="R746">
        <v>1123</v>
      </c>
      <c r="S746">
        <v>12</v>
      </c>
      <c r="T746">
        <v>190</v>
      </c>
    </row>
    <row r="747" spans="1:20">
      <c r="A747" t="s">
        <v>2554</v>
      </c>
      <c r="B747" s="4">
        <v>30</v>
      </c>
      <c r="C747" s="4">
        <v>5</v>
      </c>
      <c r="D747" s="4">
        <v>1954</v>
      </c>
      <c r="E747" s="1">
        <f t="shared" si="22"/>
        <v>13032</v>
      </c>
      <c r="F747">
        <v>60.6</v>
      </c>
      <c r="G747">
        <v>27.2</v>
      </c>
      <c r="H747" t="s">
        <v>2455</v>
      </c>
      <c r="I747" s="4">
        <v>27</v>
      </c>
      <c r="J747" s="4">
        <v>8</v>
      </c>
      <c r="K747" s="6">
        <v>1954</v>
      </c>
      <c r="L747" s="1">
        <f t="shared" si="23"/>
        <v>12028</v>
      </c>
      <c r="M747">
        <v>60.6</v>
      </c>
      <c r="N747">
        <v>27.2</v>
      </c>
      <c r="O747" t="s">
        <v>2455</v>
      </c>
      <c r="P747" t="s">
        <v>40</v>
      </c>
      <c r="Q747" t="s">
        <v>35</v>
      </c>
      <c r="R747">
        <v>89</v>
      </c>
      <c r="S747">
        <v>0</v>
      </c>
      <c r="T747">
        <v>0</v>
      </c>
    </row>
    <row r="748" spans="1:20">
      <c r="A748" t="s">
        <v>2555</v>
      </c>
      <c r="B748" s="4">
        <v>30</v>
      </c>
      <c r="C748" s="4">
        <v>5</v>
      </c>
      <c r="D748" s="4">
        <v>1954</v>
      </c>
      <c r="E748" s="1">
        <f t="shared" si="22"/>
        <v>13032</v>
      </c>
      <c r="F748">
        <v>60.6</v>
      </c>
      <c r="G748">
        <v>27.2</v>
      </c>
      <c r="H748" t="s">
        <v>2455</v>
      </c>
      <c r="I748" s="4">
        <v>3</v>
      </c>
      <c r="J748" s="4">
        <v>8</v>
      </c>
      <c r="K748" s="6">
        <v>1954</v>
      </c>
      <c r="L748" s="1">
        <f t="shared" si="23"/>
        <v>3262</v>
      </c>
      <c r="M748">
        <v>60.6</v>
      </c>
      <c r="N748">
        <v>27.2</v>
      </c>
      <c r="O748" t="s">
        <v>2455</v>
      </c>
      <c r="P748" t="s">
        <v>40</v>
      </c>
      <c r="Q748" t="s">
        <v>35</v>
      </c>
      <c r="R748">
        <v>65</v>
      </c>
      <c r="S748">
        <v>0</v>
      </c>
      <c r="T748">
        <v>0</v>
      </c>
    </row>
    <row r="749" spans="1:20">
      <c r="A749" t="s">
        <v>2556</v>
      </c>
      <c r="B749" s="4">
        <v>2</v>
      </c>
      <c r="C749" s="4">
        <v>6</v>
      </c>
      <c r="D749" s="4">
        <v>1954</v>
      </c>
      <c r="E749" s="1">
        <f t="shared" si="22"/>
        <v>2836</v>
      </c>
      <c r="F749">
        <v>60.6</v>
      </c>
      <c r="G749">
        <v>27.2</v>
      </c>
      <c r="H749" t="s">
        <v>2455</v>
      </c>
      <c r="I749" s="4">
        <v>20</v>
      </c>
      <c r="J749" s="4">
        <v>7</v>
      </c>
      <c r="K749" s="6">
        <v>1955</v>
      </c>
      <c r="L749" s="1">
        <f t="shared" si="23"/>
        <v>9442</v>
      </c>
      <c r="M749">
        <v>60.6</v>
      </c>
      <c r="N749">
        <v>27.2</v>
      </c>
      <c r="O749" t="s">
        <v>2455</v>
      </c>
      <c r="P749" t="s">
        <v>26</v>
      </c>
      <c r="Q749" t="s">
        <v>27</v>
      </c>
      <c r="R749">
        <v>413</v>
      </c>
      <c r="S749">
        <v>0</v>
      </c>
      <c r="T749">
        <v>0</v>
      </c>
    </row>
    <row r="750" spans="1:20">
      <c r="A750" t="s">
        <v>2557</v>
      </c>
      <c r="B750" s="4">
        <v>7</v>
      </c>
      <c r="C750" s="4">
        <v>6</v>
      </c>
      <c r="D750" s="4">
        <v>1954</v>
      </c>
      <c r="E750" s="1">
        <f t="shared" si="22"/>
        <v>4662</v>
      </c>
      <c r="F750">
        <v>60.6</v>
      </c>
      <c r="G750">
        <v>27.2</v>
      </c>
      <c r="H750" t="s">
        <v>2455</v>
      </c>
      <c r="I750" s="4">
        <v>16</v>
      </c>
      <c r="J750" s="4">
        <v>6</v>
      </c>
      <c r="K750" s="6">
        <v>1958</v>
      </c>
      <c r="L750" s="1">
        <f t="shared" si="23"/>
        <v>7954</v>
      </c>
      <c r="M750">
        <v>60.5</v>
      </c>
      <c r="N750">
        <v>27.17</v>
      </c>
      <c r="O750" t="s">
        <v>2455</v>
      </c>
      <c r="P750" t="s">
        <v>40</v>
      </c>
      <c r="Q750" t="s">
        <v>35</v>
      </c>
      <c r="R750">
        <v>1470</v>
      </c>
      <c r="S750">
        <v>12</v>
      </c>
      <c r="T750">
        <v>190</v>
      </c>
    </row>
    <row r="751" spans="1:20">
      <c r="A751" t="s">
        <v>2558</v>
      </c>
      <c r="B751" s="4">
        <v>5</v>
      </c>
      <c r="C751" s="4">
        <v>6</v>
      </c>
      <c r="D751" s="4">
        <v>1954</v>
      </c>
      <c r="E751" s="1">
        <f t="shared" si="22"/>
        <v>3932</v>
      </c>
      <c r="F751">
        <v>61.2</v>
      </c>
      <c r="G751">
        <v>24.3</v>
      </c>
      <c r="H751" t="s">
        <v>2455</v>
      </c>
      <c r="I751" s="4">
        <v>8</v>
      </c>
      <c r="J751" s="4">
        <v>6</v>
      </c>
      <c r="K751" s="6">
        <v>1958</v>
      </c>
      <c r="L751" s="1">
        <f t="shared" si="23"/>
        <v>5032</v>
      </c>
      <c r="M751">
        <v>61.17</v>
      </c>
      <c r="N751">
        <v>24.17</v>
      </c>
      <c r="O751" t="s">
        <v>2455</v>
      </c>
      <c r="P751" t="s">
        <v>34</v>
      </c>
      <c r="Q751" t="s">
        <v>35</v>
      </c>
      <c r="R751">
        <v>1464</v>
      </c>
      <c r="S751">
        <v>9</v>
      </c>
      <c r="T751">
        <v>243</v>
      </c>
    </row>
    <row r="752" spans="1:20">
      <c r="A752" t="s">
        <v>2559</v>
      </c>
      <c r="B752" s="4">
        <v>5</v>
      </c>
      <c r="C752" s="4">
        <v>6</v>
      </c>
      <c r="D752" s="4">
        <v>1954</v>
      </c>
      <c r="E752" s="1">
        <f t="shared" si="22"/>
        <v>3932</v>
      </c>
      <c r="F752">
        <v>61.2</v>
      </c>
      <c r="G752">
        <v>24.3</v>
      </c>
      <c r="H752" t="s">
        <v>2455</v>
      </c>
      <c r="I752" s="4">
        <v>14</v>
      </c>
      <c r="J752" s="4">
        <v>2</v>
      </c>
      <c r="K752" s="6">
        <v>1956</v>
      </c>
      <c r="L752" s="1">
        <f t="shared" si="23"/>
        <v>7101</v>
      </c>
      <c r="M752">
        <v>61.2</v>
      </c>
      <c r="N752">
        <v>24.5</v>
      </c>
      <c r="O752" t="s">
        <v>2455</v>
      </c>
      <c r="P752" t="s">
        <v>34</v>
      </c>
      <c r="Q752" t="s">
        <v>35</v>
      </c>
      <c r="R752">
        <v>619</v>
      </c>
      <c r="S752">
        <v>11</v>
      </c>
      <c r="T752">
        <v>91</v>
      </c>
    </row>
    <row r="753" spans="1:20">
      <c r="A753" t="s">
        <v>2560</v>
      </c>
      <c r="B753" s="4">
        <v>21</v>
      </c>
      <c r="C753" s="4">
        <v>6</v>
      </c>
      <c r="D753" s="4">
        <v>1954</v>
      </c>
      <c r="E753" s="1">
        <f t="shared" si="22"/>
        <v>9776</v>
      </c>
      <c r="F753">
        <v>66.3</v>
      </c>
      <c r="G753">
        <v>26.9</v>
      </c>
      <c r="H753" t="s">
        <v>2455</v>
      </c>
      <c r="I753" s="4">
        <v>3</v>
      </c>
      <c r="J753" s="4">
        <v>8</v>
      </c>
      <c r="K753" s="6">
        <v>1954</v>
      </c>
      <c r="L753" s="1">
        <f t="shared" si="23"/>
        <v>3262</v>
      </c>
      <c r="M753">
        <v>66.17</v>
      </c>
      <c r="N753">
        <v>26.83</v>
      </c>
      <c r="O753" t="s">
        <v>2455</v>
      </c>
      <c r="P753" t="s">
        <v>26</v>
      </c>
      <c r="Q753" t="s">
        <v>27</v>
      </c>
      <c r="R753">
        <v>43</v>
      </c>
      <c r="S753">
        <v>16</v>
      </c>
      <c r="T753">
        <v>192</v>
      </c>
    </row>
    <row r="754" spans="1:20">
      <c r="A754" t="s">
        <v>3759</v>
      </c>
      <c r="B754" s="4">
        <v>27</v>
      </c>
      <c r="C754" s="4">
        <v>5</v>
      </c>
      <c r="D754" s="4">
        <v>1954</v>
      </c>
      <c r="E754" s="1">
        <f t="shared" si="22"/>
        <v>11936</v>
      </c>
      <c r="F754">
        <v>59.23</v>
      </c>
      <c r="G754">
        <v>17.98</v>
      </c>
      <c r="H754" t="s">
        <v>2497</v>
      </c>
      <c r="I754" s="4">
        <v>25</v>
      </c>
      <c r="J754" s="4">
        <v>7</v>
      </c>
      <c r="K754" s="6">
        <v>1954</v>
      </c>
      <c r="L754" s="1">
        <f t="shared" si="23"/>
        <v>11267</v>
      </c>
      <c r="M754">
        <v>59.25</v>
      </c>
      <c r="N754">
        <v>18</v>
      </c>
      <c r="O754" t="s">
        <v>2497</v>
      </c>
      <c r="P754" t="s">
        <v>40</v>
      </c>
      <c r="Q754" t="s">
        <v>52</v>
      </c>
      <c r="R754">
        <v>59</v>
      </c>
      <c r="S754">
        <v>3</v>
      </c>
      <c r="T754">
        <v>28</v>
      </c>
    </row>
    <row r="755" spans="1:20">
      <c r="A755" t="s">
        <v>3760</v>
      </c>
      <c r="B755" s="4">
        <v>27</v>
      </c>
      <c r="C755" s="4">
        <v>5</v>
      </c>
      <c r="D755" s="4">
        <v>1954</v>
      </c>
      <c r="E755" s="1">
        <f t="shared" si="22"/>
        <v>11936</v>
      </c>
      <c r="F755">
        <v>59.23</v>
      </c>
      <c r="G755">
        <v>17.98</v>
      </c>
      <c r="H755" t="s">
        <v>2497</v>
      </c>
      <c r="I755" s="4">
        <v>23</v>
      </c>
      <c r="J755" s="4">
        <v>10</v>
      </c>
      <c r="K755" s="6">
        <v>1958</v>
      </c>
      <c r="L755" s="1">
        <f t="shared" si="23"/>
        <v>10632</v>
      </c>
      <c r="M755">
        <v>59.25</v>
      </c>
      <c r="N755">
        <v>18</v>
      </c>
      <c r="O755" t="s">
        <v>2497</v>
      </c>
      <c r="P755" t="s">
        <v>40</v>
      </c>
      <c r="Q755" t="s">
        <v>52</v>
      </c>
      <c r="R755">
        <v>1610</v>
      </c>
      <c r="S755">
        <v>3</v>
      </c>
      <c r="T755">
        <v>28</v>
      </c>
    </row>
    <row r="756" spans="1:20">
      <c r="A756" t="s">
        <v>3762</v>
      </c>
      <c r="B756" s="4">
        <v>21</v>
      </c>
      <c r="C756" s="4">
        <v>5</v>
      </c>
      <c r="D756" s="4">
        <v>1954</v>
      </c>
      <c r="E756" s="1">
        <f t="shared" si="22"/>
        <v>9745</v>
      </c>
      <c r="F756">
        <v>59.23</v>
      </c>
      <c r="G756">
        <v>17.98</v>
      </c>
      <c r="H756" t="s">
        <v>2497</v>
      </c>
      <c r="I756" s="4">
        <v>29</v>
      </c>
      <c r="J756" s="4">
        <v>9</v>
      </c>
      <c r="K756" s="6">
        <v>1956</v>
      </c>
      <c r="L756" s="1">
        <f t="shared" si="23"/>
        <v>12792</v>
      </c>
      <c r="M756">
        <v>59.23</v>
      </c>
      <c r="N756">
        <v>17.98</v>
      </c>
      <c r="O756" t="s">
        <v>2497</v>
      </c>
      <c r="P756" t="s">
        <v>81</v>
      </c>
      <c r="Q756" t="s">
        <v>52</v>
      </c>
      <c r="R756">
        <v>862</v>
      </c>
      <c r="S756">
        <v>0</v>
      </c>
      <c r="T756">
        <v>0</v>
      </c>
    </row>
    <row r="757" spans="1:20">
      <c r="A757" t="s">
        <v>3778</v>
      </c>
      <c r="B757" s="4">
        <v>3</v>
      </c>
      <c r="C757" s="4">
        <v>6</v>
      </c>
      <c r="D757" s="4">
        <v>1954</v>
      </c>
      <c r="E757" s="1">
        <f t="shared" si="22"/>
        <v>3201</v>
      </c>
      <c r="F757">
        <v>65.87</v>
      </c>
      <c r="G757">
        <v>22.3</v>
      </c>
      <c r="H757" t="s">
        <v>2497</v>
      </c>
      <c r="I757" s="4">
        <v>1</v>
      </c>
      <c r="J757" s="4">
        <v>8</v>
      </c>
      <c r="K757" s="6">
        <v>1954</v>
      </c>
      <c r="L757" s="1">
        <f t="shared" si="23"/>
        <v>2532</v>
      </c>
      <c r="M757">
        <v>65.849999999999994</v>
      </c>
      <c r="N757">
        <v>22.3</v>
      </c>
      <c r="O757" t="s">
        <v>2497</v>
      </c>
      <c r="P757" t="s">
        <v>140</v>
      </c>
      <c r="Q757" t="s">
        <v>35</v>
      </c>
      <c r="R757">
        <v>59</v>
      </c>
      <c r="S757">
        <v>2</v>
      </c>
      <c r="T757">
        <v>181</v>
      </c>
    </row>
    <row r="758" spans="1:20">
      <c r="A758" t="s">
        <v>3789</v>
      </c>
      <c r="B758" s="4">
        <v>22</v>
      </c>
      <c r="C758" s="4">
        <v>5</v>
      </c>
      <c r="D758" s="4">
        <v>1954</v>
      </c>
      <c r="E758" s="1">
        <f t="shared" si="22"/>
        <v>10110</v>
      </c>
      <c r="F758">
        <v>57.58</v>
      </c>
      <c r="G758">
        <v>15.85</v>
      </c>
      <c r="H758" t="s">
        <v>2497</v>
      </c>
      <c r="I758" s="4">
        <v>19</v>
      </c>
      <c r="J758" s="4">
        <v>12</v>
      </c>
      <c r="K758" s="6">
        <v>1954</v>
      </c>
      <c r="L758" s="1">
        <f t="shared" si="23"/>
        <v>9228</v>
      </c>
      <c r="M758">
        <v>57.58</v>
      </c>
      <c r="N758">
        <v>15.85</v>
      </c>
      <c r="O758" t="s">
        <v>2497</v>
      </c>
      <c r="P758" t="s">
        <v>84</v>
      </c>
      <c r="Q758" t="s">
        <v>35</v>
      </c>
      <c r="R758">
        <v>211</v>
      </c>
      <c r="S758">
        <v>0</v>
      </c>
      <c r="T758">
        <v>0</v>
      </c>
    </row>
    <row r="759" spans="1:20">
      <c r="A759" t="s">
        <v>3796</v>
      </c>
      <c r="B759" s="4">
        <v>18</v>
      </c>
      <c r="C759" s="4">
        <v>6</v>
      </c>
      <c r="D759" s="4">
        <v>1954</v>
      </c>
      <c r="E759" s="1">
        <f t="shared" si="22"/>
        <v>8680</v>
      </c>
      <c r="F759">
        <v>58.9</v>
      </c>
      <c r="G759">
        <v>11.9</v>
      </c>
      <c r="H759" t="s">
        <v>2497</v>
      </c>
      <c r="I759" s="4">
        <v>25</v>
      </c>
      <c r="J759" s="4">
        <v>8</v>
      </c>
      <c r="K759" s="6">
        <v>1954</v>
      </c>
      <c r="L759" s="1">
        <f t="shared" si="23"/>
        <v>11298</v>
      </c>
      <c r="M759">
        <v>58.9</v>
      </c>
      <c r="N759">
        <v>11.9</v>
      </c>
      <c r="O759" t="s">
        <v>2497</v>
      </c>
      <c r="P759" t="s">
        <v>34</v>
      </c>
      <c r="Q759" t="s">
        <v>35</v>
      </c>
      <c r="R759">
        <v>68</v>
      </c>
      <c r="S759">
        <v>0</v>
      </c>
      <c r="T759">
        <v>0</v>
      </c>
    </row>
    <row r="760" spans="1:20">
      <c r="A760" t="s">
        <v>3800</v>
      </c>
      <c r="B760" s="4">
        <v>7</v>
      </c>
      <c r="C760" s="4">
        <v>6</v>
      </c>
      <c r="D760" s="4">
        <v>1954</v>
      </c>
      <c r="E760" s="1">
        <f t="shared" si="22"/>
        <v>4662</v>
      </c>
      <c r="F760">
        <v>65.87</v>
      </c>
      <c r="G760">
        <v>24.12</v>
      </c>
      <c r="H760" t="s">
        <v>2497</v>
      </c>
      <c r="I760" s="4">
        <v>6</v>
      </c>
      <c r="J760" s="4">
        <v>6</v>
      </c>
      <c r="K760" s="6">
        <v>1955</v>
      </c>
      <c r="L760" s="1">
        <f t="shared" si="23"/>
        <v>4298</v>
      </c>
      <c r="M760">
        <v>65.87</v>
      </c>
      <c r="N760">
        <v>24.12</v>
      </c>
      <c r="O760" t="s">
        <v>2497</v>
      </c>
      <c r="P760" t="s">
        <v>81</v>
      </c>
      <c r="Q760" t="s">
        <v>35</v>
      </c>
      <c r="R760">
        <v>364</v>
      </c>
      <c r="S760">
        <v>0</v>
      </c>
      <c r="T760">
        <v>0</v>
      </c>
    </row>
    <row r="761" spans="1:20">
      <c r="A761" t="s">
        <v>3804</v>
      </c>
      <c r="B761" s="4">
        <v>2</v>
      </c>
      <c r="C761" s="4">
        <v>6</v>
      </c>
      <c r="D761" s="4">
        <v>1954</v>
      </c>
      <c r="E761" s="1">
        <f t="shared" si="22"/>
        <v>2836</v>
      </c>
      <c r="F761">
        <v>59.15</v>
      </c>
      <c r="G761">
        <v>16.68</v>
      </c>
      <c r="H761" t="s">
        <v>2497</v>
      </c>
      <c r="I761" s="4">
        <v>9</v>
      </c>
      <c r="J761" s="4">
        <v>1</v>
      </c>
      <c r="K761" s="6">
        <v>1955</v>
      </c>
      <c r="L761" s="1">
        <f t="shared" si="23"/>
        <v>5243</v>
      </c>
      <c r="M761">
        <v>59.15</v>
      </c>
      <c r="N761">
        <v>16.68</v>
      </c>
      <c r="O761" t="s">
        <v>2497</v>
      </c>
      <c r="P761" t="s">
        <v>34</v>
      </c>
      <c r="Q761" t="s">
        <v>35</v>
      </c>
      <c r="R761">
        <v>221</v>
      </c>
      <c r="S761">
        <v>0</v>
      </c>
      <c r="T761">
        <v>0</v>
      </c>
    </row>
    <row r="762" spans="1:20">
      <c r="A762" t="s">
        <v>3805</v>
      </c>
      <c r="B762" s="4">
        <v>5</v>
      </c>
      <c r="C762" s="4">
        <v>6</v>
      </c>
      <c r="D762" s="4">
        <v>1954</v>
      </c>
      <c r="E762" s="1">
        <f t="shared" si="22"/>
        <v>3932</v>
      </c>
      <c r="F762">
        <v>59.12</v>
      </c>
      <c r="G762">
        <v>14.37</v>
      </c>
      <c r="H762" t="s">
        <v>2497</v>
      </c>
      <c r="I762" s="4">
        <v>25</v>
      </c>
      <c r="J762" s="4">
        <v>6</v>
      </c>
      <c r="K762" s="6">
        <v>1954</v>
      </c>
      <c r="L762" s="1">
        <f t="shared" si="23"/>
        <v>11237</v>
      </c>
      <c r="M762">
        <v>59.12</v>
      </c>
      <c r="N762">
        <v>14.37</v>
      </c>
      <c r="O762" t="s">
        <v>2497</v>
      </c>
      <c r="P762" t="s">
        <v>34</v>
      </c>
      <c r="Q762" t="s">
        <v>35</v>
      </c>
      <c r="R762">
        <v>20</v>
      </c>
      <c r="S762">
        <v>0</v>
      </c>
      <c r="T762">
        <v>0</v>
      </c>
    </row>
    <row r="763" spans="1:20">
      <c r="A763" t="s">
        <v>3807</v>
      </c>
      <c r="B763" s="4">
        <v>17</v>
      </c>
      <c r="C763" s="4">
        <v>6</v>
      </c>
      <c r="D763" s="4">
        <v>1954</v>
      </c>
      <c r="E763" s="1">
        <f t="shared" si="22"/>
        <v>8315</v>
      </c>
      <c r="F763">
        <v>61.35</v>
      </c>
      <c r="G763">
        <v>16.420000000000002</v>
      </c>
      <c r="H763" t="s">
        <v>2497</v>
      </c>
      <c r="I763" s="4">
        <v>14</v>
      </c>
      <c r="J763" s="4">
        <v>5</v>
      </c>
      <c r="K763" s="6">
        <v>1956</v>
      </c>
      <c r="L763" s="1">
        <f t="shared" si="23"/>
        <v>7190</v>
      </c>
      <c r="M763">
        <v>61.35</v>
      </c>
      <c r="N763">
        <v>16.420000000000002</v>
      </c>
      <c r="O763" t="s">
        <v>2497</v>
      </c>
      <c r="P763" t="s">
        <v>40</v>
      </c>
      <c r="Q763" t="s">
        <v>35</v>
      </c>
      <c r="R763">
        <v>697</v>
      </c>
      <c r="S763">
        <v>0</v>
      </c>
      <c r="T763">
        <v>0</v>
      </c>
    </row>
    <row r="764" spans="1:20">
      <c r="A764" t="s">
        <v>3808</v>
      </c>
      <c r="B764" s="4">
        <v>23</v>
      </c>
      <c r="C764" s="4">
        <v>5</v>
      </c>
      <c r="D764" s="4">
        <v>1954</v>
      </c>
      <c r="E764" s="1">
        <f t="shared" si="22"/>
        <v>10475</v>
      </c>
      <c r="F764">
        <v>59.33</v>
      </c>
      <c r="G764">
        <v>17.920000000000002</v>
      </c>
      <c r="H764" t="s">
        <v>2497</v>
      </c>
      <c r="I764" s="4">
        <v>27</v>
      </c>
      <c r="J764" s="4">
        <v>9</v>
      </c>
      <c r="K764" s="6">
        <v>1955</v>
      </c>
      <c r="L764" s="1">
        <f t="shared" si="23"/>
        <v>12060</v>
      </c>
      <c r="M764">
        <v>59.33</v>
      </c>
      <c r="N764">
        <v>17.93</v>
      </c>
      <c r="O764" t="s">
        <v>2497</v>
      </c>
      <c r="P764" t="s">
        <v>40</v>
      </c>
      <c r="Q764" t="s">
        <v>35</v>
      </c>
      <c r="R764">
        <v>492</v>
      </c>
      <c r="S764">
        <v>1</v>
      </c>
      <c r="T764">
        <v>91</v>
      </c>
    </row>
    <row r="765" spans="1:20">
      <c r="A765" t="s">
        <v>103</v>
      </c>
      <c r="B765" s="4">
        <v>19</v>
      </c>
      <c r="C765" s="4">
        <v>5</v>
      </c>
      <c r="D765" s="4">
        <v>1955</v>
      </c>
      <c r="E765" s="1">
        <f t="shared" si="22"/>
        <v>9015</v>
      </c>
      <c r="F765">
        <v>50.07</v>
      </c>
      <c r="G765">
        <v>4.42</v>
      </c>
      <c r="H765" t="s">
        <v>22</v>
      </c>
      <c r="I765" s="4">
        <v>30</v>
      </c>
      <c r="J765" s="4">
        <v>3</v>
      </c>
      <c r="K765" s="6">
        <v>1956</v>
      </c>
      <c r="L765" s="1">
        <f t="shared" si="23"/>
        <v>12973</v>
      </c>
      <c r="M765">
        <v>50.07</v>
      </c>
      <c r="N765">
        <v>4.42</v>
      </c>
      <c r="O765" t="s">
        <v>22</v>
      </c>
      <c r="P765" t="s">
        <v>26</v>
      </c>
      <c r="Q765" t="s">
        <v>35</v>
      </c>
      <c r="R765">
        <v>316</v>
      </c>
      <c r="S765">
        <v>0</v>
      </c>
      <c r="T765">
        <v>0</v>
      </c>
    </row>
    <row r="766" spans="1:20">
      <c r="A766" t="s">
        <v>112</v>
      </c>
      <c r="B766" s="4">
        <v>22</v>
      </c>
      <c r="C766" s="4">
        <v>5</v>
      </c>
      <c r="D766" s="4">
        <v>1955</v>
      </c>
      <c r="E766" s="1">
        <f t="shared" si="22"/>
        <v>10111</v>
      </c>
      <c r="F766">
        <v>50.3</v>
      </c>
      <c r="G766">
        <v>4.8</v>
      </c>
      <c r="H766" t="s">
        <v>22</v>
      </c>
      <c r="I766" s="4">
        <v>23</v>
      </c>
      <c r="J766" s="4">
        <v>7</v>
      </c>
      <c r="K766" s="6">
        <v>1955</v>
      </c>
      <c r="L766" s="1">
        <f t="shared" si="23"/>
        <v>10537</v>
      </c>
      <c r="M766">
        <v>50.25</v>
      </c>
      <c r="N766">
        <v>4.8</v>
      </c>
      <c r="O766" t="s">
        <v>22</v>
      </c>
      <c r="P766" t="s">
        <v>26</v>
      </c>
      <c r="Q766" t="s">
        <v>27</v>
      </c>
      <c r="R766">
        <v>62</v>
      </c>
      <c r="S766">
        <v>6</v>
      </c>
      <c r="T766">
        <v>181</v>
      </c>
    </row>
    <row r="767" spans="1:20">
      <c r="A767" t="s">
        <v>230</v>
      </c>
      <c r="B767" s="4">
        <v>20</v>
      </c>
      <c r="C767" s="4">
        <v>5</v>
      </c>
      <c r="D767" s="4">
        <v>1955</v>
      </c>
      <c r="E767" s="1">
        <f t="shared" si="22"/>
        <v>9381</v>
      </c>
      <c r="F767">
        <v>50.03</v>
      </c>
      <c r="G767">
        <v>15.47</v>
      </c>
      <c r="H767" t="s">
        <v>211</v>
      </c>
      <c r="I767" s="4">
        <v>23</v>
      </c>
      <c r="J767" s="4">
        <v>5</v>
      </c>
      <c r="K767" s="6">
        <v>1956</v>
      </c>
      <c r="L767" s="1">
        <f t="shared" si="23"/>
        <v>10477</v>
      </c>
      <c r="M767">
        <v>50.05</v>
      </c>
      <c r="N767">
        <v>15.42</v>
      </c>
      <c r="O767" t="s">
        <v>211</v>
      </c>
      <c r="P767" t="s">
        <v>34</v>
      </c>
      <c r="Q767" t="s">
        <v>35</v>
      </c>
      <c r="R767">
        <v>369</v>
      </c>
      <c r="S767">
        <v>5</v>
      </c>
      <c r="T767">
        <v>298</v>
      </c>
    </row>
    <row r="768" spans="1:20">
      <c r="A768" t="s">
        <v>491</v>
      </c>
      <c r="B768" s="4">
        <v>22</v>
      </c>
      <c r="C768" s="4">
        <v>6</v>
      </c>
      <c r="D768" s="4">
        <v>1955</v>
      </c>
      <c r="E768" s="1">
        <f t="shared" si="22"/>
        <v>10142</v>
      </c>
      <c r="F768">
        <v>52.5</v>
      </c>
      <c r="G768">
        <v>10.8</v>
      </c>
      <c r="H768" t="s">
        <v>332</v>
      </c>
      <c r="I768" s="4">
        <v>15</v>
      </c>
      <c r="J768" s="4">
        <v>3</v>
      </c>
      <c r="K768" s="6">
        <v>1957</v>
      </c>
      <c r="L768" s="1">
        <f t="shared" si="23"/>
        <v>7495</v>
      </c>
      <c r="M768">
        <v>52.52</v>
      </c>
      <c r="N768">
        <v>10.78</v>
      </c>
      <c r="O768" t="s">
        <v>332</v>
      </c>
      <c r="P768" t="s">
        <v>40</v>
      </c>
      <c r="Q768" t="s">
        <v>35</v>
      </c>
      <c r="R768">
        <v>632</v>
      </c>
      <c r="S768">
        <v>3</v>
      </c>
      <c r="T768">
        <v>329</v>
      </c>
    </row>
    <row r="769" spans="1:20">
      <c r="A769" t="s">
        <v>980</v>
      </c>
      <c r="B769" s="4">
        <v>15</v>
      </c>
      <c r="C769" s="4">
        <v>5</v>
      </c>
      <c r="D769" s="4">
        <v>1955</v>
      </c>
      <c r="E769" s="1">
        <f t="shared" si="22"/>
        <v>7554</v>
      </c>
      <c r="F769">
        <v>51.55</v>
      </c>
      <c r="G769">
        <v>0.23</v>
      </c>
      <c r="H769" t="s">
        <v>4129</v>
      </c>
      <c r="I769" s="4">
        <v>28</v>
      </c>
      <c r="J769" s="4">
        <v>5</v>
      </c>
      <c r="K769" s="6">
        <v>1955</v>
      </c>
      <c r="L769" s="1">
        <f t="shared" si="23"/>
        <v>12303</v>
      </c>
      <c r="M769">
        <v>51.55</v>
      </c>
      <c r="N769">
        <v>0.23</v>
      </c>
      <c r="O769" t="s">
        <v>4129</v>
      </c>
      <c r="P769" t="s">
        <v>40</v>
      </c>
      <c r="Q769" t="s">
        <v>35</v>
      </c>
      <c r="R769">
        <v>13</v>
      </c>
      <c r="S769">
        <v>0</v>
      </c>
      <c r="T769">
        <v>0</v>
      </c>
    </row>
    <row r="770" spans="1:20">
      <c r="A770" t="s">
        <v>988</v>
      </c>
      <c r="B770" s="4">
        <v>23</v>
      </c>
      <c r="C770" s="4">
        <v>5</v>
      </c>
      <c r="D770" s="4">
        <v>1955</v>
      </c>
      <c r="E770" s="1">
        <f t="shared" si="22"/>
        <v>10476</v>
      </c>
      <c r="F770">
        <v>52.13</v>
      </c>
      <c r="G770">
        <v>0.57000000000000006</v>
      </c>
      <c r="H770" t="s">
        <v>4129</v>
      </c>
      <c r="I770" s="4">
        <v>23</v>
      </c>
      <c r="J770" s="4">
        <v>12</v>
      </c>
      <c r="K770" s="6">
        <v>1957</v>
      </c>
      <c r="L770" s="1">
        <f t="shared" si="23"/>
        <v>10692</v>
      </c>
      <c r="M770">
        <v>52.1</v>
      </c>
      <c r="N770">
        <v>0.42</v>
      </c>
      <c r="O770" t="s">
        <v>4129</v>
      </c>
      <c r="P770" t="s">
        <v>34</v>
      </c>
      <c r="Q770" t="s">
        <v>35</v>
      </c>
      <c r="R770">
        <v>945</v>
      </c>
      <c r="S770">
        <v>11</v>
      </c>
      <c r="T770">
        <v>251</v>
      </c>
    </row>
    <row r="771" spans="1:20">
      <c r="A771" t="s">
        <v>2178</v>
      </c>
      <c r="B771" s="4">
        <v>3</v>
      </c>
      <c r="C771" s="4">
        <v>6</v>
      </c>
      <c r="D771" s="4">
        <v>1955</v>
      </c>
      <c r="E771" s="1">
        <f t="shared" ref="E771:E834" si="24">DATE(B771,C771,D771)</f>
        <v>3202</v>
      </c>
      <c r="F771">
        <v>60.12</v>
      </c>
      <c r="G771">
        <v>10.28</v>
      </c>
      <c r="H771" t="s">
        <v>669</v>
      </c>
      <c r="I771" s="4">
        <v>7</v>
      </c>
      <c r="J771" s="4">
        <v>7</v>
      </c>
      <c r="K771" s="6">
        <v>1955</v>
      </c>
      <c r="L771" s="1">
        <f t="shared" ref="L771:L834" si="25">DATE(I771,J771,K771)</f>
        <v>4693</v>
      </c>
      <c r="M771">
        <v>60.18</v>
      </c>
      <c r="N771">
        <v>10.35</v>
      </c>
      <c r="O771" t="s">
        <v>669</v>
      </c>
      <c r="P771" t="s">
        <v>34</v>
      </c>
      <c r="Q771" t="s">
        <v>35</v>
      </c>
      <c r="R771">
        <v>34</v>
      </c>
      <c r="S771">
        <v>9</v>
      </c>
      <c r="T771">
        <v>27</v>
      </c>
    </row>
    <row r="772" spans="1:20">
      <c r="A772" t="s">
        <v>2190</v>
      </c>
      <c r="B772" s="4">
        <v>29</v>
      </c>
      <c r="C772" s="4">
        <v>6</v>
      </c>
      <c r="D772" s="4">
        <v>1955</v>
      </c>
      <c r="E772" s="1">
        <f t="shared" si="24"/>
        <v>12699</v>
      </c>
      <c r="F772">
        <v>60.17</v>
      </c>
      <c r="G772">
        <v>10.25</v>
      </c>
      <c r="H772" t="s">
        <v>669</v>
      </c>
      <c r="I772" s="4">
        <v>30</v>
      </c>
      <c r="J772" s="4">
        <v>4</v>
      </c>
      <c r="K772" s="6">
        <v>1956</v>
      </c>
      <c r="L772" s="1">
        <f t="shared" si="25"/>
        <v>13004</v>
      </c>
      <c r="M772">
        <v>60.17</v>
      </c>
      <c r="N772">
        <v>10.28</v>
      </c>
      <c r="O772" t="s">
        <v>669</v>
      </c>
      <c r="P772" t="s">
        <v>81</v>
      </c>
      <c r="Q772" t="s">
        <v>35</v>
      </c>
      <c r="R772">
        <v>306</v>
      </c>
      <c r="S772">
        <v>2</v>
      </c>
      <c r="T772">
        <v>91</v>
      </c>
    </row>
    <row r="773" spans="1:20">
      <c r="A773" t="s">
        <v>2198</v>
      </c>
      <c r="B773" s="4">
        <v>8</v>
      </c>
      <c r="C773" s="4">
        <v>6</v>
      </c>
      <c r="D773" s="4">
        <v>1955</v>
      </c>
      <c r="E773" s="1">
        <f t="shared" si="24"/>
        <v>5029</v>
      </c>
      <c r="F773">
        <v>60.78</v>
      </c>
      <c r="G773">
        <v>11.13</v>
      </c>
      <c r="H773" t="s">
        <v>669</v>
      </c>
      <c r="I773" s="4">
        <v>13</v>
      </c>
      <c r="J773" s="4">
        <v>3</v>
      </c>
      <c r="K773" s="6">
        <v>1959</v>
      </c>
      <c r="L773" s="1">
        <f t="shared" si="25"/>
        <v>6767</v>
      </c>
      <c r="M773">
        <v>60.75</v>
      </c>
      <c r="N773">
        <v>11.13</v>
      </c>
      <c r="O773" t="s">
        <v>669</v>
      </c>
      <c r="P773" t="s">
        <v>81</v>
      </c>
      <c r="Q773" t="s">
        <v>35</v>
      </c>
      <c r="R773">
        <v>1374</v>
      </c>
      <c r="S773">
        <v>4</v>
      </c>
      <c r="T773">
        <v>181</v>
      </c>
    </row>
    <row r="774" spans="1:20">
      <c r="A774" t="s">
        <v>2203</v>
      </c>
      <c r="B774" s="4">
        <v>5</v>
      </c>
      <c r="C774" s="4">
        <v>6</v>
      </c>
      <c r="D774" s="4">
        <v>1955</v>
      </c>
      <c r="E774" s="1">
        <f t="shared" si="24"/>
        <v>3933</v>
      </c>
      <c r="F774">
        <v>59.93</v>
      </c>
      <c r="G774">
        <v>10.8</v>
      </c>
      <c r="H774" t="s">
        <v>669</v>
      </c>
      <c r="I774" s="4">
        <v>15</v>
      </c>
      <c r="J774" s="4">
        <v>7</v>
      </c>
      <c r="K774" s="6">
        <v>1955</v>
      </c>
      <c r="L774" s="1">
        <f t="shared" si="25"/>
        <v>7615</v>
      </c>
      <c r="M774">
        <v>59.93</v>
      </c>
      <c r="N774">
        <v>10.8</v>
      </c>
      <c r="O774" t="s">
        <v>669</v>
      </c>
      <c r="P774" t="s">
        <v>40</v>
      </c>
      <c r="Q774" t="s">
        <v>52</v>
      </c>
      <c r="R774">
        <v>40</v>
      </c>
      <c r="S774">
        <v>0</v>
      </c>
      <c r="T774">
        <v>0</v>
      </c>
    </row>
    <row r="775" spans="1:20">
      <c r="A775" t="s">
        <v>2204</v>
      </c>
      <c r="B775" s="4">
        <v>2</v>
      </c>
      <c r="C775" s="4">
        <v>6</v>
      </c>
      <c r="D775" s="4">
        <v>1955</v>
      </c>
      <c r="E775" s="1">
        <f t="shared" si="24"/>
        <v>2837</v>
      </c>
      <c r="F775">
        <v>59.93</v>
      </c>
      <c r="G775">
        <v>10.87</v>
      </c>
      <c r="H775" t="s">
        <v>669</v>
      </c>
      <c r="I775" s="4">
        <v>2</v>
      </c>
      <c r="J775" s="4">
        <v>4</v>
      </c>
      <c r="K775" s="6">
        <v>1957</v>
      </c>
      <c r="L775" s="1">
        <f t="shared" si="25"/>
        <v>2778</v>
      </c>
      <c r="M775">
        <v>59.93</v>
      </c>
      <c r="N775">
        <v>10.83</v>
      </c>
      <c r="O775" t="s">
        <v>669</v>
      </c>
      <c r="P775" t="s">
        <v>34</v>
      </c>
      <c r="Q775" t="s">
        <v>35</v>
      </c>
      <c r="R775">
        <v>670</v>
      </c>
      <c r="S775">
        <v>2</v>
      </c>
      <c r="T775">
        <v>270</v>
      </c>
    </row>
    <row r="776" spans="1:20">
      <c r="A776" t="s">
        <v>2205</v>
      </c>
      <c r="B776" s="4">
        <v>2</v>
      </c>
      <c r="C776" s="4">
        <v>6</v>
      </c>
      <c r="D776" s="4">
        <v>1955</v>
      </c>
      <c r="E776" s="1">
        <f t="shared" si="24"/>
        <v>2837</v>
      </c>
      <c r="F776">
        <v>59.93</v>
      </c>
      <c r="G776">
        <v>10.87</v>
      </c>
      <c r="H776" t="s">
        <v>669</v>
      </c>
      <c r="I776" s="4">
        <v>26</v>
      </c>
      <c r="J776" s="4">
        <v>7</v>
      </c>
      <c r="K776" s="6">
        <v>1955</v>
      </c>
      <c r="L776" s="1">
        <f t="shared" si="25"/>
        <v>11633</v>
      </c>
      <c r="M776">
        <v>59.93</v>
      </c>
      <c r="N776">
        <v>10.87</v>
      </c>
      <c r="O776" t="s">
        <v>669</v>
      </c>
      <c r="P776" t="s">
        <v>34</v>
      </c>
      <c r="Q776" t="s">
        <v>35</v>
      </c>
      <c r="R776">
        <v>54</v>
      </c>
      <c r="S776">
        <v>0</v>
      </c>
      <c r="T776">
        <v>0</v>
      </c>
    </row>
    <row r="777" spans="1:20">
      <c r="A777" t="s">
        <v>2274</v>
      </c>
      <c r="B777" s="4">
        <v>22</v>
      </c>
      <c r="C777" s="4">
        <v>6</v>
      </c>
      <c r="D777" s="4">
        <v>1955</v>
      </c>
      <c r="E777" s="1">
        <f t="shared" si="24"/>
        <v>10142</v>
      </c>
      <c r="F777">
        <v>60.32</v>
      </c>
      <c r="G777">
        <v>5.37</v>
      </c>
      <c r="H777" t="s">
        <v>669</v>
      </c>
      <c r="I777" s="4">
        <v>13</v>
      </c>
      <c r="J777" s="4">
        <v>12</v>
      </c>
      <c r="K777" s="6">
        <v>1955</v>
      </c>
      <c r="L777" s="1">
        <f t="shared" si="25"/>
        <v>7038</v>
      </c>
      <c r="M777">
        <v>60.28</v>
      </c>
      <c r="N777">
        <v>5.67</v>
      </c>
      <c r="O777" t="s">
        <v>669</v>
      </c>
      <c r="P777" t="s">
        <v>34</v>
      </c>
      <c r="Q777" t="s">
        <v>35</v>
      </c>
      <c r="R777">
        <v>174</v>
      </c>
      <c r="S777">
        <v>17</v>
      </c>
      <c r="T777">
        <v>103</v>
      </c>
    </row>
    <row r="778" spans="1:20">
      <c r="A778" t="s">
        <v>2337</v>
      </c>
      <c r="B778" s="4">
        <v>29</v>
      </c>
      <c r="C778" s="4">
        <v>6</v>
      </c>
      <c r="D778" s="4">
        <v>1955</v>
      </c>
      <c r="E778" s="1">
        <f t="shared" si="24"/>
        <v>12699</v>
      </c>
      <c r="F778">
        <v>58.97</v>
      </c>
      <c r="G778">
        <v>5.62</v>
      </c>
      <c r="H778" t="s">
        <v>669</v>
      </c>
      <c r="I778" s="4">
        <v>3</v>
      </c>
      <c r="J778" s="4">
        <v>7</v>
      </c>
      <c r="K778" s="6">
        <v>1955</v>
      </c>
      <c r="L778" s="1">
        <f t="shared" si="25"/>
        <v>3232</v>
      </c>
      <c r="M778">
        <v>58.97</v>
      </c>
      <c r="N778">
        <v>5.63</v>
      </c>
      <c r="O778" t="s">
        <v>669</v>
      </c>
      <c r="P778" t="s">
        <v>40</v>
      </c>
      <c r="Q778" t="s">
        <v>52</v>
      </c>
      <c r="R778">
        <v>4</v>
      </c>
      <c r="S778">
        <v>1</v>
      </c>
      <c r="T778">
        <v>91</v>
      </c>
    </row>
    <row r="779" spans="1:20">
      <c r="A779" t="s">
        <v>2491</v>
      </c>
      <c r="B779" s="4">
        <v>1</v>
      </c>
      <c r="C779" s="4">
        <v>7</v>
      </c>
      <c r="D779" s="4">
        <v>1955</v>
      </c>
      <c r="E779" s="1">
        <f t="shared" si="24"/>
        <v>2502</v>
      </c>
      <c r="F779">
        <v>61.52</v>
      </c>
      <c r="G779">
        <v>23.68</v>
      </c>
      <c r="H779" t="s">
        <v>2455</v>
      </c>
      <c r="I779" s="4">
        <v>28</v>
      </c>
      <c r="J779" s="4">
        <v>4</v>
      </c>
      <c r="K779" s="6">
        <v>1956</v>
      </c>
      <c r="L779" s="1">
        <f t="shared" si="25"/>
        <v>12274</v>
      </c>
      <c r="M779">
        <v>61.5</v>
      </c>
      <c r="N779">
        <v>23.67</v>
      </c>
      <c r="O779" t="s">
        <v>2455</v>
      </c>
      <c r="P779" t="s">
        <v>34</v>
      </c>
      <c r="Q779" t="s">
        <v>35</v>
      </c>
      <c r="R779">
        <v>302</v>
      </c>
      <c r="S779">
        <v>3</v>
      </c>
      <c r="T779">
        <v>206</v>
      </c>
    </row>
    <row r="780" spans="1:20">
      <c r="A780" t="s">
        <v>2547</v>
      </c>
      <c r="B780" s="4">
        <v>23</v>
      </c>
      <c r="C780" s="4">
        <v>6</v>
      </c>
      <c r="D780" s="4">
        <v>1955</v>
      </c>
      <c r="E780" s="1">
        <f t="shared" si="24"/>
        <v>10507</v>
      </c>
      <c r="F780">
        <v>60.2</v>
      </c>
      <c r="G780">
        <v>24.28</v>
      </c>
      <c r="H780" t="s">
        <v>2455</v>
      </c>
      <c r="I780" s="4">
        <v>9</v>
      </c>
      <c r="J780" s="4">
        <v>12</v>
      </c>
      <c r="K780" s="6">
        <v>1955</v>
      </c>
      <c r="L780" s="1">
        <f t="shared" si="25"/>
        <v>5577</v>
      </c>
      <c r="M780">
        <v>60.17</v>
      </c>
      <c r="N780">
        <v>24.17</v>
      </c>
      <c r="O780" t="s">
        <v>2455</v>
      </c>
      <c r="P780" t="s">
        <v>34</v>
      </c>
      <c r="Q780" t="s">
        <v>35</v>
      </c>
      <c r="R780">
        <v>169</v>
      </c>
      <c r="S780">
        <v>8</v>
      </c>
      <c r="T780">
        <v>241</v>
      </c>
    </row>
    <row r="781" spans="1:20">
      <c r="A781" t="s">
        <v>2561</v>
      </c>
      <c r="B781" s="4">
        <v>20</v>
      </c>
      <c r="C781" s="4">
        <v>6</v>
      </c>
      <c r="D781" s="4">
        <v>1955</v>
      </c>
      <c r="E781" s="1">
        <f t="shared" si="24"/>
        <v>9412</v>
      </c>
      <c r="F781">
        <v>62.7</v>
      </c>
      <c r="G781">
        <v>22.7</v>
      </c>
      <c r="H781" t="s">
        <v>2455</v>
      </c>
      <c r="I781" s="4">
        <v>15</v>
      </c>
      <c r="J781" s="4">
        <v>7</v>
      </c>
      <c r="K781" s="6">
        <v>1956</v>
      </c>
      <c r="L781" s="1">
        <f t="shared" si="25"/>
        <v>7616</v>
      </c>
      <c r="M781">
        <v>62.7</v>
      </c>
      <c r="N781">
        <v>22.7</v>
      </c>
      <c r="O781" t="s">
        <v>2455</v>
      </c>
      <c r="P781" t="s">
        <v>84</v>
      </c>
      <c r="Q781" t="s">
        <v>35</v>
      </c>
      <c r="R781">
        <v>391</v>
      </c>
      <c r="S781">
        <v>0</v>
      </c>
      <c r="T781">
        <v>0</v>
      </c>
    </row>
    <row r="782" spans="1:20">
      <c r="A782" t="s">
        <v>2567</v>
      </c>
      <c r="B782" s="4">
        <v>17</v>
      </c>
      <c r="C782" s="4">
        <v>6</v>
      </c>
      <c r="D782" s="4">
        <v>1955</v>
      </c>
      <c r="E782" s="1">
        <f t="shared" si="24"/>
        <v>8316</v>
      </c>
      <c r="F782">
        <v>63.4</v>
      </c>
      <c r="G782">
        <v>30</v>
      </c>
      <c r="H782" t="s">
        <v>2455</v>
      </c>
      <c r="I782" s="4">
        <v>3</v>
      </c>
      <c r="J782" s="4">
        <v>4</v>
      </c>
      <c r="K782" s="6">
        <v>1956</v>
      </c>
      <c r="L782" s="1">
        <f t="shared" si="25"/>
        <v>3142</v>
      </c>
      <c r="M782">
        <v>63.4</v>
      </c>
      <c r="N782">
        <v>30</v>
      </c>
      <c r="O782" t="s">
        <v>2455</v>
      </c>
      <c r="P782" t="s">
        <v>34</v>
      </c>
      <c r="Q782" t="s">
        <v>35</v>
      </c>
      <c r="R782">
        <v>291</v>
      </c>
      <c r="S782">
        <v>0</v>
      </c>
      <c r="T782">
        <v>0</v>
      </c>
    </row>
    <row r="783" spans="1:20">
      <c r="A783" t="s">
        <v>2568</v>
      </c>
      <c r="B783" s="4">
        <v>17</v>
      </c>
      <c r="C783" s="4">
        <v>6</v>
      </c>
      <c r="D783" s="4">
        <v>1955</v>
      </c>
      <c r="E783" s="1">
        <f t="shared" si="24"/>
        <v>8316</v>
      </c>
      <c r="F783">
        <v>63.3</v>
      </c>
      <c r="G783">
        <v>30</v>
      </c>
      <c r="H783" t="s">
        <v>2455</v>
      </c>
      <c r="I783" s="4">
        <v>1</v>
      </c>
      <c r="J783" s="4">
        <v>10</v>
      </c>
      <c r="K783" s="6">
        <v>1955</v>
      </c>
      <c r="L783" s="1">
        <f t="shared" si="25"/>
        <v>2594</v>
      </c>
      <c r="M783">
        <v>63.17</v>
      </c>
      <c r="N783">
        <v>30</v>
      </c>
      <c r="O783" t="s">
        <v>2455</v>
      </c>
      <c r="P783" t="s">
        <v>34</v>
      </c>
      <c r="Q783" t="s">
        <v>35</v>
      </c>
      <c r="R783">
        <v>106</v>
      </c>
      <c r="S783">
        <v>15</v>
      </c>
      <c r="T783">
        <v>181</v>
      </c>
    </row>
    <row r="784" spans="1:20">
      <c r="A784" t="s">
        <v>2571</v>
      </c>
      <c r="B784" s="4">
        <v>22</v>
      </c>
      <c r="C784" s="4">
        <v>6</v>
      </c>
      <c r="D784" s="4">
        <v>1955</v>
      </c>
      <c r="E784" s="1">
        <f t="shared" si="24"/>
        <v>10142</v>
      </c>
      <c r="F784">
        <v>61.3</v>
      </c>
      <c r="G784">
        <v>22.7</v>
      </c>
      <c r="H784" t="s">
        <v>2455</v>
      </c>
      <c r="I784" s="4">
        <v>19</v>
      </c>
      <c r="J784" s="4">
        <v>6</v>
      </c>
      <c r="K784" s="6">
        <v>1957</v>
      </c>
      <c r="L784" s="1">
        <f t="shared" si="25"/>
        <v>9048</v>
      </c>
      <c r="M784">
        <v>61.3</v>
      </c>
      <c r="N784">
        <v>22.7</v>
      </c>
      <c r="O784" t="s">
        <v>2455</v>
      </c>
      <c r="P784" t="s">
        <v>40</v>
      </c>
      <c r="Q784" t="s">
        <v>35</v>
      </c>
      <c r="R784">
        <v>728</v>
      </c>
      <c r="S784">
        <v>0</v>
      </c>
      <c r="T784">
        <v>0</v>
      </c>
    </row>
    <row r="785" spans="1:20">
      <c r="A785" t="s">
        <v>2573</v>
      </c>
      <c r="B785" s="4">
        <v>20</v>
      </c>
      <c r="C785" s="4">
        <v>6</v>
      </c>
      <c r="D785" s="4">
        <v>1955</v>
      </c>
      <c r="E785" s="1">
        <f t="shared" si="24"/>
        <v>9412</v>
      </c>
      <c r="F785">
        <v>61.5</v>
      </c>
      <c r="G785">
        <v>21.6</v>
      </c>
      <c r="H785" t="s">
        <v>2455</v>
      </c>
      <c r="I785" s="4">
        <v>16</v>
      </c>
      <c r="J785" s="4">
        <v>9</v>
      </c>
      <c r="K785" s="6">
        <v>1955</v>
      </c>
      <c r="L785" s="1">
        <f t="shared" si="25"/>
        <v>8043</v>
      </c>
      <c r="M785">
        <v>61.5</v>
      </c>
      <c r="N785">
        <v>21.6</v>
      </c>
      <c r="O785" t="s">
        <v>2455</v>
      </c>
      <c r="P785" t="s">
        <v>34</v>
      </c>
      <c r="Q785" t="s">
        <v>35</v>
      </c>
      <c r="R785">
        <v>88</v>
      </c>
      <c r="S785">
        <v>0</v>
      </c>
      <c r="T785">
        <v>0</v>
      </c>
    </row>
    <row r="786" spans="1:20">
      <c r="A786" t="s">
        <v>2574</v>
      </c>
      <c r="B786" s="4">
        <v>20</v>
      </c>
      <c r="C786" s="4">
        <v>6</v>
      </c>
      <c r="D786" s="4">
        <v>1955</v>
      </c>
      <c r="E786" s="1">
        <f t="shared" si="24"/>
        <v>9412</v>
      </c>
      <c r="F786">
        <v>61.5</v>
      </c>
      <c r="G786">
        <v>21.6</v>
      </c>
      <c r="H786" t="s">
        <v>2455</v>
      </c>
      <c r="I786" s="4">
        <v>13</v>
      </c>
      <c r="J786" s="4">
        <v>11</v>
      </c>
      <c r="K786" s="6">
        <v>1955</v>
      </c>
      <c r="L786" s="1">
        <f t="shared" si="25"/>
        <v>7008</v>
      </c>
      <c r="M786">
        <v>61.5</v>
      </c>
      <c r="N786">
        <v>21.6</v>
      </c>
      <c r="O786" t="s">
        <v>2455</v>
      </c>
      <c r="P786" t="s">
        <v>34</v>
      </c>
      <c r="Q786" t="s">
        <v>35</v>
      </c>
      <c r="R786">
        <v>146</v>
      </c>
      <c r="S786">
        <v>0</v>
      </c>
      <c r="T786">
        <v>0</v>
      </c>
    </row>
    <row r="787" spans="1:20">
      <c r="A787" t="s">
        <v>2577</v>
      </c>
      <c r="B787" s="4">
        <v>21</v>
      </c>
      <c r="C787" s="4">
        <v>6</v>
      </c>
      <c r="D787" s="4">
        <v>1955</v>
      </c>
      <c r="E787" s="1">
        <f t="shared" si="24"/>
        <v>9777</v>
      </c>
      <c r="F787">
        <v>62.3</v>
      </c>
      <c r="G787">
        <v>21.4</v>
      </c>
      <c r="H787" t="s">
        <v>2455</v>
      </c>
      <c r="I787" s="4">
        <v>11</v>
      </c>
      <c r="J787" s="4">
        <v>6</v>
      </c>
      <c r="K787" s="6">
        <v>1956</v>
      </c>
      <c r="L787" s="1">
        <f t="shared" si="25"/>
        <v>6125</v>
      </c>
      <c r="M787">
        <v>62.17</v>
      </c>
      <c r="N787">
        <v>21.33</v>
      </c>
      <c r="O787" t="s">
        <v>2455</v>
      </c>
      <c r="P787" t="s">
        <v>40</v>
      </c>
      <c r="Q787" t="s">
        <v>35</v>
      </c>
      <c r="R787">
        <v>356</v>
      </c>
      <c r="S787">
        <v>16</v>
      </c>
      <c r="T787">
        <v>194</v>
      </c>
    </row>
    <row r="788" spans="1:20">
      <c r="A788" t="s">
        <v>2580</v>
      </c>
      <c r="B788" s="4">
        <v>28</v>
      </c>
      <c r="C788" s="4">
        <v>5</v>
      </c>
      <c r="D788" s="4">
        <v>1955</v>
      </c>
      <c r="E788" s="1">
        <f t="shared" si="24"/>
        <v>12303</v>
      </c>
      <c r="F788">
        <v>60.3</v>
      </c>
      <c r="G788">
        <v>25</v>
      </c>
      <c r="H788" t="s">
        <v>2455</v>
      </c>
      <c r="I788" s="4">
        <v>19</v>
      </c>
      <c r="J788" s="4">
        <v>8</v>
      </c>
      <c r="K788" s="6">
        <v>1955</v>
      </c>
      <c r="L788" s="1">
        <f t="shared" si="25"/>
        <v>9107</v>
      </c>
      <c r="M788">
        <v>60.3</v>
      </c>
      <c r="N788">
        <v>25</v>
      </c>
      <c r="O788" t="s">
        <v>2455</v>
      </c>
      <c r="P788" t="s">
        <v>40</v>
      </c>
      <c r="Q788" t="s">
        <v>35</v>
      </c>
      <c r="R788">
        <v>83</v>
      </c>
      <c r="S788">
        <v>0</v>
      </c>
      <c r="T788">
        <v>0</v>
      </c>
    </row>
    <row r="789" spans="1:20">
      <c r="A789" t="s">
        <v>3743</v>
      </c>
      <c r="B789" s="4">
        <v>18</v>
      </c>
      <c r="C789" s="4">
        <v>6</v>
      </c>
      <c r="D789" s="4">
        <v>1955</v>
      </c>
      <c r="E789" s="1">
        <f t="shared" si="24"/>
        <v>8681</v>
      </c>
      <c r="F789">
        <v>63.32</v>
      </c>
      <c r="G789">
        <v>14.83</v>
      </c>
      <c r="H789" t="s">
        <v>2497</v>
      </c>
      <c r="I789" s="4">
        <v>12</v>
      </c>
      <c r="J789" s="4">
        <v>11</v>
      </c>
      <c r="K789" s="6">
        <v>1956</v>
      </c>
      <c r="L789" s="1">
        <f t="shared" si="25"/>
        <v>6644</v>
      </c>
      <c r="M789">
        <v>63.3</v>
      </c>
      <c r="N789">
        <v>14.87</v>
      </c>
      <c r="O789" t="s">
        <v>2497</v>
      </c>
      <c r="P789" t="s">
        <v>40</v>
      </c>
      <c r="Q789" t="s">
        <v>35</v>
      </c>
      <c r="R789">
        <v>513</v>
      </c>
      <c r="S789">
        <v>3</v>
      </c>
      <c r="T789">
        <v>139</v>
      </c>
    </row>
    <row r="790" spans="1:20">
      <c r="A790" t="s">
        <v>3791</v>
      </c>
      <c r="B790" s="4">
        <v>6</v>
      </c>
      <c r="C790" s="4">
        <v>6</v>
      </c>
      <c r="D790" s="4">
        <v>1955</v>
      </c>
      <c r="E790" s="1">
        <f t="shared" si="24"/>
        <v>4298</v>
      </c>
      <c r="F790">
        <v>57.07</v>
      </c>
      <c r="G790">
        <v>13.85</v>
      </c>
      <c r="H790" t="s">
        <v>2497</v>
      </c>
      <c r="I790" s="4">
        <v>21</v>
      </c>
      <c r="J790" s="4">
        <v>12</v>
      </c>
      <c r="K790" s="6">
        <v>1955</v>
      </c>
      <c r="L790" s="1">
        <f t="shared" si="25"/>
        <v>9960</v>
      </c>
      <c r="M790">
        <v>57.12</v>
      </c>
      <c r="N790">
        <v>13.68</v>
      </c>
      <c r="O790" t="s">
        <v>2497</v>
      </c>
      <c r="P790" t="s">
        <v>34</v>
      </c>
      <c r="Q790" t="s">
        <v>35</v>
      </c>
      <c r="R790">
        <v>198</v>
      </c>
      <c r="S790">
        <v>12</v>
      </c>
      <c r="T790">
        <v>299</v>
      </c>
    </row>
    <row r="791" spans="1:20">
      <c r="A791" t="s">
        <v>3797</v>
      </c>
      <c r="B791" s="4">
        <v>27</v>
      </c>
      <c r="C791" s="4">
        <v>6</v>
      </c>
      <c r="D791" s="4">
        <v>1955</v>
      </c>
      <c r="E791" s="1">
        <f t="shared" si="24"/>
        <v>11968</v>
      </c>
      <c r="F791">
        <v>59.33</v>
      </c>
      <c r="G791">
        <v>17.920000000000002</v>
      </c>
      <c r="H791" t="s">
        <v>2497</v>
      </c>
      <c r="I791" s="4">
        <v>27</v>
      </c>
      <c r="J791" s="4">
        <v>9</v>
      </c>
      <c r="K791" s="6">
        <v>1955</v>
      </c>
      <c r="L791" s="1">
        <f t="shared" si="25"/>
        <v>12060</v>
      </c>
      <c r="M791">
        <v>59.35</v>
      </c>
      <c r="N791">
        <v>17.899999999999999</v>
      </c>
      <c r="O791" t="s">
        <v>2497</v>
      </c>
      <c r="P791" t="s">
        <v>34</v>
      </c>
      <c r="Q791" t="s">
        <v>35</v>
      </c>
      <c r="R791">
        <v>92</v>
      </c>
      <c r="S791">
        <v>3</v>
      </c>
      <c r="T791">
        <v>333</v>
      </c>
    </row>
    <row r="792" spans="1:20">
      <c r="A792" t="s">
        <v>3798</v>
      </c>
      <c r="B792" s="4">
        <v>27</v>
      </c>
      <c r="C792" s="4">
        <v>6</v>
      </c>
      <c r="D792" s="4">
        <v>1955</v>
      </c>
      <c r="E792" s="1">
        <f t="shared" si="24"/>
        <v>11968</v>
      </c>
      <c r="F792">
        <v>59.33</v>
      </c>
      <c r="G792">
        <v>17.920000000000002</v>
      </c>
      <c r="H792" t="s">
        <v>2497</v>
      </c>
      <c r="I792" s="4">
        <v>22</v>
      </c>
      <c r="J792" s="4">
        <v>8</v>
      </c>
      <c r="K792" s="6">
        <v>1955</v>
      </c>
      <c r="L792" s="1">
        <f t="shared" si="25"/>
        <v>10203</v>
      </c>
      <c r="M792">
        <v>59.33</v>
      </c>
      <c r="N792">
        <v>17.920000000000002</v>
      </c>
      <c r="O792" t="s">
        <v>2497</v>
      </c>
      <c r="P792" t="s">
        <v>40</v>
      </c>
      <c r="Q792" t="s">
        <v>35</v>
      </c>
      <c r="R792">
        <v>56</v>
      </c>
      <c r="S792">
        <v>0</v>
      </c>
      <c r="T792">
        <v>0</v>
      </c>
    </row>
    <row r="793" spans="1:20">
      <c r="A793" t="s">
        <v>3799</v>
      </c>
      <c r="B793" s="4">
        <v>16</v>
      </c>
      <c r="C793" s="4">
        <v>5</v>
      </c>
      <c r="D793" s="4">
        <v>1955</v>
      </c>
      <c r="E793" s="1">
        <f t="shared" si="24"/>
        <v>7920</v>
      </c>
      <c r="F793">
        <v>56.17</v>
      </c>
      <c r="G793">
        <v>12.85</v>
      </c>
      <c r="H793" t="s">
        <v>2497</v>
      </c>
      <c r="I793" s="4">
        <v>5</v>
      </c>
      <c r="J793" s="4">
        <v>5</v>
      </c>
      <c r="K793" s="6">
        <v>1956</v>
      </c>
      <c r="L793" s="1">
        <f t="shared" si="25"/>
        <v>3903</v>
      </c>
      <c r="M793">
        <v>56.22</v>
      </c>
      <c r="N793">
        <v>12.8</v>
      </c>
      <c r="O793" t="s">
        <v>2497</v>
      </c>
      <c r="P793" t="s">
        <v>40</v>
      </c>
      <c r="Q793" t="s">
        <v>35</v>
      </c>
      <c r="R793">
        <v>355</v>
      </c>
      <c r="S793">
        <v>7</v>
      </c>
      <c r="T793">
        <v>331</v>
      </c>
    </row>
    <row r="794" spans="1:20">
      <c r="A794" t="s">
        <v>3801</v>
      </c>
      <c r="B794" s="4">
        <v>2</v>
      </c>
      <c r="C794" s="4">
        <v>6</v>
      </c>
      <c r="D794" s="4">
        <v>1955</v>
      </c>
      <c r="E794" s="1">
        <f t="shared" si="24"/>
        <v>2837</v>
      </c>
      <c r="F794">
        <v>57.85</v>
      </c>
      <c r="G794">
        <v>12.02</v>
      </c>
      <c r="H794" t="s">
        <v>2497</v>
      </c>
      <c r="I794" s="4">
        <v>27</v>
      </c>
      <c r="J794" s="4">
        <v>6</v>
      </c>
      <c r="K794" s="6">
        <v>1957</v>
      </c>
      <c r="L794" s="1">
        <f t="shared" si="25"/>
        <v>11970</v>
      </c>
      <c r="M794">
        <v>57.85</v>
      </c>
      <c r="N794">
        <v>12.02</v>
      </c>
      <c r="O794" t="s">
        <v>2497</v>
      </c>
      <c r="P794" t="s">
        <v>34</v>
      </c>
      <c r="Q794" t="s">
        <v>35</v>
      </c>
      <c r="R794">
        <v>756</v>
      </c>
      <c r="S794">
        <v>0</v>
      </c>
      <c r="T794">
        <v>0</v>
      </c>
    </row>
    <row r="795" spans="1:20">
      <c r="A795" t="s">
        <v>3802</v>
      </c>
      <c r="B795" s="4">
        <v>2</v>
      </c>
      <c r="C795" s="4">
        <v>6</v>
      </c>
      <c r="D795" s="4">
        <v>1955</v>
      </c>
      <c r="E795" s="1">
        <f t="shared" si="24"/>
        <v>2837</v>
      </c>
      <c r="F795">
        <v>57.85</v>
      </c>
      <c r="G795">
        <v>12.02</v>
      </c>
      <c r="H795" t="s">
        <v>2497</v>
      </c>
      <c r="I795" s="4">
        <v>28</v>
      </c>
      <c r="J795" s="4">
        <v>12</v>
      </c>
      <c r="K795" s="6">
        <v>1955</v>
      </c>
      <c r="L795" s="1">
        <f t="shared" si="25"/>
        <v>12517</v>
      </c>
      <c r="M795">
        <v>57.85</v>
      </c>
      <c r="N795">
        <v>12.02</v>
      </c>
      <c r="O795" t="s">
        <v>2497</v>
      </c>
      <c r="P795" t="s">
        <v>34</v>
      </c>
      <c r="Q795" t="s">
        <v>35</v>
      </c>
      <c r="R795">
        <v>209</v>
      </c>
      <c r="S795">
        <v>0</v>
      </c>
      <c r="T795">
        <v>0</v>
      </c>
    </row>
    <row r="796" spans="1:20">
      <c r="A796" t="s">
        <v>3806</v>
      </c>
      <c r="B796" s="4">
        <v>11</v>
      </c>
      <c r="C796" s="4">
        <v>7</v>
      </c>
      <c r="D796" s="4">
        <v>1955</v>
      </c>
      <c r="E796" s="1">
        <f t="shared" si="24"/>
        <v>6154</v>
      </c>
      <c r="F796">
        <v>59.28</v>
      </c>
      <c r="G796">
        <v>18.05</v>
      </c>
      <c r="H796" t="s">
        <v>2497</v>
      </c>
      <c r="I796" s="4">
        <v>23</v>
      </c>
      <c r="J796" s="4">
        <v>7</v>
      </c>
      <c r="K796" s="6">
        <v>1955</v>
      </c>
      <c r="L796" s="1">
        <f t="shared" si="25"/>
        <v>10537</v>
      </c>
      <c r="M796">
        <v>59.27</v>
      </c>
      <c r="N796">
        <v>18.07</v>
      </c>
      <c r="O796" t="s">
        <v>2497</v>
      </c>
      <c r="P796" t="s">
        <v>140</v>
      </c>
      <c r="Q796" t="s">
        <v>27</v>
      </c>
      <c r="R796">
        <v>12</v>
      </c>
      <c r="S796">
        <v>3</v>
      </c>
      <c r="T796">
        <v>153</v>
      </c>
    </row>
    <row r="797" spans="1:20">
      <c r="A797" t="s">
        <v>3811</v>
      </c>
      <c r="B797" s="4">
        <v>11</v>
      </c>
      <c r="C797" s="4">
        <v>6</v>
      </c>
      <c r="D797" s="4">
        <v>1955</v>
      </c>
      <c r="E797" s="1">
        <f t="shared" si="24"/>
        <v>6124</v>
      </c>
      <c r="F797">
        <v>65.87</v>
      </c>
      <c r="G797">
        <v>24.12</v>
      </c>
      <c r="H797" t="s">
        <v>2497</v>
      </c>
      <c r="I797" s="4">
        <v>20</v>
      </c>
      <c r="J797" s="4">
        <v>2</v>
      </c>
      <c r="K797" s="6">
        <v>1956</v>
      </c>
      <c r="L797" s="1">
        <f t="shared" si="25"/>
        <v>9292</v>
      </c>
      <c r="M797">
        <v>65.849999999999994</v>
      </c>
      <c r="N797">
        <v>24.15</v>
      </c>
      <c r="O797" t="s">
        <v>2455</v>
      </c>
      <c r="P797" t="s">
        <v>34</v>
      </c>
      <c r="Q797" t="s">
        <v>35</v>
      </c>
      <c r="R797">
        <v>254</v>
      </c>
      <c r="S797">
        <v>3</v>
      </c>
      <c r="T797">
        <v>141</v>
      </c>
    </row>
    <row r="798" spans="1:20">
      <c r="A798" t="s">
        <v>3812</v>
      </c>
      <c r="B798" s="4">
        <v>5</v>
      </c>
      <c r="C798" s="4">
        <v>6</v>
      </c>
      <c r="D798" s="4">
        <v>1955</v>
      </c>
      <c r="E798" s="1">
        <f t="shared" si="24"/>
        <v>3933</v>
      </c>
      <c r="F798">
        <v>65.87</v>
      </c>
      <c r="G798">
        <v>24.12</v>
      </c>
      <c r="H798" t="s">
        <v>2497</v>
      </c>
      <c r="I798" s="4">
        <v>9</v>
      </c>
      <c r="J798" s="4">
        <v>11</v>
      </c>
      <c r="K798" s="6">
        <v>1955</v>
      </c>
      <c r="L798" s="1">
        <f t="shared" si="25"/>
        <v>5547</v>
      </c>
      <c r="M798">
        <v>65.87</v>
      </c>
      <c r="N798">
        <v>24.12</v>
      </c>
      <c r="O798" t="s">
        <v>2497</v>
      </c>
      <c r="P798" t="s">
        <v>34</v>
      </c>
      <c r="Q798" t="s">
        <v>35</v>
      </c>
      <c r="R798">
        <v>157</v>
      </c>
      <c r="S798">
        <v>0</v>
      </c>
      <c r="T798">
        <v>0</v>
      </c>
    </row>
    <row r="799" spans="1:20">
      <c r="A799" t="s">
        <v>3823</v>
      </c>
      <c r="B799" s="4">
        <v>3</v>
      </c>
      <c r="C799" s="4">
        <v>7</v>
      </c>
      <c r="D799" s="4">
        <v>1955</v>
      </c>
      <c r="E799" s="1">
        <f t="shared" si="24"/>
        <v>3232</v>
      </c>
      <c r="F799">
        <v>56.9</v>
      </c>
      <c r="G799">
        <v>12.57</v>
      </c>
      <c r="H799" t="s">
        <v>2497</v>
      </c>
      <c r="I799" s="4">
        <v>4</v>
      </c>
      <c r="J799" s="4">
        <v>5</v>
      </c>
      <c r="K799" s="6">
        <v>1956</v>
      </c>
      <c r="L799" s="1">
        <f t="shared" si="25"/>
        <v>3538</v>
      </c>
      <c r="M799">
        <v>56.85</v>
      </c>
      <c r="N799">
        <v>12.65</v>
      </c>
      <c r="O799" t="s">
        <v>2497</v>
      </c>
      <c r="P799" t="s">
        <v>40</v>
      </c>
      <c r="Q799" t="s">
        <v>35</v>
      </c>
      <c r="R799">
        <v>306</v>
      </c>
      <c r="S799">
        <v>8</v>
      </c>
      <c r="T799">
        <v>138</v>
      </c>
    </row>
    <row r="800" spans="1:20">
      <c r="A800" t="s">
        <v>3824</v>
      </c>
      <c r="B800" s="4">
        <v>3</v>
      </c>
      <c r="C800" s="4">
        <v>7</v>
      </c>
      <c r="D800" s="4">
        <v>1955</v>
      </c>
      <c r="E800" s="1">
        <f t="shared" si="24"/>
        <v>3232</v>
      </c>
      <c r="F800">
        <v>56.9</v>
      </c>
      <c r="G800">
        <v>12.57</v>
      </c>
      <c r="H800" t="s">
        <v>2497</v>
      </c>
      <c r="I800" s="4">
        <v>22</v>
      </c>
      <c r="J800" s="4">
        <v>4</v>
      </c>
      <c r="K800" s="6">
        <v>1956</v>
      </c>
      <c r="L800" s="1">
        <f t="shared" si="25"/>
        <v>10082</v>
      </c>
      <c r="M800">
        <v>56.43</v>
      </c>
      <c r="N800">
        <v>13.32</v>
      </c>
      <c r="O800" t="s">
        <v>2497</v>
      </c>
      <c r="P800" t="s">
        <v>81</v>
      </c>
      <c r="Q800" t="s">
        <v>35</v>
      </c>
      <c r="R800">
        <v>294</v>
      </c>
      <c r="S800">
        <v>70</v>
      </c>
      <c r="T800">
        <v>139</v>
      </c>
    </row>
    <row r="801" spans="1:20">
      <c r="A801" t="s">
        <v>106</v>
      </c>
      <c r="B801" s="4">
        <v>14</v>
      </c>
      <c r="C801" s="4">
        <v>5</v>
      </c>
      <c r="D801" s="4">
        <v>1956</v>
      </c>
      <c r="E801" s="1">
        <f t="shared" si="24"/>
        <v>7190</v>
      </c>
      <c r="F801">
        <v>50.6</v>
      </c>
      <c r="G801">
        <v>5.6</v>
      </c>
      <c r="H801" t="s">
        <v>22</v>
      </c>
      <c r="I801" s="4">
        <v>20</v>
      </c>
      <c r="J801" s="4">
        <v>10</v>
      </c>
      <c r="K801" s="6">
        <v>1956</v>
      </c>
      <c r="L801" s="1">
        <f t="shared" si="25"/>
        <v>9535</v>
      </c>
      <c r="M801">
        <v>50.6</v>
      </c>
      <c r="N801">
        <v>6</v>
      </c>
      <c r="O801" t="s">
        <v>22</v>
      </c>
      <c r="P801" t="s">
        <v>107</v>
      </c>
      <c r="Q801" t="s">
        <v>35</v>
      </c>
      <c r="R801">
        <v>159</v>
      </c>
      <c r="S801">
        <v>29</v>
      </c>
      <c r="T801">
        <v>91</v>
      </c>
    </row>
    <row r="802" spans="1:20">
      <c r="A802" t="s">
        <v>111</v>
      </c>
      <c r="B802" s="4">
        <v>10</v>
      </c>
      <c r="C802" s="4">
        <v>6</v>
      </c>
      <c r="D802" s="4">
        <v>1956</v>
      </c>
      <c r="E802" s="1">
        <f t="shared" si="24"/>
        <v>5760</v>
      </c>
      <c r="F802">
        <v>51.2</v>
      </c>
      <c r="G802">
        <v>5.3</v>
      </c>
      <c r="H802" t="s">
        <v>22</v>
      </c>
      <c r="I802" s="4">
        <v>15</v>
      </c>
      <c r="J802" s="4">
        <v>9</v>
      </c>
      <c r="K802" s="6">
        <v>1958</v>
      </c>
      <c r="L802" s="1">
        <f t="shared" si="25"/>
        <v>7680</v>
      </c>
      <c r="M802">
        <v>51.1</v>
      </c>
      <c r="N802">
        <v>5.3</v>
      </c>
      <c r="O802" t="s">
        <v>22</v>
      </c>
      <c r="P802" t="s">
        <v>34</v>
      </c>
      <c r="Q802" t="s">
        <v>35</v>
      </c>
      <c r="R802">
        <v>827</v>
      </c>
      <c r="S802">
        <v>12</v>
      </c>
      <c r="T802">
        <v>181</v>
      </c>
    </row>
    <row r="803" spans="1:20">
      <c r="A803" t="s">
        <v>127</v>
      </c>
      <c r="B803" s="4">
        <v>7</v>
      </c>
      <c r="C803" s="4">
        <v>7</v>
      </c>
      <c r="D803" s="4">
        <v>1956</v>
      </c>
      <c r="E803" s="1">
        <f t="shared" si="24"/>
        <v>4694</v>
      </c>
      <c r="F803">
        <v>51.35</v>
      </c>
      <c r="G803">
        <v>4.6500000000000004</v>
      </c>
      <c r="H803" t="s">
        <v>22</v>
      </c>
      <c r="I803" s="4">
        <v>9</v>
      </c>
      <c r="J803" s="4">
        <v>9</v>
      </c>
      <c r="K803" s="6">
        <v>1956</v>
      </c>
      <c r="L803" s="1">
        <f t="shared" si="25"/>
        <v>5487</v>
      </c>
      <c r="M803">
        <v>51.35</v>
      </c>
      <c r="N803">
        <v>4.6500000000000004</v>
      </c>
      <c r="O803" t="s">
        <v>22</v>
      </c>
      <c r="P803" t="s">
        <v>34</v>
      </c>
      <c r="Q803" t="s">
        <v>35</v>
      </c>
      <c r="R803">
        <v>64</v>
      </c>
      <c r="S803">
        <v>0</v>
      </c>
      <c r="T803">
        <v>0</v>
      </c>
    </row>
    <row r="804" spans="1:20">
      <c r="A804" t="s">
        <v>218</v>
      </c>
      <c r="B804" s="4">
        <v>23</v>
      </c>
      <c r="C804" s="4">
        <v>5</v>
      </c>
      <c r="D804" s="4">
        <v>1956</v>
      </c>
      <c r="E804" s="1">
        <f t="shared" si="24"/>
        <v>10477</v>
      </c>
      <c r="F804">
        <v>49.83</v>
      </c>
      <c r="G804">
        <v>13.9</v>
      </c>
      <c r="H804" t="s">
        <v>211</v>
      </c>
      <c r="I804" s="4">
        <v>14</v>
      </c>
      <c r="J804" s="4">
        <v>12</v>
      </c>
      <c r="K804" s="6">
        <v>1956</v>
      </c>
      <c r="L804" s="1">
        <f t="shared" si="25"/>
        <v>7404</v>
      </c>
      <c r="M804">
        <v>49.83</v>
      </c>
      <c r="N804">
        <v>13.9</v>
      </c>
      <c r="O804" t="s">
        <v>211</v>
      </c>
      <c r="P804" t="s">
        <v>40</v>
      </c>
      <c r="Q804" t="s">
        <v>35</v>
      </c>
      <c r="R804">
        <v>205</v>
      </c>
      <c r="S804">
        <v>0</v>
      </c>
      <c r="T804">
        <v>0</v>
      </c>
    </row>
    <row r="805" spans="1:20">
      <c r="A805" t="s">
        <v>219</v>
      </c>
      <c r="B805" s="4">
        <v>23</v>
      </c>
      <c r="C805" s="4">
        <v>5</v>
      </c>
      <c r="D805" s="4">
        <v>1956</v>
      </c>
      <c r="E805" s="1">
        <f t="shared" si="24"/>
        <v>10477</v>
      </c>
      <c r="F805">
        <v>49.85</v>
      </c>
      <c r="G805">
        <v>13.87</v>
      </c>
      <c r="H805" t="s">
        <v>211</v>
      </c>
      <c r="I805" s="4">
        <v>25</v>
      </c>
      <c r="J805" s="4">
        <v>12</v>
      </c>
      <c r="K805" s="6">
        <v>1961</v>
      </c>
      <c r="L805" s="1">
        <f t="shared" si="25"/>
        <v>11427</v>
      </c>
      <c r="M805">
        <v>49.85</v>
      </c>
      <c r="N805">
        <v>13.87</v>
      </c>
      <c r="O805" t="s">
        <v>211</v>
      </c>
      <c r="P805" t="s">
        <v>40</v>
      </c>
      <c r="Q805" t="s">
        <v>35</v>
      </c>
      <c r="R805">
        <v>2042</v>
      </c>
      <c r="S805">
        <v>0</v>
      </c>
      <c r="T805">
        <v>0</v>
      </c>
    </row>
    <row r="806" spans="1:20">
      <c r="A806" t="s">
        <v>229</v>
      </c>
      <c r="B806" s="4">
        <v>26</v>
      </c>
      <c r="C806" s="4">
        <v>5</v>
      </c>
      <c r="D806" s="4">
        <v>1956</v>
      </c>
      <c r="E806" s="1">
        <f t="shared" si="24"/>
        <v>11573</v>
      </c>
      <c r="F806">
        <v>50.1</v>
      </c>
      <c r="G806">
        <v>15.6</v>
      </c>
      <c r="H806" t="s">
        <v>211</v>
      </c>
      <c r="I806" s="4">
        <v>12</v>
      </c>
      <c r="J806" s="4">
        <v>3</v>
      </c>
      <c r="K806" s="6">
        <v>1957</v>
      </c>
      <c r="L806" s="1">
        <f t="shared" si="25"/>
        <v>6400</v>
      </c>
      <c r="M806">
        <v>50.1</v>
      </c>
      <c r="N806">
        <v>15.6</v>
      </c>
      <c r="O806" t="s">
        <v>211</v>
      </c>
      <c r="P806" t="s">
        <v>34</v>
      </c>
      <c r="Q806" t="s">
        <v>35</v>
      </c>
      <c r="R806">
        <v>290</v>
      </c>
      <c r="S806">
        <v>0</v>
      </c>
      <c r="T806">
        <v>0</v>
      </c>
    </row>
    <row r="807" spans="1:20">
      <c r="A807" t="s">
        <v>231</v>
      </c>
      <c r="B807" s="4">
        <v>19</v>
      </c>
      <c r="C807" s="4">
        <v>6</v>
      </c>
      <c r="D807" s="4">
        <v>1956</v>
      </c>
      <c r="E807" s="1">
        <f t="shared" si="24"/>
        <v>9047</v>
      </c>
      <c r="F807">
        <v>49.87</v>
      </c>
      <c r="G807">
        <v>15.48</v>
      </c>
      <c r="H807" t="s">
        <v>211</v>
      </c>
      <c r="I807" s="4">
        <v>1</v>
      </c>
      <c r="J807" s="4">
        <v>10</v>
      </c>
      <c r="K807" s="6">
        <v>1956</v>
      </c>
      <c r="L807" s="1">
        <f t="shared" si="25"/>
        <v>2595</v>
      </c>
      <c r="M807">
        <v>49.87</v>
      </c>
      <c r="N807">
        <v>15.48</v>
      </c>
      <c r="O807" t="s">
        <v>211</v>
      </c>
      <c r="P807" t="s">
        <v>34</v>
      </c>
      <c r="Q807" t="s">
        <v>35</v>
      </c>
      <c r="R807">
        <v>104</v>
      </c>
      <c r="S807">
        <v>0</v>
      </c>
      <c r="T807">
        <v>0</v>
      </c>
    </row>
    <row r="808" spans="1:20">
      <c r="A808" t="s">
        <v>423</v>
      </c>
      <c r="B808" s="4">
        <v>23</v>
      </c>
      <c r="C808" s="4">
        <v>5</v>
      </c>
      <c r="D808" s="4">
        <v>1956</v>
      </c>
      <c r="E808" s="1">
        <f t="shared" si="24"/>
        <v>10477</v>
      </c>
      <c r="F808">
        <v>49.4</v>
      </c>
      <c r="G808">
        <v>8.5500000000000007</v>
      </c>
      <c r="H808" t="s">
        <v>332</v>
      </c>
      <c r="I808" s="4">
        <v>17</v>
      </c>
      <c r="J808" s="4">
        <v>6</v>
      </c>
      <c r="K808" s="6">
        <v>1956</v>
      </c>
      <c r="L808" s="1">
        <f t="shared" si="25"/>
        <v>8317</v>
      </c>
      <c r="M808">
        <v>49.38</v>
      </c>
      <c r="N808">
        <v>8.57</v>
      </c>
      <c r="O808" t="s">
        <v>332</v>
      </c>
      <c r="P808" t="s">
        <v>34</v>
      </c>
      <c r="Q808" t="s">
        <v>35</v>
      </c>
      <c r="R808">
        <v>25</v>
      </c>
      <c r="S808">
        <v>3</v>
      </c>
      <c r="T808">
        <v>147</v>
      </c>
    </row>
    <row r="809" spans="1:20">
      <c r="A809" t="s">
        <v>424</v>
      </c>
      <c r="B809" s="4">
        <v>23</v>
      </c>
      <c r="C809" s="4">
        <v>5</v>
      </c>
      <c r="D809" s="4">
        <v>1956</v>
      </c>
      <c r="E809" s="1">
        <f t="shared" si="24"/>
        <v>10477</v>
      </c>
      <c r="F809">
        <v>49.4</v>
      </c>
      <c r="G809">
        <v>8.5500000000000007</v>
      </c>
      <c r="H809" t="s">
        <v>332</v>
      </c>
      <c r="I809" s="4">
        <v>17</v>
      </c>
      <c r="J809" s="4">
        <v>6</v>
      </c>
      <c r="K809" s="6">
        <v>1956</v>
      </c>
      <c r="L809" s="1">
        <f t="shared" si="25"/>
        <v>8317</v>
      </c>
      <c r="M809">
        <v>49.38</v>
      </c>
      <c r="N809">
        <v>8.57</v>
      </c>
      <c r="O809" t="s">
        <v>332</v>
      </c>
      <c r="P809" t="s">
        <v>34</v>
      </c>
      <c r="Q809" t="s">
        <v>35</v>
      </c>
      <c r="R809">
        <v>25</v>
      </c>
      <c r="S809">
        <v>3</v>
      </c>
      <c r="T809">
        <v>147</v>
      </c>
    </row>
    <row r="810" spans="1:20">
      <c r="A810" t="s">
        <v>521</v>
      </c>
      <c r="B810" s="4">
        <v>9</v>
      </c>
      <c r="C810" s="4">
        <v>6</v>
      </c>
      <c r="D810" s="4">
        <v>1956</v>
      </c>
      <c r="E810" s="1">
        <f t="shared" si="24"/>
        <v>5395</v>
      </c>
      <c r="F810">
        <v>52.33</v>
      </c>
      <c r="G810">
        <v>10.68</v>
      </c>
      <c r="H810" t="s">
        <v>332</v>
      </c>
      <c r="I810" s="4">
        <v>4</v>
      </c>
      <c r="J810" s="4">
        <v>8</v>
      </c>
      <c r="K810" s="6">
        <v>1956</v>
      </c>
      <c r="L810" s="1">
        <f t="shared" si="25"/>
        <v>3630</v>
      </c>
      <c r="M810">
        <v>52.35</v>
      </c>
      <c r="N810">
        <v>10.7</v>
      </c>
      <c r="O810" t="s">
        <v>332</v>
      </c>
      <c r="P810" t="s">
        <v>40</v>
      </c>
      <c r="Q810" t="s">
        <v>52</v>
      </c>
      <c r="R810">
        <v>56</v>
      </c>
      <c r="S810">
        <v>3</v>
      </c>
      <c r="T810">
        <v>32</v>
      </c>
    </row>
    <row r="811" spans="1:20">
      <c r="A811" t="s">
        <v>863</v>
      </c>
      <c r="B811" s="4">
        <v>22</v>
      </c>
      <c r="C811" s="4">
        <v>5</v>
      </c>
      <c r="D811" s="4">
        <v>1956</v>
      </c>
      <c r="E811" s="1">
        <f t="shared" si="24"/>
        <v>10112</v>
      </c>
      <c r="F811">
        <v>53.82</v>
      </c>
      <c r="G811">
        <v>-2.13</v>
      </c>
      <c r="H811" t="s">
        <v>4129</v>
      </c>
      <c r="I811" s="4">
        <v>26</v>
      </c>
      <c r="J811" s="4">
        <v>11</v>
      </c>
      <c r="K811" s="6">
        <v>1956</v>
      </c>
      <c r="L811" s="1">
        <f t="shared" si="25"/>
        <v>11757</v>
      </c>
      <c r="M811">
        <v>53.82</v>
      </c>
      <c r="N811">
        <v>-2.17</v>
      </c>
      <c r="O811" t="s">
        <v>4129</v>
      </c>
      <c r="P811" t="s">
        <v>40</v>
      </c>
      <c r="Q811" t="s">
        <v>35</v>
      </c>
      <c r="R811">
        <v>188</v>
      </c>
      <c r="S811">
        <v>3</v>
      </c>
      <c r="T811">
        <v>270</v>
      </c>
    </row>
    <row r="812" spans="1:20">
      <c r="A812" t="s">
        <v>865</v>
      </c>
      <c r="B812" s="4">
        <v>9</v>
      </c>
      <c r="C812" s="4">
        <v>6</v>
      </c>
      <c r="D812" s="4">
        <v>1956</v>
      </c>
      <c r="E812" s="1">
        <f t="shared" si="24"/>
        <v>5395</v>
      </c>
      <c r="F812">
        <v>51.82</v>
      </c>
      <c r="G812">
        <v>-0.35</v>
      </c>
      <c r="H812" t="s">
        <v>4129</v>
      </c>
      <c r="I812" s="4">
        <v>14</v>
      </c>
      <c r="J812" s="4">
        <v>8</v>
      </c>
      <c r="K812" s="6">
        <v>1956</v>
      </c>
      <c r="L812" s="1">
        <f t="shared" si="25"/>
        <v>7282</v>
      </c>
      <c r="M812">
        <v>51.82</v>
      </c>
      <c r="N812">
        <v>-0.35</v>
      </c>
      <c r="O812" t="s">
        <v>4129</v>
      </c>
      <c r="P812" t="s">
        <v>34</v>
      </c>
      <c r="Q812" t="s">
        <v>35</v>
      </c>
      <c r="R812">
        <v>66</v>
      </c>
      <c r="S812">
        <v>0</v>
      </c>
      <c r="T812">
        <v>0</v>
      </c>
    </row>
    <row r="813" spans="1:20">
      <c r="A813" t="s">
        <v>866</v>
      </c>
      <c r="B813" s="4">
        <v>6</v>
      </c>
      <c r="C813" s="4">
        <v>7</v>
      </c>
      <c r="D813" s="4">
        <v>1956</v>
      </c>
      <c r="E813" s="1">
        <f t="shared" si="24"/>
        <v>4329</v>
      </c>
      <c r="F813">
        <v>55.2</v>
      </c>
      <c r="G813">
        <v>-3.92</v>
      </c>
      <c r="H813" t="s">
        <v>4129</v>
      </c>
      <c r="I813" s="4">
        <v>5</v>
      </c>
      <c r="J813" s="4">
        <v>5</v>
      </c>
      <c r="K813" s="6">
        <v>1962</v>
      </c>
      <c r="L813" s="1">
        <f t="shared" si="25"/>
        <v>3909</v>
      </c>
      <c r="M813">
        <v>55.2</v>
      </c>
      <c r="N813">
        <v>-3.92</v>
      </c>
      <c r="O813" t="s">
        <v>4129</v>
      </c>
      <c r="P813" t="s">
        <v>34</v>
      </c>
      <c r="Q813" t="s">
        <v>35</v>
      </c>
      <c r="R813">
        <v>2129</v>
      </c>
      <c r="S813">
        <v>0</v>
      </c>
      <c r="T813">
        <v>0</v>
      </c>
    </row>
    <row r="814" spans="1:20">
      <c r="A814" t="s">
        <v>867</v>
      </c>
      <c r="B814" s="4">
        <v>5</v>
      </c>
      <c r="C814" s="4">
        <v>6</v>
      </c>
      <c r="D814" s="4">
        <v>1956</v>
      </c>
      <c r="E814" s="1">
        <f t="shared" si="24"/>
        <v>3934</v>
      </c>
      <c r="F814">
        <v>50.92</v>
      </c>
      <c r="G814">
        <v>-0.98</v>
      </c>
      <c r="H814" t="s">
        <v>4129</v>
      </c>
      <c r="I814" s="4">
        <v>14</v>
      </c>
      <c r="J814" s="4">
        <v>7</v>
      </c>
      <c r="K814" s="6">
        <v>1963</v>
      </c>
      <c r="L814" s="1">
        <f t="shared" si="25"/>
        <v>7258</v>
      </c>
      <c r="M814">
        <v>50.95</v>
      </c>
      <c r="N814">
        <v>-0.92</v>
      </c>
      <c r="O814" t="s">
        <v>4129</v>
      </c>
      <c r="P814" t="s">
        <v>34</v>
      </c>
      <c r="Q814" t="s">
        <v>35</v>
      </c>
      <c r="R814">
        <v>2595</v>
      </c>
      <c r="S814">
        <v>6</v>
      </c>
      <c r="T814">
        <v>309</v>
      </c>
    </row>
    <row r="815" spans="1:20">
      <c r="A815" t="s">
        <v>868</v>
      </c>
      <c r="B815" s="4">
        <v>30</v>
      </c>
      <c r="C815" s="4">
        <v>6</v>
      </c>
      <c r="D815" s="4">
        <v>1956</v>
      </c>
      <c r="E815" s="1">
        <f t="shared" si="24"/>
        <v>13065</v>
      </c>
      <c r="F815">
        <v>51.78</v>
      </c>
      <c r="G815">
        <v>-1.32</v>
      </c>
      <c r="H815" t="s">
        <v>4129</v>
      </c>
      <c r="I815" s="4">
        <v>12</v>
      </c>
      <c r="J815" s="4">
        <v>1</v>
      </c>
      <c r="K815" s="6">
        <v>1962</v>
      </c>
      <c r="L815" s="1">
        <f t="shared" si="25"/>
        <v>6345</v>
      </c>
      <c r="M815">
        <v>51.78</v>
      </c>
      <c r="N815">
        <v>-1.32</v>
      </c>
      <c r="O815" t="s">
        <v>4129</v>
      </c>
      <c r="P815" t="s">
        <v>40</v>
      </c>
      <c r="Q815" t="s">
        <v>35</v>
      </c>
      <c r="R815">
        <v>2022</v>
      </c>
      <c r="S815">
        <v>0</v>
      </c>
      <c r="T815">
        <v>0</v>
      </c>
    </row>
    <row r="816" spans="1:20">
      <c r="A816" t="s">
        <v>870</v>
      </c>
      <c r="B816" s="4">
        <v>23</v>
      </c>
      <c r="C816" s="4">
        <v>5</v>
      </c>
      <c r="D816" s="4">
        <v>1956</v>
      </c>
      <c r="E816" s="1">
        <f t="shared" si="24"/>
        <v>10477</v>
      </c>
      <c r="F816">
        <v>54.52</v>
      </c>
      <c r="G816">
        <v>-6.05</v>
      </c>
      <c r="H816" t="s">
        <v>4129</v>
      </c>
      <c r="I816" s="4">
        <v>10</v>
      </c>
      <c r="J816" s="4">
        <v>1</v>
      </c>
      <c r="K816" s="6">
        <v>1957</v>
      </c>
      <c r="L816" s="1">
        <f t="shared" si="25"/>
        <v>5610</v>
      </c>
      <c r="M816">
        <v>54.52</v>
      </c>
      <c r="N816">
        <v>-6.05</v>
      </c>
      <c r="O816" t="s">
        <v>4129</v>
      </c>
      <c r="P816" t="s">
        <v>40</v>
      </c>
      <c r="Q816" t="s">
        <v>35</v>
      </c>
      <c r="R816">
        <v>232</v>
      </c>
      <c r="S816">
        <v>0</v>
      </c>
      <c r="T816">
        <v>0</v>
      </c>
    </row>
    <row r="817" spans="1:20">
      <c r="A817" t="s">
        <v>967</v>
      </c>
      <c r="B817" s="4">
        <v>26</v>
      </c>
      <c r="C817" s="4">
        <v>5</v>
      </c>
      <c r="D817" s="4">
        <v>1956</v>
      </c>
      <c r="E817" s="1">
        <f t="shared" si="24"/>
        <v>11573</v>
      </c>
      <c r="F817">
        <v>51.65</v>
      </c>
      <c r="G817">
        <v>-0.73</v>
      </c>
      <c r="H817" t="s">
        <v>4129</v>
      </c>
      <c r="I817" s="4">
        <v>4</v>
      </c>
      <c r="J817" s="4">
        <v>11</v>
      </c>
      <c r="K817" s="6">
        <v>1956</v>
      </c>
      <c r="L817" s="1">
        <f t="shared" si="25"/>
        <v>3722</v>
      </c>
      <c r="M817">
        <v>51.67</v>
      </c>
      <c r="N817">
        <v>-0.77</v>
      </c>
      <c r="O817" t="s">
        <v>4129</v>
      </c>
      <c r="P817" t="s">
        <v>34</v>
      </c>
      <c r="Q817" t="s">
        <v>35</v>
      </c>
      <c r="R817">
        <v>162</v>
      </c>
      <c r="S817">
        <v>3</v>
      </c>
      <c r="T817">
        <v>309</v>
      </c>
    </row>
    <row r="818" spans="1:20">
      <c r="A818" t="s">
        <v>2193</v>
      </c>
      <c r="B818" s="4">
        <v>1</v>
      </c>
      <c r="C818" s="4">
        <v>6</v>
      </c>
      <c r="D818" s="4">
        <v>1956</v>
      </c>
      <c r="E818" s="1">
        <f t="shared" si="24"/>
        <v>2473</v>
      </c>
      <c r="F818">
        <v>59.67</v>
      </c>
      <c r="G818">
        <v>10.77</v>
      </c>
      <c r="H818" t="s">
        <v>669</v>
      </c>
      <c r="I818" s="4">
        <v>20</v>
      </c>
      <c r="J818" s="4">
        <v>6</v>
      </c>
      <c r="K818" s="6">
        <v>1956</v>
      </c>
      <c r="L818" s="1">
        <f t="shared" si="25"/>
        <v>9413</v>
      </c>
      <c r="M818">
        <v>59.67</v>
      </c>
      <c r="N818">
        <v>10.77</v>
      </c>
      <c r="O818" t="s">
        <v>669</v>
      </c>
      <c r="P818" t="s">
        <v>34</v>
      </c>
      <c r="Q818" t="s">
        <v>35</v>
      </c>
      <c r="R818">
        <v>19</v>
      </c>
      <c r="S818">
        <v>0</v>
      </c>
      <c r="T818">
        <v>0</v>
      </c>
    </row>
    <row r="819" spans="1:20">
      <c r="A819" t="s">
        <v>2194</v>
      </c>
      <c r="B819" s="4">
        <v>1</v>
      </c>
      <c r="C819" s="4">
        <v>6</v>
      </c>
      <c r="D819" s="4">
        <v>1956</v>
      </c>
      <c r="E819" s="1">
        <f t="shared" si="24"/>
        <v>2473</v>
      </c>
      <c r="F819">
        <v>59.67</v>
      </c>
      <c r="G819">
        <v>10.77</v>
      </c>
      <c r="H819" t="s">
        <v>669</v>
      </c>
      <c r="I819" s="4">
        <v>2</v>
      </c>
      <c r="J819" s="4">
        <v>7</v>
      </c>
      <c r="K819" s="6">
        <v>1956</v>
      </c>
      <c r="L819" s="1">
        <f t="shared" si="25"/>
        <v>2868</v>
      </c>
      <c r="M819">
        <v>59.67</v>
      </c>
      <c r="N819">
        <v>10.77</v>
      </c>
      <c r="O819" t="s">
        <v>669</v>
      </c>
      <c r="P819" t="s">
        <v>81</v>
      </c>
      <c r="Q819" t="s">
        <v>35</v>
      </c>
      <c r="R819">
        <v>31</v>
      </c>
      <c r="S819">
        <v>0</v>
      </c>
      <c r="T819">
        <v>0</v>
      </c>
    </row>
    <row r="820" spans="1:20">
      <c r="A820" t="s">
        <v>2199</v>
      </c>
      <c r="B820" s="4">
        <v>29</v>
      </c>
      <c r="C820" s="4">
        <v>5</v>
      </c>
      <c r="D820" s="4">
        <v>1956</v>
      </c>
      <c r="E820" s="1">
        <f t="shared" si="24"/>
        <v>12669</v>
      </c>
      <c r="F820">
        <v>59.13</v>
      </c>
      <c r="G820">
        <v>11.38</v>
      </c>
      <c r="H820" t="s">
        <v>669</v>
      </c>
      <c r="I820" s="4">
        <v>6</v>
      </c>
      <c r="J820" s="4">
        <v>8</v>
      </c>
      <c r="K820" s="6">
        <v>1956</v>
      </c>
      <c r="L820" s="1">
        <f t="shared" si="25"/>
        <v>4360</v>
      </c>
      <c r="M820">
        <v>59.13</v>
      </c>
      <c r="N820">
        <v>11.38</v>
      </c>
      <c r="O820" t="s">
        <v>669</v>
      </c>
      <c r="P820" t="s">
        <v>34</v>
      </c>
      <c r="Q820" t="s">
        <v>35</v>
      </c>
      <c r="R820">
        <v>69</v>
      </c>
      <c r="S820">
        <v>0</v>
      </c>
      <c r="T820">
        <v>0</v>
      </c>
    </row>
    <row r="821" spans="1:20">
      <c r="A821" t="s">
        <v>2202</v>
      </c>
      <c r="B821" s="4">
        <v>4</v>
      </c>
      <c r="C821" s="4">
        <v>8</v>
      </c>
      <c r="D821" s="4">
        <v>1956</v>
      </c>
      <c r="E821" s="1">
        <f t="shared" si="24"/>
        <v>3630</v>
      </c>
      <c r="F821">
        <v>64.25</v>
      </c>
      <c r="G821">
        <v>12.5</v>
      </c>
      <c r="H821" t="s">
        <v>669</v>
      </c>
      <c r="I821" s="4">
        <v>23</v>
      </c>
      <c r="J821" s="4">
        <v>9</v>
      </c>
      <c r="K821" s="6">
        <v>1956</v>
      </c>
      <c r="L821" s="1">
        <f t="shared" si="25"/>
        <v>10600</v>
      </c>
      <c r="M821">
        <v>64.17</v>
      </c>
      <c r="N821">
        <v>12.48</v>
      </c>
      <c r="O821" t="s">
        <v>669</v>
      </c>
      <c r="P821" t="s">
        <v>34</v>
      </c>
      <c r="Q821" t="s">
        <v>35</v>
      </c>
      <c r="R821">
        <v>50</v>
      </c>
      <c r="S821">
        <v>10</v>
      </c>
      <c r="T821">
        <v>185</v>
      </c>
    </row>
    <row r="822" spans="1:20">
      <c r="A822" t="s">
        <v>2210</v>
      </c>
      <c r="B822" s="4">
        <v>9</v>
      </c>
      <c r="C822" s="4">
        <v>6</v>
      </c>
      <c r="D822" s="4">
        <v>1956</v>
      </c>
      <c r="E822" s="1">
        <f t="shared" si="24"/>
        <v>5395</v>
      </c>
      <c r="F822">
        <v>59.12</v>
      </c>
      <c r="G822">
        <v>11.38</v>
      </c>
      <c r="H822" t="s">
        <v>669</v>
      </c>
      <c r="I822" s="4">
        <v>13</v>
      </c>
      <c r="J822" s="4">
        <v>8</v>
      </c>
      <c r="K822" s="6">
        <v>1956</v>
      </c>
      <c r="L822" s="1">
        <f t="shared" si="25"/>
        <v>6917</v>
      </c>
      <c r="M822">
        <v>59.12</v>
      </c>
      <c r="N822">
        <v>11.38</v>
      </c>
      <c r="O822" t="s">
        <v>669</v>
      </c>
      <c r="P822" t="s">
        <v>34</v>
      </c>
      <c r="Q822" t="s">
        <v>35</v>
      </c>
      <c r="R822">
        <v>65</v>
      </c>
      <c r="S822">
        <v>0</v>
      </c>
      <c r="T822">
        <v>0</v>
      </c>
    </row>
    <row r="823" spans="1:20">
      <c r="A823" t="s">
        <v>2246</v>
      </c>
      <c r="B823" s="4">
        <v>7</v>
      </c>
      <c r="C823" s="4">
        <v>6</v>
      </c>
      <c r="D823" s="4">
        <v>1956</v>
      </c>
      <c r="E823" s="1">
        <f t="shared" si="24"/>
        <v>4664</v>
      </c>
      <c r="F823">
        <v>58.17</v>
      </c>
      <c r="G823">
        <v>7.75</v>
      </c>
      <c r="H823" t="s">
        <v>669</v>
      </c>
      <c r="I823" s="4">
        <v>25</v>
      </c>
      <c r="J823" s="4">
        <v>7</v>
      </c>
      <c r="K823" s="6">
        <v>1956</v>
      </c>
      <c r="L823" s="1">
        <f t="shared" si="25"/>
        <v>11269</v>
      </c>
      <c r="M823">
        <v>58.17</v>
      </c>
      <c r="N823">
        <v>7.75</v>
      </c>
      <c r="O823" t="s">
        <v>669</v>
      </c>
      <c r="P823" t="s">
        <v>34</v>
      </c>
      <c r="Q823" t="s">
        <v>35</v>
      </c>
      <c r="R823">
        <v>48</v>
      </c>
      <c r="S823">
        <v>0</v>
      </c>
      <c r="T823">
        <v>0</v>
      </c>
    </row>
    <row r="824" spans="1:20">
      <c r="A824" t="s">
        <v>2248</v>
      </c>
      <c r="B824" s="4">
        <v>26</v>
      </c>
      <c r="C824" s="4">
        <v>5</v>
      </c>
      <c r="D824" s="4">
        <v>1956</v>
      </c>
      <c r="E824" s="1">
        <f t="shared" si="24"/>
        <v>11573</v>
      </c>
      <c r="F824">
        <v>59.27</v>
      </c>
      <c r="G824">
        <v>10.42</v>
      </c>
      <c r="H824" t="s">
        <v>669</v>
      </c>
      <c r="I824" s="4">
        <v>26</v>
      </c>
      <c r="J824" s="4">
        <v>10</v>
      </c>
      <c r="K824" s="6">
        <v>1956</v>
      </c>
      <c r="L824" s="1">
        <f t="shared" si="25"/>
        <v>11726</v>
      </c>
      <c r="M824">
        <v>59.23</v>
      </c>
      <c r="N824">
        <v>10.45</v>
      </c>
      <c r="O824" t="s">
        <v>669</v>
      </c>
      <c r="P824" t="s">
        <v>34</v>
      </c>
      <c r="Q824" t="s">
        <v>35</v>
      </c>
      <c r="R824">
        <v>153</v>
      </c>
      <c r="S824">
        <v>5</v>
      </c>
      <c r="T824">
        <v>153</v>
      </c>
    </row>
    <row r="825" spans="1:20">
      <c r="A825" t="s">
        <v>2249</v>
      </c>
      <c r="B825" s="4">
        <v>26</v>
      </c>
      <c r="C825" s="4">
        <v>5</v>
      </c>
      <c r="D825" s="4">
        <v>1956</v>
      </c>
      <c r="E825" s="1">
        <f t="shared" si="24"/>
        <v>11573</v>
      </c>
      <c r="F825">
        <v>59.27</v>
      </c>
      <c r="G825">
        <v>10.42</v>
      </c>
      <c r="H825" t="s">
        <v>669</v>
      </c>
      <c r="I825" s="4">
        <v>10</v>
      </c>
      <c r="J825" s="4">
        <v>7</v>
      </c>
      <c r="K825" s="6">
        <v>1956</v>
      </c>
      <c r="L825" s="1">
        <f t="shared" si="25"/>
        <v>5790</v>
      </c>
      <c r="M825">
        <v>59.27</v>
      </c>
      <c r="N825">
        <v>10.42</v>
      </c>
      <c r="O825" t="s">
        <v>669</v>
      </c>
      <c r="P825" t="s">
        <v>34</v>
      </c>
      <c r="Q825" t="s">
        <v>35</v>
      </c>
      <c r="R825">
        <v>45</v>
      </c>
      <c r="S825">
        <v>0</v>
      </c>
      <c r="T825">
        <v>0</v>
      </c>
    </row>
    <row r="826" spans="1:20">
      <c r="A826" t="s">
        <v>2250</v>
      </c>
      <c r="B826" s="4">
        <v>26</v>
      </c>
      <c r="C826" s="4">
        <v>5</v>
      </c>
      <c r="D826" s="4">
        <v>1956</v>
      </c>
      <c r="E826" s="1">
        <f t="shared" si="24"/>
        <v>11573</v>
      </c>
      <c r="F826">
        <v>59.27</v>
      </c>
      <c r="G826">
        <v>10.42</v>
      </c>
      <c r="H826" t="s">
        <v>669</v>
      </c>
      <c r="I826" s="4">
        <v>10</v>
      </c>
      <c r="J826" s="4">
        <v>7</v>
      </c>
      <c r="K826" s="6">
        <v>1956</v>
      </c>
      <c r="L826" s="1">
        <f t="shared" si="25"/>
        <v>5790</v>
      </c>
      <c r="M826">
        <v>59.27</v>
      </c>
      <c r="N826">
        <v>10.42</v>
      </c>
      <c r="O826" t="s">
        <v>669</v>
      </c>
      <c r="P826" t="s">
        <v>34</v>
      </c>
      <c r="Q826" t="s">
        <v>35</v>
      </c>
      <c r="R826">
        <v>45</v>
      </c>
      <c r="S826">
        <v>0</v>
      </c>
      <c r="T826">
        <v>0</v>
      </c>
    </row>
    <row r="827" spans="1:20">
      <c r="A827" t="s">
        <v>2253</v>
      </c>
      <c r="B827" s="4">
        <v>2</v>
      </c>
      <c r="C827" s="4">
        <v>6</v>
      </c>
      <c r="D827" s="4">
        <v>1956</v>
      </c>
      <c r="E827" s="1">
        <f t="shared" si="24"/>
        <v>2838</v>
      </c>
      <c r="F827">
        <v>62.15</v>
      </c>
      <c r="G827">
        <v>6.07</v>
      </c>
      <c r="H827" t="s">
        <v>669</v>
      </c>
      <c r="I827" s="4">
        <v>10</v>
      </c>
      <c r="J827" s="4">
        <v>11</v>
      </c>
      <c r="K827" s="6">
        <v>1956</v>
      </c>
      <c r="L827" s="1">
        <f t="shared" si="25"/>
        <v>5913</v>
      </c>
      <c r="M827">
        <v>62.08</v>
      </c>
      <c r="N827">
        <v>6.32</v>
      </c>
      <c r="O827" t="s">
        <v>669</v>
      </c>
      <c r="P827" t="s">
        <v>34</v>
      </c>
      <c r="Q827" t="s">
        <v>35</v>
      </c>
      <c r="R827">
        <v>161</v>
      </c>
      <c r="S827">
        <v>15</v>
      </c>
      <c r="T827">
        <v>120</v>
      </c>
    </row>
    <row r="828" spans="1:20">
      <c r="A828" t="s">
        <v>2254</v>
      </c>
      <c r="B828" s="4">
        <v>2</v>
      </c>
      <c r="C828" s="4">
        <v>6</v>
      </c>
      <c r="D828" s="4">
        <v>1956</v>
      </c>
      <c r="E828" s="1">
        <f t="shared" si="24"/>
        <v>2838</v>
      </c>
      <c r="F828">
        <v>62.15</v>
      </c>
      <c r="G828">
        <v>6.07</v>
      </c>
      <c r="H828" t="s">
        <v>669</v>
      </c>
      <c r="I828" s="4">
        <v>20</v>
      </c>
      <c r="J828" s="4">
        <v>3</v>
      </c>
      <c r="K828" s="6">
        <v>1957</v>
      </c>
      <c r="L828" s="1">
        <f t="shared" si="25"/>
        <v>9322</v>
      </c>
      <c r="M828">
        <v>62.18</v>
      </c>
      <c r="N828">
        <v>6.15</v>
      </c>
      <c r="O828" t="s">
        <v>669</v>
      </c>
      <c r="P828" t="s">
        <v>34</v>
      </c>
      <c r="Q828" t="s">
        <v>35</v>
      </c>
      <c r="R828">
        <v>291</v>
      </c>
      <c r="S828">
        <v>6</v>
      </c>
      <c r="T828">
        <v>50</v>
      </c>
    </row>
    <row r="829" spans="1:20">
      <c r="A829" t="s">
        <v>2255</v>
      </c>
      <c r="B829" s="4">
        <v>5</v>
      </c>
      <c r="C829" s="4">
        <v>6</v>
      </c>
      <c r="D829" s="4">
        <v>1956</v>
      </c>
      <c r="E829" s="1">
        <f t="shared" si="24"/>
        <v>3934</v>
      </c>
      <c r="F829">
        <v>62.12</v>
      </c>
      <c r="G829">
        <v>6.03</v>
      </c>
      <c r="H829" t="s">
        <v>669</v>
      </c>
      <c r="I829" s="4">
        <v>9</v>
      </c>
      <c r="J829" s="4">
        <v>2</v>
      </c>
      <c r="K829" s="6">
        <v>1957</v>
      </c>
      <c r="L829" s="1">
        <f t="shared" si="25"/>
        <v>5276</v>
      </c>
      <c r="M829">
        <v>62.12</v>
      </c>
      <c r="N829">
        <v>6.03</v>
      </c>
      <c r="O829" t="s">
        <v>669</v>
      </c>
      <c r="P829" t="s">
        <v>84</v>
      </c>
      <c r="Q829" t="s">
        <v>35</v>
      </c>
      <c r="R829">
        <v>249</v>
      </c>
      <c r="S829">
        <v>0</v>
      </c>
      <c r="T829">
        <v>0</v>
      </c>
    </row>
    <row r="830" spans="1:20">
      <c r="A830" t="s">
        <v>2266</v>
      </c>
      <c r="B830" s="4">
        <v>22</v>
      </c>
      <c r="C830" s="4">
        <v>6</v>
      </c>
      <c r="D830" s="4">
        <v>1956</v>
      </c>
      <c r="E830" s="1">
        <f t="shared" si="24"/>
        <v>10143</v>
      </c>
      <c r="F830">
        <v>58.72</v>
      </c>
      <c r="G830">
        <v>5.58</v>
      </c>
      <c r="H830" t="s">
        <v>669</v>
      </c>
      <c r="I830" s="4">
        <v>29</v>
      </c>
      <c r="J830" s="4">
        <v>10</v>
      </c>
      <c r="K830" s="6">
        <v>1961</v>
      </c>
      <c r="L830" s="1">
        <f t="shared" si="25"/>
        <v>12827</v>
      </c>
      <c r="M830">
        <v>58.72</v>
      </c>
      <c r="N830">
        <v>5.53</v>
      </c>
      <c r="O830" t="s">
        <v>669</v>
      </c>
      <c r="P830" t="s">
        <v>34</v>
      </c>
      <c r="Q830" t="s">
        <v>35</v>
      </c>
      <c r="R830">
        <v>1955</v>
      </c>
      <c r="S830">
        <v>3</v>
      </c>
      <c r="T830">
        <v>270</v>
      </c>
    </row>
    <row r="831" spans="1:20">
      <c r="A831" t="s">
        <v>2268</v>
      </c>
      <c r="B831" s="4">
        <v>3</v>
      </c>
      <c r="C831" s="4">
        <v>7</v>
      </c>
      <c r="D831" s="4">
        <v>1956</v>
      </c>
      <c r="E831" s="1">
        <f t="shared" si="24"/>
        <v>3233</v>
      </c>
      <c r="F831">
        <v>62.15</v>
      </c>
      <c r="G831">
        <v>6.07</v>
      </c>
      <c r="H831" t="s">
        <v>669</v>
      </c>
      <c r="I831" s="4">
        <v>26</v>
      </c>
      <c r="J831" s="4">
        <v>6</v>
      </c>
      <c r="K831" s="6">
        <v>1957</v>
      </c>
      <c r="L831" s="1">
        <f t="shared" si="25"/>
        <v>11605</v>
      </c>
      <c r="M831">
        <v>62.15</v>
      </c>
      <c r="N831">
        <v>6.07</v>
      </c>
      <c r="O831" t="s">
        <v>669</v>
      </c>
      <c r="P831" t="s">
        <v>26</v>
      </c>
      <c r="Q831" t="s">
        <v>27</v>
      </c>
      <c r="R831">
        <v>358</v>
      </c>
      <c r="S831">
        <v>0</v>
      </c>
      <c r="T831">
        <v>0</v>
      </c>
    </row>
    <row r="832" spans="1:20">
      <c r="A832" t="s">
        <v>2380</v>
      </c>
      <c r="B832" s="4">
        <v>16</v>
      </c>
      <c r="C832" s="4">
        <v>6</v>
      </c>
      <c r="D832" s="4">
        <v>1956</v>
      </c>
      <c r="E832" s="1">
        <f t="shared" si="24"/>
        <v>7952</v>
      </c>
      <c r="F832">
        <v>58.4</v>
      </c>
      <c r="G832">
        <v>6.43</v>
      </c>
      <c r="H832" t="s">
        <v>669</v>
      </c>
      <c r="I832" s="4">
        <v>14</v>
      </c>
      <c r="J832" s="4">
        <v>10</v>
      </c>
      <c r="K832" s="6">
        <v>1956</v>
      </c>
      <c r="L832" s="1">
        <f t="shared" si="25"/>
        <v>7343</v>
      </c>
      <c r="M832">
        <v>58.4</v>
      </c>
      <c r="N832">
        <v>6.43</v>
      </c>
      <c r="O832" t="s">
        <v>669</v>
      </c>
      <c r="P832" t="s">
        <v>34</v>
      </c>
      <c r="Q832" t="s">
        <v>35</v>
      </c>
      <c r="R832">
        <v>120</v>
      </c>
      <c r="S832">
        <v>0</v>
      </c>
      <c r="T832">
        <v>0</v>
      </c>
    </row>
    <row r="833" spans="1:20">
      <c r="A833" t="s">
        <v>2562</v>
      </c>
      <c r="B833" s="4">
        <v>2</v>
      </c>
      <c r="C833" s="4">
        <v>6</v>
      </c>
      <c r="D833" s="4">
        <v>1956</v>
      </c>
      <c r="E833" s="1">
        <f t="shared" si="24"/>
        <v>2838</v>
      </c>
      <c r="F833">
        <v>61.4</v>
      </c>
      <c r="G833">
        <v>23</v>
      </c>
      <c r="H833" t="s">
        <v>2455</v>
      </c>
      <c r="I833" s="4">
        <v>27</v>
      </c>
      <c r="J833" s="4">
        <v>6</v>
      </c>
      <c r="K833" s="6">
        <v>1956</v>
      </c>
      <c r="L833" s="1">
        <f t="shared" si="25"/>
        <v>11969</v>
      </c>
      <c r="M833">
        <v>61.33</v>
      </c>
      <c r="N833">
        <v>23</v>
      </c>
      <c r="O833" t="s">
        <v>2455</v>
      </c>
      <c r="P833" t="s">
        <v>40</v>
      </c>
      <c r="Q833" t="s">
        <v>35</v>
      </c>
      <c r="R833">
        <v>25</v>
      </c>
      <c r="S833">
        <v>8</v>
      </c>
      <c r="T833">
        <v>181</v>
      </c>
    </row>
    <row r="834" spans="1:20">
      <c r="A834" t="s">
        <v>2563</v>
      </c>
      <c r="B834" s="4">
        <v>10</v>
      </c>
      <c r="C834" s="4">
        <v>6</v>
      </c>
      <c r="D834" s="4">
        <v>1956</v>
      </c>
      <c r="E834" s="1">
        <f t="shared" si="24"/>
        <v>5760</v>
      </c>
      <c r="F834">
        <v>61.3</v>
      </c>
      <c r="G834">
        <v>29.1</v>
      </c>
      <c r="H834" t="s">
        <v>2455</v>
      </c>
      <c r="I834" s="4">
        <v>14</v>
      </c>
      <c r="J834" s="4">
        <v>8</v>
      </c>
      <c r="K834" s="6">
        <v>1956</v>
      </c>
      <c r="L834" s="1">
        <f t="shared" si="25"/>
        <v>7282</v>
      </c>
      <c r="M834">
        <v>61.17</v>
      </c>
      <c r="N834">
        <v>29</v>
      </c>
      <c r="O834" t="s">
        <v>2455</v>
      </c>
      <c r="P834" t="s">
        <v>34</v>
      </c>
      <c r="Q834" t="s">
        <v>35</v>
      </c>
      <c r="R834">
        <v>65</v>
      </c>
      <c r="S834">
        <v>16</v>
      </c>
      <c r="T834">
        <v>200</v>
      </c>
    </row>
    <row r="835" spans="1:20">
      <c r="A835" t="s">
        <v>2564</v>
      </c>
      <c r="B835" s="4">
        <v>10</v>
      </c>
      <c r="C835" s="4">
        <v>6</v>
      </c>
      <c r="D835" s="4">
        <v>1956</v>
      </c>
      <c r="E835" s="1">
        <f t="shared" ref="E835:E898" si="26">DATE(B835,C835,D835)</f>
        <v>5760</v>
      </c>
      <c r="F835">
        <v>61.3</v>
      </c>
      <c r="G835">
        <v>29.1</v>
      </c>
      <c r="H835" t="s">
        <v>2455</v>
      </c>
      <c r="I835" s="4">
        <v>10</v>
      </c>
      <c r="J835" s="4">
        <v>12</v>
      </c>
      <c r="K835" s="6">
        <v>1957</v>
      </c>
      <c r="L835" s="1">
        <f t="shared" ref="L835:L898" si="27">DATE(I835,J835,K835)</f>
        <v>5944</v>
      </c>
      <c r="M835">
        <v>61</v>
      </c>
      <c r="N835">
        <v>29</v>
      </c>
      <c r="O835" t="s">
        <v>808</v>
      </c>
      <c r="P835" t="s">
        <v>40</v>
      </c>
      <c r="Q835" t="s">
        <v>35</v>
      </c>
      <c r="R835">
        <v>548</v>
      </c>
      <c r="S835">
        <v>34</v>
      </c>
      <c r="T835">
        <v>190</v>
      </c>
    </row>
    <row r="836" spans="1:20">
      <c r="A836" t="s">
        <v>2565</v>
      </c>
      <c r="B836" s="4">
        <v>10</v>
      </c>
      <c r="C836" s="4">
        <v>6</v>
      </c>
      <c r="D836" s="4">
        <v>1956</v>
      </c>
      <c r="E836" s="1">
        <f t="shared" si="26"/>
        <v>5760</v>
      </c>
      <c r="F836">
        <v>61.3</v>
      </c>
      <c r="G836">
        <v>29.1</v>
      </c>
      <c r="H836" t="s">
        <v>2455</v>
      </c>
      <c r="I836" s="4">
        <v>6</v>
      </c>
      <c r="J836" s="4">
        <v>7</v>
      </c>
      <c r="K836" s="6">
        <v>1956</v>
      </c>
      <c r="L836" s="1">
        <f t="shared" si="27"/>
        <v>4329</v>
      </c>
      <c r="M836">
        <v>61.3</v>
      </c>
      <c r="N836">
        <v>29.1</v>
      </c>
      <c r="O836" t="s">
        <v>2455</v>
      </c>
      <c r="P836" t="s">
        <v>34</v>
      </c>
      <c r="Q836" t="s">
        <v>35</v>
      </c>
      <c r="R836">
        <v>26</v>
      </c>
      <c r="S836">
        <v>0</v>
      </c>
      <c r="T836">
        <v>0</v>
      </c>
    </row>
    <row r="837" spans="1:20">
      <c r="A837" t="s">
        <v>2566</v>
      </c>
      <c r="B837" s="4">
        <v>10</v>
      </c>
      <c r="C837" s="4">
        <v>6</v>
      </c>
      <c r="D837" s="4">
        <v>1956</v>
      </c>
      <c r="E837" s="1">
        <f t="shared" si="26"/>
        <v>5760</v>
      </c>
      <c r="F837">
        <v>61.3</v>
      </c>
      <c r="G837">
        <v>29.1</v>
      </c>
      <c r="H837" t="s">
        <v>2455</v>
      </c>
      <c r="I837" s="4">
        <v>6</v>
      </c>
      <c r="J837" s="4">
        <v>7</v>
      </c>
      <c r="K837" s="6">
        <v>1956</v>
      </c>
      <c r="L837" s="1">
        <f t="shared" si="27"/>
        <v>4329</v>
      </c>
      <c r="M837">
        <v>61.3</v>
      </c>
      <c r="N837">
        <v>29.1</v>
      </c>
      <c r="O837" t="s">
        <v>2455</v>
      </c>
      <c r="P837" t="s">
        <v>34</v>
      </c>
      <c r="Q837" t="s">
        <v>35</v>
      </c>
      <c r="R837">
        <v>26</v>
      </c>
      <c r="S837">
        <v>0</v>
      </c>
      <c r="T837">
        <v>0</v>
      </c>
    </row>
    <row r="838" spans="1:20">
      <c r="A838" t="s">
        <v>2572</v>
      </c>
      <c r="B838" s="4">
        <v>3</v>
      </c>
      <c r="C838" s="4">
        <v>6</v>
      </c>
      <c r="D838" s="4">
        <v>1956</v>
      </c>
      <c r="E838" s="1">
        <f t="shared" si="26"/>
        <v>3203</v>
      </c>
      <c r="F838">
        <v>61.2</v>
      </c>
      <c r="G838">
        <v>22.7</v>
      </c>
      <c r="H838" t="s">
        <v>2455</v>
      </c>
      <c r="I838" s="4">
        <v>4</v>
      </c>
      <c r="J838" s="4">
        <v>2</v>
      </c>
      <c r="K838" s="6">
        <v>1957</v>
      </c>
      <c r="L838" s="1">
        <f t="shared" si="27"/>
        <v>3449</v>
      </c>
      <c r="M838">
        <v>61.17</v>
      </c>
      <c r="N838">
        <v>22.67</v>
      </c>
      <c r="O838" t="s">
        <v>2455</v>
      </c>
      <c r="P838" t="s">
        <v>34</v>
      </c>
      <c r="Q838" t="s">
        <v>35</v>
      </c>
      <c r="R838">
        <v>246</v>
      </c>
      <c r="S838">
        <v>5</v>
      </c>
      <c r="T838">
        <v>206</v>
      </c>
    </row>
    <row r="839" spans="1:20">
      <c r="A839" t="s">
        <v>2576</v>
      </c>
      <c r="B839" s="4">
        <v>23</v>
      </c>
      <c r="C839" s="4">
        <v>6</v>
      </c>
      <c r="D839" s="4">
        <v>1956</v>
      </c>
      <c r="E839" s="1">
        <f t="shared" si="26"/>
        <v>10508</v>
      </c>
      <c r="F839">
        <v>66.3</v>
      </c>
      <c r="G839">
        <v>26.9</v>
      </c>
      <c r="H839" t="s">
        <v>2455</v>
      </c>
      <c r="I839" s="4">
        <v>3</v>
      </c>
      <c r="J839" s="4">
        <v>11</v>
      </c>
      <c r="K839" s="6">
        <v>1956</v>
      </c>
      <c r="L839" s="1">
        <f t="shared" si="27"/>
        <v>3356</v>
      </c>
      <c r="M839">
        <v>66.3</v>
      </c>
      <c r="N839">
        <v>26.9</v>
      </c>
      <c r="O839" t="s">
        <v>2455</v>
      </c>
      <c r="P839" t="s">
        <v>34</v>
      </c>
      <c r="Q839" t="s">
        <v>35</v>
      </c>
      <c r="R839">
        <v>133</v>
      </c>
      <c r="S839">
        <v>0</v>
      </c>
      <c r="T839">
        <v>0</v>
      </c>
    </row>
    <row r="840" spans="1:20">
      <c r="A840" t="s">
        <v>2581</v>
      </c>
      <c r="B840" s="4">
        <v>29</v>
      </c>
      <c r="C840" s="4">
        <v>6</v>
      </c>
      <c r="D840" s="4">
        <v>1956</v>
      </c>
      <c r="E840" s="1">
        <f t="shared" si="26"/>
        <v>12700</v>
      </c>
      <c r="F840">
        <v>62.3</v>
      </c>
      <c r="G840">
        <v>21.5</v>
      </c>
      <c r="H840" t="s">
        <v>2455</v>
      </c>
      <c r="I840" s="4">
        <v>21</v>
      </c>
      <c r="J840" s="4">
        <v>9</v>
      </c>
      <c r="K840" s="6">
        <v>1956</v>
      </c>
      <c r="L840" s="1">
        <f t="shared" si="27"/>
        <v>9870</v>
      </c>
      <c r="M840">
        <v>62.3</v>
      </c>
      <c r="N840">
        <v>21.5</v>
      </c>
      <c r="O840" t="s">
        <v>2455</v>
      </c>
      <c r="P840" t="s">
        <v>40</v>
      </c>
      <c r="Q840" t="s">
        <v>35</v>
      </c>
      <c r="R840">
        <v>84</v>
      </c>
      <c r="S840">
        <v>0</v>
      </c>
      <c r="T840">
        <v>0</v>
      </c>
    </row>
    <row r="841" spans="1:20">
      <c r="A841" t="s">
        <v>2583</v>
      </c>
      <c r="B841" s="4">
        <v>27</v>
      </c>
      <c r="C841" s="4">
        <v>6</v>
      </c>
      <c r="D841" s="4">
        <v>1956</v>
      </c>
      <c r="E841" s="1">
        <f t="shared" si="26"/>
        <v>11969</v>
      </c>
      <c r="F841">
        <v>60.2</v>
      </c>
      <c r="G841">
        <v>24.8</v>
      </c>
      <c r="H841" t="s">
        <v>2455</v>
      </c>
      <c r="I841" s="4">
        <v>15</v>
      </c>
      <c r="J841" s="4">
        <v>12</v>
      </c>
      <c r="K841" s="6">
        <v>1956</v>
      </c>
      <c r="L841" s="1">
        <f t="shared" si="27"/>
        <v>7769</v>
      </c>
      <c r="M841">
        <v>60.17</v>
      </c>
      <c r="N841">
        <v>24.67</v>
      </c>
      <c r="O841" t="s">
        <v>2455</v>
      </c>
      <c r="P841" t="s">
        <v>34</v>
      </c>
      <c r="Q841" t="s">
        <v>35</v>
      </c>
      <c r="R841">
        <v>171</v>
      </c>
      <c r="S841">
        <v>9</v>
      </c>
      <c r="T841">
        <v>244</v>
      </c>
    </row>
    <row r="842" spans="1:20">
      <c r="A842" t="s">
        <v>2584</v>
      </c>
      <c r="B842" s="4">
        <v>28</v>
      </c>
      <c r="C842" s="4">
        <v>6</v>
      </c>
      <c r="D842" s="4">
        <v>1956</v>
      </c>
      <c r="E842" s="1">
        <f t="shared" si="26"/>
        <v>12335</v>
      </c>
      <c r="F842">
        <v>61.6</v>
      </c>
      <c r="G842">
        <v>21.7</v>
      </c>
      <c r="H842" t="s">
        <v>2455</v>
      </c>
      <c r="I842" s="4">
        <v>15</v>
      </c>
      <c r="J842" s="4">
        <v>9</v>
      </c>
      <c r="K842" s="6">
        <v>1960</v>
      </c>
      <c r="L842" s="1">
        <f t="shared" si="27"/>
        <v>7682</v>
      </c>
      <c r="M842">
        <v>61.5</v>
      </c>
      <c r="N842">
        <v>21.67</v>
      </c>
      <c r="O842" t="s">
        <v>2455</v>
      </c>
      <c r="P842" t="s">
        <v>34</v>
      </c>
      <c r="Q842" t="s">
        <v>35</v>
      </c>
      <c r="R842">
        <v>1540</v>
      </c>
      <c r="S842">
        <v>12</v>
      </c>
      <c r="T842">
        <v>190</v>
      </c>
    </row>
    <row r="843" spans="1:20">
      <c r="A843" t="s">
        <v>2585</v>
      </c>
      <c r="B843" s="4">
        <v>12</v>
      </c>
      <c r="C843" s="4">
        <v>6</v>
      </c>
      <c r="D843" s="4">
        <v>1956</v>
      </c>
      <c r="E843" s="1">
        <f t="shared" si="26"/>
        <v>6491</v>
      </c>
      <c r="F843">
        <v>61.4</v>
      </c>
      <c r="G843">
        <v>23</v>
      </c>
      <c r="H843" t="s">
        <v>2455</v>
      </c>
      <c r="I843" s="4">
        <v>1</v>
      </c>
      <c r="J843" s="4">
        <v>6</v>
      </c>
      <c r="K843" s="6">
        <v>1957</v>
      </c>
      <c r="L843" s="1">
        <f t="shared" si="27"/>
        <v>2474</v>
      </c>
      <c r="M843">
        <v>61.6</v>
      </c>
      <c r="N843">
        <v>23.2</v>
      </c>
      <c r="O843" t="s">
        <v>2455</v>
      </c>
      <c r="P843" t="s">
        <v>40</v>
      </c>
      <c r="Q843" t="s">
        <v>35</v>
      </c>
      <c r="R843">
        <v>354</v>
      </c>
      <c r="S843">
        <v>25</v>
      </c>
      <c r="T843">
        <v>26</v>
      </c>
    </row>
    <row r="844" spans="1:20">
      <c r="A844" t="s">
        <v>2586</v>
      </c>
      <c r="B844" s="4">
        <v>7</v>
      </c>
      <c r="C844" s="4">
        <v>6</v>
      </c>
      <c r="D844" s="4">
        <v>1956</v>
      </c>
      <c r="E844" s="1">
        <f t="shared" si="26"/>
        <v>4664</v>
      </c>
      <c r="F844">
        <v>61.4</v>
      </c>
      <c r="G844">
        <v>23.8</v>
      </c>
      <c r="H844" t="s">
        <v>2455</v>
      </c>
      <c r="I844" s="4">
        <v>27</v>
      </c>
      <c r="J844" s="4">
        <v>8</v>
      </c>
      <c r="K844" s="6">
        <v>1956</v>
      </c>
      <c r="L844" s="1">
        <f t="shared" si="27"/>
        <v>12030</v>
      </c>
      <c r="M844">
        <v>61.33</v>
      </c>
      <c r="N844">
        <v>23.67</v>
      </c>
      <c r="O844" t="s">
        <v>2455</v>
      </c>
      <c r="P844" t="s">
        <v>107</v>
      </c>
      <c r="Q844" t="s">
        <v>35</v>
      </c>
      <c r="R844">
        <v>81</v>
      </c>
      <c r="S844">
        <v>11</v>
      </c>
      <c r="T844">
        <v>224</v>
      </c>
    </row>
    <row r="845" spans="1:20">
      <c r="A845" t="s">
        <v>2587</v>
      </c>
      <c r="B845" s="4">
        <v>9</v>
      </c>
      <c r="C845" s="4">
        <v>6</v>
      </c>
      <c r="D845" s="4">
        <v>1956</v>
      </c>
      <c r="E845" s="1">
        <f t="shared" si="26"/>
        <v>5395</v>
      </c>
      <c r="F845">
        <v>60.5</v>
      </c>
      <c r="G845">
        <v>27.2</v>
      </c>
      <c r="H845" t="s">
        <v>2455</v>
      </c>
      <c r="I845" s="4">
        <v>14</v>
      </c>
      <c r="J845" s="4">
        <v>12</v>
      </c>
      <c r="K845" s="6">
        <v>1957</v>
      </c>
      <c r="L845" s="1">
        <f t="shared" si="27"/>
        <v>7405</v>
      </c>
      <c r="M845">
        <v>60.5</v>
      </c>
      <c r="N845">
        <v>27.17</v>
      </c>
      <c r="O845" t="s">
        <v>2455</v>
      </c>
      <c r="P845" t="s">
        <v>40</v>
      </c>
      <c r="Q845" t="s">
        <v>35</v>
      </c>
      <c r="R845">
        <v>553</v>
      </c>
      <c r="S845">
        <v>2</v>
      </c>
      <c r="T845">
        <v>270</v>
      </c>
    </row>
    <row r="846" spans="1:20">
      <c r="A846" t="s">
        <v>2588</v>
      </c>
      <c r="B846" s="4">
        <v>17</v>
      </c>
      <c r="C846" s="4">
        <v>7</v>
      </c>
      <c r="D846" s="4">
        <v>1956</v>
      </c>
      <c r="E846" s="1">
        <f t="shared" si="26"/>
        <v>8347</v>
      </c>
      <c r="F846">
        <v>62.2</v>
      </c>
      <c r="G846">
        <v>21.3</v>
      </c>
      <c r="H846" t="s">
        <v>2455</v>
      </c>
      <c r="I846" s="4">
        <v>28</v>
      </c>
      <c r="J846" s="4">
        <v>9</v>
      </c>
      <c r="K846" s="6">
        <v>1956</v>
      </c>
      <c r="L846" s="1">
        <f t="shared" si="27"/>
        <v>12427</v>
      </c>
      <c r="M846">
        <v>62.2</v>
      </c>
      <c r="N846">
        <v>21.3</v>
      </c>
      <c r="O846" t="s">
        <v>2455</v>
      </c>
      <c r="P846" t="s">
        <v>40</v>
      </c>
      <c r="Q846" t="s">
        <v>35</v>
      </c>
      <c r="R846">
        <v>73</v>
      </c>
      <c r="S846">
        <v>0</v>
      </c>
      <c r="T846">
        <v>0</v>
      </c>
    </row>
    <row r="847" spans="1:20">
      <c r="A847" t="s">
        <v>2591</v>
      </c>
      <c r="B847" s="4">
        <v>16</v>
      </c>
      <c r="C847" s="4">
        <v>6</v>
      </c>
      <c r="D847" s="4">
        <v>1956</v>
      </c>
      <c r="E847" s="1">
        <f t="shared" si="26"/>
        <v>7952</v>
      </c>
      <c r="F847">
        <v>61.5</v>
      </c>
      <c r="G847">
        <v>24</v>
      </c>
      <c r="H847" t="s">
        <v>2455</v>
      </c>
      <c r="I847" s="4">
        <v>23</v>
      </c>
      <c r="J847" s="4">
        <v>4</v>
      </c>
      <c r="K847" s="6">
        <v>1958</v>
      </c>
      <c r="L847" s="1">
        <f t="shared" si="27"/>
        <v>10449</v>
      </c>
      <c r="M847">
        <v>61.6</v>
      </c>
      <c r="N847">
        <v>23.9</v>
      </c>
      <c r="O847" t="s">
        <v>2455</v>
      </c>
      <c r="P847" t="s">
        <v>40</v>
      </c>
      <c r="Q847" t="s">
        <v>35</v>
      </c>
      <c r="R847">
        <v>676</v>
      </c>
      <c r="S847">
        <v>13</v>
      </c>
      <c r="T847">
        <v>335</v>
      </c>
    </row>
    <row r="848" spans="1:20">
      <c r="A848" t="s">
        <v>2592</v>
      </c>
      <c r="B848" s="4">
        <v>16</v>
      </c>
      <c r="C848" s="4">
        <v>6</v>
      </c>
      <c r="D848" s="4">
        <v>1956</v>
      </c>
      <c r="E848" s="1">
        <f t="shared" si="26"/>
        <v>7952</v>
      </c>
      <c r="F848">
        <v>61.5</v>
      </c>
      <c r="G848">
        <v>24</v>
      </c>
      <c r="H848" t="s">
        <v>2455</v>
      </c>
      <c r="I848" s="4">
        <v>20</v>
      </c>
      <c r="J848" s="4">
        <v>5</v>
      </c>
      <c r="K848" s="6">
        <v>1957</v>
      </c>
      <c r="L848" s="1">
        <f t="shared" si="27"/>
        <v>9383</v>
      </c>
      <c r="M848">
        <v>61.5</v>
      </c>
      <c r="N848">
        <v>24</v>
      </c>
      <c r="O848" t="s">
        <v>2455</v>
      </c>
      <c r="P848" t="s">
        <v>40</v>
      </c>
      <c r="Q848" t="s">
        <v>35</v>
      </c>
      <c r="R848">
        <v>338</v>
      </c>
      <c r="S848">
        <v>0</v>
      </c>
      <c r="T848">
        <v>0</v>
      </c>
    </row>
    <row r="849" spans="1:20">
      <c r="A849" t="s">
        <v>3610</v>
      </c>
      <c r="B849" s="4">
        <v>18</v>
      </c>
      <c r="C849" s="4">
        <v>6</v>
      </c>
      <c r="D849" s="4">
        <v>1956</v>
      </c>
      <c r="E849" s="1">
        <f t="shared" si="26"/>
        <v>8682</v>
      </c>
      <c r="F849">
        <v>57.87</v>
      </c>
      <c r="G849">
        <v>11.92</v>
      </c>
      <c r="H849" t="s">
        <v>2497</v>
      </c>
      <c r="I849" s="4">
        <v>15</v>
      </c>
      <c r="J849" s="4">
        <v>11</v>
      </c>
      <c r="K849" s="6">
        <v>1956</v>
      </c>
      <c r="L849" s="1">
        <f t="shared" si="27"/>
        <v>7739</v>
      </c>
      <c r="M849">
        <v>57.87</v>
      </c>
      <c r="N849">
        <v>11.92</v>
      </c>
      <c r="O849" t="s">
        <v>2497</v>
      </c>
      <c r="P849" t="s">
        <v>34</v>
      </c>
      <c r="Q849" t="s">
        <v>35</v>
      </c>
      <c r="R849">
        <v>150</v>
      </c>
      <c r="S849">
        <v>0</v>
      </c>
      <c r="T849">
        <v>0</v>
      </c>
    </row>
    <row r="850" spans="1:20">
      <c r="A850" t="s">
        <v>3611</v>
      </c>
      <c r="B850" s="4">
        <v>1</v>
      </c>
      <c r="C850" s="4">
        <v>7</v>
      </c>
      <c r="D850" s="4">
        <v>1956</v>
      </c>
      <c r="E850" s="1">
        <f t="shared" si="26"/>
        <v>2503</v>
      </c>
      <c r="F850">
        <v>59.53</v>
      </c>
      <c r="G850">
        <v>14.28</v>
      </c>
      <c r="H850" t="s">
        <v>2497</v>
      </c>
      <c r="I850" s="4">
        <v>21</v>
      </c>
      <c r="J850" s="4">
        <v>11</v>
      </c>
      <c r="K850" s="6">
        <v>1956</v>
      </c>
      <c r="L850" s="1">
        <f t="shared" si="27"/>
        <v>9931</v>
      </c>
      <c r="M850">
        <v>59.85</v>
      </c>
      <c r="N850">
        <v>14.25</v>
      </c>
      <c r="O850" t="s">
        <v>2497</v>
      </c>
      <c r="P850" t="s">
        <v>34</v>
      </c>
      <c r="Q850" t="s">
        <v>35</v>
      </c>
      <c r="R850">
        <v>143</v>
      </c>
      <c r="S850">
        <v>36</v>
      </c>
      <c r="T850">
        <v>357</v>
      </c>
    </row>
    <row r="851" spans="1:20">
      <c r="A851" t="s">
        <v>3619</v>
      </c>
      <c r="B851" s="4">
        <v>20</v>
      </c>
      <c r="C851" s="4">
        <v>6</v>
      </c>
      <c r="D851" s="4">
        <v>1956</v>
      </c>
      <c r="E851" s="1">
        <f t="shared" si="26"/>
        <v>9413</v>
      </c>
      <c r="F851">
        <v>61.35</v>
      </c>
      <c r="G851">
        <v>16.7</v>
      </c>
      <c r="H851" t="s">
        <v>2497</v>
      </c>
      <c r="I851" s="4">
        <v>13</v>
      </c>
      <c r="J851" s="4">
        <v>7</v>
      </c>
      <c r="K851" s="6">
        <v>1956</v>
      </c>
      <c r="L851" s="1">
        <f t="shared" si="27"/>
        <v>6886</v>
      </c>
      <c r="M851">
        <v>61.35</v>
      </c>
      <c r="N851">
        <v>16.7</v>
      </c>
      <c r="O851" t="s">
        <v>2497</v>
      </c>
      <c r="P851" t="s">
        <v>34</v>
      </c>
      <c r="Q851" t="s">
        <v>35</v>
      </c>
      <c r="R851">
        <v>23</v>
      </c>
      <c r="S851">
        <v>0</v>
      </c>
      <c r="T851">
        <v>0</v>
      </c>
    </row>
    <row r="852" spans="1:20">
      <c r="A852" t="s">
        <v>3816</v>
      </c>
      <c r="B852" s="4">
        <v>3</v>
      </c>
      <c r="C852" s="4">
        <v>6</v>
      </c>
      <c r="D852" s="4">
        <v>1956</v>
      </c>
      <c r="E852" s="1">
        <f t="shared" si="26"/>
        <v>3203</v>
      </c>
      <c r="F852">
        <v>57.82</v>
      </c>
      <c r="G852">
        <v>12.4</v>
      </c>
      <c r="H852" t="s">
        <v>2497</v>
      </c>
      <c r="I852" s="4">
        <v>23</v>
      </c>
      <c r="J852" s="4">
        <v>6</v>
      </c>
      <c r="K852" s="6">
        <v>1957</v>
      </c>
      <c r="L852" s="1">
        <f t="shared" si="27"/>
        <v>10509</v>
      </c>
      <c r="M852">
        <v>57.83</v>
      </c>
      <c r="N852">
        <v>12.42</v>
      </c>
      <c r="O852" t="s">
        <v>2497</v>
      </c>
      <c r="P852" t="s">
        <v>81</v>
      </c>
      <c r="Q852" t="s">
        <v>35</v>
      </c>
      <c r="R852">
        <v>385</v>
      </c>
      <c r="S852">
        <v>3</v>
      </c>
      <c r="T852">
        <v>29</v>
      </c>
    </row>
    <row r="853" spans="1:20">
      <c r="A853" t="s">
        <v>3825</v>
      </c>
      <c r="B853" s="4">
        <v>16</v>
      </c>
      <c r="C853" s="4">
        <v>6</v>
      </c>
      <c r="D853" s="4">
        <v>1956</v>
      </c>
      <c r="E853" s="1">
        <f t="shared" si="26"/>
        <v>7952</v>
      </c>
      <c r="F853">
        <v>56.75</v>
      </c>
      <c r="G853">
        <v>15.92</v>
      </c>
      <c r="H853" t="s">
        <v>2497</v>
      </c>
      <c r="I853" s="4">
        <v>29</v>
      </c>
      <c r="J853" s="4">
        <v>8</v>
      </c>
      <c r="K853" s="6">
        <v>1957</v>
      </c>
      <c r="L853" s="1">
        <f t="shared" si="27"/>
        <v>12762</v>
      </c>
      <c r="M853">
        <v>56.73</v>
      </c>
      <c r="N853">
        <v>15.68</v>
      </c>
      <c r="O853" t="s">
        <v>2497</v>
      </c>
      <c r="P853" t="s">
        <v>34</v>
      </c>
      <c r="Q853" t="s">
        <v>35</v>
      </c>
      <c r="R853">
        <v>439</v>
      </c>
      <c r="S853">
        <v>15</v>
      </c>
      <c r="T853">
        <v>263</v>
      </c>
    </row>
    <row r="854" spans="1:20">
      <c r="A854" t="s">
        <v>3826</v>
      </c>
      <c r="B854" s="4">
        <v>1</v>
      </c>
      <c r="C854" s="4">
        <v>6</v>
      </c>
      <c r="D854" s="4">
        <v>1956</v>
      </c>
      <c r="E854" s="1">
        <f t="shared" si="26"/>
        <v>2473</v>
      </c>
      <c r="F854">
        <v>57.85</v>
      </c>
      <c r="G854">
        <v>12.02</v>
      </c>
      <c r="H854" t="s">
        <v>2497</v>
      </c>
      <c r="I854" s="4">
        <v>15</v>
      </c>
      <c r="J854" s="4">
        <v>8</v>
      </c>
      <c r="K854" s="6">
        <v>1956</v>
      </c>
      <c r="L854" s="1">
        <f t="shared" si="27"/>
        <v>7647</v>
      </c>
      <c r="M854">
        <v>57.85</v>
      </c>
      <c r="N854">
        <v>12.02</v>
      </c>
      <c r="O854" t="s">
        <v>2497</v>
      </c>
      <c r="P854" t="s">
        <v>34</v>
      </c>
      <c r="Q854" t="s">
        <v>35</v>
      </c>
      <c r="R854">
        <v>75</v>
      </c>
      <c r="S854">
        <v>0</v>
      </c>
      <c r="T854">
        <v>0</v>
      </c>
    </row>
    <row r="855" spans="1:20">
      <c r="A855" t="s">
        <v>3827</v>
      </c>
      <c r="B855" s="4">
        <v>10</v>
      </c>
      <c r="C855" s="4">
        <v>6</v>
      </c>
      <c r="D855" s="4">
        <v>1956</v>
      </c>
      <c r="E855" s="1">
        <f t="shared" si="26"/>
        <v>5760</v>
      </c>
      <c r="F855">
        <v>57.88</v>
      </c>
      <c r="G855">
        <v>12.05</v>
      </c>
      <c r="H855" t="s">
        <v>2497</v>
      </c>
      <c r="I855" s="4">
        <v>1</v>
      </c>
      <c r="J855" s="4">
        <v>7</v>
      </c>
      <c r="K855" s="6">
        <v>1958</v>
      </c>
      <c r="L855" s="1">
        <f t="shared" si="27"/>
        <v>2505</v>
      </c>
      <c r="M855">
        <v>57.92</v>
      </c>
      <c r="N855">
        <v>12.1</v>
      </c>
      <c r="O855" t="s">
        <v>2497</v>
      </c>
      <c r="P855" t="s">
        <v>140</v>
      </c>
      <c r="Q855" t="s">
        <v>35</v>
      </c>
      <c r="R855">
        <v>751</v>
      </c>
      <c r="S855">
        <v>5</v>
      </c>
      <c r="T855">
        <v>39</v>
      </c>
    </row>
    <row r="856" spans="1:20">
      <c r="A856" t="s">
        <v>3829</v>
      </c>
      <c r="B856" s="4">
        <v>8</v>
      </c>
      <c r="C856" s="4">
        <v>6</v>
      </c>
      <c r="D856" s="4">
        <v>1956</v>
      </c>
      <c r="E856" s="1">
        <f t="shared" si="26"/>
        <v>5030</v>
      </c>
      <c r="F856">
        <v>58.17</v>
      </c>
      <c r="G856">
        <v>15.7</v>
      </c>
      <c r="H856" t="s">
        <v>2497</v>
      </c>
      <c r="I856" s="4">
        <v>25</v>
      </c>
      <c r="J856" s="4">
        <v>5</v>
      </c>
      <c r="K856" s="6">
        <v>1957</v>
      </c>
      <c r="L856" s="1">
        <f t="shared" si="27"/>
        <v>11209</v>
      </c>
      <c r="M856">
        <v>58.35</v>
      </c>
      <c r="N856">
        <v>15.57</v>
      </c>
      <c r="O856" t="s">
        <v>2497</v>
      </c>
      <c r="P856" t="s">
        <v>140</v>
      </c>
      <c r="Q856" t="s">
        <v>35</v>
      </c>
      <c r="R856">
        <v>351</v>
      </c>
      <c r="S856">
        <v>22</v>
      </c>
      <c r="T856">
        <v>340</v>
      </c>
    </row>
    <row r="857" spans="1:20">
      <c r="A857" t="s">
        <v>3830</v>
      </c>
      <c r="B857" s="4">
        <v>21</v>
      </c>
      <c r="C857" s="4">
        <v>6</v>
      </c>
      <c r="D857" s="4">
        <v>1956</v>
      </c>
      <c r="E857" s="1">
        <f t="shared" si="26"/>
        <v>9778</v>
      </c>
      <c r="F857">
        <v>56.33</v>
      </c>
      <c r="G857">
        <v>15.43</v>
      </c>
      <c r="H857" t="s">
        <v>2497</v>
      </c>
      <c r="I857" s="4">
        <v>1</v>
      </c>
      <c r="J857" s="4">
        <v>5</v>
      </c>
      <c r="K857" s="6">
        <v>1957</v>
      </c>
      <c r="L857" s="1">
        <f t="shared" si="27"/>
        <v>2443</v>
      </c>
      <c r="M857">
        <v>56.75</v>
      </c>
      <c r="N857">
        <v>15.92</v>
      </c>
      <c r="O857" t="s">
        <v>2497</v>
      </c>
      <c r="P857" t="s">
        <v>40</v>
      </c>
      <c r="Q857" t="s">
        <v>35</v>
      </c>
      <c r="R857">
        <v>314</v>
      </c>
      <c r="S857">
        <v>55</v>
      </c>
      <c r="T857">
        <v>33</v>
      </c>
    </row>
    <row r="858" spans="1:20">
      <c r="A858" t="s">
        <v>108</v>
      </c>
      <c r="B858" s="4">
        <v>26</v>
      </c>
      <c r="C858" s="4">
        <v>5</v>
      </c>
      <c r="D858" s="4">
        <v>1957</v>
      </c>
      <c r="E858" s="1">
        <f t="shared" si="26"/>
        <v>11574</v>
      </c>
      <c r="F858">
        <v>50.53</v>
      </c>
      <c r="G858">
        <v>5.7</v>
      </c>
      <c r="H858" t="s">
        <v>22</v>
      </c>
      <c r="I858" s="4">
        <v>25</v>
      </c>
      <c r="J858" s="4">
        <v>7</v>
      </c>
      <c r="K858" s="6">
        <v>1957</v>
      </c>
      <c r="L858" s="1">
        <f t="shared" si="27"/>
        <v>11270</v>
      </c>
      <c r="M858">
        <v>50.53</v>
      </c>
      <c r="N858">
        <v>5.7</v>
      </c>
      <c r="O858" t="s">
        <v>22</v>
      </c>
      <c r="P858" t="s">
        <v>40</v>
      </c>
      <c r="Q858" t="s">
        <v>35</v>
      </c>
      <c r="R858">
        <v>60</v>
      </c>
      <c r="S858">
        <v>0</v>
      </c>
      <c r="T858">
        <v>0</v>
      </c>
    </row>
    <row r="859" spans="1:20">
      <c r="A859" t="s">
        <v>124</v>
      </c>
      <c r="B859" s="4">
        <v>19</v>
      </c>
      <c r="C859" s="4">
        <v>5</v>
      </c>
      <c r="D859" s="4">
        <v>1957</v>
      </c>
      <c r="E859" s="1">
        <f t="shared" si="26"/>
        <v>9017</v>
      </c>
      <c r="F859">
        <v>51.1</v>
      </c>
      <c r="G859">
        <v>3.9</v>
      </c>
      <c r="H859" t="s">
        <v>22</v>
      </c>
      <c r="I859" s="4">
        <v>20</v>
      </c>
      <c r="J859" s="4">
        <v>4</v>
      </c>
      <c r="K859" s="6">
        <v>1958</v>
      </c>
      <c r="L859" s="1">
        <f t="shared" si="27"/>
        <v>9354</v>
      </c>
      <c r="M859">
        <v>51</v>
      </c>
      <c r="N859">
        <v>3.9</v>
      </c>
      <c r="O859" t="s">
        <v>22</v>
      </c>
      <c r="P859" t="s">
        <v>107</v>
      </c>
      <c r="Q859" t="s">
        <v>35</v>
      </c>
      <c r="R859">
        <v>336</v>
      </c>
      <c r="S859">
        <v>12</v>
      </c>
      <c r="T859">
        <v>181</v>
      </c>
    </row>
    <row r="860" spans="1:20">
      <c r="A860" t="s">
        <v>227</v>
      </c>
      <c r="B860" s="4">
        <v>27</v>
      </c>
      <c r="C860" s="4">
        <v>5</v>
      </c>
      <c r="D860" s="4">
        <v>1957</v>
      </c>
      <c r="E860" s="1">
        <f t="shared" si="26"/>
        <v>11939</v>
      </c>
      <c r="F860">
        <v>49.9</v>
      </c>
      <c r="G860">
        <v>15.05</v>
      </c>
      <c r="H860" t="s">
        <v>211</v>
      </c>
      <c r="I860" s="4">
        <v>27</v>
      </c>
      <c r="J860" s="4">
        <v>8</v>
      </c>
      <c r="K860" s="6">
        <v>1957</v>
      </c>
      <c r="L860" s="1">
        <f t="shared" si="27"/>
        <v>12031</v>
      </c>
      <c r="M860">
        <v>49.88</v>
      </c>
      <c r="N860">
        <v>15.07</v>
      </c>
      <c r="O860" t="s">
        <v>211</v>
      </c>
      <c r="P860" t="s">
        <v>40</v>
      </c>
      <c r="Q860" t="s">
        <v>35</v>
      </c>
      <c r="R860">
        <v>92</v>
      </c>
      <c r="S860">
        <v>3</v>
      </c>
      <c r="T860">
        <v>148</v>
      </c>
    </row>
    <row r="861" spans="1:20">
      <c r="A861" t="s">
        <v>232</v>
      </c>
      <c r="B861" s="4">
        <v>7</v>
      </c>
      <c r="C861" s="4">
        <v>6</v>
      </c>
      <c r="D861" s="4">
        <v>1957</v>
      </c>
      <c r="E861" s="1">
        <f t="shared" si="26"/>
        <v>4665</v>
      </c>
      <c r="F861">
        <v>49.88</v>
      </c>
      <c r="G861">
        <v>15.48</v>
      </c>
      <c r="H861" t="s">
        <v>211</v>
      </c>
      <c r="I861" s="4">
        <v>3</v>
      </c>
      <c r="J861" s="4">
        <v>8</v>
      </c>
      <c r="K861" s="6">
        <v>1957</v>
      </c>
      <c r="L861" s="1">
        <f t="shared" si="27"/>
        <v>3265</v>
      </c>
      <c r="M861">
        <v>49.92</v>
      </c>
      <c r="N861">
        <v>15.47</v>
      </c>
      <c r="O861" t="s">
        <v>211</v>
      </c>
      <c r="P861" t="s">
        <v>34</v>
      </c>
      <c r="Q861" t="s">
        <v>35</v>
      </c>
      <c r="R861">
        <v>57</v>
      </c>
      <c r="S861">
        <v>4</v>
      </c>
      <c r="T861">
        <v>343</v>
      </c>
    </row>
    <row r="862" spans="1:20">
      <c r="A862" t="s">
        <v>432</v>
      </c>
      <c r="B862" s="4">
        <v>7</v>
      </c>
      <c r="C862" s="4">
        <v>6</v>
      </c>
      <c r="D862" s="4">
        <v>1957</v>
      </c>
      <c r="E862" s="1">
        <f t="shared" si="26"/>
        <v>4665</v>
      </c>
      <c r="F862">
        <v>48.78</v>
      </c>
      <c r="G862">
        <v>9.3699999999999992</v>
      </c>
      <c r="H862" t="s">
        <v>332</v>
      </c>
      <c r="I862" s="4">
        <v>11</v>
      </c>
      <c r="J862" s="4">
        <v>5</v>
      </c>
      <c r="K862" s="6">
        <v>1963</v>
      </c>
      <c r="L862" s="1">
        <f t="shared" si="27"/>
        <v>6101</v>
      </c>
      <c r="M862">
        <v>48.87</v>
      </c>
      <c r="N862">
        <v>9.4700000000000006</v>
      </c>
      <c r="O862" t="s">
        <v>332</v>
      </c>
      <c r="P862" t="s">
        <v>34</v>
      </c>
      <c r="Q862" t="s">
        <v>35</v>
      </c>
      <c r="R862">
        <v>2164</v>
      </c>
      <c r="S862">
        <v>12</v>
      </c>
      <c r="T862">
        <v>39</v>
      </c>
    </row>
    <row r="863" spans="1:20">
      <c r="A863" t="s">
        <v>433</v>
      </c>
      <c r="B863" s="4">
        <v>7</v>
      </c>
      <c r="C863" s="4">
        <v>6</v>
      </c>
      <c r="D863" s="4">
        <v>1957</v>
      </c>
      <c r="E863" s="1">
        <f t="shared" si="26"/>
        <v>4665</v>
      </c>
      <c r="F863">
        <v>48.78</v>
      </c>
      <c r="G863">
        <v>9.3699999999999992</v>
      </c>
      <c r="H863" t="s">
        <v>332</v>
      </c>
      <c r="I863" s="4">
        <v>19</v>
      </c>
      <c r="J863" s="4">
        <v>1</v>
      </c>
      <c r="K863" s="6">
        <v>1959</v>
      </c>
      <c r="L863" s="1">
        <f t="shared" si="27"/>
        <v>8899</v>
      </c>
      <c r="M863">
        <v>48.82</v>
      </c>
      <c r="N863">
        <v>9.3699999999999992</v>
      </c>
      <c r="O863" t="s">
        <v>332</v>
      </c>
      <c r="P863" t="s">
        <v>34</v>
      </c>
      <c r="Q863" t="s">
        <v>35</v>
      </c>
      <c r="R863">
        <v>591</v>
      </c>
      <c r="S863">
        <v>4</v>
      </c>
      <c r="T863">
        <v>0</v>
      </c>
    </row>
    <row r="864" spans="1:20">
      <c r="A864" t="s">
        <v>490</v>
      </c>
      <c r="B864" s="4">
        <v>10</v>
      </c>
      <c r="C864" s="4">
        <v>9</v>
      </c>
      <c r="D864" s="4">
        <v>1957</v>
      </c>
      <c r="E864" s="1">
        <f t="shared" si="26"/>
        <v>5853</v>
      </c>
      <c r="F864">
        <v>50.68</v>
      </c>
      <c r="G864">
        <v>8.82</v>
      </c>
      <c r="H864" t="s">
        <v>332</v>
      </c>
      <c r="I864" s="4">
        <v>8</v>
      </c>
      <c r="J864" s="4">
        <v>9</v>
      </c>
      <c r="K864" s="6">
        <v>1959</v>
      </c>
      <c r="L864" s="1">
        <f t="shared" si="27"/>
        <v>5125</v>
      </c>
      <c r="M864">
        <v>50.63</v>
      </c>
      <c r="N864">
        <v>8.75</v>
      </c>
      <c r="O864" t="s">
        <v>332</v>
      </c>
      <c r="P864" t="s">
        <v>140</v>
      </c>
      <c r="Q864" t="s">
        <v>35</v>
      </c>
      <c r="R864">
        <v>728</v>
      </c>
      <c r="S864">
        <v>8</v>
      </c>
      <c r="T864">
        <v>221</v>
      </c>
    </row>
    <row r="865" spans="1:20">
      <c r="A865" t="s">
        <v>519</v>
      </c>
      <c r="B865" s="4">
        <v>5</v>
      </c>
      <c r="C865" s="4">
        <v>7</v>
      </c>
      <c r="D865" s="4">
        <v>1957</v>
      </c>
      <c r="E865" s="1">
        <f t="shared" si="26"/>
        <v>3965</v>
      </c>
      <c r="F865">
        <v>51.3</v>
      </c>
      <c r="G865">
        <v>11.17</v>
      </c>
      <c r="H865" t="s">
        <v>332</v>
      </c>
      <c r="I865" s="4">
        <v>21</v>
      </c>
      <c r="J865" s="4">
        <v>5</v>
      </c>
      <c r="K865" s="6">
        <v>1961</v>
      </c>
      <c r="L865" s="1">
        <f t="shared" si="27"/>
        <v>9752</v>
      </c>
      <c r="M865">
        <v>51.32</v>
      </c>
      <c r="N865">
        <v>11.22</v>
      </c>
      <c r="O865" t="s">
        <v>332</v>
      </c>
      <c r="P865" t="s">
        <v>26</v>
      </c>
      <c r="Q865" t="s">
        <v>27</v>
      </c>
      <c r="R865">
        <v>1416</v>
      </c>
      <c r="S865">
        <v>4</v>
      </c>
      <c r="T865">
        <v>62</v>
      </c>
    </row>
    <row r="866" spans="1:20">
      <c r="A866" t="s">
        <v>524</v>
      </c>
      <c r="B866" s="4">
        <v>12</v>
      </c>
      <c r="C866" s="4">
        <v>5</v>
      </c>
      <c r="D866" s="4">
        <v>1957</v>
      </c>
      <c r="E866" s="1">
        <f t="shared" si="26"/>
        <v>6461</v>
      </c>
      <c r="F866">
        <v>51.28</v>
      </c>
      <c r="G866">
        <v>9.3699999999999992</v>
      </c>
      <c r="H866" t="s">
        <v>332</v>
      </c>
      <c r="I866" s="4">
        <v>1</v>
      </c>
      <c r="J866" s="4">
        <v>3</v>
      </c>
      <c r="K866" s="6">
        <v>1958</v>
      </c>
      <c r="L866" s="1">
        <f t="shared" si="27"/>
        <v>2383</v>
      </c>
      <c r="M866">
        <v>51.28</v>
      </c>
      <c r="N866">
        <v>9.3699999999999992</v>
      </c>
      <c r="O866" t="s">
        <v>332</v>
      </c>
      <c r="P866" t="s">
        <v>40</v>
      </c>
      <c r="Q866" t="s">
        <v>35</v>
      </c>
      <c r="R866">
        <v>293</v>
      </c>
      <c r="S866">
        <v>0</v>
      </c>
      <c r="T866">
        <v>0</v>
      </c>
    </row>
    <row r="867" spans="1:20">
      <c r="A867" t="s">
        <v>528</v>
      </c>
      <c r="B867" s="4">
        <v>3</v>
      </c>
      <c r="C867" s="4">
        <v>6</v>
      </c>
      <c r="D867" s="4">
        <v>1957</v>
      </c>
      <c r="E867" s="1">
        <f t="shared" si="26"/>
        <v>3204</v>
      </c>
      <c r="F867">
        <v>54.22</v>
      </c>
      <c r="G867">
        <v>9.1300000000000008</v>
      </c>
      <c r="H867" t="s">
        <v>332</v>
      </c>
      <c r="I867" s="4">
        <v>16</v>
      </c>
      <c r="J867" s="4">
        <v>8</v>
      </c>
      <c r="K867" s="6">
        <v>1957</v>
      </c>
      <c r="L867" s="1">
        <f t="shared" si="27"/>
        <v>8014</v>
      </c>
      <c r="M867">
        <v>54.2</v>
      </c>
      <c r="N867">
        <v>9.1999999999999993</v>
      </c>
      <c r="O867" t="s">
        <v>332</v>
      </c>
      <c r="P867" t="s">
        <v>40</v>
      </c>
      <c r="Q867" t="s">
        <v>35</v>
      </c>
      <c r="R867">
        <v>74</v>
      </c>
      <c r="S867">
        <v>5</v>
      </c>
      <c r="T867">
        <v>114</v>
      </c>
    </row>
    <row r="868" spans="1:20">
      <c r="A868" t="s">
        <v>529</v>
      </c>
      <c r="B868" s="4">
        <v>12</v>
      </c>
      <c r="C868" s="4">
        <v>6</v>
      </c>
      <c r="D868" s="4">
        <v>1957</v>
      </c>
      <c r="E868" s="1">
        <f t="shared" si="26"/>
        <v>6492</v>
      </c>
      <c r="F868">
        <v>54.28</v>
      </c>
      <c r="G868">
        <v>9.17</v>
      </c>
      <c r="H868" t="s">
        <v>332</v>
      </c>
      <c r="I868" s="4">
        <v>16</v>
      </c>
      <c r="J868" s="4">
        <v>2</v>
      </c>
      <c r="K868" s="6">
        <v>1959</v>
      </c>
      <c r="L868" s="1">
        <f t="shared" si="27"/>
        <v>7834</v>
      </c>
      <c r="M868">
        <v>54.3</v>
      </c>
      <c r="N868">
        <v>9.1199999999999992</v>
      </c>
      <c r="O868" t="s">
        <v>332</v>
      </c>
      <c r="P868" t="s">
        <v>40</v>
      </c>
      <c r="Q868" t="s">
        <v>35</v>
      </c>
      <c r="R868">
        <v>614</v>
      </c>
      <c r="S868">
        <v>4</v>
      </c>
      <c r="T868">
        <v>300</v>
      </c>
    </row>
    <row r="869" spans="1:20">
      <c r="A869" t="s">
        <v>639</v>
      </c>
      <c r="B869" s="4">
        <v>3</v>
      </c>
      <c r="C869" s="4">
        <v>5</v>
      </c>
      <c r="D869" s="4">
        <v>1957</v>
      </c>
      <c r="E869" s="1">
        <f t="shared" si="26"/>
        <v>3173</v>
      </c>
      <c r="F869">
        <v>55.68</v>
      </c>
      <c r="G869">
        <v>12.48</v>
      </c>
      <c r="H869" t="s">
        <v>610</v>
      </c>
      <c r="I869" s="4">
        <v>2</v>
      </c>
      <c r="J869" s="4">
        <v>6</v>
      </c>
      <c r="K869" s="6">
        <v>1957</v>
      </c>
      <c r="L869" s="1">
        <f t="shared" si="27"/>
        <v>2839</v>
      </c>
      <c r="M869">
        <v>56.72</v>
      </c>
      <c r="N869">
        <v>9.82</v>
      </c>
      <c r="O869" t="s">
        <v>610</v>
      </c>
      <c r="P869" t="s">
        <v>34</v>
      </c>
      <c r="Q869" t="s">
        <v>35</v>
      </c>
      <c r="R869">
        <v>30</v>
      </c>
      <c r="S869">
        <v>201</v>
      </c>
      <c r="T869">
        <v>305</v>
      </c>
    </row>
    <row r="870" spans="1:20">
      <c r="A870" t="s">
        <v>869</v>
      </c>
      <c r="B870" s="4">
        <v>8</v>
      </c>
      <c r="C870" s="4">
        <v>6</v>
      </c>
      <c r="D870" s="4">
        <v>1957</v>
      </c>
      <c r="E870" s="1">
        <f t="shared" si="26"/>
        <v>5031</v>
      </c>
      <c r="F870">
        <v>53.97</v>
      </c>
      <c r="G870">
        <v>-2.27</v>
      </c>
      <c r="H870" t="s">
        <v>4129</v>
      </c>
      <c r="I870" s="4">
        <v>20</v>
      </c>
      <c r="J870" s="4">
        <v>4</v>
      </c>
      <c r="K870" s="6">
        <v>1958</v>
      </c>
      <c r="L870" s="1">
        <f t="shared" si="27"/>
        <v>9354</v>
      </c>
      <c r="M870">
        <v>54.05</v>
      </c>
      <c r="N870">
        <v>-2.3199999999999998</v>
      </c>
      <c r="O870" t="s">
        <v>4129</v>
      </c>
      <c r="P870" t="s">
        <v>34</v>
      </c>
      <c r="Q870" t="s">
        <v>35</v>
      </c>
      <c r="R870">
        <v>316</v>
      </c>
      <c r="S870">
        <v>10</v>
      </c>
      <c r="T870">
        <v>341</v>
      </c>
    </row>
    <row r="871" spans="1:20">
      <c r="A871" t="s">
        <v>871</v>
      </c>
      <c r="B871" s="4">
        <v>29</v>
      </c>
      <c r="C871" s="4">
        <v>5</v>
      </c>
      <c r="D871" s="4">
        <v>1957</v>
      </c>
      <c r="E871" s="1">
        <f t="shared" si="26"/>
        <v>12670</v>
      </c>
      <c r="F871">
        <v>52.53</v>
      </c>
      <c r="G871">
        <v>-1.47</v>
      </c>
      <c r="H871" t="s">
        <v>4129</v>
      </c>
      <c r="I871" s="4">
        <v>30</v>
      </c>
      <c r="J871" s="4">
        <v>10</v>
      </c>
      <c r="K871" s="6">
        <v>1959</v>
      </c>
      <c r="L871" s="1">
        <f t="shared" si="27"/>
        <v>13190</v>
      </c>
      <c r="M871">
        <v>52.53</v>
      </c>
      <c r="N871">
        <v>-1.5</v>
      </c>
      <c r="O871" t="s">
        <v>4129</v>
      </c>
      <c r="P871" t="s">
        <v>40</v>
      </c>
      <c r="Q871" t="s">
        <v>35</v>
      </c>
      <c r="R871">
        <v>884</v>
      </c>
      <c r="S871">
        <v>3</v>
      </c>
      <c r="T871">
        <v>270</v>
      </c>
    </row>
    <row r="872" spans="1:20">
      <c r="A872" t="s">
        <v>872</v>
      </c>
      <c r="B872" s="4">
        <v>12</v>
      </c>
      <c r="C872" s="4">
        <v>5</v>
      </c>
      <c r="D872" s="4">
        <v>1957</v>
      </c>
      <c r="E872" s="1">
        <f t="shared" si="26"/>
        <v>6461</v>
      </c>
      <c r="F872">
        <v>50.52</v>
      </c>
      <c r="G872">
        <v>-3.75</v>
      </c>
      <c r="H872" t="s">
        <v>4129</v>
      </c>
      <c r="I872" s="4">
        <v>16</v>
      </c>
      <c r="J872" s="4">
        <v>7</v>
      </c>
      <c r="K872" s="6">
        <v>1957</v>
      </c>
      <c r="L872" s="1">
        <f t="shared" si="27"/>
        <v>7983</v>
      </c>
      <c r="M872">
        <v>50.52</v>
      </c>
      <c r="N872">
        <v>-3.75</v>
      </c>
      <c r="O872" t="s">
        <v>4129</v>
      </c>
      <c r="P872" t="s">
        <v>40</v>
      </c>
      <c r="Q872" t="s">
        <v>35</v>
      </c>
      <c r="R872">
        <v>65</v>
      </c>
      <c r="S872">
        <v>0</v>
      </c>
      <c r="T872">
        <v>0</v>
      </c>
    </row>
    <row r="873" spans="1:20">
      <c r="A873" t="s">
        <v>874</v>
      </c>
      <c r="B873" s="4">
        <v>28</v>
      </c>
      <c r="C873" s="4">
        <v>5</v>
      </c>
      <c r="D873" s="4">
        <v>1957</v>
      </c>
      <c r="E873" s="1">
        <f t="shared" si="26"/>
        <v>12305</v>
      </c>
      <c r="F873">
        <v>50.18</v>
      </c>
      <c r="G873">
        <v>-5.42</v>
      </c>
      <c r="H873" t="s">
        <v>4129</v>
      </c>
      <c r="I873" s="4">
        <v>30</v>
      </c>
      <c r="J873" s="4">
        <v>4</v>
      </c>
      <c r="K873" s="6">
        <v>1962</v>
      </c>
      <c r="L873" s="1">
        <f t="shared" si="27"/>
        <v>13010</v>
      </c>
      <c r="M873">
        <v>50.18</v>
      </c>
      <c r="N873">
        <v>-5.4</v>
      </c>
      <c r="O873" t="s">
        <v>4129</v>
      </c>
      <c r="P873" t="s">
        <v>40</v>
      </c>
      <c r="Q873" t="s">
        <v>35</v>
      </c>
      <c r="R873">
        <v>1798</v>
      </c>
      <c r="S873">
        <v>2</v>
      </c>
      <c r="T873">
        <v>91</v>
      </c>
    </row>
    <row r="874" spans="1:20">
      <c r="A874" t="s">
        <v>875</v>
      </c>
      <c r="B874" s="4">
        <v>28</v>
      </c>
      <c r="C874" s="4">
        <v>5</v>
      </c>
      <c r="D874" s="4">
        <v>1957</v>
      </c>
      <c r="E874" s="1">
        <f t="shared" si="26"/>
        <v>12305</v>
      </c>
      <c r="F874">
        <v>50.2</v>
      </c>
      <c r="G874">
        <v>-5.43</v>
      </c>
      <c r="H874" t="s">
        <v>4129</v>
      </c>
      <c r="I874" s="4">
        <v>15</v>
      </c>
      <c r="J874" s="4">
        <v>1</v>
      </c>
      <c r="K874" s="6">
        <v>1960</v>
      </c>
      <c r="L874" s="1">
        <f t="shared" si="27"/>
        <v>7439</v>
      </c>
      <c r="M874">
        <v>50.2</v>
      </c>
      <c r="N874">
        <v>-5.45</v>
      </c>
      <c r="O874" t="s">
        <v>4129</v>
      </c>
      <c r="P874" t="s">
        <v>40</v>
      </c>
      <c r="Q874" t="s">
        <v>35</v>
      </c>
      <c r="R874">
        <v>962</v>
      </c>
      <c r="S874">
        <v>2</v>
      </c>
      <c r="T874">
        <v>270</v>
      </c>
    </row>
    <row r="875" spans="1:20">
      <c r="A875" t="s">
        <v>877</v>
      </c>
      <c r="B875" s="4">
        <v>8</v>
      </c>
      <c r="C875" s="4">
        <v>5</v>
      </c>
      <c r="D875" s="4">
        <v>1957</v>
      </c>
      <c r="E875" s="1">
        <f t="shared" si="26"/>
        <v>5000</v>
      </c>
      <c r="F875">
        <v>51.47</v>
      </c>
      <c r="G875">
        <v>0.42</v>
      </c>
      <c r="H875" t="s">
        <v>4129</v>
      </c>
      <c r="I875" s="4">
        <v>28</v>
      </c>
      <c r="J875" s="4">
        <v>5</v>
      </c>
      <c r="K875" s="6">
        <v>1957</v>
      </c>
      <c r="L875" s="1">
        <f t="shared" si="27"/>
        <v>12305</v>
      </c>
      <c r="M875">
        <v>51.47</v>
      </c>
      <c r="N875">
        <v>0.42</v>
      </c>
      <c r="O875" t="s">
        <v>4129</v>
      </c>
      <c r="P875" t="s">
        <v>81</v>
      </c>
      <c r="Q875" t="s">
        <v>27</v>
      </c>
      <c r="R875">
        <v>20</v>
      </c>
      <c r="S875">
        <v>0</v>
      </c>
      <c r="T875">
        <v>0</v>
      </c>
    </row>
    <row r="876" spans="1:20">
      <c r="A876" t="s">
        <v>1571</v>
      </c>
      <c r="B876" s="4">
        <v>2</v>
      </c>
      <c r="C876" s="4">
        <v>6</v>
      </c>
      <c r="D876" s="4">
        <v>1957</v>
      </c>
      <c r="E876" s="1">
        <f t="shared" si="26"/>
        <v>2839</v>
      </c>
      <c r="F876">
        <v>47.47</v>
      </c>
      <c r="G876">
        <v>8.57</v>
      </c>
      <c r="H876" t="s">
        <v>1558</v>
      </c>
      <c r="I876" s="4">
        <v>5</v>
      </c>
      <c r="J876" s="4">
        <v>1</v>
      </c>
      <c r="K876" s="6">
        <v>1959</v>
      </c>
      <c r="L876" s="1">
        <f t="shared" si="27"/>
        <v>3786</v>
      </c>
      <c r="M876">
        <v>47.45</v>
      </c>
      <c r="N876">
        <v>8.58</v>
      </c>
      <c r="O876" t="s">
        <v>1558</v>
      </c>
      <c r="P876" t="s">
        <v>34</v>
      </c>
      <c r="Q876" t="s">
        <v>35</v>
      </c>
      <c r="R876">
        <v>582</v>
      </c>
      <c r="S876">
        <v>3</v>
      </c>
      <c r="T876">
        <v>146</v>
      </c>
    </row>
    <row r="877" spans="1:20">
      <c r="A877" t="s">
        <v>2206</v>
      </c>
      <c r="B877" s="4">
        <v>30</v>
      </c>
      <c r="C877" s="4">
        <v>5</v>
      </c>
      <c r="D877" s="4">
        <v>1957</v>
      </c>
      <c r="E877" s="1">
        <f t="shared" si="26"/>
        <v>13035</v>
      </c>
      <c r="F877">
        <v>59.75</v>
      </c>
      <c r="G877">
        <v>10.85</v>
      </c>
      <c r="H877" t="s">
        <v>669</v>
      </c>
      <c r="I877" s="4">
        <v>14</v>
      </c>
      <c r="J877" s="4">
        <v>7</v>
      </c>
      <c r="K877" s="6">
        <v>1957</v>
      </c>
      <c r="L877" s="1">
        <f t="shared" si="27"/>
        <v>7252</v>
      </c>
      <c r="M877">
        <v>59.75</v>
      </c>
      <c r="N877">
        <v>10.83</v>
      </c>
      <c r="O877" t="s">
        <v>669</v>
      </c>
      <c r="P877" t="s">
        <v>34</v>
      </c>
      <c r="Q877" t="s">
        <v>35</v>
      </c>
      <c r="R877">
        <v>45</v>
      </c>
      <c r="S877">
        <v>1</v>
      </c>
      <c r="T877">
        <v>270</v>
      </c>
    </row>
    <row r="878" spans="1:20">
      <c r="A878" t="s">
        <v>2211</v>
      </c>
      <c r="B878" s="4">
        <v>25</v>
      </c>
      <c r="C878" s="4">
        <v>5</v>
      </c>
      <c r="D878" s="4">
        <v>1957</v>
      </c>
      <c r="E878" s="1">
        <f t="shared" si="26"/>
        <v>11209</v>
      </c>
      <c r="F878">
        <v>59.12</v>
      </c>
      <c r="G878">
        <v>11.38</v>
      </c>
      <c r="H878" t="s">
        <v>669</v>
      </c>
      <c r="I878" s="4">
        <v>25</v>
      </c>
      <c r="J878" s="4">
        <v>10</v>
      </c>
      <c r="K878" s="6">
        <v>1957</v>
      </c>
      <c r="L878" s="1">
        <f t="shared" si="27"/>
        <v>11362</v>
      </c>
      <c r="M878">
        <v>59.15</v>
      </c>
      <c r="N878">
        <v>11.45</v>
      </c>
      <c r="O878" t="s">
        <v>669</v>
      </c>
      <c r="P878" t="s">
        <v>34</v>
      </c>
      <c r="Q878" t="s">
        <v>35</v>
      </c>
      <c r="R878">
        <v>153</v>
      </c>
      <c r="S878">
        <v>6</v>
      </c>
      <c r="T878">
        <v>46</v>
      </c>
    </row>
    <row r="879" spans="1:20">
      <c r="A879" t="s">
        <v>2212</v>
      </c>
      <c r="B879" s="4">
        <v>25</v>
      </c>
      <c r="C879" s="4">
        <v>5</v>
      </c>
      <c r="D879" s="4">
        <v>1957</v>
      </c>
      <c r="E879" s="1">
        <f t="shared" si="26"/>
        <v>11209</v>
      </c>
      <c r="F879">
        <v>59.12</v>
      </c>
      <c r="G879">
        <v>11.38</v>
      </c>
      <c r="H879" t="s">
        <v>669</v>
      </c>
      <c r="I879" s="4">
        <v>31</v>
      </c>
      <c r="J879" s="4">
        <v>10</v>
      </c>
      <c r="K879" s="6">
        <v>1959</v>
      </c>
      <c r="L879" s="1">
        <f t="shared" si="27"/>
        <v>13555</v>
      </c>
      <c r="M879">
        <v>59.13</v>
      </c>
      <c r="N879">
        <v>11.38</v>
      </c>
      <c r="O879" t="s">
        <v>669</v>
      </c>
      <c r="P879" t="s">
        <v>34</v>
      </c>
      <c r="Q879" t="s">
        <v>35</v>
      </c>
      <c r="R879">
        <v>889</v>
      </c>
      <c r="S879">
        <v>2</v>
      </c>
      <c r="T879">
        <v>0</v>
      </c>
    </row>
    <row r="880" spans="1:20">
      <c r="A880" t="s">
        <v>2214</v>
      </c>
      <c r="B880" s="4">
        <v>18</v>
      </c>
      <c r="C880" s="4">
        <v>5</v>
      </c>
      <c r="D880" s="4">
        <v>1957</v>
      </c>
      <c r="E880" s="1">
        <f t="shared" si="26"/>
        <v>8652</v>
      </c>
      <c r="F880">
        <v>62.15</v>
      </c>
      <c r="G880">
        <v>6.07</v>
      </c>
      <c r="H880" t="s">
        <v>669</v>
      </c>
      <c r="I880" s="4">
        <v>6</v>
      </c>
      <c r="J880" s="4">
        <v>9</v>
      </c>
      <c r="K880" s="6">
        <v>1957</v>
      </c>
      <c r="L880" s="1">
        <f t="shared" si="27"/>
        <v>4392</v>
      </c>
      <c r="M880">
        <v>62.15</v>
      </c>
      <c r="N880">
        <v>6.07</v>
      </c>
      <c r="O880" t="s">
        <v>669</v>
      </c>
      <c r="P880" t="s">
        <v>34</v>
      </c>
      <c r="Q880" t="s">
        <v>35</v>
      </c>
      <c r="R880">
        <v>111</v>
      </c>
      <c r="S880">
        <v>0</v>
      </c>
      <c r="T880">
        <v>0</v>
      </c>
    </row>
    <row r="881" spans="1:20">
      <c r="A881" t="s">
        <v>2245</v>
      </c>
      <c r="B881" s="4">
        <v>2</v>
      </c>
      <c r="C881" s="4">
        <v>6</v>
      </c>
      <c r="D881" s="4">
        <v>1957</v>
      </c>
      <c r="E881" s="1">
        <f t="shared" si="26"/>
        <v>2839</v>
      </c>
      <c r="F881">
        <v>58.17</v>
      </c>
      <c r="G881">
        <v>7.75</v>
      </c>
      <c r="H881" t="s">
        <v>669</v>
      </c>
      <c r="I881" s="4">
        <v>8</v>
      </c>
      <c r="J881" s="4">
        <v>11</v>
      </c>
      <c r="K881" s="6">
        <v>1957</v>
      </c>
      <c r="L881" s="1">
        <f t="shared" si="27"/>
        <v>5184</v>
      </c>
      <c r="M881">
        <v>58.17</v>
      </c>
      <c r="N881">
        <v>7.75</v>
      </c>
      <c r="O881" t="s">
        <v>669</v>
      </c>
      <c r="P881" t="s">
        <v>40</v>
      </c>
      <c r="Q881" t="s">
        <v>35</v>
      </c>
      <c r="R881">
        <v>159</v>
      </c>
      <c r="S881">
        <v>0</v>
      </c>
      <c r="T881">
        <v>0</v>
      </c>
    </row>
    <row r="882" spans="1:20">
      <c r="A882" t="s">
        <v>2275</v>
      </c>
      <c r="B882" s="4">
        <v>10</v>
      </c>
      <c r="C882" s="4">
        <v>6</v>
      </c>
      <c r="D882" s="4">
        <v>1957</v>
      </c>
      <c r="E882" s="1">
        <f t="shared" si="26"/>
        <v>5761</v>
      </c>
      <c r="F882">
        <v>61.2</v>
      </c>
      <c r="G882">
        <v>11.85</v>
      </c>
      <c r="H882" t="s">
        <v>669</v>
      </c>
      <c r="I882" s="4">
        <v>16</v>
      </c>
      <c r="J882" s="4">
        <v>9</v>
      </c>
      <c r="K882" s="6">
        <v>1958</v>
      </c>
      <c r="L882" s="1">
        <f t="shared" si="27"/>
        <v>8046</v>
      </c>
      <c r="M882">
        <v>61.77</v>
      </c>
      <c r="N882">
        <v>11.95</v>
      </c>
      <c r="O882" t="s">
        <v>669</v>
      </c>
      <c r="P882" t="s">
        <v>34</v>
      </c>
      <c r="Q882" t="s">
        <v>35</v>
      </c>
      <c r="R882">
        <v>463</v>
      </c>
      <c r="S882">
        <v>64</v>
      </c>
      <c r="T882">
        <v>5</v>
      </c>
    </row>
    <row r="883" spans="1:20">
      <c r="A883" t="s">
        <v>2276</v>
      </c>
      <c r="B883" s="4">
        <v>30</v>
      </c>
      <c r="C883" s="4">
        <v>5</v>
      </c>
      <c r="D883" s="4">
        <v>1957</v>
      </c>
      <c r="E883" s="1">
        <f t="shared" si="26"/>
        <v>13035</v>
      </c>
      <c r="F883">
        <v>60.18</v>
      </c>
      <c r="G883">
        <v>10.28</v>
      </c>
      <c r="H883" t="s">
        <v>669</v>
      </c>
      <c r="I883" s="4">
        <v>10</v>
      </c>
      <c r="J883" s="4">
        <v>8</v>
      </c>
      <c r="K883" s="6">
        <v>1957</v>
      </c>
      <c r="L883" s="1">
        <f t="shared" si="27"/>
        <v>5822</v>
      </c>
      <c r="M883">
        <v>60.2</v>
      </c>
      <c r="N883">
        <v>10.3</v>
      </c>
      <c r="O883" t="s">
        <v>669</v>
      </c>
      <c r="P883" t="s">
        <v>40</v>
      </c>
      <c r="Q883" t="s">
        <v>35</v>
      </c>
      <c r="R883">
        <v>72</v>
      </c>
      <c r="S883">
        <v>3</v>
      </c>
      <c r="T883">
        <v>27</v>
      </c>
    </row>
    <row r="884" spans="1:20">
      <c r="A884" t="s">
        <v>2277</v>
      </c>
      <c r="B884" s="4">
        <v>30</v>
      </c>
      <c r="C884" s="4">
        <v>6</v>
      </c>
      <c r="D884" s="4">
        <v>1957</v>
      </c>
      <c r="E884" s="1">
        <f t="shared" si="26"/>
        <v>13066</v>
      </c>
      <c r="F884">
        <v>63.7</v>
      </c>
      <c r="G884">
        <v>9.6</v>
      </c>
      <c r="H884" t="s">
        <v>669</v>
      </c>
      <c r="I884" s="4">
        <v>15</v>
      </c>
      <c r="J884" s="4">
        <v>10</v>
      </c>
      <c r="K884" s="6">
        <v>1957</v>
      </c>
      <c r="L884" s="1">
        <f t="shared" si="27"/>
        <v>7709</v>
      </c>
      <c r="M884">
        <v>63.72</v>
      </c>
      <c r="N884">
        <v>9.6300000000000008</v>
      </c>
      <c r="O884" t="s">
        <v>669</v>
      </c>
      <c r="P884" t="s">
        <v>40</v>
      </c>
      <c r="Q884" t="s">
        <v>35</v>
      </c>
      <c r="R884">
        <v>107</v>
      </c>
      <c r="S884">
        <v>3</v>
      </c>
      <c r="T884">
        <v>42</v>
      </c>
    </row>
    <row r="885" spans="1:20">
      <c r="A885" t="s">
        <v>2569</v>
      </c>
      <c r="B885" s="4">
        <v>16</v>
      </c>
      <c r="C885" s="4">
        <v>6</v>
      </c>
      <c r="D885" s="4">
        <v>1957</v>
      </c>
      <c r="E885" s="1">
        <f t="shared" si="26"/>
        <v>7953</v>
      </c>
      <c r="F885">
        <v>61.4</v>
      </c>
      <c r="G885">
        <v>23.2</v>
      </c>
      <c r="H885" t="s">
        <v>2455</v>
      </c>
      <c r="I885" s="4">
        <v>5</v>
      </c>
      <c r="J885" s="4">
        <v>1</v>
      </c>
      <c r="K885" s="6">
        <v>1961</v>
      </c>
      <c r="L885" s="1">
        <f t="shared" si="27"/>
        <v>3788</v>
      </c>
      <c r="M885">
        <v>61.9</v>
      </c>
      <c r="N885">
        <v>22.9</v>
      </c>
      <c r="O885" t="s">
        <v>2455</v>
      </c>
      <c r="P885" t="s">
        <v>34</v>
      </c>
      <c r="Q885" t="s">
        <v>35</v>
      </c>
      <c r="R885">
        <v>1299</v>
      </c>
      <c r="S885">
        <v>58</v>
      </c>
      <c r="T885">
        <v>345</v>
      </c>
    </row>
    <row r="886" spans="1:20">
      <c r="A886" t="s">
        <v>2570</v>
      </c>
      <c r="B886" s="4">
        <v>16</v>
      </c>
      <c r="C886" s="4">
        <v>6</v>
      </c>
      <c r="D886" s="4">
        <v>1957</v>
      </c>
      <c r="E886" s="1">
        <f t="shared" si="26"/>
        <v>7953</v>
      </c>
      <c r="F886">
        <v>61.4</v>
      </c>
      <c r="G886">
        <v>23.2</v>
      </c>
      <c r="H886" t="s">
        <v>2455</v>
      </c>
      <c r="I886" s="4">
        <v>16</v>
      </c>
      <c r="J886" s="4">
        <v>2</v>
      </c>
      <c r="K886" s="6">
        <v>1958</v>
      </c>
      <c r="L886" s="1">
        <f t="shared" si="27"/>
        <v>7833</v>
      </c>
      <c r="M886">
        <v>61.33</v>
      </c>
      <c r="N886">
        <v>23.17</v>
      </c>
      <c r="O886" t="s">
        <v>2455</v>
      </c>
      <c r="P886" t="s">
        <v>34</v>
      </c>
      <c r="Q886" t="s">
        <v>35</v>
      </c>
      <c r="R886">
        <v>245</v>
      </c>
      <c r="S886">
        <v>8</v>
      </c>
      <c r="T886">
        <v>194</v>
      </c>
    </row>
    <row r="887" spans="1:20">
      <c r="A887" t="s">
        <v>2575</v>
      </c>
      <c r="B887" s="4">
        <v>16</v>
      </c>
      <c r="C887" s="4">
        <v>6</v>
      </c>
      <c r="D887" s="4">
        <v>1957</v>
      </c>
      <c r="E887" s="1">
        <f t="shared" si="26"/>
        <v>7953</v>
      </c>
      <c r="F887">
        <v>61.9</v>
      </c>
      <c r="G887">
        <v>30.1</v>
      </c>
      <c r="H887" t="s">
        <v>2455</v>
      </c>
      <c r="I887" s="4">
        <v>2</v>
      </c>
      <c r="J887" s="4">
        <v>11</v>
      </c>
      <c r="K887" s="6">
        <v>1957</v>
      </c>
      <c r="L887" s="1">
        <f t="shared" si="27"/>
        <v>2992</v>
      </c>
      <c r="M887">
        <v>61.9</v>
      </c>
      <c r="N887">
        <v>30.1</v>
      </c>
      <c r="O887" t="s">
        <v>2455</v>
      </c>
      <c r="P887" t="s">
        <v>34</v>
      </c>
      <c r="Q887" t="s">
        <v>35</v>
      </c>
      <c r="R887">
        <v>139</v>
      </c>
      <c r="S887">
        <v>0</v>
      </c>
      <c r="T887">
        <v>0</v>
      </c>
    </row>
    <row r="888" spans="1:20">
      <c r="A888" t="s">
        <v>2589</v>
      </c>
      <c r="B888" s="4">
        <v>30</v>
      </c>
      <c r="C888" s="4">
        <v>5</v>
      </c>
      <c r="D888" s="4">
        <v>1957</v>
      </c>
      <c r="E888" s="1">
        <f t="shared" si="26"/>
        <v>13035</v>
      </c>
      <c r="F888">
        <v>61.1</v>
      </c>
      <c r="G888">
        <v>24.4</v>
      </c>
      <c r="H888" t="s">
        <v>2455</v>
      </c>
      <c r="I888" s="4">
        <v>22</v>
      </c>
      <c r="J888" s="4">
        <v>7</v>
      </c>
      <c r="K888" s="6">
        <v>1964</v>
      </c>
      <c r="L888" s="1">
        <f t="shared" si="27"/>
        <v>10181</v>
      </c>
      <c r="M888">
        <v>61</v>
      </c>
      <c r="N888">
        <v>24.33</v>
      </c>
      <c r="O888" t="s">
        <v>2455</v>
      </c>
      <c r="P888" t="s">
        <v>40</v>
      </c>
      <c r="Q888" t="s">
        <v>35</v>
      </c>
      <c r="R888">
        <v>2610</v>
      </c>
      <c r="S888">
        <v>12</v>
      </c>
      <c r="T888">
        <v>198</v>
      </c>
    </row>
    <row r="889" spans="1:20">
      <c r="A889" t="s">
        <v>2590</v>
      </c>
      <c r="B889" s="4">
        <v>11</v>
      </c>
      <c r="C889" s="4">
        <v>6</v>
      </c>
      <c r="D889" s="4">
        <v>1957</v>
      </c>
      <c r="E889" s="1">
        <f t="shared" si="26"/>
        <v>6126</v>
      </c>
      <c r="F889">
        <v>61.5</v>
      </c>
      <c r="G889">
        <v>23.8</v>
      </c>
      <c r="H889" t="s">
        <v>2455</v>
      </c>
      <c r="I889" s="4">
        <v>15</v>
      </c>
      <c r="J889" s="4">
        <v>6</v>
      </c>
      <c r="K889" s="6">
        <v>1958</v>
      </c>
      <c r="L889" s="1">
        <f t="shared" si="27"/>
        <v>7588</v>
      </c>
      <c r="M889">
        <v>61.5</v>
      </c>
      <c r="N889">
        <v>23.67</v>
      </c>
      <c r="O889" t="s">
        <v>2455</v>
      </c>
      <c r="P889" t="s">
        <v>40</v>
      </c>
      <c r="Q889" t="s">
        <v>35</v>
      </c>
      <c r="R889">
        <v>369</v>
      </c>
      <c r="S889">
        <v>8</v>
      </c>
      <c r="T889">
        <v>270</v>
      </c>
    </row>
    <row r="890" spans="1:20">
      <c r="A890" t="s">
        <v>2594</v>
      </c>
      <c r="B890" s="4">
        <v>15</v>
      </c>
      <c r="C890" s="4">
        <v>6</v>
      </c>
      <c r="D890" s="4">
        <v>1957</v>
      </c>
      <c r="E890" s="1">
        <f t="shared" si="26"/>
        <v>7587</v>
      </c>
      <c r="F890">
        <v>60.3</v>
      </c>
      <c r="G890">
        <v>24.9</v>
      </c>
      <c r="H890" t="s">
        <v>2455</v>
      </c>
      <c r="I890" s="4">
        <v>13</v>
      </c>
      <c r="J890" s="4">
        <v>7</v>
      </c>
      <c r="K890" s="6">
        <v>1958</v>
      </c>
      <c r="L890" s="1">
        <f t="shared" si="27"/>
        <v>6888</v>
      </c>
      <c r="M890">
        <v>60.3</v>
      </c>
      <c r="N890">
        <v>24.9</v>
      </c>
      <c r="O890" t="s">
        <v>2455</v>
      </c>
      <c r="P890" t="s">
        <v>40</v>
      </c>
      <c r="Q890" t="s">
        <v>35</v>
      </c>
      <c r="R890">
        <v>393</v>
      </c>
      <c r="S890">
        <v>0</v>
      </c>
      <c r="T890">
        <v>0</v>
      </c>
    </row>
    <row r="891" spans="1:20">
      <c r="A891" t="s">
        <v>2595</v>
      </c>
      <c r="B891" s="4">
        <v>20</v>
      </c>
      <c r="C891" s="4">
        <v>6</v>
      </c>
      <c r="D891" s="4">
        <v>1957</v>
      </c>
      <c r="E891" s="1">
        <f t="shared" si="26"/>
        <v>9414</v>
      </c>
      <c r="F891">
        <v>60.3</v>
      </c>
      <c r="G891">
        <v>24.9</v>
      </c>
      <c r="H891" t="s">
        <v>2455</v>
      </c>
      <c r="I891" s="4">
        <v>15</v>
      </c>
      <c r="J891" s="4">
        <v>7</v>
      </c>
      <c r="K891" s="6">
        <v>1958</v>
      </c>
      <c r="L891" s="1">
        <f t="shared" si="27"/>
        <v>7618</v>
      </c>
      <c r="M891">
        <v>60.3</v>
      </c>
      <c r="N891">
        <v>24.9</v>
      </c>
      <c r="O891" t="s">
        <v>2455</v>
      </c>
      <c r="P891" t="s">
        <v>40</v>
      </c>
      <c r="Q891" t="s">
        <v>35</v>
      </c>
      <c r="R891">
        <v>390</v>
      </c>
      <c r="S891">
        <v>0</v>
      </c>
      <c r="T891">
        <v>0</v>
      </c>
    </row>
    <row r="892" spans="1:20">
      <c r="A892" t="s">
        <v>2596</v>
      </c>
      <c r="B892" s="4">
        <v>25</v>
      </c>
      <c r="C892" s="4">
        <v>5</v>
      </c>
      <c r="D892" s="4">
        <v>1957</v>
      </c>
      <c r="E892" s="1">
        <f t="shared" si="26"/>
        <v>11209</v>
      </c>
      <c r="F892">
        <v>61.2</v>
      </c>
      <c r="G892">
        <v>28.8</v>
      </c>
      <c r="H892" t="s">
        <v>2455</v>
      </c>
      <c r="I892" s="4">
        <v>29</v>
      </c>
      <c r="J892" s="4">
        <v>7</v>
      </c>
      <c r="K892" s="6">
        <v>1957</v>
      </c>
      <c r="L892" s="1">
        <f t="shared" si="27"/>
        <v>12731</v>
      </c>
      <c r="M892">
        <v>61.2</v>
      </c>
      <c r="N892">
        <v>28.8</v>
      </c>
      <c r="O892" t="s">
        <v>2455</v>
      </c>
      <c r="P892" t="s">
        <v>40</v>
      </c>
      <c r="Q892" t="s">
        <v>35</v>
      </c>
      <c r="R892">
        <v>65</v>
      </c>
      <c r="S892">
        <v>0</v>
      </c>
      <c r="T892">
        <v>0</v>
      </c>
    </row>
    <row r="893" spans="1:20">
      <c r="A893" t="s">
        <v>2599</v>
      </c>
      <c r="B893" s="4">
        <v>18</v>
      </c>
      <c r="C893" s="4">
        <v>6</v>
      </c>
      <c r="D893" s="4">
        <v>1957</v>
      </c>
      <c r="E893" s="1">
        <f t="shared" si="26"/>
        <v>8683</v>
      </c>
      <c r="F893">
        <v>61.43</v>
      </c>
      <c r="G893">
        <v>21.62</v>
      </c>
      <c r="H893" t="s">
        <v>2455</v>
      </c>
      <c r="I893" s="4">
        <v>25</v>
      </c>
      <c r="J893" s="4">
        <v>3</v>
      </c>
      <c r="K893" s="6">
        <v>1958</v>
      </c>
      <c r="L893" s="1">
        <f t="shared" si="27"/>
        <v>11149</v>
      </c>
      <c r="M893">
        <v>61.4</v>
      </c>
      <c r="N893">
        <v>21.6</v>
      </c>
      <c r="O893" t="s">
        <v>2455</v>
      </c>
      <c r="P893" t="s">
        <v>40</v>
      </c>
      <c r="Q893" t="s">
        <v>35</v>
      </c>
      <c r="R893">
        <v>280</v>
      </c>
      <c r="S893">
        <v>4</v>
      </c>
      <c r="T893">
        <v>194</v>
      </c>
    </row>
    <row r="894" spans="1:20">
      <c r="A894" t="s">
        <v>2600</v>
      </c>
      <c r="B894" s="4">
        <v>8</v>
      </c>
      <c r="C894" s="4">
        <v>6</v>
      </c>
      <c r="D894" s="4">
        <v>1957</v>
      </c>
      <c r="E894" s="1">
        <f t="shared" si="26"/>
        <v>5031</v>
      </c>
      <c r="F894">
        <v>61.6</v>
      </c>
      <c r="G894">
        <v>21.7</v>
      </c>
      <c r="H894" t="s">
        <v>2455</v>
      </c>
      <c r="I894" s="4">
        <v>5</v>
      </c>
      <c r="J894" s="4">
        <v>6</v>
      </c>
      <c r="K894" s="6">
        <v>1958</v>
      </c>
      <c r="L894" s="1">
        <f t="shared" si="27"/>
        <v>3936</v>
      </c>
      <c r="M894">
        <v>61.5</v>
      </c>
      <c r="N894">
        <v>21.67</v>
      </c>
      <c r="O894" t="s">
        <v>2455</v>
      </c>
      <c r="P894" t="s">
        <v>40</v>
      </c>
      <c r="Q894" t="s">
        <v>35</v>
      </c>
      <c r="R894">
        <v>362</v>
      </c>
      <c r="S894">
        <v>12</v>
      </c>
      <c r="T894">
        <v>190</v>
      </c>
    </row>
    <row r="895" spans="1:20">
      <c r="A895" t="s">
        <v>2602</v>
      </c>
      <c r="B895" s="4">
        <v>19</v>
      </c>
      <c r="C895" s="4">
        <v>6</v>
      </c>
      <c r="D895" s="4">
        <v>1957</v>
      </c>
      <c r="E895" s="1">
        <f t="shared" si="26"/>
        <v>9048</v>
      </c>
      <c r="F895">
        <v>61.5</v>
      </c>
      <c r="G895">
        <v>23.8</v>
      </c>
      <c r="H895" t="s">
        <v>2455</v>
      </c>
      <c r="I895" s="4">
        <v>28</v>
      </c>
      <c r="J895" s="4">
        <v>9</v>
      </c>
      <c r="K895" s="6">
        <v>1957</v>
      </c>
      <c r="L895" s="1">
        <f t="shared" si="27"/>
        <v>12428</v>
      </c>
      <c r="M895">
        <v>61.5</v>
      </c>
      <c r="N895">
        <v>23.8</v>
      </c>
      <c r="O895" t="s">
        <v>2455</v>
      </c>
      <c r="P895" t="s">
        <v>34</v>
      </c>
      <c r="Q895" t="s">
        <v>35</v>
      </c>
      <c r="R895">
        <v>101</v>
      </c>
      <c r="S895">
        <v>0</v>
      </c>
      <c r="T895">
        <v>0</v>
      </c>
    </row>
    <row r="896" spans="1:20">
      <c r="A896" t="s">
        <v>2604</v>
      </c>
      <c r="B896" s="4">
        <v>28</v>
      </c>
      <c r="C896" s="4">
        <v>6</v>
      </c>
      <c r="D896" s="4">
        <v>1957</v>
      </c>
      <c r="E896" s="1">
        <f t="shared" si="26"/>
        <v>12336</v>
      </c>
      <c r="F896">
        <v>62.6</v>
      </c>
      <c r="G896">
        <v>23.73</v>
      </c>
      <c r="H896" t="s">
        <v>2455</v>
      </c>
      <c r="I896" s="4">
        <v>5</v>
      </c>
      <c r="J896" s="4">
        <v>8</v>
      </c>
      <c r="K896" s="6">
        <v>1958</v>
      </c>
      <c r="L896" s="1">
        <f t="shared" si="27"/>
        <v>3997</v>
      </c>
      <c r="M896">
        <v>62.8</v>
      </c>
      <c r="N896">
        <v>23.8</v>
      </c>
      <c r="O896" t="s">
        <v>2455</v>
      </c>
      <c r="P896" t="s">
        <v>107</v>
      </c>
      <c r="Q896" t="s">
        <v>35</v>
      </c>
      <c r="R896">
        <v>403</v>
      </c>
      <c r="S896">
        <v>23</v>
      </c>
      <c r="T896">
        <v>9</v>
      </c>
    </row>
    <row r="897" spans="1:20">
      <c r="A897" t="s">
        <v>2605</v>
      </c>
      <c r="B897" s="4">
        <v>28</v>
      </c>
      <c r="C897" s="4">
        <v>6</v>
      </c>
      <c r="D897" s="4">
        <v>1957</v>
      </c>
      <c r="E897" s="1">
        <f t="shared" si="26"/>
        <v>12336</v>
      </c>
      <c r="F897">
        <v>62.8</v>
      </c>
      <c r="G897">
        <v>23.7</v>
      </c>
      <c r="H897" t="s">
        <v>2455</v>
      </c>
      <c r="I897" s="4">
        <v>10</v>
      </c>
      <c r="J897" s="4">
        <v>8</v>
      </c>
      <c r="K897" s="6">
        <v>1958</v>
      </c>
      <c r="L897" s="1">
        <f t="shared" si="27"/>
        <v>5823</v>
      </c>
      <c r="M897">
        <v>62.8</v>
      </c>
      <c r="N897">
        <v>23.7</v>
      </c>
      <c r="O897" t="s">
        <v>2455</v>
      </c>
      <c r="P897" t="s">
        <v>34</v>
      </c>
      <c r="Q897" t="s">
        <v>35</v>
      </c>
      <c r="R897">
        <v>408</v>
      </c>
      <c r="S897">
        <v>0</v>
      </c>
      <c r="T897">
        <v>0</v>
      </c>
    </row>
    <row r="898" spans="1:20">
      <c r="A898" t="s">
        <v>2606</v>
      </c>
      <c r="B898" s="4">
        <v>28</v>
      </c>
      <c r="C898" s="4">
        <v>6</v>
      </c>
      <c r="D898" s="4">
        <v>1957</v>
      </c>
      <c r="E898" s="1">
        <f t="shared" si="26"/>
        <v>12336</v>
      </c>
      <c r="F898">
        <v>62.6</v>
      </c>
      <c r="G898">
        <v>23.7</v>
      </c>
      <c r="H898" t="s">
        <v>2455</v>
      </c>
      <c r="I898" s="4">
        <v>15</v>
      </c>
      <c r="J898" s="4">
        <v>11</v>
      </c>
      <c r="K898" s="6">
        <v>1958</v>
      </c>
      <c r="L898" s="1">
        <f t="shared" si="27"/>
        <v>7741</v>
      </c>
      <c r="M898">
        <v>62.6</v>
      </c>
      <c r="N898">
        <v>23.7</v>
      </c>
      <c r="O898" t="s">
        <v>2455</v>
      </c>
      <c r="P898" t="s">
        <v>34</v>
      </c>
      <c r="Q898" t="s">
        <v>35</v>
      </c>
      <c r="R898">
        <v>505</v>
      </c>
      <c r="S898">
        <v>0</v>
      </c>
      <c r="T898">
        <v>0</v>
      </c>
    </row>
    <row r="899" spans="1:20">
      <c r="A899" t="s">
        <v>2607</v>
      </c>
      <c r="B899" s="4">
        <v>28</v>
      </c>
      <c r="C899" s="4">
        <v>6</v>
      </c>
      <c r="D899" s="4">
        <v>1957</v>
      </c>
      <c r="E899" s="1">
        <f t="shared" ref="E899:E962" si="28">DATE(B899,C899,D899)</f>
        <v>12336</v>
      </c>
      <c r="F899">
        <v>62.6</v>
      </c>
      <c r="G899">
        <v>23.7</v>
      </c>
      <c r="H899" t="s">
        <v>2455</v>
      </c>
      <c r="I899" s="4">
        <v>1</v>
      </c>
      <c r="J899" s="4">
        <v>4</v>
      </c>
      <c r="K899" s="6">
        <v>1958</v>
      </c>
      <c r="L899" s="1">
        <f t="shared" ref="L899:L962" si="29">DATE(I899,J899,K899)</f>
        <v>2414</v>
      </c>
      <c r="M899">
        <v>62.6</v>
      </c>
      <c r="N899">
        <v>23.7</v>
      </c>
      <c r="O899" t="s">
        <v>2455</v>
      </c>
      <c r="P899" t="s">
        <v>34</v>
      </c>
      <c r="Q899" t="s">
        <v>35</v>
      </c>
      <c r="R899">
        <v>277</v>
      </c>
      <c r="S899">
        <v>0</v>
      </c>
      <c r="T899">
        <v>0</v>
      </c>
    </row>
    <row r="900" spans="1:20">
      <c r="A900" t="s">
        <v>3613</v>
      </c>
      <c r="B900" s="4">
        <v>30</v>
      </c>
      <c r="C900" s="4">
        <v>5</v>
      </c>
      <c r="D900" s="4">
        <v>1957</v>
      </c>
      <c r="E900" s="1">
        <f t="shared" si="28"/>
        <v>13035</v>
      </c>
      <c r="F900">
        <v>56.2</v>
      </c>
      <c r="G900">
        <v>13.85</v>
      </c>
      <c r="H900" t="s">
        <v>2497</v>
      </c>
      <c r="I900" s="4">
        <v>9</v>
      </c>
      <c r="J900" s="4">
        <v>7</v>
      </c>
      <c r="K900" s="6">
        <v>1957</v>
      </c>
      <c r="L900" s="1">
        <f t="shared" si="29"/>
        <v>5426</v>
      </c>
      <c r="M900">
        <v>56.2</v>
      </c>
      <c r="N900">
        <v>13.85</v>
      </c>
      <c r="O900" t="s">
        <v>2497</v>
      </c>
      <c r="P900" t="s">
        <v>34</v>
      </c>
      <c r="Q900" t="s">
        <v>35</v>
      </c>
      <c r="R900">
        <v>40</v>
      </c>
      <c r="S900">
        <v>0</v>
      </c>
      <c r="T900">
        <v>0</v>
      </c>
    </row>
    <row r="901" spans="1:20">
      <c r="A901" t="s">
        <v>3614</v>
      </c>
      <c r="B901" s="4">
        <v>17</v>
      </c>
      <c r="C901" s="4">
        <v>6</v>
      </c>
      <c r="D901" s="4">
        <v>1957</v>
      </c>
      <c r="E901" s="1">
        <f t="shared" si="28"/>
        <v>8318</v>
      </c>
      <c r="F901">
        <v>57.92</v>
      </c>
      <c r="G901">
        <v>11.9</v>
      </c>
      <c r="H901" t="s">
        <v>2497</v>
      </c>
      <c r="I901" s="4">
        <v>22</v>
      </c>
      <c r="J901" s="4">
        <v>12</v>
      </c>
      <c r="K901" s="6">
        <v>1957</v>
      </c>
      <c r="L901" s="1">
        <f t="shared" si="29"/>
        <v>10327</v>
      </c>
      <c r="M901">
        <v>57.92</v>
      </c>
      <c r="N901">
        <v>11.9</v>
      </c>
      <c r="O901" t="s">
        <v>2497</v>
      </c>
      <c r="P901" t="s">
        <v>34</v>
      </c>
      <c r="Q901" t="s">
        <v>35</v>
      </c>
      <c r="R901">
        <v>188</v>
      </c>
      <c r="S901">
        <v>0</v>
      </c>
      <c r="T901">
        <v>0</v>
      </c>
    </row>
    <row r="902" spans="1:20">
      <c r="A902" t="s">
        <v>3703</v>
      </c>
      <c r="B902" s="4">
        <v>19</v>
      </c>
      <c r="C902" s="4">
        <v>5</v>
      </c>
      <c r="D902" s="4">
        <v>1957</v>
      </c>
      <c r="E902" s="1">
        <f t="shared" si="28"/>
        <v>9017</v>
      </c>
      <c r="F902">
        <v>57.83</v>
      </c>
      <c r="G902">
        <v>12.68</v>
      </c>
      <c r="H902" t="s">
        <v>2497</v>
      </c>
      <c r="I902" s="4">
        <v>11</v>
      </c>
      <c r="J902" s="4">
        <v>1</v>
      </c>
      <c r="K902" s="6">
        <v>1958</v>
      </c>
      <c r="L902" s="1">
        <f t="shared" si="29"/>
        <v>5976</v>
      </c>
      <c r="M902">
        <v>57.9</v>
      </c>
      <c r="N902">
        <v>12.73</v>
      </c>
      <c r="O902" t="s">
        <v>2497</v>
      </c>
      <c r="P902" t="s">
        <v>34</v>
      </c>
      <c r="Q902" t="s">
        <v>35</v>
      </c>
      <c r="R902">
        <v>237</v>
      </c>
      <c r="S902">
        <v>8</v>
      </c>
      <c r="T902">
        <v>22</v>
      </c>
    </row>
    <row r="903" spans="1:20">
      <c r="A903" t="s">
        <v>3792</v>
      </c>
      <c r="B903" s="4">
        <v>4</v>
      </c>
      <c r="C903" s="4">
        <v>6</v>
      </c>
      <c r="D903" s="4">
        <v>1957</v>
      </c>
      <c r="E903" s="1">
        <f t="shared" si="28"/>
        <v>3570</v>
      </c>
      <c r="F903">
        <v>56.17</v>
      </c>
      <c r="G903">
        <v>12.85</v>
      </c>
      <c r="H903" t="s">
        <v>2497</v>
      </c>
      <c r="I903" s="4">
        <v>7</v>
      </c>
      <c r="J903" s="4">
        <v>7</v>
      </c>
      <c r="K903" s="6">
        <v>1957</v>
      </c>
      <c r="L903" s="1">
        <f t="shared" si="29"/>
        <v>4695</v>
      </c>
      <c r="M903">
        <v>56.17</v>
      </c>
      <c r="N903">
        <v>12.85</v>
      </c>
      <c r="O903" t="s">
        <v>2497</v>
      </c>
      <c r="P903" t="s">
        <v>81</v>
      </c>
      <c r="Q903" t="s">
        <v>35</v>
      </c>
      <c r="R903">
        <v>33</v>
      </c>
      <c r="S903">
        <v>0</v>
      </c>
      <c r="T903">
        <v>0</v>
      </c>
    </row>
    <row r="904" spans="1:20">
      <c r="A904" t="s">
        <v>3803</v>
      </c>
      <c r="B904" s="4">
        <v>4</v>
      </c>
      <c r="C904" s="4">
        <v>6</v>
      </c>
      <c r="D904" s="4">
        <v>1957</v>
      </c>
      <c r="E904" s="1">
        <f t="shared" si="28"/>
        <v>3570</v>
      </c>
      <c r="F904">
        <v>57.65</v>
      </c>
      <c r="G904">
        <v>18.3</v>
      </c>
      <c r="H904" t="s">
        <v>2497</v>
      </c>
      <c r="I904" s="4">
        <v>10</v>
      </c>
      <c r="J904" s="4">
        <v>7</v>
      </c>
      <c r="K904" s="6">
        <v>1957</v>
      </c>
      <c r="L904" s="1">
        <f t="shared" si="29"/>
        <v>5791</v>
      </c>
      <c r="M904">
        <v>57.67</v>
      </c>
      <c r="N904">
        <v>18.329999999999998</v>
      </c>
      <c r="O904" t="s">
        <v>2497</v>
      </c>
      <c r="P904" t="s">
        <v>40</v>
      </c>
      <c r="Q904" t="s">
        <v>35</v>
      </c>
      <c r="R904">
        <v>36</v>
      </c>
      <c r="S904">
        <v>3</v>
      </c>
      <c r="T904">
        <v>47</v>
      </c>
    </row>
    <row r="905" spans="1:20">
      <c r="A905" t="s">
        <v>3813</v>
      </c>
      <c r="B905" s="4">
        <v>2</v>
      </c>
      <c r="C905" s="4">
        <v>6</v>
      </c>
      <c r="D905" s="4">
        <v>1957</v>
      </c>
      <c r="E905" s="1">
        <f t="shared" si="28"/>
        <v>2839</v>
      </c>
      <c r="F905">
        <v>57.67</v>
      </c>
      <c r="G905">
        <v>15.85</v>
      </c>
      <c r="H905" t="s">
        <v>2497</v>
      </c>
      <c r="I905" s="4">
        <v>1</v>
      </c>
      <c r="J905" s="4">
        <v>8</v>
      </c>
      <c r="K905" s="6">
        <v>1957</v>
      </c>
      <c r="L905" s="1">
        <f t="shared" si="29"/>
        <v>2535</v>
      </c>
      <c r="M905">
        <v>57.68</v>
      </c>
      <c r="N905">
        <v>16.3</v>
      </c>
      <c r="O905" t="s">
        <v>2497</v>
      </c>
      <c r="P905" t="s">
        <v>34</v>
      </c>
      <c r="Q905" t="s">
        <v>35</v>
      </c>
      <c r="R905">
        <v>60</v>
      </c>
      <c r="S905">
        <v>27</v>
      </c>
      <c r="T905">
        <v>87</v>
      </c>
    </row>
    <row r="906" spans="1:20">
      <c r="A906" t="s">
        <v>3814</v>
      </c>
      <c r="B906" s="4">
        <v>4</v>
      </c>
      <c r="C906" s="4">
        <v>6</v>
      </c>
      <c r="D906" s="4">
        <v>1957</v>
      </c>
      <c r="E906" s="1">
        <f t="shared" si="28"/>
        <v>3570</v>
      </c>
      <c r="F906">
        <v>57.67</v>
      </c>
      <c r="G906">
        <v>15.87</v>
      </c>
      <c r="H906" t="s">
        <v>2497</v>
      </c>
      <c r="I906" s="4">
        <v>18</v>
      </c>
      <c r="J906" s="4">
        <v>4</v>
      </c>
      <c r="K906" s="6">
        <v>1960</v>
      </c>
      <c r="L906" s="1">
        <f t="shared" si="29"/>
        <v>8625</v>
      </c>
      <c r="M906">
        <v>57.8</v>
      </c>
      <c r="N906">
        <v>15.72</v>
      </c>
      <c r="O906" t="s">
        <v>2497</v>
      </c>
      <c r="P906" t="s">
        <v>40</v>
      </c>
      <c r="Q906" t="s">
        <v>52</v>
      </c>
      <c r="R906">
        <v>1049</v>
      </c>
      <c r="S906">
        <v>18</v>
      </c>
      <c r="T906">
        <v>330</v>
      </c>
    </row>
    <row r="907" spans="1:20">
      <c r="A907" t="s">
        <v>3817</v>
      </c>
      <c r="B907" s="4">
        <v>1</v>
      </c>
      <c r="C907" s="4">
        <v>6</v>
      </c>
      <c r="D907" s="4">
        <v>1957</v>
      </c>
      <c r="E907" s="1">
        <f t="shared" si="28"/>
        <v>2474</v>
      </c>
      <c r="F907">
        <v>61.93</v>
      </c>
      <c r="G907">
        <v>16.98</v>
      </c>
      <c r="H907" t="s">
        <v>2497</v>
      </c>
      <c r="I907" s="4">
        <v>20</v>
      </c>
      <c r="J907" s="4">
        <v>3</v>
      </c>
      <c r="K907" s="6">
        <v>1958</v>
      </c>
      <c r="L907" s="1">
        <f t="shared" si="29"/>
        <v>9323</v>
      </c>
      <c r="M907">
        <v>61.92</v>
      </c>
      <c r="N907">
        <v>17.03</v>
      </c>
      <c r="O907" t="s">
        <v>2497</v>
      </c>
      <c r="P907" t="s">
        <v>34</v>
      </c>
      <c r="Q907" t="s">
        <v>35</v>
      </c>
      <c r="R907">
        <v>292</v>
      </c>
      <c r="S907">
        <v>4</v>
      </c>
      <c r="T907">
        <v>126</v>
      </c>
    </row>
    <row r="908" spans="1:20">
      <c r="A908" t="s">
        <v>3818</v>
      </c>
      <c r="B908" s="4">
        <v>1</v>
      </c>
      <c r="C908" s="4">
        <v>6</v>
      </c>
      <c r="D908" s="4">
        <v>1957</v>
      </c>
      <c r="E908" s="1">
        <f t="shared" si="28"/>
        <v>2474</v>
      </c>
      <c r="F908">
        <v>61.93</v>
      </c>
      <c r="G908">
        <v>16.98</v>
      </c>
      <c r="H908" t="s">
        <v>2497</v>
      </c>
      <c r="I908" s="4">
        <v>17</v>
      </c>
      <c r="J908" s="4">
        <v>12</v>
      </c>
      <c r="K908" s="6">
        <v>1958</v>
      </c>
      <c r="L908" s="1">
        <f t="shared" si="29"/>
        <v>8502</v>
      </c>
      <c r="M908">
        <v>61.97</v>
      </c>
      <c r="N908">
        <v>16.98</v>
      </c>
      <c r="O908" t="s">
        <v>2497</v>
      </c>
      <c r="P908" t="s">
        <v>34</v>
      </c>
      <c r="Q908" t="s">
        <v>35</v>
      </c>
      <c r="R908">
        <v>564</v>
      </c>
      <c r="S908">
        <v>4</v>
      </c>
      <c r="T908">
        <v>0</v>
      </c>
    </row>
    <row r="909" spans="1:20">
      <c r="A909" t="s">
        <v>3819</v>
      </c>
      <c r="B909" s="4">
        <v>4</v>
      </c>
      <c r="C909" s="4">
        <v>6</v>
      </c>
      <c r="D909" s="4">
        <v>1957</v>
      </c>
      <c r="E909" s="1">
        <f t="shared" si="28"/>
        <v>3570</v>
      </c>
      <c r="F909">
        <v>59.6</v>
      </c>
      <c r="G909">
        <v>15.13</v>
      </c>
      <c r="H909" t="s">
        <v>2497</v>
      </c>
      <c r="I909" s="4">
        <v>15</v>
      </c>
      <c r="J909" s="4">
        <v>7</v>
      </c>
      <c r="K909" s="6">
        <v>1962</v>
      </c>
      <c r="L909" s="1">
        <f t="shared" si="29"/>
        <v>7622</v>
      </c>
      <c r="M909">
        <v>59.6</v>
      </c>
      <c r="N909">
        <v>15.23</v>
      </c>
      <c r="O909" t="s">
        <v>2497</v>
      </c>
      <c r="P909" t="s">
        <v>40</v>
      </c>
      <c r="Q909" t="s">
        <v>35</v>
      </c>
      <c r="R909">
        <v>1867</v>
      </c>
      <c r="S909">
        <v>6</v>
      </c>
      <c r="T909">
        <v>91</v>
      </c>
    </row>
    <row r="910" spans="1:20">
      <c r="A910" t="s">
        <v>3820</v>
      </c>
      <c r="B910" s="4">
        <v>4</v>
      </c>
      <c r="C910" s="4">
        <v>6</v>
      </c>
      <c r="D910" s="4">
        <v>1957</v>
      </c>
      <c r="E910" s="1">
        <f t="shared" si="28"/>
        <v>3570</v>
      </c>
      <c r="F910">
        <v>59.6</v>
      </c>
      <c r="G910">
        <v>15.13</v>
      </c>
      <c r="H910" t="s">
        <v>2497</v>
      </c>
      <c r="I910" s="4">
        <v>10</v>
      </c>
      <c r="J910" s="4">
        <v>2</v>
      </c>
      <c r="K910" s="6">
        <v>1959</v>
      </c>
      <c r="L910" s="1">
        <f t="shared" si="29"/>
        <v>5643</v>
      </c>
      <c r="M910">
        <v>59.63</v>
      </c>
      <c r="N910">
        <v>15.18</v>
      </c>
      <c r="O910" t="s">
        <v>2497</v>
      </c>
      <c r="P910" t="s">
        <v>34</v>
      </c>
      <c r="Q910" t="s">
        <v>35</v>
      </c>
      <c r="R910">
        <v>616</v>
      </c>
      <c r="S910">
        <v>5</v>
      </c>
      <c r="T910">
        <v>38</v>
      </c>
    </row>
    <row r="911" spans="1:20">
      <c r="A911" t="s">
        <v>3831</v>
      </c>
      <c r="B911" s="4">
        <v>6</v>
      </c>
      <c r="C911" s="4">
        <v>6</v>
      </c>
      <c r="D911" s="4">
        <v>1957</v>
      </c>
      <c r="E911" s="1">
        <f t="shared" si="28"/>
        <v>4300</v>
      </c>
      <c r="F911">
        <v>65.680000000000007</v>
      </c>
      <c r="G911">
        <v>21.02</v>
      </c>
      <c r="H911" t="s">
        <v>2497</v>
      </c>
      <c r="I911" s="4">
        <v>31</v>
      </c>
      <c r="J911" s="4">
        <v>7</v>
      </c>
      <c r="K911" s="6">
        <v>1957</v>
      </c>
      <c r="L911" s="1">
        <f t="shared" si="29"/>
        <v>13461</v>
      </c>
      <c r="M911">
        <v>65.680000000000007</v>
      </c>
      <c r="N911">
        <v>21.02</v>
      </c>
      <c r="O911" t="s">
        <v>2497</v>
      </c>
      <c r="P911" t="s">
        <v>34</v>
      </c>
      <c r="Q911" t="s">
        <v>35</v>
      </c>
      <c r="R911">
        <v>55</v>
      </c>
      <c r="S911">
        <v>0</v>
      </c>
      <c r="T911">
        <v>0</v>
      </c>
    </row>
    <row r="912" spans="1:20">
      <c r="A912" t="s">
        <v>3832</v>
      </c>
      <c r="B912" s="4">
        <v>31</v>
      </c>
      <c r="C912" s="4">
        <v>5</v>
      </c>
      <c r="D912" s="4">
        <v>1957</v>
      </c>
      <c r="E912" s="1">
        <f t="shared" si="28"/>
        <v>13400</v>
      </c>
      <c r="F912">
        <v>60.58</v>
      </c>
      <c r="G912">
        <v>16.55</v>
      </c>
      <c r="H912" t="s">
        <v>2497</v>
      </c>
      <c r="I912" s="4">
        <v>5</v>
      </c>
      <c r="J912" s="4">
        <v>7</v>
      </c>
      <c r="K912" s="6">
        <v>1957</v>
      </c>
      <c r="L912" s="1">
        <f t="shared" si="29"/>
        <v>3965</v>
      </c>
      <c r="M912">
        <v>60.58</v>
      </c>
      <c r="N912">
        <v>16.53</v>
      </c>
      <c r="O912" t="s">
        <v>2497</v>
      </c>
      <c r="P912" t="s">
        <v>40</v>
      </c>
      <c r="Q912" t="s">
        <v>35</v>
      </c>
      <c r="R912">
        <v>35</v>
      </c>
      <c r="S912">
        <v>1</v>
      </c>
      <c r="T912">
        <v>270</v>
      </c>
    </row>
    <row r="913" spans="1:20">
      <c r="A913" t="s">
        <v>3833</v>
      </c>
      <c r="B913" s="4">
        <v>1</v>
      </c>
      <c r="C913" s="4">
        <v>6</v>
      </c>
      <c r="D913" s="4">
        <v>1957</v>
      </c>
      <c r="E913" s="1">
        <f t="shared" si="28"/>
        <v>2474</v>
      </c>
      <c r="F913">
        <v>56.12</v>
      </c>
      <c r="G913">
        <v>12.68</v>
      </c>
      <c r="H913" t="s">
        <v>2497</v>
      </c>
      <c r="I913" s="4">
        <v>18</v>
      </c>
      <c r="J913" s="4">
        <v>4</v>
      </c>
      <c r="K913" s="6">
        <v>1958</v>
      </c>
      <c r="L913" s="1">
        <f t="shared" si="29"/>
        <v>8623</v>
      </c>
      <c r="M913">
        <v>56.12</v>
      </c>
      <c r="N913">
        <v>12.68</v>
      </c>
      <c r="O913" t="s">
        <v>2497</v>
      </c>
      <c r="P913" t="s">
        <v>81</v>
      </c>
      <c r="Q913" t="s">
        <v>35</v>
      </c>
      <c r="R913">
        <v>321</v>
      </c>
      <c r="S913">
        <v>0</v>
      </c>
      <c r="T913">
        <v>0</v>
      </c>
    </row>
    <row r="914" spans="1:20">
      <c r="A914" t="s">
        <v>3862</v>
      </c>
      <c r="B914" s="4">
        <v>10</v>
      </c>
      <c r="C914" s="4">
        <v>6</v>
      </c>
      <c r="D914" s="4">
        <v>1957</v>
      </c>
      <c r="E914" s="1">
        <f t="shared" si="28"/>
        <v>5761</v>
      </c>
      <c r="F914">
        <v>58.3</v>
      </c>
      <c r="G914">
        <v>15.13</v>
      </c>
      <c r="H914" t="s">
        <v>2497</v>
      </c>
      <c r="I914" s="4">
        <v>19</v>
      </c>
      <c r="J914" s="4">
        <v>6</v>
      </c>
      <c r="K914" s="6">
        <v>1957</v>
      </c>
      <c r="L914" s="1">
        <f t="shared" si="29"/>
        <v>9048</v>
      </c>
      <c r="M914">
        <v>58.33</v>
      </c>
      <c r="N914">
        <v>15.13</v>
      </c>
      <c r="O914" t="s">
        <v>2497</v>
      </c>
      <c r="P914" t="s">
        <v>140</v>
      </c>
      <c r="Q914" t="s">
        <v>35</v>
      </c>
      <c r="R914">
        <v>9</v>
      </c>
      <c r="S914">
        <v>4</v>
      </c>
      <c r="T914">
        <v>0</v>
      </c>
    </row>
    <row r="915" spans="1:20">
      <c r="A915" t="s">
        <v>53</v>
      </c>
      <c r="B915" s="4">
        <v>31</v>
      </c>
      <c r="C915" s="4">
        <v>5</v>
      </c>
      <c r="D915" s="4">
        <v>1958</v>
      </c>
      <c r="E915" s="1">
        <f t="shared" si="28"/>
        <v>13401</v>
      </c>
      <c r="F915">
        <v>51.3</v>
      </c>
      <c r="G915">
        <v>4.4000000000000004</v>
      </c>
      <c r="H915" t="s">
        <v>22</v>
      </c>
      <c r="I915" s="4">
        <v>9</v>
      </c>
      <c r="J915" s="4">
        <v>1</v>
      </c>
      <c r="K915" s="6">
        <v>1959</v>
      </c>
      <c r="L915" s="1">
        <f t="shared" si="29"/>
        <v>5247</v>
      </c>
      <c r="M915">
        <v>51.3</v>
      </c>
      <c r="N915">
        <v>4.5</v>
      </c>
      <c r="O915" t="s">
        <v>22</v>
      </c>
      <c r="P915" t="s">
        <v>40</v>
      </c>
      <c r="Q915" t="s">
        <v>35</v>
      </c>
      <c r="R915">
        <v>223</v>
      </c>
      <c r="S915">
        <v>7</v>
      </c>
      <c r="T915">
        <v>91</v>
      </c>
    </row>
    <row r="916" spans="1:20">
      <c r="A916" t="s">
        <v>212</v>
      </c>
      <c r="B916" s="4">
        <v>20</v>
      </c>
      <c r="C916" s="4">
        <v>5</v>
      </c>
      <c r="D916" s="4">
        <v>1958</v>
      </c>
      <c r="E916" s="1">
        <f t="shared" si="28"/>
        <v>9384</v>
      </c>
      <c r="F916">
        <v>49.88</v>
      </c>
      <c r="G916">
        <v>15.48</v>
      </c>
      <c r="H916" t="s">
        <v>211</v>
      </c>
      <c r="I916" s="4">
        <v>22</v>
      </c>
      <c r="J916" s="4">
        <v>1</v>
      </c>
      <c r="K916" s="6">
        <v>1959</v>
      </c>
      <c r="L916" s="1">
        <f t="shared" si="29"/>
        <v>9995</v>
      </c>
      <c r="M916">
        <v>49.92</v>
      </c>
      <c r="N916">
        <v>15.38</v>
      </c>
      <c r="O916" t="s">
        <v>211</v>
      </c>
      <c r="P916" t="s">
        <v>34</v>
      </c>
      <c r="Q916" t="s">
        <v>35</v>
      </c>
      <c r="R916">
        <v>247</v>
      </c>
      <c r="S916">
        <v>9</v>
      </c>
      <c r="T916">
        <v>298</v>
      </c>
    </row>
    <row r="917" spans="1:20">
      <c r="A917" t="s">
        <v>233</v>
      </c>
      <c r="B917" s="4">
        <v>23</v>
      </c>
      <c r="C917" s="4">
        <v>5</v>
      </c>
      <c r="D917" s="4">
        <v>1958</v>
      </c>
      <c r="E917" s="1">
        <f t="shared" si="28"/>
        <v>10479</v>
      </c>
      <c r="F917">
        <v>49.65</v>
      </c>
      <c r="G917">
        <v>16.77</v>
      </c>
      <c r="H917" t="s">
        <v>211</v>
      </c>
      <c r="I917" s="4">
        <v>31</v>
      </c>
      <c r="J917" s="4">
        <v>8</v>
      </c>
      <c r="K917" s="6">
        <v>1958</v>
      </c>
      <c r="L917" s="1">
        <f t="shared" si="29"/>
        <v>13493</v>
      </c>
      <c r="M917">
        <v>49.65</v>
      </c>
      <c r="N917">
        <v>16.77</v>
      </c>
      <c r="O917" t="s">
        <v>211</v>
      </c>
      <c r="P917" t="s">
        <v>34</v>
      </c>
      <c r="Q917" t="s">
        <v>35</v>
      </c>
      <c r="R917">
        <v>100</v>
      </c>
      <c r="S917">
        <v>0</v>
      </c>
      <c r="T917">
        <v>0</v>
      </c>
    </row>
    <row r="918" spans="1:20">
      <c r="A918" t="s">
        <v>234</v>
      </c>
      <c r="B918" s="4">
        <v>23</v>
      </c>
      <c r="C918" s="4">
        <v>5</v>
      </c>
      <c r="D918" s="4">
        <v>1958</v>
      </c>
      <c r="E918" s="1">
        <f t="shared" si="28"/>
        <v>10479</v>
      </c>
      <c r="F918">
        <v>49.87</v>
      </c>
      <c r="G918">
        <v>15.5</v>
      </c>
      <c r="H918" t="s">
        <v>211</v>
      </c>
      <c r="I918" s="4">
        <v>31</v>
      </c>
      <c r="J918" s="4">
        <v>5</v>
      </c>
      <c r="K918" s="6">
        <v>1959</v>
      </c>
      <c r="L918" s="1">
        <f t="shared" si="29"/>
        <v>13402</v>
      </c>
      <c r="M918">
        <v>49.88</v>
      </c>
      <c r="N918">
        <v>15.53</v>
      </c>
      <c r="O918" t="s">
        <v>211</v>
      </c>
      <c r="P918" t="s">
        <v>34</v>
      </c>
      <c r="Q918" t="s">
        <v>35</v>
      </c>
      <c r="R918">
        <v>373</v>
      </c>
      <c r="S918">
        <v>4</v>
      </c>
      <c r="T918">
        <v>53</v>
      </c>
    </row>
    <row r="919" spans="1:20">
      <c r="A919" t="s">
        <v>437</v>
      </c>
      <c r="B919" s="4">
        <v>14</v>
      </c>
      <c r="C919" s="4">
        <v>6</v>
      </c>
      <c r="D919" s="4">
        <v>1958</v>
      </c>
      <c r="E919" s="1">
        <f t="shared" si="28"/>
        <v>7223</v>
      </c>
      <c r="F919">
        <v>50.83</v>
      </c>
      <c r="G919">
        <v>12.47</v>
      </c>
      <c r="H919" t="s">
        <v>332</v>
      </c>
      <c r="I919" s="4">
        <v>26</v>
      </c>
      <c r="J919" s="4">
        <v>10</v>
      </c>
      <c r="K919" s="6">
        <v>1958</v>
      </c>
      <c r="L919" s="1">
        <f t="shared" si="29"/>
        <v>11728</v>
      </c>
      <c r="M919">
        <v>50.83</v>
      </c>
      <c r="N919">
        <v>12.47</v>
      </c>
      <c r="O919" t="s">
        <v>332</v>
      </c>
      <c r="P919" t="s">
        <v>34</v>
      </c>
      <c r="Q919" t="s">
        <v>35</v>
      </c>
      <c r="R919">
        <v>134</v>
      </c>
      <c r="S919">
        <v>0</v>
      </c>
      <c r="T919">
        <v>0</v>
      </c>
    </row>
    <row r="920" spans="1:20">
      <c r="A920" t="s">
        <v>492</v>
      </c>
      <c r="B920" s="4">
        <v>6</v>
      </c>
      <c r="C920" s="4">
        <v>6</v>
      </c>
      <c r="D920" s="4">
        <v>1958</v>
      </c>
      <c r="E920" s="1">
        <f t="shared" si="28"/>
        <v>4301</v>
      </c>
      <c r="F920">
        <v>52.5</v>
      </c>
      <c r="G920">
        <v>10.78</v>
      </c>
      <c r="H920" t="s">
        <v>332</v>
      </c>
      <c r="I920" s="4">
        <v>4</v>
      </c>
      <c r="J920" s="4">
        <v>5</v>
      </c>
      <c r="K920" s="6">
        <v>1959</v>
      </c>
      <c r="L920" s="1">
        <f t="shared" si="29"/>
        <v>3541</v>
      </c>
      <c r="M920">
        <v>52.5</v>
      </c>
      <c r="N920">
        <v>10.77</v>
      </c>
      <c r="O920" t="s">
        <v>332</v>
      </c>
      <c r="P920" t="s">
        <v>34</v>
      </c>
      <c r="Q920" t="s">
        <v>35</v>
      </c>
      <c r="R920">
        <v>332</v>
      </c>
      <c r="S920">
        <v>2</v>
      </c>
      <c r="T920">
        <v>270</v>
      </c>
    </row>
    <row r="921" spans="1:20">
      <c r="A921" t="s">
        <v>505</v>
      </c>
      <c r="B921" s="4">
        <v>6</v>
      </c>
      <c r="C921" s="4">
        <v>6</v>
      </c>
      <c r="D921" s="4">
        <v>1958</v>
      </c>
      <c r="E921" s="1">
        <f t="shared" si="28"/>
        <v>4301</v>
      </c>
      <c r="F921">
        <v>51.17</v>
      </c>
      <c r="G921">
        <v>6.73</v>
      </c>
      <c r="H921" t="s">
        <v>332</v>
      </c>
      <c r="I921" s="4">
        <v>25</v>
      </c>
      <c r="J921" s="4">
        <v>6</v>
      </c>
      <c r="K921" s="6">
        <v>1958</v>
      </c>
      <c r="L921" s="1">
        <f t="shared" si="29"/>
        <v>11241</v>
      </c>
      <c r="M921">
        <v>51.17</v>
      </c>
      <c r="N921">
        <v>6.73</v>
      </c>
      <c r="O921" t="s">
        <v>332</v>
      </c>
      <c r="P921" t="s">
        <v>84</v>
      </c>
      <c r="Q921" t="s">
        <v>35</v>
      </c>
      <c r="R921">
        <v>19</v>
      </c>
      <c r="S921">
        <v>0</v>
      </c>
      <c r="T921">
        <v>0</v>
      </c>
    </row>
    <row r="922" spans="1:20">
      <c r="A922" t="s">
        <v>517</v>
      </c>
      <c r="B922" s="4">
        <v>8</v>
      </c>
      <c r="C922" s="4">
        <v>6</v>
      </c>
      <c r="D922" s="4">
        <v>1958</v>
      </c>
      <c r="E922" s="1">
        <f t="shared" si="28"/>
        <v>5032</v>
      </c>
      <c r="F922">
        <v>50.88</v>
      </c>
      <c r="G922">
        <v>6.93</v>
      </c>
      <c r="H922" t="s">
        <v>332</v>
      </c>
      <c r="I922" s="4">
        <v>30</v>
      </c>
      <c r="J922" s="4">
        <v>12</v>
      </c>
      <c r="K922" s="6">
        <v>1959</v>
      </c>
      <c r="L922" s="1">
        <f t="shared" si="29"/>
        <v>13251</v>
      </c>
      <c r="M922">
        <v>50.9</v>
      </c>
      <c r="N922">
        <v>6.95</v>
      </c>
      <c r="O922" t="s">
        <v>332</v>
      </c>
      <c r="P922" t="s">
        <v>34</v>
      </c>
      <c r="Q922" t="s">
        <v>35</v>
      </c>
      <c r="R922">
        <v>570</v>
      </c>
      <c r="S922">
        <v>3</v>
      </c>
      <c r="T922">
        <v>33</v>
      </c>
    </row>
    <row r="923" spans="1:20">
      <c r="A923" t="s">
        <v>522</v>
      </c>
      <c r="B923" s="4">
        <v>9</v>
      </c>
      <c r="C923" s="4">
        <v>5</v>
      </c>
      <c r="D923" s="4">
        <v>1958</v>
      </c>
      <c r="E923" s="1">
        <f t="shared" si="28"/>
        <v>5366</v>
      </c>
      <c r="F923">
        <v>50.17</v>
      </c>
      <c r="G923">
        <v>8.98</v>
      </c>
      <c r="H923" t="s">
        <v>332</v>
      </c>
      <c r="I923" s="4">
        <v>19</v>
      </c>
      <c r="J923" s="4">
        <v>1</v>
      </c>
      <c r="K923" s="6">
        <v>1959</v>
      </c>
      <c r="L923" s="1">
        <f t="shared" si="29"/>
        <v>8899</v>
      </c>
      <c r="M923">
        <v>50.17</v>
      </c>
      <c r="N923">
        <v>8.98</v>
      </c>
      <c r="O923" t="s">
        <v>332</v>
      </c>
      <c r="P923" t="s">
        <v>34</v>
      </c>
      <c r="Q923" t="s">
        <v>35</v>
      </c>
      <c r="R923">
        <v>255</v>
      </c>
      <c r="S923">
        <v>0</v>
      </c>
      <c r="T923">
        <v>0</v>
      </c>
    </row>
    <row r="924" spans="1:20">
      <c r="A924" t="s">
        <v>523</v>
      </c>
      <c r="B924" s="4">
        <v>9</v>
      </c>
      <c r="C924" s="4">
        <v>5</v>
      </c>
      <c r="D924" s="4">
        <v>1958</v>
      </c>
      <c r="E924" s="1">
        <f t="shared" si="28"/>
        <v>5366</v>
      </c>
      <c r="F924">
        <v>50.17</v>
      </c>
      <c r="G924">
        <v>8.98</v>
      </c>
      <c r="H924" t="s">
        <v>332</v>
      </c>
      <c r="I924" s="4">
        <v>5</v>
      </c>
      <c r="J924" s="4">
        <v>9</v>
      </c>
      <c r="K924" s="6">
        <v>1963</v>
      </c>
      <c r="L924" s="1">
        <f t="shared" si="29"/>
        <v>4033</v>
      </c>
      <c r="M924">
        <v>50.17</v>
      </c>
      <c r="N924">
        <v>9</v>
      </c>
      <c r="O924" t="s">
        <v>332</v>
      </c>
      <c r="P924" t="s">
        <v>40</v>
      </c>
      <c r="Q924" t="s">
        <v>35</v>
      </c>
      <c r="R924">
        <v>1945</v>
      </c>
      <c r="S924">
        <v>2</v>
      </c>
      <c r="T924">
        <v>91</v>
      </c>
    </row>
    <row r="925" spans="1:20">
      <c r="A925" t="s">
        <v>530</v>
      </c>
      <c r="B925" s="4">
        <v>24</v>
      </c>
      <c r="C925" s="4">
        <v>5</v>
      </c>
      <c r="D925" s="4">
        <v>1958</v>
      </c>
      <c r="E925" s="1">
        <f t="shared" si="28"/>
        <v>10845</v>
      </c>
      <c r="F925">
        <v>54.23</v>
      </c>
      <c r="G925">
        <v>9.1</v>
      </c>
      <c r="H925" t="s">
        <v>332</v>
      </c>
      <c r="I925" s="4">
        <v>17</v>
      </c>
      <c r="J925" s="4">
        <v>6</v>
      </c>
      <c r="K925" s="6">
        <v>1958</v>
      </c>
      <c r="L925" s="1">
        <f t="shared" si="29"/>
        <v>8319</v>
      </c>
      <c r="M925">
        <v>54.23</v>
      </c>
      <c r="N925">
        <v>9.1</v>
      </c>
      <c r="O925" t="s">
        <v>332</v>
      </c>
      <c r="P925" t="s">
        <v>34</v>
      </c>
      <c r="Q925" t="s">
        <v>35</v>
      </c>
      <c r="R925">
        <v>24</v>
      </c>
      <c r="S925">
        <v>0</v>
      </c>
      <c r="T925">
        <v>0</v>
      </c>
    </row>
    <row r="926" spans="1:20">
      <c r="A926" t="s">
        <v>878</v>
      </c>
      <c r="B926" s="4">
        <v>11</v>
      </c>
      <c r="C926" s="4">
        <v>6</v>
      </c>
      <c r="D926" s="4">
        <v>1958</v>
      </c>
      <c r="E926" s="1">
        <f t="shared" si="28"/>
        <v>6127</v>
      </c>
      <c r="F926">
        <v>52.95</v>
      </c>
      <c r="G926">
        <v>1.08</v>
      </c>
      <c r="H926" t="s">
        <v>4129</v>
      </c>
      <c r="I926" s="4">
        <v>6</v>
      </c>
      <c r="J926" s="4">
        <v>3</v>
      </c>
      <c r="K926" s="6">
        <v>1959</v>
      </c>
      <c r="L926" s="1">
        <f t="shared" si="29"/>
        <v>4210</v>
      </c>
      <c r="M926">
        <v>52.92</v>
      </c>
      <c r="N926">
        <v>1.07</v>
      </c>
      <c r="O926" t="s">
        <v>4129</v>
      </c>
      <c r="P926" t="s">
        <v>26</v>
      </c>
      <c r="Q926" t="s">
        <v>35</v>
      </c>
      <c r="R926">
        <v>268</v>
      </c>
      <c r="S926">
        <v>4</v>
      </c>
      <c r="T926">
        <v>197</v>
      </c>
    </row>
    <row r="927" spans="1:20">
      <c r="A927" t="s">
        <v>879</v>
      </c>
      <c r="B927" s="4">
        <v>11</v>
      </c>
      <c r="C927" s="4">
        <v>6</v>
      </c>
      <c r="D927" s="4">
        <v>1958</v>
      </c>
      <c r="E927" s="1">
        <f t="shared" si="28"/>
        <v>6127</v>
      </c>
      <c r="F927">
        <v>52.95</v>
      </c>
      <c r="G927">
        <v>1.08</v>
      </c>
      <c r="H927" t="s">
        <v>4129</v>
      </c>
      <c r="I927" s="4">
        <v>25</v>
      </c>
      <c r="J927" s="4">
        <v>5</v>
      </c>
      <c r="K927" s="6">
        <v>1960</v>
      </c>
      <c r="L927" s="1">
        <f t="shared" si="29"/>
        <v>11212</v>
      </c>
      <c r="M927">
        <v>52.95</v>
      </c>
      <c r="N927">
        <v>0.9</v>
      </c>
      <c r="O927" t="s">
        <v>4129</v>
      </c>
      <c r="P927" t="s">
        <v>34</v>
      </c>
      <c r="Q927" t="s">
        <v>35</v>
      </c>
      <c r="R927">
        <v>714</v>
      </c>
      <c r="S927">
        <v>13</v>
      </c>
      <c r="T927">
        <v>270</v>
      </c>
    </row>
    <row r="928" spans="1:20">
      <c r="A928" t="s">
        <v>880</v>
      </c>
      <c r="B928" s="4">
        <v>24</v>
      </c>
      <c r="C928" s="4">
        <v>5</v>
      </c>
      <c r="D928" s="4">
        <v>1958</v>
      </c>
      <c r="E928" s="1">
        <f t="shared" si="28"/>
        <v>10845</v>
      </c>
      <c r="F928">
        <v>54.68</v>
      </c>
      <c r="G928">
        <v>-5.52</v>
      </c>
      <c r="H928" t="s">
        <v>4129</v>
      </c>
      <c r="I928" s="4">
        <v>21</v>
      </c>
      <c r="J928" s="4">
        <v>6</v>
      </c>
      <c r="K928" s="6">
        <v>1958</v>
      </c>
      <c r="L928" s="1">
        <f t="shared" si="29"/>
        <v>9780</v>
      </c>
      <c r="M928">
        <v>54.68</v>
      </c>
      <c r="N928">
        <v>-5.52</v>
      </c>
      <c r="O928" t="s">
        <v>4129</v>
      </c>
      <c r="P928" t="s">
        <v>40</v>
      </c>
      <c r="Q928" t="s">
        <v>35</v>
      </c>
      <c r="R928">
        <v>28</v>
      </c>
      <c r="S928">
        <v>0</v>
      </c>
      <c r="T928">
        <v>0</v>
      </c>
    </row>
    <row r="929" spans="1:20">
      <c r="A929" t="s">
        <v>884</v>
      </c>
      <c r="B929" s="4">
        <v>29</v>
      </c>
      <c r="C929" s="4">
        <v>5</v>
      </c>
      <c r="D929" s="4">
        <v>1958</v>
      </c>
      <c r="E929" s="1">
        <f t="shared" si="28"/>
        <v>12671</v>
      </c>
      <c r="F929">
        <v>51.33</v>
      </c>
      <c r="G929">
        <v>-2.93</v>
      </c>
      <c r="H929" t="s">
        <v>4129</v>
      </c>
      <c r="I929" s="4">
        <v>28</v>
      </c>
      <c r="J929" s="4">
        <v>12</v>
      </c>
      <c r="K929" s="6">
        <v>1958</v>
      </c>
      <c r="L929" s="1">
        <f t="shared" si="29"/>
        <v>12520</v>
      </c>
      <c r="M929">
        <v>51.33</v>
      </c>
      <c r="N929">
        <v>-2.93</v>
      </c>
      <c r="O929" t="s">
        <v>4129</v>
      </c>
      <c r="P929" t="s">
        <v>40</v>
      </c>
      <c r="Q929" t="s">
        <v>35</v>
      </c>
      <c r="R929">
        <v>213</v>
      </c>
      <c r="S929">
        <v>0</v>
      </c>
      <c r="T929">
        <v>0</v>
      </c>
    </row>
    <row r="930" spans="1:20">
      <c r="A930" t="s">
        <v>887</v>
      </c>
      <c r="B930" s="4">
        <v>3</v>
      </c>
      <c r="C930" s="4">
        <v>6</v>
      </c>
      <c r="D930" s="4">
        <v>1958</v>
      </c>
      <c r="E930" s="1">
        <f t="shared" si="28"/>
        <v>3205</v>
      </c>
      <c r="F930">
        <v>50.83</v>
      </c>
      <c r="G930">
        <v>-0.32</v>
      </c>
      <c r="H930" t="s">
        <v>4129</v>
      </c>
      <c r="I930" s="4">
        <v>20</v>
      </c>
      <c r="J930" s="4">
        <v>6</v>
      </c>
      <c r="K930" s="6">
        <v>1958</v>
      </c>
      <c r="L930" s="1">
        <f t="shared" si="29"/>
        <v>9415</v>
      </c>
      <c r="M930">
        <v>50.83</v>
      </c>
      <c r="N930">
        <v>-0.32</v>
      </c>
      <c r="O930" t="s">
        <v>4129</v>
      </c>
      <c r="P930" t="s">
        <v>140</v>
      </c>
      <c r="Q930" t="s">
        <v>35</v>
      </c>
      <c r="R930">
        <v>17</v>
      </c>
      <c r="S930">
        <v>0</v>
      </c>
      <c r="T930">
        <v>0</v>
      </c>
    </row>
    <row r="931" spans="1:20">
      <c r="A931" t="s">
        <v>892</v>
      </c>
      <c r="B931" s="4">
        <v>25</v>
      </c>
      <c r="C931" s="4">
        <v>5</v>
      </c>
      <c r="D931" s="4">
        <v>1958</v>
      </c>
      <c r="E931" s="1">
        <f t="shared" si="28"/>
        <v>11210</v>
      </c>
      <c r="F931">
        <v>52.75</v>
      </c>
      <c r="G931">
        <v>-2.67</v>
      </c>
      <c r="H931" t="s">
        <v>4129</v>
      </c>
      <c r="I931" s="4">
        <v>4</v>
      </c>
      <c r="J931" s="4">
        <v>4</v>
      </c>
      <c r="K931" s="6">
        <v>1959</v>
      </c>
      <c r="L931" s="1">
        <f t="shared" si="29"/>
        <v>3511</v>
      </c>
      <c r="M931">
        <v>52.72</v>
      </c>
      <c r="N931">
        <v>-2.65</v>
      </c>
      <c r="O931" t="s">
        <v>4129</v>
      </c>
      <c r="P931" t="s">
        <v>34</v>
      </c>
      <c r="Q931" t="s">
        <v>35</v>
      </c>
      <c r="R931">
        <v>314</v>
      </c>
      <c r="S931">
        <v>4</v>
      </c>
      <c r="T931">
        <v>164</v>
      </c>
    </row>
    <row r="932" spans="1:20">
      <c r="A932" t="s">
        <v>981</v>
      </c>
      <c r="B932" s="4">
        <v>27</v>
      </c>
      <c r="C932" s="4">
        <v>5</v>
      </c>
      <c r="D932" s="4">
        <v>1958</v>
      </c>
      <c r="E932" s="1">
        <f t="shared" si="28"/>
        <v>11940</v>
      </c>
      <c r="F932">
        <v>52.75</v>
      </c>
      <c r="G932">
        <v>-4.8</v>
      </c>
      <c r="H932" t="s">
        <v>4129</v>
      </c>
      <c r="I932" s="4">
        <v>23</v>
      </c>
      <c r="J932" s="4">
        <v>6</v>
      </c>
      <c r="K932" s="6">
        <v>1958</v>
      </c>
      <c r="L932" s="1">
        <f t="shared" si="29"/>
        <v>10510</v>
      </c>
      <c r="M932">
        <v>52.75</v>
      </c>
      <c r="N932">
        <v>-4.8</v>
      </c>
      <c r="O932" t="s">
        <v>4129</v>
      </c>
      <c r="P932" t="s">
        <v>40</v>
      </c>
      <c r="Q932" t="s">
        <v>35</v>
      </c>
      <c r="R932">
        <v>27</v>
      </c>
      <c r="S932">
        <v>0</v>
      </c>
      <c r="T932">
        <v>0</v>
      </c>
    </row>
    <row r="933" spans="1:20">
      <c r="A933" t="s">
        <v>983</v>
      </c>
      <c r="B933" s="4">
        <v>7</v>
      </c>
      <c r="C933" s="4">
        <v>6</v>
      </c>
      <c r="D933" s="4">
        <v>1958</v>
      </c>
      <c r="E933" s="1">
        <f t="shared" si="28"/>
        <v>4666</v>
      </c>
      <c r="F933">
        <v>53.37</v>
      </c>
      <c r="G933">
        <v>-2.6</v>
      </c>
      <c r="H933" t="s">
        <v>4129</v>
      </c>
      <c r="I933" s="4">
        <v>21</v>
      </c>
      <c r="J933" s="4">
        <v>2</v>
      </c>
      <c r="K933" s="6">
        <v>1960</v>
      </c>
      <c r="L933" s="1">
        <f t="shared" si="29"/>
        <v>9662</v>
      </c>
      <c r="M933">
        <v>53.35</v>
      </c>
      <c r="N933">
        <v>-2.63</v>
      </c>
      <c r="O933" t="s">
        <v>4129</v>
      </c>
      <c r="P933" t="s">
        <v>40</v>
      </c>
      <c r="Q933" t="s">
        <v>35</v>
      </c>
      <c r="R933">
        <v>624</v>
      </c>
      <c r="S933">
        <v>3</v>
      </c>
      <c r="T933">
        <v>231</v>
      </c>
    </row>
    <row r="934" spans="1:20">
      <c r="A934" t="s">
        <v>984</v>
      </c>
      <c r="B934" s="4">
        <v>7</v>
      </c>
      <c r="C934" s="4">
        <v>6</v>
      </c>
      <c r="D934" s="4">
        <v>1958</v>
      </c>
      <c r="E934" s="1">
        <f t="shared" si="28"/>
        <v>4666</v>
      </c>
      <c r="F934">
        <v>53.35</v>
      </c>
      <c r="G934">
        <v>-2.62</v>
      </c>
      <c r="H934" t="s">
        <v>4129</v>
      </c>
      <c r="I934" s="4">
        <v>28</v>
      </c>
      <c r="J934" s="4">
        <v>1</v>
      </c>
      <c r="K934" s="6">
        <v>1959</v>
      </c>
      <c r="L934" s="1">
        <f t="shared" si="29"/>
        <v>12186</v>
      </c>
      <c r="M934">
        <v>53.35</v>
      </c>
      <c r="N934">
        <v>-2.63</v>
      </c>
      <c r="O934" t="s">
        <v>4129</v>
      </c>
      <c r="P934" t="s">
        <v>40</v>
      </c>
      <c r="Q934" t="s">
        <v>35</v>
      </c>
      <c r="R934">
        <v>235</v>
      </c>
      <c r="S934">
        <v>2</v>
      </c>
      <c r="T934">
        <v>270</v>
      </c>
    </row>
    <row r="935" spans="1:20">
      <c r="A935" t="s">
        <v>985</v>
      </c>
      <c r="B935" s="4">
        <v>23</v>
      </c>
      <c r="C935" s="4">
        <v>5</v>
      </c>
      <c r="D935" s="4">
        <v>1958</v>
      </c>
      <c r="E935" s="1">
        <f t="shared" si="28"/>
        <v>10479</v>
      </c>
      <c r="F935">
        <v>50.9</v>
      </c>
      <c r="G935">
        <v>-7.0000000000000007E-2</v>
      </c>
      <c r="H935" t="s">
        <v>4129</v>
      </c>
      <c r="I935" s="4">
        <v>19</v>
      </c>
      <c r="J935" s="4">
        <v>8</v>
      </c>
      <c r="K935" s="6">
        <v>1958</v>
      </c>
      <c r="L935" s="1">
        <f t="shared" si="29"/>
        <v>9110</v>
      </c>
      <c r="M935">
        <v>50.92</v>
      </c>
      <c r="N935">
        <v>-7.0000000000000007E-2</v>
      </c>
      <c r="O935" t="s">
        <v>4129</v>
      </c>
      <c r="P935" t="s">
        <v>34</v>
      </c>
      <c r="Q935" t="s">
        <v>35</v>
      </c>
      <c r="R935">
        <v>88</v>
      </c>
      <c r="S935">
        <v>2</v>
      </c>
      <c r="T935">
        <v>0</v>
      </c>
    </row>
    <row r="936" spans="1:20">
      <c r="A936" t="s">
        <v>1617</v>
      </c>
      <c r="B936" s="4">
        <v>19</v>
      </c>
      <c r="C936" s="4">
        <v>6</v>
      </c>
      <c r="D936" s="4">
        <v>1958</v>
      </c>
      <c r="E936" s="1">
        <f t="shared" si="28"/>
        <v>9049</v>
      </c>
      <c r="F936">
        <v>51.48</v>
      </c>
      <c r="G936">
        <v>5.62</v>
      </c>
      <c r="H936" t="s">
        <v>1615</v>
      </c>
      <c r="I936" s="4">
        <v>7</v>
      </c>
      <c r="J936" s="4">
        <v>11</v>
      </c>
      <c r="K936" s="6">
        <v>1959</v>
      </c>
      <c r="L936" s="1">
        <f t="shared" si="29"/>
        <v>4820</v>
      </c>
      <c r="M936">
        <v>51.5</v>
      </c>
      <c r="N936">
        <v>5.6</v>
      </c>
      <c r="O936" t="s">
        <v>1615</v>
      </c>
      <c r="P936" t="s">
        <v>40</v>
      </c>
      <c r="Q936" t="s">
        <v>35</v>
      </c>
      <c r="R936">
        <v>506</v>
      </c>
      <c r="S936">
        <v>3</v>
      </c>
      <c r="T936">
        <v>329</v>
      </c>
    </row>
    <row r="937" spans="1:20">
      <c r="A937" t="s">
        <v>2215</v>
      </c>
      <c r="B937" s="4">
        <v>23</v>
      </c>
      <c r="C937" s="4">
        <v>5</v>
      </c>
      <c r="D937" s="4">
        <v>1958</v>
      </c>
      <c r="E937" s="1">
        <f t="shared" si="28"/>
        <v>10479</v>
      </c>
      <c r="F937">
        <v>62.13</v>
      </c>
      <c r="G937">
        <v>6.13</v>
      </c>
      <c r="H937" t="s">
        <v>669</v>
      </c>
      <c r="I937" s="4">
        <v>15</v>
      </c>
      <c r="J937" s="4">
        <v>11</v>
      </c>
      <c r="K937" s="6">
        <v>1958</v>
      </c>
      <c r="L937" s="1">
        <f t="shared" si="29"/>
        <v>7741</v>
      </c>
      <c r="M937">
        <v>62.2</v>
      </c>
      <c r="N937">
        <v>6.12</v>
      </c>
      <c r="O937" t="s">
        <v>669</v>
      </c>
      <c r="P937" t="s">
        <v>34</v>
      </c>
      <c r="Q937" t="s">
        <v>35</v>
      </c>
      <c r="R937">
        <v>176</v>
      </c>
      <c r="S937">
        <v>8</v>
      </c>
      <c r="T937">
        <v>354</v>
      </c>
    </row>
    <row r="938" spans="1:20">
      <c r="A938" t="s">
        <v>2223</v>
      </c>
      <c r="B938" s="4">
        <v>20</v>
      </c>
      <c r="C938" s="4">
        <v>7</v>
      </c>
      <c r="D938" s="4">
        <v>1958</v>
      </c>
      <c r="E938" s="1">
        <f t="shared" si="28"/>
        <v>9445</v>
      </c>
      <c r="F938">
        <v>61.93</v>
      </c>
      <c r="G938">
        <v>6.25</v>
      </c>
      <c r="H938" t="s">
        <v>669</v>
      </c>
      <c r="I938" s="4">
        <v>29</v>
      </c>
      <c r="J938" s="4">
        <v>7</v>
      </c>
      <c r="K938" s="6">
        <v>1958</v>
      </c>
      <c r="L938" s="1">
        <f t="shared" si="29"/>
        <v>12732</v>
      </c>
      <c r="M938">
        <v>61.93</v>
      </c>
      <c r="N938">
        <v>6.23</v>
      </c>
      <c r="O938" t="s">
        <v>669</v>
      </c>
      <c r="P938" t="s">
        <v>40</v>
      </c>
      <c r="Q938" t="s">
        <v>35</v>
      </c>
      <c r="R938">
        <v>9</v>
      </c>
      <c r="S938">
        <v>1</v>
      </c>
      <c r="T938">
        <v>270</v>
      </c>
    </row>
    <row r="939" spans="1:20">
      <c r="A939" t="s">
        <v>2241</v>
      </c>
      <c r="B939" s="4">
        <v>10</v>
      </c>
      <c r="C939" s="4">
        <v>6</v>
      </c>
      <c r="D939" s="4">
        <v>1958</v>
      </c>
      <c r="E939" s="1">
        <f t="shared" si="28"/>
        <v>5762</v>
      </c>
      <c r="F939">
        <v>58.57</v>
      </c>
      <c r="G939">
        <v>6.22</v>
      </c>
      <c r="H939" t="s">
        <v>669</v>
      </c>
      <c r="I939" s="4">
        <v>15</v>
      </c>
      <c r="J939" s="4">
        <v>6</v>
      </c>
      <c r="K939" s="6">
        <v>1959</v>
      </c>
      <c r="L939" s="1">
        <f t="shared" si="29"/>
        <v>7589</v>
      </c>
      <c r="M939">
        <v>58.52</v>
      </c>
      <c r="N939">
        <v>6.52</v>
      </c>
      <c r="O939" t="s">
        <v>669</v>
      </c>
      <c r="P939" t="s">
        <v>40</v>
      </c>
      <c r="Q939" t="s">
        <v>52</v>
      </c>
      <c r="R939">
        <v>370</v>
      </c>
      <c r="S939">
        <v>19</v>
      </c>
      <c r="T939">
        <v>108</v>
      </c>
    </row>
    <row r="940" spans="1:20">
      <c r="A940" t="s">
        <v>2278</v>
      </c>
      <c r="B940" s="4">
        <v>10</v>
      </c>
      <c r="C940" s="4">
        <v>6</v>
      </c>
      <c r="D940" s="4">
        <v>1958</v>
      </c>
      <c r="E940" s="1">
        <f t="shared" si="28"/>
        <v>5762</v>
      </c>
      <c r="F940">
        <v>59.92</v>
      </c>
      <c r="G940">
        <v>10.83</v>
      </c>
      <c r="H940" t="s">
        <v>669</v>
      </c>
      <c r="I940" s="4">
        <v>18</v>
      </c>
      <c r="J940" s="4">
        <v>12</v>
      </c>
      <c r="K940" s="6">
        <v>1959</v>
      </c>
      <c r="L940" s="1">
        <f t="shared" si="29"/>
        <v>8868</v>
      </c>
      <c r="M940">
        <v>59.97</v>
      </c>
      <c r="N940">
        <v>10.73</v>
      </c>
      <c r="O940" t="s">
        <v>669</v>
      </c>
      <c r="P940" t="s">
        <v>84</v>
      </c>
      <c r="Q940" t="s">
        <v>35</v>
      </c>
      <c r="R940">
        <v>556</v>
      </c>
      <c r="S940">
        <v>8</v>
      </c>
      <c r="T940">
        <v>315</v>
      </c>
    </row>
    <row r="941" spans="1:20">
      <c r="A941" t="s">
        <v>2385</v>
      </c>
      <c r="B941" s="4">
        <v>30</v>
      </c>
      <c r="C941" s="4">
        <v>5</v>
      </c>
      <c r="D941" s="4">
        <v>1958</v>
      </c>
      <c r="E941" s="1">
        <f t="shared" si="28"/>
        <v>13036</v>
      </c>
      <c r="F941">
        <v>58.97</v>
      </c>
      <c r="G941">
        <v>5.7</v>
      </c>
      <c r="H941" t="s">
        <v>669</v>
      </c>
      <c r="I941" s="4">
        <v>2</v>
      </c>
      <c r="J941" s="4">
        <v>7</v>
      </c>
      <c r="K941" s="6">
        <v>1960</v>
      </c>
      <c r="L941" s="1">
        <f t="shared" si="29"/>
        <v>2872</v>
      </c>
      <c r="M941">
        <v>58.97</v>
      </c>
      <c r="N941">
        <v>5.63</v>
      </c>
      <c r="O941" t="s">
        <v>669</v>
      </c>
      <c r="P941" t="s">
        <v>34</v>
      </c>
      <c r="Q941" t="s">
        <v>35</v>
      </c>
      <c r="R941">
        <v>764</v>
      </c>
      <c r="S941">
        <v>4</v>
      </c>
      <c r="T941">
        <v>270</v>
      </c>
    </row>
    <row r="942" spans="1:20">
      <c r="A942" t="s">
        <v>2386</v>
      </c>
      <c r="B942" s="4">
        <v>19</v>
      </c>
      <c r="C942" s="4">
        <v>5</v>
      </c>
      <c r="D942" s="4">
        <v>1958</v>
      </c>
      <c r="E942" s="1">
        <f t="shared" si="28"/>
        <v>9018</v>
      </c>
      <c r="F942">
        <v>58.97</v>
      </c>
      <c r="G942">
        <v>5.72</v>
      </c>
      <c r="H942" t="s">
        <v>669</v>
      </c>
      <c r="I942" s="4">
        <v>19</v>
      </c>
      <c r="J942" s="4">
        <v>7</v>
      </c>
      <c r="K942" s="6">
        <v>1959</v>
      </c>
      <c r="L942" s="1">
        <f t="shared" si="29"/>
        <v>9080</v>
      </c>
      <c r="M942">
        <v>58.97</v>
      </c>
      <c r="N942">
        <v>5.72</v>
      </c>
      <c r="O942" t="s">
        <v>669</v>
      </c>
      <c r="P942" t="s">
        <v>40</v>
      </c>
      <c r="Q942" t="s">
        <v>35</v>
      </c>
      <c r="R942">
        <v>426</v>
      </c>
      <c r="S942">
        <v>0</v>
      </c>
      <c r="T942">
        <v>0</v>
      </c>
    </row>
    <row r="943" spans="1:20">
      <c r="A943" t="s">
        <v>2437</v>
      </c>
      <c r="B943" s="4">
        <v>25</v>
      </c>
      <c r="C943" s="4">
        <v>6</v>
      </c>
      <c r="D943" s="4">
        <v>1958</v>
      </c>
      <c r="E943" s="1">
        <f t="shared" si="28"/>
        <v>11241</v>
      </c>
      <c r="F943">
        <v>51.25</v>
      </c>
      <c r="G943">
        <v>22.57</v>
      </c>
      <c r="H943" t="s">
        <v>2428</v>
      </c>
      <c r="I943" s="4">
        <v>15</v>
      </c>
      <c r="J943" s="4">
        <v>6</v>
      </c>
      <c r="K943" s="6">
        <v>1960</v>
      </c>
      <c r="L943" s="1">
        <f t="shared" si="29"/>
        <v>7590</v>
      </c>
      <c r="M943">
        <v>50.87</v>
      </c>
      <c r="N943">
        <v>23.17</v>
      </c>
      <c r="O943" t="s">
        <v>2428</v>
      </c>
      <c r="P943" t="s">
        <v>34</v>
      </c>
      <c r="Q943" t="s">
        <v>35</v>
      </c>
      <c r="R943">
        <v>721</v>
      </c>
      <c r="S943">
        <v>60</v>
      </c>
      <c r="T943">
        <v>136</v>
      </c>
    </row>
    <row r="944" spans="1:20">
      <c r="A944" t="s">
        <v>2459</v>
      </c>
      <c r="B944" s="4">
        <v>24</v>
      </c>
      <c r="C944" s="4">
        <v>6</v>
      </c>
      <c r="D944" s="4">
        <v>1958</v>
      </c>
      <c r="E944" s="1">
        <f t="shared" si="28"/>
        <v>10876</v>
      </c>
      <c r="F944">
        <v>60.5</v>
      </c>
      <c r="G944">
        <v>26.9</v>
      </c>
      <c r="H944" t="s">
        <v>2455</v>
      </c>
      <c r="I944" s="4">
        <v>17</v>
      </c>
      <c r="J944" s="4">
        <v>11</v>
      </c>
      <c r="K944" s="6">
        <v>1958</v>
      </c>
      <c r="L944" s="1">
        <f t="shared" si="29"/>
        <v>8472</v>
      </c>
      <c r="M944">
        <v>60.5</v>
      </c>
      <c r="N944">
        <v>26.83</v>
      </c>
      <c r="O944" t="s">
        <v>2455</v>
      </c>
      <c r="P944" t="s">
        <v>34</v>
      </c>
      <c r="Q944" t="s">
        <v>35</v>
      </c>
      <c r="R944">
        <v>146</v>
      </c>
      <c r="S944">
        <v>4</v>
      </c>
      <c r="T944">
        <v>270</v>
      </c>
    </row>
    <row r="945" spans="1:20">
      <c r="A945" t="s">
        <v>2460</v>
      </c>
      <c r="B945" s="4">
        <v>11</v>
      </c>
      <c r="C945" s="4">
        <v>6</v>
      </c>
      <c r="D945" s="4">
        <v>1958</v>
      </c>
      <c r="E945" s="1">
        <f t="shared" si="28"/>
        <v>6127</v>
      </c>
      <c r="F945">
        <v>61.4</v>
      </c>
      <c r="G945">
        <v>23</v>
      </c>
      <c r="H945" t="s">
        <v>2455</v>
      </c>
      <c r="I945" s="4">
        <v>23</v>
      </c>
      <c r="J945" s="4">
        <v>7</v>
      </c>
      <c r="K945" s="6">
        <v>1958</v>
      </c>
      <c r="L945" s="1">
        <f t="shared" si="29"/>
        <v>10540</v>
      </c>
      <c r="M945">
        <v>61.4</v>
      </c>
      <c r="N945">
        <v>23</v>
      </c>
      <c r="O945" t="s">
        <v>2455</v>
      </c>
      <c r="P945" t="s">
        <v>40</v>
      </c>
      <c r="Q945" t="s">
        <v>35</v>
      </c>
      <c r="R945">
        <v>42</v>
      </c>
      <c r="S945">
        <v>0</v>
      </c>
      <c r="T945">
        <v>0</v>
      </c>
    </row>
    <row r="946" spans="1:20">
      <c r="A946" t="s">
        <v>2461</v>
      </c>
      <c r="B946" s="4">
        <v>11</v>
      </c>
      <c r="C946" s="4">
        <v>6</v>
      </c>
      <c r="D946" s="4">
        <v>1958</v>
      </c>
      <c r="E946" s="1">
        <f t="shared" si="28"/>
        <v>6127</v>
      </c>
      <c r="F946">
        <v>61.4</v>
      </c>
      <c r="G946">
        <v>23</v>
      </c>
      <c r="H946" t="s">
        <v>2455</v>
      </c>
      <c r="I946" s="4">
        <v>23</v>
      </c>
      <c r="J946" s="4">
        <v>7</v>
      </c>
      <c r="K946" s="6">
        <v>1958</v>
      </c>
      <c r="L946" s="1">
        <f t="shared" si="29"/>
        <v>10540</v>
      </c>
      <c r="M946">
        <v>61.4</v>
      </c>
      <c r="N946">
        <v>23</v>
      </c>
      <c r="O946" t="s">
        <v>2455</v>
      </c>
      <c r="P946" t="s">
        <v>40</v>
      </c>
      <c r="Q946" t="s">
        <v>35</v>
      </c>
      <c r="R946">
        <v>42</v>
      </c>
      <c r="S946">
        <v>0</v>
      </c>
      <c r="T946">
        <v>0</v>
      </c>
    </row>
    <row r="947" spans="1:20">
      <c r="A947" t="s">
        <v>2593</v>
      </c>
      <c r="B947" s="4">
        <v>9</v>
      </c>
      <c r="C947" s="4">
        <v>6</v>
      </c>
      <c r="D947" s="4">
        <v>1958</v>
      </c>
      <c r="E947" s="1">
        <f t="shared" si="28"/>
        <v>5397</v>
      </c>
      <c r="F947">
        <v>61.3</v>
      </c>
      <c r="G947">
        <v>24</v>
      </c>
      <c r="H947" t="s">
        <v>2455</v>
      </c>
      <c r="I947" s="4">
        <v>20</v>
      </c>
      <c r="J947" s="4">
        <v>8</v>
      </c>
      <c r="K947" s="6">
        <v>1958</v>
      </c>
      <c r="L947" s="1">
        <f t="shared" si="29"/>
        <v>9476</v>
      </c>
      <c r="M947">
        <v>61.3</v>
      </c>
      <c r="N947">
        <v>24</v>
      </c>
      <c r="O947" t="s">
        <v>2455</v>
      </c>
      <c r="P947" t="s">
        <v>34</v>
      </c>
      <c r="Q947" t="s">
        <v>35</v>
      </c>
      <c r="R947">
        <v>72</v>
      </c>
      <c r="S947">
        <v>0</v>
      </c>
      <c r="T947">
        <v>0</v>
      </c>
    </row>
    <row r="948" spans="1:20">
      <c r="A948" t="s">
        <v>2597</v>
      </c>
      <c r="B948" s="4">
        <v>23</v>
      </c>
      <c r="C948" s="4">
        <v>5</v>
      </c>
      <c r="D948" s="4">
        <v>1958</v>
      </c>
      <c r="E948" s="1">
        <f t="shared" si="28"/>
        <v>10479</v>
      </c>
      <c r="F948">
        <v>60.3</v>
      </c>
      <c r="G948">
        <v>25.2</v>
      </c>
      <c r="H948" t="s">
        <v>2455</v>
      </c>
      <c r="I948" s="4">
        <v>8</v>
      </c>
      <c r="J948" s="4">
        <v>12</v>
      </c>
      <c r="K948" s="6">
        <v>1960</v>
      </c>
      <c r="L948" s="1">
        <f t="shared" si="29"/>
        <v>5217</v>
      </c>
      <c r="M948">
        <v>60.3</v>
      </c>
      <c r="N948">
        <v>25.2</v>
      </c>
      <c r="O948" t="s">
        <v>2455</v>
      </c>
      <c r="P948" t="s">
        <v>34</v>
      </c>
      <c r="Q948" t="s">
        <v>35</v>
      </c>
      <c r="R948">
        <v>930</v>
      </c>
      <c r="S948">
        <v>0</v>
      </c>
      <c r="T948">
        <v>0</v>
      </c>
    </row>
    <row r="949" spans="1:20">
      <c r="A949" t="s">
        <v>2601</v>
      </c>
      <c r="B949" s="4">
        <v>8</v>
      </c>
      <c r="C949" s="4">
        <v>6</v>
      </c>
      <c r="D949" s="4">
        <v>1958</v>
      </c>
      <c r="E949" s="1">
        <f t="shared" si="28"/>
        <v>5032</v>
      </c>
      <c r="F949">
        <v>61.4</v>
      </c>
      <c r="G949">
        <v>23</v>
      </c>
      <c r="H949" t="s">
        <v>2455</v>
      </c>
      <c r="I949" s="4">
        <v>2</v>
      </c>
      <c r="J949" s="4">
        <v>3</v>
      </c>
      <c r="K949" s="6">
        <v>1959</v>
      </c>
      <c r="L949" s="1">
        <f t="shared" si="29"/>
        <v>2749</v>
      </c>
      <c r="M949">
        <v>61.4</v>
      </c>
      <c r="N949">
        <v>23</v>
      </c>
      <c r="O949" t="s">
        <v>2455</v>
      </c>
      <c r="P949" t="s">
        <v>40</v>
      </c>
      <c r="Q949" t="s">
        <v>35</v>
      </c>
      <c r="R949">
        <v>267</v>
      </c>
      <c r="S949">
        <v>0</v>
      </c>
      <c r="T949">
        <v>0</v>
      </c>
    </row>
    <row r="950" spans="1:20">
      <c r="A950" t="s">
        <v>2603</v>
      </c>
      <c r="B950" s="4">
        <v>30</v>
      </c>
      <c r="C950" s="4">
        <v>6</v>
      </c>
      <c r="D950" s="4">
        <v>1958</v>
      </c>
      <c r="E950" s="1">
        <f t="shared" si="28"/>
        <v>13067</v>
      </c>
      <c r="F950">
        <v>69.87</v>
      </c>
      <c r="G950">
        <v>27.03</v>
      </c>
      <c r="H950" t="s">
        <v>2455</v>
      </c>
      <c r="I950" s="4">
        <v>10</v>
      </c>
      <c r="J950" s="4">
        <v>8</v>
      </c>
      <c r="K950" s="6">
        <v>1958</v>
      </c>
      <c r="L950" s="1">
        <f t="shared" si="29"/>
        <v>5823</v>
      </c>
      <c r="M950">
        <v>69.900000000000006</v>
      </c>
      <c r="N950">
        <v>27</v>
      </c>
      <c r="O950" t="s">
        <v>2455</v>
      </c>
      <c r="P950" t="s">
        <v>40</v>
      </c>
      <c r="Q950" t="s">
        <v>35</v>
      </c>
      <c r="R950">
        <v>41</v>
      </c>
      <c r="S950">
        <v>4</v>
      </c>
      <c r="T950">
        <v>342</v>
      </c>
    </row>
    <row r="951" spans="1:20">
      <c r="A951" t="s">
        <v>2608</v>
      </c>
      <c r="B951" s="4">
        <v>15</v>
      </c>
      <c r="C951" s="4">
        <v>6</v>
      </c>
      <c r="D951" s="4">
        <v>1958</v>
      </c>
      <c r="E951" s="1">
        <f t="shared" si="28"/>
        <v>7588</v>
      </c>
      <c r="F951">
        <v>61.3</v>
      </c>
      <c r="G951">
        <v>29</v>
      </c>
      <c r="H951" t="s">
        <v>2455</v>
      </c>
      <c r="I951" s="4">
        <v>6</v>
      </c>
      <c r="J951" s="4">
        <v>6</v>
      </c>
      <c r="K951" s="6">
        <v>1961</v>
      </c>
      <c r="L951" s="1">
        <f t="shared" si="29"/>
        <v>4304</v>
      </c>
      <c r="M951">
        <v>61.2</v>
      </c>
      <c r="N951">
        <v>28.8</v>
      </c>
      <c r="O951" t="s">
        <v>2455</v>
      </c>
      <c r="P951" t="s">
        <v>34</v>
      </c>
      <c r="Q951" t="s">
        <v>35</v>
      </c>
      <c r="R951">
        <v>1087</v>
      </c>
      <c r="S951">
        <v>16</v>
      </c>
      <c r="T951">
        <v>224</v>
      </c>
    </row>
    <row r="952" spans="1:20">
      <c r="A952" t="s">
        <v>2609</v>
      </c>
      <c r="B952" s="4">
        <v>15</v>
      </c>
      <c r="C952" s="4">
        <v>6</v>
      </c>
      <c r="D952" s="4">
        <v>1958</v>
      </c>
      <c r="E952" s="1">
        <f t="shared" si="28"/>
        <v>7588</v>
      </c>
      <c r="F952">
        <v>61.3</v>
      </c>
      <c r="G952">
        <v>29</v>
      </c>
      <c r="H952" t="s">
        <v>2455</v>
      </c>
      <c r="I952" s="4">
        <v>18</v>
      </c>
      <c r="J952" s="4">
        <v>7</v>
      </c>
      <c r="K952" s="6">
        <v>1958</v>
      </c>
      <c r="L952" s="1">
        <f t="shared" si="29"/>
        <v>8714</v>
      </c>
      <c r="M952">
        <v>61.3</v>
      </c>
      <c r="N952">
        <v>29</v>
      </c>
      <c r="O952" t="s">
        <v>2455</v>
      </c>
      <c r="P952" t="s">
        <v>34</v>
      </c>
      <c r="Q952" t="s">
        <v>35</v>
      </c>
      <c r="R952">
        <v>33</v>
      </c>
      <c r="S952">
        <v>0</v>
      </c>
      <c r="T952">
        <v>0</v>
      </c>
    </row>
    <row r="953" spans="1:20">
      <c r="A953" t="s">
        <v>2610</v>
      </c>
      <c r="B953" s="4">
        <v>1</v>
      </c>
      <c r="C953" s="4">
        <v>7</v>
      </c>
      <c r="D953" s="4">
        <v>1958</v>
      </c>
      <c r="E953" s="1">
        <f t="shared" si="28"/>
        <v>2505</v>
      </c>
      <c r="F953">
        <v>61.3</v>
      </c>
      <c r="G953">
        <v>29.1</v>
      </c>
      <c r="H953" t="s">
        <v>2455</v>
      </c>
      <c r="I953" s="4">
        <v>15</v>
      </c>
      <c r="J953" s="4">
        <v>7</v>
      </c>
      <c r="K953" s="6">
        <v>1959</v>
      </c>
      <c r="L953" s="1">
        <f t="shared" si="29"/>
        <v>7619</v>
      </c>
      <c r="M953">
        <v>61.3</v>
      </c>
      <c r="N953">
        <v>29.1</v>
      </c>
      <c r="O953" t="s">
        <v>2455</v>
      </c>
      <c r="P953" t="s">
        <v>34</v>
      </c>
      <c r="Q953" t="s">
        <v>35</v>
      </c>
      <c r="R953">
        <v>379</v>
      </c>
      <c r="S953">
        <v>0</v>
      </c>
      <c r="T953">
        <v>0</v>
      </c>
    </row>
    <row r="954" spans="1:20">
      <c r="A954" t="s">
        <v>2611</v>
      </c>
      <c r="B954" s="4">
        <v>30</v>
      </c>
      <c r="C954" s="4">
        <v>5</v>
      </c>
      <c r="D954" s="4">
        <v>1958</v>
      </c>
      <c r="E954" s="1">
        <f t="shared" si="28"/>
        <v>13036</v>
      </c>
      <c r="F954">
        <v>60.5</v>
      </c>
      <c r="G954">
        <v>22</v>
      </c>
      <c r="H954" t="s">
        <v>2455</v>
      </c>
      <c r="I954" s="4">
        <v>28</v>
      </c>
      <c r="J954" s="4">
        <v>6</v>
      </c>
      <c r="K954" s="6">
        <v>1961</v>
      </c>
      <c r="L954" s="1">
        <f t="shared" si="29"/>
        <v>12340</v>
      </c>
      <c r="M954">
        <v>60.5</v>
      </c>
      <c r="N954">
        <v>22</v>
      </c>
      <c r="O954" t="s">
        <v>2455</v>
      </c>
      <c r="P954" t="s">
        <v>34</v>
      </c>
      <c r="Q954" t="s">
        <v>35</v>
      </c>
      <c r="R954">
        <v>1125</v>
      </c>
      <c r="S954">
        <v>0</v>
      </c>
      <c r="T954">
        <v>0</v>
      </c>
    </row>
    <row r="955" spans="1:20">
      <c r="A955" t="s">
        <v>3615</v>
      </c>
      <c r="B955" s="4">
        <v>6</v>
      </c>
      <c r="C955" s="4">
        <v>6</v>
      </c>
      <c r="D955" s="4">
        <v>1958</v>
      </c>
      <c r="E955" s="1">
        <f t="shared" si="28"/>
        <v>4301</v>
      </c>
      <c r="F955">
        <v>57.87</v>
      </c>
      <c r="G955">
        <v>12</v>
      </c>
      <c r="H955" t="s">
        <v>2497</v>
      </c>
      <c r="I955" s="4">
        <v>5</v>
      </c>
      <c r="J955" s="4">
        <v>8</v>
      </c>
      <c r="K955" s="6">
        <v>1962</v>
      </c>
      <c r="L955" s="1">
        <f t="shared" si="29"/>
        <v>4001</v>
      </c>
      <c r="M955">
        <v>57.77</v>
      </c>
      <c r="N955">
        <v>11.92</v>
      </c>
      <c r="O955" t="s">
        <v>2497</v>
      </c>
      <c r="P955" t="s">
        <v>40</v>
      </c>
      <c r="Q955" t="s">
        <v>52</v>
      </c>
      <c r="R955">
        <v>1521</v>
      </c>
      <c r="S955">
        <v>13</v>
      </c>
      <c r="T955">
        <v>204</v>
      </c>
    </row>
    <row r="956" spans="1:20">
      <c r="A956" t="s">
        <v>3616</v>
      </c>
      <c r="B956" s="4">
        <v>6</v>
      </c>
      <c r="C956" s="4">
        <v>6</v>
      </c>
      <c r="D956" s="4">
        <v>1958</v>
      </c>
      <c r="E956" s="1">
        <f t="shared" si="28"/>
        <v>4301</v>
      </c>
      <c r="F956">
        <v>57.9</v>
      </c>
      <c r="G956">
        <v>12</v>
      </c>
      <c r="H956" t="s">
        <v>2497</v>
      </c>
      <c r="I956" s="4">
        <v>7</v>
      </c>
      <c r="J956" s="4">
        <v>12</v>
      </c>
      <c r="K956" s="6">
        <v>1958</v>
      </c>
      <c r="L956" s="1">
        <f t="shared" si="29"/>
        <v>4849</v>
      </c>
      <c r="M956">
        <v>57.88</v>
      </c>
      <c r="N956">
        <v>11.92</v>
      </c>
      <c r="O956" t="s">
        <v>2497</v>
      </c>
      <c r="P956" t="s">
        <v>40</v>
      </c>
      <c r="Q956" t="s">
        <v>35</v>
      </c>
      <c r="R956">
        <v>184</v>
      </c>
      <c r="S956">
        <v>6</v>
      </c>
      <c r="T956">
        <v>250</v>
      </c>
    </row>
    <row r="957" spans="1:20">
      <c r="A957" t="s">
        <v>3617</v>
      </c>
      <c r="B957" s="4">
        <v>8</v>
      </c>
      <c r="C957" s="4">
        <v>6</v>
      </c>
      <c r="D957" s="4">
        <v>1958</v>
      </c>
      <c r="E957" s="1">
        <f t="shared" si="28"/>
        <v>5032</v>
      </c>
      <c r="F957">
        <v>57.87</v>
      </c>
      <c r="G957">
        <v>11.92</v>
      </c>
      <c r="H957" t="s">
        <v>2497</v>
      </c>
      <c r="I957" s="4">
        <v>8</v>
      </c>
      <c r="J957" s="4">
        <v>7</v>
      </c>
      <c r="K957" s="6">
        <v>1958</v>
      </c>
      <c r="L957" s="1">
        <f t="shared" si="29"/>
        <v>5062</v>
      </c>
      <c r="M957">
        <v>57.87</v>
      </c>
      <c r="N957">
        <v>11.92</v>
      </c>
      <c r="O957" t="s">
        <v>2497</v>
      </c>
      <c r="P957" t="s">
        <v>40</v>
      </c>
      <c r="Q957" t="s">
        <v>35</v>
      </c>
      <c r="R957">
        <v>30</v>
      </c>
      <c r="S957">
        <v>0</v>
      </c>
      <c r="T957">
        <v>0</v>
      </c>
    </row>
    <row r="958" spans="1:20">
      <c r="A958" t="s">
        <v>3618</v>
      </c>
      <c r="B958" s="4">
        <v>8</v>
      </c>
      <c r="C958" s="4">
        <v>6</v>
      </c>
      <c r="D958" s="4">
        <v>1958</v>
      </c>
      <c r="E958" s="1">
        <f t="shared" si="28"/>
        <v>5032</v>
      </c>
      <c r="F958">
        <v>57.87</v>
      </c>
      <c r="G958">
        <v>11.92</v>
      </c>
      <c r="H958" t="s">
        <v>2497</v>
      </c>
      <c r="I958" s="4">
        <v>1</v>
      </c>
      <c r="J958" s="4">
        <v>5</v>
      </c>
      <c r="K958" s="6">
        <v>1959</v>
      </c>
      <c r="L958" s="1">
        <f t="shared" si="29"/>
        <v>2445</v>
      </c>
      <c r="M958">
        <v>57.87</v>
      </c>
      <c r="N958">
        <v>11.92</v>
      </c>
      <c r="O958" t="s">
        <v>2497</v>
      </c>
      <c r="P958" t="s">
        <v>40</v>
      </c>
      <c r="Q958" t="s">
        <v>35</v>
      </c>
      <c r="R958">
        <v>327</v>
      </c>
      <c r="S958">
        <v>0</v>
      </c>
      <c r="T958">
        <v>0</v>
      </c>
    </row>
    <row r="959" spans="1:20">
      <c r="A959" t="s">
        <v>3736</v>
      </c>
      <c r="B959" s="4">
        <v>5</v>
      </c>
      <c r="C959" s="4">
        <v>6</v>
      </c>
      <c r="D959" s="4">
        <v>1958</v>
      </c>
      <c r="E959" s="1">
        <f t="shared" si="28"/>
        <v>3936</v>
      </c>
      <c r="F959">
        <v>57.32</v>
      </c>
      <c r="G959">
        <v>12.53</v>
      </c>
      <c r="H959" t="s">
        <v>2497</v>
      </c>
      <c r="I959" s="4">
        <v>6</v>
      </c>
      <c r="J959" s="4">
        <v>4</v>
      </c>
      <c r="K959" s="6">
        <v>1959</v>
      </c>
      <c r="L959" s="1">
        <f t="shared" si="29"/>
        <v>4241</v>
      </c>
      <c r="M959">
        <v>57.32</v>
      </c>
      <c r="N959">
        <v>12.53</v>
      </c>
      <c r="O959" t="s">
        <v>2497</v>
      </c>
      <c r="P959" t="s">
        <v>84</v>
      </c>
      <c r="Q959" t="s">
        <v>35</v>
      </c>
      <c r="R959">
        <v>305</v>
      </c>
      <c r="S959">
        <v>0</v>
      </c>
      <c r="T959">
        <v>0</v>
      </c>
    </row>
    <row r="960" spans="1:20">
      <c r="A960" t="s">
        <v>3783</v>
      </c>
      <c r="B960" s="4">
        <v>15</v>
      </c>
      <c r="C960" s="4">
        <v>6</v>
      </c>
      <c r="D960" s="4">
        <v>1958</v>
      </c>
      <c r="E960" s="1">
        <f t="shared" si="28"/>
        <v>7588</v>
      </c>
      <c r="F960">
        <v>56.75</v>
      </c>
      <c r="G960">
        <v>15.92</v>
      </c>
      <c r="H960" t="s">
        <v>2497</v>
      </c>
      <c r="I960" s="4">
        <v>10</v>
      </c>
      <c r="J960" s="4">
        <v>2</v>
      </c>
      <c r="K960" s="6">
        <v>1960</v>
      </c>
      <c r="L960" s="1">
        <f t="shared" si="29"/>
        <v>5644</v>
      </c>
      <c r="M960">
        <v>56.75</v>
      </c>
      <c r="N960">
        <v>15.92</v>
      </c>
      <c r="O960" t="s">
        <v>2497</v>
      </c>
      <c r="P960" t="s">
        <v>34</v>
      </c>
      <c r="Q960" t="s">
        <v>35</v>
      </c>
      <c r="R960">
        <v>605</v>
      </c>
      <c r="S960">
        <v>0</v>
      </c>
      <c r="T960">
        <v>0</v>
      </c>
    </row>
    <row r="961" spans="1:20">
      <c r="A961" t="s">
        <v>3810</v>
      </c>
      <c r="B961" s="4">
        <v>8</v>
      </c>
      <c r="C961" s="4">
        <v>7</v>
      </c>
      <c r="D961" s="4">
        <v>1958</v>
      </c>
      <c r="E961" s="1">
        <f t="shared" si="28"/>
        <v>5062</v>
      </c>
      <c r="F961">
        <v>59.47</v>
      </c>
      <c r="G961">
        <v>18.75</v>
      </c>
      <c r="H961" t="s">
        <v>2497</v>
      </c>
      <c r="I961" s="4">
        <v>15</v>
      </c>
      <c r="J961" s="4">
        <v>7</v>
      </c>
      <c r="K961" s="6">
        <v>1958</v>
      </c>
      <c r="L961" s="1">
        <f t="shared" si="29"/>
        <v>7618</v>
      </c>
      <c r="M961">
        <v>59.47</v>
      </c>
      <c r="N961">
        <v>18.75</v>
      </c>
      <c r="O961" t="s">
        <v>2497</v>
      </c>
      <c r="P961" t="s">
        <v>26</v>
      </c>
      <c r="Q961" t="s">
        <v>27</v>
      </c>
      <c r="R961">
        <v>7</v>
      </c>
      <c r="S961">
        <v>0</v>
      </c>
      <c r="T961">
        <v>0</v>
      </c>
    </row>
    <row r="962" spans="1:20">
      <c r="A962" t="s">
        <v>3834</v>
      </c>
      <c r="B962" s="4">
        <v>10</v>
      </c>
      <c r="C962" s="4">
        <v>6</v>
      </c>
      <c r="D962" s="4">
        <v>1958</v>
      </c>
      <c r="E962" s="1">
        <f t="shared" si="28"/>
        <v>5762</v>
      </c>
      <c r="F962">
        <v>56.9</v>
      </c>
      <c r="G962">
        <v>14.55</v>
      </c>
      <c r="H962" t="s">
        <v>2497</v>
      </c>
      <c r="I962" s="4">
        <v>28</v>
      </c>
      <c r="J962" s="4">
        <v>6</v>
      </c>
      <c r="K962" s="6">
        <v>1959</v>
      </c>
      <c r="L962" s="1">
        <f t="shared" si="29"/>
        <v>12338</v>
      </c>
      <c r="M962">
        <v>56.88</v>
      </c>
      <c r="N962">
        <v>14.52</v>
      </c>
      <c r="O962" t="s">
        <v>2497</v>
      </c>
      <c r="P962" t="s">
        <v>34</v>
      </c>
      <c r="Q962" t="s">
        <v>35</v>
      </c>
      <c r="R962">
        <v>383</v>
      </c>
      <c r="S962">
        <v>3</v>
      </c>
      <c r="T962">
        <v>228</v>
      </c>
    </row>
    <row r="963" spans="1:20">
      <c r="A963" t="s">
        <v>3835</v>
      </c>
      <c r="B963" s="4">
        <v>16</v>
      </c>
      <c r="C963" s="4">
        <v>6</v>
      </c>
      <c r="D963" s="4">
        <v>1958</v>
      </c>
      <c r="E963" s="1">
        <f t="shared" ref="E963:E1026" si="30">DATE(B963,C963,D963)</f>
        <v>7954</v>
      </c>
      <c r="F963">
        <v>59</v>
      </c>
      <c r="G963">
        <v>16.2</v>
      </c>
      <c r="H963" t="s">
        <v>2497</v>
      </c>
      <c r="I963" s="4">
        <v>30</v>
      </c>
      <c r="J963" s="4">
        <v>6</v>
      </c>
      <c r="K963" s="6">
        <v>1958</v>
      </c>
      <c r="L963" s="1">
        <f t="shared" ref="L963:L1026" si="31">DATE(I963,J963,K963)</f>
        <v>13067</v>
      </c>
      <c r="M963">
        <v>59</v>
      </c>
      <c r="N963">
        <v>16.2</v>
      </c>
      <c r="O963" t="s">
        <v>2497</v>
      </c>
      <c r="P963" t="s">
        <v>81</v>
      </c>
      <c r="Q963" t="s">
        <v>35</v>
      </c>
      <c r="R963">
        <v>14</v>
      </c>
      <c r="S963">
        <v>0</v>
      </c>
      <c r="T963">
        <v>0</v>
      </c>
    </row>
    <row r="964" spans="1:20">
      <c r="A964" t="s">
        <v>3836</v>
      </c>
      <c r="B964" s="4">
        <v>31</v>
      </c>
      <c r="C964" s="4">
        <v>5</v>
      </c>
      <c r="D964" s="4">
        <v>1958</v>
      </c>
      <c r="E964" s="1">
        <f t="shared" si="30"/>
        <v>13401</v>
      </c>
      <c r="F964">
        <v>56.25</v>
      </c>
      <c r="G964">
        <v>12.85</v>
      </c>
      <c r="H964" t="s">
        <v>2497</v>
      </c>
      <c r="I964" s="4">
        <v>1</v>
      </c>
      <c r="J964" s="4">
        <v>5</v>
      </c>
      <c r="K964" s="6">
        <v>1959</v>
      </c>
      <c r="L964" s="1">
        <f t="shared" si="31"/>
        <v>2445</v>
      </c>
      <c r="M964">
        <v>56.27</v>
      </c>
      <c r="N964">
        <v>12.85</v>
      </c>
      <c r="O964" t="s">
        <v>2497</v>
      </c>
      <c r="P964" t="s">
        <v>140</v>
      </c>
      <c r="Q964" t="s">
        <v>35</v>
      </c>
      <c r="R964">
        <v>335</v>
      </c>
      <c r="S964">
        <v>2</v>
      </c>
      <c r="T964">
        <v>0</v>
      </c>
    </row>
    <row r="965" spans="1:20">
      <c r="A965" t="s">
        <v>3838</v>
      </c>
      <c r="B965" s="4">
        <v>31</v>
      </c>
      <c r="C965" s="4">
        <v>5</v>
      </c>
      <c r="D965" s="4">
        <v>1958</v>
      </c>
      <c r="E965" s="1">
        <f t="shared" si="30"/>
        <v>13401</v>
      </c>
      <c r="F965">
        <v>59.27</v>
      </c>
      <c r="G965">
        <v>17.03</v>
      </c>
      <c r="H965" t="s">
        <v>2497</v>
      </c>
      <c r="I965" s="4">
        <v>12</v>
      </c>
      <c r="J965" s="4">
        <v>8</v>
      </c>
      <c r="K965" s="6">
        <v>1958</v>
      </c>
      <c r="L965" s="1">
        <f t="shared" si="31"/>
        <v>6554</v>
      </c>
      <c r="M965">
        <v>59.27</v>
      </c>
      <c r="N965">
        <v>17.05</v>
      </c>
      <c r="O965" t="s">
        <v>2497</v>
      </c>
      <c r="P965" t="s">
        <v>34</v>
      </c>
      <c r="Q965" t="s">
        <v>35</v>
      </c>
      <c r="R965">
        <v>73</v>
      </c>
      <c r="S965">
        <v>1</v>
      </c>
      <c r="T965">
        <v>91</v>
      </c>
    </row>
    <row r="966" spans="1:20">
      <c r="A966" t="s">
        <v>3839</v>
      </c>
      <c r="B966" s="4">
        <v>31</v>
      </c>
      <c r="C966" s="4">
        <v>5</v>
      </c>
      <c r="D966" s="4">
        <v>1958</v>
      </c>
      <c r="E966" s="1">
        <f t="shared" si="30"/>
        <v>13401</v>
      </c>
      <c r="F966">
        <v>59.27</v>
      </c>
      <c r="G966">
        <v>17.03</v>
      </c>
      <c r="H966" t="s">
        <v>2497</v>
      </c>
      <c r="I966" s="4">
        <v>12</v>
      </c>
      <c r="J966" s="4">
        <v>8</v>
      </c>
      <c r="K966" s="6">
        <v>1958</v>
      </c>
      <c r="L966" s="1">
        <f t="shared" si="31"/>
        <v>6554</v>
      </c>
      <c r="M966">
        <v>59.27</v>
      </c>
      <c r="N966">
        <v>17.05</v>
      </c>
      <c r="O966" t="s">
        <v>2497</v>
      </c>
      <c r="P966" t="s">
        <v>34</v>
      </c>
      <c r="Q966" t="s">
        <v>35</v>
      </c>
      <c r="R966">
        <v>73</v>
      </c>
      <c r="S966">
        <v>1</v>
      </c>
      <c r="T966">
        <v>91</v>
      </c>
    </row>
    <row r="967" spans="1:20">
      <c r="A967" t="s">
        <v>3840</v>
      </c>
      <c r="B967" s="4">
        <v>1</v>
      </c>
      <c r="C967" s="4">
        <v>6</v>
      </c>
      <c r="D967" s="4">
        <v>1958</v>
      </c>
      <c r="E967" s="1">
        <f t="shared" si="30"/>
        <v>2475</v>
      </c>
      <c r="F967">
        <v>56.22</v>
      </c>
      <c r="G967">
        <v>12.8</v>
      </c>
      <c r="H967" t="s">
        <v>2497</v>
      </c>
      <c r="I967" s="4">
        <v>28</v>
      </c>
      <c r="J967" s="4">
        <v>5</v>
      </c>
      <c r="K967" s="6">
        <v>1961</v>
      </c>
      <c r="L967" s="1">
        <f t="shared" si="31"/>
        <v>12309</v>
      </c>
      <c r="M967">
        <v>56.22</v>
      </c>
      <c r="N967">
        <v>12.78</v>
      </c>
      <c r="O967" t="s">
        <v>2497</v>
      </c>
      <c r="P967" t="s">
        <v>34</v>
      </c>
      <c r="Q967" t="s">
        <v>35</v>
      </c>
      <c r="R967">
        <v>1092</v>
      </c>
      <c r="S967">
        <v>2</v>
      </c>
      <c r="T967">
        <v>270</v>
      </c>
    </row>
    <row r="968" spans="1:20">
      <c r="A968" t="s">
        <v>3842</v>
      </c>
      <c r="B968" s="4">
        <v>4</v>
      </c>
      <c r="C968" s="4">
        <v>6</v>
      </c>
      <c r="D968" s="4">
        <v>1958</v>
      </c>
      <c r="E968" s="1">
        <f t="shared" si="30"/>
        <v>3571</v>
      </c>
      <c r="F968">
        <v>56.22</v>
      </c>
      <c r="G968">
        <v>12.75</v>
      </c>
      <c r="H968" t="s">
        <v>2497</v>
      </c>
      <c r="I968" s="4">
        <v>12</v>
      </c>
      <c r="J968" s="4">
        <v>5</v>
      </c>
      <c r="K968" s="6">
        <v>1960</v>
      </c>
      <c r="L968" s="1">
        <f t="shared" si="31"/>
        <v>6464</v>
      </c>
      <c r="M968">
        <v>56.12</v>
      </c>
      <c r="N968">
        <v>12.78</v>
      </c>
      <c r="O968" t="s">
        <v>2497</v>
      </c>
      <c r="P968" t="s">
        <v>34</v>
      </c>
      <c r="Q968" t="s">
        <v>35</v>
      </c>
      <c r="R968">
        <v>708</v>
      </c>
      <c r="S968">
        <v>12</v>
      </c>
      <c r="T968">
        <v>170</v>
      </c>
    </row>
    <row r="969" spans="1:20">
      <c r="A969" t="s">
        <v>3864</v>
      </c>
      <c r="B969" s="4">
        <v>7</v>
      </c>
      <c r="C969" s="4">
        <v>6</v>
      </c>
      <c r="D969" s="4">
        <v>1958</v>
      </c>
      <c r="E969" s="1">
        <f t="shared" si="30"/>
        <v>4666</v>
      </c>
      <c r="F969">
        <v>55.65</v>
      </c>
      <c r="G969">
        <v>13.08</v>
      </c>
      <c r="H969" t="s">
        <v>2497</v>
      </c>
      <c r="I969" s="4">
        <v>18</v>
      </c>
      <c r="J969" s="4">
        <v>6</v>
      </c>
      <c r="K969" s="6">
        <v>1958</v>
      </c>
      <c r="L969" s="1">
        <f t="shared" si="31"/>
        <v>8684</v>
      </c>
      <c r="M969">
        <v>55.65</v>
      </c>
      <c r="N969">
        <v>13.05</v>
      </c>
      <c r="O969" t="s">
        <v>2497</v>
      </c>
      <c r="P969" t="s">
        <v>81</v>
      </c>
      <c r="Q969" t="s">
        <v>35</v>
      </c>
      <c r="R969">
        <v>11</v>
      </c>
      <c r="S969">
        <v>3</v>
      </c>
      <c r="T969">
        <v>270</v>
      </c>
    </row>
    <row r="970" spans="1:20">
      <c r="A970" t="s">
        <v>235</v>
      </c>
      <c r="B970" s="4">
        <v>8</v>
      </c>
      <c r="C970" s="4">
        <v>5</v>
      </c>
      <c r="D970" s="4">
        <v>1959</v>
      </c>
      <c r="E970" s="1">
        <f t="shared" si="30"/>
        <v>5002</v>
      </c>
      <c r="F970">
        <v>49.93</v>
      </c>
      <c r="G970">
        <v>15.47</v>
      </c>
      <c r="H970" t="s">
        <v>211</v>
      </c>
      <c r="I970" s="4">
        <v>5</v>
      </c>
      <c r="J970" s="4">
        <v>4</v>
      </c>
      <c r="K970" s="6">
        <v>1960</v>
      </c>
      <c r="L970" s="1">
        <f t="shared" si="31"/>
        <v>3877</v>
      </c>
      <c r="M970">
        <v>49.93</v>
      </c>
      <c r="N970">
        <v>15.47</v>
      </c>
      <c r="O970" t="s">
        <v>211</v>
      </c>
      <c r="P970" t="s">
        <v>40</v>
      </c>
      <c r="Q970" t="s">
        <v>35</v>
      </c>
      <c r="R970">
        <v>333</v>
      </c>
      <c r="S970">
        <v>0</v>
      </c>
      <c r="T970">
        <v>0</v>
      </c>
    </row>
    <row r="971" spans="1:20">
      <c r="A971" t="s">
        <v>421</v>
      </c>
      <c r="B971" s="4">
        <v>13</v>
      </c>
      <c r="C971" s="4">
        <v>5</v>
      </c>
      <c r="D971" s="4">
        <v>1959</v>
      </c>
      <c r="E971" s="1">
        <f t="shared" si="30"/>
        <v>6828</v>
      </c>
      <c r="F971">
        <v>49.38</v>
      </c>
      <c r="G971">
        <v>9.67</v>
      </c>
      <c r="H971" t="s">
        <v>332</v>
      </c>
      <c r="I971" s="4">
        <v>28</v>
      </c>
      <c r="J971" s="4">
        <v>12</v>
      </c>
      <c r="K971" s="6">
        <v>1959</v>
      </c>
      <c r="L971" s="1">
        <f t="shared" si="31"/>
        <v>12521</v>
      </c>
      <c r="M971">
        <v>49.43</v>
      </c>
      <c r="N971">
        <v>9.68</v>
      </c>
      <c r="O971" t="s">
        <v>332</v>
      </c>
      <c r="P971" t="s">
        <v>34</v>
      </c>
      <c r="Q971" t="s">
        <v>35</v>
      </c>
      <c r="R971">
        <v>229</v>
      </c>
      <c r="S971">
        <v>6</v>
      </c>
      <c r="T971">
        <v>13</v>
      </c>
    </row>
    <row r="972" spans="1:20">
      <c r="A972" t="s">
        <v>436</v>
      </c>
      <c r="B972" s="4">
        <v>22</v>
      </c>
      <c r="C972" s="4">
        <v>6</v>
      </c>
      <c r="D972" s="4">
        <v>1959</v>
      </c>
      <c r="E972" s="1">
        <f t="shared" si="30"/>
        <v>10146</v>
      </c>
      <c r="F972">
        <v>48.5</v>
      </c>
      <c r="G972">
        <v>9.68</v>
      </c>
      <c r="H972" t="s">
        <v>332</v>
      </c>
      <c r="I972" s="4">
        <v>1</v>
      </c>
      <c r="J972" s="4">
        <v>5</v>
      </c>
      <c r="K972" s="6">
        <v>1969</v>
      </c>
      <c r="L972" s="1">
        <f t="shared" si="31"/>
        <v>2455</v>
      </c>
      <c r="M972">
        <v>48.5</v>
      </c>
      <c r="N972">
        <v>9.68</v>
      </c>
      <c r="O972" t="s">
        <v>332</v>
      </c>
      <c r="P972" t="s">
        <v>40</v>
      </c>
      <c r="Q972" t="s">
        <v>35</v>
      </c>
      <c r="R972">
        <v>3601</v>
      </c>
      <c r="S972">
        <v>0</v>
      </c>
      <c r="T972">
        <v>0</v>
      </c>
    </row>
    <row r="973" spans="1:20">
      <c r="A973" t="s">
        <v>438</v>
      </c>
      <c r="B973" s="4">
        <v>28</v>
      </c>
      <c r="C973" s="4">
        <v>5</v>
      </c>
      <c r="D973" s="4">
        <v>1959</v>
      </c>
      <c r="E973" s="1">
        <f t="shared" si="30"/>
        <v>12307</v>
      </c>
      <c r="F973">
        <v>48.73</v>
      </c>
      <c r="G973">
        <v>10.8</v>
      </c>
      <c r="H973" t="s">
        <v>332</v>
      </c>
      <c r="I973" s="4">
        <v>28</v>
      </c>
      <c r="J973" s="4">
        <v>4</v>
      </c>
      <c r="K973" s="6">
        <v>1963</v>
      </c>
      <c r="L973" s="1">
        <f t="shared" si="31"/>
        <v>12281</v>
      </c>
      <c r="M973">
        <v>48.65</v>
      </c>
      <c r="N973">
        <v>10.8</v>
      </c>
      <c r="O973" t="s">
        <v>332</v>
      </c>
      <c r="P973" t="s">
        <v>40</v>
      </c>
      <c r="Q973" t="s">
        <v>35</v>
      </c>
      <c r="R973">
        <v>1431</v>
      </c>
      <c r="S973">
        <v>10</v>
      </c>
      <c r="T973">
        <v>181</v>
      </c>
    </row>
    <row r="974" spans="1:20">
      <c r="A974" t="s">
        <v>441</v>
      </c>
      <c r="B974" s="4">
        <v>13</v>
      </c>
      <c r="C974" s="4">
        <v>5</v>
      </c>
      <c r="D974" s="4">
        <v>1959</v>
      </c>
      <c r="E974" s="1">
        <f t="shared" si="30"/>
        <v>6828</v>
      </c>
      <c r="F974">
        <v>48.9</v>
      </c>
      <c r="G974">
        <v>9.1999999999999993</v>
      </c>
      <c r="H974" t="s">
        <v>332</v>
      </c>
      <c r="I974" s="4">
        <v>18</v>
      </c>
      <c r="J974" s="4">
        <v>6</v>
      </c>
      <c r="K974" s="6">
        <v>1959</v>
      </c>
      <c r="L974" s="1">
        <f t="shared" si="31"/>
        <v>8685</v>
      </c>
      <c r="M974">
        <v>48.9</v>
      </c>
      <c r="N974">
        <v>9.1999999999999993</v>
      </c>
      <c r="O974" t="s">
        <v>332</v>
      </c>
      <c r="P974" t="s">
        <v>40</v>
      </c>
      <c r="Q974" t="s">
        <v>35</v>
      </c>
      <c r="R974">
        <v>36</v>
      </c>
      <c r="S974">
        <v>0</v>
      </c>
      <c r="T974">
        <v>0</v>
      </c>
    </row>
    <row r="975" spans="1:20">
      <c r="A975" t="s">
        <v>443</v>
      </c>
      <c r="B975" s="4">
        <v>23</v>
      </c>
      <c r="C975" s="4">
        <v>5</v>
      </c>
      <c r="D975" s="4">
        <v>1959</v>
      </c>
      <c r="E975" s="1">
        <f t="shared" si="30"/>
        <v>10480</v>
      </c>
      <c r="F975">
        <v>48.82</v>
      </c>
      <c r="G975">
        <v>9.5299999999999994</v>
      </c>
      <c r="H975" t="s">
        <v>332</v>
      </c>
      <c r="I975" s="4">
        <v>17</v>
      </c>
      <c r="J975" s="4">
        <v>4</v>
      </c>
      <c r="K975" s="6">
        <v>1962</v>
      </c>
      <c r="L975" s="1">
        <f t="shared" si="31"/>
        <v>8262</v>
      </c>
      <c r="M975">
        <v>48.88</v>
      </c>
      <c r="N975">
        <v>9.6300000000000008</v>
      </c>
      <c r="O975" t="s">
        <v>332</v>
      </c>
      <c r="P975" t="s">
        <v>140</v>
      </c>
      <c r="Q975" t="s">
        <v>35</v>
      </c>
      <c r="R975">
        <v>1060</v>
      </c>
      <c r="S975">
        <v>11</v>
      </c>
      <c r="T975">
        <v>45</v>
      </c>
    </row>
    <row r="976" spans="1:20">
      <c r="A976" t="s">
        <v>444</v>
      </c>
      <c r="B976" s="4">
        <v>23</v>
      </c>
      <c r="C976" s="4">
        <v>5</v>
      </c>
      <c r="D976" s="4">
        <v>1959</v>
      </c>
      <c r="E976" s="1">
        <f t="shared" si="30"/>
        <v>10480</v>
      </c>
      <c r="F976">
        <v>48.82</v>
      </c>
      <c r="G976">
        <v>9.5299999999999994</v>
      </c>
      <c r="H976" t="s">
        <v>332</v>
      </c>
      <c r="I976" s="4">
        <v>27</v>
      </c>
      <c r="J976" s="4">
        <v>5</v>
      </c>
      <c r="K976" s="6">
        <v>1962</v>
      </c>
      <c r="L976" s="1">
        <f t="shared" si="31"/>
        <v>11944</v>
      </c>
      <c r="M976">
        <v>48.9</v>
      </c>
      <c r="N976">
        <v>9.4</v>
      </c>
      <c r="O976" t="s">
        <v>332</v>
      </c>
      <c r="P976" t="s">
        <v>34</v>
      </c>
      <c r="Q976" t="s">
        <v>35</v>
      </c>
      <c r="R976">
        <v>1100</v>
      </c>
      <c r="S976">
        <v>14</v>
      </c>
      <c r="T976">
        <v>314</v>
      </c>
    </row>
    <row r="977" spans="1:20">
      <c r="A977" t="s">
        <v>464</v>
      </c>
      <c r="B977" s="4">
        <v>8</v>
      </c>
      <c r="C977" s="4">
        <v>6</v>
      </c>
      <c r="D977" s="4">
        <v>1959</v>
      </c>
      <c r="E977" s="1">
        <f t="shared" si="30"/>
        <v>5033</v>
      </c>
      <c r="F977">
        <v>49.23</v>
      </c>
      <c r="G977">
        <v>8.1199999999999992</v>
      </c>
      <c r="H977" t="s">
        <v>332</v>
      </c>
      <c r="I977" s="4">
        <v>15</v>
      </c>
      <c r="J977" s="4">
        <v>6</v>
      </c>
      <c r="K977" s="6">
        <v>1961</v>
      </c>
      <c r="L977" s="1">
        <f t="shared" si="31"/>
        <v>7591</v>
      </c>
      <c r="M977">
        <v>49.2</v>
      </c>
      <c r="N977">
        <v>8.1199999999999992</v>
      </c>
      <c r="O977" t="s">
        <v>332</v>
      </c>
      <c r="P977" t="s">
        <v>40</v>
      </c>
      <c r="Q977" t="s">
        <v>35</v>
      </c>
      <c r="R977">
        <v>738</v>
      </c>
      <c r="S977">
        <v>4</v>
      </c>
      <c r="T977">
        <v>181</v>
      </c>
    </row>
    <row r="978" spans="1:20">
      <c r="A978" t="s">
        <v>507</v>
      </c>
      <c r="B978" s="4">
        <v>10</v>
      </c>
      <c r="C978" s="4">
        <v>5</v>
      </c>
      <c r="D978" s="4">
        <v>1959</v>
      </c>
      <c r="E978" s="1">
        <f t="shared" si="30"/>
        <v>5732</v>
      </c>
      <c r="F978">
        <v>50.98</v>
      </c>
      <c r="G978">
        <v>6.72</v>
      </c>
      <c r="H978" t="s">
        <v>332</v>
      </c>
      <c r="I978" s="4">
        <v>15</v>
      </c>
      <c r="J978" s="4">
        <v>7</v>
      </c>
      <c r="K978" s="6">
        <v>1959</v>
      </c>
      <c r="L978" s="1">
        <f t="shared" si="31"/>
        <v>7619</v>
      </c>
      <c r="M978">
        <v>50.97</v>
      </c>
      <c r="N978">
        <v>6.75</v>
      </c>
      <c r="O978" t="s">
        <v>332</v>
      </c>
      <c r="P978" t="s">
        <v>40</v>
      </c>
      <c r="Q978" t="s">
        <v>35</v>
      </c>
      <c r="R978">
        <v>66</v>
      </c>
      <c r="S978">
        <v>3</v>
      </c>
      <c r="T978">
        <v>129</v>
      </c>
    </row>
    <row r="979" spans="1:20">
      <c r="A979" t="s">
        <v>511</v>
      </c>
      <c r="B979" s="4">
        <v>16</v>
      </c>
      <c r="C979" s="4">
        <v>6</v>
      </c>
      <c r="D979" s="4">
        <v>1959</v>
      </c>
      <c r="E979" s="1">
        <f t="shared" si="30"/>
        <v>7955</v>
      </c>
      <c r="F979">
        <v>50.62</v>
      </c>
      <c r="G979">
        <v>8.6300000000000008</v>
      </c>
      <c r="H979" t="s">
        <v>332</v>
      </c>
      <c r="I979" s="4">
        <v>26</v>
      </c>
      <c r="J979" s="4">
        <v>3</v>
      </c>
      <c r="K979" s="6">
        <v>1961</v>
      </c>
      <c r="L979" s="1">
        <f t="shared" si="31"/>
        <v>11517</v>
      </c>
      <c r="M979">
        <v>50.57</v>
      </c>
      <c r="N979">
        <v>8.6</v>
      </c>
      <c r="O979" t="s">
        <v>332</v>
      </c>
      <c r="P979" t="s">
        <v>34</v>
      </c>
      <c r="Q979" t="s">
        <v>35</v>
      </c>
      <c r="R979">
        <v>649</v>
      </c>
      <c r="S979">
        <v>7</v>
      </c>
      <c r="T979">
        <v>203</v>
      </c>
    </row>
    <row r="980" spans="1:20">
      <c r="A980" t="s">
        <v>518</v>
      </c>
      <c r="B980" s="4">
        <v>24</v>
      </c>
      <c r="C980" s="4">
        <v>5</v>
      </c>
      <c r="D980" s="4">
        <v>1959</v>
      </c>
      <c r="E980" s="1">
        <f t="shared" si="30"/>
        <v>10846</v>
      </c>
      <c r="F980">
        <v>50.88</v>
      </c>
      <c r="G980">
        <v>6.93</v>
      </c>
      <c r="H980" t="s">
        <v>332</v>
      </c>
      <c r="I980" s="4">
        <v>31</v>
      </c>
      <c r="J980" s="4">
        <v>3</v>
      </c>
      <c r="K980" s="6">
        <v>1967</v>
      </c>
      <c r="L980" s="1">
        <f t="shared" si="31"/>
        <v>13349</v>
      </c>
      <c r="M980">
        <v>50.93</v>
      </c>
      <c r="N980">
        <v>6.95</v>
      </c>
      <c r="O980" t="s">
        <v>332</v>
      </c>
      <c r="P980" t="s">
        <v>34</v>
      </c>
      <c r="Q980" t="s">
        <v>35</v>
      </c>
      <c r="R980">
        <v>2868</v>
      </c>
      <c r="S980">
        <v>6</v>
      </c>
      <c r="T980">
        <v>12</v>
      </c>
    </row>
    <row r="981" spans="1:20">
      <c r="A981" t="s">
        <v>525</v>
      </c>
      <c r="B981" s="4">
        <v>7</v>
      </c>
      <c r="C981" s="4">
        <v>5</v>
      </c>
      <c r="D981" s="4">
        <v>1959</v>
      </c>
      <c r="E981" s="1">
        <f t="shared" si="30"/>
        <v>4636</v>
      </c>
      <c r="F981">
        <v>51.28</v>
      </c>
      <c r="G981">
        <v>9.3699999999999992</v>
      </c>
      <c r="H981" t="s">
        <v>332</v>
      </c>
      <c r="I981" s="4">
        <v>2</v>
      </c>
      <c r="J981" s="4">
        <v>6</v>
      </c>
      <c r="K981" s="6">
        <v>1959</v>
      </c>
      <c r="L981" s="1">
        <f t="shared" si="31"/>
        <v>2841</v>
      </c>
      <c r="M981">
        <v>51.28</v>
      </c>
      <c r="N981">
        <v>9.3699999999999992</v>
      </c>
      <c r="O981" t="s">
        <v>332</v>
      </c>
      <c r="P981" t="s">
        <v>84</v>
      </c>
      <c r="Q981" t="s">
        <v>35</v>
      </c>
      <c r="R981">
        <v>26</v>
      </c>
      <c r="S981">
        <v>0</v>
      </c>
      <c r="T981">
        <v>0</v>
      </c>
    </row>
    <row r="982" spans="1:20">
      <c r="A982" t="s">
        <v>653</v>
      </c>
      <c r="B982" s="4">
        <v>17</v>
      </c>
      <c r="C982" s="4">
        <v>5</v>
      </c>
      <c r="D982" s="4">
        <v>1959</v>
      </c>
      <c r="E982" s="1">
        <f t="shared" si="30"/>
        <v>8289</v>
      </c>
      <c r="F982">
        <v>55.67</v>
      </c>
      <c r="G982">
        <v>12.02</v>
      </c>
      <c r="H982" t="s">
        <v>610</v>
      </c>
      <c r="I982" s="4">
        <v>2</v>
      </c>
      <c r="J982" s="4">
        <v>12</v>
      </c>
      <c r="K982" s="6">
        <v>1964</v>
      </c>
      <c r="L982" s="1">
        <f t="shared" si="31"/>
        <v>3029</v>
      </c>
      <c r="M982">
        <v>55.68</v>
      </c>
      <c r="N982">
        <v>12.02</v>
      </c>
      <c r="O982" t="s">
        <v>610</v>
      </c>
      <c r="P982" t="s">
        <v>34</v>
      </c>
      <c r="Q982" t="s">
        <v>35</v>
      </c>
      <c r="R982">
        <v>2026</v>
      </c>
      <c r="S982">
        <v>2</v>
      </c>
      <c r="T982">
        <v>0</v>
      </c>
    </row>
    <row r="983" spans="1:20">
      <c r="A983" t="s">
        <v>654</v>
      </c>
      <c r="B983" s="4">
        <v>22</v>
      </c>
      <c r="C983" s="4">
        <v>5</v>
      </c>
      <c r="D983" s="4">
        <v>1959</v>
      </c>
      <c r="E983" s="1">
        <f t="shared" si="30"/>
        <v>10115</v>
      </c>
      <c r="F983">
        <v>55.15</v>
      </c>
      <c r="G983">
        <v>15.08</v>
      </c>
      <c r="H983" t="s">
        <v>610</v>
      </c>
      <c r="I983" s="4">
        <v>3</v>
      </c>
      <c r="J983" s="4">
        <v>2</v>
      </c>
      <c r="K983" s="6">
        <v>1963</v>
      </c>
      <c r="L983" s="1">
        <f t="shared" si="31"/>
        <v>3090</v>
      </c>
      <c r="M983">
        <v>55.13</v>
      </c>
      <c r="N983">
        <v>15.03</v>
      </c>
      <c r="O983" t="s">
        <v>610</v>
      </c>
      <c r="P983" t="s">
        <v>34</v>
      </c>
      <c r="Q983" t="s">
        <v>35</v>
      </c>
      <c r="R983">
        <v>1353</v>
      </c>
      <c r="S983">
        <v>4</v>
      </c>
      <c r="T983">
        <v>240</v>
      </c>
    </row>
    <row r="984" spans="1:20">
      <c r="A984" t="s">
        <v>655</v>
      </c>
      <c r="B984" s="4">
        <v>5</v>
      </c>
      <c r="C984" s="4">
        <v>5</v>
      </c>
      <c r="D984" s="4">
        <v>1959</v>
      </c>
      <c r="E984" s="1">
        <f t="shared" si="30"/>
        <v>3906</v>
      </c>
      <c r="F984">
        <v>56.17</v>
      </c>
      <c r="G984">
        <v>10.220000000000001</v>
      </c>
      <c r="H984" t="s">
        <v>610</v>
      </c>
      <c r="I984" s="4">
        <v>20</v>
      </c>
      <c r="J984" s="4">
        <v>1</v>
      </c>
      <c r="K984" s="6">
        <v>1960</v>
      </c>
      <c r="L984" s="1">
        <f t="shared" si="31"/>
        <v>9265</v>
      </c>
      <c r="M984">
        <v>56.17</v>
      </c>
      <c r="N984">
        <v>10.220000000000001</v>
      </c>
      <c r="O984" t="s">
        <v>610</v>
      </c>
      <c r="P984" t="s">
        <v>34</v>
      </c>
      <c r="Q984" t="s">
        <v>35</v>
      </c>
      <c r="R984">
        <v>260</v>
      </c>
      <c r="S984">
        <v>0</v>
      </c>
      <c r="T984">
        <v>0</v>
      </c>
    </row>
    <row r="985" spans="1:20">
      <c r="A985" t="s">
        <v>656</v>
      </c>
      <c r="B985" s="4">
        <v>17</v>
      </c>
      <c r="C985" s="4">
        <v>5</v>
      </c>
      <c r="D985" s="4">
        <v>1959</v>
      </c>
      <c r="E985" s="1">
        <f t="shared" si="30"/>
        <v>8289</v>
      </c>
      <c r="F985">
        <v>56.07</v>
      </c>
      <c r="G985">
        <v>10.17</v>
      </c>
      <c r="H985" t="s">
        <v>610</v>
      </c>
      <c r="I985" s="4">
        <v>6</v>
      </c>
      <c r="J985" s="4">
        <v>6</v>
      </c>
      <c r="K985" s="6">
        <v>1959</v>
      </c>
      <c r="L985" s="1">
        <f t="shared" si="31"/>
        <v>4302</v>
      </c>
      <c r="M985">
        <v>56.07</v>
      </c>
      <c r="N985">
        <v>10.17</v>
      </c>
      <c r="O985" t="s">
        <v>610</v>
      </c>
      <c r="P985" t="s">
        <v>40</v>
      </c>
      <c r="Q985" t="s">
        <v>35</v>
      </c>
      <c r="R985">
        <v>20</v>
      </c>
      <c r="S985">
        <v>0</v>
      </c>
      <c r="T985">
        <v>0</v>
      </c>
    </row>
    <row r="986" spans="1:20">
      <c r="A986" t="s">
        <v>732</v>
      </c>
      <c r="B986" s="4">
        <v>27</v>
      </c>
      <c r="C986" s="4">
        <v>6</v>
      </c>
      <c r="D986" s="4">
        <v>1959</v>
      </c>
      <c r="E986" s="1">
        <f t="shared" si="30"/>
        <v>11972</v>
      </c>
      <c r="F986">
        <v>55.47</v>
      </c>
      <c r="G986">
        <v>8.4700000000000006</v>
      </c>
      <c r="H986" t="s">
        <v>610</v>
      </c>
      <c r="I986" s="4">
        <v>15</v>
      </c>
      <c r="J986" s="4">
        <v>4</v>
      </c>
      <c r="K986" s="6">
        <v>1960</v>
      </c>
      <c r="L986" s="1">
        <f t="shared" si="31"/>
        <v>7529</v>
      </c>
      <c r="M986">
        <v>55.5</v>
      </c>
      <c r="N986">
        <v>8.42</v>
      </c>
      <c r="O986" t="s">
        <v>610</v>
      </c>
      <c r="P986" t="s">
        <v>40</v>
      </c>
      <c r="Q986" t="s">
        <v>35</v>
      </c>
      <c r="R986">
        <v>293</v>
      </c>
      <c r="S986">
        <v>5</v>
      </c>
      <c r="T986">
        <v>320</v>
      </c>
    </row>
    <row r="987" spans="1:20">
      <c r="A987" t="s">
        <v>857</v>
      </c>
      <c r="B987" s="4">
        <v>19</v>
      </c>
      <c r="C987" s="4">
        <v>5</v>
      </c>
      <c r="D987" s="4">
        <v>1959</v>
      </c>
      <c r="E987" s="1">
        <f t="shared" si="30"/>
        <v>9019</v>
      </c>
      <c r="F987">
        <v>52.53</v>
      </c>
      <c r="G987">
        <v>-1.53</v>
      </c>
      <c r="H987" t="s">
        <v>4129</v>
      </c>
      <c r="I987" s="4">
        <v>1</v>
      </c>
      <c r="J987" s="4">
        <v>7</v>
      </c>
      <c r="K987" s="6">
        <v>1961</v>
      </c>
      <c r="L987" s="1">
        <f t="shared" si="31"/>
        <v>2508</v>
      </c>
      <c r="M987">
        <v>52.53</v>
      </c>
      <c r="N987">
        <v>-1.55</v>
      </c>
      <c r="O987" t="s">
        <v>4129</v>
      </c>
      <c r="P987" t="s">
        <v>40</v>
      </c>
      <c r="Q987" t="s">
        <v>35</v>
      </c>
      <c r="R987">
        <v>774</v>
      </c>
      <c r="S987">
        <v>2</v>
      </c>
      <c r="T987">
        <v>270</v>
      </c>
    </row>
    <row r="988" spans="1:20">
      <c r="A988" t="s">
        <v>859</v>
      </c>
      <c r="B988" s="4">
        <v>19</v>
      </c>
      <c r="C988" s="4">
        <v>5</v>
      </c>
      <c r="D988" s="4">
        <v>1959</v>
      </c>
      <c r="E988" s="1">
        <f t="shared" si="30"/>
        <v>9019</v>
      </c>
      <c r="F988">
        <v>52.53</v>
      </c>
      <c r="G988">
        <v>-1.53</v>
      </c>
      <c r="H988" t="s">
        <v>4129</v>
      </c>
      <c r="I988" s="4">
        <v>19</v>
      </c>
      <c r="J988" s="4">
        <v>3</v>
      </c>
      <c r="K988" s="6">
        <v>1964</v>
      </c>
      <c r="L988" s="1">
        <f t="shared" si="31"/>
        <v>8963</v>
      </c>
      <c r="M988">
        <v>52.48</v>
      </c>
      <c r="N988">
        <v>-1.47</v>
      </c>
      <c r="O988" t="s">
        <v>4129</v>
      </c>
      <c r="P988" t="s">
        <v>40</v>
      </c>
      <c r="Q988" t="s">
        <v>35</v>
      </c>
      <c r="R988">
        <v>1766</v>
      </c>
      <c r="S988">
        <v>8</v>
      </c>
      <c r="T988">
        <v>141</v>
      </c>
    </row>
    <row r="989" spans="1:20">
      <c r="A989" t="s">
        <v>860</v>
      </c>
      <c r="B989" s="4">
        <v>23</v>
      </c>
      <c r="C989" s="4">
        <v>5</v>
      </c>
      <c r="D989" s="4">
        <v>1959</v>
      </c>
      <c r="E989" s="1">
        <f t="shared" si="30"/>
        <v>10480</v>
      </c>
      <c r="F989">
        <v>52.53</v>
      </c>
      <c r="G989">
        <v>-1.45</v>
      </c>
      <c r="H989" t="s">
        <v>4129</v>
      </c>
      <c r="I989" s="4">
        <v>15</v>
      </c>
      <c r="J989" s="4">
        <v>6</v>
      </c>
      <c r="K989" s="6">
        <v>1961</v>
      </c>
      <c r="L989" s="1">
        <f t="shared" si="31"/>
        <v>7591</v>
      </c>
      <c r="M989">
        <v>52.52</v>
      </c>
      <c r="N989">
        <v>-1.57</v>
      </c>
      <c r="O989" t="s">
        <v>4129</v>
      </c>
      <c r="P989" t="s">
        <v>34</v>
      </c>
      <c r="Q989" t="s">
        <v>35</v>
      </c>
      <c r="R989">
        <v>754</v>
      </c>
      <c r="S989">
        <v>9</v>
      </c>
      <c r="T989">
        <v>257</v>
      </c>
    </row>
    <row r="990" spans="1:20">
      <c r="A990" t="s">
        <v>861</v>
      </c>
      <c r="B990" s="4">
        <v>11</v>
      </c>
      <c r="C990" s="4">
        <v>5</v>
      </c>
      <c r="D990" s="4">
        <v>1959</v>
      </c>
      <c r="E990" s="1">
        <f t="shared" si="30"/>
        <v>6097</v>
      </c>
      <c r="F990">
        <v>54.05</v>
      </c>
      <c r="G990">
        <v>-4.82</v>
      </c>
      <c r="H990" t="s">
        <v>4129</v>
      </c>
      <c r="I990" s="4">
        <v>10</v>
      </c>
      <c r="J990" s="4">
        <v>12</v>
      </c>
      <c r="K990" s="6">
        <v>1961</v>
      </c>
      <c r="L990" s="1">
        <f t="shared" si="31"/>
        <v>5948</v>
      </c>
      <c r="M990">
        <v>54.23</v>
      </c>
      <c r="N990">
        <v>-4.4000000000000004</v>
      </c>
      <c r="O990" t="s">
        <v>4129</v>
      </c>
      <c r="P990" t="s">
        <v>40</v>
      </c>
      <c r="Q990" t="s">
        <v>35</v>
      </c>
      <c r="R990">
        <v>944</v>
      </c>
      <c r="S990">
        <v>34</v>
      </c>
      <c r="T990">
        <v>54</v>
      </c>
    </row>
    <row r="991" spans="1:20">
      <c r="A991" t="s">
        <v>893</v>
      </c>
      <c r="B991" s="4">
        <v>27</v>
      </c>
      <c r="C991" s="4">
        <v>5</v>
      </c>
      <c r="D991" s="4">
        <v>1959</v>
      </c>
      <c r="E991" s="1">
        <f t="shared" si="30"/>
        <v>11941</v>
      </c>
      <c r="F991">
        <v>54.13</v>
      </c>
      <c r="G991">
        <v>-2.77</v>
      </c>
      <c r="H991" t="s">
        <v>4129</v>
      </c>
      <c r="I991" s="4">
        <v>16</v>
      </c>
      <c r="J991" s="4">
        <v>3</v>
      </c>
      <c r="K991" s="6">
        <v>1960</v>
      </c>
      <c r="L991" s="1">
        <f t="shared" si="31"/>
        <v>7864</v>
      </c>
      <c r="M991">
        <v>54.17</v>
      </c>
      <c r="N991">
        <v>-2.82</v>
      </c>
      <c r="O991" t="s">
        <v>4129</v>
      </c>
      <c r="P991" t="s">
        <v>34</v>
      </c>
      <c r="Q991" t="s">
        <v>35</v>
      </c>
      <c r="R991">
        <v>294</v>
      </c>
      <c r="S991">
        <v>5</v>
      </c>
      <c r="T991">
        <v>319</v>
      </c>
    </row>
    <row r="992" spans="1:20">
      <c r="A992" t="s">
        <v>898</v>
      </c>
      <c r="B992" s="4">
        <v>2</v>
      </c>
      <c r="C992" s="4">
        <v>6</v>
      </c>
      <c r="D992" s="4">
        <v>1959</v>
      </c>
      <c r="E992" s="1">
        <f t="shared" si="30"/>
        <v>2841</v>
      </c>
      <c r="F992">
        <v>52.6</v>
      </c>
      <c r="G992">
        <v>-1.83</v>
      </c>
      <c r="H992" t="s">
        <v>4129</v>
      </c>
      <c r="I992" s="4">
        <v>13</v>
      </c>
      <c r="J992" s="4">
        <v>3</v>
      </c>
      <c r="K992" s="6">
        <v>1960</v>
      </c>
      <c r="L992" s="1">
        <f t="shared" si="31"/>
        <v>6768</v>
      </c>
      <c r="M992">
        <v>52.63</v>
      </c>
      <c r="N992">
        <v>-1.83</v>
      </c>
      <c r="O992" t="s">
        <v>4129</v>
      </c>
      <c r="P992" t="s">
        <v>40</v>
      </c>
      <c r="Q992" t="s">
        <v>35</v>
      </c>
      <c r="R992">
        <v>285</v>
      </c>
      <c r="S992">
        <v>4</v>
      </c>
      <c r="T992">
        <v>0</v>
      </c>
    </row>
    <row r="993" spans="1:20">
      <c r="A993" t="s">
        <v>899</v>
      </c>
      <c r="B993" s="4">
        <v>24</v>
      </c>
      <c r="C993" s="4">
        <v>5</v>
      </c>
      <c r="D993" s="4">
        <v>1959</v>
      </c>
      <c r="E993" s="1">
        <f t="shared" si="30"/>
        <v>10846</v>
      </c>
      <c r="F993">
        <v>53.72</v>
      </c>
      <c r="G993">
        <v>-1.22</v>
      </c>
      <c r="H993" t="s">
        <v>4129</v>
      </c>
      <c r="I993" s="4">
        <v>25</v>
      </c>
      <c r="J993" s="4">
        <v>8</v>
      </c>
      <c r="K993" s="6">
        <v>1961</v>
      </c>
      <c r="L993" s="1">
        <f t="shared" si="31"/>
        <v>11305</v>
      </c>
      <c r="M993">
        <v>53.75</v>
      </c>
      <c r="N993">
        <v>-1.37</v>
      </c>
      <c r="O993" t="s">
        <v>4129</v>
      </c>
      <c r="P993" t="s">
        <v>40</v>
      </c>
      <c r="Q993" t="s">
        <v>35</v>
      </c>
      <c r="R993">
        <v>824</v>
      </c>
      <c r="S993">
        <v>11</v>
      </c>
      <c r="T993">
        <v>291</v>
      </c>
    </row>
    <row r="994" spans="1:20">
      <c r="A994" t="s">
        <v>1614</v>
      </c>
      <c r="B994" s="4">
        <v>12</v>
      </c>
      <c r="C994" s="4">
        <v>6</v>
      </c>
      <c r="D994" s="4">
        <v>1959</v>
      </c>
      <c r="E994" s="1">
        <f t="shared" si="30"/>
        <v>6494</v>
      </c>
      <c r="F994">
        <v>52.2</v>
      </c>
      <c r="G994">
        <v>5.9</v>
      </c>
      <c r="H994" t="s">
        <v>1615</v>
      </c>
      <c r="I994" s="4">
        <v>13</v>
      </c>
      <c r="J994" s="4">
        <v>9</v>
      </c>
      <c r="K994" s="6">
        <v>1959</v>
      </c>
      <c r="L994" s="1">
        <f t="shared" si="31"/>
        <v>6951</v>
      </c>
      <c r="M994">
        <v>52.2</v>
      </c>
      <c r="N994">
        <v>5.9</v>
      </c>
      <c r="O994" t="s">
        <v>1615</v>
      </c>
      <c r="P994" t="s">
        <v>40</v>
      </c>
      <c r="Q994" t="s">
        <v>27</v>
      </c>
      <c r="R994">
        <v>93</v>
      </c>
      <c r="S994">
        <v>0</v>
      </c>
      <c r="T994">
        <v>0</v>
      </c>
    </row>
    <row r="995" spans="1:20">
      <c r="A995" t="s">
        <v>1616</v>
      </c>
      <c r="B995" s="4">
        <v>22</v>
      </c>
      <c r="C995" s="4">
        <v>6</v>
      </c>
      <c r="D995" s="4">
        <v>1959</v>
      </c>
      <c r="E995" s="1">
        <f t="shared" si="30"/>
        <v>10146</v>
      </c>
      <c r="F995">
        <v>52.1</v>
      </c>
      <c r="G995">
        <v>4.3</v>
      </c>
      <c r="H995" t="s">
        <v>1615</v>
      </c>
      <c r="I995" s="4">
        <v>20</v>
      </c>
      <c r="J995" s="4">
        <v>9</v>
      </c>
      <c r="K995" s="6">
        <v>1959</v>
      </c>
      <c r="L995" s="1">
        <f t="shared" si="31"/>
        <v>9508</v>
      </c>
      <c r="M995">
        <v>52.1</v>
      </c>
      <c r="N995">
        <v>4.3</v>
      </c>
      <c r="O995" t="s">
        <v>1615</v>
      </c>
      <c r="P995" t="s">
        <v>40</v>
      </c>
      <c r="Q995" t="s">
        <v>35</v>
      </c>
      <c r="R995">
        <v>90</v>
      </c>
      <c r="S995">
        <v>0</v>
      </c>
      <c r="T995">
        <v>0</v>
      </c>
    </row>
    <row r="996" spans="1:20">
      <c r="A996" t="s">
        <v>1619</v>
      </c>
      <c r="B996" s="4">
        <v>30</v>
      </c>
      <c r="C996" s="4">
        <v>5</v>
      </c>
      <c r="D996" s="4">
        <v>1959</v>
      </c>
      <c r="E996" s="1">
        <f t="shared" si="30"/>
        <v>13037</v>
      </c>
      <c r="F996">
        <v>52.3</v>
      </c>
      <c r="G996">
        <v>5.2</v>
      </c>
      <c r="H996" t="s">
        <v>1615</v>
      </c>
      <c r="I996" s="4">
        <v>12</v>
      </c>
      <c r="J996" s="4">
        <v>11</v>
      </c>
      <c r="K996" s="6">
        <v>1959</v>
      </c>
      <c r="L996" s="1">
        <f t="shared" si="31"/>
        <v>6647</v>
      </c>
      <c r="M996">
        <v>52.2</v>
      </c>
      <c r="N996">
        <v>5.2</v>
      </c>
      <c r="O996" t="s">
        <v>1615</v>
      </c>
      <c r="P996" t="s">
        <v>34</v>
      </c>
      <c r="Q996" t="s">
        <v>35</v>
      </c>
      <c r="R996">
        <v>166</v>
      </c>
      <c r="S996">
        <v>12</v>
      </c>
      <c r="T996">
        <v>181</v>
      </c>
    </row>
    <row r="997" spans="1:20">
      <c r="A997" t="s">
        <v>2222</v>
      </c>
      <c r="B997" s="4">
        <v>17</v>
      </c>
      <c r="C997" s="4">
        <v>6</v>
      </c>
      <c r="D997" s="4">
        <v>1959</v>
      </c>
      <c r="E997" s="1">
        <f t="shared" si="30"/>
        <v>8320</v>
      </c>
      <c r="F997">
        <v>59.75</v>
      </c>
      <c r="G997">
        <v>10.87</v>
      </c>
      <c r="H997" t="s">
        <v>669</v>
      </c>
      <c r="I997" s="4">
        <v>18</v>
      </c>
      <c r="J997" s="4">
        <v>8</v>
      </c>
      <c r="K997" s="6">
        <v>1959</v>
      </c>
      <c r="L997" s="1">
        <f t="shared" si="31"/>
        <v>8746</v>
      </c>
      <c r="M997">
        <v>59.9</v>
      </c>
      <c r="N997">
        <v>10.3</v>
      </c>
      <c r="O997" t="s">
        <v>669</v>
      </c>
      <c r="P997" t="s">
        <v>40</v>
      </c>
      <c r="Q997" t="s">
        <v>52</v>
      </c>
      <c r="R997">
        <v>62</v>
      </c>
      <c r="S997">
        <v>36</v>
      </c>
      <c r="T997">
        <v>298</v>
      </c>
    </row>
    <row r="998" spans="1:20">
      <c r="A998" t="s">
        <v>2269</v>
      </c>
      <c r="B998" s="4">
        <v>31</v>
      </c>
      <c r="C998" s="4">
        <v>5</v>
      </c>
      <c r="D998" s="4">
        <v>1959</v>
      </c>
      <c r="E998" s="1">
        <f t="shared" si="30"/>
        <v>13402</v>
      </c>
      <c r="F998">
        <v>58.53</v>
      </c>
      <c r="G998">
        <v>7.78</v>
      </c>
      <c r="H998" t="s">
        <v>669</v>
      </c>
      <c r="I998" s="4">
        <v>29</v>
      </c>
      <c r="J998" s="4">
        <v>12</v>
      </c>
      <c r="K998" s="6">
        <v>1959</v>
      </c>
      <c r="L998" s="1">
        <f t="shared" si="31"/>
        <v>12886</v>
      </c>
      <c r="M998">
        <v>58.5</v>
      </c>
      <c r="N998">
        <v>7.77</v>
      </c>
      <c r="O998" t="s">
        <v>669</v>
      </c>
      <c r="P998" t="s">
        <v>34</v>
      </c>
      <c r="Q998" t="s">
        <v>35</v>
      </c>
      <c r="R998">
        <v>212</v>
      </c>
      <c r="S998">
        <v>4</v>
      </c>
      <c r="T998">
        <v>195</v>
      </c>
    </row>
    <row r="999" spans="1:20">
      <c r="A999" t="s">
        <v>2578</v>
      </c>
      <c r="B999" s="4">
        <v>15</v>
      </c>
      <c r="C999" s="4">
        <v>6</v>
      </c>
      <c r="D999" s="4">
        <v>1959</v>
      </c>
      <c r="E999" s="1">
        <f t="shared" si="30"/>
        <v>7589</v>
      </c>
      <c r="F999">
        <v>62.9</v>
      </c>
      <c r="G999">
        <v>23</v>
      </c>
      <c r="H999" t="s">
        <v>2455</v>
      </c>
      <c r="I999" s="4">
        <v>15</v>
      </c>
      <c r="J999" s="4">
        <v>11</v>
      </c>
      <c r="K999" s="6">
        <v>1959</v>
      </c>
      <c r="L999" s="1">
        <f t="shared" si="31"/>
        <v>7742</v>
      </c>
      <c r="M999">
        <v>62.9</v>
      </c>
      <c r="N999">
        <v>23</v>
      </c>
      <c r="O999" t="s">
        <v>2455</v>
      </c>
      <c r="P999" t="s">
        <v>34</v>
      </c>
      <c r="Q999" t="s">
        <v>35</v>
      </c>
      <c r="R999">
        <v>153</v>
      </c>
      <c r="S999">
        <v>0</v>
      </c>
      <c r="T999">
        <v>0</v>
      </c>
    </row>
    <row r="1000" spans="1:20">
      <c r="A1000" t="s">
        <v>2598</v>
      </c>
      <c r="B1000" s="4">
        <v>10</v>
      </c>
      <c r="C1000" s="4">
        <v>6</v>
      </c>
      <c r="D1000" s="4">
        <v>1959</v>
      </c>
      <c r="E1000" s="1">
        <f t="shared" si="30"/>
        <v>5763</v>
      </c>
      <c r="F1000">
        <v>63.2</v>
      </c>
      <c r="G1000">
        <v>21.6</v>
      </c>
      <c r="H1000" t="s">
        <v>2455</v>
      </c>
      <c r="I1000" s="4">
        <v>19</v>
      </c>
      <c r="J1000" s="4">
        <v>3</v>
      </c>
      <c r="K1000" s="6">
        <v>1960</v>
      </c>
      <c r="L1000" s="1">
        <f t="shared" si="31"/>
        <v>8959</v>
      </c>
      <c r="M1000">
        <v>63.2</v>
      </c>
      <c r="N1000">
        <v>21.6</v>
      </c>
      <c r="O1000" t="s">
        <v>2455</v>
      </c>
      <c r="P1000" t="s">
        <v>40</v>
      </c>
      <c r="Q1000" t="s">
        <v>35</v>
      </c>
      <c r="R1000">
        <v>283</v>
      </c>
      <c r="S1000">
        <v>0</v>
      </c>
      <c r="T1000">
        <v>0</v>
      </c>
    </row>
    <row r="1001" spans="1:20">
      <c r="A1001" t="s">
        <v>2612</v>
      </c>
      <c r="B1001" s="4">
        <v>23</v>
      </c>
      <c r="C1001" s="4">
        <v>6</v>
      </c>
      <c r="D1001" s="4">
        <v>1959</v>
      </c>
      <c r="E1001" s="1">
        <f t="shared" si="30"/>
        <v>10511</v>
      </c>
      <c r="F1001">
        <v>62</v>
      </c>
      <c r="G1001">
        <v>25.4</v>
      </c>
      <c r="H1001" t="s">
        <v>2455</v>
      </c>
      <c r="I1001" s="4">
        <v>19</v>
      </c>
      <c r="J1001" s="4">
        <v>9</v>
      </c>
      <c r="K1001" s="6">
        <v>1959</v>
      </c>
      <c r="L1001" s="1">
        <f t="shared" si="31"/>
        <v>9142</v>
      </c>
      <c r="M1001">
        <v>62</v>
      </c>
      <c r="N1001">
        <v>25.33</v>
      </c>
      <c r="O1001" t="s">
        <v>2455</v>
      </c>
      <c r="P1001" t="s">
        <v>34</v>
      </c>
      <c r="Q1001" t="s">
        <v>35</v>
      </c>
      <c r="R1001">
        <v>88</v>
      </c>
      <c r="S1001">
        <v>4</v>
      </c>
      <c r="T1001">
        <v>270</v>
      </c>
    </row>
    <row r="1002" spans="1:20">
      <c r="A1002" t="s">
        <v>2614</v>
      </c>
      <c r="B1002" s="4">
        <v>16</v>
      </c>
      <c r="C1002" s="4">
        <v>6</v>
      </c>
      <c r="D1002" s="4">
        <v>1959</v>
      </c>
      <c r="E1002" s="1">
        <f t="shared" si="30"/>
        <v>7955</v>
      </c>
      <c r="F1002">
        <v>61.5</v>
      </c>
      <c r="G1002">
        <v>21.7</v>
      </c>
      <c r="H1002" t="s">
        <v>2455</v>
      </c>
      <c r="I1002" s="4">
        <v>12</v>
      </c>
      <c r="J1002" s="4">
        <v>1</v>
      </c>
      <c r="K1002" s="6">
        <v>1960</v>
      </c>
      <c r="L1002" s="1">
        <f t="shared" si="31"/>
        <v>6343</v>
      </c>
      <c r="M1002">
        <v>61.5</v>
      </c>
      <c r="N1002">
        <v>21.7</v>
      </c>
      <c r="O1002" t="s">
        <v>2455</v>
      </c>
      <c r="P1002" t="s">
        <v>40</v>
      </c>
      <c r="Q1002" t="s">
        <v>35</v>
      </c>
      <c r="R1002">
        <v>210</v>
      </c>
      <c r="S1002">
        <v>0</v>
      </c>
      <c r="T1002">
        <v>0</v>
      </c>
    </row>
    <row r="1003" spans="1:20">
      <c r="A1003" t="s">
        <v>2615</v>
      </c>
      <c r="B1003" s="4">
        <v>8</v>
      </c>
      <c r="C1003" s="4">
        <v>6</v>
      </c>
      <c r="D1003" s="4">
        <v>1959</v>
      </c>
      <c r="E1003" s="1">
        <f t="shared" si="30"/>
        <v>5033</v>
      </c>
      <c r="F1003">
        <v>62.3</v>
      </c>
      <c r="G1003">
        <v>21.4</v>
      </c>
      <c r="H1003" t="s">
        <v>2455</v>
      </c>
      <c r="I1003" s="4">
        <v>15</v>
      </c>
      <c r="J1003" s="4">
        <v>8</v>
      </c>
      <c r="K1003" s="6">
        <v>1963</v>
      </c>
      <c r="L1003" s="1">
        <f t="shared" si="31"/>
        <v>7654</v>
      </c>
      <c r="M1003">
        <v>62.4</v>
      </c>
      <c r="N1003">
        <v>22.3</v>
      </c>
      <c r="O1003" t="s">
        <v>2455</v>
      </c>
      <c r="P1003" t="s">
        <v>34</v>
      </c>
      <c r="Q1003" t="s">
        <v>35</v>
      </c>
      <c r="R1003">
        <v>1529</v>
      </c>
      <c r="S1003">
        <v>48</v>
      </c>
      <c r="T1003">
        <v>77</v>
      </c>
    </row>
    <row r="1004" spans="1:20">
      <c r="A1004" t="s">
        <v>2616</v>
      </c>
      <c r="B1004" s="4">
        <v>8</v>
      </c>
      <c r="C1004" s="4">
        <v>6</v>
      </c>
      <c r="D1004" s="4">
        <v>1959</v>
      </c>
      <c r="E1004" s="1">
        <f t="shared" si="30"/>
        <v>5033</v>
      </c>
      <c r="F1004">
        <v>62.3</v>
      </c>
      <c r="G1004">
        <v>21.4</v>
      </c>
      <c r="H1004" t="s">
        <v>2455</v>
      </c>
      <c r="I1004" s="4">
        <v>23</v>
      </c>
      <c r="J1004" s="4">
        <v>4</v>
      </c>
      <c r="K1004" s="6">
        <v>1960</v>
      </c>
      <c r="L1004" s="1">
        <f t="shared" si="31"/>
        <v>10451</v>
      </c>
      <c r="M1004">
        <v>62.5</v>
      </c>
      <c r="N1004">
        <v>22</v>
      </c>
      <c r="O1004" t="s">
        <v>2455</v>
      </c>
      <c r="P1004" t="s">
        <v>34</v>
      </c>
      <c r="Q1004" t="s">
        <v>35</v>
      </c>
      <c r="R1004">
        <v>320</v>
      </c>
      <c r="S1004">
        <v>39</v>
      </c>
      <c r="T1004">
        <v>55</v>
      </c>
    </row>
    <row r="1005" spans="1:20">
      <c r="A1005" t="s">
        <v>2617</v>
      </c>
      <c r="B1005" s="4">
        <v>8</v>
      </c>
      <c r="C1005" s="4">
        <v>6</v>
      </c>
      <c r="D1005" s="4">
        <v>1959</v>
      </c>
      <c r="E1005" s="1">
        <f t="shared" si="30"/>
        <v>5033</v>
      </c>
      <c r="F1005">
        <v>62.3</v>
      </c>
      <c r="G1005">
        <v>21.4</v>
      </c>
      <c r="H1005" t="s">
        <v>2455</v>
      </c>
      <c r="I1005" s="4">
        <v>25</v>
      </c>
      <c r="J1005" s="4">
        <v>3</v>
      </c>
      <c r="K1005" s="6">
        <v>1961</v>
      </c>
      <c r="L1005" s="1">
        <f t="shared" si="31"/>
        <v>11152</v>
      </c>
      <c r="M1005">
        <v>62.5</v>
      </c>
      <c r="N1005">
        <v>22.1</v>
      </c>
      <c r="O1005" t="s">
        <v>2455</v>
      </c>
      <c r="P1005" t="s">
        <v>40</v>
      </c>
      <c r="Q1005" t="s">
        <v>35</v>
      </c>
      <c r="R1005">
        <v>656</v>
      </c>
      <c r="S1005">
        <v>43</v>
      </c>
      <c r="T1005">
        <v>59</v>
      </c>
    </row>
    <row r="1006" spans="1:20">
      <c r="A1006" t="s">
        <v>2622</v>
      </c>
      <c r="B1006" s="4">
        <v>2</v>
      </c>
      <c r="C1006" s="4">
        <v>6</v>
      </c>
      <c r="D1006" s="4">
        <v>1959</v>
      </c>
      <c r="E1006" s="1">
        <f t="shared" si="30"/>
        <v>2841</v>
      </c>
      <c r="F1006">
        <v>60.5</v>
      </c>
      <c r="G1006">
        <v>25</v>
      </c>
      <c r="H1006" t="s">
        <v>2455</v>
      </c>
      <c r="I1006" s="4">
        <v>9</v>
      </c>
      <c r="J1006" s="4">
        <v>4</v>
      </c>
      <c r="K1006" s="6">
        <v>1960</v>
      </c>
      <c r="L1006" s="1">
        <f t="shared" si="31"/>
        <v>5338</v>
      </c>
      <c r="M1006">
        <v>60.5</v>
      </c>
      <c r="N1006">
        <v>25</v>
      </c>
      <c r="O1006" t="s">
        <v>2455</v>
      </c>
      <c r="P1006" t="s">
        <v>40</v>
      </c>
      <c r="Q1006" t="s">
        <v>35</v>
      </c>
      <c r="R1006">
        <v>312</v>
      </c>
      <c r="S1006">
        <v>0</v>
      </c>
      <c r="T1006">
        <v>0</v>
      </c>
    </row>
    <row r="1007" spans="1:20">
      <c r="A1007" t="s">
        <v>2623</v>
      </c>
      <c r="B1007" s="4">
        <v>2</v>
      </c>
      <c r="C1007" s="4">
        <v>6</v>
      </c>
      <c r="D1007" s="4">
        <v>1959</v>
      </c>
      <c r="E1007" s="1">
        <f t="shared" si="30"/>
        <v>2841</v>
      </c>
      <c r="F1007">
        <v>60.5</v>
      </c>
      <c r="G1007">
        <v>24.9</v>
      </c>
      <c r="H1007" t="s">
        <v>2455</v>
      </c>
      <c r="I1007" s="4">
        <v>15</v>
      </c>
      <c r="J1007" s="4">
        <v>7</v>
      </c>
      <c r="K1007" s="6">
        <v>1962</v>
      </c>
      <c r="L1007" s="1">
        <f t="shared" si="31"/>
        <v>7622</v>
      </c>
      <c r="M1007">
        <v>60.5</v>
      </c>
      <c r="N1007">
        <v>24.83</v>
      </c>
      <c r="O1007" t="s">
        <v>2455</v>
      </c>
      <c r="P1007" t="s">
        <v>34</v>
      </c>
      <c r="Q1007" t="s">
        <v>35</v>
      </c>
      <c r="R1007">
        <v>1139</v>
      </c>
      <c r="S1007">
        <v>4</v>
      </c>
      <c r="T1007">
        <v>270</v>
      </c>
    </row>
    <row r="1008" spans="1:20">
      <c r="A1008" t="s">
        <v>2625</v>
      </c>
      <c r="B1008" s="4">
        <v>18</v>
      </c>
      <c r="C1008" s="4">
        <v>6</v>
      </c>
      <c r="D1008" s="4">
        <v>1959</v>
      </c>
      <c r="E1008" s="1">
        <f t="shared" si="30"/>
        <v>8685</v>
      </c>
      <c r="F1008">
        <v>61.5</v>
      </c>
      <c r="G1008">
        <v>23.8</v>
      </c>
      <c r="H1008" t="s">
        <v>2455</v>
      </c>
      <c r="I1008" s="4">
        <v>10</v>
      </c>
      <c r="J1008" s="4">
        <v>8</v>
      </c>
      <c r="K1008" s="6">
        <v>1959</v>
      </c>
      <c r="L1008" s="1">
        <f t="shared" si="31"/>
        <v>5824</v>
      </c>
      <c r="M1008">
        <v>61.5</v>
      </c>
      <c r="N1008">
        <v>23.8</v>
      </c>
      <c r="O1008" t="s">
        <v>2455</v>
      </c>
      <c r="P1008" t="s">
        <v>40</v>
      </c>
      <c r="Q1008" t="s">
        <v>35</v>
      </c>
      <c r="R1008">
        <v>53</v>
      </c>
      <c r="S1008">
        <v>0</v>
      </c>
      <c r="T1008">
        <v>0</v>
      </c>
    </row>
    <row r="1009" spans="1:20">
      <c r="A1009" t="s">
        <v>2626</v>
      </c>
      <c r="B1009" s="4">
        <v>27</v>
      </c>
      <c r="C1009" s="4">
        <v>6</v>
      </c>
      <c r="D1009" s="4">
        <v>1959</v>
      </c>
      <c r="E1009" s="1">
        <f t="shared" si="30"/>
        <v>11972</v>
      </c>
      <c r="F1009">
        <v>61.5</v>
      </c>
      <c r="G1009">
        <v>23.8</v>
      </c>
      <c r="H1009" t="s">
        <v>2455</v>
      </c>
      <c r="I1009" s="4">
        <v>7</v>
      </c>
      <c r="J1009" s="4">
        <v>7</v>
      </c>
      <c r="K1009" s="6">
        <v>1959</v>
      </c>
      <c r="L1009" s="1">
        <f t="shared" si="31"/>
        <v>4697</v>
      </c>
      <c r="M1009">
        <v>61.5</v>
      </c>
      <c r="N1009">
        <v>23.8</v>
      </c>
      <c r="O1009" t="s">
        <v>2455</v>
      </c>
      <c r="P1009" t="s">
        <v>40</v>
      </c>
      <c r="Q1009" t="s">
        <v>35</v>
      </c>
      <c r="R1009">
        <v>10</v>
      </c>
      <c r="S1009">
        <v>0</v>
      </c>
      <c r="T1009">
        <v>0</v>
      </c>
    </row>
    <row r="1010" spans="1:20">
      <c r="A1010" t="s">
        <v>2627</v>
      </c>
      <c r="B1010" s="4">
        <v>19</v>
      </c>
      <c r="C1010" s="4">
        <v>6</v>
      </c>
      <c r="D1010" s="4">
        <v>1959</v>
      </c>
      <c r="E1010" s="1">
        <f t="shared" si="30"/>
        <v>9050</v>
      </c>
      <c r="F1010">
        <v>61.5</v>
      </c>
      <c r="G1010">
        <v>23.8</v>
      </c>
      <c r="H1010" t="s">
        <v>2455</v>
      </c>
      <c r="I1010" s="4">
        <v>27</v>
      </c>
      <c r="J1010" s="4">
        <v>9</v>
      </c>
      <c r="K1010" s="6">
        <v>1959</v>
      </c>
      <c r="L1010" s="1">
        <f t="shared" si="31"/>
        <v>12064</v>
      </c>
      <c r="M1010">
        <v>61.5</v>
      </c>
      <c r="N1010">
        <v>23.67</v>
      </c>
      <c r="O1010" t="s">
        <v>2455</v>
      </c>
      <c r="P1010" t="s">
        <v>40</v>
      </c>
      <c r="Q1010" t="s">
        <v>35</v>
      </c>
      <c r="R1010">
        <v>100</v>
      </c>
      <c r="S1010">
        <v>8</v>
      </c>
      <c r="T1010">
        <v>270</v>
      </c>
    </row>
    <row r="1011" spans="1:20">
      <c r="A1011" t="s">
        <v>3612</v>
      </c>
      <c r="B1011" s="4">
        <v>6</v>
      </c>
      <c r="C1011" s="4">
        <v>7</v>
      </c>
      <c r="D1011" s="4">
        <v>1959</v>
      </c>
      <c r="E1011" s="1">
        <f t="shared" si="30"/>
        <v>4332</v>
      </c>
      <c r="F1011">
        <v>56</v>
      </c>
      <c r="G1011">
        <v>13.23</v>
      </c>
      <c r="H1011" t="s">
        <v>2497</v>
      </c>
      <c r="I1011" s="4">
        <v>6</v>
      </c>
      <c r="J1011" s="4">
        <v>2</v>
      </c>
      <c r="K1011" s="6">
        <v>1960</v>
      </c>
      <c r="L1011" s="1">
        <f t="shared" si="31"/>
        <v>4183</v>
      </c>
      <c r="M1011">
        <v>56.25</v>
      </c>
      <c r="N1011">
        <v>13</v>
      </c>
      <c r="O1011" t="s">
        <v>2497</v>
      </c>
      <c r="P1011" t="s">
        <v>34</v>
      </c>
      <c r="Q1011" t="s">
        <v>35</v>
      </c>
      <c r="R1011">
        <v>215</v>
      </c>
      <c r="S1011">
        <v>32</v>
      </c>
      <c r="T1011">
        <v>333</v>
      </c>
    </row>
    <row r="1012" spans="1:20">
      <c r="A1012" t="s">
        <v>3777</v>
      </c>
      <c r="B1012" s="4">
        <v>27</v>
      </c>
      <c r="C1012" s="4">
        <v>5</v>
      </c>
      <c r="D1012" s="4">
        <v>1959</v>
      </c>
      <c r="E1012" s="1">
        <f t="shared" si="30"/>
        <v>11941</v>
      </c>
      <c r="F1012">
        <v>62.38</v>
      </c>
      <c r="G1012">
        <v>17.3</v>
      </c>
      <c r="H1012" t="s">
        <v>2497</v>
      </c>
      <c r="I1012" s="4">
        <v>1</v>
      </c>
      <c r="J1012" s="4">
        <v>7</v>
      </c>
      <c r="K1012" s="6">
        <v>1959</v>
      </c>
      <c r="L1012" s="1">
        <f t="shared" si="31"/>
        <v>2506</v>
      </c>
      <c r="M1012">
        <v>62.38</v>
      </c>
      <c r="N1012">
        <v>17.27</v>
      </c>
      <c r="O1012" t="s">
        <v>2497</v>
      </c>
      <c r="P1012" t="s">
        <v>84</v>
      </c>
      <c r="Q1012" t="s">
        <v>35</v>
      </c>
      <c r="R1012">
        <v>35</v>
      </c>
      <c r="S1012">
        <v>2</v>
      </c>
      <c r="T1012">
        <v>270</v>
      </c>
    </row>
    <row r="1013" spans="1:20">
      <c r="A1013" t="s">
        <v>3828</v>
      </c>
      <c r="B1013" s="4">
        <v>7</v>
      </c>
      <c r="C1013" s="4">
        <v>6</v>
      </c>
      <c r="D1013" s="4">
        <v>1959</v>
      </c>
      <c r="E1013" s="1">
        <f t="shared" si="30"/>
        <v>4667</v>
      </c>
      <c r="F1013">
        <v>65.900000000000006</v>
      </c>
      <c r="G1013">
        <v>23.97</v>
      </c>
      <c r="H1013" t="s">
        <v>2497</v>
      </c>
      <c r="I1013" s="4">
        <v>15</v>
      </c>
      <c r="J1013" s="4">
        <v>11</v>
      </c>
      <c r="K1013" s="6">
        <v>1959</v>
      </c>
      <c r="L1013" s="1">
        <f t="shared" si="31"/>
        <v>7742</v>
      </c>
      <c r="M1013">
        <v>65.849999999999994</v>
      </c>
      <c r="N1013">
        <v>24.15</v>
      </c>
      <c r="O1013" t="s">
        <v>2455</v>
      </c>
      <c r="P1013" t="s">
        <v>34</v>
      </c>
      <c r="Q1013" t="s">
        <v>35</v>
      </c>
      <c r="R1013">
        <v>161</v>
      </c>
      <c r="S1013">
        <v>11</v>
      </c>
      <c r="T1013">
        <v>124</v>
      </c>
    </row>
    <row r="1014" spans="1:20">
      <c r="A1014" t="s">
        <v>3841</v>
      </c>
      <c r="B1014" s="4">
        <v>16</v>
      </c>
      <c r="C1014" s="4">
        <v>5</v>
      </c>
      <c r="D1014" s="4">
        <v>1959</v>
      </c>
      <c r="E1014" s="1">
        <f t="shared" si="30"/>
        <v>7924</v>
      </c>
      <c r="F1014">
        <v>59.33</v>
      </c>
      <c r="G1014">
        <v>14.52</v>
      </c>
      <c r="H1014" t="s">
        <v>2497</v>
      </c>
      <c r="I1014" s="4">
        <v>4</v>
      </c>
      <c r="J1014" s="4">
        <v>8</v>
      </c>
      <c r="K1014" s="6">
        <v>1959</v>
      </c>
      <c r="L1014" s="1">
        <f t="shared" si="31"/>
        <v>3633</v>
      </c>
      <c r="M1014">
        <v>59.32</v>
      </c>
      <c r="N1014">
        <v>14.52</v>
      </c>
      <c r="O1014" t="s">
        <v>2497</v>
      </c>
      <c r="P1014" t="s">
        <v>26</v>
      </c>
      <c r="Q1014" t="s">
        <v>35</v>
      </c>
      <c r="R1014">
        <v>80</v>
      </c>
      <c r="S1014">
        <v>2</v>
      </c>
      <c r="T1014">
        <v>181</v>
      </c>
    </row>
    <row r="1015" spans="1:20">
      <c r="A1015" t="s">
        <v>3843</v>
      </c>
      <c r="B1015" s="4">
        <v>28</v>
      </c>
      <c r="C1015" s="4">
        <v>5</v>
      </c>
      <c r="D1015" s="4">
        <v>1959</v>
      </c>
      <c r="E1015" s="1">
        <f t="shared" si="30"/>
        <v>12307</v>
      </c>
      <c r="F1015">
        <v>55.65</v>
      </c>
      <c r="G1015">
        <v>13.9</v>
      </c>
      <c r="H1015" t="s">
        <v>2497</v>
      </c>
      <c r="I1015" s="4">
        <v>29</v>
      </c>
      <c r="J1015" s="4">
        <v>7</v>
      </c>
      <c r="K1015" s="6">
        <v>1959</v>
      </c>
      <c r="L1015" s="1">
        <f t="shared" si="31"/>
        <v>12733</v>
      </c>
      <c r="M1015">
        <v>55.63</v>
      </c>
      <c r="N1015">
        <v>13.93</v>
      </c>
      <c r="O1015" t="s">
        <v>2497</v>
      </c>
      <c r="P1015" t="s">
        <v>34</v>
      </c>
      <c r="Q1015" t="s">
        <v>35</v>
      </c>
      <c r="R1015">
        <v>62</v>
      </c>
      <c r="S1015">
        <v>3</v>
      </c>
      <c r="T1015">
        <v>132</v>
      </c>
    </row>
    <row r="1016" spans="1:20">
      <c r="A1016" t="s">
        <v>3844</v>
      </c>
      <c r="B1016" s="4">
        <v>23</v>
      </c>
      <c r="C1016" s="4">
        <v>6</v>
      </c>
      <c r="D1016" s="4">
        <v>1959</v>
      </c>
      <c r="E1016" s="1">
        <f t="shared" si="30"/>
        <v>10511</v>
      </c>
      <c r="F1016">
        <v>57.62</v>
      </c>
      <c r="G1016">
        <v>11.75</v>
      </c>
      <c r="H1016" t="s">
        <v>2497</v>
      </c>
      <c r="I1016" s="4">
        <v>15</v>
      </c>
      <c r="J1016" s="4">
        <v>2</v>
      </c>
      <c r="K1016" s="6">
        <v>1960</v>
      </c>
      <c r="L1016" s="1">
        <f t="shared" si="31"/>
        <v>7470</v>
      </c>
      <c r="M1016">
        <v>57.62</v>
      </c>
      <c r="N1016">
        <v>11.75</v>
      </c>
      <c r="O1016" t="s">
        <v>2497</v>
      </c>
      <c r="P1016" t="s">
        <v>34</v>
      </c>
      <c r="Q1016" t="s">
        <v>35</v>
      </c>
      <c r="R1016">
        <v>237</v>
      </c>
      <c r="S1016">
        <v>0</v>
      </c>
      <c r="T1016">
        <v>0</v>
      </c>
    </row>
    <row r="1017" spans="1:20">
      <c r="A1017" t="s">
        <v>3845</v>
      </c>
      <c r="B1017" s="4">
        <v>31</v>
      </c>
      <c r="C1017" s="4">
        <v>5</v>
      </c>
      <c r="D1017" s="4">
        <v>1959</v>
      </c>
      <c r="E1017" s="1">
        <f t="shared" si="30"/>
        <v>13402</v>
      </c>
      <c r="F1017">
        <v>59.28</v>
      </c>
      <c r="G1017">
        <v>18.02</v>
      </c>
      <c r="H1017" t="s">
        <v>2497</v>
      </c>
      <c r="I1017" s="4">
        <v>12</v>
      </c>
      <c r="J1017" s="4">
        <v>6</v>
      </c>
      <c r="K1017" s="6">
        <v>1959</v>
      </c>
      <c r="L1017" s="1">
        <f t="shared" si="31"/>
        <v>6494</v>
      </c>
      <c r="M1017">
        <v>59.28</v>
      </c>
      <c r="N1017">
        <v>18.02</v>
      </c>
      <c r="O1017" t="s">
        <v>2497</v>
      </c>
      <c r="P1017" t="s">
        <v>81</v>
      </c>
      <c r="Q1017" t="s">
        <v>35</v>
      </c>
      <c r="R1017">
        <v>12</v>
      </c>
      <c r="S1017">
        <v>0</v>
      </c>
      <c r="T1017">
        <v>0</v>
      </c>
    </row>
    <row r="1018" spans="1:20">
      <c r="A1018" t="s">
        <v>3846</v>
      </c>
      <c r="B1018" s="4">
        <v>26</v>
      </c>
      <c r="C1018" s="4">
        <v>5</v>
      </c>
      <c r="D1018" s="4">
        <v>1959</v>
      </c>
      <c r="E1018" s="1">
        <f t="shared" si="30"/>
        <v>11576</v>
      </c>
      <c r="F1018">
        <v>59.45</v>
      </c>
      <c r="G1018">
        <v>18.07</v>
      </c>
      <c r="H1018" t="s">
        <v>2497</v>
      </c>
      <c r="I1018" s="4">
        <v>15</v>
      </c>
      <c r="J1018" s="4">
        <v>6</v>
      </c>
      <c r="K1018" s="6">
        <v>1959</v>
      </c>
      <c r="L1018" s="1">
        <f t="shared" si="31"/>
        <v>7589</v>
      </c>
      <c r="M1018">
        <v>59.43</v>
      </c>
      <c r="N1018">
        <v>18.079999999999998</v>
      </c>
      <c r="O1018" t="s">
        <v>2497</v>
      </c>
      <c r="P1018" t="s">
        <v>40</v>
      </c>
      <c r="Q1018" t="s">
        <v>35</v>
      </c>
      <c r="R1018">
        <v>20</v>
      </c>
      <c r="S1018">
        <v>3</v>
      </c>
      <c r="T1018">
        <v>154</v>
      </c>
    </row>
    <row r="1019" spans="1:20">
      <c r="A1019" t="s">
        <v>3847</v>
      </c>
      <c r="B1019" s="4">
        <v>20</v>
      </c>
      <c r="C1019" s="4">
        <v>5</v>
      </c>
      <c r="D1019" s="4">
        <v>1959</v>
      </c>
      <c r="E1019" s="1">
        <f t="shared" si="30"/>
        <v>9385</v>
      </c>
      <c r="F1019">
        <v>59.35</v>
      </c>
      <c r="G1019">
        <v>18.079999999999998</v>
      </c>
      <c r="H1019" t="s">
        <v>2497</v>
      </c>
      <c r="I1019" s="4">
        <v>25</v>
      </c>
      <c r="J1019" s="4">
        <v>4</v>
      </c>
      <c r="K1019" s="6">
        <v>1960</v>
      </c>
      <c r="L1019" s="1">
        <f t="shared" si="31"/>
        <v>11182</v>
      </c>
      <c r="M1019">
        <v>59.35</v>
      </c>
      <c r="N1019">
        <v>18.079999999999998</v>
      </c>
      <c r="O1019" t="s">
        <v>2497</v>
      </c>
      <c r="P1019" t="s">
        <v>40</v>
      </c>
      <c r="Q1019" t="s">
        <v>52</v>
      </c>
      <c r="R1019">
        <v>341</v>
      </c>
      <c r="S1019">
        <v>0</v>
      </c>
      <c r="T1019">
        <v>0</v>
      </c>
    </row>
    <row r="1020" spans="1:20">
      <c r="A1020" t="s">
        <v>3848</v>
      </c>
      <c r="B1020" s="4">
        <v>9</v>
      </c>
      <c r="C1020" s="4">
        <v>6</v>
      </c>
      <c r="D1020" s="4">
        <v>1959</v>
      </c>
      <c r="E1020" s="1">
        <f t="shared" si="30"/>
        <v>5398</v>
      </c>
      <c r="F1020">
        <v>59.9</v>
      </c>
      <c r="G1020">
        <v>17.62</v>
      </c>
      <c r="H1020" t="s">
        <v>2497</v>
      </c>
      <c r="I1020" s="4">
        <v>15</v>
      </c>
      <c r="J1020" s="4">
        <v>4</v>
      </c>
      <c r="K1020" s="6">
        <v>1962</v>
      </c>
      <c r="L1020" s="1">
        <f t="shared" si="31"/>
        <v>7531</v>
      </c>
      <c r="M1020">
        <v>59.92</v>
      </c>
      <c r="N1020">
        <v>17.579999999999998</v>
      </c>
      <c r="O1020" t="s">
        <v>2497</v>
      </c>
      <c r="P1020" t="s">
        <v>34</v>
      </c>
      <c r="Q1020" t="s">
        <v>35</v>
      </c>
      <c r="R1020">
        <v>1041</v>
      </c>
      <c r="S1020">
        <v>3</v>
      </c>
      <c r="T1020">
        <v>315</v>
      </c>
    </row>
    <row r="1021" spans="1:20">
      <c r="A1021" t="s">
        <v>3857</v>
      </c>
      <c r="B1021" s="4">
        <v>22</v>
      </c>
      <c r="C1021" s="4">
        <v>5</v>
      </c>
      <c r="D1021" s="4">
        <v>1959</v>
      </c>
      <c r="E1021" s="1">
        <f t="shared" si="30"/>
        <v>10115</v>
      </c>
      <c r="F1021">
        <v>58.22</v>
      </c>
      <c r="G1021">
        <v>16.579999999999998</v>
      </c>
      <c r="H1021" t="s">
        <v>2497</v>
      </c>
      <c r="I1021" s="4">
        <v>15</v>
      </c>
      <c r="J1021" s="4">
        <v>7</v>
      </c>
      <c r="K1021" s="6">
        <v>1960</v>
      </c>
      <c r="L1021" s="1">
        <f t="shared" si="31"/>
        <v>7620</v>
      </c>
      <c r="M1021">
        <v>58.22</v>
      </c>
      <c r="N1021">
        <v>16.579999999999998</v>
      </c>
      <c r="O1021" t="s">
        <v>2497</v>
      </c>
      <c r="P1021" t="s">
        <v>34</v>
      </c>
      <c r="Q1021" t="s">
        <v>35</v>
      </c>
      <c r="R1021">
        <v>420</v>
      </c>
      <c r="S1021">
        <v>0</v>
      </c>
      <c r="T1021">
        <v>0</v>
      </c>
    </row>
    <row r="1022" spans="1:20">
      <c r="A1022" t="s">
        <v>3858</v>
      </c>
      <c r="B1022" s="4">
        <v>16</v>
      </c>
      <c r="C1022" s="4">
        <v>6</v>
      </c>
      <c r="D1022" s="4">
        <v>1959</v>
      </c>
      <c r="E1022" s="1">
        <f t="shared" si="30"/>
        <v>7955</v>
      </c>
      <c r="F1022">
        <v>58.22</v>
      </c>
      <c r="G1022">
        <v>16.579999999999998</v>
      </c>
      <c r="H1022" t="s">
        <v>2497</v>
      </c>
      <c r="I1022" s="4">
        <v>15</v>
      </c>
      <c r="J1022" s="4">
        <v>7</v>
      </c>
      <c r="K1022" s="6">
        <v>1960</v>
      </c>
      <c r="L1022" s="1">
        <f t="shared" si="31"/>
        <v>7620</v>
      </c>
      <c r="M1022">
        <v>58.22</v>
      </c>
      <c r="N1022">
        <v>16.579999999999998</v>
      </c>
      <c r="O1022" t="s">
        <v>2497</v>
      </c>
      <c r="P1022" t="s">
        <v>34</v>
      </c>
      <c r="Q1022" t="s">
        <v>35</v>
      </c>
      <c r="R1022">
        <v>395</v>
      </c>
      <c r="S1022">
        <v>0</v>
      </c>
      <c r="T1022">
        <v>0</v>
      </c>
    </row>
    <row r="1023" spans="1:20">
      <c r="A1023" t="s">
        <v>3861</v>
      </c>
      <c r="B1023" s="4">
        <v>25</v>
      </c>
      <c r="C1023" s="4">
        <v>5</v>
      </c>
      <c r="D1023" s="4">
        <v>1959</v>
      </c>
      <c r="E1023" s="1">
        <f t="shared" si="30"/>
        <v>11211</v>
      </c>
      <c r="F1023">
        <v>58.22</v>
      </c>
      <c r="G1023">
        <v>16.579999999999998</v>
      </c>
      <c r="H1023" t="s">
        <v>2497</v>
      </c>
      <c r="I1023" s="4">
        <v>15</v>
      </c>
      <c r="J1023" s="4">
        <v>7</v>
      </c>
      <c r="K1023" s="6">
        <v>1960</v>
      </c>
      <c r="L1023" s="1">
        <f t="shared" si="31"/>
        <v>7620</v>
      </c>
      <c r="M1023">
        <v>58.22</v>
      </c>
      <c r="N1023">
        <v>16.579999999999998</v>
      </c>
      <c r="O1023" t="s">
        <v>2497</v>
      </c>
      <c r="P1023" t="s">
        <v>34</v>
      </c>
      <c r="Q1023" t="s">
        <v>35</v>
      </c>
      <c r="R1023">
        <v>417</v>
      </c>
      <c r="S1023">
        <v>0</v>
      </c>
      <c r="T1023">
        <v>0</v>
      </c>
    </row>
    <row r="1024" spans="1:20">
      <c r="A1024" t="s">
        <v>125</v>
      </c>
      <c r="B1024" s="4">
        <v>28</v>
      </c>
      <c r="C1024" s="4">
        <v>5</v>
      </c>
      <c r="D1024" s="4">
        <v>1960</v>
      </c>
      <c r="E1024" s="1">
        <f t="shared" si="30"/>
        <v>12308</v>
      </c>
      <c r="F1024">
        <v>50.5</v>
      </c>
      <c r="G1024">
        <v>3.7</v>
      </c>
      <c r="H1024" t="s">
        <v>22</v>
      </c>
      <c r="I1024" s="4">
        <v>13</v>
      </c>
      <c r="J1024" s="4">
        <v>11</v>
      </c>
      <c r="K1024" s="6">
        <v>1960</v>
      </c>
      <c r="L1024" s="1">
        <f t="shared" si="31"/>
        <v>7013</v>
      </c>
      <c r="M1024">
        <v>50.5</v>
      </c>
      <c r="N1024">
        <v>3.6</v>
      </c>
      <c r="O1024" t="s">
        <v>22</v>
      </c>
      <c r="P1024" t="s">
        <v>40</v>
      </c>
      <c r="Q1024" t="s">
        <v>35</v>
      </c>
      <c r="R1024">
        <v>169</v>
      </c>
      <c r="S1024">
        <v>8</v>
      </c>
      <c r="T1024">
        <v>270</v>
      </c>
    </row>
    <row r="1025" spans="1:20">
      <c r="A1025" t="s">
        <v>135</v>
      </c>
      <c r="B1025" s="4">
        <v>15</v>
      </c>
      <c r="C1025" s="4">
        <v>5</v>
      </c>
      <c r="D1025" s="4">
        <v>1960</v>
      </c>
      <c r="E1025" s="1">
        <f t="shared" si="30"/>
        <v>7559</v>
      </c>
      <c r="F1025">
        <v>50.27</v>
      </c>
      <c r="G1025">
        <v>4.32</v>
      </c>
      <c r="H1025" t="s">
        <v>22</v>
      </c>
      <c r="I1025" s="4">
        <v>27</v>
      </c>
      <c r="J1025" s="4">
        <v>5</v>
      </c>
      <c r="K1025" s="6">
        <v>1962</v>
      </c>
      <c r="L1025" s="1">
        <f t="shared" si="31"/>
        <v>11944</v>
      </c>
      <c r="M1025">
        <v>50.22</v>
      </c>
      <c r="N1025">
        <v>4.2699999999999996</v>
      </c>
      <c r="O1025" t="s">
        <v>22</v>
      </c>
      <c r="P1025" t="s">
        <v>34</v>
      </c>
      <c r="Q1025" t="s">
        <v>35</v>
      </c>
      <c r="R1025">
        <v>742</v>
      </c>
      <c r="S1025">
        <v>7</v>
      </c>
      <c r="T1025">
        <v>213</v>
      </c>
    </row>
    <row r="1026" spans="1:20">
      <c r="A1026" t="s">
        <v>216</v>
      </c>
      <c r="B1026" s="4">
        <v>8</v>
      </c>
      <c r="C1026" s="4">
        <v>5</v>
      </c>
      <c r="D1026" s="4">
        <v>1960</v>
      </c>
      <c r="E1026" s="1">
        <f t="shared" si="30"/>
        <v>5003</v>
      </c>
      <c r="F1026">
        <v>50.03</v>
      </c>
      <c r="G1026">
        <v>15.5</v>
      </c>
      <c r="H1026" t="s">
        <v>211</v>
      </c>
      <c r="I1026" s="4">
        <v>17</v>
      </c>
      <c r="J1026" s="4">
        <v>12</v>
      </c>
      <c r="K1026" s="6">
        <v>1966</v>
      </c>
      <c r="L1026" s="1">
        <f t="shared" si="31"/>
        <v>8510</v>
      </c>
      <c r="M1026">
        <v>50.03</v>
      </c>
      <c r="N1026">
        <v>15.52</v>
      </c>
      <c r="O1026" t="s">
        <v>211</v>
      </c>
      <c r="P1026" t="s">
        <v>34</v>
      </c>
      <c r="Q1026" t="s">
        <v>35</v>
      </c>
      <c r="R1026">
        <v>2414</v>
      </c>
      <c r="S1026">
        <v>2</v>
      </c>
      <c r="T1026">
        <v>91</v>
      </c>
    </row>
    <row r="1027" spans="1:20">
      <c r="A1027" t="s">
        <v>330</v>
      </c>
      <c r="B1027" s="4">
        <v>7</v>
      </c>
      <c r="C1027" s="4">
        <v>5</v>
      </c>
      <c r="D1027" s="4">
        <v>1960</v>
      </c>
      <c r="E1027" s="1">
        <f t="shared" ref="E1027:E1090" si="32">DATE(B1027,C1027,D1027)</f>
        <v>4637</v>
      </c>
      <c r="F1027">
        <v>49.27</v>
      </c>
      <c r="G1027">
        <v>14.07</v>
      </c>
      <c r="H1027" t="s">
        <v>211</v>
      </c>
      <c r="I1027" s="4">
        <v>17</v>
      </c>
      <c r="J1027" s="4">
        <v>1</v>
      </c>
      <c r="K1027" s="6">
        <v>1963</v>
      </c>
      <c r="L1027" s="1">
        <f t="shared" ref="L1027:L1090" si="33">DATE(I1027,J1027,K1027)</f>
        <v>8173</v>
      </c>
      <c r="M1027">
        <v>49.92</v>
      </c>
      <c r="N1027">
        <v>13.67</v>
      </c>
      <c r="O1027" t="s">
        <v>211</v>
      </c>
      <c r="P1027" t="s">
        <v>34</v>
      </c>
      <c r="Q1027" t="s">
        <v>35</v>
      </c>
      <c r="R1027">
        <v>985</v>
      </c>
      <c r="S1027">
        <v>78</v>
      </c>
      <c r="T1027">
        <v>339</v>
      </c>
    </row>
    <row r="1028" spans="1:20">
      <c r="A1028" t="s">
        <v>440</v>
      </c>
      <c r="B1028" s="4">
        <v>15</v>
      </c>
      <c r="C1028" s="4">
        <v>6</v>
      </c>
      <c r="D1028" s="4">
        <v>1960</v>
      </c>
      <c r="E1028" s="1">
        <f t="shared" si="32"/>
        <v>7590</v>
      </c>
      <c r="F1028">
        <v>48.8</v>
      </c>
      <c r="G1028">
        <v>8.82</v>
      </c>
      <c r="H1028" t="s">
        <v>332</v>
      </c>
      <c r="I1028" s="4">
        <v>11</v>
      </c>
      <c r="J1028" s="4">
        <v>12</v>
      </c>
      <c r="K1028" s="6">
        <v>1960</v>
      </c>
      <c r="L1028" s="1">
        <f t="shared" si="33"/>
        <v>6312</v>
      </c>
      <c r="M1028">
        <v>48.77</v>
      </c>
      <c r="N1028">
        <v>8.85</v>
      </c>
      <c r="O1028" t="s">
        <v>332</v>
      </c>
      <c r="P1028" t="s">
        <v>34</v>
      </c>
      <c r="Q1028" t="s">
        <v>35</v>
      </c>
      <c r="R1028">
        <v>179</v>
      </c>
      <c r="S1028">
        <v>5</v>
      </c>
      <c r="T1028">
        <v>147</v>
      </c>
    </row>
    <row r="1029" spans="1:20">
      <c r="A1029" t="s">
        <v>642</v>
      </c>
      <c r="B1029" s="4">
        <v>3</v>
      </c>
      <c r="C1029" s="4">
        <v>6</v>
      </c>
      <c r="D1029" s="4">
        <v>1960</v>
      </c>
      <c r="E1029" s="1">
        <f t="shared" si="32"/>
        <v>3207</v>
      </c>
      <c r="F1029">
        <v>55.65</v>
      </c>
      <c r="G1029">
        <v>12.52</v>
      </c>
      <c r="H1029" t="s">
        <v>610</v>
      </c>
      <c r="I1029" s="4">
        <v>25</v>
      </c>
      <c r="J1029" s="4">
        <v>6</v>
      </c>
      <c r="K1029" s="6">
        <v>1960</v>
      </c>
      <c r="L1029" s="1">
        <f t="shared" si="33"/>
        <v>11243</v>
      </c>
      <c r="M1029">
        <v>55.65</v>
      </c>
      <c r="N1029">
        <v>12.52</v>
      </c>
      <c r="O1029" t="s">
        <v>610</v>
      </c>
      <c r="P1029" t="s">
        <v>40</v>
      </c>
      <c r="Q1029" t="s">
        <v>35</v>
      </c>
      <c r="R1029">
        <v>22</v>
      </c>
      <c r="S1029">
        <v>0</v>
      </c>
      <c r="T1029">
        <v>0</v>
      </c>
    </row>
    <row r="1030" spans="1:20">
      <c r="A1030" t="s">
        <v>873</v>
      </c>
      <c r="B1030" s="4">
        <v>23</v>
      </c>
      <c r="C1030" s="4">
        <v>5</v>
      </c>
      <c r="D1030" s="4">
        <v>1960</v>
      </c>
      <c r="E1030" s="1">
        <f t="shared" si="32"/>
        <v>10481</v>
      </c>
      <c r="F1030">
        <v>51.32</v>
      </c>
      <c r="G1030">
        <v>0.65</v>
      </c>
      <c r="H1030" t="s">
        <v>4129</v>
      </c>
      <c r="I1030" s="4">
        <v>6</v>
      </c>
      <c r="J1030" s="4">
        <v>6</v>
      </c>
      <c r="K1030" s="6">
        <v>1961</v>
      </c>
      <c r="L1030" s="1">
        <f t="shared" si="33"/>
        <v>4304</v>
      </c>
      <c r="M1030">
        <v>51.25</v>
      </c>
      <c r="N1030">
        <v>0.60000000000000009</v>
      </c>
      <c r="O1030" t="s">
        <v>4129</v>
      </c>
      <c r="P1030" t="s">
        <v>34</v>
      </c>
      <c r="Q1030" t="s">
        <v>35</v>
      </c>
      <c r="R1030">
        <v>379</v>
      </c>
      <c r="S1030">
        <v>9</v>
      </c>
      <c r="T1030">
        <v>206</v>
      </c>
    </row>
    <row r="1031" spans="1:20">
      <c r="A1031" t="s">
        <v>882</v>
      </c>
      <c r="B1031" s="4">
        <v>15</v>
      </c>
      <c r="C1031" s="4">
        <v>5</v>
      </c>
      <c r="D1031" s="4">
        <v>1960</v>
      </c>
      <c r="E1031" s="1">
        <f t="shared" si="32"/>
        <v>7559</v>
      </c>
      <c r="F1031">
        <v>51.23</v>
      </c>
      <c r="G1031">
        <v>-0.1</v>
      </c>
      <c r="H1031" t="s">
        <v>4129</v>
      </c>
      <c r="I1031" s="4">
        <v>29</v>
      </c>
      <c r="J1031" s="4">
        <v>5</v>
      </c>
      <c r="K1031" s="6">
        <v>1960</v>
      </c>
      <c r="L1031" s="1">
        <f t="shared" si="33"/>
        <v>12673</v>
      </c>
      <c r="M1031">
        <v>51.23</v>
      </c>
      <c r="N1031">
        <v>-0.1</v>
      </c>
      <c r="O1031" t="s">
        <v>4129</v>
      </c>
      <c r="P1031" t="s">
        <v>84</v>
      </c>
      <c r="Q1031" t="s">
        <v>35</v>
      </c>
      <c r="R1031">
        <v>14</v>
      </c>
      <c r="S1031">
        <v>0</v>
      </c>
      <c r="T1031">
        <v>0</v>
      </c>
    </row>
    <row r="1032" spans="1:20">
      <c r="A1032" t="s">
        <v>883</v>
      </c>
      <c r="B1032" s="4">
        <v>15</v>
      </c>
      <c r="C1032" s="4">
        <v>5</v>
      </c>
      <c r="D1032" s="4">
        <v>1960</v>
      </c>
      <c r="E1032" s="1">
        <f t="shared" si="32"/>
        <v>7559</v>
      </c>
      <c r="F1032">
        <v>51.23</v>
      </c>
      <c r="G1032">
        <v>-0.1</v>
      </c>
      <c r="H1032" t="s">
        <v>4129</v>
      </c>
      <c r="I1032" s="4">
        <v>10</v>
      </c>
      <c r="J1032" s="4">
        <v>4</v>
      </c>
      <c r="K1032" s="6">
        <v>1963</v>
      </c>
      <c r="L1032" s="1">
        <f t="shared" si="33"/>
        <v>5706</v>
      </c>
      <c r="M1032">
        <v>51.23</v>
      </c>
      <c r="N1032">
        <v>-0.1</v>
      </c>
      <c r="O1032" t="s">
        <v>4129</v>
      </c>
      <c r="P1032" t="s">
        <v>40</v>
      </c>
      <c r="Q1032" t="s">
        <v>35</v>
      </c>
      <c r="R1032">
        <v>1060</v>
      </c>
      <c r="S1032">
        <v>0</v>
      </c>
      <c r="T1032">
        <v>0</v>
      </c>
    </row>
    <row r="1033" spans="1:20">
      <c r="A1033" t="s">
        <v>888</v>
      </c>
      <c r="B1033" s="4">
        <v>9</v>
      </c>
      <c r="C1033" s="4">
        <v>6</v>
      </c>
      <c r="D1033" s="4">
        <v>1960</v>
      </c>
      <c r="E1033" s="1">
        <f t="shared" si="32"/>
        <v>5399</v>
      </c>
      <c r="F1033">
        <v>53.78</v>
      </c>
      <c r="G1033">
        <v>-0.47</v>
      </c>
      <c r="H1033" t="s">
        <v>4129</v>
      </c>
      <c r="I1033" s="4">
        <v>17</v>
      </c>
      <c r="J1033" s="4">
        <v>5</v>
      </c>
      <c r="K1033" s="6">
        <v>1961</v>
      </c>
      <c r="L1033" s="1">
        <f t="shared" si="33"/>
        <v>8291</v>
      </c>
      <c r="M1033">
        <v>53.87</v>
      </c>
      <c r="N1033">
        <v>-0.48</v>
      </c>
      <c r="O1033" t="s">
        <v>4129</v>
      </c>
      <c r="P1033" t="s">
        <v>40</v>
      </c>
      <c r="Q1033" t="s">
        <v>35</v>
      </c>
      <c r="R1033">
        <v>342</v>
      </c>
      <c r="S1033">
        <v>10</v>
      </c>
      <c r="T1033">
        <v>354</v>
      </c>
    </row>
    <row r="1034" spans="1:20">
      <c r="A1034" t="s">
        <v>891</v>
      </c>
      <c r="B1034" s="4">
        <v>28</v>
      </c>
      <c r="C1034" s="4">
        <v>5</v>
      </c>
      <c r="D1034" s="4">
        <v>1960</v>
      </c>
      <c r="E1034" s="1">
        <f t="shared" si="32"/>
        <v>12308</v>
      </c>
      <c r="F1034">
        <v>54.68</v>
      </c>
      <c r="G1034">
        <v>-5.52</v>
      </c>
      <c r="H1034" t="s">
        <v>4129</v>
      </c>
      <c r="I1034" s="4">
        <v>11</v>
      </c>
      <c r="J1034" s="4">
        <v>9</v>
      </c>
      <c r="K1034" s="6">
        <v>1960</v>
      </c>
      <c r="L1034" s="1">
        <f t="shared" si="33"/>
        <v>6221</v>
      </c>
      <c r="M1034">
        <v>54.68</v>
      </c>
      <c r="N1034">
        <v>-5.52</v>
      </c>
      <c r="O1034" t="s">
        <v>4129</v>
      </c>
      <c r="P1034" t="s">
        <v>40</v>
      </c>
      <c r="Q1034" t="s">
        <v>35</v>
      </c>
      <c r="R1034">
        <v>106</v>
      </c>
      <c r="S1034">
        <v>0</v>
      </c>
      <c r="T1034">
        <v>0</v>
      </c>
    </row>
    <row r="1035" spans="1:20">
      <c r="A1035" t="s">
        <v>900</v>
      </c>
      <c r="B1035" s="4">
        <v>24</v>
      </c>
      <c r="C1035" s="4">
        <v>5</v>
      </c>
      <c r="D1035" s="4">
        <v>1960</v>
      </c>
      <c r="E1035" s="1">
        <f t="shared" si="32"/>
        <v>10847</v>
      </c>
      <c r="F1035">
        <v>52.65</v>
      </c>
      <c r="G1035">
        <v>-1.23</v>
      </c>
      <c r="H1035" t="s">
        <v>4129</v>
      </c>
      <c r="I1035" s="4">
        <v>14</v>
      </c>
      <c r="J1035" s="4">
        <v>1</v>
      </c>
      <c r="K1035" s="6">
        <v>1962</v>
      </c>
      <c r="L1035" s="1">
        <f t="shared" si="33"/>
        <v>7076</v>
      </c>
      <c r="M1035">
        <v>52.65</v>
      </c>
      <c r="N1035">
        <v>-1.2</v>
      </c>
      <c r="O1035" t="s">
        <v>4129</v>
      </c>
      <c r="P1035" t="s">
        <v>40</v>
      </c>
      <c r="Q1035" t="s">
        <v>35</v>
      </c>
      <c r="R1035">
        <v>600</v>
      </c>
      <c r="S1035">
        <v>3</v>
      </c>
      <c r="T1035">
        <v>91</v>
      </c>
    </row>
    <row r="1036" spans="1:20">
      <c r="A1036" t="s">
        <v>907</v>
      </c>
      <c r="B1036" s="4">
        <v>16</v>
      </c>
      <c r="C1036" s="4">
        <v>5</v>
      </c>
      <c r="D1036" s="4">
        <v>1960</v>
      </c>
      <c r="E1036" s="1">
        <f t="shared" si="32"/>
        <v>7925</v>
      </c>
      <c r="F1036">
        <v>54.57</v>
      </c>
      <c r="G1036">
        <v>-6.12</v>
      </c>
      <c r="H1036" t="s">
        <v>4129</v>
      </c>
      <c r="I1036" s="4">
        <v>31</v>
      </c>
      <c r="J1036" s="4">
        <v>3</v>
      </c>
      <c r="K1036" s="6">
        <v>1961</v>
      </c>
      <c r="L1036" s="1">
        <f t="shared" si="33"/>
        <v>13343</v>
      </c>
      <c r="M1036">
        <v>54.85</v>
      </c>
      <c r="N1036">
        <v>-5.82</v>
      </c>
      <c r="O1036" t="s">
        <v>4129</v>
      </c>
      <c r="P1036" t="s">
        <v>34</v>
      </c>
      <c r="Q1036" t="s">
        <v>35</v>
      </c>
      <c r="R1036">
        <v>319</v>
      </c>
      <c r="S1036">
        <v>37</v>
      </c>
      <c r="T1036">
        <v>32</v>
      </c>
    </row>
    <row r="1037" spans="1:20">
      <c r="A1037" t="s">
        <v>909</v>
      </c>
      <c r="B1037" s="4">
        <v>16</v>
      </c>
      <c r="C1037" s="4">
        <v>5</v>
      </c>
      <c r="D1037" s="4">
        <v>1960</v>
      </c>
      <c r="E1037" s="1">
        <f t="shared" si="32"/>
        <v>7925</v>
      </c>
      <c r="F1037">
        <v>54.03</v>
      </c>
      <c r="G1037">
        <v>-2.9</v>
      </c>
      <c r="H1037" t="s">
        <v>4129</v>
      </c>
      <c r="I1037" s="4">
        <v>22</v>
      </c>
      <c r="J1037" s="4">
        <v>6</v>
      </c>
      <c r="K1037" s="6">
        <v>1962</v>
      </c>
      <c r="L1037" s="1">
        <f t="shared" si="33"/>
        <v>10149</v>
      </c>
      <c r="M1037">
        <v>54.05</v>
      </c>
      <c r="N1037">
        <v>-2.87</v>
      </c>
      <c r="O1037" t="s">
        <v>4129</v>
      </c>
      <c r="P1037" t="s">
        <v>34</v>
      </c>
      <c r="Q1037" t="s">
        <v>35</v>
      </c>
      <c r="R1037">
        <v>767</v>
      </c>
      <c r="S1037">
        <v>3</v>
      </c>
      <c r="T1037">
        <v>50</v>
      </c>
    </row>
    <row r="1038" spans="1:20">
      <c r="A1038" t="s">
        <v>910</v>
      </c>
      <c r="B1038" s="4">
        <v>2</v>
      </c>
      <c r="C1038" s="4">
        <v>6</v>
      </c>
      <c r="D1038" s="4">
        <v>1960</v>
      </c>
      <c r="E1038" s="1">
        <f t="shared" si="32"/>
        <v>2842</v>
      </c>
      <c r="F1038">
        <v>52.55</v>
      </c>
      <c r="G1038">
        <v>-1.48</v>
      </c>
      <c r="H1038" t="s">
        <v>4129</v>
      </c>
      <c r="I1038" s="4">
        <v>6</v>
      </c>
      <c r="J1038" s="4">
        <v>7</v>
      </c>
      <c r="K1038" s="6">
        <v>1960</v>
      </c>
      <c r="L1038" s="1">
        <f t="shared" si="33"/>
        <v>4333</v>
      </c>
      <c r="M1038">
        <v>52.55</v>
      </c>
      <c r="N1038">
        <v>-1.48</v>
      </c>
      <c r="O1038" t="s">
        <v>4129</v>
      </c>
      <c r="P1038" t="s">
        <v>34</v>
      </c>
      <c r="Q1038" t="s">
        <v>35</v>
      </c>
      <c r="R1038">
        <v>34</v>
      </c>
      <c r="S1038">
        <v>0</v>
      </c>
      <c r="T1038">
        <v>0</v>
      </c>
    </row>
    <row r="1039" spans="1:20">
      <c r="A1039" t="s">
        <v>989</v>
      </c>
      <c r="B1039" s="4">
        <v>30</v>
      </c>
      <c r="C1039" s="4">
        <v>5</v>
      </c>
      <c r="D1039" s="4">
        <v>1960</v>
      </c>
      <c r="E1039" s="1">
        <f t="shared" si="32"/>
        <v>13038</v>
      </c>
      <c r="F1039">
        <v>51.77</v>
      </c>
      <c r="G1039">
        <v>-2.5499999999999998</v>
      </c>
      <c r="H1039" t="s">
        <v>4129</v>
      </c>
      <c r="I1039" s="4">
        <v>23</v>
      </c>
      <c r="J1039" s="4">
        <v>6</v>
      </c>
      <c r="K1039" s="6">
        <v>1960</v>
      </c>
      <c r="L1039" s="1">
        <f t="shared" si="33"/>
        <v>10512</v>
      </c>
      <c r="M1039">
        <v>51.77</v>
      </c>
      <c r="N1039">
        <v>-2.5499999999999998</v>
      </c>
      <c r="O1039" t="s">
        <v>4129</v>
      </c>
      <c r="P1039" t="s">
        <v>34</v>
      </c>
      <c r="Q1039" t="s">
        <v>35</v>
      </c>
      <c r="R1039">
        <v>24</v>
      </c>
      <c r="S1039">
        <v>0</v>
      </c>
      <c r="T1039">
        <v>0</v>
      </c>
    </row>
    <row r="1040" spans="1:20">
      <c r="A1040" t="s">
        <v>990</v>
      </c>
      <c r="B1040" s="4">
        <v>30</v>
      </c>
      <c r="C1040" s="4">
        <v>5</v>
      </c>
      <c r="D1040" s="4">
        <v>1960</v>
      </c>
      <c r="E1040" s="1">
        <f t="shared" si="32"/>
        <v>13038</v>
      </c>
      <c r="F1040">
        <v>51.77</v>
      </c>
      <c r="G1040">
        <v>-2.5499999999999998</v>
      </c>
      <c r="H1040" t="s">
        <v>4129</v>
      </c>
      <c r="I1040" s="4">
        <v>23</v>
      </c>
      <c r="J1040" s="4">
        <v>6</v>
      </c>
      <c r="K1040" s="6">
        <v>1960</v>
      </c>
      <c r="L1040" s="1">
        <f t="shared" si="33"/>
        <v>10512</v>
      </c>
      <c r="M1040">
        <v>51.77</v>
      </c>
      <c r="N1040">
        <v>-2.5499999999999998</v>
      </c>
      <c r="O1040" t="s">
        <v>4129</v>
      </c>
      <c r="P1040" t="s">
        <v>34</v>
      </c>
      <c r="Q1040" t="s">
        <v>35</v>
      </c>
      <c r="R1040">
        <v>24</v>
      </c>
      <c r="S1040">
        <v>0</v>
      </c>
      <c r="T1040">
        <v>0</v>
      </c>
    </row>
    <row r="1041" spans="1:20">
      <c r="A1041" t="s">
        <v>1618</v>
      </c>
      <c r="B1041" s="4">
        <v>22</v>
      </c>
      <c r="C1041" s="4">
        <v>5</v>
      </c>
      <c r="D1041" s="4">
        <v>1960</v>
      </c>
      <c r="E1041" s="1">
        <f t="shared" si="32"/>
        <v>10116</v>
      </c>
      <c r="F1041">
        <v>52.1</v>
      </c>
      <c r="G1041">
        <v>4.8</v>
      </c>
      <c r="H1041" t="s">
        <v>1615</v>
      </c>
      <c r="I1041" s="4">
        <v>6</v>
      </c>
      <c r="J1041" s="4">
        <v>12</v>
      </c>
      <c r="K1041" s="6">
        <v>1962</v>
      </c>
      <c r="L1041" s="1">
        <f t="shared" si="33"/>
        <v>4488</v>
      </c>
      <c r="M1041">
        <v>52.1</v>
      </c>
      <c r="N1041">
        <v>4.8</v>
      </c>
      <c r="O1041" t="s">
        <v>1615</v>
      </c>
      <c r="P1041" t="s">
        <v>40</v>
      </c>
      <c r="Q1041" t="s">
        <v>35</v>
      </c>
      <c r="R1041">
        <v>928</v>
      </c>
      <c r="S1041">
        <v>0</v>
      </c>
      <c r="T1041">
        <v>0</v>
      </c>
    </row>
    <row r="1042" spans="1:20">
      <c r="A1042" t="s">
        <v>1622</v>
      </c>
      <c r="B1042" s="4">
        <v>22</v>
      </c>
      <c r="C1042" s="4">
        <v>5</v>
      </c>
      <c r="D1042" s="4">
        <v>1960</v>
      </c>
      <c r="E1042" s="1">
        <f t="shared" si="32"/>
        <v>10116</v>
      </c>
      <c r="F1042">
        <v>52.6</v>
      </c>
      <c r="G1042">
        <v>4.5999999999999996</v>
      </c>
      <c r="H1042" t="s">
        <v>1615</v>
      </c>
      <c r="I1042" s="4">
        <v>4</v>
      </c>
      <c r="J1042" s="4">
        <v>2</v>
      </c>
      <c r="K1042" s="6">
        <v>1961</v>
      </c>
      <c r="L1042" s="1">
        <f t="shared" si="33"/>
        <v>3453</v>
      </c>
      <c r="M1042">
        <v>52.6</v>
      </c>
      <c r="N1042">
        <v>4.7</v>
      </c>
      <c r="O1042" t="s">
        <v>1615</v>
      </c>
      <c r="P1042" t="s">
        <v>34</v>
      </c>
      <c r="Q1042" t="s">
        <v>35</v>
      </c>
      <c r="R1042">
        <v>258</v>
      </c>
      <c r="S1042">
        <v>7</v>
      </c>
      <c r="T1042">
        <v>91</v>
      </c>
    </row>
    <row r="1043" spans="1:20">
      <c r="A1043" t="s">
        <v>1623</v>
      </c>
      <c r="B1043" s="4">
        <v>17</v>
      </c>
      <c r="C1043" s="4">
        <v>5</v>
      </c>
      <c r="D1043" s="4">
        <v>1960</v>
      </c>
      <c r="E1043" s="1">
        <f t="shared" si="32"/>
        <v>8290</v>
      </c>
      <c r="F1043">
        <v>51.93</v>
      </c>
      <c r="G1043">
        <v>4.2699999999999996</v>
      </c>
      <c r="H1043" t="s">
        <v>1615</v>
      </c>
      <c r="I1043" s="4">
        <v>8</v>
      </c>
      <c r="J1043" s="4">
        <v>2</v>
      </c>
      <c r="K1043" s="6">
        <v>1964</v>
      </c>
      <c r="L1043" s="1">
        <f t="shared" si="33"/>
        <v>4917</v>
      </c>
      <c r="M1043">
        <v>52</v>
      </c>
      <c r="N1043">
        <v>4.3</v>
      </c>
      <c r="O1043" t="s">
        <v>1615</v>
      </c>
      <c r="P1043" t="s">
        <v>40</v>
      </c>
      <c r="Q1043" t="s">
        <v>35</v>
      </c>
      <c r="R1043">
        <v>1362</v>
      </c>
      <c r="S1043">
        <v>8</v>
      </c>
      <c r="T1043">
        <v>18</v>
      </c>
    </row>
    <row r="1044" spans="1:20">
      <c r="A1044" t="s">
        <v>2086</v>
      </c>
      <c r="B1044" s="4">
        <v>19</v>
      </c>
      <c r="C1044" s="4">
        <v>5</v>
      </c>
      <c r="D1044" s="4">
        <v>1960</v>
      </c>
      <c r="E1044" s="1">
        <f t="shared" si="32"/>
        <v>9020</v>
      </c>
      <c r="F1044">
        <v>52.27</v>
      </c>
      <c r="G1044">
        <v>5.68</v>
      </c>
      <c r="H1044" t="s">
        <v>1615</v>
      </c>
      <c r="I1044" s="4">
        <v>23</v>
      </c>
      <c r="J1044" s="4">
        <v>8</v>
      </c>
      <c r="K1044" s="6">
        <v>1960</v>
      </c>
      <c r="L1044" s="1">
        <f t="shared" si="33"/>
        <v>10573</v>
      </c>
      <c r="M1044">
        <v>52.3</v>
      </c>
      <c r="N1044">
        <v>5.8</v>
      </c>
      <c r="O1044" t="s">
        <v>1615</v>
      </c>
      <c r="P1044" t="s">
        <v>34</v>
      </c>
      <c r="Q1044" t="s">
        <v>35</v>
      </c>
      <c r="R1044">
        <v>96</v>
      </c>
      <c r="S1044">
        <v>9</v>
      </c>
      <c r="T1044">
        <v>65</v>
      </c>
    </row>
    <row r="1045" spans="1:20">
      <c r="A1045" t="s">
        <v>2221</v>
      </c>
      <c r="B1045" s="4">
        <v>8</v>
      </c>
      <c r="C1045" s="4">
        <v>6</v>
      </c>
      <c r="D1045" s="4">
        <v>1960</v>
      </c>
      <c r="E1045" s="1">
        <f t="shared" si="32"/>
        <v>5034</v>
      </c>
      <c r="F1045">
        <v>59.12</v>
      </c>
      <c r="G1045">
        <v>11.38</v>
      </c>
      <c r="H1045" t="s">
        <v>669</v>
      </c>
      <c r="I1045" s="4">
        <v>28</v>
      </c>
      <c r="J1045" s="4">
        <v>8</v>
      </c>
      <c r="K1045" s="6">
        <v>1960</v>
      </c>
      <c r="L1045" s="1">
        <f t="shared" si="33"/>
        <v>12400</v>
      </c>
      <c r="M1045">
        <v>59.12</v>
      </c>
      <c r="N1045">
        <v>11.35</v>
      </c>
      <c r="O1045" t="s">
        <v>669</v>
      </c>
      <c r="P1045" t="s">
        <v>34</v>
      </c>
      <c r="Q1045" t="s">
        <v>35</v>
      </c>
      <c r="R1045">
        <v>81</v>
      </c>
      <c r="S1045">
        <v>2</v>
      </c>
      <c r="T1045">
        <v>270</v>
      </c>
    </row>
    <row r="1046" spans="1:20">
      <c r="A1046" t="s">
        <v>2224</v>
      </c>
      <c r="B1046" s="4">
        <v>5</v>
      </c>
      <c r="C1046" s="4">
        <v>6</v>
      </c>
      <c r="D1046" s="4">
        <v>1960</v>
      </c>
      <c r="E1046" s="1">
        <f t="shared" si="32"/>
        <v>3938</v>
      </c>
      <c r="F1046">
        <v>65.83</v>
      </c>
      <c r="G1046">
        <v>12.43</v>
      </c>
      <c r="H1046" t="s">
        <v>669</v>
      </c>
      <c r="I1046" s="4">
        <v>10</v>
      </c>
      <c r="J1046" s="4">
        <v>7</v>
      </c>
      <c r="K1046" s="6">
        <v>1960</v>
      </c>
      <c r="L1046" s="1">
        <f t="shared" si="33"/>
        <v>5794</v>
      </c>
      <c r="M1046">
        <v>65.83</v>
      </c>
      <c r="N1046">
        <v>12.43</v>
      </c>
      <c r="O1046" t="s">
        <v>669</v>
      </c>
      <c r="P1046" t="s">
        <v>26</v>
      </c>
      <c r="Q1046" t="s">
        <v>35</v>
      </c>
      <c r="R1046">
        <v>35</v>
      </c>
      <c r="S1046">
        <v>0</v>
      </c>
      <c r="T1046">
        <v>0</v>
      </c>
    </row>
    <row r="1047" spans="1:20">
      <c r="A1047" t="s">
        <v>2280</v>
      </c>
      <c r="B1047" s="4">
        <v>22</v>
      </c>
      <c r="C1047" s="4">
        <v>5</v>
      </c>
      <c r="D1047" s="4">
        <v>1960</v>
      </c>
      <c r="E1047" s="1">
        <f t="shared" si="32"/>
        <v>10116</v>
      </c>
      <c r="F1047">
        <v>62.15</v>
      </c>
      <c r="G1047">
        <v>6.12</v>
      </c>
      <c r="H1047" t="s">
        <v>669</v>
      </c>
      <c r="I1047" s="4">
        <v>5</v>
      </c>
      <c r="J1047" s="4">
        <v>11</v>
      </c>
      <c r="K1047" s="6">
        <v>1962</v>
      </c>
      <c r="L1047" s="1">
        <f t="shared" si="33"/>
        <v>4093</v>
      </c>
      <c r="M1047">
        <v>62.2</v>
      </c>
      <c r="N1047">
        <v>6.13</v>
      </c>
      <c r="O1047" t="s">
        <v>669</v>
      </c>
      <c r="P1047" t="s">
        <v>34</v>
      </c>
      <c r="Q1047" t="s">
        <v>35</v>
      </c>
      <c r="R1047">
        <v>897</v>
      </c>
      <c r="S1047">
        <v>6</v>
      </c>
      <c r="T1047">
        <v>9</v>
      </c>
    </row>
    <row r="1048" spans="1:20">
      <c r="A1048" t="s">
        <v>2281</v>
      </c>
      <c r="B1048" s="4">
        <v>22</v>
      </c>
      <c r="C1048" s="4">
        <v>5</v>
      </c>
      <c r="D1048" s="4">
        <v>1960</v>
      </c>
      <c r="E1048" s="1">
        <f t="shared" si="32"/>
        <v>10116</v>
      </c>
      <c r="F1048">
        <v>62.15</v>
      </c>
      <c r="G1048">
        <v>6.12</v>
      </c>
      <c r="H1048" t="s">
        <v>669</v>
      </c>
      <c r="I1048" s="4">
        <v>15</v>
      </c>
      <c r="J1048" s="4">
        <v>7</v>
      </c>
      <c r="K1048" s="6">
        <v>1964</v>
      </c>
      <c r="L1048" s="1">
        <f t="shared" si="33"/>
        <v>7624</v>
      </c>
      <c r="M1048">
        <v>62.2</v>
      </c>
      <c r="N1048">
        <v>6.13</v>
      </c>
      <c r="O1048" t="s">
        <v>669</v>
      </c>
      <c r="P1048" t="s">
        <v>140</v>
      </c>
      <c r="Q1048" t="s">
        <v>35</v>
      </c>
      <c r="R1048">
        <v>1515</v>
      </c>
      <c r="S1048">
        <v>6</v>
      </c>
      <c r="T1048">
        <v>9</v>
      </c>
    </row>
    <row r="1049" spans="1:20">
      <c r="A1049" t="s">
        <v>2282</v>
      </c>
      <c r="B1049" s="4">
        <v>26</v>
      </c>
      <c r="C1049" s="4">
        <v>5</v>
      </c>
      <c r="D1049" s="4">
        <v>1960</v>
      </c>
      <c r="E1049" s="1">
        <f t="shared" si="32"/>
        <v>11577</v>
      </c>
      <c r="F1049">
        <v>62.42</v>
      </c>
      <c r="G1049">
        <v>5.63</v>
      </c>
      <c r="H1049" t="s">
        <v>669</v>
      </c>
      <c r="I1049" s="4">
        <v>15</v>
      </c>
      <c r="J1049" s="4">
        <v>7</v>
      </c>
      <c r="K1049" s="6">
        <v>1968</v>
      </c>
      <c r="L1049" s="1">
        <f t="shared" si="33"/>
        <v>7628</v>
      </c>
      <c r="M1049">
        <v>62.42</v>
      </c>
      <c r="N1049">
        <v>5.63</v>
      </c>
      <c r="O1049" t="s">
        <v>669</v>
      </c>
      <c r="P1049" t="s">
        <v>40</v>
      </c>
      <c r="Q1049" t="s">
        <v>35</v>
      </c>
      <c r="R1049">
        <v>2972</v>
      </c>
      <c r="S1049">
        <v>0</v>
      </c>
      <c r="T1049">
        <v>0</v>
      </c>
    </row>
    <row r="1050" spans="1:20">
      <c r="A1050" t="s">
        <v>2283</v>
      </c>
      <c r="B1050" s="4">
        <v>1</v>
      </c>
      <c r="C1050" s="4">
        <v>6</v>
      </c>
      <c r="D1050" s="4">
        <v>1960</v>
      </c>
      <c r="E1050" s="1">
        <f t="shared" si="32"/>
        <v>2477</v>
      </c>
      <c r="F1050">
        <v>62.15</v>
      </c>
      <c r="G1050">
        <v>6.07</v>
      </c>
      <c r="H1050" t="s">
        <v>669</v>
      </c>
      <c r="I1050" s="4">
        <v>13</v>
      </c>
      <c r="J1050" s="4">
        <v>6</v>
      </c>
      <c r="K1050" s="6">
        <v>1963</v>
      </c>
      <c r="L1050" s="1">
        <f t="shared" si="33"/>
        <v>6863</v>
      </c>
      <c r="M1050">
        <v>62.13</v>
      </c>
      <c r="N1050">
        <v>6.08</v>
      </c>
      <c r="O1050" t="s">
        <v>669</v>
      </c>
      <c r="P1050" t="s">
        <v>40</v>
      </c>
      <c r="Q1050" t="s">
        <v>35</v>
      </c>
      <c r="R1050">
        <v>1107</v>
      </c>
      <c r="S1050">
        <v>3</v>
      </c>
      <c r="T1050">
        <v>155</v>
      </c>
    </row>
    <row r="1051" spans="1:20">
      <c r="A1051" t="s">
        <v>2374</v>
      </c>
      <c r="B1051" s="4">
        <v>10</v>
      </c>
      <c r="C1051" s="4">
        <v>6</v>
      </c>
      <c r="D1051" s="4">
        <v>1960</v>
      </c>
      <c r="E1051" s="1">
        <f t="shared" si="32"/>
        <v>5764</v>
      </c>
      <c r="F1051">
        <v>63.27</v>
      </c>
      <c r="G1051">
        <v>8.52</v>
      </c>
      <c r="H1051" t="s">
        <v>669</v>
      </c>
      <c r="I1051" s="4">
        <v>5</v>
      </c>
      <c r="J1051" s="4">
        <v>10</v>
      </c>
      <c r="K1051" s="6">
        <v>1960</v>
      </c>
      <c r="L1051" s="1">
        <f t="shared" si="33"/>
        <v>4060</v>
      </c>
      <c r="M1051">
        <v>63.27</v>
      </c>
      <c r="N1051">
        <v>8.52</v>
      </c>
      <c r="O1051" t="s">
        <v>669</v>
      </c>
      <c r="P1051" t="s">
        <v>40</v>
      </c>
      <c r="Q1051" t="s">
        <v>35</v>
      </c>
      <c r="R1051">
        <v>117</v>
      </c>
      <c r="S1051">
        <v>0</v>
      </c>
      <c r="T1051">
        <v>0</v>
      </c>
    </row>
    <row r="1052" spans="1:20">
      <c r="A1052" t="s">
        <v>2375</v>
      </c>
      <c r="B1052" s="4">
        <v>14</v>
      </c>
      <c r="C1052" s="4">
        <v>6</v>
      </c>
      <c r="D1052" s="4">
        <v>1960</v>
      </c>
      <c r="E1052" s="1">
        <f t="shared" si="32"/>
        <v>7225</v>
      </c>
      <c r="F1052">
        <v>63.27</v>
      </c>
      <c r="G1052">
        <v>8.52</v>
      </c>
      <c r="H1052" t="s">
        <v>669</v>
      </c>
      <c r="I1052" s="4">
        <v>18</v>
      </c>
      <c r="J1052" s="4">
        <v>6</v>
      </c>
      <c r="K1052" s="6">
        <v>1964</v>
      </c>
      <c r="L1052" s="1">
        <f t="shared" si="33"/>
        <v>8690</v>
      </c>
      <c r="M1052">
        <v>63.25</v>
      </c>
      <c r="N1052">
        <v>8.3800000000000008</v>
      </c>
      <c r="O1052" t="s">
        <v>669</v>
      </c>
      <c r="P1052" t="s">
        <v>81</v>
      </c>
      <c r="Q1052" t="s">
        <v>35</v>
      </c>
      <c r="R1052">
        <v>1465</v>
      </c>
      <c r="S1052">
        <v>7</v>
      </c>
      <c r="T1052">
        <v>255</v>
      </c>
    </row>
    <row r="1053" spans="1:20">
      <c r="A1053" t="s">
        <v>2389</v>
      </c>
      <c r="B1053" s="4">
        <v>21</v>
      </c>
      <c r="C1053" s="4">
        <v>5</v>
      </c>
      <c r="D1053" s="4">
        <v>1960</v>
      </c>
      <c r="E1053" s="1">
        <f t="shared" si="32"/>
        <v>9751</v>
      </c>
      <c r="F1053">
        <v>58.97</v>
      </c>
      <c r="G1053">
        <v>5.7</v>
      </c>
      <c r="H1053" t="s">
        <v>669</v>
      </c>
      <c r="I1053" s="4">
        <v>22</v>
      </c>
      <c r="J1053" s="4">
        <v>12</v>
      </c>
      <c r="K1053" s="6">
        <v>1961</v>
      </c>
      <c r="L1053" s="1">
        <f t="shared" si="33"/>
        <v>10331</v>
      </c>
      <c r="M1053">
        <v>58.97</v>
      </c>
      <c r="N1053">
        <v>5.7</v>
      </c>
      <c r="O1053" t="s">
        <v>669</v>
      </c>
      <c r="P1053" t="s">
        <v>34</v>
      </c>
      <c r="Q1053" t="s">
        <v>35</v>
      </c>
      <c r="R1053">
        <v>580</v>
      </c>
      <c r="S1053">
        <v>0</v>
      </c>
      <c r="T1053">
        <v>0</v>
      </c>
    </row>
    <row r="1054" spans="1:20">
      <c r="A1054" t="s">
        <v>2390</v>
      </c>
      <c r="B1054" s="4">
        <v>21</v>
      </c>
      <c r="C1054" s="4">
        <v>5</v>
      </c>
      <c r="D1054" s="4">
        <v>1960</v>
      </c>
      <c r="E1054" s="1">
        <f t="shared" si="32"/>
        <v>9751</v>
      </c>
      <c r="F1054">
        <v>58.97</v>
      </c>
      <c r="G1054">
        <v>5.7</v>
      </c>
      <c r="H1054" t="s">
        <v>669</v>
      </c>
      <c r="I1054" s="4">
        <v>19</v>
      </c>
      <c r="J1054" s="4">
        <v>9</v>
      </c>
      <c r="K1054" s="6">
        <v>1961</v>
      </c>
      <c r="L1054" s="1">
        <f t="shared" si="33"/>
        <v>9144</v>
      </c>
      <c r="M1054">
        <v>58.92</v>
      </c>
      <c r="N1054">
        <v>5.83</v>
      </c>
      <c r="O1054" t="s">
        <v>669</v>
      </c>
      <c r="P1054" t="s">
        <v>34</v>
      </c>
      <c r="Q1054" t="s">
        <v>35</v>
      </c>
      <c r="R1054">
        <v>486</v>
      </c>
      <c r="S1054">
        <v>10</v>
      </c>
      <c r="T1054">
        <v>127</v>
      </c>
    </row>
    <row r="1055" spans="1:20">
      <c r="A1055" t="s">
        <v>2462</v>
      </c>
      <c r="B1055" s="4">
        <v>25</v>
      </c>
      <c r="C1055" s="4">
        <v>6</v>
      </c>
      <c r="D1055" s="4">
        <v>1960</v>
      </c>
      <c r="E1055" s="1">
        <f t="shared" si="32"/>
        <v>11243</v>
      </c>
      <c r="F1055">
        <v>61.5</v>
      </c>
      <c r="G1055">
        <v>22</v>
      </c>
      <c r="H1055" t="s">
        <v>2455</v>
      </c>
      <c r="I1055" s="4">
        <v>2</v>
      </c>
      <c r="J1055" s="4">
        <v>10</v>
      </c>
      <c r="K1055" s="6">
        <v>1960</v>
      </c>
      <c r="L1055" s="1">
        <f t="shared" si="33"/>
        <v>2964</v>
      </c>
      <c r="M1055">
        <v>61.5</v>
      </c>
      <c r="N1055">
        <v>22</v>
      </c>
      <c r="O1055" t="s">
        <v>2455</v>
      </c>
      <c r="P1055" t="s">
        <v>34</v>
      </c>
      <c r="Q1055" t="s">
        <v>35</v>
      </c>
      <c r="R1055">
        <v>99</v>
      </c>
      <c r="S1055">
        <v>0</v>
      </c>
      <c r="T1055">
        <v>0</v>
      </c>
    </row>
    <row r="1056" spans="1:20">
      <c r="A1056" t="s">
        <v>2528</v>
      </c>
      <c r="B1056" s="4">
        <v>18</v>
      </c>
      <c r="C1056" s="4">
        <v>6</v>
      </c>
      <c r="D1056" s="4">
        <v>1960</v>
      </c>
      <c r="E1056" s="1">
        <f t="shared" si="32"/>
        <v>8686</v>
      </c>
      <c r="F1056">
        <v>66.53</v>
      </c>
      <c r="G1056">
        <v>25.78</v>
      </c>
      <c r="H1056" t="s">
        <v>2455</v>
      </c>
      <c r="I1056" s="4">
        <v>29</v>
      </c>
      <c r="J1056" s="4">
        <v>3</v>
      </c>
      <c r="K1056" s="6">
        <v>1962</v>
      </c>
      <c r="L1056" s="1">
        <f t="shared" si="33"/>
        <v>12614</v>
      </c>
      <c r="M1056">
        <v>66.5</v>
      </c>
      <c r="N1056">
        <v>25.67</v>
      </c>
      <c r="O1056" t="s">
        <v>2455</v>
      </c>
      <c r="P1056" t="s">
        <v>34</v>
      </c>
      <c r="Q1056" t="s">
        <v>35</v>
      </c>
      <c r="R1056">
        <v>649</v>
      </c>
      <c r="S1056">
        <v>7</v>
      </c>
      <c r="T1056">
        <v>235</v>
      </c>
    </row>
    <row r="1057" spans="1:20">
      <c r="A1057" t="s">
        <v>2529</v>
      </c>
      <c r="B1057" s="4">
        <v>18</v>
      </c>
      <c r="C1057" s="4">
        <v>6</v>
      </c>
      <c r="D1057" s="4">
        <v>1960</v>
      </c>
      <c r="E1057" s="1">
        <f t="shared" si="32"/>
        <v>8686</v>
      </c>
      <c r="F1057">
        <v>66.5</v>
      </c>
      <c r="G1057">
        <v>25.8</v>
      </c>
      <c r="H1057" t="s">
        <v>2455</v>
      </c>
      <c r="I1057" s="4">
        <v>15</v>
      </c>
      <c r="J1057" s="4">
        <v>10</v>
      </c>
      <c r="K1057" s="6">
        <v>1961</v>
      </c>
      <c r="L1057" s="1">
        <f t="shared" si="33"/>
        <v>7713</v>
      </c>
      <c r="M1057">
        <v>66</v>
      </c>
      <c r="N1057">
        <v>24.1</v>
      </c>
      <c r="O1057" t="s">
        <v>2455</v>
      </c>
      <c r="P1057" t="s">
        <v>40</v>
      </c>
      <c r="Q1057" t="s">
        <v>35</v>
      </c>
      <c r="R1057">
        <v>484</v>
      </c>
      <c r="S1057">
        <v>95</v>
      </c>
      <c r="T1057">
        <v>234</v>
      </c>
    </row>
    <row r="1058" spans="1:20">
      <c r="A1058" t="s">
        <v>2530</v>
      </c>
      <c r="B1058" s="4">
        <v>28</v>
      </c>
      <c r="C1058" s="4">
        <v>6</v>
      </c>
      <c r="D1058" s="4">
        <v>1960</v>
      </c>
      <c r="E1058" s="1">
        <f t="shared" si="32"/>
        <v>12339</v>
      </c>
      <c r="F1058">
        <v>66.53</v>
      </c>
      <c r="G1058">
        <v>25.78</v>
      </c>
      <c r="H1058" t="s">
        <v>2455</v>
      </c>
      <c r="I1058" s="4">
        <v>15</v>
      </c>
      <c r="J1058" s="4">
        <v>10</v>
      </c>
      <c r="K1058" s="6">
        <v>1964</v>
      </c>
      <c r="L1058" s="1">
        <f t="shared" si="33"/>
        <v>7716</v>
      </c>
      <c r="M1058">
        <v>66.5</v>
      </c>
      <c r="N1058">
        <v>25.67</v>
      </c>
      <c r="O1058" t="s">
        <v>2455</v>
      </c>
      <c r="P1058" t="s">
        <v>34</v>
      </c>
      <c r="Q1058" t="s">
        <v>35</v>
      </c>
      <c r="R1058">
        <v>1570</v>
      </c>
      <c r="S1058">
        <v>7</v>
      </c>
      <c r="T1058">
        <v>235</v>
      </c>
    </row>
    <row r="1059" spans="1:20">
      <c r="A1059" t="s">
        <v>2582</v>
      </c>
      <c r="B1059" s="4">
        <v>29</v>
      </c>
      <c r="C1059" s="4">
        <v>5</v>
      </c>
      <c r="D1059" s="4">
        <v>1960</v>
      </c>
      <c r="E1059" s="1">
        <f t="shared" si="32"/>
        <v>12673</v>
      </c>
      <c r="F1059">
        <v>61.1</v>
      </c>
      <c r="G1059">
        <v>24.3</v>
      </c>
      <c r="H1059" t="s">
        <v>2455</v>
      </c>
      <c r="I1059" s="4">
        <v>14</v>
      </c>
      <c r="J1059" s="4">
        <v>2</v>
      </c>
      <c r="K1059" s="6">
        <v>1961</v>
      </c>
      <c r="L1059" s="1">
        <f t="shared" si="33"/>
        <v>7106</v>
      </c>
      <c r="M1059">
        <v>61</v>
      </c>
      <c r="N1059">
        <v>24.17</v>
      </c>
      <c r="O1059" t="s">
        <v>2455</v>
      </c>
      <c r="P1059" t="s">
        <v>34</v>
      </c>
      <c r="Q1059" t="s">
        <v>35</v>
      </c>
      <c r="R1059">
        <v>261</v>
      </c>
      <c r="S1059">
        <v>14</v>
      </c>
      <c r="T1059">
        <v>213</v>
      </c>
    </row>
    <row r="1060" spans="1:20">
      <c r="A1060" t="s">
        <v>2618</v>
      </c>
      <c r="B1060" s="4">
        <v>5</v>
      </c>
      <c r="C1060" s="4">
        <v>6</v>
      </c>
      <c r="D1060" s="4">
        <v>1960</v>
      </c>
      <c r="E1060" s="1">
        <f t="shared" si="32"/>
        <v>3938</v>
      </c>
      <c r="F1060">
        <v>60.6</v>
      </c>
      <c r="G1060">
        <v>27.2</v>
      </c>
      <c r="H1060" t="s">
        <v>2455</v>
      </c>
      <c r="I1060" s="4">
        <v>1</v>
      </c>
      <c r="J1060" s="4">
        <v>2</v>
      </c>
      <c r="K1060" s="6">
        <v>1961</v>
      </c>
      <c r="L1060" s="1">
        <f t="shared" si="33"/>
        <v>2358</v>
      </c>
      <c r="M1060">
        <v>60.5</v>
      </c>
      <c r="N1060">
        <v>27.17</v>
      </c>
      <c r="O1060" t="s">
        <v>2455</v>
      </c>
      <c r="P1060" t="s">
        <v>34</v>
      </c>
      <c r="Q1060" t="s">
        <v>35</v>
      </c>
      <c r="R1060">
        <v>241</v>
      </c>
      <c r="S1060">
        <v>12</v>
      </c>
      <c r="T1060">
        <v>190</v>
      </c>
    </row>
    <row r="1061" spans="1:20">
      <c r="A1061" t="s">
        <v>2619</v>
      </c>
      <c r="B1061" s="4">
        <v>3</v>
      </c>
      <c r="C1061" s="4">
        <v>6</v>
      </c>
      <c r="D1061" s="4">
        <v>1960</v>
      </c>
      <c r="E1061" s="1">
        <f t="shared" si="32"/>
        <v>3207</v>
      </c>
      <c r="F1061">
        <v>61.3</v>
      </c>
      <c r="G1061">
        <v>24</v>
      </c>
      <c r="H1061" t="s">
        <v>2455</v>
      </c>
      <c r="I1061" s="4">
        <v>20</v>
      </c>
      <c r="J1061" s="4">
        <v>4</v>
      </c>
      <c r="K1061" s="6">
        <v>1961</v>
      </c>
      <c r="L1061" s="1">
        <f t="shared" si="33"/>
        <v>9357</v>
      </c>
      <c r="M1061">
        <v>61.3</v>
      </c>
      <c r="N1061">
        <v>24</v>
      </c>
      <c r="O1061" t="s">
        <v>2455</v>
      </c>
      <c r="P1061" t="s">
        <v>40</v>
      </c>
      <c r="Q1061" t="s">
        <v>35</v>
      </c>
      <c r="R1061">
        <v>321</v>
      </c>
      <c r="S1061">
        <v>0</v>
      </c>
      <c r="T1061">
        <v>0</v>
      </c>
    </row>
    <row r="1062" spans="1:20">
      <c r="A1062" t="s">
        <v>2620</v>
      </c>
      <c r="B1062" s="4">
        <v>21</v>
      </c>
      <c r="C1062" s="4">
        <v>5</v>
      </c>
      <c r="D1062" s="4">
        <v>1960</v>
      </c>
      <c r="E1062" s="1">
        <f t="shared" si="32"/>
        <v>9751</v>
      </c>
      <c r="F1062">
        <v>60.3</v>
      </c>
      <c r="G1062">
        <v>25.2</v>
      </c>
      <c r="H1062" t="s">
        <v>2455</v>
      </c>
      <c r="I1062" s="4">
        <v>29</v>
      </c>
      <c r="J1062" s="4">
        <v>4</v>
      </c>
      <c r="K1062" s="6">
        <v>1963</v>
      </c>
      <c r="L1062" s="1">
        <f t="shared" si="33"/>
        <v>12646</v>
      </c>
      <c r="M1062">
        <v>60.3</v>
      </c>
      <c r="N1062">
        <v>25.2</v>
      </c>
      <c r="O1062" t="s">
        <v>2455</v>
      </c>
      <c r="P1062" t="s">
        <v>34</v>
      </c>
      <c r="Q1062" t="s">
        <v>35</v>
      </c>
      <c r="R1062">
        <v>1073</v>
      </c>
      <c r="S1062">
        <v>0</v>
      </c>
      <c r="T1062">
        <v>0</v>
      </c>
    </row>
    <row r="1063" spans="1:20">
      <c r="A1063" t="s">
        <v>2621</v>
      </c>
      <c r="B1063" s="4">
        <v>26</v>
      </c>
      <c r="C1063" s="4">
        <v>5</v>
      </c>
      <c r="D1063" s="4">
        <v>1960</v>
      </c>
      <c r="E1063" s="1">
        <f t="shared" si="32"/>
        <v>11577</v>
      </c>
      <c r="F1063">
        <v>60.3</v>
      </c>
      <c r="G1063">
        <v>24.7</v>
      </c>
      <c r="H1063" t="s">
        <v>2455</v>
      </c>
      <c r="I1063" s="4">
        <v>23</v>
      </c>
      <c r="J1063" s="4">
        <v>5</v>
      </c>
      <c r="K1063" s="6">
        <v>1961</v>
      </c>
      <c r="L1063" s="1">
        <f t="shared" si="33"/>
        <v>10482</v>
      </c>
      <c r="M1063">
        <v>60.17</v>
      </c>
      <c r="N1063">
        <v>24.67</v>
      </c>
      <c r="O1063" t="s">
        <v>2455</v>
      </c>
      <c r="P1063" t="s">
        <v>40</v>
      </c>
      <c r="Q1063" t="s">
        <v>35</v>
      </c>
      <c r="R1063">
        <v>362</v>
      </c>
      <c r="S1063">
        <v>15</v>
      </c>
      <c r="T1063">
        <v>188</v>
      </c>
    </row>
    <row r="1064" spans="1:20">
      <c r="A1064" t="s">
        <v>2629</v>
      </c>
      <c r="B1064" s="4">
        <v>8</v>
      </c>
      <c r="C1064" s="4">
        <v>6</v>
      </c>
      <c r="D1064" s="4">
        <v>1960</v>
      </c>
      <c r="E1064" s="1">
        <f t="shared" si="32"/>
        <v>5034</v>
      </c>
      <c r="F1064">
        <v>62.8</v>
      </c>
      <c r="G1064">
        <v>23.5</v>
      </c>
      <c r="H1064" t="s">
        <v>2455</v>
      </c>
      <c r="I1064" s="4">
        <v>16</v>
      </c>
      <c r="J1064" s="4">
        <v>4</v>
      </c>
      <c r="K1064" s="6">
        <v>1961</v>
      </c>
      <c r="L1064" s="1">
        <f t="shared" si="33"/>
        <v>7896</v>
      </c>
      <c r="M1064">
        <v>62.6</v>
      </c>
      <c r="N1064">
        <v>23.6</v>
      </c>
      <c r="O1064" t="s">
        <v>2455</v>
      </c>
      <c r="P1064" t="s">
        <v>34</v>
      </c>
      <c r="Q1064" t="s">
        <v>35</v>
      </c>
      <c r="R1064">
        <v>312</v>
      </c>
      <c r="S1064">
        <v>23</v>
      </c>
      <c r="T1064">
        <v>168</v>
      </c>
    </row>
    <row r="1065" spans="1:20">
      <c r="A1065" t="s">
        <v>2633</v>
      </c>
      <c r="B1065" s="4">
        <v>13</v>
      </c>
      <c r="C1065" s="4">
        <v>6</v>
      </c>
      <c r="D1065" s="4">
        <v>1960</v>
      </c>
      <c r="E1065" s="1">
        <f t="shared" si="32"/>
        <v>6860</v>
      </c>
      <c r="F1065">
        <v>61.5</v>
      </c>
      <c r="G1065">
        <v>21.7</v>
      </c>
      <c r="H1065" t="s">
        <v>2455</v>
      </c>
      <c r="I1065" s="4">
        <v>4</v>
      </c>
      <c r="J1065" s="4">
        <v>11</v>
      </c>
      <c r="K1065" s="6">
        <v>1961</v>
      </c>
      <c r="L1065" s="1">
        <f t="shared" si="33"/>
        <v>3727</v>
      </c>
      <c r="M1065">
        <v>61.5</v>
      </c>
      <c r="N1065">
        <v>22.1</v>
      </c>
      <c r="O1065" t="s">
        <v>2455</v>
      </c>
      <c r="P1065" t="s">
        <v>34</v>
      </c>
      <c r="Q1065" t="s">
        <v>35</v>
      </c>
      <c r="R1065">
        <v>509</v>
      </c>
      <c r="S1065">
        <v>22</v>
      </c>
      <c r="T1065">
        <v>91</v>
      </c>
    </row>
    <row r="1066" spans="1:20">
      <c r="A1066" t="s">
        <v>2639</v>
      </c>
      <c r="B1066" s="4">
        <v>3</v>
      </c>
      <c r="C1066" s="4">
        <v>6</v>
      </c>
      <c r="D1066" s="4">
        <v>1960</v>
      </c>
      <c r="E1066" s="1">
        <f t="shared" si="32"/>
        <v>3207</v>
      </c>
      <c r="F1066">
        <v>61.7</v>
      </c>
      <c r="G1066">
        <v>23.7</v>
      </c>
      <c r="H1066" t="s">
        <v>2455</v>
      </c>
      <c r="I1066" s="4">
        <v>20</v>
      </c>
      <c r="J1066" s="4">
        <v>11</v>
      </c>
      <c r="K1066" s="6">
        <v>1960</v>
      </c>
      <c r="L1066" s="1">
        <f t="shared" si="33"/>
        <v>9570</v>
      </c>
      <c r="M1066">
        <v>61.7</v>
      </c>
      <c r="N1066">
        <v>23.7</v>
      </c>
      <c r="O1066" t="s">
        <v>2455</v>
      </c>
      <c r="P1066" t="s">
        <v>34</v>
      </c>
      <c r="Q1066" t="s">
        <v>35</v>
      </c>
      <c r="R1066">
        <v>170</v>
      </c>
      <c r="S1066">
        <v>0</v>
      </c>
      <c r="T1066">
        <v>0</v>
      </c>
    </row>
    <row r="1067" spans="1:20">
      <c r="A1067" t="s">
        <v>2640</v>
      </c>
      <c r="B1067" s="4">
        <v>14</v>
      </c>
      <c r="C1067" s="4">
        <v>6</v>
      </c>
      <c r="D1067" s="4">
        <v>1960</v>
      </c>
      <c r="E1067" s="1">
        <f t="shared" si="32"/>
        <v>7225</v>
      </c>
      <c r="F1067">
        <v>61.6</v>
      </c>
      <c r="G1067">
        <v>23.8</v>
      </c>
      <c r="H1067" t="s">
        <v>2455</v>
      </c>
      <c r="I1067" s="4">
        <v>24</v>
      </c>
      <c r="J1067" s="4">
        <v>7</v>
      </c>
      <c r="K1067" s="6">
        <v>1962</v>
      </c>
      <c r="L1067" s="1">
        <f t="shared" si="33"/>
        <v>10910</v>
      </c>
      <c r="M1067">
        <v>61.6</v>
      </c>
      <c r="N1067">
        <v>23.8</v>
      </c>
      <c r="O1067" t="s">
        <v>2455</v>
      </c>
      <c r="P1067" t="s">
        <v>40</v>
      </c>
      <c r="Q1067" t="s">
        <v>35</v>
      </c>
      <c r="R1067">
        <v>770</v>
      </c>
      <c r="S1067">
        <v>0</v>
      </c>
      <c r="T1067">
        <v>0</v>
      </c>
    </row>
    <row r="1068" spans="1:20">
      <c r="A1068" t="s">
        <v>2641</v>
      </c>
      <c r="B1068" s="4">
        <v>18</v>
      </c>
      <c r="C1068" s="4">
        <v>6</v>
      </c>
      <c r="D1068" s="4">
        <v>1960</v>
      </c>
      <c r="E1068" s="1">
        <f t="shared" si="32"/>
        <v>8686</v>
      </c>
      <c r="F1068">
        <v>62.3</v>
      </c>
      <c r="G1068">
        <v>21.4</v>
      </c>
      <c r="H1068" t="s">
        <v>2455</v>
      </c>
      <c r="I1068" s="4">
        <v>16</v>
      </c>
      <c r="J1068" s="4">
        <v>5</v>
      </c>
      <c r="K1068" s="6">
        <v>1961</v>
      </c>
      <c r="L1068" s="1">
        <f t="shared" si="33"/>
        <v>7926</v>
      </c>
      <c r="M1068">
        <v>62.17</v>
      </c>
      <c r="N1068">
        <v>21.33</v>
      </c>
      <c r="O1068" t="s">
        <v>2455</v>
      </c>
      <c r="P1068" t="s">
        <v>84</v>
      </c>
      <c r="Q1068" t="s">
        <v>35</v>
      </c>
      <c r="R1068">
        <v>332</v>
      </c>
      <c r="S1068">
        <v>16</v>
      </c>
      <c r="T1068">
        <v>194</v>
      </c>
    </row>
    <row r="1069" spans="1:20">
      <c r="A1069" t="s">
        <v>2642</v>
      </c>
      <c r="B1069" s="4">
        <v>18</v>
      </c>
      <c r="C1069" s="4">
        <v>6</v>
      </c>
      <c r="D1069" s="4">
        <v>1960</v>
      </c>
      <c r="E1069" s="1">
        <f t="shared" si="32"/>
        <v>8686</v>
      </c>
      <c r="F1069">
        <v>62.3</v>
      </c>
      <c r="G1069">
        <v>21.4</v>
      </c>
      <c r="H1069" t="s">
        <v>2455</v>
      </c>
      <c r="I1069" s="4">
        <v>16</v>
      </c>
      <c r="J1069" s="4">
        <v>5</v>
      </c>
      <c r="K1069" s="6">
        <v>1961</v>
      </c>
      <c r="L1069" s="1">
        <f t="shared" si="33"/>
        <v>7926</v>
      </c>
      <c r="M1069">
        <v>62.17</v>
      </c>
      <c r="N1069">
        <v>21.33</v>
      </c>
      <c r="O1069" t="s">
        <v>2455</v>
      </c>
      <c r="P1069" t="s">
        <v>84</v>
      </c>
      <c r="Q1069" t="s">
        <v>35</v>
      </c>
      <c r="R1069">
        <v>332</v>
      </c>
      <c r="S1069">
        <v>16</v>
      </c>
      <c r="T1069">
        <v>194</v>
      </c>
    </row>
    <row r="1070" spans="1:20">
      <c r="A1070" t="s">
        <v>2644</v>
      </c>
      <c r="B1070" s="4">
        <v>6</v>
      </c>
      <c r="C1070" s="4">
        <v>6</v>
      </c>
      <c r="D1070" s="4">
        <v>1960</v>
      </c>
      <c r="E1070" s="1">
        <f t="shared" si="32"/>
        <v>4303</v>
      </c>
      <c r="F1070">
        <v>60.4</v>
      </c>
      <c r="G1070">
        <v>21.7</v>
      </c>
      <c r="H1070" t="s">
        <v>2455</v>
      </c>
      <c r="I1070" s="4">
        <v>28</v>
      </c>
      <c r="J1070" s="4">
        <v>11</v>
      </c>
      <c r="K1070" s="6">
        <v>1960</v>
      </c>
      <c r="L1070" s="1">
        <f t="shared" si="33"/>
        <v>12492</v>
      </c>
      <c r="M1070">
        <v>60.2</v>
      </c>
      <c r="N1070">
        <v>21.4</v>
      </c>
      <c r="O1070" t="s">
        <v>2455</v>
      </c>
      <c r="P1070" t="s">
        <v>40</v>
      </c>
      <c r="Q1070" t="s">
        <v>35</v>
      </c>
      <c r="R1070">
        <v>175</v>
      </c>
      <c r="S1070">
        <v>28</v>
      </c>
      <c r="T1070">
        <v>217</v>
      </c>
    </row>
    <row r="1071" spans="1:20">
      <c r="A1071" t="s">
        <v>3620</v>
      </c>
      <c r="B1071" s="4">
        <v>30</v>
      </c>
      <c r="C1071" s="4">
        <v>5</v>
      </c>
      <c r="D1071" s="4">
        <v>1960</v>
      </c>
      <c r="E1071" s="1">
        <f t="shared" si="32"/>
        <v>13038</v>
      </c>
      <c r="F1071">
        <v>57.67</v>
      </c>
      <c r="G1071">
        <v>15.87</v>
      </c>
      <c r="H1071" t="s">
        <v>2497</v>
      </c>
      <c r="I1071" s="4">
        <v>12</v>
      </c>
      <c r="J1071" s="4">
        <v>2</v>
      </c>
      <c r="K1071" s="6">
        <v>1961</v>
      </c>
      <c r="L1071" s="1">
        <f t="shared" si="33"/>
        <v>6375</v>
      </c>
      <c r="M1071">
        <v>57.67</v>
      </c>
      <c r="N1071">
        <v>15.87</v>
      </c>
      <c r="O1071" t="s">
        <v>2497</v>
      </c>
      <c r="P1071" t="s">
        <v>34</v>
      </c>
      <c r="Q1071" t="s">
        <v>35</v>
      </c>
      <c r="R1071">
        <v>258</v>
      </c>
      <c r="S1071">
        <v>0</v>
      </c>
      <c r="T1071">
        <v>0</v>
      </c>
    </row>
    <row r="1072" spans="1:20">
      <c r="A1072" t="s">
        <v>3621</v>
      </c>
      <c r="B1072" s="4">
        <v>22</v>
      </c>
      <c r="C1072" s="4">
        <v>5</v>
      </c>
      <c r="D1072" s="4">
        <v>1960</v>
      </c>
      <c r="E1072" s="1">
        <f t="shared" si="32"/>
        <v>10116</v>
      </c>
      <c r="F1072">
        <v>59.18</v>
      </c>
      <c r="G1072">
        <v>18.079999999999998</v>
      </c>
      <c r="H1072" t="s">
        <v>2497</v>
      </c>
      <c r="I1072" s="4">
        <v>15</v>
      </c>
      <c r="J1072" s="4">
        <v>9</v>
      </c>
      <c r="K1072" s="6">
        <v>1960</v>
      </c>
      <c r="L1072" s="1">
        <f t="shared" si="33"/>
        <v>7682</v>
      </c>
      <c r="M1072">
        <v>59.23</v>
      </c>
      <c r="N1072">
        <v>18.170000000000002</v>
      </c>
      <c r="O1072" t="s">
        <v>2497</v>
      </c>
      <c r="P1072" t="s">
        <v>34</v>
      </c>
      <c r="Q1072" t="s">
        <v>35</v>
      </c>
      <c r="R1072">
        <v>116</v>
      </c>
      <c r="S1072">
        <v>8</v>
      </c>
      <c r="T1072">
        <v>41</v>
      </c>
    </row>
    <row r="1073" spans="1:20">
      <c r="A1073" t="s">
        <v>3622</v>
      </c>
      <c r="B1073" s="4">
        <v>22</v>
      </c>
      <c r="C1073" s="4">
        <v>5</v>
      </c>
      <c r="D1073" s="4">
        <v>1960</v>
      </c>
      <c r="E1073" s="1">
        <f t="shared" si="32"/>
        <v>10116</v>
      </c>
      <c r="F1073">
        <v>59.23</v>
      </c>
      <c r="G1073">
        <v>18.02</v>
      </c>
      <c r="H1073" t="s">
        <v>2497</v>
      </c>
      <c r="I1073" s="4">
        <v>28</v>
      </c>
      <c r="J1073" s="4">
        <v>10</v>
      </c>
      <c r="K1073" s="6">
        <v>1960</v>
      </c>
      <c r="L1073" s="1">
        <f t="shared" si="33"/>
        <v>12461</v>
      </c>
      <c r="M1073">
        <v>59.23</v>
      </c>
      <c r="N1073">
        <v>18</v>
      </c>
      <c r="O1073" t="s">
        <v>2497</v>
      </c>
      <c r="P1073" t="s">
        <v>81</v>
      </c>
      <c r="Q1073" t="s">
        <v>35</v>
      </c>
      <c r="R1073">
        <v>159</v>
      </c>
      <c r="S1073">
        <v>1</v>
      </c>
      <c r="T1073">
        <v>270</v>
      </c>
    </row>
    <row r="1074" spans="1:20">
      <c r="A1074" t="s">
        <v>3623</v>
      </c>
      <c r="B1074" s="4">
        <v>24</v>
      </c>
      <c r="C1074" s="4">
        <v>5</v>
      </c>
      <c r="D1074" s="4">
        <v>1960</v>
      </c>
      <c r="E1074" s="1">
        <f t="shared" si="32"/>
        <v>10847</v>
      </c>
      <c r="F1074">
        <v>59.27</v>
      </c>
      <c r="G1074">
        <v>18</v>
      </c>
      <c r="H1074" t="s">
        <v>2497</v>
      </c>
      <c r="I1074" s="4">
        <v>27</v>
      </c>
      <c r="J1074" s="4">
        <v>4</v>
      </c>
      <c r="K1074" s="6">
        <v>1963</v>
      </c>
      <c r="L1074" s="1">
        <f t="shared" si="33"/>
        <v>11915</v>
      </c>
      <c r="M1074">
        <v>59.27</v>
      </c>
      <c r="N1074">
        <v>18</v>
      </c>
      <c r="O1074" t="s">
        <v>2497</v>
      </c>
      <c r="P1074" t="s">
        <v>34</v>
      </c>
      <c r="Q1074" t="s">
        <v>35</v>
      </c>
      <c r="R1074">
        <v>1068</v>
      </c>
      <c r="S1074">
        <v>0</v>
      </c>
      <c r="T1074">
        <v>0</v>
      </c>
    </row>
    <row r="1075" spans="1:20">
      <c r="A1075" t="s">
        <v>3624</v>
      </c>
      <c r="B1075" s="4">
        <v>27</v>
      </c>
      <c r="C1075" s="4">
        <v>5</v>
      </c>
      <c r="D1075" s="4">
        <v>1960</v>
      </c>
      <c r="E1075" s="1">
        <f t="shared" si="32"/>
        <v>11942</v>
      </c>
      <c r="F1075">
        <v>59.3</v>
      </c>
      <c r="G1075">
        <v>18.05</v>
      </c>
      <c r="H1075" t="s">
        <v>2497</v>
      </c>
      <c r="I1075" s="4">
        <v>25</v>
      </c>
      <c r="J1075" s="4">
        <v>6</v>
      </c>
      <c r="K1075" s="6">
        <v>1960</v>
      </c>
      <c r="L1075" s="1">
        <f t="shared" si="33"/>
        <v>11243</v>
      </c>
      <c r="M1075">
        <v>59.3</v>
      </c>
      <c r="N1075">
        <v>18.07</v>
      </c>
      <c r="O1075" t="s">
        <v>2497</v>
      </c>
      <c r="P1075" t="s">
        <v>40</v>
      </c>
      <c r="Q1075" t="s">
        <v>35</v>
      </c>
      <c r="R1075">
        <v>29</v>
      </c>
      <c r="S1075">
        <v>1</v>
      </c>
      <c r="T1075">
        <v>91</v>
      </c>
    </row>
    <row r="1076" spans="1:20">
      <c r="A1076" t="s">
        <v>3625</v>
      </c>
      <c r="B1076" s="4">
        <v>23</v>
      </c>
      <c r="C1076" s="4">
        <v>5</v>
      </c>
      <c r="D1076" s="4">
        <v>1960</v>
      </c>
      <c r="E1076" s="1">
        <f t="shared" si="32"/>
        <v>10481</v>
      </c>
      <c r="F1076">
        <v>59.37</v>
      </c>
      <c r="G1076">
        <v>18.170000000000002</v>
      </c>
      <c r="H1076" t="s">
        <v>2497</v>
      </c>
      <c r="I1076" s="4">
        <v>3</v>
      </c>
      <c r="J1076" s="4">
        <v>6</v>
      </c>
      <c r="K1076" s="6">
        <v>1970</v>
      </c>
      <c r="L1076" s="1">
        <f t="shared" si="33"/>
        <v>3217</v>
      </c>
      <c r="M1076">
        <v>59.28</v>
      </c>
      <c r="N1076">
        <v>18.079999999999998</v>
      </c>
      <c r="O1076" t="s">
        <v>2497</v>
      </c>
      <c r="P1076" t="s">
        <v>81</v>
      </c>
      <c r="Q1076" t="s">
        <v>35</v>
      </c>
      <c r="R1076">
        <v>3663</v>
      </c>
      <c r="S1076">
        <v>11</v>
      </c>
      <c r="T1076">
        <v>208</v>
      </c>
    </row>
    <row r="1077" spans="1:20">
      <c r="A1077" t="s">
        <v>3626</v>
      </c>
      <c r="B1077" s="4">
        <v>28</v>
      </c>
      <c r="C1077" s="4">
        <v>5</v>
      </c>
      <c r="D1077" s="4">
        <v>1960</v>
      </c>
      <c r="E1077" s="1">
        <f t="shared" si="32"/>
        <v>12308</v>
      </c>
      <c r="F1077">
        <v>57.97</v>
      </c>
      <c r="G1077">
        <v>12.12</v>
      </c>
      <c r="H1077" t="s">
        <v>2497</v>
      </c>
      <c r="I1077" s="4">
        <v>14</v>
      </c>
      <c r="J1077" s="4">
        <v>4</v>
      </c>
      <c r="K1077" s="6">
        <v>1963</v>
      </c>
      <c r="L1077" s="1">
        <f t="shared" si="33"/>
        <v>7167</v>
      </c>
      <c r="M1077">
        <v>57.95</v>
      </c>
      <c r="N1077">
        <v>12.13</v>
      </c>
      <c r="O1077" t="s">
        <v>2497</v>
      </c>
      <c r="P1077" t="s">
        <v>34</v>
      </c>
      <c r="Q1077" t="s">
        <v>35</v>
      </c>
      <c r="R1077">
        <v>1051</v>
      </c>
      <c r="S1077">
        <v>3</v>
      </c>
      <c r="T1077">
        <v>153</v>
      </c>
    </row>
    <row r="1078" spans="1:20">
      <c r="A1078" t="s">
        <v>3627</v>
      </c>
      <c r="B1078" s="4">
        <v>22</v>
      </c>
      <c r="C1078" s="4">
        <v>5</v>
      </c>
      <c r="D1078" s="4">
        <v>1960</v>
      </c>
      <c r="E1078" s="1">
        <f t="shared" si="32"/>
        <v>10116</v>
      </c>
      <c r="F1078">
        <v>59.35</v>
      </c>
      <c r="G1078">
        <v>18.079999999999998</v>
      </c>
      <c r="H1078" t="s">
        <v>2497</v>
      </c>
      <c r="I1078" s="4">
        <v>20</v>
      </c>
      <c r="J1078" s="4">
        <v>6</v>
      </c>
      <c r="K1078" s="6">
        <v>1960</v>
      </c>
      <c r="L1078" s="1">
        <f t="shared" si="33"/>
        <v>9417</v>
      </c>
      <c r="M1078">
        <v>59.35</v>
      </c>
      <c r="N1078">
        <v>18.079999999999998</v>
      </c>
      <c r="O1078" t="s">
        <v>2497</v>
      </c>
      <c r="P1078" t="s">
        <v>40</v>
      </c>
      <c r="Q1078" t="s">
        <v>35</v>
      </c>
      <c r="R1078">
        <v>29</v>
      </c>
      <c r="S1078">
        <v>0</v>
      </c>
      <c r="T1078">
        <v>0</v>
      </c>
    </row>
    <row r="1079" spans="1:20">
      <c r="A1079" t="s">
        <v>3628</v>
      </c>
      <c r="B1079" s="4">
        <v>22</v>
      </c>
      <c r="C1079" s="4">
        <v>5</v>
      </c>
      <c r="D1079" s="4">
        <v>1960</v>
      </c>
      <c r="E1079" s="1">
        <f t="shared" si="32"/>
        <v>10116</v>
      </c>
      <c r="F1079">
        <v>59.33</v>
      </c>
      <c r="G1079">
        <v>18.12</v>
      </c>
      <c r="H1079" t="s">
        <v>2497</v>
      </c>
      <c r="I1079" s="4">
        <v>11</v>
      </c>
      <c r="J1079" s="4">
        <v>8</v>
      </c>
      <c r="K1079" s="6">
        <v>1960</v>
      </c>
      <c r="L1079" s="1">
        <f t="shared" si="33"/>
        <v>6190</v>
      </c>
      <c r="M1079">
        <v>59.33</v>
      </c>
      <c r="N1079">
        <v>18.12</v>
      </c>
      <c r="O1079" t="s">
        <v>2497</v>
      </c>
      <c r="P1079" t="s">
        <v>140</v>
      </c>
      <c r="Q1079" t="s">
        <v>35</v>
      </c>
      <c r="R1079">
        <v>81</v>
      </c>
      <c r="S1079">
        <v>0</v>
      </c>
      <c r="T1079">
        <v>0</v>
      </c>
    </row>
    <row r="1080" spans="1:20">
      <c r="A1080" t="s">
        <v>3629</v>
      </c>
      <c r="B1080" s="4">
        <v>22</v>
      </c>
      <c r="C1080" s="4">
        <v>5</v>
      </c>
      <c r="D1080" s="4">
        <v>1960</v>
      </c>
      <c r="E1080" s="1">
        <f t="shared" si="32"/>
        <v>10116</v>
      </c>
      <c r="F1080">
        <v>59.33</v>
      </c>
      <c r="G1080">
        <v>18.12</v>
      </c>
      <c r="H1080" t="s">
        <v>2497</v>
      </c>
      <c r="I1080" s="4">
        <v>24</v>
      </c>
      <c r="J1080" s="4">
        <v>3</v>
      </c>
      <c r="K1080" s="6">
        <v>1964</v>
      </c>
      <c r="L1080" s="1">
        <f t="shared" si="33"/>
        <v>10790</v>
      </c>
      <c r="M1080">
        <v>59.33</v>
      </c>
      <c r="N1080">
        <v>18.12</v>
      </c>
      <c r="O1080" t="s">
        <v>2497</v>
      </c>
      <c r="P1080" t="s">
        <v>140</v>
      </c>
      <c r="Q1080" t="s">
        <v>35</v>
      </c>
      <c r="R1080">
        <v>1402</v>
      </c>
      <c r="S1080">
        <v>0</v>
      </c>
      <c r="T1080">
        <v>0</v>
      </c>
    </row>
    <row r="1081" spans="1:20">
      <c r="A1081" t="s">
        <v>3630</v>
      </c>
      <c r="B1081" s="4">
        <v>24</v>
      </c>
      <c r="C1081" s="4">
        <v>5</v>
      </c>
      <c r="D1081" s="4">
        <v>1960</v>
      </c>
      <c r="E1081" s="1">
        <f t="shared" si="32"/>
        <v>10847</v>
      </c>
      <c r="F1081">
        <v>59.35</v>
      </c>
      <c r="G1081">
        <v>18.079999999999998</v>
      </c>
      <c r="H1081" t="s">
        <v>2497</v>
      </c>
      <c r="I1081" s="4">
        <v>14</v>
      </c>
      <c r="J1081" s="4">
        <v>9</v>
      </c>
      <c r="K1081" s="6">
        <v>1960</v>
      </c>
      <c r="L1081" s="1">
        <f t="shared" si="33"/>
        <v>7317</v>
      </c>
      <c r="M1081">
        <v>59.37</v>
      </c>
      <c r="N1081">
        <v>18.07</v>
      </c>
      <c r="O1081" t="s">
        <v>2497</v>
      </c>
      <c r="P1081" t="s">
        <v>26</v>
      </c>
      <c r="Q1081" t="s">
        <v>35</v>
      </c>
      <c r="R1081">
        <v>113</v>
      </c>
      <c r="S1081">
        <v>3</v>
      </c>
      <c r="T1081">
        <v>333</v>
      </c>
    </row>
    <row r="1082" spans="1:20">
      <c r="A1082" t="s">
        <v>3631</v>
      </c>
      <c r="B1082" s="4">
        <v>1</v>
      </c>
      <c r="C1082" s="4">
        <v>6</v>
      </c>
      <c r="D1082" s="4">
        <v>1960</v>
      </c>
      <c r="E1082" s="1">
        <f t="shared" si="32"/>
        <v>2477</v>
      </c>
      <c r="F1082">
        <v>62.37</v>
      </c>
      <c r="G1082">
        <v>17.329999999999998</v>
      </c>
      <c r="H1082" t="s">
        <v>2497</v>
      </c>
      <c r="I1082" s="4">
        <v>28</v>
      </c>
      <c r="J1082" s="4">
        <v>11</v>
      </c>
      <c r="K1082" s="6">
        <v>1965</v>
      </c>
      <c r="L1082" s="1">
        <f t="shared" si="33"/>
        <v>12497</v>
      </c>
      <c r="M1082">
        <v>62.17</v>
      </c>
      <c r="N1082">
        <v>17.170000000000002</v>
      </c>
      <c r="O1082" t="s">
        <v>2497</v>
      </c>
      <c r="P1082" t="s">
        <v>34</v>
      </c>
      <c r="Q1082" t="s">
        <v>35</v>
      </c>
      <c r="R1082">
        <v>2006</v>
      </c>
      <c r="S1082">
        <v>24</v>
      </c>
      <c r="T1082">
        <v>202</v>
      </c>
    </row>
    <row r="1083" spans="1:20">
      <c r="A1083" t="s">
        <v>3632</v>
      </c>
      <c r="B1083" s="4">
        <v>1</v>
      </c>
      <c r="C1083" s="4">
        <v>6</v>
      </c>
      <c r="D1083" s="4">
        <v>1960</v>
      </c>
      <c r="E1083" s="1">
        <f t="shared" si="32"/>
        <v>2477</v>
      </c>
      <c r="F1083">
        <v>62.38</v>
      </c>
      <c r="G1083">
        <v>17.329999999999998</v>
      </c>
      <c r="H1083" t="s">
        <v>2497</v>
      </c>
      <c r="I1083" s="4">
        <v>13</v>
      </c>
      <c r="J1083" s="4">
        <v>11</v>
      </c>
      <c r="K1083" s="6">
        <v>1960</v>
      </c>
      <c r="L1083" s="1">
        <f t="shared" si="33"/>
        <v>7013</v>
      </c>
      <c r="M1083">
        <v>62.38</v>
      </c>
      <c r="N1083">
        <v>17.329999999999998</v>
      </c>
      <c r="O1083" t="s">
        <v>2497</v>
      </c>
      <c r="P1083" t="s">
        <v>40</v>
      </c>
      <c r="Q1083" t="s">
        <v>35</v>
      </c>
      <c r="R1083">
        <v>165</v>
      </c>
      <c r="S1083">
        <v>0</v>
      </c>
      <c r="T1083">
        <v>0</v>
      </c>
    </row>
    <row r="1084" spans="1:20">
      <c r="A1084" t="s">
        <v>3633</v>
      </c>
      <c r="B1084" s="4">
        <v>5</v>
      </c>
      <c r="C1084" s="4">
        <v>6</v>
      </c>
      <c r="D1084" s="4">
        <v>1960</v>
      </c>
      <c r="E1084" s="1">
        <f t="shared" si="32"/>
        <v>3938</v>
      </c>
      <c r="F1084">
        <v>62.38</v>
      </c>
      <c r="G1084">
        <v>17.329999999999998</v>
      </c>
      <c r="H1084" t="s">
        <v>2497</v>
      </c>
      <c r="I1084" s="4">
        <v>17</v>
      </c>
      <c r="J1084" s="4">
        <v>6</v>
      </c>
      <c r="K1084" s="6">
        <v>1960</v>
      </c>
      <c r="L1084" s="1">
        <f t="shared" si="33"/>
        <v>8321</v>
      </c>
      <c r="M1084">
        <v>62.38</v>
      </c>
      <c r="N1084">
        <v>17.329999999999998</v>
      </c>
      <c r="O1084" t="s">
        <v>2497</v>
      </c>
      <c r="P1084" t="s">
        <v>34</v>
      </c>
      <c r="Q1084" t="s">
        <v>35</v>
      </c>
      <c r="R1084">
        <v>12</v>
      </c>
      <c r="S1084">
        <v>0</v>
      </c>
      <c r="T1084">
        <v>0</v>
      </c>
    </row>
    <row r="1085" spans="1:20">
      <c r="A1085" t="s">
        <v>3634</v>
      </c>
      <c r="B1085" s="4">
        <v>11</v>
      </c>
      <c r="C1085" s="4">
        <v>6</v>
      </c>
      <c r="D1085" s="4">
        <v>1960</v>
      </c>
      <c r="E1085" s="1">
        <f t="shared" si="32"/>
        <v>6129</v>
      </c>
      <c r="F1085">
        <v>62.38</v>
      </c>
      <c r="G1085">
        <v>17.329999999999998</v>
      </c>
      <c r="H1085" t="s">
        <v>2497</v>
      </c>
      <c r="I1085" s="4">
        <v>2</v>
      </c>
      <c r="J1085" s="4">
        <v>7</v>
      </c>
      <c r="K1085" s="6">
        <v>1960</v>
      </c>
      <c r="L1085" s="1">
        <f t="shared" si="33"/>
        <v>2872</v>
      </c>
      <c r="M1085">
        <v>62.38</v>
      </c>
      <c r="N1085">
        <v>17.329999999999998</v>
      </c>
      <c r="O1085" t="s">
        <v>2497</v>
      </c>
      <c r="P1085" t="s">
        <v>34</v>
      </c>
      <c r="Q1085" t="s">
        <v>35</v>
      </c>
      <c r="R1085">
        <v>21</v>
      </c>
      <c r="S1085">
        <v>0</v>
      </c>
      <c r="T1085">
        <v>0</v>
      </c>
    </row>
    <row r="1086" spans="1:20">
      <c r="A1086" t="s">
        <v>3635</v>
      </c>
      <c r="B1086" s="4">
        <v>11</v>
      </c>
      <c r="C1086" s="4">
        <v>6</v>
      </c>
      <c r="D1086" s="4">
        <v>1960</v>
      </c>
      <c r="E1086" s="1">
        <f t="shared" si="32"/>
        <v>6129</v>
      </c>
      <c r="F1086">
        <v>62.38</v>
      </c>
      <c r="G1086">
        <v>17.329999999999998</v>
      </c>
      <c r="H1086" t="s">
        <v>2497</v>
      </c>
      <c r="I1086" s="4">
        <v>2</v>
      </c>
      <c r="J1086" s="4">
        <v>7</v>
      </c>
      <c r="K1086" s="6">
        <v>1960</v>
      </c>
      <c r="L1086" s="1">
        <f t="shared" si="33"/>
        <v>2872</v>
      </c>
      <c r="M1086">
        <v>62.38</v>
      </c>
      <c r="N1086">
        <v>17.32</v>
      </c>
      <c r="O1086" t="s">
        <v>2497</v>
      </c>
      <c r="P1086" t="s">
        <v>34</v>
      </c>
      <c r="Q1086" t="s">
        <v>35</v>
      </c>
      <c r="R1086">
        <v>21</v>
      </c>
      <c r="S1086">
        <v>1</v>
      </c>
      <c r="T1086">
        <v>270</v>
      </c>
    </row>
    <row r="1087" spans="1:20">
      <c r="A1087" t="s">
        <v>4015</v>
      </c>
      <c r="B1087" s="4">
        <v>10</v>
      </c>
      <c r="C1087" s="4">
        <v>7</v>
      </c>
      <c r="D1087" s="4">
        <v>1960</v>
      </c>
      <c r="E1087" s="1">
        <f t="shared" si="32"/>
        <v>5794</v>
      </c>
      <c r="F1087">
        <v>67.430000000000007</v>
      </c>
      <c r="G1087">
        <v>21.1</v>
      </c>
      <c r="H1087" t="s">
        <v>2497</v>
      </c>
      <c r="I1087" s="4">
        <v>1</v>
      </c>
      <c r="J1087" s="4">
        <v>5</v>
      </c>
      <c r="K1087" s="6">
        <v>1967</v>
      </c>
      <c r="L1087" s="1">
        <f t="shared" si="33"/>
        <v>2453</v>
      </c>
      <c r="M1087">
        <v>67.650000000000006</v>
      </c>
      <c r="N1087">
        <v>21.07</v>
      </c>
      <c r="O1087" t="s">
        <v>2497</v>
      </c>
      <c r="P1087" t="s">
        <v>40</v>
      </c>
      <c r="Q1087" t="s">
        <v>35</v>
      </c>
      <c r="R1087">
        <v>2486</v>
      </c>
      <c r="S1087">
        <v>25</v>
      </c>
      <c r="T1087">
        <v>357</v>
      </c>
    </row>
    <row r="1088" spans="1:20">
      <c r="A1088" t="s">
        <v>4127</v>
      </c>
      <c r="B1088" s="4">
        <v>30</v>
      </c>
      <c r="C1088" s="4">
        <v>5</v>
      </c>
      <c r="D1088" s="4">
        <v>1960</v>
      </c>
      <c r="E1088" s="1">
        <f t="shared" si="32"/>
        <v>13038</v>
      </c>
      <c r="F1088">
        <v>62.4</v>
      </c>
      <c r="G1088">
        <v>17.28</v>
      </c>
      <c r="H1088" t="s">
        <v>2497</v>
      </c>
      <c r="I1088" s="4">
        <v>6</v>
      </c>
      <c r="J1088" s="4">
        <v>11</v>
      </c>
      <c r="K1088" s="6">
        <v>1960</v>
      </c>
      <c r="L1088" s="1">
        <f t="shared" si="33"/>
        <v>4456</v>
      </c>
      <c r="M1088">
        <v>62.4</v>
      </c>
      <c r="N1088">
        <v>17.25</v>
      </c>
      <c r="O1088" t="s">
        <v>2497</v>
      </c>
      <c r="P1088" t="s">
        <v>34</v>
      </c>
      <c r="Q1088" t="s">
        <v>35</v>
      </c>
      <c r="R1088">
        <v>160</v>
      </c>
      <c r="S1088">
        <v>2</v>
      </c>
      <c r="T1088">
        <v>270</v>
      </c>
    </row>
    <row r="1089" spans="1:20">
      <c r="A1089" t="s">
        <v>4128</v>
      </c>
      <c r="B1089" s="4">
        <v>18</v>
      </c>
      <c r="C1089" s="4">
        <v>6</v>
      </c>
      <c r="D1089" s="4">
        <v>1960</v>
      </c>
      <c r="E1089" s="1">
        <f t="shared" si="32"/>
        <v>8686</v>
      </c>
      <c r="F1089">
        <v>56.67</v>
      </c>
      <c r="G1089">
        <v>16.37</v>
      </c>
      <c r="H1089" t="s">
        <v>2497</v>
      </c>
      <c r="I1089" s="4">
        <v>19</v>
      </c>
      <c r="J1089" s="4">
        <v>6</v>
      </c>
      <c r="K1089" s="6">
        <v>1960</v>
      </c>
      <c r="L1089" s="1">
        <f t="shared" si="33"/>
        <v>9051</v>
      </c>
      <c r="M1089">
        <v>56.67</v>
      </c>
      <c r="N1089">
        <v>16.37</v>
      </c>
      <c r="O1089" t="s">
        <v>2497</v>
      </c>
      <c r="P1089" t="s">
        <v>140</v>
      </c>
      <c r="Q1089" t="s">
        <v>35</v>
      </c>
      <c r="R1089">
        <v>1</v>
      </c>
      <c r="S1089">
        <v>0</v>
      </c>
      <c r="T1089">
        <v>0</v>
      </c>
    </row>
    <row r="1090" spans="1:20">
      <c r="A1090" t="s">
        <v>46</v>
      </c>
      <c r="B1090" s="4">
        <v>19</v>
      </c>
      <c r="C1090" s="4">
        <v>5</v>
      </c>
      <c r="D1090" s="4">
        <v>1961</v>
      </c>
      <c r="E1090" s="1">
        <f t="shared" si="32"/>
        <v>9021</v>
      </c>
      <c r="F1090">
        <v>51.2</v>
      </c>
      <c r="G1090">
        <v>3.6</v>
      </c>
      <c r="H1090" t="s">
        <v>22</v>
      </c>
      <c r="I1090" s="4">
        <v>15</v>
      </c>
      <c r="J1090" s="4">
        <v>8</v>
      </c>
      <c r="K1090" s="6">
        <v>1961</v>
      </c>
      <c r="L1090" s="1">
        <f t="shared" si="33"/>
        <v>7652</v>
      </c>
      <c r="M1090">
        <v>51.1</v>
      </c>
      <c r="N1090">
        <v>3.7</v>
      </c>
      <c r="O1090" t="s">
        <v>22</v>
      </c>
      <c r="P1090" t="s">
        <v>34</v>
      </c>
      <c r="Q1090" t="s">
        <v>35</v>
      </c>
      <c r="R1090">
        <v>88</v>
      </c>
      <c r="S1090">
        <v>14</v>
      </c>
      <c r="T1090">
        <v>148</v>
      </c>
    </row>
    <row r="1091" spans="1:20">
      <c r="A1091" t="s">
        <v>96</v>
      </c>
      <c r="B1091" s="4">
        <v>19</v>
      </c>
      <c r="C1091" s="4">
        <v>5</v>
      </c>
      <c r="D1091" s="4">
        <v>1961</v>
      </c>
      <c r="E1091" s="1">
        <f t="shared" ref="E1091:E1154" si="34">DATE(B1091,C1091,D1091)</f>
        <v>9021</v>
      </c>
      <c r="F1091">
        <v>51.2</v>
      </c>
      <c r="G1091">
        <v>3.6</v>
      </c>
      <c r="H1091" t="s">
        <v>22</v>
      </c>
      <c r="I1091" s="4">
        <v>15</v>
      </c>
      <c r="J1091" s="4">
        <v>8</v>
      </c>
      <c r="K1091" s="6">
        <v>1961</v>
      </c>
      <c r="L1091" s="1">
        <f t="shared" ref="L1091:L1154" si="35">DATE(I1091,J1091,K1091)</f>
        <v>7652</v>
      </c>
      <c r="M1091">
        <v>51.1</v>
      </c>
      <c r="N1091">
        <v>3.7</v>
      </c>
      <c r="O1091" t="s">
        <v>22</v>
      </c>
      <c r="P1091" t="s">
        <v>34</v>
      </c>
      <c r="Q1091" t="s">
        <v>35</v>
      </c>
      <c r="R1091">
        <v>88</v>
      </c>
      <c r="S1091">
        <v>14</v>
      </c>
      <c r="T1091">
        <v>148</v>
      </c>
    </row>
    <row r="1092" spans="1:20">
      <c r="A1092" t="s">
        <v>97</v>
      </c>
      <c r="B1092" s="4">
        <v>19</v>
      </c>
      <c r="C1092" s="4">
        <v>5</v>
      </c>
      <c r="D1092" s="4">
        <v>1961</v>
      </c>
      <c r="E1092" s="1">
        <f t="shared" si="34"/>
        <v>9021</v>
      </c>
      <c r="F1092">
        <v>51.15</v>
      </c>
      <c r="G1092">
        <v>3.58</v>
      </c>
      <c r="H1092" t="s">
        <v>22</v>
      </c>
      <c r="I1092" s="4">
        <v>15</v>
      </c>
      <c r="J1092" s="4">
        <v>8</v>
      </c>
      <c r="K1092" s="6">
        <v>1961</v>
      </c>
      <c r="L1092" s="1">
        <f t="shared" si="35"/>
        <v>7652</v>
      </c>
      <c r="M1092">
        <v>51.12</v>
      </c>
      <c r="N1092">
        <v>3.72</v>
      </c>
      <c r="O1092" t="s">
        <v>22</v>
      </c>
      <c r="P1092" t="s">
        <v>34</v>
      </c>
      <c r="Q1092" t="s">
        <v>35</v>
      </c>
      <c r="R1092">
        <v>88</v>
      </c>
      <c r="S1092">
        <v>11</v>
      </c>
      <c r="T1092">
        <v>112</v>
      </c>
    </row>
    <row r="1093" spans="1:20">
      <c r="A1093" t="s">
        <v>98</v>
      </c>
      <c r="B1093" s="4">
        <v>20</v>
      </c>
      <c r="C1093" s="4">
        <v>5</v>
      </c>
      <c r="D1093" s="4">
        <v>1961</v>
      </c>
      <c r="E1093" s="1">
        <f t="shared" si="34"/>
        <v>9387</v>
      </c>
      <c r="F1093">
        <v>51.23</v>
      </c>
      <c r="G1093">
        <v>3.68</v>
      </c>
      <c r="H1093" t="s">
        <v>22</v>
      </c>
      <c r="I1093" s="4">
        <v>19</v>
      </c>
      <c r="J1093" s="4">
        <v>4</v>
      </c>
      <c r="K1093" s="6">
        <v>1964</v>
      </c>
      <c r="L1093" s="1">
        <f t="shared" si="35"/>
        <v>8994</v>
      </c>
      <c r="M1093">
        <v>51.22</v>
      </c>
      <c r="N1093">
        <v>3.6</v>
      </c>
      <c r="O1093" t="s">
        <v>22</v>
      </c>
      <c r="P1093" t="s">
        <v>34</v>
      </c>
      <c r="Q1093" t="s">
        <v>35</v>
      </c>
      <c r="R1093">
        <v>1065</v>
      </c>
      <c r="S1093">
        <v>7</v>
      </c>
      <c r="T1093">
        <v>253</v>
      </c>
    </row>
    <row r="1094" spans="1:20">
      <c r="A1094" t="s">
        <v>137</v>
      </c>
      <c r="B1094" s="4">
        <v>4</v>
      </c>
      <c r="C1094" s="4">
        <v>5</v>
      </c>
      <c r="D1094" s="4">
        <v>1961</v>
      </c>
      <c r="E1094" s="1">
        <f t="shared" si="34"/>
        <v>3543</v>
      </c>
      <c r="F1094">
        <v>51.2</v>
      </c>
      <c r="G1094">
        <v>3.18</v>
      </c>
      <c r="H1094" t="s">
        <v>22</v>
      </c>
      <c r="I1094" s="4">
        <v>18</v>
      </c>
      <c r="J1094" s="4">
        <v>8</v>
      </c>
      <c r="K1094" s="6">
        <v>1961</v>
      </c>
      <c r="L1094" s="1">
        <f t="shared" si="35"/>
        <v>8748</v>
      </c>
      <c r="M1094">
        <v>51.38</v>
      </c>
      <c r="N1094">
        <v>4.58</v>
      </c>
      <c r="O1094" t="s">
        <v>22</v>
      </c>
      <c r="P1094" t="s">
        <v>107</v>
      </c>
      <c r="Q1094" t="s">
        <v>35</v>
      </c>
      <c r="R1094">
        <v>106</v>
      </c>
      <c r="S1094">
        <v>100</v>
      </c>
      <c r="T1094">
        <v>79</v>
      </c>
    </row>
    <row r="1095" spans="1:20">
      <c r="A1095" t="s">
        <v>138</v>
      </c>
      <c r="B1095" s="4">
        <v>23</v>
      </c>
      <c r="C1095" s="4">
        <v>5</v>
      </c>
      <c r="D1095" s="4">
        <v>1961</v>
      </c>
      <c r="E1095" s="1">
        <f t="shared" si="34"/>
        <v>10482</v>
      </c>
      <c r="F1095">
        <v>50.5</v>
      </c>
      <c r="G1095">
        <v>5.9</v>
      </c>
      <c r="H1095" t="s">
        <v>22</v>
      </c>
      <c r="I1095" s="4">
        <v>10</v>
      </c>
      <c r="J1095" s="4">
        <v>11</v>
      </c>
      <c r="K1095" s="6">
        <v>1962</v>
      </c>
      <c r="L1095" s="1">
        <f t="shared" si="35"/>
        <v>5919</v>
      </c>
      <c r="M1095">
        <v>50.5</v>
      </c>
      <c r="N1095">
        <v>5.9</v>
      </c>
      <c r="O1095" t="s">
        <v>22</v>
      </c>
      <c r="P1095" t="s">
        <v>34</v>
      </c>
      <c r="Q1095" t="s">
        <v>35</v>
      </c>
      <c r="R1095">
        <v>536</v>
      </c>
      <c r="S1095">
        <v>0</v>
      </c>
      <c r="T1095">
        <v>0</v>
      </c>
    </row>
    <row r="1096" spans="1:20">
      <c r="A1096" t="s">
        <v>435</v>
      </c>
      <c r="B1096" s="4">
        <v>27</v>
      </c>
      <c r="C1096" s="4">
        <v>5</v>
      </c>
      <c r="D1096" s="4">
        <v>1961</v>
      </c>
      <c r="E1096" s="1">
        <f t="shared" si="34"/>
        <v>11943</v>
      </c>
      <c r="F1096">
        <v>48.28</v>
      </c>
      <c r="G1096">
        <v>16.920000000000002</v>
      </c>
      <c r="H1096" t="s">
        <v>426</v>
      </c>
      <c r="I1096" s="4">
        <v>19</v>
      </c>
      <c r="J1096" s="4">
        <v>10</v>
      </c>
      <c r="K1096" s="6">
        <v>1961</v>
      </c>
      <c r="L1096" s="1">
        <f t="shared" si="35"/>
        <v>9174</v>
      </c>
      <c r="M1096">
        <v>48.28</v>
      </c>
      <c r="N1096">
        <v>16.920000000000002</v>
      </c>
      <c r="O1096" t="s">
        <v>426</v>
      </c>
      <c r="P1096" t="s">
        <v>34</v>
      </c>
      <c r="Q1096" t="s">
        <v>35</v>
      </c>
      <c r="R1096">
        <v>145</v>
      </c>
      <c r="S1096">
        <v>0</v>
      </c>
      <c r="T1096">
        <v>0</v>
      </c>
    </row>
    <row r="1097" spans="1:20">
      <c r="A1097" t="s">
        <v>439</v>
      </c>
      <c r="B1097" s="4">
        <v>25</v>
      </c>
      <c r="C1097" s="4">
        <v>5</v>
      </c>
      <c r="D1097" s="4">
        <v>1961</v>
      </c>
      <c r="E1097" s="1">
        <f t="shared" si="34"/>
        <v>11213</v>
      </c>
      <c r="F1097">
        <v>51.37</v>
      </c>
      <c r="G1097">
        <v>12.35</v>
      </c>
      <c r="H1097" t="s">
        <v>332</v>
      </c>
      <c r="I1097" s="4">
        <v>25</v>
      </c>
      <c r="J1097" s="4">
        <v>6</v>
      </c>
      <c r="K1097" s="6">
        <v>1961</v>
      </c>
      <c r="L1097" s="1">
        <f t="shared" si="35"/>
        <v>11244</v>
      </c>
      <c r="M1097">
        <v>51.33</v>
      </c>
      <c r="N1097">
        <v>12.32</v>
      </c>
      <c r="O1097" t="s">
        <v>332</v>
      </c>
      <c r="P1097" t="s">
        <v>34</v>
      </c>
      <c r="Q1097" t="s">
        <v>35</v>
      </c>
      <c r="R1097">
        <v>31</v>
      </c>
      <c r="S1097">
        <v>5</v>
      </c>
      <c r="T1097">
        <v>212</v>
      </c>
    </row>
    <row r="1098" spans="1:20">
      <c r="A1098" t="s">
        <v>447</v>
      </c>
      <c r="B1098" s="4">
        <v>21</v>
      </c>
      <c r="C1098" s="4">
        <v>5</v>
      </c>
      <c r="D1098" s="4">
        <v>1961</v>
      </c>
      <c r="E1098" s="1">
        <f t="shared" si="34"/>
        <v>9752</v>
      </c>
      <c r="F1098">
        <v>48.27</v>
      </c>
      <c r="G1098">
        <v>13.12</v>
      </c>
      <c r="H1098" t="s">
        <v>426</v>
      </c>
      <c r="I1098" s="4">
        <v>5</v>
      </c>
      <c r="J1098" s="4">
        <v>11</v>
      </c>
      <c r="K1098" s="6">
        <v>1961</v>
      </c>
      <c r="L1098" s="1">
        <f t="shared" si="35"/>
        <v>4092</v>
      </c>
      <c r="M1098">
        <v>48.28</v>
      </c>
      <c r="N1098">
        <v>13.25</v>
      </c>
      <c r="O1098" t="s">
        <v>426</v>
      </c>
      <c r="P1098" t="s">
        <v>34</v>
      </c>
      <c r="Q1098" t="s">
        <v>35</v>
      </c>
      <c r="R1098">
        <v>168</v>
      </c>
      <c r="S1098">
        <v>11</v>
      </c>
      <c r="T1098">
        <v>80</v>
      </c>
    </row>
    <row r="1099" spans="1:20">
      <c r="A1099" t="s">
        <v>449</v>
      </c>
      <c r="B1099" s="4">
        <v>28</v>
      </c>
      <c r="C1099" s="4">
        <v>5</v>
      </c>
      <c r="D1099" s="4">
        <v>1961</v>
      </c>
      <c r="E1099" s="1">
        <f t="shared" si="34"/>
        <v>12309</v>
      </c>
      <c r="F1099">
        <v>48.03</v>
      </c>
      <c r="G1099">
        <v>8.4700000000000006</v>
      </c>
      <c r="H1099" t="s">
        <v>332</v>
      </c>
      <c r="I1099" s="4">
        <v>21</v>
      </c>
      <c r="J1099" s="4">
        <v>4</v>
      </c>
      <c r="K1099" s="6">
        <v>1962</v>
      </c>
      <c r="L1099" s="1">
        <f t="shared" si="35"/>
        <v>9723</v>
      </c>
      <c r="M1099">
        <v>48.03</v>
      </c>
      <c r="N1099">
        <v>8.4700000000000006</v>
      </c>
      <c r="O1099" t="s">
        <v>332</v>
      </c>
      <c r="P1099" t="s">
        <v>34</v>
      </c>
      <c r="Q1099" t="s">
        <v>35</v>
      </c>
      <c r="R1099">
        <v>328</v>
      </c>
      <c r="S1099">
        <v>0</v>
      </c>
      <c r="T1099">
        <v>0</v>
      </c>
    </row>
    <row r="1100" spans="1:20">
      <c r="A1100" t="s">
        <v>450</v>
      </c>
      <c r="B1100" s="4">
        <v>23</v>
      </c>
      <c r="C1100" s="4">
        <v>6</v>
      </c>
      <c r="D1100" s="4">
        <v>1961</v>
      </c>
      <c r="E1100" s="1">
        <f t="shared" si="34"/>
        <v>10513</v>
      </c>
      <c r="F1100">
        <v>48.68</v>
      </c>
      <c r="G1100">
        <v>9.6999999999999993</v>
      </c>
      <c r="H1100" t="s">
        <v>332</v>
      </c>
      <c r="I1100" s="4">
        <v>23</v>
      </c>
      <c r="J1100" s="4">
        <v>7</v>
      </c>
      <c r="K1100" s="6">
        <v>1961</v>
      </c>
      <c r="L1100" s="1">
        <f t="shared" si="35"/>
        <v>10543</v>
      </c>
      <c r="M1100">
        <v>48.68</v>
      </c>
      <c r="N1100">
        <v>9.6999999999999993</v>
      </c>
      <c r="O1100" t="s">
        <v>332</v>
      </c>
      <c r="P1100" t="s">
        <v>34</v>
      </c>
      <c r="Q1100" t="s">
        <v>35</v>
      </c>
      <c r="R1100">
        <v>30</v>
      </c>
      <c r="S1100">
        <v>0</v>
      </c>
      <c r="T1100">
        <v>0</v>
      </c>
    </row>
    <row r="1101" spans="1:20">
      <c r="A1101" t="s">
        <v>526</v>
      </c>
      <c r="B1101" s="4">
        <v>13</v>
      </c>
      <c r="C1101" s="4">
        <v>5</v>
      </c>
      <c r="D1101" s="4">
        <v>1961</v>
      </c>
      <c r="E1101" s="1">
        <f t="shared" si="34"/>
        <v>6830</v>
      </c>
      <c r="F1101">
        <v>50.48</v>
      </c>
      <c r="G1101">
        <v>8.6199999999999992</v>
      </c>
      <c r="H1101" t="s">
        <v>332</v>
      </c>
      <c r="I1101" s="4">
        <v>3</v>
      </c>
      <c r="J1101" s="4">
        <v>5</v>
      </c>
      <c r="K1101" s="6">
        <v>1963</v>
      </c>
      <c r="L1101" s="1">
        <f t="shared" si="35"/>
        <v>3179</v>
      </c>
      <c r="M1101">
        <v>50.47</v>
      </c>
      <c r="N1101">
        <v>8.65</v>
      </c>
      <c r="O1101" t="s">
        <v>332</v>
      </c>
      <c r="P1101" t="s">
        <v>140</v>
      </c>
      <c r="Q1101" t="s">
        <v>27</v>
      </c>
      <c r="R1101">
        <v>720</v>
      </c>
      <c r="S1101">
        <v>3</v>
      </c>
      <c r="T1101">
        <v>129</v>
      </c>
    </row>
    <row r="1102" spans="1:20">
      <c r="A1102" t="s">
        <v>534</v>
      </c>
      <c r="B1102" s="4">
        <v>7</v>
      </c>
      <c r="C1102" s="4">
        <v>6</v>
      </c>
      <c r="D1102" s="4">
        <v>1961</v>
      </c>
      <c r="E1102" s="1">
        <f t="shared" si="34"/>
        <v>4669</v>
      </c>
      <c r="F1102">
        <v>52.33</v>
      </c>
      <c r="G1102">
        <v>8.75</v>
      </c>
      <c r="H1102" t="s">
        <v>332</v>
      </c>
      <c r="I1102" s="4">
        <v>8</v>
      </c>
      <c r="J1102" s="4">
        <v>8</v>
      </c>
      <c r="K1102" s="6">
        <v>1961</v>
      </c>
      <c r="L1102" s="1">
        <f t="shared" si="35"/>
        <v>5096</v>
      </c>
      <c r="M1102">
        <v>52.3</v>
      </c>
      <c r="N1102">
        <v>8.6999999999999993</v>
      </c>
      <c r="O1102" t="s">
        <v>332</v>
      </c>
      <c r="P1102" t="s">
        <v>34</v>
      </c>
      <c r="Q1102" t="s">
        <v>35</v>
      </c>
      <c r="R1102">
        <v>62</v>
      </c>
      <c r="S1102">
        <v>6</v>
      </c>
      <c r="T1102">
        <v>223</v>
      </c>
    </row>
    <row r="1103" spans="1:20">
      <c r="A1103" t="s">
        <v>633</v>
      </c>
      <c r="B1103" s="4">
        <v>12</v>
      </c>
      <c r="C1103" s="4">
        <v>5</v>
      </c>
      <c r="D1103" s="4">
        <v>1961</v>
      </c>
      <c r="E1103" s="1">
        <f t="shared" si="34"/>
        <v>6465</v>
      </c>
      <c r="F1103">
        <v>56.08</v>
      </c>
      <c r="G1103">
        <v>10.050000000000001</v>
      </c>
      <c r="H1103" t="s">
        <v>610</v>
      </c>
      <c r="I1103" s="4">
        <v>2</v>
      </c>
      <c r="J1103" s="4">
        <v>6</v>
      </c>
      <c r="K1103" s="6">
        <v>1961</v>
      </c>
      <c r="L1103" s="1">
        <f t="shared" si="35"/>
        <v>2843</v>
      </c>
      <c r="M1103">
        <v>56.08</v>
      </c>
      <c r="N1103">
        <v>10.050000000000001</v>
      </c>
      <c r="O1103" t="s">
        <v>610</v>
      </c>
      <c r="P1103" t="s">
        <v>40</v>
      </c>
      <c r="Q1103" t="s">
        <v>35</v>
      </c>
      <c r="R1103">
        <v>21</v>
      </c>
      <c r="S1103">
        <v>0</v>
      </c>
      <c r="T1103">
        <v>0</v>
      </c>
    </row>
    <row r="1104" spans="1:20">
      <c r="A1104" t="s">
        <v>640</v>
      </c>
      <c r="B1104" s="4">
        <v>6</v>
      </c>
      <c r="C1104" s="4">
        <v>6</v>
      </c>
      <c r="D1104" s="4">
        <v>1961</v>
      </c>
      <c r="E1104" s="1">
        <f t="shared" si="34"/>
        <v>4304</v>
      </c>
      <c r="F1104">
        <v>55.72</v>
      </c>
      <c r="G1104">
        <v>12.52</v>
      </c>
      <c r="H1104" t="s">
        <v>610</v>
      </c>
      <c r="I1104" s="4">
        <v>5</v>
      </c>
      <c r="J1104" s="4">
        <v>7</v>
      </c>
      <c r="K1104" s="6">
        <v>1961</v>
      </c>
      <c r="L1104" s="1">
        <f t="shared" si="35"/>
        <v>3969</v>
      </c>
      <c r="M1104">
        <v>55.72</v>
      </c>
      <c r="N1104">
        <v>12.5</v>
      </c>
      <c r="O1104" t="s">
        <v>610</v>
      </c>
      <c r="P1104" t="s">
        <v>26</v>
      </c>
      <c r="Q1104" t="s">
        <v>27</v>
      </c>
      <c r="R1104">
        <v>29</v>
      </c>
      <c r="S1104">
        <v>2</v>
      </c>
      <c r="T1104">
        <v>270</v>
      </c>
    </row>
    <row r="1105" spans="1:20">
      <c r="A1105" t="s">
        <v>652</v>
      </c>
      <c r="B1105" s="4">
        <v>19</v>
      </c>
      <c r="C1105" s="4">
        <v>6</v>
      </c>
      <c r="D1105" s="4">
        <v>1961</v>
      </c>
      <c r="E1105" s="1">
        <f t="shared" si="34"/>
        <v>9052</v>
      </c>
      <c r="F1105">
        <v>57.05</v>
      </c>
      <c r="G1105">
        <v>8.67</v>
      </c>
      <c r="H1105" t="s">
        <v>610</v>
      </c>
      <c r="I1105" s="4">
        <v>24</v>
      </c>
      <c r="J1105" s="4">
        <v>9</v>
      </c>
      <c r="K1105" s="6">
        <v>1961</v>
      </c>
      <c r="L1105" s="1">
        <f t="shared" si="35"/>
        <v>10971</v>
      </c>
      <c r="M1105">
        <v>57.05</v>
      </c>
      <c r="N1105">
        <v>8.67</v>
      </c>
      <c r="O1105" t="s">
        <v>610</v>
      </c>
      <c r="P1105" t="s">
        <v>26</v>
      </c>
      <c r="Q1105" t="s">
        <v>27</v>
      </c>
      <c r="R1105">
        <v>97</v>
      </c>
      <c r="S1105">
        <v>0</v>
      </c>
      <c r="T1105">
        <v>0</v>
      </c>
    </row>
    <row r="1106" spans="1:20">
      <c r="A1106" t="s">
        <v>734</v>
      </c>
      <c r="B1106" s="4">
        <v>5</v>
      </c>
      <c r="C1106" s="4">
        <v>6</v>
      </c>
      <c r="D1106" s="4">
        <v>1961</v>
      </c>
      <c r="E1106" s="1">
        <f t="shared" si="34"/>
        <v>3939</v>
      </c>
      <c r="F1106">
        <v>55.45</v>
      </c>
      <c r="G1106">
        <v>8.52</v>
      </c>
      <c r="H1106" t="s">
        <v>610</v>
      </c>
      <c r="I1106" s="4">
        <v>28</v>
      </c>
      <c r="J1106" s="4">
        <v>1</v>
      </c>
      <c r="K1106" s="6">
        <v>1962</v>
      </c>
      <c r="L1106" s="1">
        <f t="shared" si="35"/>
        <v>12189</v>
      </c>
      <c r="M1106">
        <v>55.45</v>
      </c>
      <c r="N1106">
        <v>8.52</v>
      </c>
      <c r="O1106" t="s">
        <v>610</v>
      </c>
      <c r="P1106" t="s">
        <v>34</v>
      </c>
      <c r="Q1106" t="s">
        <v>35</v>
      </c>
      <c r="R1106">
        <v>237</v>
      </c>
      <c r="S1106">
        <v>0</v>
      </c>
      <c r="T1106">
        <v>0</v>
      </c>
    </row>
    <row r="1107" spans="1:20">
      <c r="A1107" t="s">
        <v>864</v>
      </c>
      <c r="B1107" s="4">
        <v>8</v>
      </c>
      <c r="C1107" s="4">
        <v>6</v>
      </c>
      <c r="D1107" s="4">
        <v>1961</v>
      </c>
      <c r="E1107" s="1">
        <f t="shared" si="34"/>
        <v>5035</v>
      </c>
      <c r="F1107">
        <v>51.58</v>
      </c>
      <c r="G1107">
        <v>-0.42</v>
      </c>
      <c r="H1107" t="s">
        <v>4129</v>
      </c>
      <c r="I1107" s="4">
        <v>6</v>
      </c>
      <c r="J1107" s="4">
        <v>4</v>
      </c>
      <c r="K1107" s="6">
        <v>1964</v>
      </c>
      <c r="L1107" s="1">
        <f t="shared" si="35"/>
        <v>4246</v>
      </c>
      <c r="M1107">
        <v>51.58</v>
      </c>
      <c r="N1107">
        <v>-0.42</v>
      </c>
      <c r="O1107" t="s">
        <v>4129</v>
      </c>
      <c r="P1107" t="s">
        <v>40</v>
      </c>
      <c r="Q1107" t="s">
        <v>35</v>
      </c>
      <c r="R1107">
        <v>1033</v>
      </c>
      <c r="S1107">
        <v>0</v>
      </c>
      <c r="T1107">
        <v>0</v>
      </c>
    </row>
    <row r="1108" spans="1:20">
      <c r="A1108" t="s">
        <v>885</v>
      </c>
      <c r="B1108" s="4">
        <v>10</v>
      </c>
      <c r="C1108" s="4">
        <v>5</v>
      </c>
      <c r="D1108" s="4">
        <v>1961</v>
      </c>
      <c r="E1108" s="1">
        <f t="shared" si="34"/>
        <v>5734</v>
      </c>
      <c r="F1108">
        <v>51.47</v>
      </c>
      <c r="G1108">
        <v>0.42</v>
      </c>
      <c r="H1108" t="s">
        <v>4129</v>
      </c>
      <c r="I1108" s="4">
        <v>17</v>
      </c>
      <c r="J1108" s="4">
        <v>12</v>
      </c>
      <c r="K1108" s="6">
        <v>1961</v>
      </c>
      <c r="L1108" s="1">
        <f t="shared" si="35"/>
        <v>8505</v>
      </c>
      <c r="M1108">
        <v>51.47</v>
      </c>
      <c r="N1108">
        <v>0.47</v>
      </c>
      <c r="O1108" t="s">
        <v>4129</v>
      </c>
      <c r="P1108" t="s">
        <v>40</v>
      </c>
      <c r="Q1108" t="s">
        <v>35</v>
      </c>
      <c r="R1108">
        <v>221</v>
      </c>
      <c r="S1108">
        <v>4</v>
      </c>
      <c r="T1108">
        <v>91</v>
      </c>
    </row>
    <row r="1109" spans="1:20">
      <c r="A1109" t="s">
        <v>902</v>
      </c>
      <c r="B1109" s="4">
        <v>1</v>
      </c>
      <c r="C1109" s="4">
        <v>7</v>
      </c>
      <c r="D1109" s="4">
        <v>1961</v>
      </c>
      <c r="E1109" s="1">
        <f t="shared" si="34"/>
        <v>2508</v>
      </c>
      <c r="F1109">
        <v>54.68</v>
      </c>
      <c r="G1109">
        <v>-5.52</v>
      </c>
      <c r="H1109" t="s">
        <v>4129</v>
      </c>
      <c r="I1109" s="4">
        <v>17</v>
      </c>
      <c r="J1109" s="4">
        <v>4</v>
      </c>
      <c r="K1109" s="6">
        <v>1963</v>
      </c>
      <c r="L1109" s="1">
        <f t="shared" si="35"/>
        <v>8263</v>
      </c>
      <c r="M1109">
        <v>54.68</v>
      </c>
      <c r="N1109">
        <v>-5.52</v>
      </c>
      <c r="O1109" t="s">
        <v>4129</v>
      </c>
      <c r="P1109" t="s">
        <v>40</v>
      </c>
      <c r="Q1109" t="s">
        <v>35</v>
      </c>
      <c r="R1109">
        <v>655</v>
      </c>
      <c r="S1109">
        <v>0</v>
      </c>
      <c r="T1109">
        <v>0</v>
      </c>
    </row>
    <row r="1110" spans="1:20">
      <c r="A1110" t="s">
        <v>903</v>
      </c>
      <c r="B1110" s="4">
        <v>1</v>
      </c>
      <c r="C1110" s="4">
        <v>7</v>
      </c>
      <c r="D1110" s="4">
        <v>1961</v>
      </c>
      <c r="E1110" s="1">
        <f t="shared" si="34"/>
        <v>2508</v>
      </c>
      <c r="F1110">
        <v>54.68</v>
      </c>
      <c r="G1110">
        <v>-5.52</v>
      </c>
      <c r="H1110" t="s">
        <v>4129</v>
      </c>
      <c r="I1110" s="4">
        <v>16</v>
      </c>
      <c r="J1110" s="4">
        <v>7</v>
      </c>
      <c r="K1110" s="6">
        <v>1961</v>
      </c>
      <c r="L1110" s="1">
        <f t="shared" si="35"/>
        <v>7987</v>
      </c>
      <c r="M1110">
        <v>54.68</v>
      </c>
      <c r="N1110">
        <v>-5.52</v>
      </c>
      <c r="O1110" t="s">
        <v>4129</v>
      </c>
      <c r="P1110" t="s">
        <v>40</v>
      </c>
      <c r="Q1110" t="s">
        <v>35</v>
      </c>
      <c r="R1110">
        <v>15</v>
      </c>
      <c r="S1110">
        <v>0</v>
      </c>
      <c r="T1110">
        <v>0</v>
      </c>
    </row>
    <row r="1111" spans="1:20">
      <c r="A1111" t="s">
        <v>912</v>
      </c>
      <c r="B1111" s="4">
        <v>27</v>
      </c>
      <c r="C1111" s="4">
        <v>5</v>
      </c>
      <c r="D1111" s="4">
        <v>1961</v>
      </c>
      <c r="E1111" s="1">
        <f t="shared" si="34"/>
        <v>11943</v>
      </c>
      <c r="F1111">
        <v>51.83</v>
      </c>
      <c r="G1111">
        <v>1.1499999999999999</v>
      </c>
      <c r="H1111" t="s">
        <v>4129</v>
      </c>
      <c r="I1111" s="4">
        <v>2</v>
      </c>
      <c r="J1111" s="4">
        <v>8</v>
      </c>
      <c r="K1111" s="6">
        <v>1961</v>
      </c>
      <c r="L1111" s="1">
        <f t="shared" si="35"/>
        <v>2904</v>
      </c>
      <c r="M1111">
        <v>51.83</v>
      </c>
      <c r="N1111">
        <v>1.1499999999999999</v>
      </c>
      <c r="O1111" t="s">
        <v>4129</v>
      </c>
      <c r="P1111" t="s">
        <v>40</v>
      </c>
      <c r="Q1111" t="s">
        <v>35</v>
      </c>
      <c r="R1111">
        <v>67</v>
      </c>
      <c r="S1111">
        <v>0</v>
      </c>
      <c r="T1111">
        <v>0</v>
      </c>
    </row>
    <row r="1112" spans="1:20">
      <c r="A1112" t="s">
        <v>913</v>
      </c>
      <c r="B1112" s="4">
        <v>15</v>
      </c>
      <c r="C1112" s="4">
        <v>5</v>
      </c>
      <c r="D1112" s="4">
        <v>1961</v>
      </c>
      <c r="E1112" s="1">
        <f t="shared" si="34"/>
        <v>7560</v>
      </c>
      <c r="F1112">
        <v>53.2</v>
      </c>
      <c r="G1112">
        <v>-4.4000000000000004</v>
      </c>
      <c r="H1112" t="s">
        <v>4129</v>
      </c>
      <c r="I1112" s="4">
        <v>2</v>
      </c>
      <c r="J1112" s="4">
        <v>6</v>
      </c>
      <c r="K1112" s="6">
        <v>1961</v>
      </c>
      <c r="L1112" s="1">
        <f t="shared" si="35"/>
        <v>2843</v>
      </c>
      <c r="M1112">
        <v>53.2</v>
      </c>
      <c r="N1112">
        <v>-4.4000000000000004</v>
      </c>
      <c r="O1112" t="s">
        <v>4129</v>
      </c>
      <c r="P1112" t="s">
        <v>84</v>
      </c>
      <c r="Q1112" t="s">
        <v>35</v>
      </c>
      <c r="R1112">
        <v>18</v>
      </c>
      <c r="S1112">
        <v>0</v>
      </c>
      <c r="T1112">
        <v>0</v>
      </c>
    </row>
    <row r="1113" spans="1:20">
      <c r="A1113" t="s">
        <v>1569</v>
      </c>
      <c r="B1113" s="4">
        <v>10</v>
      </c>
      <c r="C1113" s="4">
        <v>5</v>
      </c>
      <c r="D1113" s="4">
        <v>1961</v>
      </c>
      <c r="E1113" s="1">
        <f t="shared" si="34"/>
        <v>5734</v>
      </c>
      <c r="F1113">
        <v>46.82</v>
      </c>
      <c r="G1113">
        <v>6.65</v>
      </c>
      <c r="H1113" t="s">
        <v>1558</v>
      </c>
      <c r="I1113" s="4">
        <v>8</v>
      </c>
      <c r="J1113" s="4">
        <v>4</v>
      </c>
      <c r="K1113" s="6">
        <v>1962</v>
      </c>
      <c r="L1113" s="1">
        <f t="shared" si="35"/>
        <v>4975</v>
      </c>
      <c r="M1113">
        <v>46.8</v>
      </c>
      <c r="N1113">
        <v>6.63</v>
      </c>
      <c r="O1113" t="s">
        <v>1558</v>
      </c>
      <c r="P1113" t="s">
        <v>40</v>
      </c>
      <c r="Q1113" t="s">
        <v>35</v>
      </c>
      <c r="R1113">
        <v>333</v>
      </c>
      <c r="S1113">
        <v>3</v>
      </c>
      <c r="T1113">
        <v>215</v>
      </c>
    </row>
    <row r="1114" spans="1:20">
      <c r="A1114" t="s">
        <v>1570</v>
      </c>
      <c r="B1114" s="4">
        <v>10</v>
      </c>
      <c r="C1114" s="4">
        <v>5</v>
      </c>
      <c r="D1114" s="4">
        <v>1961</v>
      </c>
      <c r="E1114" s="1">
        <f t="shared" si="34"/>
        <v>5734</v>
      </c>
      <c r="F1114">
        <v>46.82</v>
      </c>
      <c r="G1114">
        <v>6.65</v>
      </c>
      <c r="H1114" t="s">
        <v>1558</v>
      </c>
      <c r="I1114" s="4">
        <v>12</v>
      </c>
      <c r="J1114" s="4">
        <v>4</v>
      </c>
      <c r="K1114" s="6">
        <v>1962</v>
      </c>
      <c r="L1114" s="1">
        <f t="shared" si="35"/>
        <v>6436</v>
      </c>
      <c r="M1114">
        <v>46.8</v>
      </c>
      <c r="N1114">
        <v>6.63</v>
      </c>
      <c r="O1114" t="s">
        <v>1558</v>
      </c>
      <c r="P1114" t="s">
        <v>140</v>
      </c>
      <c r="Q1114" t="s">
        <v>35</v>
      </c>
      <c r="R1114">
        <v>337</v>
      </c>
      <c r="S1114">
        <v>3</v>
      </c>
      <c r="T1114">
        <v>215</v>
      </c>
    </row>
    <row r="1115" spans="1:20">
      <c r="A1115" t="s">
        <v>1620</v>
      </c>
      <c r="B1115" s="4">
        <v>14</v>
      </c>
      <c r="C1115" s="4">
        <v>5</v>
      </c>
      <c r="D1115" s="4">
        <v>1961</v>
      </c>
      <c r="E1115" s="1">
        <f t="shared" si="34"/>
        <v>7195</v>
      </c>
      <c r="F1115">
        <v>52.2</v>
      </c>
      <c r="G1115">
        <v>4.4000000000000004</v>
      </c>
      <c r="H1115" t="s">
        <v>1615</v>
      </c>
      <c r="I1115" s="4">
        <v>19</v>
      </c>
      <c r="J1115" s="4">
        <v>2</v>
      </c>
      <c r="K1115" s="6">
        <v>1962</v>
      </c>
      <c r="L1115" s="1">
        <f t="shared" si="35"/>
        <v>8933</v>
      </c>
      <c r="M1115">
        <v>52.1</v>
      </c>
      <c r="N1115">
        <v>4.3</v>
      </c>
      <c r="O1115" t="s">
        <v>1615</v>
      </c>
      <c r="P1115" t="s">
        <v>34</v>
      </c>
      <c r="Q1115" t="s">
        <v>35</v>
      </c>
      <c r="R1115">
        <v>281</v>
      </c>
      <c r="S1115">
        <v>14</v>
      </c>
      <c r="T1115">
        <v>212</v>
      </c>
    </row>
    <row r="1116" spans="1:20">
      <c r="A1116" t="s">
        <v>2291</v>
      </c>
      <c r="B1116" s="4">
        <v>18</v>
      </c>
      <c r="C1116" s="4">
        <v>6</v>
      </c>
      <c r="D1116" s="4">
        <v>1961</v>
      </c>
      <c r="E1116" s="1">
        <f t="shared" si="34"/>
        <v>8687</v>
      </c>
      <c r="F1116">
        <v>62.2</v>
      </c>
      <c r="G1116">
        <v>9.7799999999999994</v>
      </c>
      <c r="H1116" t="s">
        <v>669</v>
      </c>
      <c r="I1116" s="4">
        <v>1</v>
      </c>
      <c r="J1116" s="4">
        <v>2</v>
      </c>
      <c r="K1116" s="6">
        <v>1966</v>
      </c>
      <c r="L1116" s="1">
        <f t="shared" si="35"/>
        <v>2363</v>
      </c>
      <c r="M1116">
        <v>62.17</v>
      </c>
      <c r="N1116">
        <v>9.8000000000000007</v>
      </c>
      <c r="O1116" t="s">
        <v>669</v>
      </c>
      <c r="P1116" t="s">
        <v>40</v>
      </c>
      <c r="Q1116" t="s">
        <v>35</v>
      </c>
      <c r="R1116">
        <v>1689</v>
      </c>
      <c r="S1116">
        <v>4</v>
      </c>
      <c r="T1116">
        <v>167</v>
      </c>
    </row>
    <row r="1117" spans="1:20">
      <c r="A1117" t="s">
        <v>2463</v>
      </c>
      <c r="B1117" s="4">
        <v>1</v>
      </c>
      <c r="C1117" s="4">
        <v>6</v>
      </c>
      <c r="D1117" s="4">
        <v>1961</v>
      </c>
      <c r="E1117" s="1">
        <f t="shared" si="34"/>
        <v>2478</v>
      </c>
      <c r="F1117">
        <v>61.3</v>
      </c>
      <c r="G1117">
        <v>23.9</v>
      </c>
      <c r="H1117" t="s">
        <v>2455</v>
      </c>
      <c r="I1117" s="4">
        <v>28</v>
      </c>
      <c r="J1117" s="4">
        <v>3</v>
      </c>
      <c r="K1117" s="6">
        <v>1962</v>
      </c>
      <c r="L1117" s="1">
        <f t="shared" si="35"/>
        <v>12249</v>
      </c>
      <c r="M1117">
        <v>61.3</v>
      </c>
      <c r="N1117">
        <v>23.7</v>
      </c>
      <c r="O1117" t="s">
        <v>2455</v>
      </c>
      <c r="P1117" t="s">
        <v>34</v>
      </c>
      <c r="Q1117" t="s">
        <v>35</v>
      </c>
      <c r="R1117">
        <v>300</v>
      </c>
      <c r="S1117">
        <v>11</v>
      </c>
      <c r="T1117">
        <v>270</v>
      </c>
    </row>
    <row r="1118" spans="1:20">
      <c r="A1118" t="s">
        <v>2537</v>
      </c>
      <c r="B1118" s="4">
        <v>1</v>
      </c>
      <c r="C1118" s="4">
        <v>6</v>
      </c>
      <c r="D1118" s="4">
        <v>1961</v>
      </c>
      <c r="E1118" s="1">
        <f t="shared" si="34"/>
        <v>2478</v>
      </c>
      <c r="F1118">
        <v>61.03</v>
      </c>
      <c r="G1118">
        <v>24.47</v>
      </c>
      <c r="H1118" t="s">
        <v>2455</v>
      </c>
      <c r="I1118" s="4">
        <v>5</v>
      </c>
      <c r="J1118" s="4">
        <v>4</v>
      </c>
      <c r="K1118" s="6">
        <v>1962</v>
      </c>
      <c r="L1118" s="1">
        <f t="shared" si="35"/>
        <v>3879</v>
      </c>
      <c r="M1118">
        <v>60.8</v>
      </c>
      <c r="N1118">
        <v>23.6</v>
      </c>
      <c r="O1118" t="s">
        <v>2455</v>
      </c>
      <c r="P1118" t="s">
        <v>40</v>
      </c>
      <c r="Q1118" t="s">
        <v>35</v>
      </c>
      <c r="R1118">
        <v>308</v>
      </c>
      <c r="S1118">
        <v>54</v>
      </c>
      <c r="T1118">
        <v>242</v>
      </c>
    </row>
    <row r="1119" spans="1:20">
      <c r="A1119" t="s">
        <v>2538</v>
      </c>
      <c r="B1119" s="4">
        <v>1</v>
      </c>
      <c r="C1119" s="4">
        <v>6</v>
      </c>
      <c r="D1119" s="4">
        <v>1961</v>
      </c>
      <c r="E1119" s="1">
        <f t="shared" si="34"/>
        <v>2478</v>
      </c>
      <c r="F1119">
        <v>61.03</v>
      </c>
      <c r="G1119">
        <v>24.47</v>
      </c>
      <c r="H1119" t="s">
        <v>2455</v>
      </c>
      <c r="I1119" s="4">
        <v>15</v>
      </c>
      <c r="J1119" s="4">
        <v>11</v>
      </c>
      <c r="K1119" s="6">
        <v>1964</v>
      </c>
      <c r="L1119" s="1">
        <f t="shared" si="35"/>
        <v>7747</v>
      </c>
      <c r="M1119">
        <v>61</v>
      </c>
      <c r="N1119">
        <v>24.5</v>
      </c>
      <c r="O1119" t="s">
        <v>2455</v>
      </c>
      <c r="P1119" t="s">
        <v>34</v>
      </c>
      <c r="Q1119" t="s">
        <v>35</v>
      </c>
      <c r="R1119">
        <v>1263</v>
      </c>
      <c r="S1119">
        <v>5</v>
      </c>
      <c r="T1119">
        <v>155</v>
      </c>
    </row>
    <row r="1120" spans="1:20">
      <c r="A1120" t="s">
        <v>2579</v>
      </c>
      <c r="B1120" s="4">
        <v>6</v>
      </c>
      <c r="C1120" s="4">
        <v>6</v>
      </c>
      <c r="D1120" s="4">
        <v>1961</v>
      </c>
      <c r="E1120" s="1">
        <f t="shared" si="34"/>
        <v>4304</v>
      </c>
      <c r="F1120">
        <v>62.6</v>
      </c>
      <c r="G1120">
        <v>25</v>
      </c>
      <c r="H1120" t="s">
        <v>2455</v>
      </c>
      <c r="I1120" s="4">
        <v>27</v>
      </c>
      <c r="J1120" s="4">
        <v>8</v>
      </c>
      <c r="K1120" s="6">
        <v>1961</v>
      </c>
      <c r="L1120" s="1">
        <f t="shared" si="35"/>
        <v>12035</v>
      </c>
      <c r="M1120">
        <v>62.6</v>
      </c>
      <c r="N1120">
        <v>25</v>
      </c>
      <c r="O1120" t="s">
        <v>2455</v>
      </c>
      <c r="P1120" t="s">
        <v>34</v>
      </c>
      <c r="Q1120" t="s">
        <v>35</v>
      </c>
      <c r="R1120">
        <v>82</v>
      </c>
      <c r="S1120">
        <v>0</v>
      </c>
      <c r="T1120">
        <v>0</v>
      </c>
    </row>
    <row r="1121" spans="1:20">
      <c r="A1121" t="s">
        <v>2624</v>
      </c>
      <c r="B1121" s="4">
        <v>5</v>
      </c>
      <c r="C1121" s="4">
        <v>6</v>
      </c>
      <c r="D1121" s="4">
        <v>1961</v>
      </c>
      <c r="E1121" s="1">
        <f t="shared" si="34"/>
        <v>3939</v>
      </c>
      <c r="F1121">
        <v>60.5</v>
      </c>
      <c r="G1121">
        <v>25</v>
      </c>
      <c r="H1121" t="s">
        <v>2455</v>
      </c>
      <c r="I1121" s="4">
        <v>7</v>
      </c>
      <c r="J1121" s="4">
        <v>12</v>
      </c>
      <c r="K1121" s="6">
        <v>1961</v>
      </c>
      <c r="L1121" s="1">
        <f t="shared" si="35"/>
        <v>4852</v>
      </c>
      <c r="M1121">
        <v>60.5</v>
      </c>
      <c r="N1121">
        <v>25</v>
      </c>
      <c r="O1121" t="s">
        <v>2455</v>
      </c>
      <c r="P1121" t="s">
        <v>34</v>
      </c>
      <c r="Q1121" t="s">
        <v>35</v>
      </c>
      <c r="R1121">
        <v>185</v>
      </c>
      <c r="S1121">
        <v>0</v>
      </c>
      <c r="T1121">
        <v>0</v>
      </c>
    </row>
    <row r="1122" spans="1:20">
      <c r="A1122" t="s">
        <v>2630</v>
      </c>
      <c r="B1122" s="4">
        <v>1</v>
      </c>
      <c r="C1122" s="4">
        <v>6</v>
      </c>
      <c r="D1122" s="4">
        <v>1961</v>
      </c>
      <c r="E1122" s="1">
        <f t="shared" si="34"/>
        <v>2478</v>
      </c>
      <c r="F1122">
        <v>60.2</v>
      </c>
      <c r="G1122">
        <v>24.9</v>
      </c>
      <c r="H1122" t="s">
        <v>2455</v>
      </c>
      <c r="I1122" s="4">
        <v>28</v>
      </c>
      <c r="J1122" s="4">
        <v>1</v>
      </c>
      <c r="K1122" s="6">
        <v>1962</v>
      </c>
      <c r="L1122" s="1">
        <f t="shared" si="35"/>
        <v>12189</v>
      </c>
      <c r="M1122">
        <v>60.2</v>
      </c>
      <c r="N1122">
        <v>24.9</v>
      </c>
      <c r="O1122" t="s">
        <v>2455</v>
      </c>
      <c r="P1122" t="s">
        <v>34</v>
      </c>
      <c r="Q1122" t="s">
        <v>35</v>
      </c>
      <c r="R1122">
        <v>241</v>
      </c>
      <c r="S1122">
        <v>0</v>
      </c>
      <c r="T1122">
        <v>0</v>
      </c>
    </row>
    <row r="1123" spans="1:20">
      <c r="A1123" t="s">
        <v>2631</v>
      </c>
      <c r="B1123" s="4">
        <v>1</v>
      </c>
      <c r="C1123" s="4">
        <v>6</v>
      </c>
      <c r="D1123" s="4">
        <v>1961</v>
      </c>
      <c r="E1123" s="1">
        <f t="shared" si="34"/>
        <v>2478</v>
      </c>
      <c r="F1123">
        <v>60.2</v>
      </c>
      <c r="G1123">
        <v>24.9</v>
      </c>
      <c r="H1123" t="s">
        <v>2455</v>
      </c>
      <c r="I1123" s="4">
        <v>28</v>
      </c>
      <c r="J1123" s="4">
        <v>8</v>
      </c>
      <c r="K1123" s="6">
        <v>1961</v>
      </c>
      <c r="L1123" s="1">
        <f t="shared" si="35"/>
        <v>12401</v>
      </c>
      <c r="M1123">
        <v>60.2</v>
      </c>
      <c r="N1123">
        <v>24.9</v>
      </c>
      <c r="O1123" t="s">
        <v>2455</v>
      </c>
      <c r="P1123" t="s">
        <v>40</v>
      </c>
      <c r="Q1123" t="s">
        <v>35</v>
      </c>
      <c r="R1123">
        <v>88</v>
      </c>
      <c r="S1123">
        <v>0</v>
      </c>
      <c r="T1123">
        <v>0</v>
      </c>
    </row>
    <row r="1124" spans="1:20">
      <c r="A1124" t="s">
        <v>2632</v>
      </c>
      <c r="B1124" s="4">
        <v>12</v>
      </c>
      <c r="C1124" s="4">
        <v>6</v>
      </c>
      <c r="D1124" s="4">
        <v>1961</v>
      </c>
      <c r="E1124" s="1">
        <f t="shared" si="34"/>
        <v>6496</v>
      </c>
      <c r="F1124">
        <v>61.5</v>
      </c>
      <c r="G1124">
        <v>21.7</v>
      </c>
      <c r="H1124" t="s">
        <v>2455</v>
      </c>
      <c r="I1124" s="4">
        <v>26</v>
      </c>
      <c r="J1124" s="4">
        <v>6</v>
      </c>
      <c r="K1124" s="6">
        <v>1962</v>
      </c>
      <c r="L1124" s="1">
        <f t="shared" si="35"/>
        <v>11610</v>
      </c>
      <c r="M1124">
        <v>61.5</v>
      </c>
      <c r="N1124">
        <v>22</v>
      </c>
      <c r="O1124" t="s">
        <v>2455</v>
      </c>
      <c r="P1124" t="s">
        <v>34</v>
      </c>
      <c r="Q1124" t="s">
        <v>35</v>
      </c>
      <c r="R1124">
        <v>379</v>
      </c>
      <c r="S1124">
        <v>16</v>
      </c>
      <c r="T1124">
        <v>91</v>
      </c>
    </row>
    <row r="1125" spans="1:20">
      <c r="A1125" t="s">
        <v>2635</v>
      </c>
      <c r="B1125" s="4">
        <v>3</v>
      </c>
      <c r="C1125" s="4">
        <v>6</v>
      </c>
      <c r="D1125" s="4">
        <v>1961</v>
      </c>
      <c r="E1125" s="1">
        <f t="shared" si="34"/>
        <v>3208</v>
      </c>
      <c r="F1125">
        <v>61.67</v>
      </c>
      <c r="G1125">
        <v>23.57</v>
      </c>
      <c r="H1125" t="s">
        <v>2455</v>
      </c>
      <c r="I1125" s="4">
        <v>15</v>
      </c>
      <c r="J1125" s="4">
        <v>9</v>
      </c>
      <c r="K1125" s="6">
        <v>1971</v>
      </c>
      <c r="L1125" s="1">
        <f t="shared" si="35"/>
        <v>7693</v>
      </c>
      <c r="M1125">
        <v>61.57</v>
      </c>
      <c r="N1125">
        <v>23.5</v>
      </c>
      <c r="O1125" t="s">
        <v>2455</v>
      </c>
      <c r="P1125" t="s">
        <v>40</v>
      </c>
      <c r="Q1125" t="s">
        <v>35</v>
      </c>
      <c r="R1125">
        <v>3756</v>
      </c>
      <c r="S1125">
        <v>12</v>
      </c>
      <c r="T1125">
        <v>198</v>
      </c>
    </row>
    <row r="1126" spans="1:20">
      <c r="A1126" t="s">
        <v>2636</v>
      </c>
      <c r="B1126" s="4">
        <v>3</v>
      </c>
      <c r="C1126" s="4">
        <v>6</v>
      </c>
      <c r="D1126" s="4">
        <v>1961</v>
      </c>
      <c r="E1126" s="1">
        <f t="shared" si="34"/>
        <v>3208</v>
      </c>
      <c r="F1126">
        <v>61.67</v>
      </c>
      <c r="G1126">
        <v>23.57</v>
      </c>
      <c r="H1126" t="s">
        <v>2455</v>
      </c>
      <c r="I1126" s="4">
        <v>10</v>
      </c>
      <c r="J1126" s="4">
        <v>9</v>
      </c>
      <c r="K1126" s="6">
        <v>1961</v>
      </c>
      <c r="L1126" s="1">
        <f t="shared" si="35"/>
        <v>5857</v>
      </c>
      <c r="M1126">
        <v>61.7</v>
      </c>
      <c r="N1126">
        <v>23.6</v>
      </c>
      <c r="O1126" t="s">
        <v>2455</v>
      </c>
      <c r="P1126" t="s">
        <v>34</v>
      </c>
      <c r="Q1126" t="s">
        <v>35</v>
      </c>
      <c r="R1126">
        <v>99</v>
      </c>
      <c r="S1126">
        <v>5</v>
      </c>
      <c r="T1126">
        <v>26</v>
      </c>
    </row>
    <row r="1127" spans="1:20">
      <c r="A1127" t="s">
        <v>2637</v>
      </c>
      <c r="B1127" s="4">
        <v>29</v>
      </c>
      <c r="C1127" s="4">
        <v>5</v>
      </c>
      <c r="D1127" s="4">
        <v>1961</v>
      </c>
      <c r="E1127" s="1">
        <f t="shared" si="34"/>
        <v>12674</v>
      </c>
      <c r="F1127">
        <v>61.5</v>
      </c>
      <c r="G1127">
        <v>23.8</v>
      </c>
      <c r="H1127" t="s">
        <v>2455</v>
      </c>
      <c r="I1127" s="4">
        <v>25</v>
      </c>
      <c r="J1127" s="4">
        <v>6</v>
      </c>
      <c r="K1127" s="6">
        <v>1962</v>
      </c>
      <c r="L1127" s="1">
        <f t="shared" si="35"/>
        <v>11245</v>
      </c>
      <c r="M1127">
        <v>61.5</v>
      </c>
      <c r="N1127">
        <v>23.67</v>
      </c>
      <c r="O1127" t="s">
        <v>2455</v>
      </c>
      <c r="P1127" t="s">
        <v>34</v>
      </c>
      <c r="Q1127" t="s">
        <v>35</v>
      </c>
      <c r="R1127">
        <v>392</v>
      </c>
      <c r="S1127">
        <v>8</v>
      </c>
      <c r="T1127">
        <v>270</v>
      </c>
    </row>
    <row r="1128" spans="1:20">
      <c r="A1128" t="s">
        <v>2638</v>
      </c>
      <c r="B1128" s="4">
        <v>28</v>
      </c>
      <c r="C1128" s="4">
        <v>5</v>
      </c>
      <c r="D1128" s="4">
        <v>1961</v>
      </c>
      <c r="E1128" s="1">
        <f t="shared" si="34"/>
        <v>12309</v>
      </c>
      <c r="F1128">
        <v>61.5</v>
      </c>
      <c r="G1128">
        <v>23.8</v>
      </c>
      <c r="H1128" t="s">
        <v>2455</v>
      </c>
      <c r="I1128" s="4">
        <v>3</v>
      </c>
      <c r="J1128" s="4">
        <v>8</v>
      </c>
      <c r="K1128" s="6">
        <v>1964</v>
      </c>
      <c r="L1128" s="1">
        <f t="shared" si="35"/>
        <v>3272</v>
      </c>
      <c r="M1128">
        <v>61.5</v>
      </c>
      <c r="N1128">
        <v>23.67</v>
      </c>
      <c r="O1128" t="s">
        <v>2455</v>
      </c>
      <c r="P1128" t="s">
        <v>40</v>
      </c>
      <c r="Q1128" t="s">
        <v>35</v>
      </c>
      <c r="R1128">
        <v>1163</v>
      </c>
      <c r="S1128">
        <v>8</v>
      </c>
      <c r="T1128">
        <v>270</v>
      </c>
    </row>
    <row r="1129" spans="1:20">
      <c r="A1129" t="s">
        <v>2643</v>
      </c>
      <c r="B1129" s="4">
        <v>21</v>
      </c>
      <c r="C1129" s="4">
        <v>6</v>
      </c>
      <c r="D1129" s="4">
        <v>1961</v>
      </c>
      <c r="E1129" s="1">
        <f t="shared" si="34"/>
        <v>9783</v>
      </c>
      <c r="F1129">
        <v>60</v>
      </c>
      <c r="G1129">
        <v>23.5</v>
      </c>
      <c r="H1129" t="s">
        <v>2455</v>
      </c>
      <c r="I1129" s="4">
        <v>6</v>
      </c>
      <c r="J1129" s="4">
        <v>5</v>
      </c>
      <c r="K1129" s="6">
        <v>1962</v>
      </c>
      <c r="L1129" s="1">
        <f t="shared" si="35"/>
        <v>4274</v>
      </c>
      <c r="M1129">
        <v>60</v>
      </c>
      <c r="N1129">
        <v>23.5</v>
      </c>
      <c r="O1129" t="s">
        <v>2455</v>
      </c>
      <c r="P1129" t="s">
        <v>84</v>
      </c>
      <c r="Q1129" t="s">
        <v>35</v>
      </c>
      <c r="R1129">
        <v>319</v>
      </c>
      <c r="S1129">
        <v>0</v>
      </c>
      <c r="T1129">
        <v>0</v>
      </c>
    </row>
    <row r="1130" spans="1:20">
      <c r="A1130" t="s">
        <v>2645</v>
      </c>
      <c r="B1130" s="4">
        <v>25</v>
      </c>
      <c r="C1130" s="4">
        <v>6</v>
      </c>
      <c r="D1130" s="4">
        <v>1961</v>
      </c>
      <c r="E1130" s="1">
        <f t="shared" si="34"/>
        <v>11244</v>
      </c>
      <c r="F1130">
        <v>60.2</v>
      </c>
      <c r="G1130">
        <v>25</v>
      </c>
      <c r="H1130" t="s">
        <v>2455</v>
      </c>
      <c r="I1130" s="4">
        <v>29</v>
      </c>
      <c r="J1130" s="4">
        <v>4</v>
      </c>
      <c r="K1130" s="6">
        <v>1962</v>
      </c>
      <c r="L1130" s="1">
        <f t="shared" si="35"/>
        <v>12645</v>
      </c>
      <c r="M1130">
        <v>60.2</v>
      </c>
      <c r="N1130">
        <v>25</v>
      </c>
      <c r="O1130" t="s">
        <v>2455</v>
      </c>
      <c r="P1130" t="s">
        <v>40</v>
      </c>
      <c r="Q1130" t="s">
        <v>35</v>
      </c>
      <c r="R1130">
        <v>308</v>
      </c>
      <c r="S1130">
        <v>0</v>
      </c>
      <c r="T1130">
        <v>0</v>
      </c>
    </row>
    <row r="1131" spans="1:20">
      <c r="A1131" t="s">
        <v>2646</v>
      </c>
      <c r="B1131" s="4">
        <v>29</v>
      </c>
      <c r="C1131" s="4">
        <v>5</v>
      </c>
      <c r="D1131" s="4">
        <v>1961</v>
      </c>
      <c r="E1131" s="1">
        <f t="shared" si="34"/>
        <v>12674</v>
      </c>
      <c r="F1131">
        <v>61.5</v>
      </c>
      <c r="G1131">
        <v>23.8</v>
      </c>
      <c r="H1131" t="s">
        <v>2455</v>
      </c>
      <c r="I1131" s="4">
        <v>5</v>
      </c>
      <c r="J1131" s="4">
        <v>9</v>
      </c>
      <c r="K1131" s="6">
        <v>1961</v>
      </c>
      <c r="L1131" s="1">
        <f t="shared" si="35"/>
        <v>4031</v>
      </c>
      <c r="M1131">
        <v>61.5</v>
      </c>
      <c r="N1131">
        <v>23.67</v>
      </c>
      <c r="O1131" t="s">
        <v>2455</v>
      </c>
      <c r="P1131" t="s">
        <v>40</v>
      </c>
      <c r="Q1131" t="s">
        <v>35</v>
      </c>
      <c r="R1131">
        <v>99</v>
      </c>
      <c r="S1131">
        <v>8</v>
      </c>
      <c r="T1131">
        <v>270</v>
      </c>
    </row>
    <row r="1132" spans="1:20">
      <c r="A1132" t="s">
        <v>2657</v>
      </c>
      <c r="B1132" s="4">
        <v>8</v>
      </c>
      <c r="C1132" s="4">
        <v>7</v>
      </c>
      <c r="D1132" s="4">
        <v>1961</v>
      </c>
      <c r="E1132" s="1">
        <f t="shared" si="34"/>
        <v>5065</v>
      </c>
      <c r="F1132">
        <v>61.7</v>
      </c>
      <c r="G1132">
        <v>23.5</v>
      </c>
      <c r="H1132" t="s">
        <v>2455</v>
      </c>
      <c r="I1132" s="4">
        <v>29</v>
      </c>
      <c r="J1132" s="4">
        <v>10</v>
      </c>
      <c r="K1132" s="6">
        <v>1961</v>
      </c>
      <c r="L1132" s="1">
        <f t="shared" si="35"/>
        <v>12827</v>
      </c>
      <c r="M1132">
        <v>61.67</v>
      </c>
      <c r="N1132">
        <v>23.5</v>
      </c>
      <c r="O1132" t="s">
        <v>2455</v>
      </c>
      <c r="P1132" t="s">
        <v>34</v>
      </c>
      <c r="Q1132" t="s">
        <v>35</v>
      </c>
      <c r="R1132">
        <v>113</v>
      </c>
      <c r="S1132">
        <v>4</v>
      </c>
      <c r="T1132">
        <v>181</v>
      </c>
    </row>
    <row r="1133" spans="1:20">
      <c r="A1133" t="s">
        <v>2658</v>
      </c>
      <c r="B1133" s="4">
        <v>13</v>
      </c>
      <c r="C1133" s="4">
        <v>7</v>
      </c>
      <c r="D1133" s="4">
        <v>1961</v>
      </c>
      <c r="E1133" s="1">
        <f t="shared" si="34"/>
        <v>6891</v>
      </c>
      <c r="F1133">
        <v>62.6</v>
      </c>
      <c r="G1133">
        <v>23.7</v>
      </c>
      <c r="H1133" t="s">
        <v>2455</v>
      </c>
      <c r="I1133" s="4">
        <v>15</v>
      </c>
      <c r="J1133" s="4">
        <v>11</v>
      </c>
      <c r="K1133" s="6">
        <v>1961</v>
      </c>
      <c r="L1133" s="1">
        <f t="shared" si="35"/>
        <v>7744</v>
      </c>
      <c r="M1133">
        <v>62.6</v>
      </c>
      <c r="N1133">
        <v>23.7</v>
      </c>
      <c r="O1133" t="s">
        <v>2455</v>
      </c>
      <c r="P1133" t="s">
        <v>34</v>
      </c>
      <c r="Q1133" t="s">
        <v>35</v>
      </c>
      <c r="R1133">
        <v>125</v>
      </c>
      <c r="S1133">
        <v>0</v>
      </c>
      <c r="T1133">
        <v>0</v>
      </c>
    </row>
    <row r="1134" spans="1:20">
      <c r="A1134" t="s">
        <v>2659</v>
      </c>
      <c r="B1134" s="4">
        <v>13</v>
      </c>
      <c r="C1134" s="4">
        <v>7</v>
      </c>
      <c r="D1134" s="4">
        <v>1961</v>
      </c>
      <c r="E1134" s="1">
        <f t="shared" si="34"/>
        <v>6891</v>
      </c>
      <c r="F1134">
        <v>62.6</v>
      </c>
      <c r="G1134">
        <v>23.7</v>
      </c>
      <c r="H1134" t="s">
        <v>2455</v>
      </c>
      <c r="I1134" s="4">
        <v>10</v>
      </c>
      <c r="J1134" s="4">
        <v>8</v>
      </c>
      <c r="K1134" s="6">
        <v>1961</v>
      </c>
      <c r="L1134" s="1">
        <f t="shared" si="35"/>
        <v>5826</v>
      </c>
      <c r="M1134">
        <v>62.6</v>
      </c>
      <c r="N1134">
        <v>23.7</v>
      </c>
      <c r="O1134" t="s">
        <v>2455</v>
      </c>
      <c r="P1134" t="s">
        <v>34</v>
      </c>
      <c r="Q1134" t="s">
        <v>35</v>
      </c>
      <c r="R1134">
        <v>28</v>
      </c>
      <c r="S1134">
        <v>0</v>
      </c>
      <c r="T1134">
        <v>0</v>
      </c>
    </row>
    <row r="1135" spans="1:20">
      <c r="A1135" t="s">
        <v>2660</v>
      </c>
      <c r="B1135" s="4">
        <v>14</v>
      </c>
      <c r="C1135" s="4">
        <v>6</v>
      </c>
      <c r="D1135" s="4">
        <v>1961</v>
      </c>
      <c r="E1135" s="1">
        <f t="shared" si="34"/>
        <v>7226</v>
      </c>
      <c r="F1135">
        <v>62.2</v>
      </c>
      <c r="G1135">
        <v>24</v>
      </c>
      <c r="H1135" t="s">
        <v>2455</v>
      </c>
      <c r="I1135" s="4">
        <v>16</v>
      </c>
      <c r="J1135" s="4">
        <v>11</v>
      </c>
      <c r="K1135" s="6">
        <v>1961</v>
      </c>
      <c r="L1135" s="1">
        <f t="shared" si="35"/>
        <v>8110</v>
      </c>
      <c r="M1135">
        <v>62.17</v>
      </c>
      <c r="N1135">
        <v>24</v>
      </c>
      <c r="O1135" t="s">
        <v>2455</v>
      </c>
      <c r="P1135" t="s">
        <v>34</v>
      </c>
      <c r="Q1135" t="s">
        <v>35</v>
      </c>
      <c r="R1135">
        <v>155</v>
      </c>
      <c r="S1135">
        <v>4</v>
      </c>
      <c r="T1135">
        <v>181</v>
      </c>
    </row>
    <row r="1136" spans="1:20">
      <c r="A1136" t="s">
        <v>2661</v>
      </c>
      <c r="B1136" s="4">
        <v>2</v>
      </c>
      <c r="C1136" s="4">
        <v>7</v>
      </c>
      <c r="D1136" s="4">
        <v>1961</v>
      </c>
      <c r="E1136" s="1">
        <f t="shared" si="34"/>
        <v>2873</v>
      </c>
      <c r="F1136">
        <v>60.7</v>
      </c>
      <c r="G1136">
        <v>27.7</v>
      </c>
      <c r="H1136" t="s">
        <v>2455</v>
      </c>
      <c r="I1136" s="4">
        <v>10</v>
      </c>
      <c r="J1136" s="4">
        <v>1</v>
      </c>
      <c r="K1136" s="6">
        <v>1962</v>
      </c>
      <c r="L1136" s="1">
        <f t="shared" si="35"/>
        <v>5615</v>
      </c>
      <c r="M1136">
        <v>60.7</v>
      </c>
      <c r="N1136">
        <v>27.7</v>
      </c>
      <c r="O1136" t="s">
        <v>2455</v>
      </c>
      <c r="P1136" t="s">
        <v>34</v>
      </c>
      <c r="Q1136" t="s">
        <v>35</v>
      </c>
      <c r="R1136">
        <v>192</v>
      </c>
      <c r="S1136">
        <v>0</v>
      </c>
      <c r="T1136">
        <v>0</v>
      </c>
    </row>
    <row r="1137" spans="1:20">
      <c r="A1137" t="s">
        <v>4007</v>
      </c>
      <c r="B1137" s="4">
        <v>26</v>
      </c>
      <c r="C1137" s="4">
        <v>5</v>
      </c>
      <c r="D1137" s="4">
        <v>1961</v>
      </c>
      <c r="E1137" s="1">
        <f t="shared" si="34"/>
        <v>11578</v>
      </c>
      <c r="F1137">
        <v>62.38</v>
      </c>
      <c r="G1137">
        <v>17.329999999999998</v>
      </c>
      <c r="H1137" t="s">
        <v>2497</v>
      </c>
      <c r="I1137" s="4">
        <v>27</v>
      </c>
      <c r="J1137" s="4">
        <v>2</v>
      </c>
      <c r="K1137" s="6">
        <v>1965</v>
      </c>
      <c r="L1137" s="1">
        <f t="shared" si="35"/>
        <v>11858</v>
      </c>
      <c r="M1137">
        <v>62.38</v>
      </c>
      <c r="N1137">
        <v>17.329999999999998</v>
      </c>
      <c r="O1137" t="s">
        <v>2497</v>
      </c>
      <c r="P1137" t="s">
        <v>40</v>
      </c>
      <c r="Q1137" t="s">
        <v>35</v>
      </c>
      <c r="R1137">
        <v>1</v>
      </c>
      <c r="S1137">
        <v>0</v>
      </c>
      <c r="T1137">
        <v>0</v>
      </c>
    </row>
    <row r="1138" spans="1:20">
      <c r="A1138" t="s">
        <v>4008</v>
      </c>
      <c r="B1138" s="4">
        <v>26</v>
      </c>
      <c r="C1138" s="4">
        <v>5</v>
      </c>
      <c r="D1138" s="4">
        <v>1961</v>
      </c>
      <c r="E1138" s="1">
        <f t="shared" si="34"/>
        <v>11578</v>
      </c>
      <c r="F1138">
        <v>62.37</v>
      </c>
      <c r="G1138">
        <v>17.329999999999998</v>
      </c>
      <c r="H1138" t="s">
        <v>2497</v>
      </c>
      <c r="I1138" s="4">
        <v>15</v>
      </c>
      <c r="J1138" s="4">
        <v>4</v>
      </c>
      <c r="K1138" s="6">
        <v>1968</v>
      </c>
      <c r="L1138" s="1">
        <f t="shared" si="35"/>
        <v>7537</v>
      </c>
      <c r="M1138">
        <v>62.38</v>
      </c>
      <c r="N1138">
        <v>17.329999999999998</v>
      </c>
      <c r="O1138" t="s">
        <v>2497</v>
      </c>
      <c r="P1138" t="s">
        <v>40</v>
      </c>
      <c r="Q1138" t="s">
        <v>35</v>
      </c>
      <c r="R1138">
        <v>1</v>
      </c>
      <c r="S1138">
        <v>2</v>
      </c>
      <c r="T1138">
        <v>0</v>
      </c>
    </row>
    <row r="1139" spans="1:20">
      <c r="A1139" t="s">
        <v>4010</v>
      </c>
      <c r="B1139" s="4">
        <v>18</v>
      </c>
      <c r="C1139" s="4">
        <v>5</v>
      </c>
      <c r="D1139" s="4">
        <v>1961</v>
      </c>
      <c r="E1139" s="1">
        <f t="shared" si="34"/>
        <v>8656</v>
      </c>
      <c r="F1139">
        <v>56.9</v>
      </c>
      <c r="G1139">
        <v>14.73</v>
      </c>
      <c r="H1139" t="s">
        <v>2497</v>
      </c>
      <c r="I1139" s="4">
        <v>30</v>
      </c>
      <c r="J1139" s="4">
        <v>12</v>
      </c>
      <c r="K1139" s="6">
        <v>1961</v>
      </c>
      <c r="L1139" s="1">
        <f t="shared" si="35"/>
        <v>13253</v>
      </c>
      <c r="M1139">
        <v>56.87</v>
      </c>
      <c r="N1139">
        <v>14.53</v>
      </c>
      <c r="O1139" t="s">
        <v>2497</v>
      </c>
      <c r="P1139" t="s">
        <v>34</v>
      </c>
      <c r="Q1139" t="s">
        <v>35</v>
      </c>
      <c r="R1139">
        <v>1</v>
      </c>
      <c r="S1139">
        <v>13</v>
      </c>
      <c r="T1139">
        <v>254</v>
      </c>
    </row>
    <row r="1140" spans="1:20">
      <c r="A1140" t="s">
        <v>4012</v>
      </c>
      <c r="B1140" s="4">
        <v>7</v>
      </c>
      <c r="C1140" s="4">
        <v>6</v>
      </c>
      <c r="D1140" s="4">
        <v>1961</v>
      </c>
      <c r="E1140" s="1">
        <f t="shared" si="34"/>
        <v>4669</v>
      </c>
      <c r="F1140">
        <v>61.12</v>
      </c>
      <c r="G1140">
        <v>13.3</v>
      </c>
      <c r="H1140" t="s">
        <v>2497</v>
      </c>
      <c r="I1140" s="4">
        <v>17</v>
      </c>
      <c r="J1140" s="4">
        <v>4</v>
      </c>
      <c r="K1140" s="6">
        <v>1962</v>
      </c>
      <c r="L1140" s="1">
        <f t="shared" si="35"/>
        <v>8262</v>
      </c>
      <c r="M1140">
        <v>60.47</v>
      </c>
      <c r="N1140">
        <v>14</v>
      </c>
      <c r="O1140" t="s">
        <v>2497</v>
      </c>
      <c r="P1140" t="s">
        <v>34</v>
      </c>
      <c r="Q1140" t="s">
        <v>35</v>
      </c>
      <c r="R1140">
        <v>1</v>
      </c>
      <c r="S1140">
        <v>82</v>
      </c>
      <c r="T1140">
        <v>153</v>
      </c>
    </row>
    <row r="1141" spans="1:20">
      <c r="A1141" t="s">
        <v>4014</v>
      </c>
      <c r="B1141" s="4">
        <v>25</v>
      </c>
      <c r="C1141" s="4">
        <v>5</v>
      </c>
      <c r="D1141" s="4">
        <v>1961</v>
      </c>
      <c r="E1141" s="1">
        <f t="shared" si="34"/>
        <v>11213</v>
      </c>
      <c r="F1141">
        <v>59.35</v>
      </c>
      <c r="G1141">
        <v>18.07</v>
      </c>
      <c r="H1141" t="s">
        <v>2497</v>
      </c>
      <c r="I1141" s="4">
        <v>8</v>
      </c>
      <c r="J1141" s="4">
        <v>6</v>
      </c>
      <c r="K1141" s="6">
        <v>1961</v>
      </c>
      <c r="L1141" s="1">
        <f t="shared" si="35"/>
        <v>5035</v>
      </c>
      <c r="M1141">
        <v>59.35</v>
      </c>
      <c r="N1141">
        <v>18.07</v>
      </c>
      <c r="O1141" t="s">
        <v>2497</v>
      </c>
      <c r="P1141" t="s">
        <v>40</v>
      </c>
      <c r="Q1141" t="s">
        <v>35</v>
      </c>
      <c r="R1141">
        <v>1</v>
      </c>
      <c r="S1141">
        <v>0</v>
      </c>
      <c r="T1141">
        <v>0</v>
      </c>
    </row>
    <row r="1142" spans="1:20">
      <c r="A1142" t="s">
        <v>4016</v>
      </c>
      <c r="B1142" s="4">
        <v>7</v>
      </c>
      <c r="C1142" s="4">
        <v>6</v>
      </c>
      <c r="D1142" s="4">
        <v>1961</v>
      </c>
      <c r="E1142" s="1">
        <f t="shared" si="34"/>
        <v>4669</v>
      </c>
      <c r="F1142">
        <v>57.9</v>
      </c>
      <c r="G1142">
        <v>11.88</v>
      </c>
      <c r="H1142" t="s">
        <v>2497</v>
      </c>
      <c r="I1142" s="4">
        <v>16</v>
      </c>
      <c r="J1142" s="4">
        <v>12</v>
      </c>
      <c r="K1142" s="6">
        <v>1962</v>
      </c>
      <c r="L1142" s="1">
        <f t="shared" si="35"/>
        <v>8141</v>
      </c>
      <c r="M1142">
        <v>57.9</v>
      </c>
      <c r="N1142">
        <v>11.88</v>
      </c>
      <c r="O1142" t="s">
        <v>2497</v>
      </c>
      <c r="P1142" t="s">
        <v>34</v>
      </c>
      <c r="Q1142" t="s">
        <v>35</v>
      </c>
      <c r="R1142">
        <v>1</v>
      </c>
      <c r="S1142">
        <v>0</v>
      </c>
      <c r="T1142">
        <v>0</v>
      </c>
    </row>
    <row r="1143" spans="1:20">
      <c r="A1143" t="s">
        <v>4017</v>
      </c>
      <c r="B1143" s="4">
        <v>7</v>
      </c>
      <c r="C1143" s="4">
        <v>6</v>
      </c>
      <c r="D1143" s="4">
        <v>1961</v>
      </c>
      <c r="E1143" s="1">
        <f t="shared" si="34"/>
        <v>4669</v>
      </c>
      <c r="F1143">
        <v>57.9</v>
      </c>
      <c r="G1143">
        <v>11.88</v>
      </c>
      <c r="H1143" t="s">
        <v>2497</v>
      </c>
      <c r="I1143" s="4">
        <v>24</v>
      </c>
      <c r="J1143" s="4">
        <v>9</v>
      </c>
      <c r="K1143" s="6">
        <v>1961</v>
      </c>
      <c r="L1143" s="1">
        <f t="shared" si="35"/>
        <v>10971</v>
      </c>
      <c r="M1143">
        <v>57.83</v>
      </c>
      <c r="N1143">
        <v>11.78</v>
      </c>
      <c r="O1143" t="s">
        <v>2497</v>
      </c>
      <c r="P1143" t="s">
        <v>34</v>
      </c>
      <c r="Q1143" t="s">
        <v>35</v>
      </c>
      <c r="R1143">
        <v>1</v>
      </c>
      <c r="S1143">
        <v>10</v>
      </c>
      <c r="T1143">
        <v>219</v>
      </c>
    </row>
    <row r="1144" spans="1:20">
      <c r="A1144" t="s">
        <v>4018</v>
      </c>
      <c r="B1144" s="4">
        <v>19</v>
      </c>
      <c r="C1144" s="4">
        <v>5</v>
      </c>
      <c r="D1144" s="4">
        <v>1961</v>
      </c>
      <c r="E1144" s="1">
        <f t="shared" si="34"/>
        <v>9021</v>
      </c>
      <c r="F1144">
        <v>56.88</v>
      </c>
      <c r="G1144">
        <v>12.58</v>
      </c>
      <c r="H1144" t="s">
        <v>2497</v>
      </c>
      <c r="I1144" s="4">
        <v>20</v>
      </c>
      <c r="J1144" s="4">
        <v>5</v>
      </c>
      <c r="K1144" s="6">
        <v>1961</v>
      </c>
      <c r="L1144" s="1">
        <f t="shared" si="35"/>
        <v>9387</v>
      </c>
      <c r="M1144">
        <v>56.88</v>
      </c>
      <c r="N1144">
        <v>12.58</v>
      </c>
      <c r="O1144" t="s">
        <v>2497</v>
      </c>
      <c r="P1144" t="s">
        <v>40</v>
      </c>
      <c r="Q1144" t="s">
        <v>35</v>
      </c>
      <c r="R1144">
        <v>1</v>
      </c>
      <c r="S1144">
        <v>0</v>
      </c>
      <c r="T1144">
        <v>0</v>
      </c>
    </row>
    <row r="1145" spans="1:20">
      <c r="A1145" t="s">
        <v>4019</v>
      </c>
      <c r="B1145" s="4">
        <v>28</v>
      </c>
      <c r="C1145" s="4">
        <v>5</v>
      </c>
      <c r="D1145" s="4">
        <v>1961</v>
      </c>
      <c r="E1145" s="1">
        <f t="shared" si="34"/>
        <v>12309</v>
      </c>
      <c r="F1145">
        <v>56.9</v>
      </c>
      <c r="G1145">
        <v>12.43</v>
      </c>
      <c r="H1145" t="s">
        <v>2497</v>
      </c>
      <c r="I1145" s="4">
        <v>16</v>
      </c>
      <c r="J1145" s="4">
        <v>8</v>
      </c>
      <c r="K1145" s="6">
        <v>1961</v>
      </c>
      <c r="L1145" s="1">
        <f t="shared" si="35"/>
        <v>8018</v>
      </c>
      <c r="M1145">
        <v>56.97</v>
      </c>
      <c r="N1145">
        <v>12.48</v>
      </c>
      <c r="O1145" t="s">
        <v>2497</v>
      </c>
      <c r="P1145" t="s">
        <v>81</v>
      </c>
      <c r="Q1145" t="s">
        <v>35</v>
      </c>
      <c r="R1145">
        <v>80</v>
      </c>
      <c r="S1145">
        <v>9</v>
      </c>
      <c r="T1145">
        <v>23</v>
      </c>
    </row>
    <row r="1146" spans="1:20">
      <c r="A1146" t="s">
        <v>4025</v>
      </c>
      <c r="B1146" s="4">
        <v>30</v>
      </c>
      <c r="C1146" s="4">
        <v>5</v>
      </c>
      <c r="D1146" s="4">
        <v>1961</v>
      </c>
      <c r="E1146" s="1">
        <f t="shared" si="34"/>
        <v>13039</v>
      </c>
      <c r="F1146">
        <v>59.37</v>
      </c>
      <c r="G1146">
        <v>17.03</v>
      </c>
      <c r="H1146" t="s">
        <v>2497</v>
      </c>
      <c r="I1146" s="4">
        <v>29</v>
      </c>
      <c r="J1146" s="4">
        <v>6</v>
      </c>
      <c r="K1146" s="6">
        <v>1961</v>
      </c>
      <c r="L1146" s="1">
        <f t="shared" si="35"/>
        <v>12705</v>
      </c>
      <c r="M1146">
        <v>59.37</v>
      </c>
      <c r="N1146">
        <v>16.78</v>
      </c>
      <c r="O1146" t="s">
        <v>2497</v>
      </c>
      <c r="P1146" t="s">
        <v>81</v>
      </c>
      <c r="Q1146" t="s">
        <v>35</v>
      </c>
      <c r="R1146">
        <v>30</v>
      </c>
      <c r="S1146">
        <v>15</v>
      </c>
      <c r="T1146">
        <v>270</v>
      </c>
    </row>
    <row r="1147" spans="1:20">
      <c r="A1147" t="s">
        <v>4029</v>
      </c>
      <c r="B1147" s="4">
        <v>24</v>
      </c>
      <c r="C1147" s="4">
        <v>5</v>
      </c>
      <c r="D1147" s="4">
        <v>1961</v>
      </c>
      <c r="E1147" s="1">
        <f t="shared" si="34"/>
        <v>10848</v>
      </c>
      <c r="F1147">
        <v>58.47</v>
      </c>
      <c r="G1147">
        <v>15.03</v>
      </c>
      <c r="H1147" t="s">
        <v>2497</v>
      </c>
      <c r="I1147" s="4">
        <v>8</v>
      </c>
      <c r="J1147" s="4">
        <v>5</v>
      </c>
      <c r="K1147" s="6">
        <v>1966</v>
      </c>
      <c r="L1147" s="1">
        <f t="shared" si="35"/>
        <v>5009</v>
      </c>
      <c r="M1147">
        <v>58.45</v>
      </c>
      <c r="N1147">
        <v>14.9</v>
      </c>
      <c r="O1147" t="s">
        <v>2497</v>
      </c>
      <c r="P1147" t="s">
        <v>40</v>
      </c>
      <c r="Q1147" t="s">
        <v>35</v>
      </c>
      <c r="R1147">
        <v>1810</v>
      </c>
      <c r="S1147">
        <v>8</v>
      </c>
      <c r="T1147">
        <v>257</v>
      </c>
    </row>
    <row r="1148" spans="1:20">
      <c r="A1148" t="s">
        <v>4030</v>
      </c>
      <c r="B1148" s="4">
        <v>19</v>
      </c>
      <c r="C1148" s="4">
        <v>5</v>
      </c>
      <c r="D1148" s="4">
        <v>1961</v>
      </c>
      <c r="E1148" s="1">
        <f t="shared" si="34"/>
        <v>9021</v>
      </c>
      <c r="F1148">
        <v>56.17</v>
      </c>
      <c r="G1148">
        <v>15.57</v>
      </c>
      <c r="H1148" t="s">
        <v>2497</v>
      </c>
      <c r="I1148" s="4">
        <v>7</v>
      </c>
      <c r="J1148" s="4">
        <v>7</v>
      </c>
      <c r="K1148" s="6">
        <v>1961</v>
      </c>
      <c r="L1148" s="1">
        <f t="shared" si="35"/>
        <v>4699</v>
      </c>
      <c r="M1148">
        <v>56.18</v>
      </c>
      <c r="N1148">
        <v>15.57</v>
      </c>
      <c r="O1148" t="s">
        <v>2497</v>
      </c>
      <c r="P1148" t="s">
        <v>81</v>
      </c>
      <c r="Q1148" t="s">
        <v>35</v>
      </c>
      <c r="R1148">
        <v>49</v>
      </c>
      <c r="S1148">
        <v>2</v>
      </c>
      <c r="T1148">
        <v>0</v>
      </c>
    </row>
    <row r="1149" spans="1:20">
      <c r="A1149" t="s">
        <v>4031</v>
      </c>
      <c r="B1149" s="4">
        <v>19</v>
      </c>
      <c r="C1149" s="4">
        <v>5</v>
      </c>
      <c r="D1149" s="4">
        <v>1961</v>
      </c>
      <c r="E1149" s="1">
        <f t="shared" si="34"/>
        <v>9021</v>
      </c>
      <c r="F1149">
        <v>56.17</v>
      </c>
      <c r="G1149">
        <v>15.57</v>
      </c>
      <c r="H1149" t="s">
        <v>2497</v>
      </c>
      <c r="I1149" s="4">
        <v>8</v>
      </c>
      <c r="J1149" s="4">
        <v>10</v>
      </c>
      <c r="K1149" s="6">
        <v>1962</v>
      </c>
      <c r="L1149" s="1">
        <f t="shared" si="35"/>
        <v>5158</v>
      </c>
      <c r="M1149">
        <v>56.18</v>
      </c>
      <c r="N1149">
        <v>15.53</v>
      </c>
      <c r="O1149" t="s">
        <v>2497</v>
      </c>
      <c r="P1149" t="s">
        <v>40</v>
      </c>
      <c r="Q1149" t="s">
        <v>35</v>
      </c>
      <c r="R1149">
        <v>507</v>
      </c>
      <c r="S1149">
        <v>3</v>
      </c>
      <c r="T1149">
        <v>312</v>
      </c>
    </row>
    <row r="1150" spans="1:20">
      <c r="A1150" t="s">
        <v>4032</v>
      </c>
      <c r="B1150" s="4">
        <v>21</v>
      </c>
      <c r="C1150" s="4">
        <v>5</v>
      </c>
      <c r="D1150" s="4">
        <v>1961</v>
      </c>
      <c r="E1150" s="1">
        <f t="shared" si="34"/>
        <v>9752</v>
      </c>
      <c r="F1150">
        <v>56.18</v>
      </c>
      <c r="G1150">
        <v>15.57</v>
      </c>
      <c r="H1150" t="s">
        <v>2497</v>
      </c>
      <c r="I1150" s="4">
        <v>17</v>
      </c>
      <c r="J1150" s="4">
        <v>11</v>
      </c>
      <c r="K1150" s="6">
        <v>1964</v>
      </c>
      <c r="L1150" s="1">
        <f t="shared" si="35"/>
        <v>8478</v>
      </c>
      <c r="M1150">
        <v>56.17</v>
      </c>
      <c r="N1150">
        <v>15.57</v>
      </c>
      <c r="O1150" t="s">
        <v>2497</v>
      </c>
      <c r="P1150" t="s">
        <v>40</v>
      </c>
      <c r="Q1150" t="s">
        <v>52</v>
      </c>
      <c r="R1150">
        <v>1276</v>
      </c>
      <c r="S1150">
        <v>2</v>
      </c>
      <c r="T1150">
        <v>181</v>
      </c>
    </row>
    <row r="1151" spans="1:20">
      <c r="A1151" t="s">
        <v>4035</v>
      </c>
      <c r="B1151" s="4">
        <v>31</v>
      </c>
      <c r="C1151" s="4">
        <v>5</v>
      </c>
      <c r="D1151" s="4">
        <v>1961</v>
      </c>
      <c r="E1151" s="1">
        <f t="shared" si="34"/>
        <v>13404</v>
      </c>
      <c r="F1151">
        <v>59.43</v>
      </c>
      <c r="G1151">
        <v>18.079999999999998</v>
      </c>
      <c r="H1151" t="s">
        <v>2497</v>
      </c>
      <c r="I1151" s="4">
        <v>15</v>
      </c>
      <c r="J1151" s="4">
        <v>6</v>
      </c>
      <c r="K1151" s="6">
        <v>1961</v>
      </c>
      <c r="L1151" s="1">
        <f t="shared" si="35"/>
        <v>7591</v>
      </c>
      <c r="M1151">
        <v>59.43</v>
      </c>
      <c r="N1151">
        <v>18.100000000000001</v>
      </c>
      <c r="O1151" t="s">
        <v>2497</v>
      </c>
      <c r="P1151" t="s">
        <v>26</v>
      </c>
      <c r="Q1151" t="s">
        <v>27</v>
      </c>
      <c r="R1151">
        <v>15</v>
      </c>
      <c r="S1151">
        <v>1</v>
      </c>
      <c r="T1151">
        <v>91</v>
      </c>
    </row>
    <row r="1152" spans="1:20">
      <c r="A1152" t="s">
        <v>4036</v>
      </c>
      <c r="B1152" s="4">
        <v>31</v>
      </c>
      <c r="C1152" s="4">
        <v>5</v>
      </c>
      <c r="D1152" s="4">
        <v>1961</v>
      </c>
      <c r="E1152" s="1">
        <f t="shared" si="34"/>
        <v>13404</v>
      </c>
      <c r="F1152">
        <v>59.43</v>
      </c>
      <c r="G1152">
        <v>18.079999999999998</v>
      </c>
      <c r="H1152" t="s">
        <v>2497</v>
      </c>
      <c r="I1152" s="4">
        <v>28</v>
      </c>
      <c r="J1152" s="4">
        <v>6</v>
      </c>
      <c r="K1152" s="6">
        <v>1961</v>
      </c>
      <c r="L1152" s="1">
        <f t="shared" si="35"/>
        <v>12340</v>
      </c>
      <c r="M1152">
        <v>59.43</v>
      </c>
      <c r="N1152">
        <v>18.079999999999998</v>
      </c>
      <c r="O1152" t="s">
        <v>2497</v>
      </c>
      <c r="P1152" t="s">
        <v>40</v>
      </c>
      <c r="Q1152" t="s">
        <v>35</v>
      </c>
      <c r="R1152">
        <v>28</v>
      </c>
      <c r="S1152">
        <v>0</v>
      </c>
      <c r="T1152">
        <v>0</v>
      </c>
    </row>
    <row r="1153" spans="1:20">
      <c r="A1153" t="s">
        <v>4037</v>
      </c>
      <c r="B1153" s="4">
        <v>22</v>
      </c>
      <c r="C1153" s="4">
        <v>5</v>
      </c>
      <c r="D1153" s="4">
        <v>1961</v>
      </c>
      <c r="E1153" s="1">
        <f t="shared" si="34"/>
        <v>10117</v>
      </c>
      <c r="F1153">
        <v>57.93</v>
      </c>
      <c r="G1153">
        <v>12.53</v>
      </c>
      <c r="H1153" t="s">
        <v>2497</v>
      </c>
      <c r="I1153" s="4">
        <v>7</v>
      </c>
      <c r="J1153" s="4">
        <v>9</v>
      </c>
      <c r="K1153" s="6">
        <v>1963</v>
      </c>
      <c r="L1153" s="1">
        <f t="shared" si="35"/>
        <v>4763</v>
      </c>
      <c r="M1153">
        <v>57.93</v>
      </c>
      <c r="N1153">
        <v>12.53</v>
      </c>
      <c r="O1153" t="s">
        <v>2497</v>
      </c>
      <c r="P1153" t="s">
        <v>34</v>
      </c>
      <c r="Q1153" t="s">
        <v>35</v>
      </c>
      <c r="R1153">
        <v>838</v>
      </c>
      <c r="S1153">
        <v>0</v>
      </c>
      <c r="T1153">
        <v>0</v>
      </c>
    </row>
    <row r="1154" spans="1:20">
      <c r="A1154" t="s">
        <v>4041</v>
      </c>
      <c r="B1154" s="4">
        <v>22</v>
      </c>
      <c r="C1154" s="4">
        <v>5</v>
      </c>
      <c r="D1154" s="4">
        <v>1961</v>
      </c>
      <c r="E1154" s="1">
        <f t="shared" si="34"/>
        <v>10117</v>
      </c>
      <c r="F1154">
        <v>59.35</v>
      </c>
      <c r="G1154">
        <v>18.079999999999998</v>
      </c>
      <c r="H1154" t="s">
        <v>2497</v>
      </c>
      <c r="I1154" s="4">
        <v>30</v>
      </c>
      <c r="J1154" s="4">
        <v>5</v>
      </c>
      <c r="K1154" s="6">
        <v>1961</v>
      </c>
      <c r="L1154" s="1">
        <f t="shared" si="35"/>
        <v>13039</v>
      </c>
      <c r="M1154">
        <v>59.35</v>
      </c>
      <c r="N1154">
        <v>18.079999999999998</v>
      </c>
      <c r="O1154" t="s">
        <v>2497</v>
      </c>
      <c r="P1154" t="s">
        <v>40</v>
      </c>
      <c r="Q1154" t="s">
        <v>35</v>
      </c>
      <c r="R1154">
        <v>8</v>
      </c>
      <c r="S1154">
        <v>0</v>
      </c>
      <c r="T1154">
        <v>0</v>
      </c>
    </row>
    <row r="1155" spans="1:20">
      <c r="A1155" t="s">
        <v>139</v>
      </c>
      <c r="B1155" s="4">
        <v>5</v>
      </c>
      <c r="C1155" s="4">
        <v>6</v>
      </c>
      <c r="D1155" s="4">
        <v>1962</v>
      </c>
      <c r="E1155" s="1">
        <f t="shared" ref="E1155:E1218" si="36">DATE(B1155,C1155,D1155)</f>
        <v>3940</v>
      </c>
      <c r="F1155">
        <v>50.5</v>
      </c>
      <c r="G1155">
        <v>5.9</v>
      </c>
      <c r="H1155" t="s">
        <v>22</v>
      </c>
      <c r="I1155" s="4">
        <v>25</v>
      </c>
      <c r="J1155" s="4">
        <v>11</v>
      </c>
      <c r="K1155" s="6">
        <v>1962</v>
      </c>
      <c r="L1155" s="1">
        <f t="shared" ref="L1155:L1218" si="37">DATE(I1155,J1155,K1155)</f>
        <v>11398</v>
      </c>
      <c r="M1155">
        <v>50.5</v>
      </c>
      <c r="N1155">
        <v>5.9</v>
      </c>
      <c r="O1155" t="s">
        <v>22</v>
      </c>
      <c r="P1155" t="s">
        <v>140</v>
      </c>
      <c r="Q1155" t="s">
        <v>35</v>
      </c>
      <c r="R1155">
        <v>173</v>
      </c>
      <c r="S1155">
        <v>0</v>
      </c>
      <c r="T1155">
        <v>0</v>
      </c>
    </row>
    <row r="1156" spans="1:20">
      <c r="A1156" t="s">
        <v>236</v>
      </c>
      <c r="B1156" s="4">
        <v>20</v>
      </c>
      <c r="C1156" s="4">
        <v>5</v>
      </c>
      <c r="D1156" s="4">
        <v>1962</v>
      </c>
      <c r="E1156" s="1">
        <f t="shared" si="36"/>
        <v>9388</v>
      </c>
      <c r="F1156">
        <v>50.22</v>
      </c>
      <c r="G1156">
        <v>15.15</v>
      </c>
      <c r="H1156" t="s">
        <v>211</v>
      </c>
      <c r="I1156" s="4">
        <v>10</v>
      </c>
      <c r="J1156" s="4">
        <v>9</v>
      </c>
      <c r="K1156" s="6">
        <v>1962</v>
      </c>
      <c r="L1156" s="1">
        <f t="shared" si="37"/>
        <v>5858</v>
      </c>
      <c r="M1156">
        <v>50.2</v>
      </c>
      <c r="N1156">
        <v>15.15</v>
      </c>
      <c r="O1156" t="s">
        <v>211</v>
      </c>
      <c r="P1156" t="s">
        <v>34</v>
      </c>
      <c r="Q1156" t="s">
        <v>35</v>
      </c>
      <c r="R1156">
        <v>113</v>
      </c>
      <c r="S1156">
        <v>2</v>
      </c>
      <c r="T1156">
        <v>181</v>
      </c>
    </row>
    <row r="1157" spans="1:20">
      <c r="A1157" t="s">
        <v>237</v>
      </c>
      <c r="B1157" s="4">
        <v>20</v>
      </c>
      <c r="C1157" s="4">
        <v>5</v>
      </c>
      <c r="D1157" s="4">
        <v>1962</v>
      </c>
      <c r="E1157" s="1">
        <f t="shared" si="36"/>
        <v>9388</v>
      </c>
      <c r="F1157">
        <v>50.22</v>
      </c>
      <c r="G1157">
        <v>15.15</v>
      </c>
      <c r="H1157" t="s">
        <v>211</v>
      </c>
      <c r="I1157" s="4">
        <v>25</v>
      </c>
      <c r="J1157" s="4">
        <v>11</v>
      </c>
      <c r="K1157" s="6">
        <v>1965</v>
      </c>
      <c r="L1157" s="1">
        <f t="shared" si="37"/>
        <v>11401</v>
      </c>
      <c r="M1157">
        <v>50.13</v>
      </c>
      <c r="N1157">
        <v>15.18</v>
      </c>
      <c r="O1157" t="s">
        <v>211</v>
      </c>
      <c r="P1157" t="s">
        <v>34</v>
      </c>
      <c r="Q1157" t="s">
        <v>35</v>
      </c>
      <c r="R1157">
        <v>1285</v>
      </c>
      <c r="S1157">
        <v>10</v>
      </c>
      <c r="T1157">
        <v>166</v>
      </c>
    </row>
    <row r="1158" spans="1:20">
      <c r="A1158" t="s">
        <v>448</v>
      </c>
      <c r="B1158" s="4">
        <v>29</v>
      </c>
      <c r="C1158" s="4">
        <v>5</v>
      </c>
      <c r="D1158" s="4">
        <v>1962</v>
      </c>
      <c r="E1158" s="1">
        <f t="shared" si="36"/>
        <v>12675</v>
      </c>
      <c r="F1158">
        <v>47.83</v>
      </c>
      <c r="G1158">
        <v>13.02</v>
      </c>
      <c r="H1158" t="s">
        <v>426</v>
      </c>
      <c r="I1158" s="4">
        <v>22</v>
      </c>
      <c r="J1158" s="4">
        <v>3</v>
      </c>
      <c r="K1158" s="6">
        <v>1963</v>
      </c>
      <c r="L1158" s="1">
        <f t="shared" si="37"/>
        <v>10058</v>
      </c>
      <c r="M1158">
        <v>47.8</v>
      </c>
      <c r="N1158">
        <v>12.98</v>
      </c>
      <c r="O1158" t="s">
        <v>426</v>
      </c>
      <c r="P1158" t="s">
        <v>34</v>
      </c>
      <c r="Q1158" t="s">
        <v>35</v>
      </c>
      <c r="R1158">
        <v>297</v>
      </c>
      <c r="S1158">
        <v>5</v>
      </c>
      <c r="T1158">
        <v>214</v>
      </c>
    </row>
    <row r="1159" spans="1:20">
      <c r="A1159" t="s">
        <v>455</v>
      </c>
      <c r="B1159" s="4">
        <v>11</v>
      </c>
      <c r="C1159" s="4">
        <v>6</v>
      </c>
      <c r="D1159" s="4">
        <v>1962</v>
      </c>
      <c r="E1159" s="1">
        <f t="shared" si="36"/>
        <v>6131</v>
      </c>
      <c r="F1159">
        <v>48.68</v>
      </c>
      <c r="G1159">
        <v>9.6999999999999993</v>
      </c>
      <c r="H1159" t="s">
        <v>332</v>
      </c>
      <c r="I1159" s="4">
        <v>2</v>
      </c>
      <c r="J1159" s="4">
        <v>5</v>
      </c>
      <c r="K1159" s="6">
        <v>1966</v>
      </c>
      <c r="L1159" s="1">
        <f t="shared" si="37"/>
        <v>2817</v>
      </c>
      <c r="M1159">
        <v>48.6</v>
      </c>
      <c r="N1159">
        <v>9.5</v>
      </c>
      <c r="O1159" t="s">
        <v>332</v>
      </c>
      <c r="P1159" t="s">
        <v>34</v>
      </c>
      <c r="Q1159" t="s">
        <v>35</v>
      </c>
      <c r="R1159">
        <v>1421</v>
      </c>
      <c r="S1159">
        <v>18</v>
      </c>
      <c r="T1159">
        <v>238</v>
      </c>
    </row>
    <row r="1160" spans="1:20">
      <c r="A1160" t="s">
        <v>456</v>
      </c>
      <c r="B1160" s="4">
        <v>23</v>
      </c>
      <c r="C1160" s="4">
        <v>6</v>
      </c>
      <c r="D1160" s="4">
        <v>1962</v>
      </c>
      <c r="E1160" s="1">
        <f t="shared" si="36"/>
        <v>10514</v>
      </c>
      <c r="F1160">
        <v>48.68</v>
      </c>
      <c r="G1160">
        <v>9.6999999999999993</v>
      </c>
      <c r="H1160" t="s">
        <v>332</v>
      </c>
      <c r="I1160" s="4">
        <v>4</v>
      </c>
      <c r="J1160" s="4">
        <v>11</v>
      </c>
      <c r="K1160" s="6">
        <v>1965</v>
      </c>
      <c r="L1160" s="1">
        <f t="shared" si="37"/>
        <v>3731</v>
      </c>
      <c r="M1160">
        <v>48.72</v>
      </c>
      <c r="N1160">
        <v>9.65</v>
      </c>
      <c r="O1160" t="s">
        <v>332</v>
      </c>
      <c r="P1160" t="s">
        <v>40</v>
      </c>
      <c r="Q1160" t="s">
        <v>35</v>
      </c>
      <c r="R1160">
        <v>1230</v>
      </c>
      <c r="S1160">
        <v>6</v>
      </c>
      <c r="T1160">
        <v>316</v>
      </c>
    </row>
    <row r="1161" spans="1:20">
      <c r="A1161" t="s">
        <v>634</v>
      </c>
      <c r="B1161" s="4">
        <v>28</v>
      </c>
      <c r="C1161" s="4">
        <v>5</v>
      </c>
      <c r="D1161" s="4">
        <v>1962</v>
      </c>
      <c r="E1161" s="1">
        <f t="shared" si="36"/>
        <v>12310</v>
      </c>
      <c r="F1161">
        <v>57.07</v>
      </c>
      <c r="G1161">
        <v>8.8000000000000007</v>
      </c>
      <c r="H1161" t="s">
        <v>610</v>
      </c>
      <c r="I1161" s="4">
        <v>8</v>
      </c>
      <c r="J1161" s="4">
        <v>10</v>
      </c>
      <c r="K1161" s="6">
        <v>1962</v>
      </c>
      <c r="L1161" s="1">
        <f t="shared" si="37"/>
        <v>5158</v>
      </c>
      <c r="M1161">
        <v>57.07</v>
      </c>
      <c r="N1161">
        <v>8.8000000000000007</v>
      </c>
      <c r="O1161" t="s">
        <v>610</v>
      </c>
      <c r="P1161" t="s">
        <v>26</v>
      </c>
      <c r="Q1161" t="s">
        <v>27</v>
      </c>
      <c r="R1161">
        <v>133</v>
      </c>
      <c r="S1161">
        <v>0</v>
      </c>
      <c r="T1161">
        <v>0</v>
      </c>
    </row>
    <row r="1162" spans="1:20">
      <c r="A1162" t="s">
        <v>635</v>
      </c>
      <c r="B1162" s="4">
        <v>2</v>
      </c>
      <c r="C1162" s="4">
        <v>6</v>
      </c>
      <c r="D1162" s="4">
        <v>1962</v>
      </c>
      <c r="E1162" s="1">
        <f t="shared" si="36"/>
        <v>2844</v>
      </c>
      <c r="F1162">
        <v>57.07</v>
      </c>
      <c r="G1162">
        <v>8.8000000000000007</v>
      </c>
      <c r="H1162" t="s">
        <v>610</v>
      </c>
      <c r="I1162" s="4">
        <v>15</v>
      </c>
      <c r="J1162" s="4">
        <v>7</v>
      </c>
      <c r="K1162" s="6">
        <v>1962</v>
      </c>
      <c r="L1162" s="1">
        <f t="shared" si="37"/>
        <v>7622</v>
      </c>
      <c r="M1162">
        <v>57.07</v>
      </c>
      <c r="N1162">
        <v>8.8000000000000007</v>
      </c>
      <c r="O1162" t="s">
        <v>610</v>
      </c>
      <c r="P1162" t="s">
        <v>40</v>
      </c>
      <c r="Q1162" t="s">
        <v>35</v>
      </c>
      <c r="R1162">
        <v>43</v>
      </c>
      <c r="S1162">
        <v>0</v>
      </c>
      <c r="T1162">
        <v>0</v>
      </c>
    </row>
    <row r="1163" spans="1:20">
      <c r="A1163" t="s">
        <v>643</v>
      </c>
      <c r="B1163" s="4">
        <v>13</v>
      </c>
      <c r="C1163" s="4">
        <v>5</v>
      </c>
      <c r="D1163" s="4">
        <v>1962</v>
      </c>
      <c r="E1163" s="1">
        <f t="shared" si="36"/>
        <v>6831</v>
      </c>
      <c r="F1163">
        <v>57.05</v>
      </c>
      <c r="G1163">
        <v>8.65</v>
      </c>
      <c r="H1163" t="s">
        <v>610</v>
      </c>
      <c r="I1163" s="4">
        <v>9</v>
      </c>
      <c r="J1163" s="4">
        <v>10</v>
      </c>
      <c r="K1163" s="6">
        <v>1962</v>
      </c>
      <c r="L1163" s="1">
        <f t="shared" si="37"/>
        <v>5523</v>
      </c>
      <c r="M1163">
        <v>57.05</v>
      </c>
      <c r="N1163">
        <v>8.65</v>
      </c>
      <c r="O1163" t="s">
        <v>610</v>
      </c>
      <c r="P1163" t="s">
        <v>26</v>
      </c>
      <c r="Q1163" t="s">
        <v>27</v>
      </c>
      <c r="R1163">
        <v>149</v>
      </c>
      <c r="S1163">
        <v>0</v>
      </c>
      <c r="T1163">
        <v>0</v>
      </c>
    </row>
    <row r="1164" spans="1:20">
      <c r="A1164" t="s">
        <v>644</v>
      </c>
      <c r="B1164" s="4">
        <v>13</v>
      </c>
      <c r="C1164" s="4">
        <v>5</v>
      </c>
      <c r="D1164" s="4">
        <v>1962</v>
      </c>
      <c r="E1164" s="1">
        <f t="shared" si="36"/>
        <v>6831</v>
      </c>
      <c r="F1164">
        <v>57.05</v>
      </c>
      <c r="G1164">
        <v>8.67</v>
      </c>
      <c r="H1164" t="s">
        <v>610</v>
      </c>
      <c r="I1164" s="4">
        <v>15</v>
      </c>
      <c r="J1164" s="4">
        <v>9</v>
      </c>
      <c r="K1164" s="6">
        <v>1962</v>
      </c>
      <c r="L1164" s="1">
        <f t="shared" si="37"/>
        <v>7684</v>
      </c>
      <c r="M1164">
        <v>57.05</v>
      </c>
      <c r="N1164">
        <v>8.67</v>
      </c>
      <c r="O1164" t="s">
        <v>610</v>
      </c>
      <c r="P1164" t="s">
        <v>26</v>
      </c>
      <c r="Q1164" t="s">
        <v>27</v>
      </c>
      <c r="R1164">
        <v>125</v>
      </c>
      <c r="S1164">
        <v>0</v>
      </c>
      <c r="T1164">
        <v>0</v>
      </c>
    </row>
    <row r="1165" spans="1:20">
      <c r="A1165" t="s">
        <v>645</v>
      </c>
      <c r="B1165" s="4">
        <v>13</v>
      </c>
      <c r="C1165" s="4">
        <v>5</v>
      </c>
      <c r="D1165" s="4">
        <v>1962</v>
      </c>
      <c r="E1165" s="1">
        <f t="shared" si="36"/>
        <v>6831</v>
      </c>
      <c r="F1165">
        <v>57.05</v>
      </c>
      <c r="G1165">
        <v>8.67</v>
      </c>
      <c r="H1165" t="s">
        <v>610</v>
      </c>
      <c r="I1165" s="4">
        <v>15</v>
      </c>
      <c r="J1165" s="4">
        <v>7</v>
      </c>
      <c r="K1165" s="6">
        <v>1963</v>
      </c>
      <c r="L1165" s="1">
        <f t="shared" si="37"/>
        <v>7623</v>
      </c>
      <c r="M1165">
        <v>56.97</v>
      </c>
      <c r="N1165">
        <v>8.8000000000000007</v>
      </c>
      <c r="O1165" t="s">
        <v>610</v>
      </c>
      <c r="P1165" t="s">
        <v>140</v>
      </c>
      <c r="Q1165" t="s">
        <v>35</v>
      </c>
      <c r="R1165">
        <v>428</v>
      </c>
      <c r="S1165">
        <v>13</v>
      </c>
      <c r="T1165">
        <v>139</v>
      </c>
    </row>
    <row r="1166" spans="1:20">
      <c r="A1166" t="s">
        <v>646</v>
      </c>
      <c r="B1166" s="4">
        <v>13</v>
      </c>
      <c r="C1166" s="4">
        <v>5</v>
      </c>
      <c r="D1166" s="4">
        <v>1962</v>
      </c>
      <c r="E1166" s="1">
        <f t="shared" si="36"/>
        <v>6831</v>
      </c>
      <c r="F1166">
        <v>57.05</v>
      </c>
      <c r="G1166">
        <v>8.67</v>
      </c>
      <c r="H1166" t="s">
        <v>610</v>
      </c>
      <c r="I1166" s="4">
        <v>15</v>
      </c>
      <c r="J1166" s="4">
        <v>9</v>
      </c>
      <c r="K1166" s="6">
        <v>1962</v>
      </c>
      <c r="L1166" s="1">
        <f t="shared" si="37"/>
        <v>7684</v>
      </c>
      <c r="M1166">
        <v>57.05</v>
      </c>
      <c r="N1166">
        <v>8.67</v>
      </c>
      <c r="O1166" t="s">
        <v>610</v>
      </c>
      <c r="P1166" t="s">
        <v>26</v>
      </c>
      <c r="Q1166" t="s">
        <v>27</v>
      </c>
      <c r="R1166">
        <v>125</v>
      </c>
      <c r="S1166">
        <v>0</v>
      </c>
      <c r="T1166">
        <v>0</v>
      </c>
    </row>
    <row r="1167" spans="1:20">
      <c r="A1167" t="s">
        <v>647</v>
      </c>
      <c r="B1167" s="4">
        <v>13</v>
      </c>
      <c r="C1167" s="4">
        <v>5</v>
      </c>
      <c r="D1167" s="4">
        <v>1962</v>
      </c>
      <c r="E1167" s="1">
        <f t="shared" si="36"/>
        <v>6831</v>
      </c>
      <c r="F1167">
        <v>57.05</v>
      </c>
      <c r="G1167">
        <v>8.67</v>
      </c>
      <c r="H1167" t="s">
        <v>610</v>
      </c>
      <c r="I1167" s="4">
        <v>13</v>
      </c>
      <c r="J1167" s="4">
        <v>5</v>
      </c>
      <c r="K1167" s="6">
        <v>1963</v>
      </c>
      <c r="L1167" s="1">
        <f t="shared" si="37"/>
        <v>6832</v>
      </c>
      <c r="M1167">
        <v>56.75</v>
      </c>
      <c r="N1167">
        <v>8.42</v>
      </c>
      <c r="O1167" t="s">
        <v>610</v>
      </c>
      <c r="P1167" t="s">
        <v>40</v>
      </c>
      <c r="Q1167" t="s">
        <v>52</v>
      </c>
      <c r="R1167">
        <v>365</v>
      </c>
      <c r="S1167">
        <v>37</v>
      </c>
      <c r="T1167">
        <v>205</v>
      </c>
    </row>
    <row r="1168" spans="1:20">
      <c r="A1168" t="s">
        <v>648</v>
      </c>
      <c r="B1168" s="4">
        <v>13</v>
      </c>
      <c r="C1168" s="4">
        <v>5</v>
      </c>
      <c r="D1168" s="4">
        <v>1962</v>
      </c>
      <c r="E1168" s="1">
        <f t="shared" si="36"/>
        <v>6831</v>
      </c>
      <c r="F1168">
        <v>57.05</v>
      </c>
      <c r="G1168">
        <v>8.67</v>
      </c>
      <c r="H1168" t="s">
        <v>610</v>
      </c>
      <c r="I1168" s="4">
        <v>23</v>
      </c>
      <c r="J1168" s="4">
        <v>10</v>
      </c>
      <c r="K1168" s="6">
        <v>1962</v>
      </c>
      <c r="L1168" s="1">
        <f t="shared" si="37"/>
        <v>10636</v>
      </c>
      <c r="M1168">
        <v>57.05</v>
      </c>
      <c r="N1168">
        <v>8.67</v>
      </c>
      <c r="O1168" t="s">
        <v>610</v>
      </c>
      <c r="P1168" t="s">
        <v>40</v>
      </c>
      <c r="Q1168" t="s">
        <v>52</v>
      </c>
      <c r="R1168">
        <v>163</v>
      </c>
      <c r="S1168">
        <v>0</v>
      </c>
      <c r="T1168">
        <v>0</v>
      </c>
    </row>
    <row r="1169" spans="1:20">
      <c r="A1169" t="s">
        <v>649</v>
      </c>
      <c r="B1169" s="4">
        <v>20</v>
      </c>
      <c r="C1169" s="4">
        <v>5</v>
      </c>
      <c r="D1169" s="4">
        <v>1962</v>
      </c>
      <c r="E1169" s="1">
        <f t="shared" si="36"/>
        <v>9388</v>
      </c>
      <c r="F1169">
        <v>57.05</v>
      </c>
      <c r="G1169">
        <v>8.67</v>
      </c>
      <c r="H1169" t="s">
        <v>610</v>
      </c>
      <c r="I1169" s="4">
        <v>1</v>
      </c>
      <c r="J1169" s="4">
        <v>7</v>
      </c>
      <c r="K1169" s="6">
        <v>1962</v>
      </c>
      <c r="L1169" s="1">
        <f t="shared" si="37"/>
        <v>2509</v>
      </c>
      <c r="M1169">
        <v>57.05</v>
      </c>
      <c r="N1169">
        <v>8.67</v>
      </c>
      <c r="O1169" t="s">
        <v>610</v>
      </c>
      <c r="P1169" t="s">
        <v>40</v>
      </c>
      <c r="Q1169" t="s">
        <v>35</v>
      </c>
      <c r="R1169">
        <v>42</v>
      </c>
      <c r="S1169">
        <v>0</v>
      </c>
      <c r="T1169">
        <v>0</v>
      </c>
    </row>
    <row r="1170" spans="1:20">
      <c r="A1170" t="s">
        <v>650</v>
      </c>
      <c r="B1170" s="4">
        <v>22</v>
      </c>
      <c r="C1170" s="4">
        <v>5</v>
      </c>
      <c r="D1170" s="4">
        <v>1962</v>
      </c>
      <c r="E1170" s="1">
        <f t="shared" si="36"/>
        <v>10118</v>
      </c>
      <c r="F1170">
        <v>57.05</v>
      </c>
      <c r="G1170">
        <v>8.67</v>
      </c>
      <c r="H1170" t="s">
        <v>610</v>
      </c>
      <c r="I1170" s="4">
        <v>15</v>
      </c>
      <c r="J1170" s="4">
        <v>9</v>
      </c>
      <c r="K1170" s="6">
        <v>1962</v>
      </c>
      <c r="L1170" s="1">
        <f t="shared" si="37"/>
        <v>7684</v>
      </c>
      <c r="M1170">
        <v>57.05</v>
      </c>
      <c r="N1170">
        <v>8.67</v>
      </c>
      <c r="O1170" t="s">
        <v>610</v>
      </c>
      <c r="P1170" t="s">
        <v>26</v>
      </c>
      <c r="Q1170" t="s">
        <v>27</v>
      </c>
      <c r="R1170">
        <v>116</v>
      </c>
      <c r="S1170">
        <v>0</v>
      </c>
      <c r="T1170">
        <v>0</v>
      </c>
    </row>
    <row r="1171" spans="1:20">
      <c r="A1171" t="s">
        <v>651</v>
      </c>
      <c r="B1171" s="4">
        <v>22</v>
      </c>
      <c r="C1171" s="4">
        <v>5</v>
      </c>
      <c r="D1171" s="4">
        <v>1962</v>
      </c>
      <c r="E1171" s="1">
        <f t="shared" si="36"/>
        <v>10118</v>
      </c>
      <c r="F1171">
        <v>57.05</v>
      </c>
      <c r="G1171">
        <v>8.67</v>
      </c>
      <c r="H1171" t="s">
        <v>610</v>
      </c>
      <c r="I1171" s="4">
        <v>15</v>
      </c>
      <c r="J1171" s="4">
        <v>9</v>
      </c>
      <c r="K1171" s="6">
        <v>1962</v>
      </c>
      <c r="L1171" s="1">
        <f t="shared" si="37"/>
        <v>7684</v>
      </c>
      <c r="M1171">
        <v>57.05</v>
      </c>
      <c r="N1171">
        <v>8.67</v>
      </c>
      <c r="O1171" t="s">
        <v>610</v>
      </c>
      <c r="P1171" t="s">
        <v>26</v>
      </c>
      <c r="Q1171" t="s">
        <v>27</v>
      </c>
      <c r="R1171">
        <v>116</v>
      </c>
      <c r="S1171">
        <v>0</v>
      </c>
      <c r="T1171">
        <v>0</v>
      </c>
    </row>
    <row r="1172" spans="1:20">
      <c r="A1172" t="s">
        <v>667</v>
      </c>
      <c r="B1172" s="4">
        <v>28</v>
      </c>
      <c r="C1172" s="4">
        <v>5</v>
      </c>
      <c r="D1172" s="4">
        <v>1962</v>
      </c>
      <c r="E1172" s="1">
        <f t="shared" si="36"/>
        <v>12310</v>
      </c>
      <c r="F1172">
        <v>57.72</v>
      </c>
      <c r="G1172">
        <v>10.58</v>
      </c>
      <c r="H1172" t="s">
        <v>610</v>
      </c>
      <c r="I1172" s="4">
        <v>15</v>
      </c>
      <c r="J1172" s="4">
        <v>6</v>
      </c>
      <c r="K1172" s="6">
        <v>1962</v>
      </c>
      <c r="L1172" s="1">
        <f t="shared" si="37"/>
        <v>7592</v>
      </c>
      <c r="M1172">
        <v>57.72</v>
      </c>
      <c r="N1172">
        <v>10.58</v>
      </c>
      <c r="O1172" t="s">
        <v>610</v>
      </c>
      <c r="P1172" t="s">
        <v>40</v>
      </c>
      <c r="Q1172" t="s">
        <v>35</v>
      </c>
      <c r="R1172">
        <v>18</v>
      </c>
      <c r="S1172">
        <v>0</v>
      </c>
      <c r="T1172">
        <v>0</v>
      </c>
    </row>
    <row r="1173" spans="1:20">
      <c r="A1173" t="s">
        <v>668</v>
      </c>
      <c r="B1173" s="4">
        <v>28</v>
      </c>
      <c r="C1173" s="4">
        <v>5</v>
      </c>
      <c r="D1173" s="4">
        <v>1962</v>
      </c>
      <c r="E1173" s="1">
        <f t="shared" si="36"/>
        <v>12310</v>
      </c>
      <c r="F1173">
        <v>57.73</v>
      </c>
      <c r="G1173">
        <v>10.6</v>
      </c>
      <c r="H1173" t="s">
        <v>610</v>
      </c>
      <c r="I1173" s="4">
        <v>25</v>
      </c>
      <c r="J1173" s="4">
        <v>2</v>
      </c>
      <c r="K1173" s="6">
        <v>1964</v>
      </c>
      <c r="L1173" s="1">
        <f t="shared" si="37"/>
        <v>11127</v>
      </c>
      <c r="M1173">
        <v>61.9</v>
      </c>
      <c r="N1173">
        <v>9.1199999999999992</v>
      </c>
      <c r="O1173" t="s">
        <v>669</v>
      </c>
      <c r="P1173" t="s">
        <v>40</v>
      </c>
      <c r="Q1173" t="s">
        <v>35</v>
      </c>
      <c r="R1173">
        <v>638</v>
      </c>
      <c r="S1173">
        <v>471</v>
      </c>
      <c r="T1173">
        <v>350</v>
      </c>
    </row>
    <row r="1174" spans="1:20">
      <c r="A1174" t="s">
        <v>733</v>
      </c>
      <c r="B1174" s="4">
        <v>24</v>
      </c>
      <c r="C1174" s="4">
        <v>5</v>
      </c>
      <c r="D1174" s="4">
        <v>1962</v>
      </c>
      <c r="E1174" s="1">
        <f t="shared" si="36"/>
        <v>10849</v>
      </c>
      <c r="F1174">
        <v>56.9</v>
      </c>
      <c r="G1174">
        <v>8.4499999999999993</v>
      </c>
      <c r="H1174" t="s">
        <v>610</v>
      </c>
      <c r="I1174" s="4">
        <v>17</v>
      </c>
      <c r="J1174" s="4">
        <v>8</v>
      </c>
      <c r="K1174" s="6">
        <v>1962</v>
      </c>
      <c r="L1174" s="1">
        <f t="shared" si="37"/>
        <v>8384</v>
      </c>
      <c r="M1174">
        <v>56.9</v>
      </c>
      <c r="N1174">
        <v>8.48</v>
      </c>
      <c r="O1174" t="s">
        <v>610</v>
      </c>
      <c r="P1174" t="s">
        <v>34</v>
      </c>
      <c r="Q1174" t="s">
        <v>35</v>
      </c>
      <c r="R1174">
        <v>85</v>
      </c>
      <c r="S1174">
        <v>3</v>
      </c>
      <c r="T1174">
        <v>91</v>
      </c>
    </row>
    <row r="1175" spans="1:20">
      <c r="A1175" t="s">
        <v>876</v>
      </c>
      <c r="B1175" s="4">
        <v>1</v>
      </c>
      <c r="C1175" s="4">
        <v>5</v>
      </c>
      <c r="D1175" s="4">
        <v>1962</v>
      </c>
      <c r="E1175" s="1">
        <f t="shared" si="36"/>
        <v>2448</v>
      </c>
      <c r="F1175">
        <v>51.57</v>
      </c>
      <c r="G1175">
        <v>0.5</v>
      </c>
      <c r="H1175" t="s">
        <v>4129</v>
      </c>
      <c r="I1175" s="4">
        <v>28</v>
      </c>
      <c r="J1175" s="4">
        <v>5</v>
      </c>
      <c r="K1175" s="6">
        <v>1962</v>
      </c>
      <c r="L1175" s="1">
        <f t="shared" si="37"/>
        <v>12310</v>
      </c>
      <c r="M1175">
        <v>51.57</v>
      </c>
      <c r="N1175">
        <v>0.5</v>
      </c>
      <c r="O1175" t="s">
        <v>4129</v>
      </c>
      <c r="P1175" t="s">
        <v>34</v>
      </c>
      <c r="Q1175" t="s">
        <v>35</v>
      </c>
      <c r="R1175">
        <v>27</v>
      </c>
      <c r="S1175">
        <v>0</v>
      </c>
      <c r="T1175">
        <v>0</v>
      </c>
    </row>
    <row r="1176" spans="1:20">
      <c r="A1176" t="s">
        <v>894</v>
      </c>
      <c r="B1176" s="4">
        <v>24</v>
      </c>
      <c r="C1176" s="4">
        <v>6</v>
      </c>
      <c r="D1176" s="4">
        <v>1962</v>
      </c>
      <c r="E1176" s="1">
        <f t="shared" si="36"/>
        <v>10880</v>
      </c>
      <c r="F1176">
        <v>53.28</v>
      </c>
      <c r="G1176">
        <v>-1.98</v>
      </c>
      <c r="H1176" t="s">
        <v>4129</v>
      </c>
      <c r="I1176" s="4">
        <v>5</v>
      </c>
      <c r="J1176" s="4">
        <v>8</v>
      </c>
      <c r="K1176" s="6">
        <v>1962</v>
      </c>
      <c r="L1176" s="1">
        <f t="shared" si="37"/>
        <v>4001</v>
      </c>
      <c r="M1176">
        <v>53.27</v>
      </c>
      <c r="N1176">
        <v>-1.92</v>
      </c>
      <c r="O1176" t="s">
        <v>4129</v>
      </c>
      <c r="P1176" t="s">
        <v>40</v>
      </c>
      <c r="Q1176" t="s">
        <v>35</v>
      </c>
      <c r="R1176">
        <v>42</v>
      </c>
      <c r="S1176">
        <v>5</v>
      </c>
      <c r="T1176">
        <v>113</v>
      </c>
    </row>
    <row r="1177" spans="1:20">
      <c r="A1177" t="s">
        <v>895</v>
      </c>
      <c r="B1177" s="4">
        <v>17</v>
      </c>
      <c r="C1177" s="4">
        <v>5</v>
      </c>
      <c r="D1177" s="4">
        <v>1962</v>
      </c>
      <c r="E1177" s="1">
        <f t="shared" si="36"/>
        <v>8292</v>
      </c>
      <c r="F1177">
        <v>54</v>
      </c>
      <c r="G1177">
        <v>-1.55</v>
      </c>
      <c r="H1177" t="s">
        <v>4129</v>
      </c>
      <c r="I1177" s="4">
        <v>4</v>
      </c>
      <c r="J1177" s="4">
        <v>8</v>
      </c>
      <c r="K1177" s="6">
        <v>1965</v>
      </c>
      <c r="L1177" s="1">
        <f t="shared" si="37"/>
        <v>3639</v>
      </c>
      <c r="M1177">
        <v>54.08</v>
      </c>
      <c r="N1177">
        <v>-1.5</v>
      </c>
      <c r="O1177" t="s">
        <v>4129</v>
      </c>
      <c r="P1177" t="s">
        <v>40</v>
      </c>
      <c r="Q1177" t="s">
        <v>35</v>
      </c>
      <c r="R1177">
        <v>1175</v>
      </c>
      <c r="S1177">
        <v>10</v>
      </c>
      <c r="T1177">
        <v>20</v>
      </c>
    </row>
    <row r="1178" spans="1:20">
      <c r="A1178" t="s">
        <v>896</v>
      </c>
      <c r="B1178" s="4">
        <v>17</v>
      </c>
      <c r="C1178" s="4">
        <v>5</v>
      </c>
      <c r="D1178" s="4">
        <v>1962</v>
      </c>
      <c r="E1178" s="1">
        <f t="shared" si="36"/>
        <v>8292</v>
      </c>
      <c r="F1178">
        <v>54</v>
      </c>
      <c r="G1178">
        <v>-1.55</v>
      </c>
      <c r="H1178" t="s">
        <v>4129</v>
      </c>
      <c r="I1178" s="4">
        <v>1</v>
      </c>
      <c r="J1178" s="4">
        <v>6</v>
      </c>
      <c r="K1178" s="6">
        <v>1965</v>
      </c>
      <c r="L1178" s="1">
        <f t="shared" si="37"/>
        <v>2482</v>
      </c>
      <c r="M1178">
        <v>53.97</v>
      </c>
      <c r="N1178">
        <v>-1.58</v>
      </c>
      <c r="O1178" t="s">
        <v>4129</v>
      </c>
      <c r="P1178" t="s">
        <v>40</v>
      </c>
      <c r="Q1178" t="s">
        <v>35</v>
      </c>
      <c r="R1178">
        <v>1111</v>
      </c>
      <c r="S1178">
        <v>5</v>
      </c>
      <c r="T1178">
        <v>211</v>
      </c>
    </row>
    <row r="1179" spans="1:20">
      <c r="A1179" t="s">
        <v>904</v>
      </c>
      <c r="B1179" s="4">
        <v>29</v>
      </c>
      <c r="C1179" s="4">
        <v>5</v>
      </c>
      <c r="D1179" s="4">
        <v>1962</v>
      </c>
      <c r="E1179" s="1">
        <f t="shared" si="36"/>
        <v>12675</v>
      </c>
      <c r="F1179">
        <v>53.68</v>
      </c>
      <c r="G1179">
        <v>-1.58</v>
      </c>
      <c r="H1179" t="s">
        <v>4129</v>
      </c>
      <c r="I1179" s="4">
        <v>16</v>
      </c>
      <c r="J1179" s="4">
        <v>7</v>
      </c>
      <c r="K1179" s="6">
        <v>1962</v>
      </c>
      <c r="L1179" s="1">
        <f t="shared" si="37"/>
        <v>7988</v>
      </c>
      <c r="M1179">
        <v>53.68</v>
      </c>
      <c r="N1179">
        <v>-1.58</v>
      </c>
      <c r="O1179" t="s">
        <v>4129</v>
      </c>
      <c r="P1179" t="s">
        <v>81</v>
      </c>
      <c r="Q1179" t="s">
        <v>35</v>
      </c>
      <c r="R1179">
        <v>48</v>
      </c>
      <c r="S1179">
        <v>0</v>
      </c>
      <c r="T1179">
        <v>0</v>
      </c>
    </row>
    <row r="1180" spans="1:20">
      <c r="A1180" t="s">
        <v>906</v>
      </c>
      <c r="B1180" s="4">
        <v>26</v>
      </c>
      <c r="C1180" s="4">
        <v>5</v>
      </c>
      <c r="D1180" s="4">
        <v>1962</v>
      </c>
      <c r="E1180" s="1">
        <f t="shared" si="36"/>
        <v>11579</v>
      </c>
      <c r="F1180">
        <v>51.08</v>
      </c>
      <c r="G1180">
        <v>0.77</v>
      </c>
      <c r="H1180" t="s">
        <v>4129</v>
      </c>
      <c r="I1180" s="4">
        <v>15</v>
      </c>
      <c r="J1180" s="4">
        <v>7</v>
      </c>
      <c r="K1180" s="6">
        <v>1962</v>
      </c>
      <c r="L1180" s="1">
        <f t="shared" si="37"/>
        <v>7622</v>
      </c>
      <c r="M1180">
        <v>51.08</v>
      </c>
      <c r="N1180">
        <v>0.77</v>
      </c>
      <c r="O1180" t="s">
        <v>4129</v>
      </c>
      <c r="P1180" t="s">
        <v>40</v>
      </c>
      <c r="Q1180" t="s">
        <v>35</v>
      </c>
      <c r="R1180">
        <v>50</v>
      </c>
      <c r="S1180">
        <v>0</v>
      </c>
      <c r="T1180">
        <v>0</v>
      </c>
    </row>
    <row r="1181" spans="1:20">
      <c r="A1181" t="s">
        <v>911</v>
      </c>
      <c r="B1181" s="4">
        <v>21</v>
      </c>
      <c r="C1181" s="4">
        <v>5</v>
      </c>
      <c r="D1181" s="4">
        <v>1962</v>
      </c>
      <c r="E1181" s="1">
        <f t="shared" si="36"/>
        <v>9753</v>
      </c>
      <c r="F1181">
        <v>51.37</v>
      </c>
      <c r="G1181">
        <v>-0.03</v>
      </c>
      <c r="H1181" t="s">
        <v>4129</v>
      </c>
      <c r="I1181" s="4">
        <v>12</v>
      </c>
      <c r="J1181" s="4">
        <v>7</v>
      </c>
      <c r="K1181" s="6">
        <v>1962</v>
      </c>
      <c r="L1181" s="1">
        <f t="shared" si="37"/>
        <v>6527</v>
      </c>
      <c r="M1181">
        <v>51.35</v>
      </c>
      <c r="N1181">
        <v>-7.0000000000000007E-2</v>
      </c>
      <c r="O1181" t="s">
        <v>4129</v>
      </c>
      <c r="P1181" t="s">
        <v>40</v>
      </c>
      <c r="Q1181" t="s">
        <v>35</v>
      </c>
      <c r="R1181">
        <v>52</v>
      </c>
      <c r="S1181">
        <v>3</v>
      </c>
      <c r="T1181">
        <v>232</v>
      </c>
    </row>
    <row r="1182" spans="1:20">
      <c r="A1182" t="s">
        <v>914</v>
      </c>
      <c r="B1182" s="4">
        <v>8</v>
      </c>
      <c r="C1182" s="4">
        <v>5</v>
      </c>
      <c r="D1182" s="4">
        <v>1962</v>
      </c>
      <c r="E1182" s="1">
        <f t="shared" si="36"/>
        <v>5005</v>
      </c>
      <c r="F1182">
        <v>51.07</v>
      </c>
      <c r="G1182">
        <v>-1.32</v>
      </c>
      <c r="H1182" t="s">
        <v>4129</v>
      </c>
      <c r="I1182" s="4">
        <v>19</v>
      </c>
      <c r="J1182" s="4">
        <v>9</v>
      </c>
      <c r="K1182" s="6">
        <v>1965</v>
      </c>
      <c r="L1182" s="1">
        <f t="shared" si="37"/>
        <v>9148</v>
      </c>
      <c r="M1182">
        <v>51.2</v>
      </c>
      <c r="N1182">
        <v>-1.55</v>
      </c>
      <c r="O1182" t="s">
        <v>4129</v>
      </c>
      <c r="P1182" t="s">
        <v>40</v>
      </c>
      <c r="Q1182" t="s">
        <v>27</v>
      </c>
      <c r="R1182">
        <v>1230</v>
      </c>
      <c r="S1182">
        <v>23</v>
      </c>
      <c r="T1182">
        <v>313</v>
      </c>
    </row>
    <row r="1183" spans="1:20">
      <c r="A1183" t="s">
        <v>915</v>
      </c>
      <c r="B1183" s="4">
        <v>15</v>
      </c>
      <c r="C1183" s="4">
        <v>5</v>
      </c>
      <c r="D1183" s="4">
        <v>1962</v>
      </c>
      <c r="E1183" s="1">
        <f t="shared" si="36"/>
        <v>7561</v>
      </c>
      <c r="F1183">
        <v>53.5</v>
      </c>
      <c r="G1183">
        <v>-1.1000000000000001</v>
      </c>
      <c r="H1183" t="s">
        <v>4129</v>
      </c>
      <c r="I1183" s="4">
        <v>7</v>
      </c>
      <c r="J1183" s="4">
        <v>6</v>
      </c>
      <c r="K1183" s="6">
        <v>1968</v>
      </c>
      <c r="L1183" s="1">
        <f t="shared" si="37"/>
        <v>4676</v>
      </c>
      <c r="M1183">
        <v>53.6</v>
      </c>
      <c r="N1183">
        <v>-1</v>
      </c>
      <c r="O1183" t="s">
        <v>4129</v>
      </c>
      <c r="P1183" t="s">
        <v>34</v>
      </c>
      <c r="Q1183" t="s">
        <v>35</v>
      </c>
      <c r="R1183">
        <v>2215</v>
      </c>
      <c r="S1183">
        <v>13</v>
      </c>
      <c r="T1183">
        <v>31</v>
      </c>
    </row>
    <row r="1184" spans="1:20">
      <c r="A1184" t="s">
        <v>916</v>
      </c>
      <c r="B1184" s="4">
        <v>26</v>
      </c>
      <c r="C1184" s="4">
        <v>5</v>
      </c>
      <c r="D1184" s="4">
        <v>1962</v>
      </c>
      <c r="E1184" s="1">
        <f t="shared" si="36"/>
        <v>11579</v>
      </c>
      <c r="F1184">
        <v>51.08</v>
      </c>
      <c r="G1184">
        <v>0.77</v>
      </c>
      <c r="H1184" t="s">
        <v>4129</v>
      </c>
      <c r="I1184" s="4">
        <v>15</v>
      </c>
      <c r="J1184" s="4">
        <v>7</v>
      </c>
      <c r="K1184" s="6">
        <v>1962</v>
      </c>
      <c r="L1184" s="1">
        <f t="shared" si="37"/>
        <v>7622</v>
      </c>
      <c r="M1184">
        <v>51.08</v>
      </c>
      <c r="N1184">
        <v>0.77</v>
      </c>
      <c r="O1184" t="s">
        <v>4129</v>
      </c>
      <c r="P1184" t="s">
        <v>40</v>
      </c>
      <c r="Q1184" t="s">
        <v>35</v>
      </c>
      <c r="R1184">
        <v>50</v>
      </c>
      <c r="S1184">
        <v>0</v>
      </c>
      <c r="T1184">
        <v>0</v>
      </c>
    </row>
    <row r="1185" spans="1:20">
      <c r="A1185" t="s">
        <v>919</v>
      </c>
      <c r="B1185" s="4">
        <v>15</v>
      </c>
      <c r="C1185" s="4">
        <v>7</v>
      </c>
      <c r="D1185" s="4">
        <v>1962</v>
      </c>
      <c r="E1185" s="1">
        <f t="shared" si="36"/>
        <v>7622</v>
      </c>
      <c r="F1185">
        <v>53.48</v>
      </c>
      <c r="G1185">
        <v>-0.02</v>
      </c>
      <c r="H1185" t="s">
        <v>4129</v>
      </c>
      <c r="I1185" s="4">
        <v>29</v>
      </c>
      <c r="J1185" s="4">
        <v>12</v>
      </c>
      <c r="K1185" s="6">
        <v>1962</v>
      </c>
      <c r="L1185" s="1">
        <f t="shared" si="37"/>
        <v>12889</v>
      </c>
      <c r="M1185">
        <v>53.47</v>
      </c>
      <c r="N1185">
        <v>0.08</v>
      </c>
      <c r="O1185" t="s">
        <v>4129</v>
      </c>
      <c r="P1185" t="s">
        <v>40</v>
      </c>
      <c r="Q1185" t="s">
        <v>52</v>
      </c>
      <c r="R1185">
        <v>167</v>
      </c>
      <c r="S1185">
        <v>7</v>
      </c>
      <c r="T1185">
        <v>106</v>
      </c>
    </row>
    <row r="1186" spans="1:20">
      <c r="A1186" t="s">
        <v>921</v>
      </c>
      <c r="B1186" s="4">
        <v>24</v>
      </c>
      <c r="C1186" s="4">
        <v>5</v>
      </c>
      <c r="D1186" s="4">
        <v>1962</v>
      </c>
      <c r="E1186" s="1">
        <f t="shared" si="36"/>
        <v>10849</v>
      </c>
      <c r="F1186">
        <v>49.97</v>
      </c>
      <c r="G1186">
        <v>-5.2</v>
      </c>
      <c r="H1186" t="s">
        <v>4129</v>
      </c>
      <c r="I1186" s="4">
        <v>1</v>
      </c>
      <c r="J1186" s="4">
        <v>12</v>
      </c>
      <c r="K1186" s="6">
        <v>1963</v>
      </c>
      <c r="L1186" s="1">
        <f t="shared" si="37"/>
        <v>2663</v>
      </c>
      <c r="M1186">
        <v>49.97</v>
      </c>
      <c r="N1186">
        <v>-5.2</v>
      </c>
      <c r="O1186" t="s">
        <v>4129</v>
      </c>
      <c r="P1186" t="s">
        <v>81</v>
      </c>
      <c r="Q1186" t="s">
        <v>35</v>
      </c>
      <c r="R1186">
        <v>556</v>
      </c>
      <c r="S1186">
        <v>0</v>
      </c>
      <c r="T1186">
        <v>0</v>
      </c>
    </row>
    <row r="1187" spans="1:20">
      <c r="A1187" t="s">
        <v>982</v>
      </c>
      <c r="B1187" s="4">
        <v>29</v>
      </c>
      <c r="C1187" s="4">
        <v>5</v>
      </c>
      <c r="D1187" s="4">
        <v>1962</v>
      </c>
      <c r="E1187" s="1">
        <f t="shared" si="36"/>
        <v>12675</v>
      </c>
      <c r="F1187">
        <v>52.75</v>
      </c>
      <c r="G1187">
        <v>-4.8</v>
      </c>
      <c r="H1187" t="s">
        <v>4129</v>
      </c>
      <c r="I1187" s="4">
        <v>10</v>
      </c>
      <c r="J1187" s="4">
        <v>5</v>
      </c>
      <c r="K1187" s="6">
        <v>1965</v>
      </c>
      <c r="L1187" s="1">
        <f t="shared" si="37"/>
        <v>5738</v>
      </c>
      <c r="M1187">
        <v>52.75</v>
      </c>
      <c r="N1187">
        <v>-4.8</v>
      </c>
      <c r="O1187" t="s">
        <v>4129</v>
      </c>
      <c r="P1187" t="s">
        <v>34</v>
      </c>
      <c r="Q1187" t="s">
        <v>35</v>
      </c>
      <c r="R1187">
        <v>1077</v>
      </c>
      <c r="S1187">
        <v>0</v>
      </c>
      <c r="T1187">
        <v>0</v>
      </c>
    </row>
    <row r="1188" spans="1:20">
      <c r="A1188" t="s">
        <v>999</v>
      </c>
      <c r="B1188" s="4">
        <v>29</v>
      </c>
      <c r="C1188" s="4">
        <v>5</v>
      </c>
      <c r="D1188" s="4">
        <v>1962</v>
      </c>
      <c r="E1188" s="1">
        <f t="shared" si="36"/>
        <v>12675</v>
      </c>
      <c r="F1188">
        <v>52.75</v>
      </c>
      <c r="G1188">
        <v>-4.8</v>
      </c>
      <c r="H1188" t="s">
        <v>4129</v>
      </c>
      <c r="I1188" s="4">
        <v>31</v>
      </c>
      <c r="J1188" s="4">
        <v>3</v>
      </c>
      <c r="K1188" s="6">
        <v>1964</v>
      </c>
      <c r="L1188" s="1">
        <f t="shared" si="37"/>
        <v>13346</v>
      </c>
      <c r="M1188">
        <v>52.75</v>
      </c>
      <c r="N1188">
        <v>-4.8</v>
      </c>
      <c r="O1188" t="s">
        <v>4129</v>
      </c>
      <c r="P1188" t="s">
        <v>40</v>
      </c>
      <c r="Q1188" t="s">
        <v>35</v>
      </c>
      <c r="R1188">
        <v>672</v>
      </c>
      <c r="S1188">
        <v>0</v>
      </c>
      <c r="T1188">
        <v>0</v>
      </c>
    </row>
    <row r="1189" spans="1:20">
      <c r="A1189" t="s">
        <v>1000</v>
      </c>
      <c r="B1189" s="4">
        <v>2</v>
      </c>
      <c r="C1189" s="4">
        <v>6</v>
      </c>
      <c r="D1189" s="4">
        <v>1962</v>
      </c>
      <c r="E1189" s="1">
        <f t="shared" si="36"/>
        <v>2844</v>
      </c>
      <c r="F1189">
        <v>54.68</v>
      </c>
      <c r="G1189">
        <v>-5.52</v>
      </c>
      <c r="H1189" t="s">
        <v>4129</v>
      </c>
      <c r="I1189" s="4">
        <v>24</v>
      </c>
      <c r="J1189" s="4">
        <v>3</v>
      </c>
      <c r="K1189" s="6">
        <v>1963</v>
      </c>
      <c r="L1189" s="1">
        <f t="shared" si="37"/>
        <v>10789</v>
      </c>
      <c r="M1189">
        <v>54.68</v>
      </c>
      <c r="N1189">
        <v>-5.52</v>
      </c>
      <c r="O1189" t="s">
        <v>4129</v>
      </c>
      <c r="P1189" t="s">
        <v>40</v>
      </c>
      <c r="Q1189" t="s">
        <v>35</v>
      </c>
      <c r="R1189">
        <v>295</v>
      </c>
      <c r="S1189">
        <v>0</v>
      </c>
      <c r="T1189">
        <v>0</v>
      </c>
    </row>
    <row r="1190" spans="1:20">
      <c r="A1190" t="s">
        <v>1001</v>
      </c>
      <c r="B1190" s="4">
        <v>9</v>
      </c>
      <c r="C1190" s="4">
        <v>6</v>
      </c>
      <c r="D1190" s="4">
        <v>1962</v>
      </c>
      <c r="E1190" s="1">
        <f t="shared" si="36"/>
        <v>5401</v>
      </c>
      <c r="F1190">
        <v>53.33</v>
      </c>
      <c r="G1190">
        <v>-1.58</v>
      </c>
      <c r="H1190" t="s">
        <v>4129</v>
      </c>
      <c r="I1190" s="4">
        <v>5</v>
      </c>
      <c r="J1190" s="4">
        <v>6</v>
      </c>
      <c r="K1190" s="6">
        <v>1963</v>
      </c>
      <c r="L1190" s="1">
        <f t="shared" si="37"/>
        <v>3941</v>
      </c>
      <c r="M1190">
        <v>53.23</v>
      </c>
      <c r="N1190">
        <v>-1.43</v>
      </c>
      <c r="O1190" t="s">
        <v>4129</v>
      </c>
      <c r="P1190" t="s">
        <v>34</v>
      </c>
      <c r="Q1190" t="s">
        <v>35</v>
      </c>
      <c r="R1190">
        <v>361</v>
      </c>
      <c r="S1190">
        <v>15</v>
      </c>
      <c r="T1190">
        <v>139</v>
      </c>
    </row>
    <row r="1191" spans="1:20">
      <c r="A1191" t="s">
        <v>1624</v>
      </c>
      <c r="B1191" s="4">
        <v>16</v>
      </c>
      <c r="C1191" s="4">
        <v>6</v>
      </c>
      <c r="D1191" s="4">
        <v>1962</v>
      </c>
      <c r="E1191" s="1">
        <f t="shared" si="36"/>
        <v>7958</v>
      </c>
      <c r="F1191">
        <v>52.52</v>
      </c>
      <c r="G1191">
        <v>4.67</v>
      </c>
      <c r="H1191" t="s">
        <v>1615</v>
      </c>
      <c r="I1191" s="4">
        <v>15</v>
      </c>
      <c r="J1191" s="4">
        <v>2</v>
      </c>
      <c r="K1191" s="6">
        <v>1964</v>
      </c>
      <c r="L1191" s="1">
        <f t="shared" si="37"/>
        <v>7474</v>
      </c>
      <c r="M1191">
        <v>52.3</v>
      </c>
      <c r="N1191">
        <v>5.8</v>
      </c>
      <c r="O1191" t="s">
        <v>1615</v>
      </c>
      <c r="P1191" t="s">
        <v>34</v>
      </c>
      <c r="Q1191" t="s">
        <v>35</v>
      </c>
      <c r="R1191">
        <v>609</v>
      </c>
      <c r="S1191">
        <v>81</v>
      </c>
      <c r="T1191">
        <v>108</v>
      </c>
    </row>
    <row r="1192" spans="1:20">
      <c r="A1192" t="s">
        <v>1625</v>
      </c>
      <c r="B1192" s="4">
        <v>9</v>
      </c>
      <c r="C1192" s="4">
        <v>6</v>
      </c>
      <c r="D1192" s="4">
        <v>1962</v>
      </c>
      <c r="E1192" s="1">
        <f t="shared" si="36"/>
        <v>5401</v>
      </c>
      <c r="F1192">
        <v>52.1</v>
      </c>
      <c r="G1192">
        <v>4.3</v>
      </c>
      <c r="H1192" t="s">
        <v>1615</v>
      </c>
      <c r="I1192" s="4">
        <v>22</v>
      </c>
      <c r="J1192" s="4">
        <v>12</v>
      </c>
      <c r="K1192" s="6">
        <v>1962</v>
      </c>
      <c r="L1192" s="1">
        <f t="shared" si="37"/>
        <v>10332</v>
      </c>
      <c r="M1192">
        <v>52.1</v>
      </c>
      <c r="N1192">
        <v>4.3</v>
      </c>
      <c r="O1192" t="s">
        <v>1615</v>
      </c>
      <c r="P1192" t="s">
        <v>34</v>
      </c>
      <c r="Q1192" t="s">
        <v>35</v>
      </c>
      <c r="R1192">
        <v>196</v>
      </c>
      <c r="S1192">
        <v>0</v>
      </c>
      <c r="T1192">
        <v>0</v>
      </c>
    </row>
    <row r="1193" spans="1:20">
      <c r="A1193" t="s">
        <v>2089</v>
      </c>
      <c r="B1193" s="4">
        <v>19</v>
      </c>
      <c r="C1193" s="4">
        <v>6</v>
      </c>
      <c r="D1193" s="4">
        <v>1962</v>
      </c>
      <c r="E1193" s="1">
        <f t="shared" si="36"/>
        <v>9053</v>
      </c>
      <c r="F1193">
        <v>62.98</v>
      </c>
      <c r="G1193">
        <v>8.7200000000000006</v>
      </c>
      <c r="H1193" t="s">
        <v>669</v>
      </c>
      <c r="I1193" s="4">
        <v>15</v>
      </c>
      <c r="J1193" s="4">
        <v>7</v>
      </c>
      <c r="K1193" s="6">
        <v>1964</v>
      </c>
      <c r="L1193" s="1">
        <f t="shared" si="37"/>
        <v>7624</v>
      </c>
      <c r="M1193">
        <v>62.98</v>
      </c>
      <c r="N1193">
        <v>8.7200000000000006</v>
      </c>
      <c r="O1193" t="s">
        <v>669</v>
      </c>
      <c r="P1193" t="s">
        <v>40</v>
      </c>
      <c r="Q1193" t="s">
        <v>35</v>
      </c>
      <c r="R1193">
        <v>757</v>
      </c>
      <c r="S1193">
        <v>0</v>
      </c>
      <c r="T1193">
        <v>0</v>
      </c>
    </row>
    <row r="1194" spans="1:20">
      <c r="A1194" t="s">
        <v>2201</v>
      </c>
      <c r="B1194" s="4">
        <v>8</v>
      </c>
      <c r="C1194" s="4">
        <v>6</v>
      </c>
      <c r="D1194" s="4">
        <v>1962</v>
      </c>
      <c r="E1194" s="1">
        <f t="shared" si="36"/>
        <v>5036</v>
      </c>
      <c r="F1194">
        <v>59.92</v>
      </c>
      <c r="G1194">
        <v>10.83</v>
      </c>
      <c r="H1194" t="s">
        <v>669</v>
      </c>
      <c r="I1194" s="4">
        <v>24</v>
      </c>
      <c r="J1194" s="4">
        <v>10</v>
      </c>
      <c r="K1194" s="6">
        <v>1962</v>
      </c>
      <c r="L1194" s="1">
        <f t="shared" si="37"/>
        <v>11002</v>
      </c>
      <c r="M1194">
        <v>59.42</v>
      </c>
      <c r="N1194">
        <v>10.55</v>
      </c>
      <c r="O1194" t="s">
        <v>669</v>
      </c>
      <c r="P1194" t="s">
        <v>26</v>
      </c>
      <c r="Q1194" t="s">
        <v>27</v>
      </c>
      <c r="R1194">
        <v>138</v>
      </c>
      <c r="S1194">
        <v>58</v>
      </c>
      <c r="T1194">
        <v>196</v>
      </c>
    </row>
    <row r="1195" spans="1:20">
      <c r="A1195" t="s">
        <v>2207</v>
      </c>
      <c r="B1195" s="4">
        <v>24</v>
      </c>
      <c r="C1195" s="4">
        <v>6</v>
      </c>
      <c r="D1195" s="4">
        <v>1962</v>
      </c>
      <c r="E1195" s="1">
        <f t="shared" si="36"/>
        <v>10880</v>
      </c>
      <c r="F1195">
        <v>63.33</v>
      </c>
      <c r="G1195">
        <v>9.65</v>
      </c>
      <c r="H1195" t="s">
        <v>669</v>
      </c>
      <c r="I1195" s="4">
        <v>25</v>
      </c>
      <c r="J1195" s="4">
        <v>8</v>
      </c>
      <c r="K1195" s="6">
        <v>1962</v>
      </c>
      <c r="L1195" s="1">
        <f t="shared" si="37"/>
        <v>11306</v>
      </c>
      <c r="M1195">
        <v>63.33</v>
      </c>
      <c r="N1195">
        <v>9.65</v>
      </c>
      <c r="O1195" t="s">
        <v>669</v>
      </c>
      <c r="P1195" t="s">
        <v>26</v>
      </c>
      <c r="Q1195" t="s">
        <v>27</v>
      </c>
      <c r="R1195">
        <v>62</v>
      </c>
      <c r="S1195">
        <v>0</v>
      </c>
      <c r="T1195">
        <v>0</v>
      </c>
    </row>
    <row r="1196" spans="1:20">
      <c r="A1196" t="s">
        <v>2208</v>
      </c>
      <c r="B1196" s="4">
        <v>24</v>
      </c>
      <c r="C1196" s="4">
        <v>6</v>
      </c>
      <c r="D1196" s="4">
        <v>1962</v>
      </c>
      <c r="E1196" s="1">
        <f t="shared" si="36"/>
        <v>10880</v>
      </c>
      <c r="F1196">
        <v>63.33</v>
      </c>
      <c r="G1196">
        <v>9.65</v>
      </c>
      <c r="H1196" t="s">
        <v>669</v>
      </c>
      <c r="I1196" s="4">
        <v>25</v>
      </c>
      <c r="J1196" s="4">
        <v>8</v>
      </c>
      <c r="K1196" s="6">
        <v>1962</v>
      </c>
      <c r="L1196" s="1">
        <f t="shared" si="37"/>
        <v>11306</v>
      </c>
      <c r="M1196">
        <v>63.33</v>
      </c>
      <c r="N1196">
        <v>9.65</v>
      </c>
      <c r="O1196" t="s">
        <v>669</v>
      </c>
      <c r="P1196" t="s">
        <v>40</v>
      </c>
      <c r="Q1196" t="s">
        <v>35</v>
      </c>
      <c r="R1196">
        <v>62</v>
      </c>
      <c r="S1196">
        <v>0</v>
      </c>
      <c r="T1196">
        <v>0</v>
      </c>
    </row>
    <row r="1197" spans="1:20">
      <c r="A1197" t="s">
        <v>2209</v>
      </c>
      <c r="B1197" s="4">
        <v>24</v>
      </c>
      <c r="C1197" s="4">
        <v>6</v>
      </c>
      <c r="D1197" s="4">
        <v>1962</v>
      </c>
      <c r="E1197" s="1">
        <f t="shared" si="36"/>
        <v>10880</v>
      </c>
      <c r="F1197">
        <v>63.33</v>
      </c>
      <c r="G1197">
        <v>9.65</v>
      </c>
      <c r="H1197" t="s">
        <v>669</v>
      </c>
      <c r="I1197" s="4">
        <v>15</v>
      </c>
      <c r="J1197" s="4">
        <v>9</v>
      </c>
      <c r="K1197" s="6">
        <v>1962</v>
      </c>
      <c r="L1197" s="1">
        <f t="shared" si="37"/>
        <v>7684</v>
      </c>
      <c r="M1197">
        <v>63.33</v>
      </c>
      <c r="N1197">
        <v>9.65</v>
      </c>
      <c r="O1197" t="s">
        <v>669</v>
      </c>
      <c r="P1197" t="s">
        <v>26</v>
      </c>
      <c r="Q1197" t="s">
        <v>35</v>
      </c>
      <c r="R1197">
        <v>83</v>
      </c>
      <c r="S1197">
        <v>0</v>
      </c>
      <c r="T1197">
        <v>0</v>
      </c>
    </row>
    <row r="1198" spans="1:20">
      <c r="A1198" t="s">
        <v>2267</v>
      </c>
      <c r="B1198" s="4">
        <v>25</v>
      </c>
      <c r="C1198" s="4">
        <v>5</v>
      </c>
      <c r="D1198" s="4">
        <v>1962</v>
      </c>
      <c r="E1198" s="1">
        <f t="shared" si="36"/>
        <v>11214</v>
      </c>
      <c r="F1198">
        <v>58.43</v>
      </c>
      <c r="G1198">
        <v>6.03</v>
      </c>
      <c r="H1198" t="s">
        <v>669</v>
      </c>
      <c r="I1198" s="4">
        <v>12</v>
      </c>
      <c r="J1198" s="4">
        <v>11</v>
      </c>
      <c r="K1198" s="6">
        <v>1967</v>
      </c>
      <c r="L1198" s="1">
        <f t="shared" si="37"/>
        <v>6655</v>
      </c>
      <c r="M1198">
        <v>58.45</v>
      </c>
      <c r="N1198">
        <v>6</v>
      </c>
      <c r="O1198" t="s">
        <v>669</v>
      </c>
      <c r="P1198" t="s">
        <v>34</v>
      </c>
      <c r="Q1198" t="s">
        <v>35</v>
      </c>
      <c r="R1198">
        <v>1997</v>
      </c>
      <c r="S1198">
        <v>3</v>
      </c>
      <c r="T1198">
        <v>314</v>
      </c>
    </row>
    <row r="1199" spans="1:20">
      <c r="A1199" t="s">
        <v>2270</v>
      </c>
      <c r="B1199" s="4">
        <v>7</v>
      </c>
      <c r="C1199" s="4">
        <v>6</v>
      </c>
      <c r="D1199" s="4">
        <v>1962</v>
      </c>
      <c r="E1199" s="1">
        <f t="shared" si="36"/>
        <v>4670</v>
      </c>
      <c r="F1199">
        <v>58.53</v>
      </c>
      <c r="G1199">
        <v>7.78</v>
      </c>
      <c r="H1199" t="s">
        <v>669</v>
      </c>
      <c r="I1199" s="4">
        <v>17</v>
      </c>
      <c r="J1199" s="4">
        <v>4</v>
      </c>
      <c r="K1199" s="6">
        <v>1963</v>
      </c>
      <c r="L1199" s="1">
        <f t="shared" si="37"/>
        <v>8263</v>
      </c>
      <c r="M1199">
        <v>58.38</v>
      </c>
      <c r="N1199">
        <v>7.53</v>
      </c>
      <c r="O1199" t="s">
        <v>669</v>
      </c>
      <c r="P1199" t="s">
        <v>34</v>
      </c>
      <c r="Q1199" t="s">
        <v>35</v>
      </c>
      <c r="R1199">
        <v>314</v>
      </c>
      <c r="S1199">
        <v>23</v>
      </c>
      <c r="T1199">
        <v>222</v>
      </c>
    </row>
    <row r="1200" spans="1:20">
      <c r="A1200" t="s">
        <v>2290</v>
      </c>
      <c r="B1200" s="4">
        <v>29</v>
      </c>
      <c r="C1200" s="4">
        <v>5</v>
      </c>
      <c r="D1200" s="4">
        <v>1962</v>
      </c>
      <c r="E1200" s="1">
        <f t="shared" si="36"/>
        <v>12675</v>
      </c>
      <c r="F1200">
        <v>58.07</v>
      </c>
      <c r="G1200">
        <v>8</v>
      </c>
      <c r="H1200" t="s">
        <v>669</v>
      </c>
      <c r="I1200" s="4">
        <v>22</v>
      </c>
      <c r="J1200" s="4">
        <v>5</v>
      </c>
      <c r="K1200" s="6">
        <v>1965</v>
      </c>
      <c r="L1200" s="1">
        <f t="shared" si="37"/>
        <v>10121</v>
      </c>
      <c r="M1200">
        <v>58.07</v>
      </c>
      <c r="N1200">
        <v>8</v>
      </c>
      <c r="O1200" t="s">
        <v>669</v>
      </c>
      <c r="P1200" t="s">
        <v>40</v>
      </c>
      <c r="Q1200" t="s">
        <v>35</v>
      </c>
      <c r="R1200">
        <v>1089</v>
      </c>
      <c r="S1200">
        <v>0</v>
      </c>
      <c r="T1200">
        <v>0</v>
      </c>
    </row>
    <row r="1201" spans="1:20">
      <c r="A1201" t="s">
        <v>2292</v>
      </c>
      <c r="B1201" s="4">
        <v>13</v>
      </c>
      <c r="C1201" s="4">
        <v>6</v>
      </c>
      <c r="D1201" s="4">
        <v>1962</v>
      </c>
      <c r="E1201" s="1">
        <f t="shared" si="36"/>
        <v>6862</v>
      </c>
      <c r="F1201">
        <v>61.9</v>
      </c>
      <c r="G1201">
        <v>9.02</v>
      </c>
      <c r="H1201" t="s">
        <v>669</v>
      </c>
      <c r="I1201" s="4">
        <v>26</v>
      </c>
      <c r="J1201" s="4">
        <v>9</v>
      </c>
      <c r="K1201" s="6">
        <v>1966</v>
      </c>
      <c r="L1201" s="1">
        <f t="shared" si="37"/>
        <v>11706</v>
      </c>
      <c r="M1201">
        <v>62.18</v>
      </c>
      <c r="N1201">
        <v>9.75</v>
      </c>
      <c r="O1201" t="s">
        <v>669</v>
      </c>
      <c r="P1201" t="s">
        <v>34</v>
      </c>
      <c r="Q1201" t="s">
        <v>35</v>
      </c>
      <c r="R1201">
        <v>1566</v>
      </c>
      <c r="S1201">
        <v>50</v>
      </c>
      <c r="T1201">
        <v>51</v>
      </c>
    </row>
    <row r="1202" spans="1:20">
      <c r="A1202" t="s">
        <v>2339</v>
      </c>
      <c r="B1202" s="4">
        <v>18</v>
      </c>
      <c r="C1202" s="4">
        <v>5</v>
      </c>
      <c r="D1202" s="4">
        <v>1962</v>
      </c>
      <c r="E1202" s="1">
        <f t="shared" si="36"/>
        <v>8657</v>
      </c>
      <c r="F1202">
        <v>58.97</v>
      </c>
      <c r="G1202">
        <v>5.65</v>
      </c>
      <c r="H1202" t="s">
        <v>669</v>
      </c>
      <c r="I1202" s="4">
        <v>28</v>
      </c>
      <c r="J1202" s="4">
        <v>6</v>
      </c>
      <c r="K1202" s="6">
        <v>1962</v>
      </c>
      <c r="L1202" s="1">
        <f t="shared" si="37"/>
        <v>12341</v>
      </c>
      <c r="M1202">
        <v>58.95</v>
      </c>
      <c r="N1202">
        <v>5.67</v>
      </c>
      <c r="O1202" t="s">
        <v>669</v>
      </c>
      <c r="P1202" t="s">
        <v>40</v>
      </c>
      <c r="Q1202" t="s">
        <v>35</v>
      </c>
      <c r="R1202">
        <v>41</v>
      </c>
      <c r="S1202">
        <v>3</v>
      </c>
      <c r="T1202">
        <v>153</v>
      </c>
    </row>
    <row r="1203" spans="1:20">
      <c r="A1203" t="s">
        <v>2388</v>
      </c>
      <c r="B1203" s="4">
        <v>20</v>
      </c>
      <c r="C1203" s="4">
        <v>5</v>
      </c>
      <c r="D1203" s="4">
        <v>1962</v>
      </c>
      <c r="E1203" s="1">
        <f t="shared" si="36"/>
        <v>9388</v>
      </c>
      <c r="F1203">
        <v>58.8</v>
      </c>
      <c r="G1203">
        <v>5.68</v>
      </c>
      <c r="H1203" t="s">
        <v>669</v>
      </c>
      <c r="I1203" s="4">
        <v>17</v>
      </c>
      <c r="J1203" s="4">
        <v>10</v>
      </c>
      <c r="K1203" s="6">
        <v>1962</v>
      </c>
      <c r="L1203" s="1">
        <f t="shared" si="37"/>
        <v>8445</v>
      </c>
      <c r="M1203">
        <v>58.75</v>
      </c>
      <c r="N1203">
        <v>5.65</v>
      </c>
      <c r="O1203" t="s">
        <v>669</v>
      </c>
      <c r="P1203" t="s">
        <v>40</v>
      </c>
      <c r="Q1203" t="s">
        <v>52</v>
      </c>
      <c r="R1203">
        <v>150</v>
      </c>
      <c r="S1203">
        <v>6</v>
      </c>
      <c r="T1203">
        <v>200</v>
      </c>
    </row>
    <row r="1204" spans="1:20">
      <c r="A1204" t="s">
        <v>2438</v>
      </c>
      <c r="B1204" s="4">
        <v>25</v>
      </c>
      <c r="C1204" s="4">
        <v>5</v>
      </c>
      <c r="D1204" s="4">
        <v>1962</v>
      </c>
      <c r="E1204" s="1">
        <f t="shared" si="36"/>
        <v>11214</v>
      </c>
      <c r="F1204">
        <v>51.5</v>
      </c>
      <c r="G1204">
        <v>16.95</v>
      </c>
      <c r="H1204" t="s">
        <v>2428</v>
      </c>
      <c r="I1204" s="4">
        <v>20</v>
      </c>
      <c r="J1204" s="4">
        <v>3</v>
      </c>
      <c r="K1204" s="6">
        <v>1968</v>
      </c>
      <c r="L1204" s="1">
        <f t="shared" si="37"/>
        <v>9333</v>
      </c>
      <c r="M1204">
        <v>51.77</v>
      </c>
      <c r="N1204">
        <v>16.82</v>
      </c>
      <c r="O1204" t="s">
        <v>2428</v>
      </c>
      <c r="P1204" t="s">
        <v>107</v>
      </c>
      <c r="Q1204" t="s">
        <v>35</v>
      </c>
      <c r="R1204">
        <v>2126</v>
      </c>
      <c r="S1204">
        <v>32</v>
      </c>
      <c r="T1204">
        <v>343</v>
      </c>
    </row>
    <row r="1205" spans="1:20">
      <c r="A1205" t="s">
        <v>2470</v>
      </c>
      <c r="B1205" s="4">
        <v>29</v>
      </c>
      <c r="C1205" s="4">
        <v>5</v>
      </c>
      <c r="D1205" s="4">
        <v>1962</v>
      </c>
      <c r="E1205" s="1">
        <f t="shared" si="36"/>
        <v>12675</v>
      </c>
      <c r="F1205">
        <v>65</v>
      </c>
      <c r="G1205">
        <v>25.5</v>
      </c>
      <c r="H1205" t="s">
        <v>2455</v>
      </c>
      <c r="I1205" s="4">
        <v>20</v>
      </c>
      <c r="J1205" s="4">
        <v>9</v>
      </c>
      <c r="K1205" s="6">
        <v>1962</v>
      </c>
      <c r="L1205" s="1">
        <f t="shared" si="37"/>
        <v>9511</v>
      </c>
      <c r="M1205">
        <v>65</v>
      </c>
      <c r="N1205">
        <v>25.5</v>
      </c>
      <c r="O1205" t="s">
        <v>2455</v>
      </c>
      <c r="P1205" t="s">
        <v>26</v>
      </c>
      <c r="Q1205" t="s">
        <v>27</v>
      </c>
      <c r="R1205">
        <v>114</v>
      </c>
      <c r="S1205">
        <v>0</v>
      </c>
      <c r="T1205">
        <v>0</v>
      </c>
    </row>
    <row r="1206" spans="1:20">
      <c r="A1206" t="s">
        <v>2613</v>
      </c>
      <c r="B1206" s="4">
        <v>29</v>
      </c>
      <c r="C1206" s="4">
        <v>6</v>
      </c>
      <c r="D1206" s="4">
        <v>1962</v>
      </c>
      <c r="E1206" s="1">
        <f t="shared" si="36"/>
        <v>12706</v>
      </c>
      <c r="F1206">
        <v>64.7</v>
      </c>
      <c r="G1206">
        <v>24.5</v>
      </c>
      <c r="H1206" t="s">
        <v>2455</v>
      </c>
      <c r="I1206" s="4">
        <v>20</v>
      </c>
      <c r="J1206" s="4">
        <v>7</v>
      </c>
      <c r="K1206" s="6">
        <v>1962</v>
      </c>
      <c r="L1206" s="1">
        <f t="shared" si="37"/>
        <v>9449</v>
      </c>
      <c r="M1206">
        <v>64.7</v>
      </c>
      <c r="N1206">
        <v>24.5</v>
      </c>
      <c r="O1206" t="s">
        <v>2455</v>
      </c>
      <c r="P1206" t="s">
        <v>40</v>
      </c>
      <c r="Q1206" t="s">
        <v>35</v>
      </c>
      <c r="R1206">
        <v>21</v>
      </c>
      <c r="S1206">
        <v>0</v>
      </c>
      <c r="T1206">
        <v>0</v>
      </c>
    </row>
    <row r="1207" spans="1:20">
      <c r="A1207" t="s">
        <v>2647</v>
      </c>
      <c r="B1207" s="4">
        <v>3</v>
      </c>
      <c r="C1207" s="4">
        <v>6</v>
      </c>
      <c r="D1207" s="4">
        <v>1962</v>
      </c>
      <c r="E1207" s="1">
        <f t="shared" si="36"/>
        <v>3209</v>
      </c>
      <c r="F1207">
        <v>61.7</v>
      </c>
      <c r="G1207">
        <v>23.7</v>
      </c>
      <c r="H1207" t="s">
        <v>2455</v>
      </c>
      <c r="I1207" s="4">
        <v>18</v>
      </c>
      <c r="J1207" s="4">
        <v>11</v>
      </c>
      <c r="K1207" s="6">
        <v>1963</v>
      </c>
      <c r="L1207" s="1">
        <f t="shared" si="37"/>
        <v>8842</v>
      </c>
      <c r="M1207">
        <v>62.9</v>
      </c>
      <c r="N1207">
        <v>24.2</v>
      </c>
      <c r="O1207" t="s">
        <v>2455</v>
      </c>
      <c r="P1207" t="s">
        <v>34</v>
      </c>
      <c r="Q1207" t="s">
        <v>35</v>
      </c>
      <c r="R1207">
        <v>533</v>
      </c>
      <c r="S1207">
        <v>136</v>
      </c>
      <c r="T1207">
        <v>11</v>
      </c>
    </row>
    <row r="1208" spans="1:20">
      <c r="A1208" t="s">
        <v>2649</v>
      </c>
      <c r="B1208" s="4">
        <v>5</v>
      </c>
      <c r="C1208" s="4">
        <v>6</v>
      </c>
      <c r="D1208" s="4">
        <v>1962</v>
      </c>
      <c r="E1208" s="1">
        <f t="shared" si="36"/>
        <v>3940</v>
      </c>
      <c r="F1208">
        <v>61.5</v>
      </c>
      <c r="G1208">
        <v>21.7</v>
      </c>
      <c r="H1208" t="s">
        <v>2455</v>
      </c>
      <c r="I1208" s="4">
        <v>20</v>
      </c>
      <c r="J1208" s="4">
        <v>3</v>
      </c>
      <c r="K1208" s="6">
        <v>1967</v>
      </c>
      <c r="L1208" s="1">
        <f t="shared" si="37"/>
        <v>9332</v>
      </c>
      <c r="M1208">
        <v>61.5</v>
      </c>
      <c r="N1208">
        <v>21.67</v>
      </c>
      <c r="O1208" t="s">
        <v>2455</v>
      </c>
      <c r="P1208" t="s">
        <v>40</v>
      </c>
      <c r="Q1208" t="s">
        <v>35</v>
      </c>
      <c r="R1208">
        <v>1749</v>
      </c>
      <c r="S1208">
        <v>2</v>
      </c>
      <c r="T1208">
        <v>270</v>
      </c>
    </row>
    <row r="1209" spans="1:20">
      <c r="A1209" t="s">
        <v>2650</v>
      </c>
      <c r="B1209" s="4">
        <v>22</v>
      </c>
      <c r="C1209" s="4">
        <v>6</v>
      </c>
      <c r="D1209" s="4">
        <v>1962</v>
      </c>
      <c r="E1209" s="1">
        <f t="shared" si="36"/>
        <v>10149</v>
      </c>
      <c r="F1209">
        <v>61.4</v>
      </c>
      <c r="G1209">
        <v>21.9</v>
      </c>
      <c r="H1209" t="s">
        <v>2455</v>
      </c>
      <c r="I1209" s="4">
        <v>6</v>
      </c>
      <c r="J1209" s="4">
        <v>4</v>
      </c>
      <c r="K1209" s="6">
        <v>1963</v>
      </c>
      <c r="L1209" s="1">
        <f t="shared" si="37"/>
        <v>4245</v>
      </c>
      <c r="M1209">
        <v>61.33</v>
      </c>
      <c r="N1209">
        <v>21.83</v>
      </c>
      <c r="O1209" t="s">
        <v>2455</v>
      </c>
      <c r="P1209" t="s">
        <v>107</v>
      </c>
      <c r="Q1209" t="s">
        <v>35</v>
      </c>
      <c r="R1209">
        <v>288</v>
      </c>
      <c r="S1209">
        <v>9</v>
      </c>
      <c r="T1209">
        <v>206</v>
      </c>
    </row>
    <row r="1210" spans="1:20">
      <c r="A1210" t="s">
        <v>2656</v>
      </c>
      <c r="B1210" s="4">
        <v>26</v>
      </c>
      <c r="C1210" s="4">
        <v>5</v>
      </c>
      <c r="D1210" s="4">
        <v>1962</v>
      </c>
      <c r="E1210" s="1">
        <f t="shared" si="36"/>
        <v>11579</v>
      </c>
      <c r="F1210">
        <v>61.3</v>
      </c>
      <c r="G1210">
        <v>24.5</v>
      </c>
      <c r="H1210" t="s">
        <v>2455</v>
      </c>
      <c r="I1210" s="4">
        <v>6</v>
      </c>
      <c r="J1210" s="4">
        <v>12</v>
      </c>
      <c r="K1210" s="6">
        <v>1963</v>
      </c>
      <c r="L1210" s="1">
        <f t="shared" si="37"/>
        <v>4489</v>
      </c>
      <c r="M1210">
        <v>61.3</v>
      </c>
      <c r="N1210">
        <v>24.5</v>
      </c>
      <c r="O1210" t="s">
        <v>2455</v>
      </c>
      <c r="P1210" t="s">
        <v>34</v>
      </c>
      <c r="Q1210" t="s">
        <v>35</v>
      </c>
      <c r="R1210">
        <v>559</v>
      </c>
      <c r="S1210">
        <v>0</v>
      </c>
      <c r="T1210">
        <v>0</v>
      </c>
    </row>
    <row r="1211" spans="1:20">
      <c r="A1211" t="s">
        <v>2663</v>
      </c>
      <c r="B1211" s="4">
        <v>22</v>
      </c>
      <c r="C1211" s="4">
        <v>6</v>
      </c>
      <c r="D1211" s="4">
        <v>1962</v>
      </c>
      <c r="E1211" s="1">
        <f t="shared" si="36"/>
        <v>10149</v>
      </c>
      <c r="F1211">
        <v>61.3</v>
      </c>
      <c r="G1211">
        <v>29.1</v>
      </c>
      <c r="H1211" t="s">
        <v>2455</v>
      </c>
      <c r="I1211" s="4">
        <v>4</v>
      </c>
      <c r="J1211" s="4">
        <v>11</v>
      </c>
      <c r="K1211" s="6">
        <v>1962</v>
      </c>
      <c r="L1211" s="1">
        <f t="shared" si="37"/>
        <v>3728</v>
      </c>
      <c r="M1211">
        <v>61.17</v>
      </c>
      <c r="N1211">
        <v>29</v>
      </c>
      <c r="O1211" t="s">
        <v>2455</v>
      </c>
      <c r="P1211" t="s">
        <v>34</v>
      </c>
      <c r="Q1211" t="s">
        <v>35</v>
      </c>
      <c r="R1211">
        <v>135</v>
      </c>
      <c r="S1211">
        <v>16</v>
      </c>
      <c r="T1211">
        <v>200</v>
      </c>
    </row>
    <row r="1212" spans="1:20">
      <c r="A1212" t="s">
        <v>2669</v>
      </c>
      <c r="B1212" s="4">
        <v>7</v>
      </c>
      <c r="C1212" s="4">
        <v>6</v>
      </c>
      <c r="D1212" s="4">
        <v>1962</v>
      </c>
      <c r="E1212" s="1">
        <f t="shared" si="36"/>
        <v>4670</v>
      </c>
      <c r="F1212">
        <v>62.3</v>
      </c>
      <c r="G1212">
        <v>23.4</v>
      </c>
      <c r="H1212" t="s">
        <v>2455</v>
      </c>
      <c r="I1212" s="4">
        <v>22</v>
      </c>
      <c r="J1212" s="4">
        <v>2</v>
      </c>
      <c r="K1212" s="6">
        <v>1964</v>
      </c>
      <c r="L1212" s="1">
        <f t="shared" si="37"/>
        <v>10031</v>
      </c>
      <c r="M1212">
        <v>62.1</v>
      </c>
      <c r="N1212">
        <v>23</v>
      </c>
      <c r="O1212" t="s">
        <v>2455</v>
      </c>
      <c r="P1212" t="s">
        <v>34</v>
      </c>
      <c r="Q1212" t="s">
        <v>35</v>
      </c>
      <c r="R1212">
        <v>625</v>
      </c>
      <c r="S1212">
        <v>31</v>
      </c>
      <c r="T1212">
        <v>224</v>
      </c>
    </row>
    <row r="1213" spans="1:20">
      <c r="A1213" t="s">
        <v>2670</v>
      </c>
      <c r="B1213" s="4">
        <v>10</v>
      </c>
      <c r="C1213" s="4">
        <v>6</v>
      </c>
      <c r="D1213" s="4">
        <v>1962</v>
      </c>
      <c r="E1213" s="1">
        <f t="shared" si="36"/>
        <v>5766</v>
      </c>
      <c r="F1213">
        <v>62.6</v>
      </c>
      <c r="G1213">
        <v>23.7</v>
      </c>
      <c r="H1213" t="s">
        <v>2455</v>
      </c>
      <c r="I1213" s="4">
        <v>11</v>
      </c>
      <c r="J1213" s="4">
        <v>10</v>
      </c>
      <c r="K1213" s="6">
        <v>1963</v>
      </c>
      <c r="L1213" s="1">
        <f t="shared" si="37"/>
        <v>6254</v>
      </c>
      <c r="M1213">
        <v>62.5</v>
      </c>
      <c r="N1213">
        <v>23.67</v>
      </c>
      <c r="O1213" t="s">
        <v>2455</v>
      </c>
      <c r="P1213" t="s">
        <v>34</v>
      </c>
      <c r="Q1213" t="s">
        <v>35</v>
      </c>
      <c r="R1213">
        <v>488</v>
      </c>
      <c r="S1213">
        <v>12</v>
      </c>
      <c r="T1213">
        <v>189</v>
      </c>
    </row>
    <row r="1214" spans="1:20">
      <c r="A1214" t="s">
        <v>2673</v>
      </c>
      <c r="B1214" s="4">
        <v>27</v>
      </c>
      <c r="C1214" s="4">
        <v>5</v>
      </c>
      <c r="D1214" s="4">
        <v>1962</v>
      </c>
      <c r="E1214" s="1">
        <f t="shared" si="36"/>
        <v>11944</v>
      </c>
      <c r="F1214">
        <v>61.05</v>
      </c>
      <c r="G1214">
        <v>25.43</v>
      </c>
      <c r="H1214" t="s">
        <v>2455</v>
      </c>
      <c r="I1214" s="4">
        <v>20</v>
      </c>
      <c r="J1214" s="4">
        <v>11</v>
      </c>
      <c r="K1214" s="6">
        <v>1963</v>
      </c>
      <c r="L1214" s="1">
        <f t="shared" si="37"/>
        <v>9573</v>
      </c>
      <c r="M1214">
        <v>61.3</v>
      </c>
      <c r="N1214">
        <v>25.9</v>
      </c>
      <c r="O1214" t="s">
        <v>2455</v>
      </c>
      <c r="P1214" t="s">
        <v>34</v>
      </c>
      <c r="Q1214" t="s">
        <v>35</v>
      </c>
      <c r="R1214">
        <v>542</v>
      </c>
      <c r="S1214">
        <v>38</v>
      </c>
      <c r="T1214">
        <v>42</v>
      </c>
    </row>
    <row r="1215" spans="1:20">
      <c r="A1215" t="s">
        <v>2674</v>
      </c>
      <c r="B1215" s="4">
        <v>1</v>
      </c>
      <c r="C1215" s="4">
        <v>6</v>
      </c>
      <c r="D1215" s="4">
        <v>1962</v>
      </c>
      <c r="E1215" s="1">
        <f t="shared" si="36"/>
        <v>2479</v>
      </c>
      <c r="F1215">
        <v>61</v>
      </c>
      <c r="G1215">
        <v>25.7</v>
      </c>
      <c r="H1215" t="s">
        <v>2455</v>
      </c>
      <c r="I1215" s="4">
        <v>25</v>
      </c>
      <c r="J1215" s="4">
        <v>6</v>
      </c>
      <c r="K1215" s="6">
        <v>1962</v>
      </c>
      <c r="L1215" s="1">
        <f t="shared" si="37"/>
        <v>11245</v>
      </c>
      <c r="M1215">
        <v>61</v>
      </c>
      <c r="N1215">
        <v>25.7</v>
      </c>
      <c r="O1215" t="s">
        <v>2455</v>
      </c>
      <c r="P1215" t="s">
        <v>34</v>
      </c>
      <c r="Q1215" t="s">
        <v>35</v>
      </c>
      <c r="R1215">
        <v>24</v>
      </c>
      <c r="S1215">
        <v>0</v>
      </c>
      <c r="T1215">
        <v>0</v>
      </c>
    </row>
    <row r="1216" spans="1:20">
      <c r="A1216" t="s">
        <v>2675</v>
      </c>
      <c r="B1216" s="4">
        <v>1</v>
      </c>
      <c r="C1216" s="4">
        <v>6</v>
      </c>
      <c r="D1216" s="4">
        <v>1962</v>
      </c>
      <c r="E1216" s="1">
        <f t="shared" si="36"/>
        <v>2479</v>
      </c>
      <c r="F1216">
        <v>61</v>
      </c>
      <c r="G1216">
        <v>25.7</v>
      </c>
      <c r="H1216" t="s">
        <v>2455</v>
      </c>
      <c r="I1216" s="4">
        <v>24</v>
      </c>
      <c r="J1216" s="4">
        <v>2</v>
      </c>
      <c r="K1216" s="6">
        <v>1963</v>
      </c>
      <c r="L1216" s="1">
        <f t="shared" si="37"/>
        <v>10760</v>
      </c>
      <c r="M1216">
        <v>61</v>
      </c>
      <c r="N1216">
        <v>25.7</v>
      </c>
      <c r="O1216" t="s">
        <v>2455</v>
      </c>
      <c r="P1216" t="s">
        <v>40</v>
      </c>
      <c r="Q1216" t="s">
        <v>35</v>
      </c>
      <c r="R1216">
        <v>268</v>
      </c>
      <c r="S1216">
        <v>0</v>
      </c>
      <c r="T1216">
        <v>0</v>
      </c>
    </row>
    <row r="1217" spans="1:20">
      <c r="A1217" t="s">
        <v>2676</v>
      </c>
      <c r="B1217" s="4">
        <v>1</v>
      </c>
      <c r="C1217" s="4">
        <v>6</v>
      </c>
      <c r="D1217" s="4">
        <v>1962</v>
      </c>
      <c r="E1217" s="1">
        <f t="shared" si="36"/>
        <v>2479</v>
      </c>
      <c r="F1217">
        <v>61</v>
      </c>
      <c r="G1217">
        <v>25.7</v>
      </c>
      <c r="H1217" t="s">
        <v>2455</v>
      </c>
      <c r="I1217" s="4">
        <v>29</v>
      </c>
      <c r="J1217" s="4">
        <v>4</v>
      </c>
      <c r="K1217" s="6">
        <v>1965</v>
      </c>
      <c r="L1217" s="1">
        <f t="shared" si="37"/>
        <v>12648</v>
      </c>
      <c r="M1217">
        <v>61</v>
      </c>
      <c r="N1217">
        <v>25.67</v>
      </c>
      <c r="O1217" t="s">
        <v>2455</v>
      </c>
      <c r="P1217" t="s">
        <v>40</v>
      </c>
      <c r="Q1217" t="s">
        <v>35</v>
      </c>
      <c r="R1217">
        <v>1063</v>
      </c>
      <c r="S1217">
        <v>2</v>
      </c>
      <c r="T1217">
        <v>270</v>
      </c>
    </row>
    <row r="1218" spans="1:20">
      <c r="A1218" t="s">
        <v>2677</v>
      </c>
      <c r="B1218" s="4">
        <v>2</v>
      </c>
      <c r="C1218" s="4">
        <v>6</v>
      </c>
      <c r="D1218" s="4">
        <v>1962</v>
      </c>
      <c r="E1218" s="1">
        <f t="shared" si="36"/>
        <v>2844</v>
      </c>
      <c r="F1218">
        <v>59.9</v>
      </c>
      <c r="G1218">
        <v>20.9</v>
      </c>
      <c r="H1218" t="s">
        <v>2455</v>
      </c>
      <c r="I1218" s="4">
        <v>20</v>
      </c>
      <c r="J1218" s="4">
        <v>11</v>
      </c>
      <c r="K1218" s="6">
        <v>1963</v>
      </c>
      <c r="L1218" s="1">
        <f t="shared" si="37"/>
        <v>9573</v>
      </c>
      <c r="M1218">
        <v>59.83</v>
      </c>
      <c r="N1218">
        <v>20.83</v>
      </c>
      <c r="O1218" t="s">
        <v>2455</v>
      </c>
      <c r="P1218" t="s">
        <v>40</v>
      </c>
      <c r="Q1218" t="s">
        <v>35</v>
      </c>
      <c r="R1218">
        <v>536</v>
      </c>
      <c r="S1218">
        <v>9</v>
      </c>
      <c r="T1218">
        <v>207</v>
      </c>
    </row>
    <row r="1219" spans="1:20">
      <c r="A1219" t="s">
        <v>3882</v>
      </c>
      <c r="B1219" s="4">
        <v>26</v>
      </c>
      <c r="C1219" s="4">
        <v>5</v>
      </c>
      <c r="D1219" s="4">
        <v>1962</v>
      </c>
      <c r="E1219" s="1">
        <f t="shared" ref="E1219:E1282" si="38">DATE(B1219,C1219,D1219)</f>
        <v>11579</v>
      </c>
      <c r="F1219">
        <v>56.18</v>
      </c>
      <c r="G1219">
        <v>15.58</v>
      </c>
      <c r="H1219" t="s">
        <v>2497</v>
      </c>
      <c r="I1219" s="4">
        <v>18</v>
      </c>
      <c r="J1219" s="4">
        <v>6</v>
      </c>
      <c r="K1219" s="6">
        <v>1962</v>
      </c>
      <c r="L1219" s="1">
        <f t="shared" ref="L1219:L1282" si="39">DATE(I1219,J1219,K1219)</f>
        <v>8688</v>
      </c>
      <c r="M1219">
        <v>56.18</v>
      </c>
      <c r="N1219">
        <v>15.58</v>
      </c>
      <c r="O1219" t="s">
        <v>2497</v>
      </c>
      <c r="P1219" t="s">
        <v>40</v>
      </c>
      <c r="Q1219" t="s">
        <v>52</v>
      </c>
      <c r="R1219">
        <v>23</v>
      </c>
      <c r="S1219">
        <v>0</v>
      </c>
      <c r="T1219">
        <v>0</v>
      </c>
    </row>
    <row r="1220" spans="1:20">
      <c r="A1220" t="s">
        <v>3883</v>
      </c>
      <c r="B1220" s="4">
        <v>1</v>
      </c>
      <c r="C1220" s="4">
        <v>6</v>
      </c>
      <c r="D1220" s="4">
        <v>1962</v>
      </c>
      <c r="E1220" s="1">
        <f t="shared" si="38"/>
        <v>2479</v>
      </c>
      <c r="F1220">
        <v>56.32</v>
      </c>
      <c r="G1220">
        <v>15.47</v>
      </c>
      <c r="H1220" t="s">
        <v>2497</v>
      </c>
      <c r="I1220" s="4">
        <v>21</v>
      </c>
      <c r="J1220" s="4">
        <v>8</v>
      </c>
      <c r="K1220" s="6">
        <v>1962</v>
      </c>
      <c r="L1220" s="1">
        <f t="shared" si="39"/>
        <v>9845</v>
      </c>
      <c r="M1220">
        <v>56.32</v>
      </c>
      <c r="N1220">
        <v>15.47</v>
      </c>
      <c r="O1220" t="s">
        <v>2497</v>
      </c>
      <c r="P1220" t="s">
        <v>34</v>
      </c>
      <c r="Q1220" t="s">
        <v>35</v>
      </c>
      <c r="R1220">
        <v>81</v>
      </c>
      <c r="S1220">
        <v>0</v>
      </c>
      <c r="T1220">
        <v>0</v>
      </c>
    </row>
    <row r="1221" spans="1:20">
      <c r="A1221" t="s">
        <v>4009</v>
      </c>
      <c r="B1221" s="4">
        <v>7</v>
      </c>
      <c r="C1221" s="4">
        <v>6</v>
      </c>
      <c r="D1221" s="4">
        <v>1962</v>
      </c>
      <c r="E1221" s="1">
        <f t="shared" si="38"/>
        <v>4670</v>
      </c>
      <c r="F1221">
        <v>62.42</v>
      </c>
      <c r="G1221">
        <v>17.23</v>
      </c>
      <c r="H1221" t="s">
        <v>2497</v>
      </c>
      <c r="I1221" s="4">
        <v>28</v>
      </c>
      <c r="J1221" s="4">
        <v>8</v>
      </c>
      <c r="K1221" s="6">
        <v>1963</v>
      </c>
      <c r="L1221" s="1">
        <f t="shared" si="39"/>
        <v>12403</v>
      </c>
      <c r="M1221">
        <v>62.38</v>
      </c>
      <c r="N1221">
        <v>17.28</v>
      </c>
      <c r="O1221" t="s">
        <v>2497</v>
      </c>
      <c r="P1221" t="s">
        <v>40</v>
      </c>
      <c r="Q1221" t="s">
        <v>52</v>
      </c>
      <c r="R1221">
        <v>447</v>
      </c>
      <c r="S1221">
        <v>5</v>
      </c>
      <c r="T1221">
        <v>146</v>
      </c>
    </row>
    <row r="1222" spans="1:20">
      <c r="A1222" t="s">
        <v>4011</v>
      </c>
      <c r="B1222" s="4">
        <v>2</v>
      </c>
      <c r="C1222" s="4">
        <v>6</v>
      </c>
      <c r="D1222" s="4">
        <v>1962</v>
      </c>
      <c r="E1222" s="1">
        <f t="shared" si="38"/>
        <v>2844</v>
      </c>
      <c r="F1222">
        <v>57.78</v>
      </c>
      <c r="G1222">
        <v>16.579999999999998</v>
      </c>
      <c r="H1222" t="s">
        <v>2497</v>
      </c>
      <c r="I1222" s="4">
        <v>20</v>
      </c>
      <c r="J1222" s="4">
        <v>7</v>
      </c>
      <c r="K1222" s="6">
        <v>1962</v>
      </c>
      <c r="L1222" s="1">
        <f t="shared" si="39"/>
        <v>9449</v>
      </c>
      <c r="M1222">
        <v>57.77</v>
      </c>
      <c r="N1222">
        <v>16.579999999999998</v>
      </c>
      <c r="O1222" t="s">
        <v>2497</v>
      </c>
      <c r="P1222" t="s">
        <v>81</v>
      </c>
      <c r="Q1222" t="s">
        <v>35</v>
      </c>
      <c r="R1222">
        <v>48</v>
      </c>
      <c r="S1222">
        <v>2</v>
      </c>
      <c r="T1222">
        <v>181</v>
      </c>
    </row>
    <row r="1223" spans="1:20">
      <c r="A1223" t="s">
        <v>4020</v>
      </c>
      <c r="B1223" s="4">
        <v>26</v>
      </c>
      <c r="C1223" s="4">
        <v>6</v>
      </c>
      <c r="D1223" s="4">
        <v>1962</v>
      </c>
      <c r="E1223" s="1">
        <f t="shared" si="38"/>
        <v>11610</v>
      </c>
      <c r="F1223">
        <v>68.900000000000006</v>
      </c>
      <c r="G1223">
        <v>20.87</v>
      </c>
      <c r="H1223" t="s">
        <v>2497</v>
      </c>
      <c r="I1223" s="4">
        <v>21</v>
      </c>
      <c r="J1223" s="4">
        <v>6</v>
      </c>
      <c r="K1223" s="6">
        <v>1963</v>
      </c>
      <c r="L1223" s="1">
        <f t="shared" si="39"/>
        <v>9785</v>
      </c>
      <c r="M1223">
        <v>68.900000000000006</v>
      </c>
      <c r="N1223">
        <v>20.87</v>
      </c>
      <c r="O1223" t="s">
        <v>2497</v>
      </c>
      <c r="P1223" t="s">
        <v>40</v>
      </c>
      <c r="Q1223" t="s">
        <v>35</v>
      </c>
      <c r="R1223">
        <v>360</v>
      </c>
      <c r="S1223">
        <v>0</v>
      </c>
      <c r="T1223">
        <v>0</v>
      </c>
    </row>
    <row r="1224" spans="1:20">
      <c r="A1224" t="s">
        <v>4024</v>
      </c>
      <c r="B1224" s="4">
        <v>28</v>
      </c>
      <c r="C1224" s="4">
        <v>5</v>
      </c>
      <c r="D1224" s="4">
        <v>1962</v>
      </c>
      <c r="E1224" s="1">
        <f t="shared" si="38"/>
        <v>12310</v>
      </c>
      <c r="F1224">
        <v>59.25</v>
      </c>
      <c r="G1224">
        <v>17.079999999999998</v>
      </c>
      <c r="H1224" t="s">
        <v>2497</v>
      </c>
      <c r="I1224" s="4">
        <v>10</v>
      </c>
      <c r="J1224" s="4">
        <v>4</v>
      </c>
      <c r="K1224" s="6">
        <v>1963</v>
      </c>
      <c r="L1224" s="1">
        <f t="shared" si="39"/>
        <v>5706</v>
      </c>
      <c r="M1224">
        <v>59.13</v>
      </c>
      <c r="N1224">
        <v>16.73</v>
      </c>
      <c r="O1224" t="s">
        <v>2497</v>
      </c>
      <c r="P1224" t="s">
        <v>34</v>
      </c>
      <c r="Q1224" t="s">
        <v>35</v>
      </c>
      <c r="R1224">
        <v>317</v>
      </c>
      <c r="S1224">
        <v>24</v>
      </c>
      <c r="T1224">
        <v>237</v>
      </c>
    </row>
    <row r="1225" spans="1:20">
      <c r="A1225" t="s">
        <v>4034</v>
      </c>
      <c r="B1225" s="4">
        <v>27</v>
      </c>
      <c r="C1225" s="4">
        <v>5</v>
      </c>
      <c r="D1225" s="4">
        <v>1962</v>
      </c>
      <c r="E1225" s="1">
        <f t="shared" si="38"/>
        <v>11944</v>
      </c>
      <c r="F1225">
        <v>58.27</v>
      </c>
      <c r="G1225">
        <v>12.92</v>
      </c>
      <c r="H1225" t="s">
        <v>2497</v>
      </c>
      <c r="I1225" s="4">
        <v>7</v>
      </c>
      <c r="J1225" s="4">
        <v>2</v>
      </c>
      <c r="K1225" s="6">
        <v>1963</v>
      </c>
      <c r="L1225" s="1">
        <f t="shared" si="39"/>
        <v>4551</v>
      </c>
      <c r="M1225">
        <v>58.27</v>
      </c>
      <c r="N1225">
        <v>12.95</v>
      </c>
      <c r="O1225" t="s">
        <v>2497</v>
      </c>
      <c r="P1225" t="s">
        <v>40</v>
      </c>
      <c r="Q1225" t="s">
        <v>35</v>
      </c>
      <c r="R1225">
        <v>256</v>
      </c>
      <c r="S1225">
        <v>2</v>
      </c>
      <c r="T1225">
        <v>91</v>
      </c>
    </row>
    <row r="1226" spans="1:20">
      <c r="A1226" t="s">
        <v>4038</v>
      </c>
      <c r="B1226" s="4">
        <v>26</v>
      </c>
      <c r="C1226" s="4">
        <v>6</v>
      </c>
      <c r="D1226" s="4">
        <v>1962</v>
      </c>
      <c r="E1226" s="1">
        <f t="shared" si="38"/>
        <v>11610</v>
      </c>
      <c r="F1226">
        <v>57.93</v>
      </c>
      <c r="G1226">
        <v>12.53</v>
      </c>
      <c r="H1226" t="s">
        <v>2497</v>
      </c>
      <c r="I1226" s="4">
        <v>7</v>
      </c>
      <c r="J1226" s="4">
        <v>9</v>
      </c>
      <c r="K1226" s="6">
        <v>1963</v>
      </c>
      <c r="L1226" s="1">
        <f t="shared" si="39"/>
        <v>4763</v>
      </c>
      <c r="M1226">
        <v>57.93</v>
      </c>
      <c r="N1226">
        <v>12.53</v>
      </c>
      <c r="O1226" t="s">
        <v>2497</v>
      </c>
      <c r="P1226" t="s">
        <v>34</v>
      </c>
      <c r="Q1226" t="s">
        <v>35</v>
      </c>
      <c r="R1226">
        <v>438</v>
      </c>
      <c r="S1226">
        <v>0</v>
      </c>
      <c r="T1226">
        <v>0</v>
      </c>
    </row>
    <row r="1227" spans="1:20">
      <c r="A1227" t="s">
        <v>4039</v>
      </c>
      <c r="B1227" s="4">
        <v>10</v>
      </c>
      <c r="C1227" s="4">
        <v>6</v>
      </c>
      <c r="D1227" s="4">
        <v>1962</v>
      </c>
      <c r="E1227" s="1">
        <f t="shared" si="38"/>
        <v>5766</v>
      </c>
      <c r="F1227">
        <v>61.92</v>
      </c>
      <c r="G1227">
        <v>16.98</v>
      </c>
      <c r="H1227" t="s">
        <v>2497</v>
      </c>
      <c r="I1227" s="4">
        <v>29</v>
      </c>
      <c r="J1227" s="4">
        <v>5</v>
      </c>
      <c r="K1227" s="6">
        <v>1963</v>
      </c>
      <c r="L1227" s="1">
        <f t="shared" si="39"/>
        <v>12676</v>
      </c>
      <c r="M1227">
        <v>61.92</v>
      </c>
      <c r="N1227">
        <v>17</v>
      </c>
      <c r="O1227" t="s">
        <v>2497</v>
      </c>
      <c r="P1227" t="s">
        <v>81</v>
      </c>
      <c r="Q1227" t="s">
        <v>35</v>
      </c>
      <c r="R1227">
        <v>353</v>
      </c>
      <c r="S1227">
        <v>1</v>
      </c>
      <c r="T1227">
        <v>91</v>
      </c>
    </row>
    <row r="1228" spans="1:20">
      <c r="A1228" t="s">
        <v>4040</v>
      </c>
      <c r="B1228" s="4">
        <v>13</v>
      </c>
      <c r="C1228" s="4">
        <v>6</v>
      </c>
      <c r="D1228" s="4">
        <v>1962</v>
      </c>
      <c r="E1228" s="1">
        <f t="shared" si="38"/>
        <v>6862</v>
      </c>
      <c r="F1228">
        <v>61.75</v>
      </c>
      <c r="G1228">
        <v>17.149999999999999</v>
      </c>
      <c r="H1228" t="s">
        <v>2497</v>
      </c>
      <c r="I1228" s="4">
        <v>14</v>
      </c>
      <c r="J1228" s="4">
        <v>10</v>
      </c>
      <c r="K1228" s="6">
        <v>1962</v>
      </c>
      <c r="L1228" s="1">
        <f t="shared" si="39"/>
        <v>7349</v>
      </c>
      <c r="M1228">
        <v>61.72</v>
      </c>
      <c r="N1228">
        <v>17.100000000000001</v>
      </c>
      <c r="O1228" t="s">
        <v>2497</v>
      </c>
      <c r="P1228" t="s">
        <v>81</v>
      </c>
      <c r="Q1228" t="s">
        <v>35</v>
      </c>
      <c r="R1228">
        <v>123</v>
      </c>
      <c r="S1228">
        <v>5</v>
      </c>
      <c r="T1228">
        <v>216</v>
      </c>
    </row>
    <row r="1229" spans="1:20">
      <c r="A1229" t="s">
        <v>4042</v>
      </c>
      <c r="B1229" s="4">
        <v>1</v>
      </c>
      <c r="C1229" s="4">
        <v>6</v>
      </c>
      <c r="D1229" s="4">
        <v>1962</v>
      </c>
      <c r="E1229" s="1">
        <f t="shared" si="38"/>
        <v>2479</v>
      </c>
      <c r="F1229">
        <v>59.48</v>
      </c>
      <c r="G1229">
        <v>18.2</v>
      </c>
      <c r="H1229" t="s">
        <v>2497</v>
      </c>
      <c r="I1229" s="4">
        <v>2</v>
      </c>
      <c r="J1229" s="4">
        <v>6</v>
      </c>
      <c r="K1229" s="6">
        <v>1962</v>
      </c>
      <c r="L1229" s="1">
        <f t="shared" si="39"/>
        <v>2844</v>
      </c>
      <c r="M1229">
        <v>59.48</v>
      </c>
      <c r="N1229">
        <v>18.2</v>
      </c>
      <c r="O1229" t="s">
        <v>2497</v>
      </c>
      <c r="P1229" t="s">
        <v>40</v>
      </c>
      <c r="Q1229" t="s">
        <v>35</v>
      </c>
      <c r="R1229">
        <v>1</v>
      </c>
      <c r="S1229">
        <v>0</v>
      </c>
      <c r="T1229">
        <v>0</v>
      </c>
    </row>
    <row r="1230" spans="1:20">
      <c r="A1230" t="s">
        <v>4045</v>
      </c>
      <c r="B1230" s="4">
        <v>29</v>
      </c>
      <c r="C1230" s="4">
        <v>5</v>
      </c>
      <c r="D1230" s="4">
        <v>1962</v>
      </c>
      <c r="E1230" s="1">
        <f t="shared" si="38"/>
        <v>12675</v>
      </c>
      <c r="F1230">
        <v>55.87</v>
      </c>
      <c r="G1230">
        <v>12.83</v>
      </c>
      <c r="H1230" t="s">
        <v>2497</v>
      </c>
      <c r="I1230" s="4">
        <v>3</v>
      </c>
      <c r="J1230" s="4">
        <v>5</v>
      </c>
      <c r="K1230" s="6">
        <v>1963</v>
      </c>
      <c r="L1230" s="1">
        <f t="shared" si="39"/>
        <v>3179</v>
      </c>
      <c r="M1230">
        <v>55.92</v>
      </c>
      <c r="N1230">
        <v>12.87</v>
      </c>
      <c r="O1230" t="s">
        <v>2497</v>
      </c>
      <c r="P1230" t="s">
        <v>40</v>
      </c>
      <c r="Q1230" t="s">
        <v>35</v>
      </c>
      <c r="R1230">
        <v>339</v>
      </c>
      <c r="S1230">
        <v>6</v>
      </c>
      <c r="T1230">
        <v>21</v>
      </c>
    </row>
    <row r="1231" spans="1:20">
      <c r="A1231" t="s">
        <v>4052</v>
      </c>
      <c r="B1231" s="4">
        <v>16</v>
      </c>
      <c r="C1231" s="4">
        <v>6</v>
      </c>
      <c r="D1231" s="4">
        <v>1962</v>
      </c>
      <c r="E1231" s="1">
        <f t="shared" si="38"/>
        <v>7958</v>
      </c>
      <c r="F1231">
        <v>60.5</v>
      </c>
      <c r="G1231">
        <v>15.42</v>
      </c>
      <c r="H1231" t="s">
        <v>2497</v>
      </c>
      <c r="I1231" s="4">
        <v>21</v>
      </c>
      <c r="J1231" s="4">
        <v>6</v>
      </c>
      <c r="K1231" s="6">
        <v>1963</v>
      </c>
      <c r="L1231" s="1">
        <f t="shared" si="39"/>
        <v>9785</v>
      </c>
      <c r="M1231">
        <v>60.5</v>
      </c>
      <c r="N1231">
        <v>15.42</v>
      </c>
      <c r="O1231" t="s">
        <v>2497</v>
      </c>
      <c r="P1231" t="s">
        <v>140</v>
      </c>
      <c r="Q1231" t="s">
        <v>35</v>
      </c>
      <c r="R1231">
        <v>370</v>
      </c>
      <c r="S1231">
        <v>0</v>
      </c>
      <c r="T1231">
        <v>0</v>
      </c>
    </row>
    <row r="1232" spans="1:20">
      <c r="A1232" t="s">
        <v>4054</v>
      </c>
      <c r="B1232" s="4">
        <v>29</v>
      </c>
      <c r="C1232" s="4">
        <v>6</v>
      </c>
      <c r="D1232" s="4">
        <v>1962</v>
      </c>
      <c r="E1232" s="1">
        <f t="shared" si="38"/>
        <v>12706</v>
      </c>
      <c r="F1232">
        <v>65.349999999999994</v>
      </c>
      <c r="G1232">
        <v>19.37</v>
      </c>
      <c r="H1232" t="s">
        <v>2497</v>
      </c>
      <c r="I1232" s="4">
        <v>24</v>
      </c>
      <c r="J1232" s="4">
        <v>10</v>
      </c>
      <c r="K1232" s="6">
        <v>1963</v>
      </c>
      <c r="L1232" s="1">
        <f t="shared" si="39"/>
        <v>11003</v>
      </c>
      <c r="M1232">
        <v>65.349999999999994</v>
      </c>
      <c r="N1232">
        <v>19.37</v>
      </c>
      <c r="O1232" t="s">
        <v>2497</v>
      </c>
      <c r="P1232" t="s">
        <v>34</v>
      </c>
      <c r="Q1232" t="s">
        <v>35</v>
      </c>
      <c r="R1232">
        <v>482</v>
      </c>
      <c r="S1232">
        <v>0</v>
      </c>
      <c r="T1232">
        <v>0</v>
      </c>
    </row>
    <row r="1233" spans="1:20">
      <c r="A1233" t="s">
        <v>4055</v>
      </c>
      <c r="B1233" s="4">
        <v>29</v>
      </c>
      <c r="C1233" s="4">
        <v>6</v>
      </c>
      <c r="D1233" s="4">
        <v>1962</v>
      </c>
      <c r="E1233" s="1">
        <f t="shared" si="38"/>
        <v>12706</v>
      </c>
      <c r="F1233">
        <v>65.349999999999994</v>
      </c>
      <c r="G1233">
        <v>19.329999999999998</v>
      </c>
      <c r="H1233" t="s">
        <v>2497</v>
      </c>
      <c r="I1233" s="4">
        <v>15</v>
      </c>
      <c r="J1233" s="4">
        <v>2</v>
      </c>
      <c r="K1233" s="6">
        <v>1963</v>
      </c>
      <c r="L1233" s="1">
        <f t="shared" si="39"/>
        <v>7473</v>
      </c>
      <c r="M1233">
        <v>65.349999999999994</v>
      </c>
      <c r="N1233">
        <v>19.329999999999998</v>
      </c>
      <c r="O1233" t="s">
        <v>2497</v>
      </c>
      <c r="P1233" t="s">
        <v>34</v>
      </c>
      <c r="Q1233" t="s">
        <v>35</v>
      </c>
      <c r="R1233">
        <v>231</v>
      </c>
      <c r="S1233">
        <v>0</v>
      </c>
      <c r="T1233">
        <v>0</v>
      </c>
    </row>
    <row r="1234" spans="1:20">
      <c r="A1234" t="s">
        <v>4060</v>
      </c>
      <c r="B1234" s="4">
        <v>23</v>
      </c>
      <c r="C1234" s="4">
        <v>5</v>
      </c>
      <c r="D1234" s="4">
        <v>1962</v>
      </c>
      <c r="E1234" s="1">
        <f t="shared" si="38"/>
        <v>10483</v>
      </c>
      <c r="F1234">
        <v>59.37</v>
      </c>
      <c r="G1234">
        <v>18.05</v>
      </c>
      <c r="H1234" t="s">
        <v>2497</v>
      </c>
      <c r="I1234" s="4">
        <v>21</v>
      </c>
      <c r="J1234" s="4">
        <v>7</v>
      </c>
      <c r="K1234" s="6">
        <v>1962</v>
      </c>
      <c r="L1234" s="1">
        <f t="shared" si="39"/>
        <v>9814</v>
      </c>
      <c r="M1234">
        <v>59.37</v>
      </c>
      <c r="N1234">
        <v>18.05</v>
      </c>
      <c r="O1234" t="s">
        <v>2497</v>
      </c>
      <c r="P1234" t="s">
        <v>40</v>
      </c>
      <c r="Q1234" t="s">
        <v>35</v>
      </c>
      <c r="R1234">
        <v>59</v>
      </c>
      <c r="S1234">
        <v>0</v>
      </c>
      <c r="T1234">
        <v>0</v>
      </c>
    </row>
    <row r="1235" spans="1:20">
      <c r="A1235" t="s">
        <v>4061</v>
      </c>
      <c r="B1235" s="4">
        <v>26</v>
      </c>
      <c r="C1235" s="4">
        <v>5</v>
      </c>
      <c r="D1235" s="4">
        <v>1962</v>
      </c>
      <c r="E1235" s="1">
        <f t="shared" si="38"/>
        <v>11579</v>
      </c>
      <c r="F1235">
        <v>59.22</v>
      </c>
      <c r="G1235">
        <v>18.079999999999998</v>
      </c>
      <c r="H1235" t="s">
        <v>2497</v>
      </c>
      <c r="I1235" s="4">
        <v>30</v>
      </c>
      <c r="J1235" s="4">
        <v>9</v>
      </c>
      <c r="K1235" s="6">
        <v>1964</v>
      </c>
      <c r="L1235" s="1">
        <f t="shared" si="39"/>
        <v>13165</v>
      </c>
      <c r="M1235">
        <v>59.22</v>
      </c>
      <c r="N1235">
        <v>18.079999999999998</v>
      </c>
      <c r="O1235" t="s">
        <v>2497</v>
      </c>
      <c r="P1235" t="s">
        <v>40</v>
      </c>
      <c r="Q1235" t="s">
        <v>52</v>
      </c>
      <c r="R1235">
        <v>858</v>
      </c>
      <c r="S1235">
        <v>0</v>
      </c>
      <c r="T1235">
        <v>0</v>
      </c>
    </row>
    <row r="1236" spans="1:20">
      <c r="A1236" t="s">
        <v>4062</v>
      </c>
      <c r="B1236" s="4">
        <v>2</v>
      </c>
      <c r="C1236" s="4">
        <v>6</v>
      </c>
      <c r="D1236" s="4">
        <v>1962</v>
      </c>
      <c r="E1236" s="1">
        <f t="shared" si="38"/>
        <v>2844</v>
      </c>
      <c r="F1236">
        <v>59.32</v>
      </c>
      <c r="G1236">
        <v>18.07</v>
      </c>
      <c r="H1236" t="s">
        <v>2497</v>
      </c>
      <c r="I1236" s="4">
        <v>2</v>
      </c>
      <c r="J1236" s="4">
        <v>8</v>
      </c>
      <c r="K1236" s="6">
        <v>1963</v>
      </c>
      <c r="L1236" s="1">
        <f t="shared" si="39"/>
        <v>2906</v>
      </c>
      <c r="M1236">
        <v>59.32</v>
      </c>
      <c r="N1236">
        <v>18.05</v>
      </c>
      <c r="O1236" t="s">
        <v>2497</v>
      </c>
      <c r="P1236" t="s">
        <v>40</v>
      </c>
      <c r="Q1236" t="s">
        <v>52</v>
      </c>
      <c r="R1236">
        <v>426</v>
      </c>
      <c r="S1236">
        <v>1</v>
      </c>
      <c r="T1236">
        <v>270</v>
      </c>
    </row>
    <row r="1237" spans="1:20">
      <c r="A1237" t="s">
        <v>4064</v>
      </c>
      <c r="B1237" s="4">
        <v>15</v>
      </c>
      <c r="C1237" s="4">
        <v>5</v>
      </c>
      <c r="D1237" s="4">
        <v>1962</v>
      </c>
      <c r="E1237" s="1">
        <f t="shared" si="38"/>
        <v>7561</v>
      </c>
      <c r="F1237">
        <v>59.35</v>
      </c>
      <c r="G1237">
        <v>18.07</v>
      </c>
      <c r="H1237" t="s">
        <v>2497</v>
      </c>
      <c r="I1237" s="4">
        <v>7</v>
      </c>
      <c r="J1237" s="4">
        <v>11</v>
      </c>
      <c r="K1237" s="6">
        <v>1970</v>
      </c>
      <c r="L1237" s="1">
        <f t="shared" si="39"/>
        <v>4831</v>
      </c>
      <c r="M1237">
        <v>59.33</v>
      </c>
      <c r="N1237">
        <v>18.03</v>
      </c>
      <c r="O1237" t="s">
        <v>2497</v>
      </c>
      <c r="P1237" t="s">
        <v>34</v>
      </c>
      <c r="Q1237" t="s">
        <v>35</v>
      </c>
      <c r="R1237">
        <v>3098</v>
      </c>
      <c r="S1237">
        <v>3</v>
      </c>
      <c r="T1237">
        <v>226</v>
      </c>
    </row>
    <row r="1238" spans="1:20">
      <c r="A1238" t="s">
        <v>4065</v>
      </c>
      <c r="B1238" s="4">
        <v>27</v>
      </c>
      <c r="C1238" s="4">
        <v>5</v>
      </c>
      <c r="D1238" s="4">
        <v>1962</v>
      </c>
      <c r="E1238" s="1">
        <f t="shared" si="38"/>
        <v>11944</v>
      </c>
      <c r="F1238">
        <v>55.53</v>
      </c>
      <c r="G1238">
        <v>13.03</v>
      </c>
      <c r="H1238" t="s">
        <v>2497</v>
      </c>
      <c r="I1238" s="4">
        <v>24</v>
      </c>
      <c r="J1238" s="4">
        <v>4</v>
      </c>
      <c r="K1238" s="6">
        <v>1967</v>
      </c>
      <c r="L1238" s="1">
        <f t="shared" si="39"/>
        <v>10824</v>
      </c>
      <c r="M1238">
        <v>55.53</v>
      </c>
      <c r="N1238">
        <v>12.98</v>
      </c>
      <c r="O1238" t="s">
        <v>2497</v>
      </c>
      <c r="P1238" t="s">
        <v>40</v>
      </c>
      <c r="Q1238" t="s">
        <v>35</v>
      </c>
      <c r="R1238">
        <v>1793</v>
      </c>
      <c r="S1238">
        <v>4</v>
      </c>
      <c r="T1238">
        <v>270</v>
      </c>
    </row>
    <row r="1239" spans="1:20">
      <c r="A1239" t="s">
        <v>4068</v>
      </c>
      <c r="B1239" s="4">
        <v>1</v>
      </c>
      <c r="C1239" s="4">
        <v>6</v>
      </c>
      <c r="D1239" s="4">
        <v>1962</v>
      </c>
      <c r="E1239" s="1">
        <f t="shared" si="38"/>
        <v>2479</v>
      </c>
      <c r="F1239">
        <v>56.3</v>
      </c>
      <c r="G1239">
        <v>15.45</v>
      </c>
      <c r="H1239" t="s">
        <v>2497</v>
      </c>
      <c r="I1239" s="4">
        <v>11</v>
      </c>
      <c r="J1239" s="4">
        <v>1</v>
      </c>
      <c r="K1239" s="6">
        <v>1963</v>
      </c>
      <c r="L1239" s="1">
        <f t="shared" si="39"/>
        <v>5981</v>
      </c>
      <c r="M1239">
        <v>56.37</v>
      </c>
      <c r="N1239">
        <v>15.18</v>
      </c>
      <c r="O1239" t="s">
        <v>2497</v>
      </c>
      <c r="P1239" t="s">
        <v>34</v>
      </c>
      <c r="Q1239" t="s">
        <v>35</v>
      </c>
      <c r="R1239">
        <v>224</v>
      </c>
      <c r="S1239">
        <v>19</v>
      </c>
      <c r="T1239">
        <v>295</v>
      </c>
    </row>
    <row r="1240" spans="1:20">
      <c r="A1240" t="s">
        <v>141</v>
      </c>
      <c r="B1240" s="4">
        <v>19</v>
      </c>
      <c r="C1240" s="4">
        <v>5</v>
      </c>
      <c r="D1240" s="4">
        <v>1963</v>
      </c>
      <c r="E1240" s="1">
        <f t="shared" si="38"/>
        <v>9023</v>
      </c>
      <c r="F1240">
        <v>50.6</v>
      </c>
      <c r="G1240">
        <v>5.9</v>
      </c>
      <c r="H1240" t="s">
        <v>22</v>
      </c>
      <c r="I1240" s="4">
        <v>29</v>
      </c>
      <c r="J1240" s="4">
        <v>9</v>
      </c>
      <c r="K1240" s="6">
        <v>1963</v>
      </c>
      <c r="L1240" s="1">
        <f t="shared" si="39"/>
        <v>12799</v>
      </c>
      <c r="M1240">
        <v>50.6</v>
      </c>
      <c r="N1240">
        <v>5.9</v>
      </c>
      <c r="O1240" t="s">
        <v>22</v>
      </c>
      <c r="P1240" t="s">
        <v>107</v>
      </c>
      <c r="Q1240" t="s">
        <v>35</v>
      </c>
      <c r="R1240">
        <v>133</v>
      </c>
      <c r="S1240">
        <v>0</v>
      </c>
      <c r="T1240">
        <v>0</v>
      </c>
    </row>
    <row r="1241" spans="1:20">
      <c r="A1241" t="s">
        <v>144</v>
      </c>
      <c r="B1241" s="4">
        <v>19</v>
      </c>
      <c r="C1241" s="4">
        <v>5</v>
      </c>
      <c r="D1241" s="4">
        <v>1963</v>
      </c>
      <c r="E1241" s="1">
        <f t="shared" si="38"/>
        <v>9023</v>
      </c>
      <c r="F1241">
        <v>50.6</v>
      </c>
      <c r="G1241">
        <v>5.9</v>
      </c>
      <c r="H1241" t="s">
        <v>22</v>
      </c>
      <c r="I1241" s="4">
        <v>29</v>
      </c>
      <c r="J1241" s="4">
        <v>9</v>
      </c>
      <c r="K1241" s="6">
        <v>1963</v>
      </c>
      <c r="L1241" s="1">
        <f t="shared" si="39"/>
        <v>12799</v>
      </c>
      <c r="M1241">
        <v>50.6</v>
      </c>
      <c r="N1241">
        <v>5.9</v>
      </c>
      <c r="O1241" t="s">
        <v>22</v>
      </c>
      <c r="P1241" t="s">
        <v>107</v>
      </c>
      <c r="Q1241" t="s">
        <v>35</v>
      </c>
      <c r="R1241">
        <v>133</v>
      </c>
      <c r="S1241">
        <v>0</v>
      </c>
      <c r="T1241">
        <v>0</v>
      </c>
    </row>
    <row r="1242" spans="1:20">
      <c r="A1242" t="s">
        <v>160</v>
      </c>
      <c r="B1242" s="4">
        <v>20</v>
      </c>
      <c r="C1242" s="4">
        <v>5</v>
      </c>
      <c r="D1242" s="4">
        <v>1963</v>
      </c>
      <c r="E1242" s="1">
        <f t="shared" si="38"/>
        <v>9389</v>
      </c>
      <c r="F1242">
        <v>50.6</v>
      </c>
      <c r="G1242">
        <v>5.9</v>
      </c>
      <c r="H1242" t="s">
        <v>22</v>
      </c>
      <c r="I1242" s="4">
        <v>6</v>
      </c>
      <c r="J1242" s="4">
        <v>6</v>
      </c>
      <c r="K1242" s="6">
        <v>1964</v>
      </c>
      <c r="L1242" s="1">
        <f t="shared" si="39"/>
        <v>4307</v>
      </c>
      <c r="M1242">
        <v>50.6</v>
      </c>
      <c r="N1242">
        <v>5.9</v>
      </c>
      <c r="O1242" t="s">
        <v>22</v>
      </c>
      <c r="P1242" t="s">
        <v>40</v>
      </c>
      <c r="Q1242" t="s">
        <v>35</v>
      </c>
      <c r="R1242">
        <v>383</v>
      </c>
      <c r="S1242">
        <v>0</v>
      </c>
      <c r="T1242">
        <v>0</v>
      </c>
    </row>
    <row r="1243" spans="1:20">
      <c r="A1243" t="s">
        <v>161</v>
      </c>
      <c r="B1243" s="4">
        <v>20</v>
      </c>
      <c r="C1243" s="4">
        <v>5</v>
      </c>
      <c r="D1243" s="4">
        <v>1963</v>
      </c>
      <c r="E1243" s="1">
        <f t="shared" si="38"/>
        <v>9389</v>
      </c>
      <c r="F1243">
        <v>50.6</v>
      </c>
      <c r="G1243">
        <v>5.9</v>
      </c>
      <c r="H1243" t="s">
        <v>22</v>
      </c>
      <c r="I1243" s="4">
        <v>15</v>
      </c>
      <c r="J1243" s="4">
        <v>1</v>
      </c>
      <c r="K1243" s="6">
        <v>1964</v>
      </c>
      <c r="L1243" s="1">
        <f t="shared" si="39"/>
        <v>7443</v>
      </c>
      <c r="M1243">
        <v>50.6</v>
      </c>
      <c r="N1243">
        <v>5.9</v>
      </c>
      <c r="O1243" t="s">
        <v>22</v>
      </c>
      <c r="P1243" t="s">
        <v>34</v>
      </c>
      <c r="Q1243" t="s">
        <v>35</v>
      </c>
      <c r="R1243">
        <v>240</v>
      </c>
      <c r="S1243">
        <v>0</v>
      </c>
      <c r="T1243">
        <v>0</v>
      </c>
    </row>
    <row r="1244" spans="1:20">
      <c r="A1244" t="s">
        <v>162</v>
      </c>
      <c r="B1244" s="4">
        <v>20</v>
      </c>
      <c r="C1244" s="4">
        <v>5</v>
      </c>
      <c r="D1244" s="4">
        <v>1963</v>
      </c>
      <c r="E1244" s="1">
        <f t="shared" si="38"/>
        <v>9389</v>
      </c>
      <c r="F1244">
        <v>50.6</v>
      </c>
      <c r="G1244">
        <v>5.9</v>
      </c>
      <c r="H1244" t="s">
        <v>22</v>
      </c>
      <c r="I1244" s="4">
        <v>15</v>
      </c>
      <c r="J1244" s="4">
        <v>1</v>
      </c>
      <c r="K1244" s="6">
        <v>1964</v>
      </c>
      <c r="L1244" s="1">
        <f t="shared" si="39"/>
        <v>7443</v>
      </c>
      <c r="M1244">
        <v>50.6</v>
      </c>
      <c r="N1244">
        <v>5.9</v>
      </c>
      <c r="O1244" t="s">
        <v>22</v>
      </c>
      <c r="P1244" t="s">
        <v>34</v>
      </c>
      <c r="Q1244" t="s">
        <v>35</v>
      </c>
      <c r="R1244">
        <v>240</v>
      </c>
      <c r="S1244">
        <v>0</v>
      </c>
      <c r="T1244">
        <v>0</v>
      </c>
    </row>
    <row r="1245" spans="1:20">
      <c r="A1245" t="s">
        <v>163</v>
      </c>
      <c r="B1245" s="4">
        <v>20</v>
      </c>
      <c r="C1245" s="4">
        <v>5</v>
      </c>
      <c r="D1245" s="4">
        <v>1963</v>
      </c>
      <c r="E1245" s="1">
        <f t="shared" si="38"/>
        <v>9389</v>
      </c>
      <c r="F1245">
        <v>50.6</v>
      </c>
      <c r="G1245">
        <v>5.9</v>
      </c>
      <c r="H1245" t="s">
        <v>22</v>
      </c>
      <c r="I1245" s="4">
        <v>16</v>
      </c>
      <c r="J1245" s="4">
        <v>9</v>
      </c>
      <c r="K1245" s="6">
        <v>1968</v>
      </c>
      <c r="L1245" s="1">
        <f t="shared" si="39"/>
        <v>8056</v>
      </c>
      <c r="M1245">
        <v>50.6</v>
      </c>
      <c r="N1245">
        <v>5.9</v>
      </c>
      <c r="O1245" t="s">
        <v>22</v>
      </c>
      <c r="P1245" t="s">
        <v>40</v>
      </c>
      <c r="Q1245" t="s">
        <v>35</v>
      </c>
      <c r="R1245">
        <v>1946</v>
      </c>
      <c r="S1245">
        <v>0</v>
      </c>
      <c r="T1245">
        <v>0</v>
      </c>
    </row>
    <row r="1246" spans="1:20">
      <c r="A1246" t="s">
        <v>165</v>
      </c>
      <c r="B1246" s="4">
        <v>20</v>
      </c>
      <c r="C1246" s="4">
        <v>5</v>
      </c>
      <c r="D1246" s="4">
        <v>1963</v>
      </c>
      <c r="E1246" s="1">
        <f t="shared" si="38"/>
        <v>9389</v>
      </c>
      <c r="F1246">
        <v>50.6</v>
      </c>
      <c r="G1246">
        <v>5.9</v>
      </c>
      <c r="H1246" t="s">
        <v>22</v>
      </c>
      <c r="I1246" s="4">
        <v>15</v>
      </c>
      <c r="J1246" s="4">
        <v>1</v>
      </c>
      <c r="K1246" s="6">
        <v>1964</v>
      </c>
      <c r="L1246" s="1">
        <f t="shared" si="39"/>
        <v>7443</v>
      </c>
      <c r="M1246">
        <v>50.6</v>
      </c>
      <c r="N1246">
        <v>5.9</v>
      </c>
      <c r="O1246" t="s">
        <v>22</v>
      </c>
      <c r="P1246" t="s">
        <v>34</v>
      </c>
      <c r="Q1246" t="s">
        <v>35</v>
      </c>
      <c r="R1246">
        <v>240</v>
      </c>
      <c r="S1246">
        <v>0</v>
      </c>
      <c r="T1246">
        <v>0</v>
      </c>
    </row>
    <row r="1247" spans="1:20">
      <c r="A1247" t="s">
        <v>166</v>
      </c>
      <c r="B1247" s="4">
        <v>20</v>
      </c>
      <c r="C1247" s="4">
        <v>5</v>
      </c>
      <c r="D1247" s="4">
        <v>1963</v>
      </c>
      <c r="E1247" s="1">
        <f t="shared" si="38"/>
        <v>9389</v>
      </c>
      <c r="F1247">
        <v>50.6</v>
      </c>
      <c r="G1247">
        <v>5.9</v>
      </c>
      <c r="H1247" t="s">
        <v>22</v>
      </c>
      <c r="I1247" s="4">
        <v>13</v>
      </c>
      <c r="J1247" s="4">
        <v>6</v>
      </c>
      <c r="K1247" s="6">
        <v>1971</v>
      </c>
      <c r="L1247" s="1">
        <f t="shared" si="39"/>
        <v>6871</v>
      </c>
      <c r="M1247">
        <v>50.6</v>
      </c>
      <c r="N1247">
        <v>5.9</v>
      </c>
      <c r="O1247" t="s">
        <v>22</v>
      </c>
      <c r="P1247" t="s">
        <v>107</v>
      </c>
      <c r="Q1247" t="s">
        <v>35</v>
      </c>
      <c r="R1247">
        <v>2946</v>
      </c>
      <c r="S1247">
        <v>0</v>
      </c>
      <c r="T1247">
        <v>0</v>
      </c>
    </row>
    <row r="1248" spans="1:20">
      <c r="A1248" t="s">
        <v>168</v>
      </c>
      <c r="B1248" s="4">
        <v>20</v>
      </c>
      <c r="C1248" s="4">
        <v>5</v>
      </c>
      <c r="D1248" s="4">
        <v>1963</v>
      </c>
      <c r="E1248" s="1">
        <f t="shared" si="38"/>
        <v>9389</v>
      </c>
      <c r="F1248">
        <v>50.5</v>
      </c>
      <c r="G1248">
        <v>5.9</v>
      </c>
      <c r="H1248" t="s">
        <v>22</v>
      </c>
      <c r="I1248" s="4">
        <v>24</v>
      </c>
      <c r="J1248" s="4">
        <v>6</v>
      </c>
      <c r="K1248" s="6">
        <v>1963</v>
      </c>
      <c r="L1248" s="1">
        <f t="shared" si="39"/>
        <v>10881</v>
      </c>
      <c r="M1248">
        <v>50.5</v>
      </c>
      <c r="N1248">
        <v>5.9</v>
      </c>
      <c r="O1248" t="s">
        <v>22</v>
      </c>
      <c r="P1248" t="s">
        <v>40</v>
      </c>
      <c r="Q1248" t="s">
        <v>35</v>
      </c>
      <c r="R1248">
        <v>35</v>
      </c>
      <c r="S1248">
        <v>0</v>
      </c>
      <c r="T1248">
        <v>0</v>
      </c>
    </row>
    <row r="1249" spans="1:20">
      <c r="A1249" t="s">
        <v>169</v>
      </c>
      <c r="B1249" s="4">
        <v>3</v>
      </c>
      <c r="C1249" s="4">
        <v>6</v>
      </c>
      <c r="D1249" s="4">
        <v>1963</v>
      </c>
      <c r="E1249" s="1">
        <f t="shared" si="38"/>
        <v>3210</v>
      </c>
      <c r="F1249">
        <v>50.5</v>
      </c>
      <c r="G1249">
        <v>5.9</v>
      </c>
      <c r="H1249" t="s">
        <v>22</v>
      </c>
      <c r="I1249" s="4">
        <v>23</v>
      </c>
      <c r="J1249" s="4">
        <v>6</v>
      </c>
      <c r="K1249" s="6">
        <v>1963</v>
      </c>
      <c r="L1249" s="1">
        <f t="shared" si="39"/>
        <v>10515</v>
      </c>
      <c r="M1249">
        <v>50.5</v>
      </c>
      <c r="N1249">
        <v>5.9</v>
      </c>
      <c r="O1249" t="s">
        <v>22</v>
      </c>
      <c r="P1249" t="s">
        <v>84</v>
      </c>
      <c r="Q1249" t="s">
        <v>35</v>
      </c>
      <c r="R1249">
        <v>20</v>
      </c>
      <c r="S1249">
        <v>0</v>
      </c>
      <c r="T1249">
        <v>0</v>
      </c>
    </row>
    <row r="1250" spans="1:20">
      <c r="A1250" t="s">
        <v>171</v>
      </c>
      <c r="B1250" s="4">
        <v>12</v>
      </c>
      <c r="C1250" s="4">
        <v>5</v>
      </c>
      <c r="D1250" s="4">
        <v>1963</v>
      </c>
      <c r="E1250" s="1">
        <f t="shared" si="38"/>
        <v>6467</v>
      </c>
      <c r="F1250">
        <v>51.4</v>
      </c>
      <c r="G1250">
        <v>4.7</v>
      </c>
      <c r="H1250" t="s">
        <v>22</v>
      </c>
      <c r="I1250" s="4">
        <v>15</v>
      </c>
      <c r="J1250" s="4">
        <v>2</v>
      </c>
      <c r="K1250" s="6">
        <v>1964</v>
      </c>
      <c r="L1250" s="1">
        <f t="shared" si="39"/>
        <v>7474</v>
      </c>
      <c r="M1250">
        <v>51.1</v>
      </c>
      <c r="N1250">
        <v>4.5</v>
      </c>
      <c r="O1250" t="s">
        <v>22</v>
      </c>
      <c r="P1250" t="s">
        <v>34</v>
      </c>
      <c r="Q1250" t="s">
        <v>35</v>
      </c>
      <c r="R1250">
        <v>279</v>
      </c>
      <c r="S1250">
        <v>37</v>
      </c>
      <c r="T1250">
        <v>203</v>
      </c>
    </row>
    <row r="1251" spans="1:20">
      <c r="A1251" t="s">
        <v>225</v>
      </c>
      <c r="B1251" s="4">
        <v>20</v>
      </c>
      <c r="C1251" s="4">
        <v>5</v>
      </c>
      <c r="D1251" s="4">
        <v>1963</v>
      </c>
      <c r="E1251" s="1">
        <f t="shared" si="38"/>
        <v>9389</v>
      </c>
      <c r="F1251">
        <v>50.12</v>
      </c>
      <c r="G1251">
        <v>14.42</v>
      </c>
      <c r="H1251" t="s">
        <v>211</v>
      </c>
      <c r="I1251" s="4">
        <v>16</v>
      </c>
      <c r="J1251" s="4">
        <v>9</v>
      </c>
      <c r="K1251" s="6">
        <v>1963</v>
      </c>
      <c r="L1251" s="1">
        <f t="shared" si="39"/>
        <v>8051</v>
      </c>
      <c r="M1251">
        <v>50.13</v>
      </c>
      <c r="N1251">
        <v>14.42</v>
      </c>
      <c r="O1251" t="s">
        <v>211</v>
      </c>
      <c r="P1251" t="s">
        <v>40</v>
      </c>
      <c r="Q1251" t="s">
        <v>35</v>
      </c>
      <c r="R1251">
        <v>119</v>
      </c>
      <c r="S1251">
        <v>2</v>
      </c>
      <c r="T1251">
        <v>0</v>
      </c>
    </row>
    <row r="1252" spans="1:20">
      <c r="A1252" t="s">
        <v>453</v>
      </c>
      <c r="B1252" s="4">
        <v>4</v>
      </c>
      <c r="C1252" s="4">
        <v>6</v>
      </c>
      <c r="D1252" s="4">
        <v>1963</v>
      </c>
      <c r="E1252" s="1">
        <f t="shared" si="38"/>
        <v>3576</v>
      </c>
      <c r="F1252">
        <v>49.9</v>
      </c>
      <c r="G1252">
        <v>7.93</v>
      </c>
      <c r="H1252" t="s">
        <v>332</v>
      </c>
      <c r="I1252" s="4">
        <v>31</v>
      </c>
      <c r="J1252" s="4">
        <v>1</v>
      </c>
      <c r="K1252" s="6">
        <v>1969</v>
      </c>
      <c r="L1252" s="1">
        <f t="shared" si="39"/>
        <v>13292</v>
      </c>
      <c r="M1252">
        <v>50.03</v>
      </c>
      <c r="N1252">
        <v>7.77</v>
      </c>
      <c r="O1252" t="s">
        <v>332</v>
      </c>
      <c r="P1252" t="s">
        <v>34</v>
      </c>
      <c r="Q1252" t="s">
        <v>35</v>
      </c>
      <c r="R1252">
        <v>2068</v>
      </c>
      <c r="S1252">
        <v>20</v>
      </c>
      <c r="T1252">
        <v>322</v>
      </c>
    </row>
    <row r="1253" spans="1:20">
      <c r="A1253" t="s">
        <v>454</v>
      </c>
      <c r="B1253" s="4">
        <v>16</v>
      </c>
      <c r="C1253" s="4">
        <v>5</v>
      </c>
      <c r="D1253" s="4">
        <v>1963</v>
      </c>
      <c r="E1253" s="1">
        <f t="shared" si="38"/>
        <v>7928</v>
      </c>
      <c r="F1253">
        <v>48.28</v>
      </c>
      <c r="G1253">
        <v>13.1</v>
      </c>
      <c r="H1253" t="s">
        <v>426</v>
      </c>
      <c r="I1253" s="4">
        <v>15</v>
      </c>
      <c r="J1253" s="4">
        <v>11</v>
      </c>
      <c r="K1253" s="6">
        <v>1963</v>
      </c>
      <c r="L1253" s="1">
        <f t="shared" si="39"/>
        <v>7746</v>
      </c>
      <c r="M1253">
        <v>48.27</v>
      </c>
      <c r="N1253">
        <v>13.05</v>
      </c>
      <c r="O1253" t="s">
        <v>332</v>
      </c>
      <c r="P1253" t="s">
        <v>34</v>
      </c>
      <c r="Q1253" t="s">
        <v>35</v>
      </c>
      <c r="R1253">
        <v>183</v>
      </c>
      <c r="S1253">
        <v>5</v>
      </c>
      <c r="T1253">
        <v>244</v>
      </c>
    </row>
    <row r="1254" spans="1:20">
      <c r="A1254" t="s">
        <v>501</v>
      </c>
      <c r="B1254" s="4">
        <v>8</v>
      </c>
      <c r="C1254" s="4">
        <v>5</v>
      </c>
      <c r="D1254" s="4">
        <v>1963</v>
      </c>
      <c r="E1254" s="1">
        <f t="shared" si="38"/>
        <v>5006</v>
      </c>
      <c r="F1254">
        <v>50.98</v>
      </c>
      <c r="G1254">
        <v>6.7</v>
      </c>
      <c r="H1254" t="s">
        <v>332</v>
      </c>
      <c r="I1254" s="4">
        <v>18</v>
      </c>
      <c r="J1254" s="4">
        <v>6</v>
      </c>
      <c r="K1254" s="6">
        <v>1963</v>
      </c>
      <c r="L1254" s="1">
        <f t="shared" si="39"/>
        <v>8689</v>
      </c>
      <c r="M1254">
        <v>50.98</v>
      </c>
      <c r="N1254">
        <v>6.73</v>
      </c>
      <c r="O1254" t="s">
        <v>332</v>
      </c>
      <c r="P1254" t="s">
        <v>34</v>
      </c>
      <c r="Q1254" t="s">
        <v>35</v>
      </c>
      <c r="R1254">
        <v>41</v>
      </c>
      <c r="S1254">
        <v>3</v>
      </c>
      <c r="T1254">
        <v>91</v>
      </c>
    </row>
    <row r="1255" spans="1:20">
      <c r="A1255" t="s">
        <v>502</v>
      </c>
      <c r="B1255" s="4">
        <v>8</v>
      </c>
      <c r="C1255" s="4">
        <v>5</v>
      </c>
      <c r="D1255" s="4">
        <v>1963</v>
      </c>
      <c r="E1255" s="1">
        <f t="shared" si="38"/>
        <v>5006</v>
      </c>
      <c r="F1255">
        <v>50.98</v>
      </c>
      <c r="G1255">
        <v>6.7</v>
      </c>
      <c r="H1255" t="s">
        <v>332</v>
      </c>
      <c r="I1255" s="4">
        <v>18</v>
      </c>
      <c r="J1255" s="4">
        <v>6</v>
      </c>
      <c r="K1255" s="6">
        <v>1963</v>
      </c>
      <c r="L1255" s="1">
        <f t="shared" si="39"/>
        <v>8689</v>
      </c>
      <c r="M1255">
        <v>50.98</v>
      </c>
      <c r="N1255">
        <v>6.73</v>
      </c>
      <c r="O1255" t="s">
        <v>332</v>
      </c>
      <c r="P1255" t="s">
        <v>34</v>
      </c>
      <c r="Q1255" t="s">
        <v>35</v>
      </c>
      <c r="R1255">
        <v>41</v>
      </c>
      <c r="S1255">
        <v>3</v>
      </c>
      <c r="T1255">
        <v>91</v>
      </c>
    </row>
    <row r="1256" spans="1:20">
      <c r="A1256" t="s">
        <v>508</v>
      </c>
      <c r="B1256" s="4">
        <v>22</v>
      </c>
      <c r="C1256" s="4">
        <v>5</v>
      </c>
      <c r="D1256" s="4">
        <v>1963</v>
      </c>
      <c r="E1256" s="1">
        <f t="shared" si="38"/>
        <v>10119</v>
      </c>
      <c r="F1256">
        <v>50.52</v>
      </c>
      <c r="G1256">
        <v>8.18</v>
      </c>
      <c r="H1256" t="s">
        <v>332</v>
      </c>
      <c r="I1256" s="4">
        <v>15</v>
      </c>
      <c r="J1256" s="4">
        <v>11</v>
      </c>
      <c r="K1256" s="6">
        <v>1963</v>
      </c>
      <c r="L1256" s="1">
        <f t="shared" si="39"/>
        <v>7746</v>
      </c>
      <c r="M1256">
        <v>50.48</v>
      </c>
      <c r="N1256">
        <v>8.1999999999999993</v>
      </c>
      <c r="O1256" t="s">
        <v>332</v>
      </c>
      <c r="P1256" t="s">
        <v>34</v>
      </c>
      <c r="Q1256" t="s">
        <v>35</v>
      </c>
      <c r="R1256">
        <v>177</v>
      </c>
      <c r="S1256">
        <v>4</v>
      </c>
      <c r="T1256">
        <v>163</v>
      </c>
    </row>
    <row r="1257" spans="1:20">
      <c r="A1257" t="s">
        <v>531</v>
      </c>
      <c r="B1257" s="4">
        <v>26</v>
      </c>
      <c r="C1257" s="4">
        <v>6</v>
      </c>
      <c r="D1257" s="4">
        <v>1963</v>
      </c>
      <c r="E1257" s="1">
        <f t="shared" si="38"/>
        <v>11611</v>
      </c>
      <c r="F1257">
        <v>51.42</v>
      </c>
      <c r="G1257">
        <v>11.97</v>
      </c>
      <c r="H1257" t="s">
        <v>332</v>
      </c>
      <c r="I1257" s="4">
        <v>18</v>
      </c>
      <c r="J1257" s="4">
        <v>5</v>
      </c>
      <c r="K1257" s="6">
        <v>1964</v>
      </c>
      <c r="L1257" s="1">
        <f t="shared" si="39"/>
        <v>8659</v>
      </c>
      <c r="M1257">
        <v>51.5</v>
      </c>
      <c r="N1257">
        <v>12</v>
      </c>
      <c r="O1257" t="s">
        <v>332</v>
      </c>
      <c r="P1257" t="s">
        <v>34</v>
      </c>
      <c r="Q1257" t="s">
        <v>35</v>
      </c>
      <c r="R1257">
        <v>327</v>
      </c>
      <c r="S1257">
        <v>10</v>
      </c>
      <c r="T1257">
        <v>14</v>
      </c>
    </row>
    <row r="1258" spans="1:20">
      <c r="A1258" t="s">
        <v>532</v>
      </c>
      <c r="B1258" s="4">
        <v>26</v>
      </c>
      <c r="C1258" s="4">
        <v>6</v>
      </c>
      <c r="D1258" s="4">
        <v>1963</v>
      </c>
      <c r="E1258" s="1">
        <f t="shared" si="38"/>
        <v>11611</v>
      </c>
      <c r="F1258">
        <v>51.42</v>
      </c>
      <c r="G1258">
        <v>11.97</v>
      </c>
      <c r="H1258" t="s">
        <v>332</v>
      </c>
      <c r="I1258" s="4">
        <v>22</v>
      </c>
      <c r="J1258" s="4">
        <v>10</v>
      </c>
      <c r="K1258" s="6">
        <v>1963</v>
      </c>
      <c r="L1258" s="1">
        <f t="shared" si="39"/>
        <v>10272</v>
      </c>
      <c r="M1258">
        <v>51.42</v>
      </c>
      <c r="N1258">
        <v>11.97</v>
      </c>
      <c r="O1258" t="s">
        <v>332</v>
      </c>
      <c r="P1258" t="s">
        <v>34</v>
      </c>
      <c r="Q1258" t="s">
        <v>35</v>
      </c>
      <c r="R1258">
        <v>118</v>
      </c>
      <c r="S1258">
        <v>0</v>
      </c>
      <c r="T1258">
        <v>0</v>
      </c>
    </row>
    <row r="1259" spans="1:20">
      <c r="A1259" t="s">
        <v>533</v>
      </c>
      <c r="B1259" s="4">
        <v>29</v>
      </c>
      <c r="C1259" s="4">
        <v>5</v>
      </c>
      <c r="D1259" s="4">
        <v>1963</v>
      </c>
      <c r="E1259" s="1">
        <f t="shared" si="38"/>
        <v>12676</v>
      </c>
      <c r="F1259">
        <v>51.28</v>
      </c>
      <c r="G1259">
        <v>9.3699999999999992</v>
      </c>
      <c r="H1259" t="s">
        <v>332</v>
      </c>
      <c r="I1259" s="4">
        <v>30</v>
      </c>
      <c r="J1259" s="4">
        <v>11</v>
      </c>
      <c r="K1259" s="6">
        <v>1965</v>
      </c>
      <c r="L1259" s="1">
        <f t="shared" si="39"/>
        <v>13227</v>
      </c>
      <c r="M1259">
        <v>51.28</v>
      </c>
      <c r="N1259">
        <v>9.42</v>
      </c>
      <c r="O1259" t="s">
        <v>332</v>
      </c>
      <c r="P1259" t="s">
        <v>34</v>
      </c>
      <c r="Q1259" t="s">
        <v>35</v>
      </c>
      <c r="R1259">
        <v>916</v>
      </c>
      <c r="S1259">
        <v>4</v>
      </c>
      <c r="T1259">
        <v>91</v>
      </c>
    </row>
    <row r="1260" spans="1:20">
      <c r="A1260" t="s">
        <v>636</v>
      </c>
      <c r="B1260" s="4">
        <v>1</v>
      </c>
      <c r="C1260" s="4">
        <v>6</v>
      </c>
      <c r="D1260" s="4">
        <v>1963</v>
      </c>
      <c r="E1260" s="1">
        <f t="shared" si="38"/>
        <v>2480</v>
      </c>
      <c r="F1260">
        <v>57.07</v>
      </c>
      <c r="G1260">
        <v>8.8000000000000007</v>
      </c>
      <c r="H1260" t="s">
        <v>610</v>
      </c>
      <c r="I1260" s="4">
        <v>27</v>
      </c>
      <c r="J1260" s="4">
        <v>6</v>
      </c>
      <c r="K1260" s="6">
        <v>1963</v>
      </c>
      <c r="L1260" s="1">
        <f t="shared" si="39"/>
        <v>11976</v>
      </c>
      <c r="M1260">
        <v>57.07</v>
      </c>
      <c r="N1260">
        <v>8.8000000000000007</v>
      </c>
      <c r="O1260" t="s">
        <v>610</v>
      </c>
      <c r="P1260" t="s">
        <v>84</v>
      </c>
      <c r="Q1260" t="s">
        <v>35</v>
      </c>
      <c r="R1260">
        <v>26</v>
      </c>
      <c r="S1260">
        <v>0</v>
      </c>
      <c r="T1260">
        <v>0</v>
      </c>
    </row>
    <row r="1261" spans="1:20">
      <c r="A1261" t="s">
        <v>637</v>
      </c>
      <c r="B1261" s="4">
        <v>1</v>
      </c>
      <c r="C1261" s="4">
        <v>6</v>
      </c>
      <c r="D1261" s="4">
        <v>1963</v>
      </c>
      <c r="E1261" s="1">
        <f t="shared" si="38"/>
        <v>2480</v>
      </c>
      <c r="F1261">
        <v>57.05</v>
      </c>
      <c r="G1261">
        <v>8.67</v>
      </c>
      <c r="H1261" t="s">
        <v>610</v>
      </c>
      <c r="I1261" s="4">
        <v>15</v>
      </c>
      <c r="J1261" s="4">
        <v>4</v>
      </c>
      <c r="K1261" s="6">
        <v>1968</v>
      </c>
      <c r="L1261" s="1">
        <f t="shared" si="39"/>
        <v>7537</v>
      </c>
      <c r="M1261">
        <v>57.15</v>
      </c>
      <c r="N1261">
        <v>9.6999999999999993</v>
      </c>
      <c r="O1261" t="s">
        <v>610</v>
      </c>
      <c r="P1261" t="s">
        <v>34</v>
      </c>
      <c r="Q1261" t="s">
        <v>35</v>
      </c>
      <c r="R1261">
        <v>1780</v>
      </c>
      <c r="S1261">
        <v>64</v>
      </c>
      <c r="T1261">
        <v>80</v>
      </c>
    </row>
    <row r="1262" spans="1:20">
      <c r="A1262" t="s">
        <v>886</v>
      </c>
      <c r="B1262" s="4">
        <v>3</v>
      </c>
      <c r="C1262" s="4">
        <v>7</v>
      </c>
      <c r="D1262" s="4">
        <v>1963</v>
      </c>
      <c r="E1262" s="1">
        <f t="shared" si="38"/>
        <v>3240</v>
      </c>
      <c r="F1262">
        <v>51.15</v>
      </c>
      <c r="G1262">
        <v>0.88</v>
      </c>
      <c r="H1262" t="s">
        <v>4129</v>
      </c>
      <c r="I1262" s="4">
        <v>4</v>
      </c>
      <c r="J1262" s="4">
        <v>5</v>
      </c>
      <c r="K1262" s="6">
        <v>1965</v>
      </c>
      <c r="L1262" s="1">
        <f t="shared" si="39"/>
        <v>3547</v>
      </c>
      <c r="M1262">
        <v>51.12</v>
      </c>
      <c r="N1262">
        <v>0.93</v>
      </c>
      <c r="O1262" t="s">
        <v>4129</v>
      </c>
      <c r="P1262" t="s">
        <v>40</v>
      </c>
      <c r="Q1262" t="s">
        <v>35</v>
      </c>
      <c r="R1262">
        <v>671</v>
      </c>
      <c r="S1262">
        <v>6</v>
      </c>
      <c r="T1262">
        <v>137</v>
      </c>
    </row>
    <row r="1263" spans="1:20">
      <c r="A1263" t="s">
        <v>897</v>
      </c>
      <c r="B1263" s="4">
        <v>23</v>
      </c>
      <c r="C1263" s="4">
        <v>5</v>
      </c>
      <c r="D1263" s="4">
        <v>1963</v>
      </c>
      <c r="E1263" s="1">
        <f t="shared" si="38"/>
        <v>10484</v>
      </c>
      <c r="F1263">
        <v>53.98</v>
      </c>
      <c r="G1263">
        <v>-1.58</v>
      </c>
      <c r="H1263" t="s">
        <v>4129</v>
      </c>
      <c r="I1263" s="4">
        <v>3</v>
      </c>
      <c r="J1263" s="4">
        <v>7</v>
      </c>
      <c r="K1263" s="6">
        <v>1966</v>
      </c>
      <c r="L1263" s="1">
        <f t="shared" si="39"/>
        <v>3243</v>
      </c>
      <c r="M1263">
        <v>54</v>
      </c>
      <c r="N1263">
        <v>-1.57</v>
      </c>
      <c r="O1263" t="s">
        <v>4129</v>
      </c>
      <c r="P1263" t="s">
        <v>34</v>
      </c>
      <c r="Q1263" t="s">
        <v>35</v>
      </c>
      <c r="R1263">
        <v>1137</v>
      </c>
      <c r="S1263">
        <v>3</v>
      </c>
      <c r="T1263">
        <v>31</v>
      </c>
    </row>
    <row r="1264" spans="1:20">
      <c r="A1264" t="s">
        <v>905</v>
      </c>
      <c r="B1264" s="4">
        <v>11</v>
      </c>
      <c r="C1264" s="4">
        <v>5</v>
      </c>
      <c r="D1264" s="4">
        <v>1963</v>
      </c>
      <c r="E1264" s="1">
        <f t="shared" si="38"/>
        <v>6101</v>
      </c>
      <c r="F1264">
        <v>53.68</v>
      </c>
      <c r="G1264">
        <v>-1.6</v>
      </c>
      <c r="H1264" t="s">
        <v>4129</v>
      </c>
      <c r="I1264" s="4">
        <v>4</v>
      </c>
      <c r="J1264" s="4">
        <v>6</v>
      </c>
      <c r="K1264" s="6">
        <v>1963</v>
      </c>
      <c r="L1264" s="1">
        <f t="shared" si="39"/>
        <v>3576</v>
      </c>
      <c r="M1264">
        <v>53.68</v>
      </c>
      <c r="N1264">
        <v>-1.6</v>
      </c>
      <c r="O1264" t="s">
        <v>4129</v>
      </c>
      <c r="P1264" t="s">
        <v>34</v>
      </c>
      <c r="Q1264" t="s">
        <v>35</v>
      </c>
      <c r="R1264">
        <v>24</v>
      </c>
      <c r="S1264">
        <v>0</v>
      </c>
      <c r="T1264">
        <v>0</v>
      </c>
    </row>
    <row r="1265" spans="1:20">
      <c r="A1265" t="s">
        <v>908</v>
      </c>
      <c r="B1265" s="4">
        <v>16</v>
      </c>
      <c r="C1265" s="4">
        <v>5</v>
      </c>
      <c r="D1265" s="4">
        <v>1963</v>
      </c>
      <c r="E1265" s="1">
        <f t="shared" si="38"/>
        <v>7928</v>
      </c>
      <c r="F1265">
        <v>51.4</v>
      </c>
      <c r="G1265">
        <v>-0.2</v>
      </c>
      <c r="H1265" t="s">
        <v>4129</v>
      </c>
      <c r="I1265" s="4">
        <v>25</v>
      </c>
      <c r="J1265" s="4">
        <v>8</v>
      </c>
      <c r="K1265" s="6">
        <v>1963</v>
      </c>
      <c r="L1265" s="1">
        <f t="shared" si="39"/>
        <v>11307</v>
      </c>
      <c r="M1265">
        <v>51.4</v>
      </c>
      <c r="N1265">
        <v>-0.2</v>
      </c>
      <c r="O1265" t="s">
        <v>4129</v>
      </c>
      <c r="P1265" t="s">
        <v>40</v>
      </c>
      <c r="Q1265" t="s">
        <v>35</v>
      </c>
      <c r="R1265">
        <v>101</v>
      </c>
      <c r="S1265">
        <v>0</v>
      </c>
      <c r="T1265">
        <v>0</v>
      </c>
    </row>
    <row r="1266" spans="1:20">
      <c r="A1266" t="s">
        <v>922</v>
      </c>
      <c r="B1266" s="4">
        <v>19</v>
      </c>
      <c r="C1266" s="4">
        <v>5</v>
      </c>
      <c r="D1266" s="4">
        <v>1963</v>
      </c>
      <c r="E1266" s="1">
        <f t="shared" si="38"/>
        <v>9023</v>
      </c>
      <c r="F1266">
        <v>51.43</v>
      </c>
      <c r="G1266">
        <v>-2.77</v>
      </c>
      <c r="H1266" t="s">
        <v>4129</v>
      </c>
      <c r="I1266" s="4">
        <v>30</v>
      </c>
      <c r="J1266" s="4">
        <v>4</v>
      </c>
      <c r="K1266" s="6">
        <v>1964</v>
      </c>
      <c r="L1266" s="1">
        <f t="shared" si="39"/>
        <v>13012</v>
      </c>
      <c r="M1266">
        <v>51.83</v>
      </c>
      <c r="N1266">
        <v>-2.4</v>
      </c>
      <c r="O1266" t="s">
        <v>4129</v>
      </c>
      <c r="P1266" t="s">
        <v>140</v>
      </c>
      <c r="Q1266" t="s">
        <v>35</v>
      </c>
      <c r="R1266">
        <v>347</v>
      </c>
      <c r="S1266">
        <v>52</v>
      </c>
      <c r="T1266">
        <v>30</v>
      </c>
    </row>
    <row r="1267" spans="1:20">
      <c r="A1267" t="s">
        <v>924</v>
      </c>
      <c r="B1267" s="4">
        <v>30</v>
      </c>
      <c r="C1267" s="4">
        <v>6</v>
      </c>
      <c r="D1267" s="4">
        <v>1963</v>
      </c>
      <c r="E1267" s="1">
        <f t="shared" si="38"/>
        <v>13072</v>
      </c>
      <c r="F1267">
        <v>53.33</v>
      </c>
      <c r="G1267">
        <v>0.02</v>
      </c>
      <c r="H1267" t="s">
        <v>4129</v>
      </c>
      <c r="I1267" s="4">
        <v>11</v>
      </c>
      <c r="J1267" s="4">
        <v>3</v>
      </c>
      <c r="K1267" s="6">
        <v>1964</v>
      </c>
      <c r="L1267" s="1">
        <f t="shared" si="39"/>
        <v>6041</v>
      </c>
      <c r="M1267">
        <v>53.55</v>
      </c>
      <c r="N1267">
        <v>-0.18</v>
      </c>
      <c r="O1267" t="s">
        <v>4129</v>
      </c>
      <c r="P1267" t="s">
        <v>34</v>
      </c>
      <c r="Q1267" t="s">
        <v>35</v>
      </c>
      <c r="R1267">
        <v>255</v>
      </c>
      <c r="S1267">
        <v>28</v>
      </c>
      <c r="T1267">
        <v>332</v>
      </c>
    </row>
    <row r="1268" spans="1:20">
      <c r="A1268" t="s">
        <v>925</v>
      </c>
      <c r="B1268" s="4">
        <v>11</v>
      </c>
      <c r="C1268" s="4">
        <v>5</v>
      </c>
      <c r="D1268" s="4">
        <v>1963</v>
      </c>
      <c r="E1268" s="1">
        <f t="shared" si="38"/>
        <v>6101</v>
      </c>
      <c r="F1268">
        <v>54.68</v>
      </c>
      <c r="G1268">
        <v>-5.52</v>
      </c>
      <c r="H1268" t="s">
        <v>4129</v>
      </c>
      <c r="I1268" s="4">
        <v>23</v>
      </c>
      <c r="J1268" s="4">
        <v>6</v>
      </c>
      <c r="K1268" s="6">
        <v>1963</v>
      </c>
      <c r="L1268" s="1">
        <f t="shared" si="39"/>
        <v>10515</v>
      </c>
      <c r="M1268">
        <v>54.68</v>
      </c>
      <c r="N1268">
        <v>-5.52</v>
      </c>
      <c r="O1268" t="s">
        <v>4129</v>
      </c>
      <c r="P1268" t="s">
        <v>40</v>
      </c>
      <c r="Q1268" t="s">
        <v>35</v>
      </c>
      <c r="R1268">
        <v>43</v>
      </c>
      <c r="S1268">
        <v>0</v>
      </c>
      <c r="T1268">
        <v>0</v>
      </c>
    </row>
    <row r="1269" spans="1:20">
      <c r="A1269" t="s">
        <v>986</v>
      </c>
      <c r="B1269" s="4">
        <v>18</v>
      </c>
      <c r="C1269" s="4">
        <v>5</v>
      </c>
      <c r="D1269" s="4">
        <v>1963</v>
      </c>
      <c r="E1269" s="1">
        <f t="shared" si="38"/>
        <v>8658</v>
      </c>
      <c r="F1269">
        <v>54.02</v>
      </c>
      <c r="G1269">
        <v>-1.47</v>
      </c>
      <c r="H1269" t="s">
        <v>4129</v>
      </c>
      <c r="I1269" s="4">
        <v>6</v>
      </c>
      <c r="J1269" s="4">
        <v>10</v>
      </c>
      <c r="K1269" s="6">
        <v>1963</v>
      </c>
      <c r="L1269" s="1">
        <f t="shared" si="39"/>
        <v>4428</v>
      </c>
      <c r="M1269">
        <v>54.02</v>
      </c>
      <c r="N1269">
        <v>-1.53</v>
      </c>
      <c r="O1269" t="s">
        <v>4129</v>
      </c>
      <c r="P1269" t="s">
        <v>34</v>
      </c>
      <c r="Q1269" t="s">
        <v>35</v>
      </c>
      <c r="R1269">
        <v>141</v>
      </c>
      <c r="S1269">
        <v>5</v>
      </c>
      <c r="T1269">
        <v>270</v>
      </c>
    </row>
    <row r="1270" spans="1:20">
      <c r="A1270" t="s">
        <v>987</v>
      </c>
      <c r="B1270" s="4">
        <v>23</v>
      </c>
      <c r="C1270" s="4">
        <v>5</v>
      </c>
      <c r="D1270" s="4">
        <v>1963</v>
      </c>
      <c r="E1270" s="1">
        <f t="shared" si="38"/>
        <v>10484</v>
      </c>
      <c r="F1270">
        <v>54</v>
      </c>
      <c r="G1270">
        <v>-1.5</v>
      </c>
      <c r="H1270" t="s">
        <v>4129</v>
      </c>
      <c r="I1270" s="4">
        <v>18</v>
      </c>
      <c r="J1270" s="4">
        <v>3</v>
      </c>
      <c r="K1270" s="6">
        <v>1967</v>
      </c>
      <c r="L1270" s="1">
        <f t="shared" si="39"/>
        <v>8601</v>
      </c>
      <c r="M1270">
        <v>54</v>
      </c>
      <c r="N1270">
        <v>-1.5</v>
      </c>
      <c r="O1270" t="s">
        <v>4129</v>
      </c>
      <c r="P1270" t="s">
        <v>34</v>
      </c>
      <c r="Q1270" t="s">
        <v>35</v>
      </c>
      <c r="R1270">
        <v>1395</v>
      </c>
      <c r="S1270">
        <v>0</v>
      </c>
      <c r="T1270">
        <v>0</v>
      </c>
    </row>
    <row r="1271" spans="1:20">
      <c r="A1271" t="s">
        <v>1629</v>
      </c>
      <c r="B1271" s="4">
        <v>10</v>
      </c>
      <c r="C1271" s="4">
        <v>5</v>
      </c>
      <c r="D1271" s="4">
        <v>1963</v>
      </c>
      <c r="E1271" s="1">
        <f t="shared" si="38"/>
        <v>5736</v>
      </c>
      <c r="F1271">
        <v>52.2</v>
      </c>
      <c r="G1271">
        <v>6</v>
      </c>
      <c r="H1271" t="s">
        <v>1615</v>
      </c>
      <c r="I1271" s="4">
        <v>15</v>
      </c>
      <c r="J1271" s="4">
        <v>9</v>
      </c>
      <c r="K1271" s="6">
        <v>1965</v>
      </c>
      <c r="L1271" s="1">
        <f t="shared" si="39"/>
        <v>7687</v>
      </c>
      <c r="M1271">
        <v>51</v>
      </c>
      <c r="N1271">
        <v>6</v>
      </c>
      <c r="O1271" t="s">
        <v>1615</v>
      </c>
      <c r="P1271" t="s">
        <v>40</v>
      </c>
      <c r="Q1271" t="s">
        <v>35</v>
      </c>
      <c r="R1271">
        <v>859</v>
      </c>
      <c r="S1271">
        <v>134</v>
      </c>
      <c r="T1271">
        <v>181</v>
      </c>
    </row>
    <row r="1272" spans="1:20">
      <c r="A1272" t="s">
        <v>2092</v>
      </c>
      <c r="B1272" s="4">
        <v>22</v>
      </c>
      <c r="C1272" s="4">
        <v>8</v>
      </c>
      <c r="D1272" s="4">
        <v>1963</v>
      </c>
      <c r="E1272" s="1">
        <f t="shared" si="38"/>
        <v>10211</v>
      </c>
      <c r="F1272">
        <v>63.42</v>
      </c>
      <c r="G1272">
        <v>11.67</v>
      </c>
      <c r="H1272" t="s">
        <v>669</v>
      </c>
      <c r="I1272" s="4">
        <v>15</v>
      </c>
      <c r="J1272" s="4">
        <v>8</v>
      </c>
      <c r="K1272" s="6">
        <v>1964</v>
      </c>
      <c r="L1272" s="1">
        <f t="shared" si="39"/>
        <v>7655</v>
      </c>
      <c r="M1272">
        <v>63.42</v>
      </c>
      <c r="N1272">
        <v>11.67</v>
      </c>
      <c r="O1272" t="s">
        <v>669</v>
      </c>
      <c r="P1272" t="s">
        <v>40</v>
      </c>
      <c r="Q1272" t="s">
        <v>35</v>
      </c>
      <c r="R1272">
        <v>359</v>
      </c>
      <c r="S1272">
        <v>0</v>
      </c>
      <c r="T1272">
        <v>0</v>
      </c>
    </row>
    <row r="1273" spans="1:20">
      <c r="A1273" t="s">
        <v>2129</v>
      </c>
      <c r="B1273" s="4">
        <v>26</v>
      </c>
      <c r="C1273" s="4">
        <v>5</v>
      </c>
      <c r="D1273" s="4">
        <v>1963</v>
      </c>
      <c r="E1273" s="1">
        <f t="shared" si="38"/>
        <v>11580</v>
      </c>
      <c r="F1273">
        <v>59.28</v>
      </c>
      <c r="G1273">
        <v>10.42</v>
      </c>
      <c r="H1273" t="s">
        <v>669</v>
      </c>
      <c r="I1273" s="4">
        <v>7</v>
      </c>
      <c r="J1273" s="4">
        <v>5</v>
      </c>
      <c r="K1273" s="6">
        <v>1964</v>
      </c>
      <c r="L1273" s="1">
        <f t="shared" si="39"/>
        <v>4641</v>
      </c>
      <c r="M1273">
        <v>59.08</v>
      </c>
      <c r="N1273">
        <v>10.27</v>
      </c>
      <c r="O1273" t="s">
        <v>669</v>
      </c>
      <c r="P1273" t="s">
        <v>40</v>
      </c>
      <c r="Q1273" t="s">
        <v>35</v>
      </c>
      <c r="R1273">
        <v>347</v>
      </c>
      <c r="S1273">
        <v>24</v>
      </c>
      <c r="T1273">
        <v>202</v>
      </c>
    </row>
    <row r="1274" spans="1:20">
      <c r="A1274" t="s">
        <v>2294</v>
      </c>
      <c r="B1274" s="4">
        <v>14</v>
      </c>
      <c r="C1274" s="4">
        <v>6</v>
      </c>
      <c r="D1274" s="4">
        <v>1963</v>
      </c>
      <c r="E1274" s="1">
        <f t="shared" si="38"/>
        <v>7228</v>
      </c>
      <c r="F1274">
        <v>59.82</v>
      </c>
      <c r="G1274">
        <v>5.53</v>
      </c>
      <c r="H1274" t="s">
        <v>669</v>
      </c>
      <c r="I1274" s="4">
        <v>1</v>
      </c>
      <c r="J1274" s="4">
        <v>9</v>
      </c>
      <c r="K1274" s="6">
        <v>1963</v>
      </c>
      <c r="L1274" s="1">
        <f t="shared" si="39"/>
        <v>2572</v>
      </c>
      <c r="M1274">
        <v>59.82</v>
      </c>
      <c r="N1274">
        <v>5.53</v>
      </c>
      <c r="O1274" t="s">
        <v>669</v>
      </c>
      <c r="P1274" t="s">
        <v>40</v>
      </c>
      <c r="Q1274" t="s">
        <v>52</v>
      </c>
      <c r="R1274">
        <v>79</v>
      </c>
      <c r="S1274">
        <v>0</v>
      </c>
      <c r="T1274">
        <v>0</v>
      </c>
    </row>
    <row r="1275" spans="1:20">
      <c r="A1275" t="s">
        <v>2387</v>
      </c>
      <c r="B1275" s="4">
        <v>3</v>
      </c>
      <c r="C1275" s="4">
        <v>6</v>
      </c>
      <c r="D1275" s="4">
        <v>1963</v>
      </c>
      <c r="E1275" s="1">
        <f t="shared" si="38"/>
        <v>3210</v>
      </c>
      <c r="F1275">
        <v>58.4</v>
      </c>
      <c r="G1275">
        <v>6.43</v>
      </c>
      <c r="H1275" t="s">
        <v>669</v>
      </c>
      <c r="I1275" s="4">
        <v>28</v>
      </c>
      <c r="J1275" s="4">
        <v>11</v>
      </c>
      <c r="K1275" s="6">
        <v>1963</v>
      </c>
      <c r="L1275" s="1">
        <f t="shared" si="39"/>
        <v>12495</v>
      </c>
      <c r="M1275">
        <v>58.4</v>
      </c>
      <c r="N1275">
        <v>6.43</v>
      </c>
      <c r="O1275" t="s">
        <v>669</v>
      </c>
      <c r="P1275" t="s">
        <v>34</v>
      </c>
      <c r="Q1275" t="s">
        <v>35</v>
      </c>
      <c r="R1275">
        <v>178</v>
      </c>
      <c r="S1275">
        <v>0</v>
      </c>
      <c r="T1275">
        <v>0</v>
      </c>
    </row>
    <row r="1276" spans="1:20">
      <c r="A1276" t="s">
        <v>2648</v>
      </c>
      <c r="B1276" s="4">
        <v>27</v>
      </c>
      <c r="C1276" s="4">
        <v>6</v>
      </c>
      <c r="D1276" s="4">
        <v>1963</v>
      </c>
      <c r="E1276" s="1">
        <f t="shared" si="38"/>
        <v>11976</v>
      </c>
      <c r="F1276">
        <v>60.2</v>
      </c>
      <c r="G1276">
        <v>24.9</v>
      </c>
      <c r="H1276" t="s">
        <v>2455</v>
      </c>
      <c r="I1276" s="4">
        <v>6</v>
      </c>
      <c r="J1276" s="4">
        <v>5</v>
      </c>
      <c r="K1276" s="6">
        <v>1964</v>
      </c>
      <c r="L1276" s="1">
        <f t="shared" si="39"/>
        <v>4276</v>
      </c>
      <c r="M1276">
        <v>60.17</v>
      </c>
      <c r="N1276">
        <v>24.83</v>
      </c>
      <c r="O1276" t="s">
        <v>2455</v>
      </c>
      <c r="P1276" t="s">
        <v>34</v>
      </c>
      <c r="Q1276" t="s">
        <v>35</v>
      </c>
      <c r="R1276">
        <v>314</v>
      </c>
      <c r="S1276">
        <v>6</v>
      </c>
      <c r="T1276">
        <v>225</v>
      </c>
    </row>
    <row r="1277" spans="1:20">
      <c r="A1277" t="s">
        <v>2652</v>
      </c>
      <c r="B1277" s="4">
        <v>9</v>
      </c>
      <c r="C1277" s="4">
        <v>6</v>
      </c>
      <c r="D1277" s="4">
        <v>1963</v>
      </c>
      <c r="E1277" s="1">
        <f t="shared" si="38"/>
        <v>5402</v>
      </c>
      <c r="F1277">
        <v>64.900000000000006</v>
      </c>
      <c r="G1277">
        <v>25.5</v>
      </c>
      <c r="H1277" t="s">
        <v>2455</v>
      </c>
      <c r="I1277" s="4">
        <v>16</v>
      </c>
      <c r="J1277" s="4">
        <v>12</v>
      </c>
      <c r="K1277" s="6">
        <v>1965</v>
      </c>
      <c r="L1277" s="1">
        <f t="shared" si="39"/>
        <v>8144</v>
      </c>
      <c r="M1277">
        <v>66.5</v>
      </c>
      <c r="N1277">
        <v>29</v>
      </c>
      <c r="O1277" t="s">
        <v>2455</v>
      </c>
      <c r="P1277" t="s">
        <v>40</v>
      </c>
      <c r="Q1277" t="s">
        <v>35</v>
      </c>
      <c r="R1277">
        <v>921</v>
      </c>
      <c r="S1277">
        <v>240</v>
      </c>
      <c r="T1277">
        <v>42</v>
      </c>
    </row>
    <row r="1278" spans="1:20">
      <c r="A1278" t="s">
        <v>2655</v>
      </c>
      <c r="B1278" s="4">
        <v>6</v>
      </c>
      <c r="C1278" s="4">
        <v>6</v>
      </c>
      <c r="D1278" s="4">
        <v>1963</v>
      </c>
      <c r="E1278" s="1">
        <f t="shared" si="38"/>
        <v>4306</v>
      </c>
      <c r="F1278">
        <v>65</v>
      </c>
      <c r="G1278">
        <v>25.7</v>
      </c>
      <c r="H1278" t="s">
        <v>2455</v>
      </c>
      <c r="I1278" s="4">
        <v>20</v>
      </c>
      <c r="J1278" s="4">
        <v>5</v>
      </c>
      <c r="K1278" s="6">
        <v>1964</v>
      </c>
      <c r="L1278" s="1">
        <f t="shared" si="39"/>
        <v>9390</v>
      </c>
      <c r="M1278">
        <v>65.599999999999994</v>
      </c>
      <c r="N1278">
        <v>25.2</v>
      </c>
      <c r="O1278" t="s">
        <v>2455</v>
      </c>
      <c r="P1278" t="s">
        <v>107</v>
      </c>
      <c r="Q1278" t="s">
        <v>35</v>
      </c>
      <c r="R1278">
        <v>349</v>
      </c>
      <c r="S1278">
        <v>71</v>
      </c>
      <c r="T1278">
        <v>341</v>
      </c>
    </row>
    <row r="1279" spans="1:20">
      <c r="A1279" t="s">
        <v>2662</v>
      </c>
      <c r="B1279" s="4">
        <v>31</v>
      </c>
      <c r="C1279" s="4">
        <v>5</v>
      </c>
      <c r="D1279" s="4">
        <v>1963</v>
      </c>
      <c r="E1279" s="1">
        <f t="shared" si="38"/>
        <v>13406</v>
      </c>
      <c r="F1279">
        <v>60.2</v>
      </c>
      <c r="G1279">
        <v>24.7</v>
      </c>
      <c r="H1279" t="s">
        <v>2455</v>
      </c>
      <c r="I1279" s="4">
        <v>8</v>
      </c>
      <c r="J1279" s="4">
        <v>3</v>
      </c>
      <c r="K1279" s="6">
        <v>1964</v>
      </c>
      <c r="L1279" s="1">
        <f t="shared" si="39"/>
        <v>4946</v>
      </c>
      <c r="M1279">
        <v>60.1</v>
      </c>
      <c r="N1279">
        <v>24.5</v>
      </c>
      <c r="O1279" t="s">
        <v>2455</v>
      </c>
      <c r="P1279" t="s">
        <v>34</v>
      </c>
      <c r="Q1279" t="s">
        <v>35</v>
      </c>
      <c r="R1279">
        <v>282</v>
      </c>
      <c r="S1279">
        <v>16</v>
      </c>
      <c r="T1279">
        <v>225</v>
      </c>
    </row>
    <row r="1280" spans="1:20">
      <c r="A1280" t="s">
        <v>2664</v>
      </c>
      <c r="B1280" s="4">
        <v>25</v>
      </c>
      <c r="C1280" s="4">
        <v>6</v>
      </c>
      <c r="D1280" s="4">
        <v>1963</v>
      </c>
      <c r="E1280" s="1">
        <f t="shared" si="38"/>
        <v>11246</v>
      </c>
      <c r="F1280">
        <v>60.2</v>
      </c>
      <c r="G1280">
        <v>24.9</v>
      </c>
      <c r="H1280" t="s">
        <v>2455</v>
      </c>
      <c r="I1280" s="4">
        <v>2</v>
      </c>
      <c r="J1280" s="4">
        <v>9</v>
      </c>
      <c r="K1280" s="6">
        <v>1963</v>
      </c>
      <c r="L1280" s="1">
        <f t="shared" si="39"/>
        <v>2937</v>
      </c>
      <c r="M1280">
        <v>60.2</v>
      </c>
      <c r="N1280">
        <v>24.9</v>
      </c>
      <c r="O1280" t="s">
        <v>2455</v>
      </c>
      <c r="P1280" t="s">
        <v>34</v>
      </c>
      <c r="Q1280" t="s">
        <v>35</v>
      </c>
      <c r="R1280">
        <v>69</v>
      </c>
      <c r="S1280">
        <v>0</v>
      </c>
      <c r="T1280">
        <v>0</v>
      </c>
    </row>
    <row r="1281" spans="1:20">
      <c r="A1281" t="s">
        <v>2666</v>
      </c>
      <c r="B1281" s="4">
        <v>16</v>
      </c>
      <c r="C1281" s="4">
        <v>6</v>
      </c>
      <c r="D1281" s="4">
        <v>1963</v>
      </c>
      <c r="E1281" s="1">
        <f t="shared" si="38"/>
        <v>7959</v>
      </c>
      <c r="F1281">
        <v>66.400000000000006</v>
      </c>
      <c r="G1281">
        <v>26.7</v>
      </c>
      <c r="H1281" t="s">
        <v>2455</v>
      </c>
      <c r="I1281" s="4">
        <v>10</v>
      </c>
      <c r="J1281" s="4">
        <v>7</v>
      </c>
      <c r="K1281" s="6">
        <v>1963</v>
      </c>
      <c r="L1281" s="1">
        <f t="shared" si="39"/>
        <v>5797</v>
      </c>
      <c r="M1281">
        <v>66.400000000000006</v>
      </c>
      <c r="N1281">
        <v>26.7</v>
      </c>
      <c r="O1281" t="s">
        <v>2455</v>
      </c>
      <c r="P1281" t="s">
        <v>34</v>
      </c>
      <c r="Q1281" t="s">
        <v>35</v>
      </c>
      <c r="R1281">
        <v>24</v>
      </c>
      <c r="S1281">
        <v>0</v>
      </c>
      <c r="T1281">
        <v>0</v>
      </c>
    </row>
    <row r="1282" spans="1:20">
      <c r="A1282" t="s">
        <v>2667</v>
      </c>
      <c r="B1282" s="4">
        <v>4</v>
      </c>
      <c r="C1282" s="4">
        <v>6</v>
      </c>
      <c r="D1282" s="4">
        <v>1963</v>
      </c>
      <c r="E1282" s="1">
        <f t="shared" si="38"/>
        <v>3576</v>
      </c>
      <c r="F1282">
        <v>62.2</v>
      </c>
      <c r="G1282">
        <v>24</v>
      </c>
      <c r="H1282" t="s">
        <v>2455</v>
      </c>
      <c r="I1282" s="4">
        <v>6</v>
      </c>
      <c r="J1282" s="4">
        <v>4</v>
      </c>
      <c r="K1282" s="6">
        <v>1964</v>
      </c>
      <c r="L1282" s="1">
        <f t="shared" si="39"/>
        <v>4246</v>
      </c>
      <c r="M1282">
        <v>62.2</v>
      </c>
      <c r="N1282">
        <v>24</v>
      </c>
      <c r="O1282" t="s">
        <v>2455</v>
      </c>
      <c r="P1282" t="s">
        <v>40</v>
      </c>
      <c r="Q1282" t="s">
        <v>35</v>
      </c>
      <c r="R1282">
        <v>307</v>
      </c>
      <c r="S1282">
        <v>0</v>
      </c>
      <c r="T1282">
        <v>0</v>
      </c>
    </row>
    <row r="1283" spans="1:20">
      <c r="A1283" t="s">
        <v>2668</v>
      </c>
      <c r="B1283" s="4">
        <v>4</v>
      </c>
      <c r="C1283" s="4">
        <v>6</v>
      </c>
      <c r="D1283" s="4">
        <v>1963</v>
      </c>
      <c r="E1283" s="1">
        <f t="shared" ref="E1283:E1346" si="40">DATE(B1283,C1283,D1283)</f>
        <v>3576</v>
      </c>
      <c r="F1283">
        <v>62.2</v>
      </c>
      <c r="G1283">
        <v>24</v>
      </c>
      <c r="H1283" t="s">
        <v>2455</v>
      </c>
      <c r="I1283" s="4">
        <v>21</v>
      </c>
      <c r="J1283" s="4">
        <v>8</v>
      </c>
      <c r="K1283" s="6">
        <v>1963</v>
      </c>
      <c r="L1283" s="1">
        <f t="shared" ref="L1283:L1346" si="41">DATE(I1283,J1283,K1283)</f>
        <v>9846</v>
      </c>
      <c r="M1283">
        <v>62.2</v>
      </c>
      <c r="N1283">
        <v>24</v>
      </c>
      <c r="O1283" t="s">
        <v>2455</v>
      </c>
      <c r="P1283" t="s">
        <v>40</v>
      </c>
      <c r="Q1283" t="s">
        <v>35</v>
      </c>
      <c r="R1283">
        <v>78</v>
      </c>
      <c r="S1283">
        <v>0</v>
      </c>
      <c r="T1283">
        <v>0</v>
      </c>
    </row>
    <row r="1284" spans="1:20">
      <c r="A1284" t="s">
        <v>2678</v>
      </c>
      <c r="B1284" s="4">
        <v>13</v>
      </c>
      <c r="C1284" s="4">
        <v>6</v>
      </c>
      <c r="D1284" s="4">
        <v>1963</v>
      </c>
      <c r="E1284" s="1">
        <f t="shared" si="40"/>
        <v>6863</v>
      </c>
      <c r="F1284">
        <v>60.8</v>
      </c>
      <c r="G1284">
        <v>24.8</v>
      </c>
      <c r="H1284" t="s">
        <v>2455</v>
      </c>
      <c r="I1284" s="4">
        <v>15</v>
      </c>
      <c r="J1284" s="4">
        <v>4</v>
      </c>
      <c r="K1284" s="6">
        <v>1964</v>
      </c>
      <c r="L1284" s="1">
        <f t="shared" si="41"/>
        <v>7533</v>
      </c>
      <c r="M1284">
        <v>60.67</v>
      </c>
      <c r="N1284">
        <v>24.67</v>
      </c>
      <c r="O1284" t="s">
        <v>2455</v>
      </c>
      <c r="P1284" t="s">
        <v>40</v>
      </c>
      <c r="Q1284" t="s">
        <v>35</v>
      </c>
      <c r="R1284">
        <v>307</v>
      </c>
      <c r="S1284">
        <v>17</v>
      </c>
      <c r="T1284">
        <v>207</v>
      </c>
    </row>
    <row r="1285" spans="1:20">
      <c r="A1285" t="s">
        <v>2683</v>
      </c>
      <c r="B1285" s="4">
        <v>13</v>
      </c>
      <c r="C1285" s="4">
        <v>6</v>
      </c>
      <c r="D1285" s="4">
        <v>1963</v>
      </c>
      <c r="E1285" s="1">
        <f t="shared" si="40"/>
        <v>6863</v>
      </c>
      <c r="F1285">
        <v>62.3</v>
      </c>
      <c r="G1285">
        <v>21.4</v>
      </c>
      <c r="H1285" t="s">
        <v>2455</v>
      </c>
      <c r="I1285" s="4">
        <v>20</v>
      </c>
      <c r="J1285" s="4">
        <v>10</v>
      </c>
      <c r="K1285" s="6">
        <v>1963</v>
      </c>
      <c r="L1285" s="1">
        <f t="shared" si="41"/>
        <v>9542</v>
      </c>
      <c r="M1285">
        <v>62.3</v>
      </c>
      <c r="N1285">
        <v>21.5</v>
      </c>
      <c r="O1285" t="s">
        <v>2455</v>
      </c>
      <c r="P1285" t="s">
        <v>34</v>
      </c>
      <c r="Q1285" t="s">
        <v>35</v>
      </c>
      <c r="R1285">
        <v>129</v>
      </c>
      <c r="S1285">
        <v>6</v>
      </c>
      <c r="T1285">
        <v>91</v>
      </c>
    </row>
    <row r="1286" spans="1:20">
      <c r="A1286" t="s">
        <v>2687</v>
      </c>
      <c r="B1286" s="4">
        <v>31</v>
      </c>
      <c r="C1286" s="4">
        <v>5</v>
      </c>
      <c r="D1286" s="4">
        <v>1963</v>
      </c>
      <c r="E1286" s="1">
        <f t="shared" si="40"/>
        <v>13406</v>
      </c>
      <c r="F1286">
        <v>60.2</v>
      </c>
      <c r="G1286">
        <v>25.1</v>
      </c>
      <c r="H1286" t="s">
        <v>2455</v>
      </c>
      <c r="I1286" s="4">
        <v>20</v>
      </c>
      <c r="J1286" s="4">
        <v>7</v>
      </c>
      <c r="K1286" s="6">
        <v>1963</v>
      </c>
      <c r="L1286" s="1">
        <f t="shared" si="41"/>
        <v>9450</v>
      </c>
      <c r="M1286">
        <v>60.17</v>
      </c>
      <c r="N1286">
        <v>25</v>
      </c>
      <c r="O1286" t="s">
        <v>2455</v>
      </c>
      <c r="P1286" t="s">
        <v>40</v>
      </c>
      <c r="Q1286" t="s">
        <v>35</v>
      </c>
      <c r="R1286">
        <v>50</v>
      </c>
      <c r="S1286">
        <v>7</v>
      </c>
      <c r="T1286">
        <v>237</v>
      </c>
    </row>
    <row r="1287" spans="1:20">
      <c r="A1287" t="s">
        <v>4033</v>
      </c>
      <c r="B1287" s="4">
        <v>2</v>
      </c>
      <c r="C1287" s="4">
        <v>6</v>
      </c>
      <c r="D1287" s="4">
        <v>1963</v>
      </c>
      <c r="E1287" s="1">
        <f t="shared" si="40"/>
        <v>2845</v>
      </c>
      <c r="F1287">
        <v>60.47</v>
      </c>
      <c r="G1287">
        <v>16.37</v>
      </c>
      <c r="H1287" t="s">
        <v>2497</v>
      </c>
      <c r="I1287" s="4">
        <v>17</v>
      </c>
      <c r="J1287" s="4">
        <v>6</v>
      </c>
      <c r="K1287" s="6">
        <v>1963</v>
      </c>
      <c r="L1287" s="1">
        <f t="shared" si="41"/>
        <v>8324</v>
      </c>
      <c r="M1287">
        <v>60.47</v>
      </c>
      <c r="N1287">
        <v>16.3</v>
      </c>
      <c r="O1287" t="s">
        <v>2497</v>
      </c>
      <c r="P1287" t="s">
        <v>81</v>
      </c>
      <c r="Q1287" t="s">
        <v>35</v>
      </c>
      <c r="R1287">
        <v>15</v>
      </c>
      <c r="S1287">
        <v>4</v>
      </c>
      <c r="T1287">
        <v>270</v>
      </c>
    </row>
    <row r="1288" spans="1:20">
      <c r="A1288" t="s">
        <v>4043</v>
      </c>
      <c r="B1288" s="4">
        <v>10</v>
      </c>
      <c r="C1288" s="4">
        <v>6</v>
      </c>
      <c r="D1288" s="4">
        <v>1963</v>
      </c>
      <c r="E1288" s="1">
        <f t="shared" si="40"/>
        <v>5767</v>
      </c>
      <c r="F1288">
        <v>59.53</v>
      </c>
      <c r="G1288">
        <v>14.27</v>
      </c>
      <c r="H1288" t="s">
        <v>2497</v>
      </c>
      <c r="I1288" s="4">
        <v>15</v>
      </c>
      <c r="J1288" s="4">
        <v>12</v>
      </c>
      <c r="K1288" s="6">
        <v>1965</v>
      </c>
      <c r="L1288" s="1">
        <f t="shared" si="41"/>
        <v>7778</v>
      </c>
      <c r="M1288">
        <v>59.37</v>
      </c>
      <c r="N1288">
        <v>13.93</v>
      </c>
      <c r="O1288" t="s">
        <v>2497</v>
      </c>
      <c r="P1288" t="s">
        <v>34</v>
      </c>
      <c r="Q1288" t="s">
        <v>35</v>
      </c>
      <c r="R1288">
        <v>919</v>
      </c>
      <c r="S1288">
        <v>27</v>
      </c>
      <c r="T1288">
        <v>226</v>
      </c>
    </row>
    <row r="1289" spans="1:20">
      <c r="A1289" t="s">
        <v>4063</v>
      </c>
      <c r="B1289" s="4">
        <v>30</v>
      </c>
      <c r="C1289" s="4">
        <v>5</v>
      </c>
      <c r="D1289" s="4">
        <v>1963</v>
      </c>
      <c r="E1289" s="1">
        <f t="shared" si="40"/>
        <v>13041</v>
      </c>
      <c r="F1289">
        <v>56.15</v>
      </c>
      <c r="G1289">
        <v>12.57</v>
      </c>
      <c r="H1289" t="s">
        <v>2497</v>
      </c>
      <c r="I1289" s="4">
        <v>16</v>
      </c>
      <c r="J1289" s="4">
        <v>6</v>
      </c>
      <c r="K1289" s="6">
        <v>1963</v>
      </c>
      <c r="L1289" s="1">
        <f t="shared" si="41"/>
        <v>7959</v>
      </c>
      <c r="M1289">
        <v>56.15</v>
      </c>
      <c r="N1289">
        <v>12.57</v>
      </c>
      <c r="O1289" t="s">
        <v>2497</v>
      </c>
      <c r="P1289" t="s">
        <v>40</v>
      </c>
      <c r="Q1289" t="s">
        <v>35</v>
      </c>
      <c r="R1289">
        <v>17</v>
      </c>
      <c r="S1289">
        <v>0</v>
      </c>
      <c r="T1289">
        <v>0</v>
      </c>
    </row>
    <row r="1290" spans="1:20">
      <c r="A1290" t="s">
        <v>4070</v>
      </c>
      <c r="B1290" s="4">
        <v>1</v>
      </c>
      <c r="C1290" s="4">
        <v>6</v>
      </c>
      <c r="D1290" s="4">
        <v>1963</v>
      </c>
      <c r="E1290" s="1">
        <f t="shared" si="40"/>
        <v>2480</v>
      </c>
      <c r="F1290">
        <v>59.12</v>
      </c>
      <c r="G1290">
        <v>18.27</v>
      </c>
      <c r="H1290" t="s">
        <v>2497</v>
      </c>
      <c r="I1290" s="4">
        <v>18</v>
      </c>
      <c r="J1290" s="4">
        <v>8</v>
      </c>
      <c r="K1290" s="6">
        <v>1963</v>
      </c>
      <c r="L1290" s="1">
        <f t="shared" si="41"/>
        <v>8750</v>
      </c>
      <c r="M1290">
        <v>59.12</v>
      </c>
      <c r="N1290">
        <v>18.3</v>
      </c>
      <c r="O1290" t="s">
        <v>2497</v>
      </c>
      <c r="P1290" t="s">
        <v>40</v>
      </c>
      <c r="Q1290" t="s">
        <v>52</v>
      </c>
      <c r="R1290">
        <v>78</v>
      </c>
      <c r="S1290">
        <v>2</v>
      </c>
      <c r="T1290">
        <v>91</v>
      </c>
    </row>
    <row r="1291" spans="1:20">
      <c r="A1291" t="s">
        <v>4071</v>
      </c>
      <c r="B1291" s="4">
        <v>30</v>
      </c>
      <c r="C1291" s="4">
        <v>6</v>
      </c>
      <c r="D1291" s="4">
        <v>1963</v>
      </c>
      <c r="E1291" s="1">
        <f t="shared" si="40"/>
        <v>13072</v>
      </c>
      <c r="F1291">
        <v>56.22</v>
      </c>
      <c r="G1291">
        <v>12.75</v>
      </c>
      <c r="H1291" t="s">
        <v>2497</v>
      </c>
      <c r="I1291" s="4">
        <v>12</v>
      </c>
      <c r="J1291" s="4">
        <v>7</v>
      </c>
      <c r="K1291" s="6">
        <v>1963</v>
      </c>
      <c r="L1291" s="1">
        <f t="shared" si="41"/>
        <v>6528</v>
      </c>
      <c r="M1291">
        <v>56.22</v>
      </c>
      <c r="N1291">
        <v>12.78</v>
      </c>
      <c r="O1291" t="s">
        <v>2497</v>
      </c>
      <c r="P1291" t="s">
        <v>40</v>
      </c>
      <c r="Q1291" t="s">
        <v>35</v>
      </c>
      <c r="R1291">
        <v>12</v>
      </c>
      <c r="S1291">
        <v>3</v>
      </c>
      <c r="T1291">
        <v>91</v>
      </c>
    </row>
    <row r="1292" spans="1:20">
      <c r="A1292" t="s">
        <v>4072</v>
      </c>
      <c r="B1292" s="4">
        <v>20</v>
      </c>
      <c r="C1292" s="4">
        <v>5</v>
      </c>
      <c r="D1292" s="4">
        <v>1963</v>
      </c>
      <c r="E1292" s="1">
        <f t="shared" si="40"/>
        <v>9389</v>
      </c>
      <c r="F1292">
        <v>59.05</v>
      </c>
      <c r="G1292">
        <v>12.22</v>
      </c>
      <c r="H1292" t="s">
        <v>2497</v>
      </c>
      <c r="I1292" s="4">
        <v>15</v>
      </c>
      <c r="J1292" s="4">
        <v>3</v>
      </c>
      <c r="K1292" s="6">
        <v>1964</v>
      </c>
      <c r="L1292" s="1">
        <f t="shared" si="41"/>
        <v>7502</v>
      </c>
      <c r="M1292">
        <v>59.05</v>
      </c>
      <c r="N1292">
        <v>12.22</v>
      </c>
      <c r="O1292" t="s">
        <v>2497</v>
      </c>
      <c r="P1292" t="s">
        <v>34</v>
      </c>
      <c r="Q1292" t="s">
        <v>35</v>
      </c>
      <c r="R1292">
        <v>300</v>
      </c>
      <c r="S1292">
        <v>0</v>
      </c>
      <c r="T1292">
        <v>0</v>
      </c>
    </row>
    <row r="1293" spans="1:20">
      <c r="A1293" t="s">
        <v>4075</v>
      </c>
      <c r="B1293" s="4">
        <v>3</v>
      </c>
      <c r="C1293" s="4">
        <v>6</v>
      </c>
      <c r="D1293" s="4">
        <v>1963</v>
      </c>
      <c r="E1293" s="1">
        <f t="shared" si="40"/>
        <v>3210</v>
      </c>
      <c r="F1293">
        <v>60.68</v>
      </c>
      <c r="G1293">
        <v>15.05</v>
      </c>
      <c r="H1293" t="s">
        <v>2497</v>
      </c>
      <c r="I1293" s="4">
        <v>17</v>
      </c>
      <c r="J1293" s="4">
        <v>8</v>
      </c>
      <c r="K1293" s="6">
        <v>1963</v>
      </c>
      <c r="L1293" s="1">
        <f t="shared" si="41"/>
        <v>8385</v>
      </c>
      <c r="M1293">
        <v>60.68</v>
      </c>
      <c r="N1293">
        <v>15.05</v>
      </c>
      <c r="O1293" t="s">
        <v>2497</v>
      </c>
      <c r="P1293" t="s">
        <v>34</v>
      </c>
      <c r="Q1293" t="s">
        <v>35</v>
      </c>
      <c r="R1293">
        <v>75</v>
      </c>
      <c r="S1293">
        <v>0</v>
      </c>
      <c r="T1293">
        <v>0</v>
      </c>
    </row>
    <row r="1294" spans="1:20">
      <c r="A1294" t="s">
        <v>4076</v>
      </c>
      <c r="B1294" s="4">
        <v>15</v>
      </c>
      <c r="C1294" s="4">
        <v>6</v>
      </c>
      <c r="D1294" s="4">
        <v>1963</v>
      </c>
      <c r="E1294" s="1">
        <f t="shared" si="40"/>
        <v>7593</v>
      </c>
      <c r="F1294">
        <v>61.93</v>
      </c>
      <c r="G1294">
        <v>16.98</v>
      </c>
      <c r="H1294" t="s">
        <v>2497</v>
      </c>
      <c r="I1294" s="4">
        <v>10</v>
      </c>
      <c r="J1294" s="4">
        <v>12</v>
      </c>
      <c r="K1294" s="6">
        <v>1966</v>
      </c>
      <c r="L1294" s="1">
        <f t="shared" si="41"/>
        <v>5953</v>
      </c>
      <c r="M1294">
        <v>62.08</v>
      </c>
      <c r="N1294">
        <v>17</v>
      </c>
      <c r="O1294" t="s">
        <v>2497</v>
      </c>
      <c r="P1294" t="s">
        <v>40</v>
      </c>
      <c r="Q1294" t="s">
        <v>35</v>
      </c>
      <c r="R1294">
        <v>1274</v>
      </c>
      <c r="S1294">
        <v>17</v>
      </c>
      <c r="T1294">
        <v>3</v>
      </c>
    </row>
    <row r="1295" spans="1:20">
      <c r="A1295" t="s">
        <v>4078</v>
      </c>
      <c r="B1295" s="4">
        <v>6</v>
      </c>
      <c r="C1295" s="4">
        <v>6</v>
      </c>
      <c r="D1295" s="4">
        <v>1963</v>
      </c>
      <c r="E1295" s="1">
        <f t="shared" si="40"/>
        <v>4306</v>
      </c>
      <c r="F1295">
        <v>56.7</v>
      </c>
      <c r="G1295">
        <v>15.02</v>
      </c>
      <c r="H1295" t="s">
        <v>2497</v>
      </c>
      <c r="I1295" s="4">
        <v>1</v>
      </c>
      <c r="J1295" s="4">
        <v>7</v>
      </c>
      <c r="K1295" s="6">
        <v>1964</v>
      </c>
      <c r="L1295" s="1">
        <f t="shared" si="41"/>
        <v>2511</v>
      </c>
      <c r="M1295">
        <v>56.68</v>
      </c>
      <c r="N1295">
        <v>15.03</v>
      </c>
      <c r="O1295" t="s">
        <v>2497</v>
      </c>
      <c r="P1295" t="s">
        <v>34</v>
      </c>
      <c r="Q1295" t="s">
        <v>35</v>
      </c>
      <c r="R1295">
        <v>391</v>
      </c>
      <c r="S1295">
        <v>3</v>
      </c>
      <c r="T1295">
        <v>152</v>
      </c>
    </row>
    <row r="1296" spans="1:20">
      <c r="A1296" t="s">
        <v>4079</v>
      </c>
      <c r="B1296" s="4">
        <v>9</v>
      </c>
      <c r="C1296" s="4">
        <v>6</v>
      </c>
      <c r="D1296" s="4">
        <v>1963</v>
      </c>
      <c r="E1296" s="1">
        <f t="shared" si="40"/>
        <v>5402</v>
      </c>
      <c r="F1296">
        <v>59.07</v>
      </c>
      <c r="G1296">
        <v>12.22</v>
      </c>
      <c r="H1296" t="s">
        <v>2497</v>
      </c>
      <c r="I1296" s="4">
        <v>15</v>
      </c>
      <c r="J1296" s="4">
        <v>3</v>
      </c>
      <c r="K1296" s="6">
        <v>1964</v>
      </c>
      <c r="L1296" s="1">
        <f t="shared" si="41"/>
        <v>7502</v>
      </c>
      <c r="M1296">
        <v>59.05</v>
      </c>
      <c r="N1296">
        <v>12.22</v>
      </c>
      <c r="O1296" t="s">
        <v>2497</v>
      </c>
      <c r="P1296" t="s">
        <v>34</v>
      </c>
      <c r="Q1296" t="s">
        <v>35</v>
      </c>
      <c r="R1296">
        <v>280</v>
      </c>
      <c r="S1296">
        <v>2</v>
      </c>
      <c r="T1296">
        <v>181</v>
      </c>
    </row>
    <row r="1297" spans="1:20">
      <c r="A1297" t="s">
        <v>145</v>
      </c>
      <c r="B1297" s="4">
        <v>30</v>
      </c>
      <c r="C1297" s="4">
        <v>5</v>
      </c>
      <c r="D1297" s="4">
        <v>1964</v>
      </c>
      <c r="E1297" s="1">
        <f t="shared" si="40"/>
        <v>13042</v>
      </c>
      <c r="F1297">
        <v>50.2</v>
      </c>
      <c r="G1297">
        <v>4.9000000000000004</v>
      </c>
      <c r="H1297" t="s">
        <v>22</v>
      </c>
      <c r="I1297" s="4">
        <v>21</v>
      </c>
      <c r="J1297" s="4">
        <v>7</v>
      </c>
      <c r="K1297" s="6">
        <v>1965</v>
      </c>
      <c r="L1297" s="1">
        <f t="shared" si="41"/>
        <v>9817</v>
      </c>
      <c r="M1297">
        <v>50.2</v>
      </c>
      <c r="N1297">
        <v>4.9000000000000004</v>
      </c>
      <c r="O1297" t="s">
        <v>22</v>
      </c>
      <c r="P1297" t="s">
        <v>40</v>
      </c>
      <c r="Q1297" t="s">
        <v>35</v>
      </c>
      <c r="R1297">
        <v>417</v>
      </c>
      <c r="S1297">
        <v>0</v>
      </c>
      <c r="T1297">
        <v>0</v>
      </c>
    </row>
    <row r="1298" spans="1:20">
      <c r="A1298" t="s">
        <v>150</v>
      </c>
      <c r="B1298" s="4">
        <v>1</v>
      </c>
      <c r="C1298" s="4">
        <v>6</v>
      </c>
      <c r="D1298" s="4">
        <v>1964</v>
      </c>
      <c r="E1298" s="1">
        <f t="shared" si="40"/>
        <v>2481</v>
      </c>
      <c r="F1298">
        <v>50.15</v>
      </c>
      <c r="G1298">
        <v>4.92</v>
      </c>
      <c r="H1298" t="s">
        <v>22</v>
      </c>
      <c r="I1298" s="4">
        <v>24</v>
      </c>
      <c r="J1298" s="4">
        <v>7</v>
      </c>
      <c r="K1298" s="6">
        <v>1964</v>
      </c>
      <c r="L1298" s="1">
        <f t="shared" si="41"/>
        <v>10912</v>
      </c>
      <c r="M1298">
        <v>50.15</v>
      </c>
      <c r="N1298">
        <v>4.92</v>
      </c>
      <c r="O1298" t="s">
        <v>22</v>
      </c>
      <c r="P1298" t="s">
        <v>40</v>
      </c>
      <c r="Q1298" t="s">
        <v>35</v>
      </c>
      <c r="R1298">
        <v>53</v>
      </c>
      <c r="S1298">
        <v>0</v>
      </c>
      <c r="T1298">
        <v>0</v>
      </c>
    </row>
    <row r="1299" spans="1:20">
      <c r="A1299" t="s">
        <v>151</v>
      </c>
      <c r="B1299" s="4">
        <v>27</v>
      </c>
      <c r="C1299" s="4">
        <v>5</v>
      </c>
      <c r="D1299" s="4">
        <v>1964</v>
      </c>
      <c r="E1299" s="1">
        <f t="shared" si="40"/>
        <v>11946</v>
      </c>
      <c r="F1299">
        <v>51.3</v>
      </c>
      <c r="G1299">
        <v>4.5</v>
      </c>
      <c r="H1299" t="s">
        <v>22</v>
      </c>
      <c r="I1299" s="4">
        <v>31</v>
      </c>
      <c r="J1299" s="4">
        <v>3</v>
      </c>
      <c r="K1299" s="6">
        <v>1965</v>
      </c>
      <c r="L1299" s="1">
        <f t="shared" si="41"/>
        <v>13347</v>
      </c>
      <c r="M1299">
        <v>51.3</v>
      </c>
      <c r="N1299">
        <v>4.5</v>
      </c>
      <c r="O1299" t="s">
        <v>22</v>
      </c>
      <c r="P1299" t="s">
        <v>107</v>
      </c>
      <c r="Q1299" t="s">
        <v>35</v>
      </c>
      <c r="R1299">
        <v>308</v>
      </c>
      <c r="S1299">
        <v>0</v>
      </c>
      <c r="T1299">
        <v>0</v>
      </c>
    </row>
    <row r="1300" spans="1:20">
      <c r="A1300" t="s">
        <v>157</v>
      </c>
      <c r="B1300" s="4">
        <v>16</v>
      </c>
      <c r="C1300" s="4">
        <v>5</v>
      </c>
      <c r="D1300" s="4">
        <v>1964</v>
      </c>
      <c r="E1300" s="1">
        <f t="shared" si="40"/>
        <v>7929</v>
      </c>
      <c r="F1300">
        <v>51.47</v>
      </c>
      <c r="G1300">
        <v>4.47</v>
      </c>
      <c r="H1300" t="s">
        <v>22</v>
      </c>
      <c r="I1300" s="4">
        <v>9</v>
      </c>
      <c r="J1300" s="4">
        <v>6</v>
      </c>
      <c r="K1300" s="6">
        <v>1964</v>
      </c>
      <c r="L1300" s="1">
        <f t="shared" si="41"/>
        <v>5403</v>
      </c>
      <c r="M1300">
        <v>51.47</v>
      </c>
      <c r="N1300">
        <v>4.47</v>
      </c>
      <c r="O1300" t="s">
        <v>22</v>
      </c>
      <c r="P1300" t="s">
        <v>40</v>
      </c>
      <c r="Q1300" t="s">
        <v>35</v>
      </c>
      <c r="R1300">
        <v>24</v>
      </c>
      <c r="S1300">
        <v>0</v>
      </c>
      <c r="T1300">
        <v>0</v>
      </c>
    </row>
    <row r="1301" spans="1:20">
      <c r="A1301" t="s">
        <v>158</v>
      </c>
      <c r="B1301" s="4">
        <v>16</v>
      </c>
      <c r="C1301" s="4">
        <v>5</v>
      </c>
      <c r="D1301" s="4">
        <v>1964</v>
      </c>
      <c r="E1301" s="1">
        <f t="shared" si="40"/>
        <v>7929</v>
      </c>
      <c r="F1301">
        <v>51.47</v>
      </c>
      <c r="G1301">
        <v>4.47</v>
      </c>
      <c r="H1301" t="s">
        <v>22</v>
      </c>
      <c r="I1301" s="4">
        <v>13</v>
      </c>
      <c r="J1301" s="4">
        <v>5</v>
      </c>
      <c r="K1301" s="6">
        <v>1967</v>
      </c>
      <c r="L1301" s="1">
        <f t="shared" si="41"/>
        <v>6836</v>
      </c>
      <c r="M1301">
        <v>51.47</v>
      </c>
      <c r="N1301">
        <v>4.47</v>
      </c>
      <c r="O1301" t="s">
        <v>22</v>
      </c>
      <c r="P1301" t="s">
        <v>34</v>
      </c>
      <c r="Q1301" t="s">
        <v>35</v>
      </c>
      <c r="R1301">
        <v>1092</v>
      </c>
      <c r="S1301">
        <v>0</v>
      </c>
      <c r="T1301">
        <v>0</v>
      </c>
    </row>
    <row r="1302" spans="1:20">
      <c r="A1302" t="s">
        <v>194</v>
      </c>
      <c r="B1302" s="4">
        <v>30</v>
      </c>
      <c r="C1302" s="4">
        <v>6</v>
      </c>
      <c r="D1302" s="4">
        <v>1964</v>
      </c>
      <c r="E1302" s="1">
        <f t="shared" si="40"/>
        <v>13073</v>
      </c>
      <c r="F1302">
        <v>51.37</v>
      </c>
      <c r="G1302">
        <v>3.37</v>
      </c>
      <c r="H1302" t="s">
        <v>22</v>
      </c>
      <c r="I1302" s="4">
        <v>31</v>
      </c>
      <c r="J1302" s="4">
        <v>3</v>
      </c>
      <c r="K1302" s="6">
        <v>1965</v>
      </c>
      <c r="L1302" s="1">
        <f t="shared" si="41"/>
        <v>13347</v>
      </c>
      <c r="M1302">
        <v>51.37</v>
      </c>
      <c r="N1302">
        <v>3.37</v>
      </c>
      <c r="O1302" t="s">
        <v>22</v>
      </c>
      <c r="P1302" t="s">
        <v>26</v>
      </c>
      <c r="Q1302" t="s">
        <v>27</v>
      </c>
      <c r="R1302">
        <v>274</v>
      </c>
      <c r="S1302">
        <v>0</v>
      </c>
      <c r="T1302">
        <v>0</v>
      </c>
    </row>
    <row r="1303" spans="1:20">
      <c r="A1303" t="s">
        <v>197</v>
      </c>
      <c r="B1303" s="4">
        <v>15</v>
      </c>
      <c r="C1303" s="4">
        <v>5</v>
      </c>
      <c r="D1303" s="4">
        <v>1964</v>
      </c>
      <c r="E1303" s="1">
        <f t="shared" si="40"/>
        <v>7563</v>
      </c>
      <c r="F1303">
        <v>51.4</v>
      </c>
      <c r="G1303">
        <v>3.3</v>
      </c>
      <c r="H1303" t="s">
        <v>22</v>
      </c>
      <c r="I1303" s="4">
        <v>26</v>
      </c>
      <c r="J1303" s="4">
        <v>4</v>
      </c>
      <c r="K1303" s="6">
        <v>1965</v>
      </c>
      <c r="L1303" s="1">
        <f t="shared" si="41"/>
        <v>11552</v>
      </c>
      <c r="M1303">
        <v>51.4</v>
      </c>
      <c r="N1303">
        <v>3.3</v>
      </c>
      <c r="O1303" t="s">
        <v>22</v>
      </c>
      <c r="P1303" t="s">
        <v>40</v>
      </c>
      <c r="Q1303" t="s">
        <v>35</v>
      </c>
      <c r="R1303">
        <v>346</v>
      </c>
      <c r="S1303">
        <v>0</v>
      </c>
      <c r="T1303">
        <v>0</v>
      </c>
    </row>
    <row r="1304" spans="1:20">
      <c r="A1304" t="s">
        <v>199</v>
      </c>
      <c r="B1304" s="4">
        <v>25</v>
      </c>
      <c r="C1304" s="4">
        <v>5</v>
      </c>
      <c r="D1304" s="4">
        <v>1964</v>
      </c>
      <c r="E1304" s="1">
        <f t="shared" si="40"/>
        <v>11216</v>
      </c>
      <c r="F1304">
        <v>50.2</v>
      </c>
      <c r="G1304">
        <v>5.2</v>
      </c>
      <c r="H1304" t="s">
        <v>22</v>
      </c>
      <c r="I1304" s="4">
        <v>7</v>
      </c>
      <c r="J1304" s="4">
        <v>2</v>
      </c>
      <c r="K1304" s="6">
        <v>1965</v>
      </c>
      <c r="L1304" s="1">
        <f t="shared" si="41"/>
        <v>4553</v>
      </c>
      <c r="M1304">
        <v>50.3</v>
      </c>
      <c r="N1304">
        <v>5.3</v>
      </c>
      <c r="O1304" t="s">
        <v>22</v>
      </c>
      <c r="P1304" t="s">
        <v>40</v>
      </c>
      <c r="Q1304" t="s">
        <v>27</v>
      </c>
      <c r="R1304">
        <v>258</v>
      </c>
      <c r="S1304">
        <v>14</v>
      </c>
      <c r="T1304">
        <v>33</v>
      </c>
    </row>
    <row r="1305" spans="1:20">
      <c r="A1305" t="s">
        <v>204</v>
      </c>
      <c r="B1305" s="4">
        <v>24</v>
      </c>
      <c r="C1305" s="4">
        <v>5</v>
      </c>
      <c r="D1305" s="4">
        <v>1964</v>
      </c>
      <c r="E1305" s="1">
        <f t="shared" si="40"/>
        <v>10851</v>
      </c>
      <c r="F1305">
        <v>51.3</v>
      </c>
      <c r="G1305">
        <v>4.9000000000000004</v>
      </c>
      <c r="H1305" t="s">
        <v>22</v>
      </c>
      <c r="I1305" s="4">
        <v>15</v>
      </c>
      <c r="J1305" s="4">
        <v>2</v>
      </c>
      <c r="K1305" s="6">
        <v>1965</v>
      </c>
      <c r="L1305" s="1">
        <f t="shared" si="41"/>
        <v>7475</v>
      </c>
      <c r="M1305">
        <v>51.3</v>
      </c>
      <c r="N1305">
        <v>4.9000000000000004</v>
      </c>
      <c r="O1305" t="s">
        <v>22</v>
      </c>
      <c r="P1305" t="s">
        <v>34</v>
      </c>
      <c r="Q1305" t="s">
        <v>35</v>
      </c>
      <c r="R1305">
        <v>267</v>
      </c>
      <c r="S1305">
        <v>0</v>
      </c>
      <c r="T1305">
        <v>0</v>
      </c>
    </row>
    <row r="1306" spans="1:20">
      <c r="A1306" t="s">
        <v>434</v>
      </c>
      <c r="B1306" s="4">
        <v>24</v>
      </c>
      <c r="C1306" s="4">
        <v>5</v>
      </c>
      <c r="D1306" s="4">
        <v>1964</v>
      </c>
      <c r="E1306" s="1">
        <f t="shared" si="40"/>
        <v>10851</v>
      </c>
      <c r="F1306">
        <v>49.58</v>
      </c>
      <c r="G1306">
        <v>8.3699999999999992</v>
      </c>
      <c r="H1306" t="s">
        <v>332</v>
      </c>
      <c r="I1306" s="4">
        <v>25</v>
      </c>
      <c r="J1306" s="4">
        <v>8</v>
      </c>
      <c r="K1306" s="6">
        <v>1964</v>
      </c>
      <c r="L1306" s="1">
        <f t="shared" si="41"/>
        <v>11308</v>
      </c>
      <c r="M1306">
        <v>49.48</v>
      </c>
      <c r="N1306">
        <v>8.43</v>
      </c>
      <c r="O1306" t="s">
        <v>332</v>
      </c>
      <c r="P1306" t="s">
        <v>34</v>
      </c>
      <c r="Q1306" t="s">
        <v>35</v>
      </c>
      <c r="R1306">
        <v>93</v>
      </c>
      <c r="S1306">
        <v>13</v>
      </c>
      <c r="T1306">
        <v>157</v>
      </c>
    </row>
    <row r="1307" spans="1:20">
      <c r="A1307" t="s">
        <v>451</v>
      </c>
      <c r="B1307" s="4">
        <v>17</v>
      </c>
      <c r="C1307" s="4">
        <v>5</v>
      </c>
      <c r="D1307" s="4">
        <v>1964</v>
      </c>
      <c r="E1307" s="1">
        <f t="shared" si="40"/>
        <v>8294</v>
      </c>
      <c r="F1307">
        <v>47.9</v>
      </c>
      <c r="G1307">
        <v>13.13</v>
      </c>
      <c r="H1307" t="s">
        <v>426</v>
      </c>
      <c r="I1307" s="4">
        <v>27</v>
      </c>
      <c r="J1307" s="4">
        <v>4</v>
      </c>
      <c r="K1307" s="6">
        <v>1965</v>
      </c>
      <c r="L1307" s="1">
        <f t="shared" si="41"/>
        <v>11917</v>
      </c>
      <c r="M1307">
        <v>47.68</v>
      </c>
      <c r="N1307">
        <v>13.1</v>
      </c>
      <c r="O1307" t="s">
        <v>426</v>
      </c>
      <c r="P1307" t="s">
        <v>34</v>
      </c>
      <c r="Q1307" t="s">
        <v>35</v>
      </c>
      <c r="R1307">
        <v>345</v>
      </c>
      <c r="S1307">
        <v>25</v>
      </c>
      <c r="T1307">
        <v>186</v>
      </c>
    </row>
    <row r="1308" spans="1:20">
      <c r="A1308" t="s">
        <v>509</v>
      </c>
      <c r="B1308" s="4">
        <v>8</v>
      </c>
      <c r="C1308" s="4">
        <v>5</v>
      </c>
      <c r="D1308" s="4">
        <v>1964</v>
      </c>
      <c r="E1308" s="1">
        <f t="shared" si="40"/>
        <v>5007</v>
      </c>
      <c r="F1308">
        <v>50.52</v>
      </c>
      <c r="G1308">
        <v>8.18</v>
      </c>
      <c r="H1308" t="s">
        <v>332</v>
      </c>
      <c r="I1308" s="4">
        <v>20</v>
      </c>
      <c r="J1308" s="4">
        <v>9</v>
      </c>
      <c r="K1308" s="6">
        <v>1964</v>
      </c>
      <c r="L1308" s="1">
        <f t="shared" si="41"/>
        <v>9513</v>
      </c>
      <c r="M1308">
        <v>50.48</v>
      </c>
      <c r="N1308">
        <v>8.17</v>
      </c>
      <c r="O1308" t="s">
        <v>332</v>
      </c>
      <c r="P1308" t="s">
        <v>34</v>
      </c>
      <c r="Q1308" t="s">
        <v>35</v>
      </c>
      <c r="R1308">
        <v>135</v>
      </c>
      <c r="S1308">
        <v>4</v>
      </c>
      <c r="T1308">
        <v>198</v>
      </c>
    </row>
    <row r="1309" spans="1:20">
      <c r="A1309" t="s">
        <v>510</v>
      </c>
      <c r="B1309" s="4">
        <v>8</v>
      </c>
      <c r="C1309" s="4">
        <v>5</v>
      </c>
      <c r="D1309" s="4">
        <v>1964</v>
      </c>
      <c r="E1309" s="1">
        <f t="shared" si="40"/>
        <v>5007</v>
      </c>
      <c r="F1309">
        <v>50.52</v>
      </c>
      <c r="G1309">
        <v>8.18</v>
      </c>
      <c r="H1309" t="s">
        <v>332</v>
      </c>
      <c r="I1309" s="4">
        <v>14</v>
      </c>
      <c r="J1309" s="4">
        <v>2</v>
      </c>
      <c r="K1309" s="6">
        <v>1967</v>
      </c>
      <c r="L1309" s="1">
        <f t="shared" si="41"/>
        <v>7112</v>
      </c>
      <c r="M1309">
        <v>50.52</v>
      </c>
      <c r="N1309">
        <v>8.27</v>
      </c>
      <c r="O1309" t="s">
        <v>332</v>
      </c>
      <c r="P1309" t="s">
        <v>34</v>
      </c>
      <c r="Q1309" t="s">
        <v>35</v>
      </c>
      <c r="R1309">
        <v>1012</v>
      </c>
      <c r="S1309">
        <v>6</v>
      </c>
      <c r="T1309">
        <v>91</v>
      </c>
    </row>
    <row r="1310" spans="1:20">
      <c r="A1310" t="s">
        <v>520</v>
      </c>
      <c r="B1310" s="4">
        <v>6</v>
      </c>
      <c r="C1310" s="4">
        <v>6</v>
      </c>
      <c r="D1310" s="4">
        <v>1964</v>
      </c>
      <c r="E1310" s="1">
        <f t="shared" si="40"/>
        <v>4307</v>
      </c>
      <c r="F1310">
        <v>53.55</v>
      </c>
      <c r="G1310">
        <v>8.58</v>
      </c>
      <c r="H1310" t="s">
        <v>332</v>
      </c>
      <c r="I1310" s="4">
        <v>28</v>
      </c>
      <c r="J1310" s="4">
        <v>11</v>
      </c>
      <c r="K1310" s="6">
        <v>1965</v>
      </c>
      <c r="L1310" s="1">
        <f t="shared" si="41"/>
        <v>12497</v>
      </c>
      <c r="M1310">
        <v>53.55</v>
      </c>
      <c r="N1310">
        <v>8.58</v>
      </c>
      <c r="O1310" t="s">
        <v>332</v>
      </c>
      <c r="P1310" t="s">
        <v>34</v>
      </c>
      <c r="Q1310" t="s">
        <v>35</v>
      </c>
      <c r="R1310">
        <v>540</v>
      </c>
      <c r="S1310">
        <v>0</v>
      </c>
      <c r="T1310">
        <v>0</v>
      </c>
    </row>
    <row r="1311" spans="1:20">
      <c r="A1311" t="s">
        <v>619</v>
      </c>
      <c r="B1311" s="4">
        <v>17</v>
      </c>
      <c r="C1311" s="4">
        <v>6</v>
      </c>
      <c r="D1311" s="4">
        <v>1964</v>
      </c>
      <c r="E1311" s="1">
        <f t="shared" si="40"/>
        <v>8325</v>
      </c>
      <c r="F1311">
        <v>57.07</v>
      </c>
      <c r="G1311">
        <v>9.92</v>
      </c>
      <c r="H1311" t="s">
        <v>610</v>
      </c>
      <c r="I1311" s="4">
        <v>15</v>
      </c>
      <c r="J1311" s="4">
        <v>11</v>
      </c>
      <c r="K1311" s="6">
        <v>1969</v>
      </c>
      <c r="L1311" s="1">
        <f t="shared" si="41"/>
        <v>7752</v>
      </c>
      <c r="M1311">
        <v>57.08</v>
      </c>
      <c r="N1311">
        <v>9.93</v>
      </c>
      <c r="O1311" t="s">
        <v>610</v>
      </c>
      <c r="P1311" t="s">
        <v>34</v>
      </c>
      <c r="Q1311" t="s">
        <v>35</v>
      </c>
      <c r="R1311">
        <v>1977</v>
      </c>
      <c r="S1311">
        <v>3</v>
      </c>
      <c r="T1311">
        <v>29</v>
      </c>
    </row>
    <row r="1312" spans="1:20">
      <c r="A1312" t="s">
        <v>620</v>
      </c>
      <c r="B1312" s="4">
        <v>21</v>
      </c>
      <c r="C1312" s="4">
        <v>6</v>
      </c>
      <c r="D1312" s="4">
        <v>1964</v>
      </c>
      <c r="E1312" s="1">
        <f t="shared" si="40"/>
        <v>9786</v>
      </c>
      <c r="F1312">
        <v>57.08</v>
      </c>
      <c r="G1312">
        <v>9.93</v>
      </c>
      <c r="H1312" t="s">
        <v>610</v>
      </c>
      <c r="I1312" s="4">
        <v>18</v>
      </c>
      <c r="J1312" s="4">
        <v>11</v>
      </c>
      <c r="K1312" s="6">
        <v>1968</v>
      </c>
      <c r="L1312" s="1">
        <f t="shared" si="41"/>
        <v>8847</v>
      </c>
      <c r="M1312">
        <v>57.05</v>
      </c>
      <c r="N1312">
        <v>9.93</v>
      </c>
      <c r="O1312" t="s">
        <v>610</v>
      </c>
      <c r="P1312" t="s">
        <v>81</v>
      </c>
      <c r="Q1312" t="s">
        <v>35</v>
      </c>
      <c r="R1312">
        <v>1611</v>
      </c>
      <c r="S1312">
        <v>4</v>
      </c>
      <c r="T1312">
        <v>181</v>
      </c>
    </row>
    <row r="1313" spans="1:20">
      <c r="A1313" t="s">
        <v>638</v>
      </c>
      <c r="B1313" s="4">
        <v>9</v>
      </c>
      <c r="C1313" s="4">
        <v>6</v>
      </c>
      <c r="D1313" s="4">
        <v>1964</v>
      </c>
      <c r="E1313" s="1">
        <f t="shared" si="40"/>
        <v>5403</v>
      </c>
      <c r="F1313">
        <v>55.23</v>
      </c>
      <c r="G1313">
        <v>10.48</v>
      </c>
      <c r="H1313" t="s">
        <v>610</v>
      </c>
      <c r="I1313" s="4">
        <v>29</v>
      </c>
      <c r="J1313" s="4">
        <v>7</v>
      </c>
      <c r="K1313" s="6">
        <v>1964</v>
      </c>
      <c r="L1313" s="1">
        <f t="shared" si="41"/>
        <v>12738</v>
      </c>
      <c r="M1313">
        <v>55.23</v>
      </c>
      <c r="N1313">
        <v>10.48</v>
      </c>
      <c r="O1313" t="s">
        <v>610</v>
      </c>
      <c r="P1313" t="s">
        <v>40</v>
      </c>
      <c r="Q1313" t="s">
        <v>27</v>
      </c>
      <c r="R1313">
        <v>50</v>
      </c>
      <c r="S1313">
        <v>0</v>
      </c>
      <c r="T1313">
        <v>0</v>
      </c>
    </row>
    <row r="1314" spans="1:20">
      <c r="A1314" t="s">
        <v>641</v>
      </c>
      <c r="B1314" s="4">
        <v>23</v>
      </c>
      <c r="C1314" s="4">
        <v>5</v>
      </c>
      <c r="D1314" s="4">
        <v>1964</v>
      </c>
      <c r="E1314" s="1">
        <f t="shared" si="40"/>
        <v>10485</v>
      </c>
      <c r="F1314">
        <v>55.73</v>
      </c>
      <c r="G1314">
        <v>9.3800000000000008</v>
      </c>
      <c r="H1314" t="s">
        <v>610</v>
      </c>
      <c r="I1314" s="4">
        <v>8</v>
      </c>
      <c r="J1314" s="4">
        <v>4</v>
      </c>
      <c r="K1314" s="6">
        <v>1966</v>
      </c>
      <c r="L1314" s="1">
        <f t="shared" si="41"/>
        <v>4979</v>
      </c>
      <c r="M1314">
        <v>55.8</v>
      </c>
      <c r="N1314">
        <v>9.5</v>
      </c>
      <c r="O1314" t="s">
        <v>610</v>
      </c>
      <c r="P1314" t="s">
        <v>34</v>
      </c>
      <c r="Q1314" t="s">
        <v>35</v>
      </c>
      <c r="R1314">
        <v>685</v>
      </c>
      <c r="S1314">
        <v>11</v>
      </c>
      <c r="T1314">
        <v>45</v>
      </c>
    </row>
    <row r="1315" spans="1:20">
      <c r="A1315" t="s">
        <v>918</v>
      </c>
      <c r="B1315" s="4">
        <v>13</v>
      </c>
      <c r="C1315" s="4">
        <v>5</v>
      </c>
      <c r="D1315" s="4">
        <v>1964</v>
      </c>
      <c r="E1315" s="1">
        <f t="shared" si="40"/>
        <v>6833</v>
      </c>
      <c r="F1315">
        <v>51.58</v>
      </c>
      <c r="G1315">
        <v>-3</v>
      </c>
      <c r="H1315" t="s">
        <v>4129</v>
      </c>
      <c r="I1315" s="4">
        <v>9</v>
      </c>
      <c r="J1315" s="4">
        <v>7</v>
      </c>
      <c r="K1315" s="6">
        <v>1964</v>
      </c>
      <c r="L1315" s="1">
        <f t="shared" si="41"/>
        <v>5433</v>
      </c>
      <c r="M1315">
        <v>51.58</v>
      </c>
      <c r="N1315">
        <v>-3</v>
      </c>
      <c r="O1315" t="s">
        <v>4129</v>
      </c>
      <c r="P1315" t="s">
        <v>140</v>
      </c>
      <c r="Q1315" t="s">
        <v>27</v>
      </c>
      <c r="R1315">
        <v>57</v>
      </c>
      <c r="S1315">
        <v>0</v>
      </c>
      <c r="T1315">
        <v>0</v>
      </c>
    </row>
    <row r="1316" spans="1:20">
      <c r="A1316" t="s">
        <v>920</v>
      </c>
      <c r="B1316" s="4">
        <v>24</v>
      </c>
      <c r="C1316" s="4">
        <v>5</v>
      </c>
      <c r="D1316" s="4">
        <v>1964</v>
      </c>
      <c r="E1316" s="1">
        <f t="shared" si="40"/>
        <v>10851</v>
      </c>
      <c r="F1316">
        <v>52.05</v>
      </c>
      <c r="G1316">
        <v>-4.67</v>
      </c>
      <c r="H1316" t="s">
        <v>4129</v>
      </c>
      <c r="I1316" s="4">
        <v>5</v>
      </c>
      <c r="J1316" s="4">
        <v>8</v>
      </c>
      <c r="K1316" s="6">
        <v>1964</v>
      </c>
      <c r="L1316" s="1">
        <f t="shared" si="41"/>
        <v>4003</v>
      </c>
      <c r="M1316">
        <v>52.05</v>
      </c>
      <c r="N1316">
        <v>-4.67</v>
      </c>
      <c r="O1316" t="s">
        <v>4129</v>
      </c>
      <c r="P1316" t="s">
        <v>40</v>
      </c>
      <c r="Q1316" t="s">
        <v>35</v>
      </c>
      <c r="R1316">
        <v>73</v>
      </c>
      <c r="S1316">
        <v>0</v>
      </c>
      <c r="T1316">
        <v>0</v>
      </c>
    </row>
    <row r="1317" spans="1:20">
      <c r="A1317" t="s">
        <v>923</v>
      </c>
      <c r="B1317" s="4">
        <v>1</v>
      </c>
      <c r="C1317" s="4">
        <v>6</v>
      </c>
      <c r="D1317" s="4">
        <v>1964</v>
      </c>
      <c r="E1317" s="1">
        <f t="shared" si="40"/>
        <v>2481</v>
      </c>
      <c r="F1317">
        <v>53.57</v>
      </c>
      <c r="G1317">
        <v>-1.1200000000000001</v>
      </c>
      <c r="H1317" t="s">
        <v>4129</v>
      </c>
      <c r="I1317" s="4">
        <v>2</v>
      </c>
      <c r="J1317" s="4">
        <v>8</v>
      </c>
      <c r="K1317" s="6">
        <v>1964</v>
      </c>
      <c r="L1317" s="1">
        <f t="shared" si="41"/>
        <v>2907</v>
      </c>
      <c r="M1317">
        <v>53.57</v>
      </c>
      <c r="N1317">
        <v>-1.1200000000000001</v>
      </c>
      <c r="O1317" t="s">
        <v>4129</v>
      </c>
      <c r="P1317" t="s">
        <v>34</v>
      </c>
      <c r="Q1317" t="s">
        <v>35</v>
      </c>
      <c r="R1317">
        <v>62</v>
      </c>
      <c r="S1317">
        <v>0</v>
      </c>
      <c r="T1317">
        <v>0</v>
      </c>
    </row>
    <row r="1318" spans="1:20">
      <c r="A1318" t="s">
        <v>926</v>
      </c>
      <c r="B1318" s="4">
        <v>15</v>
      </c>
      <c r="C1318" s="4">
        <v>5</v>
      </c>
      <c r="D1318" s="4">
        <v>1964</v>
      </c>
      <c r="E1318" s="1">
        <f t="shared" si="40"/>
        <v>7563</v>
      </c>
      <c r="F1318">
        <v>55.18</v>
      </c>
      <c r="G1318">
        <v>-1.72</v>
      </c>
      <c r="H1318" t="s">
        <v>4129</v>
      </c>
      <c r="I1318" s="4">
        <v>27</v>
      </c>
      <c r="J1318" s="4">
        <v>6</v>
      </c>
      <c r="K1318" s="6">
        <v>1965</v>
      </c>
      <c r="L1318" s="1">
        <f t="shared" si="41"/>
        <v>11978</v>
      </c>
      <c r="M1318">
        <v>55.2</v>
      </c>
      <c r="N1318">
        <v>-1.88</v>
      </c>
      <c r="O1318" t="s">
        <v>4129</v>
      </c>
      <c r="P1318" t="s">
        <v>40</v>
      </c>
      <c r="Q1318" t="s">
        <v>35</v>
      </c>
      <c r="R1318">
        <v>408</v>
      </c>
      <c r="S1318">
        <v>11</v>
      </c>
      <c r="T1318">
        <v>280</v>
      </c>
    </row>
    <row r="1319" spans="1:20">
      <c r="A1319" t="s">
        <v>933</v>
      </c>
      <c r="B1319" s="4">
        <v>7</v>
      </c>
      <c r="C1319" s="4">
        <v>6</v>
      </c>
      <c r="D1319" s="4">
        <v>1964</v>
      </c>
      <c r="E1319" s="1">
        <f t="shared" si="40"/>
        <v>4672</v>
      </c>
      <c r="F1319">
        <v>53.53</v>
      </c>
      <c r="G1319">
        <v>-1.05</v>
      </c>
      <c r="H1319" t="s">
        <v>4129</v>
      </c>
      <c r="I1319" s="4">
        <v>26</v>
      </c>
      <c r="J1319" s="4">
        <v>3</v>
      </c>
      <c r="K1319" s="6">
        <v>1965</v>
      </c>
      <c r="L1319" s="1">
        <f t="shared" si="41"/>
        <v>11521</v>
      </c>
      <c r="M1319">
        <v>53.5</v>
      </c>
      <c r="N1319">
        <v>-0.98</v>
      </c>
      <c r="O1319" t="s">
        <v>4129</v>
      </c>
      <c r="P1319" t="s">
        <v>34</v>
      </c>
      <c r="Q1319" t="s">
        <v>35</v>
      </c>
      <c r="R1319">
        <v>292</v>
      </c>
      <c r="S1319">
        <v>6</v>
      </c>
      <c r="T1319">
        <v>131</v>
      </c>
    </row>
    <row r="1320" spans="1:20">
      <c r="A1320" t="s">
        <v>934</v>
      </c>
      <c r="B1320" s="4">
        <v>7</v>
      </c>
      <c r="C1320" s="4">
        <v>6</v>
      </c>
      <c r="D1320" s="4">
        <v>1964</v>
      </c>
      <c r="E1320" s="1">
        <f t="shared" si="40"/>
        <v>4672</v>
      </c>
      <c r="F1320">
        <v>53.53</v>
      </c>
      <c r="G1320">
        <v>-1.05</v>
      </c>
      <c r="H1320" t="s">
        <v>4129</v>
      </c>
      <c r="I1320" s="4">
        <v>15</v>
      </c>
      <c r="J1320" s="4">
        <v>3</v>
      </c>
      <c r="K1320" s="6">
        <v>1965</v>
      </c>
      <c r="L1320" s="1">
        <f t="shared" si="41"/>
        <v>7503</v>
      </c>
      <c r="M1320">
        <v>53.53</v>
      </c>
      <c r="N1320">
        <v>-0.98</v>
      </c>
      <c r="O1320" t="s">
        <v>4129</v>
      </c>
      <c r="P1320" t="s">
        <v>34</v>
      </c>
      <c r="Q1320" t="s">
        <v>35</v>
      </c>
      <c r="R1320">
        <v>281</v>
      </c>
      <c r="S1320">
        <v>5</v>
      </c>
      <c r="T1320">
        <v>91</v>
      </c>
    </row>
    <row r="1321" spans="1:20">
      <c r="A1321" t="s">
        <v>935</v>
      </c>
      <c r="B1321" s="4">
        <v>13</v>
      </c>
      <c r="C1321" s="4">
        <v>6</v>
      </c>
      <c r="D1321" s="4">
        <v>1964</v>
      </c>
      <c r="E1321" s="1">
        <f t="shared" si="40"/>
        <v>6864</v>
      </c>
      <c r="F1321">
        <v>53.57</v>
      </c>
      <c r="G1321">
        <v>-1.1000000000000001</v>
      </c>
      <c r="H1321" t="s">
        <v>4129</v>
      </c>
      <c r="I1321" s="4">
        <v>5</v>
      </c>
      <c r="J1321" s="4">
        <v>11</v>
      </c>
      <c r="K1321" s="6">
        <v>1966</v>
      </c>
      <c r="L1321" s="1">
        <f t="shared" si="41"/>
        <v>4097</v>
      </c>
      <c r="M1321">
        <v>53.57</v>
      </c>
      <c r="N1321">
        <v>-1.1000000000000001</v>
      </c>
      <c r="O1321" t="s">
        <v>4129</v>
      </c>
      <c r="P1321" t="s">
        <v>34</v>
      </c>
      <c r="Q1321" t="s">
        <v>35</v>
      </c>
      <c r="R1321">
        <v>875</v>
      </c>
      <c r="S1321">
        <v>0</v>
      </c>
      <c r="T1321">
        <v>0</v>
      </c>
    </row>
    <row r="1322" spans="1:20">
      <c r="A1322" t="s">
        <v>1003</v>
      </c>
      <c r="B1322" s="4">
        <v>16</v>
      </c>
      <c r="C1322" s="4">
        <v>5</v>
      </c>
      <c r="D1322" s="4">
        <v>1964</v>
      </c>
      <c r="E1322" s="1">
        <f t="shared" si="40"/>
        <v>7929</v>
      </c>
      <c r="F1322">
        <v>51.07</v>
      </c>
      <c r="G1322">
        <v>-1.32</v>
      </c>
      <c r="H1322" t="s">
        <v>4129</v>
      </c>
      <c r="I1322" s="4">
        <v>5</v>
      </c>
      <c r="J1322" s="4">
        <v>7</v>
      </c>
      <c r="K1322" s="6">
        <v>1964</v>
      </c>
      <c r="L1322" s="1">
        <f t="shared" si="41"/>
        <v>3972</v>
      </c>
      <c r="M1322">
        <v>51.07</v>
      </c>
      <c r="N1322">
        <v>-1.32</v>
      </c>
      <c r="O1322" t="s">
        <v>4129</v>
      </c>
      <c r="P1322" t="s">
        <v>40</v>
      </c>
      <c r="Q1322" t="s">
        <v>35</v>
      </c>
      <c r="R1322">
        <v>50</v>
      </c>
      <c r="S1322">
        <v>0</v>
      </c>
      <c r="T1322">
        <v>0</v>
      </c>
    </row>
    <row r="1323" spans="1:20">
      <c r="A1323" t="s">
        <v>1004</v>
      </c>
      <c r="B1323" s="4">
        <v>16</v>
      </c>
      <c r="C1323" s="4">
        <v>5</v>
      </c>
      <c r="D1323" s="4">
        <v>1964</v>
      </c>
      <c r="E1323" s="1">
        <f t="shared" si="40"/>
        <v>7929</v>
      </c>
      <c r="F1323">
        <v>51.07</v>
      </c>
      <c r="G1323">
        <v>-1.32</v>
      </c>
      <c r="H1323" t="s">
        <v>4129</v>
      </c>
      <c r="I1323" s="4">
        <v>8</v>
      </c>
      <c r="J1323" s="4">
        <v>7</v>
      </c>
      <c r="K1323" s="6">
        <v>1964</v>
      </c>
      <c r="L1323" s="1">
        <f t="shared" si="41"/>
        <v>5068</v>
      </c>
      <c r="M1323">
        <v>51.07</v>
      </c>
      <c r="N1323">
        <v>-1.32</v>
      </c>
      <c r="O1323" t="s">
        <v>4129</v>
      </c>
      <c r="P1323" t="s">
        <v>40</v>
      </c>
      <c r="Q1323" t="s">
        <v>35</v>
      </c>
      <c r="R1323">
        <v>53</v>
      </c>
      <c r="S1323">
        <v>0</v>
      </c>
      <c r="T1323">
        <v>0</v>
      </c>
    </row>
    <row r="1324" spans="1:20">
      <c r="A1324" t="s">
        <v>1005</v>
      </c>
      <c r="B1324" s="4">
        <v>16</v>
      </c>
      <c r="C1324" s="4">
        <v>5</v>
      </c>
      <c r="D1324" s="4">
        <v>1964</v>
      </c>
      <c r="E1324" s="1">
        <f t="shared" si="40"/>
        <v>7929</v>
      </c>
      <c r="F1324">
        <v>51.07</v>
      </c>
      <c r="G1324">
        <v>-1.32</v>
      </c>
      <c r="H1324" t="s">
        <v>4129</v>
      </c>
      <c r="I1324" s="4">
        <v>12</v>
      </c>
      <c r="J1324" s="4">
        <v>3</v>
      </c>
      <c r="K1324" s="6">
        <v>1966</v>
      </c>
      <c r="L1324" s="1">
        <f t="shared" si="41"/>
        <v>6409</v>
      </c>
      <c r="M1324">
        <v>51.07</v>
      </c>
      <c r="N1324">
        <v>-1.32</v>
      </c>
      <c r="O1324" t="s">
        <v>4129</v>
      </c>
      <c r="P1324" t="s">
        <v>40</v>
      </c>
      <c r="Q1324" t="s">
        <v>35</v>
      </c>
      <c r="R1324">
        <v>665</v>
      </c>
      <c r="S1324">
        <v>0</v>
      </c>
      <c r="T1324">
        <v>0</v>
      </c>
    </row>
    <row r="1325" spans="1:20">
      <c r="A1325" t="s">
        <v>1552</v>
      </c>
      <c r="B1325" s="4">
        <v>31</v>
      </c>
      <c r="C1325" s="4">
        <v>5</v>
      </c>
      <c r="D1325" s="4">
        <v>1964</v>
      </c>
      <c r="E1325" s="1">
        <f t="shared" si="40"/>
        <v>13407</v>
      </c>
      <c r="F1325">
        <v>51.88</v>
      </c>
      <c r="G1325">
        <v>-0.68</v>
      </c>
      <c r="H1325" t="s">
        <v>4129</v>
      </c>
      <c r="I1325" s="4">
        <v>30</v>
      </c>
      <c r="J1325" s="4">
        <v>4</v>
      </c>
      <c r="K1325" s="6">
        <v>1966</v>
      </c>
      <c r="L1325" s="1">
        <f t="shared" si="41"/>
        <v>13014</v>
      </c>
      <c r="M1325">
        <v>51.77</v>
      </c>
      <c r="N1325">
        <v>-0.47</v>
      </c>
      <c r="O1325" t="s">
        <v>4129</v>
      </c>
      <c r="P1325" t="s">
        <v>40</v>
      </c>
      <c r="Q1325" t="s">
        <v>35</v>
      </c>
      <c r="R1325">
        <v>699</v>
      </c>
      <c r="S1325">
        <v>20</v>
      </c>
      <c r="T1325">
        <v>132</v>
      </c>
    </row>
    <row r="1326" spans="1:20">
      <c r="A1326" t="s">
        <v>1573</v>
      </c>
      <c r="B1326" s="4">
        <v>28</v>
      </c>
      <c r="C1326" s="4">
        <v>5</v>
      </c>
      <c r="D1326" s="4">
        <v>1964</v>
      </c>
      <c r="E1326" s="1">
        <f t="shared" si="40"/>
        <v>12312</v>
      </c>
      <c r="F1326">
        <v>47.5</v>
      </c>
      <c r="G1326">
        <v>8.58</v>
      </c>
      <c r="H1326" t="s">
        <v>1558</v>
      </c>
      <c r="I1326" s="4">
        <v>12</v>
      </c>
      <c r="J1326" s="4">
        <v>2</v>
      </c>
      <c r="K1326" s="6">
        <v>1974</v>
      </c>
      <c r="L1326" s="1">
        <f t="shared" si="41"/>
        <v>6388</v>
      </c>
      <c r="M1326">
        <v>47.43</v>
      </c>
      <c r="N1326">
        <v>8.67</v>
      </c>
      <c r="O1326" t="s">
        <v>1558</v>
      </c>
      <c r="P1326" t="s">
        <v>34</v>
      </c>
      <c r="Q1326" t="s">
        <v>35</v>
      </c>
      <c r="R1326">
        <v>3547</v>
      </c>
      <c r="S1326">
        <v>10</v>
      </c>
      <c r="T1326">
        <v>140</v>
      </c>
    </row>
    <row r="1327" spans="1:20">
      <c r="A1327" t="s">
        <v>1630</v>
      </c>
      <c r="B1327" s="4">
        <v>14</v>
      </c>
      <c r="C1327" s="4">
        <v>5</v>
      </c>
      <c r="D1327" s="4">
        <v>1964</v>
      </c>
      <c r="E1327" s="1">
        <f t="shared" si="40"/>
        <v>7198</v>
      </c>
      <c r="F1327">
        <v>52.7</v>
      </c>
      <c r="G1327">
        <v>6.3</v>
      </c>
      <c r="H1327" t="s">
        <v>1615</v>
      </c>
      <c r="I1327" s="4">
        <v>30</v>
      </c>
      <c r="J1327" s="4">
        <v>10</v>
      </c>
      <c r="K1327" s="6">
        <v>1964</v>
      </c>
      <c r="L1327" s="1">
        <f t="shared" si="41"/>
        <v>13195</v>
      </c>
      <c r="M1327">
        <v>52.7</v>
      </c>
      <c r="N1327">
        <v>6.3</v>
      </c>
      <c r="O1327" t="s">
        <v>1615</v>
      </c>
      <c r="P1327" t="s">
        <v>34</v>
      </c>
      <c r="Q1327" t="s">
        <v>35</v>
      </c>
      <c r="R1327">
        <v>169</v>
      </c>
      <c r="S1327">
        <v>0</v>
      </c>
      <c r="T1327">
        <v>0</v>
      </c>
    </row>
    <row r="1328" spans="1:20">
      <c r="A1328" t="s">
        <v>2093</v>
      </c>
      <c r="B1328" s="4">
        <v>27</v>
      </c>
      <c r="C1328" s="4">
        <v>5</v>
      </c>
      <c r="D1328" s="4">
        <v>1964</v>
      </c>
      <c r="E1328" s="1">
        <f t="shared" si="40"/>
        <v>11946</v>
      </c>
      <c r="F1328">
        <v>59.27</v>
      </c>
      <c r="G1328">
        <v>10.33</v>
      </c>
      <c r="H1328" t="s">
        <v>669</v>
      </c>
      <c r="I1328" s="4">
        <v>21</v>
      </c>
      <c r="J1328" s="4">
        <v>6</v>
      </c>
      <c r="K1328" s="6">
        <v>1964</v>
      </c>
      <c r="L1328" s="1">
        <f t="shared" si="41"/>
        <v>9786</v>
      </c>
      <c r="M1328">
        <v>59.27</v>
      </c>
      <c r="N1328">
        <v>10.33</v>
      </c>
      <c r="O1328" t="s">
        <v>669</v>
      </c>
      <c r="P1328" t="s">
        <v>40</v>
      </c>
      <c r="Q1328" t="s">
        <v>35</v>
      </c>
      <c r="R1328">
        <v>25</v>
      </c>
      <c r="S1328">
        <v>0</v>
      </c>
      <c r="T1328">
        <v>0</v>
      </c>
    </row>
    <row r="1329" spans="1:20">
      <c r="A1329" t="s">
        <v>2226</v>
      </c>
      <c r="B1329" s="4">
        <v>11</v>
      </c>
      <c r="C1329" s="4">
        <v>7</v>
      </c>
      <c r="D1329" s="4">
        <v>1964</v>
      </c>
      <c r="E1329" s="1">
        <f t="shared" si="40"/>
        <v>6163</v>
      </c>
      <c r="F1329">
        <v>59.75</v>
      </c>
      <c r="G1329">
        <v>10.87</v>
      </c>
      <c r="H1329" t="s">
        <v>669</v>
      </c>
      <c r="I1329" s="4">
        <v>28</v>
      </c>
      <c r="J1329" s="4">
        <v>7</v>
      </c>
      <c r="K1329" s="6">
        <v>1964</v>
      </c>
      <c r="L1329" s="1">
        <f t="shared" si="41"/>
        <v>12373</v>
      </c>
      <c r="M1329">
        <v>59.75</v>
      </c>
      <c r="N1329">
        <v>10.87</v>
      </c>
      <c r="O1329" t="s">
        <v>669</v>
      </c>
      <c r="P1329" t="s">
        <v>81</v>
      </c>
      <c r="Q1329" t="s">
        <v>35</v>
      </c>
      <c r="R1329">
        <v>17</v>
      </c>
      <c r="S1329">
        <v>0</v>
      </c>
      <c r="T1329">
        <v>0</v>
      </c>
    </row>
    <row r="1330" spans="1:20">
      <c r="A1330" t="s">
        <v>2227</v>
      </c>
      <c r="B1330" s="4">
        <v>13</v>
      </c>
      <c r="C1330" s="4">
        <v>7</v>
      </c>
      <c r="D1330" s="4">
        <v>1964</v>
      </c>
      <c r="E1330" s="1">
        <f t="shared" si="40"/>
        <v>6894</v>
      </c>
      <c r="F1330">
        <v>59.75</v>
      </c>
      <c r="G1330">
        <v>10.87</v>
      </c>
      <c r="H1330" t="s">
        <v>669</v>
      </c>
      <c r="I1330" s="4">
        <v>23</v>
      </c>
      <c r="J1330" s="4">
        <v>8</v>
      </c>
      <c r="K1330" s="6">
        <v>1964</v>
      </c>
      <c r="L1330" s="1">
        <f t="shared" si="41"/>
        <v>10577</v>
      </c>
      <c r="M1330">
        <v>59.75</v>
      </c>
      <c r="N1330">
        <v>10.87</v>
      </c>
      <c r="O1330" t="s">
        <v>669</v>
      </c>
      <c r="P1330" t="s">
        <v>26</v>
      </c>
      <c r="Q1330" t="s">
        <v>27</v>
      </c>
      <c r="R1330">
        <v>41</v>
      </c>
      <c r="S1330">
        <v>0</v>
      </c>
      <c r="T1330">
        <v>0</v>
      </c>
    </row>
    <row r="1331" spans="1:20">
      <c r="A1331" t="s">
        <v>2464</v>
      </c>
      <c r="B1331" s="4">
        <v>3</v>
      </c>
      <c r="C1331" s="4">
        <v>6</v>
      </c>
      <c r="D1331" s="4">
        <v>1964</v>
      </c>
      <c r="E1331" s="1">
        <f t="shared" si="40"/>
        <v>3211</v>
      </c>
      <c r="F1331">
        <v>60.4</v>
      </c>
      <c r="G1331">
        <v>22</v>
      </c>
      <c r="H1331" t="s">
        <v>2455</v>
      </c>
      <c r="I1331" s="4">
        <v>18</v>
      </c>
      <c r="J1331" s="4">
        <v>9</v>
      </c>
      <c r="K1331" s="6">
        <v>1965</v>
      </c>
      <c r="L1331" s="1">
        <f t="shared" si="41"/>
        <v>8783</v>
      </c>
      <c r="M1331">
        <v>60.33</v>
      </c>
      <c r="N1331">
        <v>22</v>
      </c>
      <c r="O1331" t="s">
        <v>2455</v>
      </c>
      <c r="P1331" t="s">
        <v>34</v>
      </c>
      <c r="Q1331" t="s">
        <v>35</v>
      </c>
      <c r="R1331">
        <v>472</v>
      </c>
      <c r="S1331">
        <v>8</v>
      </c>
      <c r="T1331">
        <v>181</v>
      </c>
    </row>
    <row r="1332" spans="1:20">
      <c r="A1332" t="s">
        <v>2473</v>
      </c>
      <c r="B1332" s="4">
        <v>3</v>
      </c>
      <c r="C1332" s="4">
        <v>6</v>
      </c>
      <c r="D1332" s="4">
        <v>1964</v>
      </c>
      <c r="E1332" s="1">
        <f t="shared" si="40"/>
        <v>3211</v>
      </c>
      <c r="F1332">
        <v>64.900000000000006</v>
      </c>
      <c r="G1332">
        <v>25.5</v>
      </c>
      <c r="H1332" t="s">
        <v>2455</v>
      </c>
      <c r="I1332" s="4">
        <v>20</v>
      </c>
      <c r="J1332" s="4">
        <v>8</v>
      </c>
      <c r="K1332" s="6">
        <v>1964</v>
      </c>
      <c r="L1332" s="1">
        <f t="shared" si="41"/>
        <v>9482</v>
      </c>
      <c r="M1332">
        <v>64.83</v>
      </c>
      <c r="N1332">
        <v>25.5</v>
      </c>
      <c r="O1332" t="s">
        <v>2455</v>
      </c>
      <c r="P1332" t="s">
        <v>40</v>
      </c>
      <c r="Q1332" t="s">
        <v>35</v>
      </c>
      <c r="R1332">
        <v>78</v>
      </c>
      <c r="S1332">
        <v>8</v>
      </c>
      <c r="T1332">
        <v>181</v>
      </c>
    </row>
    <row r="1333" spans="1:20">
      <c r="A1333" t="s">
        <v>2651</v>
      </c>
      <c r="B1333" s="4">
        <v>10</v>
      </c>
      <c r="C1333" s="4">
        <v>6</v>
      </c>
      <c r="D1333" s="4">
        <v>1964</v>
      </c>
      <c r="E1333" s="1">
        <f t="shared" si="40"/>
        <v>5768</v>
      </c>
      <c r="F1333">
        <v>61.5</v>
      </c>
      <c r="G1333">
        <v>21.8</v>
      </c>
      <c r="H1333" t="s">
        <v>2455</v>
      </c>
      <c r="I1333" s="4">
        <v>16</v>
      </c>
      <c r="J1333" s="4">
        <v>9</v>
      </c>
      <c r="K1333" s="6">
        <v>1966</v>
      </c>
      <c r="L1333" s="1">
        <f t="shared" si="41"/>
        <v>8054</v>
      </c>
      <c r="M1333">
        <v>61.4</v>
      </c>
      <c r="N1333">
        <v>21.9</v>
      </c>
      <c r="O1333" t="s">
        <v>2455</v>
      </c>
      <c r="P1333" t="s">
        <v>34</v>
      </c>
      <c r="Q1333" t="s">
        <v>35</v>
      </c>
      <c r="R1333">
        <v>828</v>
      </c>
      <c r="S1333">
        <v>13</v>
      </c>
      <c r="T1333">
        <v>155</v>
      </c>
    </row>
    <row r="1334" spans="1:20">
      <c r="A1334" t="s">
        <v>2679</v>
      </c>
      <c r="B1334" s="4">
        <v>24</v>
      </c>
      <c r="C1334" s="4">
        <v>6</v>
      </c>
      <c r="D1334" s="4">
        <v>1964</v>
      </c>
      <c r="E1334" s="1">
        <f t="shared" si="40"/>
        <v>10882</v>
      </c>
      <c r="F1334">
        <v>62.7</v>
      </c>
      <c r="G1334">
        <v>22.7</v>
      </c>
      <c r="H1334" t="s">
        <v>2455</v>
      </c>
      <c r="I1334" s="4">
        <v>20</v>
      </c>
      <c r="J1334" s="4">
        <v>12</v>
      </c>
      <c r="K1334" s="6">
        <v>1964</v>
      </c>
      <c r="L1334" s="1">
        <f t="shared" si="41"/>
        <v>9604</v>
      </c>
      <c r="M1334">
        <v>62.67</v>
      </c>
      <c r="N1334">
        <v>22.67</v>
      </c>
      <c r="O1334" t="s">
        <v>2455</v>
      </c>
      <c r="P1334" t="s">
        <v>34</v>
      </c>
      <c r="Q1334" t="s">
        <v>35</v>
      </c>
      <c r="R1334">
        <v>179</v>
      </c>
      <c r="S1334">
        <v>5</v>
      </c>
      <c r="T1334">
        <v>205</v>
      </c>
    </row>
    <row r="1335" spans="1:20">
      <c r="A1335" t="s">
        <v>2680</v>
      </c>
      <c r="B1335" s="4">
        <v>21</v>
      </c>
      <c r="C1335" s="4">
        <v>6</v>
      </c>
      <c r="D1335" s="4">
        <v>1964</v>
      </c>
      <c r="E1335" s="1">
        <f t="shared" si="40"/>
        <v>9786</v>
      </c>
      <c r="F1335">
        <v>63.2</v>
      </c>
      <c r="G1335">
        <v>23.8</v>
      </c>
      <c r="H1335" t="s">
        <v>2455</v>
      </c>
      <c r="I1335" s="4">
        <v>19</v>
      </c>
      <c r="J1335" s="4">
        <v>7</v>
      </c>
      <c r="K1335" s="6">
        <v>1964</v>
      </c>
      <c r="L1335" s="1">
        <f t="shared" si="41"/>
        <v>9085</v>
      </c>
      <c r="M1335">
        <v>63.17</v>
      </c>
      <c r="N1335">
        <v>23.67</v>
      </c>
      <c r="O1335" t="s">
        <v>2455</v>
      </c>
      <c r="P1335" t="s">
        <v>40</v>
      </c>
      <c r="Q1335" t="s">
        <v>35</v>
      </c>
      <c r="R1335">
        <v>28</v>
      </c>
      <c r="S1335">
        <v>8</v>
      </c>
      <c r="T1335">
        <v>242</v>
      </c>
    </row>
    <row r="1336" spans="1:20">
      <c r="A1336" t="s">
        <v>2681</v>
      </c>
      <c r="B1336" s="4">
        <v>21</v>
      </c>
      <c r="C1336" s="4">
        <v>6</v>
      </c>
      <c r="D1336" s="4">
        <v>1964</v>
      </c>
      <c r="E1336" s="1">
        <f t="shared" si="40"/>
        <v>9786</v>
      </c>
      <c r="F1336">
        <v>63.2</v>
      </c>
      <c r="G1336">
        <v>23.8</v>
      </c>
      <c r="H1336" t="s">
        <v>2455</v>
      </c>
      <c r="I1336" s="4">
        <v>6</v>
      </c>
      <c r="J1336" s="4">
        <v>1</v>
      </c>
      <c r="K1336" s="6">
        <v>1968</v>
      </c>
      <c r="L1336" s="1">
        <f t="shared" si="41"/>
        <v>4160</v>
      </c>
      <c r="M1336">
        <v>63.17</v>
      </c>
      <c r="N1336">
        <v>23.67</v>
      </c>
      <c r="O1336" t="s">
        <v>2455</v>
      </c>
      <c r="P1336" t="s">
        <v>34</v>
      </c>
      <c r="Q1336" t="s">
        <v>35</v>
      </c>
      <c r="R1336">
        <v>1294</v>
      </c>
      <c r="S1336">
        <v>8</v>
      </c>
      <c r="T1336">
        <v>242</v>
      </c>
    </row>
    <row r="1337" spans="1:20">
      <c r="A1337" t="s">
        <v>2682</v>
      </c>
      <c r="B1337" s="4">
        <v>1</v>
      </c>
      <c r="C1337" s="4">
        <v>6</v>
      </c>
      <c r="D1337" s="4">
        <v>1964</v>
      </c>
      <c r="E1337" s="1">
        <f t="shared" si="40"/>
        <v>2481</v>
      </c>
      <c r="F1337">
        <v>62.27</v>
      </c>
      <c r="G1337">
        <v>21.42</v>
      </c>
      <c r="H1337" t="s">
        <v>2455</v>
      </c>
      <c r="I1337" s="4">
        <v>5</v>
      </c>
      <c r="J1337" s="4">
        <v>10</v>
      </c>
      <c r="K1337" s="6">
        <v>1976</v>
      </c>
      <c r="L1337" s="1">
        <f t="shared" si="41"/>
        <v>4076</v>
      </c>
      <c r="M1337">
        <v>62.28</v>
      </c>
      <c r="N1337">
        <v>21.4</v>
      </c>
      <c r="O1337" t="s">
        <v>2455</v>
      </c>
      <c r="P1337" t="s">
        <v>34</v>
      </c>
      <c r="Q1337" t="s">
        <v>35</v>
      </c>
      <c r="R1337">
        <v>4509</v>
      </c>
      <c r="S1337">
        <v>3</v>
      </c>
      <c r="T1337">
        <v>336</v>
      </c>
    </row>
    <row r="1338" spans="1:20">
      <c r="A1338" t="s">
        <v>2684</v>
      </c>
      <c r="B1338" s="4">
        <v>9</v>
      </c>
      <c r="C1338" s="4">
        <v>6</v>
      </c>
      <c r="D1338" s="4">
        <v>1964</v>
      </c>
      <c r="E1338" s="1">
        <f t="shared" si="40"/>
        <v>5403</v>
      </c>
      <c r="F1338">
        <v>61.4</v>
      </c>
      <c r="G1338">
        <v>21.9</v>
      </c>
      <c r="H1338" t="s">
        <v>2455</v>
      </c>
      <c r="I1338" s="4">
        <v>5</v>
      </c>
      <c r="J1338" s="4">
        <v>8</v>
      </c>
      <c r="K1338" s="6">
        <v>1964</v>
      </c>
      <c r="L1338" s="1">
        <f t="shared" si="41"/>
        <v>4003</v>
      </c>
      <c r="M1338">
        <v>61.4</v>
      </c>
      <c r="N1338">
        <v>21.9</v>
      </c>
      <c r="O1338" t="s">
        <v>2455</v>
      </c>
      <c r="P1338" t="s">
        <v>34</v>
      </c>
      <c r="Q1338" t="s">
        <v>35</v>
      </c>
      <c r="R1338">
        <v>57</v>
      </c>
      <c r="S1338">
        <v>0</v>
      </c>
      <c r="T1338">
        <v>0</v>
      </c>
    </row>
    <row r="1339" spans="1:20">
      <c r="A1339" t="s">
        <v>2686</v>
      </c>
      <c r="B1339" s="4">
        <v>29</v>
      </c>
      <c r="C1339" s="4">
        <v>6</v>
      </c>
      <c r="D1339" s="4">
        <v>1964</v>
      </c>
      <c r="E1339" s="1">
        <f t="shared" si="40"/>
        <v>12708</v>
      </c>
      <c r="F1339">
        <v>66.400000000000006</v>
      </c>
      <c r="G1339">
        <v>25.6</v>
      </c>
      <c r="H1339" t="s">
        <v>2455</v>
      </c>
      <c r="I1339" s="4">
        <v>9</v>
      </c>
      <c r="J1339" s="4">
        <v>5</v>
      </c>
      <c r="K1339" s="6">
        <v>1965</v>
      </c>
      <c r="L1339" s="1">
        <f t="shared" si="41"/>
        <v>5373</v>
      </c>
      <c r="M1339">
        <v>66.33</v>
      </c>
      <c r="N1339">
        <v>25.5</v>
      </c>
      <c r="O1339" t="s">
        <v>2455</v>
      </c>
      <c r="P1339" t="s">
        <v>84</v>
      </c>
      <c r="Q1339" t="s">
        <v>35</v>
      </c>
      <c r="R1339">
        <v>314</v>
      </c>
      <c r="S1339">
        <v>9</v>
      </c>
      <c r="T1339">
        <v>212</v>
      </c>
    </row>
    <row r="1340" spans="1:20">
      <c r="A1340" t="s">
        <v>2689</v>
      </c>
      <c r="B1340" s="4">
        <v>11</v>
      </c>
      <c r="C1340" s="4">
        <v>6</v>
      </c>
      <c r="D1340" s="4">
        <v>1964</v>
      </c>
      <c r="E1340" s="1">
        <f t="shared" si="40"/>
        <v>6133</v>
      </c>
      <c r="F1340">
        <v>63.6</v>
      </c>
      <c r="G1340">
        <v>27.2</v>
      </c>
      <c r="H1340" t="s">
        <v>2455</v>
      </c>
      <c r="I1340" s="4">
        <v>5</v>
      </c>
      <c r="J1340" s="4">
        <v>1</v>
      </c>
      <c r="K1340" s="6">
        <v>1966</v>
      </c>
      <c r="L1340" s="1">
        <f t="shared" si="41"/>
        <v>3793</v>
      </c>
      <c r="M1340">
        <v>63.7</v>
      </c>
      <c r="N1340">
        <v>27.5</v>
      </c>
      <c r="O1340" t="s">
        <v>2455</v>
      </c>
      <c r="P1340" t="s">
        <v>40</v>
      </c>
      <c r="Q1340" t="s">
        <v>35</v>
      </c>
      <c r="R1340">
        <v>573</v>
      </c>
      <c r="S1340">
        <v>19</v>
      </c>
      <c r="T1340">
        <v>54</v>
      </c>
    </row>
    <row r="1341" spans="1:20">
      <c r="A1341" t="s">
        <v>2690</v>
      </c>
      <c r="B1341" s="4">
        <v>11</v>
      </c>
      <c r="C1341" s="4">
        <v>6</v>
      </c>
      <c r="D1341" s="4">
        <v>1964</v>
      </c>
      <c r="E1341" s="1">
        <f t="shared" si="40"/>
        <v>6133</v>
      </c>
      <c r="F1341">
        <v>63.6</v>
      </c>
      <c r="G1341">
        <v>27</v>
      </c>
      <c r="H1341" t="s">
        <v>2455</v>
      </c>
      <c r="I1341" s="4">
        <v>13</v>
      </c>
      <c r="J1341" s="4">
        <v>11</v>
      </c>
      <c r="K1341" s="6">
        <v>1964</v>
      </c>
      <c r="L1341" s="1">
        <f t="shared" si="41"/>
        <v>7017</v>
      </c>
      <c r="M1341">
        <v>63.8</v>
      </c>
      <c r="N1341">
        <v>27</v>
      </c>
      <c r="O1341" t="s">
        <v>2455</v>
      </c>
      <c r="P1341" t="s">
        <v>40</v>
      </c>
      <c r="Q1341" t="s">
        <v>35</v>
      </c>
      <c r="R1341">
        <v>155</v>
      </c>
      <c r="S1341">
        <v>23</v>
      </c>
      <c r="T1341">
        <v>0</v>
      </c>
    </row>
    <row r="1342" spans="1:20">
      <c r="A1342" t="s">
        <v>2691</v>
      </c>
      <c r="B1342" s="4">
        <v>3</v>
      </c>
      <c r="C1342" s="4">
        <v>6</v>
      </c>
      <c r="D1342" s="4">
        <v>1964</v>
      </c>
      <c r="E1342" s="1">
        <f t="shared" si="40"/>
        <v>3211</v>
      </c>
      <c r="F1342">
        <v>61.6</v>
      </c>
      <c r="G1342">
        <v>23.6</v>
      </c>
      <c r="H1342" t="s">
        <v>2455</v>
      </c>
      <c r="I1342" s="4">
        <v>15</v>
      </c>
      <c r="J1342" s="4">
        <v>5</v>
      </c>
      <c r="K1342" s="6">
        <v>1965</v>
      </c>
      <c r="L1342" s="1">
        <f t="shared" si="41"/>
        <v>7564</v>
      </c>
      <c r="M1342">
        <v>62.2</v>
      </c>
      <c r="N1342">
        <v>23.4</v>
      </c>
      <c r="O1342" t="s">
        <v>2455</v>
      </c>
      <c r="P1342" t="s">
        <v>40</v>
      </c>
      <c r="Q1342" t="s">
        <v>35</v>
      </c>
      <c r="R1342">
        <v>346</v>
      </c>
      <c r="S1342">
        <v>68</v>
      </c>
      <c r="T1342">
        <v>352</v>
      </c>
    </row>
    <row r="1343" spans="1:20">
      <c r="A1343" t="s">
        <v>2692</v>
      </c>
      <c r="B1343" s="4">
        <v>9</v>
      </c>
      <c r="C1343" s="4">
        <v>6</v>
      </c>
      <c r="D1343" s="4">
        <v>1964</v>
      </c>
      <c r="E1343" s="1">
        <f t="shared" si="40"/>
        <v>5403</v>
      </c>
      <c r="F1343">
        <v>61.5</v>
      </c>
      <c r="G1343">
        <v>21.7</v>
      </c>
      <c r="H1343" t="s">
        <v>2455</v>
      </c>
      <c r="I1343" s="4">
        <v>5</v>
      </c>
      <c r="J1343" s="4">
        <v>10</v>
      </c>
      <c r="K1343" s="6">
        <v>1965</v>
      </c>
      <c r="L1343" s="1">
        <f t="shared" si="41"/>
        <v>4065</v>
      </c>
      <c r="M1343">
        <v>61.5</v>
      </c>
      <c r="N1343">
        <v>21.67</v>
      </c>
      <c r="O1343" t="s">
        <v>2455</v>
      </c>
      <c r="P1343" t="s">
        <v>40</v>
      </c>
      <c r="Q1343" t="s">
        <v>35</v>
      </c>
      <c r="R1343">
        <v>483</v>
      </c>
      <c r="S1343">
        <v>2</v>
      </c>
      <c r="T1343">
        <v>270</v>
      </c>
    </row>
    <row r="1344" spans="1:20">
      <c r="A1344" t="s">
        <v>4048</v>
      </c>
      <c r="B1344" s="4">
        <v>26</v>
      </c>
      <c r="C1344" s="4">
        <v>5</v>
      </c>
      <c r="D1344" s="4">
        <v>1964</v>
      </c>
      <c r="E1344" s="1">
        <f t="shared" si="40"/>
        <v>11581</v>
      </c>
      <c r="F1344">
        <v>59.33</v>
      </c>
      <c r="G1344">
        <v>17.97</v>
      </c>
      <c r="H1344" t="s">
        <v>2497</v>
      </c>
      <c r="I1344" s="4">
        <v>2</v>
      </c>
      <c r="J1344" s="4">
        <v>1</v>
      </c>
      <c r="K1344" s="6">
        <v>1965</v>
      </c>
      <c r="L1344" s="1">
        <f t="shared" si="41"/>
        <v>2696</v>
      </c>
      <c r="M1344">
        <v>59.35</v>
      </c>
      <c r="N1344">
        <v>17.95</v>
      </c>
      <c r="O1344" t="s">
        <v>2497</v>
      </c>
      <c r="P1344" t="s">
        <v>34</v>
      </c>
      <c r="Q1344" t="s">
        <v>35</v>
      </c>
      <c r="R1344">
        <v>221</v>
      </c>
      <c r="S1344">
        <v>3</v>
      </c>
      <c r="T1344">
        <v>333</v>
      </c>
    </row>
    <row r="1345" spans="1:20">
      <c r="A1345" t="s">
        <v>4056</v>
      </c>
      <c r="B1345" s="4">
        <v>26</v>
      </c>
      <c r="C1345" s="4">
        <v>5</v>
      </c>
      <c r="D1345" s="4">
        <v>1964</v>
      </c>
      <c r="E1345" s="1">
        <f t="shared" si="40"/>
        <v>11581</v>
      </c>
      <c r="F1345">
        <v>55.38</v>
      </c>
      <c r="G1345">
        <v>12.83</v>
      </c>
      <c r="H1345" t="s">
        <v>2497</v>
      </c>
      <c r="I1345" s="4">
        <v>13</v>
      </c>
      <c r="J1345" s="4">
        <v>8</v>
      </c>
      <c r="K1345" s="6">
        <v>1969</v>
      </c>
      <c r="L1345" s="1">
        <f t="shared" si="41"/>
        <v>6930</v>
      </c>
      <c r="M1345">
        <v>55.38</v>
      </c>
      <c r="N1345">
        <v>12.83</v>
      </c>
      <c r="O1345" t="s">
        <v>2497</v>
      </c>
      <c r="P1345" t="s">
        <v>81</v>
      </c>
      <c r="Q1345" t="s">
        <v>35</v>
      </c>
      <c r="R1345">
        <v>1905</v>
      </c>
      <c r="S1345">
        <v>0</v>
      </c>
      <c r="T1345">
        <v>0</v>
      </c>
    </row>
    <row r="1346" spans="1:20">
      <c r="A1346" t="s">
        <v>4057</v>
      </c>
      <c r="B1346" s="4">
        <v>27</v>
      </c>
      <c r="C1346" s="4">
        <v>5</v>
      </c>
      <c r="D1346" s="4">
        <v>1964</v>
      </c>
      <c r="E1346" s="1">
        <f t="shared" si="40"/>
        <v>11946</v>
      </c>
      <c r="F1346">
        <v>55.38</v>
      </c>
      <c r="G1346">
        <v>12.83</v>
      </c>
      <c r="H1346" t="s">
        <v>2497</v>
      </c>
      <c r="I1346" s="4">
        <v>23</v>
      </c>
      <c r="J1346" s="4">
        <v>6</v>
      </c>
      <c r="K1346" s="6">
        <v>1964</v>
      </c>
      <c r="L1346" s="1">
        <f t="shared" si="41"/>
        <v>10516</v>
      </c>
      <c r="M1346">
        <v>55.38</v>
      </c>
      <c r="N1346">
        <v>12.83</v>
      </c>
      <c r="O1346" t="s">
        <v>2497</v>
      </c>
      <c r="P1346" t="s">
        <v>40</v>
      </c>
      <c r="Q1346" t="s">
        <v>35</v>
      </c>
      <c r="R1346">
        <v>27</v>
      </c>
      <c r="S1346">
        <v>0</v>
      </c>
      <c r="T1346">
        <v>0</v>
      </c>
    </row>
    <row r="1347" spans="1:20">
      <c r="A1347" t="s">
        <v>4058</v>
      </c>
      <c r="B1347" s="4">
        <v>27</v>
      </c>
      <c r="C1347" s="4">
        <v>5</v>
      </c>
      <c r="D1347" s="4">
        <v>1964</v>
      </c>
      <c r="E1347" s="1">
        <f t="shared" ref="E1347:E1410" si="42">DATE(B1347,C1347,D1347)</f>
        <v>11946</v>
      </c>
      <c r="F1347">
        <v>55.38</v>
      </c>
      <c r="G1347">
        <v>12.83</v>
      </c>
      <c r="H1347" t="s">
        <v>2497</v>
      </c>
      <c r="I1347" s="4">
        <v>3</v>
      </c>
      <c r="J1347" s="4">
        <v>7</v>
      </c>
      <c r="K1347" s="6">
        <v>1964</v>
      </c>
      <c r="L1347" s="1">
        <f t="shared" ref="L1347:L1410" si="43">DATE(I1347,J1347,K1347)</f>
        <v>3241</v>
      </c>
      <c r="M1347">
        <v>55.38</v>
      </c>
      <c r="N1347">
        <v>12.83</v>
      </c>
      <c r="O1347" t="s">
        <v>2497</v>
      </c>
      <c r="P1347" t="s">
        <v>34</v>
      </c>
      <c r="Q1347" t="s">
        <v>35</v>
      </c>
      <c r="R1347">
        <v>37</v>
      </c>
      <c r="S1347">
        <v>0</v>
      </c>
      <c r="T1347">
        <v>0</v>
      </c>
    </row>
    <row r="1348" spans="1:20">
      <c r="A1348" t="s">
        <v>4059</v>
      </c>
      <c r="B1348" s="4">
        <v>27</v>
      </c>
      <c r="C1348" s="4">
        <v>5</v>
      </c>
      <c r="D1348" s="4">
        <v>1964</v>
      </c>
      <c r="E1348" s="1">
        <f t="shared" si="42"/>
        <v>11946</v>
      </c>
      <c r="F1348">
        <v>55.38</v>
      </c>
      <c r="G1348">
        <v>12.83</v>
      </c>
      <c r="H1348" t="s">
        <v>2497</v>
      </c>
      <c r="I1348" s="4">
        <v>29</v>
      </c>
      <c r="J1348" s="4">
        <v>5</v>
      </c>
      <c r="K1348" s="6">
        <v>1965</v>
      </c>
      <c r="L1348" s="1">
        <f t="shared" si="43"/>
        <v>12678</v>
      </c>
      <c r="M1348">
        <v>55.38</v>
      </c>
      <c r="N1348">
        <v>12.83</v>
      </c>
      <c r="O1348" t="s">
        <v>2497</v>
      </c>
      <c r="P1348" t="s">
        <v>40</v>
      </c>
      <c r="Q1348" t="s">
        <v>35</v>
      </c>
      <c r="R1348">
        <v>367</v>
      </c>
      <c r="S1348">
        <v>0</v>
      </c>
      <c r="T1348">
        <v>0</v>
      </c>
    </row>
    <row r="1349" spans="1:20">
      <c r="A1349" t="s">
        <v>4069</v>
      </c>
      <c r="B1349" s="4">
        <v>29</v>
      </c>
      <c r="C1349" s="4">
        <v>5</v>
      </c>
      <c r="D1349" s="4">
        <v>1964</v>
      </c>
      <c r="E1349" s="1">
        <f t="shared" si="42"/>
        <v>12677</v>
      </c>
      <c r="F1349">
        <v>55.38</v>
      </c>
      <c r="G1349">
        <v>12.83</v>
      </c>
      <c r="H1349" t="s">
        <v>2497</v>
      </c>
      <c r="I1349" s="4">
        <v>4</v>
      </c>
      <c r="J1349" s="4">
        <v>10</v>
      </c>
      <c r="K1349" s="6">
        <v>1964</v>
      </c>
      <c r="L1349" s="1">
        <f t="shared" si="43"/>
        <v>3699</v>
      </c>
      <c r="M1349">
        <v>55.38</v>
      </c>
      <c r="N1349">
        <v>12.83</v>
      </c>
      <c r="O1349" t="s">
        <v>2497</v>
      </c>
      <c r="P1349" t="s">
        <v>40</v>
      </c>
      <c r="Q1349" t="s">
        <v>35</v>
      </c>
      <c r="R1349">
        <v>128</v>
      </c>
      <c r="S1349">
        <v>0</v>
      </c>
      <c r="T1349">
        <v>0</v>
      </c>
    </row>
    <row r="1350" spans="1:20">
      <c r="A1350" t="s">
        <v>4077</v>
      </c>
      <c r="B1350" s="4">
        <v>14</v>
      </c>
      <c r="C1350" s="4">
        <v>6</v>
      </c>
      <c r="D1350" s="4">
        <v>1964</v>
      </c>
      <c r="E1350" s="1">
        <f t="shared" si="42"/>
        <v>7229</v>
      </c>
      <c r="F1350">
        <v>61.93</v>
      </c>
      <c r="G1350">
        <v>16.98</v>
      </c>
      <c r="H1350" t="s">
        <v>2497</v>
      </c>
      <c r="I1350" s="4">
        <v>29</v>
      </c>
      <c r="J1350" s="4">
        <v>11</v>
      </c>
      <c r="K1350" s="6">
        <v>1969</v>
      </c>
      <c r="L1350" s="1">
        <f t="shared" si="43"/>
        <v>12866</v>
      </c>
      <c r="M1350">
        <v>61.85</v>
      </c>
      <c r="N1350">
        <v>17.05</v>
      </c>
      <c r="O1350" t="s">
        <v>2497</v>
      </c>
      <c r="P1350" t="s">
        <v>34</v>
      </c>
      <c r="Q1350" t="s">
        <v>35</v>
      </c>
      <c r="R1350">
        <v>1994</v>
      </c>
      <c r="S1350">
        <v>10</v>
      </c>
      <c r="T1350">
        <v>160</v>
      </c>
    </row>
    <row r="1351" spans="1:20">
      <c r="A1351" t="s">
        <v>172</v>
      </c>
      <c r="B1351" s="4">
        <v>14</v>
      </c>
      <c r="C1351" s="4">
        <v>5</v>
      </c>
      <c r="D1351" s="4">
        <v>1965</v>
      </c>
      <c r="E1351" s="1">
        <f t="shared" si="42"/>
        <v>7199</v>
      </c>
      <c r="F1351">
        <v>51.4</v>
      </c>
      <c r="G1351">
        <v>3.3</v>
      </c>
      <c r="H1351" t="s">
        <v>22</v>
      </c>
      <c r="I1351" s="4">
        <v>28</v>
      </c>
      <c r="J1351" s="4">
        <v>3</v>
      </c>
      <c r="K1351" s="6">
        <v>1966</v>
      </c>
      <c r="L1351" s="1">
        <f t="shared" si="43"/>
        <v>12253</v>
      </c>
      <c r="M1351">
        <v>51.4</v>
      </c>
      <c r="N1351">
        <v>3.3</v>
      </c>
      <c r="O1351" t="s">
        <v>22</v>
      </c>
      <c r="P1351" t="s">
        <v>40</v>
      </c>
      <c r="Q1351" t="s">
        <v>35</v>
      </c>
      <c r="R1351">
        <v>318</v>
      </c>
      <c r="S1351">
        <v>0</v>
      </c>
      <c r="T1351">
        <v>0</v>
      </c>
    </row>
    <row r="1352" spans="1:20">
      <c r="A1352" t="s">
        <v>429</v>
      </c>
      <c r="B1352" s="4">
        <v>30</v>
      </c>
      <c r="C1352" s="4">
        <v>5</v>
      </c>
      <c r="D1352" s="4">
        <v>1965</v>
      </c>
      <c r="E1352" s="1">
        <f t="shared" si="42"/>
        <v>13043</v>
      </c>
      <c r="F1352">
        <v>49.83</v>
      </c>
      <c r="G1352">
        <v>8.02</v>
      </c>
      <c r="H1352" t="s">
        <v>332</v>
      </c>
      <c r="I1352" s="4">
        <v>17</v>
      </c>
      <c r="J1352" s="4">
        <v>10</v>
      </c>
      <c r="K1352" s="6">
        <v>1965</v>
      </c>
      <c r="L1352" s="1">
        <f t="shared" si="43"/>
        <v>8448</v>
      </c>
      <c r="M1352">
        <v>49.83</v>
      </c>
      <c r="N1352">
        <v>8.0500000000000007</v>
      </c>
      <c r="O1352" t="s">
        <v>332</v>
      </c>
      <c r="P1352" t="s">
        <v>34</v>
      </c>
      <c r="Q1352" t="s">
        <v>35</v>
      </c>
      <c r="R1352">
        <v>140</v>
      </c>
      <c r="S1352">
        <v>3</v>
      </c>
      <c r="T1352">
        <v>91</v>
      </c>
    </row>
    <row r="1353" spans="1:20">
      <c r="A1353" t="s">
        <v>430</v>
      </c>
      <c r="B1353" s="4">
        <v>30</v>
      </c>
      <c r="C1353" s="4">
        <v>5</v>
      </c>
      <c r="D1353" s="4">
        <v>1965</v>
      </c>
      <c r="E1353" s="1">
        <f t="shared" si="42"/>
        <v>13043</v>
      </c>
      <c r="F1353">
        <v>49.83</v>
      </c>
      <c r="G1353">
        <v>8.02</v>
      </c>
      <c r="H1353" t="s">
        <v>332</v>
      </c>
      <c r="I1353" s="4">
        <v>31</v>
      </c>
      <c r="J1353" s="4">
        <v>10</v>
      </c>
      <c r="K1353" s="6">
        <v>1965</v>
      </c>
      <c r="L1353" s="1">
        <f t="shared" si="43"/>
        <v>13561</v>
      </c>
      <c r="M1353">
        <v>49.82</v>
      </c>
      <c r="N1353">
        <v>7.98</v>
      </c>
      <c r="O1353" t="s">
        <v>332</v>
      </c>
      <c r="P1353" t="s">
        <v>34</v>
      </c>
      <c r="Q1353" t="s">
        <v>35</v>
      </c>
      <c r="R1353">
        <v>154</v>
      </c>
      <c r="S1353">
        <v>4</v>
      </c>
      <c r="T1353">
        <v>233</v>
      </c>
    </row>
    <row r="1354" spans="1:20">
      <c r="A1354" t="s">
        <v>452</v>
      </c>
      <c r="B1354" s="4">
        <v>23</v>
      </c>
      <c r="C1354" s="4">
        <v>5</v>
      </c>
      <c r="D1354" s="4">
        <v>1965</v>
      </c>
      <c r="E1354" s="1">
        <f t="shared" si="42"/>
        <v>10486</v>
      </c>
      <c r="F1354">
        <v>48.27</v>
      </c>
      <c r="G1354">
        <v>13.05</v>
      </c>
      <c r="H1354" t="s">
        <v>426</v>
      </c>
      <c r="I1354" s="4">
        <v>24</v>
      </c>
      <c r="J1354" s="4">
        <v>9</v>
      </c>
      <c r="K1354" s="6">
        <v>1966</v>
      </c>
      <c r="L1354" s="1">
        <f t="shared" si="43"/>
        <v>10976</v>
      </c>
      <c r="M1354">
        <v>48.27</v>
      </c>
      <c r="N1354">
        <v>13.05</v>
      </c>
      <c r="O1354" t="s">
        <v>426</v>
      </c>
      <c r="P1354" t="s">
        <v>34</v>
      </c>
      <c r="Q1354" t="s">
        <v>35</v>
      </c>
      <c r="R1354">
        <v>489</v>
      </c>
      <c r="S1354">
        <v>0</v>
      </c>
      <c r="T1354">
        <v>0</v>
      </c>
    </row>
    <row r="1355" spans="1:20">
      <c r="A1355" t="s">
        <v>615</v>
      </c>
      <c r="B1355" s="4">
        <v>27</v>
      </c>
      <c r="C1355" s="4">
        <v>5</v>
      </c>
      <c r="D1355" s="4">
        <v>1965</v>
      </c>
      <c r="E1355" s="1">
        <f t="shared" si="42"/>
        <v>11947</v>
      </c>
      <c r="F1355">
        <v>55.3</v>
      </c>
      <c r="G1355">
        <v>10.78</v>
      </c>
      <c r="H1355" t="s">
        <v>610</v>
      </c>
      <c r="I1355" s="4">
        <v>30</v>
      </c>
      <c r="J1355" s="4">
        <v>9</v>
      </c>
      <c r="K1355" s="6">
        <v>1965</v>
      </c>
      <c r="L1355" s="1">
        <f t="shared" si="43"/>
        <v>13166</v>
      </c>
      <c r="M1355">
        <v>55.28</v>
      </c>
      <c r="N1355">
        <v>10.75</v>
      </c>
      <c r="O1355" t="s">
        <v>610</v>
      </c>
      <c r="P1355" t="s">
        <v>34</v>
      </c>
      <c r="Q1355" t="s">
        <v>35</v>
      </c>
      <c r="R1355">
        <v>126</v>
      </c>
      <c r="S1355">
        <v>3</v>
      </c>
      <c r="T1355">
        <v>229</v>
      </c>
    </row>
    <row r="1356" spans="1:20">
      <c r="A1356" t="s">
        <v>616</v>
      </c>
      <c r="B1356" s="4">
        <v>27</v>
      </c>
      <c r="C1356" s="4">
        <v>5</v>
      </c>
      <c r="D1356" s="4">
        <v>1965</v>
      </c>
      <c r="E1356" s="1">
        <f t="shared" si="42"/>
        <v>11947</v>
      </c>
      <c r="F1356">
        <v>55.3</v>
      </c>
      <c r="G1356">
        <v>10.78</v>
      </c>
      <c r="H1356" t="s">
        <v>610</v>
      </c>
      <c r="I1356" s="4">
        <v>14</v>
      </c>
      <c r="J1356" s="4">
        <v>9</v>
      </c>
      <c r="K1356" s="6">
        <v>1965</v>
      </c>
      <c r="L1356" s="1">
        <f t="shared" si="43"/>
        <v>7322</v>
      </c>
      <c r="M1356">
        <v>55.3</v>
      </c>
      <c r="N1356">
        <v>10.73</v>
      </c>
      <c r="O1356" t="s">
        <v>610</v>
      </c>
      <c r="P1356" t="s">
        <v>34</v>
      </c>
      <c r="Q1356" t="s">
        <v>35</v>
      </c>
      <c r="R1356">
        <v>110</v>
      </c>
      <c r="S1356">
        <v>4</v>
      </c>
      <c r="T1356">
        <v>270</v>
      </c>
    </row>
    <row r="1357" spans="1:20">
      <c r="A1357" t="s">
        <v>685</v>
      </c>
      <c r="B1357" s="4">
        <v>25</v>
      </c>
      <c r="C1357" s="4">
        <v>5</v>
      </c>
      <c r="D1357" s="4">
        <v>1965</v>
      </c>
      <c r="E1357" s="1">
        <f t="shared" si="42"/>
        <v>11217</v>
      </c>
      <c r="F1357">
        <v>55.4</v>
      </c>
      <c r="G1357">
        <v>10.38</v>
      </c>
      <c r="H1357" t="s">
        <v>610</v>
      </c>
      <c r="I1357" s="4">
        <v>9</v>
      </c>
      <c r="J1357" s="4">
        <v>1</v>
      </c>
      <c r="K1357" s="6">
        <v>1966</v>
      </c>
      <c r="L1357" s="1">
        <f t="shared" si="43"/>
        <v>5254</v>
      </c>
      <c r="M1357">
        <v>55.43</v>
      </c>
      <c r="N1357">
        <v>10.45</v>
      </c>
      <c r="O1357" t="s">
        <v>610</v>
      </c>
      <c r="P1357" t="s">
        <v>34</v>
      </c>
      <c r="Q1357" t="s">
        <v>35</v>
      </c>
      <c r="R1357">
        <v>229</v>
      </c>
      <c r="S1357">
        <v>6</v>
      </c>
      <c r="T1357">
        <v>49</v>
      </c>
    </row>
    <row r="1358" spans="1:20">
      <c r="A1358" t="s">
        <v>890</v>
      </c>
      <c r="B1358" s="4">
        <v>16</v>
      </c>
      <c r="C1358" s="4">
        <v>5</v>
      </c>
      <c r="D1358" s="4">
        <v>1965</v>
      </c>
      <c r="E1358" s="1">
        <f t="shared" si="42"/>
        <v>7930</v>
      </c>
      <c r="F1358">
        <v>51.58</v>
      </c>
      <c r="G1358">
        <v>-0.42</v>
      </c>
      <c r="H1358" t="s">
        <v>4129</v>
      </c>
      <c r="I1358" s="4">
        <v>31</v>
      </c>
      <c r="J1358" s="4">
        <v>10</v>
      </c>
      <c r="K1358" s="6">
        <v>1965</v>
      </c>
      <c r="L1358" s="1">
        <f t="shared" si="43"/>
        <v>13561</v>
      </c>
      <c r="M1358">
        <v>51.6</v>
      </c>
      <c r="N1358">
        <v>-0.47</v>
      </c>
      <c r="O1358" t="s">
        <v>4129</v>
      </c>
      <c r="P1358" t="s">
        <v>34</v>
      </c>
      <c r="Q1358" t="s">
        <v>35</v>
      </c>
      <c r="R1358">
        <v>168</v>
      </c>
      <c r="S1358">
        <v>4</v>
      </c>
      <c r="T1358">
        <v>299</v>
      </c>
    </row>
    <row r="1359" spans="1:20">
      <c r="A1359" t="s">
        <v>932</v>
      </c>
      <c r="B1359" s="4">
        <v>13</v>
      </c>
      <c r="C1359" s="4">
        <v>5</v>
      </c>
      <c r="D1359" s="4">
        <v>1965</v>
      </c>
      <c r="E1359" s="1">
        <f t="shared" si="42"/>
        <v>6834</v>
      </c>
      <c r="F1359">
        <v>54.02</v>
      </c>
      <c r="G1359">
        <v>-1.47</v>
      </c>
      <c r="H1359" t="s">
        <v>4129</v>
      </c>
      <c r="I1359" s="4">
        <v>9</v>
      </c>
      <c r="J1359" s="4">
        <v>7</v>
      </c>
      <c r="K1359" s="6">
        <v>1965</v>
      </c>
      <c r="L1359" s="1">
        <f t="shared" si="43"/>
        <v>5434</v>
      </c>
      <c r="M1359">
        <v>54.02</v>
      </c>
      <c r="N1359">
        <v>-1.47</v>
      </c>
      <c r="O1359" t="s">
        <v>4129</v>
      </c>
      <c r="P1359" t="s">
        <v>40</v>
      </c>
      <c r="Q1359" t="s">
        <v>35</v>
      </c>
      <c r="R1359">
        <v>57</v>
      </c>
      <c r="S1359">
        <v>0</v>
      </c>
      <c r="T1359">
        <v>0</v>
      </c>
    </row>
    <row r="1360" spans="1:20">
      <c r="A1360" t="s">
        <v>1033</v>
      </c>
      <c r="B1360" s="4">
        <v>25</v>
      </c>
      <c r="C1360" s="4">
        <v>5</v>
      </c>
      <c r="D1360" s="4">
        <v>1965</v>
      </c>
      <c r="E1360" s="1">
        <f t="shared" si="42"/>
        <v>11217</v>
      </c>
      <c r="F1360">
        <v>52.75</v>
      </c>
      <c r="G1360">
        <v>-4.8</v>
      </c>
      <c r="H1360" t="s">
        <v>4129</v>
      </c>
      <c r="I1360" s="4">
        <v>18</v>
      </c>
      <c r="J1360" s="4">
        <v>6</v>
      </c>
      <c r="K1360" s="6">
        <v>1965</v>
      </c>
      <c r="L1360" s="1">
        <f t="shared" si="43"/>
        <v>8691</v>
      </c>
      <c r="M1360">
        <v>52.75</v>
      </c>
      <c r="N1360">
        <v>-4.8</v>
      </c>
      <c r="O1360" t="s">
        <v>4129</v>
      </c>
      <c r="P1360" t="s">
        <v>34</v>
      </c>
      <c r="Q1360" t="s">
        <v>35</v>
      </c>
      <c r="R1360">
        <v>24</v>
      </c>
      <c r="S1360">
        <v>0</v>
      </c>
      <c r="T1360">
        <v>0</v>
      </c>
    </row>
    <row r="1361" spans="1:20">
      <c r="A1361" t="s">
        <v>1034</v>
      </c>
      <c r="B1361" s="4">
        <v>25</v>
      </c>
      <c r="C1361" s="4">
        <v>5</v>
      </c>
      <c r="D1361" s="4">
        <v>1965</v>
      </c>
      <c r="E1361" s="1">
        <f t="shared" si="42"/>
        <v>11217</v>
      </c>
      <c r="F1361">
        <v>52.75</v>
      </c>
      <c r="G1361">
        <v>-4.8</v>
      </c>
      <c r="H1361" t="s">
        <v>4129</v>
      </c>
      <c r="I1361" s="4">
        <v>18</v>
      </c>
      <c r="J1361" s="4">
        <v>6</v>
      </c>
      <c r="K1361" s="6">
        <v>1965</v>
      </c>
      <c r="L1361" s="1">
        <f t="shared" si="43"/>
        <v>8691</v>
      </c>
      <c r="M1361">
        <v>52.75</v>
      </c>
      <c r="N1361">
        <v>-4.8</v>
      </c>
      <c r="O1361" t="s">
        <v>4129</v>
      </c>
      <c r="P1361" t="s">
        <v>34</v>
      </c>
      <c r="Q1361" t="s">
        <v>35</v>
      </c>
      <c r="R1361">
        <v>24</v>
      </c>
      <c r="S1361">
        <v>0</v>
      </c>
      <c r="T1361">
        <v>0</v>
      </c>
    </row>
    <row r="1362" spans="1:20">
      <c r="A1362" t="s">
        <v>1035</v>
      </c>
      <c r="B1362" s="4">
        <v>31</v>
      </c>
      <c r="C1362" s="4">
        <v>5</v>
      </c>
      <c r="D1362" s="4">
        <v>1965</v>
      </c>
      <c r="E1362" s="1">
        <f t="shared" si="42"/>
        <v>13408</v>
      </c>
      <c r="F1362">
        <v>52.75</v>
      </c>
      <c r="G1362">
        <v>-4.8</v>
      </c>
      <c r="H1362" t="s">
        <v>4129</v>
      </c>
      <c r="I1362" s="4">
        <v>12</v>
      </c>
      <c r="J1362" s="4">
        <v>6</v>
      </c>
      <c r="K1362" s="6">
        <v>1965</v>
      </c>
      <c r="L1362" s="1">
        <f t="shared" si="43"/>
        <v>6500</v>
      </c>
      <c r="M1362">
        <v>52.75</v>
      </c>
      <c r="N1362">
        <v>-4.8</v>
      </c>
      <c r="O1362" t="s">
        <v>4129</v>
      </c>
      <c r="P1362" t="s">
        <v>34</v>
      </c>
      <c r="Q1362" t="s">
        <v>35</v>
      </c>
      <c r="R1362">
        <v>12</v>
      </c>
      <c r="S1362">
        <v>0</v>
      </c>
      <c r="T1362">
        <v>0</v>
      </c>
    </row>
    <row r="1363" spans="1:20">
      <c r="A1363" t="s">
        <v>1036</v>
      </c>
      <c r="B1363" s="4">
        <v>18</v>
      </c>
      <c r="C1363" s="4">
        <v>5</v>
      </c>
      <c r="D1363" s="4">
        <v>1965</v>
      </c>
      <c r="E1363" s="1">
        <f t="shared" si="42"/>
        <v>8660</v>
      </c>
      <c r="F1363">
        <v>51.8</v>
      </c>
      <c r="G1363">
        <v>-0.67</v>
      </c>
      <c r="H1363" t="s">
        <v>4129</v>
      </c>
      <c r="I1363" s="4">
        <v>26</v>
      </c>
      <c r="J1363" s="4">
        <v>10</v>
      </c>
      <c r="K1363" s="6">
        <v>1966</v>
      </c>
      <c r="L1363" s="1">
        <f t="shared" si="43"/>
        <v>11736</v>
      </c>
      <c r="M1363">
        <v>51.78</v>
      </c>
      <c r="N1363">
        <v>-0.53</v>
      </c>
      <c r="O1363" t="s">
        <v>4129</v>
      </c>
      <c r="P1363" t="s">
        <v>34</v>
      </c>
      <c r="Q1363" t="s">
        <v>35</v>
      </c>
      <c r="R1363">
        <v>526</v>
      </c>
      <c r="S1363">
        <v>10</v>
      </c>
      <c r="T1363">
        <v>102</v>
      </c>
    </row>
    <row r="1364" spans="1:20">
      <c r="A1364" t="s">
        <v>1040</v>
      </c>
      <c r="B1364" s="4">
        <v>31</v>
      </c>
      <c r="C1364" s="4">
        <v>5</v>
      </c>
      <c r="D1364" s="4">
        <v>1965</v>
      </c>
      <c r="E1364" s="1">
        <f t="shared" si="42"/>
        <v>13408</v>
      </c>
      <c r="F1364">
        <v>55.9</v>
      </c>
      <c r="G1364">
        <v>-3.3</v>
      </c>
      <c r="H1364" t="s">
        <v>4129</v>
      </c>
      <c r="I1364" s="4">
        <v>1</v>
      </c>
      <c r="J1364" s="4">
        <v>3</v>
      </c>
      <c r="K1364" s="6">
        <v>1967</v>
      </c>
      <c r="L1364" s="1">
        <f t="shared" si="43"/>
        <v>2392</v>
      </c>
      <c r="M1364">
        <v>55.9</v>
      </c>
      <c r="N1364">
        <v>-3.3</v>
      </c>
      <c r="O1364" t="s">
        <v>4129</v>
      </c>
      <c r="P1364" t="s">
        <v>81</v>
      </c>
      <c r="Q1364" t="s">
        <v>35</v>
      </c>
      <c r="R1364">
        <v>639</v>
      </c>
      <c r="S1364">
        <v>0</v>
      </c>
      <c r="T1364">
        <v>0</v>
      </c>
    </row>
    <row r="1365" spans="1:20">
      <c r="A1365" t="s">
        <v>1551</v>
      </c>
      <c r="B1365" s="4">
        <v>10</v>
      </c>
      <c r="C1365" s="4">
        <v>5</v>
      </c>
      <c r="D1365" s="4">
        <v>1965</v>
      </c>
      <c r="E1365" s="1">
        <f t="shared" si="42"/>
        <v>5738</v>
      </c>
      <c r="F1365">
        <v>51.07</v>
      </c>
      <c r="G1365">
        <v>-1.32</v>
      </c>
      <c r="H1365" t="s">
        <v>4129</v>
      </c>
      <c r="I1365" s="4">
        <v>7</v>
      </c>
      <c r="J1365" s="4">
        <v>10</v>
      </c>
      <c r="K1365" s="6">
        <v>1965</v>
      </c>
      <c r="L1365" s="1">
        <f t="shared" si="43"/>
        <v>4795</v>
      </c>
      <c r="M1365">
        <v>51.07</v>
      </c>
      <c r="N1365">
        <v>-1.32</v>
      </c>
      <c r="O1365" t="s">
        <v>4129</v>
      </c>
      <c r="P1365" t="s">
        <v>40</v>
      </c>
      <c r="Q1365" t="s">
        <v>27</v>
      </c>
      <c r="R1365">
        <v>150</v>
      </c>
      <c r="S1365">
        <v>0</v>
      </c>
      <c r="T1365">
        <v>0</v>
      </c>
    </row>
    <row r="1366" spans="1:20">
      <c r="A1366" t="s">
        <v>1553</v>
      </c>
      <c r="B1366" s="4">
        <v>30</v>
      </c>
      <c r="C1366" s="4">
        <v>5</v>
      </c>
      <c r="D1366" s="4">
        <v>1965</v>
      </c>
      <c r="E1366" s="1">
        <f t="shared" si="42"/>
        <v>13043</v>
      </c>
      <c r="F1366">
        <v>53.5</v>
      </c>
      <c r="G1366">
        <v>-2.48</v>
      </c>
      <c r="H1366" t="s">
        <v>4129</v>
      </c>
      <c r="I1366" s="4">
        <v>25</v>
      </c>
      <c r="J1366" s="4">
        <v>3</v>
      </c>
      <c r="K1366" s="6">
        <v>1966</v>
      </c>
      <c r="L1366" s="1">
        <f t="shared" si="43"/>
        <v>11157</v>
      </c>
      <c r="M1366">
        <v>53.5</v>
      </c>
      <c r="N1366">
        <v>-2.38</v>
      </c>
      <c r="O1366" t="s">
        <v>4129</v>
      </c>
      <c r="P1366" t="s">
        <v>34</v>
      </c>
      <c r="Q1366" t="s">
        <v>35</v>
      </c>
      <c r="R1366">
        <v>299</v>
      </c>
      <c r="S1366">
        <v>7</v>
      </c>
      <c r="T1366">
        <v>91</v>
      </c>
    </row>
    <row r="1367" spans="1:20">
      <c r="A1367" t="s">
        <v>1554</v>
      </c>
      <c r="B1367" s="4">
        <v>6</v>
      </c>
      <c r="C1367" s="4">
        <v>6</v>
      </c>
      <c r="D1367" s="4">
        <v>1965</v>
      </c>
      <c r="E1367" s="1">
        <f t="shared" si="42"/>
        <v>4308</v>
      </c>
      <c r="F1367">
        <v>52.5</v>
      </c>
      <c r="G1367">
        <v>-2.9</v>
      </c>
      <c r="H1367" t="s">
        <v>4129</v>
      </c>
      <c r="I1367" s="4">
        <v>5</v>
      </c>
      <c r="J1367" s="4">
        <v>8</v>
      </c>
      <c r="K1367" s="6">
        <v>1968</v>
      </c>
      <c r="L1367" s="1">
        <f t="shared" si="43"/>
        <v>4007</v>
      </c>
      <c r="M1367">
        <v>52.4</v>
      </c>
      <c r="N1367">
        <v>-2.8</v>
      </c>
      <c r="O1367" t="s">
        <v>4129</v>
      </c>
      <c r="P1367" t="s">
        <v>34</v>
      </c>
      <c r="Q1367" t="s">
        <v>35</v>
      </c>
      <c r="R1367">
        <v>1156</v>
      </c>
      <c r="S1367">
        <v>14</v>
      </c>
      <c r="T1367">
        <v>149</v>
      </c>
    </row>
    <row r="1368" spans="1:20">
      <c r="A1368" t="s">
        <v>1555</v>
      </c>
      <c r="B1368" s="4">
        <v>6</v>
      </c>
      <c r="C1368" s="4">
        <v>6</v>
      </c>
      <c r="D1368" s="4">
        <v>1965</v>
      </c>
      <c r="E1368" s="1">
        <f t="shared" si="42"/>
        <v>4308</v>
      </c>
      <c r="F1368">
        <v>52.5</v>
      </c>
      <c r="G1368">
        <v>-2.9</v>
      </c>
      <c r="H1368" t="s">
        <v>4129</v>
      </c>
      <c r="I1368" s="4">
        <v>5</v>
      </c>
      <c r="J1368" s="4">
        <v>5</v>
      </c>
      <c r="K1368" s="6">
        <v>1971</v>
      </c>
      <c r="L1368" s="1">
        <f t="shared" si="43"/>
        <v>3918</v>
      </c>
      <c r="M1368">
        <v>52.5</v>
      </c>
      <c r="N1368">
        <v>-2.8</v>
      </c>
      <c r="O1368" t="s">
        <v>4129</v>
      </c>
      <c r="P1368" t="s">
        <v>40</v>
      </c>
      <c r="Q1368" t="s">
        <v>35</v>
      </c>
      <c r="R1368">
        <v>2159</v>
      </c>
      <c r="S1368">
        <v>7</v>
      </c>
      <c r="T1368">
        <v>91</v>
      </c>
    </row>
    <row r="1369" spans="1:20">
      <c r="A1369" t="s">
        <v>1574</v>
      </c>
      <c r="B1369" s="4">
        <v>24</v>
      </c>
      <c r="C1369" s="4">
        <v>5</v>
      </c>
      <c r="D1369" s="4">
        <v>1965</v>
      </c>
      <c r="E1369" s="1">
        <f t="shared" si="42"/>
        <v>10852</v>
      </c>
      <c r="F1369">
        <v>47.53</v>
      </c>
      <c r="G1369">
        <v>8.65</v>
      </c>
      <c r="H1369" t="s">
        <v>1558</v>
      </c>
      <c r="I1369" s="4">
        <v>31</v>
      </c>
      <c r="J1369" s="4">
        <v>5</v>
      </c>
      <c r="K1369" s="6">
        <v>1966</v>
      </c>
      <c r="L1369" s="1">
        <f t="shared" si="43"/>
        <v>13409</v>
      </c>
      <c r="M1369">
        <v>47.58</v>
      </c>
      <c r="N1369">
        <v>8.4700000000000006</v>
      </c>
      <c r="O1369" t="s">
        <v>1558</v>
      </c>
      <c r="P1369" t="s">
        <v>40</v>
      </c>
      <c r="Q1369" t="s">
        <v>52</v>
      </c>
      <c r="R1369">
        <v>372</v>
      </c>
      <c r="S1369">
        <v>15</v>
      </c>
      <c r="T1369">
        <v>293</v>
      </c>
    </row>
    <row r="1370" spans="1:20">
      <c r="A1370" t="s">
        <v>1575</v>
      </c>
      <c r="B1370" s="4">
        <v>25</v>
      </c>
      <c r="C1370" s="4">
        <v>5</v>
      </c>
      <c r="D1370" s="4">
        <v>1965</v>
      </c>
      <c r="E1370" s="1">
        <f t="shared" si="42"/>
        <v>11217</v>
      </c>
      <c r="F1370">
        <v>47.5</v>
      </c>
      <c r="G1370">
        <v>8.58</v>
      </c>
      <c r="H1370" t="s">
        <v>1558</v>
      </c>
      <c r="I1370" s="4">
        <v>7</v>
      </c>
      <c r="J1370" s="4">
        <v>2</v>
      </c>
      <c r="K1370" s="6">
        <v>1967</v>
      </c>
      <c r="L1370" s="1">
        <f t="shared" si="43"/>
        <v>4555</v>
      </c>
      <c r="M1370">
        <v>47.7</v>
      </c>
      <c r="N1370">
        <v>8.68</v>
      </c>
      <c r="O1370" t="s">
        <v>1558</v>
      </c>
      <c r="P1370" t="s">
        <v>40</v>
      </c>
      <c r="Q1370" t="s">
        <v>27</v>
      </c>
      <c r="R1370">
        <v>623</v>
      </c>
      <c r="S1370">
        <v>24</v>
      </c>
      <c r="T1370">
        <v>19</v>
      </c>
    </row>
    <row r="1371" spans="1:20">
      <c r="A1371" t="s">
        <v>1621</v>
      </c>
      <c r="B1371" s="4">
        <v>15</v>
      </c>
      <c r="C1371" s="4">
        <v>5</v>
      </c>
      <c r="D1371" s="4">
        <v>1965</v>
      </c>
      <c r="E1371" s="1">
        <f t="shared" si="42"/>
        <v>7564</v>
      </c>
      <c r="F1371">
        <v>52.1</v>
      </c>
      <c r="G1371">
        <v>4.4000000000000004</v>
      </c>
      <c r="H1371" t="s">
        <v>1615</v>
      </c>
      <c r="I1371" s="4">
        <v>12</v>
      </c>
      <c r="J1371" s="4">
        <v>5</v>
      </c>
      <c r="K1371" s="6">
        <v>1966</v>
      </c>
      <c r="L1371" s="1">
        <f t="shared" si="43"/>
        <v>6470</v>
      </c>
      <c r="M1371">
        <v>52.2</v>
      </c>
      <c r="N1371">
        <v>4.4000000000000004</v>
      </c>
      <c r="O1371" t="s">
        <v>1615</v>
      </c>
      <c r="P1371" t="s">
        <v>34</v>
      </c>
      <c r="Q1371" t="s">
        <v>35</v>
      </c>
      <c r="R1371">
        <v>362</v>
      </c>
      <c r="S1371">
        <v>12</v>
      </c>
      <c r="T1371">
        <v>0</v>
      </c>
    </row>
    <row r="1372" spans="1:20">
      <c r="A1372" t="s">
        <v>1631</v>
      </c>
      <c r="B1372" s="4">
        <v>7</v>
      </c>
      <c r="C1372" s="4">
        <v>5</v>
      </c>
      <c r="D1372" s="4">
        <v>1965</v>
      </c>
      <c r="E1372" s="1">
        <f t="shared" si="42"/>
        <v>4642</v>
      </c>
      <c r="F1372">
        <v>50.9</v>
      </c>
      <c r="G1372">
        <v>5.8</v>
      </c>
      <c r="H1372" t="s">
        <v>1615</v>
      </c>
      <c r="I1372" s="4">
        <v>15</v>
      </c>
      <c r="J1372" s="4">
        <v>4</v>
      </c>
      <c r="K1372" s="6">
        <v>1968</v>
      </c>
      <c r="L1372" s="1">
        <f t="shared" si="43"/>
        <v>7537</v>
      </c>
      <c r="M1372">
        <v>50.9</v>
      </c>
      <c r="N1372">
        <v>5.8</v>
      </c>
      <c r="O1372" t="s">
        <v>1615</v>
      </c>
      <c r="P1372" t="s">
        <v>84</v>
      </c>
      <c r="Q1372" t="s">
        <v>35</v>
      </c>
      <c r="R1372">
        <v>1074</v>
      </c>
      <c r="S1372">
        <v>0</v>
      </c>
      <c r="T1372">
        <v>0</v>
      </c>
    </row>
    <row r="1373" spans="1:20">
      <c r="A1373" t="s">
        <v>1634</v>
      </c>
      <c r="B1373" s="4">
        <v>29</v>
      </c>
      <c r="C1373" s="4">
        <v>5</v>
      </c>
      <c r="D1373" s="4">
        <v>1965</v>
      </c>
      <c r="E1373" s="1">
        <f t="shared" si="42"/>
        <v>12678</v>
      </c>
      <c r="F1373">
        <v>52.03</v>
      </c>
      <c r="G1373">
        <v>4.3499999999999996</v>
      </c>
      <c r="H1373" t="s">
        <v>1615</v>
      </c>
      <c r="I1373" s="4">
        <v>1</v>
      </c>
      <c r="J1373" s="4">
        <v>9</v>
      </c>
      <c r="K1373" s="6">
        <v>1970</v>
      </c>
      <c r="L1373" s="1">
        <f t="shared" si="43"/>
        <v>2579</v>
      </c>
      <c r="M1373">
        <v>52</v>
      </c>
      <c r="N1373">
        <v>4.3</v>
      </c>
      <c r="O1373" t="s">
        <v>1615</v>
      </c>
      <c r="P1373" t="s">
        <v>34</v>
      </c>
      <c r="Q1373" t="s">
        <v>35</v>
      </c>
      <c r="R1373">
        <v>1921</v>
      </c>
      <c r="S1373">
        <v>6</v>
      </c>
      <c r="T1373">
        <v>231</v>
      </c>
    </row>
    <row r="1374" spans="1:20">
      <c r="A1374" t="s">
        <v>1635</v>
      </c>
      <c r="B1374" s="4">
        <v>29</v>
      </c>
      <c r="C1374" s="4">
        <v>5</v>
      </c>
      <c r="D1374" s="4">
        <v>1965</v>
      </c>
      <c r="E1374" s="1">
        <f t="shared" si="42"/>
        <v>12678</v>
      </c>
      <c r="F1374">
        <v>52.03</v>
      </c>
      <c r="G1374">
        <v>4.3499999999999996</v>
      </c>
      <c r="H1374" t="s">
        <v>1615</v>
      </c>
      <c r="I1374" s="4">
        <v>30</v>
      </c>
      <c r="J1374" s="4">
        <v>4</v>
      </c>
      <c r="K1374" s="6">
        <v>1966</v>
      </c>
      <c r="L1374" s="1">
        <f t="shared" si="43"/>
        <v>13014</v>
      </c>
      <c r="M1374">
        <v>52</v>
      </c>
      <c r="N1374">
        <v>4.3</v>
      </c>
      <c r="O1374" t="s">
        <v>1615</v>
      </c>
      <c r="P1374" t="s">
        <v>34</v>
      </c>
      <c r="Q1374" t="s">
        <v>35</v>
      </c>
      <c r="R1374">
        <v>336</v>
      </c>
      <c r="S1374">
        <v>6</v>
      </c>
      <c r="T1374">
        <v>231</v>
      </c>
    </row>
    <row r="1375" spans="1:20">
      <c r="A1375" t="s">
        <v>2087</v>
      </c>
      <c r="B1375" s="4">
        <v>30</v>
      </c>
      <c r="C1375" s="4">
        <v>6</v>
      </c>
      <c r="D1375" s="4">
        <v>1965</v>
      </c>
      <c r="E1375" s="1">
        <f t="shared" si="42"/>
        <v>13074</v>
      </c>
      <c r="F1375">
        <v>62.6</v>
      </c>
      <c r="G1375">
        <v>9.65</v>
      </c>
      <c r="H1375" t="s">
        <v>669</v>
      </c>
      <c r="I1375" s="4">
        <v>16</v>
      </c>
      <c r="J1375" s="4">
        <v>7</v>
      </c>
      <c r="K1375" s="6">
        <v>1965</v>
      </c>
      <c r="L1375" s="1">
        <f t="shared" si="43"/>
        <v>7991</v>
      </c>
      <c r="M1375">
        <v>62.6</v>
      </c>
      <c r="N1375">
        <v>9.65</v>
      </c>
      <c r="O1375" t="s">
        <v>669</v>
      </c>
      <c r="P1375" t="s">
        <v>40</v>
      </c>
      <c r="Q1375" t="s">
        <v>35</v>
      </c>
      <c r="R1375">
        <v>16</v>
      </c>
      <c r="S1375">
        <v>0</v>
      </c>
      <c r="T1375">
        <v>0</v>
      </c>
    </row>
    <row r="1376" spans="1:20">
      <c r="A1376" t="s">
        <v>2088</v>
      </c>
      <c r="B1376" s="4">
        <v>12</v>
      </c>
      <c r="C1376" s="4">
        <v>7</v>
      </c>
      <c r="D1376" s="4">
        <v>1965</v>
      </c>
      <c r="E1376" s="1">
        <f t="shared" si="42"/>
        <v>6530</v>
      </c>
      <c r="F1376">
        <v>70.3</v>
      </c>
      <c r="G1376">
        <v>25.07</v>
      </c>
      <c r="H1376" t="s">
        <v>669</v>
      </c>
      <c r="I1376" s="4">
        <v>1</v>
      </c>
      <c r="J1376" s="4">
        <v>10</v>
      </c>
      <c r="K1376" s="6">
        <v>1965</v>
      </c>
      <c r="L1376" s="1">
        <f t="shared" si="43"/>
        <v>2604</v>
      </c>
      <c r="M1376">
        <v>70.3</v>
      </c>
      <c r="N1376">
        <v>25.07</v>
      </c>
      <c r="O1376" t="s">
        <v>669</v>
      </c>
      <c r="P1376" t="s">
        <v>40</v>
      </c>
      <c r="Q1376" t="s">
        <v>35</v>
      </c>
      <c r="R1376">
        <v>81</v>
      </c>
      <c r="S1376">
        <v>0</v>
      </c>
      <c r="T1376">
        <v>0</v>
      </c>
    </row>
    <row r="1377" spans="1:20">
      <c r="A1377" t="s">
        <v>2091</v>
      </c>
      <c r="B1377" s="4">
        <v>10</v>
      </c>
      <c r="C1377" s="4">
        <v>6</v>
      </c>
      <c r="D1377" s="4">
        <v>1965</v>
      </c>
      <c r="E1377" s="1">
        <f t="shared" si="42"/>
        <v>5769</v>
      </c>
      <c r="F1377">
        <v>58.47</v>
      </c>
      <c r="G1377">
        <v>8.75</v>
      </c>
      <c r="H1377" t="s">
        <v>669</v>
      </c>
      <c r="I1377" s="4">
        <v>24</v>
      </c>
      <c r="J1377" s="4">
        <v>10</v>
      </c>
      <c r="K1377" s="6">
        <v>1965</v>
      </c>
      <c r="L1377" s="1">
        <f t="shared" si="43"/>
        <v>11005</v>
      </c>
      <c r="M1377">
        <v>58.55</v>
      </c>
      <c r="N1377">
        <v>8.82</v>
      </c>
      <c r="O1377" t="s">
        <v>669</v>
      </c>
      <c r="P1377" t="s">
        <v>34</v>
      </c>
      <c r="Q1377" t="s">
        <v>35</v>
      </c>
      <c r="R1377">
        <v>136</v>
      </c>
      <c r="S1377">
        <v>11</v>
      </c>
      <c r="T1377">
        <v>23</v>
      </c>
    </row>
    <row r="1378" spans="1:20">
      <c r="A1378" t="s">
        <v>2099</v>
      </c>
      <c r="B1378" s="4">
        <v>30</v>
      </c>
      <c r="C1378" s="4">
        <v>6</v>
      </c>
      <c r="D1378" s="4">
        <v>1965</v>
      </c>
      <c r="E1378" s="1">
        <f t="shared" si="42"/>
        <v>13074</v>
      </c>
      <c r="F1378">
        <v>62.6</v>
      </c>
      <c r="G1378">
        <v>9.65</v>
      </c>
      <c r="H1378" t="s">
        <v>669</v>
      </c>
      <c r="I1378" s="4">
        <v>14</v>
      </c>
      <c r="J1378" s="4">
        <v>7</v>
      </c>
      <c r="K1378" s="6">
        <v>1965</v>
      </c>
      <c r="L1378" s="1">
        <f t="shared" si="43"/>
        <v>7260</v>
      </c>
      <c r="M1378">
        <v>62.6</v>
      </c>
      <c r="N1378">
        <v>9.65</v>
      </c>
      <c r="O1378" t="s">
        <v>669</v>
      </c>
      <c r="P1378" t="s">
        <v>40</v>
      </c>
      <c r="Q1378" t="s">
        <v>35</v>
      </c>
      <c r="R1378">
        <v>14</v>
      </c>
      <c r="S1378">
        <v>0</v>
      </c>
      <c r="T1378">
        <v>0</v>
      </c>
    </row>
    <row r="1379" spans="1:20">
      <c r="A1379" t="s">
        <v>2115</v>
      </c>
      <c r="B1379" s="4">
        <v>20</v>
      </c>
      <c r="C1379" s="4">
        <v>6</v>
      </c>
      <c r="D1379" s="4">
        <v>1965</v>
      </c>
      <c r="E1379" s="1">
        <f t="shared" si="42"/>
        <v>9422</v>
      </c>
      <c r="F1379">
        <v>62.07</v>
      </c>
      <c r="G1379">
        <v>9.1199999999999992</v>
      </c>
      <c r="H1379" t="s">
        <v>669</v>
      </c>
      <c r="I1379" s="4">
        <v>28</v>
      </c>
      <c r="J1379" s="4">
        <v>6</v>
      </c>
      <c r="K1379" s="6">
        <v>1965</v>
      </c>
      <c r="L1379" s="1">
        <f t="shared" si="43"/>
        <v>12344</v>
      </c>
      <c r="M1379">
        <v>62.07</v>
      </c>
      <c r="N1379">
        <v>9.1199999999999992</v>
      </c>
      <c r="O1379" t="s">
        <v>669</v>
      </c>
      <c r="P1379" t="s">
        <v>40</v>
      </c>
      <c r="Q1379" t="s">
        <v>35</v>
      </c>
      <c r="R1379">
        <v>8</v>
      </c>
      <c r="S1379">
        <v>0</v>
      </c>
      <c r="T1379">
        <v>0</v>
      </c>
    </row>
    <row r="1380" spans="1:20">
      <c r="A1380" t="s">
        <v>2116</v>
      </c>
      <c r="B1380" s="4">
        <v>27</v>
      </c>
      <c r="C1380" s="4">
        <v>5</v>
      </c>
      <c r="D1380" s="4">
        <v>1965</v>
      </c>
      <c r="E1380" s="1">
        <f t="shared" si="42"/>
        <v>11947</v>
      </c>
      <c r="F1380">
        <v>59.87</v>
      </c>
      <c r="G1380">
        <v>10.43</v>
      </c>
      <c r="H1380" t="s">
        <v>669</v>
      </c>
      <c r="I1380" s="4">
        <v>8</v>
      </c>
      <c r="J1380" s="4">
        <v>7</v>
      </c>
      <c r="K1380" s="6">
        <v>1965</v>
      </c>
      <c r="L1380" s="1">
        <f t="shared" si="43"/>
        <v>5069</v>
      </c>
      <c r="M1380">
        <v>59.87</v>
      </c>
      <c r="N1380">
        <v>10.43</v>
      </c>
      <c r="O1380" t="s">
        <v>669</v>
      </c>
      <c r="P1380" t="s">
        <v>34</v>
      </c>
      <c r="Q1380" t="s">
        <v>35</v>
      </c>
      <c r="R1380">
        <v>42</v>
      </c>
      <c r="S1380">
        <v>0</v>
      </c>
      <c r="T1380">
        <v>0</v>
      </c>
    </row>
    <row r="1381" spans="1:20">
      <c r="A1381" t="s">
        <v>2117</v>
      </c>
      <c r="B1381" s="4">
        <v>27</v>
      </c>
      <c r="C1381" s="4">
        <v>5</v>
      </c>
      <c r="D1381" s="4">
        <v>1965</v>
      </c>
      <c r="E1381" s="1">
        <f t="shared" si="42"/>
        <v>11947</v>
      </c>
      <c r="F1381">
        <v>59.85</v>
      </c>
      <c r="G1381">
        <v>10.43</v>
      </c>
      <c r="H1381" t="s">
        <v>669</v>
      </c>
      <c r="I1381" s="4">
        <v>13</v>
      </c>
      <c r="J1381" s="4">
        <v>10</v>
      </c>
      <c r="K1381" s="6">
        <v>1968</v>
      </c>
      <c r="L1381" s="1">
        <f t="shared" si="43"/>
        <v>6990</v>
      </c>
      <c r="M1381">
        <v>59.85</v>
      </c>
      <c r="N1381">
        <v>10.42</v>
      </c>
      <c r="O1381" t="s">
        <v>669</v>
      </c>
      <c r="P1381" t="s">
        <v>40</v>
      </c>
      <c r="Q1381" t="s">
        <v>35</v>
      </c>
      <c r="R1381">
        <v>1235</v>
      </c>
      <c r="S1381">
        <v>1</v>
      </c>
      <c r="T1381">
        <v>270</v>
      </c>
    </row>
    <row r="1382" spans="1:20">
      <c r="A1382" t="s">
        <v>2295</v>
      </c>
      <c r="B1382" s="4">
        <v>30</v>
      </c>
      <c r="C1382" s="4">
        <v>5</v>
      </c>
      <c r="D1382" s="4">
        <v>1965</v>
      </c>
      <c r="E1382" s="1">
        <f t="shared" si="42"/>
        <v>13043</v>
      </c>
      <c r="F1382">
        <v>58.55</v>
      </c>
      <c r="G1382">
        <v>8.85</v>
      </c>
      <c r="H1382" t="s">
        <v>669</v>
      </c>
      <c r="I1382" s="4">
        <v>9</v>
      </c>
      <c r="J1382" s="4">
        <v>7</v>
      </c>
      <c r="K1382" s="6">
        <v>1968</v>
      </c>
      <c r="L1382" s="1">
        <f t="shared" si="43"/>
        <v>5437</v>
      </c>
      <c r="M1382">
        <v>58.65</v>
      </c>
      <c r="N1382">
        <v>8.68</v>
      </c>
      <c r="O1382" t="s">
        <v>669</v>
      </c>
      <c r="P1382" t="s">
        <v>34</v>
      </c>
      <c r="Q1382" t="s">
        <v>35</v>
      </c>
      <c r="R1382">
        <v>1136</v>
      </c>
      <c r="S1382">
        <v>15</v>
      </c>
      <c r="T1382">
        <v>320</v>
      </c>
    </row>
    <row r="1383" spans="1:20">
      <c r="A1383" t="s">
        <v>2297</v>
      </c>
      <c r="B1383" s="4">
        <v>26</v>
      </c>
      <c r="C1383" s="4">
        <v>5</v>
      </c>
      <c r="D1383" s="4">
        <v>1965</v>
      </c>
      <c r="E1383" s="1">
        <f t="shared" si="42"/>
        <v>11582</v>
      </c>
      <c r="F1383">
        <v>58.87</v>
      </c>
      <c r="G1383">
        <v>5.68</v>
      </c>
      <c r="H1383" t="s">
        <v>669</v>
      </c>
      <c r="I1383" s="4">
        <v>11</v>
      </c>
      <c r="J1383" s="4">
        <v>1</v>
      </c>
      <c r="K1383" s="6">
        <v>1970</v>
      </c>
      <c r="L1383" s="1">
        <f t="shared" si="43"/>
        <v>5988</v>
      </c>
      <c r="M1383">
        <v>58.85</v>
      </c>
      <c r="N1383">
        <v>5.67</v>
      </c>
      <c r="O1383" t="s">
        <v>669</v>
      </c>
      <c r="P1383" t="s">
        <v>34</v>
      </c>
      <c r="Q1383" t="s">
        <v>35</v>
      </c>
      <c r="R1383">
        <v>1691</v>
      </c>
      <c r="S1383">
        <v>3</v>
      </c>
      <c r="T1383">
        <v>208</v>
      </c>
    </row>
    <row r="1384" spans="1:20">
      <c r="A1384" t="s">
        <v>2471</v>
      </c>
      <c r="B1384" s="4">
        <v>5</v>
      </c>
      <c r="C1384" s="4">
        <v>7</v>
      </c>
      <c r="D1384" s="4">
        <v>1965</v>
      </c>
      <c r="E1384" s="1">
        <f t="shared" si="42"/>
        <v>3973</v>
      </c>
      <c r="F1384">
        <v>64.13</v>
      </c>
      <c r="G1384">
        <v>28.25</v>
      </c>
      <c r="H1384" t="s">
        <v>2455</v>
      </c>
      <c r="I1384" s="4">
        <v>15</v>
      </c>
      <c r="J1384" s="4">
        <v>5</v>
      </c>
      <c r="K1384" s="6">
        <v>1967</v>
      </c>
      <c r="L1384" s="1">
        <f t="shared" si="43"/>
        <v>7566</v>
      </c>
      <c r="M1384">
        <v>64.75</v>
      </c>
      <c r="N1384">
        <v>26.42</v>
      </c>
      <c r="O1384" t="s">
        <v>2455</v>
      </c>
      <c r="P1384" t="s">
        <v>34</v>
      </c>
      <c r="Q1384" t="s">
        <v>35</v>
      </c>
      <c r="R1384">
        <v>679</v>
      </c>
      <c r="S1384">
        <v>112</v>
      </c>
      <c r="T1384">
        <v>308</v>
      </c>
    </row>
    <row r="1385" spans="1:20">
      <c r="A1385" t="s">
        <v>2472</v>
      </c>
      <c r="B1385" s="4">
        <v>5</v>
      </c>
      <c r="C1385" s="4">
        <v>7</v>
      </c>
      <c r="D1385" s="4">
        <v>1965</v>
      </c>
      <c r="E1385" s="1">
        <f t="shared" si="42"/>
        <v>3973</v>
      </c>
      <c r="F1385">
        <v>64.13</v>
      </c>
      <c r="G1385">
        <v>28.25</v>
      </c>
      <c r="H1385" t="s">
        <v>2455</v>
      </c>
      <c r="I1385" s="4">
        <v>2</v>
      </c>
      <c r="J1385" s="4">
        <v>5</v>
      </c>
      <c r="K1385" s="6">
        <v>1966</v>
      </c>
      <c r="L1385" s="1">
        <f t="shared" si="43"/>
        <v>2817</v>
      </c>
      <c r="M1385">
        <v>64.2</v>
      </c>
      <c r="N1385">
        <v>27.7</v>
      </c>
      <c r="O1385" t="s">
        <v>2455</v>
      </c>
      <c r="P1385" t="s">
        <v>40</v>
      </c>
      <c r="Q1385" t="s">
        <v>35</v>
      </c>
      <c r="R1385">
        <v>301</v>
      </c>
      <c r="S1385">
        <v>28</v>
      </c>
      <c r="T1385">
        <v>286</v>
      </c>
    </row>
    <row r="1386" spans="1:20">
      <c r="A1386" t="s">
        <v>2474</v>
      </c>
      <c r="B1386" s="4">
        <v>31</v>
      </c>
      <c r="C1386" s="4">
        <v>5</v>
      </c>
      <c r="D1386" s="4">
        <v>1965</v>
      </c>
      <c r="E1386" s="1">
        <f t="shared" si="42"/>
        <v>13408</v>
      </c>
      <c r="F1386">
        <v>61.2</v>
      </c>
      <c r="G1386">
        <v>28.8</v>
      </c>
      <c r="H1386" t="s">
        <v>2455</v>
      </c>
      <c r="I1386" s="4">
        <v>15</v>
      </c>
      <c r="J1386" s="4">
        <v>4</v>
      </c>
      <c r="K1386" s="6">
        <v>1966</v>
      </c>
      <c r="L1386" s="1">
        <f t="shared" si="43"/>
        <v>7535</v>
      </c>
      <c r="M1386">
        <v>61.17</v>
      </c>
      <c r="N1386">
        <v>28.67</v>
      </c>
      <c r="O1386" t="s">
        <v>2455</v>
      </c>
      <c r="P1386" t="s">
        <v>40</v>
      </c>
      <c r="Q1386" t="s">
        <v>35</v>
      </c>
      <c r="R1386">
        <v>319</v>
      </c>
      <c r="S1386">
        <v>9</v>
      </c>
      <c r="T1386">
        <v>243</v>
      </c>
    </row>
    <row r="1387" spans="1:20">
      <c r="A1387" t="s">
        <v>2475</v>
      </c>
      <c r="B1387" s="4">
        <v>31</v>
      </c>
      <c r="C1387" s="4">
        <v>5</v>
      </c>
      <c r="D1387" s="4">
        <v>1965</v>
      </c>
      <c r="E1387" s="1">
        <f t="shared" si="42"/>
        <v>13408</v>
      </c>
      <c r="F1387">
        <v>61.2</v>
      </c>
      <c r="G1387">
        <v>28.8</v>
      </c>
      <c r="H1387" t="s">
        <v>2455</v>
      </c>
      <c r="I1387" s="4">
        <v>21</v>
      </c>
      <c r="J1387" s="4">
        <v>4</v>
      </c>
      <c r="K1387" s="6">
        <v>1966</v>
      </c>
      <c r="L1387" s="1">
        <f t="shared" si="43"/>
        <v>9727</v>
      </c>
      <c r="M1387">
        <v>61.3</v>
      </c>
      <c r="N1387">
        <v>29</v>
      </c>
      <c r="O1387" t="s">
        <v>2455</v>
      </c>
      <c r="P1387" t="s">
        <v>34</v>
      </c>
      <c r="Q1387" t="s">
        <v>35</v>
      </c>
      <c r="R1387">
        <v>325</v>
      </c>
      <c r="S1387">
        <v>16</v>
      </c>
      <c r="T1387">
        <v>44</v>
      </c>
    </row>
    <row r="1388" spans="1:20">
      <c r="A1388" t="s">
        <v>2476</v>
      </c>
      <c r="B1388" s="4">
        <v>30</v>
      </c>
      <c r="C1388" s="4">
        <v>5</v>
      </c>
      <c r="D1388" s="4">
        <v>1965</v>
      </c>
      <c r="E1388" s="1">
        <f t="shared" si="42"/>
        <v>13043</v>
      </c>
      <c r="F1388">
        <v>61.5</v>
      </c>
      <c r="G1388">
        <v>24.4</v>
      </c>
      <c r="H1388" t="s">
        <v>2455</v>
      </c>
      <c r="I1388" s="4">
        <v>22</v>
      </c>
      <c r="J1388" s="4">
        <v>8</v>
      </c>
      <c r="K1388" s="6">
        <v>1965</v>
      </c>
      <c r="L1388" s="1">
        <f t="shared" si="43"/>
        <v>10213</v>
      </c>
      <c r="M1388">
        <v>61.5</v>
      </c>
      <c r="N1388">
        <v>24.33</v>
      </c>
      <c r="O1388" t="s">
        <v>2455</v>
      </c>
      <c r="P1388" t="s">
        <v>40</v>
      </c>
      <c r="Q1388" t="s">
        <v>35</v>
      </c>
      <c r="R1388">
        <v>84</v>
      </c>
      <c r="S1388">
        <v>4</v>
      </c>
      <c r="T1388">
        <v>270</v>
      </c>
    </row>
    <row r="1389" spans="1:20">
      <c r="A1389" t="s">
        <v>2634</v>
      </c>
      <c r="B1389" s="4">
        <v>26</v>
      </c>
      <c r="C1389" s="4">
        <v>5</v>
      </c>
      <c r="D1389" s="4">
        <v>1965</v>
      </c>
      <c r="E1389" s="1">
        <f t="shared" si="42"/>
        <v>11582</v>
      </c>
      <c r="F1389">
        <v>60.3</v>
      </c>
      <c r="G1389">
        <v>24.4</v>
      </c>
      <c r="H1389" t="s">
        <v>2455</v>
      </c>
      <c r="I1389" s="4">
        <v>4</v>
      </c>
      <c r="J1389" s="4">
        <v>8</v>
      </c>
      <c r="K1389" s="6">
        <v>1969</v>
      </c>
      <c r="L1389" s="1">
        <f t="shared" si="43"/>
        <v>3643</v>
      </c>
      <c r="M1389">
        <v>60.3</v>
      </c>
      <c r="N1389">
        <v>24.4</v>
      </c>
      <c r="O1389" t="s">
        <v>2455</v>
      </c>
      <c r="P1389" t="s">
        <v>34</v>
      </c>
      <c r="Q1389" t="s">
        <v>35</v>
      </c>
      <c r="R1389">
        <v>1531</v>
      </c>
      <c r="S1389">
        <v>0</v>
      </c>
      <c r="T1389">
        <v>0</v>
      </c>
    </row>
    <row r="1390" spans="1:20">
      <c r="A1390" t="s">
        <v>2665</v>
      </c>
      <c r="B1390" s="4">
        <v>4</v>
      </c>
      <c r="C1390" s="4">
        <v>6</v>
      </c>
      <c r="D1390" s="4">
        <v>1965</v>
      </c>
      <c r="E1390" s="1">
        <f t="shared" si="42"/>
        <v>3578</v>
      </c>
      <c r="F1390">
        <v>60.2</v>
      </c>
      <c r="G1390">
        <v>24.9</v>
      </c>
      <c r="H1390" t="s">
        <v>2455</v>
      </c>
      <c r="I1390" s="4">
        <v>29</v>
      </c>
      <c r="J1390" s="4">
        <v>4</v>
      </c>
      <c r="K1390" s="6">
        <v>1966</v>
      </c>
      <c r="L1390" s="1">
        <f t="shared" si="43"/>
        <v>12649</v>
      </c>
      <c r="M1390">
        <v>60.17</v>
      </c>
      <c r="N1390">
        <v>24.83</v>
      </c>
      <c r="O1390" t="s">
        <v>2455</v>
      </c>
      <c r="P1390" t="s">
        <v>40</v>
      </c>
      <c r="Q1390" t="s">
        <v>35</v>
      </c>
      <c r="R1390">
        <v>329</v>
      </c>
      <c r="S1390">
        <v>6</v>
      </c>
      <c r="T1390">
        <v>225</v>
      </c>
    </row>
    <row r="1391" spans="1:20">
      <c r="A1391" t="s">
        <v>2671</v>
      </c>
      <c r="B1391" s="4">
        <v>12</v>
      </c>
      <c r="C1391" s="4">
        <v>6</v>
      </c>
      <c r="D1391" s="4">
        <v>1965</v>
      </c>
      <c r="E1391" s="1">
        <f t="shared" si="42"/>
        <v>6500</v>
      </c>
      <c r="F1391">
        <v>60.3</v>
      </c>
      <c r="G1391">
        <v>23.7</v>
      </c>
      <c r="H1391" t="s">
        <v>2455</v>
      </c>
      <c r="I1391" s="4">
        <v>30</v>
      </c>
      <c r="J1391" s="4">
        <v>1</v>
      </c>
      <c r="K1391" s="6">
        <v>1967</v>
      </c>
      <c r="L1391" s="1">
        <f t="shared" si="43"/>
        <v>12925</v>
      </c>
      <c r="M1391">
        <v>60.3</v>
      </c>
      <c r="N1391">
        <v>23.7</v>
      </c>
      <c r="O1391" t="s">
        <v>2455</v>
      </c>
      <c r="P1391" t="s">
        <v>40</v>
      </c>
      <c r="Q1391" t="s">
        <v>35</v>
      </c>
      <c r="R1391">
        <v>597</v>
      </c>
      <c r="S1391">
        <v>0</v>
      </c>
      <c r="T1391">
        <v>0</v>
      </c>
    </row>
    <row r="1392" spans="1:20">
      <c r="A1392" t="s">
        <v>2693</v>
      </c>
      <c r="B1392" s="4">
        <v>29</v>
      </c>
      <c r="C1392" s="4">
        <v>5</v>
      </c>
      <c r="D1392" s="4">
        <v>1965</v>
      </c>
      <c r="E1392" s="1">
        <f t="shared" si="42"/>
        <v>12678</v>
      </c>
      <c r="F1392">
        <v>60.53</v>
      </c>
      <c r="G1392">
        <v>25.02</v>
      </c>
      <c r="H1392" t="s">
        <v>2455</v>
      </c>
      <c r="I1392" s="4">
        <v>22</v>
      </c>
      <c r="J1392" s="4">
        <v>8</v>
      </c>
      <c r="K1392" s="6">
        <v>1965</v>
      </c>
      <c r="L1392" s="1">
        <f t="shared" si="43"/>
        <v>10213</v>
      </c>
      <c r="M1392">
        <v>60.5</v>
      </c>
      <c r="N1392">
        <v>24.9</v>
      </c>
      <c r="O1392" t="s">
        <v>2455</v>
      </c>
      <c r="P1392" t="s">
        <v>34</v>
      </c>
      <c r="Q1392" t="s">
        <v>35</v>
      </c>
      <c r="R1392">
        <v>85</v>
      </c>
      <c r="S1392">
        <v>8</v>
      </c>
      <c r="T1392">
        <v>240</v>
      </c>
    </row>
    <row r="1393" spans="1:20">
      <c r="A1393" t="s">
        <v>2694</v>
      </c>
      <c r="B1393" s="4">
        <v>29</v>
      </c>
      <c r="C1393" s="4">
        <v>5</v>
      </c>
      <c r="D1393" s="4">
        <v>1965</v>
      </c>
      <c r="E1393" s="1">
        <f t="shared" si="42"/>
        <v>12678</v>
      </c>
      <c r="F1393">
        <v>60.53</v>
      </c>
      <c r="G1393">
        <v>25.02</v>
      </c>
      <c r="H1393" t="s">
        <v>2455</v>
      </c>
      <c r="I1393" s="4">
        <v>22</v>
      </c>
      <c r="J1393" s="4">
        <v>8</v>
      </c>
      <c r="K1393" s="6">
        <v>1965</v>
      </c>
      <c r="L1393" s="1">
        <f t="shared" si="43"/>
        <v>10213</v>
      </c>
      <c r="M1393">
        <v>60.5</v>
      </c>
      <c r="N1393">
        <v>24.9</v>
      </c>
      <c r="O1393" t="s">
        <v>2455</v>
      </c>
      <c r="P1393" t="s">
        <v>34</v>
      </c>
      <c r="Q1393" t="s">
        <v>35</v>
      </c>
      <c r="R1393">
        <v>85</v>
      </c>
      <c r="S1393">
        <v>8</v>
      </c>
      <c r="T1393">
        <v>240</v>
      </c>
    </row>
    <row r="1394" spans="1:20">
      <c r="A1394" t="s">
        <v>2695</v>
      </c>
      <c r="B1394" s="4">
        <v>29</v>
      </c>
      <c r="C1394" s="4">
        <v>5</v>
      </c>
      <c r="D1394" s="4">
        <v>1965</v>
      </c>
      <c r="E1394" s="1">
        <f t="shared" si="42"/>
        <v>12678</v>
      </c>
      <c r="F1394">
        <v>60.53</v>
      </c>
      <c r="G1394">
        <v>25.02</v>
      </c>
      <c r="H1394" t="s">
        <v>2455</v>
      </c>
      <c r="I1394" s="4">
        <v>10</v>
      </c>
      <c r="J1394" s="4">
        <v>11</v>
      </c>
      <c r="K1394" s="6">
        <v>1965</v>
      </c>
      <c r="L1394" s="1">
        <f t="shared" si="43"/>
        <v>5922</v>
      </c>
      <c r="M1394">
        <v>60.5</v>
      </c>
      <c r="N1394">
        <v>24.83</v>
      </c>
      <c r="O1394" t="s">
        <v>2455</v>
      </c>
      <c r="P1394" t="s">
        <v>34</v>
      </c>
      <c r="Q1394" t="s">
        <v>35</v>
      </c>
      <c r="R1394">
        <v>165</v>
      </c>
      <c r="S1394">
        <v>11</v>
      </c>
      <c r="T1394">
        <v>250</v>
      </c>
    </row>
    <row r="1395" spans="1:20">
      <c r="A1395" t="s">
        <v>2696</v>
      </c>
      <c r="B1395" s="4">
        <v>29</v>
      </c>
      <c r="C1395" s="4">
        <v>5</v>
      </c>
      <c r="D1395" s="4">
        <v>1965</v>
      </c>
      <c r="E1395" s="1">
        <f t="shared" si="42"/>
        <v>12678</v>
      </c>
      <c r="F1395">
        <v>60.53</v>
      </c>
      <c r="G1395">
        <v>25.02</v>
      </c>
      <c r="H1395" t="s">
        <v>2455</v>
      </c>
      <c r="I1395" s="4">
        <v>17</v>
      </c>
      <c r="J1395" s="4">
        <v>8</v>
      </c>
      <c r="K1395" s="6">
        <v>1968</v>
      </c>
      <c r="L1395" s="1">
        <f t="shared" si="43"/>
        <v>8390</v>
      </c>
      <c r="M1395">
        <v>60.5</v>
      </c>
      <c r="N1395">
        <v>25</v>
      </c>
      <c r="O1395" t="s">
        <v>2455</v>
      </c>
      <c r="P1395" t="s">
        <v>34</v>
      </c>
      <c r="Q1395" t="s">
        <v>35</v>
      </c>
      <c r="R1395">
        <v>1176</v>
      </c>
      <c r="S1395">
        <v>4</v>
      </c>
      <c r="T1395">
        <v>194</v>
      </c>
    </row>
    <row r="1396" spans="1:20">
      <c r="A1396" t="s">
        <v>2697</v>
      </c>
      <c r="B1396" s="4">
        <v>29</v>
      </c>
      <c r="C1396" s="4">
        <v>5</v>
      </c>
      <c r="D1396" s="4">
        <v>1965</v>
      </c>
      <c r="E1396" s="1">
        <f t="shared" si="42"/>
        <v>12678</v>
      </c>
      <c r="F1396">
        <v>60.53</v>
      </c>
      <c r="G1396">
        <v>25.02</v>
      </c>
      <c r="H1396" t="s">
        <v>2455</v>
      </c>
      <c r="I1396" s="4">
        <v>22</v>
      </c>
      <c r="J1396" s="4">
        <v>8</v>
      </c>
      <c r="K1396" s="6">
        <v>1965</v>
      </c>
      <c r="L1396" s="1">
        <f t="shared" si="43"/>
        <v>10213</v>
      </c>
      <c r="M1396">
        <v>60.5</v>
      </c>
      <c r="N1396">
        <v>24.9</v>
      </c>
      <c r="O1396" t="s">
        <v>2455</v>
      </c>
      <c r="P1396" t="s">
        <v>34</v>
      </c>
      <c r="Q1396" t="s">
        <v>35</v>
      </c>
      <c r="R1396">
        <v>85</v>
      </c>
      <c r="S1396">
        <v>8</v>
      </c>
      <c r="T1396">
        <v>240</v>
      </c>
    </row>
    <row r="1397" spans="1:20">
      <c r="A1397" t="s">
        <v>2704</v>
      </c>
      <c r="B1397" s="4">
        <v>3</v>
      </c>
      <c r="C1397" s="4">
        <v>6</v>
      </c>
      <c r="D1397" s="4">
        <v>1965</v>
      </c>
      <c r="E1397" s="1">
        <f t="shared" si="42"/>
        <v>3212</v>
      </c>
      <c r="F1397">
        <v>65</v>
      </c>
      <c r="G1397">
        <v>25.7</v>
      </c>
      <c r="H1397" t="s">
        <v>2455</v>
      </c>
      <c r="I1397" s="4">
        <v>15</v>
      </c>
      <c r="J1397" s="4">
        <v>12</v>
      </c>
      <c r="K1397" s="6">
        <v>1968</v>
      </c>
      <c r="L1397" s="1">
        <f t="shared" si="43"/>
        <v>7781</v>
      </c>
      <c r="M1397">
        <v>65.2</v>
      </c>
      <c r="N1397">
        <v>25.3</v>
      </c>
      <c r="O1397" t="s">
        <v>2455</v>
      </c>
      <c r="P1397" t="s">
        <v>34</v>
      </c>
      <c r="Q1397" t="s">
        <v>35</v>
      </c>
      <c r="R1397">
        <v>1291</v>
      </c>
      <c r="S1397">
        <v>30</v>
      </c>
      <c r="T1397">
        <v>320</v>
      </c>
    </row>
    <row r="1398" spans="1:20">
      <c r="A1398" t="s">
        <v>2705</v>
      </c>
      <c r="B1398" s="4">
        <v>6</v>
      </c>
      <c r="C1398" s="4">
        <v>6</v>
      </c>
      <c r="D1398" s="4">
        <v>1965</v>
      </c>
      <c r="E1398" s="1">
        <f t="shared" si="42"/>
        <v>4308</v>
      </c>
      <c r="F1398">
        <v>64.97</v>
      </c>
      <c r="G1398">
        <v>25.68</v>
      </c>
      <c r="H1398" t="s">
        <v>2455</v>
      </c>
      <c r="I1398" s="4">
        <v>1</v>
      </c>
      <c r="J1398" s="4">
        <v>7</v>
      </c>
      <c r="K1398" s="6">
        <v>1970</v>
      </c>
      <c r="L1398" s="1">
        <f t="shared" si="43"/>
        <v>2517</v>
      </c>
      <c r="M1398">
        <v>65.02</v>
      </c>
      <c r="N1398">
        <v>25.43</v>
      </c>
      <c r="O1398" t="s">
        <v>2455</v>
      </c>
      <c r="P1398" t="s">
        <v>40</v>
      </c>
      <c r="Q1398" t="s">
        <v>35</v>
      </c>
      <c r="R1398">
        <v>1851</v>
      </c>
      <c r="S1398">
        <v>13</v>
      </c>
      <c r="T1398">
        <v>296</v>
      </c>
    </row>
    <row r="1399" spans="1:20">
      <c r="A1399" t="s">
        <v>2711</v>
      </c>
      <c r="B1399" s="4">
        <v>6</v>
      </c>
      <c r="C1399" s="4">
        <v>6</v>
      </c>
      <c r="D1399" s="4">
        <v>1965</v>
      </c>
      <c r="E1399" s="1">
        <f t="shared" si="42"/>
        <v>4308</v>
      </c>
      <c r="F1399">
        <v>61.5</v>
      </c>
      <c r="G1399">
        <v>24.1</v>
      </c>
      <c r="H1399" t="s">
        <v>2455</v>
      </c>
      <c r="I1399" s="4">
        <v>21</v>
      </c>
      <c r="J1399" s="4">
        <v>4</v>
      </c>
      <c r="K1399" s="6">
        <v>1966</v>
      </c>
      <c r="L1399" s="1">
        <f t="shared" si="43"/>
        <v>9727</v>
      </c>
      <c r="M1399">
        <v>61.5</v>
      </c>
      <c r="N1399">
        <v>24</v>
      </c>
      <c r="O1399" t="s">
        <v>2455</v>
      </c>
      <c r="P1399" t="s">
        <v>40</v>
      </c>
      <c r="Q1399" t="s">
        <v>35</v>
      </c>
      <c r="R1399">
        <v>319</v>
      </c>
      <c r="S1399">
        <v>6</v>
      </c>
      <c r="T1399">
        <v>270</v>
      </c>
    </row>
    <row r="1400" spans="1:20">
      <c r="A1400" t="s">
        <v>2712</v>
      </c>
      <c r="B1400" s="4">
        <v>12</v>
      </c>
      <c r="C1400" s="4">
        <v>6</v>
      </c>
      <c r="D1400" s="4">
        <v>1965</v>
      </c>
      <c r="E1400" s="1">
        <f t="shared" si="42"/>
        <v>6500</v>
      </c>
      <c r="F1400">
        <v>61.5</v>
      </c>
      <c r="G1400">
        <v>23.7</v>
      </c>
      <c r="H1400" t="s">
        <v>2455</v>
      </c>
      <c r="I1400" s="4">
        <v>3</v>
      </c>
      <c r="J1400" s="4">
        <v>4</v>
      </c>
      <c r="K1400" s="6">
        <v>1968</v>
      </c>
      <c r="L1400" s="1">
        <f t="shared" si="43"/>
        <v>3154</v>
      </c>
      <c r="M1400">
        <v>61.2</v>
      </c>
      <c r="N1400">
        <v>24.2</v>
      </c>
      <c r="O1400" t="s">
        <v>2455</v>
      </c>
      <c r="P1400" t="s">
        <v>34</v>
      </c>
      <c r="Q1400" t="s">
        <v>35</v>
      </c>
      <c r="R1400">
        <v>1026</v>
      </c>
      <c r="S1400">
        <v>43</v>
      </c>
      <c r="T1400">
        <v>142</v>
      </c>
    </row>
    <row r="1401" spans="1:20">
      <c r="A1401" t="s">
        <v>4021</v>
      </c>
      <c r="B1401" s="4">
        <v>30</v>
      </c>
      <c r="C1401" s="4">
        <v>5</v>
      </c>
      <c r="D1401" s="4">
        <v>1965</v>
      </c>
      <c r="E1401" s="1">
        <f t="shared" si="42"/>
        <v>13043</v>
      </c>
      <c r="F1401">
        <v>56.45</v>
      </c>
      <c r="G1401">
        <v>12.57</v>
      </c>
      <c r="H1401" t="s">
        <v>2497</v>
      </c>
      <c r="I1401" s="4">
        <v>29</v>
      </c>
      <c r="J1401" s="4">
        <v>6</v>
      </c>
      <c r="K1401" s="6">
        <v>1965</v>
      </c>
      <c r="L1401" s="1">
        <f t="shared" si="43"/>
        <v>12709</v>
      </c>
      <c r="M1401">
        <v>56.52</v>
      </c>
      <c r="N1401">
        <v>12.95</v>
      </c>
      <c r="O1401" t="s">
        <v>2497</v>
      </c>
      <c r="P1401" t="s">
        <v>40</v>
      </c>
      <c r="Q1401" t="s">
        <v>35</v>
      </c>
      <c r="R1401">
        <v>30</v>
      </c>
      <c r="S1401">
        <v>25</v>
      </c>
      <c r="T1401">
        <v>73</v>
      </c>
    </row>
    <row r="1402" spans="1:20">
      <c r="A1402" t="s">
        <v>4022</v>
      </c>
      <c r="B1402" s="4">
        <v>5</v>
      </c>
      <c r="C1402" s="4">
        <v>6</v>
      </c>
      <c r="D1402" s="4">
        <v>1965</v>
      </c>
      <c r="E1402" s="1">
        <f t="shared" si="42"/>
        <v>3943</v>
      </c>
      <c r="F1402">
        <v>56.22</v>
      </c>
      <c r="G1402">
        <v>12.8</v>
      </c>
      <c r="H1402" t="s">
        <v>2497</v>
      </c>
      <c r="I1402" s="4">
        <v>24</v>
      </c>
      <c r="J1402" s="4">
        <v>12</v>
      </c>
      <c r="K1402" s="6">
        <v>1966</v>
      </c>
      <c r="L1402" s="1">
        <f t="shared" si="43"/>
        <v>11067</v>
      </c>
      <c r="M1402">
        <v>56.12</v>
      </c>
      <c r="N1402">
        <v>12.83</v>
      </c>
      <c r="O1402" t="s">
        <v>2497</v>
      </c>
      <c r="P1402" t="s">
        <v>34</v>
      </c>
      <c r="Q1402" t="s">
        <v>35</v>
      </c>
      <c r="R1402">
        <v>567</v>
      </c>
      <c r="S1402">
        <v>12</v>
      </c>
      <c r="T1402">
        <v>170</v>
      </c>
    </row>
    <row r="1403" spans="1:20">
      <c r="A1403" t="s">
        <v>4046</v>
      </c>
      <c r="B1403" s="4">
        <v>22</v>
      </c>
      <c r="C1403" s="4">
        <v>5</v>
      </c>
      <c r="D1403" s="4">
        <v>1965</v>
      </c>
      <c r="E1403" s="1">
        <f t="shared" si="42"/>
        <v>10121</v>
      </c>
      <c r="F1403">
        <v>58.68</v>
      </c>
      <c r="G1403">
        <v>12.5</v>
      </c>
      <c r="H1403" t="s">
        <v>2497</v>
      </c>
      <c r="I1403" s="4">
        <v>13</v>
      </c>
      <c r="J1403" s="4">
        <v>4</v>
      </c>
      <c r="K1403" s="6">
        <v>1966</v>
      </c>
      <c r="L1403" s="1">
        <f t="shared" si="43"/>
        <v>6805</v>
      </c>
      <c r="M1403">
        <v>58.68</v>
      </c>
      <c r="N1403">
        <v>12.48</v>
      </c>
      <c r="O1403" t="s">
        <v>2497</v>
      </c>
      <c r="P1403" t="s">
        <v>40</v>
      </c>
      <c r="Q1403" t="s">
        <v>35</v>
      </c>
      <c r="R1403">
        <v>326</v>
      </c>
      <c r="S1403">
        <v>1</v>
      </c>
      <c r="T1403">
        <v>270</v>
      </c>
    </row>
    <row r="1404" spans="1:20">
      <c r="A1404" t="s">
        <v>4049</v>
      </c>
      <c r="B1404" s="4">
        <v>2</v>
      </c>
      <c r="C1404" s="4">
        <v>6</v>
      </c>
      <c r="D1404" s="4">
        <v>1965</v>
      </c>
      <c r="E1404" s="1">
        <f t="shared" si="42"/>
        <v>2847</v>
      </c>
      <c r="F1404">
        <v>60.2</v>
      </c>
      <c r="G1404">
        <v>17.2</v>
      </c>
      <c r="H1404" t="s">
        <v>2497</v>
      </c>
      <c r="I1404" s="4">
        <v>1</v>
      </c>
      <c r="J1404" s="4">
        <v>4</v>
      </c>
      <c r="K1404" s="6">
        <v>1967</v>
      </c>
      <c r="L1404" s="1">
        <f t="shared" si="43"/>
        <v>2423</v>
      </c>
      <c r="M1404">
        <v>60.25</v>
      </c>
      <c r="N1404">
        <v>17.649999999999999</v>
      </c>
      <c r="O1404" t="s">
        <v>2497</v>
      </c>
      <c r="P1404" t="s">
        <v>40</v>
      </c>
      <c r="Q1404" t="s">
        <v>35</v>
      </c>
      <c r="R1404">
        <v>668</v>
      </c>
      <c r="S1404">
        <v>26</v>
      </c>
      <c r="T1404">
        <v>78</v>
      </c>
    </row>
    <row r="1405" spans="1:20">
      <c r="A1405" t="s">
        <v>4050</v>
      </c>
      <c r="B1405" s="4">
        <v>2</v>
      </c>
      <c r="C1405" s="4">
        <v>6</v>
      </c>
      <c r="D1405" s="4">
        <v>1965</v>
      </c>
      <c r="E1405" s="1">
        <f t="shared" si="42"/>
        <v>2847</v>
      </c>
      <c r="F1405">
        <v>60.2</v>
      </c>
      <c r="G1405">
        <v>17.18</v>
      </c>
      <c r="H1405" t="s">
        <v>2497</v>
      </c>
      <c r="I1405" s="4">
        <v>20</v>
      </c>
      <c r="J1405" s="4">
        <v>12</v>
      </c>
      <c r="K1405" s="6">
        <v>1965</v>
      </c>
      <c r="L1405" s="1">
        <f t="shared" si="43"/>
        <v>9605</v>
      </c>
      <c r="M1405">
        <v>60.3</v>
      </c>
      <c r="N1405">
        <v>17.43</v>
      </c>
      <c r="O1405" t="s">
        <v>2497</v>
      </c>
      <c r="P1405" t="s">
        <v>26</v>
      </c>
      <c r="Q1405" t="s">
        <v>35</v>
      </c>
      <c r="R1405">
        <v>201</v>
      </c>
      <c r="S1405">
        <v>18</v>
      </c>
      <c r="T1405">
        <v>52</v>
      </c>
    </row>
    <row r="1406" spans="1:20">
      <c r="A1406" t="s">
        <v>4066</v>
      </c>
      <c r="B1406" s="4">
        <v>22</v>
      </c>
      <c r="C1406" s="4">
        <v>5</v>
      </c>
      <c r="D1406" s="4">
        <v>1965</v>
      </c>
      <c r="E1406" s="1">
        <f t="shared" si="42"/>
        <v>10121</v>
      </c>
      <c r="F1406">
        <v>62.42</v>
      </c>
      <c r="G1406">
        <v>17.2</v>
      </c>
      <c r="H1406" t="s">
        <v>2497</v>
      </c>
      <c r="I1406" s="4">
        <v>12</v>
      </c>
      <c r="J1406" s="4">
        <v>9</v>
      </c>
      <c r="K1406" s="6">
        <v>1968</v>
      </c>
      <c r="L1406" s="1">
        <f t="shared" si="43"/>
        <v>6595</v>
      </c>
      <c r="M1406">
        <v>63.15</v>
      </c>
      <c r="N1406">
        <v>17.73</v>
      </c>
      <c r="O1406" t="s">
        <v>2497</v>
      </c>
      <c r="P1406" t="s">
        <v>81</v>
      </c>
      <c r="Q1406" t="s">
        <v>35</v>
      </c>
      <c r="R1406">
        <v>1209</v>
      </c>
      <c r="S1406">
        <v>86</v>
      </c>
      <c r="T1406">
        <v>19</v>
      </c>
    </row>
    <row r="1407" spans="1:20">
      <c r="A1407" t="s">
        <v>4067</v>
      </c>
      <c r="B1407" s="4">
        <v>22</v>
      </c>
      <c r="C1407" s="4">
        <v>5</v>
      </c>
      <c r="D1407" s="4">
        <v>1965</v>
      </c>
      <c r="E1407" s="1">
        <f t="shared" si="42"/>
        <v>10121</v>
      </c>
      <c r="F1407">
        <v>62.38</v>
      </c>
      <c r="G1407">
        <v>17.329999999999998</v>
      </c>
      <c r="H1407" t="s">
        <v>2497</v>
      </c>
      <c r="I1407" s="4">
        <v>28</v>
      </c>
      <c r="J1407" s="4">
        <v>8</v>
      </c>
      <c r="K1407" s="6">
        <v>1965</v>
      </c>
      <c r="L1407" s="1">
        <f t="shared" si="43"/>
        <v>12405</v>
      </c>
      <c r="M1407">
        <v>62.43</v>
      </c>
      <c r="N1407">
        <v>17.329999999999998</v>
      </c>
      <c r="O1407" t="s">
        <v>2497</v>
      </c>
      <c r="P1407" t="s">
        <v>81</v>
      </c>
      <c r="Q1407" t="s">
        <v>35</v>
      </c>
      <c r="R1407">
        <v>98</v>
      </c>
      <c r="S1407">
        <v>6</v>
      </c>
      <c r="T1407">
        <v>0</v>
      </c>
    </row>
    <row r="1408" spans="1:20">
      <c r="A1408" t="s">
        <v>4086</v>
      </c>
      <c r="B1408" s="4">
        <v>23</v>
      </c>
      <c r="C1408" s="4">
        <v>5</v>
      </c>
      <c r="D1408" s="4">
        <v>1965</v>
      </c>
      <c r="E1408" s="1">
        <f t="shared" si="42"/>
        <v>10486</v>
      </c>
      <c r="F1408">
        <v>58.97</v>
      </c>
      <c r="G1408">
        <v>17.63</v>
      </c>
      <c r="H1408" t="s">
        <v>2497</v>
      </c>
      <c r="I1408" s="4">
        <v>17</v>
      </c>
      <c r="J1408" s="4">
        <v>10</v>
      </c>
      <c r="K1408" s="6">
        <v>1966</v>
      </c>
      <c r="L1408" s="1">
        <f t="shared" si="43"/>
        <v>8449</v>
      </c>
      <c r="M1408">
        <v>59.05</v>
      </c>
      <c r="N1408">
        <v>17.670000000000002</v>
      </c>
      <c r="O1408" t="s">
        <v>2497</v>
      </c>
      <c r="P1408" t="s">
        <v>34</v>
      </c>
      <c r="Q1408" t="s">
        <v>35</v>
      </c>
      <c r="R1408">
        <v>512</v>
      </c>
      <c r="S1408">
        <v>10</v>
      </c>
      <c r="T1408">
        <v>12</v>
      </c>
    </row>
    <row r="1409" spans="1:20">
      <c r="A1409" t="s">
        <v>4087</v>
      </c>
      <c r="B1409" s="4">
        <v>16</v>
      </c>
      <c r="C1409" s="4">
        <v>5</v>
      </c>
      <c r="D1409" s="4">
        <v>1965</v>
      </c>
      <c r="E1409" s="1">
        <f t="shared" si="42"/>
        <v>7930</v>
      </c>
      <c r="F1409">
        <v>55.53</v>
      </c>
      <c r="G1409">
        <v>12.92</v>
      </c>
      <c r="H1409" t="s">
        <v>2497</v>
      </c>
      <c r="I1409" s="4">
        <v>4</v>
      </c>
      <c r="J1409" s="4">
        <v>12</v>
      </c>
      <c r="K1409" s="6">
        <v>1966</v>
      </c>
      <c r="L1409" s="1">
        <f t="shared" si="43"/>
        <v>3762</v>
      </c>
      <c r="M1409">
        <v>55.53</v>
      </c>
      <c r="N1409">
        <v>12.92</v>
      </c>
      <c r="O1409" t="s">
        <v>2497</v>
      </c>
      <c r="P1409" t="s">
        <v>34</v>
      </c>
      <c r="Q1409" t="s">
        <v>35</v>
      </c>
      <c r="R1409">
        <v>567</v>
      </c>
      <c r="S1409">
        <v>0</v>
      </c>
      <c r="T1409">
        <v>0</v>
      </c>
    </row>
    <row r="1410" spans="1:20">
      <c r="A1410" t="s">
        <v>4088</v>
      </c>
      <c r="B1410" s="4">
        <v>16</v>
      </c>
      <c r="C1410" s="4">
        <v>5</v>
      </c>
      <c r="D1410" s="4">
        <v>1965</v>
      </c>
      <c r="E1410" s="1">
        <f t="shared" si="42"/>
        <v>7930</v>
      </c>
      <c r="F1410">
        <v>55.53</v>
      </c>
      <c r="G1410">
        <v>12.92</v>
      </c>
      <c r="H1410" t="s">
        <v>2497</v>
      </c>
      <c r="I1410" s="4">
        <v>10</v>
      </c>
      <c r="J1410" s="4">
        <v>1</v>
      </c>
      <c r="K1410" s="6">
        <v>1969</v>
      </c>
      <c r="L1410" s="1">
        <f t="shared" si="43"/>
        <v>5622</v>
      </c>
      <c r="M1410">
        <v>55.42</v>
      </c>
      <c r="N1410">
        <v>12.83</v>
      </c>
      <c r="O1410" t="s">
        <v>2497</v>
      </c>
      <c r="P1410" t="s">
        <v>34</v>
      </c>
      <c r="Q1410" t="s">
        <v>35</v>
      </c>
      <c r="R1410">
        <v>1335</v>
      </c>
      <c r="S1410">
        <v>14</v>
      </c>
      <c r="T1410">
        <v>203</v>
      </c>
    </row>
    <row r="1411" spans="1:20">
      <c r="A1411" t="s">
        <v>220</v>
      </c>
      <c r="B1411" s="4">
        <v>5</v>
      </c>
      <c r="C1411" s="4">
        <v>6</v>
      </c>
      <c r="D1411" s="4">
        <v>1966</v>
      </c>
      <c r="E1411" s="1">
        <f t="shared" ref="E1411:E1474" si="44">DATE(B1411,C1411,D1411)</f>
        <v>3944</v>
      </c>
      <c r="F1411">
        <v>49.18</v>
      </c>
      <c r="G1411">
        <v>14.63</v>
      </c>
      <c r="H1411" t="s">
        <v>211</v>
      </c>
      <c r="I1411" s="4">
        <v>20</v>
      </c>
      <c r="J1411" s="4">
        <v>11</v>
      </c>
      <c r="K1411" s="6">
        <v>1967</v>
      </c>
      <c r="L1411" s="1">
        <f t="shared" ref="L1411:L1474" si="45">DATE(I1411,J1411,K1411)</f>
        <v>9577</v>
      </c>
      <c r="M1411">
        <v>49.18</v>
      </c>
      <c r="N1411">
        <v>14.7</v>
      </c>
      <c r="O1411" t="s">
        <v>211</v>
      </c>
      <c r="P1411" t="s">
        <v>34</v>
      </c>
      <c r="Q1411" t="s">
        <v>35</v>
      </c>
      <c r="R1411">
        <v>533</v>
      </c>
      <c r="S1411">
        <v>5</v>
      </c>
      <c r="T1411">
        <v>91</v>
      </c>
    </row>
    <row r="1412" spans="1:20">
      <c r="A1412" t="s">
        <v>239</v>
      </c>
      <c r="B1412" s="4">
        <v>20</v>
      </c>
      <c r="C1412" s="4">
        <v>6</v>
      </c>
      <c r="D1412" s="4">
        <v>1966</v>
      </c>
      <c r="E1412" s="1">
        <f t="shared" si="44"/>
        <v>9423</v>
      </c>
      <c r="F1412">
        <v>49.67</v>
      </c>
      <c r="G1412">
        <v>14.57</v>
      </c>
      <c r="H1412" t="s">
        <v>211</v>
      </c>
      <c r="I1412" s="4">
        <v>14</v>
      </c>
      <c r="J1412" s="4">
        <v>2</v>
      </c>
      <c r="K1412" s="6">
        <v>1968</v>
      </c>
      <c r="L1412" s="1">
        <f t="shared" si="45"/>
        <v>7113</v>
      </c>
      <c r="M1412">
        <v>49.58</v>
      </c>
      <c r="N1412">
        <v>14.55</v>
      </c>
      <c r="O1412" t="s">
        <v>211</v>
      </c>
      <c r="P1412" t="s">
        <v>107</v>
      </c>
      <c r="Q1412" t="s">
        <v>35</v>
      </c>
      <c r="R1412">
        <v>604</v>
      </c>
      <c r="S1412">
        <v>10</v>
      </c>
      <c r="T1412">
        <v>188</v>
      </c>
    </row>
    <row r="1413" spans="1:20">
      <c r="A1413" t="s">
        <v>457</v>
      </c>
      <c r="B1413" s="4">
        <v>31</v>
      </c>
      <c r="C1413" s="4">
        <v>5</v>
      </c>
      <c r="D1413" s="4">
        <v>1966</v>
      </c>
      <c r="E1413" s="1">
        <f t="shared" si="44"/>
        <v>13409</v>
      </c>
      <c r="F1413">
        <v>48.33</v>
      </c>
      <c r="G1413">
        <v>16.18</v>
      </c>
      <c r="H1413" t="s">
        <v>426</v>
      </c>
      <c r="I1413" s="4">
        <v>22</v>
      </c>
      <c r="J1413" s="4">
        <v>9</v>
      </c>
      <c r="K1413" s="6">
        <v>1966</v>
      </c>
      <c r="L1413" s="1">
        <f t="shared" si="45"/>
        <v>10245</v>
      </c>
      <c r="M1413">
        <v>48.32</v>
      </c>
      <c r="N1413">
        <v>16.13</v>
      </c>
      <c r="O1413" t="s">
        <v>426</v>
      </c>
      <c r="P1413" t="s">
        <v>34</v>
      </c>
      <c r="Q1413" t="s">
        <v>35</v>
      </c>
      <c r="R1413">
        <v>114</v>
      </c>
      <c r="S1413">
        <v>5</v>
      </c>
      <c r="T1413">
        <v>244</v>
      </c>
    </row>
    <row r="1414" spans="1:20">
      <c r="A1414" t="s">
        <v>458</v>
      </c>
      <c r="B1414" s="4">
        <v>12</v>
      </c>
      <c r="C1414" s="4">
        <v>5</v>
      </c>
      <c r="D1414" s="4">
        <v>1966</v>
      </c>
      <c r="E1414" s="1">
        <f t="shared" si="44"/>
        <v>6470</v>
      </c>
      <c r="F1414">
        <v>49.57</v>
      </c>
      <c r="G1414">
        <v>7.45</v>
      </c>
      <c r="H1414" t="s">
        <v>332</v>
      </c>
      <c r="I1414" s="4">
        <v>16</v>
      </c>
      <c r="J1414" s="4">
        <v>2</v>
      </c>
      <c r="K1414" s="6">
        <v>1967</v>
      </c>
      <c r="L1414" s="1">
        <f t="shared" si="45"/>
        <v>7842</v>
      </c>
      <c r="M1414">
        <v>49.55</v>
      </c>
      <c r="N1414">
        <v>7.45</v>
      </c>
      <c r="O1414" t="s">
        <v>332</v>
      </c>
      <c r="P1414" t="s">
        <v>34</v>
      </c>
      <c r="Q1414" t="s">
        <v>35</v>
      </c>
      <c r="R1414">
        <v>280</v>
      </c>
      <c r="S1414">
        <v>2</v>
      </c>
      <c r="T1414">
        <v>181</v>
      </c>
    </row>
    <row r="1415" spans="1:20">
      <c r="A1415" t="s">
        <v>917</v>
      </c>
      <c r="B1415" s="4">
        <v>15</v>
      </c>
      <c r="C1415" s="4">
        <v>5</v>
      </c>
      <c r="D1415" s="4">
        <v>1966</v>
      </c>
      <c r="E1415" s="1">
        <f t="shared" si="44"/>
        <v>7565</v>
      </c>
      <c r="F1415">
        <v>51.8</v>
      </c>
      <c r="G1415">
        <v>0.2</v>
      </c>
      <c r="H1415" t="s">
        <v>4129</v>
      </c>
      <c r="I1415" s="4">
        <v>3</v>
      </c>
      <c r="J1415" s="4">
        <v>12</v>
      </c>
      <c r="K1415" s="6">
        <v>1967</v>
      </c>
      <c r="L1415" s="1">
        <f t="shared" si="45"/>
        <v>3397</v>
      </c>
      <c r="M1415">
        <v>51.8</v>
      </c>
      <c r="N1415">
        <v>0.2</v>
      </c>
      <c r="O1415" t="s">
        <v>4129</v>
      </c>
      <c r="P1415" t="s">
        <v>34</v>
      </c>
      <c r="Q1415" t="s">
        <v>35</v>
      </c>
      <c r="R1415">
        <v>567</v>
      </c>
      <c r="S1415">
        <v>0</v>
      </c>
      <c r="T1415">
        <v>0</v>
      </c>
    </row>
    <row r="1416" spans="1:20">
      <c r="A1416" t="s">
        <v>927</v>
      </c>
      <c r="B1416" s="4">
        <v>23</v>
      </c>
      <c r="C1416" s="4">
        <v>5</v>
      </c>
      <c r="D1416" s="4">
        <v>1966</v>
      </c>
      <c r="E1416" s="1">
        <f t="shared" si="44"/>
        <v>10487</v>
      </c>
      <c r="F1416">
        <v>53.47</v>
      </c>
      <c r="G1416">
        <v>0.15</v>
      </c>
      <c r="H1416" t="s">
        <v>4129</v>
      </c>
      <c r="I1416" s="4">
        <v>19</v>
      </c>
      <c r="J1416" s="4">
        <v>11</v>
      </c>
      <c r="K1416" s="6">
        <v>1966</v>
      </c>
      <c r="L1416" s="1">
        <f t="shared" si="45"/>
        <v>9210</v>
      </c>
      <c r="M1416">
        <v>53.43</v>
      </c>
      <c r="N1416">
        <v>0.13</v>
      </c>
      <c r="O1416" t="s">
        <v>4129</v>
      </c>
      <c r="P1416" t="s">
        <v>34</v>
      </c>
      <c r="Q1416" t="s">
        <v>35</v>
      </c>
      <c r="R1416">
        <v>180</v>
      </c>
      <c r="S1416">
        <v>4</v>
      </c>
      <c r="T1416">
        <v>197</v>
      </c>
    </row>
    <row r="1417" spans="1:20">
      <c r="A1417" t="s">
        <v>1002</v>
      </c>
      <c r="B1417" s="4">
        <v>11</v>
      </c>
      <c r="C1417" s="4">
        <v>5</v>
      </c>
      <c r="D1417" s="4">
        <v>1966</v>
      </c>
      <c r="E1417" s="1">
        <f t="shared" si="44"/>
        <v>6104</v>
      </c>
      <c r="F1417">
        <v>51.1</v>
      </c>
      <c r="G1417">
        <v>-1.7000000000000002</v>
      </c>
      <c r="H1417" t="s">
        <v>4129</v>
      </c>
      <c r="I1417" s="4">
        <v>9</v>
      </c>
      <c r="J1417" s="4">
        <v>6</v>
      </c>
      <c r="K1417" s="6">
        <v>1966</v>
      </c>
      <c r="L1417" s="1">
        <f t="shared" si="45"/>
        <v>5405</v>
      </c>
      <c r="M1417">
        <v>51.1</v>
      </c>
      <c r="N1417">
        <v>-1.7000000000000002</v>
      </c>
      <c r="O1417" t="s">
        <v>4129</v>
      </c>
      <c r="P1417" t="s">
        <v>40</v>
      </c>
      <c r="Q1417" t="s">
        <v>35</v>
      </c>
      <c r="R1417">
        <v>29</v>
      </c>
      <c r="S1417">
        <v>0</v>
      </c>
      <c r="T1417">
        <v>0</v>
      </c>
    </row>
    <row r="1418" spans="1:20">
      <c r="A1418" t="s">
        <v>1037</v>
      </c>
      <c r="B1418" s="4">
        <v>10</v>
      </c>
      <c r="C1418" s="4">
        <v>5</v>
      </c>
      <c r="D1418" s="4">
        <v>1966</v>
      </c>
      <c r="E1418" s="1">
        <f t="shared" si="44"/>
        <v>5739</v>
      </c>
      <c r="F1418">
        <v>51.8</v>
      </c>
      <c r="G1418">
        <v>-0.67</v>
      </c>
      <c r="H1418" t="s">
        <v>4129</v>
      </c>
      <c r="I1418" s="4">
        <v>26</v>
      </c>
      <c r="J1418" s="4">
        <v>5</v>
      </c>
      <c r="K1418" s="6">
        <v>1966</v>
      </c>
      <c r="L1418" s="1">
        <f t="shared" si="45"/>
        <v>11583</v>
      </c>
      <c r="M1418">
        <v>51.8</v>
      </c>
      <c r="N1418">
        <v>-0.67</v>
      </c>
      <c r="O1418" t="s">
        <v>4129</v>
      </c>
      <c r="P1418" t="s">
        <v>40</v>
      </c>
      <c r="Q1418" t="s">
        <v>35</v>
      </c>
      <c r="R1418">
        <v>16</v>
      </c>
      <c r="S1418">
        <v>0</v>
      </c>
      <c r="T1418">
        <v>0</v>
      </c>
    </row>
    <row r="1419" spans="1:20">
      <c r="A1419" t="s">
        <v>1038</v>
      </c>
      <c r="B1419" s="4">
        <v>17</v>
      </c>
      <c r="C1419" s="4">
        <v>5</v>
      </c>
      <c r="D1419" s="4">
        <v>1966</v>
      </c>
      <c r="E1419" s="1">
        <f t="shared" si="44"/>
        <v>8296</v>
      </c>
      <c r="F1419">
        <v>51.78</v>
      </c>
      <c r="G1419">
        <v>-0.67</v>
      </c>
      <c r="H1419" t="s">
        <v>4129</v>
      </c>
      <c r="I1419" s="4">
        <v>28</v>
      </c>
      <c r="J1419" s="4">
        <v>11</v>
      </c>
      <c r="K1419" s="6">
        <v>1968</v>
      </c>
      <c r="L1419" s="1">
        <f t="shared" si="45"/>
        <v>12500</v>
      </c>
      <c r="M1419">
        <v>51.8</v>
      </c>
      <c r="N1419">
        <v>-0.7</v>
      </c>
      <c r="O1419" t="s">
        <v>4129</v>
      </c>
      <c r="P1419" t="s">
        <v>81</v>
      </c>
      <c r="Q1419" t="s">
        <v>35</v>
      </c>
      <c r="R1419">
        <v>926</v>
      </c>
      <c r="S1419">
        <v>3</v>
      </c>
      <c r="T1419">
        <v>309</v>
      </c>
    </row>
    <row r="1420" spans="1:20">
      <c r="A1420" t="s">
        <v>1039</v>
      </c>
      <c r="B1420" s="4">
        <v>17</v>
      </c>
      <c r="C1420" s="4">
        <v>5</v>
      </c>
      <c r="D1420" s="4">
        <v>1966</v>
      </c>
      <c r="E1420" s="1">
        <f t="shared" si="44"/>
        <v>8296</v>
      </c>
      <c r="F1420">
        <v>51.78</v>
      </c>
      <c r="G1420">
        <v>-0.67</v>
      </c>
      <c r="H1420" t="s">
        <v>4129</v>
      </c>
      <c r="I1420" s="4">
        <v>24</v>
      </c>
      <c r="J1420" s="4">
        <v>2</v>
      </c>
      <c r="K1420" s="6">
        <v>1971</v>
      </c>
      <c r="L1420" s="1">
        <f t="shared" si="45"/>
        <v>10768</v>
      </c>
      <c r="M1420">
        <v>51.8</v>
      </c>
      <c r="N1420">
        <v>-0.7</v>
      </c>
      <c r="O1420" t="s">
        <v>4129</v>
      </c>
      <c r="P1420" t="s">
        <v>40</v>
      </c>
      <c r="Q1420" t="s">
        <v>35</v>
      </c>
      <c r="R1420">
        <v>1744</v>
      </c>
      <c r="S1420">
        <v>3</v>
      </c>
      <c r="T1420">
        <v>309</v>
      </c>
    </row>
    <row r="1421" spans="1:20">
      <c r="A1421" t="s">
        <v>1041</v>
      </c>
      <c r="B1421" s="4">
        <v>22</v>
      </c>
      <c r="C1421" s="4">
        <v>5</v>
      </c>
      <c r="D1421" s="4">
        <v>1966</v>
      </c>
      <c r="E1421" s="1">
        <f t="shared" si="44"/>
        <v>10122</v>
      </c>
      <c r="F1421">
        <v>52.2</v>
      </c>
      <c r="G1421">
        <v>-2.2999999999999998</v>
      </c>
      <c r="H1421" t="s">
        <v>4129</v>
      </c>
      <c r="I1421" s="4">
        <v>1</v>
      </c>
      <c r="J1421" s="4">
        <v>10</v>
      </c>
      <c r="K1421" s="6">
        <v>1967</v>
      </c>
      <c r="L1421" s="1">
        <f t="shared" si="45"/>
        <v>2606</v>
      </c>
      <c r="M1421">
        <v>52.4</v>
      </c>
      <c r="N1421">
        <v>-1.9</v>
      </c>
      <c r="O1421" t="s">
        <v>4129</v>
      </c>
      <c r="P1421" t="s">
        <v>26</v>
      </c>
      <c r="Q1421" t="s">
        <v>27</v>
      </c>
      <c r="R1421">
        <v>497</v>
      </c>
      <c r="S1421">
        <v>36</v>
      </c>
      <c r="T1421">
        <v>51</v>
      </c>
    </row>
    <row r="1422" spans="1:20">
      <c r="A1422" t="s">
        <v>1042</v>
      </c>
      <c r="B1422" s="4">
        <v>1</v>
      </c>
      <c r="C1422" s="4">
        <v>6</v>
      </c>
      <c r="D1422" s="4">
        <v>1966</v>
      </c>
      <c r="E1422" s="1">
        <f t="shared" si="44"/>
        <v>2483</v>
      </c>
      <c r="F1422">
        <v>52.75</v>
      </c>
      <c r="G1422">
        <v>-4.8</v>
      </c>
      <c r="H1422" t="s">
        <v>4129</v>
      </c>
      <c r="I1422" s="4">
        <v>1</v>
      </c>
      <c r="J1422" s="4">
        <v>6</v>
      </c>
      <c r="K1422" s="6">
        <v>1972</v>
      </c>
      <c r="L1422" s="1">
        <f t="shared" si="45"/>
        <v>2489</v>
      </c>
      <c r="M1422">
        <v>52.8</v>
      </c>
      <c r="N1422">
        <v>-4.8</v>
      </c>
      <c r="O1422" t="s">
        <v>4129</v>
      </c>
      <c r="P1422" t="s">
        <v>40</v>
      </c>
      <c r="Q1422" t="s">
        <v>35</v>
      </c>
      <c r="R1422">
        <v>2192</v>
      </c>
      <c r="S1422">
        <v>6</v>
      </c>
      <c r="T1422">
        <v>0</v>
      </c>
    </row>
    <row r="1423" spans="1:20">
      <c r="A1423" t="s">
        <v>1045</v>
      </c>
      <c r="B1423" s="4">
        <v>8</v>
      </c>
      <c r="C1423" s="4">
        <v>5</v>
      </c>
      <c r="D1423" s="4">
        <v>1966</v>
      </c>
      <c r="E1423" s="1">
        <f t="shared" si="44"/>
        <v>5009</v>
      </c>
      <c r="F1423">
        <v>53.67</v>
      </c>
      <c r="G1423">
        <v>0.02</v>
      </c>
      <c r="H1423" t="s">
        <v>4129</v>
      </c>
      <c r="I1423" s="4">
        <v>23</v>
      </c>
      <c r="J1423" s="4">
        <v>6</v>
      </c>
      <c r="K1423" s="6">
        <v>1966</v>
      </c>
      <c r="L1423" s="1">
        <f t="shared" si="45"/>
        <v>10518</v>
      </c>
      <c r="M1423">
        <v>53.67</v>
      </c>
      <c r="N1423">
        <v>0.02</v>
      </c>
      <c r="O1423" t="s">
        <v>4129</v>
      </c>
      <c r="P1423" t="s">
        <v>34</v>
      </c>
      <c r="Q1423" t="s">
        <v>35</v>
      </c>
      <c r="R1423">
        <v>46</v>
      </c>
      <c r="S1423">
        <v>0</v>
      </c>
      <c r="T1423">
        <v>0</v>
      </c>
    </row>
    <row r="1424" spans="1:20">
      <c r="A1424" t="s">
        <v>2090</v>
      </c>
      <c r="B1424" s="4">
        <v>29</v>
      </c>
      <c r="C1424" s="4">
        <v>5</v>
      </c>
      <c r="D1424" s="4">
        <v>1966</v>
      </c>
      <c r="E1424" s="1">
        <f t="shared" si="44"/>
        <v>12679</v>
      </c>
      <c r="F1424">
        <v>61.93</v>
      </c>
      <c r="G1424">
        <v>6.88</v>
      </c>
      <c r="H1424" t="s">
        <v>669</v>
      </c>
      <c r="I1424" s="4">
        <v>17</v>
      </c>
      <c r="J1424" s="4">
        <v>6</v>
      </c>
      <c r="K1424" s="6">
        <v>1966</v>
      </c>
      <c r="L1424" s="1">
        <f t="shared" si="45"/>
        <v>8327</v>
      </c>
      <c r="M1424">
        <v>61.93</v>
      </c>
      <c r="N1424">
        <v>6.88</v>
      </c>
      <c r="O1424" t="s">
        <v>669</v>
      </c>
      <c r="P1424" t="s">
        <v>81</v>
      </c>
      <c r="Q1424" t="s">
        <v>35</v>
      </c>
      <c r="R1424">
        <v>19</v>
      </c>
      <c r="S1424">
        <v>0</v>
      </c>
      <c r="T1424">
        <v>0</v>
      </c>
    </row>
    <row r="1425" spans="1:20">
      <c r="A1425" t="s">
        <v>2185</v>
      </c>
      <c r="B1425" s="4">
        <v>1</v>
      </c>
      <c r="C1425" s="4">
        <v>7</v>
      </c>
      <c r="D1425" s="4">
        <v>1966</v>
      </c>
      <c r="E1425" s="1">
        <f t="shared" si="44"/>
        <v>2513</v>
      </c>
      <c r="F1425">
        <v>69.150000000000006</v>
      </c>
      <c r="G1425">
        <v>17.420000000000002</v>
      </c>
      <c r="H1425" t="s">
        <v>669</v>
      </c>
      <c r="I1425" s="4">
        <v>25</v>
      </c>
      <c r="J1425" s="4">
        <v>10</v>
      </c>
      <c r="K1425" s="6">
        <v>1966</v>
      </c>
      <c r="L1425" s="1">
        <f t="shared" si="45"/>
        <v>11371</v>
      </c>
      <c r="M1425">
        <v>68.97</v>
      </c>
      <c r="N1425">
        <v>16.579999999999998</v>
      </c>
      <c r="O1425" t="s">
        <v>669</v>
      </c>
      <c r="P1425" t="s">
        <v>34</v>
      </c>
      <c r="Q1425" t="s">
        <v>35</v>
      </c>
      <c r="R1425">
        <v>116</v>
      </c>
      <c r="S1425">
        <v>39</v>
      </c>
      <c r="T1425">
        <v>239</v>
      </c>
    </row>
    <row r="1426" spans="1:20">
      <c r="A1426" t="s">
        <v>2465</v>
      </c>
      <c r="B1426" s="4">
        <v>7</v>
      </c>
      <c r="C1426" s="4">
        <v>6</v>
      </c>
      <c r="D1426" s="4">
        <v>1966</v>
      </c>
      <c r="E1426" s="1">
        <f t="shared" si="44"/>
        <v>4674</v>
      </c>
      <c r="F1426">
        <v>65</v>
      </c>
      <c r="G1426">
        <v>25.3</v>
      </c>
      <c r="H1426" t="s">
        <v>2455</v>
      </c>
      <c r="I1426" s="4">
        <v>7</v>
      </c>
      <c r="J1426" s="4">
        <v>10</v>
      </c>
      <c r="K1426" s="6">
        <v>1966</v>
      </c>
      <c r="L1426" s="1">
        <f t="shared" si="45"/>
        <v>4796</v>
      </c>
      <c r="M1426">
        <v>65</v>
      </c>
      <c r="N1426">
        <v>25.3</v>
      </c>
      <c r="O1426" t="s">
        <v>2455</v>
      </c>
      <c r="P1426" t="s">
        <v>34</v>
      </c>
      <c r="Q1426" t="s">
        <v>35</v>
      </c>
      <c r="R1426">
        <v>122</v>
      </c>
      <c r="S1426">
        <v>0</v>
      </c>
      <c r="T1426">
        <v>0</v>
      </c>
    </row>
    <row r="1427" spans="1:20">
      <c r="A1427" t="s">
        <v>2466</v>
      </c>
      <c r="B1427" s="4">
        <v>8</v>
      </c>
      <c r="C1427" s="4">
        <v>6</v>
      </c>
      <c r="D1427" s="4">
        <v>1966</v>
      </c>
      <c r="E1427" s="1">
        <f t="shared" si="44"/>
        <v>5040</v>
      </c>
      <c r="F1427">
        <v>65.099999999999994</v>
      </c>
      <c r="G1427">
        <v>25.9</v>
      </c>
      <c r="H1427" t="s">
        <v>2455</v>
      </c>
      <c r="I1427" s="4">
        <v>1</v>
      </c>
      <c r="J1427" s="4">
        <v>12</v>
      </c>
      <c r="K1427" s="6">
        <v>1968</v>
      </c>
      <c r="L1427" s="1">
        <f t="shared" si="45"/>
        <v>2668</v>
      </c>
      <c r="M1427">
        <v>65.099999999999994</v>
      </c>
      <c r="N1427">
        <v>25.9</v>
      </c>
      <c r="O1427" t="s">
        <v>2455</v>
      </c>
      <c r="P1427" t="s">
        <v>40</v>
      </c>
      <c r="Q1427" t="s">
        <v>35</v>
      </c>
      <c r="R1427">
        <v>907</v>
      </c>
      <c r="S1427">
        <v>0</v>
      </c>
      <c r="T1427">
        <v>0</v>
      </c>
    </row>
    <row r="1428" spans="1:20">
      <c r="A1428" t="s">
        <v>2467</v>
      </c>
      <c r="B1428" s="4">
        <v>21</v>
      </c>
      <c r="C1428" s="4">
        <v>6</v>
      </c>
      <c r="D1428" s="4">
        <v>1966</v>
      </c>
      <c r="E1428" s="1">
        <f t="shared" si="44"/>
        <v>9788</v>
      </c>
      <c r="F1428">
        <v>65.099999999999994</v>
      </c>
      <c r="G1428">
        <v>25.7</v>
      </c>
      <c r="H1428" t="s">
        <v>2455</v>
      </c>
      <c r="I1428" s="4">
        <v>25</v>
      </c>
      <c r="J1428" s="4">
        <v>7</v>
      </c>
      <c r="K1428" s="6">
        <v>1966</v>
      </c>
      <c r="L1428" s="1">
        <f t="shared" si="45"/>
        <v>11279</v>
      </c>
      <c r="M1428">
        <v>65.099999999999994</v>
      </c>
      <c r="N1428">
        <v>25.7</v>
      </c>
      <c r="O1428" t="s">
        <v>2455</v>
      </c>
      <c r="P1428" t="s">
        <v>107</v>
      </c>
      <c r="Q1428" t="s">
        <v>35</v>
      </c>
      <c r="R1428">
        <v>34</v>
      </c>
      <c r="S1428">
        <v>0</v>
      </c>
      <c r="T1428">
        <v>0</v>
      </c>
    </row>
    <row r="1429" spans="1:20">
      <c r="A1429" t="s">
        <v>2468</v>
      </c>
      <c r="B1429" s="4">
        <v>21</v>
      </c>
      <c r="C1429" s="4">
        <v>6</v>
      </c>
      <c r="D1429" s="4">
        <v>1966</v>
      </c>
      <c r="E1429" s="1">
        <f t="shared" si="44"/>
        <v>9788</v>
      </c>
      <c r="F1429">
        <v>65.099999999999994</v>
      </c>
      <c r="G1429">
        <v>25.7</v>
      </c>
      <c r="H1429" t="s">
        <v>2455</v>
      </c>
      <c r="I1429" s="4">
        <v>25</v>
      </c>
      <c r="J1429" s="4">
        <v>7</v>
      </c>
      <c r="K1429" s="6">
        <v>1966</v>
      </c>
      <c r="L1429" s="1">
        <f t="shared" si="45"/>
        <v>11279</v>
      </c>
      <c r="M1429">
        <v>65.099999999999994</v>
      </c>
      <c r="N1429">
        <v>25.7</v>
      </c>
      <c r="O1429" t="s">
        <v>2455</v>
      </c>
      <c r="P1429" t="s">
        <v>107</v>
      </c>
      <c r="Q1429" t="s">
        <v>35</v>
      </c>
      <c r="R1429">
        <v>34</v>
      </c>
      <c r="S1429">
        <v>0</v>
      </c>
      <c r="T1429">
        <v>0</v>
      </c>
    </row>
    <row r="1430" spans="1:20">
      <c r="A1430" t="s">
        <v>2469</v>
      </c>
      <c r="B1430" s="4">
        <v>21</v>
      </c>
      <c r="C1430" s="4">
        <v>6</v>
      </c>
      <c r="D1430" s="4">
        <v>1966</v>
      </c>
      <c r="E1430" s="1">
        <f t="shared" si="44"/>
        <v>9788</v>
      </c>
      <c r="F1430">
        <v>65.099999999999994</v>
      </c>
      <c r="G1430">
        <v>25.7</v>
      </c>
      <c r="H1430" t="s">
        <v>2455</v>
      </c>
      <c r="I1430" s="4">
        <v>25</v>
      </c>
      <c r="J1430" s="4">
        <v>7</v>
      </c>
      <c r="K1430" s="6">
        <v>1966</v>
      </c>
      <c r="L1430" s="1">
        <f t="shared" si="45"/>
        <v>11279</v>
      </c>
      <c r="M1430">
        <v>65.099999999999994</v>
      </c>
      <c r="N1430">
        <v>25.7</v>
      </c>
      <c r="O1430" t="s">
        <v>2455</v>
      </c>
      <c r="P1430" t="s">
        <v>107</v>
      </c>
      <c r="Q1430" t="s">
        <v>35</v>
      </c>
      <c r="R1430">
        <v>34</v>
      </c>
      <c r="S1430">
        <v>0</v>
      </c>
      <c r="T1430">
        <v>0</v>
      </c>
    </row>
    <row r="1431" spans="1:20">
      <c r="A1431" t="s">
        <v>2477</v>
      </c>
      <c r="B1431" s="4">
        <v>9</v>
      </c>
      <c r="C1431" s="4">
        <v>6</v>
      </c>
      <c r="D1431" s="4">
        <v>1966</v>
      </c>
      <c r="E1431" s="1">
        <f t="shared" si="44"/>
        <v>5405</v>
      </c>
      <c r="F1431">
        <v>61.5</v>
      </c>
      <c r="G1431">
        <v>24.4</v>
      </c>
      <c r="H1431" t="s">
        <v>2455</v>
      </c>
      <c r="I1431" s="4">
        <v>11</v>
      </c>
      <c r="J1431" s="4">
        <v>8</v>
      </c>
      <c r="K1431" s="6">
        <v>1967</v>
      </c>
      <c r="L1431" s="1">
        <f t="shared" si="45"/>
        <v>6197</v>
      </c>
      <c r="M1431">
        <v>61.5</v>
      </c>
      <c r="N1431">
        <v>24.4</v>
      </c>
      <c r="O1431" t="s">
        <v>2455</v>
      </c>
      <c r="P1431" t="s">
        <v>34</v>
      </c>
      <c r="Q1431" t="s">
        <v>35</v>
      </c>
      <c r="R1431">
        <v>428</v>
      </c>
      <c r="S1431">
        <v>0</v>
      </c>
      <c r="T1431">
        <v>0</v>
      </c>
    </row>
    <row r="1432" spans="1:20">
      <c r="A1432" t="s">
        <v>2478</v>
      </c>
      <c r="B1432" s="4">
        <v>4</v>
      </c>
      <c r="C1432" s="4">
        <v>6</v>
      </c>
      <c r="D1432" s="4">
        <v>1966</v>
      </c>
      <c r="E1432" s="1">
        <f t="shared" si="44"/>
        <v>3579</v>
      </c>
      <c r="F1432">
        <v>65</v>
      </c>
      <c r="G1432">
        <v>25.5</v>
      </c>
      <c r="H1432" t="s">
        <v>2455</v>
      </c>
      <c r="I1432" s="4">
        <v>15</v>
      </c>
      <c r="J1432" s="4">
        <v>7</v>
      </c>
      <c r="K1432" s="6">
        <v>1966</v>
      </c>
      <c r="L1432" s="1">
        <f t="shared" si="45"/>
        <v>7626</v>
      </c>
      <c r="M1432">
        <v>65</v>
      </c>
      <c r="N1432">
        <v>25.5</v>
      </c>
      <c r="O1432" t="s">
        <v>2455</v>
      </c>
      <c r="P1432" t="s">
        <v>40</v>
      </c>
      <c r="Q1432" t="s">
        <v>35</v>
      </c>
      <c r="R1432">
        <v>41</v>
      </c>
      <c r="S1432">
        <v>0</v>
      </c>
      <c r="T1432">
        <v>0</v>
      </c>
    </row>
    <row r="1433" spans="1:20">
      <c r="A1433" t="s">
        <v>2532</v>
      </c>
      <c r="B1433" s="4">
        <v>18</v>
      </c>
      <c r="C1433" s="4">
        <v>6</v>
      </c>
      <c r="D1433" s="4">
        <v>1966</v>
      </c>
      <c r="E1433" s="1">
        <f t="shared" si="44"/>
        <v>8692</v>
      </c>
      <c r="F1433">
        <v>60.3</v>
      </c>
      <c r="G1433">
        <v>24.9</v>
      </c>
      <c r="H1433" t="s">
        <v>2455</v>
      </c>
      <c r="I1433" s="4">
        <v>26</v>
      </c>
      <c r="J1433" s="4">
        <v>6</v>
      </c>
      <c r="K1433" s="6">
        <v>1967</v>
      </c>
      <c r="L1433" s="1">
        <f t="shared" si="45"/>
        <v>11615</v>
      </c>
      <c r="M1433">
        <v>60.3</v>
      </c>
      <c r="N1433">
        <v>24.9</v>
      </c>
      <c r="O1433" t="s">
        <v>2455</v>
      </c>
      <c r="P1433" t="s">
        <v>40</v>
      </c>
      <c r="Q1433" t="s">
        <v>35</v>
      </c>
      <c r="R1433">
        <v>373</v>
      </c>
      <c r="S1433">
        <v>0</v>
      </c>
      <c r="T1433">
        <v>0</v>
      </c>
    </row>
    <row r="1434" spans="1:20">
      <c r="A1434" t="s">
        <v>2672</v>
      </c>
      <c r="B1434" s="4">
        <v>4</v>
      </c>
      <c r="C1434" s="4">
        <v>6</v>
      </c>
      <c r="D1434" s="4">
        <v>1966</v>
      </c>
      <c r="E1434" s="1">
        <f t="shared" si="44"/>
        <v>3579</v>
      </c>
      <c r="F1434">
        <v>61.5</v>
      </c>
      <c r="G1434">
        <v>21.7</v>
      </c>
      <c r="H1434" t="s">
        <v>2455</v>
      </c>
      <c r="I1434" s="4">
        <v>15</v>
      </c>
      <c r="J1434" s="4">
        <v>7</v>
      </c>
      <c r="K1434" s="6">
        <v>1967</v>
      </c>
      <c r="L1434" s="1">
        <f t="shared" si="45"/>
        <v>7627</v>
      </c>
      <c r="M1434">
        <v>61.5</v>
      </c>
      <c r="N1434">
        <v>21.7</v>
      </c>
      <c r="O1434" t="s">
        <v>2455</v>
      </c>
      <c r="P1434" t="s">
        <v>26</v>
      </c>
      <c r="Q1434" t="s">
        <v>27</v>
      </c>
      <c r="R1434">
        <v>406</v>
      </c>
      <c r="S1434">
        <v>0</v>
      </c>
      <c r="T1434">
        <v>0</v>
      </c>
    </row>
    <row r="1435" spans="1:20">
      <c r="A1435" t="s">
        <v>2698</v>
      </c>
      <c r="B1435" s="4">
        <v>3</v>
      </c>
      <c r="C1435" s="4">
        <v>6</v>
      </c>
      <c r="D1435" s="4">
        <v>1966</v>
      </c>
      <c r="E1435" s="1">
        <f t="shared" si="44"/>
        <v>3213</v>
      </c>
      <c r="F1435">
        <v>63.2</v>
      </c>
      <c r="G1435">
        <v>24.4</v>
      </c>
      <c r="H1435" t="s">
        <v>2455</v>
      </c>
      <c r="I1435" s="4">
        <v>12</v>
      </c>
      <c r="J1435" s="4">
        <v>8</v>
      </c>
      <c r="K1435" s="6">
        <v>1966</v>
      </c>
      <c r="L1435" s="1">
        <f t="shared" si="45"/>
        <v>6562</v>
      </c>
      <c r="M1435">
        <v>63.17</v>
      </c>
      <c r="N1435">
        <v>24.33</v>
      </c>
      <c r="O1435" t="s">
        <v>2455</v>
      </c>
      <c r="P1435" t="s">
        <v>34</v>
      </c>
      <c r="Q1435" t="s">
        <v>35</v>
      </c>
      <c r="R1435">
        <v>70</v>
      </c>
      <c r="S1435">
        <v>5</v>
      </c>
      <c r="T1435">
        <v>223</v>
      </c>
    </row>
    <row r="1436" spans="1:20">
      <c r="A1436" t="s">
        <v>2699</v>
      </c>
      <c r="B1436" s="4">
        <v>3</v>
      </c>
      <c r="C1436" s="4">
        <v>6</v>
      </c>
      <c r="D1436" s="4">
        <v>1966</v>
      </c>
      <c r="E1436" s="1">
        <f t="shared" si="44"/>
        <v>3213</v>
      </c>
      <c r="F1436">
        <v>63.2</v>
      </c>
      <c r="G1436">
        <v>24.4</v>
      </c>
      <c r="H1436" t="s">
        <v>2455</v>
      </c>
      <c r="I1436" s="4">
        <v>20</v>
      </c>
      <c r="J1436" s="4">
        <v>9</v>
      </c>
      <c r="K1436" s="6">
        <v>1966</v>
      </c>
      <c r="L1436" s="1">
        <f t="shared" si="45"/>
        <v>9515</v>
      </c>
      <c r="M1436">
        <v>63.17</v>
      </c>
      <c r="N1436">
        <v>24.33</v>
      </c>
      <c r="O1436" t="s">
        <v>2455</v>
      </c>
      <c r="P1436" t="s">
        <v>34</v>
      </c>
      <c r="Q1436" t="s">
        <v>35</v>
      </c>
      <c r="R1436">
        <v>109</v>
      </c>
      <c r="S1436">
        <v>5</v>
      </c>
      <c r="T1436">
        <v>223</v>
      </c>
    </row>
    <row r="1437" spans="1:20">
      <c r="A1437" t="s">
        <v>2701</v>
      </c>
      <c r="B1437" s="4">
        <v>7</v>
      </c>
      <c r="C1437" s="4">
        <v>6</v>
      </c>
      <c r="D1437" s="4">
        <v>1966</v>
      </c>
      <c r="E1437" s="1">
        <f t="shared" si="44"/>
        <v>4674</v>
      </c>
      <c r="F1437">
        <v>65.099999999999994</v>
      </c>
      <c r="G1437">
        <v>25.5</v>
      </c>
      <c r="H1437" t="s">
        <v>2455</v>
      </c>
      <c r="I1437" s="4">
        <v>30</v>
      </c>
      <c r="J1437" s="4">
        <v>3</v>
      </c>
      <c r="K1437" s="6">
        <v>1968</v>
      </c>
      <c r="L1437" s="1">
        <f t="shared" si="45"/>
        <v>12985</v>
      </c>
      <c r="M1437">
        <v>65.099999999999994</v>
      </c>
      <c r="N1437">
        <v>25.4</v>
      </c>
      <c r="O1437" t="s">
        <v>2455</v>
      </c>
      <c r="P1437" t="s">
        <v>34</v>
      </c>
      <c r="Q1437" t="s">
        <v>35</v>
      </c>
      <c r="R1437">
        <v>662</v>
      </c>
      <c r="S1437">
        <v>5</v>
      </c>
      <c r="T1437">
        <v>270</v>
      </c>
    </row>
    <row r="1438" spans="1:20">
      <c r="A1438" t="s">
        <v>2702</v>
      </c>
      <c r="B1438" s="4">
        <v>8</v>
      </c>
      <c r="C1438" s="4">
        <v>6</v>
      </c>
      <c r="D1438" s="4">
        <v>1966</v>
      </c>
      <c r="E1438" s="1">
        <f t="shared" si="44"/>
        <v>5040</v>
      </c>
      <c r="F1438">
        <v>65</v>
      </c>
      <c r="G1438">
        <v>25.5</v>
      </c>
      <c r="H1438" t="s">
        <v>2455</v>
      </c>
      <c r="I1438" s="4">
        <v>23</v>
      </c>
      <c r="J1438" s="4">
        <v>4</v>
      </c>
      <c r="K1438" s="6">
        <v>1967</v>
      </c>
      <c r="L1438" s="1">
        <f t="shared" si="45"/>
        <v>10458</v>
      </c>
      <c r="M1438">
        <v>65.3</v>
      </c>
      <c r="N1438">
        <v>25.4</v>
      </c>
      <c r="O1438" t="s">
        <v>2455</v>
      </c>
      <c r="P1438" t="s">
        <v>34</v>
      </c>
      <c r="Q1438" t="s">
        <v>35</v>
      </c>
      <c r="R1438">
        <v>319</v>
      </c>
      <c r="S1438">
        <v>34</v>
      </c>
      <c r="T1438">
        <v>353</v>
      </c>
    </row>
    <row r="1439" spans="1:20">
      <c r="A1439" t="s">
        <v>2703</v>
      </c>
      <c r="B1439" s="4">
        <v>15</v>
      </c>
      <c r="C1439" s="4">
        <v>6</v>
      </c>
      <c r="D1439" s="4">
        <v>1966</v>
      </c>
      <c r="E1439" s="1">
        <f t="shared" si="44"/>
        <v>7596</v>
      </c>
      <c r="F1439">
        <v>64.8</v>
      </c>
      <c r="G1439">
        <v>25.3</v>
      </c>
      <c r="H1439" t="s">
        <v>2455</v>
      </c>
      <c r="I1439" s="4">
        <v>2</v>
      </c>
      <c r="J1439" s="4">
        <v>5</v>
      </c>
      <c r="K1439" s="6">
        <v>1968</v>
      </c>
      <c r="L1439" s="1">
        <f t="shared" si="45"/>
        <v>2819</v>
      </c>
      <c r="M1439">
        <v>64.8</v>
      </c>
      <c r="N1439">
        <v>25.2</v>
      </c>
      <c r="O1439" t="s">
        <v>2455</v>
      </c>
      <c r="P1439" t="s">
        <v>34</v>
      </c>
      <c r="Q1439" t="s">
        <v>35</v>
      </c>
      <c r="R1439">
        <v>687</v>
      </c>
      <c r="S1439">
        <v>5</v>
      </c>
      <c r="T1439">
        <v>270</v>
      </c>
    </row>
    <row r="1440" spans="1:20">
      <c r="A1440" t="s">
        <v>2706</v>
      </c>
      <c r="B1440" s="4">
        <v>11</v>
      </c>
      <c r="C1440" s="4">
        <v>6</v>
      </c>
      <c r="D1440" s="4">
        <v>1966</v>
      </c>
      <c r="E1440" s="1">
        <f t="shared" si="44"/>
        <v>6135</v>
      </c>
      <c r="F1440">
        <v>62.1</v>
      </c>
      <c r="G1440">
        <v>22</v>
      </c>
      <c r="H1440" t="s">
        <v>2455</v>
      </c>
      <c r="I1440" s="4">
        <v>16</v>
      </c>
      <c r="J1440" s="4">
        <v>4</v>
      </c>
      <c r="K1440" s="6">
        <v>1967</v>
      </c>
      <c r="L1440" s="1">
        <f t="shared" si="45"/>
        <v>7902</v>
      </c>
      <c r="M1440">
        <v>62.1</v>
      </c>
      <c r="N1440">
        <v>22</v>
      </c>
      <c r="O1440" t="s">
        <v>2455</v>
      </c>
      <c r="P1440" t="s">
        <v>34</v>
      </c>
      <c r="Q1440" t="s">
        <v>35</v>
      </c>
      <c r="R1440">
        <v>309</v>
      </c>
      <c r="S1440">
        <v>0</v>
      </c>
      <c r="T1440">
        <v>0</v>
      </c>
    </row>
    <row r="1441" spans="1:20">
      <c r="A1441" t="s">
        <v>2707</v>
      </c>
      <c r="B1441" s="4">
        <v>14</v>
      </c>
      <c r="C1441" s="4">
        <v>6</v>
      </c>
      <c r="D1441" s="4">
        <v>1966</v>
      </c>
      <c r="E1441" s="1">
        <f t="shared" si="44"/>
        <v>7231</v>
      </c>
      <c r="F1441">
        <v>61.5</v>
      </c>
      <c r="G1441">
        <v>24.7</v>
      </c>
      <c r="H1441" t="s">
        <v>2455</v>
      </c>
      <c r="I1441" s="4">
        <v>6</v>
      </c>
      <c r="J1441" s="4">
        <v>8</v>
      </c>
      <c r="K1441" s="6">
        <v>1966</v>
      </c>
      <c r="L1441" s="1">
        <f t="shared" si="45"/>
        <v>4370</v>
      </c>
      <c r="M1441">
        <v>61.5</v>
      </c>
      <c r="N1441">
        <v>24.7</v>
      </c>
      <c r="O1441" t="s">
        <v>2455</v>
      </c>
      <c r="P1441" t="s">
        <v>40</v>
      </c>
      <c r="Q1441" t="s">
        <v>35</v>
      </c>
      <c r="R1441">
        <v>53</v>
      </c>
      <c r="S1441">
        <v>0</v>
      </c>
      <c r="T1441">
        <v>0</v>
      </c>
    </row>
    <row r="1442" spans="1:20">
      <c r="A1442" t="s">
        <v>2708</v>
      </c>
      <c r="B1442" s="4">
        <v>14</v>
      </c>
      <c r="C1442" s="4">
        <v>6</v>
      </c>
      <c r="D1442" s="4">
        <v>1966</v>
      </c>
      <c r="E1442" s="1">
        <f t="shared" si="44"/>
        <v>7231</v>
      </c>
      <c r="F1442">
        <v>61.5</v>
      </c>
      <c r="G1442">
        <v>24.7</v>
      </c>
      <c r="H1442" t="s">
        <v>2455</v>
      </c>
      <c r="I1442" s="4">
        <v>10</v>
      </c>
      <c r="J1442" s="4">
        <v>8</v>
      </c>
      <c r="K1442" s="6">
        <v>1966</v>
      </c>
      <c r="L1442" s="1">
        <f t="shared" si="45"/>
        <v>5831</v>
      </c>
      <c r="M1442">
        <v>61.5</v>
      </c>
      <c r="N1442">
        <v>24.7</v>
      </c>
      <c r="O1442" t="s">
        <v>2455</v>
      </c>
      <c r="P1442" t="s">
        <v>40</v>
      </c>
      <c r="Q1442" t="s">
        <v>35</v>
      </c>
      <c r="R1442">
        <v>57</v>
      </c>
      <c r="S1442">
        <v>0</v>
      </c>
      <c r="T1442">
        <v>0</v>
      </c>
    </row>
    <row r="1443" spans="1:20">
      <c r="A1443" t="s">
        <v>2709</v>
      </c>
      <c r="B1443" s="4">
        <v>30</v>
      </c>
      <c r="C1443" s="4">
        <v>5</v>
      </c>
      <c r="D1443" s="4">
        <v>1966</v>
      </c>
      <c r="E1443" s="1">
        <f t="shared" si="44"/>
        <v>13044</v>
      </c>
      <c r="F1443">
        <v>61.5</v>
      </c>
      <c r="G1443">
        <v>25.2</v>
      </c>
      <c r="H1443" t="s">
        <v>2455</v>
      </c>
      <c r="I1443" s="4">
        <v>13</v>
      </c>
      <c r="J1443" s="4">
        <v>11</v>
      </c>
      <c r="K1443" s="6">
        <v>1966</v>
      </c>
      <c r="L1443" s="1">
        <f t="shared" si="45"/>
        <v>7019</v>
      </c>
      <c r="M1443">
        <v>61.5</v>
      </c>
      <c r="N1443">
        <v>25.17</v>
      </c>
      <c r="O1443" t="s">
        <v>2455</v>
      </c>
      <c r="P1443" t="s">
        <v>34</v>
      </c>
      <c r="Q1443" t="s">
        <v>35</v>
      </c>
      <c r="R1443">
        <v>167</v>
      </c>
      <c r="S1443">
        <v>2</v>
      </c>
      <c r="T1443">
        <v>270</v>
      </c>
    </row>
    <row r="1444" spans="1:20">
      <c r="A1444" t="s">
        <v>2710</v>
      </c>
      <c r="B1444" s="4">
        <v>22</v>
      </c>
      <c r="C1444" s="4">
        <v>6</v>
      </c>
      <c r="D1444" s="4">
        <v>1966</v>
      </c>
      <c r="E1444" s="1">
        <f t="shared" si="44"/>
        <v>10153</v>
      </c>
      <c r="F1444">
        <v>61.5</v>
      </c>
      <c r="G1444">
        <v>23.7</v>
      </c>
      <c r="H1444" t="s">
        <v>2455</v>
      </c>
      <c r="I1444" s="4">
        <v>22</v>
      </c>
      <c r="J1444" s="4">
        <v>5</v>
      </c>
      <c r="K1444" s="6">
        <v>1968</v>
      </c>
      <c r="L1444" s="1">
        <f t="shared" si="45"/>
        <v>10124</v>
      </c>
      <c r="M1444">
        <v>61.4</v>
      </c>
      <c r="N1444">
        <v>23.6</v>
      </c>
      <c r="O1444" t="s">
        <v>2455</v>
      </c>
      <c r="P1444" t="s">
        <v>40</v>
      </c>
      <c r="Q1444" t="s">
        <v>35</v>
      </c>
      <c r="R1444">
        <v>700</v>
      </c>
      <c r="S1444">
        <v>13</v>
      </c>
      <c r="T1444">
        <v>206</v>
      </c>
    </row>
    <row r="1445" spans="1:20">
      <c r="A1445" t="s">
        <v>2713</v>
      </c>
      <c r="B1445" s="4">
        <v>30</v>
      </c>
      <c r="C1445" s="4">
        <v>5</v>
      </c>
      <c r="D1445" s="4">
        <v>1966</v>
      </c>
      <c r="E1445" s="1">
        <f t="shared" si="44"/>
        <v>13044</v>
      </c>
      <c r="F1445">
        <v>62.9</v>
      </c>
      <c r="G1445">
        <v>23</v>
      </c>
      <c r="H1445" t="s">
        <v>2455</v>
      </c>
      <c r="I1445" s="4">
        <v>15</v>
      </c>
      <c r="J1445" s="4">
        <v>1</v>
      </c>
      <c r="K1445" s="6">
        <v>1968</v>
      </c>
      <c r="L1445" s="1">
        <f t="shared" si="45"/>
        <v>7447</v>
      </c>
      <c r="M1445">
        <v>62.9</v>
      </c>
      <c r="N1445">
        <v>23</v>
      </c>
      <c r="O1445" t="s">
        <v>2455</v>
      </c>
      <c r="P1445" t="s">
        <v>81</v>
      </c>
      <c r="Q1445" t="s">
        <v>35</v>
      </c>
      <c r="R1445">
        <v>595</v>
      </c>
      <c r="S1445">
        <v>0</v>
      </c>
      <c r="T1445">
        <v>0</v>
      </c>
    </row>
    <row r="1446" spans="1:20">
      <c r="A1446" t="s">
        <v>2714</v>
      </c>
      <c r="B1446" s="4">
        <v>30</v>
      </c>
      <c r="C1446" s="4">
        <v>6</v>
      </c>
      <c r="D1446" s="4">
        <v>1966</v>
      </c>
      <c r="E1446" s="1">
        <f t="shared" si="44"/>
        <v>13075</v>
      </c>
      <c r="F1446">
        <v>64.400000000000006</v>
      </c>
      <c r="G1446">
        <v>26.4</v>
      </c>
      <c r="H1446" t="s">
        <v>2455</v>
      </c>
      <c r="I1446" s="4">
        <v>26</v>
      </c>
      <c r="J1446" s="4">
        <v>2</v>
      </c>
      <c r="K1446" s="6">
        <v>1967</v>
      </c>
      <c r="L1446" s="1">
        <f t="shared" si="45"/>
        <v>11495</v>
      </c>
      <c r="M1446">
        <v>64.400000000000006</v>
      </c>
      <c r="N1446">
        <v>26.4</v>
      </c>
      <c r="O1446" t="s">
        <v>2455</v>
      </c>
      <c r="P1446" t="s">
        <v>34</v>
      </c>
      <c r="Q1446" t="s">
        <v>35</v>
      </c>
      <c r="R1446">
        <v>241</v>
      </c>
      <c r="S1446">
        <v>0</v>
      </c>
      <c r="T1446">
        <v>0</v>
      </c>
    </row>
    <row r="1447" spans="1:20">
      <c r="A1447" t="s">
        <v>2715</v>
      </c>
      <c r="B1447" s="4">
        <v>30</v>
      </c>
      <c r="C1447" s="4">
        <v>6</v>
      </c>
      <c r="D1447" s="4">
        <v>1966</v>
      </c>
      <c r="E1447" s="1">
        <f t="shared" si="44"/>
        <v>13075</v>
      </c>
      <c r="F1447">
        <v>64.400000000000006</v>
      </c>
      <c r="G1447">
        <v>26.4</v>
      </c>
      <c r="H1447" t="s">
        <v>2455</v>
      </c>
      <c r="I1447" s="4">
        <v>25</v>
      </c>
      <c r="J1447" s="4">
        <v>8</v>
      </c>
      <c r="K1447" s="6">
        <v>1966</v>
      </c>
      <c r="L1447" s="1">
        <f t="shared" si="45"/>
        <v>11310</v>
      </c>
      <c r="M1447">
        <v>64.400000000000006</v>
      </c>
      <c r="N1447">
        <v>26.4</v>
      </c>
      <c r="O1447" t="s">
        <v>2455</v>
      </c>
      <c r="P1447" t="s">
        <v>34</v>
      </c>
      <c r="Q1447" t="s">
        <v>35</v>
      </c>
      <c r="R1447">
        <v>56</v>
      </c>
      <c r="S1447">
        <v>0</v>
      </c>
      <c r="T1447">
        <v>0</v>
      </c>
    </row>
    <row r="1448" spans="1:20">
      <c r="A1448" t="s">
        <v>2716</v>
      </c>
      <c r="B1448" s="4">
        <v>9</v>
      </c>
      <c r="C1448" s="4">
        <v>6</v>
      </c>
      <c r="D1448" s="4">
        <v>1966</v>
      </c>
      <c r="E1448" s="1">
        <f t="shared" si="44"/>
        <v>5405</v>
      </c>
      <c r="F1448">
        <v>64.8</v>
      </c>
      <c r="G1448">
        <v>25.4</v>
      </c>
      <c r="H1448" t="s">
        <v>2455</v>
      </c>
      <c r="I1448" s="4">
        <v>28</v>
      </c>
      <c r="J1448" s="4">
        <v>7</v>
      </c>
      <c r="K1448" s="6">
        <v>1966</v>
      </c>
      <c r="L1448" s="1">
        <f t="shared" si="45"/>
        <v>12375</v>
      </c>
      <c r="M1448">
        <v>64.8</v>
      </c>
      <c r="N1448">
        <v>25.4</v>
      </c>
      <c r="O1448" t="s">
        <v>2455</v>
      </c>
      <c r="P1448" t="s">
        <v>81</v>
      </c>
      <c r="Q1448" t="s">
        <v>35</v>
      </c>
      <c r="R1448">
        <v>49</v>
      </c>
      <c r="S1448">
        <v>0</v>
      </c>
      <c r="T1448">
        <v>0</v>
      </c>
    </row>
    <row r="1449" spans="1:20">
      <c r="A1449" t="s">
        <v>2717</v>
      </c>
      <c r="B1449" s="4">
        <v>7</v>
      </c>
      <c r="C1449" s="4">
        <v>6</v>
      </c>
      <c r="D1449" s="4">
        <v>1966</v>
      </c>
      <c r="E1449" s="1">
        <f t="shared" si="44"/>
        <v>4674</v>
      </c>
      <c r="F1449">
        <v>65</v>
      </c>
      <c r="G1449">
        <v>25.3</v>
      </c>
      <c r="H1449" t="s">
        <v>2455</v>
      </c>
      <c r="I1449" s="4">
        <v>15</v>
      </c>
      <c r="J1449" s="4">
        <v>3</v>
      </c>
      <c r="K1449" s="6">
        <v>1970</v>
      </c>
      <c r="L1449" s="1">
        <f t="shared" si="45"/>
        <v>7508</v>
      </c>
      <c r="M1449">
        <v>65</v>
      </c>
      <c r="N1449">
        <v>25.3</v>
      </c>
      <c r="O1449" t="s">
        <v>2455</v>
      </c>
      <c r="P1449" t="s">
        <v>34</v>
      </c>
      <c r="Q1449" t="s">
        <v>35</v>
      </c>
      <c r="R1449">
        <v>1377</v>
      </c>
      <c r="S1449">
        <v>0</v>
      </c>
      <c r="T1449">
        <v>0</v>
      </c>
    </row>
    <row r="1450" spans="1:20">
      <c r="A1450" t="s">
        <v>2718</v>
      </c>
      <c r="B1450" s="4">
        <v>22</v>
      </c>
      <c r="C1450" s="4">
        <v>6</v>
      </c>
      <c r="D1450" s="4">
        <v>1966</v>
      </c>
      <c r="E1450" s="1">
        <f t="shared" si="44"/>
        <v>10153</v>
      </c>
      <c r="F1450">
        <v>62.3</v>
      </c>
      <c r="G1450">
        <v>24.7</v>
      </c>
      <c r="H1450" t="s">
        <v>2455</v>
      </c>
      <c r="I1450" s="4">
        <v>2</v>
      </c>
      <c r="J1450" s="4">
        <v>4</v>
      </c>
      <c r="K1450" s="6">
        <v>1967</v>
      </c>
      <c r="L1450" s="1">
        <f t="shared" si="45"/>
        <v>2788</v>
      </c>
      <c r="M1450">
        <v>62.5</v>
      </c>
      <c r="N1450">
        <v>23.7</v>
      </c>
      <c r="O1450" t="s">
        <v>2455</v>
      </c>
      <c r="P1450" t="s">
        <v>34</v>
      </c>
      <c r="Q1450" t="s">
        <v>35</v>
      </c>
      <c r="R1450">
        <v>284</v>
      </c>
      <c r="S1450">
        <v>57</v>
      </c>
      <c r="T1450">
        <v>294</v>
      </c>
    </row>
    <row r="1451" spans="1:20">
      <c r="A1451" t="s">
        <v>2720</v>
      </c>
      <c r="B1451" s="4">
        <v>17</v>
      </c>
      <c r="C1451" s="4">
        <v>6</v>
      </c>
      <c r="D1451" s="4">
        <v>1966</v>
      </c>
      <c r="E1451" s="1">
        <f t="shared" si="44"/>
        <v>8327</v>
      </c>
      <c r="F1451">
        <v>62.3</v>
      </c>
      <c r="G1451">
        <v>21.4</v>
      </c>
      <c r="H1451" t="s">
        <v>2455</v>
      </c>
      <c r="I1451" s="4">
        <v>15</v>
      </c>
      <c r="J1451" s="4">
        <v>11</v>
      </c>
      <c r="K1451" s="6">
        <v>1968</v>
      </c>
      <c r="L1451" s="1">
        <f t="shared" si="45"/>
        <v>7751</v>
      </c>
      <c r="M1451">
        <v>62.5</v>
      </c>
      <c r="N1451">
        <v>21.3</v>
      </c>
      <c r="O1451" t="s">
        <v>2455</v>
      </c>
      <c r="P1451" t="s">
        <v>40</v>
      </c>
      <c r="Q1451" t="s">
        <v>35</v>
      </c>
      <c r="R1451">
        <v>882</v>
      </c>
      <c r="S1451">
        <v>23</v>
      </c>
      <c r="T1451">
        <v>347</v>
      </c>
    </row>
    <row r="1452" spans="1:20">
      <c r="A1452" t="s">
        <v>4027</v>
      </c>
      <c r="B1452" s="4">
        <v>27</v>
      </c>
      <c r="C1452" s="4">
        <v>6</v>
      </c>
      <c r="D1452" s="4">
        <v>1966</v>
      </c>
      <c r="E1452" s="1">
        <f t="shared" si="44"/>
        <v>11979</v>
      </c>
      <c r="F1452">
        <v>59.12</v>
      </c>
      <c r="G1452">
        <v>11.83</v>
      </c>
      <c r="H1452" t="s">
        <v>2497</v>
      </c>
      <c r="I1452" s="4">
        <v>15</v>
      </c>
      <c r="J1452" s="4">
        <v>9</v>
      </c>
      <c r="K1452" s="6">
        <v>1967</v>
      </c>
      <c r="L1452" s="1">
        <f t="shared" si="45"/>
        <v>7689</v>
      </c>
      <c r="M1452">
        <v>59.12</v>
      </c>
      <c r="N1452">
        <v>11.83</v>
      </c>
      <c r="O1452" t="s">
        <v>2497</v>
      </c>
      <c r="P1452" t="s">
        <v>81</v>
      </c>
      <c r="Q1452" t="s">
        <v>35</v>
      </c>
      <c r="R1452">
        <v>445</v>
      </c>
      <c r="S1452">
        <v>0</v>
      </c>
      <c r="T1452">
        <v>0</v>
      </c>
    </row>
    <row r="1453" spans="1:20">
      <c r="A1453" t="s">
        <v>4028</v>
      </c>
      <c r="B1453" s="4">
        <v>27</v>
      </c>
      <c r="C1453" s="4">
        <v>6</v>
      </c>
      <c r="D1453" s="4">
        <v>1966</v>
      </c>
      <c r="E1453" s="1">
        <f t="shared" si="44"/>
        <v>11979</v>
      </c>
      <c r="F1453">
        <v>59.12</v>
      </c>
      <c r="G1453">
        <v>11.83</v>
      </c>
      <c r="H1453" t="s">
        <v>2497</v>
      </c>
      <c r="I1453" s="4">
        <v>15</v>
      </c>
      <c r="J1453" s="4">
        <v>8</v>
      </c>
      <c r="K1453" s="6">
        <v>1967</v>
      </c>
      <c r="L1453" s="1">
        <f t="shared" si="45"/>
        <v>7658</v>
      </c>
      <c r="M1453">
        <v>59.12</v>
      </c>
      <c r="N1453">
        <v>11.83</v>
      </c>
      <c r="O1453" t="s">
        <v>2497</v>
      </c>
      <c r="P1453" t="s">
        <v>81</v>
      </c>
      <c r="Q1453" t="s">
        <v>35</v>
      </c>
      <c r="R1453">
        <v>414</v>
      </c>
      <c r="S1453">
        <v>0</v>
      </c>
      <c r="T1453">
        <v>0</v>
      </c>
    </row>
    <row r="1454" spans="1:20">
      <c r="A1454" t="s">
        <v>4044</v>
      </c>
      <c r="B1454" s="4">
        <v>26</v>
      </c>
      <c r="C1454" s="4">
        <v>6</v>
      </c>
      <c r="D1454" s="4">
        <v>1966</v>
      </c>
      <c r="E1454" s="1">
        <f t="shared" si="44"/>
        <v>11614</v>
      </c>
      <c r="F1454">
        <v>57.48</v>
      </c>
      <c r="G1454">
        <v>18.38</v>
      </c>
      <c r="H1454" t="s">
        <v>2497</v>
      </c>
      <c r="I1454" s="4">
        <v>22</v>
      </c>
      <c r="J1454" s="4">
        <v>3</v>
      </c>
      <c r="K1454" s="6">
        <v>1967</v>
      </c>
      <c r="L1454" s="1">
        <f t="shared" si="45"/>
        <v>10062</v>
      </c>
      <c r="M1454">
        <v>57.48</v>
      </c>
      <c r="N1454">
        <v>18.38</v>
      </c>
      <c r="O1454" t="s">
        <v>2497</v>
      </c>
      <c r="P1454" t="s">
        <v>40</v>
      </c>
      <c r="Q1454" t="s">
        <v>35</v>
      </c>
      <c r="R1454">
        <v>269</v>
      </c>
      <c r="S1454">
        <v>0</v>
      </c>
      <c r="T1454">
        <v>0</v>
      </c>
    </row>
    <row r="1455" spans="1:20">
      <c r="A1455" t="s">
        <v>4073</v>
      </c>
      <c r="B1455" s="4">
        <v>8</v>
      </c>
      <c r="C1455" s="4">
        <v>6</v>
      </c>
      <c r="D1455" s="4">
        <v>1966</v>
      </c>
      <c r="E1455" s="1">
        <f t="shared" si="44"/>
        <v>5040</v>
      </c>
      <c r="F1455">
        <v>57.95</v>
      </c>
      <c r="G1455">
        <v>12.1</v>
      </c>
      <c r="H1455" t="s">
        <v>2497</v>
      </c>
      <c r="I1455" s="4">
        <v>24</v>
      </c>
      <c r="J1455" s="4">
        <v>7</v>
      </c>
      <c r="K1455" s="6">
        <v>1966</v>
      </c>
      <c r="L1455" s="1">
        <f t="shared" si="45"/>
        <v>10914</v>
      </c>
      <c r="M1455">
        <v>57.95</v>
      </c>
      <c r="N1455">
        <v>12.1</v>
      </c>
      <c r="O1455" t="s">
        <v>2497</v>
      </c>
      <c r="P1455" t="s">
        <v>81</v>
      </c>
      <c r="Q1455" t="s">
        <v>35</v>
      </c>
      <c r="R1455">
        <v>46</v>
      </c>
      <c r="S1455">
        <v>0</v>
      </c>
      <c r="T1455">
        <v>0</v>
      </c>
    </row>
    <row r="1456" spans="1:20">
      <c r="A1456" t="s">
        <v>4074</v>
      </c>
      <c r="B1456" s="4">
        <v>8</v>
      </c>
      <c r="C1456" s="4">
        <v>6</v>
      </c>
      <c r="D1456" s="4">
        <v>1966</v>
      </c>
      <c r="E1456" s="1">
        <f t="shared" si="44"/>
        <v>5040</v>
      </c>
      <c r="F1456">
        <v>57.95</v>
      </c>
      <c r="G1456">
        <v>12.1</v>
      </c>
      <c r="H1456" t="s">
        <v>2497</v>
      </c>
      <c r="I1456" s="4">
        <v>25</v>
      </c>
      <c r="J1456" s="4">
        <v>7</v>
      </c>
      <c r="K1456" s="6">
        <v>1967</v>
      </c>
      <c r="L1456" s="1">
        <f t="shared" si="45"/>
        <v>11280</v>
      </c>
      <c r="M1456">
        <v>57.95</v>
      </c>
      <c r="N1456">
        <v>12.1</v>
      </c>
      <c r="O1456" t="s">
        <v>2497</v>
      </c>
      <c r="P1456" t="s">
        <v>34</v>
      </c>
      <c r="Q1456" t="s">
        <v>35</v>
      </c>
      <c r="R1456">
        <v>412</v>
      </c>
      <c r="S1456">
        <v>0</v>
      </c>
      <c r="T1456">
        <v>0</v>
      </c>
    </row>
    <row r="1457" spans="1:20">
      <c r="A1457" t="s">
        <v>4089</v>
      </c>
      <c r="B1457" s="4">
        <v>25</v>
      </c>
      <c r="C1457" s="4">
        <v>5</v>
      </c>
      <c r="D1457" s="4">
        <v>1966</v>
      </c>
      <c r="E1457" s="1">
        <f t="shared" si="44"/>
        <v>11218</v>
      </c>
      <c r="F1457">
        <v>58.32</v>
      </c>
      <c r="G1457">
        <v>14.68</v>
      </c>
      <c r="H1457" t="s">
        <v>2497</v>
      </c>
      <c r="I1457" s="4">
        <v>13</v>
      </c>
      <c r="J1457" s="4">
        <v>5</v>
      </c>
      <c r="K1457" s="6">
        <v>1967</v>
      </c>
      <c r="L1457" s="1">
        <f t="shared" si="45"/>
        <v>6836</v>
      </c>
      <c r="M1457">
        <v>58.28</v>
      </c>
      <c r="N1457">
        <v>14.7</v>
      </c>
      <c r="O1457" t="s">
        <v>2497</v>
      </c>
      <c r="P1457" t="s">
        <v>34</v>
      </c>
      <c r="Q1457" t="s">
        <v>35</v>
      </c>
      <c r="R1457">
        <v>353</v>
      </c>
      <c r="S1457">
        <v>4</v>
      </c>
      <c r="T1457">
        <v>166</v>
      </c>
    </row>
    <row r="1458" spans="1:20">
      <c r="A1458" t="s">
        <v>4090</v>
      </c>
      <c r="B1458" s="4">
        <v>31</v>
      </c>
      <c r="C1458" s="4">
        <v>5</v>
      </c>
      <c r="D1458" s="4">
        <v>1966</v>
      </c>
      <c r="E1458" s="1">
        <f t="shared" si="44"/>
        <v>13409</v>
      </c>
      <c r="F1458">
        <v>55.52</v>
      </c>
      <c r="G1458">
        <v>13.08</v>
      </c>
      <c r="H1458" t="s">
        <v>2497</v>
      </c>
      <c r="I1458" s="4">
        <v>15</v>
      </c>
      <c r="J1458" s="4">
        <v>5</v>
      </c>
      <c r="K1458" s="6">
        <v>1968</v>
      </c>
      <c r="L1458" s="1">
        <f t="shared" si="45"/>
        <v>7567</v>
      </c>
      <c r="M1458">
        <v>55.45</v>
      </c>
      <c r="N1458">
        <v>13.38</v>
      </c>
      <c r="O1458" t="s">
        <v>2497</v>
      </c>
      <c r="P1458" t="s">
        <v>34</v>
      </c>
      <c r="Q1458" t="s">
        <v>35</v>
      </c>
      <c r="R1458">
        <v>715</v>
      </c>
      <c r="S1458">
        <v>21</v>
      </c>
      <c r="T1458">
        <v>112</v>
      </c>
    </row>
    <row r="1459" spans="1:20">
      <c r="A1459" t="s">
        <v>4091</v>
      </c>
      <c r="B1459" s="4">
        <v>31</v>
      </c>
      <c r="C1459" s="4">
        <v>5</v>
      </c>
      <c r="D1459" s="4">
        <v>1966</v>
      </c>
      <c r="E1459" s="1">
        <f t="shared" si="44"/>
        <v>13409</v>
      </c>
      <c r="F1459">
        <v>55.52</v>
      </c>
      <c r="G1459">
        <v>13.07</v>
      </c>
      <c r="H1459" t="s">
        <v>2497</v>
      </c>
      <c r="I1459" s="4">
        <v>4</v>
      </c>
      <c r="J1459" s="4">
        <v>3</v>
      </c>
      <c r="K1459" s="6">
        <v>1968</v>
      </c>
      <c r="L1459" s="1">
        <f t="shared" si="45"/>
        <v>3489</v>
      </c>
      <c r="M1459">
        <v>55.55</v>
      </c>
      <c r="N1459">
        <v>13.08</v>
      </c>
      <c r="O1459" t="s">
        <v>2497</v>
      </c>
      <c r="P1459" t="s">
        <v>40</v>
      </c>
      <c r="Q1459" t="s">
        <v>35</v>
      </c>
      <c r="R1459">
        <v>643</v>
      </c>
      <c r="S1459">
        <v>4</v>
      </c>
      <c r="T1459">
        <v>16</v>
      </c>
    </row>
    <row r="1460" spans="1:20">
      <c r="A1460" t="s">
        <v>459</v>
      </c>
      <c r="B1460" s="4">
        <v>21</v>
      </c>
      <c r="C1460" s="4">
        <v>6</v>
      </c>
      <c r="D1460" s="4">
        <v>1967</v>
      </c>
      <c r="E1460" s="1">
        <f t="shared" si="44"/>
        <v>9789</v>
      </c>
      <c r="F1460">
        <v>47.27</v>
      </c>
      <c r="G1460">
        <v>11.2</v>
      </c>
      <c r="H1460" t="s">
        <v>426</v>
      </c>
      <c r="I1460" s="4">
        <v>22</v>
      </c>
      <c r="J1460" s="4">
        <v>10</v>
      </c>
      <c r="K1460" s="6">
        <v>1967</v>
      </c>
      <c r="L1460" s="1">
        <f t="shared" si="45"/>
        <v>10276</v>
      </c>
      <c r="M1460">
        <v>47.27</v>
      </c>
      <c r="N1460">
        <v>11.2</v>
      </c>
      <c r="O1460" t="s">
        <v>426</v>
      </c>
      <c r="P1460" t="s">
        <v>34</v>
      </c>
      <c r="Q1460" t="s">
        <v>35</v>
      </c>
      <c r="R1460">
        <v>123</v>
      </c>
      <c r="S1460">
        <v>0</v>
      </c>
      <c r="T1460">
        <v>0</v>
      </c>
    </row>
    <row r="1461" spans="1:20">
      <c r="A1461" t="s">
        <v>621</v>
      </c>
      <c r="B1461" s="4">
        <v>8</v>
      </c>
      <c r="C1461" s="4">
        <v>7</v>
      </c>
      <c r="D1461" s="4">
        <v>1967</v>
      </c>
      <c r="E1461" s="1">
        <f t="shared" si="44"/>
        <v>5071</v>
      </c>
      <c r="F1461">
        <v>57.08</v>
      </c>
      <c r="G1461">
        <v>9.93</v>
      </c>
      <c r="H1461" t="s">
        <v>610</v>
      </c>
      <c r="I1461" s="4">
        <v>10</v>
      </c>
      <c r="J1461" s="4">
        <v>3</v>
      </c>
      <c r="K1461" s="6">
        <v>1968</v>
      </c>
      <c r="L1461" s="1">
        <f t="shared" si="45"/>
        <v>5680</v>
      </c>
      <c r="M1461">
        <v>57.08</v>
      </c>
      <c r="N1461">
        <v>9.93</v>
      </c>
      <c r="O1461" t="s">
        <v>610</v>
      </c>
      <c r="P1461" t="s">
        <v>26</v>
      </c>
      <c r="Q1461" t="s">
        <v>27</v>
      </c>
      <c r="R1461">
        <v>246</v>
      </c>
      <c r="S1461">
        <v>0</v>
      </c>
      <c r="T1461">
        <v>0</v>
      </c>
    </row>
    <row r="1462" spans="1:20">
      <c r="A1462" t="s">
        <v>862</v>
      </c>
      <c r="B1462" s="4">
        <v>1</v>
      </c>
      <c r="C1462" s="4">
        <v>6</v>
      </c>
      <c r="D1462" s="4">
        <v>1967</v>
      </c>
      <c r="E1462" s="1">
        <f t="shared" si="44"/>
        <v>2484</v>
      </c>
      <c r="F1462">
        <v>53.4</v>
      </c>
      <c r="G1462">
        <v>-2.2000000000000002</v>
      </c>
      <c r="H1462" t="s">
        <v>4129</v>
      </c>
      <c r="I1462" s="4">
        <v>24</v>
      </c>
      <c r="J1462" s="4">
        <v>7</v>
      </c>
      <c r="K1462" s="6">
        <v>1968</v>
      </c>
      <c r="L1462" s="1">
        <f t="shared" si="45"/>
        <v>10916</v>
      </c>
      <c r="M1462">
        <v>53.4</v>
      </c>
      <c r="N1462">
        <v>-2.2000000000000002</v>
      </c>
      <c r="O1462" t="s">
        <v>4129</v>
      </c>
      <c r="P1462" t="s">
        <v>34</v>
      </c>
      <c r="Q1462" t="s">
        <v>35</v>
      </c>
      <c r="R1462">
        <v>419</v>
      </c>
      <c r="S1462">
        <v>0</v>
      </c>
      <c r="T1462">
        <v>0</v>
      </c>
    </row>
    <row r="1463" spans="1:20">
      <c r="A1463" t="s">
        <v>881</v>
      </c>
      <c r="B1463" s="4">
        <v>6</v>
      </c>
      <c r="C1463" s="4">
        <v>5</v>
      </c>
      <c r="D1463" s="4">
        <v>1967</v>
      </c>
      <c r="E1463" s="1">
        <f t="shared" si="44"/>
        <v>4279</v>
      </c>
      <c r="F1463">
        <v>53.8</v>
      </c>
      <c r="G1463">
        <v>-1.4</v>
      </c>
      <c r="H1463" t="s">
        <v>4129</v>
      </c>
      <c r="I1463" s="4">
        <v>25</v>
      </c>
      <c r="J1463" s="4">
        <v>11</v>
      </c>
      <c r="K1463" s="6">
        <v>1976</v>
      </c>
      <c r="L1463" s="1">
        <f t="shared" si="45"/>
        <v>11412</v>
      </c>
      <c r="M1463">
        <v>53.8</v>
      </c>
      <c r="N1463">
        <v>-1.4</v>
      </c>
      <c r="O1463" t="s">
        <v>4129</v>
      </c>
      <c r="P1463" t="s">
        <v>34</v>
      </c>
      <c r="Q1463" t="s">
        <v>35</v>
      </c>
      <c r="R1463">
        <v>3491</v>
      </c>
      <c r="S1463">
        <v>0</v>
      </c>
      <c r="T1463">
        <v>0</v>
      </c>
    </row>
    <row r="1464" spans="1:20">
      <c r="A1464" t="s">
        <v>1047</v>
      </c>
      <c r="B1464" s="4">
        <v>19</v>
      </c>
      <c r="C1464" s="4">
        <v>5</v>
      </c>
      <c r="D1464" s="4">
        <v>1967</v>
      </c>
      <c r="E1464" s="1">
        <f t="shared" si="44"/>
        <v>9027</v>
      </c>
      <c r="F1464">
        <v>53.18</v>
      </c>
      <c r="G1464">
        <v>-0.72</v>
      </c>
      <c r="H1464" t="s">
        <v>4129</v>
      </c>
      <c r="I1464" s="4">
        <v>19</v>
      </c>
      <c r="J1464" s="4">
        <v>7</v>
      </c>
      <c r="K1464" s="6">
        <v>1968</v>
      </c>
      <c r="L1464" s="1">
        <f t="shared" si="45"/>
        <v>9089</v>
      </c>
      <c r="M1464">
        <v>53.5</v>
      </c>
      <c r="N1464">
        <v>-0.7</v>
      </c>
      <c r="O1464" t="s">
        <v>4129</v>
      </c>
      <c r="P1464" t="s">
        <v>34</v>
      </c>
      <c r="Q1464" t="s">
        <v>35</v>
      </c>
      <c r="R1464">
        <v>427</v>
      </c>
      <c r="S1464">
        <v>36</v>
      </c>
      <c r="T1464">
        <v>2</v>
      </c>
    </row>
    <row r="1465" spans="1:20">
      <c r="A1465" t="s">
        <v>1048</v>
      </c>
      <c r="B1465" s="4">
        <v>19</v>
      </c>
      <c r="C1465" s="4">
        <v>5</v>
      </c>
      <c r="D1465" s="4">
        <v>1967</v>
      </c>
      <c r="E1465" s="1">
        <f t="shared" si="44"/>
        <v>9027</v>
      </c>
      <c r="F1465">
        <v>53.18</v>
      </c>
      <c r="G1465">
        <v>-0.72</v>
      </c>
      <c r="H1465" t="s">
        <v>4129</v>
      </c>
      <c r="I1465" s="4">
        <v>3</v>
      </c>
      <c r="J1465" s="4">
        <v>7</v>
      </c>
      <c r="K1465" s="6">
        <v>1967</v>
      </c>
      <c r="L1465" s="1">
        <f t="shared" si="45"/>
        <v>3244</v>
      </c>
      <c r="M1465">
        <v>53.2</v>
      </c>
      <c r="N1465">
        <v>-0.7</v>
      </c>
      <c r="O1465" t="s">
        <v>4129</v>
      </c>
      <c r="P1465" t="s">
        <v>40</v>
      </c>
      <c r="Q1465" t="s">
        <v>35</v>
      </c>
      <c r="R1465">
        <v>45</v>
      </c>
      <c r="S1465">
        <v>3</v>
      </c>
      <c r="T1465">
        <v>31</v>
      </c>
    </row>
    <row r="1466" spans="1:20">
      <c r="A1466" t="s">
        <v>1059</v>
      </c>
      <c r="B1466" s="4">
        <v>14</v>
      </c>
      <c r="C1466" s="4">
        <v>5</v>
      </c>
      <c r="D1466" s="4">
        <v>1967</v>
      </c>
      <c r="E1466" s="1">
        <f t="shared" si="44"/>
        <v>7201</v>
      </c>
      <c r="F1466">
        <v>52.1</v>
      </c>
      <c r="G1466">
        <v>-1.3</v>
      </c>
      <c r="H1466" t="s">
        <v>4129</v>
      </c>
      <c r="I1466" s="4">
        <v>22</v>
      </c>
      <c r="J1466" s="4">
        <v>9</v>
      </c>
      <c r="K1466" s="6">
        <v>1970</v>
      </c>
      <c r="L1466" s="1">
        <f t="shared" si="45"/>
        <v>10249</v>
      </c>
      <c r="M1466">
        <v>52.1</v>
      </c>
      <c r="N1466">
        <v>-1.3</v>
      </c>
      <c r="O1466" t="s">
        <v>4129</v>
      </c>
      <c r="P1466" t="s">
        <v>40</v>
      </c>
      <c r="Q1466" t="s">
        <v>35</v>
      </c>
      <c r="R1466">
        <v>1227</v>
      </c>
      <c r="S1466">
        <v>0</v>
      </c>
      <c r="T1466">
        <v>0</v>
      </c>
    </row>
    <row r="1467" spans="1:20">
      <c r="A1467" t="s">
        <v>1642</v>
      </c>
      <c r="B1467" s="4">
        <v>2</v>
      </c>
      <c r="C1467" s="4">
        <v>5</v>
      </c>
      <c r="D1467" s="4">
        <v>1967</v>
      </c>
      <c r="E1467" s="1">
        <f t="shared" si="44"/>
        <v>2818</v>
      </c>
      <c r="F1467">
        <v>52.1</v>
      </c>
      <c r="G1467">
        <v>6.05</v>
      </c>
      <c r="H1467" t="s">
        <v>1615</v>
      </c>
      <c r="I1467" s="4">
        <v>21</v>
      </c>
      <c r="J1467" s="4">
        <v>9</v>
      </c>
      <c r="K1467" s="6">
        <v>1968</v>
      </c>
      <c r="L1467" s="1">
        <f t="shared" si="45"/>
        <v>9882</v>
      </c>
      <c r="M1467">
        <v>52.1</v>
      </c>
      <c r="N1467">
        <v>6.1</v>
      </c>
      <c r="O1467" t="s">
        <v>1615</v>
      </c>
      <c r="P1467" t="s">
        <v>34</v>
      </c>
      <c r="Q1467" t="s">
        <v>35</v>
      </c>
      <c r="R1467">
        <v>508</v>
      </c>
      <c r="S1467">
        <v>3</v>
      </c>
      <c r="T1467">
        <v>91</v>
      </c>
    </row>
    <row r="1468" spans="1:20">
      <c r="A1468" t="s">
        <v>1643</v>
      </c>
      <c r="B1468" s="4">
        <v>2</v>
      </c>
      <c r="C1468" s="4">
        <v>5</v>
      </c>
      <c r="D1468" s="4">
        <v>1967</v>
      </c>
      <c r="E1468" s="1">
        <f t="shared" si="44"/>
        <v>2818</v>
      </c>
      <c r="F1468">
        <v>52.1</v>
      </c>
      <c r="G1468">
        <v>6.05</v>
      </c>
      <c r="H1468" t="s">
        <v>1615</v>
      </c>
      <c r="I1468" s="4">
        <v>9</v>
      </c>
      <c r="J1468" s="4">
        <v>9</v>
      </c>
      <c r="K1468" s="6">
        <v>1967</v>
      </c>
      <c r="L1468" s="1">
        <f t="shared" si="45"/>
        <v>5498</v>
      </c>
      <c r="M1468">
        <v>52.1</v>
      </c>
      <c r="N1468">
        <v>6.1</v>
      </c>
      <c r="O1468" t="s">
        <v>1615</v>
      </c>
      <c r="P1468" t="s">
        <v>34</v>
      </c>
      <c r="Q1468" t="s">
        <v>35</v>
      </c>
      <c r="R1468">
        <v>130</v>
      </c>
      <c r="S1468">
        <v>3</v>
      </c>
      <c r="T1468">
        <v>91</v>
      </c>
    </row>
    <row r="1469" spans="1:20">
      <c r="A1469" t="s">
        <v>2114</v>
      </c>
      <c r="B1469" s="4">
        <v>22</v>
      </c>
      <c r="C1469" s="4">
        <v>6</v>
      </c>
      <c r="D1469" s="4">
        <v>1967</v>
      </c>
      <c r="E1469" s="1">
        <f t="shared" si="44"/>
        <v>10154</v>
      </c>
      <c r="F1469">
        <v>59.87</v>
      </c>
      <c r="G1469">
        <v>10.43</v>
      </c>
      <c r="H1469" t="s">
        <v>669</v>
      </c>
      <c r="I1469" s="4">
        <v>25</v>
      </c>
      <c r="J1469" s="4">
        <v>7</v>
      </c>
      <c r="K1469" s="6">
        <v>1967</v>
      </c>
      <c r="L1469" s="1">
        <f t="shared" si="45"/>
        <v>11280</v>
      </c>
      <c r="M1469">
        <v>59.87</v>
      </c>
      <c r="N1469">
        <v>10.43</v>
      </c>
      <c r="O1469" t="s">
        <v>669</v>
      </c>
      <c r="P1469" t="s">
        <v>40</v>
      </c>
      <c r="Q1469" t="s">
        <v>35</v>
      </c>
      <c r="R1469">
        <v>33</v>
      </c>
      <c r="S1469">
        <v>0</v>
      </c>
      <c r="T1469">
        <v>0</v>
      </c>
    </row>
    <row r="1470" spans="1:20">
      <c r="A1470" t="s">
        <v>2440</v>
      </c>
      <c r="B1470" s="4">
        <v>28</v>
      </c>
      <c r="C1470" s="4">
        <v>6</v>
      </c>
      <c r="D1470" s="4">
        <v>1967</v>
      </c>
      <c r="E1470" s="1">
        <f t="shared" si="44"/>
        <v>12346</v>
      </c>
      <c r="F1470">
        <v>54.37</v>
      </c>
      <c r="G1470">
        <v>18.63</v>
      </c>
      <c r="H1470" t="s">
        <v>2428</v>
      </c>
      <c r="I1470" s="4">
        <v>28</v>
      </c>
      <c r="J1470" s="4">
        <v>7</v>
      </c>
      <c r="K1470" s="6">
        <v>1967</v>
      </c>
      <c r="L1470" s="1">
        <f t="shared" si="45"/>
        <v>12376</v>
      </c>
      <c r="M1470">
        <v>54.4</v>
      </c>
      <c r="N1470">
        <v>18.57</v>
      </c>
      <c r="O1470" t="s">
        <v>2428</v>
      </c>
      <c r="P1470" t="s">
        <v>40</v>
      </c>
      <c r="Q1470" t="s">
        <v>35</v>
      </c>
      <c r="R1470">
        <v>30</v>
      </c>
      <c r="S1470">
        <v>6</v>
      </c>
      <c r="T1470">
        <v>311</v>
      </c>
    </row>
    <row r="1471" spans="1:20">
      <c r="A1471" t="s">
        <v>2700</v>
      </c>
      <c r="B1471" s="4">
        <v>10</v>
      </c>
      <c r="C1471" s="4">
        <v>6</v>
      </c>
      <c r="D1471" s="4">
        <v>1967</v>
      </c>
      <c r="E1471" s="1">
        <f t="shared" si="44"/>
        <v>5771</v>
      </c>
      <c r="F1471">
        <v>63.2</v>
      </c>
      <c r="G1471">
        <v>23.8</v>
      </c>
      <c r="H1471" t="s">
        <v>2455</v>
      </c>
      <c r="I1471" s="4">
        <v>5</v>
      </c>
      <c r="J1471" s="4">
        <v>12</v>
      </c>
      <c r="K1471" s="6">
        <v>1968</v>
      </c>
      <c r="L1471" s="1">
        <f t="shared" si="45"/>
        <v>4129</v>
      </c>
      <c r="M1471">
        <v>63.1</v>
      </c>
      <c r="N1471">
        <v>23.5</v>
      </c>
      <c r="O1471" t="s">
        <v>2455</v>
      </c>
      <c r="P1471" t="s">
        <v>34</v>
      </c>
      <c r="Q1471" t="s">
        <v>35</v>
      </c>
      <c r="R1471">
        <v>544</v>
      </c>
      <c r="S1471">
        <v>19</v>
      </c>
      <c r="T1471">
        <v>234</v>
      </c>
    </row>
    <row r="1472" spans="1:20">
      <c r="A1472" t="s">
        <v>2719</v>
      </c>
      <c r="B1472" s="4">
        <v>3</v>
      </c>
      <c r="C1472" s="4">
        <v>7</v>
      </c>
      <c r="D1472" s="4">
        <v>1967</v>
      </c>
      <c r="E1472" s="1">
        <f t="shared" si="44"/>
        <v>3244</v>
      </c>
      <c r="F1472">
        <v>61.2</v>
      </c>
      <c r="G1472">
        <v>22</v>
      </c>
      <c r="H1472" t="s">
        <v>2455</v>
      </c>
      <c r="I1472" s="4">
        <v>14</v>
      </c>
      <c r="J1472" s="4">
        <v>5</v>
      </c>
      <c r="K1472" s="6">
        <v>1969</v>
      </c>
      <c r="L1472" s="1">
        <f t="shared" si="45"/>
        <v>7203</v>
      </c>
      <c r="M1472">
        <v>61.2</v>
      </c>
      <c r="N1472">
        <v>22.7</v>
      </c>
      <c r="O1472" t="s">
        <v>2455</v>
      </c>
      <c r="P1472" t="s">
        <v>34</v>
      </c>
      <c r="Q1472" t="s">
        <v>35</v>
      </c>
      <c r="R1472">
        <v>681</v>
      </c>
      <c r="S1472">
        <v>38</v>
      </c>
      <c r="T1472">
        <v>91</v>
      </c>
    </row>
    <row r="1473" spans="1:20">
      <c r="A1473" t="s">
        <v>2733</v>
      </c>
      <c r="B1473" s="4">
        <v>27</v>
      </c>
      <c r="C1473" s="4">
        <v>6</v>
      </c>
      <c r="D1473" s="4">
        <v>1967</v>
      </c>
      <c r="E1473" s="1">
        <f t="shared" si="44"/>
        <v>11980</v>
      </c>
      <c r="F1473">
        <v>65</v>
      </c>
      <c r="G1473">
        <v>25.4</v>
      </c>
      <c r="H1473" t="s">
        <v>2455</v>
      </c>
      <c r="I1473" s="4">
        <v>7</v>
      </c>
      <c r="J1473" s="4">
        <v>8</v>
      </c>
      <c r="K1473" s="6">
        <v>1968</v>
      </c>
      <c r="L1473" s="1">
        <f t="shared" si="45"/>
        <v>4737</v>
      </c>
      <c r="M1473">
        <v>65.2</v>
      </c>
      <c r="N1473">
        <v>25.4</v>
      </c>
      <c r="O1473" t="s">
        <v>2455</v>
      </c>
      <c r="P1473" t="s">
        <v>40</v>
      </c>
      <c r="Q1473" t="s">
        <v>35</v>
      </c>
      <c r="R1473">
        <v>407</v>
      </c>
      <c r="S1473">
        <v>23</v>
      </c>
      <c r="T1473">
        <v>0</v>
      </c>
    </row>
    <row r="1474" spans="1:20">
      <c r="A1474" t="s">
        <v>2740</v>
      </c>
      <c r="B1474" s="4">
        <v>18</v>
      </c>
      <c r="C1474" s="4">
        <v>6</v>
      </c>
      <c r="D1474" s="4">
        <v>1967</v>
      </c>
      <c r="E1474" s="1">
        <f t="shared" si="44"/>
        <v>8693</v>
      </c>
      <c r="F1474">
        <v>62.3</v>
      </c>
      <c r="G1474">
        <v>21.6</v>
      </c>
      <c r="H1474" t="s">
        <v>2455</v>
      </c>
      <c r="I1474" s="4">
        <v>20</v>
      </c>
      <c r="J1474" s="4">
        <v>4</v>
      </c>
      <c r="K1474" s="6">
        <v>1968</v>
      </c>
      <c r="L1474" s="1">
        <f t="shared" si="45"/>
        <v>9364</v>
      </c>
      <c r="M1474">
        <v>62.3</v>
      </c>
      <c r="N1474">
        <v>21.3</v>
      </c>
      <c r="O1474" t="s">
        <v>2455</v>
      </c>
      <c r="P1474" t="s">
        <v>40</v>
      </c>
      <c r="Q1474" t="s">
        <v>35</v>
      </c>
      <c r="R1474">
        <v>307</v>
      </c>
      <c r="S1474">
        <v>16</v>
      </c>
      <c r="T1474">
        <v>270</v>
      </c>
    </row>
    <row r="1475" spans="1:20">
      <c r="A1475" t="s">
        <v>2744</v>
      </c>
      <c r="B1475" s="4">
        <v>3</v>
      </c>
      <c r="C1475" s="4">
        <v>7</v>
      </c>
      <c r="D1475" s="4">
        <v>1967</v>
      </c>
      <c r="E1475" s="1">
        <f t="shared" ref="E1475:E1538" si="46">DATE(B1475,C1475,D1475)</f>
        <v>3244</v>
      </c>
      <c r="F1475">
        <v>61.8</v>
      </c>
      <c r="G1475">
        <v>23.7</v>
      </c>
      <c r="H1475" t="s">
        <v>2455</v>
      </c>
      <c r="I1475" s="4">
        <v>29</v>
      </c>
      <c r="J1475" s="4">
        <v>3</v>
      </c>
      <c r="K1475" s="6">
        <v>1969</v>
      </c>
      <c r="L1475" s="1">
        <f t="shared" ref="L1475:L1538" si="47">DATE(I1475,J1475,K1475)</f>
        <v>12621</v>
      </c>
      <c r="M1475">
        <v>61.8</v>
      </c>
      <c r="N1475">
        <v>23.7</v>
      </c>
      <c r="O1475" t="s">
        <v>2455</v>
      </c>
      <c r="P1475" t="s">
        <v>34</v>
      </c>
      <c r="Q1475" t="s">
        <v>35</v>
      </c>
      <c r="R1475">
        <v>635</v>
      </c>
      <c r="S1475">
        <v>0</v>
      </c>
      <c r="T1475">
        <v>0</v>
      </c>
    </row>
    <row r="1476" spans="1:20">
      <c r="A1476" t="s">
        <v>2745</v>
      </c>
      <c r="B1476" s="4">
        <v>3</v>
      </c>
      <c r="C1476" s="4">
        <v>7</v>
      </c>
      <c r="D1476" s="4">
        <v>1967</v>
      </c>
      <c r="E1476" s="1">
        <f t="shared" si="46"/>
        <v>3244</v>
      </c>
      <c r="F1476">
        <v>61.8</v>
      </c>
      <c r="G1476">
        <v>23.7</v>
      </c>
      <c r="H1476" t="s">
        <v>2455</v>
      </c>
      <c r="I1476" s="4">
        <v>8</v>
      </c>
      <c r="J1476" s="4">
        <v>3</v>
      </c>
      <c r="K1476" s="6">
        <v>1968</v>
      </c>
      <c r="L1476" s="1">
        <f t="shared" si="47"/>
        <v>4950</v>
      </c>
      <c r="M1476">
        <v>61.8</v>
      </c>
      <c r="N1476">
        <v>23.7</v>
      </c>
      <c r="O1476" t="s">
        <v>2455</v>
      </c>
      <c r="P1476" t="s">
        <v>34</v>
      </c>
      <c r="Q1476" t="s">
        <v>35</v>
      </c>
      <c r="R1476">
        <v>249</v>
      </c>
      <c r="S1476">
        <v>0</v>
      </c>
      <c r="T1476">
        <v>0</v>
      </c>
    </row>
    <row r="1477" spans="1:20">
      <c r="A1477" t="s">
        <v>2760</v>
      </c>
      <c r="B1477" s="4">
        <v>21</v>
      </c>
      <c r="C1477" s="4">
        <v>5</v>
      </c>
      <c r="D1477" s="4">
        <v>1967</v>
      </c>
      <c r="E1477" s="1">
        <f t="shared" si="46"/>
        <v>9758</v>
      </c>
      <c r="F1477">
        <v>61.5</v>
      </c>
      <c r="G1477">
        <v>23.8</v>
      </c>
      <c r="H1477" t="s">
        <v>2455</v>
      </c>
      <c r="I1477" s="4">
        <v>25</v>
      </c>
      <c r="J1477" s="4">
        <v>8</v>
      </c>
      <c r="K1477" s="6">
        <v>1969</v>
      </c>
      <c r="L1477" s="1">
        <f t="shared" si="47"/>
        <v>11313</v>
      </c>
      <c r="M1477">
        <v>61.5</v>
      </c>
      <c r="N1477">
        <v>23.8</v>
      </c>
      <c r="O1477" t="s">
        <v>2455</v>
      </c>
      <c r="P1477" t="s">
        <v>40</v>
      </c>
      <c r="Q1477" t="s">
        <v>35</v>
      </c>
      <c r="R1477">
        <v>827</v>
      </c>
      <c r="S1477">
        <v>0</v>
      </c>
      <c r="T1477">
        <v>0</v>
      </c>
    </row>
    <row r="1478" spans="1:20">
      <c r="A1478" t="s">
        <v>4047</v>
      </c>
      <c r="B1478" s="4">
        <v>6</v>
      </c>
      <c r="C1478" s="4">
        <v>7</v>
      </c>
      <c r="D1478" s="4">
        <v>1967</v>
      </c>
      <c r="E1478" s="1">
        <f t="shared" si="46"/>
        <v>4340</v>
      </c>
      <c r="F1478">
        <v>57.9</v>
      </c>
      <c r="G1478">
        <v>11.97</v>
      </c>
      <c r="H1478" t="s">
        <v>2497</v>
      </c>
      <c r="I1478" s="4">
        <v>1</v>
      </c>
      <c r="J1478" s="4">
        <v>9</v>
      </c>
      <c r="K1478" s="6">
        <v>1967</v>
      </c>
      <c r="L1478" s="1">
        <f t="shared" si="47"/>
        <v>2576</v>
      </c>
      <c r="M1478">
        <v>57.9</v>
      </c>
      <c r="N1478">
        <v>11.97</v>
      </c>
      <c r="O1478" t="s">
        <v>2497</v>
      </c>
      <c r="P1478" t="s">
        <v>34</v>
      </c>
      <c r="Q1478" t="s">
        <v>35</v>
      </c>
      <c r="R1478">
        <v>57</v>
      </c>
      <c r="S1478">
        <v>0</v>
      </c>
      <c r="T1478">
        <v>0</v>
      </c>
    </row>
    <row r="1479" spans="1:20">
      <c r="A1479" t="s">
        <v>4082</v>
      </c>
      <c r="B1479" s="4">
        <v>26</v>
      </c>
      <c r="C1479" s="4">
        <v>5</v>
      </c>
      <c r="D1479" s="4">
        <v>1967</v>
      </c>
      <c r="E1479" s="1">
        <f t="shared" si="46"/>
        <v>11584</v>
      </c>
      <c r="F1479">
        <v>59.37</v>
      </c>
      <c r="G1479">
        <v>16.5</v>
      </c>
      <c r="H1479" t="s">
        <v>2497</v>
      </c>
      <c r="I1479" s="4">
        <v>19</v>
      </c>
      <c r="J1479" s="4">
        <v>11</v>
      </c>
      <c r="K1479" s="6">
        <v>1975</v>
      </c>
      <c r="L1479" s="1">
        <f t="shared" si="47"/>
        <v>9219</v>
      </c>
      <c r="M1479">
        <v>59.4</v>
      </c>
      <c r="N1479">
        <v>16.43</v>
      </c>
      <c r="O1479" t="s">
        <v>2497</v>
      </c>
      <c r="P1479" t="s">
        <v>40</v>
      </c>
      <c r="Q1479" t="s">
        <v>35</v>
      </c>
      <c r="R1479">
        <v>3099</v>
      </c>
      <c r="S1479">
        <v>6</v>
      </c>
      <c r="T1479">
        <v>315</v>
      </c>
    </row>
    <row r="1480" spans="1:20">
      <c r="A1480" t="s">
        <v>191</v>
      </c>
      <c r="B1480" s="4">
        <v>9</v>
      </c>
      <c r="C1480" s="4">
        <v>6</v>
      </c>
      <c r="D1480" s="4">
        <v>1968</v>
      </c>
      <c r="E1480" s="1">
        <f t="shared" si="46"/>
        <v>5407</v>
      </c>
      <c r="F1480">
        <v>51.3</v>
      </c>
      <c r="G1480">
        <v>3.2</v>
      </c>
      <c r="H1480" t="s">
        <v>22</v>
      </c>
      <c r="I1480" s="4">
        <v>1</v>
      </c>
      <c r="J1480" s="4">
        <v>3</v>
      </c>
      <c r="K1480" s="6">
        <v>1969</v>
      </c>
      <c r="L1480" s="1">
        <f t="shared" si="47"/>
        <v>2394</v>
      </c>
      <c r="M1480">
        <v>51.2</v>
      </c>
      <c r="N1480">
        <v>3.2</v>
      </c>
      <c r="O1480" t="s">
        <v>22</v>
      </c>
      <c r="P1480" t="s">
        <v>26</v>
      </c>
      <c r="Q1480" t="s">
        <v>35</v>
      </c>
      <c r="R1480">
        <v>265</v>
      </c>
      <c r="S1480">
        <v>12</v>
      </c>
      <c r="T1480">
        <v>181</v>
      </c>
    </row>
    <row r="1481" spans="1:20">
      <c r="A1481" t="s">
        <v>208</v>
      </c>
      <c r="B1481" s="4">
        <v>2</v>
      </c>
      <c r="C1481" s="4">
        <v>6</v>
      </c>
      <c r="D1481" s="4">
        <v>1968</v>
      </c>
      <c r="E1481" s="1">
        <f t="shared" si="46"/>
        <v>2850</v>
      </c>
      <c r="F1481">
        <v>50.8</v>
      </c>
      <c r="G1481">
        <v>3.2</v>
      </c>
      <c r="H1481" t="s">
        <v>22</v>
      </c>
      <c r="I1481" s="4">
        <v>26</v>
      </c>
      <c r="J1481" s="4">
        <v>10</v>
      </c>
      <c r="K1481" s="6">
        <v>1968</v>
      </c>
      <c r="L1481" s="1">
        <f t="shared" si="47"/>
        <v>11738</v>
      </c>
      <c r="M1481">
        <v>50.8</v>
      </c>
      <c r="N1481">
        <v>3.2</v>
      </c>
      <c r="O1481" t="s">
        <v>22</v>
      </c>
      <c r="P1481" t="s">
        <v>34</v>
      </c>
      <c r="Q1481" t="s">
        <v>35</v>
      </c>
      <c r="R1481">
        <v>146</v>
      </c>
      <c r="S1481">
        <v>0</v>
      </c>
      <c r="T1481">
        <v>0</v>
      </c>
    </row>
    <row r="1482" spans="1:20">
      <c r="A1482" t="s">
        <v>238</v>
      </c>
      <c r="B1482" s="4">
        <v>26</v>
      </c>
      <c r="C1482" s="4">
        <v>5</v>
      </c>
      <c r="D1482" s="4">
        <v>1968</v>
      </c>
      <c r="E1482" s="1">
        <f t="shared" si="46"/>
        <v>11585</v>
      </c>
      <c r="F1482">
        <v>49.1</v>
      </c>
      <c r="G1482">
        <v>15.05</v>
      </c>
      <c r="H1482" t="s">
        <v>211</v>
      </c>
      <c r="I1482" s="4">
        <v>1</v>
      </c>
      <c r="J1482" s="4">
        <v>7</v>
      </c>
      <c r="K1482" s="6">
        <v>1968</v>
      </c>
      <c r="L1482" s="1">
        <f t="shared" si="47"/>
        <v>2515</v>
      </c>
      <c r="M1482">
        <v>49.1</v>
      </c>
      <c r="N1482">
        <v>15.05</v>
      </c>
      <c r="O1482" t="s">
        <v>211</v>
      </c>
      <c r="P1482" t="s">
        <v>34</v>
      </c>
      <c r="Q1482" t="s">
        <v>35</v>
      </c>
      <c r="R1482">
        <v>36</v>
      </c>
      <c r="S1482">
        <v>0</v>
      </c>
      <c r="T1482">
        <v>0</v>
      </c>
    </row>
    <row r="1483" spans="1:20">
      <c r="A1483" t="s">
        <v>419</v>
      </c>
      <c r="B1483" s="4">
        <v>27</v>
      </c>
      <c r="C1483" s="4">
        <v>5</v>
      </c>
      <c r="D1483" s="4">
        <v>1968</v>
      </c>
      <c r="E1483" s="1">
        <f t="shared" si="46"/>
        <v>11950</v>
      </c>
      <c r="F1483">
        <v>49.47</v>
      </c>
      <c r="G1483">
        <v>8.6</v>
      </c>
      <c r="H1483" t="s">
        <v>332</v>
      </c>
      <c r="I1483" s="4">
        <v>16</v>
      </c>
      <c r="J1483" s="4">
        <v>7</v>
      </c>
      <c r="K1483" s="6">
        <v>1968</v>
      </c>
      <c r="L1483" s="1">
        <f t="shared" si="47"/>
        <v>7994</v>
      </c>
      <c r="M1483">
        <v>49.47</v>
      </c>
      <c r="N1483">
        <v>8.6</v>
      </c>
      <c r="O1483" t="s">
        <v>332</v>
      </c>
      <c r="P1483" t="s">
        <v>34</v>
      </c>
      <c r="Q1483" t="s">
        <v>35</v>
      </c>
      <c r="R1483">
        <v>50</v>
      </c>
      <c r="S1483">
        <v>0</v>
      </c>
      <c r="T1483">
        <v>0</v>
      </c>
    </row>
    <row r="1484" spans="1:20">
      <c r="A1484" t="s">
        <v>420</v>
      </c>
      <c r="B1484" s="4">
        <v>27</v>
      </c>
      <c r="C1484" s="4">
        <v>5</v>
      </c>
      <c r="D1484" s="4">
        <v>1968</v>
      </c>
      <c r="E1484" s="1">
        <f t="shared" si="46"/>
        <v>11950</v>
      </c>
      <c r="F1484">
        <v>49.47</v>
      </c>
      <c r="G1484">
        <v>8.6</v>
      </c>
      <c r="H1484" t="s">
        <v>332</v>
      </c>
      <c r="I1484" s="4">
        <v>16</v>
      </c>
      <c r="J1484" s="4">
        <v>7</v>
      </c>
      <c r="K1484" s="6">
        <v>1968</v>
      </c>
      <c r="L1484" s="1">
        <f t="shared" si="47"/>
        <v>7994</v>
      </c>
      <c r="M1484">
        <v>49.47</v>
      </c>
      <c r="N1484">
        <v>8.6</v>
      </c>
      <c r="O1484" t="s">
        <v>332</v>
      </c>
      <c r="P1484" t="s">
        <v>34</v>
      </c>
      <c r="Q1484" t="s">
        <v>35</v>
      </c>
      <c r="R1484">
        <v>50</v>
      </c>
      <c r="S1484">
        <v>0</v>
      </c>
      <c r="T1484">
        <v>0</v>
      </c>
    </row>
    <row r="1485" spans="1:20">
      <c r="A1485" t="s">
        <v>628</v>
      </c>
      <c r="B1485" s="4">
        <v>17</v>
      </c>
      <c r="C1485" s="4">
        <v>5</v>
      </c>
      <c r="D1485" s="4">
        <v>1968</v>
      </c>
      <c r="E1485" s="1">
        <f t="shared" si="46"/>
        <v>8298</v>
      </c>
      <c r="F1485">
        <v>55.93</v>
      </c>
      <c r="G1485">
        <v>12.32</v>
      </c>
      <c r="H1485" t="s">
        <v>610</v>
      </c>
      <c r="I1485" s="4">
        <v>6</v>
      </c>
      <c r="J1485" s="4">
        <v>4</v>
      </c>
      <c r="K1485" s="6">
        <v>1969</v>
      </c>
      <c r="L1485" s="1">
        <f t="shared" si="47"/>
        <v>4251</v>
      </c>
      <c r="M1485">
        <v>55.93</v>
      </c>
      <c r="N1485">
        <v>12.32</v>
      </c>
      <c r="O1485" t="s">
        <v>610</v>
      </c>
      <c r="P1485" t="s">
        <v>34</v>
      </c>
      <c r="Q1485" t="s">
        <v>35</v>
      </c>
      <c r="R1485">
        <v>324</v>
      </c>
      <c r="S1485">
        <v>0</v>
      </c>
      <c r="T1485">
        <v>0</v>
      </c>
    </row>
    <row r="1486" spans="1:20">
      <c r="A1486" t="s">
        <v>630</v>
      </c>
      <c r="B1486" s="4">
        <v>23</v>
      </c>
      <c r="C1486" s="4">
        <v>5</v>
      </c>
      <c r="D1486" s="4">
        <v>1968</v>
      </c>
      <c r="E1486" s="1">
        <f t="shared" si="46"/>
        <v>10489</v>
      </c>
      <c r="F1486">
        <v>56.05</v>
      </c>
      <c r="G1486">
        <v>12.38</v>
      </c>
      <c r="H1486" t="s">
        <v>610</v>
      </c>
      <c r="I1486" s="4">
        <v>16</v>
      </c>
      <c r="J1486" s="4">
        <v>1</v>
      </c>
      <c r="K1486" s="6">
        <v>1969</v>
      </c>
      <c r="L1486" s="1">
        <f t="shared" si="47"/>
        <v>7813</v>
      </c>
      <c r="M1486">
        <v>56.05</v>
      </c>
      <c r="N1486">
        <v>12.42</v>
      </c>
      <c r="O1486" t="s">
        <v>610</v>
      </c>
      <c r="P1486" t="s">
        <v>34</v>
      </c>
      <c r="Q1486" t="s">
        <v>35</v>
      </c>
      <c r="R1486">
        <v>238</v>
      </c>
      <c r="S1486">
        <v>3</v>
      </c>
      <c r="T1486">
        <v>91</v>
      </c>
    </row>
    <row r="1487" spans="1:20">
      <c r="A1487" t="s">
        <v>631</v>
      </c>
      <c r="B1487" s="4">
        <v>5</v>
      </c>
      <c r="C1487" s="4">
        <v>6</v>
      </c>
      <c r="D1487" s="4">
        <v>1968</v>
      </c>
      <c r="E1487" s="1">
        <f t="shared" si="46"/>
        <v>3946</v>
      </c>
      <c r="F1487">
        <v>56.03</v>
      </c>
      <c r="G1487">
        <v>12.62</v>
      </c>
      <c r="H1487" t="s">
        <v>610</v>
      </c>
      <c r="I1487" s="4">
        <v>8</v>
      </c>
      <c r="J1487" s="4">
        <v>8</v>
      </c>
      <c r="K1487" s="6">
        <v>1968</v>
      </c>
      <c r="L1487" s="1">
        <f t="shared" si="47"/>
        <v>5103</v>
      </c>
      <c r="M1487">
        <v>56.03</v>
      </c>
      <c r="N1487">
        <v>12.62</v>
      </c>
      <c r="O1487" t="s">
        <v>610</v>
      </c>
      <c r="P1487" t="s">
        <v>34</v>
      </c>
      <c r="Q1487" t="s">
        <v>35</v>
      </c>
      <c r="R1487">
        <v>64</v>
      </c>
      <c r="S1487">
        <v>0</v>
      </c>
      <c r="T1487">
        <v>0</v>
      </c>
    </row>
    <row r="1488" spans="1:20">
      <c r="A1488" t="s">
        <v>664</v>
      </c>
      <c r="B1488" s="4">
        <v>23</v>
      </c>
      <c r="C1488" s="4">
        <v>5</v>
      </c>
      <c r="D1488" s="4">
        <v>1968</v>
      </c>
      <c r="E1488" s="1">
        <f t="shared" si="46"/>
        <v>10489</v>
      </c>
      <c r="F1488">
        <v>57.73</v>
      </c>
      <c r="G1488">
        <v>10.6</v>
      </c>
      <c r="H1488" t="s">
        <v>610</v>
      </c>
      <c r="I1488" s="4">
        <v>30</v>
      </c>
      <c r="J1488" s="4">
        <v>4</v>
      </c>
      <c r="K1488" s="6">
        <v>1972</v>
      </c>
      <c r="L1488" s="1">
        <f t="shared" si="47"/>
        <v>13020</v>
      </c>
      <c r="M1488">
        <v>57.73</v>
      </c>
      <c r="N1488">
        <v>10.6</v>
      </c>
      <c r="O1488" t="s">
        <v>610</v>
      </c>
      <c r="P1488" t="s">
        <v>34</v>
      </c>
      <c r="Q1488" t="s">
        <v>35</v>
      </c>
      <c r="R1488">
        <v>1438</v>
      </c>
      <c r="S1488">
        <v>0</v>
      </c>
      <c r="T1488">
        <v>0</v>
      </c>
    </row>
    <row r="1489" spans="1:20">
      <c r="A1489" t="s">
        <v>735</v>
      </c>
      <c r="B1489" s="4">
        <v>6</v>
      </c>
      <c r="C1489" s="4">
        <v>6</v>
      </c>
      <c r="D1489" s="4">
        <v>1968</v>
      </c>
      <c r="E1489" s="1">
        <f t="shared" si="46"/>
        <v>4311</v>
      </c>
      <c r="F1489">
        <v>55.95</v>
      </c>
      <c r="G1489">
        <v>8.67</v>
      </c>
      <c r="H1489" t="s">
        <v>610</v>
      </c>
      <c r="I1489" s="4">
        <v>26</v>
      </c>
      <c r="J1489" s="4">
        <v>12</v>
      </c>
      <c r="K1489" s="6">
        <v>1969</v>
      </c>
      <c r="L1489" s="1">
        <f t="shared" si="47"/>
        <v>11800</v>
      </c>
      <c r="M1489">
        <v>55.95</v>
      </c>
      <c r="N1489">
        <v>8.67</v>
      </c>
      <c r="O1489" t="s">
        <v>610</v>
      </c>
      <c r="P1489" t="s">
        <v>34</v>
      </c>
      <c r="Q1489" t="s">
        <v>35</v>
      </c>
      <c r="R1489">
        <v>568</v>
      </c>
      <c r="S1489">
        <v>0</v>
      </c>
      <c r="T1489">
        <v>0</v>
      </c>
    </row>
    <row r="1490" spans="1:20">
      <c r="A1490" t="s">
        <v>1062</v>
      </c>
      <c r="B1490" s="4">
        <v>13</v>
      </c>
      <c r="C1490" s="4">
        <v>5</v>
      </c>
      <c r="D1490" s="4">
        <v>1968</v>
      </c>
      <c r="E1490" s="1">
        <f t="shared" si="46"/>
        <v>6837</v>
      </c>
      <c r="F1490">
        <v>51.78</v>
      </c>
      <c r="G1490">
        <v>-0.63</v>
      </c>
      <c r="H1490" t="s">
        <v>4129</v>
      </c>
      <c r="I1490" s="4">
        <v>24</v>
      </c>
      <c r="J1490" s="4">
        <v>6</v>
      </c>
      <c r="K1490" s="6">
        <v>1983</v>
      </c>
      <c r="L1490" s="1">
        <f t="shared" si="47"/>
        <v>10901</v>
      </c>
      <c r="M1490">
        <v>51.8</v>
      </c>
      <c r="N1490">
        <v>-0.67</v>
      </c>
      <c r="O1490" t="s">
        <v>4129</v>
      </c>
      <c r="P1490" t="s">
        <v>140</v>
      </c>
      <c r="Q1490" t="s">
        <v>35</v>
      </c>
      <c r="R1490">
        <v>5520</v>
      </c>
      <c r="S1490">
        <v>3</v>
      </c>
      <c r="T1490">
        <v>309</v>
      </c>
    </row>
    <row r="1491" spans="1:20">
      <c r="A1491" t="s">
        <v>1063</v>
      </c>
      <c r="B1491" s="4">
        <v>2</v>
      </c>
      <c r="C1491" s="4">
        <v>6</v>
      </c>
      <c r="D1491" s="4">
        <v>1968</v>
      </c>
      <c r="E1491" s="1">
        <f t="shared" si="46"/>
        <v>2850</v>
      </c>
      <c r="F1491">
        <v>51.4</v>
      </c>
      <c r="G1491">
        <v>-0.4</v>
      </c>
      <c r="H1491" t="s">
        <v>4129</v>
      </c>
      <c r="I1491" s="4">
        <v>8</v>
      </c>
      <c r="J1491" s="4">
        <v>12</v>
      </c>
      <c r="K1491" s="6">
        <v>1968</v>
      </c>
      <c r="L1491" s="1">
        <f t="shared" si="47"/>
        <v>5225</v>
      </c>
      <c r="M1491">
        <v>51.4</v>
      </c>
      <c r="N1491">
        <v>-0.4</v>
      </c>
      <c r="O1491" t="s">
        <v>4129</v>
      </c>
      <c r="P1491" t="s">
        <v>40</v>
      </c>
      <c r="Q1491" t="s">
        <v>35</v>
      </c>
      <c r="R1491">
        <v>189</v>
      </c>
      <c r="S1491">
        <v>0</v>
      </c>
      <c r="T1491">
        <v>0</v>
      </c>
    </row>
    <row r="1492" spans="1:20">
      <c r="A1492" t="s">
        <v>1064</v>
      </c>
      <c r="B1492" s="4">
        <v>2</v>
      </c>
      <c r="C1492" s="4">
        <v>6</v>
      </c>
      <c r="D1492" s="4">
        <v>1968</v>
      </c>
      <c r="E1492" s="1">
        <f t="shared" si="46"/>
        <v>2850</v>
      </c>
      <c r="F1492">
        <v>51.4</v>
      </c>
      <c r="G1492">
        <v>-0.4</v>
      </c>
      <c r="H1492" t="s">
        <v>4129</v>
      </c>
      <c r="I1492" s="4">
        <v>23</v>
      </c>
      <c r="J1492" s="4">
        <v>2</v>
      </c>
      <c r="K1492" s="6">
        <v>1969</v>
      </c>
      <c r="L1492" s="1">
        <f t="shared" si="47"/>
        <v>10401</v>
      </c>
      <c r="M1492">
        <v>51.4</v>
      </c>
      <c r="N1492">
        <v>-0.4</v>
      </c>
      <c r="O1492" t="s">
        <v>4129</v>
      </c>
      <c r="P1492" t="s">
        <v>40</v>
      </c>
      <c r="Q1492" t="s">
        <v>35</v>
      </c>
      <c r="R1492">
        <v>266</v>
      </c>
      <c r="S1492">
        <v>0</v>
      </c>
      <c r="T1492">
        <v>0</v>
      </c>
    </row>
    <row r="1493" spans="1:20">
      <c r="A1493" t="s">
        <v>1066</v>
      </c>
      <c r="B1493" s="4">
        <v>16</v>
      </c>
      <c r="C1493" s="4">
        <v>5</v>
      </c>
      <c r="D1493" s="4">
        <v>1968</v>
      </c>
      <c r="E1493" s="1">
        <f t="shared" si="46"/>
        <v>7933</v>
      </c>
      <c r="F1493">
        <v>51.1</v>
      </c>
      <c r="G1493">
        <v>1.2</v>
      </c>
      <c r="H1493" t="s">
        <v>4129</v>
      </c>
      <c r="I1493" s="4">
        <v>20</v>
      </c>
      <c r="J1493" s="4">
        <v>10</v>
      </c>
      <c r="K1493" s="6">
        <v>1968</v>
      </c>
      <c r="L1493" s="1">
        <f t="shared" si="47"/>
        <v>9547</v>
      </c>
      <c r="M1493">
        <v>51.1</v>
      </c>
      <c r="N1493">
        <v>1.2</v>
      </c>
      <c r="O1493" t="s">
        <v>4129</v>
      </c>
      <c r="P1493" t="s">
        <v>34</v>
      </c>
      <c r="Q1493" t="s">
        <v>35</v>
      </c>
      <c r="R1493">
        <v>157</v>
      </c>
      <c r="S1493">
        <v>0</v>
      </c>
      <c r="T1493">
        <v>0</v>
      </c>
    </row>
    <row r="1494" spans="1:20">
      <c r="A1494" t="s">
        <v>1067</v>
      </c>
      <c r="B1494" s="4">
        <v>16</v>
      </c>
      <c r="C1494" s="4">
        <v>5</v>
      </c>
      <c r="D1494" s="4">
        <v>1968</v>
      </c>
      <c r="E1494" s="1">
        <f t="shared" si="46"/>
        <v>7933</v>
      </c>
      <c r="F1494">
        <v>51.1</v>
      </c>
      <c r="G1494">
        <v>1.2</v>
      </c>
      <c r="H1494" t="s">
        <v>4129</v>
      </c>
      <c r="I1494" s="4">
        <v>4</v>
      </c>
      <c r="J1494" s="4">
        <v>8</v>
      </c>
      <c r="K1494" s="6">
        <v>1968</v>
      </c>
      <c r="L1494" s="1">
        <f t="shared" si="47"/>
        <v>3642</v>
      </c>
      <c r="M1494">
        <v>51.1</v>
      </c>
      <c r="N1494">
        <v>1.2</v>
      </c>
      <c r="O1494" t="s">
        <v>4129</v>
      </c>
      <c r="P1494" t="s">
        <v>40</v>
      </c>
      <c r="Q1494" t="s">
        <v>35</v>
      </c>
      <c r="R1494">
        <v>80</v>
      </c>
      <c r="S1494">
        <v>0</v>
      </c>
      <c r="T1494">
        <v>0</v>
      </c>
    </row>
    <row r="1495" spans="1:20">
      <c r="A1495" t="s">
        <v>1068</v>
      </c>
      <c r="B1495" s="4">
        <v>12</v>
      </c>
      <c r="C1495" s="4">
        <v>5</v>
      </c>
      <c r="D1495" s="4">
        <v>1968</v>
      </c>
      <c r="E1495" s="1">
        <f t="shared" si="46"/>
        <v>6472</v>
      </c>
      <c r="F1495">
        <v>53.28</v>
      </c>
      <c r="G1495">
        <v>-2.82</v>
      </c>
      <c r="H1495" t="s">
        <v>4129</v>
      </c>
      <c r="I1495" s="4">
        <v>16</v>
      </c>
      <c r="J1495" s="4">
        <v>6</v>
      </c>
      <c r="K1495" s="6">
        <v>1970</v>
      </c>
      <c r="L1495" s="1">
        <f t="shared" si="47"/>
        <v>7966</v>
      </c>
      <c r="M1495">
        <v>53.3</v>
      </c>
      <c r="N1495">
        <v>-2.8</v>
      </c>
      <c r="O1495" t="s">
        <v>4129</v>
      </c>
      <c r="P1495" t="s">
        <v>34</v>
      </c>
      <c r="Q1495" t="s">
        <v>35</v>
      </c>
      <c r="R1495">
        <v>765</v>
      </c>
      <c r="S1495">
        <v>3</v>
      </c>
      <c r="T1495">
        <v>31</v>
      </c>
    </row>
    <row r="1496" spans="1:20">
      <c r="A1496" t="s">
        <v>1071</v>
      </c>
      <c r="B1496" s="4">
        <v>1</v>
      </c>
      <c r="C1496" s="4">
        <v>6</v>
      </c>
      <c r="D1496" s="4">
        <v>1968</v>
      </c>
      <c r="E1496" s="1">
        <f t="shared" si="46"/>
        <v>2485</v>
      </c>
      <c r="F1496">
        <v>53.6</v>
      </c>
      <c r="G1496">
        <v>-1.6</v>
      </c>
      <c r="H1496" t="s">
        <v>4129</v>
      </c>
      <c r="I1496" s="4">
        <v>26</v>
      </c>
      <c r="J1496" s="4">
        <v>8</v>
      </c>
      <c r="K1496" s="6">
        <v>1968</v>
      </c>
      <c r="L1496" s="1">
        <f t="shared" si="47"/>
        <v>11677</v>
      </c>
      <c r="M1496">
        <v>53.6</v>
      </c>
      <c r="N1496">
        <v>-1.6</v>
      </c>
      <c r="O1496" t="s">
        <v>4129</v>
      </c>
      <c r="P1496" t="s">
        <v>40</v>
      </c>
      <c r="Q1496" t="s">
        <v>35</v>
      </c>
      <c r="R1496">
        <v>86</v>
      </c>
      <c r="S1496">
        <v>0</v>
      </c>
      <c r="T1496">
        <v>0</v>
      </c>
    </row>
    <row r="1497" spans="1:20">
      <c r="A1497" t="s">
        <v>1077</v>
      </c>
      <c r="B1497" s="4">
        <v>3</v>
      </c>
      <c r="C1497" s="4">
        <v>7</v>
      </c>
      <c r="D1497" s="4">
        <v>1968</v>
      </c>
      <c r="E1497" s="1">
        <f t="shared" si="46"/>
        <v>3245</v>
      </c>
      <c r="F1497">
        <v>53.5</v>
      </c>
      <c r="G1497">
        <v>-2</v>
      </c>
      <c r="H1497" t="s">
        <v>4129</v>
      </c>
      <c r="I1497" s="4">
        <v>20</v>
      </c>
      <c r="J1497" s="4">
        <v>8</v>
      </c>
      <c r="K1497" s="6">
        <v>1976</v>
      </c>
      <c r="L1497" s="1">
        <f t="shared" si="47"/>
        <v>9494</v>
      </c>
      <c r="M1497">
        <v>53.5</v>
      </c>
      <c r="N1497">
        <v>-2</v>
      </c>
      <c r="O1497" t="s">
        <v>4129</v>
      </c>
      <c r="P1497" t="s">
        <v>40</v>
      </c>
      <c r="Q1497" t="s">
        <v>35</v>
      </c>
      <c r="R1497">
        <v>2970</v>
      </c>
      <c r="S1497">
        <v>0</v>
      </c>
      <c r="T1497">
        <v>0</v>
      </c>
    </row>
    <row r="1498" spans="1:20">
      <c r="A1498" t="s">
        <v>2094</v>
      </c>
      <c r="B1498" s="4">
        <v>4</v>
      </c>
      <c r="C1498" s="4">
        <v>6</v>
      </c>
      <c r="D1498" s="4">
        <v>1968</v>
      </c>
      <c r="E1498" s="1">
        <f t="shared" si="46"/>
        <v>3581</v>
      </c>
      <c r="F1498">
        <v>63.78</v>
      </c>
      <c r="G1498">
        <v>11.42</v>
      </c>
      <c r="H1498" t="s">
        <v>669</v>
      </c>
      <c r="I1498" s="4">
        <v>25</v>
      </c>
      <c r="J1498" s="4">
        <v>8</v>
      </c>
      <c r="K1498" s="6">
        <v>1968</v>
      </c>
      <c r="L1498" s="1">
        <f t="shared" si="47"/>
        <v>11312</v>
      </c>
      <c r="M1498">
        <v>63.78</v>
      </c>
      <c r="N1498">
        <v>11.42</v>
      </c>
      <c r="O1498" t="s">
        <v>669</v>
      </c>
      <c r="P1498" t="s">
        <v>40</v>
      </c>
      <c r="Q1498" t="s">
        <v>52</v>
      </c>
      <c r="R1498">
        <v>82</v>
      </c>
      <c r="S1498">
        <v>0</v>
      </c>
      <c r="T1498">
        <v>0</v>
      </c>
    </row>
    <row r="1499" spans="1:20">
      <c r="A1499" t="s">
        <v>2296</v>
      </c>
      <c r="B1499" s="4">
        <v>10</v>
      </c>
      <c r="C1499" s="4">
        <v>6</v>
      </c>
      <c r="D1499" s="4">
        <v>1968</v>
      </c>
      <c r="E1499" s="1">
        <f t="shared" si="46"/>
        <v>5772</v>
      </c>
      <c r="F1499">
        <v>60.13</v>
      </c>
      <c r="G1499">
        <v>5.37</v>
      </c>
      <c r="H1499" t="s">
        <v>669</v>
      </c>
      <c r="I1499" s="4">
        <v>31</v>
      </c>
      <c r="J1499" s="4">
        <v>8</v>
      </c>
      <c r="K1499" s="6">
        <v>1969</v>
      </c>
      <c r="L1499" s="1">
        <f t="shared" si="47"/>
        <v>13504</v>
      </c>
      <c r="M1499">
        <v>60.17</v>
      </c>
      <c r="N1499">
        <v>5.32</v>
      </c>
      <c r="O1499" t="s">
        <v>669</v>
      </c>
      <c r="P1499" t="s">
        <v>40</v>
      </c>
      <c r="Q1499" t="s">
        <v>35</v>
      </c>
      <c r="R1499">
        <v>447</v>
      </c>
      <c r="S1499">
        <v>5</v>
      </c>
      <c r="T1499">
        <v>324</v>
      </c>
    </row>
    <row r="1500" spans="1:20">
      <c r="A1500" t="s">
        <v>2299</v>
      </c>
      <c r="B1500" s="4">
        <v>4</v>
      </c>
      <c r="C1500" s="4">
        <v>6</v>
      </c>
      <c r="D1500" s="4">
        <v>1968</v>
      </c>
      <c r="E1500" s="1">
        <f t="shared" si="46"/>
        <v>3581</v>
      </c>
      <c r="F1500">
        <v>59.32</v>
      </c>
      <c r="G1500">
        <v>10.73</v>
      </c>
      <c r="H1500" t="s">
        <v>669</v>
      </c>
      <c r="I1500" s="4">
        <v>14</v>
      </c>
      <c r="J1500" s="4">
        <v>10</v>
      </c>
      <c r="K1500" s="6">
        <v>1968</v>
      </c>
      <c r="L1500" s="1">
        <f t="shared" si="47"/>
        <v>7355</v>
      </c>
      <c r="M1500">
        <v>59.32</v>
      </c>
      <c r="N1500">
        <v>10.73</v>
      </c>
      <c r="O1500" t="s">
        <v>669</v>
      </c>
      <c r="P1500" t="s">
        <v>34</v>
      </c>
      <c r="Q1500" t="s">
        <v>35</v>
      </c>
      <c r="R1500">
        <v>132</v>
      </c>
      <c r="S1500">
        <v>0</v>
      </c>
      <c r="T1500">
        <v>0</v>
      </c>
    </row>
    <row r="1501" spans="1:20">
      <c r="A1501" t="s">
        <v>2392</v>
      </c>
      <c r="B1501" s="4">
        <v>26</v>
      </c>
      <c r="C1501" s="4">
        <v>5</v>
      </c>
      <c r="D1501" s="4">
        <v>1968</v>
      </c>
      <c r="E1501" s="1">
        <f t="shared" si="46"/>
        <v>11585</v>
      </c>
      <c r="F1501">
        <v>60.23</v>
      </c>
      <c r="G1501">
        <v>5.3</v>
      </c>
      <c r="H1501" t="s">
        <v>669</v>
      </c>
      <c r="I1501" s="4">
        <v>2</v>
      </c>
      <c r="J1501" s="4">
        <v>11</v>
      </c>
      <c r="K1501" s="6">
        <v>1969</v>
      </c>
      <c r="L1501" s="1">
        <f t="shared" si="47"/>
        <v>3004</v>
      </c>
      <c r="M1501">
        <v>60.22</v>
      </c>
      <c r="N1501">
        <v>5.27</v>
      </c>
      <c r="O1501" t="s">
        <v>669</v>
      </c>
      <c r="P1501" t="s">
        <v>34</v>
      </c>
      <c r="Q1501" t="s">
        <v>35</v>
      </c>
      <c r="R1501">
        <v>525</v>
      </c>
      <c r="S1501">
        <v>3</v>
      </c>
      <c r="T1501">
        <v>225</v>
      </c>
    </row>
    <row r="1502" spans="1:20">
      <c r="A1502" t="s">
        <v>2393</v>
      </c>
      <c r="B1502" s="4">
        <v>26</v>
      </c>
      <c r="C1502" s="4">
        <v>5</v>
      </c>
      <c r="D1502" s="4">
        <v>1968</v>
      </c>
      <c r="E1502" s="1">
        <f t="shared" si="46"/>
        <v>11585</v>
      </c>
      <c r="F1502">
        <v>60.23</v>
      </c>
      <c r="G1502">
        <v>5.3</v>
      </c>
      <c r="H1502" t="s">
        <v>669</v>
      </c>
      <c r="I1502" s="4">
        <v>13</v>
      </c>
      <c r="J1502" s="4">
        <v>7</v>
      </c>
      <c r="K1502" s="6">
        <v>1968</v>
      </c>
      <c r="L1502" s="1">
        <f t="shared" si="47"/>
        <v>6898</v>
      </c>
      <c r="M1502">
        <v>60.23</v>
      </c>
      <c r="N1502">
        <v>5.3</v>
      </c>
      <c r="O1502" t="s">
        <v>669</v>
      </c>
      <c r="P1502" t="s">
        <v>81</v>
      </c>
      <c r="Q1502" t="s">
        <v>35</v>
      </c>
      <c r="R1502">
        <v>48</v>
      </c>
      <c r="S1502">
        <v>0</v>
      </c>
      <c r="T1502">
        <v>0</v>
      </c>
    </row>
    <row r="1503" spans="1:20">
      <c r="A1503" t="s">
        <v>2394</v>
      </c>
      <c r="B1503" s="4">
        <v>2</v>
      </c>
      <c r="C1503" s="4">
        <v>6</v>
      </c>
      <c r="D1503" s="4">
        <v>1968</v>
      </c>
      <c r="E1503" s="1">
        <f t="shared" si="46"/>
        <v>2850</v>
      </c>
      <c r="F1503">
        <v>60.8</v>
      </c>
      <c r="G1503">
        <v>4.95</v>
      </c>
      <c r="H1503" t="s">
        <v>669</v>
      </c>
      <c r="I1503" s="4">
        <v>15</v>
      </c>
      <c r="J1503" s="4">
        <v>4</v>
      </c>
      <c r="K1503" s="6">
        <v>1969</v>
      </c>
      <c r="L1503" s="1">
        <f t="shared" si="47"/>
        <v>7538</v>
      </c>
      <c r="M1503">
        <v>60.82</v>
      </c>
      <c r="N1503">
        <v>5</v>
      </c>
      <c r="O1503" t="s">
        <v>669</v>
      </c>
      <c r="P1503" t="s">
        <v>40</v>
      </c>
      <c r="Q1503" t="s">
        <v>35</v>
      </c>
      <c r="R1503">
        <v>317</v>
      </c>
      <c r="S1503">
        <v>4</v>
      </c>
      <c r="T1503">
        <v>56</v>
      </c>
    </row>
    <row r="1504" spans="1:20">
      <c r="A1504" t="s">
        <v>2395</v>
      </c>
      <c r="B1504" s="4">
        <v>3</v>
      </c>
      <c r="C1504" s="4">
        <v>6</v>
      </c>
      <c r="D1504" s="4">
        <v>1968</v>
      </c>
      <c r="E1504" s="1">
        <f t="shared" si="46"/>
        <v>3215</v>
      </c>
      <c r="F1504">
        <v>60.77</v>
      </c>
      <c r="G1504">
        <v>5</v>
      </c>
      <c r="H1504" t="s">
        <v>669</v>
      </c>
      <c r="I1504" s="4">
        <v>15</v>
      </c>
      <c r="J1504" s="4">
        <v>11</v>
      </c>
      <c r="K1504" s="6">
        <v>1970</v>
      </c>
      <c r="L1504" s="1">
        <f t="shared" si="47"/>
        <v>7753</v>
      </c>
      <c r="M1504">
        <v>60.77</v>
      </c>
      <c r="N1504">
        <v>5.03</v>
      </c>
      <c r="O1504" t="s">
        <v>669</v>
      </c>
      <c r="P1504" t="s">
        <v>40</v>
      </c>
      <c r="Q1504" t="s">
        <v>35</v>
      </c>
      <c r="R1504">
        <v>895</v>
      </c>
      <c r="S1504">
        <v>2</v>
      </c>
      <c r="T1504">
        <v>91</v>
      </c>
    </row>
    <row r="1505" spans="1:20">
      <c r="A1505" t="s">
        <v>2396</v>
      </c>
      <c r="B1505" s="4">
        <v>6</v>
      </c>
      <c r="C1505" s="4">
        <v>6</v>
      </c>
      <c r="D1505" s="4">
        <v>1968</v>
      </c>
      <c r="E1505" s="1">
        <f t="shared" si="46"/>
        <v>4311</v>
      </c>
      <c r="F1505">
        <v>60.3</v>
      </c>
      <c r="G1505">
        <v>5.2</v>
      </c>
      <c r="H1505" t="s">
        <v>669</v>
      </c>
      <c r="I1505" s="4">
        <v>15</v>
      </c>
      <c r="J1505" s="4">
        <v>7</v>
      </c>
      <c r="K1505" s="6">
        <v>1969</v>
      </c>
      <c r="L1505" s="1">
        <f t="shared" si="47"/>
        <v>7629</v>
      </c>
      <c r="M1505">
        <v>60.37</v>
      </c>
      <c r="N1505">
        <v>5.3</v>
      </c>
      <c r="O1505" t="s">
        <v>669</v>
      </c>
      <c r="P1505" t="s">
        <v>34</v>
      </c>
      <c r="Q1505" t="s">
        <v>35</v>
      </c>
      <c r="R1505">
        <v>404</v>
      </c>
      <c r="S1505">
        <v>10</v>
      </c>
      <c r="T1505">
        <v>37</v>
      </c>
    </row>
    <row r="1506" spans="1:20">
      <c r="A1506" t="s">
        <v>2685</v>
      </c>
      <c r="B1506" s="4">
        <v>18</v>
      </c>
      <c r="C1506" s="4">
        <v>7</v>
      </c>
      <c r="D1506" s="4">
        <v>1968</v>
      </c>
      <c r="E1506" s="1">
        <f t="shared" si="46"/>
        <v>8724</v>
      </c>
      <c r="F1506">
        <v>69.400000000000006</v>
      </c>
      <c r="G1506">
        <v>25.8</v>
      </c>
      <c r="H1506" t="s">
        <v>2455</v>
      </c>
      <c r="I1506" s="4">
        <v>21</v>
      </c>
      <c r="J1506" s="4">
        <v>5</v>
      </c>
      <c r="K1506" s="6">
        <v>1969</v>
      </c>
      <c r="L1506" s="1">
        <f t="shared" si="47"/>
        <v>9760</v>
      </c>
      <c r="M1506">
        <v>69.400000000000006</v>
      </c>
      <c r="N1506">
        <v>25.9</v>
      </c>
      <c r="O1506" t="s">
        <v>2455</v>
      </c>
      <c r="P1506" t="s">
        <v>40</v>
      </c>
      <c r="Q1506" t="s">
        <v>35</v>
      </c>
      <c r="R1506">
        <v>307</v>
      </c>
      <c r="S1506">
        <v>4</v>
      </c>
      <c r="T1506">
        <v>91</v>
      </c>
    </row>
    <row r="1507" spans="1:20">
      <c r="A1507" t="s">
        <v>2746</v>
      </c>
      <c r="B1507" s="4">
        <v>9</v>
      </c>
      <c r="C1507" s="4">
        <v>6</v>
      </c>
      <c r="D1507" s="4">
        <v>1968</v>
      </c>
      <c r="E1507" s="1">
        <f t="shared" si="46"/>
        <v>5407</v>
      </c>
      <c r="F1507">
        <v>61.8</v>
      </c>
      <c r="G1507">
        <v>23.7</v>
      </c>
      <c r="H1507" t="s">
        <v>2455</v>
      </c>
      <c r="I1507" s="4">
        <v>5</v>
      </c>
      <c r="J1507" s="4">
        <v>11</v>
      </c>
      <c r="K1507" s="6">
        <v>1968</v>
      </c>
      <c r="L1507" s="1">
        <f t="shared" si="47"/>
        <v>4099</v>
      </c>
      <c r="M1507">
        <v>61.8</v>
      </c>
      <c r="N1507">
        <v>23.7</v>
      </c>
      <c r="O1507" t="s">
        <v>2455</v>
      </c>
      <c r="P1507" t="s">
        <v>34</v>
      </c>
      <c r="Q1507" t="s">
        <v>35</v>
      </c>
      <c r="R1507">
        <v>149</v>
      </c>
      <c r="S1507">
        <v>0</v>
      </c>
      <c r="T1507">
        <v>0</v>
      </c>
    </row>
    <row r="1508" spans="1:20">
      <c r="A1508" t="s">
        <v>2756</v>
      </c>
      <c r="B1508" s="4">
        <v>29</v>
      </c>
      <c r="C1508" s="4">
        <v>5</v>
      </c>
      <c r="D1508" s="4">
        <v>1968</v>
      </c>
      <c r="E1508" s="1">
        <f t="shared" si="46"/>
        <v>12681</v>
      </c>
      <c r="F1508">
        <v>61.5</v>
      </c>
      <c r="G1508">
        <v>24</v>
      </c>
      <c r="H1508" t="s">
        <v>2455</v>
      </c>
      <c r="I1508" s="4">
        <v>10</v>
      </c>
      <c r="J1508" s="4">
        <v>7</v>
      </c>
      <c r="K1508" s="6">
        <v>1968</v>
      </c>
      <c r="L1508" s="1">
        <f t="shared" si="47"/>
        <v>5802</v>
      </c>
      <c r="M1508">
        <v>61.5</v>
      </c>
      <c r="N1508">
        <v>24</v>
      </c>
      <c r="O1508" t="s">
        <v>2455</v>
      </c>
      <c r="P1508" t="s">
        <v>34</v>
      </c>
      <c r="Q1508" t="s">
        <v>35</v>
      </c>
      <c r="R1508">
        <v>42</v>
      </c>
      <c r="S1508">
        <v>0</v>
      </c>
      <c r="T1508">
        <v>0</v>
      </c>
    </row>
    <row r="1509" spans="1:20">
      <c r="A1509" t="s">
        <v>2757</v>
      </c>
      <c r="B1509" s="4">
        <v>29</v>
      </c>
      <c r="C1509" s="4">
        <v>5</v>
      </c>
      <c r="D1509" s="4">
        <v>1968</v>
      </c>
      <c r="E1509" s="1">
        <f t="shared" si="46"/>
        <v>12681</v>
      </c>
      <c r="F1509">
        <v>61.5</v>
      </c>
      <c r="G1509">
        <v>24</v>
      </c>
      <c r="H1509" t="s">
        <v>2455</v>
      </c>
      <c r="I1509" s="4">
        <v>23</v>
      </c>
      <c r="J1509" s="4">
        <v>3</v>
      </c>
      <c r="K1509" s="6">
        <v>1969</v>
      </c>
      <c r="L1509" s="1">
        <f t="shared" si="47"/>
        <v>10429</v>
      </c>
      <c r="M1509">
        <v>61.5</v>
      </c>
      <c r="N1509">
        <v>24</v>
      </c>
      <c r="O1509" t="s">
        <v>2455</v>
      </c>
      <c r="P1509" t="s">
        <v>34</v>
      </c>
      <c r="Q1509" t="s">
        <v>35</v>
      </c>
      <c r="R1509">
        <v>298</v>
      </c>
      <c r="S1509">
        <v>0</v>
      </c>
      <c r="T1509">
        <v>0</v>
      </c>
    </row>
    <row r="1510" spans="1:20">
      <c r="A1510" t="s">
        <v>2766</v>
      </c>
      <c r="B1510" s="4">
        <v>3</v>
      </c>
      <c r="C1510" s="4">
        <v>6</v>
      </c>
      <c r="D1510" s="4">
        <v>1968</v>
      </c>
      <c r="E1510" s="1">
        <f t="shared" si="46"/>
        <v>3215</v>
      </c>
      <c r="F1510">
        <v>62.3</v>
      </c>
      <c r="G1510">
        <v>21.3</v>
      </c>
      <c r="H1510" t="s">
        <v>2455</v>
      </c>
      <c r="I1510" s="4">
        <v>29</v>
      </c>
      <c r="J1510" s="4">
        <v>8</v>
      </c>
      <c r="K1510" s="6">
        <v>1968</v>
      </c>
      <c r="L1510" s="1">
        <f t="shared" si="47"/>
        <v>12773</v>
      </c>
      <c r="M1510">
        <v>62.3</v>
      </c>
      <c r="N1510">
        <v>21.4</v>
      </c>
      <c r="O1510" t="s">
        <v>2455</v>
      </c>
      <c r="P1510" t="s">
        <v>34</v>
      </c>
      <c r="Q1510" t="s">
        <v>35</v>
      </c>
      <c r="R1510">
        <v>87</v>
      </c>
      <c r="S1510">
        <v>6</v>
      </c>
      <c r="T1510">
        <v>91</v>
      </c>
    </row>
    <row r="1511" spans="1:20">
      <c r="A1511" t="s">
        <v>2767</v>
      </c>
      <c r="B1511" s="4">
        <v>6</v>
      </c>
      <c r="C1511" s="4">
        <v>6</v>
      </c>
      <c r="D1511" s="4">
        <v>1968</v>
      </c>
      <c r="E1511" s="1">
        <f t="shared" si="46"/>
        <v>4311</v>
      </c>
      <c r="F1511">
        <v>62.1</v>
      </c>
      <c r="G1511">
        <v>22</v>
      </c>
      <c r="H1511" t="s">
        <v>2455</v>
      </c>
      <c r="I1511" s="4">
        <v>26</v>
      </c>
      <c r="J1511" s="4">
        <v>8</v>
      </c>
      <c r="K1511" s="6">
        <v>1969</v>
      </c>
      <c r="L1511" s="1">
        <f t="shared" si="47"/>
        <v>11678</v>
      </c>
      <c r="M1511">
        <v>62.2</v>
      </c>
      <c r="N1511">
        <v>21.8</v>
      </c>
      <c r="O1511" t="s">
        <v>2455</v>
      </c>
      <c r="P1511" t="s">
        <v>40</v>
      </c>
      <c r="Q1511" t="s">
        <v>35</v>
      </c>
      <c r="R1511">
        <v>446</v>
      </c>
      <c r="S1511">
        <v>16</v>
      </c>
      <c r="T1511">
        <v>317</v>
      </c>
    </row>
    <row r="1512" spans="1:20">
      <c r="A1512" t="s">
        <v>2779</v>
      </c>
      <c r="B1512" s="4">
        <v>28</v>
      </c>
      <c r="C1512" s="4">
        <v>5</v>
      </c>
      <c r="D1512" s="4">
        <v>1968</v>
      </c>
      <c r="E1512" s="1">
        <f t="shared" si="46"/>
        <v>12316</v>
      </c>
      <c r="F1512">
        <v>60.2</v>
      </c>
      <c r="G1512">
        <v>24.6</v>
      </c>
      <c r="H1512" t="s">
        <v>2455</v>
      </c>
      <c r="I1512" s="4">
        <v>25</v>
      </c>
      <c r="J1512" s="4">
        <v>4</v>
      </c>
      <c r="K1512" s="6">
        <v>1970</v>
      </c>
      <c r="L1512" s="1">
        <f t="shared" si="47"/>
        <v>11192</v>
      </c>
      <c r="M1512">
        <v>60.2</v>
      </c>
      <c r="N1512">
        <v>24.6</v>
      </c>
      <c r="O1512" t="s">
        <v>2455</v>
      </c>
      <c r="P1512" t="s">
        <v>34</v>
      </c>
      <c r="Q1512" t="s">
        <v>35</v>
      </c>
      <c r="R1512">
        <v>697</v>
      </c>
      <c r="S1512">
        <v>0</v>
      </c>
      <c r="T1512">
        <v>0</v>
      </c>
    </row>
    <row r="1513" spans="1:20">
      <c r="A1513" t="s">
        <v>2786</v>
      </c>
      <c r="B1513" s="4">
        <v>15</v>
      </c>
      <c r="C1513" s="4">
        <v>7</v>
      </c>
      <c r="D1513" s="4">
        <v>1968</v>
      </c>
      <c r="E1513" s="1">
        <f t="shared" si="46"/>
        <v>7628</v>
      </c>
      <c r="F1513">
        <v>65.099999999999994</v>
      </c>
      <c r="G1513">
        <v>25.4</v>
      </c>
      <c r="H1513" t="s">
        <v>2455</v>
      </c>
      <c r="I1513" s="4">
        <v>8</v>
      </c>
      <c r="J1513" s="4">
        <v>8</v>
      </c>
      <c r="K1513" s="6">
        <v>1968</v>
      </c>
      <c r="L1513" s="1">
        <f t="shared" si="47"/>
        <v>5103</v>
      </c>
      <c r="M1513">
        <v>65.099999999999994</v>
      </c>
      <c r="N1513">
        <v>25.4</v>
      </c>
      <c r="O1513" t="s">
        <v>2455</v>
      </c>
      <c r="P1513" t="s">
        <v>84</v>
      </c>
      <c r="Q1513" t="s">
        <v>35</v>
      </c>
      <c r="R1513">
        <v>24</v>
      </c>
      <c r="S1513">
        <v>0</v>
      </c>
      <c r="T1513">
        <v>0</v>
      </c>
    </row>
    <row r="1514" spans="1:20">
      <c r="A1514" t="s">
        <v>2790</v>
      </c>
      <c r="B1514" s="4">
        <v>2</v>
      </c>
      <c r="C1514" s="4">
        <v>6</v>
      </c>
      <c r="D1514" s="4">
        <v>1968</v>
      </c>
      <c r="E1514" s="1">
        <f t="shared" si="46"/>
        <v>2850</v>
      </c>
      <c r="F1514">
        <v>64.5</v>
      </c>
      <c r="G1514">
        <v>26.7</v>
      </c>
      <c r="H1514" t="s">
        <v>2455</v>
      </c>
      <c r="I1514" s="4">
        <v>14</v>
      </c>
      <c r="J1514" s="4">
        <v>8</v>
      </c>
      <c r="K1514" s="6">
        <v>1968</v>
      </c>
      <c r="L1514" s="1">
        <f t="shared" si="47"/>
        <v>7294</v>
      </c>
      <c r="M1514">
        <v>64.5</v>
      </c>
      <c r="N1514">
        <v>26.7</v>
      </c>
      <c r="O1514" t="s">
        <v>2455</v>
      </c>
      <c r="P1514" t="s">
        <v>34</v>
      </c>
      <c r="Q1514" t="s">
        <v>35</v>
      </c>
      <c r="R1514">
        <v>73</v>
      </c>
      <c r="S1514">
        <v>0</v>
      </c>
      <c r="T1514">
        <v>0</v>
      </c>
    </row>
    <row r="1515" spans="1:20">
      <c r="A1515" t="s">
        <v>2791</v>
      </c>
      <c r="B1515" s="4">
        <v>2</v>
      </c>
      <c r="C1515" s="4">
        <v>6</v>
      </c>
      <c r="D1515" s="4">
        <v>1968</v>
      </c>
      <c r="E1515" s="1">
        <f t="shared" si="46"/>
        <v>2850</v>
      </c>
      <c r="F1515">
        <v>64.5</v>
      </c>
      <c r="G1515">
        <v>26.7</v>
      </c>
      <c r="H1515" t="s">
        <v>2455</v>
      </c>
      <c r="I1515" s="4">
        <v>23</v>
      </c>
      <c r="J1515" s="4">
        <v>10</v>
      </c>
      <c r="K1515" s="6">
        <v>1968</v>
      </c>
      <c r="L1515" s="1">
        <f t="shared" si="47"/>
        <v>10642</v>
      </c>
      <c r="M1515">
        <v>64.5</v>
      </c>
      <c r="N1515">
        <v>26.7</v>
      </c>
      <c r="O1515" t="s">
        <v>2455</v>
      </c>
      <c r="P1515" t="s">
        <v>34</v>
      </c>
      <c r="Q1515" t="s">
        <v>35</v>
      </c>
      <c r="R1515">
        <v>143</v>
      </c>
      <c r="S1515">
        <v>0</v>
      </c>
      <c r="T1515">
        <v>0</v>
      </c>
    </row>
    <row r="1516" spans="1:20">
      <c r="A1516" t="s">
        <v>2792</v>
      </c>
      <c r="B1516" s="4">
        <v>2</v>
      </c>
      <c r="C1516" s="4">
        <v>6</v>
      </c>
      <c r="D1516" s="4">
        <v>1968</v>
      </c>
      <c r="E1516" s="1">
        <f t="shared" si="46"/>
        <v>2850</v>
      </c>
      <c r="F1516">
        <v>64.5</v>
      </c>
      <c r="G1516">
        <v>26.7</v>
      </c>
      <c r="H1516" t="s">
        <v>2455</v>
      </c>
      <c r="I1516" s="4">
        <v>15</v>
      </c>
      <c r="J1516" s="4">
        <v>8</v>
      </c>
      <c r="K1516" s="6">
        <v>1969</v>
      </c>
      <c r="L1516" s="1">
        <f t="shared" si="47"/>
        <v>7660</v>
      </c>
      <c r="M1516">
        <v>64.5</v>
      </c>
      <c r="N1516">
        <v>26.7</v>
      </c>
      <c r="O1516" t="s">
        <v>2455</v>
      </c>
      <c r="P1516" t="s">
        <v>34</v>
      </c>
      <c r="Q1516" t="s">
        <v>35</v>
      </c>
      <c r="R1516">
        <v>439</v>
      </c>
      <c r="S1516">
        <v>0</v>
      </c>
      <c r="T1516">
        <v>0</v>
      </c>
    </row>
    <row r="1517" spans="1:20">
      <c r="A1517" t="s">
        <v>2800</v>
      </c>
      <c r="B1517" s="4">
        <v>8</v>
      </c>
      <c r="C1517" s="4">
        <v>6</v>
      </c>
      <c r="D1517" s="4">
        <v>1968</v>
      </c>
      <c r="E1517" s="1">
        <f t="shared" si="46"/>
        <v>5042</v>
      </c>
      <c r="F1517">
        <v>60.6</v>
      </c>
      <c r="G1517">
        <v>25.2</v>
      </c>
      <c r="H1517" t="s">
        <v>2455</v>
      </c>
      <c r="I1517" s="4">
        <v>17</v>
      </c>
      <c r="J1517" s="4">
        <v>2</v>
      </c>
      <c r="K1517" s="6">
        <v>1969</v>
      </c>
      <c r="L1517" s="1">
        <f t="shared" si="47"/>
        <v>8210</v>
      </c>
      <c r="M1517">
        <v>60.5</v>
      </c>
      <c r="N1517">
        <v>25</v>
      </c>
      <c r="O1517" t="s">
        <v>2455</v>
      </c>
      <c r="P1517" t="s">
        <v>34</v>
      </c>
      <c r="Q1517" t="s">
        <v>35</v>
      </c>
      <c r="R1517">
        <v>254</v>
      </c>
      <c r="S1517">
        <v>16</v>
      </c>
      <c r="T1517">
        <v>225</v>
      </c>
    </row>
    <row r="1518" spans="1:20">
      <c r="A1518" t="s">
        <v>4051</v>
      </c>
      <c r="B1518" s="4">
        <v>22</v>
      </c>
      <c r="C1518" s="4">
        <v>6</v>
      </c>
      <c r="D1518" s="4">
        <v>1968</v>
      </c>
      <c r="E1518" s="1">
        <f t="shared" si="46"/>
        <v>10155</v>
      </c>
      <c r="F1518">
        <v>57.82</v>
      </c>
      <c r="G1518">
        <v>12.42</v>
      </c>
      <c r="H1518" t="s">
        <v>2497</v>
      </c>
      <c r="I1518" s="4">
        <v>15</v>
      </c>
      <c r="J1518" s="4">
        <v>7</v>
      </c>
      <c r="K1518" s="6">
        <v>1968</v>
      </c>
      <c r="L1518" s="1">
        <f t="shared" si="47"/>
        <v>7628</v>
      </c>
      <c r="M1518">
        <v>57.82</v>
      </c>
      <c r="N1518">
        <v>12.42</v>
      </c>
      <c r="O1518" t="s">
        <v>2497</v>
      </c>
      <c r="P1518" t="s">
        <v>40</v>
      </c>
      <c r="Q1518" t="s">
        <v>35</v>
      </c>
      <c r="R1518">
        <v>23</v>
      </c>
      <c r="S1518">
        <v>0</v>
      </c>
      <c r="T1518">
        <v>0</v>
      </c>
    </row>
    <row r="1519" spans="1:20">
      <c r="A1519" t="s">
        <v>4081</v>
      </c>
      <c r="B1519" s="4">
        <v>26</v>
      </c>
      <c r="C1519" s="4">
        <v>5</v>
      </c>
      <c r="D1519" s="4">
        <v>1968</v>
      </c>
      <c r="E1519" s="1">
        <f t="shared" si="46"/>
        <v>11585</v>
      </c>
      <c r="F1519">
        <v>59.5</v>
      </c>
      <c r="G1519">
        <v>14.17</v>
      </c>
      <c r="H1519" t="s">
        <v>2497</v>
      </c>
      <c r="I1519" s="4">
        <v>1</v>
      </c>
      <c r="J1519" s="4">
        <v>7</v>
      </c>
      <c r="K1519" s="6">
        <v>1968</v>
      </c>
      <c r="L1519" s="1">
        <f t="shared" si="47"/>
        <v>2515</v>
      </c>
      <c r="M1519">
        <v>59.48</v>
      </c>
      <c r="N1519">
        <v>14.2</v>
      </c>
      <c r="O1519" t="s">
        <v>2497</v>
      </c>
      <c r="P1519" t="s">
        <v>40</v>
      </c>
      <c r="Q1519" t="s">
        <v>35</v>
      </c>
      <c r="R1519">
        <v>36</v>
      </c>
      <c r="S1519">
        <v>3</v>
      </c>
      <c r="T1519">
        <v>135</v>
      </c>
    </row>
    <row r="1520" spans="1:20">
      <c r="A1520" t="s">
        <v>4083</v>
      </c>
      <c r="B1520" s="4">
        <v>21</v>
      </c>
      <c r="C1520" s="4">
        <v>5</v>
      </c>
      <c r="D1520" s="4">
        <v>1968</v>
      </c>
      <c r="E1520" s="1">
        <f t="shared" si="46"/>
        <v>9759</v>
      </c>
      <c r="F1520">
        <v>59.32</v>
      </c>
      <c r="G1520">
        <v>16.600000000000001</v>
      </c>
      <c r="H1520" t="s">
        <v>2497</v>
      </c>
      <c r="I1520" s="4">
        <v>25</v>
      </c>
      <c r="J1520" s="4">
        <v>3</v>
      </c>
      <c r="K1520" s="6">
        <v>1969</v>
      </c>
      <c r="L1520" s="1">
        <f t="shared" si="47"/>
        <v>11160</v>
      </c>
      <c r="M1520">
        <v>59.3</v>
      </c>
      <c r="N1520">
        <v>16.649999999999999</v>
      </c>
      <c r="O1520" t="s">
        <v>2497</v>
      </c>
      <c r="P1520" t="s">
        <v>34</v>
      </c>
      <c r="Q1520" t="s">
        <v>35</v>
      </c>
      <c r="R1520">
        <v>308</v>
      </c>
      <c r="S1520">
        <v>4</v>
      </c>
      <c r="T1520">
        <v>124</v>
      </c>
    </row>
    <row r="1521" spans="1:20">
      <c r="A1521" t="s">
        <v>4084</v>
      </c>
      <c r="B1521" s="4">
        <v>2</v>
      </c>
      <c r="C1521" s="4">
        <v>6</v>
      </c>
      <c r="D1521" s="4">
        <v>1968</v>
      </c>
      <c r="E1521" s="1">
        <f t="shared" si="46"/>
        <v>2850</v>
      </c>
      <c r="F1521">
        <v>59.45</v>
      </c>
      <c r="G1521">
        <v>16.43</v>
      </c>
      <c r="H1521" t="s">
        <v>2497</v>
      </c>
      <c r="I1521" s="4">
        <v>17</v>
      </c>
      <c r="J1521" s="4">
        <v>5</v>
      </c>
      <c r="K1521" s="6">
        <v>1970</v>
      </c>
      <c r="L1521" s="1">
        <f t="shared" si="47"/>
        <v>8300</v>
      </c>
      <c r="M1521">
        <v>59.43</v>
      </c>
      <c r="N1521">
        <v>16.45</v>
      </c>
      <c r="O1521" t="s">
        <v>2497</v>
      </c>
      <c r="P1521" t="s">
        <v>40</v>
      </c>
      <c r="Q1521" t="s">
        <v>35</v>
      </c>
      <c r="R1521">
        <v>714</v>
      </c>
      <c r="S1521">
        <v>3</v>
      </c>
      <c r="T1521">
        <v>154</v>
      </c>
    </row>
    <row r="1522" spans="1:20">
      <c r="A1522" t="s">
        <v>4093</v>
      </c>
      <c r="B1522" s="4">
        <v>3</v>
      </c>
      <c r="C1522" s="4">
        <v>6</v>
      </c>
      <c r="D1522" s="4">
        <v>1968</v>
      </c>
      <c r="E1522" s="1">
        <f t="shared" si="46"/>
        <v>3215</v>
      </c>
      <c r="F1522">
        <v>58.2</v>
      </c>
      <c r="G1522">
        <v>11.95</v>
      </c>
      <c r="H1522" t="s">
        <v>2497</v>
      </c>
      <c r="I1522" s="4">
        <v>6</v>
      </c>
      <c r="J1522" s="4">
        <v>6</v>
      </c>
      <c r="K1522" s="6">
        <v>1969</v>
      </c>
      <c r="L1522" s="1">
        <f t="shared" si="47"/>
        <v>4312</v>
      </c>
      <c r="M1522">
        <v>58.25</v>
      </c>
      <c r="N1522">
        <v>11.7</v>
      </c>
      <c r="O1522" t="s">
        <v>2497</v>
      </c>
      <c r="P1522" t="s">
        <v>40</v>
      </c>
      <c r="Q1522" t="s">
        <v>35</v>
      </c>
      <c r="R1522">
        <v>368</v>
      </c>
      <c r="S1522">
        <v>16</v>
      </c>
      <c r="T1522">
        <v>291</v>
      </c>
    </row>
    <row r="1523" spans="1:20">
      <c r="A1523" t="s">
        <v>4094</v>
      </c>
      <c r="B1523" s="4">
        <v>2</v>
      </c>
      <c r="C1523" s="4">
        <v>6</v>
      </c>
      <c r="D1523" s="4">
        <v>1968</v>
      </c>
      <c r="E1523" s="1">
        <f t="shared" si="46"/>
        <v>2850</v>
      </c>
      <c r="F1523">
        <v>58.28</v>
      </c>
      <c r="G1523">
        <v>11.92</v>
      </c>
      <c r="H1523" t="s">
        <v>2497</v>
      </c>
      <c r="I1523" s="4">
        <v>15</v>
      </c>
      <c r="J1523" s="4">
        <v>10</v>
      </c>
      <c r="K1523" s="6">
        <v>1968</v>
      </c>
      <c r="L1523" s="1">
        <f t="shared" si="47"/>
        <v>7720</v>
      </c>
      <c r="M1523">
        <v>58.3</v>
      </c>
      <c r="N1523">
        <v>11.93</v>
      </c>
      <c r="O1523" t="s">
        <v>2497</v>
      </c>
      <c r="P1523" t="s">
        <v>34</v>
      </c>
      <c r="Q1523" t="s">
        <v>35</v>
      </c>
      <c r="R1523">
        <v>135</v>
      </c>
      <c r="S1523">
        <v>3</v>
      </c>
      <c r="T1523">
        <v>28</v>
      </c>
    </row>
    <row r="1524" spans="1:20">
      <c r="A1524" t="s">
        <v>4095</v>
      </c>
      <c r="B1524" s="4">
        <v>3</v>
      </c>
      <c r="C1524" s="4">
        <v>6</v>
      </c>
      <c r="D1524" s="4">
        <v>1968</v>
      </c>
      <c r="E1524" s="1">
        <f t="shared" si="46"/>
        <v>3215</v>
      </c>
      <c r="F1524">
        <v>58.17</v>
      </c>
      <c r="G1524">
        <v>11.93</v>
      </c>
      <c r="H1524" t="s">
        <v>2497</v>
      </c>
      <c r="I1524" s="4">
        <v>24</v>
      </c>
      <c r="J1524" s="4">
        <v>11</v>
      </c>
      <c r="K1524" s="6">
        <v>1969</v>
      </c>
      <c r="L1524" s="1">
        <f t="shared" si="47"/>
        <v>11040</v>
      </c>
      <c r="M1524">
        <v>58.23</v>
      </c>
      <c r="N1524">
        <v>11.77</v>
      </c>
      <c r="O1524" t="s">
        <v>2497</v>
      </c>
      <c r="P1524" t="s">
        <v>34</v>
      </c>
      <c r="Q1524" t="s">
        <v>35</v>
      </c>
      <c r="R1524">
        <v>539</v>
      </c>
      <c r="S1524">
        <v>13</v>
      </c>
      <c r="T1524">
        <v>308</v>
      </c>
    </row>
    <row r="1525" spans="1:20">
      <c r="A1525" t="s">
        <v>4096</v>
      </c>
      <c r="B1525" s="4">
        <v>1</v>
      </c>
      <c r="C1525" s="4">
        <v>6</v>
      </c>
      <c r="D1525" s="4">
        <v>1968</v>
      </c>
      <c r="E1525" s="1">
        <f t="shared" si="46"/>
        <v>2485</v>
      </c>
      <c r="F1525">
        <v>58.25</v>
      </c>
      <c r="G1525">
        <v>11.87</v>
      </c>
      <c r="H1525" t="s">
        <v>2497</v>
      </c>
      <c r="I1525" s="4">
        <v>23</v>
      </c>
      <c r="J1525" s="4">
        <v>6</v>
      </c>
      <c r="K1525" s="6">
        <v>1968</v>
      </c>
      <c r="L1525" s="1">
        <f t="shared" si="47"/>
        <v>10520</v>
      </c>
      <c r="M1525">
        <v>58.25</v>
      </c>
      <c r="N1525">
        <v>11.87</v>
      </c>
      <c r="O1525" t="s">
        <v>2497</v>
      </c>
      <c r="P1525" t="s">
        <v>40</v>
      </c>
      <c r="Q1525" t="s">
        <v>35</v>
      </c>
      <c r="R1525">
        <v>22</v>
      </c>
      <c r="S1525">
        <v>0</v>
      </c>
      <c r="T1525">
        <v>0</v>
      </c>
    </row>
    <row r="1526" spans="1:20">
      <c r="A1526" t="s">
        <v>4097</v>
      </c>
      <c r="B1526" s="4">
        <v>12</v>
      </c>
      <c r="C1526" s="4">
        <v>6</v>
      </c>
      <c r="D1526" s="4">
        <v>1968</v>
      </c>
      <c r="E1526" s="1">
        <f t="shared" si="46"/>
        <v>6503</v>
      </c>
      <c r="F1526">
        <v>58.23</v>
      </c>
      <c r="G1526">
        <v>11.93</v>
      </c>
      <c r="H1526" t="s">
        <v>2497</v>
      </c>
      <c r="I1526" s="4">
        <v>15</v>
      </c>
      <c r="J1526" s="4">
        <v>10</v>
      </c>
      <c r="K1526" s="6">
        <v>1968</v>
      </c>
      <c r="L1526" s="1">
        <f t="shared" si="47"/>
        <v>7720</v>
      </c>
      <c r="M1526">
        <v>58.23</v>
      </c>
      <c r="N1526">
        <v>11.9</v>
      </c>
      <c r="O1526" t="s">
        <v>2497</v>
      </c>
      <c r="P1526" t="s">
        <v>140</v>
      </c>
      <c r="Q1526" t="s">
        <v>35</v>
      </c>
      <c r="R1526">
        <v>125</v>
      </c>
      <c r="S1526">
        <v>2</v>
      </c>
      <c r="T1526">
        <v>270</v>
      </c>
    </row>
    <row r="1527" spans="1:20">
      <c r="A1527" t="s">
        <v>4098</v>
      </c>
      <c r="B1527" s="4">
        <v>23</v>
      </c>
      <c r="C1527" s="4">
        <v>5</v>
      </c>
      <c r="D1527" s="4">
        <v>1968</v>
      </c>
      <c r="E1527" s="1">
        <f t="shared" si="46"/>
        <v>10489</v>
      </c>
      <c r="F1527">
        <v>55.92</v>
      </c>
      <c r="G1527">
        <v>13.42</v>
      </c>
      <c r="H1527" t="s">
        <v>2497</v>
      </c>
      <c r="I1527" s="4">
        <v>15</v>
      </c>
      <c r="J1527" s="4">
        <v>10</v>
      </c>
      <c r="K1527" s="6">
        <v>1969</v>
      </c>
      <c r="L1527" s="1">
        <f t="shared" si="47"/>
        <v>7721</v>
      </c>
      <c r="M1527">
        <v>56.02</v>
      </c>
      <c r="N1527">
        <v>13.18</v>
      </c>
      <c r="O1527" t="s">
        <v>2497</v>
      </c>
      <c r="P1527" t="s">
        <v>40</v>
      </c>
      <c r="Q1527" t="s">
        <v>35</v>
      </c>
      <c r="R1527">
        <v>510</v>
      </c>
      <c r="S1527">
        <v>19</v>
      </c>
      <c r="T1527">
        <v>308</v>
      </c>
    </row>
    <row r="1528" spans="1:20">
      <c r="A1528" t="s">
        <v>175</v>
      </c>
      <c r="B1528" s="4">
        <v>25</v>
      </c>
      <c r="C1528" s="4">
        <v>5</v>
      </c>
      <c r="D1528" s="4">
        <v>1969</v>
      </c>
      <c r="E1528" s="1">
        <f t="shared" si="46"/>
        <v>11221</v>
      </c>
      <c r="F1528">
        <v>50.3</v>
      </c>
      <c r="G1528">
        <v>4.4000000000000004</v>
      </c>
      <c r="H1528" t="s">
        <v>22</v>
      </c>
      <c r="I1528" s="4">
        <v>1</v>
      </c>
      <c r="J1528" s="4">
        <v>3</v>
      </c>
      <c r="K1528" s="6">
        <v>1970</v>
      </c>
      <c r="L1528" s="1">
        <f t="shared" si="47"/>
        <v>2395</v>
      </c>
      <c r="M1528">
        <v>50.3</v>
      </c>
      <c r="N1528">
        <v>4.4000000000000004</v>
      </c>
      <c r="O1528" t="s">
        <v>22</v>
      </c>
      <c r="P1528" t="s">
        <v>40</v>
      </c>
      <c r="Q1528" t="s">
        <v>35</v>
      </c>
      <c r="R1528">
        <v>280</v>
      </c>
      <c r="S1528">
        <v>0</v>
      </c>
      <c r="T1528">
        <v>0</v>
      </c>
    </row>
    <row r="1529" spans="1:20">
      <c r="A1529" t="s">
        <v>341</v>
      </c>
      <c r="B1529" s="4">
        <v>24</v>
      </c>
      <c r="C1529" s="4">
        <v>5</v>
      </c>
      <c r="D1529" s="4">
        <v>1969</v>
      </c>
      <c r="E1529" s="1">
        <f t="shared" si="46"/>
        <v>10856</v>
      </c>
      <c r="F1529">
        <v>51</v>
      </c>
      <c r="G1529">
        <v>10.65</v>
      </c>
      <c r="H1529" t="s">
        <v>332</v>
      </c>
      <c r="I1529" s="4">
        <v>28</v>
      </c>
      <c r="J1529" s="4">
        <v>2</v>
      </c>
      <c r="K1529" s="6">
        <v>1970</v>
      </c>
      <c r="L1529" s="1">
        <f t="shared" si="47"/>
        <v>12228</v>
      </c>
      <c r="M1529">
        <v>51.02</v>
      </c>
      <c r="N1529">
        <v>10.67</v>
      </c>
      <c r="O1529" t="s">
        <v>332</v>
      </c>
      <c r="P1529" t="s">
        <v>34</v>
      </c>
      <c r="Q1529" t="s">
        <v>35</v>
      </c>
      <c r="R1529">
        <v>280</v>
      </c>
      <c r="S1529">
        <v>3</v>
      </c>
      <c r="T1529">
        <v>33</v>
      </c>
    </row>
    <row r="1530" spans="1:20">
      <c r="A1530" t="s">
        <v>342</v>
      </c>
      <c r="B1530" s="4">
        <v>24</v>
      </c>
      <c r="C1530" s="4">
        <v>5</v>
      </c>
      <c r="D1530" s="4">
        <v>1969</v>
      </c>
      <c r="E1530" s="1">
        <f t="shared" si="46"/>
        <v>10856</v>
      </c>
      <c r="F1530">
        <v>50.95</v>
      </c>
      <c r="G1530">
        <v>10.57</v>
      </c>
      <c r="H1530" t="s">
        <v>332</v>
      </c>
      <c r="I1530" s="4">
        <v>12</v>
      </c>
      <c r="J1530" s="4">
        <v>1</v>
      </c>
      <c r="K1530" s="6">
        <v>1975</v>
      </c>
      <c r="L1530" s="1">
        <f t="shared" si="47"/>
        <v>6358</v>
      </c>
      <c r="M1530">
        <v>51.33</v>
      </c>
      <c r="N1530">
        <v>10.77</v>
      </c>
      <c r="O1530" t="s">
        <v>332</v>
      </c>
      <c r="P1530" t="s">
        <v>40</v>
      </c>
      <c r="Q1530" t="s">
        <v>35</v>
      </c>
      <c r="R1530">
        <v>2059</v>
      </c>
      <c r="S1530">
        <v>45</v>
      </c>
      <c r="T1530">
        <v>19</v>
      </c>
    </row>
    <row r="1531" spans="1:20">
      <c r="A1531" t="s">
        <v>343</v>
      </c>
      <c r="B1531" s="4">
        <v>24</v>
      </c>
      <c r="C1531" s="4">
        <v>5</v>
      </c>
      <c r="D1531" s="4">
        <v>1969</v>
      </c>
      <c r="E1531" s="1">
        <f t="shared" si="46"/>
        <v>10856</v>
      </c>
      <c r="F1531">
        <v>50.95</v>
      </c>
      <c r="G1531">
        <v>10.57</v>
      </c>
      <c r="H1531" t="s">
        <v>332</v>
      </c>
      <c r="I1531" s="4">
        <v>2</v>
      </c>
      <c r="J1531" s="4">
        <v>7</v>
      </c>
      <c r="K1531" s="6">
        <v>1969</v>
      </c>
      <c r="L1531" s="1">
        <f t="shared" si="47"/>
        <v>2881</v>
      </c>
      <c r="M1531">
        <v>50.95</v>
      </c>
      <c r="N1531">
        <v>10.72</v>
      </c>
      <c r="O1531" t="s">
        <v>332</v>
      </c>
      <c r="P1531" t="s">
        <v>81</v>
      </c>
      <c r="Q1531" t="s">
        <v>35</v>
      </c>
      <c r="R1531">
        <v>39</v>
      </c>
      <c r="S1531">
        <v>11</v>
      </c>
      <c r="T1531">
        <v>91</v>
      </c>
    </row>
    <row r="1532" spans="1:20">
      <c r="A1532" t="s">
        <v>345</v>
      </c>
      <c r="B1532" s="4">
        <v>23</v>
      </c>
      <c r="C1532" s="4">
        <v>5</v>
      </c>
      <c r="D1532" s="4">
        <v>1969</v>
      </c>
      <c r="E1532" s="1">
        <f t="shared" si="46"/>
        <v>10490</v>
      </c>
      <c r="F1532">
        <v>52.2</v>
      </c>
      <c r="G1532">
        <v>13.57</v>
      </c>
      <c r="H1532" t="s">
        <v>332</v>
      </c>
      <c r="I1532" s="4">
        <v>6</v>
      </c>
      <c r="J1532" s="4">
        <v>6</v>
      </c>
      <c r="K1532" s="6">
        <v>1971</v>
      </c>
      <c r="L1532" s="1">
        <f t="shared" si="47"/>
        <v>4314</v>
      </c>
      <c r="M1532">
        <v>52.22</v>
      </c>
      <c r="N1532">
        <v>13.47</v>
      </c>
      <c r="O1532" t="s">
        <v>332</v>
      </c>
      <c r="P1532" t="s">
        <v>40</v>
      </c>
      <c r="Q1532" t="s">
        <v>35</v>
      </c>
      <c r="R1532">
        <v>744</v>
      </c>
      <c r="S1532">
        <v>8</v>
      </c>
      <c r="T1532">
        <v>286</v>
      </c>
    </row>
    <row r="1533" spans="1:20">
      <c r="A1533" t="s">
        <v>349</v>
      </c>
      <c r="B1533" s="4">
        <v>13</v>
      </c>
      <c r="C1533" s="4">
        <v>6</v>
      </c>
      <c r="D1533" s="4">
        <v>1969</v>
      </c>
      <c r="E1533" s="1">
        <f t="shared" si="46"/>
        <v>6869</v>
      </c>
      <c r="F1533">
        <v>52.6</v>
      </c>
      <c r="G1533">
        <v>12.35</v>
      </c>
      <c r="H1533" t="s">
        <v>332</v>
      </c>
      <c r="I1533" s="4">
        <v>12</v>
      </c>
      <c r="J1533" s="4">
        <v>2</v>
      </c>
      <c r="K1533" s="6">
        <v>1972</v>
      </c>
      <c r="L1533" s="1">
        <f t="shared" si="47"/>
        <v>6386</v>
      </c>
      <c r="M1533">
        <v>52.57</v>
      </c>
      <c r="N1533">
        <v>12.33</v>
      </c>
      <c r="O1533" t="s">
        <v>332</v>
      </c>
      <c r="P1533" t="s">
        <v>34</v>
      </c>
      <c r="Q1533" t="s">
        <v>35</v>
      </c>
      <c r="R1533">
        <v>974</v>
      </c>
      <c r="S1533">
        <v>4</v>
      </c>
      <c r="T1533">
        <v>197</v>
      </c>
    </row>
    <row r="1534" spans="1:20">
      <c r="A1534" t="s">
        <v>350</v>
      </c>
      <c r="B1534" s="4">
        <v>15</v>
      </c>
      <c r="C1534" s="4">
        <v>6</v>
      </c>
      <c r="D1534" s="4">
        <v>1969</v>
      </c>
      <c r="E1534" s="1">
        <f t="shared" si="46"/>
        <v>7599</v>
      </c>
      <c r="F1534">
        <v>52.6</v>
      </c>
      <c r="G1534">
        <v>12.35</v>
      </c>
      <c r="H1534" t="s">
        <v>332</v>
      </c>
      <c r="I1534" s="4">
        <v>30</v>
      </c>
      <c r="J1534" s="4">
        <v>12</v>
      </c>
      <c r="K1534" s="6">
        <v>1969</v>
      </c>
      <c r="L1534" s="1">
        <f t="shared" si="47"/>
        <v>13261</v>
      </c>
      <c r="M1534">
        <v>52.6</v>
      </c>
      <c r="N1534">
        <v>12.35</v>
      </c>
      <c r="O1534" t="s">
        <v>332</v>
      </c>
      <c r="P1534" t="s">
        <v>34</v>
      </c>
      <c r="Q1534" t="s">
        <v>35</v>
      </c>
      <c r="R1534">
        <v>198</v>
      </c>
      <c r="S1534">
        <v>0</v>
      </c>
      <c r="T1534">
        <v>0</v>
      </c>
    </row>
    <row r="1535" spans="1:20">
      <c r="A1535" t="s">
        <v>460</v>
      </c>
      <c r="B1535" s="4">
        <v>28</v>
      </c>
      <c r="C1535" s="4">
        <v>5</v>
      </c>
      <c r="D1535" s="4">
        <v>1969</v>
      </c>
      <c r="E1535" s="1">
        <f t="shared" si="46"/>
        <v>12317</v>
      </c>
      <c r="F1535">
        <v>49.73</v>
      </c>
      <c r="G1535">
        <v>11.07</v>
      </c>
      <c r="H1535" t="s">
        <v>332</v>
      </c>
      <c r="I1535" s="4">
        <v>22</v>
      </c>
      <c r="J1535" s="4">
        <v>8</v>
      </c>
      <c r="K1535" s="6">
        <v>1969</v>
      </c>
      <c r="L1535" s="1">
        <f t="shared" si="47"/>
        <v>10217</v>
      </c>
      <c r="M1535">
        <v>49.77</v>
      </c>
      <c r="N1535">
        <v>11.07</v>
      </c>
      <c r="O1535" t="s">
        <v>332</v>
      </c>
      <c r="P1535" t="s">
        <v>34</v>
      </c>
      <c r="Q1535" t="s">
        <v>35</v>
      </c>
      <c r="R1535">
        <v>86</v>
      </c>
      <c r="S1535">
        <v>4</v>
      </c>
      <c r="T1535">
        <v>0</v>
      </c>
    </row>
    <row r="1536" spans="1:20">
      <c r="A1536" t="s">
        <v>461</v>
      </c>
      <c r="B1536" s="4">
        <v>28</v>
      </c>
      <c r="C1536" s="4">
        <v>5</v>
      </c>
      <c r="D1536" s="4">
        <v>1969</v>
      </c>
      <c r="E1536" s="1">
        <f t="shared" si="46"/>
        <v>12317</v>
      </c>
      <c r="F1536">
        <v>49.73</v>
      </c>
      <c r="G1536">
        <v>11.07</v>
      </c>
      <c r="H1536" t="s">
        <v>332</v>
      </c>
      <c r="I1536" s="4">
        <v>18</v>
      </c>
      <c r="J1536" s="4">
        <v>8</v>
      </c>
      <c r="K1536" s="6">
        <v>1969</v>
      </c>
      <c r="L1536" s="1">
        <f t="shared" si="47"/>
        <v>8756</v>
      </c>
      <c r="M1536">
        <v>49.77</v>
      </c>
      <c r="N1536">
        <v>11.07</v>
      </c>
      <c r="O1536" t="s">
        <v>332</v>
      </c>
      <c r="P1536" t="s">
        <v>34</v>
      </c>
      <c r="Q1536" t="s">
        <v>35</v>
      </c>
      <c r="R1536">
        <v>82</v>
      </c>
      <c r="S1536">
        <v>4</v>
      </c>
      <c r="T1536">
        <v>0</v>
      </c>
    </row>
    <row r="1537" spans="1:20">
      <c r="A1537" t="s">
        <v>736</v>
      </c>
      <c r="B1537" s="4">
        <v>5</v>
      </c>
      <c r="C1537" s="4">
        <v>6</v>
      </c>
      <c r="D1537" s="4">
        <v>1969</v>
      </c>
      <c r="E1537" s="1">
        <f t="shared" si="46"/>
        <v>3947</v>
      </c>
      <c r="F1537">
        <v>57.2</v>
      </c>
      <c r="G1537">
        <v>9.52</v>
      </c>
      <c r="H1537" t="s">
        <v>610</v>
      </c>
      <c r="I1537" s="4">
        <v>1</v>
      </c>
      <c r="J1537" s="4">
        <v>11</v>
      </c>
      <c r="K1537" s="6">
        <v>1969</v>
      </c>
      <c r="L1537" s="1">
        <f t="shared" si="47"/>
        <v>2639</v>
      </c>
      <c r="M1537">
        <v>57.28</v>
      </c>
      <c r="N1537">
        <v>9.67</v>
      </c>
      <c r="O1537" t="s">
        <v>610</v>
      </c>
      <c r="P1537" t="s">
        <v>34</v>
      </c>
      <c r="Q1537" t="s">
        <v>35</v>
      </c>
      <c r="R1537">
        <v>149</v>
      </c>
      <c r="S1537">
        <v>13</v>
      </c>
      <c r="T1537">
        <v>45</v>
      </c>
    </row>
    <row r="1538" spans="1:20">
      <c r="A1538" t="s">
        <v>1060</v>
      </c>
      <c r="B1538" s="4">
        <v>19</v>
      </c>
      <c r="C1538" s="4">
        <v>6</v>
      </c>
      <c r="D1538" s="4">
        <v>1969</v>
      </c>
      <c r="E1538" s="1">
        <f t="shared" si="46"/>
        <v>9060</v>
      </c>
      <c r="F1538">
        <v>55.8</v>
      </c>
      <c r="G1538">
        <v>-4.4000000000000004</v>
      </c>
      <c r="H1538" t="s">
        <v>4129</v>
      </c>
      <c r="I1538" s="4">
        <v>5</v>
      </c>
      <c r="J1538" s="4">
        <v>7</v>
      </c>
      <c r="K1538" s="6">
        <v>1969</v>
      </c>
      <c r="L1538" s="1">
        <f t="shared" si="47"/>
        <v>3977</v>
      </c>
      <c r="M1538">
        <v>55.8</v>
      </c>
      <c r="N1538">
        <v>-4.4000000000000004</v>
      </c>
      <c r="O1538" t="s">
        <v>4129</v>
      </c>
      <c r="P1538" t="s">
        <v>34</v>
      </c>
      <c r="Q1538" t="s">
        <v>35</v>
      </c>
      <c r="R1538">
        <v>16</v>
      </c>
      <c r="S1538">
        <v>0</v>
      </c>
      <c r="T1538">
        <v>0</v>
      </c>
    </row>
    <row r="1539" spans="1:20">
      <c r="A1539" t="s">
        <v>1065</v>
      </c>
      <c r="B1539" s="4">
        <v>23</v>
      </c>
      <c r="C1539" s="4">
        <v>5</v>
      </c>
      <c r="D1539" s="4">
        <v>1969</v>
      </c>
      <c r="E1539" s="1">
        <f t="shared" ref="E1539:E1602" si="48">DATE(B1539,C1539,D1539)</f>
        <v>10490</v>
      </c>
      <c r="F1539">
        <v>54.5</v>
      </c>
      <c r="G1539">
        <v>-1.6</v>
      </c>
      <c r="H1539" t="s">
        <v>4129</v>
      </c>
      <c r="I1539" s="4">
        <v>13</v>
      </c>
      <c r="J1539" s="4">
        <v>4</v>
      </c>
      <c r="K1539" s="6">
        <v>1970</v>
      </c>
      <c r="L1539" s="1">
        <f t="shared" ref="L1539:L1602" si="49">DATE(I1539,J1539,K1539)</f>
        <v>6809</v>
      </c>
      <c r="M1539">
        <v>54.5</v>
      </c>
      <c r="N1539">
        <v>-1.6</v>
      </c>
      <c r="O1539" t="s">
        <v>4129</v>
      </c>
      <c r="P1539" t="s">
        <v>40</v>
      </c>
      <c r="Q1539" t="s">
        <v>35</v>
      </c>
      <c r="R1539">
        <v>325</v>
      </c>
      <c r="S1539">
        <v>0</v>
      </c>
      <c r="T1539">
        <v>0</v>
      </c>
    </row>
    <row r="1540" spans="1:20">
      <c r="A1540" t="s">
        <v>1069</v>
      </c>
      <c r="B1540" s="4">
        <v>14</v>
      </c>
      <c r="C1540" s="4">
        <v>5</v>
      </c>
      <c r="D1540" s="4">
        <v>1969</v>
      </c>
      <c r="E1540" s="1">
        <f t="shared" si="48"/>
        <v>7203</v>
      </c>
      <c r="F1540">
        <v>52.22</v>
      </c>
      <c r="G1540">
        <v>0.08</v>
      </c>
      <c r="H1540" t="s">
        <v>4129</v>
      </c>
      <c r="I1540" s="4">
        <v>10</v>
      </c>
      <c r="J1540" s="4">
        <v>3</v>
      </c>
      <c r="K1540" s="6">
        <v>1971</v>
      </c>
      <c r="L1540" s="1">
        <f t="shared" si="49"/>
        <v>5683</v>
      </c>
      <c r="M1540">
        <v>52.2</v>
      </c>
      <c r="N1540">
        <v>0</v>
      </c>
      <c r="O1540" t="s">
        <v>4129</v>
      </c>
      <c r="P1540" t="s">
        <v>40</v>
      </c>
      <c r="Q1540" t="s">
        <v>35</v>
      </c>
      <c r="R1540">
        <v>665</v>
      </c>
      <c r="S1540">
        <v>6</v>
      </c>
      <c r="T1540">
        <v>252</v>
      </c>
    </row>
    <row r="1541" spans="1:20">
      <c r="A1541" t="s">
        <v>1084</v>
      </c>
      <c r="B1541" s="4">
        <v>24</v>
      </c>
      <c r="C1541" s="4">
        <v>5</v>
      </c>
      <c r="D1541" s="4">
        <v>1969</v>
      </c>
      <c r="E1541" s="1">
        <f t="shared" si="48"/>
        <v>10856</v>
      </c>
      <c r="F1541">
        <v>57.38</v>
      </c>
      <c r="G1541">
        <v>-1.88</v>
      </c>
      <c r="H1541" t="s">
        <v>4129</v>
      </c>
      <c r="I1541" s="4">
        <v>23</v>
      </c>
      <c r="J1541" s="4">
        <v>9</v>
      </c>
      <c r="K1541" s="6">
        <v>1969</v>
      </c>
      <c r="L1541" s="1">
        <f t="shared" si="49"/>
        <v>10613</v>
      </c>
      <c r="M1541">
        <v>57.5</v>
      </c>
      <c r="N1541">
        <v>-1.8</v>
      </c>
      <c r="O1541" t="s">
        <v>4129</v>
      </c>
      <c r="P1541" t="s">
        <v>40</v>
      </c>
      <c r="Q1541" t="s">
        <v>35</v>
      </c>
      <c r="R1541">
        <v>122</v>
      </c>
      <c r="S1541">
        <v>14</v>
      </c>
      <c r="T1541">
        <v>22</v>
      </c>
    </row>
    <row r="1542" spans="1:20">
      <c r="A1542" t="s">
        <v>1626</v>
      </c>
      <c r="B1542" s="4">
        <v>3</v>
      </c>
      <c r="C1542" s="4">
        <v>6</v>
      </c>
      <c r="D1542" s="4">
        <v>1969</v>
      </c>
      <c r="E1542" s="1">
        <f t="shared" si="48"/>
        <v>3216</v>
      </c>
      <c r="F1542">
        <v>52.1</v>
      </c>
      <c r="G1542">
        <v>4.3</v>
      </c>
      <c r="H1542" t="s">
        <v>1615</v>
      </c>
      <c r="I1542" s="4">
        <v>15</v>
      </c>
      <c r="J1542" s="4">
        <v>2</v>
      </c>
      <c r="K1542" s="6">
        <v>1970</v>
      </c>
      <c r="L1542" s="1">
        <f t="shared" si="49"/>
        <v>7480</v>
      </c>
      <c r="M1542">
        <v>52.2</v>
      </c>
      <c r="N1542">
        <v>4.4000000000000004</v>
      </c>
      <c r="O1542" t="s">
        <v>1615</v>
      </c>
      <c r="P1542" t="s">
        <v>81</v>
      </c>
      <c r="Q1542" t="s">
        <v>35</v>
      </c>
      <c r="R1542">
        <v>257</v>
      </c>
      <c r="S1542">
        <v>14</v>
      </c>
      <c r="T1542">
        <v>32</v>
      </c>
    </row>
    <row r="1543" spans="1:20">
      <c r="A1543" t="s">
        <v>1636</v>
      </c>
      <c r="B1543" s="4">
        <v>26</v>
      </c>
      <c r="C1543" s="4">
        <v>5</v>
      </c>
      <c r="D1543" s="4">
        <v>1969</v>
      </c>
      <c r="E1543" s="1">
        <f t="shared" si="48"/>
        <v>11586</v>
      </c>
      <c r="F1543">
        <v>53.12</v>
      </c>
      <c r="G1543">
        <v>4.7699999999999996</v>
      </c>
      <c r="H1543" t="s">
        <v>1615</v>
      </c>
      <c r="I1543" s="4">
        <v>30</v>
      </c>
      <c r="J1543" s="4">
        <v>4</v>
      </c>
      <c r="K1543" s="6">
        <v>1974</v>
      </c>
      <c r="L1543" s="1">
        <f t="shared" si="49"/>
        <v>13022</v>
      </c>
      <c r="M1543">
        <v>53.1</v>
      </c>
      <c r="N1543">
        <v>4.8</v>
      </c>
      <c r="O1543" t="s">
        <v>1615</v>
      </c>
      <c r="P1543" t="s">
        <v>40</v>
      </c>
      <c r="Q1543" t="s">
        <v>35</v>
      </c>
      <c r="R1543">
        <v>1800</v>
      </c>
      <c r="S1543">
        <v>3</v>
      </c>
      <c r="T1543">
        <v>150</v>
      </c>
    </row>
    <row r="1544" spans="1:20">
      <c r="A1544" t="s">
        <v>1637</v>
      </c>
      <c r="B1544" s="4">
        <v>27</v>
      </c>
      <c r="C1544" s="4">
        <v>5</v>
      </c>
      <c r="D1544" s="4">
        <v>1969</v>
      </c>
      <c r="E1544" s="1">
        <f t="shared" si="48"/>
        <v>11951</v>
      </c>
      <c r="F1544">
        <v>51.93</v>
      </c>
      <c r="G1544">
        <v>5.52</v>
      </c>
      <c r="H1544" t="s">
        <v>1615</v>
      </c>
      <c r="I1544" s="4">
        <v>5</v>
      </c>
      <c r="J1544" s="4">
        <v>5</v>
      </c>
      <c r="K1544" s="6">
        <v>1970</v>
      </c>
      <c r="L1544" s="1">
        <f t="shared" si="49"/>
        <v>3917</v>
      </c>
      <c r="M1544">
        <v>51.9</v>
      </c>
      <c r="N1544">
        <v>5.5</v>
      </c>
      <c r="O1544" t="s">
        <v>1615</v>
      </c>
      <c r="P1544" t="s">
        <v>34</v>
      </c>
      <c r="Q1544" t="s">
        <v>35</v>
      </c>
      <c r="R1544">
        <v>343</v>
      </c>
      <c r="S1544">
        <v>7</v>
      </c>
      <c r="T1544">
        <v>203</v>
      </c>
    </row>
    <row r="1545" spans="1:20">
      <c r="A1545" t="s">
        <v>1638</v>
      </c>
      <c r="B1545" s="4">
        <v>27</v>
      </c>
      <c r="C1545" s="4">
        <v>5</v>
      </c>
      <c r="D1545" s="4">
        <v>1969</v>
      </c>
      <c r="E1545" s="1">
        <f t="shared" si="48"/>
        <v>11951</v>
      </c>
      <c r="F1545">
        <v>51.93</v>
      </c>
      <c r="G1545">
        <v>5.52</v>
      </c>
      <c r="H1545" t="s">
        <v>1615</v>
      </c>
      <c r="I1545" s="4">
        <v>5</v>
      </c>
      <c r="J1545" s="4">
        <v>5</v>
      </c>
      <c r="K1545" s="6">
        <v>1970</v>
      </c>
      <c r="L1545" s="1">
        <f t="shared" si="49"/>
        <v>3917</v>
      </c>
      <c r="M1545">
        <v>51.9</v>
      </c>
      <c r="N1545">
        <v>5.5</v>
      </c>
      <c r="O1545" t="s">
        <v>1615</v>
      </c>
      <c r="P1545" t="s">
        <v>34</v>
      </c>
      <c r="Q1545" t="s">
        <v>35</v>
      </c>
      <c r="R1545">
        <v>343</v>
      </c>
      <c r="S1545">
        <v>7</v>
      </c>
      <c r="T1545">
        <v>203</v>
      </c>
    </row>
    <row r="1546" spans="1:20">
      <c r="A1546" t="s">
        <v>1644</v>
      </c>
      <c r="B1546" s="4">
        <v>28</v>
      </c>
      <c r="C1546" s="4">
        <v>5</v>
      </c>
      <c r="D1546" s="4">
        <v>1969</v>
      </c>
      <c r="E1546" s="1">
        <f t="shared" si="48"/>
        <v>12317</v>
      </c>
      <c r="F1546">
        <v>52.57</v>
      </c>
      <c r="G1546">
        <v>4.83</v>
      </c>
      <c r="H1546" t="s">
        <v>1615</v>
      </c>
      <c r="I1546" s="4">
        <v>2</v>
      </c>
      <c r="J1546" s="4">
        <v>6</v>
      </c>
      <c r="K1546" s="6">
        <v>1970</v>
      </c>
      <c r="L1546" s="1">
        <f t="shared" si="49"/>
        <v>2852</v>
      </c>
      <c r="M1546">
        <v>52.7</v>
      </c>
      <c r="N1546">
        <v>4.8</v>
      </c>
      <c r="O1546" t="s">
        <v>1615</v>
      </c>
      <c r="P1546" t="s">
        <v>34</v>
      </c>
      <c r="Q1546" t="s">
        <v>35</v>
      </c>
      <c r="R1546">
        <v>370</v>
      </c>
      <c r="S1546">
        <v>14</v>
      </c>
      <c r="T1546">
        <v>346</v>
      </c>
    </row>
    <row r="1547" spans="1:20">
      <c r="A1547" t="s">
        <v>1659</v>
      </c>
      <c r="B1547" s="4">
        <v>3</v>
      </c>
      <c r="C1547" s="4">
        <v>6</v>
      </c>
      <c r="D1547" s="4">
        <v>1969</v>
      </c>
      <c r="E1547" s="1">
        <f t="shared" si="48"/>
        <v>3216</v>
      </c>
      <c r="F1547">
        <v>53.12</v>
      </c>
      <c r="G1547">
        <v>4.7699999999999996</v>
      </c>
      <c r="H1547" t="s">
        <v>1615</v>
      </c>
      <c r="I1547" s="4">
        <v>26</v>
      </c>
      <c r="J1547" s="4">
        <v>5</v>
      </c>
      <c r="K1547" s="6">
        <v>1972</v>
      </c>
      <c r="L1547" s="1">
        <f t="shared" si="49"/>
        <v>11589</v>
      </c>
      <c r="M1547">
        <v>53.1</v>
      </c>
      <c r="N1547">
        <v>4.8</v>
      </c>
      <c r="O1547" t="s">
        <v>1615</v>
      </c>
      <c r="P1547" t="s">
        <v>34</v>
      </c>
      <c r="Q1547" t="s">
        <v>35</v>
      </c>
      <c r="R1547">
        <v>1088</v>
      </c>
      <c r="S1547">
        <v>3</v>
      </c>
      <c r="T1547">
        <v>150</v>
      </c>
    </row>
    <row r="1548" spans="1:20">
      <c r="A1548" t="s">
        <v>1660</v>
      </c>
      <c r="B1548" s="4">
        <v>3</v>
      </c>
      <c r="C1548" s="4">
        <v>6</v>
      </c>
      <c r="D1548" s="4">
        <v>1969</v>
      </c>
      <c r="E1548" s="1">
        <f t="shared" si="48"/>
        <v>3216</v>
      </c>
      <c r="F1548">
        <v>53.12</v>
      </c>
      <c r="G1548">
        <v>4.7699999999999996</v>
      </c>
      <c r="H1548" t="s">
        <v>1615</v>
      </c>
      <c r="I1548" s="4">
        <v>31</v>
      </c>
      <c r="J1548" s="4">
        <v>5</v>
      </c>
      <c r="K1548" s="6">
        <v>1981</v>
      </c>
      <c r="L1548" s="1">
        <f t="shared" si="49"/>
        <v>13424</v>
      </c>
      <c r="M1548">
        <v>53.12</v>
      </c>
      <c r="N1548">
        <v>4.78</v>
      </c>
      <c r="O1548" t="s">
        <v>1615</v>
      </c>
      <c r="P1548" t="s">
        <v>40</v>
      </c>
      <c r="Q1548" t="s">
        <v>35</v>
      </c>
      <c r="R1548">
        <v>4380</v>
      </c>
      <c r="S1548">
        <v>0</v>
      </c>
      <c r="T1548">
        <v>0</v>
      </c>
    </row>
    <row r="1549" spans="1:20">
      <c r="A1549" t="s">
        <v>1662</v>
      </c>
      <c r="B1549" s="4">
        <v>24</v>
      </c>
      <c r="C1549" s="4">
        <v>5</v>
      </c>
      <c r="D1549" s="4">
        <v>1969</v>
      </c>
      <c r="E1549" s="1">
        <f t="shared" si="48"/>
        <v>10856</v>
      </c>
      <c r="F1549">
        <v>52.43</v>
      </c>
      <c r="G1549">
        <v>5.88</v>
      </c>
      <c r="H1549" t="s">
        <v>1615</v>
      </c>
      <c r="I1549" s="4">
        <v>8</v>
      </c>
      <c r="J1549" s="4">
        <v>5</v>
      </c>
      <c r="K1549" s="6">
        <v>1971</v>
      </c>
      <c r="L1549" s="1">
        <f t="shared" si="49"/>
        <v>5014</v>
      </c>
      <c r="M1549">
        <v>52.33</v>
      </c>
      <c r="N1549">
        <v>5.67</v>
      </c>
      <c r="O1549" t="s">
        <v>1615</v>
      </c>
      <c r="P1549" t="s">
        <v>81</v>
      </c>
      <c r="Q1549" t="s">
        <v>35</v>
      </c>
      <c r="R1549">
        <v>714</v>
      </c>
      <c r="S1549">
        <v>21</v>
      </c>
      <c r="T1549">
        <v>231</v>
      </c>
    </row>
    <row r="1550" spans="1:20">
      <c r="A1550" t="s">
        <v>2095</v>
      </c>
      <c r="B1550" s="4">
        <v>18</v>
      </c>
      <c r="C1550" s="4">
        <v>7</v>
      </c>
      <c r="D1550" s="4">
        <v>1969</v>
      </c>
      <c r="E1550" s="1">
        <f t="shared" si="48"/>
        <v>8725</v>
      </c>
      <c r="F1550">
        <v>59.03</v>
      </c>
      <c r="G1550">
        <v>9.6300000000000008</v>
      </c>
      <c r="H1550" t="s">
        <v>669</v>
      </c>
      <c r="I1550" s="4">
        <v>15</v>
      </c>
      <c r="J1550" s="4">
        <v>8</v>
      </c>
      <c r="K1550" s="6">
        <v>1969</v>
      </c>
      <c r="L1550" s="1">
        <f t="shared" si="49"/>
        <v>7660</v>
      </c>
      <c r="M1550">
        <v>59.12</v>
      </c>
      <c r="N1550">
        <v>9.77</v>
      </c>
      <c r="O1550" t="s">
        <v>669</v>
      </c>
      <c r="P1550" t="s">
        <v>26</v>
      </c>
      <c r="Q1550" t="s">
        <v>27</v>
      </c>
      <c r="R1550">
        <v>28</v>
      </c>
      <c r="S1550">
        <v>12</v>
      </c>
      <c r="T1550">
        <v>40</v>
      </c>
    </row>
    <row r="1551" spans="1:20">
      <c r="A1551" t="s">
        <v>2298</v>
      </c>
      <c r="B1551" s="4">
        <v>23</v>
      </c>
      <c r="C1551" s="4">
        <v>6</v>
      </c>
      <c r="D1551" s="4">
        <v>1969</v>
      </c>
      <c r="E1551" s="1">
        <f t="shared" si="48"/>
        <v>10521</v>
      </c>
      <c r="F1551">
        <v>58.12</v>
      </c>
      <c r="G1551">
        <v>6.6</v>
      </c>
      <c r="H1551" t="s">
        <v>669</v>
      </c>
      <c r="I1551" s="4">
        <v>10</v>
      </c>
      <c r="J1551" s="4">
        <v>1</v>
      </c>
      <c r="K1551" s="6">
        <v>1982</v>
      </c>
      <c r="L1551" s="1">
        <f t="shared" si="49"/>
        <v>5635</v>
      </c>
      <c r="M1551">
        <v>58.08</v>
      </c>
      <c r="N1551">
        <v>6.6</v>
      </c>
      <c r="O1551" t="s">
        <v>669</v>
      </c>
      <c r="P1551" t="s">
        <v>40</v>
      </c>
      <c r="Q1551" t="s">
        <v>35</v>
      </c>
      <c r="R1551">
        <v>4584</v>
      </c>
      <c r="S1551">
        <v>4</v>
      </c>
      <c r="T1551">
        <v>181</v>
      </c>
    </row>
    <row r="1552" spans="1:20">
      <c r="A1552" t="s">
        <v>2721</v>
      </c>
      <c r="B1552" s="4">
        <v>12</v>
      </c>
      <c r="C1552" s="4">
        <v>6</v>
      </c>
      <c r="D1552" s="4">
        <v>1969</v>
      </c>
      <c r="E1552" s="1">
        <f t="shared" si="48"/>
        <v>6504</v>
      </c>
      <c r="F1552">
        <v>61.4</v>
      </c>
      <c r="G1552">
        <v>23.6</v>
      </c>
      <c r="H1552" t="s">
        <v>2455</v>
      </c>
      <c r="I1552" s="4">
        <v>19</v>
      </c>
      <c r="J1552" s="4">
        <v>8</v>
      </c>
      <c r="K1552" s="6">
        <v>1971</v>
      </c>
      <c r="L1552" s="1">
        <f t="shared" si="49"/>
        <v>9123</v>
      </c>
      <c r="M1552">
        <v>61.9</v>
      </c>
      <c r="N1552">
        <v>23.2</v>
      </c>
      <c r="O1552" t="s">
        <v>2455</v>
      </c>
      <c r="P1552" t="s">
        <v>34</v>
      </c>
      <c r="Q1552" t="s">
        <v>35</v>
      </c>
      <c r="R1552">
        <v>798</v>
      </c>
      <c r="S1552">
        <v>60</v>
      </c>
      <c r="T1552">
        <v>340</v>
      </c>
    </row>
    <row r="1553" spans="1:20">
      <c r="A1553" t="s">
        <v>2727</v>
      </c>
      <c r="B1553" s="4">
        <v>30</v>
      </c>
      <c r="C1553" s="4">
        <v>5</v>
      </c>
      <c r="D1553" s="4">
        <v>1969</v>
      </c>
      <c r="E1553" s="1">
        <f t="shared" si="48"/>
        <v>13047</v>
      </c>
      <c r="F1553">
        <v>61.1</v>
      </c>
      <c r="G1553">
        <v>22.7</v>
      </c>
      <c r="H1553" t="s">
        <v>2455</v>
      </c>
      <c r="I1553" s="4">
        <v>5</v>
      </c>
      <c r="J1553" s="4">
        <v>6</v>
      </c>
      <c r="K1553" s="6">
        <v>1971</v>
      </c>
      <c r="L1553" s="1">
        <f t="shared" si="49"/>
        <v>3949</v>
      </c>
      <c r="M1553">
        <v>61.1</v>
      </c>
      <c r="N1553">
        <v>22.8</v>
      </c>
      <c r="O1553" t="s">
        <v>2455</v>
      </c>
      <c r="P1553" t="s">
        <v>34</v>
      </c>
      <c r="Q1553" t="s">
        <v>35</v>
      </c>
      <c r="R1553">
        <v>736</v>
      </c>
      <c r="S1553">
        <v>6</v>
      </c>
      <c r="T1553">
        <v>91</v>
      </c>
    </row>
    <row r="1554" spans="1:20">
      <c r="A1554" t="s">
        <v>2732</v>
      </c>
      <c r="B1554" s="4">
        <v>15</v>
      </c>
      <c r="C1554" s="4">
        <v>6</v>
      </c>
      <c r="D1554" s="4">
        <v>1969</v>
      </c>
      <c r="E1554" s="1">
        <f t="shared" si="48"/>
        <v>7599</v>
      </c>
      <c r="F1554">
        <v>65</v>
      </c>
      <c r="G1554">
        <v>25.6</v>
      </c>
      <c r="H1554" t="s">
        <v>2455</v>
      </c>
      <c r="I1554" s="4">
        <v>30</v>
      </c>
      <c r="J1554" s="4">
        <v>4</v>
      </c>
      <c r="K1554" s="6">
        <v>1972</v>
      </c>
      <c r="L1554" s="1">
        <f t="shared" si="49"/>
        <v>13020</v>
      </c>
      <c r="M1554">
        <v>64.900000000000006</v>
      </c>
      <c r="N1554">
        <v>25.6</v>
      </c>
      <c r="O1554" t="s">
        <v>2455</v>
      </c>
      <c r="P1554" t="s">
        <v>84</v>
      </c>
      <c r="Q1554" t="s">
        <v>35</v>
      </c>
      <c r="R1554">
        <v>1050</v>
      </c>
      <c r="S1554">
        <v>12</v>
      </c>
      <c r="T1554">
        <v>181</v>
      </c>
    </row>
    <row r="1555" spans="1:20">
      <c r="A1555" t="s">
        <v>2739</v>
      </c>
      <c r="B1555" s="4">
        <v>7</v>
      </c>
      <c r="C1555" s="4">
        <v>6</v>
      </c>
      <c r="D1555" s="4">
        <v>1969</v>
      </c>
      <c r="E1555" s="1">
        <f t="shared" si="48"/>
        <v>4677</v>
      </c>
      <c r="F1555">
        <v>62</v>
      </c>
      <c r="G1555">
        <v>21.3</v>
      </c>
      <c r="H1555" t="s">
        <v>2455</v>
      </c>
      <c r="I1555" s="4">
        <v>18</v>
      </c>
      <c r="J1555" s="4">
        <v>4</v>
      </c>
      <c r="K1555" s="6">
        <v>1970</v>
      </c>
      <c r="L1555" s="1">
        <f t="shared" si="49"/>
        <v>8635</v>
      </c>
      <c r="M1555">
        <v>62.6</v>
      </c>
      <c r="N1555">
        <v>21.9</v>
      </c>
      <c r="O1555" t="s">
        <v>2455</v>
      </c>
      <c r="P1555" t="s">
        <v>34</v>
      </c>
      <c r="Q1555" t="s">
        <v>35</v>
      </c>
      <c r="R1555">
        <v>315</v>
      </c>
      <c r="S1555">
        <v>74</v>
      </c>
      <c r="T1555">
        <v>25</v>
      </c>
    </row>
    <row r="1556" spans="1:20">
      <c r="A1556" t="s">
        <v>2743</v>
      </c>
      <c r="B1556" s="4">
        <v>8</v>
      </c>
      <c r="C1556" s="4">
        <v>6</v>
      </c>
      <c r="D1556" s="4">
        <v>1969</v>
      </c>
      <c r="E1556" s="1">
        <f t="shared" si="48"/>
        <v>5043</v>
      </c>
      <c r="F1556">
        <v>60.8</v>
      </c>
      <c r="G1556">
        <v>24.8</v>
      </c>
      <c r="H1556" t="s">
        <v>2455</v>
      </c>
      <c r="I1556" s="4">
        <v>20</v>
      </c>
      <c r="J1556" s="4">
        <v>9</v>
      </c>
      <c r="K1556" s="6">
        <v>1971</v>
      </c>
      <c r="L1556" s="1">
        <f t="shared" si="49"/>
        <v>9520</v>
      </c>
      <c r="M1556">
        <v>60.8</v>
      </c>
      <c r="N1556">
        <v>24.8</v>
      </c>
      <c r="O1556" t="s">
        <v>2455</v>
      </c>
      <c r="P1556" t="s">
        <v>40</v>
      </c>
      <c r="Q1556" t="s">
        <v>35</v>
      </c>
      <c r="R1556">
        <v>834</v>
      </c>
      <c r="S1556">
        <v>0</v>
      </c>
      <c r="T1556">
        <v>0</v>
      </c>
    </row>
    <row r="1557" spans="1:20">
      <c r="A1557" t="s">
        <v>2755</v>
      </c>
      <c r="B1557" s="4">
        <v>26</v>
      </c>
      <c r="C1557" s="4">
        <v>5</v>
      </c>
      <c r="D1557" s="4">
        <v>1969</v>
      </c>
      <c r="E1557" s="1">
        <f t="shared" si="48"/>
        <v>11586</v>
      </c>
      <c r="F1557">
        <v>62.9</v>
      </c>
      <c r="G1557">
        <v>23</v>
      </c>
      <c r="H1557" t="s">
        <v>2455</v>
      </c>
      <c r="I1557" s="4">
        <v>6</v>
      </c>
      <c r="J1557" s="4">
        <v>9</v>
      </c>
      <c r="K1557" s="6">
        <v>1970</v>
      </c>
      <c r="L1557" s="1">
        <f t="shared" si="49"/>
        <v>4405</v>
      </c>
      <c r="M1557">
        <v>62.9</v>
      </c>
      <c r="N1557">
        <v>23</v>
      </c>
      <c r="O1557" t="s">
        <v>2455</v>
      </c>
      <c r="P1557" t="s">
        <v>34</v>
      </c>
      <c r="Q1557" t="s">
        <v>35</v>
      </c>
      <c r="R1557">
        <v>468</v>
      </c>
      <c r="S1557">
        <v>0</v>
      </c>
      <c r="T1557">
        <v>0</v>
      </c>
    </row>
    <row r="1558" spans="1:20">
      <c r="A1558" t="s">
        <v>2775</v>
      </c>
      <c r="B1558" s="4">
        <v>31</v>
      </c>
      <c r="C1558" s="4">
        <v>5</v>
      </c>
      <c r="D1558" s="4">
        <v>1969</v>
      </c>
      <c r="E1558" s="1">
        <f t="shared" si="48"/>
        <v>13412</v>
      </c>
      <c r="F1558">
        <v>61.5</v>
      </c>
      <c r="G1558">
        <v>21.8</v>
      </c>
      <c r="H1558" t="s">
        <v>2455</v>
      </c>
      <c r="I1558" s="4">
        <v>2</v>
      </c>
      <c r="J1558" s="4">
        <v>9</v>
      </c>
      <c r="K1558" s="6">
        <v>1970</v>
      </c>
      <c r="L1558" s="1">
        <f t="shared" si="49"/>
        <v>2944</v>
      </c>
      <c r="M1558">
        <v>61.5</v>
      </c>
      <c r="N1558">
        <v>21.6</v>
      </c>
      <c r="O1558" t="s">
        <v>2455</v>
      </c>
      <c r="P1558" t="s">
        <v>34</v>
      </c>
      <c r="Q1558" t="s">
        <v>35</v>
      </c>
      <c r="R1558">
        <v>459</v>
      </c>
      <c r="S1558">
        <v>11</v>
      </c>
      <c r="T1558">
        <v>270</v>
      </c>
    </row>
    <row r="1559" spans="1:20">
      <c r="A1559" t="s">
        <v>2782</v>
      </c>
      <c r="B1559" s="4">
        <v>30</v>
      </c>
      <c r="C1559" s="4">
        <v>5</v>
      </c>
      <c r="D1559" s="4">
        <v>1969</v>
      </c>
      <c r="E1559" s="1">
        <f t="shared" si="48"/>
        <v>13047</v>
      </c>
      <c r="F1559">
        <v>61.5</v>
      </c>
      <c r="G1559">
        <v>24.1</v>
      </c>
      <c r="H1559" t="s">
        <v>2455</v>
      </c>
      <c r="I1559" s="4">
        <v>8</v>
      </c>
      <c r="J1559" s="4">
        <v>4</v>
      </c>
      <c r="K1559" s="6">
        <v>1970</v>
      </c>
      <c r="L1559" s="1">
        <f t="shared" si="49"/>
        <v>4983</v>
      </c>
      <c r="M1559">
        <v>61.5</v>
      </c>
      <c r="N1559">
        <v>24</v>
      </c>
      <c r="O1559" t="s">
        <v>2455</v>
      </c>
      <c r="P1559" t="s">
        <v>84</v>
      </c>
      <c r="Q1559" t="s">
        <v>35</v>
      </c>
      <c r="R1559">
        <v>313</v>
      </c>
      <c r="S1559">
        <v>6</v>
      </c>
      <c r="T1559">
        <v>270</v>
      </c>
    </row>
    <row r="1560" spans="1:20">
      <c r="A1560" t="s">
        <v>2793</v>
      </c>
      <c r="B1560" s="4">
        <v>1</v>
      </c>
      <c r="C1560" s="4">
        <v>6</v>
      </c>
      <c r="D1560" s="4">
        <v>1969</v>
      </c>
      <c r="E1560" s="1">
        <f t="shared" si="48"/>
        <v>2486</v>
      </c>
      <c r="F1560">
        <v>64.5</v>
      </c>
      <c r="G1560">
        <v>26.7</v>
      </c>
      <c r="H1560" t="s">
        <v>2455</v>
      </c>
      <c r="I1560" s="4">
        <v>29</v>
      </c>
      <c r="J1560" s="4">
        <v>8</v>
      </c>
      <c r="K1560" s="6">
        <v>1969</v>
      </c>
      <c r="L1560" s="1">
        <f t="shared" si="49"/>
        <v>12774</v>
      </c>
      <c r="M1560">
        <v>64.5</v>
      </c>
      <c r="N1560">
        <v>26.7</v>
      </c>
      <c r="O1560" t="s">
        <v>2455</v>
      </c>
      <c r="P1560" t="s">
        <v>34</v>
      </c>
      <c r="Q1560" t="s">
        <v>35</v>
      </c>
      <c r="R1560">
        <v>89</v>
      </c>
      <c r="S1560">
        <v>0</v>
      </c>
      <c r="T1560">
        <v>0</v>
      </c>
    </row>
    <row r="1561" spans="1:20">
      <c r="A1561" t="s">
        <v>2794</v>
      </c>
      <c r="B1561" s="4">
        <v>1</v>
      </c>
      <c r="C1561" s="4">
        <v>6</v>
      </c>
      <c r="D1561" s="4">
        <v>1969</v>
      </c>
      <c r="E1561" s="1">
        <f t="shared" si="48"/>
        <v>2486</v>
      </c>
      <c r="F1561">
        <v>64.5</v>
      </c>
      <c r="G1561">
        <v>26.7</v>
      </c>
      <c r="H1561" t="s">
        <v>2455</v>
      </c>
      <c r="I1561" s="4">
        <v>22</v>
      </c>
      <c r="J1561" s="4">
        <v>8</v>
      </c>
      <c r="K1561" s="6">
        <v>1970</v>
      </c>
      <c r="L1561" s="1">
        <f t="shared" si="49"/>
        <v>10218</v>
      </c>
      <c r="M1561">
        <v>64.5</v>
      </c>
      <c r="N1561">
        <v>26.7</v>
      </c>
      <c r="O1561" t="s">
        <v>2455</v>
      </c>
      <c r="P1561" t="s">
        <v>34</v>
      </c>
      <c r="Q1561" t="s">
        <v>35</v>
      </c>
      <c r="R1561">
        <v>447</v>
      </c>
      <c r="S1561">
        <v>0</v>
      </c>
      <c r="T1561">
        <v>0</v>
      </c>
    </row>
    <row r="1562" spans="1:20">
      <c r="A1562" t="s">
        <v>2795</v>
      </c>
      <c r="B1562" s="4">
        <v>1</v>
      </c>
      <c r="C1562" s="4">
        <v>6</v>
      </c>
      <c r="D1562" s="4">
        <v>1969</v>
      </c>
      <c r="E1562" s="1">
        <f t="shared" si="48"/>
        <v>2486</v>
      </c>
      <c r="F1562">
        <v>64.5</v>
      </c>
      <c r="G1562">
        <v>26.7</v>
      </c>
      <c r="H1562" t="s">
        <v>2455</v>
      </c>
      <c r="I1562" s="4">
        <v>6</v>
      </c>
      <c r="J1562" s="4">
        <v>1</v>
      </c>
      <c r="K1562" s="6">
        <v>1971</v>
      </c>
      <c r="L1562" s="1">
        <f t="shared" si="49"/>
        <v>4163</v>
      </c>
      <c r="M1562">
        <v>64.5</v>
      </c>
      <c r="N1562">
        <v>26.7</v>
      </c>
      <c r="O1562" t="s">
        <v>2455</v>
      </c>
      <c r="P1562" t="s">
        <v>34</v>
      </c>
      <c r="Q1562" t="s">
        <v>35</v>
      </c>
      <c r="R1562">
        <v>584</v>
      </c>
      <c r="S1562">
        <v>0</v>
      </c>
      <c r="T1562">
        <v>0</v>
      </c>
    </row>
    <row r="1563" spans="1:20">
      <c r="A1563" t="s">
        <v>2797</v>
      </c>
      <c r="B1563" s="4">
        <v>6</v>
      </c>
      <c r="C1563" s="4">
        <v>6</v>
      </c>
      <c r="D1563" s="4">
        <v>1969</v>
      </c>
      <c r="E1563" s="1">
        <f t="shared" si="48"/>
        <v>4312</v>
      </c>
      <c r="F1563">
        <v>62.3</v>
      </c>
      <c r="G1563">
        <v>21.4</v>
      </c>
      <c r="H1563" t="s">
        <v>2455</v>
      </c>
      <c r="I1563" s="4">
        <v>15</v>
      </c>
      <c r="J1563" s="4">
        <v>8</v>
      </c>
      <c r="K1563" s="6">
        <v>1969</v>
      </c>
      <c r="L1563" s="1">
        <f t="shared" si="49"/>
        <v>7660</v>
      </c>
      <c r="M1563">
        <v>62.3</v>
      </c>
      <c r="N1563">
        <v>21.4</v>
      </c>
      <c r="O1563" t="s">
        <v>2455</v>
      </c>
      <c r="P1563" t="s">
        <v>40</v>
      </c>
      <c r="Q1563" t="s">
        <v>35</v>
      </c>
      <c r="R1563">
        <v>70</v>
      </c>
      <c r="S1563">
        <v>0</v>
      </c>
      <c r="T1563">
        <v>0</v>
      </c>
    </row>
    <row r="1564" spans="1:20">
      <c r="A1564" t="s">
        <v>2814</v>
      </c>
      <c r="B1564" s="4">
        <v>15</v>
      </c>
      <c r="C1564" s="4">
        <v>6</v>
      </c>
      <c r="D1564" s="4">
        <v>1969</v>
      </c>
      <c r="E1564" s="1">
        <f t="shared" si="48"/>
        <v>7599</v>
      </c>
      <c r="F1564">
        <v>62.3</v>
      </c>
      <c r="G1564">
        <v>24.7</v>
      </c>
      <c r="H1564" t="s">
        <v>2455</v>
      </c>
      <c r="I1564" s="4">
        <v>24</v>
      </c>
      <c r="J1564" s="4">
        <v>10</v>
      </c>
      <c r="K1564" s="6">
        <v>1969</v>
      </c>
      <c r="L1564" s="1">
        <f t="shared" si="49"/>
        <v>11009</v>
      </c>
      <c r="M1564">
        <v>62.3</v>
      </c>
      <c r="N1564">
        <v>24.5</v>
      </c>
      <c r="O1564" t="s">
        <v>2455</v>
      </c>
      <c r="P1564" t="s">
        <v>84</v>
      </c>
      <c r="Q1564" t="s">
        <v>35</v>
      </c>
      <c r="R1564">
        <v>131</v>
      </c>
      <c r="S1564">
        <v>11</v>
      </c>
      <c r="T1564">
        <v>270</v>
      </c>
    </row>
    <row r="1565" spans="1:20">
      <c r="A1565" t="s">
        <v>2815</v>
      </c>
      <c r="B1565" s="4">
        <v>15</v>
      </c>
      <c r="C1565" s="4">
        <v>6</v>
      </c>
      <c r="D1565" s="4">
        <v>1969</v>
      </c>
      <c r="E1565" s="1">
        <f t="shared" si="48"/>
        <v>7599</v>
      </c>
      <c r="F1565">
        <v>62.2</v>
      </c>
      <c r="G1565">
        <v>24.7</v>
      </c>
      <c r="H1565" t="s">
        <v>2455</v>
      </c>
      <c r="I1565" s="4">
        <v>23</v>
      </c>
      <c r="J1565" s="4">
        <v>10</v>
      </c>
      <c r="K1565" s="6">
        <v>1969</v>
      </c>
      <c r="L1565" s="1">
        <f t="shared" si="49"/>
        <v>10643</v>
      </c>
      <c r="M1565">
        <v>62.3</v>
      </c>
      <c r="N1565">
        <v>24.7</v>
      </c>
      <c r="O1565" t="s">
        <v>2455</v>
      </c>
      <c r="P1565" t="s">
        <v>84</v>
      </c>
      <c r="Q1565" t="s">
        <v>35</v>
      </c>
      <c r="R1565">
        <v>130</v>
      </c>
      <c r="S1565">
        <v>12</v>
      </c>
      <c r="T1565">
        <v>0</v>
      </c>
    </row>
    <row r="1566" spans="1:20">
      <c r="A1566" t="s">
        <v>2821</v>
      </c>
      <c r="B1566" s="4">
        <v>12</v>
      </c>
      <c r="C1566" s="4">
        <v>6</v>
      </c>
      <c r="D1566" s="4">
        <v>1969</v>
      </c>
      <c r="E1566" s="1">
        <f t="shared" si="48"/>
        <v>6504</v>
      </c>
      <c r="F1566">
        <v>63</v>
      </c>
      <c r="G1566">
        <v>22.8</v>
      </c>
      <c r="H1566" t="s">
        <v>2455</v>
      </c>
      <c r="I1566" s="4">
        <v>15</v>
      </c>
      <c r="J1566" s="4">
        <v>4</v>
      </c>
      <c r="K1566" s="6">
        <v>1970</v>
      </c>
      <c r="L1566" s="1">
        <f t="shared" si="49"/>
        <v>7539</v>
      </c>
      <c r="M1566">
        <v>62.9</v>
      </c>
      <c r="N1566">
        <v>22.8</v>
      </c>
      <c r="O1566" t="s">
        <v>2455</v>
      </c>
      <c r="P1566" t="s">
        <v>40</v>
      </c>
      <c r="Q1566" t="s">
        <v>35</v>
      </c>
      <c r="R1566">
        <v>307</v>
      </c>
      <c r="S1566">
        <v>12</v>
      </c>
      <c r="T1566">
        <v>181</v>
      </c>
    </row>
    <row r="1567" spans="1:20">
      <c r="A1567" t="s">
        <v>4080</v>
      </c>
      <c r="B1567" s="4">
        <v>17</v>
      </c>
      <c r="C1567" s="4">
        <v>6</v>
      </c>
      <c r="D1567" s="4">
        <v>1969</v>
      </c>
      <c r="E1567" s="1">
        <f t="shared" si="48"/>
        <v>8330</v>
      </c>
      <c r="F1567">
        <v>55.42</v>
      </c>
      <c r="G1567">
        <v>12.95</v>
      </c>
      <c r="H1567" t="s">
        <v>2497</v>
      </c>
      <c r="I1567" s="4">
        <v>13</v>
      </c>
      <c r="J1567" s="4">
        <v>7</v>
      </c>
      <c r="K1567" s="6">
        <v>1969</v>
      </c>
      <c r="L1567" s="1">
        <f t="shared" si="49"/>
        <v>6899</v>
      </c>
      <c r="M1567">
        <v>55.4</v>
      </c>
      <c r="N1567">
        <v>12.93</v>
      </c>
      <c r="O1567" t="s">
        <v>2497</v>
      </c>
      <c r="P1567" t="s">
        <v>81</v>
      </c>
      <c r="Q1567" t="s">
        <v>35</v>
      </c>
      <c r="R1567">
        <v>26</v>
      </c>
      <c r="S1567">
        <v>3</v>
      </c>
      <c r="T1567">
        <v>210</v>
      </c>
    </row>
    <row r="1568" spans="1:20">
      <c r="A1568" t="s">
        <v>4085</v>
      </c>
      <c r="B1568" s="4">
        <v>3</v>
      </c>
      <c r="C1568" s="4">
        <v>6</v>
      </c>
      <c r="D1568" s="4">
        <v>1969</v>
      </c>
      <c r="E1568" s="1">
        <f t="shared" si="48"/>
        <v>3216</v>
      </c>
      <c r="F1568">
        <v>59.37</v>
      </c>
      <c r="G1568">
        <v>16.5</v>
      </c>
      <c r="H1568" t="s">
        <v>2497</v>
      </c>
      <c r="I1568" s="4">
        <v>15</v>
      </c>
      <c r="J1568" s="4">
        <v>7</v>
      </c>
      <c r="K1568" s="6">
        <v>1969</v>
      </c>
      <c r="L1568" s="1">
        <f t="shared" si="49"/>
        <v>7629</v>
      </c>
      <c r="M1568">
        <v>59.37</v>
      </c>
      <c r="N1568">
        <v>16.5</v>
      </c>
      <c r="O1568" t="s">
        <v>2497</v>
      </c>
      <c r="P1568" t="s">
        <v>40</v>
      </c>
      <c r="Q1568" t="s">
        <v>35</v>
      </c>
      <c r="R1568">
        <v>42</v>
      </c>
      <c r="S1568">
        <v>0</v>
      </c>
      <c r="T1568">
        <v>0</v>
      </c>
    </row>
    <row r="1569" spans="1:20">
      <c r="A1569" t="s">
        <v>4099</v>
      </c>
      <c r="B1569" s="4">
        <v>3</v>
      </c>
      <c r="C1569" s="4">
        <v>6</v>
      </c>
      <c r="D1569" s="4">
        <v>1969</v>
      </c>
      <c r="E1569" s="1">
        <f t="shared" si="48"/>
        <v>3216</v>
      </c>
      <c r="F1569">
        <v>57.48</v>
      </c>
      <c r="G1569">
        <v>18.399999999999999</v>
      </c>
      <c r="H1569" t="s">
        <v>2497</v>
      </c>
      <c r="I1569" s="4">
        <v>30</v>
      </c>
      <c r="J1569" s="4">
        <v>12</v>
      </c>
      <c r="K1569" s="6">
        <v>1971</v>
      </c>
      <c r="L1569" s="1">
        <f t="shared" si="49"/>
        <v>13263</v>
      </c>
      <c r="M1569">
        <v>57.47</v>
      </c>
      <c r="N1569">
        <v>18.45</v>
      </c>
      <c r="O1569" t="s">
        <v>2497</v>
      </c>
      <c r="P1569" t="s">
        <v>34</v>
      </c>
      <c r="Q1569" t="s">
        <v>35</v>
      </c>
      <c r="R1569">
        <v>940</v>
      </c>
      <c r="S1569">
        <v>4</v>
      </c>
      <c r="T1569">
        <v>122</v>
      </c>
    </row>
    <row r="1570" spans="1:20">
      <c r="A1570" t="s">
        <v>4101</v>
      </c>
      <c r="B1570" s="4">
        <v>5</v>
      </c>
      <c r="C1570" s="4">
        <v>6</v>
      </c>
      <c r="D1570" s="4">
        <v>1969</v>
      </c>
      <c r="E1570" s="1">
        <f t="shared" si="48"/>
        <v>3947</v>
      </c>
      <c r="F1570">
        <v>59.33</v>
      </c>
      <c r="G1570">
        <v>16.47</v>
      </c>
      <c r="H1570" t="s">
        <v>2497</v>
      </c>
      <c r="I1570" s="4">
        <v>9</v>
      </c>
      <c r="J1570" s="4">
        <v>5</v>
      </c>
      <c r="K1570" s="6">
        <v>1973</v>
      </c>
      <c r="L1570" s="1">
        <f t="shared" si="49"/>
        <v>5381</v>
      </c>
      <c r="M1570">
        <v>59.32</v>
      </c>
      <c r="N1570">
        <v>16.47</v>
      </c>
      <c r="O1570" t="s">
        <v>2497</v>
      </c>
      <c r="P1570" t="s">
        <v>34</v>
      </c>
      <c r="Q1570" t="s">
        <v>35</v>
      </c>
      <c r="R1570">
        <v>1434</v>
      </c>
      <c r="S1570">
        <v>2</v>
      </c>
      <c r="T1570">
        <v>181</v>
      </c>
    </row>
    <row r="1571" spans="1:20">
      <c r="A1571" t="s">
        <v>4102</v>
      </c>
      <c r="B1571" s="4">
        <v>31</v>
      </c>
      <c r="C1571" s="4">
        <v>5</v>
      </c>
      <c r="D1571" s="4">
        <v>1969</v>
      </c>
      <c r="E1571" s="1">
        <f t="shared" si="48"/>
        <v>13412</v>
      </c>
      <c r="F1571">
        <v>58.28</v>
      </c>
      <c r="G1571">
        <v>11.85</v>
      </c>
      <c r="H1571" t="s">
        <v>2497</v>
      </c>
      <c r="I1571" s="4">
        <v>24</v>
      </c>
      <c r="J1571" s="4">
        <v>7</v>
      </c>
      <c r="K1571" s="6">
        <v>1969</v>
      </c>
      <c r="L1571" s="1">
        <f t="shared" si="49"/>
        <v>10917</v>
      </c>
      <c r="M1571">
        <v>58.28</v>
      </c>
      <c r="N1571">
        <v>11.85</v>
      </c>
      <c r="O1571" t="s">
        <v>2497</v>
      </c>
      <c r="P1571" t="s">
        <v>40</v>
      </c>
      <c r="Q1571" t="s">
        <v>52</v>
      </c>
      <c r="R1571">
        <v>54</v>
      </c>
      <c r="S1571">
        <v>0</v>
      </c>
      <c r="T1571">
        <v>0</v>
      </c>
    </row>
    <row r="1572" spans="1:20">
      <c r="A1572" t="s">
        <v>4103</v>
      </c>
      <c r="B1572" s="4">
        <v>31</v>
      </c>
      <c r="C1572" s="4">
        <v>5</v>
      </c>
      <c r="D1572" s="4">
        <v>1969</v>
      </c>
      <c r="E1572" s="1">
        <f t="shared" si="48"/>
        <v>13412</v>
      </c>
      <c r="F1572">
        <v>58.28</v>
      </c>
      <c r="G1572">
        <v>11.85</v>
      </c>
      <c r="H1572" t="s">
        <v>2497</v>
      </c>
      <c r="I1572" s="4">
        <v>2</v>
      </c>
      <c r="J1572" s="4">
        <v>7</v>
      </c>
      <c r="K1572" s="6">
        <v>1969</v>
      </c>
      <c r="L1572" s="1">
        <f t="shared" si="49"/>
        <v>2881</v>
      </c>
      <c r="M1572">
        <v>58.28</v>
      </c>
      <c r="N1572">
        <v>11.85</v>
      </c>
      <c r="O1572" t="s">
        <v>2497</v>
      </c>
      <c r="P1572" t="s">
        <v>81</v>
      </c>
      <c r="Q1572" t="s">
        <v>35</v>
      </c>
      <c r="R1572">
        <v>32</v>
      </c>
      <c r="S1572">
        <v>0</v>
      </c>
      <c r="T1572">
        <v>0</v>
      </c>
    </row>
    <row r="1573" spans="1:20">
      <c r="A1573" t="s">
        <v>4104</v>
      </c>
      <c r="B1573" s="4">
        <v>31</v>
      </c>
      <c r="C1573" s="4">
        <v>5</v>
      </c>
      <c r="D1573" s="4">
        <v>1969</v>
      </c>
      <c r="E1573" s="1">
        <f t="shared" si="48"/>
        <v>13412</v>
      </c>
      <c r="F1573">
        <v>58.28</v>
      </c>
      <c r="G1573">
        <v>11.85</v>
      </c>
      <c r="H1573" t="s">
        <v>2497</v>
      </c>
      <c r="I1573" s="4">
        <v>5</v>
      </c>
      <c r="J1573" s="4">
        <v>5</v>
      </c>
      <c r="K1573" s="6">
        <v>1970</v>
      </c>
      <c r="L1573" s="1">
        <f t="shared" si="49"/>
        <v>3917</v>
      </c>
      <c r="M1573">
        <v>58.28</v>
      </c>
      <c r="N1573">
        <v>11.85</v>
      </c>
      <c r="O1573" t="s">
        <v>2497</v>
      </c>
      <c r="P1573" t="s">
        <v>81</v>
      </c>
      <c r="Q1573" t="s">
        <v>35</v>
      </c>
      <c r="R1573">
        <v>339</v>
      </c>
      <c r="S1573">
        <v>0</v>
      </c>
      <c r="T1573">
        <v>0</v>
      </c>
    </row>
    <row r="1574" spans="1:20">
      <c r="A1574" t="s">
        <v>4105</v>
      </c>
      <c r="B1574" s="4">
        <v>1</v>
      </c>
      <c r="C1574" s="4">
        <v>6</v>
      </c>
      <c r="D1574" s="4">
        <v>1969</v>
      </c>
      <c r="E1574" s="1">
        <f t="shared" si="48"/>
        <v>2486</v>
      </c>
      <c r="F1574">
        <v>58.3</v>
      </c>
      <c r="G1574">
        <v>11.97</v>
      </c>
      <c r="H1574" t="s">
        <v>2497</v>
      </c>
      <c r="I1574" s="4">
        <v>15</v>
      </c>
      <c r="J1574" s="4">
        <v>1</v>
      </c>
      <c r="K1574" s="6">
        <v>1970</v>
      </c>
      <c r="L1574" s="1">
        <f t="shared" si="49"/>
        <v>7449</v>
      </c>
      <c r="M1574">
        <v>58.3</v>
      </c>
      <c r="N1574">
        <v>11.93</v>
      </c>
      <c r="O1574" t="s">
        <v>2497</v>
      </c>
      <c r="P1574" t="s">
        <v>34</v>
      </c>
      <c r="Q1574" t="s">
        <v>35</v>
      </c>
      <c r="R1574">
        <v>228</v>
      </c>
      <c r="S1574">
        <v>2</v>
      </c>
      <c r="T1574">
        <v>270</v>
      </c>
    </row>
    <row r="1575" spans="1:20">
      <c r="A1575" t="s">
        <v>4106</v>
      </c>
      <c r="B1575" s="4">
        <v>1</v>
      </c>
      <c r="C1575" s="4">
        <v>6</v>
      </c>
      <c r="D1575" s="4">
        <v>1969</v>
      </c>
      <c r="E1575" s="1">
        <f t="shared" si="48"/>
        <v>2486</v>
      </c>
      <c r="F1575">
        <v>58.28</v>
      </c>
      <c r="G1575">
        <v>11.92</v>
      </c>
      <c r="H1575" t="s">
        <v>2497</v>
      </c>
      <c r="I1575" s="4">
        <v>15</v>
      </c>
      <c r="J1575" s="4">
        <v>12</v>
      </c>
      <c r="K1575" s="6">
        <v>1969</v>
      </c>
      <c r="L1575" s="1">
        <f t="shared" si="49"/>
        <v>7782</v>
      </c>
      <c r="M1575">
        <v>58.3</v>
      </c>
      <c r="N1575">
        <v>11.93</v>
      </c>
      <c r="O1575" t="s">
        <v>2497</v>
      </c>
      <c r="P1575" t="s">
        <v>34</v>
      </c>
      <c r="Q1575" t="s">
        <v>35</v>
      </c>
      <c r="R1575">
        <v>197</v>
      </c>
      <c r="S1575">
        <v>3</v>
      </c>
      <c r="T1575">
        <v>28</v>
      </c>
    </row>
    <row r="1576" spans="1:20">
      <c r="A1576" t="s">
        <v>4107</v>
      </c>
      <c r="B1576" s="4">
        <v>1</v>
      </c>
      <c r="C1576" s="4">
        <v>6</v>
      </c>
      <c r="D1576" s="4">
        <v>1969</v>
      </c>
      <c r="E1576" s="1">
        <f t="shared" si="48"/>
        <v>2486</v>
      </c>
      <c r="F1576">
        <v>58.28</v>
      </c>
      <c r="G1576">
        <v>11.92</v>
      </c>
      <c r="H1576" t="s">
        <v>2497</v>
      </c>
      <c r="I1576" s="4">
        <v>20</v>
      </c>
      <c r="J1576" s="4">
        <v>12</v>
      </c>
      <c r="K1576" s="6">
        <v>1969</v>
      </c>
      <c r="L1576" s="1">
        <f t="shared" si="49"/>
        <v>9609</v>
      </c>
      <c r="M1576">
        <v>57.95</v>
      </c>
      <c r="N1576">
        <v>11.87</v>
      </c>
      <c r="O1576" t="s">
        <v>2497</v>
      </c>
      <c r="P1576" t="s">
        <v>40</v>
      </c>
      <c r="Q1576" t="s">
        <v>35</v>
      </c>
      <c r="R1576">
        <v>202</v>
      </c>
      <c r="S1576">
        <v>38</v>
      </c>
      <c r="T1576">
        <v>185</v>
      </c>
    </row>
    <row r="1577" spans="1:20">
      <c r="A1577" t="s">
        <v>4108</v>
      </c>
      <c r="B1577" s="4">
        <v>2</v>
      </c>
      <c r="C1577" s="4">
        <v>6</v>
      </c>
      <c r="D1577" s="4">
        <v>1969</v>
      </c>
      <c r="E1577" s="1">
        <f t="shared" si="48"/>
        <v>2851</v>
      </c>
      <c r="F1577">
        <v>58.15</v>
      </c>
      <c r="G1577">
        <v>11.93</v>
      </c>
      <c r="H1577" t="s">
        <v>2497</v>
      </c>
      <c r="I1577" s="4">
        <v>15</v>
      </c>
      <c r="J1577" s="4">
        <v>6</v>
      </c>
      <c r="K1577" s="6">
        <v>1971</v>
      </c>
      <c r="L1577" s="1">
        <f t="shared" si="49"/>
        <v>7601</v>
      </c>
      <c r="M1577">
        <v>58.15</v>
      </c>
      <c r="N1577">
        <v>11.9</v>
      </c>
      <c r="O1577" t="s">
        <v>2497</v>
      </c>
      <c r="P1577" t="s">
        <v>40</v>
      </c>
      <c r="Q1577" t="s">
        <v>35</v>
      </c>
      <c r="R1577">
        <v>743</v>
      </c>
      <c r="S1577">
        <v>2</v>
      </c>
      <c r="T1577">
        <v>270</v>
      </c>
    </row>
    <row r="1578" spans="1:20">
      <c r="A1578" t="s">
        <v>4109</v>
      </c>
      <c r="B1578" s="4">
        <v>2</v>
      </c>
      <c r="C1578" s="4">
        <v>6</v>
      </c>
      <c r="D1578" s="4">
        <v>1969</v>
      </c>
      <c r="E1578" s="1">
        <f t="shared" si="48"/>
        <v>2851</v>
      </c>
      <c r="F1578">
        <v>58.15</v>
      </c>
      <c r="G1578">
        <v>11.93</v>
      </c>
      <c r="H1578" t="s">
        <v>2497</v>
      </c>
      <c r="I1578" s="4">
        <v>3</v>
      </c>
      <c r="J1578" s="4">
        <v>5</v>
      </c>
      <c r="K1578" s="6">
        <v>1970</v>
      </c>
      <c r="L1578" s="1">
        <f t="shared" si="49"/>
        <v>3186</v>
      </c>
      <c r="M1578">
        <v>57.92</v>
      </c>
      <c r="N1578">
        <v>12.15</v>
      </c>
      <c r="O1578" t="s">
        <v>2497</v>
      </c>
      <c r="P1578" t="s">
        <v>34</v>
      </c>
      <c r="Q1578" t="s">
        <v>35</v>
      </c>
      <c r="R1578">
        <v>335</v>
      </c>
      <c r="S1578">
        <v>29</v>
      </c>
      <c r="T1578">
        <v>154</v>
      </c>
    </row>
    <row r="1579" spans="1:20">
      <c r="A1579" t="s">
        <v>4110</v>
      </c>
      <c r="B1579" s="4">
        <v>8</v>
      </c>
      <c r="C1579" s="4">
        <v>6</v>
      </c>
      <c r="D1579" s="4">
        <v>1969</v>
      </c>
      <c r="E1579" s="1">
        <f t="shared" si="48"/>
        <v>5043</v>
      </c>
      <c r="F1579">
        <v>58.28</v>
      </c>
      <c r="G1579">
        <v>11.92</v>
      </c>
      <c r="H1579" t="s">
        <v>2497</v>
      </c>
      <c r="I1579" s="4">
        <v>2</v>
      </c>
      <c r="J1579" s="4">
        <v>8</v>
      </c>
      <c r="K1579" s="6">
        <v>1970</v>
      </c>
      <c r="L1579" s="1">
        <f t="shared" si="49"/>
        <v>2913</v>
      </c>
      <c r="M1579">
        <v>58.3</v>
      </c>
      <c r="N1579">
        <v>11.92</v>
      </c>
      <c r="O1579" t="s">
        <v>2497</v>
      </c>
      <c r="P1579" t="s">
        <v>26</v>
      </c>
      <c r="Q1579" t="s">
        <v>27</v>
      </c>
      <c r="R1579">
        <v>420</v>
      </c>
      <c r="S1579">
        <v>2</v>
      </c>
      <c r="T1579">
        <v>0</v>
      </c>
    </row>
    <row r="1580" spans="1:20">
      <c r="A1580" t="s">
        <v>4112</v>
      </c>
      <c r="B1580" s="4">
        <v>3</v>
      </c>
      <c r="C1580" s="4">
        <v>6</v>
      </c>
      <c r="D1580" s="4">
        <v>1969</v>
      </c>
      <c r="E1580" s="1">
        <f t="shared" si="48"/>
        <v>3216</v>
      </c>
      <c r="F1580">
        <v>58.78</v>
      </c>
      <c r="G1580">
        <v>17.329999999999998</v>
      </c>
      <c r="H1580" t="s">
        <v>2497</v>
      </c>
      <c r="I1580" s="4">
        <v>22</v>
      </c>
      <c r="J1580" s="4">
        <v>12</v>
      </c>
      <c r="K1580" s="6">
        <v>1969</v>
      </c>
      <c r="L1580" s="1">
        <f t="shared" si="49"/>
        <v>10339</v>
      </c>
      <c r="M1580">
        <v>58.8</v>
      </c>
      <c r="N1580">
        <v>17.43</v>
      </c>
      <c r="O1580" t="s">
        <v>2497</v>
      </c>
      <c r="P1580" t="s">
        <v>34</v>
      </c>
      <c r="Q1580" t="s">
        <v>35</v>
      </c>
      <c r="R1580">
        <v>202</v>
      </c>
      <c r="S1580">
        <v>7</v>
      </c>
      <c r="T1580">
        <v>73</v>
      </c>
    </row>
    <row r="1581" spans="1:20">
      <c r="A1581" t="s">
        <v>255</v>
      </c>
      <c r="B1581" s="4">
        <v>13</v>
      </c>
      <c r="C1581" s="4">
        <v>7</v>
      </c>
      <c r="D1581" s="4">
        <v>1970</v>
      </c>
      <c r="E1581" s="1">
        <f t="shared" si="48"/>
        <v>6900</v>
      </c>
      <c r="F1581">
        <v>50.03</v>
      </c>
      <c r="G1581">
        <v>15.97</v>
      </c>
      <c r="H1581" t="s">
        <v>211</v>
      </c>
      <c r="I1581" s="4">
        <v>15</v>
      </c>
      <c r="J1581" s="4">
        <v>9</v>
      </c>
      <c r="K1581" s="6">
        <v>1970</v>
      </c>
      <c r="L1581" s="1">
        <f t="shared" si="49"/>
        <v>7692</v>
      </c>
      <c r="M1581">
        <v>50.03</v>
      </c>
      <c r="N1581">
        <v>15.97</v>
      </c>
      <c r="O1581" t="s">
        <v>211</v>
      </c>
      <c r="P1581" t="s">
        <v>34</v>
      </c>
      <c r="Q1581" t="s">
        <v>35</v>
      </c>
      <c r="R1581">
        <v>64</v>
      </c>
      <c r="S1581">
        <v>0</v>
      </c>
      <c r="T1581">
        <v>0</v>
      </c>
    </row>
    <row r="1582" spans="1:20">
      <c r="A1582" t="s">
        <v>346</v>
      </c>
      <c r="B1582" s="4">
        <v>18</v>
      </c>
      <c r="C1582" s="4">
        <v>5</v>
      </c>
      <c r="D1582" s="4">
        <v>1970</v>
      </c>
      <c r="E1582" s="1">
        <f t="shared" si="48"/>
        <v>8665</v>
      </c>
      <c r="F1582">
        <v>50.58</v>
      </c>
      <c r="G1582">
        <v>13</v>
      </c>
      <c r="H1582" t="s">
        <v>332</v>
      </c>
      <c r="I1582" s="4">
        <v>31</v>
      </c>
      <c r="J1582" s="4">
        <v>5</v>
      </c>
      <c r="K1582" s="6">
        <v>1970</v>
      </c>
      <c r="L1582" s="1">
        <f t="shared" si="49"/>
        <v>13413</v>
      </c>
      <c r="M1582">
        <v>50.58</v>
      </c>
      <c r="N1582">
        <v>13</v>
      </c>
      <c r="O1582" t="s">
        <v>332</v>
      </c>
      <c r="P1582" t="s">
        <v>40</v>
      </c>
      <c r="Q1582" t="s">
        <v>35</v>
      </c>
      <c r="R1582">
        <v>13</v>
      </c>
      <c r="S1582">
        <v>0</v>
      </c>
      <c r="T1582">
        <v>0</v>
      </c>
    </row>
    <row r="1583" spans="1:20">
      <c r="A1583" t="s">
        <v>347</v>
      </c>
      <c r="B1583" s="4">
        <v>18</v>
      </c>
      <c r="C1583" s="4">
        <v>5</v>
      </c>
      <c r="D1583" s="4">
        <v>1970</v>
      </c>
      <c r="E1583" s="1">
        <f t="shared" si="48"/>
        <v>8665</v>
      </c>
      <c r="F1583">
        <v>50.58</v>
      </c>
      <c r="G1583">
        <v>13</v>
      </c>
      <c r="H1583" t="s">
        <v>332</v>
      </c>
      <c r="I1583" s="4">
        <v>2</v>
      </c>
      <c r="J1583" s="4">
        <v>6</v>
      </c>
      <c r="K1583" s="6">
        <v>1970</v>
      </c>
      <c r="L1583" s="1">
        <f t="shared" si="49"/>
        <v>2852</v>
      </c>
      <c r="M1583">
        <v>50.58</v>
      </c>
      <c r="N1583">
        <v>13</v>
      </c>
      <c r="O1583" t="s">
        <v>332</v>
      </c>
      <c r="P1583" t="s">
        <v>40</v>
      </c>
      <c r="Q1583" t="s">
        <v>35</v>
      </c>
      <c r="R1583">
        <v>15</v>
      </c>
      <c r="S1583">
        <v>0</v>
      </c>
      <c r="T1583">
        <v>0</v>
      </c>
    </row>
    <row r="1584" spans="1:20">
      <c r="A1584" t="s">
        <v>348</v>
      </c>
      <c r="B1584" s="4">
        <v>18</v>
      </c>
      <c r="C1584" s="4">
        <v>5</v>
      </c>
      <c r="D1584" s="4">
        <v>1970</v>
      </c>
      <c r="E1584" s="1">
        <f t="shared" si="48"/>
        <v>8665</v>
      </c>
      <c r="F1584">
        <v>50.58</v>
      </c>
      <c r="G1584">
        <v>13</v>
      </c>
      <c r="H1584" t="s">
        <v>332</v>
      </c>
      <c r="I1584" s="4">
        <v>2</v>
      </c>
      <c r="J1584" s="4">
        <v>6</v>
      </c>
      <c r="K1584" s="6">
        <v>1970</v>
      </c>
      <c r="L1584" s="1">
        <f t="shared" si="49"/>
        <v>2852</v>
      </c>
      <c r="M1584">
        <v>50.58</v>
      </c>
      <c r="N1584">
        <v>13</v>
      </c>
      <c r="O1584" t="s">
        <v>332</v>
      </c>
      <c r="P1584" t="s">
        <v>40</v>
      </c>
      <c r="Q1584" t="s">
        <v>35</v>
      </c>
      <c r="R1584">
        <v>15</v>
      </c>
      <c r="S1584">
        <v>0</v>
      </c>
      <c r="T1584">
        <v>0</v>
      </c>
    </row>
    <row r="1585" spans="1:20">
      <c r="A1585" t="s">
        <v>352</v>
      </c>
      <c r="B1585" s="4">
        <v>4</v>
      </c>
      <c r="C1585" s="4">
        <v>6</v>
      </c>
      <c r="D1585" s="4">
        <v>1970</v>
      </c>
      <c r="E1585" s="1">
        <f t="shared" si="48"/>
        <v>3583</v>
      </c>
      <c r="F1585">
        <v>52.02</v>
      </c>
      <c r="G1585">
        <v>12.02</v>
      </c>
      <c r="H1585" t="s">
        <v>332</v>
      </c>
      <c r="I1585" s="4">
        <v>13</v>
      </c>
      <c r="J1585" s="4">
        <v>2</v>
      </c>
      <c r="K1585" s="6">
        <v>1971</v>
      </c>
      <c r="L1585" s="1">
        <f t="shared" si="49"/>
        <v>6751</v>
      </c>
      <c r="M1585">
        <v>52.02</v>
      </c>
      <c r="N1585">
        <v>12.02</v>
      </c>
      <c r="O1585" t="s">
        <v>332</v>
      </c>
      <c r="P1585" t="s">
        <v>81</v>
      </c>
      <c r="Q1585" t="s">
        <v>35</v>
      </c>
      <c r="R1585">
        <v>254</v>
      </c>
      <c r="S1585">
        <v>0</v>
      </c>
      <c r="T1585">
        <v>0</v>
      </c>
    </row>
    <row r="1586" spans="1:20">
      <c r="A1586" t="s">
        <v>462</v>
      </c>
      <c r="B1586" s="4">
        <v>23</v>
      </c>
      <c r="C1586" s="4">
        <v>5</v>
      </c>
      <c r="D1586" s="4">
        <v>1970</v>
      </c>
      <c r="E1586" s="1">
        <f t="shared" si="48"/>
        <v>10491</v>
      </c>
      <c r="F1586">
        <v>48.28</v>
      </c>
      <c r="G1586">
        <v>13.1</v>
      </c>
      <c r="H1586" t="s">
        <v>426</v>
      </c>
      <c r="I1586" s="4">
        <v>28</v>
      </c>
      <c r="J1586" s="4">
        <v>12</v>
      </c>
      <c r="K1586" s="6">
        <v>1972</v>
      </c>
      <c r="L1586" s="1">
        <f t="shared" si="49"/>
        <v>12534</v>
      </c>
      <c r="M1586">
        <v>48.17</v>
      </c>
      <c r="N1586">
        <v>11.72</v>
      </c>
      <c r="O1586" t="s">
        <v>332</v>
      </c>
      <c r="P1586" t="s">
        <v>34</v>
      </c>
      <c r="Q1586" t="s">
        <v>35</v>
      </c>
      <c r="R1586">
        <v>950</v>
      </c>
      <c r="S1586">
        <v>104</v>
      </c>
      <c r="T1586">
        <v>263</v>
      </c>
    </row>
    <row r="1587" spans="1:20">
      <c r="A1587" t="s">
        <v>465</v>
      </c>
      <c r="B1587" s="4">
        <v>28</v>
      </c>
      <c r="C1587" s="4">
        <v>5</v>
      </c>
      <c r="D1587" s="4">
        <v>1970</v>
      </c>
      <c r="E1587" s="1">
        <f t="shared" si="48"/>
        <v>12318</v>
      </c>
      <c r="F1587">
        <v>49.57</v>
      </c>
      <c r="G1587">
        <v>8.3000000000000007</v>
      </c>
      <c r="H1587" t="s">
        <v>332</v>
      </c>
      <c r="I1587" s="4">
        <v>5</v>
      </c>
      <c r="J1587" s="4">
        <v>9</v>
      </c>
      <c r="K1587" s="6">
        <v>1970</v>
      </c>
      <c r="L1587" s="1">
        <f t="shared" si="49"/>
        <v>4040</v>
      </c>
      <c r="M1587">
        <v>49.57</v>
      </c>
      <c r="N1587">
        <v>8.25</v>
      </c>
      <c r="O1587" t="s">
        <v>332</v>
      </c>
      <c r="P1587" t="s">
        <v>34</v>
      </c>
      <c r="Q1587" t="s">
        <v>35</v>
      </c>
      <c r="R1587">
        <v>100</v>
      </c>
      <c r="S1587">
        <v>4</v>
      </c>
      <c r="T1587">
        <v>270</v>
      </c>
    </row>
    <row r="1588" spans="1:20">
      <c r="A1588" t="s">
        <v>527</v>
      </c>
      <c r="B1588" s="4">
        <v>17</v>
      </c>
      <c r="C1588" s="4">
        <v>5</v>
      </c>
      <c r="D1588" s="4">
        <v>1970</v>
      </c>
      <c r="E1588" s="1">
        <f t="shared" si="48"/>
        <v>8300</v>
      </c>
      <c r="F1588">
        <v>53.4</v>
      </c>
      <c r="G1588">
        <v>8.1300000000000008</v>
      </c>
      <c r="H1588" t="s">
        <v>332</v>
      </c>
      <c r="I1588" s="4">
        <v>16</v>
      </c>
      <c r="J1588" s="4">
        <v>5</v>
      </c>
      <c r="K1588" s="6">
        <v>1971</v>
      </c>
      <c r="L1588" s="1">
        <f t="shared" si="49"/>
        <v>7936</v>
      </c>
      <c r="M1588">
        <v>53.37</v>
      </c>
      <c r="N1588">
        <v>8.15</v>
      </c>
      <c r="O1588" t="s">
        <v>332</v>
      </c>
      <c r="P1588" t="s">
        <v>34</v>
      </c>
      <c r="Q1588" t="s">
        <v>35</v>
      </c>
      <c r="R1588">
        <v>364</v>
      </c>
      <c r="S1588">
        <v>4</v>
      </c>
      <c r="T1588">
        <v>164</v>
      </c>
    </row>
    <row r="1589" spans="1:20">
      <c r="A1589" t="s">
        <v>625</v>
      </c>
      <c r="B1589" s="4">
        <v>8</v>
      </c>
      <c r="C1589" s="4">
        <v>6</v>
      </c>
      <c r="D1589" s="4">
        <v>1970</v>
      </c>
      <c r="E1589" s="1">
        <f t="shared" si="48"/>
        <v>5044</v>
      </c>
      <c r="F1589">
        <v>55.52</v>
      </c>
      <c r="G1589">
        <v>8.42</v>
      </c>
      <c r="H1589" t="s">
        <v>610</v>
      </c>
      <c r="I1589" s="4">
        <v>8</v>
      </c>
      <c r="J1589" s="4">
        <v>6</v>
      </c>
      <c r="K1589" s="6">
        <v>1971</v>
      </c>
      <c r="L1589" s="1">
        <f t="shared" si="49"/>
        <v>5045</v>
      </c>
      <c r="M1589">
        <v>55.52</v>
      </c>
      <c r="N1589">
        <v>8.3699999999999992</v>
      </c>
      <c r="O1589" t="s">
        <v>610</v>
      </c>
      <c r="P1589" t="s">
        <v>81</v>
      </c>
      <c r="Q1589" t="s">
        <v>35</v>
      </c>
      <c r="R1589">
        <v>365</v>
      </c>
      <c r="S1589">
        <v>4</v>
      </c>
      <c r="T1589">
        <v>270</v>
      </c>
    </row>
    <row r="1590" spans="1:20">
      <c r="A1590" t="s">
        <v>1044</v>
      </c>
      <c r="B1590" s="4">
        <v>24</v>
      </c>
      <c r="C1590" s="4">
        <v>5</v>
      </c>
      <c r="D1590" s="4">
        <v>1970</v>
      </c>
      <c r="E1590" s="1">
        <f t="shared" si="48"/>
        <v>10857</v>
      </c>
      <c r="F1590">
        <v>51.4</v>
      </c>
      <c r="G1590">
        <v>-0.5</v>
      </c>
      <c r="H1590" t="s">
        <v>4129</v>
      </c>
      <c r="I1590" s="4">
        <v>17</v>
      </c>
      <c r="J1590" s="4">
        <v>7</v>
      </c>
      <c r="K1590" s="6">
        <v>1970</v>
      </c>
      <c r="L1590" s="1">
        <f t="shared" si="49"/>
        <v>8361</v>
      </c>
      <c r="M1590">
        <v>51.4</v>
      </c>
      <c r="N1590">
        <v>-0.5</v>
      </c>
      <c r="O1590" t="s">
        <v>4129</v>
      </c>
      <c r="P1590" t="s">
        <v>34</v>
      </c>
      <c r="Q1590" t="s">
        <v>35</v>
      </c>
      <c r="R1590">
        <v>54</v>
      </c>
      <c r="S1590">
        <v>0</v>
      </c>
      <c r="T1590">
        <v>0</v>
      </c>
    </row>
    <row r="1591" spans="1:20">
      <c r="A1591" t="s">
        <v>1046</v>
      </c>
      <c r="B1591" s="4">
        <v>30</v>
      </c>
      <c r="C1591" s="4">
        <v>5</v>
      </c>
      <c r="D1591" s="4">
        <v>1970</v>
      </c>
      <c r="E1591" s="1">
        <f t="shared" si="48"/>
        <v>13048</v>
      </c>
      <c r="F1591">
        <v>53.5</v>
      </c>
      <c r="G1591">
        <v>-1.1000000000000001</v>
      </c>
      <c r="H1591" t="s">
        <v>4129</v>
      </c>
      <c r="I1591" s="4">
        <v>27</v>
      </c>
      <c r="J1591" s="4">
        <v>3</v>
      </c>
      <c r="K1591" s="6">
        <v>1971</v>
      </c>
      <c r="L1591" s="1">
        <f t="shared" si="49"/>
        <v>11892</v>
      </c>
      <c r="M1591">
        <v>53.5</v>
      </c>
      <c r="N1591">
        <v>-1.1000000000000001</v>
      </c>
      <c r="O1591" t="s">
        <v>4129</v>
      </c>
      <c r="P1591" t="s">
        <v>34</v>
      </c>
      <c r="Q1591" t="s">
        <v>35</v>
      </c>
      <c r="R1591">
        <v>301</v>
      </c>
      <c r="S1591">
        <v>0</v>
      </c>
      <c r="T1591">
        <v>0</v>
      </c>
    </row>
    <row r="1592" spans="1:20">
      <c r="A1592" t="s">
        <v>1049</v>
      </c>
      <c r="B1592" s="4">
        <v>21</v>
      </c>
      <c r="C1592" s="4">
        <v>5</v>
      </c>
      <c r="D1592" s="4">
        <v>1970</v>
      </c>
      <c r="E1592" s="1">
        <f t="shared" si="48"/>
        <v>9761</v>
      </c>
      <c r="F1592">
        <v>50.48</v>
      </c>
      <c r="G1592">
        <v>-4.9800000000000004</v>
      </c>
      <c r="H1592" t="s">
        <v>4129</v>
      </c>
      <c r="I1592" s="4">
        <v>27</v>
      </c>
      <c r="J1592" s="4">
        <v>3</v>
      </c>
      <c r="K1592" s="6">
        <v>1976</v>
      </c>
      <c r="L1592" s="1">
        <f t="shared" si="49"/>
        <v>11897</v>
      </c>
      <c r="M1592">
        <v>50.5</v>
      </c>
      <c r="N1592">
        <v>-5</v>
      </c>
      <c r="O1592" t="s">
        <v>4129</v>
      </c>
      <c r="P1592" t="s">
        <v>81</v>
      </c>
      <c r="Q1592" t="s">
        <v>35</v>
      </c>
      <c r="R1592">
        <v>2137</v>
      </c>
      <c r="S1592">
        <v>3</v>
      </c>
      <c r="T1592">
        <v>328</v>
      </c>
    </row>
    <row r="1593" spans="1:20">
      <c r="A1593" t="s">
        <v>1078</v>
      </c>
      <c r="B1593" s="4">
        <v>27</v>
      </c>
      <c r="C1593" s="4">
        <v>5</v>
      </c>
      <c r="D1593" s="4">
        <v>1970</v>
      </c>
      <c r="E1593" s="1">
        <f t="shared" si="48"/>
        <v>11952</v>
      </c>
      <c r="F1593">
        <v>53.5</v>
      </c>
      <c r="G1593">
        <v>-2</v>
      </c>
      <c r="H1593" t="s">
        <v>4129</v>
      </c>
      <c r="I1593" s="4">
        <v>15</v>
      </c>
      <c r="J1593" s="4">
        <v>7</v>
      </c>
      <c r="K1593" s="6">
        <v>1970</v>
      </c>
      <c r="L1593" s="1">
        <f t="shared" si="49"/>
        <v>7630</v>
      </c>
      <c r="M1593">
        <v>53.5</v>
      </c>
      <c r="N1593">
        <v>-2</v>
      </c>
      <c r="O1593" t="s">
        <v>4129</v>
      </c>
      <c r="P1593" t="s">
        <v>40</v>
      </c>
      <c r="Q1593" t="s">
        <v>35</v>
      </c>
      <c r="R1593">
        <v>49</v>
      </c>
      <c r="S1593">
        <v>0</v>
      </c>
      <c r="T1593">
        <v>0</v>
      </c>
    </row>
    <row r="1594" spans="1:20">
      <c r="A1594" t="s">
        <v>1082</v>
      </c>
      <c r="B1594" s="4">
        <v>19</v>
      </c>
      <c r="C1594" s="4">
        <v>5</v>
      </c>
      <c r="D1594" s="4">
        <v>1970</v>
      </c>
      <c r="E1594" s="1">
        <f t="shared" si="48"/>
        <v>9030</v>
      </c>
      <c r="F1594">
        <v>53.2</v>
      </c>
      <c r="G1594">
        <v>0.4</v>
      </c>
      <c r="H1594" t="s">
        <v>4129</v>
      </c>
      <c r="I1594" s="4">
        <v>25</v>
      </c>
      <c r="J1594" s="4">
        <v>4</v>
      </c>
      <c r="K1594" s="6">
        <v>1977</v>
      </c>
      <c r="L1594" s="1">
        <f t="shared" si="49"/>
        <v>11199</v>
      </c>
      <c r="M1594">
        <v>53.2</v>
      </c>
      <c r="N1594">
        <v>0.30000000000000004</v>
      </c>
      <c r="O1594" t="s">
        <v>4129</v>
      </c>
      <c r="P1594" t="s">
        <v>34</v>
      </c>
      <c r="Q1594" t="s">
        <v>35</v>
      </c>
      <c r="R1594">
        <v>2533</v>
      </c>
      <c r="S1594">
        <v>7</v>
      </c>
      <c r="T1594">
        <v>270</v>
      </c>
    </row>
    <row r="1595" spans="1:20">
      <c r="A1595" t="s">
        <v>1092</v>
      </c>
      <c r="B1595" s="4">
        <v>30</v>
      </c>
      <c r="C1595" s="4">
        <v>5</v>
      </c>
      <c r="D1595" s="4">
        <v>1970</v>
      </c>
      <c r="E1595" s="1">
        <f t="shared" si="48"/>
        <v>13048</v>
      </c>
      <c r="F1595">
        <v>57.38</v>
      </c>
      <c r="G1595">
        <v>-1.88</v>
      </c>
      <c r="H1595" t="s">
        <v>4129</v>
      </c>
      <c r="I1595" s="4">
        <v>8</v>
      </c>
      <c r="J1595" s="4">
        <v>5</v>
      </c>
      <c r="K1595" s="6">
        <v>1975</v>
      </c>
      <c r="L1595" s="1">
        <f t="shared" si="49"/>
        <v>5018</v>
      </c>
      <c r="M1595">
        <v>57.6</v>
      </c>
      <c r="N1595">
        <v>-1.9</v>
      </c>
      <c r="O1595" t="s">
        <v>4129</v>
      </c>
      <c r="P1595" t="s">
        <v>40</v>
      </c>
      <c r="Q1595" t="s">
        <v>35</v>
      </c>
      <c r="R1595">
        <v>1804</v>
      </c>
      <c r="S1595">
        <v>25</v>
      </c>
      <c r="T1595">
        <v>358</v>
      </c>
    </row>
    <row r="1596" spans="1:20">
      <c r="A1596" t="s">
        <v>1572</v>
      </c>
      <c r="B1596" s="4">
        <v>11</v>
      </c>
      <c r="C1596" s="4">
        <v>6</v>
      </c>
      <c r="D1596" s="4">
        <v>1970</v>
      </c>
      <c r="E1596" s="1">
        <f t="shared" si="48"/>
        <v>6139</v>
      </c>
      <c r="F1596">
        <v>47.32</v>
      </c>
      <c r="G1596">
        <v>7.78</v>
      </c>
      <c r="H1596" t="s">
        <v>1558</v>
      </c>
      <c r="I1596" s="4">
        <v>13</v>
      </c>
      <c r="J1596" s="4">
        <v>5</v>
      </c>
      <c r="K1596" s="6">
        <v>1975</v>
      </c>
      <c r="L1596" s="1">
        <f t="shared" si="49"/>
        <v>6844</v>
      </c>
      <c r="M1596">
        <v>47.35</v>
      </c>
      <c r="N1596">
        <v>7.93</v>
      </c>
      <c r="O1596" t="s">
        <v>1558</v>
      </c>
      <c r="P1596" t="s">
        <v>40</v>
      </c>
      <c r="Q1596" t="s">
        <v>35</v>
      </c>
      <c r="R1596">
        <v>1797</v>
      </c>
      <c r="S1596">
        <v>12</v>
      </c>
      <c r="T1596">
        <v>72</v>
      </c>
    </row>
    <row r="1597" spans="1:20">
      <c r="A1597" t="s">
        <v>1576</v>
      </c>
      <c r="B1597" s="4">
        <v>25</v>
      </c>
      <c r="C1597" s="4">
        <v>5</v>
      </c>
      <c r="D1597" s="4">
        <v>1970</v>
      </c>
      <c r="E1597" s="1">
        <f t="shared" si="48"/>
        <v>11222</v>
      </c>
      <c r="F1597">
        <v>47</v>
      </c>
      <c r="G1597">
        <v>6.9</v>
      </c>
      <c r="H1597" t="s">
        <v>1558</v>
      </c>
      <c r="I1597" s="4">
        <v>17</v>
      </c>
      <c r="J1597" s="4">
        <v>7</v>
      </c>
      <c r="K1597" s="6">
        <v>1972</v>
      </c>
      <c r="L1597" s="1">
        <f t="shared" si="49"/>
        <v>8363</v>
      </c>
      <c r="M1597">
        <v>47</v>
      </c>
      <c r="N1597">
        <v>6.8</v>
      </c>
      <c r="O1597" t="s">
        <v>1558</v>
      </c>
      <c r="P1597" t="s">
        <v>81</v>
      </c>
      <c r="Q1597" t="s">
        <v>35</v>
      </c>
      <c r="R1597">
        <v>784</v>
      </c>
      <c r="S1597">
        <v>8</v>
      </c>
      <c r="T1597">
        <v>270</v>
      </c>
    </row>
    <row r="1598" spans="1:20">
      <c r="A1598" t="s">
        <v>1577</v>
      </c>
      <c r="B1598" s="4">
        <v>25</v>
      </c>
      <c r="C1598" s="4">
        <v>5</v>
      </c>
      <c r="D1598" s="4">
        <v>1970</v>
      </c>
      <c r="E1598" s="1">
        <f t="shared" si="48"/>
        <v>11222</v>
      </c>
      <c r="F1598">
        <v>47.02</v>
      </c>
      <c r="G1598">
        <v>6.87</v>
      </c>
      <c r="H1598" t="s">
        <v>1558</v>
      </c>
      <c r="I1598" s="4">
        <v>15</v>
      </c>
      <c r="J1598" s="4">
        <v>8</v>
      </c>
      <c r="K1598" s="6">
        <v>1970</v>
      </c>
      <c r="L1598" s="1">
        <f t="shared" si="49"/>
        <v>7661</v>
      </c>
      <c r="M1598">
        <v>47.23</v>
      </c>
      <c r="N1598">
        <v>7.2</v>
      </c>
      <c r="O1598" t="s">
        <v>1558</v>
      </c>
      <c r="P1598" t="s">
        <v>34</v>
      </c>
      <c r="Q1598" t="s">
        <v>35</v>
      </c>
      <c r="R1598">
        <v>82</v>
      </c>
      <c r="S1598">
        <v>35</v>
      </c>
      <c r="T1598">
        <v>47</v>
      </c>
    </row>
    <row r="1599" spans="1:20">
      <c r="A1599" t="s">
        <v>1578</v>
      </c>
      <c r="B1599" s="4">
        <v>13</v>
      </c>
      <c r="C1599" s="4">
        <v>5</v>
      </c>
      <c r="D1599" s="4">
        <v>1970</v>
      </c>
      <c r="E1599" s="1">
        <f t="shared" si="48"/>
        <v>6839</v>
      </c>
      <c r="F1599">
        <v>47</v>
      </c>
      <c r="G1599">
        <v>6.9</v>
      </c>
      <c r="H1599" t="s">
        <v>1558</v>
      </c>
      <c r="I1599" s="4">
        <v>12</v>
      </c>
      <c r="J1599" s="4">
        <v>6</v>
      </c>
      <c r="K1599" s="6">
        <v>1970</v>
      </c>
      <c r="L1599" s="1">
        <f t="shared" si="49"/>
        <v>6505</v>
      </c>
      <c r="M1599">
        <v>47.1</v>
      </c>
      <c r="N1599">
        <v>6.9</v>
      </c>
      <c r="O1599" t="s">
        <v>1558</v>
      </c>
      <c r="P1599" t="s">
        <v>81</v>
      </c>
      <c r="Q1599" t="s">
        <v>35</v>
      </c>
      <c r="R1599">
        <v>30</v>
      </c>
      <c r="S1599">
        <v>12</v>
      </c>
      <c r="T1599">
        <v>0</v>
      </c>
    </row>
    <row r="1600" spans="1:20">
      <c r="A1600" t="s">
        <v>1633</v>
      </c>
      <c r="B1600" s="4">
        <v>8</v>
      </c>
      <c r="C1600" s="4">
        <v>5</v>
      </c>
      <c r="D1600" s="4">
        <v>1970</v>
      </c>
      <c r="E1600" s="1">
        <f t="shared" si="48"/>
        <v>5013</v>
      </c>
      <c r="F1600">
        <v>51.93</v>
      </c>
      <c r="G1600">
        <v>5.52</v>
      </c>
      <c r="H1600" t="s">
        <v>1615</v>
      </c>
      <c r="I1600" s="4">
        <v>15</v>
      </c>
      <c r="J1600" s="4">
        <v>5</v>
      </c>
      <c r="K1600" s="6">
        <v>1971</v>
      </c>
      <c r="L1600" s="1">
        <f t="shared" si="49"/>
        <v>7570</v>
      </c>
      <c r="M1600">
        <v>52</v>
      </c>
      <c r="N1600">
        <v>5.5</v>
      </c>
      <c r="O1600" t="s">
        <v>1615</v>
      </c>
      <c r="P1600" t="s">
        <v>40</v>
      </c>
      <c r="Q1600" t="s">
        <v>35</v>
      </c>
      <c r="R1600">
        <v>372</v>
      </c>
      <c r="S1600">
        <v>7</v>
      </c>
      <c r="T1600">
        <v>338</v>
      </c>
    </row>
    <row r="1601" spans="1:20">
      <c r="A1601" t="s">
        <v>1645</v>
      </c>
      <c r="B1601" s="4">
        <v>2</v>
      </c>
      <c r="C1601" s="4">
        <v>6</v>
      </c>
      <c r="D1601" s="4">
        <v>1970</v>
      </c>
      <c r="E1601" s="1">
        <f t="shared" si="48"/>
        <v>2852</v>
      </c>
      <c r="F1601">
        <v>51.93</v>
      </c>
      <c r="G1601">
        <v>5.52</v>
      </c>
      <c r="H1601" t="s">
        <v>1615</v>
      </c>
      <c r="I1601" s="4">
        <v>30</v>
      </c>
      <c r="J1601" s="4">
        <v>1</v>
      </c>
      <c r="K1601" s="6">
        <v>1971</v>
      </c>
      <c r="L1601" s="1">
        <f t="shared" si="49"/>
        <v>12929</v>
      </c>
      <c r="M1601">
        <v>52</v>
      </c>
      <c r="N1601">
        <v>5.5</v>
      </c>
      <c r="O1601" t="s">
        <v>1615</v>
      </c>
      <c r="P1601" t="s">
        <v>34</v>
      </c>
      <c r="Q1601" t="s">
        <v>35</v>
      </c>
      <c r="R1601">
        <v>242</v>
      </c>
      <c r="S1601">
        <v>7</v>
      </c>
      <c r="T1601">
        <v>338</v>
      </c>
    </row>
    <row r="1602" spans="1:20">
      <c r="A1602" t="s">
        <v>1646</v>
      </c>
      <c r="B1602" s="4">
        <v>2</v>
      </c>
      <c r="C1602" s="4">
        <v>6</v>
      </c>
      <c r="D1602" s="4">
        <v>1970</v>
      </c>
      <c r="E1602" s="1">
        <f t="shared" si="48"/>
        <v>2852</v>
      </c>
      <c r="F1602">
        <v>51.93</v>
      </c>
      <c r="G1602">
        <v>5.57</v>
      </c>
      <c r="H1602" t="s">
        <v>1615</v>
      </c>
      <c r="I1602" s="4">
        <v>8</v>
      </c>
      <c r="J1602" s="4">
        <v>4</v>
      </c>
      <c r="K1602" s="6">
        <v>1971</v>
      </c>
      <c r="L1602" s="1">
        <f t="shared" si="49"/>
        <v>4984</v>
      </c>
      <c r="M1602">
        <v>51.9</v>
      </c>
      <c r="N1602">
        <v>5.6</v>
      </c>
      <c r="O1602" t="s">
        <v>1615</v>
      </c>
      <c r="P1602" t="s">
        <v>34</v>
      </c>
      <c r="Q1602" t="s">
        <v>35</v>
      </c>
      <c r="R1602">
        <v>310</v>
      </c>
      <c r="S1602">
        <v>5</v>
      </c>
      <c r="T1602">
        <v>149</v>
      </c>
    </row>
    <row r="1603" spans="1:20">
      <c r="A1603" t="s">
        <v>1647</v>
      </c>
      <c r="B1603" s="4">
        <v>2</v>
      </c>
      <c r="C1603" s="4">
        <v>6</v>
      </c>
      <c r="D1603" s="4">
        <v>1970</v>
      </c>
      <c r="E1603" s="1">
        <f t="shared" ref="E1603:E1666" si="50">DATE(B1603,C1603,D1603)</f>
        <v>2852</v>
      </c>
      <c r="F1603">
        <v>51.95</v>
      </c>
      <c r="G1603">
        <v>5.48</v>
      </c>
      <c r="H1603" t="s">
        <v>1615</v>
      </c>
      <c r="I1603" s="4">
        <v>12</v>
      </c>
      <c r="J1603" s="4">
        <v>3</v>
      </c>
      <c r="K1603" s="6">
        <v>1971</v>
      </c>
      <c r="L1603" s="1">
        <f t="shared" ref="L1603:L1666" si="51">DATE(I1603,J1603,K1603)</f>
        <v>6414</v>
      </c>
      <c r="M1603">
        <v>52</v>
      </c>
      <c r="N1603">
        <v>5.5</v>
      </c>
      <c r="O1603" t="s">
        <v>1615</v>
      </c>
      <c r="P1603" t="s">
        <v>26</v>
      </c>
      <c r="Q1603" t="s">
        <v>35</v>
      </c>
      <c r="R1603">
        <v>283</v>
      </c>
      <c r="S1603">
        <v>4</v>
      </c>
      <c r="T1603">
        <v>0</v>
      </c>
    </row>
    <row r="1604" spans="1:20">
      <c r="A1604" t="s">
        <v>1648</v>
      </c>
      <c r="B1604" s="4">
        <v>2</v>
      </c>
      <c r="C1604" s="4">
        <v>6</v>
      </c>
      <c r="D1604" s="4">
        <v>1970</v>
      </c>
      <c r="E1604" s="1">
        <f t="shared" si="50"/>
        <v>2852</v>
      </c>
      <c r="F1604">
        <v>51.97</v>
      </c>
      <c r="G1604">
        <v>5.48</v>
      </c>
      <c r="H1604" t="s">
        <v>1615</v>
      </c>
      <c r="I1604" s="4">
        <v>14</v>
      </c>
      <c r="J1604" s="4">
        <v>3</v>
      </c>
      <c r="K1604" s="6">
        <v>1971</v>
      </c>
      <c r="L1604" s="1">
        <f t="shared" si="51"/>
        <v>7144</v>
      </c>
      <c r="M1604">
        <v>52</v>
      </c>
      <c r="N1604">
        <v>5.5</v>
      </c>
      <c r="O1604" t="s">
        <v>1615</v>
      </c>
      <c r="P1604" t="s">
        <v>26</v>
      </c>
      <c r="Q1604" t="s">
        <v>35</v>
      </c>
      <c r="R1604">
        <v>285</v>
      </c>
      <c r="S1604">
        <v>4</v>
      </c>
      <c r="T1604">
        <v>0</v>
      </c>
    </row>
    <row r="1605" spans="1:20">
      <c r="A1605" t="s">
        <v>1661</v>
      </c>
      <c r="B1605" s="4">
        <v>5</v>
      </c>
      <c r="C1605" s="4">
        <v>6</v>
      </c>
      <c r="D1605" s="4">
        <v>1970</v>
      </c>
      <c r="E1605" s="1">
        <f t="shared" si="50"/>
        <v>3948</v>
      </c>
      <c r="F1605">
        <v>53.45</v>
      </c>
      <c r="G1605">
        <v>5.83</v>
      </c>
      <c r="H1605" t="s">
        <v>1615</v>
      </c>
      <c r="I1605" s="4">
        <v>25</v>
      </c>
      <c r="J1605" s="4">
        <v>4</v>
      </c>
      <c r="K1605" s="6">
        <v>1972</v>
      </c>
      <c r="L1605" s="1">
        <f t="shared" si="51"/>
        <v>11194</v>
      </c>
      <c r="M1605">
        <v>53</v>
      </c>
      <c r="N1605">
        <v>4.7</v>
      </c>
      <c r="O1605" t="s">
        <v>1615</v>
      </c>
      <c r="P1605" t="s">
        <v>34</v>
      </c>
      <c r="Q1605" t="s">
        <v>35</v>
      </c>
      <c r="R1605">
        <v>690</v>
      </c>
      <c r="S1605">
        <v>92</v>
      </c>
      <c r="T1605">
        <v>237</v>
      </c>
    </row>
    <row r="1606" spans="1:20">
      <c r="A1606" t="s">
        <v>1669</v>
      </c>
      <c r="B1606" s="4">
        <v>31</v>
      </c>
      <c r="C1606" s="4">
        <v>5</v>
      </c>
      <c r="D1606" s="4">
        <v>1970</v>
      </c>
      <c r="E1606" s="1">
        <f t="shared" si="50"/>
        <v>13413</v>
      </c>
      <c r="F1606">
        <v>53.1</v>
      </c>
      <c r="G1606">
        <v>4.8</v>
      </c>
      <c r="H1606" t="s">
        <v>1615</v>
      </c>
      <c r="I1606" s="4">
        <v>17</v>
      </c>
      <c r="J1606" s="4">
        <v>3</v>
      </c>
      <c r="K1606" s="6">
        <v>1971</v>
      </c>
      <c r="L1606" s="1">
        <f t="shared" si="51"/>
        <v>8240</v>
      </c>
      <c r="M1606">
        <v>53.1</v>
      </c>
      <c r="N1606">
        <v>4.8</v>
      </c>
      <c r="O1606" t="s">
        <v>1615</v>
      </c>
      <c r="P1606" t="s">
        <v>34</v>
      </c>
      <c r="Q1606" t="s">
        <v>35</v>
      </c>
      <c r="R1606">
        <v>290</v>
      </c>
      <c r="S1606">
        <v>0</v>
      </c>
      <c r="T1606">
        <v>0</v>
      </c>
    </row>
    <row r="1607" spans="1:20">
      <c r="A1607" t="s">
        <v>1670</v>
      </c>
      <c r="B1607" s="4">
        <v>31</v>
      </c>
      <c r="C1607" s="4">
        <v>5</v>
      </c>
      <c r="D1607" s="4">
        <v>1970</v>
      </c>
      <c r="E1607" s="1">
        <f t="shared" si="50"/>
        <v>13413</v>
      </c>
      <c r="F1607">
        <v>53.1</v>
      </c>
      <c r="G1607">
        <v>4.8</v>
      </c>
      <c r="H1607" t="s">
        <v>1615</v>
      </c>
      <c r="I1607" s="4">
        <v>15</v>
      </c>
      <c r="J1607" s="4">
        <v>4</v>
      </c>
      <c r="K1607" s="6">
        <v>1971</v>
      </c>
      <c r="L1607" s="1">
        <f t="shared" si="51"/>
        <v>7540</v>
      </c>
      <c r="M1607">
        <v>53.2</v>
      </c>
      <c r="N1607">
        <v>4.9000000000000004</v>
      </c>
      <c r="O1607" t="s">
        <v>1615</v>
      </c>
      <c r="P1607" t="s">
        <v>26</v>
      </c>
      <c r="Q1607" t="s">
        <v>35</v>
      </c>
      <c r="R1607">
        <v>319</v>
      </c>
      <c r="S1607">
        <v>13</v>
      </c>
      <c r="T1607">
        <v>31</v>
      </c>
    </row>
    <row r="1608" spans="1:20">
      <c r="A1608" t="s">
        <v>1671</v>
      </c>
      <c r="B1608" s="4">
        <v>31</v>
      </c>
      <c r="C1608" s="4">
        <v>5</v>
      </c>
      <c r="D1608" s="4">
        <v>1970</v>
      </c>
      <c r="E1608" s="1">
        <f t="shared" si="50"/>
        <v>13413</v>
      </c>
      <c r="F1608">
        <v>53.1</v>
      </c>
      <c r="G1608">
        <v>4.8</v>
      </c>
      <c r="H1608" t="s">
        <v>1615</v>
      </c>
      <c r="I1608" s="4">
        <v>15</v>
      </c>
      <c r="J1608" s="4">
        <v>4</v>
      </c>
      <c r="K1608" s="6">
        <v>1971</v>
      </c>
      <c r="L1608" s="1">
        <f t="shared" si="51"/>
        <v>7540</v>
      </c>
      <c r="M1608">
        <v>53.2</v>
      </c>
      <c r="N1608">
        <v>4.9000000000000004</v>
      </c>
      <c r="O1608" t="s">
        <v>1615</v>
      </c>
      <c r="P1608" t="s">
        <v>26</v>
      </c>
      <c r="Q1608" t="s">
        <v>35</v>
      </c>
      <c r="R1608">
        <v>319</v>
      </c>
      <c r="S1608">
        <v>13</v>
      </c>
      <c r="T1608">
        <v>31</v>
      </c>
    </row>
    <row r="1609" spans="1:20">
      <c r="A1609" t="s">
        <v>1672</v>
      </c>
      <c r="B1609" s="4">
        <v>2</v>
      </c>
      <c r="C1609" s="4">
        <v>6</v>
      </c>
      <c r="D1609" s="4">
        <v>1970</v>
      </c>
      <c r="E1609" s="1">
        <f t="shared" si="50"/>
        <v>2852</v>
      </c>
      <c r="F1609">
        <v>53.1</v>
      </c>
      <c r="G1609">
        <v>4.8</v>
      </c>
      <c r="H1609" t="s">
        <v>1615</v>
      </c>
      <c r="I1609" s="4">
        <v>9</v>
      </c>
      <c r="J1609" s="4">
        <v>6</v>
      </c>
      <c r="K1609" s="6">
        <v>1973</v>
      </c>
      <c r="L1609" s="1">
        <f t="shared" si="51"/>
        <v>5412</v>
      </c>
      <c r="M1609">
        <v>53</v>
      </c>
      <c r="N1609">
        <v>4.8</v>
      </c>
      <c r="O1609" t="s">
        <v>1615</v>
      </c>
      <c r="P1609" t="s">
        <v>34</v>
      </c>
      <c r="Q1609" t="s">
        <v>35</v>
      </c>
      <c r="R1609">
        <v>1103</v>
      </c>
      <c r="S1609">
        <v>12</v>
      </c>
      <c r="T1609">
        <v>181</v>
      </c>
    </row>
    <row r="1610" spans="1:20">
      <c r="A1610" t="s">
        <v>1673</v>
      </c>
      <c r="B1610" s="4">
        <v>8</v>
      </c>
      <c r="C1610" s="4">
        <v>6</v>
      </c>
      <c r="D1610" s="4">
        <v>1970</v>
      </c>
      <c r="E1610" s="1">
        <f t="shared" si="50"/>
        <v>5044</v>
      </c>
      <c r="F1610">
        <v>53.1</v>
      </c>
      <c r="G1610">
        <v>4.8</v>
      </c>
      <c r="H1610" t="s">
        <v>1615</v>
      </c>
      <c r="I1610" s="4">
        <v>17</v>
      </c>
      <c r="J1610" s="4">
        <v>3</v>
      </c>
      <c r="K1610" s="6">
        <v>1971</v>
      </c>
      <c r="L1610" s="1">
        <f t="shared" si="51"/>
        <v>8240</v>
      </c>
      <c r="M1610">
        <v>53.1</v>
      </c>
      <c r="N1610">
        <v>4.8</v>
      </c>
      <c r="O1610" t="s">
        <v>1615</v>
      </c>
      <c r="P1610" t="s">
        <v>34</v>
      </c>
      <c r="Q1610" t="s">
        <v>35</v>
      </c>
      <c r="R1610">
        <v>282</v>
      </c>
      <c r="S1610">
        <v>0</v>
      </c>
      <c r="T1610">
        <v>0</v>
      </c>
    </row>
    <row r="1611" spans="1:20">
      <c r="A1611" t="s">
        <v>1674</v>
      </c>
      <c r="B1611" s="4">
        <v>23</v>
      </c>
      <c r="C1611" s="4">
        <v>5</v>
      </c>
      <c r="D1611" s="4">
        <v>1970</v>
      </c>
      <c r="E1611" s="1">
        <f t="shared" si="50"/>
        <v>10491</v>
      </c>
      <c r="F1611">
        <v>53</v>
      </c>
      <c r="G1611">
        <v>6.07</v>
      </c>
      <c r="H1611" t="s">
        <v>1615</v>
      </c>
      <c r="I1611" s="4">
        <v>15</v>
      </c>
      <c r="J1611" s="4">
        <v>7</v>
      </c>
      <c r="K1611" s="6">
        <v>1987</v>
      </c>
      <c r="L1611" s="1">
        <f t="shared" si="51"/>
        <v>7647</v>
      </c>
      <c r="M1611">
        <v>53</v>
      </c>
      <c r="N1611">
        <v>6.07</v>
      </c>
      <c r="O1611" t="s">
        <v>1615</v>
      </c>
      <c r="P1611" t="s">
        <v>40</v>
      </c>
      <c r="Q1611" t="s">
        <v>52</v>
      </c>
      <c r="R1611">
        <v>6262</v>
      </c>
      <c r="S1611">
        <v>0</v>
      </c>
      <c r="T1611">
        <v>0</v>
      </c>
    </row>
    <row r="1612" spans="1:20">
      <c r="A1612" t="s">
        <v>1675</v>
      </c>
      <c r="B1612" s="4">
        <v>19</v>
      </c>
      <c r="C1612" s="4">
        <v>5</v>
      </c>
      <c r="D1612" s="4">
        <v>1970</v>
      </c>
      <c r="E1612" s="1">
        <f t="shared" si="50"/>
        <v>9030</v>
      </c>
      <c r="F1612">
        <v>52.5</v>
      </c>
      <c r="G1612">
        <v>5.9</v>
      </c>
      <c r="H1612" t="s">
        <v>1615</v>
      </c>
      <c r="I1612" s="4">
        <v>8</v>
      </c>
      <c r="J1612" s="4">
        <v>11</v>
      </c>
      <c r="K1612" s="6">
        <v>1973</v>
      </c>
      <c r="L1612" s="1">
        <f t="shared" si="51"/>
        <v>5200</v>
      </c>
      <c r="M1612">
        <v>52.5</v>
      </c>
      <c r="N1612">
        <v>5.9</v>
      </c>
      <c r="O1612" t="s">
        <v>1615</v>
      </c>
      <c r="P1612" t="s">
        <v>34</v>
      </c>
      <c r="Q1612" t="s">
        <v>35</v>
      </c>
      <c r="R1612">
        <v>1269</v>
      </c>
      <c r="S1612">
        <v>0</v>
      </c>
      <c r="T1612">
        <v>0</v>
      </c>
    </row>
    <row r="1613" spans="1:20">
      <c r="A1613" t="s">
        <v>1676</v>
      </c>
      <c r="B1613" s="4">
        <v>21</v>
      </c>
      <c r="C1613" s="4">
        <v>5</v>
      </c>
      <c r="D1613" s="4">
        <v>1970</v>
      </c>
      <c r="E1613" s="1">
        <f t="shared" si="50"/>
        <v>9761</v>
      </c>
      <c r="F1613">
        <v>52.5</v>
      </c>
      <c r="G1613">
        <v>5.9</v>
      </c>
      <c r="H1613" t="s">
        <v>1615</v>
      </c>
      <c r="I1613" s="4">
        <v>2</v>
      </c>
      <c r="J1613" s="4">
        <v>2</v>
      </c>
      <c r="K1613" s="6">
        <v>1971</v>
      </c>
      <c r="L1613" s="1">
        <f t="shared" si="51"/>
        <v>2733</v>
      </c>
      <c r="M1613">
        <v>52.5</v>
      </c>
      <c r="N1613">
        <v>5.9</v>
      </c>
      <c r="O1613" t="s">
        <v>1615</v>
      </c>
      <c r="P1613" t="s">
        <v>34</v>
      </c>
      <c r="Q1613" t="s">
        <v>35</v>
      </c>
      <c r="R1613">
        <v>257</v>
      </c>
      <c r="S1613">
        <v>0</v>
      </c>
      <c r="T1613">
        <v>0</v>
      </c>
    </row>
    <row r="1614" spans="1:20">
      <c r="A1614" t="s">
        <v>2391</v>
      </c>
      <c r="B1614" s="4">
        <v>28</v>
      </c>
      <c r="C1614" s="4">
        <v>5</v>
      </c>
      <c r="D1614" s="4">
        <v>1970</v>
      </c>
      <c r="E1614" s="1">
        <f t="shared" si="50"/>
        <v>12318</v>
      </c>
      <c r="F1614">
        <v>58.35</v>
      </c>
      <c r="G1614">
        <v>6.3</v>
      </c>
      <c r="H1614" t="s">
        <v>669</v>
      </c>
      <c r="I1614" s="4">
        <v>15</v>
      </c>
      <c r="J1614" s="4">
        <v>10</v>
      </c>
      <c r="K1614" s="6">
        <v>1970</v>
      </c>
      <c r="L1614" s="1">
        <f t="shared" si="51"/>
        <v>7722</v>
      </c>
      <c r="M1614">
        <v>58.28</v>
      </c>
      <c r="N1614">
        <v>6.45</v>
      </c>
      <c r="O1614" t="s">
        <v>669</v>
      </c>
      <c r="P1614" t="s">
        <v>26</v>
      </c>
      <c r="Q1614" t="s">
        <v>35</v>
      </c>
      <c r="R1614">
        <v>140</v>
      </c>
      <c r="S1614">
        <v>12</v>
      </c>
      <c r="T1614">
        <v>131</v>
      </c>
    </row>
    <row r="1615" spans="1:20">
      <c r="A1615" t="s">
        <v>2479</v>
      </c>
      <c r="B1615" s="4">
        <v>30</v>
      </c>
      <c r="C1615" s="4">
        <v>5</v>
      </c>
      <c r="D1615" s="4">
        <v>1970</v>
      </c>
      <c r="E1615" s="1">
        <f t="shared" si="50"/>
        <v>13048</v>
      </c>
      <c r="F1615">
        <v>60.9</v>
      </c>
      <c r="G1615">
        <v>22.4</v>
      </c>
      <c r="H1615" t="s">
        <v>2455</v>
      </c>
      <c r="I1615" s="4">
        <v>10</v>
      </c>
      <c r="J1615" s="4">
        <v>11</v>
      </c>
      <c r="K1615" s="6">
        <v>1970</v>
      </c>
      <c r="L1615" s="1">
        <f t="shared" si="51"/>
        <v>5927</v>
      </c>
      <c r="M1615">
        <v>61</v>
      </c>
      <c r="N1615">
        <v>22.5</v>
      </c>
      <c r="O1615" t="s">
        <v>2455</v>
      </c>
      <c r="P1615" t="s">
        <v>40</v>
      </c>
      <c r="Q1615" t="s">
        <v>35</v>
      </c>
      <c r="R1615">
        <v>164</v>
      </c>
      <c r="S1615">
        <v>13</v>
      </c>
      <c r="T1615">
        <v>26</v>
      </c>
    </row>
    <row r="1616" spans="1:20">
      <c r="A1616" t="s">
        <v>2628</v>
      </c>
      <c r="B1616" s="4">
        <v>7</v>
      </c>
      <c r="C1616" s="4">
        <v>6</v>
      </c>
      <c r="D1616" s="4">
        <v>1970</v>
      </c>
      <c r="E1616" s="1">
        <f t="shared" si="50"/>
        <v>4678</v>
      </c>
      <c r="F1616">
        <v>62.1</v>
      </c>
      <c r="G1616">
        <v>22</v>
      </c>
      <c r="H1616" t="s">
        <v>2455</v>
      </c>
      <c r="I1616" s="4">
        <v>2</v>
      </c>
      <c r="J1616" s="4">
        <v>7</v>
      </c>
      <c r="K1616" s="6">
        <v>1970</v>
      </c>
      <c r="L1616" s="1">
        <f t="shared" si="51"/>
        <v>2882</v>
      </c>
      <c r="M1616">
        <v>62.1</v>
      </c>
      <c r="N1616">
        <v>22</v>
      </c>
      <c r="O1616" t="s">
        <v>2455</v>
      </c>
      <c r="P1616" t="s">
        <v>81</v>
      </c>
      <c r="Q1616" t="s">
        <v>35</v>
      </c>
      <c r="R1616">
        <v>25</v>
      </c>
      <c r="S1616">
        <v>0</v>
      </c>
      <c r="T1616">
        <v>0</v>
      </c>
    </row>
    <row r="1617" spans="1:20">
      <c r="A1617" t="s">
        <v>2653</v>
      </c>
      <c r="B1617" s="4">
        <v>19</v>
      </c>
      <c r="C1617" s="4">
        <v>6</v>
      </c>
      <c r="D1617" s="4">
        <v>1970</v>
      </c>
      <c r="E1617" s="1">
        <f t="shared" si="50"/>
        <v>9061</v>
      </c>
      <c r="F1617">
        <v>62.1</v>
      </c>
      <c r="G1617">
        <v>22</v>
      </c>
      <c r="H1617" t="s">
        <v>2455</v>
      </c>
      <c r="I1617" s="4">
        <v>20</v>
      </c>
      <c r="J1617" s="4">
        <v>8</v>
      </c>
      <c r="K1617" s="6">
        <v>1970</v>
      </c>
      <c r="L1617" s="1">
        <f t="shared" si="51"/>
        <v>9488</v>
      </c>
      <c r="M1617">
        <v>62.1</v>
      </c>
      <c r="N1617">
        <v>22</v>
      </c>
      <c r="O1617" t="s">
        <v>2455</v>
      </c>
      <c r="P1617" t="s">
        <v>34</v>
      </c>
      <c r="Q1617" t="s">
        <v>35</v>
      </c>
      <c r="R1617">
        <v>62</v>
      </c>
      <c r="S1617">
        <v>0</v>
      </c>
      <c r="T1617">
        <v>0</v>
      </c>
    </row>
    <row r="1618" spans="1:20">
      <c r="A1618" t="s">
        <v>2654</v>
      </c>
      <c r="B1618" s="4">
        <v>19</v>
      </c>
      <c r="C1618" s="4">
        <v>6</v>
      </c>
      <c r="D1618" s="4">
        <v>1970</v>
      </c>
      <c r="E1618" s="1">
        <f t="shared" si="50"/>
        <v>9061</v>
      </c>
      <c r="F1618">
        <v>62.1</v>
      </c>
      <c r="G1618">
        <v>22</v>
      </c>
      <c r="H1618" t="s">
        <v>2455</v>
      </c>
      <c r="I1618" s="4">
        <v>2</v>
      </c>
      <c r="J1618" s="4">
        <v>7</v>
      </c>
      <c r="K1618" s="6">
        <v>1970</v>
      </c>
      <c r="L1618" s="1">
        <f t="shared" si="51"/>
        <v>2882</v>
      </c>
      <c r="M1618">
        <v>62.1</v>
      </c>
      <c r="N1618">
        <v>22</v>
      </c>
      <c r="O1618" t="s">
        <v>2455</v>
      </c>
      <c r="P1618" t="s">
        <v>40</v>
      </c>
      <c r="Q1618" t="s">
        <v>35</v>
      </c>
      <c r="R1618">
        <v>13</v>
      </c>
      <c r="S1618">
        <v>0</v>
      </c>
      <c r="T1618">
        <v>0</v>
      </c>
    </row>
    <row r="1619" spans="1:20">
      <c r="A1619" t="s">
        <v>2688</v>
      </c>
      <c r="B1619" s="4">
        <v>4</v>
      </c>
      <c r="C1619" s="4">
        <v>6</v>
      </c>
      <c r="D1619" s="4">
        <v>1970</v>
      </c>
      <c r="E1619" s="1">
        <f t="shared" si="50"/>
        <v>3583</v>
      </c>
      <c r="F1619">
        <v>61.3</v>
      </c>
      <c r="G1619">
        <v>24.1</v>
      </c>
      <c r="H1619" t="s">
        <v>2455</v>
      </c>
      <c r="I1619" s="4">
        <v>15</v>
      </c>
      <c r="J1619" s="4">
        <v>1</v>
      </c>
      <c r="K1619" s="6">
        <v>1971</v>
      </c>
      <c r="L1619" s="1">
        <f t="shared" si="51"/>
        <v>7450</v>
      </c>
      <c r="M1619">
        <v>61.3</v>
      </c>
      <c r="N1619">
        <v>24.1</v>
      </c>
      <c r="O1619" t="s">
        <v>2455</v>
      </c>
      <c r="P1619" t="s">
        <v>34</v>
      </c>
      <c r="Q1619" t="s">
        <v>35</v>
      </c>
      <c r="R1619">
        <v>225</v>
      </c>
      <c r="S1619">
        <v>0</v>
      </c>
      <c r="T1619">
        <v>0</v>
      </c>
    </row>
    <row r="1620" spans="1:20">
      <c r="A1620" t="s">
        <v>2741</v>
      </c>
      <c r="B1620" s="4">
        <v>7</v>
      </c>
      <c r="C1620" s="4">
        <v>6</v>
      </c>
      <c r="D1620" s="4">
        <v>1970</v>
      </c>
      <c r="E1620" s="1">
        <f t="shared" si="50"/>
        <v>4678</v>
      </c>
      <c r="F1620">
        <v>61.47</v>
      </c>
      <c r="G1620">
        <v>23.38</v>
      </c>
      <c r="H1620" t="s">
        <v>2455</v>
      </c>
      <c r="I1620" s="4">
        <v>15</v>
      </c>
      <c r="J1620" s="4">
        <v>8</v>
      </c>
      <c r="K1620" s="6">
        <v>1981</v>
      </c>
      <c r="L1620" s="1">
        <f t="shared" si="51"/>
        <v>7672</v>
      </c>
      <c r="M1620">
        <v>61.47</v>
      </c>
      <c r="N1620">
        <v>23.42</v>
      </c>
      <c r="O1620" t="s">
        <v>2455</v>
      </c>
      <c r="P1620" t="s">
        <v>40</v>
      </c>
      <c r="Q1620" t="s">
        <v>35</v>
      </c>
      <c r="R1620">
        <v>4087</v>
      </c>
      <c r="S1620">
        <v>2</v>
      </c>
      <c r="T1620">
        <v>91</v>
      </c>
    </row>
    <row r="1621" spans="1:20">
      <c r="A1621" t="s">
        <v>2758</v>
      </c>
      <c r="B1621" s="4">
        <v>7</v>
      </c>
      <c r="C1621" s="4">
        <v>6</v>
      </c>
      <c r="D1621" s="4">
        <v>1970</v>
      </c>
      <c r="E1621" s="1">
        <f t="shared" si="50"/>
        <v>4678</v>
      </c>
      <c r="F1621">
        <v>61.5</v>
      </c>
      <c r="G1621">
        <v>24.1</v>
      </c>
      <c r="H1621" t="s">
        <v>2455</v>
      </c>
      <c r="I1621" s="4">
        <v>16</v>
      </c>
      <c r="J1621" s="4">
        <v>6</v>
      </c>
      <c r="K1621" s="6">
        <v>1970</v>
      </c>
      <c r="L1621" s="1">
        <f t="shared" si="51"/>
        <v>7966</v>
      </c>
      <c r="M1621">
        <v>61.5</v>
      </c>
      <c r="N1621">
        <v>24.1</v>
      </c>
      <c r="O1621" t="s">
        <v>2455</v>
      </c>
      <c r="P1621" t="s">
        <v>40</v>
      </c>
      <c r="Q1621" t="s">
        <v>35</v>
      </c>
      <c r="R1621">
        <v>9</v>
      </c>
      <c r="S1621">
        <v>0</v>
      </c>
      <c r="T1621">
        <v>0</v>
      </c>
    </row>
    <row r="1622" spans="1:20">
      <c r="A1622" t="s">
        <v>2780</v>
      </c>
      <c r="B1622" s="4">
        <v>31</v>
      </c>
      <c r="C1622" s="4">
        <v>5</v>
      </c>
      <c r="D1622" s="4">
        <v>1970</v>
      </c>
      <c r="E1622" s="1">
        <f t="shared" si="50"/>
        <v>13413</v>
      </c>
      <c r="F1622">
        <v>60.2</v>
      </c>
      <c r="G1622">
        <v>24.6</v>
      </c>
      <c r="H1622" t="s">
        <v>2455</v>
      </c>
      <c r="I1622" s="4">
        <v>22</v>
      </c>
      <c r="J1622" s="4">
        <v>1</v>
      </c>
      <c r="K1622" s="6">
        <v>1973</v>
      </c>
      <c r="L1622" s="1">
        <f t="shared" si="51"/>
        <v>10009</v>
      </c>
      <c r="M1622">
        <v>60.5</v>
      </c>
      <c r="N1622">
        <v>24.5</v>
      </c>
      <c r="O1622" t="s">
        <v>2455</v>
      </c>
      <c r="P1622" t="s">
        <v>34</v>
      </c>
      <c r="Q1622" t="s">
        <v>35</v>
      </c>
      <c r="R1622">
        <v>967</v>
      </c>
      <c r="S1622">
        <v>34</v>
      </c>
      <c r="T1622">
        <v>351</v>
      </c>
    </row>
    <row r="1623" spans="1:20">
      <c r="A1623" t="s">
        <v>2806</v>
      </c>
      <c r="B1623" s="4">
        <v>31</v>
      </c>
      <c r="C1623" s="4">
        <v>5</v>
      </c>
      <c r="D1623" s="4">
        <v>1970</v>
      </c>
      <c r="E1623" s="1">
        <f t="shared" si="50"/>
        <v>13413</v>
      </c>
      <c r="F1623">
        <v>61.3</v>
      </c>
      <c r="G1623">
        <v>23.8</v>
      </c>
      <c r="H1623" t="s">
        <v>2455</v>
      </c>
      <c r="I1623" s="4">
        <v>12</v>
      </c>
      <c r="J1623" s="4">
        <v>4</v>
      </c>
      <c r="K1623" s="6">
        <v>1971</v>
      </c>
      <c r="L1623" s="1">
        <f t="shared" si="51"/>
        <v>6445</v>
      </c>
      <c r="M1623">
        <v>61.4</v>
      </c>
      <c r="N1623">
        <v>24.2</v>
      </c>
      <c r="O1623" t="s">
        <v>2455</v>
      </c>
      <c r="P1623" t="s">
        <v>34</v>
      </c>
      <c r="Q1623" t="s">
        <v>35</v>
      </c>
      <c r="R1623">
        <v>316</v>
      </c>
      <c r="S1623">
        <v>25</v>
      </c>
      <c r="T1623">
        <v>63</v>
      </c>
    </row>
    <row r="1624" spans="1:20">
      <c r="A1624" t="s">
        <v>2811</v>
      </c>
      <c r="B1624" s="4">
        <v>15</v>
      </c>
      <c r="C1624" s="4">
        <v>6</v>
      </c>
      <c r="D1624" s="4">
        <v>1970</v>
      </c>
      <c r="E1624" s="1">
        <f t="shared" si="50"/>
        <v>7600</v>
      </c>
      <c r="F1624">
        <v>61.5</v>
      </c>
      <c r="G1624">
        <v>24</v>
      </c>
      <c r="H1624" t="s">
        <v>2455</v>
      </c>
      <c r="I1624" s="4">
        <v>28</v>
      </c>
      <c r="J1624" s="4">
        <v>6</v>
      </c>
      <c r="K1624" s="6">
        <v>1970</v>
      </c>
      <c r="L1624" s="1">
        <f t="shared" si="51"/>
        <v>12349</v>
      </c>
      <c r="M1624">
        <v>61.5</v>
      </c>
      <c r="N1624">
        <v>24</v>
      </c>
      <c r="O1624" t="s">
        <v>2455</v>
      </c>
      <c r="P1624" t="s">
        <v>40</v>
      </c>
      <c r="Q1624" t="s">
        <v>35</v>
      </c>
      <c r="R1624">
        <v>13</v>
      </c>
      <c r="S1624">
        <v>0</v>
      </c>
      <c r="T1624">
        <v>0</v>
      </c>
    </row>
    <row r="1625" spans="1:20">
      <c r="A1625" t="s">
        <v>2813</v>
      </c>
      <c r="B1625" s="4">
        <v>5</v>
      </c>
      <c r="C1625" s="4">
        <v>6</v>
      </c>
      <c r="D1625" s="4">
        <v>1970</v>
      </c>
      <c r="E1625" s="1">
        <f t="shared" si="50"/>
        <v>3948</v>
      </c>
      <c r="F1625">
        <v>62.3</v>
      </c>
      <c r="G1625">
        <v>21.4</v>
      </c>
      <c r="H1625" t="s">
        <v>2455</v>
      </c>
      <c r="I1625" s="4">
        <v>3</v>
      </c>
      <c r="J1625" s="4">
        <v>5</v>
      </c>
      <c r="K1625" s="6">
        <v>1971</v>
      </c>
      <c r="L1625" s="1">
        <f t="shared" si="51"/>
        <v>3187</v>
      </c>
      <c r="M1625">
        <v>61.7</v>
      </c>
      <c r="N1625">
        <v>23.6</v>
      </c>
      <c r="O1625" t="s">
        <v>2455</v>
      </c>
      <c r="P1625" t="s">
        <v>34</v>
      </c>
      <c r="Q1625" t="s">
        <v>35</v>
      </c>
      <c r="R1625">
        <v>332</v>
      </c>
      <c r="S1625">
        <v>133</v>
      </c>
      <c r="T1625">
        <v>121</v>
      </c>
    </row>
    <row r="1626" spans="1:20">
      <c r="A1626" t="s">
        <v>2840</v>
      </c>
      <c r="B1626" s="4">
        <v>7</v>
      </c>
      <c r="C1626" s="4">
        <v>6</v>
      </c>
      <c r="D1626" s="4">
        <v>1970</v>
      </c>
      <c r="E1626" s="1">
        <f t="shared" si="50"/>
        <v>4678</v>
      </c>
      <c r="F1626">
        <v>59.9</v>
      </c>
      <c r="G1626">
        <v>22.4</v>
      </c>
      <c r="H1626" t="s">
        <v>2455</v>
      </c>
      <c r="I1626" s="4">
        <v>26</v>
      </c>
      <c r="J1626" s="4">
        <v>7</v>
      </c>
      <c r="K1626" s="6">
        <v>1970</v>
      </c>
      <c r="L1626" s="1">
        <f t="shared" si="51"/>
        <v>11648</v>
      </c>
      <c r="M1626">
        <v>59.67</v>
      </c>
      <c r="N1626">
        <v>22.17</v>
      </c>
      <c r="O1626" t="s">
        <v>2455</v>
      </c>
      <c r="P1626" t="s">
        <v>40</v>
      </c>
      <c r="Q1626" t="s">
        <v>35</v>
      </c>
      <c r="R1626">
        <v>49</v>
      </c>
      <c r="S1626">
        <v>30</v>
      </c>
      <c r="T1626">
        <v>207</v>
      </c>
    </row>
    <row r="1627" spans="1:20">
      <c r="A1627" t="s">
        <v>4013</v>
      </c>
      <c r="B1627" s="4">
        <v>16</v>
      </c>
      <c r="C1627" s="4">
        <v>6</v>
      </c>
      <c r="D1627" s="4">
        <v>1970</v>
      </c>
      <c r="E1627" s="1">
        <f t="shared" si="50"/>
        <v>7966</v>
      </c>
      <c r="F1627">
        <v>65.819999999999993</v>
      </c>
      <c r="G1627">
        <v>22.32</v>
      </c>
      <c r="H1627" t="s">
        <v>2497</v>
      </c>
      <c r="I1627" s="4">
        <v>16</v>
      </c>
      <c r="J1627" s="4">
        <v>4</v>
      </c>
      <c r="K1627" s="6">
        <v>1972</v>
      </c>
      <c r="L1627" s="1">
        <f t="shared" si="51"/>
        <v>7907</v>
      </c>
      <c r="M1627">
        <v>65.87</v>
      </c>
      <c r="N1627">
        <v>22.3</v>
      </c>
      <c r="O1627" t="s">
        <v>2497</v>
      </c>
      <c r="P1627" t="s">
        <v>34</v>
      </c>
      <c r="Q1627" t="s">
        <v>35</v>
      </c>
      <c r="R1627">
        <v>670</v>
      </c>
      <c r="S1627">
        <v>6</v>
      </c>
      <c r="T1627">
        <v>353</v>
      </c>
    </row>
    <row r="1628" spans="1:20">
      <c r="A1628" t="s">
        <v>4026</v>
      </c>
      <c r="B1628" s="4">
        <v>16</v>
      </c>
      <c r="C1628" s="4">
        <v>6</v>
      </c>
      <c r="D1628" s="4">
        <v>1970</v>
      </c>
      <c r="E1628" s="1">
        <f t="shared" si="50"/>
        <v>7966</v>
      </c>
      <c r="F1628">
        <v>58.18</v>
      </c>
      <c r="G1628">
        <v>11.97</v>
      </c>
      <c r="H1628" t="s">
        <v>2497</v>
      </c>
      <c r="I1628" s="4">
        <v>1</v>
      </c>
      <c r="J1628" s="4">
        <v>11</v>
      </c>
      <c r="K1628" s="6">
        <v>1970</v>
      </c>
      <c r="L1628" s="1">
        <f t="shared" si="51"/>
        <v>2640</v>
      </c>
      <c r="M1628">
        <v>58.42</v>
      </c>
      <c r="N1628">
        <v>11.38</v>
      </c>
      <c r="O1628" t="s">
        <v>2497</v>
      </c>
      <c r="P1628" t="s">
        <v>34</v>
      </c>
      <c r="Q1628" t="s">
        <v>35</v>
      </c>
      <c r="R1628">
        <v>138</v>
      </c>
      <c r="S1628">
        <v>43</v>
      </c>
      <c r="T1628">
        <v>308</v>
      </c>
    </row>
    <row r="1629" spans="1:20">
      <c r="A1629" t="s">
        <v>4053</v>
      </c>
      <c r="B1629" s="4">
        <v>6</v>
      </c>
      <c r="C1629" s="4">
        <v>6</v>
      </c>
      <c r="D1629" s="4">
        <v>1970</v>
      </c>
      <c r="E1629" s="1">
        <f t="shared" si="50"/>
        <v>4313</v>
      </c>
      <c r="F1629">
        <v>58.3</v>
      </c>
      <c r="G1629">
        <v>16.25</v>
      </c>
      <c r="H1629" t="s">
        <v>2497</v>
      </c>
      <c r="I1629" s="4">
        <v>4</v>
      </c>
      <c r="J1629" s="4">
        <v>7</v>
      </c>
      <c r="K1629" s="6">
        <v>1970</v>
      </c>
      <c r="L1629" s="1">
        <f t="shared" si="51"/>
        <v>3613</v>
      </c>
      <c r="M1629">
        <v>58.3</v>
      </c>
      <c r="N1629">
        <v>16.25</v>
      </c>
      <c r="O1629" t="s">
        <v>2497</v>
      </c>
      <c r="P1629" t="s">
        <v>34</v>
      </c>
      <c r="Q1629" t="s">
        <v>35</v>
      </c>
      <c r="R1629">
        <v>28</v>
      </c>
      <c r="S1629">
        <v>0</v>
      </c>
      <c r="T1629">
        <v>0</v>
      </c>
    </row>
    <row r="1630" spans="1:20">
      <c r="A1630" t="s">
        <v>4100</v>
      </c>
      <c r="B1630" s="4">
        <v>9</v>
      </c>
      <c r="C1630" s="4">
        <v>6</v>
      </c>
      <c r="D1630" s="4">
        <v>1970</v>
      </c>
      <c r="E1630" s="1">
        <f t="shared" si="50"/>
        <v>5409</v>
      </c>
      <c r="F1630">
        <v>57.43</v>
      </c>
      <c r="G1630">
        <v>18.48</v>
      </c>
      <c r="H1630" t="s">
        <v>2497</v>
      </c>
      <c r="I1630" s="4">
        <v>13</v>
      </c>
      <c r="J1630" s="4">
        <v>4</v>
      </c>
      <c r="K1630" s="6">
        <v>1972</v>
      </c>
      <c r="L1630" s="1">
        <f t="shared" si="51"/>
        <v>6811</v>
      </c>
      <c r="M1630">
        <v>57.68</v>
      </c>
      <c r="N1630">
        <v>18.77</v>
      </c>
      <c r="O1630" t="s">
        <v>2497</v>
      </c>
      <c r="P1630" t="s">
        <v>40</v>
      </c>
      <c r="Q1630" t="s">
        <v>35</v>
      </c>
      <c r="R1630">
        <v>674</v>
      </c>
      <c r="S1630">
        <v>33</v>
      </c>
      <c r="T1630">
        <v>32</v>
      </c>
    </row>
    <row r="1631" spans="1:20">
      <c r="A1631" t="s">
        <v>4113</v>
      </c>
      <c r="B1631" s="4">
        <v>3</v>
      </c>
      <c r="C1631" s="4">
        <v>6</v>
      </c>
      <c r="D1631" s="4">
        <v>1970</v>
      </c>
      <c r="E1631" s="1">
        <f t="shared" si="50"/>
        <v>3217</v>
      </c>
      <c r="F1631">
        <v>58.22</v>
      </c>
      <c r="G1631">
        <v>11.9</v>
      </c>
      <c r="H1631" t="s">
        <v>2497</v>
      </c>
      <c r="I1631" s="4">
        <v>28</v>
      </c>
      <c r="J1631" s="4">
        <v>6</v>
      </c>
      <c r="K1631" s="6">
        <v>1970</v>
      </c>
      <c r="L1631" s="1">
        <f t="shared" si="51"/>
        <v>12349</v>
      </c>
      <c r="M1631">
        <v>58.22</v>
      </c>
      <c r="N1631">
        <v>11.9</v>
      </c>
      <c r="O1631" t="s">
        <v>2497</v>
      </c>
      <c r="P1631" t="s">
        <v>40</v>
      </c>
      <c r="Q1631" t="s">
        <v>35</v>
      </c>
      <c r="R1631">
        <v>25</v>
      </c>
      <c r="S1631">
        <v>0</v>
      </c>
      <c r="T1631">
        <v>0</v>
      </c>
    </row>
    <row r="1632" spans="1:20">
      <c r="A1632" t="s">
        <v>4114</v>
      </c>
      <c r="B1632" s="4">
        <v>3</v>
      </c>
      <c r="C1632" s="4">
        <v>6</v>
      </c>
      <c r="D1632" s="4">
        <v>1970</v>
      </c>
      <c r="E1632" s="1">
        <f t="shared" si="50"/>
        <v>3217</v>
      </c>
      <c r="F1632">
        <v>58.18</v>
      </c>
      <c r="G1632">
        <v>11.93</v>
      </c>
      <c r="H1632" t="s">
        <v>2497</v>
      </c>
      <c r="I1632" s="4">
        <v>17</v>
      </c>
      <c r="J1632" s="4">
        <v>4</v>
      </c>
      <c r="K1632" s="6">
        <v>1971</v>
      </c>
      <c r="L1632" s="1">
        <f t="shared" si="51"/>
        <v>8271</v>
      </c>
      <c r="M1632">
        <v>58.25</v>
      </c>
      <c r="N1632">
        <v>11.95</v>
      </c>
      <c r="O1632" t="s">
        <v>2497</v>
      </c>
      <c r="P1632" t="s">
        <v>34</v>
      </c>
      <c r="Q1632" t="s">
        <v>35</v>
      </c>
      <c r="R1632">
        <v>318</v>
      </c>
      <c r="S1632">
        <v>8</v>
      </c>
      <c r="T1632">
        <v>8</v>
      </c>
    </row>
    <row r="1633" spans="1:20">
      <c r="A1633" t="s">
        <v>4115</v>
      </c>
      <c r="B1633" s="4">
        <v>3</v>
      </c>
      <c r="C1633" s="4">
        <v>6</v>
      </c>
      <c r="D1633" s="4">
        <v>1970</v>
      </c>
      <c r="E1633" s="1">
        <f t="shared" si="50"/>
        <v>3217</v>
      </c>
      <c r="F1633">
        <v>58.17</v>
      </c>
      <c r="G1633">
        <v>11.93</v>
      </c>
      <c r="H1633" t="s">
        <v>2497</v>
      </c>
      <c r="I1633" s="4">
        <v>25</v>
      </c>
      <c r="J1633" s="4">
        <v>6</v>
      </c>
      <c r="K1633" s="6">
        <v>1973</v>
      </c>
      <c r="L1633" s="1">
        <f t="shared" si="51"/>
        <v>11256</v>
      </c>
      <c r="M1633">
        <v>58.13</v>
      </c>
      <c r="N1633">
        <v>11.9</v>
      </c>
      <c r="O1633" t="s">
        <v>2497</v>
      </c>
      <c r="P1633" t="s">
        <v>81</v>
      </c>
      <c r="Q1633" t="s">
        <v>35</v>
      </c>
      <c r="R1633">
        <v>1118</v>
      </c>
      <c r="S1633">
        <v>5</v>
      </c>
      <c r="T1633">
        <v>208</v>
      </c>
    </row>
    <row r="1634" spans="1:20">
      <c r="A1634" t="s">
        <v>4116</v>
      </c>
      <c r="B1634" s="4">
        <v>6</v>
      </c>
      <c r="C1634" s="4">
        <v>6</v>
      </c>
      <c r="D1634" s="4">
        <v>1970</v>
      </c>
      <c r="E1634" s="1">
        <f t="shared" si="50"/>
        <v>4313</v>
      </c>
      <c r="F1634">
        <v>58.15</v>
      </c>
      <c r="G1634">
        <v>11.93</v>
      </c>
      <c r="H1634" t="s">
        <v>2497</v>
      </c>
      <c r="I1634" s="4">
        <v>6</v>
      </c>
      <c r="J1634" s="4">
        <v>7</v>
      </c>
      <c r="K1634" s="6">
        <v>1970</v>
      </c>
      <c r="L1634" s="1">
        <f t="shared" si="51"/>
        <v>4343</v>
      </c>
      <c r="M1634">
        <v>58.1</v>
      </c>
      <c r="N1634">
        <v>11.87</v>
      </c>
      <c r="O1634" t="s">
        <v>2497</v>
      </c>
      <c r="P1634" t="s">
        <v>84</v>
      </c>
      <c r="Q1634" t="s">
        <v>35</v>
      </c>
      <c r="R1634">
        <v>30</v>
      </c>
      <c r="S1634">
        <v>7</v>
      </c>
      <c r="T1634">
        <v>216</v>
      </c>
    </row>
    <row r="1635" spans="1:20">
      <c r="A1635" t="s">
        <v>4117</v>
      </c>
      <c r="B1635" s="4">
        <v>6</v>
      </c>
      <c r="C1635" s="4">
        <v>6</v>
      </c>
      <c r="D1635" s="4">
        <v>1970</v>
      </c>
      <c r="E1635" s="1">
        <f t="shared" si="50"/>
        <v>4313</v>
      </c>
      <c r="F1635">
        <v>58.15</v>
      </c>
      <c r="G1635">
        <v>11.93</v>
      </c>
      <c r="H1635" t="s">
        <v>2497</v>
      </c>
      <c r="I1635" s="4">
        <v>15</v>
      </c>
      <c r="J1635" s="4">
        <v>7</v>
      </c>
      <c r="K1635" s="6">
        <v>1970</v>
      </c>
      <c r="L1635" s="1">
        <f t="shared" si="51"/>
        <v>7630</v>
      </c>
      <c r="M1635">
        <v>58.12</v>
      </c>
      <c r="N1635">
        <v>11.87</v>
      </c>
      <c r="O1635" t="s">
        <v>2497</v>
      </c>
      <c r="P1635" t="s">
        <v>40</v>
      </c>
      <c r="Q1635" t="s">
        <v>35</v>
      </c>
      <c r="R1635">
        <v>39</v>
      </c>
      <c r="S1635">
        <v>6</v>
      </c>
      <c r="T1635">
        <v>227</v>
      </c>
    </row>
    <row r="1636" spans="1:20">
      <c r="A1636" t="s">
        <v>4118</v>
      </c>
      <c r="B1636" s="4">
        <v>6</v>
      </c>
      <c r="C1636" s="4">
        <v>6</v>
      </c>
      <c r="D1636" s="4">
        <v>1970</v>
      </c>
      <c r="E1636" s="1">
        <f t="shared" si="50"/>
        <v>4313</v>
      </c>
      <c r="F1636">
        <v>58.12</v>
      </c>
      <c r="G1636">
        <v>11.85</v>
      </c>
      <c r="H1636" t="s">
        <v>2497</v>
      </c>
      <c r="I1636" s="4">
        <v>1</v>
      </c>
      <c r="J1636" s="4">
        <v>9</v>
      </c>
      <c r="K1636" s="6">
        <v>1970</v>
      </c>
      <c r="L1636" s="1">
        <f t="shared" si="51"/>
        <v>2579</v>
      </c>
      <c r="M1636">
        <v>58.1</v>
      </c>
      <c r="N1636">
        <v>11.85</v>
      </c>
      <c r="O1636" t="s">
        <v>2497</v>
      </c>
      <c r="P1636" t="s">
        <v>40</v>
      </c>
      <c r="Q1636" t="s">
        <v>52</v>
      </c>
      <c r="R1636">
        <v>87</v>
      </c>
      <c r="S1636">
        <v>2</v>
      </c>
      <c r="T1636">
        <v>181</v>
      </c>
    </row>
    <row r="1637" spans="1:20">
      <c r="A1637" t="s">
        <v>4119</v>
      </c>
      <c r="B1637" s="4">
        <v>6</v>
      </c>
      <c r="C1637" s="4">
        <v>6</v>
      </c>
      <c r="D1637" s="4">
        <v>1970</v>
      </c>
      <c r="E1637" s="1">
        <f t="shared" si="50"/>
        <v>4313</v>
      </c>
      <c r="F1637">
        <v>58.12</v>
      </c>
      <c r="G1637">
        <v>11.85</v>
      </c>
      <c r="H1637" t="s">
        <v>2497</v>
      </c>
      <c r="I1637" s="4">
        <v>11</v>
      </c>
      <c r="J1637" s="4">
        <v>7</v>
      </c>
      <c r="K1637" s="6">
        <v>1971</v>
      </c>
      <c r="L1637" s="1">
        <f t="shared" si="51"/>
        <v>6170</v>
      </c>
      <c r="M1637">
        <v>58.1</v>
      </c>
      <c r="N1637">
        <v>11.85</v>
      </c>
      <c r="O1637" t="s">
        <v>2497</v>
      </c>
      <c r="P1637" t="s">
        <v>40</v>
      </c>
      <c r="Q1637" t="s">
        <v>35</v>
      </c>
      <c r="R1637">
        <v>400</v>
      </c>
      <c r="S1637">
        <v>2</v>
      </c>
      <c r="T1637">
        <v>181</v>
      </c>
    </row>
    <row r="1638" spans="1:20">
      <c r="A1638" t="s">
        <v>4120</v>
      </c>
      <c r="B1638" s="4">
        <v>6</v>
      </c>
      <c r="C1638" s="4">
        <v>6</v>
      </c>
      <c r="D1638" s="4">
        <v>1970</v>
      </c>
      <c r="E1638" s="1">
        <f t="shared" si="50"/>
        <v>4313</v>
      </c>
      <c r="F1638">
        <v>58.12</v>
      </c>
      <c r="G1638">
        <v>11.85</v>
      </c>
      <c r="H1638" t="s">
        <v>2497</v>
      </c>
      <c r="I1638" s="4">
        <v>4</v>
      </c>
      <c r="J1638" s="4">
        <v>7</v>
      </c>
      <c r="K1638" s="6">
        <v>1970</v>
      </c>
      <c r="L1638" s="1">
        <f t="shared" si="51"/>
        <v>3613</v>
      </c>
      <c r="M1638">
        <v>58.1</v>
      </c>
      <c r="N1638">
        <v>11.85</v>
      </c>
      <c r="O1638" t="s">
        <v>2497</v>
      </c>
      <c r="P1638" t="s">
        <v>40</v>
      </c>
      <c r="Q1638" t="s">
        <v>52</v>
      </c>
      <c r="R1638">
        <v>28</v>
      </c>
      <c r="S1638">
        <v>2</v>
      </c>
      <c r="T1638">
        <v>181</v>
      </c>
    </row>
    <row r="1639" spans="1:20">
      <c r="A1639" t="s">
        <v>4121</v>
      </c>
      <c r="B1639" s="4">
        <v>16</v>
      </c>
      <c r="C1639" s="4">
        <v>6</v>
      </c>
      <c r="D1639" s="4">
        <v>1970</v>
      </c>
      <c r="E1639" s="1">
        <f t="shared" si="50"/>
        <v>7966</v>
      </c>
      <c r="F1639">
        <v>58.17</v>
      </c>
      <c r="G1639">
        <v>11.88</v>
      </c>
      <c r="H1639" t="s">
        <v>2497</v>
      </c>
      <c r="I1639" s="4">
        <v>9</v>
      </c>
      <c r="J1639" s="4">
        <v>7</v>
      </c>
      <c r="K1639" s="6">
        <v>1970</v>
      </c>
      <c r="L1639" s="1">
        <f t="shared" si="51"/>
        <v>5439</v>
      </c>
      <c r="M1639">
        <v>58.17</v>
      </c>
      <c r="N1639">
        <v>11.88</v>
      </c>
      <c r="O1639" t="s">
        <v>2497</v>
      </c>
      <c r="P1639" t="s">
        <v>40</v>
      </c>
      <c r="Q1639" t="s">
        <v>35</v>
      </c>
      <c r="R1639">
        <v>23</v>
      </c>
      <c r="S1639">
        <v>0</v>
      </c>
      <c r="T1639">
        <v>0</v>
      </c>
    </row>
    <row r="1640" spans="1:20">
      <c r="A1640" t="s">
        <v>182</v>
      </c>
      <c r="B1640" s="4">
        <v>29</v>
      </c>
      <c r="C1640" s="4">
        <v>5</v>
      </c>
      <c r="D1640" s="4">
        <v>1971</v>
      </c>
      <c r="E1640" s="1">
        <f t="shared" si="50"/>
        <v>12684</v>
      </c>
      <c r="F1640">
        <v>50.8</v>
      </c>
      <c r="G1640">
        <v>4.5999999999999996</v>
      </c>
      <c r="H1640" t="s">
        <v>22</v>
      </c>
      <c r="I1640" s="4">
        <v>2</v>
      </c>
      <c r="J1640" s="4">
        <v>11</v>
      </c>
      <c r="K1640" s="6">
        <v>1972</v>
      </c>
      <c r="L1640" s="1">
        <f t="shared" si="51"/>
        <v>3007</v>
      </c>
      <c r="M1640">
        <v>50.3</v>
      </c>
      <c r="N1640">
        <v>5.5</v>
      </c>
      <c r="O1640" t="s">
        <v>22</v>
      </c>
      <c r="P1640" t="s">
        <v>81</v>
      </c>
      <c r="Q1640" t="s">
        <v>35</v>
      </c>
      <c r="R1640">
        <v>523</v>
      </c>
      <c r="S1640">
        <v>85</v>
      </c>
      <c r="T1640">
        <v>132</v>
      </c>
    </row>
    <row r="1641" spans="1:20">
      <c r="A1641" t="s">
        <v>205</v>
      </c>
      <c r="B1641" s="4">
        <v>22</v>
      </c>
      <c r="C1641" s="4">
        <v>5</v>
      </c>
      <c r="D1641" s="4">
        <v>1971</v>
      </c>
      <c r="E1641" s="1">
        <f t="shared" si="50"/>
        <v>10127</v>
      </c>
      <c r="F1641">
        <v>50.6</v>
      </c>
      <c r="G1641">
        <v>5.5</v>
      </c>
      <c r="H1641" t="s">
        <v>22</v>
      </c>
      <c r="I1641" s="4">
        <v>22</v>
      </c>
      <c r="J1641" s="4">
        <v>2</v>
      </c>
      <c r="K1641" s="6">
        <v>1972</v>
      </c>
      <c r="L1641" s="1">
        <f t="shared" si="51"/>
        <v>10039</v>
      </c>
      <c r="M1641">
        <v>50.6</v>
      </c>
      <c r="N1641">
        <v>5.5</v>
      </c>
      <c r="O1641" t="s">
        <v>22</v>
      </c>
      <c r="P1641" t="s">
        <v>40</v>
      </c>
      <c r="Q1641" t="s">
        <v>27</v>
      </c>
      <c r="R1641">
        <v>276</v>
      </c>
      <c r="S1641">
        <v>0</v>
      </c>
      <c r="T1641">
        <v>0</v>
      </c>
    </row>
    <row r="1642" spans="1:20">
      <c r="A1642" t="s">
        <v>207</v>
      </c>
      <c r="B1642" s="4">
        <v>29</v>
      </c>
      <c r="C1642" s="4">
        <v>5</v>
      </c>
      <c r="D1642" s="4">
        <v>1971</v>
      </c>
      <c r="E1642" s="1">
        <f t="shared" si="50"/>
        <v>12684</v>
      </c>
      <c r="F1642">
        <v>50.9</v>
      </c>
      <c r="G1642">
        <v>3.6</v>
      </c>
      <c r="H1642" t="s">
        <v>22</v>
      </c>
      <c r="I1642" s="4">
        <v>21</v>
      </c>
      <c r="J1642" s="4">
        <v>8</v>
      </c>
      <c r="K1642" s="6">
        <v>1971</v>
      </c>
      <c r="L1642" s="1">
        <f t="shared" si="51"/>
        <v>9854</v>
      </c>
      <c r="M1642">
        <v>51.02</v>
      </c>
      <c r="N1642">
        <v>4.0199999999999996</v>
      </c>
      <c r="O1642" t="s">
        <v>22</v>
      </c>
      <c r="P1642" t="s">
        <v>34</v>
      </c>
      <c r="Q1642" t="s">
        <v>35</v>
      </c>
      <c r="R1642">
        <v>84</v>
      </c>
      <c r="S1642">
        <v>32</v>
      </c>
      <c r="T1642">
        <v>67</v>
      </c>
    </row>
    <row r="1643" spans="1:20">
      <c r="A1643" t="s">
        <v>339</v>
      </c>
      <c r="B1643" s="4">
        <v>27</v>
      </c>
      <c r="C1643" s="4">
        <v>5</v>
      </c>
      <c r="D1643" s="4">
        <v>1971</v>
      </c>
      <c r="E1643" s="1">
        <f t="shared" si="50"/>
        <v>11953</v>
      </c>
      <c r="F1643">
        <v>51.75</v>
      </c>
      <c r="G1643">
        <v>11.47</v>
      </c>
      <c r="H1643" t="s">
        <v>332</v>
      </c>
      <c r="I1643" s="4">
        <v>3</v>
      </c>
      <c r="J1643" s="4">
        <v>5</v>
      </c>
      <c r="K1643" s="6">
        <v>1973</v>
      </c>
      <c r="L1643" s="1">
        <f t="shared" si="51"/>
        <v>3189</v>
      </c>
      <c r="M1643">
        <v>51.75</v>
      </c>
      <c r="N1643">
        <v>11.47</v>
      </c>
      <c r="O1643" t="s">
        <v>332</v>
      </c>
      <c r="P1643" t="s">
        <v>34</v>
      </c>
      <c r="Q1643" t="s">
        <v>35</v>
      </c>
      <c r="R1643">
        <v>707</v>
      </c>
      <c r="S1643">
        <v>0</v>
      </c>
      <c r="T1643">
        <v>0</v>
      </c>
    </row>
    <row r="1644" spans="1:20">
      <c r="A1644" t="s">
        <v>340</v>
      </c>
      <c r="B1644" s="4">
        <v>17</v>
      </c>
      <c r="C1644" s="4">
        <v>6</v>
      </c>
      <c r="D1644" s="4">
        <v>1971</v>
      </c>
      <c r="E1644" s="1">
        <f t="shared" si="50"/>
        <v>8332</v>
      </c>
      <c r="F1644">
        <v>52.1</v>
      </c>
      <c r="G1644">
        <v>12.1</v>
      </c>
      <c r="H1644" t="s">
        <v>332</v>
      </c>
      <c r="I1644" s="4">
        <v>10</v>
      </c>
      <c r="J1644" s="4">
        <v>3</v>
      </c>
      <c r="K1644" s="6">
        <v>1973</v>
      </c>
      <c r="L1644" s="1">
        <f t="shared" si="51"/>
        <v>5685</v>
      </c>
      <c r="M1644">
        <v>52.1</v>
      </c>
      <c r="N1644">
        <v>12</v>
      </c>
      <c r="O1644" t="s">
        <v>332</v>
      </c>
      <c r="P1644" t="s">
        <v>34</v>
      </c>
      <c r="Q1644" t="s">
        <v>35</v>
      </c>
      <c r="R1644">
        <v>632</v>
      </c>
      <c r="S1644">
        <v>7</v>
      </c>
      <c r="T1644">
        <v>270</v>
      </c>
    </row>
    <row r="1645" spans="1:20">
      <c r="A1645" t="s">
        <v>344</v>
      </c>
      <c r="B1645" s="4">
        <v>19</v>
      </c>
      <c r="C1645" s="4">
        <v>5</v>
      </c>
      <c r="D1645" s="4">
        <v>1971</v>
      </c>
      <c r="E1645" s="1">
        <f t="shared" si="50"/>
        <v>9031</v>
      </c>
      <c r="F1645">
        <v>51.35</v>
      </c>
      <c r="G1645">
        <v>12.25</v>
      </c>
      <c r="H1645" t="s">
        <v>332</v>
      </c>
      <c r="I1645" s="4">
        <v>25</v>
      </c>
      <c r="J1645" s="4">
        <v>3</v>
      </c>
      <c r="K1645" s="6">
        <v>1972</v>
      </c>
      <c r="L1645" s="1">
        <f t="shared" si="51"/>
        <v>11163</v>
      </c>
      <c r="M1645">
        <v>51.33</v>
      </c>
      <c r="N1645">
        <v>12.28</v>
      </c>
      <c r="O1645" t="s">
        <v>332</v>
      </c>
      <c r="P1645" t="s">
        <v>34</v>
      </c>
      <c r="Q1645" t="s">
        <v>35</v>
      </c>
      <c r="R1645">
        <v>311</v>
      </c>
      <c r="S1645">
        <v>3</v>
      </c>
      <c r="T1645">
        <v>129</v>
      </c>
    </row>
    <row r="1646" spans="1:20">
      <c r="A1646" t="s">
        <v>538</v>
      </c>
      <c r="B1646" s="4">
        <v>19</v>
      </c>
      <c r="C1646" s="4">
        <v>5</v>
      </c>
      <c r="D1646" s="4">
        <v>1971</v>
      </c>
      <c r="E1646" s="1">
        <f t="shared" si="50"/>
        <v>9031</v>
      </c>
      <c r="F1646">
        <v>53.47</v>
      </c>
      <c r="G1646">
        <v>9.1999999999999993</v>
      </c>
      <c r="H1646" t="s">
        <v>332</v>
      </c>
      <c r="I1646" s="4">
        <v>9</v>
      </c>
      <c r="J1646" s="4">
        <v>8</v>
      </c>
      <c r="K1646" s="6">
        <v>1971</v>
      </c>
      <c r="L1646" s="1">
        <f t="shared" si="51"/>
        <v>5471</v>
      </c>
      <c r="M1646">
        <v>53.48</v>
      </c>
      <c r="N1646">
        <v>9.15</v>
      </c>
      <c r="O1646" t="s">
        <v>332</v>
      </c>
      <c r="P1646" t="s">
        <v>40</v>
      </c>
      <c r="Q1646" t="s">
        <v>35</v>
      </c>
      <c r="R1646">
        <v>82</v>
      </c>
      <c r="S1646">
        <v>4</v>
      </c>
      <c r="T1646">
        <v>300</v>
      </c>
    </row>
    <row r="1647" spans="1:20">
      <c r="A1647" t="s">
        <v>540</v>
      </c>
      <c r="B1647" s="4">
        <v>18</v>
      </c>
      <c r="C1647" s="4">
        <v>5</v>
      </c>
      <c r="D1647" s="4">
        <v>1971</v>
      </c>
      <c r="E1647" s="1">
        <f t="shared" si="50"/>
        <v>8666</v>
      </c>
      <c r="F1647">
        <v>53.53</v>
      </c>
      <c r="G1647">
        <v>8.1300000000000008</v>
      </c>
      <c r="H1647" t="s">
        <v>332</v>
      </c>
      <c r="I1647" s="4">
        <v>15</v>
      </c>
      <c r="J1647" s="4">
        <v>11</v>
      </c>
      <c r="K1647" s="6">
        <v>1972</v>
      </c>
      <c r="L1647" s="1">
        <f t="shared" si="51"/>
        <v>7755</v>
      </c>
      <c r="M1647">
        <v>53.62</v>
      </c>
      <c r="N1647">
        <v>8.07</v>
      </c>
      <c r="O1647" t="s">
        <v>332</v>
      </c>
      <c r="P1647" t="s">
        <v>34</v>
      </c>
      <c r="Q1647" t="s">
        <v>35</v>
      </c>
      <c r="R1647">
        <v>547</v>
      </c>
      <c r="S1647">
        <v>11</v>
      </c>
      <c r="T1647">
        <v>335</v>
      </c>
    </row>
    <row r="1648" spans="1:20">
      <c r="A1648" t="s">
        <v>541</v>
      </c>
      <c r="B1648" s="4">
        <v>22</v>
      </c>
      <c r="C1648" s="4">
        <v>5</v>
      </c>
      <c r="D1648" s="4">
        <v>1971</v>
      </c>
      <c r="E1648" s="1">
        <f t="shared" si="50"/>
        <v>10127</v>
      </c>
      <c r="F1648">
        <v>51.55</v>
      </c>
      <c r="G1648">
        <v>6.6</v>
      </c>
      <c r="H1648" t="s">
        <v>332</v>
      </c>
      <c r="I1648" s="4">
        <v>5</v>
      </c>
      <c r="J1648" s="4">
        <v>9</v>
      </c>
      <c r="K1648" s="6">
        <v>1971</v>
      </c>
      <c r="L1648" s="1">
        <f t="shared" si="51"/>
        <v>4041</v>
      </c>
      <c r="M1648">
        <v>51.55</v>
      </c>
      <c r="N1648">
        <v>6.6</v>
      </c>
      <c r="O1648" t="s">
        <v>332</v>
      </c>
      <c r="P1648" t="s">
        <v>40</v>
      </c>
      <c r="Q1648" t="s">
        <v>35</v>
      </c>
      <c r="R1648">
        <v>106</v>
      </c>
      <c r="S1648">
        <v>0</v>
      </c>
      <c r="T1648">
        <v>0</v>
      </c>
    </row>
    <row r="1649" spans="1:20">
      <c r="A1649" t="s">
        <v>542</v>
      </c>
      <c r="B1649" s="4">
        <v>14</v>
      </c>
      <c r="C1649" s="4">
        <v>5</v>
      </c>
      <c r="D1649" s="4">
        <v>1971</v>
      </c>
      <c r="E1649" s="1">
        <f t="shared" si="50"/>
        <v>7205</v>
      </c>
      <c r="F1649">
        <v>53.55</v>
      </c>
      <c r="G1649">
        <v>7.98</v>
      </c>
      <c r="H1649" t="s">
        <v>332</v>
      </c>
      <c r="I1649" s="4">
        <v>22</v>
      </c>
      <c r="J1649" s="4">
        <v>3</v>
      </c>
      <c r="K1649" s="6">
        <v>1972</v>
      </c>
      <c r="L1649" s="1">
        <f t="shared" si="51"/>
        <v>10067</v>
      </c>
      <c r="M1649">
        <v>53.53</v>
      </c>
      <c r="N1649">
        <v>7.97</v>
      </c>
      <c r="O1649" t="s">
        <v>332</v>
      </c>
      <c r="P1649" t="s">
        <v>34</v>
      </c>
      <c r="Q1649" t="s">
        <v>35</v>
      </c>
      <c r="R1649">
        <v>313</v>
      </c>
      <c r="S1649">
        <v>3</v>
      </c>
      <c r="T1649">
        <v>211</v>
      </c>
    </row>
    <row r="1650" spans="1:20">
      <c r="A1650" t="s">
        <v>544</v>
      </c>
      <c r="B1650" s="4">
        <v>23</v>
      </c>
      <c r="C1650" s="4">
        <v>6</v>
      </c>
      <c r="D1650" s="4">
        <v>1971</v>
      </c>
      <c r="E1650" s="1">
        <f t="shared" si="50"/>
        <v>10523</v>
      </c>
      <c r="F1650">
        <v>51</v>
      </c>
      <c r="G1650">
        <v>9.68</v>
      </c>
      <c r="H1650" t="s">
        <v>332</v>
      </c>
      <c r="I1650" s="4">
        <v>23</v>
      </c>
      <c r="J1650" s="4">
        <v>1</v>
      </c>
      <c r="K1650" s="6">
        <v>1972</v>
      </c>
      <c r="L1650" s="1">
        <f t="shared" si="51"/>
        <v>10373</v>
      </c>
      <c r="M1650">
        <v>50.98</v>
      </c>
      <c r="N1650">
        <v>9.68</v>
      </c>
      <c r="O1650" t="s">
        <v>332</v>
      </c>
      <c r="P1650" t="s">
        <v>34</v>
      </c>
      <c r="Q1650" t="s">
        <v>35</v>
      </c>
      <c r="R1650">
        <v>214</v>
      </c>
      <c r="S1650">
        <v>2</v>
      </c>
      <c r="T1650">
        <v>181</v>
      </c>
    </row>
    <row r="1651" spans="1:20">
      <c r="A1651" t="s">
        <v>806</v>
      </c>
      <c r="B1651" s="4">
        <v>28</v>
      </c>
      <c r="C1651" s="4">
        <v>5</v>
      </c>
      <c r="D1651" s="4">
        <v>1971</v>
      </c>
      <c r="E1651" s="1">
        <f t="shared" si="50"/>
        <v>12319</v>
      </c>
      <c r="F1651">
        <v>59.35</v>
      </c>
      <c r="G1651">
        <v>27.03</v>
      </c>
      <c r="H1651" t="s">
        <v>795</v>
      </c>
      <c r="I1651" s="4">
        <v>25</v>
      </c>
      <c r="J1651" s="4">
        <v>2</v>
      </c>
      <c r="K1651" s="6">
        <v>1972</v>
      </c>
      <c r="L1651" s="1">
        <f t="shared" si="51"/>
        <v>11135</v>
      </c>
      <c r="M1651">
        <v>59.4</v>
      </c>
      <c r="N1651">
        <v>27.08</v>
      </c>
      <c r="O1651" t="s">
        <v>795</v>
      </c>
      <c r="P1651" t="s">
        <v>26</v>
      </c>
      <c r="Q1651" t="s">
        <v>35</v>
      </c>
      <c r="R1651">
        <v>273</v>
      </c>
      <c r="S1651">
        <v>5</v>
      </c>
      <c r="T1651">
        <v>38</v>
      </c>
    </row>
    <row r="1652" spans="1:20">
      <c r="A1652" t="s">
        <v>1076</v>
      </c>
      <c r="B1652" s="4">
        <v>7</v>
      </c>
      <c r="C1652" s="4">
        <v>6</v>
      </c>
      <c r="D1652" s="4">
        <v>1971</v>
      </c>
      <c r="E1652" s="1">
        <f t="shared" si="50"/>
        <v>4679</v>
      </c>
      <c r="F1652">
        <v>50.9</v>
      </c>
      <c r="G1652">
        <v>-1.2</v>
      </c>
      <c r="H1652" t="s">
        <v>4129</v>
      </c>
      <c r="I1652" s="4">
        <v>5</v>
      </c>
      <c r="J1652" s="4">
        <v>10</v>
      </c>
      <c r="K1652" s="6">
        <v>1977</v>
      </c>
      <c r="L1652" s="1">
        <f t="shared" si="51"/>
        <v>4077</v>
      </c>
      <c r="M1652">
        <v>50.9</v>
      </c>
      <c r="N1652">
        <v>-1.2</v>
      </c>
      <c r="O1652" t="s">
        <v>4129</v>
      </c>
      <c r="P1652" t="s">
        <v>40</v>
      </c>
      <c r="Q1652" t="s">
        <v>52</v>
      </c>
      <c r="R1652">
        <v>2312</v>
      </c>
      <c r="S1652">
        <v>0</v>
      </c>
      <c r="T1652">
        <v>0</v>
      </c>
    </row>
    <row r="1653" spans="1:20">
      <c r="A1653" t="s">
        <v>1081</v>
      </c>
      <c r="B1653" s="4">
        <v>15</v>
      </c>
      <c r="C1653" s="4">
        <v>5</v>
      </c>
      <c r="D1653" s="4">
        <v>1971</v>
      </c>
      <c r="E1653" s="1">
        <f t="shared" si="50"/>
        <v>7570</v>
      </c>
      <c r="F1653">
        <v>51.8</v>
      </c>
      <c r="G1653">
        <v>0.1</v>
      </c>
      <c r="H1653" t="s">
        <v>4129</v>
      </c>
      <c r="I1653" s="4">
        <v>11</v>
      </c>
      <c r="J1653" s="4">
        <v>3</v>
      </c>
      <c r="K1653" s="6">
        <v>1973</v>
      </c>
      <c r="L1653" s="1">
        <f t="shared" si="51"/>
        <v>6050</v>
      </c>
      <c r="M1653">
        <v>51.9</v>
      </c>
      <c r="N1653">
        <v>0.1</v>
      </c>
      <c r="O1653" t="s">
        <v>4129</v>
      </c>
      <c r="P1653" t="s">
        <v>40</v>
      </c>
      <c r="Q1653" t="s">
        <v>35</v>
      </c>
      <c r="R1653">
        <v>666</v>
      </c>
      <c r="S1653">
        <v>12</v>
      </c>
      <c r="T1653">
        <v>0</v>
      </c>
    </row>
    <row r="1654" spans="1:20">
      <c r="A1654" t="s">
        <v>1083</v>
      </c>
      <c r="B1654" s="4">
        <v>21</v>
      </c>
      <c r="C1654" s="4">
        <v>5</v>
      </c>
      <c r="D1654" s="4">
        <v>1971</v>
      </c>
      <c r="E1654" s="1">
        <f t="shared" si="50"/>
        <v>9762</v>
      </c>
      <c r="F1654">
        <v>57.38</v>
      </c>
      <c r="G1654">
        <v>-1.88</v>
      </c>
      <c r="H1654" t="s">
        <v>4129</v>
      </c>
      <c r="I1654" s="4">
        <v>9</v>
      </c>
      <c r="J1654" s="4">
        <v>7</v>
      </c>
      <c r="K1654" s="6">
        <v>1971</v>
      </c>
      <c r="L1654" s="1">
        <f t="shared" si="51"/>
        <v>5440</v>
      </c>
      <c r="M1654">
        <v>57.4</v>
      </c>
      <c r="N1654">
        <v>-1.9</v>
      </c>
      <c r="O1654" t="s">
        <v>4129</v>
      </c>
      <c r="P1654" t="s">
        <v>81</v>
      </c>
      <c r="Q1654" t="s">
        <v>35</v>
      </c>
      <c r="R1654">
        <v>49</v>
      </c>
      <c r="S1654">
        <v>3</v>
      </c>
      <c r="T1654">
        <v>332</v>
      </c>
    </row>
    <row r="1655" spans="1:20">
      <c r="A1655" t="s">
        <v>1087</v>
      </c>
      <c r="B1655" s="4">
        <v>6</v>
      </c>
      <c r="C1655" s="4">
        <v>6</v>
      </c>
      <c r="D1655" s="4">
        <v>1971</v>
      </c>
      <c r="E1655" s="1">
        <f t="shared" si="50"/>
        <v>4314</v>
      </c>
      <c r="F1655">
        <v>50.9</v>
      </c>
      <c r="G1655">
        <v>1</v>
      </c>
      <c r="H1655" t="s">
        <v>4129</v>
      </c>
      <c r="I1655" s="4">
        <v>10</v>
      </c>
      <c r="J1655" s="4">
        <v>7</v>
      </c>
      <c r="K1655" s="6">
        <v>1972</v>
      </c>
      <c r="L1655" s="1">
        <f t="shared" si="51"/>
        <v>5806</v>
      </c>
      <c r="M1655">
        <v>51.1</v>
      </c>
      <c r="N1655">
        <v>1.1000000000000001</v>
      </c>
      <c r="O1655" t="s">
        <v>4129</v>
      </c>
      <c r="P1655" t="s">
        <v>34</v>
      </c>
      <c r="Q1655" t="s">
        <v>35</v>
      </c>
      <c r="R1655">
        <v>400</v>
      </c>
      <c r="S1655">
        <v>24</v>
      </c>
      <c r="T1655">
        <v>18</v>
      </c>
    </row>
    <row r="1656" spans="1:20">
      <c r="A1656" t="s">
        <v>1091</v>
      </c>
      <c r="B1656" s="4">
        <v>27</v>
      </c>
      <c r="C1656" s="4">
        <v>5</v>
      </c>
      <c r="D1656" s="4">
        <v>1971</v>
      </c>
      <c r="E1656" s="1">
        <f t="shared" si="50"/>
        <v>11953</v>
      </c>
      <c r="F1656">
        <v>53.8</v>
      </c>
      <c r="G1656">
        <v>-3</v>
      </c>
      <c r="H1656" t="s">
        <v>4129</v>
      </c>
      <c r="I1656" s="4">
        <v>17</v>
      </c>
      <c r="J1656" s="4">
        <v>4</v>
      </c>
      <c r="K1656" s="6">
        <v>1973</v>
      </c>
      <c r="L1656" s="1">
        <f t="shared" si="51"/>
        <v>8273</v>
      </c>
      <c r="M1656">
        <v>53.8</v>
      </c>
      <c r="N1656">
        <v>-2.7</v>
      </c>
      <c r="O1656" t="s">
        <v>4129</v>
      </c>
      <c r="P1656" t="s">
        <v>34</v>
      </c>
      <c r="Q1656" t="s">
        <v>35</v>
      </c>
      <c r="R1656">
        <v>691</v>
      </c>
      <c r="S1656">
        <v>20</v>
      </c>
      <c r="T1656">
        <v>91</v>
      </c>
    </row>
    <row r="1657" spans="1:20">
      <c r="A1657" t="s">
        <v>1627</v>
      </c>
      <c r="B1657" s="4">
        <v>15</v>
      </c>
      <c r="C1657" s="4">
        <v>5</v>
      </c>
      <c r="D1657" s="4">
        <v>1971</v>
      </c>
      <c r="E1657" s="1">
        <f t="shared" si="50"/>
        <v>7570</v>
      </c>
      <c r="F1657">
        <v>52.1</v>
      </c>
      <c r="G1657">
        <v>4.3</v>
      </c>
      <c r="H1657" t="s">
        <v>1615</v>
      </c>
      <c r="I1657" s="4">
        <v>3</v>
      </c>
      <c r="J1657" s="4">
        <v>10</v>
      </c>
      <c r="K1657" s="6">
        <v>1971</v>
      </c>
      <c r="L1657" s="1">
        <f t="shared" si="51"/>
        <v>3340</v>
      </c>
      <c r="M1657">
        <v>52.2</v>
      </c>
      <c r="N1657">
        <v>4.4000000000000004</v>
      </c>
      <c r="O1657" t="s">
        <v>1615</v>
      </c>
      <c r="P1657" t="s">
        <v>34</v>
      </c>
      <c r="Q1657" t="s">
        <v>35</v>
      </c>
      <c r="R1657">
        <v>141</v>
      </c>
      <c r="S1657">
        <v>14</v>
      </c>
      <c r="T1657">
        <v>32</v>
      </c>
    </row>
    <row r="1658" spans="1:20">
      <c r="A1658" t="s">
        <v>1628</v>
      </c>
      <c r="B1658" s="4">
        <v>15</v>
      </c>
      <c r="C1658" s="4">
        <v>5</v>
      </c>
      <c r="D1658" s="4">
        <v>1971</v>
      </c>
      <c r="E1658" s="1">
        <f t="shared" si="50"/>
        <v>7570</v>
      </c>
      <c r="F1658">
        <v>52.1</v>
      </c>
      <c r="G1658">
        <v>4.3</v>
      </c>
      <c r="H1658" t="s">
        <v>1615</v>
      </c>
      <c r="I1658" s="4">
        <v>12</v>
      </c>
      <c r="J1658" s="4">
        <v>6</v>
      </c>
      <c r="K1658" s="6">
        <v>1972</v>
      </c>
      <c r="L1658" s="1">
        <f t="shared" si="51"/>
        <v>6507</v>
      </c>
      <c r="M1658">
        <v>52.2</v>
      </c>
      <c r="N1658">
        <v>4.4000000000000004</v>
      </c>
      <c r="O1658" t="s">
        <v>1615</v>
      </c>
      <c r="P1658" t="s">
        <v>40</v>
      </c>
      <c r="Q1658" t="s">
        <v>35</v>
      </c>
      <c r="R1658">
        <v>394</v>
      </c>
      <c r="S1658">
        <v>14</v>
      </c>
      <c r="T1658">
        <v>32</v>
      </c>
    </row>
    <row r="1659" spans="1:20">
      <c r="A1659" t="s">
        <v>1663</v>
      </c>
      <c r="B1659" s="4">
        <v>22</v>
      </c>
      <c r="C1659" s="4">
        <v>5</v>
      </c>
      <c r="D1659" s="4">
        <v>1971</v>
      </c>
      <c r="E1659" s="1">
        <f t="shared" si="50"/>
        <v>10127</v>
      </c>
      <c r="F1659">
        <v>52.18</v>
      </c>
      <c r="G1659">
        <v>5.15</v>
      </c>
      <c r="H1659" t="s">
        <v>1615</v>
      </c>
      <c r="I1659" s="4">
        <v>27</v>
      </c>
      <c r="J1659" s="4">
        <v>6</v>
      </c>
      <c r="K1659" s="6">
        <v>1971</v>
      </c>
      <c r="L1659" s="1">
        <f t="shared" si="51"/>
        <v>11984</v>
      </c>
      <c r="M1659">
        <v>52.2</v>
      </c>
      <c r="N1659">
        <v>5.2</v>
      </c>
      <c r="O1659" t="s">
        <v>1615</v>
      </c>
      <c r="P1659" t="s">
        <v>40</v>
      </c>
      <c r="Q1659" t="s">
        <v>35</v>
      </c>
      <c r="R1659">
        <v>36</v>
      </c>
      <c r="S1659">
        <v>3</v>
      </c>
      <c r="T1659">
        <v>51</v>
      </c>
    </row>
    <row r="1660" spans="1:20">
      <c r="A1660" t="s">
        <v>1679</v>
      </c>
      <c r="B1660" s="4">
        <v>25</v>
      </c>
      <c r="C1660" s="4">
        <v>5</v>
      </c>
      <c r="D1660" s="4">
        <v>1971</v>
      </c>
      <c r="E1660" s="1">
        <f t="shared" si="50"/>
        <v>11223</v>
      </c>
      <c r="F1660">
        <v>51.95</v>
      </c>
      <c r="G1660">
        <v>5.52</v>
      </c>
      <c r="H1660" t="s">
        <v>1615</v>
      </c>
      <c r="I1660" s="4">
        <v>25</v>
      </c>
      <c r="J1660" s="4">
        <v>5</v>
      </c>
      <c r="K1660" s="6">
        <v>1978</v>
      </c>
      <c r="L1660" s="1">
        <f t="shared" si="51"/>
        <v>11230</v>
      </c>
      <c r="M1660">
        <v>52</v>
      </c>
      <c r="N1660">
        <v>5.5</v>
      </c>
      <c r="O1660" t="s">
        <v>1615</v>
      </c>
      <c r="P1660" t="s">
        <v>34</v>
      </c>
      <c r="Q1660" t="s">
        <v>35</v>
      </c>
      <c r="R1660">
        <v>2557</v>
      </c>
      <c r="S1660">
        <v>7</v>
      </c>
      <c r="T1660">
        <v>338</v>
      </c>
    </row>
    <row r="1661" spans="1:20">
      <c r="A1661" t="s">
        <v>1680</v>
      </c>
      <c r="B1661" s="4">
        <v>27</v>
      </c>
      <c r="C1661" s="4">
        <v>5</v>
      </c>
      <c r="D1661" s="4">
        <v>1971</v>
      </c>
      <c r="E1661" s="1">
        <f t="shared" si="50"/>
        <v>11953</v>
      </c>
      <c r="F1661">
        <v>51.95</v>
      </c>
      <c r="G1661">
        <v>5.52</v>
      </c>
      <c r="H1661" t="s">
        <v>1615</v>
      </c>
      <c r="I1661" s="4">
        <v>30</v>
      </c>
      <c r="J1661" s="4">
        <v>4</v>
      </c>
      <c r="K1661" s="6">
        <v>1977</v>
      </c>
      <c r="L1661" s="1">
        <f t="shared" si="51"/>
        <v>13025</v>
      </c>
      <c r="M1661">
        <v>52</v>
      </c>
      <c r="N1661">
        <v>5.5</v>
      </c>
      <c r="O1661" t="s">
        <v>1615</v>
      </c>
      <c r="P1661" t="s">
        <v>40</v>
      </c>
      <c r="Q1661" t="s">
        <v>35</v>
      </c>
      <c r="R1661">
        <v>2165</v>
      </c>
      <c r="S1661">
        <v>7</v>
      </c>
      <c r="T1661">
        <v>338</v>
      </c>
    </row>
    <row r="1662" spans="1:20">
      <c r="A1662" t="s">
        <v>1681</v>
      </c>
      <c r="B1662" s="4">
        <v>27</v>
      </c>
      <c r="C1662" s="4">
        <v>5</v>
      </c>
      <c r="D1662" s="4">
        <v>1971</v>
      </c>
      <c r="E1662" s="1">
        <f t="shared" si="50"/>
        <v>11953</v>
      </c>
      <c r="F1662">
        <v>51.95</v>
      </c>
      <c r="G1662">
        <v>5.52</v>
      </c>
      <c r="H1662" t="s">
        <v>1615</v>
      </c>
      <c r="I1662" s="4">
        <v>1</v>
      </c>
      <c r="J1662" s="4">
        <v>6</v>
      </c>
      <c r="K1662" s="6">
        <v>1980</v>
      </c>
      <c r="L1662" s="1">
        <f t="shared" si="51"/>
        <v>2497</v>
      </c>
      <c r="M1662">
        <v>51.95</v>
      </c>
      <c r="N1662">
        <v>5.52</v>
      </c>
      <c r="O1662" t="s">
        <v>1615</v>
      </c>
      <c r="P1662" t="s">
        <v>40</v>
      </c>
      <c r="Q1662" t="s">
        <v>35</v>
      </c>
      <c r="R1662">
        <v>3293</v>
      </c>
      <c r="S1662">
        <v>2</v>
      </c>
      <c r="T1662">
        <v>270</v>
      </c>
    </row>
    <row r="1663" spans="1:20">
      <c r="A1663" t="s">
        <v>1683</v>
      </c>
      <c r="B1663" s="4">
        <v>24</v>
      </c>
      <c r="C1663" s="4">
        <v>8</v>
      </c>
      <c r="D1663" s="4">
        <v>1971</v>
      </c>
      <c r="E1663" s="1">
        <f t="shared" si="50"/>
        <v>10950</v>
      </c>
      <c r="F1663">
        <v>53.05</v>
      </c>
      <c r="G1663">
        <v>4.78</v>
      </c>
      <c r="H1663" t="s">
        <v>1615</v>
      </c>
      <c r="I1663" s="4">
        <v>10</v>
      </c>
      <c r="J1663" s="4">
        <v>11</v>
      </c>
      <c r="K1663" s="6">
        <v>1971</v>
      </c>
      <c r="L1663" s="1">
        <f t="shared" si="51"/>
        <v>5928</v>
      </c>
      <c r="M1663">
        <v>53.1</v>
      </c>
      <c r="N1663">
        <v>4.8</v>
      </c>
      <c r="O1663" t="s">
        <v>1615</v>
      </c>
      <c r="P1663" t="s">
        <v>81</v>
      </c>
      <c r="Q1663" t="s">
        <v>27</v>
      </c>
      <c r="R1663">
        <v>78</v>
      </c>
      <c r="S1663">
        <v>6</v>
      </c>
      <c r="T1663">
        <v>0</v>
      </c>
    </row>
    <row r="1664" spans="1:20">
      <c r="A1664" t="s">
        <v>1687</v>
      </c>
      <c r="B1664" s="4">
        <v>30</v>
      </c>
      <c r="C1664" s="4">
        <v>5</v>
      </c>
      <c r="D1664" s="4">
        <v>1971</v>
      </c>
      <c r="E1664" s="1">
        <f t="shared" si="50"/>
        <v>13049</v>
      </c>
      <c r="F1664">
        <v>53.05</v>
      </c>
      <c r="G1664">
        <v>4.75</v>
      </c>
      <c r="H1664" t="s">
        <v>1615</v>
      </c>
      <c r="I1664" s="4">
        <v>25</v>
      </c>
      <c r="J1664" s="4">
        <v>6</v>
      </c>
      <c r="K1664" s="6">
        <v>1980</v>
      </c>
      <c r="L1664" s="1">
        <f t="shared" si="51"/>
        <v>11263</v>
      </c>
      <c r="M1664">
        <v>53.05</v>
      </c>
      <c r="N1664">
        <v>4.7300000000000004</v>
      </c>
      <c r="O1664" t="s">
        <v>1615</v>
      </c>
      <c r="P1664" t="s">
        <v>34</v>
      </c>
      <c r="Q1664" t="s">
        <v>35</v>
      </c>
      <c r="R1664">
        <v>3314</v>
      </c>
      <c r="S1664">
        <v>3</v>
      </c>
      <c r="T1664">
        <v>212</v>
      </c>
    </row>
    <row r="1665" spans="1:20">
      <c r="A1665" t="s">
        <v>1688</v>
      </c>
      <c r="B1665" s="4">
        <v>30</v>
      </c>
      <c r="C1665" s="4">
        <v>5</v>
      </c>
      <c r="D1665" s="4">
        <v>1971</v>
      </c>
      <c r="E1665" s="1">
        <f t="shared" si="50"/>
        <v>13049</v>
      </c>
      <c r="F1665">
        <v>53.05</v>
      </c>
      <c r="G1665">
        <v>4.75</v>
      </c>
      <c r="H1665" t="s">
        <v>1615</v>
      </c>
      <c r="I1665" s="4">
        <v>10</v>
      </c>
      <c r="J1665" s="4">
        <v>8</v>
      </c>
      <c r="K1665" s="6">
        <v>1972</v>
      </c>
      <c r="L1665" s="1">
        <f t="shared" si="51"/>
        <v>5837</v>
      </c>
      <c r="M1665">
        <v>52.7</v>
      </c>
      <c r="N1665">
        <v>4.7</v>
      </c>
      <c r="O1665" t="s">
        <v>1615</v>
      </c>
      <c r="P1665" t="s">
        <v>34</v>
      </c>
      <c r="Q1665" t="s">
        <v>27</v>
      </c>
      <c r="R1665">
        <v>438</v>
      </c>
      <c r="S1665">
        <v>41</v>
      </c>
      <c r="T1665">
        <v>185</v>
      </c>
    </row>
    <row r="1666" spans="1:20">
      <c r="A1666" t="s">
        <v>2303</v>
      </c>
      <c r="B1666" s="4">
        <v>3</v>
      </c>
      <c r="C1666" s="4">
        <v>6</v>
      </c>
      <c r="D1666" s="4">
        <v>1971</v>
      </c>
      <c r="E1666" s="1">
        <f t="shared" si="50"/>
        <v>3218</v>
      </c>
      <c r="F1666">
        <v>60.18</v>
      </c>
      <c r="G1666">
        <v>5.45</v>
      </c>
      <c r="H1666" t="s">
        <v>669</v>
      </c>
      <c r="I1666" s="4">
        <v>15</v>
      </c>
      <c r="J1666" s="4">
        <v>9</v>
      </c>
      <c r="K1666" s="6">
        <v>1971</v>
      </c>
      <c r="L1666" s="1">
        <f t="shared" si="51"/>
        <v>7693</v>
      </c>
      <c r="M1666">
        <v>60.18</v>
      </c>
      <c r="N1666">
        <v>5.45</v>
      </c>
      <c r="O1666" t="s">
        <v>669</v>
      </c>
      <c r="P1666" t="s">
        <v>40</v>
      </c>
      <c r="Q1666" t="s">
        <v>35</v>
      </c>
      <c r="R1666">
        <v>104</v>
      </c>
      <c r="S1666">
        <v>0</v>
      </c>
      <c r="T1666">
        <v>0</v>
      </c>
    </row>
    <row r="1667" spans="1:20">
      <c r="A1667" t="s">
        <v>2754</v>
      </c>
      <c r="B1667" s="4">
        <v>31</v>
      </c>
      <c r="C1667" s="4">
        <v>5</v>
      </c>
      <c r="D1667" s="4">
        <v>1971</v>
      </c>
      <c r="E1667" s="1">
        <f t="shared" ref="E1667:E1730" si="52">DATE(B1667,C1667,D1667)</f>
        <v>13414</v>
      </c>
      <c r="F1667">
        <v>61.13</v>
      </c>
      <c r="G1667">
        <v>24.4</v>
      </c>
      <c r="H1667" t="s">
        <v>2455</v>
      </c>
      <c r="I1667" s="4">
        <v>5</v>
      </c>
      <c r="J1667" s="4">
        <v>6</v>
      </c>
      <c r="K1667" s="6">
        <v>1971</v>
      </c>
      <c r="L1667" s="1">
        <f t="shared" ref="L1667:L1730" si="53">DATE(I1667,J1667,K1667)</f>
        <v>3949</v>
      </c>
      <c r="M1667">
        <v>61.1</v>
      </c>
      <c r="N1667">
        <v>24.4</v>
      </c>
      <c r="O1667" t="s">
        <v>2455</v>
      </c>
      <c r="P1667" t="s">
        <v>40</v>
      </c>
      <c r="Q1667" t="s">
        <v>35</v>
      </c>
      <c r="R1667">
        <v>5</v>
      </c>
      <c r="S1667">
        <v>4</v>
      </c>
      <c r="T1667">
        <v>181</v>
      </c>
    </row>
    <row r="1668" spans="1:20">
      <c r="A1668" t="s">
        <v>2759</v>
      </c>
      <c r="B1668" s="4">
        <v>28</v>
      </c>
      <c r="C1668" s="4">
        <v>6</v>
      </c>
      <c r="D1668" s="4">
        <v>1971</v>
      </c>
      <c r="E1668" s="1">
        <f t="shared" si="52"/>
        <v>12350</v>
      </c>
      <c r="F1668">
        <v>62.6</v>
      </c>
      <c r="G1668">
        <v>29.8</v>
      </c>
      <c r="H1668" t="s">
        <v>2455</v>
      </c>
      <c r="I1668" s="4">
        <v>15</v>
      </c>
      <c r="J1668" s="4">
        <v>10</v>
      </c>
      <c r="K1668" s="6">
        <v>1971</v>
      </c>
      <c r="L1668" s="1">
        <f t="shared" si="53"/>
        <v>7723</v>
      </c>
      <c r="M1668">
        <v>62.6</v>
      </c>
      <c r="N1668">
        <v>29.8</v>
      </c>
      <c r="O1668" t="s">
        <v>2455</v>
      </c>
      <c r="P1668" t="s">
        <v>40</v>
      </c>
      <c r="Q1668" t="s">
        <v>35</v>
      </c>
      <c r="R1668">
        <v>109</v>
      </c>
      <c r="S1668">
        <v>0</v>
      </c>
      <c r="T1668">
        <v>0</v>
      </c>
    </row>
    <row r="1669" spans="1:20">
      <c r="A1669" t="s">
        <v>2773</v>
      </c>
      <c r="B1669" s="4">
        <v>4</v>
      </c>
      <c r="C1669" s="4">
        <v>6</v>
      </c>
      <c r="D1669" s="4">
        <v>1971</v>
      </c>
      <c r="E1669" s="1">
        <f t="shared" si="52"/>
        <v>3584</v>
      </c>
      <c r="F1669">
        <v>61.67</v>
      </c>
      <c r="G1669">
        <v>21.57</v>
      </c>
      <c r="H1669" t="s">
        <v>2455</v>
      </c>
      <c r="I1669" s="4">
        <v>15</v>
      </c>
      <c r="J1669" s="4">
        <v>10</v>
      </c>
      <c r="K1669" s="6">
        <v>1973</v>
      </c>
      <c r="L1669" s="1">
        <f t="shared" si="53"/>
        <v>7725</v>
      </c>
      <c r="M1669">
        <v>61.7</v>
      </c>
      <c r="N1669">
        <v>22</v>
      </c>
      <c r="O1669" t="s">
        <v>2455</v>
      </c>
      <c r="P1669" t="s">
        <v>40</v>
      </c>
      <c r="Q1669" t="s">
        <v>35</v>
      </c>
      <c r="R1669">
        <v>864</v>
      </c>
      <c r="S1669">
        <v>24</v>
      </c>
      <c r="T1669">
        <v>81</v>
      </c>
    </row>
    <row r="1670" spans="1:20">
      <c r="A1670" t="s">
        <v>2822</v>
      </c>
      <c r="B1670" s="4">
        <v>1</v>
      </c>
      <c r="C1670" s="4">
        <v>6</v>
      </c>
      <c r="D1670" s="4">
        <v>1971</v>
      </c>
      <c r="E1670" s="1">
        <f t="shared" si="52"/>
        <v>2488</v>
      </c>
      <c r="F1670">
        <v>62.7</v>
      </c>
      <c r="G1670">
        <v>29.7</v>
      </c>
      <c r="H1670" t="s">
        <v>2455</v>
      </c>
      <c r="I1670" s="4">
        <v>7</v>
      </c>
      <c r="J1670" s="4">
        <v>9</v>
      </c>
      <c r="K1670" s="6">
        <v>1971</v>
      </c>
      <c r="L1670" s="1">
        <f t="shared" si="53"/>
        <v>4771</v>
      </c>
      <c r="M1670">
        <v>62.6</v>
      </c>
      <c r="N1670">
        <v>29.8</v>
      </c>
      <c r="O1670" t="s">
        <v>2455</v>
      </c>
      <c r="P1670" t="s">
        <v>34</v>
      </c>
      <c r="Q1670" t="s">
        <v>35</v>
      </c>
      <c r="R1670">
        <v>98</v>
      </c>
      <c r="S1670">
        <v>13</v>
      </c>
      <c r="T1670">
        <v>156</v>
      </c>
    </row>
    <row r="1671" spans="1:20">
      <c r="A1671" t="s">
        <v>2823</v>
      </c>
      <c r="B1671" s="4">
        <v>2</v>
      </c>
      <c r="C1671" s="4">
        <v>6</v>
      </c>
      <c r="D1671" s="4">
        <v>1971</v>
      </c>
      <c r="E1671" s="1">
        <f t="shared" si="52"/>
        <v>2853</v>
      </c>
      <c r="F1671">
        <v>62.6</v>
      </c>
      <c r="G1671">
        <v>29.7</v>
      </c>
      <c r="H1671" t="s">
        <v>2455</v>
      </c>
      <c r="I1671" s="4">
        <v>20</v>
      </c>
      <c r="J1671" s="4">
        <v>7</v>
      </c>
      <c r="K1671" s="6">
        <v>1973</v>
      </c>
      <c r="L1671" s="1">
        <f t="shared" si="53"/>
        <v>9460</v>
      </c>
      <c r="M1671">
        <v>62.6</v>
      </c>
      <c r="N1671">
        <v>29.8</v>
      </c>
      <c r="O1671" t="s">
        <v>2455</v>
      </c>
      <c r="P1671" t="s">
        <v>34</v>
      </c>
      <c r="Q1671" t="s">
        <v>35</v>
      </c>
      <c r="R1671">
        <v>779</v>
      </c>
      <c r="S1671">
        <v>6</v>
      </c>
      <c r="T1671">
        <v>91</v>
      </c>
    </row>
    <row r="1672" spans="1:20">
      <c r="A1672" t="s">
        <v>2824</v>
      </c>
      <c r="B1672" s="4">
        <v>12</v>
      </c>
      <c r="C1672" s="4">
        <v>6</v>
      </c>
      <c r="D1672" s="4">
        <v>1971</v>
      </c>
      <c r="E1672" s="1">
        <f t="shared" si="52"/>
        <v>6506</v>
      </c>
      <c r="F1672">
        <v>62.63</v>
      </c>
      <c r="G1672">
        <v>29.75</v>
      </c>
      <c r="H1672" t="s">
        <v>2455</v>
      </c>
      <c r="I1672" s="4">
        <v>20</v>
      </c>
      <c r="J1672" s="4">
        <v>6</v>
      </c>
      <c r="K1672" s="6">
        <v>1971</v>
      </c>
      <c r="L1672" s="1">
        <f t="shared" si="53"/>
        <v>9428</v>
      </c>
      <c r="M1672">
        <v>62.63</v>
      </c>
      <c r="N1672">
        <v>29.75</v>
      </c>
      <c r="O1672" t="s">
        <v>2455</v>
      </c>
      <c r="P1672" t="s">
        <v>34</v>
      </c>
      <c r="Q1672" t="s">
        <v>35</v>
      </c>
      <c r="R1672">
        <v>8</v>
      </c>
      <c r="S1672">
        <v>0</v>
      </c>
      <c r="T1672">
        <v>0</v>
      </c>
    </row>
    <row r="1673" spans="1:20">
      <c r="A1673" t="s">
        <v>2825</v>
      </c>
      <c r="B1673" s="4">
        <v>12</v>
      </c>
      <c r="C1673" s="4">
        <v>6</v>
      </c>
      <c r="D1673" s="4">
        <v>1971</v>
      </c>
      <c r="E1673" s="1">
        <f t="shared" si="52"/>
        <v>6506</v>
      </c>
      <c r="F1673">
        <v>62.63</v>
      </c>
      <c r="G1673">
        <v>29.75</v>
      </c>
      <c r="H1673" t="s">
        <v>2455</v>
      </c>
      <c r="I1673" s="4">
        <v>20</v>
      </c>
      <c r="J1673" s="4">
        <v>6</v>
      </c>
      <c r="K1673" s="6">
        <v>1971</v>
      </c>
      <c r="L1673" s="1">
        <f t="shared" si="53"/>
        <v>9428</v>
      </c>
      <c r="M1673">
        <v>62.63</v>
      </c>
      <c r="N1673">
        <v>29.75</v>
      </c>
      <c r="O1673" t="s">
        <v>2455</v>
      </c>
      <c r="P1673" t="s">
        <v>34</v>
      </c>
      <c r="Q1673" t="s">
        <v>35</v>
      </c>
      <c r="R1673">
        <v>8</v>
      </c>
      <c r="S1673">
        <v>0</v>
      </c>
      <c r="T1673">
        <v>0</v>
      </c>
    </row>
    <row r="1674" spans="1:20">
      <c r="A1674" t="s">
        <v>2826</v>
      </c>
      <c r="B1674" s="4">
        <v>12</v>
      </c>
      <c r="C1674" s="4">
        <v>6</v>
      </c>
      <c r="D1674" s="4">
        <v>1971</v>
      </c>
      <c r="E1674" s="1">
        <f t="shared" si="52"/>
        <v>6506</v>
      </c>
      <c r="F1674">
        <v>62.63</v>
      </c>
      <c r="G1674">
        <v>29.75</v>
      </c>
      <c r="H1674" t="s">
        <v>2455</v>
      </c>
      <c r="I1674" s="4">
        <v>20</v>
      </c>
      <c r="J1674" s="4">
        <v>6</v>
      </c>
      <c r="K1674" s="6">
        <v>1971</v>
      </c>
      <c r="L1674" s="1">
        <f t="shared" si="53"/>
        <v>9428</v>
      </c>
      <c r="M1674">
        <v>62.63</v>
      </c>
      <c r="N1674">
        <v>29.75</v>
      </c>
      <c r="O1674" t="s">
        <v>2455</v>
      </c>
      <c r="P1674" t="s">
        <v>34</v>
      </c>
      <c r="Q1674" t="s">
        <v>35</v>
      </c>
      <c r="R1674">
        <v>8</v>
      </c>
      <c r="S1674">
        <v>0</v>
      </c>
      <c r="T1674">
        <v>0</v>
      </c>
    </row>
    <row r="1675" spans="1:20">
      <c r="A1675" t="s">
        <v>2827</v>
      </c>
      <c r="B1675" s="4">
        <v>12</v>
      </c>
      <c r="C1675" s="4">
        <v>6</v>
      </c>
      <c r="D1675" s="4">
        <v>1971</v>
      </c>
      <c r="E1675" s="1">
        <f t="shared" si="52"/>
        <v>6506</v>
      </c>
      <c r="F1675">
        <v>62.63</v>
      </c>
      <c r="G1675">
        <v>29.75</v>
      </c>
      <c r="H1675" t="s">
        <v>2455</v>
      </c>
      <c r="I1675" s="4">
        <v>20</v>
      </c>
      <c r="J1675" s="4">
        <v>6</v>
      </c>
      <c r="K1675" s="6">
        <v>1971</v>
      </c>
      <c r="L1675" s="1">
        <f t="shared" si="53"/>
        <v>9428</v>
      </c>
      <c r="M1675">
        <v>62.63</v>
      </c>
      <c r="N1675">
        <v>29.75</v>
      </c>
      <c r="O1675" t="s">
        <v>2455</v>
      </c>
      <c r="P1675" t="s">
        <v>34</v>
      </c>
      <c r="Q1675" t="s">
        <v>35</v>
      </c>
      <c r="R1675">
        <v>8</v>
      </c>
      <c r="S1675">
        <v>0</v>
      </c>
      <c r="T1675">
        <v>0</v>
      </c>
    </row>
    <row r="1676" spans="1:20">
      <c r="A1676" t="s">
        <v>2828</v>
      </c>
      <c r="B1676" s="4">
        <v>21</v>
      </c>
      <c r="C1676" s="4">
        <v>6</v>
      </c>
      <c r="D1676" s="4">
        <v>1971</v>
      </c>
      <c r="E1676" s="1">
        <f t="shared" si="52"/>
        <v>9793</v>
      </c>
      <c r="F1676">
        <v>60.8</v>
      </c>
      <c r="G1676">
        <v>27.2</v>
      </c>
      <c r="H1676" t="s">
        <v>2455</v>
      </c>
      <c r="I1676" s="4">
        <v>14</v>
      </c>
      <c r="J1676" s="4">
        <v>8</v>
      </c>
      <c r="K1676" s="6">
        <v>1971</v>
      </c>
      <c r="L1676" s="1">
        <f t="shared" si="53"/>
        <v>7297</v>
      </c>
      <c r="M1676">
        <v>60.8</v>
      </c>
      <c r="N1676">
        <v>27.2</v>
      </c>
      <c r="O1676" t="s">
        <v>2455</v>
      </c>
      <c r="P1676" t="s">
        <v>34</v>
      </c>
      <c r="Q1676" t="s">
        <v>35</v>
      </c>
      <c r="R1676">
        <v>54</v>
      </c>
      <c r="S1676">
        <v>0</v>
      </c>
      <c r="T1676">
        <v>0</v>
      </c>
    </row>
    <row r="1677" spans="1:20">
      <c r="A1677" t="s">
        <v>2829</v>
      </c>
      <c r="B1677" s="4">
        <v>7</v>
      </c>
      <c r="C1677" s="4">
        <v>6</v>
      </c>
      <c r="D1677" s="4">
        <v>1971</v>
      </c>
      <c r="E1677" s="1">
        <f t="shared" si="52"/>
        <v>4679</v>
      </c>
      <c r="F1677">
        <v>62.4</v>
      </c>
      <c r="G1677">
        <v>21.3</v>
      </c>
      <c r="H1677" t="s">
        <v>2455</v>
      </c>
      <c r="I1677" s="4">
        <v>12</v>
      </c>
      <c r="J1677" s="4">
        <v>8</v>
      </c>
      <c r="K1677" s="6">
        <v>1971</v>
      </c>
      <c r="L1677" s="1">
        <f t="shared" si="53"/>
        <v>6567</v>
      </c>
      <c r="M1677">
        <v>62.4</v>
      </c>
      <c r="N1677">
        <v>21.3</v>
      </c>
      <c r="O1677" t="s">
        <v>2455</v>
      </c>
      <c r="P1677" t="s">
        <v>26</v>
      </c>
      <c r="Q1677" t="s">
        <v>35</v>
      </c>
      <c r="R1677">
        <v>66</v>
      </c>
      <c r="S1677">
        <v>0</v>
      </c>
      <c r="T1677">
        <v>0</v>
      </c>
    </row>
    <row r="1678" spans="1:20">
      <c r="A1678" t="s">
        <v>2830</v>
      </c>
      <c r="B1678" s="4">
        <v>7</v>
      </c>
      <c r="C1678" s="4">
        <v>6</v>
      </c>
      <c r="D1678" s="4">
        <v>1971</v>
      </c>
      <c r="E1678" s="1">
        <f t="shared" si="52"/>
        <v>4679</v>
      </c>
      <c r="F1678">
        <v>62.4</v>
      </c>
      <c r="G1678">
        <v>21.3</v>
      </c>
      <c r="H1678" t="s">
        <v>2455</v>
      </c>
      <c r="I1678" s="4">
        <v>27</v>
      </c>
      <c r="J1678" s="4">
        <v>3</v>
      </c>
      <c r="K1678" s="6">
        <v>1973</v>
      </c>
      <c r="L1678" s="1">
        <f t="shared" si="53"/>
        <v>11894</v>
      </c>
      <c r="M1678">
        <v>62.4</v>
      </c>
      <c r="N1678">
        <v>21.3</v>
      </c>
      <c r="O1678" t="s">
        <v>2455</v>
      </c>
      <c r="P1678" t="s">
        <v>34</v>
      </c>
      <c r="Q1678" t="s">
        <v>35</v>
      </c>
      <c r="R1678">
        <v>659</v>
      </c>
      <c r="S1678">
        <v>0</v>
      </c>
      <c r="T1678">
        <v>0</v>
      </c>
    </row>
    <row r="1679" spans="1:20">
      <c r="A1679" t="s">
        <v>2841</v>
      </c>
      <c r="B1679" s="4">
        <v>20</v>
      </c>
      <c r="C1679" s="4">
        <v>6</v>
      </c>
      <c r="D1679" s="4">
        <v>1971</v>
      </c>
      <c r="E1679" s="1">
        <f t="shared" si="52"/>
        <v>9428</v>
      </c>
      <c r="F1679">
        <v>59.9</v>
      </c>
      <c r="G1679">
        <v>22.4</v>
      </c>
      <c r="H1679" t="s">
        <v>2455</v>
      </c>
      <c r="I1679" s="4">
        <v>19</v>
      </c>
      <c r="J1679" s="4">
        <v>4</v>
      </c>
      <c r="K1679" s="6">
        <v>1972</v>
      </c>
      <c r="L1679" s="1">
        <f t="shared" si="53"/>
        <v>9002</v>
      </c>
      <c r="M1679">
        <v>60</v>
      </c>
      <c r="N1679">
        <v>22.4</v>
      </c>
      <c r="O1679" t="s">
        <v>2455</v>
      </c>
      <c r="P1679" t="s">
        <v>40</v>
      </c>
      <c r="Q1679" t="s">
        <v>35</v>
      </c>
      <c r="R1679">
        <v>304</v>
      </c>
      <c r="S1679">
        <v>12</v>
      </c>
      <c r="T1679">
        <v>0</v>
      </c>
    </row>
    <row r="1680" spans="1:20">
      <c r="A1680" t="s">
        <v>2852</v>
      </c>
      <c r="B1680" s="4">
        <v>13</v>
      </c>
      <c r="C1680" s="4">
        <v>6</v>
      </c>
      <c r="D1680" s="4">
        <v>1971</v>
      </c>
      <c r="E1680" s="1">
        <f t="shared" si="52"/>
        <v>6871</v>
      </c>
      <c r="F1680">
        <v>60.78</v>
      </c>
      <c r="G1680">
        <v>28.03</v>
      </c>
      <c r="H1680" t="s">
        <v>2455</v>
      </c>
      <c r="I1680" s="4">
        <v>7</v>
      </c>
      <c r="J1680" s="4">
        <v>10</v>
      </c>
      <c r="K1680" s="6">
        <v>1975</v>
      </c>
      <c r="L1680" s="1">
        <f t="shared" si="53"/>
        <v>4805</v>
      </c>
      <c r="M1680">
        <v>60.78</v>
      </c>
      <c r="N1680">
        <v>28.03</v>
      </c>
      <c r="O1680" t="s">
        <v>2455</v>
      </c>
      <c r="P1680" t="s">
        <v>34</v>
      </c>
      <c r="Q1680" t="s">
        <v>35</v>
      </c>
      <c r="R1680">
        <v>1577</v>
      </c>
      <c r="S1680">
        <v>0</v>
      </c>
      <c r="T1680">
        <v>0</v>
      </c>
    </row>
    <row r="1681" spans="1:20">
      <c r="A1681" t="s">
        <v>2861</v>
      </c>
      <c r="B1681" s="4">
        <v>9</v>
      </c>
      <c r="C1681" s="4">
        <v>6</v>
      </c>
      <c r="D1681" s="4">
        <v>1971</v>
      </c>
      <c r="E1681" s="1">
        <f t="shared" si="52"/>
        <v>5410</v>
      </c>
      <c r="F1681">
        <v>65</v>
      </c>
      <c r="G1681">
        <v>25.7</v>
      </c>
      <c r="H1681" t="s">
        <v>2455</v>
      </c>
      <c r="I1681" s="4">
        <v>15</v>
      </c>
      <c r="J1681" s="4">
        <v>7</v>
      </c>
      <c r="K1681" s="6">
        <v>1971</v>
      </c>
      <c r="L1681" s="1">
        <f t="shared" si="53"/>
        <v>7631</v>
      </c>
      <c r="M1681">
        <v>65.099999999999994</v>
      </c>
      <c r="N1681">
        <v>25.4</v>
      </c>
      <c r="O1681" t="s">
        <v>2455</v>
      </c>
      <c r="P1681" t="s">
        <v>40</v>
      </c>
      <c r="Q1681" t="s">
        <v>35</v>
      </c>
      <c r="R1681">
        <v>36</v>
      </c>
      <c r="S1681">
        <v>18</v>
      </c>
      <c r="T1681">
        <v>309</v>
      </c>
    </row>
    <row r="1682" spans="1:20">
      <c r="A1682" t="s">
        <v>2864</v>
      </c>
      <c r="B1682" s="4">
        <v>11</v>
      </c>
      <c r="C1682" s="4">
        <v>7</v>
      </c>
      <c r="D1682" s="4">
        <v>1971</v>
      </c>
      <c r="E1682" s="1">
        <f t="shared" si="52"/>
        <v>6170</v>
      </c>
      <c r="F1682">
        <v>62.7</v>
      </c>
      <c r="G1682">
        <v>29.7</v>
      </c>
      <c r="H1682" t="s">
        <v>2455</v>
      </c>
      <c r="I1682" s="4">
        <v>5</v>
      </c>
      <c r="J1682" s="4">
        <v>9</v>
      </c>
      <c r="K1682" s="6">
        <v>1971</v>
      </c>
      <c r="L1682" s="1">
        <f t="shared" si="53"/>
        <v>4041</v>
      </c>
      <c r="M1682">
        <v>62.6</v>
      </c>
      <c r="N1682">
        <v>29.8</v>
      </c>
      <c r="O1682" t="s">
        <v>2455</v>
      </c>
      <c r="P1682" t="s">
        <v>34</v>
      </c>
      <c r="Q1682" t="s">
        <v>35</v>
      </c>
      <c r="R1682">
        <v>56</v>
      </c>
      <c r="S1682">
        <v>13</v>
      </c>
      <c r="T1682">
        <v>156</v>
      </c>
    </row>
    <row r="1683" spans="1:20">
      <c r="A1683" t="s">
        <v>3550</v>
      </c>
      <c r="B1683" s="4">
        <v>3</v>
      </c>
      <c r="C1683" s="4">
        <v>7</v>
      </c>
      <c r="D1683" s="4">
        <v>1971</v>
      </c>
      <c r="E1683" s="1">
        <f t="shared" si="52"/>
        <v>3248</v>
      </c>
      <c r="F1683">
        <v>55.25</v>
      </c>
      <c r="G1683">
        <v>34.299999999999997</v>
      </c>
      <c r="H1683" t="s">
        <v>808</v>
      </c>
      <c r="I1683" s="4">
        <v>24</v>
      </c>
      <c r="J1683" s="4">
        <v>11</v>
      </c>
      <c r="K1683" s="6">
        <v>1983</v>
      </c>
      <c r="L1683" s="1">
        <f t="shared" si="53"/>
        <v>11054</v>
      </c>
      <c r="M1683">
        <v>54.9</v>
      </c>
      <c r="N1683">
        <v>38.229999999999997</v>
      </c>
      <c r="O1683" t="s">
        <v>808</v>
      </c>
      <c r="P1683" t="s">
        <v>40</v>
      </c>
      <c r="Q1683" t="s">
        <v>35</v>
      </c>
      <c r="R1683">
        <v>4527</v>
      </c>
      <c r="S1683">
        <v>254</v>
      </c>
      <c r="T1683">
        <v>99</v>
      </c>
    </row>
    <row r="1684" spans="1:20">
      <c r="A1684" t="s">
        <v>3892</v>
      </c>
      <c r="B1684" s="4">
        <v>23</v>
      </c>
      <c r="C1684" s="4">
        <v>5</v>
      </c>
      <c r="D1684" s="4">
        <v>1971</v>
      </c>
      <c r="E1684" s="1">
        <f t="shared" si="52"/>
        <v>10492</v>
      </c>
      <c r="F1684">
        <v>58.75</v>
      </c>
      <c r="G1684">
        <v>17.079999999999998</v>
      </c>
      <c r="H1684" t="s">
        <v>2497</v>
      </c>
      <c r="I1684" s="4">
        <v>29</v>
      </c>
      <c r="J1684" s="4">
        <v>11</v>
      </c>
      <c r="K1684" s="6">
        <v>1971</v>
      </c>
      <c r="L1684" s="1">
        <f t="shared" si="53"/>
        <v>12868</v>
      </c>
      <c r="M1684">
        <v>58.72</v>
      </c>
      <c r="N1684">
        <v>16.75</v>
      </c>
      <c r="O1684" t="s">
        <v>2497</v>
      </c>
      <c r="P1684" t="s">
        <v>34</v>
      </c>
      <c r="Q1684" t="s">
        <v>35</v>
      </c>
      <c r="R1684">
        <v>190</v>
      </c>
      <c r="S1684">
        <v>20</v>
      </c>
      <c r="T1684">
        <v>260</v>
      </c>
    </row>
    <row r="1685" spans="1:20">
      <c r="A1685" t="s">
        <v>3911</v>
      </c>
      <c r="B1685" s="4">
        <v>20</v>
      </c>
      <c r="C1685" s="4">
        <v>5</v>
      </c>
      <c r="D1685" s="4">
        <v>1971</v>
      </c>
      <c r="E1685" s="1">
        <f t="shared" si="52"/>
        <v>9397</v>
      </c>
      <c r="F1685">
        <v>58.18</v>
      </c>
      <c r="G1685">
        <v>11.95</v>
      </c>
      <c r="H1685" t="s">
        <v>2497</v>
      </c>
      <c r="I1685" s="4">
        <v>24</v>
      </c>
      <c r="J1685" s="4">
        <v>6</v>
      </c>
      <c r="K1685" s="6">
        <v>1981</v>
      </c>
      <c r="L1685" s="1">
        <f t="shared" si="53"/>
        <v>10899</v>
      </c>
      <c r="M1685">
        <v>58.18</v>
      </c>
      <c r="N1685">
        <v>11.97</v>
      </c>
      <c r="O1685" t="s">
        <v>2497</v>
      </c>
      <c r="P1685" t="s">
        <v>81</v>
      </c>
      <c r="Q1685" t="s">
        <v>35</v>
      </c>
      <c r="R1685">
        <v>3688</v>
      </c>
      <c r="S1685">
        <v>1</v>
      </c>
      <c r="T1685">
        <v>91</v>
      </c>
    </row>
    <row r="1686" spans="1:20">
      <c r="A1686" t="s">
        <v>3912</v>
      </c>
      <c r="B1686" s="4">
        <v>21</v>
      </c>
      <c r="C1686" s="4">
        <v>5</v>
      </c>
      <c r="D1686" s="4">
        <v>1971</v>
      </c>
      <c r="E1686" s="1">
        <f t="shared" si="52"/>
        <v>9762</v>
      </c>
      <c r="F1686">
        <v>58.12</v>
      </c>
      <c r="G1686">
        <v>11.85</v>
      </c>
      <c r="H1686" t="s">
        <v>2497</v>
      </c>
      <c r="I1686" s="4">
        <v>19</v>
      </c>
      <c r="J1686" s="4">
        <v>6</v>
      </c>
      <c r="K1686" s="6">
        <v>1971</v>
      </c>
      <c r="L1686" s="1">
        <f t="shared" si="53"/>
        <v>9062</v>
      </c>
      <c r="M1686">
        <v>58.12</v>
      </c>
      <c r="N1686">
        <v>11.85</v>
      </c>
      <c r="O1686" t="s">
        <v>2497</v>
      </c>
      <c r="P1686" t="s">
        <v>40</v>
      </c>
      <c r="Q1686" t="s">
        <v>35</v>
      </c>
      <c r="R1686">
        <v>29</v>
      </c>
      <c r="S1686">
        <v>0</v>
      </c>
      <c r="T1686">
        <v>0</v>
      </c>
    </row>
    <row r="1687" spans="1:20">
      <c r="A1687" t="s">
        <v>3913</v>
      </c>
      <c r="B1687" s="4">
        <v>22</v>
      </c>
      <c r="C1687" s="4">
        <v>5</v>
      </c>
      <c r="D1687" s="4">
        <v>1971</v>
      </c>
      <c r="E1687" s="1">
        <f t="shared" si="52"/>
        <v>10127</v>
      </c>
      <c r="F1687">
        <v>58.17</v>
      </c>
      <c r="G1687">
        <v>11.88</v>
      </c>
      <c r="H1687" t="s">
        <v>2497</v>
      </c>
      <c r="I1687" s="4">
        <v>15</v>
      </c>
      <c r="J1687" s="4">
        <v>6</v>
      </c>
      <c r="K1687" s="6">
        <v>1971</v>
      </c>
      <c r="L1687" s="1">
        <f t="shared" si="53"/>
        <v>7601</v>
      </c>
      <c r="M1687">
        <v>58.17</v>
      </c>
      <c r="N1687">
        <v>11.88</v>
      </c>
      <c r="O1687" t="s">
        <v>2497</v>
      </c>
      <c r="P1687" t="s">
        <v>40</v>
      </c>
      <c r="Q1687" t="s">
        <v>35</v>
      </c>
      <c r="R1687">
        <v>24</v>
      </c>
      <c r="S1687">
        <v>0</v>
      </c>
      <c r="T1687">
        <v>0</v>
      </c>
    </row>
    <row r="1688" spans="1:20">
      <c r="A1688" t="s">
        <v>3914</v>
      </c>
      <c r="B1688" s="4">
        <v>31</v>
      </c>
      <c r="C1688" s="4">
        <v>5</v>
      </c>
      <c r="D1688" s="4">
        <v>1971</v>
      </c>
      <c r="E1688" s="1">
        <f t="shared" si="52"/>
        <v>13414</v>
      </c>
      <c r="F1688">
        <v>58.3</v>
      </c>
      <c r="G1688">
        <v>11.83</v>
      </c>
      <c r="H1688" t="s">
        <v>2497</v>
      </c>
      <c r="I1688" s="4">
        <v>10</v>
      </c>
      <c r="J1688" s="4">
        <v>10</v>
      </c>
      <c r="K1688" s="6">
        <v>1971</v>
      </c>
      <c r="L1688" s="1">
        <f t="shared" si="53"/>
        <v>5897</v>
      </c>
      <c r="M1688">
        <v>58.3</v>
      </c>
      <c r="N1688">
        <v>11.85</v>
      </c>
      <c r="O1688" t="s">
        <v>2497</v>
      </c>
      <c r="P1688" t="s">
        <v>81</v>
      </c>
      <c r="Q1688" t="s">
        <v>35</v>
      </c>
      <c r="R1688">
        <v>132</v>
      </c>
      <c r="S1688">
        <v>1</v>
      </c>
      <c r="T1688">
        <v>91</v>
      </c>
    </row>
    <row r="1689" spans="1:20">
      <c r="A1689" t="s">
        <v>3915</v>
      </c>
      <c r="B1689" s="4">
        <v>31</v>
      </c>
      <c r="C1689" s="4">
        <v>5</v>
      </c>
      <c r="D1689" s="4">
        <v>1971</v>
      </c>
      <c r="E1689" s="1">
        <f t="shared" si="52"/>
        <v>13414</v>
      </c>
      <c r="F1689">
        <v>58.3</v>
      </c>
      <c r="G1689">
        <v>11.83</v>
      </c>
      <c r="H1689" t="s">
        <v>2497</v>
      </c>
      <c r="I1689" s="4">
        <v>1</v>
      </c>
      <c r="J1689" s="4">
        <v>5</v>
      </c>
      <c r="K1689" s="6">
        <v>1972</v>
      </c>
      <c r="L1689" s="1">
        <f t="shared" si="53"/>
        <v>2458</v>
      </c>
      <c r="M1689">
        <v>58.3</v>
      </c>
      <c r="N1689">
        <v>11.83</v>
      </c>
      <c r="O1689" t="s">
        <v>2497</v>
      </c>
      <c r="P1689" t="s">
        <v>40</v>
      </c>
      <c r="Q1689" t="s">
        <v>35</v>
      </c>
      <c r="R1689">
        <v>336</v>
      </c>
      <c r="S1689">
        <v>0</v>
      </c>
      <c r="T1689">
        <v>0</v>
      </c>
    </row>
    <row r="1690" spans="1:20">
      <c r="A1690" t="s">
        <v>3916</v>
      </c>
      <c r="B1690" s="4">
        <v>31</v>
      </c>
      <c r="C1690" s="4">
        <v>5</v>
      </c>
      <c r="D1690" s="4">
        <v>1971</v>
      </c>
      <c r="E1690" s="1">
        <f t="shared" si="52"/>
        <v>13414</v>
      </c>
      <c r="F1690">
        <v>58.32</v>
      </c>
      <c r="G1690">
        <v>11.93</v>
      </c>
      <c r="H1690" t="s">
        <v>2497</v>
      </c>
      <c r="I1690" s="4">
        <v>9</v>
      </c>
      <c r="J1690" s="4">
        <v>8</v>
      </c>
      <c r="K1690" s="6">
        <v>1973</v>
      </c>
      <c r="L1690" s="1">
        <f t="shared" si="53"/>
        <v>5473</v>
      </c>
      <c r="M1690">
        <v>58.3</v>
      </c>
      <c r="N1690">
        <v>11.92</v>
      </c>
      <c r="O1690" t="s">
        <v>2497</v>
      </c>
      <c r="P1690" t="s">
        <v>81</v>
      </c>
      <c r="Q1690" t="s">
        <v>35</v>
      </c>
      <c r="R1690">
        <v>801</v>
      </c>
      <c r="S1690">
        <v>3</v>
      </c>
      <c r="T1690">
        <v>208</v>
      </c>
    </row>
    <row r="1691" spans="1:20">
      <c r="A1691" t="s">
        <v>3917</v>
      </c>
      <c r="B1691" s="4">
        <v>31</v>
      </c>
      <c r="C1691" s="4">
        <v>5</v>
      </c>
      <c r="D1691" s="4">
        <v>1971</v>
      </c>
      <c r="E1691" s="1">
        <f t="shared" si="52"/>
        <v>13414</v>
      </c>
      <c r="F1691">
        <v>58.12</v>
      </c>
      <c r="G1691">
        <v>11.92</v>
      </c>
      <c r="H1691" t="s">
        <v>2497</v>
      </c>
      <c r="I1691" s="4">
        <v>23</v>
      </c>
      <c r="J1691" s="4">
        <v>6</v>
      </c>
      <c r="K1691" s="6">
        <v>1971</v>
      </c>
      <c r="L1691" s="1">
        <f t="shared" si="53"/>
        <v>10523</v>
      </c>
      <c r="M1691">
        <v>58.1</v>
      </c>
      <c r="N1691">
        <v>11.85</v>
      </c>
      <c r="O1691" t="s">
        <v>2497</v>
      </c>
      <c r="P1691" t="s">
        <v>40</v>
      </c>
      <c r="Q1691" t="s">
        <v>35</v>
      </c>
      <c r="R1691">
        <v>23</v>
      </c>
      <c r="S1691">
        <v>5</v>
      </c>
      <c r="T1691">
        <v>245</v>
      </c>
    </row>
    <row r="1692" spans="1:20">
      <c r="A1692" t="s">
        <v>3918</v>
      </c>
      <c r="B1692" s="4">
        <v>31</v>
      </c>
      <c r="C1692" s="4">
        <v>5</v>
      </c>
      <c r="D1692" s="4">
        <v>1971</v>
      </c>
      <c r="E1692" s="1">
        <f t="shared" si="52"/>
        <v>13414</v>
      </c>
      <c r="F1692">
        <v>58.1</v>
      </c>
      <c r="G1692">
        <v>11.85</v>
      </c>
      <c r="H1692" t="s">
        <v>2497</v>
      </c>
      <c r="I1692" s="4">
        <v>22</v>
      </c>
      <c r="J1692" s="4">
        <v>7</v>
      </c>
      <c r="K1692" s="6">
        <v>1971</v>
      </c>
      <c r="L1692" s="1">
        <f t="shared" si="53"/>
        <v>10188</v>
      </c>
      <c r="M1692">
        <v>58.1</v>
      </c>
      <c r="N1692">
        <v>11.85</v>
      </c>
      <c r="O1692" t="s">
        <v>2497</v>
      </c>
      <c r="P1692" t="s">
        <v>81</v>
      </c>
      <c r="Q1692" t="s">
        <v>35</v>
      </c>
      <c r="R1692">
        <v>52</v>
      </c>
      <c r="S1692">
        <v>0</v>
      </c>
      <c r="T1692">
        <v>0</v>
      </c>
    </row>
    <row r="1693" spans="1:20">
      <c r="A1693" t="s">
        <v>3919</v>
      </c>
      <c r="B1693" s="4">
        <v>6</v>
      </c>
      <c r="C1693" s="4">
        <v>6</v>
      </c>
      <c r="D1693" s="4">
        <v>1971</v>
      </c>
      <c r="E1693" s="1">
        <f t="shared" si="52"/>
        <v>4314</v>
      </c>
      <c r="F1693">
        <v>58.27</v>
      </c>
      <c r="G1693">
        <v>11.85</v>
      </c>
      <c r="H1693" t="s">
        <v>2497</v>
      </c>
      <c r="I1693" s="4">
        <v>14</v>
      </c>
      <c r="J1693" s="4">
        <v>8</v>
      </c>
      <c r="K1693" s="6">
        <v>1973</v>
      </c>
      <c r="L1693" s="1">
        <f t="shared" si="53"/>
        <v>7299</v>
      </c>
      <c r="M1693">
        <v>58.27</v>
      </c>
      <c r="N1693">
        <v>11.85</v>
      </c>
      <c r="O1693" t="s">
        <v>2497</v>
      </c>
      <c r="P1693" t="s">
        <v>40</v>
      </c>
      <c r="Q1693" t="s">
        <v>52</v>
      </c>
      <c r="R1693">
        <v>800</v>
      </c>
      <c r="S1693">
        <v>0</v>
      </c>
      <c r="T1693">
        <v>0</v>
      </c>
    </row>
    <row r="1694" spans="1:20">
      <c r="A1694" t="s">
        <v>3920</v>
      </c>
      <c r="B1694" s="4">
        <v>14</v>
      </c>
      <c r="C1694" s="4">
        <v>6</v>
      </c>
      <c r="D1694" s="4">
        <v>1971</v>
      </c>
      <c r="E1694" s="1">
        <f t="shared" si="52"/>
        <v>7236</v>
      </c>
      <c r="F1694">
        <v>58.23</v>
      </c>
      <c r="G1694">
        <v>11.93</v>
      </c>
      <c r="H1694" t="s">
        <v>2497</v>
      </c>
      <c r="I1694" s="4">
        <v>28</v>
      </c>
      <c r="J1694" s="4">
        <v>10</v>
      </c>
      <c r="K1694" s="6">
        <v>1971</v>
      </c>
      <c r="L1694" s="1">
        <f t="shared" si="53"/>
        <v>12472</v>
      </c>
      <c r="M1694">
        <v>58.23</v>
      </c>
      <c r="N1694">
        <v>11.93</v>
      </c>
      <c r="O1694" t="s">
        <v>2497</v>
      </c>
      <c r="P1694" t="s">
        <v>40</v>
      </c>
      <c r="Q1694" t="s">
        <v>35</v>
      </c>
      <c r="R1694">
        <v>136</v>
      </c>
      <c r="S1694">
        <v>0</v>
      </c>
      <c r="T1694">
        <v>0</v>
      </c>
    </row>
    <row r="1695" spans="1:20">
      <c r="A1695" t="s">
        <v>3921</v>
      </c>
      <c r="B1695" s="4">
        <v>20</v>
      </c>
      <c r="C1695" s="4">
        <v>6</v>
      </c>
      <c r="D1695" s="4">
        <v>1971</v>
      </c>
      <c r="E1695" s="1">
        <f t="shared" si="52"/>
        <v>9428</v>
      </c>
      <c r="F1695">
        <v>58.1</v>
      </c>
      <c r="G1695">
        <v>11.85</v>
      </c>
      <c r="H1695" t="s">
        <v>2497</v>
      </c>
      <c r="I1695" s="4">
        <v>10</v>
      </c>
      <c r="J1695" s="4">
        <v>8</v>
      </c>
      <c r="K1695" s="6">
        <v>1971</v>
      </c>
      <c r="L1695" s="1">
        <f t="shared" si="53"/>
        <v>5836</v>
      </c>
      <c r="M1695">
        <v>58.1</v>
      </c>
      <c r="N1695">
        <v>11.85</v>
      </c>
      <c r="O1695" t="s">
        <v>2497</v>
      </c>
      <c r="P1695" t="s">
        <v>81</v>
      </c>
      <c r="Q1695" t="s">
        <v>35</v>
      </c>
      <c r="R1695">
        <v>51</v>
      </c>
      <c r="S1695">
        <v>0</v>
      </c>
      <c r="T1695">
        <v>0</v>
      </c>
    </row>
    <row r="1696" spans="1:20">
      <c r="A1696" t="s">
        <v>4092</v>
      </c>
      <c r="B1696" s="4">
        <v>10</v>
      </c>
      <c r="C1696" s="4">
        <v>6</v>
      </c>
      <c r="D1696" s="4">
        <v>1971</v>
      </c>
      <c r="E1696" s="1">
        <f t="shared" si="52"/>
        <v>5775</v>
      </c>
      <c r="F1696">
        <v>56.92</v>
      </c>
      <c r="G1696">
        <v>12.47</v>
      </c>
      <c r="H1696" t="s">
        <v>2497</v>
      </c>
      <c r="I1696" s="4">
        <v>28</v>
      </c>
      <c r="J1696" s="4">
        <v>5</v>
      </c>
      <c r="K1696" s="6">
        <v>1975</v>
      </c>
      <c r="L1696" s="1">
        <f t="shared" si="53"/>
        <v>12323</v>
      </c>
      <c r="M1696">
        <v>56.9</v>
      </c>
      <c r="N1696">
        <v>12.52</v>
      </c>
      <c r="O1696" t="s">
        <v>2497</v>
      </c>
      <c r="P1696" t="s">
        <v>140</v>
      </c>
      <c r="Q1696" t="s">
        <v>35</v>
      </c>
      <c r="R1696">
        <v>1448</v>
      </c>
      <c r="S1696">
        <v>4</v>
      </c>
      <c r="T1696">
        <v>122</v>
      </c>
    </row>
    <row r="1697" spans="1:20">
      <c r="A1697" t="s">
        <v>250</v>
      </c>
      <c r="B1697" s="4">
        <v>29</v>
      </c>
      <c r="C1697" s="4">
        <v>5</v>
      </c>
      <c r="D1697" s="4">
        <v>1972</v>
      </c>
      <c r="E1697" s="1">
        <f t="shared" si="52"/>
        <v>12685</v>
      </c>
      <c r="F1697">
        <v>49.9</v>
      </c>
      <c r="G1697">
        <v>15.1</v>
      </c>
      <c r="H1697" t="s">
        <v>211</v>
      </c>
      <c r="I1697" s="4">
        <v>6</v>
      </c>
      <c r="J1697" s="4">
        <v>8</v>
      </c>
      <c r="K1697" s="6">
        <v>1972</v>
      </c>
      <c r="L1697" s="1">
        <f t="shared" si="53"/>
        <v>4376</v>
      </c>
      <c r="M1697">
        <v>49.9</v>
      </c>
      <c r="N1697">
        <v>15.1</v>
      </c>
      <c r="O1697" t="s">
        <v>211</v>
      </c>
      <c r="P1697" t="s">
        <v>34</v>
      </c>
      <c r="Q1697" t="s">
        <v>35</v>
      </c>
      <c r="R1697">
        <v>69</v>
      </c>
      <c r="S1697">
        <v>0</v>
      </c>
      <c r="T1697">
        <v>0</v>
      </c>
    </row>
    <row r="1698" spans="1:20">
      <c r="A1698" t="s">
        <v>251</v>
      </c>
      <c r="B1698" s="4">
        <v>29</v>
      </c>
      <c r="C1698" s="4">
        <v>5</v>
      </c>
      <c r="D1698" s="4">
        <v>1972</v>
      </c>
      <c r="E1698" s="1">
        <f t="shared" si="52"/>
        <v>12685</v>
      </c>
      <c r="F1698">
        <v>49.9</v>
      </c>
      <c r="G1698">
        <v>15.1</v>
      </c>
      <c r="H1698" t="s">
        <v>211</v>
      </c>
      <c r="I1698" s="4">
        <v>6</v>
      </c>
      <c r="J1698" s="4">
        <v>8</v>
      </c>
      <c r="K1698" s="6">
        <v>1972</v>
      </c>
      <c r="L1698" s="1">
        <f t="shared" si="53"/>
        <v>4376</v>
      </c>
      <c r="M1698">
        <v>49.9</v>
      </c>
      <c r="N1698">
        <v>15.1</v>
      </c>
      <c r="O1698" t="s">
        <v>211</v>
      </c>
      <c r="P1698" t="s">
        <v>34</v>
      </c>
      <c r="Q1698" t="s">
        <v>35</v>
      </c>
      <c r="R1698">
        <v>69</v>
      </c>
      <c r="S1698">
        <v>0</v>
      </c>
      <c r="T1698">
        <v>0</v>
      </c>
    </row>
    <row r="1699" spans="1:20">
      <c r="A1699" t="s">
        <v>334</v>
      </c>
      <c r="B1699" s="4">
        <v>21</v>
      </c>
      <c r="C1699" s="4">
        <v>5</v>
      </c>
      <c r="D1699" s="4">
        <v>1972</v>
      </c>
      <c r="E1699" s="1">
        <f t="shared" si="52"/>
        <v>9763</v>
      </c>
      <c r="F1699">
        <v>50.85</v>
      </c>
      <c r="G1699">
        <v>12.48</v>
      </c>
      <c r="H1699" t="s">
        <v>332</v>
      </c>
      <c r="I1699" s="4">
        <v>26</v>
      </c>
      <c r="J1699" s="4">
        <v>11</v>
      </c>
      <c r="K1699" s="6">
        <v>1972</v>
      </c>
      <c r="L1699" s="1">
        <f t="shared" si="53"/>
        <v>11773</v>
      </c>
      <c r="M1699">
        <v>50.82</v>
      </c>
      <c r="N1699">
        <v>12.47</v>
      </c>
      <c r="O1699" t="s">
        <v>332</v>
      </c>
      <c r="P1699" t="s">
        <v>34</v>
      </c>
      <c r="Q1699" t="s">
        <v>35</v>
      </c>
      <c r="R1699">
        <v>189</v>
      </c>
      <c r="S1699">
        <v>4</v>
      </c>
      <c r="T1699">
        <v>198</v>
      </c>
    </row>
    <row r="1700" spans="1:20">
      <c r="A1700" t="s">
        <v>335</v>
      </c>
      <c r="B1700" s="4">
        <v>21</v>
      </c>
      <c r="C1700" s="4">
        <v>5</v>
      </c>
      <c r="D1700" s="4">
        <v>1972</v>
      </c>
      <c r="E1700" s="1">
        <f t="shared" si="52"/>
        <v>9763</v>
      </c>
      <c r="F1700">
        <v>50.85</v>
      </c>
      <c r="G1700">
        <v>12.48</v>
      </c>
      <c r="H1700" t="s">
        <v>332</v>
      </c>
      <c r="I1700" s="4">
        <v>14</v>
      </c>
      <c r="J1700" s="4">
        <v>2</v>
      </c>
      <c r="K1700" s="6">
        <v>1973</v>
      </c>
      <c r="L1700" s="1">
        <f t="shared" si="53"/>
        <v>7118</v>
      </c>
      <c r="M1700">
        <v>50.83</v>
      </c>
      <c r="N1700">
        <v>12.5</v>
      </c>
      <c r="O1700" t="s">
        <v>332</v>
      </c>
      <c r="P1700" t="s">
        <v>34</v>
      </c>
      <c r="Q1700" t="s">
        <v>35</v>
      </c>
      <c r="R1700">
        <v>269</v>
      </c>
      <c r="S1700">
        <v>3</v>
      </c>
      <c r="T1700">
        <v>148</v>
      </c>
    </row>
    <row r="1701" spans="1:20">
      <c r="A1701" t="s">
        <v>353</v>
      </c>
      <c r="B1701" s="4">
        <v>28</v>
      </c>
      <c r="C1701" s="4">
        <v>5</v>
      </c>
      <c r="D1701" s="4">
        <v>1972</v>
      </c>
      <c r="E1701" s="1">
        <f t="shared" si="52"/>
        <v>12320</v>
      </c>
      <c r="F1701">
        <v>51.82</v>
      </c>
      <c r="G1701">
        <v>12</v>
      </c>
      <c r="H1701" t="s">
        <v>332</v>
      </c>
      <c r="I1701" s="4">
        <v>16</v>
      </c>
      <c r="J1701" s="4">
        <v>5</v>
      </c>
      <c r="K1701" s="6">
        <v>1974</v>
      </c>
      <c r="L1701" s="1">
        <f t="shared" si="53"/>
        <v>7939</v>
      </c>
      <c r="M1701">
        <v>51.77</v>
      </c>
      <c r="N1701">
        <v>11.87</v>
      </c>
      <c r="O1701" t="s">
        <v>332</v>
      </c>
      <c r="P1701" t="s">
        <v>40</v>
      </c>
      <c r="Q1701" t="s">
        <v>35</v>
      </c>
      <c r="R1701">
        <v>718</v>
      </c>
      <c r="S1701">
        <v>11</v>
      </c>
      <c r="T1701">
        <v>239</v>
      </c>
    </row>
    <row r="1702" spans="1:20">
      <c r="A1702" t="s">
        <v>354</v>
      </c>
      <c r="B1702" s="4">
        <v>28</v>
      </c>
      <c r="C1702" s="4">
        <v>5</v>
      </c>
      <c r="D1702" s="4">
        <v>1972</v>
      </c>
      <c r="E1702" s="1">
        <f t="shared" si="52"/>
        <v>12320</v>
      </c>
      <c r="F1702">
        <v>51.82</v>
      </c>
      <c r="G1702">
        <v>12</v>
      </c>
      <c r="H1702" t="s">
        <v>332</v>
      </c>
      <c r="I1702" s="4">
        <v>24</v>
      </c>
      <c r="J1702" s="4">
        <v>10</v>
      </c>
      <c r="K1702" s="6">
        <v>1977</v>
      </c>
      <c r="L1702" s="1">
        <f t="shared" si="53"/>
        <v>11017</v>
      </c>
      <c r="M1702">
        <v>51.75</v>
      </c>
      <c r="N1702">
        <v>11.98</v>
      </c>
      <c r="O1702" t="s">
        <v>332</v>
      </c>
      <c r="P1702" t="s">
        <v>34</v>
      </c>
      <c r="Q1702" t="s">
        <v>35</v>
      </c>
      <c r="R1702">
        <v>1975</v>
      </c>
      <c r="S1702">
        <v>8</v>
      </c>
      <c r="T1702">
        <v>189</v>
      </c>
    </row>
    <row r="1703" spans="1:20">
      <c r="A1703" t="s">
        <v>355</v>
      </c>
      <c r="B1703" s="4">
        <v>28</v>
      </c>
      <c r="C1703" s="4">
        <v>5</v>
      </c>
      <c r="D1703" s="4">
        <v>1972</v>
      </c>
      <c r="E1703" s="1">
        <f t="shared" si="52"/>
        <v>12320</v>
      </c>
      <c r="F1703">
        <v>51.82</v>
      </c>
      <c r="G1703">
        <v>12</v>
      </c>
      <c r="H1703" t="s">
        <v>332</v>
      </c>
      <c r="I1703" s="4">
        <v>20</v>
      </c>
      <c r="J1703" s="4">
        <v>6</v>
      </c>
      <c r="K1703" s="6">
        <v>1975</v>
      </c>
      <c r="L1703" s="1">
        <f t="shared" si="53"/>
        <v>9432</v>
      </c>
      <c r="M1703">
        <v>51.83</v>
      </c>
      <c r="N1703">
        <v>12.07</v>
      </c>
      <c r="O1703" t="s">
        <v>332</v>
      </c>
      <c r="P1703" t="s">
        <v>34</v>
      </c>
      <c r="Q1703" t="s">
        <v>35</v>
      </c>
      <c r="R1703">
        <v>1118</v>
      </c>
      <c r="S1703">
        <v>5</v>
      </c>
      <c r="T1703">
        <v>68</v>
      </c>
    </row>
    <row r="1704" spans="1:20">
      <c r="A1704" t="s">
        <v>356</v>
      </c>
      <c r="B1704" s="4">
        <v>24</v>
      </c>
      <c r="C1704" s="4">
        <v>5</v>
      </c>
      <c r="D1704" s="4">
        <v>1972</v>
      </c>
      <c r="E1704" s="1">
        <f t="shared" si="52"/>
        <v>10859</v>
      </c>
      <c r="F1704">
        <v>52.02</v>
      </c>
      <c r="G1704">
        <v>12.02</v>
      </c>
      <c r="H1704" t="s">
        <v>332</v>
      </c>
      <c r="I1704" s="4">
        <v>24</v>
      </c>
      <c r="J1704" s="4">
        <v>7</v>
      </c>
      <c r="K1704" s="6">
        <v>1975</v>
      </c>
      <c r="L1704" s="1">
        <f t="shared" si="53"/>
        <v>10923</v>
      </c>
      <c r="M1704">
        <v>52.08</v>
      </c>
      <c r="N1704">
        <v>11.93</v>
      </c>
      <c r="O1704" t="s">
        <v>332</v>
      </c>
      <c r="P1704" t="s">
        <v>34</v>
      </c>
      <c r="Q1704" t="s">
        <v>35</v>
      </c>
      <c r="R1704">
        <v>1156</v>
      </c>
      <c r="S1704">
        <v>10</v>
      </c>
      <c r="T1704">
        <v>323</v>
      </c>
    </row>
    <row r="1705" spans="1:20">
      <c r="A1705" t="s">
        <v>359</v>
      </c>
      <c r="B1705" s="4">
        <v>31</v>
      </c>
      <c r="C1705" s="4">
        <v>5</v>
      </c>
      <c r="D1705" s="4">
        <v>1972</v>
      </c>
      <c r="E1705" s="1">
        <f t="shared" si="52"/>
        <v>13415</v>
      </c>
      <c r="F1705">
        <v>50.73</v>
      </c>
      <c r="G1705">
        <v>11.4</v>
      </c>
      <c r="H1705" t="s">
        <v>332</v>
      </c>
      <c r="I1705" s="4">
        <v>15</v>
      </c>
      <c r="J1705" s="4">
        <v>9</v>
      </c>
      <c r="K1705" s="6">
        <v>1972</v>
      </c>
      <c r="L1705" s="1">
        <f t="shared" si="53"/>
        <v>7694</v>
      </c>
      <c r="M1705">
        <v>50.72</v>
      </c>
      <c r="N1705">
        <v>11.33</v>
      </c>
      <c r="O1705" t="s">
        <v>332</v>
      </c>
      <c r="P1705" t="s">
        <v>40</v>
      </c>
      <c r="Q1705" t="s">
        <v>35</v>
      </c>
      <c r="R1705">
        <v>107</v>
      </c>
      <c r="S1705">
        <v>6</v>
      </c>
      <c r="T1705">
        <v>249</v>
      </c>
    </row>
    <row r="1706" spans="1:20">
      <c r="A1706" t="s">
        <v>360</v>
      </c>
      <c r="B1706" s="4">
        <v>31</v>
      </c>
      <c r="C1706" s="4">
        <v>5</v>
      </c>
      <c r="D1706" s="4">
        <v>1972</v>
      </c>
      <c r="E1706" s="1">
        <f t="shared" si="52"/>
        <v>13415</v>
      </c>
      <c r="F1706">
        <v>50.73</v>
      </c>
      <c r="G1706">
        <v>11.4</v>
      </c>
      <c r="H1706" t="s">
        <v>332</v>
      </c>
      <c r="I1706" s="4">
        <v>10</v>
      </c>
      <c r="J1706" s="4">
        <v>6</v>
      </c>
      <c r="K1706" s="6">
        <v>1972</v>
      </c>
      <c r="L1706" s="1">
        <f t="shared" si="53"/>
        <v>5776</v>
      </c>
      <c r="M1706">
        <v>50.72</v>
      </c>
      <c r="N1706">
        <v>11.33</v>
      </c>
      <c r="O1706" t="s">
        <v>332</v>
      </c>
      <c r="P1706" t="s">
        <v>34</v>
      </c>
      <c r="Q1706" t="s">
        <v>35</v>
      </c>
      <c r="R1706">
        <v>10</v>
      </c>
      <c r="S1706">
        <v>6</v>
      </c>
      <c r="T1706">
        <v>249</v>
      </c>
    </row>
    <row r="1707" spans="1:20">
      <c r="A1707" t="s">
        <v>361</v>
      </c>
      <c r="B1707" s="4">
        <v>31</v>
      </c>
      <c r="C1707" s="4">
        <v>5</v>
      </c>
      <c r="D1707" s="4">
        <v>1972</v>
      </c>
      <c r="E1707" s="1">
        <f t="shared" si="52"/>
        <v>13415</v>
      </c>
      <c r="F1707">
        <v>50.73</v>
      </c>
      <c r="G1707">
        <v>11.4</v>
      </c>
      <c r="H1707" t="s">
        <v>332</v>
      </c>
      <c r="I1707" s="4">
        <v>10</v>
      </c>
      <c r="J1707" s="4">
        <v>6</v>
      </c>
      <c r="K1707" s="6">
        <v>1972</v>
      </c>
      <c r="L1707" s="1">
        <f t="shared" si="53"/>
        <v>5776</v>
      </c>
      <c r="M1707">
        <v>50.72</v>
      </c>
      <c r="N1707">
        <v>11.33</v>
      </c>
      <c r="O1707" t="s">
        <v>332</v>
      </c>
      <c r="P1707" t="s">
        <v>34</v>
      </c>
      <c r="Q1707" t="s">
        <v>35</v>
      </c>
      <c r="R1707">
        <v>10</v>
      </c>
      <c r="S1707">
        <v>6</v>
      </c>
      <c r="T1707">
        <v>249</v>
      </c>
    </row>
    <row r="1708" spans="1:20">
      <c r="A1708" t="s">
        <v>362</v>
      </c>
      <c r="B1708" s="4">
        <v>20</v>
      </c>
      <c r="C1708" s="4">
        <v>5</v>
      </c>
      <c r="D1708" s="4">
        <v>1972</v>
      </c>
      <c r="E1708" s="1">
        <f t="shared" si="52"/>
        <v>9398</v>
      </c>
      <c r="F1708">
        <v>51.75</v>
      </c>
      <c r="G1708">
        <v>11.47</v>
      </c>
      <c r="H1708" t="s">
        <v>332</v>
      </c>
      <c r="I1708" s="4">
        <v>14</v>
      </c>
      <c r="J1708" s="4">
        <v>2</v>
      </c>
      <c r="K1708" s="6">
        <v>1975</v>
      </c>
      <c r="L1708" s="1">
        <f t="shared" si="53"/>
        <v>7120</v>
      </c>
      <c r="M1708">
        <v>51.75</v>
      </c>
      <c r="N1708">
        <v>11.47</v>
      </c>
      <c r="O1708" t="s">
        <v>332</v>
      </c>
      <c r="P1708" t="s">
        <v>34</v>
      </c>
      <c r="Q1708" t="s">
        <v>35</v>
      </c>
      <c r="R1708">
        <v>1000</v>
      </c>
      <c r="S1708">
        <v>0</v>
      </c>
      <c r="T1708">
        <v>0</v>
      </c>
    </row>
    <row r="1709" spans="1:20">
      <c r="A1709" t="s">
        <v>535</v>
      </c>
      <c r="B1709" s="4">
        <v>11</v>
      </c>
      <c r="C1709" s="4">
        <v>6</v>
      </c>
      <c r="D1709" s="4">
        <v>1972</v>
      </c>
      <c r="E1709" s="1">
        <f t="shared" si="52"/>
        <v>6141</v>
      </c>
      <c r="F1709">
        <v>51.97</v>
      </c>
      <c r="G1709">
        <v>10.58</v>
      </c>
      <c r="H1709" t="s">
        <v>332</v>
      </c>
      <c r="I1709" s="4">
        <v>20</v>
      </c>
      <c r="J1709" s="4">
        <v>5</v>
      </c>
      <c r="K1709" s="6">
        <v>1974</v>
      </c>
      <c r="L1709" s="1">
        <f t="shared" si="53"/>
        <v>9400</v>
      </c>
      <c r="M1709">
        <v>52.02</v>
      </c>
      <c r="N1709">
        <v>10.53</v>
      </c>
      <c r="O1709" t="s">
        <v>332</v>
      </c>
      <c r="P1709" t="s">
        <v>40</v>
      </c>
      <c r="Q1709" t="s">
        <v>35</v>
      </c>
      <c r="R1709">
        <v>708</v>
      </c>
      <c r="S1709">
        <v>7</v>
      </c>
      <c r="T1709">
        <v>329</v>
      </c>
    </row>
    <row r="1710" spans="1:20">
      <c r="A1710" t="s">
        <v>539</v>
      </c>
      <c r="B1710" s="4">
        <v>20</v>
      </c>
      <c r="C1710" s="4">
        <v>5</v>
      </c>
      <c r="D1710" s="4">
        <v>1972</v>
      </c>
      <c r="E1710" s="1">
        <f t="shared" si="52"/>
        <v>9398</v>
      </c>
      <c r="F1710">
        <v>52.32</v>
      </c>
      <c r="G1710">
        <v>10.43</v>
      </c>
      <c r="H1710" t="s">
        <v>332</v>
      </c>
      <c r="I1710" s="4">
        <v>30</v>
      </c>
      <c r="J1710" s="4">
        <v>1</v>
      </c>
      <c r="K1710" s="6">
        <v>1974</v>
      </c>
      <c r="L1710" s="1">
        <f t="shared" si="53"/>
        <v>12932</v>
      </c>
      <c r="M1710">
        <v>52.35</v>
      </c>
      <c r="N1710">
        <v>10.78</v>
      </c>
      <c r="O1710" t="s">
        <v>332</v>
      </c>
      <c r="P1710" t="s">
        <v>40</v>
      </c>
      <c r="Q1710" t="s">
        <v>35</v>
      </c>
      <c r="R1710">
        <v>620</v>
      </c>
      <c r="S1710">
        <v>25</v>
      </c>
      <c r="T1710">
        <v>82</v>
      </c>
    </row>
    <row r="1711" spans="1:20">
      <c r="A1711" t="s">
        <v>545</v>
      </c>
      <c r="B1711" s="4">
        <v>1</v>
      </c>
      <c r="C1711" s="4">
        <v>6</v>
      </c>
      <c r="D1711" s="4">
        <v>1972</v>
      </c>
      <c r="E1711" s="1">
        <f t="shared" si="52"/>
        <v>2489</v>
      </c>
      <c r="F1711">
        <v>51.55</v>
      </c>
      <c r="G1711">
        <v>6.6</v>
      </c>
      <c r="H1711" t="s">
        <v>332</v>
      </c>
      <c r="I1711" s="4">
        <v>28</v>
      </c>
      <c r="J1711" s="4">
        <v>4</v>
      </c>
      <c r="K1711" s="6">
        <v>1973</v>
      </c>
      <c r="L1711" s="1">
        <f t="shared" si="53"/>
        <v>12291</v>
      </c>
      <c r="M1711">
        <v>51.57</v>
      </c>
      <c r="N1711">
        <v>6.58</v>
      </c>
      <c r="O1711" t="s">
        <v>332</v>
      </c>
      <c r="P1711" t="s">
        <v>34</v>
      </c>
      <c r="Q1711" t="s">
        <v>35</v>
      </c>
      <c r="R1711">
        <v>331</v>
      </c>
      <c r="S1711">
        <v>3</v>
      </c>
      <c r="T1711">
        <v>329</v>
      </c>
    </row>
    <row r="1712" spans="1:20">
      <c r="A1712" t="s">
        <v>546</v>
      </c>
      <c r="B1712" s="4">
        <v>1</v>
      </c>
      <c r="C1712" s="4">
        <v>6</v>
      </c>
      <c r="D1712" s="4">
        <v>1972</v>
      </c>
      <c r="E1712" s="1">
        <f t="shared" si="52"/>
        <v>2489</v>
      </c>
      <c r="F1712">
        <v>51.55</v>
      </c>
      <c r="G1712">
        <v>6.6</v>
      </c>
      <c r="H1712" t="s">
        <v>332</v>
      </c>
      <c r="I1712" s="4">
        <v>15</v>
      </c>
      <c r="J1712" s="4">
        <v>3</v>
      </c>
      <c r="K1712" s="6">
        <v>1974</v>
      </c>
      <c r="L1712" s="1">
        <f t="shared" si="53"/>
        <v>7512</v>
      </c>
      <c r="M1712">
        <v>51.57</v>
      </c>
      <c r="N1712">
        <v>6.58</v>
      </c>
      <c r="O1712" t="s">
        <v>332</v>
      </c>
      <c r="P1712" t="s">
        <v>34</v>
      </c>
      <c r="Q1712" t="s">
        <v>35</v>
      </c>
      <c r="R1712">
        <v>652</v>
      </c>
      <c r="S1712">
        <v>3</v>
      </c>
      <c r="T1712">
        <v>329</v>
      </c>
    </row>
    <row r="1713" spans="1:20">
      <c r="A1713" t="s">
        <v>549</v>
      </c>
      <c r="B1713" s="4">
        <v>13</v>
      </c>
      <c r="C1713" s="4">
        <v>5</v>
      </c>
      <c r="D1713" s="4">
        <v>1972</v>
      </c>
      <c r="E1713" s="1">
        <f t="shared" si="52"/>
        <v>6841</v>
      </c>
      <c r="F1713">
        <v>50.78</v>
      </c>
      <c r="G1713">
        <v>7</v>
      </c>
      <c r="H1713" t="s">
        <v>332</v>
      </c>
      <c r="I1713" s="4">
        <v>8</v>
      </c>
      <c r="J1713" s="4">
        <v>4</v>
      </c>
      <c r="K1713" s="6">
        <v>1974</v>
      </c>
      <c r="L1713" s="1">
        <f t="shared" si="53"/>
        <v>4987</v>
      </c>
      <c r="M1713">
        <v>50.78</v>
      </c>
      <c r="N1713">
        <v>6.95</v>
      </c>
      <c r="O1713" t="s">
        <v>332</v>
      </c>
      <c r="P1713" t="s">
        <v>34</v>
      </c>
      <c r="Q1713" t="s">
        <v>35</v>
      </c>
      <c r="R1713">
        <v>695</v>
      </c>
      <c r="S1713">
        <v>4</v>
      </c>
      <c r="T1713">
        <v>270</v>
      </c>
    </row>
    <row r="1714" spans="1:20">
      <c r="A1714" t="s">
        <v>612</v>
      </c>
      <c r="B1714" s="4">
        <v>10</v>
      </c>
      <c r="C1714" s="4">
        <v>6</v>
      </c>
      <c r="D1714" s="4">
        <v>1972</v>
      </c>
      <c r="E1714" s="1">
        <f t="shared" si="52"/>
        <v>5776</v>
      </c>
      <c r="F1714">
        <v>56.13</v>
      </c>
      <c r="G1714">
        <v>10.8</v>
      </c>
      <c r="H1714" t="s">
        <v>610</v>
      </c>
      <c r="I1714" s="4">
        <v>4</v>
      </c>
      <c r="J1714" s="4">
        <v>7</v>
      </c>
      <c r="K1714" s="6">
        <v>1999</v>
      </c>
      <c r="L1714" s="1">
        <f t="shared" si="53"/>
        <v>3642</v>
      </c>
      <c r="M1714">
        <v>56.13</v>
      </c>
      <c r="N1714">
        <v>10.8</v>
      </c>
      <c r="O1714" t="s">
        <v>610</v>
      </c>
      <c r="P1714" t="s">
        <v>40</v>
      </c>
      <c r="Q1714" t="s">
        <v>52</v>
      </c>
      <c r="R1714">
        <v>9885</v>
      </c>
      <c r="S1714">
        <v>0</v>
      </c>
      <c r="T1714">
        <v>0</v>
      </c>
    </row>
    <row r="1715" spans="1:20">
      <c r="A1715" t="s">
        <v>629</v>
      </c>
      <c r="B1715" s="4">
        <v>16</v>
      </c>
      <c r="C1715" s="4">
        <v>5</v>
      </c>
      <c r="D1715" s="4">
        <v>1972</v>
      </c>
      <c r="E1715" s="1">
        <f t="shared" si="52"/>
        <v>7937</v>
      </c>
      <c r="F1715">
        <v>55.72</v>
      </c>
      <c r="G1715">
        <v>12.45</v>
      </c>
      <c r="H1715" t="s">
        <v>610</v>
      </c>
      <c r="I1715" s="4">
        <v>25</v>
      </c>
      <c r="J1715" s="4">
        <v>7</v>
      </c>
      <c r="K1715" s="6">
        <v>1974</v>
      </c>
      <c r="L1715" s="1">
        <f t="shared" si="53"/>
        <v>11287</v>
      </c>
      <c r="M1715">
        <v>55.72</v>
      </c>
      <c r="N1715">
        <v>12.52</v>
      </c>
      <c r="O1715" t="s">
        <v>610</v>
      </c>
      <c r="P1715" t="s">
        <v>34</v>
      </c>
      <c r="Q1715" t="s">
        <v>35</v>
      </c>
      <c r="R1715">
        <v>800</v>
      </c>
      <c r="S1715">
        <v>5</v>
      </c>
      <c r="T1715">
        <v>91</v>
      </c>
    </row>
    <row r="1716" spans="1:20">
      <c r="A1716" t="s">
        <v>737</v>
      </c>
      <c r="B1716" s="4">
        <v>10</v>
      </c>
      <c r="C1716" s="4">
        <v>6</v>
      </c>
      <c r="D1716" s="4">
        <v>1972</v>
      </c>
      <c r="E1716" s="1">
        <f t="shared" si="52"/>
        <v>5776</v>
      </c>
      <c r="F1716">
        <v>55.95</v>
      </c>
      <c r="G1716">
        <v>8.67</v>
      </c>
      <c r="H1716" t="s">
        <v>610</v>
      </c>
      <c r="I1716" s="4">
        <v>29</v>
      </c>
      <c r="J1716" s="4">
        <v>7</v>
      </c>
      <c r="K1716" s="6">
        <v>1972</v>
      </c>
      <c r="L1716" s="1">
        <f t="shared" si="53"/>
        <v>12746</v>
      </c>
      <c r="M1716">
        <v>55.95</v>
      </c>
      <c r="N1716">
        <v>8.67</v>
      </c>
      <c r="O1716" t="s">
        <v>610</v>
      </c>
      <c r="P1716" t="s">
        <v>34</v>
      </c>
      <c r="Q1716" t="s">
        <v>35</v>
      </c>
      <c r="R1716">
        <v>49</v>
      </c>
      <c r="S1716">
        <v>0</v>
      </c>
      <c r="T1716">
        <v>0</v>
      </c>
    </row>
    <row r="1717" spans="1:20">
      <c r="A1717" t="s">
        <v>738</v>
      </c>
      <c r="B1717" s="4">
        <v>10</v>
      </c>
      <c r="C1717" s="4">
        <v>6</v>
      </c>
      <c r="D1717" s="4">
        <v>1972</v>
      </c>
      <c r="E1717" s="1">
        <f t="shared" si="52"/>
        <v>5776</v>
      </c>
      <c r="F1717">
        <v>55.95</v>
      </c>
      <c r="G1717">
        <v>8.67</v>
      </c>
      <c r="H1717" t="s">
        <v>610</v>
      </c>
      <c r="I1717" s="4">
        <v>5</v>
      </c>
      <c r="J1717" s="4">
        <v>1</v>
      </c>
      <c r="K1717" s="6">
        <v>1974</v>
      </c>
      <c r="L1717" s="1">
        <f t="shared" si="53"/>
        <v>3801</v>
      </c>
      <c r="M1717">
        <v>55.95</v>
      </c>
      <c r="N1717">
        <v>8.67</v>
      </c>
      <c r="O1717" t="s">
        <v>610</v>
      </c>
      <c r="P1717" t="s">
        <v>34</v>
      </c>
      <c r="Q1717" t="s">
        <v>35</v>
      </c>
      <c r="R1717">
        <v>574</v>
      </c>
      <c r="S1717">
        <v>0</v>
      </c>
      <c r="T1717">
        <v>0</v>
      </c>
    </row>
    <row r="1718" spans="1:20">
      <c r="A1718" t="s">
        <v>800</v>
      </c>
      <c r="B1718" s="4">
        <v>11</v>
      </c>
      <c r="C1718" s="4">
        <v>6</v>
      </c>
      <c r="D1718" s="4">
        <v>1972</v>
      </c>
      <c r="E1718" s="1">
        <f t="shared" si="52"/>
        <v>6141</v>
      </c>
      <c r="F1718">
        <v>58.4</v>
      </c>
      <c r="G1718">
        <v>24.55</v>
      </c>
      <c r="H1718" t="s">
        <v>795</v>
      </c>
      <c r="I1718" s="4">
        <v>25</v>
      </c>
      <c r="J1718" s="4">
        <v>8</v>
      </c>
      <c r="K1718" s="6">
        <v>1974</v>
      </c>
      <c r="L1718" s="1">
        <f t="shared" si="53"/>
        <v>11318</v>
      </c>
      <c r="M1718">
        <v>58.43</v>
      </c>
      <c r="N1718">
        <v>24.57</v>
      </c>
      <c r="O1718" t="s">
        <v>795</v>
      </c>
      <c r="P1718" t="s">
        <v>26</v>
      </c>
      <c r="Q1718" t="s">
        <v>27</v>
      </c>
      <c r="R1718">
        <v>805</v>
      </c>
      <c r="S1718">
        <v>5</v>
      </c>
      <c r="T1718">
        <v>28</v>
      </c>
    </row>
    <row r="1719" spans="1:20">
      <c r="A1719" t="s">
        <v>1070</v>
      </c>
      <c r="B1719" s="4">
        <v>5</v>
      </c>
      <c r="C1719" s="4">
        <v>6</v>
      </c>
      <c r="D1719" s="4">
        <v>1972</v>
      </c>
      <c r="E1719" s="1">
        <f t="shared" si="52"/>
        <v>3950</v>
      </c>
      <c r="F1719">
        <v>51.5</v>
      </c>
      <c r="G1719">
        <v>-2.8</v>
      </c>
      <c r="H1719" t="s">
        <v>4129</v>
      </c>
      <c r="I1719" s="4">
        <v>26</v>
      </c>
      <c r="J1719" s="4">
        <v>4</v>
      </c>
      <c r="K1719" s="6">
        <v>1978</v>
      </c>
      <c r="L1719" s="1">
        <f t="shared" si="53"/>
        <v>11565</v>
      </c>
      <c r="M1719">
        <v>51.5</v>
      </c>
      <c r="N1719">
        <v>-2.8</v>
      </c>
      <c r="O1719" t="s">
        <v>4129</v>
      </c>
      <c r="P1719" t="s">
        <v>34</v>
      </c>
      <c r="Q1719" t="s">
        <v>35</v>
      </c>
      <c r="R1719">
        <v>2151</v>
      </c>
      <c r="S1719">
        <v>0</v>
      </c>
      <c r="T1719">
        <v>0</v>
      </c>
    </row>
    <row r="1720" spans="1:20">
      <c r="A1720" t="s">
        <v>1073</v>
      </c>
      <c r="B1720" s="4">
        <v>30</v>
      </c>
      <c r="C1720" s="4">
        <v>5</v>
      </c>
      <c r="D1720" s="4">
        <v>1972</v>
      </c>
      <c r="E1720" s="1">
        <f t="shared" si="52"/>
        <v>13050</v>
      </c>
      <c r="F1720">
        <v>57.38</v>
      </c>
      <c r="G1720">
        <v>-1.88</v>
      </c>
      <c r="H1720" t="s">
        <v>4129</v>
      </c>
      <c r="I1720" s="4">
        <v>22</v>
      </c>
      <c r="J1720" s="4">
        <v>5</v>
      </c>
      <c r="K1720" s="6">
        <v>1976</v>
      </c>
      <c r="L1720" s="1">
        <f t="shared" si="53"/>
        <v>10132</v>
      </c>
      <c r="M1720">
        <v>57.3</v>
      </c>
      <c r="N1720">
        <v>-2</v>
      </c>
      <c r="O1720" t="s">
        <v>4129</v>
      </c>
      <c r="P1720" t="s">
        <v>34</v>
      </c>
      <c r="Q1720" t="s">
        <v>35</v>
      </c>
      <c r="R1720">
        <v>1453</v>
      </c>
      <c r="S1720">
        <v>12</v>
      </c>
      <c r="T1720">
        <v>218</v>
      </c>
    </row>
    <row r="1721" spans="1:20">
      <c r="A1721" t="s">
        <v>1079</v>
      </c>
      <c r="B1721" s="4">
        <v>27</v>
      </c>
      <c r="C1721" s="4">
        <v>5</v>
      </c>
      <c r="D1721" s="4">
        <v>1972</v>
      </c>
      <c r="E1721" s="1">
        <f t="shared" si="52"/>
        <v>11954</v>
      </c>
      <c r="F1721">
        <v>54</v>
      </c>
      <c r="G1721">
        <v>-1.5</v>
      </c>
      <c r="H1721" t="s">
        <v>4129</v>
      </c>
      <c r="I1721" s="4">
        <v>27</v>
      </c>
      <c r="J1721" s="4">
        <v>6</v>
      </c>
      <c r="K1721" s="6">
        <v>1975</v>
      </c>
      <c r="L1721" s="1">
        <f t="shared" si="53"/>
        <v>11988</v>
      </c>
      <c r="M1721">
        <v>54</v>
      </c>
      <c r="N1721">
        <v>-1.5</v>
      </c>
      <c r="O1721" t="s">
        <v>4129</v>
      </c>
      <c r="P1721" t="s">
        <v>40</v>
      </c>
      <c r="Q1721" t="s">
        <v>35</v>
      </c>
      <c r="R1721">
        <v>1126</v>
      </c>
      <c r="S1721">
        <v>0</v>
      </c>
      <c r="T1721">
        <v>0</v>
      </c>
    </row>
    <row r="1722" spans="1:20">
      <c r="A1722" t="s">
        <v>1085</v>
      </c>
      <c r="B1722" s="4">
        <v>7</v>
      </c>
      <c r="C1722" s="4">
        <v>6</v>
      </c>
      <c r="D1722" s="4">
        <v>1972</v>
      </c>
      <c r="E1722" s="1">
        <f t="shared" si="52"/>
        <v>4680</v>
      </c>
      <c r="F1722">
        <v>53.4</v>
      </c>
      <c r="G1722">
        <v>-1.48</v>
      </c>
      <c r="H1722" t="s">
        <v>4129</v>
      </c>
      <c r="I1722" s="4">
        <v>8</v>
      </c>
      <c r="J1722" s="4">
        <v>10</v>
      </c>
      <c r="K1722" s="6">
        <v>1982</v>
      </c>
      <c r="L1722" s="1">
        <f t="shared" si="53"/>
        <v>5178</v>
      </c>
      <c r="M1722">
        <v>53.4</v>
      </c>
      <c r="N1722">
        <v>-1.48</v>
      </c>
      <c r="O1722" t="s">
        <v>4129</v>
      </c>
      <c r="P1722" t="s">
        <v>40</v>
      </c>
      <c r="Q1722" t="s">
        <v>35</v>
      </c>
      <c r="R1722">
        <v>3775</v>
      </c>
      <c r="S1722">
        <v>0</v>
      </c>
      <c r="T1722">
        <v>0</v>
      </c>
    </row>
    <row r="1723" spans="1:20">
      <c r="A1723" t="s">
        <v>1088</v>
      </c>
      <c r="B1723" s="4">
        <v>29</v>
      </c>
      <c r="C1723" s="4">
        <v>5</v>
      </c>
      <c r="D1723" s="4">
        <v>1972</v>
      </c>
      <c r="E1723" s="1">
        <f t="shared" si="52"/>
        <v>12685</v>
      </c>
      <c r="F1723">
        <v>51</v>
      </c>
      <c r="G1723">
        <v>0.88</v>
      </c>
      <c r="H1723" t="s">
        <v>4129</v>
      </c>
      <c r="I1723" s="4">
        <v>12</v>
      </c>
      <c r="J1723" s="4">
        <v>8</v>
      </c>
      <c r="K1723" s="6">
        <v>1972</v>
      </c>
      <c r="L1723" s="1">
        <f t="shared" si="53"/>
        <v>6568</v>
      </c>
      <c r="M1723">
        <v>51</v>
      </c>
      <c r="N1723">
        <v>0.9</v>
      </c>
      <c r="O1723" t="s">
        <v>4129</v>
      </c>
      <c r="P1723" t="s">
        <v>34</v>
      </c>
      <c r="Q1723" t="s">
        <v>35</v>
      </c>
      <c r="R1723">
        <v>75</v>
      </c>
      <c r="S1723">
        <v>2</v>
      </c>
      <c r="T1723">
        <v>91</v>
      </c>
    </row>
    <row r="1724" spans="1:20">
      <c r="A1724" t="s">
        <v>1089</v>
      </c>
      <c r="B1724" s="4">
        <v>29</v>
      </c>
      <c r="C1724" s="4">
        <v>5</v>
      </c>
      <c r="D1724" s="4">
        <v>1972</v>
      </c>
      <c r="E1724" s="1">
        <f t="shared" si="52"/>
        <v>12685</v>
      </c>
      <c r="F1724">
        <v>51</v>
      </c>
      <c r="G1724">
        <v>0.88</v>
      </c>
      <c r="H1724" t="s">
        <v>4129</v>
      </c>
      <c r="I1724" s="4">
        <v>12</v>
      </c>
      <c r="J1724" s="4">
        <v>8</v>
      </c>
      <c r="K1724" s="6">
        <v>1972</v>
      </c>
      <c r="L1724" s="1">
        <f t="shared" si="53"/>
        <v>6568</v>
      </c>
      <c r="M1724">
        <v>51</v>
      </c>
      <c r="N1724">
        <v>0.9</v>
      </c>
      <c r="O1724" t="s">
        <v>4129</v>
      </c>
      <c r="P1724" t="s">
        <v>34</v>
      </c>
      <c r="Q1724" t="s">
        <v>35</v>
      </c>
      <c r="R1724">
        <v>75</v>
      </c>
      <c r="S1724">
        <v>2</v>
      </c>
      <c r="T1724">
        <v>91</v>
      </c>
    </row>
    <row r="1725" spans="1:20">
      <c r="A1725" t="s">
        <v>1101</v>
      </c>
      <c r="B1725" s="4">
        <v>6</v>
      </c>
      <c r="C1725" s="4">
        <v>6</v>
      </c>
      <c r="D1725" s="4">
        <v>1972</v>
      </c>
      <c r="E1725" s="1">
        <f t="shared" si="52"/>
        <v>4315</v>
      </c>
      <c r="F1725">
        <v>53.7</v>
      </c>
      <c r="G1725">
        <v>-1.8</v>
      </c>
      <c r="H1725" t="s">
        <v>4129</v>
      </c>
      <c r="I1725" s="4">
        <v>24</v>
      </c>
      <c r="J1725" s="4">
        <v>3</v>
      </c>
      <c r="K1725" s="6">
        <v>1974</v>
      </c>
      <c r="L1725" s="1">
        <f t="shared" si="53"/>
        <v>10800</v>
      </c>
      <c r="M1725">
        <v>53.6</v>
      </c>
      <c r="N1725">
        <v>-1.9</v>
      </c>
      <c r="O1725" t="s">
        <v>4129</v>
      </c>
      <c r="P1725" t="s">
        <v>34</v>
      </c>
      <c r="Q1725" t="s">
        <v>35</v>
      </c>
      <c r="R1725">
        <v>656</v>
      </c>
      <c r="S1725">
        <v>13</v>
      </c>
      <c r="T1725">
        <v>211</v>
      </c>
    </row>
    <row r="1726" spans="1:20">
      <c r="A1726" t="s">
        <v>1601</v>
      </c>
      <c r="B1726" s="4">
        <v>28</v>
      </c>
      <c r="C1726" s="4">
        <v>5</v>
      </c>
      <c r="D1726" s="4">
        <v>1972</v>
      </c>
      <c r="E1726" s="1">
        <f t="shared" si="52"/>
        <v>12320</v>
      </c>
      <c r="F1726">
        <v>46</v>
      </c>
      <c r="G1726">
        <v>15.92</v>
      </c>
      <c r="H1726" t="s">
        <v>1600</v>
      </c>
      <c r="I1726" s="4">
        <v>21</v>
      </c>
      <c r="J1726" s="4">
        <v>5</v>
      </c>
      <c r="K1726" s="6">
        <v>1975</v>
      </c>
      <c r="L1726" s="1">
        <f t="shared" si="53"/>
        <v>9766</v>
      </c>
      <c r="M1726">
        <v>46</v>
      </c>
      <c r="N1726">
        <v>15.92</v>
      </c>
      <c r="O1726" t="s">
        <v>1600</v>
      </c>
      <c r="P1726" t="s">
        <v>40</v>
      </c>
      <c r="Q1726" t="s">
        <v>35</v>
      </c>
      <c r="R1726">
        <v>1088</v>
      </c>
      <c r="S1726">
        <v>0</v>
      </c>
      <c r="T1726">
        <v>0</v>
      </c>
    </row>
    <row r="1727" spans="1:20">
      <c r="A1727" t="s">
        <v>1602</v>
      </c>
      <c r="B1727" s="4">
        <v>28</v>
      </c>
      <c r="C1727" s="4">
        <v>5</v>
      </c>
      <c r="D1727" s="4">
        <v>1972</v>
      </c>
      <c r="E1727" s="1">
        <f t="shared" si="52"/>
        <v>12320</v>
      </c>
      <c r="F1727">
        <v>46</v>
      </c>
      <c r="G1727">
        <v>15.92</v>
      </c>
      <c r="H1727" t="s">
        <v>1600</v>
      </c>
      <c r="I1727" s="4">
        <v>16</v>
      </c>
      <c r="J1727" s="4">
        <v>6</v>
      </c>
      <c r="K1727" s="6">
        <v>1974</v>
      </c>
      <c r="L1727" s="1">
        <f t="shared" si="53"/>
        <v>7970</v>
      </c>
      <c r="M1727">
        <v>46</v>
      </c>
      <c r="N1727">
        <v>15.92</v>
      </c>
      <c r="O1727" t="s">
        <v>1600</v>
      </c>
      <c r="P1727" t="s">
        <v>40</v>
      </c>
      <c r="Q1727" t="s">
        <v>35</v>
      </c>
      <c r="R1727">
        <v>749</v>
      </c>
      <c r="S1727">
        <v>0</v>
      </c>
      <c r="T1727">
        <v>0</v>
      </c>
    </row>
    <row r="1728" spans="1:20">
      <c r="A1728" t="s">
        <v>1649</v>
      </c>
      <c r="B1728" s="4">
        <v>3</v>
      </c>
      <c r="C1728" s="4">
        <v>6</v>
      </c>
      <c r="D1728" s="4">
        <v>1972</v>
      </c>
      <c r="E1728" s="1">
        <f t="shared" si="52"/>
        <v>3219</v>
      </c>
      <c r="F1728">
        <v>51.98</v>
      </c>
      <c r="G1728">
        <v>4.67</v>
      </c>
      <c r="H1728" t="s">
        <v>1615</v>
      </c>
      <c r="I1728" s="4">
        <v>24</v>
      </c>
      <c r="J1728" s="4">
        <v>8</v>
      </c>
      <c r="K1728" s="6">
        <v>1972</v>
      </c>
      <c r="L1728" s="1">
        <f t="shared" si="53"/>
        <v>10951</v>
      </c>
      <c r="M1728">
        <v>52</v>
      </c>
      <c r="N1728">
        <v>4.7</v>
      </c>
      <c r="O1728" t="s">
        <v>1615</v>
      </c>
      <c r="P1728" t="s">
        <v>40</v>
      </c>
      <c r="Q1728" t="s">
        <v>35</v>
      </c>
      <c r="R1728">
        <v>82</v>
      </c>
      <c r="S1728">
        <v>3</v>
      </c>
      <c r="T1728">
        <v>32</v>
      </c>
    </row>
    <row r="1729" spans="1:20">
      <c r="A1729" t="s">
        <v>1664</v>
      </c>
      <c r="B1729" s="4">
        <v>12</v>
      </c>
      <c r="C1729" s="4">
        <v>5</v>
      </c>
      <c r="D1729" s="4">
        <v>1972</v>
      </c>
      <c r="E1729" s="1">
        <f t="shared" si="52"/>
        <v>6476</v>
      </c>
      <c r="F1729">
        <v>51.45</v>
      </c>
      <c r="G1729">
        <v>3.65</v>
      </c>
      <c r="H1729" t="s">
        <v>1615</v>
      </c>
      <c r="I1729" s="4">
        <v>15</v>
      </c>
      <c r="J1729" s="4">
        <v>7</v>
      </c>
      <c r="K1729" s="6">
        <v>1976</v>
      </c>
      <c r="L1729" s="1">
        <f t="shared" si="53"/>
        <v>7636</v>
      </c>
      <c r="M1729">
        <v>51.5</v>
      </c>
      <c r="N1729">
        <v>3.6</v>
      </c>
      <c r="O1729" t="s">
        <v>1615</v>
      </c>
      <c r="P1729" t="s">
        <v>140</v>
      </c>
      <c r="Q1729" t="s">
        <v>35</v>
      </c>
      <c r="R1729">
        <v>1525</v>
      </c>
      <c r="S1729">
        <v>7</v>
      </c>
      <c r="T1729">
        <v>329</v>
      </c>
    </row>
    <row r="1730" spans="1:20">
      <c r="A1730" t="s">
        <v>1682</v>
      </c>
      <c r="B1730" s="4">
        <v>20</v>
      </c>
      <c r="C1730" s="4">
        <v>6</v>
      </c>
      <c r="D1730" s="4">
        <v>1972</v>
      </c>
      <c r="E1730" s="1">
        <f t="shared" si="52"/>
        <v>9429</v>
      </c>
      <c r="F1730">
        <v>52.62</v>
      </c>
      <c r="G1730">
        <v>6.27</v>
      </c>
      <c r="H1730" t="s">
        <v>1615</v>
      </c>
      <c r="I1730" s="4">
        <v>20</v>
      </c>
      <c r="J1730" s="4">
        <v>6</v>
      </c>
      <c r="K1730" s="6">
        <v>1984</v>
      </c>
      <c r="L1730" s="1">
        <f t="shared" si="53"/>
        <v>9441</v>
      </c>
      <c r="M1730">
        <v>52.62</v>
      </c>
      <c r="N1730">
        <v>6.28</v>
      </c>
      <c r="O1730" t="s">
        <v>1615</v>
      </c>
      <c r="P1730" t="s">
        <v>40</v>
      </c>
      <c r="Q1730" t="s">
        <v>52</v>
      </c>
      <c r="R1730">
        <v>4383</v>
      </c>
      <c r="S1730">
        <v>0</v>
      </c>
      <c r="T1730">
        <v>0</v>
      </c>
    </row>
    <row r="1731" spans="1:20">
      <c r="A1731" t="s">
        <v>1684</v>
      </c>
      <c r="B1731" s="4">
        <v>21</v>
      </c>
      <c r="C1731" s="4">
        <v>5</v>
      </c>
      <c r="D1731" s="4">
        <v>1972</v>
      </c>
      <c r="E1731" s="1">
        <f t="shared" ref="E1731:E1794" si="54">DATE(B1731,C1731,D1731)</f>
        <v>9763</v>
      </c>
      <c r="F1731">
        <v>53.05</v>
      </c>
      <c r="G1731">
        <v>4.75</v>
      </c>
      <c r="H1731" t="s">
        <v>1615</v>
      </c>
      <c r="I1731" s="4">
        <v>20</v>
      </c>
      <c r="J1731" s="4">
        <v>5</v>
      </c>
      <c r="K1731" s="6">
        <v>1973</v>
      </c>
      <c r="L1731" s="1">
        <f t="shared" ref="L1731:L1794" si="55">DATE(I1731,J1731,K1731)</f>
        <v>9399</v>
      </c>
      <c r="M1731">
        <v>53.1</v>
      </c>
      <c r="N1731">
        <v>4.8</v>
      </c>
      <c r="O1731" t="s">
        <v>1615</v>
      </c>
      <c r="P1731" t="s">
        <v>34</v>
      </c>
      <c r="Q1731" t="s">
        <v>35</v>
      </c>
      <c r="R1731">
        <v>364</v>
      </c>
      <c r="S1731">
        <v>5</v>
      </c>
      <c r="T1731">
        <v>43</v>
      </c>
    </row>
    <row r="1732" spans="1:20">
      <c r="A1732" t="s">
        <v>1685</v>
      </c>
      <c r="B1732" s="4">
        <v>21</v>
      </c>
      <c r="C1732" s="4">
        <v>5</v>
      </c>
      <c r="D1732" s="4">
        <v>1972</v>
      </c>
      <c r="E1732" s="1">
        <f t="shared" si="54"/>
        <v>9763</v>
      </c>
      <c r="F1732">
        <v>53.05</v>
      </c>
      <c r="G1732">
        <v>4.75</v>
      </c>
      <c r="H1732" t="s">
        <v>1615</v>
      </c>
      <c r="I1732" s="4">
        <v>5</v>
      </c>
      <c r="J1732" s="4">
        <v>6</v>
      </c>
      <c r="K1732" s="6">
        <v>1974</v>
      </c>
      <c r="L1732" s="1">
        <f t="shared" si="55"/>
        <v>3952</v>
      </c>
      <c r="M1732">
        <v>53</v>
      </c>
      <c r="N1732">
        <v>4.8</v>
      </c>
      <c r="O1732" t="s">
        <v>1615</v>
      </c>
      <c r="P1732" t="s">
        <v>26</v>
      </c>
      <c r="Q1732" t="s">
        <v>35</v>
      </c>
      <c r="R1732">
        <v>745</v>
      </c>
      <c r="S1732">
        <v>9</v>
      </c>
      <c r="T1732">
        <v>156</v>
      </c>
    </row>
    <row r="1733" spans="1:20">
      <c r="A1733" t="s">
        <v>1686</v>
      </c>
      <c r="B1733" s="4">
        <v>30</v>
      </c>
      <c r="C1733" s="4">
        <v>5</v>
      </c>
      <c r="D1733" s="4">
        <v>1972</v>
      </c>
      <c r="E1733" s="1">
        <f t="shared" si="54"/>
        <v>13050</v>
      </c>
      <c r="F1733">
        <v>53.05</v>
      </c>
      <c r="G1733">
        <v>4.75</v>
      </c>
      <c r="H1733" t="s">
        <v>1615</v>
      </c>
      <c r="I1733" s="4">
        <v>4</v>
      </c>
      <c r="J1733" s="4">
        <v>7</v>
      </c>
      <c r="K1733" s="6">
        <v>1979</v>
      </c>
      <c r="L1733" s="1">
        <f t="shared" si="55"/>
        <v>3622</v>
      </c>
      <c r="M1733">
        <v>53.1</v>
      </c>
      <c r="N1733">
        <v>4.8</v>
      </c>
      <c r="O1733" t="s">
        <v>1615</v>
      </c>
      <c r="P1733" t="s">
        <v>26</v>
      </c>
      <c r="Q1733" t="s">
        <v>35</v>
      </c>
      <c r="R1733">
        <v>2591</v>
      </c>
      <c r="S1733">
        <v>5</v>
      </c>
      <c r="T1733">
        <v>43</v>
      </c>
    </row>
    <row r="1734" spans="1:20">
      <c r="A1734" t="s">
        <v>1689</v>
      </c>
      <c r="B1734" s="4">
        <v>30</v>
      </c>
      <c r="C1734" s="4">
        <v>5</v>
      </c>
      <c r="D1734" s="4">
        <v>1972</v>
      </c>
      <c r="E1734" s="1">
        <f t="shared" si="54"/>
        <v>13050</v>
      </c>
      <c r="F1734">
        <v>53.05</v>
      </c>
      <c r="G1734">
        <v>4.75</v>
      </c>
      <c r="H1734" t="s">
        <v>1615</v>
      </c>
      <c r="I1734" s="4">
        <v>14</v>
      </c>
      <c r="J1734" s="4">
        <v>7</v>
      </c>
      <c r="K1734" s="6">
        <v>1978</v>
      </c>
      <c r="L1734" s="1">
        <f t="shared" si="55"/>
        <v>7273</v>
      </c>
      <c r="M1734">
        <v>53.1</v>
      </c>
      <c r="N1734">
        <v>4.7699999999999996</v>
      </c>
      <c r="O1734" t="s">
        <v>1615</v>
      </c>
      <c r="P1734" t="s">
        <v>40</v>
      </c>
      <c r="Q1734" t="s">
        <v>35</v>
      </c>
      <c r="R1734">
        <v>2236</v>
      </c>
      <c r="S1734">
        <v>4</v>
      </c>
      <c r="T1734">
        <v>17</v>
      </c>
    </row>
    <row r="1735" spans="1:20">
      <c r="A1735" t="s">
        <v>1690</v>
      </c>
      <c r="B1735" s="4">
        <v>30</v>
      </c>
      <c r="C1735" s="4">
        <v>5</v>
      </c>
      <c r="D1735" s="4">
        <v>1972</v>
      </c>
      <c r="E1735" s="1">
        <f t="shared" si="54"/>
        <v>13050</v>
      </c>
      <c r="F1735">
        <v>53.05</v>
      </c>
      <c r="G1735">
        <v>4.75</v>
      </c>
      <c r="H1735" t="s">
        <v>1615</v>
      </c>
      <c r="I1735" s="4">
        <v>19</v>
      </c>
      <c r="J1735" s="4">
        <v>6</v>
      </c>
      <c r="K1735" s="6">
        <v>1980</v>
      </c>
      <c r="L1735" s="1">
        <f t="shared" si="55"/>
        <v>9071</v>
      </c>
      <c r="M1735">
        <v>53.1</v>
      </c>
      <c r="N1735">
        <v>4.7699999999999996</v>
      </c>
      <c r="O1735" t="s">
        <v>1615</v>
      </c>
      <c r="P1735" t="s">
        <v>40</v>
      </c>
      <c r="Q1735" t="s">
        <v>35</v>
      </c>
      <c r="R1735">
        <v>2942</v>
      </c>
      <c r="S1735">
        <v>4</v>
      </c>
      <c r="T1735">
        <v>17</v>
      </c>
    </row>
    <row r="1736" spans="1:20">
      <c r="A1736" t="s">
        <v>1691</v>
      </c>
      <c r="B1736" s="4">
        <v>30</v>
      </c>
      <c r="C1736" s="4">
        <v>5</v>
      </c>
      <c r="D1736" s="4">
        <v>1972</v>
      </c>
      <c r="E1736" s="1">
        <f t="shared" si="54"/>
        <v>13050</v>
      </c>
      <c r="F1736">
        <v>53.05</v>
      </c>
      <c r="G1736">
        <v>4.75</v>
      </c>
      <c r="H1736" t="s">
        <v>1615</v>
      </c>
      <c r="I1736" s="4">
        <v>2</v>
      </c>
      <c r="J1736" s="4">
        <v>7</v>
      </c>
      <c r="K1736" s="6">
        <v>1975</v>
      </c>
      <c r="L1736" s="1">
        <f t="shared" si="55"/>
        <v>2887</v>
      </c>
      <c r="M1736">
        <v>53.1</v>
      </c>
      <c r="N1736">
        <v>4.8</v>
      </c>
      <c r="O1736" t="s">
        <v>1615</v>
      </c>
      <c r="P1736" t="s">
        <v>40</v>
      </c>
      <c r="Q1736" t="s">
        <v>35</v>
      </c>
      <c r="R1736">
        <v>1128</v>
      </c>
      <c r="S1736">
        <v>5</v>
      </c>
      <c r="T1736">
        <v>43</v>
      </c>
    </row>
    <row r="1737" spans="1:20">
      <c r="A1737" t="s">
        <v>1693</v>
      </c>
      <c r="B1737" s="4">
        <v>14</v>
      </c>
      <c r="C1737" s="4">
        <v>5</v>
      </c>
      <c r="D1737" s="4">
        <v>1972</v>
      </c>
      <c r="E1737" s="1">
        <f t="shared" si="54"/>
        <v>7206</v>
      </c>
      <c r="F1737">
        <v>52.05</v>
      </c>
      <c r="G1737">
        <v>4.22</v>
      </c>
      <c r="H1737" t="s">
        <v>1615</v>
      </c>
      <c r="I1737" s="4">
        <v>24</v>
      </c>
      <c r="J1737" s="4">
        <v>12</v>
      </c>
      <c r="K1737" s="6">
        <v>1989</v>
      </c>
      <c r="L1737" s="1">
        <f t="shared" si="55"/>
        <v>11090</v>
      </c>
      <c r="M1737">
        <v>52.05</v>
      </c>
      <c r="N1737">
        <v>4.2</v>
      </c>
      <c r="O1737" t="s">
        <v>1615</v>
      </c>
      <c r="P1737" t="s">
        <v>40</v>
      </c>
      <c r="Q1737" t="s">
        <v>52</v>
      </c>
      <c r="R1737">
        <v>6433</v>
      </c>
      <c r="S1737">
        <v>2</v>
      </c>
      <c r="T1737">
        <v>270</v>
      </c>
    </row>
    <row r="1738" spans="1:20">
      <c r="A1738" t="s">
        <v>1694</v>
      </c>
      <c r="B1738" s="4">
        <v>27</v>
      </c>
      <c r="C1738" s="4">
        <v>5</v>
      </c>
      <c r="D1738" s="4">
        <v>1972</v>
      </c>
      <c r="E1738" s="1">
        <f t="shared" si="54"/>
        <v>11954</v>
      </c>
      <c r="F1738">
        <v>52.2</v>
      </c>
      <c r="G1738">
        <v>5.2</v>
      </c>
      <c r="H1738" t="s">
        <v>1615</v>
      </c>
      <c r="I1738" s="4">
        <v>27</v>
      </c>
      <c r="J1738" s="4">
        <v>8</v>
      </c>
      <c r="K1738" s="6">
        <v>1972</v>
      </c>
      <c r="L1738" s="1">
        <f t="shared" si="55"/>
        <v>12046</v>
      </c>
      <c r="M1738">
        <v>52.2</v>
      </c>
      <c r="N1738">
        <v>5.2</v>
      </c>
      <c r="O1738" t="s">
        <v>1615</v>
      </c>
      <c r="P1738" t="s">
        <v>40</v>
      </c>
      <c r="Q1738" t="s">
        <v>35</v>
      </c>
      <c r="R1738">
        <v>92</v>
      </c>
      <c r="S1738">
        <v>0</v>
      </c>
      <c r="T1738">
        <v>0</v>
      </c>
    </row>
    <row r="1739" spans="1:20">
      <c r="A1739" t="s">
        <v>1695</v>
      </c>
      <c r="B1739" s="4">
        <v>25</v>
      </c>
      <c r="C1739" s="4">
        <v>6</v>
      </c>
      <c r="D1739" s="4">
        <v>1972</v>
      </c>
      <c r="E1739" s="1">
        <f t="shared" si="54"/>
        <v>11255</v>
      </c>
      <c r="F1739">
        <v>52.9</v>
      </c>
      <c r="G1739">
        <v>6.3</v>
      </c>
      <c r="H1739" t="s">
        <v>1615</v>
      </c>
      <c r="I1739" s="4">
        <v>21</v>
      </c>
      <c r="J1739" s="4">
        <v>1</v>
      </c>
      <c r="K1739" s="6">
        <v>1973</v>
      </c>
      <c r="L1739" s="1">
        <f t="shared" si="55"/>
        <v>9644</v>
      </c>
      <c r="M1739">
        <v>52.9</v>
      </c>
      <c r="N1739">
        <v>6.3</v>
      </c>
      <c r="O1739" t="s">
        <v>1615</v>
      </c>
      <c r="P1739" t="s">
        <v>40</v>
      </c>
      <c r="Q1739" t="s">
        <v>35</v>
      </c>
      <c r="R1739">
        <v>210</v>
      </c>
      <c r="S1739">
        <v>0</v>
      </c>
      <c r="T1739">
        <v>0</v>
      </c>
    </row>
    <row r="1740" spans="1:20">
      <c r="A1740" t="s">
        <v>1698</v>
      </c>
      <c r="B1740" s="4">
        <v>6</v>
      </c>
      <c r="C1740" s="4">
        <v>6</v>
      </c>
      <c r="D1740" s="4">
        <v>1972</v>
      </c>
      <c r="E1740" s="1">
        <f t="shared" si="54"/>
        <v>4315</v>
      </c>
      <c r="F1740">
        <v>53.5</v>
      </c>
      <c r="G1740">
        <v>5.9</v>
      </c>
      <c r="H1740" t="s">
        <v>1615</v>
      </c>
      <c r="I1740" s="4">
        <v>20</v>
      </c>
      <c r="J1740" s="4">
        <v>5</v>
      </c>
      <c r="K1740" s="6">
        <v>1973</v>
      </c>
      <c r="L1740" s="1">
        <f t="shared" si="55"/>
        <v>9399</v>
      </c>
      <c r="M1740">
        <v>53.5</v>
      </c>
      <c r="N1740">
        <v>5.6</v>
      </c>
      <c r="O1740" t="s">
        <v>1615</v>
      </c>
      <c r="P1740" t="s">
        <v>34</v>
      </c>
      <c r="Q1740" t="s">
        <v>35</v>
      </c>
      <c r="R1740">
        <v>348</v>
      </c>
      <c r="S1740">
        <v>20</v>
      </c>
      <c r="T1740">
        <v>270</v>
      </c>
    </row>
    <row r="1741" spans="1:20">
      <c r="A1741" t="s">
        <v>2301</v>
      </c>
      <c r="B1741" s="4">
        <v>23</v>
      </c>
      <c r="C1741" s="4">
        <v>5</v>
      </c>
      <c r="D1741" s="4">
        <v>1972</v>
      </c>
      <c r="E1741" s="1">
        <f t="shared" si="54"/>
        <v>10493</v>
      </c>
      <c r="F1741">
        <v>59.78</v>
      </c>
      <c r="G1741">
        <v>5.38</v>
      </c>
      <c r="H1741" t="s">
        <v>669</v>
      </c>
      <c r="I1741" s="4">
        <v>28</v>
      </c>
      <c r="J1741" s="4">
        <v>5</v>
      </c>
      <c r="K1741" s="6">
        <v>1973</v>
      </c>
      <c r="L1741" s="1">
        <f t="shared" si="55"/>
        <v>12321</v>
      </c>
      <c r="M1741">
        <v>59.8</v>
      </c>
      <c r="N1741">
        <v>5.53</v>
      </c>
      <c r="O1741" t="s">
        <v>669</v>
      </c>
      <c r="P1741" t="s">
        <v>40</v>
      </c>
      <c r="Q1741" t="s">
        <v>35</v>
      </c>
      <c r="R1741">
        <v>370</v>
      </c>
      <c r="S1741">
        <v>9</v>
      </c>
      <c r="T1741">
        <v>78</v>
      </c>
    </row>
    <row r="1742" spans="1:20">
      <c r="A1742" t="s">
        <v>2304</v>
      </c>
      <c r="B1742" s="4">
        <v>3</v>
      </c>
      <c r="C1742" s="4">
        <v>6</v>
      </c>
      <c r="D1742" s="4">
        <v>1972</v>
      </c>
      <c r="E1742" s="1">
        <f t="shared" si="54"/>
        <v>3219</v>
      </c>
      <c r="F1742">
        <v>60.15</v>
      </c>
      <c r="G1742">
        <v>5.45</v>
      </c>
      <c r="H1742" t="s">
        <v>669</v>
      </c>
      <c r="I1742" s="4">
        <v>5</v>
      </c>
      <c r="J1742" s="4">
        <v>7</v>
      </c>
      <c r="K1742" s="6">
        <v>1972</v>
      </c>
      <c r="L1742" s="1">
        <f t="shared" si="55"/>
        <v>3980</v>
      </c>
      <c r="M1742">
        <v>60.15</v>
      </c>
      <c r="N1742">
        <v>5.45</v>
      </c>
      <c r="O1742" t="s">
        <v>669</v>
      </c>
      <c r="P1742" t="s">
        <v>34</v>
      </c>
      <c r="Q1742" t="s">
        <v>35</v>
      </c>
      <c r="R1742">
        <v>32</v>
      </c>
      <c r="S1742">
        <v>0</v>
      </c>
      <c r="T1742">
        <v>0</v>
      </c>
    </row>
    <row r="1743" spans="1:20">
      <c r="A1743" t="s">
        <v>2722</v>
      </c>
      <c r="B1743" s="4">
        <v>31</v>
      </c>
      <c r="C1743" s="4">
        <v>5</v>
      </c>
      <c r="D1743" s="4">
        <v>1972</v>
      </c>
      <c r="E1743" s="1">
        <f t="shared" si="54"/>
        <v>13415</v>
      </c>
      <c r="F1743">
        <v>61.2</v>
      </c>
      <c r="G1743">
        <v>26.3</v>
      </c>
      <c r="H1743" t="s">
        <v>2455</v>
      </c>
      <c r="I1743" s="4">
        <v>1</v>
      </c>
      <c r="J1743" s="4">
        <v>7</v>
      </c>
      <c r="K1743" s="6">
        <v>1972</v>
      </c>
      <c r="L1743" s="1">
        <f t="shared" si="55"/>
        <v>2519</v>
      </c>
      <c r="M1743">
        <v>61.2</v>
      </c>
      <c r="N1743">
        <v>26.3</v>
      </c>
      <c r="O1743" t="s">
        <v>2455</v>
      </c>
      <c r="P1743" t="s">
        <v>40</v>
      </c>
      <c r="Q1743" t="s">
        <v>35</v>
      </c>
      <c r="R1743">
        <v>31</v>
      </c>
      <c r="S1743">
        <v>0</v>
      </c>
      <c r="T1743">
        <v>0</v>
      </c>
    </row>
    <row r="1744" spans="1:20">
      <c r="A1744" t="s">
        <v>2723</v>
      </c>
      <c r="B1744" s="4">
        <v>23</v>
      </c>
      <c r="C1744" s="4">
        <v>5</v>
      </c>
      <c r="D1744" s="4">
        <v>1972</v>
      </c>
      <c r="E1744" s="1">
        <f t="shared" si="54"/>
        <v>10493</v>
      </c>
      <c r="F1744">
        <v>61</v>
      </c>
      <c r="G1744">
        <v>25.7</v>
      </c>
      <c r="H1744" t="s">
        <v>2455</v>
      </c>
      <c r="I1744" s="4">
        <v>21</v>
      </c>
      <c r="J1744" s="4">
        <v>12</v>
      </c>
      <c r="K1744" s="6">
        <v>1972</v>
      </c>
      <c r="L1744" s="1">
        <f t="shared" si="55"/>
        <v>9977</v>
      </c>
      <c r="M1744">
        <v>61</v>
      </c>
      <c r="N1744">
        <v>25.7</v>
      </c>
      <c r="O1744" t="s">
        <v>2455</v>
      </c>
      <c r="P1744" t="s">
        <v>40</v>
      </c>
      <c r="Q1744" t="s">
        <v>35</v>
      </c>
      <c r="R1744">
        <v>212</v>
      </c>
      <c r="S1744">
        <v>0</v>
      </c>
      <c r="T1744">
        <v>0</v>
      </c>
    </row>
    <row r="1745" spans="1:20">
      <c r="A1745" t="s">
        <v>2725</v>
      </c>
      <c r="B1745" s="4">
        <v>31</v>
      </c>
      <c r="C1745" s="4">
        <v>5</v>
      </c>
      <c r="D1745" s="4">
        <v>1972</v>
      </c>
      <c r="E1745" s="1">
        <f t="shared" si="54"/>
        <v>13415</v>
      </c>
      <c r="F1745">
        <v>62.5</v>
      </c>
      <c r="G1745">
        <v>27.8</v>
      </c>
      <c r="H1745" t="s">
        <v>2455</v>
      </c>
      <c r="I1745" s="4">
        <v>23</v>
      </c>
      <c r="J1745" s="4">
        <v>8</v>
      </c>
      <c r="K1745" s="6">
        <v>1972</v>
      </c>
      <c r="L1745" s="1">
        <f t="shared" si="55"/>
        <v>10585</v>
      </c>
      <c r="M1745">
        <v>62.4</v>
      </c>
      <c r="N1745">
        <v>27.9</v>
      </c>
      <c r="O1745" t="s">
        <v>2455</v>
      </c>
      <c r="P1745" t="s">
        <v>81</v>
      </c>
      <c r="Q1745" t="s">
        <v>35</v>
      </c>
      <c r="R1745">
        <v>84</v>
      </c>
      <c r="S1745">
        <v>13</v>
      </c>
      <c r="T1745">
        <v>156</v>
      </c>
    </row>
    <row r="1746" spans="1:20">
      <c r="A1746" t="s">
        <v>2750</v>
      </c>
      <c r="B1746" s="4">
        <v>7</v>
      </c>
      <c r="C1746" s="4">
        <v>6</v>
      </c>
      <c r="D1746" s="4">
        <v>1972</v>
      </c>
      <c r="E1746" s="1">
        <f t="shared" si="54"/>
        <v>4680</v>
      </c>
      <c r="F1746">
        <v>60.4</v>
      </c>
      <c r="G1746">
        <v>22.3</v>
      </c>
      <c r="H1746" t="s">
        <v>2455</v>
      </c>
      <c r="I1746" s="4">
        <v>18</v>
      </c>
      <c r="J1746" s="4">
        <v>6</v>
      </c>
      <c r="K1746" s="6">
        <v>1972</v>
      </c>
      <c r="L1746" s="1">
        <f t="shared" si="55"/>
        <v>8698</v>
      </c>
      <c r="M1746">
        <v>60.4</v>
      </c>
      <c r="N1746">
        <v>22.3</v>
      </c>
      <c r="O1746" t="s">
        <v>2455</v>
      </c>
      <c r="P1746" t="s">
        <v>40</v>
      </c>
      <c r="Q1746" t="s">
        <v>35</v>
      </c>
      <c r="R1746">
        <v>11</v>
      </c>
      <c r="S1746">
        <v>0</v>
      </c>
      <c r="T1746">
        <v>0</v>
      </c>
    </row>
    <row r="1747" spans="1:20">
      <c r="A1747" t="s">
        <v>2781</v>
      </c>
      <c r="B1747" s="4">
        <v>21</v>
      </c>
      <c r="C1747" s="4">
        <v>6</v>
      </c>
      <c r="D1747" s="4">
        <v>1972</v>
      </c>
      <c r="E1747" s="1">
        <f t="shared" si="54"/>
        <v>9794</v>
      </c>
      <c r="F1747">
        <v>61.48</v>
      </c>
      <c r="G1747">
        <v>28.22</v>
      </c>
      <c r="H1747" t="s">
        <v>2455</v>
      </c>
      <c r="I1747" s="4">
        <v>19</v>
      </c>
      <c r="J1747" s="4">
        <v>5</v>
      </c>
      <c r="K1747" s="6">
        <v>1984</v>
      </c>
      <c r="L1747" s="1">
        <f t="shared" si="55"/>
        <v>9044</v>
      </c>
      <c r="M1747">
        <v>61.48</v>
      </c>
      <c r="N1747">
        <v>28.27</v>
      </c>
      <c r="O1747" t="s">
        <v>2455</v>
      </c>
      <c r="P1747" t="s">
        <v>40</v>
      </c>
      <c r="Q1747" t="s">
        <v>35</v>
      </c>
      <c r="R1747">
        <v>4350</v>
      </c>
      <c r="S1747">
        <v>3</v>
      </c>
      <c r="T1747">
        <v>91</v>
      </c>
    </row>
    <row r="1748" spans="1:20">
      <c r="A1748" t="s">
        <v>2798</v>
      </c>
      <c r="B1748" s="4">
        <v>28</v>
      </c>
      <c r="C1748" s="4">
        <v>5</v>
      </c>
      <c r="D1748" s="4">
        <v>1972</v>
      </c>
      <c r="E1748" s="1">
        <f t="shared" si="54"/>
        <v>12320</v>
      </c>
      <c r="F1748">
        <v>63.2</v>
      </c>
      <c r="G1748">
        <v>23.8</v>
      </c>
      <c r="H1748" t="s">
        <v>2455</v>
      </c>
      <c r="I1748" s="4">
        <v>25</v>
      </c>
      <c r="J1748" s="4">
        <v>11</v>
      </c>
      <c r="K1748" s="6">
        <v>1972</v>
      </c>
      <c r="L1748" s="1">
        <f t="shared" si="55"/>
        <v>11408</v>
      </c>
      <c r="M1748">
        <v>63.2</v>
      </c>
      <c r="N1748">
        <v>23.8</v>
      </c>
      <c r="O1748" t="s">
        <v>2455</v>
      </c>
      <c r="P1748" t="s">
        <v>40</v>
      </c>
      <c r="Q1748" t="s">
        <v>35</v>
      </c>
      <c r="R1748">
        <v>181</v>
      </c>
      <c r="S1748">
        <v>0</v>
      </c>
      <c r="T1748">
        <v>0</v>
      </c>
    </row>
    <row r="1749" spans="1:20">
      <c r="A1749" t="s">
        <v>2816</v>
      </c>
      <c r="B1749" s="4">
        <v>31</v>
      </c>
      <c r="C1749" s="4">
        <v>5</v>
      </c>
      <c r="D1749" s="4">
        <v>1972</v>
      </c>
      <c r="E1749" s="1">
        <f t="shared" si="54"/>
        <v>13415</v>
      </c>
      <c r="F1749">
        <v>62.62</v>
      </c>
      <c r="G1749">
        <v>29.7</v>
      </c>
      <c r="H1749" t="s">
        <v>2455</v>
      </c>
      <c r="I1749" s="4">
        <v>25</v>
      </c>
      <c r="J1749" s="4">
        <v>8</v>
      </c>
      <c r="K1749" s="6">
        <v>1977</v>
      </c>
      <c r="L1749" s="1">
        <f t="shared" si="55"/>
        <v>11321</v>
      </c>
      <c r="M1749">
        <v>62.62</v>
      </c>
      <c r="N1749">
        <v>29.7</v>
      </c>
      <c r="O1749" t="s">
        <v>2455</v>
      </c>
      <c r="P1749" t="s">
        <v>34</v>
      </c>
      <c r="Q1749" t="s">
        <v>35</v>
      </c>
      <c r="R1749">
        <v>1912</v>
      </c>
      <c r="S1749">
        <v>0</v>
      </c>
      <c r="T1749">
        <v>0</v>
      </c>
    </row>
    <row r="1750" spans="1:20">
      <c r="A1750" t="s">
        <v>2832</v>
      </c>
      <c r="B1750" s="4">
        <v>2</v>
      </c>
      <c r="C1750" s="4">
        <v>7</v>
      </c>
      <c r="D1750" s="4">
        <v>1972</v>
      </c>
      <c r="E1750" s="1">
        <f t="shared" si="54"/>
        <v>2884</v>
      </c>
      <c r="F1750">
        <v>64.5</v>
      </c>
      <c r="G1750">
        <v>26.7</v>
      </c>
      <c r="H1750" t="s">
        <v>2455</v>
      </c>
      <c r="I1750" s="4">
        <v>31</v>
      </c>
      <c r="J1750" s="4">
        <v>7</v>
      </c>
      <c r="K1750" s="6">
        <v>1972</v>
      </c>
      <c r="L1750" s="1">
        <f t="shared" si="55"/>
        <v>13476</v>
      </c>
      <c r="M1750">
        <v>64.5</v>
      </c>
      <c r="N1750">
        <v>26.7</v>
      </c>
      <c r="O1750" t="s">
        <v>2455</v>
      </c>
      <c r="P1750" t="s">
        <v>26</v>
      </c>
      <c r="Q1750" t="s">
        <v>35</v>
      </c>
      <c r="R1750">
        <v>29</v>
      </c>
      <c r="S1750">
        <v>0</v>
      </c>
      <c r="T1750">
        <v>0</v>
      </c>
    </row>
    <row r="1751" spans="1:20">
      <c r="A1751" t="s">
        <v>2853</v>
      </c>
      <c r="B1751" s="4">
        <v>23</v>
      </c>
      <c r="C1751" s="4">
        <v>5</v>
      </c>
      <c r="D1751" s="4">
        <v>1972</v>
      </c>
      <c r="E1751" s="1">
        <f t="shared" si="54"/>
        <v>10493</v>
      </c>
      <c r="F1751">
        <v>60.6</v>
      </c>
      <c r="G1751">
        <v>27.2</v>
      </c>
      <c r="H1751" t="s">
        <v>2455</v>
      </c>
      <c r="I1751" s="4">
        <v>22</v>
      </c>
      <c r="J1751" s="4">
        <v>8</v>
      </c>
      <c r="K1751" s="6">
        <v>1972</v>
      </c>
      <c r="L1751" s="1">
        <f t="shared" si="55"/>
        <v>10220</v>
      </c>
      <c r="M1751">
        <v>60.6</v>
      </c>
      <c r="N1751">
        <v>27.2</v>
      </c>
      <c r="O1751" t="s">
        <v>2455</v>
      </c>
      <c r="P1751" t="s">
        <v>81</v>
      </c>
      <c r="Q1751" t="s">
        <v>35</v>
      </c>
      <c r="R1751">
        <v>91</v>
      </c>
      <c r="S1751">
        <v>0</v>
      </c>
      <c r="T1751">
        <v>0</v>
      </c>
    </row>
    <row r="1752" spans="1:20">
      <c r="A1752" t="s">
        <v>2854</v>
      </c>
      <c r="B1752" s="4">
        <v>25</v>
      </c>
      <c r="C1752" s="4">
        <v>5</v>
      </c>
      <c r="D1752" s="4">
        <v>1972</v>
      </c>
      <c r="E1752" s="1">
        <f t="shared" si="54"/>
        <v>11224</v>
      </c>
      <c r="F1752">
        <v>60.58</v>
      </c>
      <c r="G1752">
        <v>27.2</v>
      </c>
      <c r="H1752" t="s">
        <v>2455</v>
      </c>
      <c r="I1752" s="4">
        <v>19</v>
      </c>
      <c r="J1752" s="4">
        <v>4</v>
      </c>
      <c r="K1752" s="6">
        <v>1973</v>
      </c>
      <c r="L1752" s="1">
        <f t="shared" si="55"/>
        <v>9003</v>
      </c>
      <c r="M1752">
        <v>60.6</v>
      </c>
      <c r="N1752">
        <v>27.2</v>
      </c>
      <c r="O1752" t="s">
        <v>2455</v>
      </c>
      <c r="P1752" t="s">
        <v>40</v>
      </c>
      <c r="Q1752" t="s">
        <v>35</v>
      </c>
      <c r="R1752">
        <v>329</v>
      </c>
      <c r="S1752">
        <v>2</v>
      </c>
      <c r="T1752">
        <v>0</v>
      </c>
    </row>
    <row r="1753" spans="1:20">
      <c r="A1753" t="s">
        <v>2855</v>
      </c>
      <c r="B1753" s="4">
        <v>25</v>
      </c>
      <c r="C1753" s="4">
        <v>5</v>
      </c>
      <c r="D1753" s="4">
        <v>1972</v>
      </c>
      <c r="E1753" s="1">
        <f t="shared" si="54"/>
        <v>11224</v>
      </c>
      <c r="F1753">
        <v>60.58</v>
      </c>
      <c r="G1753">
        <v>27.2</v>
      </c>
      <c r="H1753" t="s">
        <v>2455</v>
      </c>
      <c r="I1753" s="4">
        <v>9</v>
      </c>
      <c r="J1753" s="4">
        <v>4</v>
      </c>
      <c r="K1753" s="6">
        <v>1974</v>
      </c>
      <c r="L1753" s="1">
        <f t="shared" si="55"/>
        <v>5352</v>
      </c>
      <c r="M1753">
        <v>60.57</v>
      </c>
      <c r="N1753">
        <v>27.22</v>
      </c>
      <c r="O1753" t="s">
        <v>2455</v>
      </c>
      <c r="P1753" t="s">
        <v>40</v>
      </c>
      <c r="Q1753" t="s">
        <v>35</v>
      </c>
      <c r="R1753">
        <v>684</v>
      </c>
      <c r="S1753">
        <v>3</v>
      </c>
      <c r="T1753">
        <v>154</v>
      </c>
    </row>
    <row r="1754" spans="1:20">
      <c r="A1754" t="s">
        <v>2856</v>
      </c>
      <c r="B1754" s="4">
        <v>3</v>
      </c>
      <c r="C1754" s="4">
        <v>6</v>
      </c>
      <c r="D1754" s="4">
        <v>1972</v>
      </c>
      <c r="E1754" s="1">
        <f t="shared" si="54"/>
        <v>3219</v>
      </c>
      <c r="F1754">
        <v>61.47</v>
      </c>
      <c r="G1754">
        <v>24.05</v>
      </c>
      <c r="H1754" t="s">
        <v>2455</v>
      </c>
      <c r="I1754" s="4">
        <v>5</v>
      </c>
      <c r="J1754" s="4">
        <v>7</v>
      </c>
      <c r="K1754" s="6">
        <v>1977</v>
      </c>
      <c r="L1754" s="1">
        <f t="shared" si="55"/>
        <v>3985</v>
      </c>
      <c r="M1754">
        <v>61.33</v>
      </c>
      <c r="N1754">
        <v>24</v>
      </c>
      <c r="O1754" t="s">
        <v>2455</v>
      </c>
      <c r="P1754" t="s">
        <v>81</v>
      </c>
      <c r="Q1754" t="s">
        <v>35</v>
      </c>
      <c r="R1754">
        <v>1858</v>
      </c>
      <c r="S1754">
        <v>16</v>
      </c>
      <c r="T1754">
        <v>191</v>
      </c>
    </row>
    <row r="1755" spans="1:20">
      <c r="A1755" t="s">
        <v>2866</v>
      </c>
      <c r="B1755" s="4">
        <v>27</v>
      </c>
      <c r="C1755" s="4">
        <v>5</v>
      </c>
      <c r="D1755" s="4">
        <v>1972</v>
      </c>
      <c r="E1755" s="1">
        <f t="shared" si="54"/>
        <v>11954</v>
      </c>
      <c r="F1755">
        <v>60.5</v>
      </c>
      <c r="G1755">
        <v>24.2</v>
      </c>
      <c r="H1755" t="s">
        <v>2455</v>
      </c>
      <c r="I1755" s="4">
        <v>5</v>
      </c>
      <c r="J1755" s="4">
        <v>8</v>
      </c>
      <c r="K1755" s="6">
        <v>1972</v>
      </c>
      <c r="L1755" s="1">
        <f t="shared" si="55"/>
        <v>4011</v>
      </c>
      <c r="M1755">
        <v>60.5</v>
      </c>
      <c r="N1755">
        <v>24.2</v>
      </c>
      <c r="O1755" t="s">
        <v>2455</v>
      </c>
      <c r="P1755" t="s">
        <v>81</v>
      </c>
      <c r="Q1755" t="s">
        <v>35</v>
      </c>
      <c r="R1755">
        <v>70</v>
      </c>
      <c r="S1755">
        <v>0</v>
      </c>
      <c r="T1755">
        <v>0</v>
      </c>
    </row>
    <row r="1756" spans="1:20">
      <c r="A1756" t="s">
        <v>2869</v>
      </c>
      <c r="B1756" s="4">
        <v>26</v>
      </c>
      <c r="C1756" s="4">
        <v>5</v>
      </c>
      <c r="D1756" s="4">
        <v>1972</v>
      </c>
      <c r="E1756" s="1">
        <f t="shared" si="54"/>
        <v>11589</v>
      </c>
      <c r="F1756">
        <v>62.27</v>
      </c>
      <c r="G1756">
        <v>21.37</v>
      </c>
      <c r="H1756" t="s">
        <v>2455</v>
      </c>
      <c r="I1756" s="4">
        <v>31</v>
      </c>
      <c r="J1756" s="4">
        <v>3</v>
      </c>
      <c r="K1756" s="6">
        <v>1974</v>
      </c>
      <c r="L1756" s="1">
        <f t="shared" si="55"/>
        <v>13356</v>
      </c>
      <c r="M1756">
        <v>62.65</v>
      </c>
      <c r="N1756">
        <v>21.55</v>
      </c>
      <c r="O1756" t="s">
        <v>2455</v>
      </c>
      <c r="P1756" t="s">
        <v>34</v>
      </c>
      <c r="Q1756" t="s">
        <v>35</v>
      </c>
      <c r="R1756">
        <v>674</v>
      </c>
      <c r="S1756">
        <v>44</v>
      </c>
      <c r="T1756">
        <v>13</v>
      </c>
    </row>
    <row r="1757" spans="1:20">
      <c r="A1757" t="s">
        <v>2870</v>
      </c>
      <c r="B1757" s="4">
        <v>4</v>
      </c>
      <c r="C1757" s="4">
        <v>6</v>
      </c>
      <c r="D1757" s="4">
        <v>1972</v>
      </c>
      <c r="E1757" s="1">
        <f t="shared" si="54"/>
        <v>3585</v>
      </c>
      <c r="F1757">
        <v>60.8</v>
      </c>
      <c r="G1757">
        <v>28.1</v>
      </c>
      <c r="H1757" t="s">
        <v>2455</v>
      </c>
      <c r="I1757" s="4">
        <v>11</v>
      </c>
      <c r="J1757" s="4">
        <v>11</v>
      </c>
      <c r="K1757" s="6">
        <v>1972</v>
      </c>
      <c r="L1757" s="1">
        <f t="shared" si="55"/>
        <v>6294</v>
      </c>
      <c r="M1757">
        <v>60.8</v>
      </c>
      <c r="N1757">
        <v>28</v>
      </c>
      <c r="O1757" t="s">
        <v>2455</v>
      </c>
      <c r="P1757" t="s">
        <v>34</v>
      </c>
      <c r="Q1757" t="s">
        <v>35</v>
      </c>
      <c r="R1757">
        <v>160</v>
      </c>
      <c r="S1757">
        <v>6</v>
      </c>
      <c r="T1757">
        <v>270</v>
      </c>
    </row>
    <row r="1758" spans="1:20">
      <c r="A1758" t="s">
        <v>2871</v>
      </c>
      <c r="B1758" s="4">
        <v>4</v>
      </c>
      <c r="C1758" s="4">
        <v>6</v>
      </c>
      <c r="D1758" s="4">
        <v>1972</v>
      </c>
      <c r="E1758" s="1">
        <f t="shared" si="54"/>
        <v>3585</v>
      </c>
      <c r="F1758">
        <v>60.8</v>
      </c>
      <c r="G1758">
        <v>28.1</v>
      </c>
      <c r="H1758" t="s">
        <v>2455</v>
      </c>
      <c r="I1758" s="4">
        <v>15</v>
      </c>
      <c r="J1758" s="4">
        <v>9</v>
      </c>
      <c r="K1758" s="6">
        <v>1972</v>
      </c>
      <c r="L1758" s="1">
        <f t="shared" si="55"/>
        <v>7694</v>
      </c>
      <c r="M1758">
        <v>60.8</v>
      </c>
      <c r="N1758">
        <v>28.1</v>
      </c>
      <c r="O1758" t="s">
        <v>2455</v>
      </c>
      <c r="P1758" t="s">
        <v>34</v>
      </c>
      <c r="Q1758" t="s">
        <v>35</v>
      </c>
      <c r="R1758">
        <v>103</v>
      </c>
      <c r="S1758">
        <v>0</v>
      </c>
      <c r="T1758">
        <v>0</v>
      </c>
    </row>
    <row r="1759" spans="1:20">
      <c r="A1759" t="s">
        <v>2872</v>
      </c>
      <c r="B1759" s="4">
        <v>4</v>
      </c>
      <c r="C1759" s="4">
        <v>6</v>
      </c>
      <c r="D1759" s="4">
        <v>1972</v>
      </c>
      <c r="E1759" s="1">
        <f t="shared" si="54"/>
        <v>3585</v>
      </c>
      <c r="F1759">
        <v>60.8</v>
      </c>
      <c r="G1759">
        <v>28</v>
      </c>
      <c r="H1759" t="s">
        <v>2455</v>
      </c>
      <c r="I1759" s="4">
        <v>25</v>
      </c>
      <c r="J1759" s="4">
        <v>4</v>
      </c>
      <c r="K1759" s="6">
        <v>1973</v>
      </c>
      <c r="L1759" s="1">
        <f t="shared" si="55"/>
        <v>11195</v>
      </c>
      <c r="M1759">
        <v>60.9</v>
      </c>
      <c r="N1759">
        <v>27.6</v>
      </c>
      <c r="O1759" t="s">
        <v>2455</v>
      </c>
      <c r="P1759" t="s">
        <v>40</v>
      </c>
      <c r="Q1759" t="s">
        <v>35</v>
      </c>
      <c r="R1759">
        <v>325</v>
      </c>
      <c r="S1759">
        <v>25</v>
      </c>
      <c r="T1759">
        <v>298</v>
      </c>
    </row>
    <row r="1760" spans="1:20">
      <c r="A1760" t="s">
        <v>3899</v>
      </c>
      <c r="B1760" s="4">
        <v>24</v>
      </c>
      <c r="C1760" s="4">
        <v>5</v>
      </c>
      <c r="D1760" s="4">
        <v>1972</v>
      </c>
      <c r="E1760" s="1">
        <f t="shared" si="54"/>
        <v>10859</v>
      </c>
      <c r="F1760">
        <v>55.38</v>
      </c>
      <c r="G1760">
        <v>12.83</v>
      </c>
      <c r="H1760" t="s">
        <v>2497</v>
      </c>
      <c r="I1760" s="4">
        <v>6</v>
      </c>
      <c r="J1760" s="4">
        <v>7</v>
      </c>
      <c r="K1760" s="6">
        <v>1972</v>
      </c>
      <c r="L1760" s="1">
        <f t="shared" si="55"/>
        <v>4345</v>
      </c>
      <c r="M1760">
        <v>55.38</v>
      </c>
      <c r="N1760">
        <v>12.83</v>
      </c>
      <c r="O1760" t="s">
        <v>2497</v>
      </c>
      <c r="P1760" t="s">
        <v>40</v>
      </c>
      <c r="Q1760" t="s">
        <v>35</v>
      </c>
      <c r="R1760">
        <v>43</v>
      </c>
      <c r="S1760">
        <v>0</v>
      </c>
      <c r="T1760">
        <v>0</v>
      </c>
    </row>
    <row r="1761" spans="1:20">
      <c r="A1761" t="s">
        <v>3900</v>
      </c>
      <c r="B1761" s="4">
        <v>24</v>
      </c>
      <c r="C1761" s="4">
        <v>5</v>
      </c>
      <c r="D1761" s="4">
        <v>1972</v>
      </c>
      <c r="E1761" s="1">
        <f t="shared" si="54"/>
        <v>10859</v>
      </c>
      <c r="F1761">
        <v>55.42</v>
      </c>
      <c r="G1761">
        <v>12.83</v>
      </c>
      <c r="H1761" t="s">
        <v>2497</v>
      </c>
      <c r="I1761" s="4">
        <v>15</v>
      </c>
      <c r="J1761" s="4">
        <v>5</v>
      </c>
      <c r="K1761" s="6">
        <v>1979</v>
      </c>
      <c r="L1761" s="1">
        <f t="shared" si="55"/>
        <v>7578</v>
      </c>
      <c r="M1761">
        <v>55.4</v>
      </c>
      <c r="N1761">
        <v>12.83</v>
      </c>
      <c r="O1761" t="s">
        <v>2497</v>
      </c>
      <c r="P1761" t="s">
        <v>34</v>
      </c>
      <c r="Q1761" t="s">
        <v>35</v>
      </c>
      <c r="R1761">
        <v>2547</v>
      </c>
      <c r="S1761">
        <v>2</v>
      </c>
      <c r="T1761">
        <v>181</v>
      </c>
    </row>
    <row r="1762" spans="1:20">
      <c r="A1762" t="s">
        <v>3901</v>
      </c>
      <c r="B1762" s="4">
        <v>24</v>
      </c>
      <c r="C1762" s="4">
        <v>5</v>
      </c>
      <c r="D1762" s="4">
        <v>1972</v>
      </c>
      <c r="E1762" s="1">
        <f t="shared" si="54"/>
        <v>10859</v>
      </c>
      <c r="F1762">
        <v>55.38</v>
      </c>
      <c r="G1762">
        <v>12.83</v>
      </c>
      <c r="H1762" t="s">
        <v>2497</v>
      </c>
      <c r="I1762" s="4">
        <v>13</v>
      </c>
      <c r="J1762" s="4">
        <v>1</v>
      </c>
      <c r="K1762" s="6">
        <v>1973</v>
      </c>
      <c r="L1762" s="1">
        <f t="shared" si="55"/>
        <v>6722</v>
      </c>
      <c r="M1762">
        <v>55.42</v>
      </c>
      <c r="N1762">
        <v>12.83</v>
      </c>
      <c r="O1762" t="s">
        <v>2497</v>
      </c>
      <c r="P1762" t="s">
        <v>34</v>
      </c>
      <c r="Q1762" t="s">
        <v>35</v>
      </c>
      <c r="R1762">
        <v>234</v>
      </c>
      <c r="S1762">
        <v>4</v>
      </c>
      <c r="T1762">
        <v>0</v>
      </c>
    </row>
    <row r="1763" spans="1:20">
      <c r="A1763" t="s">
        <v>3902</v>
      </c>
      <c r="B1763" s="4">
        <v>27</v>
      </c>
      <c r="C1763" s="4">
        <v>5</v>
      </c>
      <c r="D1763" s="4">
        <v>1972</v>
      </c>
      <c r="E1763" s="1">
        <f t="shared" si="54"/>
        <v>11954</v>
      </c>
      <c r="F1763">
        <v>55.42</v>
      </c>
      <c r="G1763">
        <v>12.83</v>
      </c>
      <c r="H1763" t="s">
        <v>2497</v>
      </c>
      <c r="I1763" s="4">
        <v>1</v>
      </c>
      <c r="J1763" s="4">
        <v>11</v>
      </c>
      <c r="K1763" s="6">
        <v>1972</v>
      </c>
      <c r="L1763" s="1">
        <f t="shared" si="55"/>
        <v>2642</v>
      </c>
      <c r="M1763">
        <v>55.42</v>
      </c>
      <c r="N1763">
        <v>12.83</v>
      </c>
      <c r="O1763" t="s">
        <v>2497</v>
      </c>
      <c r="P1763" t="s">
        <v>34</v>
      </c>
      <c r="Q1763" t="s">
        <v>35</v>
      </c>
      <c r="R1763">
        <v>158</v>
      </c>
      <c r="S1763">
        <v>0</v>
      </c>
      <c r="T1763">
        <v>0</v>
      </c>
    </row>
    <row r="1764" spans="1:20">
      <c r="A1764" t="s">
        <v>3903</v>
      </c>
      <c r="B1764" s="4">
        <v>27</v>
      </c>
      <c r="C1764" s="4">
        <v>5</v>
      </c>
      <c r="D1764" s="4">
        <v>1972</v>
      </c>
      <c r="E1764" s="1">
        <f t="shared" si="54"/>
        <v>11954</v>
      </c>
      <c r="F1764">
        <v>55.42</v>
      </c>
      <c r="G1764">
        <v>12.83</v>
      </c>
      <c r="H1764" t="s">
        <v>2497</v>
      </c>
      <c r="I1764" s="4">
        <v>8</v>
      </c>
      <c r="J1764" s="4">
        <v>5</v>
      </c>
      <c r="K1764" s="6">
        <v>1985</v>
      </c>
      <c r="L1764" s="1">
        <f t="shared" si="55"/>
        <v>5028</v>
      </c>
      <c r="M1764">
        <v>55.38</v>
      </c>
      <c r="N1764">
        <v>12.83</v>
      </c>
      <c r="O1764" t="s">
        <v>2497</v>
      </c>
      <c r="P1764" t="s">
        <v>40</v>
      </c>
      <c r="Q1764" t="s">
        <v>35</v>
      </c>
      <c r="R1764">
        <v>4729</v>
      </c>
      <c r="S1764">
        <v>4</v>
      </c>
      <c r="T1764">
        <v>181</v>
      </c>
    </row>
    <row r="1765" spans="1:20">
      <c r="A1765" t="s">
        <v>3904</v>
      </c>
      <c r="B1765" s="4">
        <v>28</v>
      </c>
      <c r="C1765" s="4">
        <v>5</v>
      </c>
      <c r="D1765" s="4">
        <v>1972</v>
      </c>
      <c r="E1765" s="1">
        <f t="shared" si="54"/>
        <v>12320</v>
      </c>
      <c r="F1765">
        <v>55.38</v>
      </c>
      <c r="G1765">
        <v>12.83</v>
      </c>
      <c r="H1765" t="s">
        <v>2497</v>
      </c>
      <c r="I1765" s="4">
        <v>14</v>
      </c>
      <c r="J1765" s="4">
        <v>12</v>
      </c>
      <c r="K1765" s="6">
        <v>1972</v>
      </c>
      <c r="L1765" s="1">
        <f t="shared" si="55"/>
        <v>7420</v>
      </c>
      <c r="M1765">
        <v>55.38</v>
      </c>
      <c r="N1765">
        <v>12.83</v>
      </c>
      <c r="O1765" t="s">
        <v>2497</v>
      </c>
      <c r="P1765" t="s">
        <v>26</v>
      </c>
      <c r="Q1765" t="s">
        <v>35</v>
      </c>
      <c r="R1765">
        <v>200</v>
      </c>
      <c r="S1765">
        <v>0</v>
      </c>
      <c r="T1765">
        <v>0</v>
      </c>
    </row>
    <row r="1766" spans="1:20">
      <c r="A1766" t="s">
        <v>3905</v>
      </c>
      <c r="B1766" s="4">
        <v>28</v>
      </c>
      <c r="C1766" s="4">
        <v>5</v>
      </c>
      <c r="D1766" s="4">
        <v>1972</v>
      </c>
      <c r="E1766" s="1">
        <f t="shared" si="54"/>
        <v>12320</v>
      </c>
      <c r="F1766">
        <v>55.38</v>
      </c>
      <c r="G1766">
        <v>12.83</v>
      </c>
      <c r="H1766" t="s">
        <v>2497</v>
      </c>
      <c r="I1766" s="4">
        <v>28</v>
      </c>
      <c r="J1766" s="4">
        <v>8</v>
      </c>
      <c r="K1766" s="6">
        <v>1972</v>
      </c>
      <c r="L1766" s="1">
        <f t="shared" si="55"/>
        <v>12412</v>
      </c>
      <c r="M1766">
        <v>55.38</v>
      </c>
      <c r="N1766">
        <v>12.83</v>
      </c>
      <c r="O1766" t="s">
        <v>2497</v>
      </c>
      <c r="P1766" t="s">
        <v>40</v>
      </c>
      <c r="Q1766" t="s">
        <v>35</v>
      </c>
      <c r="R1766">
        <v>92</v>
      </c>
      <c r="S1766">
        <v>0</v>
      </c>
      <c r="T1766">
        <v>0</v>
      </c>
    </row>
    <row r="1767" spans="1:20">
      <c r="A1767" t="s">
        <v>3906</v>
      </c>
      <c r="B1767" s="4">
        <v>30</v>
      </c>
      <c r="C1767" s="4">
        <v>5</v>
      </c>
      <c r="D1767" s="4">
        <v>1972</v>
      </c>
      <c r="E1767" s="1">
        <f t="shared" si="54"/>
        <v>13050</v>
      </c>
      <c r="F1767">
        <v>55.38</v>
      </c>
      <c r="G1767">
        <v>12.83</v>
      </c>
      <c r="H1767" t="s">
        <v>2497</v>
      </c>
      <c r="I1767" s="4">
        <v>10</v>
      </c>
      <c r="J1767" s="4">
        <v>4</v>
      </c>
      <c r="K1767" s="6">
        <v>1974</v>
      </c>
      <c r="L1767" s="1">
        <f t="shared" si="55"/>
        <v>5717</v>
      </c>
      <c r="M1767">
        <v>55.8</v>
      </c>
      <c r="N1767">
        <v>13.37</v>
      </c>
      <c r="O1767" t="s">
        <v>2497</v>
      </c>
      <c r="P1767" t="s">
        <v>34</v>
      </c>
      <c r="Q1767" t="s">
        <v>35</v>
      </c>
      <c r="R1767">
        <v>680</v>
      </c>
      <c r="S1767">
        <v>58</v>
      </c>
      <c r="T1767">
        <v>36</v>
      </c>
    </row>
    <row r="1768" spans="1:20">
      <c r="A1768" t="s">
        <v>3907</v>
      </c>
      <c r="B1768" s="4">
        <v>30</v>
      </c>
      <c r="C1768" s="4">
        <v>5</v>
      </c>
      <c r="D1768" s="4">
        <v>1972</v>
      </c>
      <c r="E1768" s="1">
        <f t="shared" si="54"/>
        <v>13050</v>
      </c>
      <c r="F1768">
        <v>55.38</v>
      </c>
      <c r="G1768">
        <v>12.83</v>
      </c>
      <c r="H1768" t="s">
        <v>2497</v>
      </c>
      <c r="I1768" s="4">
        <v>11</v>
      </c>
      <c r="J1768" s="4">
        <v>10</v>
      </c>
      <c r="K1768" s="6">
        <v>1972</v>
      </c>
      <c r="L1768" s="1">
        <f t="shared" si="55"/>
        <v>6263</v>
      </c>
      <c r="M1768">
        <v>55.38</v>
      </c>
      <c r="N1768">
        <v>12.83</v>
      </c>
      <c r="O1768" t="s">
        <v>2497</v>
      </c>
      <c r="P1768" t="s">
        <v>34</v>
      </c>
      <c r="Q1768" t="s">
        <v>35</v>
      </c>
      <c r="R1768">
        <v>134</v>
      </c>
      <c r="S1768">
        <v>0</v>
      </c>
      <c r="T1768">
        <v>0</v>
      </c>
    </row>
    <row r="1769" spans="1:20">
      <c r="A1769" t="s">
        <v>3908</v>
      </c>
      <c r="B1769" s="4">
        <v>31</v>
      </c>
      <c r="C1769" s="4">
        <v>5</v>
      </c>
      <c r="D1769" s="4">
        <v>1972</v>
      </c>
      <c r="E1769" s="1">
        <f t="shared" si="54"/>
        <v>13415</v>
      </c>
      <c r="F1769">
        <v>55.42</v>
      </c>
      <c r="G1769">
        <v>12.83</v>
      </c>
      <c r="H1769" t="s">
        <v>2497</v>
      </c>
      <c r="I1769" s="4">
        <v>6</v>
      </c>
      <c r="J1769" s="4">
        <v>9</v>
      </c>
      <c r="K1769" s="6">
        <v>1980</v>
      </c>
      <c r="L1769" s="1">
        <f t="shared" si="55"/>
        <v>4415</v>
      </c>
      <c r="M1769">
        <v>55.42</v>
      </c>
      <c r="N1769">
        <v>12.83</v>
      </c>
      <c r="O1769" t="s">
        <v>2497</v>
      </c>
      <c r="P1769" t="s">
        <v>26</v>
      </c>
      <c r="Q1769" t="s">
        <v>35</v>
      </c>
      <c r="R1769">
        <v>3020</v>
      </c>
      <c r="S1769">
        <v>0</v>
      </c>
      <c r="T1769">
        <v>0</v>
      </c>
    </row>
    <row r="1770" spans="1:20">
      <c r="A1770" t="s">
        <v>3909</v>
      </c>
      <c r="B1770" s="4">
        <v>31</v>
      </c>
      <c r="C1770" s="4">
        <v>5</v>
      </c>
      <c r="D1770" s="4">
        <v>1972</v>
      </c>
      <c r="E1770" s="1">
        <f t="shared" si="54"/>
        <v>13415</v>
      </c>
      <c r="F1770">
        <v>55.42</v>
      </c>
      <c r="G1770">
        <v>12.83</v>
      </c>
      <c r="H1770" t="s">
        <v>2497</v>
      </c>
      <c r="I1770" s="4">
        <v>19</v>
      </c>
      <c r="J1770" s="4">
        <v>10</v>
      </c>
      <c r="K1770" s="6">
        <v>1972</v>
      </c>
      <c r="L1770" s="1">
        <f t="shared" si="55"/>
        <v>9185</v>
      </c>
      <c r="M1770">
        <v>55.38</v>
      </c>
      <c r="N1770">
        <v>12.83</v>
      </c>
      <c r="O1770" t="s">
        <v>2497</v>
      </c>
      <c r="P1770" t="s">
        <v>34</v>
      </c>
      <c r="Q1770" t="s">
        <v>35</v>
      </c>
      <c r="R1770">
        <v>141</v>
      </c>
      <c r="S1770">
        <v>4</v>
      </c>
      <c r="T1770">
        <v>181</v>
      </c>
    </row>
    <row r="1771" spans="1:20">
      <c r="A1771" t="s">
        <v>3922</v>
      </c>
      <c r="B1771" s="4">
        <v>14</v>
      </c>
      <c r="C1771" s="4">
        <v>5</v>
      </c>
      <c r="D1771" s="4">
        <v>1972</v>
      </c>
      <c r="E1771" s="1">
        <f t="shared" si="54"/>
        <v>7206</v>
      </c>
      <c r="F1771">
        <v>55.68</v>
      </c>
      <c r="G1771">
        <v>13.48</v>
      </c>
      <c r="H1771" t="s">
        <v>2497</v>
      </c>
      <c r="I1771" s="4">
        <v>20</v>
      </c>
      <c r="J1771" s="4">
        <v>8</v>
      </c>
      <c r="K1771" s="6">
        <v>1972</v>
      </c>
      <c r="L1771" s="1">
        <f t="shared" si="55"/>
        <v>9490</v>
      </c>
      <c r="M1771">
        <v>55.65</v>
      </c>
      <c r="N1771">
        <v>13.5</v>
      </c>
      <c r="O1771" t="s">
        <v>2497</v>
      </c>
      <c r="P1771" t="s">
        <v>40</v>
      </c>
      <c r="Q1771" t="s">
        <v>35</v>
      </c>
      <c r="R1771">
        <v>98</v>
      </c>
      <c r="S1771">
        <v>4</v>
      </c>
      <c r="T1771">
        <v>165</v>
      </c>
    </row>
    <row r="1772" spans="1:20">
      <c r="A1772" t="s">
        <v>3924</v>
      </c>
      <c r="B1772" s="4">
        <v>31</v>
      </c>
      <c r="C1772" s="4">
        <v>5</v>
      </c>
      <c r="D1772" s="4">
        <v>1972</v>
      </c>
      <c r="E1772" s="1">
        <f t="shared" si="54"/>
        <v>13415</v>
      </c>
      <c r="F1772">
        <v>55.68</v>
      </c>
      <c r="G1772">
        <v>13.48</v>
      </c>
      <c r="H1772" t="s">
        <v>2497</v>
      </c>
      <c r="I1772" s="4">
        <v>17</v>
      </c>
      <c r="J1772" s="4">
        <v>6</v>
      </c>
      <c r="K1772" s="6">
        <v>1972</v>
      </c>
      <c r="L1772" s="1">
        <f t="shared" si="55"/>
        <v>8333</v>
      </c>
      <c r="M1772">
        <v>55.7</v>
      </c>
      <c r="N1772">
        <v>13.45</v>
      </c>
      <c r="O1772" t="s">
        <v>2497</v>
      </c>
      <c r="P1772" t="s">
        <v>81</v>
      </c>
      <c r="Q1772" t="s">
        <v>35</v>
      </c>
      <c r="R1772">
        <v>17</v>
      </c>
      <c r="S1772">
        <v>3</v>
      </c>
      <c r="T1772">
        <v>312</v>
      </c>
    </row>
    <row r="1773" spans="1:20">
      <c r="A1773" t="s">
        <v>3926</v>
      </c>
      <c r="B1773" s="4">
        <v>1</v>
      </c>
      <c r="C1773" s="4">
        <v>6</v>
      </c>
      <c r="D1773" s="4">
        <v>1972</v>
      </c>
      <c r="E1773" s="1">
        <f t="shared" si="54"/>
        <v>2489</v>
      </c>
      <c r="F1773">
        <v>55.4</v>
      </c>
      <c r="G1773">
        <v>12.93</v>
      </c>
      <c r="H1773" t="s">
        <v>2497</v>
      </c>
      <c r="I1773" s="4">
        <v>25</v>
      </c>
      <c r="J1773" s="4">
        <v>6</v>
      </c>
      <c r="K1773" s="6">
        <v>1972</v>
      </c>
      <c r="L1773" s="1">
        <f t="shared" si="55"/>
        <v>11255</v>
      </c>
      <c r="M1773">
        <v>55.4</v>
      </c>
      <c r="N1773">
        <v>12.93</v>
      </c>
      <c r="O1773" t="s">
        <v>2497</v>
      </c>
      <c r="P1773" t="s">
        <v>40</v>
      </c>
      <c r="Q1773" t="s">
        <v>35</v>
      </c>
      <c r="R1773">
        <v>24</v>
      </c>
      <c r="S1773">
        <v>0</v>
      </c>
      <c r="T1773">
        <v>0</v>
      </c>
    </row>
    <row r="1774" spans="1:20">
      <c r="A1774" t="s">
        <v>3927</v>
      </c>
      <c r="B1774" s="4">
        <v>1</v>
      </c>
      <c r="C1774" s="4">
        <v>6</v>
      </c>
      <c r="D1774" s="4">
        <v>1972</v>
      </c>
      <c r="E1774" s="1">
        <f t="shared" si="54"/>
        <v>2489</v>
      </c>
      <c r="F1774">
        <v>55.4</v>
      </c>
      <c r="G1774">
        <v>12.93</v>
      </c>
      <c r="H1774" t="s">
        <v>2497</v>
      </c>
      <c r="I1774" s="4">
        <v>23</v>
      </c>
      <c r="J1774" s="4">
        <v>6</v>
      </c>
      <c r="K1774" s="6">
        <v>1972</v>
      </c>
      <c r="L1774" s="1">
        <f t="shared" si="55"/>
        <v>10524</v>
      </c>
      <c r="M1774">
        <v>55.4</v>
      </c>
      <c r="N1774">
        <v>12.93</v>
      </c>
      <c r="O1774" t="s">
        <v>2497</v>
      </c>
      <c r="P1774" t="s">
        <v>40</v>
      </c>
      <c r="Q1774" t="s">
        <v>35</v>
      </c>
      <c r="R1774">
        <v>22</v>
      </c>
      <c r="S1774">
        <v>0</v>
      </c>
      <c r="T1774">
        <v>0</v>
      </c>
    </row>
    <row r="1775" spans="1:20">
      <c r="A1775" t="s">
        <v>3928</v>
      </c>
      <c r="B1775" s="4">
        <v>12</v>
      </c>
      <c r="C1775" s="4">
        <v>6</v>
      </c>
      <c r="D1775" s="4">
        <v>1972</v>
      </c>
      <c r="E1775" s="1">
        <f t="shared" si="54"/>
        <v>6507</v>
      </c>
      <c r="F1775">
        <v>55.42</v>
      </c>
      <c r="G1775">
        <v>12.83</v>
      </c>
      <c r="H1775" t="s">
        <v>2497</v>
      </c>
      <c r="I1775" s="4">
        <v>13</v>
      </c>
      <c r="J1775" s="4">
        <v>11</v>
      </c>
      <c r="K1775" s="6">
        <v>1972</v>
      </c>
      <c r="L1775" s="1">
        <f t="shared" si="55"/>
        <v>7025</v>
      </c>
      <c r="M1775">
        <v>55.42</v>
      </c>
      <c r="N1775">
        <v>12.83</v>
      </c>
      <c r="O1775" t="s">
        <v>2497</v>
      </c>
      <c r="P1775" t="s">
        <v>26</v>
      </c>
      <c r="Q1775" t="s">
        <v>35</v>
      </c>
      <c r="R1775">
        <v>154</v>
      </c>
      <c r="S1775">
        <v>0</v>
      </c>
      <c r="T1775">
        <v>0</v>
      </c>
    </row>
    <row r="1776" spans="1:20">
      <c r="A1776" t="s">
        <v>3929</v>
      </c>
      <c r="B1776" s="4">
        <v>12</v>
      </c>
      <c r="C1776" s="4">
        <v>6</v>
      </c>
      <c r="D1776" s="4">
        <v>1972</v>
      </c>
      <c r="E1776" s="1">
        <f t="shared" si="54"/>
        <v>6507</v>
      </c>
      <c r="F1776">
        <v>55.42</v>
      </c>
      <c r="G1776">
        <v>12.83</v>
      </c>
      <c r="H1776" t="s">
        <v>2497</v>
      </c>
      <c r="I1776" s="4">
        <v>19</v>
      </c>
      <c r="J1776" s="4">
        <v>11</v>
      </c>
      <c r="K1776" s="6">
        <v>1972</v>
      </c>
      <c r="L1776" s="1">
        <f t="shared" si="55"/>
        <v>9216</v>
      </c>
      <c r="M1776">
        <v>55.42</v>
      </c>
      <c r="N1776">
        <v>12.83</v>
      </c>
      <c r="O1776" t="s">
        <v>2497</v>
      </c>
      <c r="P1776" t="s">
        <v>26</v>
      </c>
      <c r="Q1776" t="s">
        <v>35</v>
      </c>
      <c r="R1776">
        <v>160</v>
      </c>
      <c r="S1776">
        <v>0</v>
      </c>
      <c r="T1776">
        <v>0</v>
      </c>
    </row>
    <row r="1777" spans="1:20">
      <c r="A1777" t="s">
        <v>4122</v>
      </c>
      <c r="B1777" s="4">
        <v>9</v>
      </c>
      <c r="C1777" s="4">
        <v>6</v>
      </c>
      <c r="D1777" s="4">
        <v>1972</v>
      </c>
      <c r="E1777" s="1">
        <f t="shared" si="54"/>
        <v>5411</v>
      </c>
      <c r="F1777">
        <v>56.92</v>
      </c>
      <c r="G1777">
        <v>12.48</v>
      </c>
      <c r="H1777" t="s">
        <v>2497</v>
      </c>
      <c r="I1777" s="4">
        <v>9</v>
      </c>
      <c r="J1777" s="4">
        <v>10</v>
      </c>
      <c r="K1777" s="6">
        <v>1977</v>
      </c>
      <c r="L1777" s="1">
        <f t="shared" si="55"/>
        <v>5538</v>
      </c>
      <c r="M1777">
        <v>56.92</v>
      </c>
      <c r="N1777">
        <v>12.48</v>
      </c>
      <c r="O1777" t="s">
        <v>2497</v>
      </c>
      <c r="P1777" t="s">
        <v>40</v>
      </c>
      <c r="Q1777" t="s">
        <v>35</v>
      </c>
      <c r="R1777">
        <v>1948</v>
      </c>
      <c r="S1777">
        <v>0</v>
      </c>
      <c r="T1777">
        <v>0</v>
      </c>
    </row>
    <row r="1778" spans="1:20">
      <c r="A1778" t="s">
        <v>75</v>
      </c>
      <c r="B1778" s="4">
        <v>21</v>
      </c>
      <c r="C1778" s="4">
        <v>5</v>
      </c>
      <c r="D1778" s="4">
        <v>1973</v>
      </c>
      <c r="E1778" s="1">
        <f t="shared" si="54"/>
        <v>9764</v>
      </c>
      <c r="F1778">
        <v>51.02</v>
      </c>
      <c r="G1778">
        <v>4.0199999999999996</v>
      </c>
      <c r="H1778" t="s">
        <v>22</v>
      </c>
      <c r="I1778" s="4">
        <v>20</v>
      </c>
      <c r="J1778" s="4">
        <v>8</v>
      </c>
      <c r="K1778" s="6">
        <v>1973</v>
      </c>
      <c r="L1778" s="1">
        <f t="shared" si="55"/>
        <v>9491</v>
      </c>
      <c r="M1778">
        <v>51.02</v>
      </c>
      <c r="N1778">
        <v>4.0199999999999996</v>
      </c>
      <c r="O1778" t="s">
        <v>22</v>
      </c>
      <c r="P1778" t="s">
        <v>40</v>
      </c>
      <c r="Q1778" t="s">
        <v>35</v>
      </c>
      <c r="R1778">
        <v>91</v>
      </c>
      <c r="S1778">
        <v>0</v>
      </c>
      <c r="T1778">
        <v>0</v>
      </c>
    </row>
    <row r="1779" spans="1:20">
      <c r="A1779" t="s">
        <v>242</v>
      </c>
      <c r="B1779" s="4">
        <v>21</v>
      </c>
      <c r="C1779" s="4">
        <v>5</v>
      </c>
      <c r="D1779" s="4">
        <v>1973</v>
      </c>
      <c r="E1779" s="1">
        <f t="shared" si="54"/>
        <v>9764</v>
      </c>
      <c r="F1779">
        <v>49.9</v>
      </c>
      <c r="G1779">
        <v>18.18</v>
      </c>
      <c r="H1779" t="s">
        <v>211</v>
      </c>
      <c r="I1779" s="4">
        <v>2</v>
      </c>
      <c r="J1779" s="4">
        <v>6</v>
      </c>
      <c r="K1779" s="6">
        <v>1974</v>
      </c>
      <c r="L1779" s="1">
        <f t="shared" si="55"/>
        <v>2856</v>
      </c>
      <c r="M1779">
        <v>49.9</v>
      </c>
      <c r="N1779">
        <v>18.12</v>
      </c>
      <c r="O1779" t="s">
        <v>211</v>
      </c>
      <c r="P1779" t="s">
        <v>34</v>
      </c>
      <c r="Q1779" t="s">
        <v>35</v>
      </c>
      <c r="R1779">
        <v>377</v>
      </c>
      <c r="S1779">
        <v>5</v>
      </c>
      <c r="T1779">
        <v>270</v>
      </c>
    </row>
    <row r="1780" spans="1:20">
      <c r="A1780" t="s">
        <v>252</v>
      </c>
      <c r="B1780" s="4">
        <v>26</v>
      </c>
      <c r="C1780" s="4">
        <v>5</v>
      </c>
      <c r="D1780" s="4">
        <v>1973</v>
      </c>
      <c r="E1780" s="1">
        <f t="shared" si="54"/>
        <v>11590</v>
      </c>
      <c r="F1780">
        <v>49.88</v>
      </c>
      <c r="G1780">
        <v>15.03</v>
      </c>
      <c r="H1780" t="s">
        <v>211</v>
      </c>
      <c r="I1780" s="4">
        <v>18</v>
      </c>
      <c r="J1780" s="4">
        <v>7</v>
      </c>
      <c r="K1780" s="6">
        <v>1973</v>
      </c>
      <c r="L1780" s="1">
        <f t="shared" si="55"/>
        <v>8729</v>
      </c>
      <c r="M1780">
        <v>49.88</v>
      </c>
      <c r="N1780">
        <v>15.03</v>
      </c>
      <c r="O1780" t="s">
        <v>211</v>
      </c>
      <c r="P1780" t="s">
        <v>34</v>
      </c>
      <c r="Q1780" t="s">
        <v>35</v>
      </c>
      <c r="R1780">
        <v>53</v>
      </c>
      <c r="S1780">
        <v>0</v>
      </c>
      <c r="T1780">
        <v>0</v>
      </c>
    </row>
    <row r="1781" spans="1:20">
      <c r="A1781" t="s">
        <v>253</v>
      </c>
      <c r="B1781" s="4">
        <v>26</v>
      </c>
      <c r="C1781" s="4">
        <v>5</v>
      </c>
      <c r="D1781" s="4">
        <v>1973</v>
      </c>
      <c r="E1781" s="1">
        <f t="shared" si="54"/>
        <v>11590</v>
      </c>
      <c r="F1781">
        <v>49.88</v>
      </c>
      <c r="G1781">
        <v>15.03</v>
      </c>
      <c r="H1781" t="s">
        <v>211</v>
      </c>
      <c r="I1781" s="4">
        <v>28</v>
      </c>
      <c r="J1781" s="4">
        <v>12</v>
      </c>
      <c r="K1781" s="6">
        <v>1974</v>
      </c>
      <c r="L1781" s="1">
        <f t="shared" si="55"/>
        <v>12536</v>
      </c>
      <c r="M1781">
        <v>49.88</v>
      </c>
      <c r="N1781">
        <v>15.03</v>
      </c>
      <c r="O1781" t="s">
        <v>211</v>
      </c>
      <c r="P1781" t="s">
        <v>34</v>
      </c>
      <c r="Q1781" t="s">
        <v>35</v>
      </c>
      <c r="R1781">
        <v>581</v>
      </c>
      <c r="S1781">
        <v>0</v>
      </c>
      <c r="T1781">
        <v>0</v>
      </c>
    </row>
    <row r="1782" spans="1:20">
      <c r="A1782" t="s">
        <v>331</v>
      </c>
      <c r="B1782" s="4">
        <v>28</v>
      </c>
      <c r="C1782" s="4">
        <v>6</v>
      </c>
      <c r="D1782" s="4">
        <v>1973</v>
      </c>
      <c r="E1782" s="1">
        <f t="shared" si="54"/>
        <v>12352</v>
      </c>
      <c r="F1782">
        <v>50.42</v>
      </c>
      <c r="G1782">
        <v>11.05</v>
      </c>
      <c r="H1782" t="s">
        <v>332</v>
      </c>
      <c r="I1782" s="4">
        <v>10</v>
      </c>
      <c r="J1782" s="4">
        <v>9</v>
      </c>
      <c r="K1782" s="6">
        <v>1973</v>
      </c>
      <c r="L1782" s="1">
        <f t="shared" si="55"/>
        <v>5869</v>
      </c>
      <c r="M1782">
        <v>50.4</v>
      </c>
      <c r="N1782">
        <v>11.05</v>
      </c>
      <c r="O1782" t="s">
        <v>332</v>
      </c>
      <c r="P1782" t="s">
        <v>40</v>
      </c>
      <c r="Q1782" t="s">
        <v>35</v>
      </c>
      <c r="R1782">
        <v>74</v>
      </c>
      <c r="S1782">
        <v>2</v>
      </c>
      <c r="T1782">
        <v>181</v>
      </c>
    </row>
    <row r="1783" spans="1:20">
      <c r="A1783" t="s">
        <v>550</v>
      </c>
      <c r="B1783" s="4">
        <v>8</v>
      </c>
      <c r="C1783" s="4">
        <v>5</v>
      </c>
      <c r="D1783" s="4">
        <v>1973</v>
      </c>
      <c r="E1783" s="1">
        <f t="shared" si="54"/>
        <v>5016</v>
      </c>
      <c r="F1783">
        <v>50.55</v>
      </c>
      <c r="G1783">
        <v>8.4499999999999993</v>
      </c>
      <c r="H1783" t="s">
        <v>332</v>
      </c>
      <c r="I1783" s="4">
        <v>14</v>
      </c>
      <c r="J1783" s="4">
        <v>3</v>
      </c>
      <c r="K1783" s="6">
        <v>1974</v>
      </c>
      <c r="L1783" s="1">
        <f t="shared" si="55"/>
        <v>7147</v>
      </c>
      <c r="M1783">
        <v>50.93</v>
      </c>
      <c r="N1783">
        <v>8.4</v>
      </c>
      <c r="O1783" t="s">
        <v>332</v>
      </c>
      <c r="P1783" t="s">
        <v>26</v>
      </c>
      <c r="Q1783" t="s">
        <v>27</v>
      </c>
      <c r="R1783">
        <v>310</v>
      </c>
      <c r="S1783">
        <v>43</v>
      </c>
      <c r="T1783">
        <v>356</v>
      </c>
    </row>
    <row r="1784" spans="1:20">
      <c r="A1784" t="s">
        <v>609</v>
      </c>
      <c r="B1784" s="4">
        <v>16</v>
      </c>
      <c r="C1784" s="4">
        <v>7</v>
      </c>
      <c r="D1784" s="4">
        <v>1973</v>
      </c>
      <c r="E1784" s="1">
        <f t="shared" si="54"/>
        <v>7999</v>
      </c>
      <c r="F1784">
        <v>56.93</v>
      </c>
      <c r="G1784">
        <v>8.52</v>
      </c>
      <c r="H1784" t="s">
        <v>610</v>
      </c>
      <c r="I1784" s="4">
        <v>15</v>
      </c>
      <c r="J1784" s="4">
        <v>10</v>
      </c>
      <c r="K1784" s="6">
        <v>1975</v>
      </c>
      <c r="L1784" s="1">
        <f t="shared" si="55"/>
        <v>7727</v>
      </c>
      <c r="M1784">
        <v>56.93</v>
      </c>
      <c r="N1784">
        <v>8.52</v>
      </c>
      <c r="O1784" t="s">
        <v>610</v>
      </c>
      <c r="P1784" t="s">
        <v>34</v>
      </c>
      <c r="Q1784" t="s">
        <v>35</v>
      </c>
      <c r="R1784">
        <v>821</v>
      </c>
      <c r="S1784">
        <v>0</v>
      </c>
      <c r="T1784">
        <v>0</v>
      </c>
    </row>
    <row r="1785" spans="1:20">
      <c r="A1785" t="s">
        <v>611</v>
      </c>
      <c r="B1785" s="4">
        <v>16</v>
      </c>
      <c r="C1785" s="4">
        <v>7</v>
      </c>
      <c r="D1785" s="4">
        <v>1973</v>
      </c>
      <c r="E1785" s="1">
        <f t="shared" si="54"/>
        <v>7999</v>
      </c>
      <c r="F1785">
        <v>56.92</v>
      </c>
      <c r="G1785">
        <v>8.52</v>
      </c>
      <c r="H1785" t="s">
        <v>610</v>
      </c>
      <c r="I1785" s="4">
        <v>10</v>
      </c>
      <c r="J1785" s="4">
        <v>8</v>
      </c>
      <c r="K1785" s="6">
        <v>1973</v>
      </c>
      <c r="L1785" s="1">
        <f t="shared" si="55"/>
        <v>5838</v>
      </c>
      <c r="M1785">
        <v>56.92</v>
      </c>
      <c r="N1785">
        <v>8.52</v>
      </c>
      <c r="O1785" t="s">
        <v>610</v>
      </c>
      <c r="P1785" t="s">
        <v>34</v>
      </c>
      <c r="Q1785" t="s">
        <v>35</v>
      </c>
      <c r="R1785">
        <v>25</v>
      </c>
      <c r="S1785">
        <v>0</v>
      </c>
      <c r="T1785">
        <v>0</v>
      </c>
    </row>
    <row r="1786" spans="1:20">
      <c r="A1786" t="s">
        <v>805</v>
      </c>
      <c r="B1786" s="4">
        <v>30</v>
      </c>
      <c r="C1786" s="4">
        <v>5</v>
      </c>
      <c r="D1786" s="4">
        <v>1973</v>
      </c>
      <c r="E1786" s="1">
        <f t="shared" si="54"/>
        <v>13051</v>
      </c>
      <c r="F1786">
        <v>58.28</v>
      </c>
      <c r="G1786">
        <v>26.7</v>
      </c>
      <c r="H1786" t="s">
        <v>795</v>
      </c>
      <c r="I1786" s="4">
        <v>14</v>
      </c>
      <c r="J1786" s="4">
        <v>12</v>
      </c>
      <c r="K1786" s="6">
        <v>1975</v>
      </c>
      <c r="L1786" s="1">
        <f t="shared" si="55"/>
        <v>7423</v>
      </c>
      <c r="M1786">
        <v>58.75</v>
      </c>
      <c r="N1786">
        <v>27.02</v>
      </c>
      <c r="O1786" t="s">
        <v>795</v>
      </c>
      <c r="P1786" t="s">
        <v>40</v>
      </c>
      <c r="Q1786" t="s">
        <v>35</v>
      </c>
      <c r="R1786">
        <v>928</v>
      </c>
      <c r="S1786">
        <v>54</v>
      </c>
      <c r="T1786">
        <v>22</v>
      </c>
    </row>
    <row r="1787" spans="1:20">
      <c r="A1787" t="s">
        <v>1050</v>
      </c>
      <c r="B1787" s="4">
        <v>16</v>
      </c>
      <c r="C1787" s="4">
        <v>5</v>
      </c>
      <c r="D1787" s="4">
        <v>1973</v>
      </c>
      <c r="E1787" s="1">
        <f t="shared" si="54"/>
        <v>7938</v>
      </c>
      <c r="F1787">
        <v>54.1</v>
      </c>
      <c r="G1787">
        <v>-4.8</v>
      </c>
      <c r="H1787" t="s">
        <v>4129</v>
      </c>
      <c r="I1787" s="4">
        <v>9</v>
      </c>
      <c r="J1787" s="4">
        <v>9</v>
      </c>
      <c r="K1787" s="6">
        <v>1974</v>
      </c>
      <c r="L1787" s="1">
        <f t="shared" si="55"/>
        <v>5505</v>
      </c>
      <c r="M1787">
        <v>54.1</v>
      </c>
      <c r="N1787">
        <v>-4.8</v>
      </c>
      <c r="O1787" t="s">
        <v>4129</v>
      </c>
      <c r="P1787" t="s">
        <v>40</v>
      </c>
      <c r="Q1787" t="s">
        <v>35</v>
      </c>
      <c r="R1787">
        <v>481</v>
      </c>
      <c r="S1787">
        <v>0</v>
      </c>
      <c r="T1787">
        <v>0</v>
      </c>
    </row>
    <row r="1788" spans="1:20">
      <c r="A1788" t="s">
        <v>1098</v>
      </c>
      <c r="B1788" s="4">
        <v>6</v>
      </c>
      <c r="C1788" s="4">
        <v>5</v>
      </c>
      <c r="D1788" s="4">
        <v>1973</v>
      </c>
      <c r="E1788" s="1">
        <f t="shared" si="54"/>
        <v>4285</v>
      </c>
      <c r="F1788">
        <v>50.9</v>
      </c>
      <c r="G1788">
        <v>-1</v>
      </c>
      <c r="H1788" t="s">
        <v>4129</v>
      </c>
      <c r="I1788" s="4">
        <v>12</v>
      </c>
      <c r="J1788" s="4">
        <v>6</v>
      </c>
      <c r="K1788" s="6">
        <v>1973</v>
      </c>
      <c r="L1788" s="1">
        <f t="shared" si="55"/>
        <v>6508</v>
      </c>
      <c r="M1788">
        <v>50.9</v>
      </c>
      <c r="N1788">
        <v>-1.1000000000000001</v>
      </c>
      <c r="O1788" t="s">
        <v>4129</v>
      </c>
      <c r="P1788" t="s">
        <v>34</v>
      </c>
      <c r="Q1788" t="s">
        <v>27</v>
      </c>
      <c r="R1788">
        <v>37</v>
      </c>
      <c r="S1788">
        <v>8</v>
      </c>
      <c r="T1788">
        <v>270</v>
      </c>
    </row>
    <row r="1789" spans="1:20">
      <c r="A1789" t="s">
        <v>1102</v>
      </c>
      <c r="B1789" s="4">
        <v>17</v>
      </c>
      <c r="C1789" s="4">
        <v>5</v>
      </c>
      <c r="D1789" s="4">
        <v>1973</v>
      </c>
      <c r="E1789" s="1">
        <f t="shared" si="54"/>
        <v>8303</v>
      </c>
      <c r="F1789">
        <v>51.8</v>
      </c>
      <c r="G1789">
        <v>-0.8</v>
      </c>
      <c r="H1789" t="s">
        <v>4129</v>
      </c>
      <c r="I1789" s="4">
        <v>8</v>
      </c>
      <c r="J1789" s="4">
        <v>6</v>
      </c>
      <c r="K1789" s="6">
        <v>1973</v>
      </c>
      <c r="L1789" s="1">
        <f t="shared" si="55"/>
        <v>5047</v>
      </c>
      <c r="M1789">
        <v>51.8</v>
      </c>
      <c r="N1789">
        <v>-0.8</v>
      </c>
      <c r="O1789" t="s">
        <v>4129</v>
      </c>
      <c r="P1789" t="s">
        <v>84</v>
      </c>
      <c r="Q1789" t="s">
        <v>35</v>
      </c>
      <c r="R1789">
        <v>22</v>
      </c>
      <c r="S1789">
        <v>0</v>
      </c>
      <c r="T1789">
        <v>0</v>
      </c>
    </row>
    <row r="1790" spans="1:20">
      <c r="A1790" t="s">
        <v>1603</v>
      </c>
      <c r="B1790" s="4">
        <v>19</v>
      </c>
      <c r="C1790" s="4">
        <v>8</v>
      </c>
      <c r="D1790" s="4">
        <v>1973</v>
      </c>
      <c r="E1790" s="1">
        <f t="shared" si="54"/>
        <v>9125</v>
      </c>
      <c r="F1790">
        <v>45.77</v>
      </c>
      <c r="G1790">
        <v>18.170000000000002</v>
      </c>
      <c r="H1790" t="s">
        <v>1600</v>
      </c>
      <c r="I1790" s="4">
        <v>24</v>
      </c>
      <c r="J1790" s="4">
        <v>10</v>
      </c>
      <c r="K1790" s="6">
        <v>1977</v>
      </c>
      <c r="L1790" s="1">
        <f t="shared" si="55"/>
        <v>11017</v>
      </c>
      <c r="M1790">
        <v>45.75</v>
      </c>
      <c r="N1790">
        <v>18</v>
      </c>
      <c r="O1790" t="s">
        <v>1600</v>
      </c>
      <c r="P1790" t="s">
        <v>40</v>
      </c>
      <c r="Q1790" t="s">
        <v>35</v>
      </c>
      <c r="R1790">
        <v>1527</v>
      </c>
      <c r="S1790">
        <v>14</v>
      </c>
      <c r="T1790">
        <v>262</v>
      </c>
    </row>
    <row r="1791" spans="1:20">
      <c r="A1791" t="s">
        <v>1665</v>
      </c>
      <c r="B1791" s="4">
        <v>12</v>
      </c>
      <c r="C1791" s="4">
        <v>5</v>
      </c>
      <c r="D1791" s="4">
        <v>1973</v>
      </c>
      <c r="E1791" s="1">
        <f t="shared" si="54"/>
        <v>6477</v>
      </c>
      <c r="F1791">
        <v>51.38</v>
      </c>
      <c r="G1791">
        <v>6.1</v>
      </c>
      <c r="H1791" t="s">
        <v>1615</v>
      </c>
      <c r="I1791" s="4">
        <v>4</v>
      </c>
      <c r="J1791" s="4">
        <v>12</v>
      </c>
      <c r="K1791" s="6">
        <v>1973</v>
      </c>
      <c r="L1791" s="1">
        <f t="shared" si="55"/>
        <v>3769</v>
      </c>
      <c r="M1791">
        <v>51.4</v>
      </c>
      <c r="N1791">
        <v>6.1</v>
      </c>
      <c r="O1791" t="s">
        <v>1615</v>
      </c>
      <c r="P1791" t="s">
        <v>40</v>
      </c>
      <c r="Q1791" t="s">
        <v>35</v>
      </c>
      <c r="R1791">
        <v>206</v>
      </c>
      <c r="S1791">
        <v>3</v>
      </c>
      <c r="T1791">
        <v>329</v>
      </c>
    </row>
    <row r="1792" spans="1:20">
      <c r="A1792" t="s">
        <v>1666</v>
      </c>
      <c r="B1792" s="4">
        <v>12</v>
      </c>
      <c r="C1792" s="4">
        <v>5</v>
      </c>
      <c r="D1792" s="4">
        <v>1973</v>
      </c>
      <c r="E1792" s="1">
        <f t="shared" si="54"/>
        <v>6477</v>
      </c>
      <c r="F1792">
        <v>51.38</v>
      </c>
      <c r="G1792">
        <v>6.1</v>
      </c>
      <c r="H1792" t="s">
        <v>1615</v>
      </c>
      <c r="I1792" s="4">
        <v>5</v>
      </c>
      <c r="J1792" s="4">
        <v>8</v>
      </c>
      <c r="K1792" s="6">
        <v>1977</v>
      </c>
      <c r="L1792" s="1">
        <f t="shared" si="55"/>
        <v>4016</v>
      </c>
      <c r="M1792">
        <v>51.4</v>
      </c>
      <c r="N1792">
        <v>6.2</v>
      </c>
      <c r="O1792" t="s">
        <v>1615</v>
      </c>
      <c r="P1792" t="s">
        <v>81</v>
      </c>
      <c r="Q1792" t="s">
        <v>35</v>
      </c>
      <c r="R1792">
        <v>1546</v>
      </c>
      <c r="S1792">
        <v>7</v>
      </c>
      <c r="T1792">
        <v>73</v>
      </c>
    </row>
    <row r="1793" spans="1:20">
      <c r="A1793" t="s">
        <v>1667</v>
      </c>
      <c r="B1793" s="4">
        <v>19</v>
      </c>
      <c r="C1793" s="4">
        <v>5</v>
      </c>
      <c r="D1793" s="4">
        <v>1973</v>
      </c>
      <c r="E1793" s="1">
        <f t="shared" si="54"/>
        <v>9033</v>
      </c>
      <c r="F1793">
        <v>51.38</v>
      </c>
      <c r="G1793">
        <v>6.1</v>
      </c>
      <c r="H1793" t="s">
        <v>1615</v>
      </c>
      <c r="I1793" s="4">
        <v>12</v>
      </c>
      <c r="J1793" s="4">
        <v>6</v>
      </c>
      <c r="K1793" s="6">
        <v>1973</v>
      </c>
      <c r="L1793" s="1">
        <f t="shared" si="55"/>
        <v>6508</v>
      </c>
      <c r="M1793">
        <v>51.38</v>
      </c>
      <c r="N1793">
        <v>6.1</v>
      </c>
      <c r="O1793" t="s">
        <v>1615</v>
      </c>
      <c r="P1793" t="s">
        <v>26</v>
      </c>
      <c r="Q1793" t="s">
        <v>27</v>
      </c>
      <c r="R1793">
        <v>24</v>
      </c>
      <c r="S1793">
        <v>0</v>
      </c>
      <c r="T1793">
        <v>0</v>
      </c>
    </row>
    <row r="1794" spans="1:20">
      <c r="A1794" t="s">
        <v>1668</v>
      </c>
      <c r="B1794" s="4">
        <v>24</v>
      </c>
      <c r="C1794" s="4">
        <v>2</v>
      </c>
      <c r="D1794" s="4">
        <v>1973</v>
      </c>
      <c r="E1794" s="1">
        <f t="shared" si="54"/>
        <v>10770</v>
      </c>
      <c r="F1794">
        <v>52.9</v>
      </c>
      <c r="G1794">
        <v>6.2</v>
      </c>
      <c r="H1794" t="s">
        <v>1615</v>
      </c>
      <c r="I1794" s="4">
        <v>19</v>
      </c>
      <c r="J1794" s="4">
        <v>5</v>
      </c>
      <c r="K1794" s="6">
        <v>1973</v>
      </c>
      <c r="L1794" s="1">
        <f t="shared" si="55"/>
        <v>9033</v>
      </c>
      <c r="M1794">
        <v>51.38</v>
      </c>
      <c r="N1794">
        <v>6.1</v>
      </c>
      <c r="O1794" t="s">
        <v>1615</v>
      </c>
      <c r="P1794" t="s">
        <v>26</v>
      </c>
      <c r="Q1794" t="s">
        <v>27</v>
      </c>
      <c r="R1794">
        <v>0</v>
      </c>
      <c r="S1794">
        <v>0</v>
      </c>
      <c r="T1794">
        <v>0</v>
      </c>
    </row>
    <row r="1795" spans="1:20">
      <c r="A1795" t="s">
        <v>1696</v>
      </c>
      <c r="B1795" s="4">
        <v>25</v>
      </c>
      <c r="C1795" s="4">
        <v>5</v>
      </c>
      <c r="D1795" s="4">
        <v>1973</v>
      </c>
      <c r="E1795" s="1">
        <f t="shared" ref="E1795:E1858" si="56">DATE(B1795,C1795,D1795)</f>
        <v>11225</v>
      </c>
      <c r="F1795">
        <v>51.5</v>
      </c>
      <c r="G1795">
        <v>5.6</v>
      </c>
      <c r="H1795" t="s">
        <v>1615</v>
      </c>
      <c r="I1795" s="4">
        <v>5</v>
      </c>
      <c r="J1795" s="4">
        <v>5</v>
      </c>
      <c r="K1795" s="6">
        <v>1974</v>
      </c>
      <c r="L1795" s="1">
        <f t="shared" ref="L1795:L1858" si="57">DATE(I1795,J1795,K1795)</f>
        <v>3921</v>
      </c>
      <c r="M1795">
        <v>51.5</v>
      </c>
      <c r="N1795">
        <v>5.7</v>
      </c>
      <c r="O1795" t="s">
        <v>1615</v>
      </c>
      <c r="P1795" t="s">
        <v>26</v>
      </c>
      <c r="Q1795" t="s">
        <v>35</v>
      </c>
      <c r="R1795">
        <v>345</v>
      </c>
      <c r="S1795">
        <v>7</v>
      </c>
      <c r="T1795">
        <v>91</v>
      </c>
    </row>
    <row r="1796" spans="1:20">
      <c r="A1796" t="s">
        <v>1697</v>
      </c>
      <c r="B1796" s="4">
        <v>10</v>
      </c>
      <c r="C1796" s="4">
        <v>6</v>
      </c>
      <c r="D1796" s="4">
        <v>1973</v>
      </c>
      <c r="E1796" s="1">
        <f t="shared" si="56"/>
        <v>5777</v>
      </c>
      <c r="F1796">
        <v>51.5</v>
      </c>
      <c r="G1796">
        <v>5.7</v>
      </c>
      <c r="H1796" t="s">
        <v>1615</v>
      </c>
      <c r="I1796" s="4">
        <v>2</v>
      </c>
      <c r="J1796" s="4">
        <v>10</v>
      </c>
      <c r="K1796" s="6">
        <v>1976</v>
      </c>
      <c r="L1796" s="1">
        <f t="shared" si="57"/>
        <v>2980</v>
      </c>
      <c r="M1796">
        <v>51.5</v>
      </c>
      <c r="N1796">
        <v>5.6</v>
      </c>
      <c r="O1796" t="s">
        <v>1615</v>
      </c>
      <c r="P1796" t="s">
        <v>40</v>
      </c>
      <c r="Q1796" t="s">
        <v>35</v>
      </c>
      <c r="R1796">
        <v>1210</v>
      </c>
      <c r="S1796">
        <v>7</v>
      </c>
      <c r="T1796">
        <v>270</v>
      </c>
    </row>
    <row r="1797" spans="1:20">
      <c r="A1797" t="s">
        <v>1699</v>
      </c>
      <c r="B1797" s="4">
        <v>19</v>
      </c>
      <c r="C1797" s="4">
        <v>5</v>
      </c>
      <c r="D1797" s="4">
        <v>1973</v>
      </c>
      <c r="E1797" s="1">
        <f t="shared" si="56"/>
        <v>9033</v>
      </c>
      <c r="F1797">
        <v>52.1</v>
      </c>
      <c r="G1797">
        <v>4.2</v>
      </c>
      <c r="H1797" t="s">
        <v>1615</v>
      </c>
      <c r="I1797" s="4">
        <v>17</v>
      </c>
      <c r="J1797" s="4">
        <v>1</v>
      </c>
      <c r="K1797" s="6">
        <v>1974</v>
      </c>
      <c r="L1797" s="1">
        <f t="shared" si="57"/>
        <v>8184</v>
      </c>
      <c r="M1797">
        <v>52.1</v>
      </c>
      <c r="N1797">
        <v>4.3</v>
      </c>
      <c r="O1797" t="s">
        <v>1615</v>
      </c>
      <c r="P1797" t="s">
        <v>40</v>
      </c>
      <c r="Q1797" t="s">
        <v>35</v>
      </c>
      <c r="R1797">
        <v>243</v>
      </c>
      <c r="S1797">
        <v>7</v>
      </c>
      <c r="T1797">
        <v>91</v>
      </c>
    </row>
    <row r="1798" spans="1:20">
      <c r="A1798" t="s">
        <v>1700</v>
      </c>
      <c r="B1798" s="4">
        <v>26</v>
      </c>
      <c r="C1798" s="4">
        <v>5</v>
      </c>
      <c r="D1798" s="4">
        <v>1973</v>
      </c>
      <c r="E1798" s="1">
        <f t="shared" si="56"/>
        <v>11590</v>
      </c>
      <c r="F1798">
        <v>52.1</v>
      </c>
      <c r="G1798">
        <v>4.2</v>
      </c>
      <c r="H1798" t="s">
        <v>1615</v>
      </c>
      <c r="I1798" s="4">
        <v>26</v>
      </c>
      <c r="J1798" s="4">
        <v>10</v>
      </c>
      <c r="K1798" s="6">
        <v>1974</v>
      </c>
      <c r="L1798" s="1">
        <f t="shared" si="57"/>
        <v>11744</v>
      </c>
      <c r="M1798">
        <v>52.1</v>
      </c>
      <c r="N1798">
        <v>4.2</v>
      </c>
      <c r="O1798" t="s">
        <v>1615</v>
      </c>
      <c r="P1798" t="s">
        <v>81</v>
      </c>
      <c r="Q1798" t="s">
        <v>35</v>
      </c>
      <c r="R1798">
        <v>518</v>
      </c>
      <c r="S1798">
        <v>0</v>
      </c>
      <c r="T1798">
        <v>0</v>
      </c>
    </row>
    <row r="1799" spans="1:20">
      <c r="A1799" t="s">
        <v>1701</v>
      </c>
      <c r="B1799" s="4">
        <v>26</v>
      </c>
      <c r="C1799" s="4">
        <v>5</v>
      </c>
      <c r="D1799" s="4">
        <v>1973</v>
      </c>
      <c r="E1799" s="1">
        <f t="shared" si="56"/>
        <v>11590</v>
      </c>
      <c r="F1799">
        <v>52.1</v>
      </c>
      <c r="G1799">
        <v>4.2</v>
      </c>
      <c r="H1799" t="s">
        <v>1615</v>
      </c>
      <c r="I1799" s="4">
        <v>20</v>
      </c>
      <c r="J1799" s="4">
        <v>1</v>
      </c>
      <c r="K1799" s="6">
        <v>1974</v>
      </c>
      <c r="L1799" s="1">
        <f t="shared" si="57"/>
        <v>9279</v>
      </c>
      <c r="M1799">
        <v>52.1</v>
      </c>
      <c r="N1799">
        <v>4.2</v>
      </c>
      <c r="O1799" t="s">
        <v>1615</v>
      </c>
      <c r="P1799" t="s">
        <v>40</v>
      </c>
      <c r="Q1799" t="s">
        <v>35</v>
      </c>
      <c r="R1799">
        <v>239</v>
      </c>
      <c r="S1799">
        <v>0</v>
      </c>
      <c r="T1799">
        <v>0</v>
      </c>
    </row>
    <row r="1800" spans="1:20">
      <c r="A1800" t="s">
        <v>1702</v>
      </c>
      <c r="B1800" s="4">
        <v>10</v>
      </c>
      <c r="C1800" s="4">
        <v>6</v>
      </c>
      <c r="D1800" s="4">
        <v>1973</v>
      </c>
      <c r="E1800" s="1">
        <f t="shared" si="56"/>
        <v>5777</v>
      </c>
      <c r="F1800">
        <v>52.1</v>
      </c>
      <c r="G1800">
        <v>4.2</v>
      </c>
      <c r="H1800" t="s">
        <v>1615</v>
      </c>
      <c r="I1800" s="4">
        <v>26</v>
      </c>
      <c r="J1800" s="4">
        <v>1</v>
      </c>
      <c r="K1800" s="6">
        <v>1974</v>
      </c>
      <c r="L1800" s="1">
        <f t="shared" si="57"/>
        <v>11471</v>
      </c>
      <c r="M1800">
        <v>52</v>
      </c>
      <c r="N1800">
        <v>4.2</v>
      </c>
      <c r="O1800" t="s">
        <v>1615</v>
      </c>
      <c r="P1800" t="s">
        <v>81</v>
      </c>
      <c r="Q1800" t="s">
        <v>35</v>
      </c>
      <c r="R1800">
        <v>230</v>
      </c>
      <c r="S1800">
        <v>12</v>
      </c>
      <c r="T1800">
        <v>181</v>
      </c>
    </row>
    <row r="1801" spans="1:20">
      <c r="A1801" t="s">
        <v>1703</v>
      </c>
      <c r="B1801" s="4">
        <v>10</v>
      </c>
      <c r="C1801" s="4">
        <v>6</v>
      </c>
      <c r="D1801" s="4">
        <v>1973</v>
      </c>
      <c r="E1801" s="1">
        <f t="shared" si="56"/>
        <v>5777</v>
      </c>
      <c r="F1801">
        <v>52.1</v>
      </c>
      <c r="G1801">
        <v>4.2</v>
      </c>
      <c r="H1801" t="s">
        <v>1615</v>
      </c>
      <c r="I1801" s="4">
        <v>2</v>
      </c>
      <c r="J1801" s="4">
        <v>11</v>
      </c>
      <c r="K1801" s="6">
        <v>1973</v>
      </c>
      <c r="L1801" s="1">
        <f t="shared" si="57"/>
        <v>3008</v>
      </c>
      <c r="M1801">
        <v>52.1</v>
      </c>
      <c r="N1801">
        <v>4.2</v>
      </c>
      <c r="O1801" t="s">
        <v>1615</v>
      </c>
      <c r="P1801" t="s">
        <v>40</v>
      </c>
      <c r="Q1801" t="s">
        <v>35</v>
      </c>
      <c r="R1801">
        <v>145</v>
      </c>
      <c r="S1801">
        <v>0</v>
      </c>
      <c r="T1801">
        <v>0</v>
      </c>
    </row>
    <row r="1802" spans="1:20">
      <c r="A1802" t="s">
        <v>1704</v>
      </c>
      <c r="B1802" s="4">
        <v>10</v>
      </c>
      <c r="C1802" s="4">
        <v>6</v>
      </c>
      <c r="D1802" s="4">
        <v>1973</v>
      </c>
      <c r="E1802" s="1">
        <f t="shared" si="56"/>
        <v>5777</v>
      </c>
      <c r="F1802">
        <v>52.1</v>
      </c>
      <c r="G1802">
        <v>4.2</v>
      </c>
      <c r="H1802" t="s">
        <v>1615</v>
      </c>
      <c r="I1802" s="4">
        <v>20</v>
      </c>
      <c r="J1802" s="4">
        <v>7</v>
      </c>
      <c r="K1802" s="6">
        <v>1973</v>
      </c>
      <c r="L1802" s="1">
        <f t="shared" si="57"/>
        <v>9460</v>
      </c>
      <c r="M1802">
        <v>52.1</v>
      </c>
      <c r="N1802">
        <v>4.2</v>
      </c>
      <c r="O1802" t="s">
        <v>1615</v>
      </c>
      <c r="P1802" t="s">
        <v>40</v>
      </c>
      <c r="Q1802" t="s">
        <v>35</v>
      </c>
      <c r="R1802">
        <v>40</v>
      </c>
      <c r="S1802">
        <v>0</v>
      </c>
      <c r="T1802">
        <v>0</v>
      </c>
    </row>
    <row r="1803" spans="1:20">
      <c r="A1803" t="s">
        <v>1709</v>
      </c>
      <c r="B1803" s="4">
        <v>12</v>
      </c>
      <c r="C1803" s="4">
        <v>5</v>
      </c>
      <c r="D1803" s="4">
        <v>1973</v>
      </c>
      <c r="E1803" s="1">
        <f t="shared" si="56"/>
        <v>6477</v>
      </c>
      <c r="F1803">
        <v>52.92</v>
      </c>
      <c r="G1803">
        <v>5.85</v>
      </c>
      <c r="H1803" t="s">
        <v>1615</v>
      </c>
      <c r="I1803" s="4">
        <v>19</v>
      </c>
      <c r="J1803" s="4">
        <v>3</v>
      </c>
      <c r="K1803" s="6">
        <v>1974</v>
      </c>
      <c r="L1803" s="1">
        <f t="shared" si="57"/>
        <v>8973</v>
      </c>
      <c r="M1803">
        <v>52.9</v>
      </c>
      <c r="N1803">
        <v>5.9</v>
      </c>
      <c r="O1803" t="s">
        <v>1615</v>
      </c>
      <c r="P1803" t="s">
        <v>40</v>
      </c>
      <c r="Q1803" t="s">
        <v>35</v>
      </c>
      <c r="R1803">
        <v>311</v>
      </c>
      <c r="S1803">
        <v>4</v>
      </c>
      <c r="T1803">
        <v>119</v>
      </c>
    </row>
    <row r="1804" spans="1:20">
      <c r="A1804" t="s">
        <v>1710</v>
      </c>
      <c r="B1804" s="4">
        <v>12</v>
      </c>
      <c r="C1804" s="4">
        <v>5</v>
      </c>
      <c r="D1804" s="4">
        <v>1973</v>
      </c>
      <c r="E1804" s="1">
        <f t="shared" si="56"/>
        <v>6477</v>
      </c>
      <c r="F1804">
        <v>52.92</v>
      </c>
      <c r="G1804">
        <v>5.85</v>
      </c>
      <c r="H1804" t="s">
        <v>1615</v>
      </c>
      <c r="I1804" s="4">
        <v>28</v>
      </c>
      <c r="J1804" s="4">
        <v>3</v>
      </c>
      <c r="K1804" s="6">
        <v>1977</v>
      </c>
      <c r="L1804" s="1">
        <f t="shared" si="57"/>
        <v>12264</v>
      </c>
      <c r="M1804">
        <v>52.9</v>
      </c>
      <c r="N1804">
        <v>5.9</v>
      </c>
      <c r="O1804" t="s">
        <v>1615</v>
      </c>
      <c r="P1804" t="s">
        <v>40</v>
      </c>
      <c r="Q1804" t="s">
        <v>35</v>
      </c>
      <c r="R1804">
        <v>1416</v>
      </c>
      <c r="S1804">
        <v>4</v>
      </c>
      <c r="T1804">
        <v>119</v>
      </c>
    </row>
    <row r="1805" spans="1:20">
      <c r="A1805" t="s">
        <v>1711</v>
      </c>
      <c r="B1805" s="4">
        <v>12</v>
      </c>
      <c r="C1805" s="4">
        <v>5</v>
      </c>
      <c r="D1805" s="4">
        <v>1973</v>
      </c>
      <c r="E1805" s="1">
        <f t="shared" si="56"/>
        <v>6477</v>
      </c>
      <c r="F1805">
        <v>52.92</v>
      </c>
      <c r="G1805">
        <v>5.85</v>
      </c>
      <c r="H1805" t="s">
        <v>1615</v>
      </c>
      <c r="I1805" s="4">
        <v>1</v>
      </c>
      <c r="J1805" s="4">
        <v>7</v>
      </c>
      <c r="K1805" s="6">
        <v>1973</v>
      </c>
      <c r="L1805" s="1">
        <f t="shared" si="57"/>
        <v>2520</v>
      </c>
      <c r="M1805">
        <v>52.9</v>
      </c>
      <c r="N1805">
        <v>5.9</v>
      </c>
      <c r="O1805" t="s">
        <v>1615</v>
      </c>
      <c r="P1805" t="s">
        <v>34</v>
      </c>
      <c r="Q1805" t="s">
        <v>35</v>
      </c>
      <c r="R1805">
        <v>50</v>
      </c>
      <c r="S1805">
        <v>4</v>
      </c>
      <c r="T1805">
        <v>119</v>
      </c>
    </row>
    <row r="1806" spans="1:20">
      <c r="A1806" t="s">
        <v>1712</v>
      </c>
      <c r="B1806" s="4">
        <v>12</v>
      </c>
      <c r="C1806" s="4">
        <v>5</v>
      </c>
      <c r="D1806" s="4">
        <v>1973</v>
      </c>
      <c r="E1806" s="1">
        <f t="shared" si="56"/>
        <v>6477</v>
      </c>
      <c r="F1806">
        <v>52.92</v>
      </c>
      <c r="G1806">
        <v>5.85</v>
      </c>
      <c r="H1806" t="s">
        <v>1615</v>
      </c>
      <c r="I1806" s="4">
        <v>20</v>
      </c>
      <c r="J1806" s="4">
        <v>6</v>
      </c>
      <c r="K1806" s="6">
        <v>1973</v>
      </c>
      <c r="L1806" s="1">
        <f t="shared" si="57"/>
        <v>9430</v>
      </c>
      <c r="M1806">
        <v>52.9</v>
      </c>
      <c r="N1806">
        <v>5.9</v>
      </c>
      <c r="O1806" t="s">
        <v>1615</v>
      </c>
      <c r="P1806" t="s">
        <v>34</v>
      </c>
      <c r="Q1806" t="s">
        <v>35</v>
      </c>
      <c r="R1806">
        <v>39</v>
      </c>
      <c r="S1806">
        <v>4</v>
      </c>
      <c r="T1806">
        <v>119</v>
      </c>
    </row>
    <row r="1807" spans="1:20">
      <c r="A1807" t="s">
        <v>1713</v>
      </c>
      <c r="B1807" s="4">
        <v>13</v>
      </c>
      <c r="C1807" s="4">
        <v>5</v>
      </c>
      <c r="D1807" s="4">
        <v>1973</v>
      </c>
      <c r="E1807" s="1">
        <f t="shared" si="56"/>
        <v>6842</v>
      </c>
      <c r="F1807">
        <v>52.97</v>
      </c>
      <c r="G1807">
        <v>5.87</v>
      </c>
      <c r="H1807" t="s">
        <v>1615</v>
      </c>
      <c r="I1807" s="4">
        <v>25</v>
      </c>
      <c r="J1807" s="4">
        <v>3</v>
      </c>
      <c r="K1807" s="6">
        <v>1974</v>
      </c>
      <c r="L1807" s="1">
        <f t="shared" si="57"/>
        <v>11165</v>
      </c>
      <c r="M1807">
        <v>53</v>
      </c>
      <c r="N1807">
        <v>5.9</v>
      </c>
      <c r="O1807" t="s">
        <v>1615</v>
      </c>
      <c r="P1807" t="s">
        <v>34</v>
      </c>
      <c r="Q1807" t="s">
        <v>35</v>
      </c>
      <c r="R1807">
        <v>316</v>
      </c>
      <c r="S1807">
        <v>5</v>
      </c>
      <c r="T1807">
        <v>32</v>
      </c>
    </row>
    <row r="1808" spans="1:20">
      <c r="A1808" t="s">
        <v>1714</v>
      </c>
      <c r="B1808" s="4">
        <v>13</v>
      </c>
      <c r="C1808" s="4">
        <v>5</v>
      </c>
      <c r="D1808" s="4">
        <v>1973</v>
      </c>
      <c r="E1808" s="1">
        <f t="shared" si="56"/>
        <v>6842</v>
      </c>
      <c r="F1808">
        <v>52.97</v>
      </c>
      <c r="G1808">
        <v>5.87</v>
      </c>
      <c r="H1808" t="s">
        <v>1615</v>
      </c>
      <c r="I1808" s="4">
        <v>25</v>
      </c>
      <c r="J1808" s="4">
        <v>3</v>
      </c>
      <c r="K1808" s="6">
        <v>1974</v>
      </c>
      <c r="L1808" s="1">
        <f t="shared" si="57"/>
        <v>11165</v>
      </c>
      <c r="M1808">
        <v>53</v>
      </c>
      <c r="N1808">
        <v>5.9</v>
      </c>
      <c r="O1808" t="s">
        <v>1615</v>
      </c>
      <c r="P1808" t="s">
        <v>34</v>
      </c>
      <c r="Q1808" t="s">
        <v>35</v>
      </c>
      <c r="R1808">
        <v>316</v>
      </c>
      <c r="S1808">
        <v>5</v>
      </c>
      <c r="T1808">
        <v>32</v>
      </c>
    </row>
    <row r="1809" spans="1:20">
      <c r="A1809" t="s">
        <v>1715</v>
      </c>
      <c r="B1809" s="4">
        <v>13</v>
      </c>
      <c r="C1809" s="4">
        <v>5</v>
      </c>
      <c r="D1809" s="4">
        <v>1973</v>
      </c>
      <c r="E1809" s="1">
        <f t="shared" si="56"/>
        <v>6842</v>
      </c>
      <c r="F1809">
        <v>52.92</v>
      </c>
      <c r="G1809">
        <v>5.85</v>
      </c>
      <c r="H1809" t="s">
        <v>1615</v>
      </c>
      <c r="I1809" s="4">
        <v>25</v>
      </c>
      <c r="J1809" s="4">
        <v>6</v>
      </c>
      <c r="K1809" s="6">
        <v>1973</v>
      </c>
      <c r="L1809" s="1">
        <f t="shared" si="57"/>
        <v>11256</v>
      </c>
      <c r="M1809">
        <v>52.9</v>
      </c>
      <c r="N1809">
        <v>5.9</v>
      </c>
      <c r="O1809" t="s">
        <v>1615</v>
      </c>
      <c r="P1809" t="s">
        <v>40</v>
      </c>
      <c r="Q1809" t="s">
        <v>35</v>
      </c>
      <c r="R1809">
        <v>43</v>
      </c>
      <c r="S1809">
        <v>5</v>
      </c>
      <c r="T1809">
        <v>138</v>
      </c>
    </row>
    <row r="1810" spans="1:20">
      <c r="A1810" t="s">
        <v>1716</v>
      </c>
      <c r="B1810" s="4">
        <v>16</v>
      </c>
      <c r="C1810" s="4">
        <v>5</v>
      </c>
      <c r="D1810" s="4">
        <v>1973</v>
      </c>
      <c r="E1810" s="1">
        <f t="shared" si="56"/>
        <v>7938</v>
      </c>
      <c r="F1810">
        <v>52.92</v>
      </c>
      <c r="G1810">
        <v>5.85</v>
      </c>
      <c r="H1810" t="s">
        <v>1615</v>
      </c>
      <c r="I1810" s="4">
        <v>1</v>
      </c>
      <c r="J1810" s="4">
        <v>7</v>
      </c>
      <c r="K1810" s="6">
        <v>1973</v>
      </c>
      <c r="L1810" s="1">
        <f t="shared" si="57"/>
        <v>2520</v>
      </c>
      <c r="M1810">
        <v>52.9</v>
      </c>
      <c r="N1810">
        <v>5.9</v>
      </c>
      <c r="O1810" t="s">
        <v>1615</v>
      </c>
      <c r="P1810" t="s">
        <v>34</v>
      </c>
      <c r="Q1810" t="s">
        <v>35</v>
      </c>
      <c r="R1810">
        <v>46</v>
      </c>
      <c r="S1810">
        <v>4</v>
      </c>
      <c r="T1810">
        <v>119</v>
      </c>
    </row>
    <row r="1811" spans="1:20">
      <c r="A1811" t="s">
        <v>1717</v>
      </c>
      <c r="B1811" s="4">
        <v>26</v>
      </c>
      <c r="C1811" s="4">
        <v>5</v>
      </c>
      <c r="D1811" s="4">
        <v>1973</v>
      </c>
      <c r="E1811" s="1">
        <f t="shared" si="56"/>
        <v>11590</v>
      </c>
      <c r="F1811">
        <v>52.97</v>
      </c>
      <c r="G1811">
        <v>5.87</v>
      </c>
      <c r="H1811" t="s">
        <v>1615</v>
      </c>
      <c r="I1811" s="4">
        <v>28</v>
      </c>
      <c r="J1811" s="4">
        <v>6</v>
      </c>
      <c r="K1811" s="6">
        <v>1973</v>
      </c>
      <c r="L1811" s="1">
        <f t="shared" si="57"/>
        <v>12352</v>
      </c>
      <c r="M1811">
        <v>53</v>
      </c>
      <c r="N1811">
        <v>5.9</v>
      </c>
      <c r="O1811" t="s">
        <v>1615</v>
      </c>
      <c r="P1811" t="s">
        <v>81</v>
      </c>
      <c r="Q1811" t="s">
        <v>35</v>
      </c>
      <c r="R1811">
        <v>33</v>
      </c>
      <c r="S1811">
        <v>5</v>
      </c>
      <c r="T1811">
        <v>32</v>
      </c>
    </row>
    <row r="1812" spans="1:20">
      <c r="A1812" t="s">
        <v>1720</v>
      </c>
      <c r="B1812" s="4">
        <v>26</v>
      </c>
      <c r="C1812" s="4">
        <v>5</v>
      </c>
      <c r="D1812" s="4">
        <v>1973</v>
      </c>
      <c r="E1812" s="1">
        <f t="shared" si="56"/>
        <v>11590</v>
      </c>
      <c r="F1812">
        <v>52.97</v>
      </c>
      <c r="G1812">
        <v>5.87</v>
      </c>
      <c r="H1812" t="s">
        <v>1615</v>
      </c>
      <c r="I1812" s="4">
        <v>26</v>
      </c>
      <c r="J1812" s="4">
        <v>6</v>
      </c>
      <c r="K1812" s="6">
        <v>1973</v>
      </c>
      <c r="L1812" s="1">
        <f t="shared" si="57"/>
        <v>11621</v>
      </c>
      <c r="M1812">
        <v>53</v>
      </c>
      <c r="N1812">
        <v>5.9</v>
      </c>
      <c r="O1812" t="s">
        <v>1615</v>
      </c>
      <c r="P1812" t="s">
        <v>81</v>
      </c>
      <c r="Q1812" t="s">
        <v>35</v>
      </c>
      <c r="R1812">
        <v>31</v>
      </c>
      <c r="S1812">
        <v>5</v>
      </c>
      <c r="T1812">
        <v>32</v>
      </c>
    </row>
    <row r="1813" spans="1:20">
      <c r="A1813" t="s">
        <v>1721</v>
      </c>
      <c r="B1813" s="4">
        <v>1</v>
      </c>
      <c r="C1813" s="4">
        <v>6</v>
      </c>
      <c r="D1813" s="4">
        <v>1973</v>
      </c>
      <c r="E1813" s="1">
        <f t="shared" si="56"/>
        <v>2490</v>
      </c>
      <c r="F1813">
        <v>52.92</v>
      </c>
      <c r="G1813">
        <v>5.85</v>
      </c>
      <c r="H1813" t="s">
        <v>1615</v>
      </c>
      <c r="I1813" s="4">
        <v>20</v>
      </c>
      <c r="J1813" s="4">
        <v>6</v>
      </c>
      <c r="K1813" s="6">
        <v>1973</v>
      </c>
      <c r="L1813" s="1">
        <f t="shared" si="57"/>
        <v>9430</v>
      </c>
      <c r="M1813">
        <v>52.9</v>
      </c>
      <c r="N1813">
        <v>5.9</v>
      </c>
      <c r="O1813" t="s">
        <v>1615</v>
      </c>
      <c r="P1813" t="s">
        <v>34</v>
      </c>
      <c r="Q1813" t="s">
        <v>35</v>
      </c>
      <c r="R1813">
        <v>19</v>
      </c>
      <c r="S1813">
        <v>4</v>
      </c>
      <c r="T1813">
        <v>119</v>
      </c>
    </row>
    <row r="1814" spans="1:20">
      <c r="A1814" t="s">
        <v>1722</v>
      </c>
      <c r="B1814" s="4">
        <v>1</v>
      </c>
      <c r="C1814" s="4">
        <v>6</v>
      </c>
      <c r="D1814" s="4">
        <v>1973</v>
      </c>
      <c r="E1814" s="1">
        <f t="shared" si="56"/>
        <v>2490</v>
      </c>
      <c r="F1814">
        <v>52.92</v>
      </c>
      <c r="G1814">
        <v>5.85</v>
      </c>
      <c r="H1814" t="s">
        <v>1615</v>
      </c>
      <c r="I1814" s="4">
        <v>1</v>
      </c>
      <c r="J1814" s="4">
        <v>7</v>
      </c>
      <c r="K1814" s="6">
        <v>1973</v>
      </c>
      <c r="L1814" s="1">
        <f t="shared" si="57"/>
        <v>2520</v>
      </c>
      <c r="M1814">
        <v>52.9</v>
      </c>
      <c r="N1814">
        <v>5.9</v>
      </c>
      <c r="O1814" t="s">
        <v>1615</v>
      </c>
      <c r="P1814" t="s">
        <v>34</v>
      </c>
      <c r="Q1814" t="s">
        <v>35</v>
      </c>
      <c r="R1814">
        <v>30</v>
      </c>
      <c r="S1814">
        <v>4</v>
      </c>
      <c r="T1814">
        <v>119</v>
      </c>
    </row>
    <row r="1815" spans="1:20">
      <c r="A1815" t="s">
        <v>1723</v>
      </c>
      <c r="B1815" s="4">
        <v>8</v>
      </c>
      <c r="C1815" s="4">
        <v>6</v>
      </c>
      <c r="D1815" s="4">
        <v>1973</v>
      </c>
      <c r="E1815" s="1">
        <f t="shared" si="56"/>
        <v>5047</v>
      </c>
      <c r="F1815">
        <v>52.92</v>
      </c>
      <c r="G1815">
        <v>5.85</v>
      </c>
      <c r="H1815" t="s">
        <v>1615</v>
      </c>
      <c r="I1815" s="4">
        <v>13</v>
      </c>
      <c r="J1815" s="4">
        <v>7</v>
      </c>
      <c r="K1815" s="6">
        <v>1973</v>
      </c>
      <c r="L1815" s="1">
        <f t="shared" si="57"/>
        <v>6903</v>
      </c>
      <c r="M1815">
        <v>52.9</v>
      </c>
      <c r="N1815">
        <v>5.9</v>
      </c>
      <c r="O1815" t="s">
        <v>1615</v>
      </c>
      <c r="P1815" t="s">
        <v>40</v>
      </c>
      <c r="Q1815" t="s">
        <v>35</v>
      </c>
      <c r="R1815">
        <v>35</v>
      </c>
      <c r="S1815">
        <v>5</v>
      </c>
      <c r="T1815">
        <v>138</v>
      </c>
    </row>
    <row r="1816" spans="1:20">
      <c r="A1816" t="s">
        <v>2307</v>
      </c>
      <c r="B1816" s="4">
        <v>28</v>
      </c>
      <c r="C1816" s="4">
        <v>6</v>
      </c>
      <c r="D1816" s="4">
        <v>1973</v>
      </c>
      <c r="E1816" s="1">
        <f t="shared" si="56"/>
        <v>12352</v>
      </c>
      <c r="F1816">
        <v>67.099999999999994</v>
      </c>
      <c r="G1816">
        <v>15.4</v>
      </c>
      <c r="H1816" t="s">
        <v>669</v>
      </c>
      <c r="I1816" s="4">
        <v>11</v>
      </c>
      <c r="J1816" s="4">
        <v>11</v>
      </c>
      <c r="K1816" s="6">
        <v>1973</v>
      </c>
      <c r="L1816" s="1">
        <f t="shared" si="57"/>
        <v>6295</v>
      </c>
      <c r="M1816">
        <v>67.099999999999994</v>
      </c>
      <c r="N1816">
        <v>15.4</v>
      </c>
      <c r="O1816" t="s">
        <v>669</v>
      </c>
      <c r="P1816" t="s">
        <v>40</v>
      </c>
      <c r="Q1816" t="s">
        <v>35</v>
      </c>
      <c r="R1816">
        <v>136</v>
      </c>
      <c r="S1816">
        <v>0</v>
      </c>
      <c r="T1816">
        <v>0</v>
      </c>
    </row>
    <row r="1817" spans="1:20">
      <c r="A1817" t="s">
        <v>2724</v>
      </c>
      <c r="B1817" s="4">
        <v>9</v>
      </c>
      <c r="C1817" s="4">
        <v>6</v>
      </c>
      <c r="D1817" s="4">
        <v>1973</v>
      </c>
      <c r="E1817" s="1">
        <f t="shared" si="56"/>
        <v>5412</v>
      </c>
      <c r="F1817">
        <v>60.18</v>
      </c>
      <c r="G1817">
        <v>25.03</v>
      </c>
      <c r="H1817" t="s">
        <v>2455</v>
      </c>
      <c r="I1817" s="4">
        <v>25</v>
      </c>
      <c r="J1817" s="4">
        <v>7</v>
      </c>
      <c r="K1817" s="6">
        <v>1973</v>
      </c>
      <c r="L1817" s="1">
        <f t="shared" si="57"/>
        <v>11286</v>
      </c>
      <c r="M1817">
        <v>60.2</v>
      </c>
      <c r="N1817">
        <v>25</v>
      </c>
      <c r="O1817" t="s">
        <v>2455</v>
      </c>
      <c r="P1817" t="s">
        <v>40</v>
      </c>
      <c r="Q1817" t="s">
        <v>35</v>
      </c>
      <c r="R1817">
        <v>46</v>
      </c>
      <c r="S1817">
        <v>3</v>
      </c>
      <c r="T1817">
        <v>316</v>
      </c>
    </row>
    <row r="1818" spans="1:20">
      <c r="A1818" t="s">
        <v>2734</v>
      </c>
      <c r="B1818" s="4">
        <v>24</v>
      </c>
      <c r="C1818" s="4">
        <v>6</v>
      </c>
      <c r="D1818" s="4">
        <v>1973</v>
      </c>
      <c r="E1818" s="1">
        <f t="shared" si="56"/>
        <v>10891</v>
      </c>
      <c r="F1818">
        <v>64.13</v>
      </c>
      <c r="G1818">
        <v>28.3</v>
      </c>
      <c r="H1818" t="s">
        <v>2455</v>
      </c>
      <c r="I1818" s="4">
        <v>15</v>
      </c>
      <c r="J1818" s="4">
        <v>7</v>
      </c>
      <c r="K1818" s="6">
        <v>1981</v>
      </c>
      <c r="L1818" s="1">
        <f t="shared" si="57"/>
        <v>7641</v>
      </c>
      <c r="M1818">
        <v>64.099999999999994</v>
      </c>
      <c r="N1818">
        <v>28.33</v>
      </c>
      <c r="O1818" t="s">
        <v>2455</v>
      </c>
      <c r="P1818" t="s">
        <v>34</v>
      </c>
      <c r="Q1818" t="s">
        <v>35</v>
      </c>
      <c r="R1818">
        <v>2943</v>
      </c>
      <c r="S1818">
        <v>5</v>
      </c>
      <c r="T1818">
        <v>157</v>
      </c>
    </row>
    <row r="1819" spans="1:20">
      <c r="A1819" t="s">
        <v>2735</v>
      </c>
      <c r="B1819" s="4">
        <v>21</v>
      </c>
      <c r="C1819" s="4">
        <v>7</v>
      </c>
      <c r="D1819" s="4">
        <v>1973</v>
      </c>
      <c r="E1819" s="1">
        <f t="shared" si="56"/>
        <v>9825</v>
      </c>
      <c r="F1819">
        <v>64.13</v>
      </c>
      <c r="G1819">
        <v>28.3</v>
      </c>
      <c r="H1819" t="s">
        <v>2455</v>
      </c>
      <c r="I1819" s="4">
        <v>7</v>
      </c>
      <c r="J1819" s="4">
        <v>8</v>
      </c>
      <c r="K1819" s="6">
        <v>1973</v>
      </c>
      <c r="L1819" s="1">
        <f t="shared" si="57"/>
        <v>4742</v>
      </c>
      <c r="M1819">
        <v>64.099999999999994</v>
      </c>
      <c r="N1819">
        <v>28.3</v>
      </c>
      <c r="O1819" t="s">
        <v>2455</v>
      </c>
      <c r="P1819" t="s">
        <v>34</v>
      </c>
      <c r="Q1819" t="s">
        <v>35</v>
      </c>
      <c r="R1819">
        <v>17</v>
      </c>
      <c r="S1819">
        <v>4</v>
      </c>
      <c r="T1819">
        <v>181</v>
      </c>
    </row>
    <row r="1820" spans="1:20">
      <c r="A1820" t="s">
        <v>2752</v>
      </c>
      <c r="B1820" s="4">
        <v>29</v>
      </c>
      <c r="C1820" s="4">
        <v>5</v>
      </c>
      <c r="D1820" s="4">
        <v>1973</v>
      </c>
      <c r="E1820" s="1">
        <f t="shared" si="56"/>
        <v>12686</v>
      </c>
      <c r="F1820">
        <v>61.12</v>
      </c>
      <c r="G1820">
        <v>23.67</v>
      </c>
      <c r="H1820" t="s">
        <v>2455</v>
      </c>
      <c r="I1820" s="4">
        <v>27</v>
      </c>
      <c r="J1820" s="4">
        <v>10</v>
      </c>
      <c r="K1820" s="6">
        <v>1974</v>
      </c>
      <c r="L1820" s="1">
        <f t="shared" si="57"/>
        <v>12109</v>
      </c>
      <c r="M1820">
        <v>61</v>
      </c>
      <c r="N1820">
        <v>23.67</v>
      </c>
      <c r="O1820" t="s">
        <v>2455</v>
      </c>
      <c r="P1820" t="s">
        <v>34</v>
      </c>
      <c r="Q1820" t="s">
        <v>35</v>
      </c>
      <c r="R1820">
        <v>516</v>
      </c>
      <c r="S1820">
        <v>13</v>
      </c>
      <c r="T1820">
        <v>181</v>
      </c>
    </row>
    <row r="1821" spans="1:20">
      <c r="A1821" t="s">
        <v>2753</v>
      </c>
      <c r="B1821" s="4">
        <v>29</v>
      </c>
      <c r="C1821" s="4">
        <v>5</v>
      </c>
      <c r="D1821" s="4">
        <v>1973</v>
      </c>
      <c r="E1821" s="1">
        <f t="shared" si="56"/>
        <v>12686</v>
      </c>
      <c r="F1821">
        <v>61.12</v>
      </c>
      <c r="G1821">
        <v>23.67</v>
      </c>
      <c r="H1821" t="s">
        <v>2455</v>
      </c>
      <c r="I1821" s="4">
        <v>1</v>
      </c>
      <c r="J1821" s="4">
        <v>4</v>
      </c>
      <c r="K1821" s="6">
        <v>1976</v>
      </c>
      <c r="L1821" s="1">
        <f t="shared" si="57"/>
        <v>2432</v>
      </c>
      <c r="M1821">
        <v>61.12</v>
      </c>
      <c r="N1821">
        <v>23.67</v>
      </c>
      <c r="O1821" t="s">
        <v>2455</v>
      </c>
      <c r="P1821" t="s">
        <v>34</v>
      </c>
      <c r="Q1821" t="s">
        <v>35</v>
      </c>
      <c r="R1821">
        <v>1038</v>
      </c>
      <c r="S1821">
        <v>0</v>
      </c>
      <c r="T1821">
        <v>0</v>
      </c>
    </row>
    <row r="1822" spans="1:20">
      <c r="A1822" t="s">
        <v>2774</v>
      </c>
      <c r="B1822" s="4">
        <v>11</v>
      </c>
      <c r="C1822" s="4">
        <v>6</v>
      </c>
      <c r="D1822" s="4">
        <v>1973</v>
      </c>
      <c r="E1822" s="1">
        <f t="shared" si="56"/>
        <v>6142</v>
      </c>
      <c r="F1822">
        <v>61.77</v>
      </c>
      <c r="G1822">
        <v>23.63</v>
      </c>
      <c r="H1822" t="s">
        <v>2455</v>
      </c>
      <c r="I1822" s="4">
        <v>1</v>
      </c>
      <c r="J1822" s="4">
        <v>7</v>
      </c>
      <c r="K1822" s="6">
        <v>1976</v>
      </c>
      <c r="L1822" s="1">
        <f t="shared" si="57"/>
        <v>2523</v>
      </c>
      <c r="M1822">
        <v>61.77</v>
      </c>
      <c r="N1822">
        <v>23.63</v>
      </c>
      <c r="O1822" t="s">
        <v>2455</v>
      </c>
      <c r="P1822" t="s">
        <v>40</v>
      </c>
      <c r="Q1822" t="s">
        <v>35</v>
      </c>
      <c r="R1822">
        <v>1116</v>
      </c>
      <c r="S1822">
        <v>0</v>
      </c>
      <c r="T1822">
        <v>0</v>
      </c>
    </row>
    <row r="1823" spans="1:20">
      <c r="A1823" t="s">
        <v>2796</v>
      </c>
      <c r="B1823" s="4">
        <v>31</v>
      </c>
      <c r="C1823" s="4">
        <v>5</v>
      </c>
      <c r="D1823" s="4">
        <v>1973</v>
      </c>
      <c r="E1823" s="1">
        <f t="shared" si="56"/>
        <v>13416</v>
      </c>
      <c r="F1823">
        <v>61.53</v>
      </c>
      <c r="G1823">
        <v>23.68</v>
      </c>
      <c r="H1823" t="s">
        <v>2455</v>
      </c>
      <c r="I1823" s="4">
        <v>11</v>
      </c>
      <c r="J1823" s="4">
        <v>5</v>
      </c>
      <c r="K1823" s="6">
        <v>1974</v>
      </c>
      <c r="L1823" s="1">
        <f t="shared" si="57"/>
        <v>6112</v>
      </c>
      <c r="M1823">
        <v>61.53</v>
      </c>
      <c r="N1823">
        <v>23.7</v>
      </c>
      <c r="O1823" t="s">
        <v>2455</v>
      </c>
      <c r="P1823" t="s">
        <v>40</v>
      </c>
      <c r="Q1823" t="s">
        <v>35</v>
      </c>
      <c r="R1823">
        <v>345</v>
      </c>
      <c r="S1823">
        <v>1</v>
      </c>
      <c r="T1823">
        <v>91</v>
      </c>
    </row>
    <row r="1824" spans="1:20">
      <c r="A1824" t="s">
        <v>2862</v>
      </c>
      <c r="B1824" s="4">
        <v>9</v>
      </c>
      <c r="C1824" s="4">
        <v>6</v>
      </c>
      <c r="D1824" s="4">
        <v>1973</v>
      </c>
      <c r="E1824" s="1">
        <f t="shared" si="56"/>
        <v>5412</v>
      </c>
      <c r="F1824">
        <v>64.95</v>
      </c>
      <c r="G1824">
        <v>25.67</v>
      </c>
      <c r="H1824" t="s">
        <v>2455</v>
      </c>
      <c r="I1824" s="4">
        <v>27</v>
      </c>
      <c r="J1824" s="4">
        <v>12</v>
      </c>
      <c r="K1824" s="6">
        <v>1974</v>
      </c>
      <c r="L1824" s="1">
        <f t="shared" si="57"/>
        <v>12170</v>
      </c>
      <c r="M1824">
        <v>64.650000000000006</v>
      </c>
      <c r="N1824">
        <v>26.53</v>
      </c>
      <c r="O1824" t="s">
        <v>2455</v>
      </c>
      <c r="P1824" t="s">
        <v>84</v>
      </c>
      <c r="Q1824" t="s">
        <v>35</v>
      </c>
      <c r="R1824">
        <v>566</v>
      </c>
      <c r="S1824">
        <v>53</v>
      </c>
      <c r="T1824">
        <v>130</v>
      </c>
    </row>
    <row r="1825" spans="1:20">
      <c r="A1825" t="s">
        <v>2873</v>
      </c>
      <c r="B1825" s="4">
        <v>5</v>
      </c>
      <c r="C1825" s="4">
        <v>6</v>
      </c>
      <c r="D1825" s="4">
        <v>1973</v>
      </c>
      <c r="E1825" s="1">
        <f t="shared" si="56"/>
        <v>3951</v>
      </c>
      <c r="F1825">
        <v>60.78</v>
      </c>
      <c r="G1825">
        <v>28.03</v>
      </c>
      <c r="H1825" t="s">
        <v>2455</v>
      </c>
      <c r="I1825" s="4">
        <v>10</v>
      </c>
      <c r="J1825" s="4">
        <v>4</v>
      </c>
      <c r="K1825" s="6">
        <v>1976</v>
      </c>
      <c r="L1825" s="1">
        <f t="shared" si="57"/>
        <v>5719</v>
      </c>
      <c r="M1825">
        <v>60.77</v>
      </c>
      <c r="N1825">
        <v>28.07</v>
      </c>
      <c r="O1825" t="s">
        <v>2455</v>
      </c>
      <c r="P1825" t="s">
        <v>34</v>
      </c>
      <c r="Q1825" t="s">
        <v>35</v>
      </c>
      <c r="R1825">
        <v>1040</v>
      </c>
      <c r="S1825">
        <v>3</v>
      </c>
      <c r="T1825">
        <v>136</v>
      </c>
    </row>
    <row r="1826" spans="1:20">
      <c r="A1826" t="s">
        <v>2874</v>
      </c>
      <c r="B1826" s="4">
        <v>8</v>
      </c>
      <c r="C1826" s="4">
        <v>6</v>
      </c>
      <c r="D1826" s="4">
        <v>1973</v>
      </c>
      <c r="E1826" s="1">
        <f t="shared" si="56"/>
        <v>5047</v>
      </c>
      <c r="F1826">
        <v>60.8</v>
      </c>
      <c r="G1826">
        <v>27.2</v>
      </c>
      <c r="H1826" t="s">
        <v>2455</v>
      </c>
      <c r="I1826" s="4">
        <v>28</v>
      </c>
      <c r="J1826" s="4">
        <v>9</v>
      </c>
      <c r="K1826" s="6">
        <v>1973</v>
      </c>
      <c r="L1826" s="1">
        <f t="shared" si="57"/>
        <v>12444</v>
      </c>
      <c r="M1826">
        <v>60.8</v>
      </c>
      <c r="N1826">
        <v>27.2</v>
      </c>
      <c r="O1826" t="s">
        <v>2455</v>
      </c>
      <c r="P1826" t="s">
        <v>34</v>
      </c>
      <c r="Q1826" t="s">
        <v>35</v>
      </c>
      <c r="R1826">
        <v>112</v>
      </c>
      <c r="S1826">
        <v>0</v>
      </c>
      <c r="T1826">
        <v>0</v>
      </c>
    </row>
    <row r="1827" spans="1:20">
      <c r="A1827" t="s">
        <v>2878</v>
      </c>
      <c r="B1827" s="4">
        <v>27</v>
      </c>
      <c r="C1827" s="4">
        <v>5</v>
      </c>
      <c r="D1827" s="4">
        <v>1973</v>
      </c>
      <c r="E1827" s="1">
        <f t="shared" si="56"/>
        <v>11955</v>
      </c>
      <c r="F1827">
        <v>60.28</v>
      </c>
      <c r="G1827">
        <v>24.52</v>
      </c>
      <c r="H1827" t="s">
        <v>2455</v>
      </c>
      <c r="I1827" s="4">
        <v>5</v>
      </c>
      <c r="J1827" s="4">
        <v>9</v>
      </c>
      <c r="K1827" s="6">
        <v>1973</v>
      </c>
      <c r="L1827" s="1">
        <f t="shared" si="57"/>
        <v>4043</v>
      </c>
      <c r="M1827">
        <v>60.3</v>
      </c>
      <c r="N1827">
        <v>24.5</v>
      </c>
      <c r="O1827" t="s">
        <v>2455</v>
      </c>
      <c r="P1827" t="s">
        <v>34</v>
      </c>
      <c r="Q1827" t="s">
        <v>35</v>
      </c>
      <c r="R1827">
        <v>101</v>
      </c>
      <c r="S1827">
        <v>3</v>
      </c>
      <c r="T1827">
        <v>334</v>
      </c>
    </row>
    <row r="1828" spans="1:20">
      <c r="A1828" t="s">
        <v>2879</v>
      </c>
      <c r="B1828" s="4">
        <v>27</v>
      </c>
      <c r="C1828" s="4">
        <v>5</v>
      </c>
      <c r="D1828" s="4">
        <v>1973</v>
      </c>
      <c r="E1828" s="1">
        <f t="shared" si="56"/>
        <v>11955</v>
      </c>
      <c r="F1828">
        <v>60.28</v>
      </c>
      <c r="G1828">
        <v>24.52</v>
      </c>
      <c r="H1828" t="s">
        <v>2455</v>
      </c>
      <c r="I1828" s="4">
        <v>5</v>
      </c>
      <c r="J1828" s="4">
        <v>9</v>
      </c>
      <c r="K1828" s="6">
        <v>1973</v>
      </c>
      <c r="L1828" s="1">
        <f t="shared" si="57"/>
        <v>4043</v>
      </c>
      <c r="M1828">
        <v>60.3</v>
      </c>
      <c r="N1828">
        <v>24.5</v>
      </c>
      <c r="O1828" t="s">
        <v>2455</v>
      </c>
      <c r="P1828" t="s">
        <v>34</v>
      </c>
      <c r="Q1828" t="s">
        <v>35</v>
      </c>
      <c r="R1828">
        <v>101</v>
      </c>
      <c r="S1828">
        <v>3</v>
      </c>
      <c r="T1828">
        <v>334</v>
      </c>
    </row>
    <row r="1829" spans="1:20">
      <c r="A1829" t="s">
        <v>2881</v>
      </c>
      <c r="B1829" s="4">
        <v>5</v>
      </c>
      <c r="C1829" s="4">
        <v>6</v>
      </c>
      <c r="D1829" s="4">
        <v>1973</v>
      </c>
      <c r="E1829" s="1">
        <f t="shared" si="56"/>
        <v>3951</v>
      </c>
      <c r="F1829">
        <v>60.62</v>
      </c>
      <c r="G1829">
        <v>24.88</v>
      </c>
      <c r="H1829" t="s">
        <v>2455</v>
      </c>
      <c r="I1829" s="4">
        <v>4</v>
      </c>
      <c r="J1829" s="4">
        <v>5</v>
      </c>
      <c r="K1829" s="6">
        <v>1984</v>
      </c>
      <c r="L1829" s="1">
        <f t="shared" si="57"/>
        <v>3566</v>
      </c>
      <c r="M1829">
        <v>60.62</v>
      </c>
      <c r="N1829">
        <v>24.85</v>
      </c>
      <c r="O1829" t="s">
        <v>2455</v>
      </c>
      <c r="P1829" t="s">
        <v>40</v>
      </c>
      <c r="Q1829" t="s">
        <v>35</v>
      </c>
      <c r="R1829">
        <v>3986</v>
      </c>
      <c r="S1829">
        <v>2</v>
      </c>
      <c r="T1829">
        <v>270</v>
      </c>
    </row>
    <row r="1830" spans="1:20">
      <c r="A1830" t="s">
        <v>3923</v>
      </c>
      <c r="B1830" s="4">
        <v>11</v>
      </c>
      <c r="C1830" s="4">
        <v>5</v>
      </c>
      <c r="D1830" s="4">
        <v>1973</v>
      </c>
      <c r="E1830" s="1">
        <f t="shared" si="56"/>
        <v>6111</v>
      </c>
      <c r="F1830">
        <v>55.68</v>
      </c>
      <c r="G1830">
        <v>13.5</v>
      </c>
      <c r="H1830" t="s">
        <v>2497</v>
      </c>
      <c r="I1830" s="4">
        <v>31</v>
      </c>
      <c r="J1830" s="4">
        <v>3</v>
      </c>
      <c r="K1830" s="6">
        <v>1974</v>
      </c>
      <c r="L1830" s="1">
        <f t="shared" si="57"/>
        <v>13356</v>
      </c>
      <c r="M1830">
        <v>55.67</v>
      </c>
      <c r="N1830">
        <v>13.48</v>
      </c>
      <c r="O1830" t="s">
        <v>2497</v>
      </c>
      <c r="P1830" t="s">
        <v>40</v>
      </c>
      <c r="Q1830" t="s">
        <v>35</v>
      </c>
      <c r="R1830">
        <v>324</v>
      </c>
      <c r="S1830">
        <v>3</v>
      </c>
      <c r="T1830">
        <v>210</v>
      </c>
    </row>
    <row r="1831" spans="1:20">
      <c r="A1831" t="s">
        <v>3930</v>
      </c>
      <c r="B1831" s="4">
        <v>28</v>
      </c>
      <c r="C1831" s="4">
        <v>5</v>
      </c>
      <c r="D1831" s="4">
        <v>1973</v>
      </c>
      <c r="E1831" s="1">
        <f t="shared" si="56"/>
        <v>12321</v>
      </c>
      <c r="F1831">
        <v>55.38</v>
      </c>
      <c r="G1831">
        <v>12.83</v>
      </c>
      <c r="H1831" t="s">
        <v>2497</v>
      </c>
      <c r="I1831" s="4">
        <v>1</v>
      </c>
      <c r="J1831" s="4">
        <v>7</v>
      </c>
      <c r="K1831" s="6">
        <v>1978</v>
      </c>
      <c r="L1831" s="1">
        <f t="shared" si="57"/>
        <v>2525</v>
      </c>
      <c r="M1831">
        <v>55.42</v>
      </c>
      <c r="N1831">
        <v>12.83</v>
      </c>
      <c r="O1831" t="s">
        <v>2497</v>
      </c>
      <c r="P1831" t="s">
        <v>26</v>
      </c>
      <c r="Q1831" t="s">
        <v>35</v>
      </c>
      <c r="R1831">
        <v>1860</v>
      </c>
      <c r="S1831">
        <v>4</v>
      </c>
      <c r="T1831">
        <v>0</v>
      </c>
    </row>
    <row r="1832" spans="1:20">
      <c r="A1832" t="s">
        <v>4023</v>
      </c>
      <c r="B1832" s="4">
        <v>12</v>
      </c>
      <c r="C1832" s="4">
        <v>6</v>
      </c>
      <c r="D1832" s="4">
        <v>1973</v>
      </c>
      <c r="E1832" s="1">
        <f t="shared" si="56"/>
        <v>6508</v>
      </c>
      <c r="F1832">
        <v>56.38</v>
      </c>
      <c r="G1832">
        <v>12.67</v>
      </c>
      <c r="H1832" t="s">
        <v>2497</v>
      </c>
      <c r="I1832" s="4">
        <v>1</v>
      </c>
      <c r="J1832" s="4">
        <v>11</v>
      </c>
      <c r="K1832" s="6">
        <v>1973</v>
      </c>
      <c r="L1832" s="1">
        <f t="shared" si="57"/>
        <v>2643</v>
      </c>
      <c r="M1832">
        <v>56.4</v>
      </c>
      <c r="N1832">
        <v>12.67</v>
      </c>
      <c r="O1832" t="s">
        <v>2497</v>
      </c>
      <c r="P1832" t="s">
        <v>26</v>
      </c>
      <c r="Q1832" t="s">
        <v>52</v>
      </c>
      <c r="R1832">
        <v>142</v>
      </c>
      <c r="S1832">
        <v>2</v>
      </c>
      <c r="T1832">
        <v>0</v>
      </c>
    </row>
    <row r="1833" spans="1:20">
      <c r="A1833" t="s">
        <v>4111</v>
      </c>
      <c r="B1833" s="4">
        <v>1</v>
      </c>
      <c r="C1833" s="4">
        <v>6</v>
      </c>
      <c r="D1833" s="4">
        <v>1973</v>
      </c>
      <c r="E1833" s="1">
        <f t="shared" si="56"/>
        <v>2490</v>
      </c>
      <c r="F1833">
        <v>62.42</v>
      </c>
      <c r="G1833">
        <v>17.38</v>
      </c>
      <c r="H1833" t="s">
        <v>2497</v>
      </c>
      <c r="I1833" s="4">
        <v>11</v>
      </c>
      <c r="J1833" s="4">
        <v>7</v>
      </c>
      <c r="K1833" s="6">
        <v>1973</v>
      </c>
      <c r="L1833" s="1">
        <f t="shared" si="57"/>
        <v>6172</v>
      </c>
      <c r="M1833">
        <v>62.43</v>
      </c>
      <c r="N1833">
        <v>17.38</v>
      </c>
      <c r="O1833" t="s">
        <v>2497</v>
      </c>
      <c r="P1833" t="s">
        <v>81</v>
      </c>
      <c r="Q1833" t="s">
        <v>35</v>
      </c>
      <c r="R1833">
        <v>40</v>
      </c>
      <c r="S1833">
        <v>2</v>
      </c>
      <c r="T1833">
        <v>0</v>
      </c>
    </row>
    <row r="1834" spans="1:20">
      <c r="A1834" t="s">
        <v>333</v>
      </c>
      <c r="B1834" s="4">
        <v>25</v>
      </c>
      <c r="C1834" s="4">
        <v>5</v>
      </c>
      <c r="D1834" s="4">
        <v>1974</v>
      </c>
      <c r="E1834" s="1">
        <f t="shared" si="56"/>
        <v>11226</v>
      </c>
      <c r="F1834">
        <v>54.6</v>
      </c>
      <c r="G1834">
        <v>13.12</v>
      </c>
      <c r="H1834" t="s">
        <v>332</v>
      </c>
      <c r="I1834" s="4">
        <v>4</v>
      </c>
      <c r="J1834" s="4">
        <v>6</v>
      </c>
      <c r="K1834" s="6">
        <v>1974</v>
      </c>
      <c r="L1834" s="1">
        <f t="shared" si="57"/>
        <v>3587</v>
      </c>
      <c r="M1834">
        <v>54.6</v>
      </c>
      <c r="N1834">
        <v>13.12</v>
      </c>
      <c r="O1834" t="s">
        <v>332</v>
      </c>
      <c r="P1834" t="s">
        <v>40</v>
      </c>
      <c r="Q1834" t="s">
        <v>35</v>
      </c>
      <c r="R1834">
        <v>10</v>
      </c>
      <c r="S1834">
        <v>0</v>
      </c>
      <c r="T1834">
        <v>0</v>
      </c>
    </row>
    <row r="1835" spans="1:20">
      <c r="A1835" t="s">
        <v>336</v>
      </c>
      <c r="B1835" s="4">
        <v>20</v>
      </c>
      <c r="C1835" s="4">
        <v>5</v>
      </c>
      <c r="D1835" s="4">
        <v>1974</v>
      </c>
      <c r="E1835" s="1">
        <f t="shared" si="56"/>
        <v>9400</v>
      </c>
      <c r="F1835">
        <v>51.75</v>
      </c>
      <c r="G1835">
        <v>11.47</v>
      </c>
      <c r="H1835" t="s">
        <v>332</v>
      </c>
      <c r="I1835" s="4">
        <v>17</v>
      </c>
      <c r="J1835" s="4">
        <v>12</v>
      </c>
      <c r="K1835" s="6">
        <v>1974</v>
      </c>
      <c r="L1835" s="1">
        <f t="shared" si="57"/>
        <v>8518</v>
      </c>
      <c r="M1835">
        <v>51.78</v>
      </c>
      <c r="N1835">
        <v>11.43</v>
      </c>
      <c r="O1835" t="s">
        <v>332</v>
      </c>
      <c r="P1835" t="s">
        <v>34</v>
      </c>
      <c r="Q1835" t="s">
        <v>35</v>
      </c>
      <c r="R1835">
        <v>211</v>
      </c>
      <c r="S1835">
        <v>5</v>
      </c>
      <c r="T1835">
        <v>329</v>
      </c>
    </row>
    <row r="1836" spans="1:20">
      <c r="A1836" t="s">
        <v>337</v>
      </c>
      <c r="B1836" s="4">
        <v>20</v>
      </c>
      <c r="C1836" s="4">
        <v>5</v>
      </c>
      <c r="D1836" s="4">
        <v>1974</v>
      </c>
      <c r="E1836" s="1">
        <f t="shared" si="56"/>
        <v>9400</v>
      </c>
      <c r="F1836">
        <v>51.75</v>
      </c>
      <c r="G1836">
        <v>11.47</v>
      </c>
      <c r="H1836" t="s">
        <v>332</v>
      </c>
      <c r="I1836" s="4">
        <v>14</v>
      </c>
      <c r="J1836" s="4">
        <v>8</v>
      </c>
      <c r="K1836" s="6">
        <v>1975</v>
      </c>
      <c r="L1836" s="1">
        <f t="shared" si="57"/>
        <v>7301</v>
      </c>
      <c r="M1836">
        <v>51.75</v>
      </c>
      <c r="N1836">
        <v>11.47</v>
      </c>
      <c r="O1836" t="s">
        <v>332</v>
      </c>
      <c r="P1836" t="s">
        <v>34</v>
      </c>
      <c r="Q1836" t="s">
        <v>35</v>
      </c>
      <c r="R1836">
        <v>451</v>
      </c>
      <c r="S1836">
        <v>0</v>
      </c>
      <c r="T1836">
        <v>0</v>
      </c>
    </row>
    <row r="1837" spans="1:20">
      <c r="A1837" t="s">
        <v>338</v>
      </c>
      <c r="B1837" s="4">
        <v>20</v>
      </c>
      <c r="C1837" s="4">
        <v>5</v>
      </c>
      <c r="D1837" s="4">
        <v>1974</v>
      </c>
      <c r="E1837" s="1">
        <f t="shared" si="56"/>
        <v>9400</v>
      </c>
      <c r="F1837">
        <v>51.75</v>
      </c>
      <c r="G1837">
        <v>11.47</v>
      </c>
      <c r="H1837" t="s">
        <v>332</v>
      </c>
      <c r="I1837" s="4">
        <v>10</v>
      </c>
      <c r="J1837" s="4">
        <v>7</v>
      </c>
      <c r="K1837" s="6">
        <v>1976</v>
      </c>
      <c r="L1837" s="1">
        <f t="shared" si="57"/>
        <v>5810</v>
      </c>
      <c r="M1837">
        <v>51.72</v>
      </c>
      <c r="N1837">
        <v>11.43</v>
      </c>
      <c r="O1837" t="s">
        <v>332</v>
      </c>
      <c r="P1837" t="s">
        <v>26</v>
      </c>
      <c r="Q1837" t="s">
        <v>27</v>
      </c>
      <c r="R1837">
        <v>782</v>
      </c>
      <c r="S1837">
        <v>5</v>
      </c>
      <c r="T1837">
        <v>212</v>
      </c>
    </row>
    <row r="1838" spans="1:20">
      <c r="A1838" t="s">
        <v>357</v>
      </c>
      <c r="B1838" s="4">
        <v>7</v>
      </c>
      <c r="C1838" s="4">
        <v>7</v>
      </c>
      <c r="D1838" s="4">
        <v>1974</v>
      </c>
      <c r="E1838" s="1">
        <f t="shared" si="56"/>
        <v>4712</v>
      </c>
      <c r="F1838">
        <v>53.75</v>
      </c>
      <c r="G1838">
        <v>10.93</v>
      </c>
      <c r="H1838" t="s">
        <v>332</v>
      </c>
      <c r="I1838" s="4">
        <v>22</v>
      </c>
      <c r="J1838" s="4">
        <v>3</v>
      </c>
      <c r="K1838" s="6">
        <v>1975</v>
      </c>
      <c r="L1838" s="1">
        <f t="shared" si="57"/>
        <v>10070</v>
      </c>
      <c r="M1838">
        <v>53.75</v>
      </c>
      <c r="N1838">
        <v>10.88</v>
      </c>
      <c r="O1838" t="s">
        <v>332</v>
      </c>
      <c r="P1838" t="s">
        <v>34</v>
      </c>
      <c r="Q1838" t="s">
        <v>35</v>
      </c>
      <c r="R1838">
        <v>258</v>
      </c>
      <c r="S1838">
        <v>4</v>
      </c>
      <c r="T1838">
        <v>270</v>
      </c>
    </row>
    <row r="1839" spans="1:20">
      <c r="A1839" t="s">
        <v>364</v>
      </c>
      <c r="B1839" s="4">
        <v>1</v>
      </c>
      <c r="C1839" s="4">
        <v>6</v>
      </c>
      <c r="D1839" s="4">
        <v>1974</v>
      </c>
      <c r="E1839" s="1">
        <f t="shared" si="56"/>
        <v>2491</v>
      </c>
      <c r="F1839">
        <v>51.75</v>
      </c>
      <c r="G1839">
        <v>11.47</v>
      </c>
      <c r="H1839" t="s">
        <v>332</v>
      </c>
      <c r="I1839" s="4">
        <v>28</v>
      </c>
      <c r="J1839" s="4">
        <v>2</v>
      </c>
      <c r="K1839" s="6">
        <v>1975</v>
      </c>
      <c r="L1839" s="1">
        <f t="shared" si="57"/>
        <v>12233</v>
      </c>
      <c r="M1839">
        <v>51.75</v>
      </c>
      <c r="N1839">
        <v>11.48</v>
      </c>
      <c r="O1839" t="s">
        <v>332</v>
      </c>
      <c r="P1839" t="s">
        <v>34</v>
      </c>
      <c r="Q1839" t="s">
        <v>35</v>
      </c>
      <c r="R1839">
        <v>272</v>
      </c>
      <c r="S1839">
        <v>2</v>
      </c>
      <c r="T1839">
        <v>91</v>
      </c>
    </row>
    <row r="1840" spans="1:20">
      <c r="A1840" t="s">
        <v>365</v>
      </c>
      <c r="B1840" s="4">
        <v>1</v>
      </c>
      <c r="C1840" s="4">
        <v>6</v>
      </c>
      <c r="D1840" s="4">
        <v>1974</v>
      </c>
      <c r="E1840" s="1">
        <f t="shared" si="56"/>
        <v>2491</v>
      </c>
      <c r="F1840">
        <v>51.75</v>
      </c>
      <c r="G1840">
        <v>11.47</v>
      </c>
      <c r="H1840" t="s">
        <v>332</v>
      </c>
      <c r="I1840" s="4">
        <v>19</v>
      </c>
      <c r="J1840" s="4">
        <v>3</v>
      </c>
      <c r="K1840" s="6">
        <v>1975</v>
      </c>
      <c r="L1840" s="1">
        <f t="shared" si="57"/>
        <v>8974</v>
      </c>
      <c r="M1840">
        <v>51.75</v>
      </c>
      <c r="N1840">
        <v>11.5</v>
      </c>
      <c r="O1840" t="s">
        <v>332</v>
      </c>
      <c r="P1840" t="s">
        <v>34</v>
      </c>
      <c r="Q1840" t="s">
        <v>35</v>
      </c>
      <c r="R1840">
        <v>291</v>
      </c>
      <c r="S1840">
        <v>3</v>
      </c>
      <c r="T1840">
        <v>91</v>
      </c>
    </row>
    <row r="1841" spans="1:20">
      <c r="A1841" t="s">
        <v>367</v>
      </c>
      <c r="B1841" s="4">
        <v>21</v>
      </c>
      <c r="C1841" s="4">
        <v>5</v>
      </c>
      <c r="D1841" s="4">
        <v>1974</v>
      </c>
      <c r="E1841" s="1">
        <f t="shared" si="56"/>
        <v>9765</v>
      </c>
      <c r="F1841">
        <v>50.93</v>
      </c>
      <c r="G1841">
        <v>11.6</v>
      </c>
      <c r="H1841" t="s">
        <v>332</v>
      </c>
      <c r="I1841" s="4">
        <v>15</v>
      </c>
      <c r="J1841" s="4">
        <v>12</v>
      </c>
      <c r="K1841" s="6">
        <v>1974</v>
      </c>
      <c r="L1841" s="1">
        <f t="shared" si="57"/>
        <v>7787</v>
      </c>
      <c r="M1841">
        <v>50.93</v>
      </c>
      <c r="N1841">
        <v>11.6</v>
      </c>
      <c r="O1841" t="s">
        <v>332</v>
      </c>
      <c r="P1841" t="s">
        <v>34</v>
      </c>
      <c r="Q1841" t="s">
        <v>35</v>
      </c>
      <c r="R1841">
        <v>208</v>
      </c>
      <c r="S1841">
        <v>0</v>
      </c>
      <c r="T1841">
        <v>0</v>
      </c>
    </row>
    <row r="1842" spans="1:20">
      <c r="A1842" t="s">
        <v>548</v>
      </c>
      <c r="B1842" s="4">
        <v>25</v>
      </c>
      <c r="C1842" s="4">
        <v>5</v>
      </c>
      <c r="D1842" s="4">
        <v>1974</v>
      </c>
      <c r="E1842" s="1">
        <f t="shared" si="56"/>
        <v>11226</v>
      </c>
      <c r="F1842">
        <v>51.32</v>
      </c>
      <c r="G1842">
        <v>7.33</v>
      </c>
      <c r="H1842" t="s">
        <v>332</v>
      </c>
      <c r="I1842" s="4">
        <v>2</v>
      </c>
      <c r="J1842" s="4">
        <v>11</v>
      </c>
      <c r="K1842" s="6">
        <v>1974</v>
      </c>
      <c r="L1842" s="1">
        <f t="shared" si="57"/>
        <v>3009</v>
      </c>
      <c r="M1842">
        <v>51.32</v>
      </c>
      <c r="N1842">
        <v>7.33</v>
      </c>
      <c r="O1842" t="s">
        <v>332</v>
      </c>
      <c r="P1842" t="s">
        <v>34</v>
      </c>
      <c r="Q1842" t="s">
        <v>35</v>
      </c>
      <c r="R1842">
        <v>161</v>
      </c>
      <c r="S1842">
        <v>0</v>
      </c>
      <c r="T1842">
        <v>0</v>
      </c>
    </row>
    <row r="1843" spans="1:20">
      <c r="A1843" t="s">
        <v>632</v>
      </c>
      <c r="B1843" s="4">
        <v>28</v>
      </c>
      <c r="C1843" s="4">
        <v>5</v>
      </c>
      <c r="D1843" s="4">
        <v>1974</v>
      </c>
      <c r="E1843" s="1">
        <f t="shared" si="56"/>
        <v>12322</v>
      </c>
      <c r="F1843">
        <v>55.53</v>
      </c>
      <c r="G1843">
        <v>8.7200000000000006</v>
      </c>
      <c r="H1843" t="s">
        <v>610</v>
      </c>
      <c r="I1843" s="4">
        <v>15</v>
      </c>
      <c r="J1843" s="4">
        <v>6</v>
      </c>
      <c r="K1843" s="6">
        <v>1978</v>
      </c>
      <c r="L1843" s="1">
        <f t="shared" si="57"/>
        <v>7608</v>
      </c>
      <c r="M1843">
        <v>55.63</v>
      </c>
      <c r="N1843">
        <v>8.2799999999999994</v>
      </c>
      <c r="O1843" t="s">
        <v>610</v>
      </c>
      <c r="P1843" t="s">
        <v>26</v>
      </c>
      <c r="Q1843" t="s">
        <v>27</v>
      </c>
      <c r="R1843">
        <v>1479</v>
      </c>
      <c r="S1843">
        <v>30</v>
      </c>
      <c r="T1843">
        <v>293</v>
      </c>
    </row>
    <row r="1844" spans="1:20">
      <c r="A1844" t="s">
        <v>794</v>
      </c>
      <c r="B1844" s="4">
        <v>25</v>
      </c>
      <c r="C1844" s="4">
        <v>6</v>
      </c>
      <c r="D1844" s="4">
        <v>1974</v>
      </c>
      <c r="E1844" s="1">
        <f t="shared" si="56"/>
        <v>11257</v>
      </c>
      <c r="F1844">
        <v>59.55</v>
      </c>
      <c r="G1844">
        <v>26.28</v>
      </c>
      <c r="H1844" t="s">
        <v>795</v>
      </c>
      <c r="I1844" s="4">
        <v>8</v>
      </c>
      <c r="J1844" s="4">
        <v>2</v>
      </c>
      <c r="K1844" s="6">
        <v>1975</v>
      </c>
      <c r="L1844" s="1">
        <f t="shared" si="57"/>
        <v>4928</v>
      </c>
      <c r="M1844">
        <v>59.55</v>
      </c>
      <c r="N1844">
        <v>26.28</v>
      </c>
      <c r="O1844" t="s">
        <v>795</v>
      </c>
      <c r="P1844" t="s">
        <v>34</v>
      </c>
      <c r="Q1844" t="s">
        <v>35</v>
      </c>
      <c r="R1844">
        <v>228</v>
      </c>
      <c r="S1844">
        <v>0</v>
      </c>
      <c r="T1844">
        <v>0</v>
      </c>
    </row>
    <row r="1845" spans="1:20">
      <c r="A1845" t="s">
        <v>851</v>
      </c>
      <c r="B1845" s="4">
        <v>2</v>
      </c>
      <c r="C1845" s="4">
        <v>6</v>
      </c>
      <c r="D1845" s="4">
        <v>1974</v>
      </c>
      <c r="E1845" s="1">
        <f t="shared" si="56"/>
        <v>2856</v>
      </c>
      <c r="F1845">
        <v>59.25</v>
      </c>
      <c r="G1845">
        <v>25.83</v>
      </c>
      <c r="H1845" t="s">
        <v>795</v>
      </c>
      <c r="I1845" s="4">
        <v>13</v>
      </c>
      <c r="J1845" s="4">
        <v>10</v>
      </c>
      <c r="K1845" s="6">
        <v>1974</v>
      </c>
      <c r="L1845" s="1">
        <f t="shared" si="57"/>
        <v>6996</v>
      </c>
      <c r="M1845">
        <v>59.25</v>
      </c>
      <c r="N1845">
        <v>25.83</v>
      </c>
      <c r="O1845" t="s">
        <v>795</v>
      </c>
      <c r="P1845" t="s">
        <v>34</v>
      </c>
      <c r="Q1845" t="s">
        <v>35</v>
      </c>
      <c r="R1845">
        <v>133</v>
      </c>
      <c r="S1845">
        <v>0</v>
      </c>
      <c r="T1845">
        <v>0</v>
      </c>
    </row>
    <row r="1846" spans="1:20">
      <c r="A1846" t="s">
        <v>1009</v>
      </c>
      <c r="B1846" s="4">
        <v>4</v>
      </c>
      <c r="C1846" s="4">
        <v>6</v>
      </c>
      <c r="D1846" s="4">
        <v>1974</v>
      </c>
      <c r="E1846" s="1">
        <f t="shared" si="56"/>
        <v>3587</v>
      </c>
      <c r="F1846">
        <v>53.8</v>
      </c>
      <c r="G1846">
        <v>-3</v>
      </c>
      <c r="H1846" t="s">
        <v>4129</v>
      </c>
      <c r="I1846" s="4">
        <v>9</v>
      </c>
      <c r="J1846" s="4">
        <v>6</v>
      </c>
      <c r="K1846" s="6">
        <v>1974</v>
      </c>
      <c r="L1846" s="1">
        <f t="shared" si="57"/>
        <v>5413</v>
      </c>
      <c r="M1846">
        <v>53.8</v>
      </c>
      <c r="N1846">
        <v>-3</v>
      </c>
      <c r="O1846" t="s">
        <v>4129</v>
      </c>
      <c r="P1846" t="s">
        <v>140</v>
      </c>
      <c r="Q1846" t="s">
        <v>27</v>
      </c>
      <c r="R1846">
        <v>5</v>
      </c>
      <c r="S1846">
        <v>0</v>
      </c>
      <c r="T1846">
        <v>0</v>
      </c>
    </row>
    <row r="1847" spans="1:20">
      <c r="A1847" t="s">
        <v>1051</v>
      </c>
      <c r="B1847" s="4">
        <v>27</v>
      </c>
      <c r="C1847" s="4">
        <v>5</v>
      </c>
      <c r="D1847" s="4">
        <v>1974</v>
      </c>
      <c r="E1847" s="1">
        <f t="shared" si="56"/>
        <v>11956</v>
      </c>
      <c r="F1847">
        <v>54.1</v>
      </c>
      <c r="G1847">
        <v>-4.8</v>
      </c>
      <c r="H1847" t="s">
        <v>4129</v>
      </c>
      <c r="I1847" s="4">
        <v>18</v>
      </c>
      <c r="J1847" s="4">
        <v>6</v>
      </c>
      <c r="K1847" s="6">
        <v>1974</v>
      </c>
      <c r="L1847" s="1">
        <f t="shared" si="57"/>
        <v>8700</v>
      </c>
      <c r="M1847">
        <v>54.1</v>
      </c>
      <c r="N1847">
        <v>-4.8</v>
      </c>
      <c r="O1847" t="s">
        <v>4129</v>
      </c>
      <c r="P1847" t="s">
        <v>40</v>
      </c>
      <c r="Q1847" t="s">
        <v>35</v>
      </c>
      <c r="R1847">
        <v>22</v>
      </c>
      <c r="S1847">
        <v>0</v>
      </c>
      <c r="T1847">
        <v>0</v>
      </c>
    </row>
    <row r="1848" spans="1:20">
      <c r="A1848" t="s">
        <v>1103</v>
      </c>
      <c r="B1848" s="4">
        <v>19</v>
      </c>
      <c r="C1848" s="4">
        <v>5</v>
      </c>
      <c r="D1848" s="4">
        <v>1974</v>
      </c>
      <c r="E1848" s="1">
        <f t="shared" si="56"/>
        <v>9034</v>
      </c>
      <c r="F1848">
        <v>51.8</v>
      </c>
      <c r="G1848">
        <v>-0.8</v>
      </c>
      <c r="H1848" t="s">
        <v>4129</v>
      </c>
      <c r="I1848" s="4">
        <v>15</v>
      </c>
      <c r="J1848" s="4">
        <v>7</v>
      </c>
      <c r="K1848" s="6">
        <v>1977</v>
      </c>
      <c r="L1848" s="1">
        <f t="shared" si="57"/>
        <v>7637</v>
      </c>
      <c r="M1848">
        <v>51.8</v>
      </c>
      <c r="N1848">
        <v>-0.8</v>
      </c>
      <c r="O1848" t="s">
        <v>4129</v>
      </c>
      <c r="P1848" t="s">
        <v>40</v>
      </c>
      <c r="Q1848" t="s">
        <v>35</v>
      </c>
      <c r="R1848">
        <v>1153</v>
      </c>
      <c r="S1848">
        <v>0</v>
      </c>
      <c r="T1848">
        <v>0</v>
      </c>
    </row>
    <row r="1849" spans="1:20">
      <c r="A1849" t="s">
        <v>1584</v>
      </c>
      <c r="B1849" s="4">
        <v>19</v>
      </c>
      <c r="C1849" s="4">
        <v>7</v>
      </c>
      <c r="D1849" s="4">
        <v>1974</v>
      </c>
      <c r="E1849" s="1">
        <f t="shared" si="56"/>
        <v>9095</v>
      </c>
      <c r="F1849">
        <v>47.48</v>
      </c>
      <c r="G1849">
        <v>20.93</v>
      </c>
      <c r="H1849" t="s">
        <v>1585</v>
      </c>
      <c r="I1849" s="4">
        <v>15</v>
      </c>
      <c r="J1849" s="4">
        <v>5</v>
      </c>
      <c r="K1849" s="6">
        <v>1976</v>
      </c>
      <c r="L1849" s="1">
        <f t="shared" si="57"/>
        <v>7575</v>
      </c>
      <c r="M1849">
        <v>47.58</v>
      </c>
      <c r="N1849">
        <v>21.15</v>
      </c>
      <c r="O1849" t="s">
        <v>1585</v>
      </c>
      <c r="P1849" t="s">
        <v>34</v>
      </c>
      <c r="Q1849" t="s">
        <v>35</v>
      </c>
      <c r="R1849">
        <v>666</v>
      </c>
      <c r="S1849">
        <v>20</v>
      </c>
      <c r="T1849">
        <v>56</v>
      </c>
    </row>
    <row r="1850" spans="1:20">
      <c r="A1850" t="s">
        <v>1639</v>
      </c>
      <c r="B1850" s="4">
        <v>11</v>
      </c>
      <c r="C1850" s="4">
        <v>5</v>
      </c>
      <c r="D1850" s="4">
        <v>1974</v>
      </c>
      <c r="E1850" s="1">
        <f t="shared" si="56"/>
        <v>6112</v>
      </c>
      <c r="F1850">
        <v>52.12</v>
      </c>
      <c r="G1850">
        <v>4.32</v>
      </c>
      <c r="H1850" t="s">
        <v>1615</v>
      </c>
      <c r="I1850" s="4">
        <v>15</v>
      </c>
      <c r="J1850" s="4">
        <v>1</v>
      </c>
      <c r="K1850" s="6">
        <v>1975</v>
      </c>
      <c r="L1850" s="1">
        <f t="shared" si="57"/>
        <v>7454</v>
      </c>
      <c r="M1850">
        <v>52.13</v>
      </c>
      <c r="N1850">
        <v>4.33</v>
      </c>
      <c r="O1850" t="s">
        <v>1615</v>
      </c>
      <c r="P1850" t="s">
        <v>40</v>
      </c>
      <c r="Q1850" t="s">
        <v>35</v>
      </c>
      <c r="R1850">
        <v>249</v>
      </c>
      <c r="S1850">
        <v>0</v>
      </c>
      <c r="T1850">
        <v>0</v>
      </c>
    </row>
    <row r="1851" spans="1:20">
      <c r="A1851" t="s">
        <v>1640</v>
      </c>
      <c r="B1851" s="4">
        <v>11</v>
      </c>
      <c r="C1851" s="4">
        <v>5</v>
      </c>
      <c r="D1851" s="4">
        <v>1974</v>
      </c>
      <c r="E1851" s="1">
        <f t="shared" si="56"/>
        <v>6112</v>
      </c>
      <c r="F1851">
        <v>52.12</v>
      </c>
      <c r="G1851">
        <v>4.32</v>
      </c>
      <c r="H1851" t="s">
        <v>1615</v>
      </c>
      <c r="I1851" s="4">
        <v>7</v>
      </c>
      <c r="J1851" s="4">
        <v>2</v>
      </c>
      <c r="K1851" s="6">
        <v>1976</v>
      </c>
      <c r="L1851" s="1">
        <f t="shared" si="57"/>
        <v>4564</v>
      </c>
      <c r="M1851">
        <v>52.1</v>
      </c>
      <c r="N1851">
        <v>4.4000000000000004</v>
      </c>
      <c r="O1851" t="s">
        <v>1615</v>
      </c>
      <c r="P1851" t="s">
        <v>40</v>
      </c>
      <c r="Q1851" t="s">
        <v>35</v>
      </c>
      <c r="R1851">
        <v>637</v>
      </c>
      <c r="S1851">
        <v>6</v>
      </c>
      <c r="T1851">
        <v>130</v>
      </c>
    </row>
    <row r="1852" spans="1:20">
      <c r="A1852" t="s">
        <v>1692</v>
      </c>
      <c r="B1852" s="4">
        <v>11</v>
      </c>
      <c r="C1852" s="4">
        <v>5</v>
      </c>
      <c r="D1852" s="4">
        <v>1974</v>
      </c>
      <c r="E1852" s="1">
        <f t="shared" si="56"/>
        <v>6112</v>
      </c>
      <c r="F1852">
        <v>53</v>
      </c>
      <c r="G1852">
        <v>4.9000000000000004</v>
      </c>
      <c r="H1852" t="s">
        <v>1615</v>
      </c>
      <c r="I1852" s="4">
        <v>16</v>
      </c>
      <c r="J1852" s="4">
        <v>4</v>
      </c>
      <c r="K1852" s="6">
        <v>1975</v>
      </c>
      <c r="L1852" s="1">
        <f t="shared" si="57"/>
        <v>7910</v>
      </c>
      <c r="M1852">
        <v>53.1</v>
      </c>
      <c r="N1852">
        <v>4.9000000000000004</v>
      </c>
      <c r="O1852" t="s">
        <v>1615</v>
      </c>
      <c r="P1852" t="s">
        <v>34</v>
      </c>
      <c r="Q1852" t="s">
        <v>35</v>
      </c>
      <c r="R1852">
        <v>340</v>
      </c>
      <c r="S1852">
        <v>12</v>
      </c>
      <c r="T1852">
        <v>0</v>
      </c>
    </row>
    <row r="1853" spans="1:20">
      <c r="A1853" t="s">
        <v>1705</v>
      </c>
      <c r="B1853" s="4">
        <v>20</v>
      </c>
      <c r="C1853" s="4">
        <v>5</v>
      </c>
      <c r="D1853" s="4">
        <v>1974</v>
      </c>
      <c r="E1853" s="1">
        <f t="shared" si="56"/>
        <v>9400</v>
      </c>
      <c r="F1853">
        <v>52.1</v>
      </c>
      <c r="G1853">
        <v>6.1</v>
      </c>
      <c r="H1853" t="s">
        <v>1615</v>
      </c>
      <c r="I1853" s="4">
        <v>11</v>
      </c>
      <c r="J1853" s="4">
        <v>5</v>
      </c>
      <c r="K1853" s="6">
        <v>1976</v>
      </c>
      <c r="L1853" s="1">
        <f t="shared" si="57"/>
        <v>6114</v>
      </c>
      <c r="M1853">
        <v>52.2</v>
      </c>
      <c r="N1853">
        <v>6.2</v>
      </c>
      <c r="O1853" t="s">
        <v>1615</v>
      </c>
      <c r="P1853" t="s">
        <v>34</v>
      </c>
      <c r="Q1853" t="s">
        <v>35</v>
      </c>
      <c r="R1853">
        <v>722</v>
      </c>
      <c r="S1853">
        <v>14</v>
      </c>
      <c r="T1853">
        <v>32</v>
      </c>
    </row>
    <row r="1854" spans="1:20">
      <c r="A1854" t="s">
        <v>1724</v>
      </c>
      <c r="B1854" s="4">
        <v>21</v>
      </c>
      <c r="C1854" s="4">
        <v>5</v>
      </c>
      <c r="D1854" s="4">
        <v>1974</v>
      </c>
      <c r="E1854" s="1">
        <f t="shared" si="56"/>
        <v>9765</v>
      </c>
      <c r="F1854">
        <v>53.2</v>
      </c>
      <c r="G1854">
        <v>6.2</v>
      </c>
      <c r="H1854" t="s">
        <v>1615</v>
      </c>
      <c r="I1854" s="4">
        <v>19</v>
      </c>
      <c r="J1854" s="4">
        <v>9</v>
      </c>
      <c r="K1854" s="6">
        <v>1975</v>
      </c>
      <c r="L1854" s="1">
        <f t="shared" si="57"/>
        <v>9158</v>
      </c>
      <c r="M1854">
        <v>53.1</v>
      </c>
      <c r="N1854">
        <v>6.5</v>
      </c>
      <c r="O1854" t="s">
        <v>1615</v>
      </c>
      <c r="P1854" t="s">
        <v>34</v>
      </c>
      <c r="Q1854" t="s">
        <v>35</v>
      </c>
      <c r="R1854">
        <v>486</v>
      </c>
      <c r="S1854">
        <v>23</v>
      </c>
      <c r="T1854">
        <v>120</v>
      </c>
    </row>
    <row r="1855" spans="1:20">
      <c r="A1855" t="s">
        <v>1725</v>
      </c>
      <c r="B1855" s="4">
        <v>19</v>
      </c>
      <c r="C1855" s="4">
        <v>5</v>
      </c>
      <c r="D1855" s="4">
        <v>1974</v>
      </c>
      <c r="E1855" s="1">
        <f t="shared" si="56"/>
        <v>9034</v>
      </c>
      <c r="F1855">
        <v>52.2</v>
      </c>
      <c r="G1855">
        <v>5.2</v>
      </c>
      <c r="H1855" t="s">
        <v>1615</v>
      </c>
      <c r="I1855" s="4">
        <v>5</v>
      </c>
      <c r="J1855" s="4">
        <v>4</v>
      </c>
      <c r="K1855" s="6">
        <v>1976</v>
      </c>
      <c r="L1855" s="1">
        <f t="shared" si="57"/>
        <v>3893</v>
      </c>
      <c r="M1855">
        <v>52.2</v>
      </c>
      <c r="N1855">
        <v>5.2</v>
      </c>
      <c r="O1855" t="s">
        <v>1615</v>
      </c>
      <c r="P1855" t="s">
        <v>34</v>
      </c>
      <c r="Q1855" t="s">
        <v>35</v>
      </c>
      <c r="R1855">
        <v>687</v>
      </c>
      <c r="S1855">
        <v>0</v>
      </c>
      <c r="T1855">
        <v>0</v>
      </c>
    </row>
    <row r="1856" spans="1:20">
      <c r="A1856" t="s">
        <v>1726</v>
      </c>
      <c r="B1856" s="4">
        <v>19</v>
      </c>
      <c r="C1856" s="4">
        <v>5</v>
      </c>
      <c r="D1856" s="4">
        <v>1974</v>
      </c>
      <c r="E1856" s="1">
        <f t="shared" si="56"/>
        <v>9034</v>
      </c>
      <c r="F1856">
        <v>52.2</v>
      </c>
      <c r="G1856">
        <v>5.2</v>
      </c>
      <c r="H1856" t="s">
        <v>1615</v>
      </c>
      <c r="I1856" s="4">
        <v>8</v>
      </c>
      <c r="J1856" s="4">
        <v>10</v>
      </c>
      <c r="K1856" s="6">
        <v>1974</v>
      </c>
      <c r="L1856" s="1">
        <f t="shared" si="57"/>
        <v>5170</v>
      </c>
      <c r="M1856">
        <v>52.2</v>
      </c>
      <c r="N1856">
        <v>5.2</v>
      </c>
      <c r="O1856" t="s">
        <v>1615</v>
      </c>
      <c r="P1856" t="s">
        <v>34</v>
      </c>
      <c r="Q1856" t="s">
        <v>35</v>
      </c>
      <c r="R1856">
        <v>142</v>
      </c>
      <c r="S1856">
        <v>0</v>
      </c>
      <c r="T1856">
        <v>0</v>
      </c>
    </row>
    <row r="1857" spans="1:20">
      <c r="A1857" t="s">
        <v>1727</v>
      </c>
      <c r="B1857" s="4">
        <v>23</v>
      </c>
      <c r="C1857" s="4">
        <v>5</v>
      </c>
      <c r="D1857" s="4">
        <v>1974</v>
      </c>
      <c r="E1857" s="1">
        <f t="shared" si="56"/>
        <v>10495</v>
      </c>
      <c r="F1857">
        <v>53.1</v>
      </c>
      <c r="G1857">
        <v>4.8</v>
      </c>
      <c r="H1857" t="s">
        <v>1615</v>
      </c>
      <c r="I1857" s="4">
        <v>9</v>
      </c>
      <c r="J1857" s="4">
        <v>5</v>
      </c>
      <c r="K1857" s="6">
        <v>1978</v>
      </c>
      <c r="L1857" s="1">
        <f t="shared" si="57"/>
        <v>5386</v>
      </c>
      <c r="M1857">
        <v>53.1</v>
      </c>
      <c r="N1857">
        <v>4.8</v>
      </c>
      <c r="O1857" t="s">
        <v>1615</v>
      </c>
      <c r="P1857" t="s">
        <v>34</v>
      </c>
      <c r="Q1857" t="s">
        <v>35</v>
      </c>
      <c r="R1857">
        <v>1447</v>
      </c>
      <c r="S1857">
        <v>0</v>
      </c>
      <c r="T1857">
        <v>0</v>
      </c>
    </row>
    <row r="1858" spans="1:20">
      <c r="A1858" t="s">
        <v>1728</v>
      </c>
      <c r="B1858" s="4">
        <v>12</v>
      </c>
      <c r="C1858" s="4">
        <v>6</v>
      </c>
      <c r="D1858" s="4">
        <v>1974</v>
      </c>
      <c r="E1858" s="1">
        <f t="shared" si="56"/>
        <v>6509</v>
      </c>
      <c r="F1858">
        <v>53.12</v>
      </c>
      <c r="G1858">
        <v>4.8499999999999996</v>
      </c>
      <c r="H1858" t="s">
        <v>1615</v>
      </c>
      <c r="I1858" s="4">
        <v>10</v>
      </c>
      <c r="J1858" s="4">
        <v>7</v>
      </c>
      <c r="K1858" s="6">
        <v>1979</v>
      </c>
      <c r="L1858" s="1">
        <f t="shared" si="57"/>
        <v>5813</v>
      </c>
      <c r="M1858">
        <v>53.3</v>
      </c>
      <c r="N1858">
        <v>5.08</v>
      </c>
      <c r="O1858" t="s">
        <v>1615</v>
      </c>
      <c r="P1858" t="s">
        <v>40</v>
      </c>
      <c r="Q1858" t="s">
        <v>35</v>
      </c>
      <c r="R1858">
        <v>1854</v>
      </c>
      <c r="S1858">
        <v>26</v>
      </c>
      <c r="T1858">
        <v>38</v>
      </c>
    </row>
    <row r="1859" spans="1:20">
      <c r="A1859" t="s">
        <v>1730</v>
      </c>
      <c r="B1859" s="4">
        <v>14</v>
      </c>
      <c r="C1859" s="4">
        <v>5</v>
      </c>
      <c r="D1859" s="4">
        <v>1974</v>
      </c>
      <c r="E1859" s="1">
        <f t="shared" ref="E1859:E1922" si="58">DATE(B1859,C1859,D1859)</f>
        <v>7208</v>
      </c>
      <c r="F1859">
        <v>53.2</v>
      </c>
      <c r="G1859">
        <v>6.6</v>
      </c>
      <c r="H1859" t="s">
        <v>1615</v>
      </c>
      <c r="I1859" s="4">
        <v>5</v>
      </c>
      <c r="J1859" s="4">
        <v>6</v>
      </c>
      <c r="K1859" s="6">
        <v>1974</v>
      </c>
      <c r="L1859" s="1">
        <f t="shared" ref="L1859:L1922" si="59">DATE(I1859,J1859,K1859)</f>
        <v>3952</v>
      </c>
      <c r="M1859">
        <v>53.2</v>
      </c>
      <c r="N1859">
        <v>6.6</v>
      </c>
      <c r="O1859" t="s">
        <v>1615</v>
      </c>
      <c r="P1859" t="s">
        <v>40</v>
      </c>
      <c r="Q1859" t="s">
        <v>27</v>
      </c>
      <c r="R1859">
        <v>22</v>
      </c>
      <c r="S1859">
        <v>0</v>
      </c>
      <c r="T1859">
        <v>0</v>
      </c>
    </row>
    <row r="1860" spans="1:20">
      <c r="A1860" t="s">
        <v>1731</v>
      </c>
      <c r="B1860" s="4">
        <v>14</v>
      </c>
      <c r="C1860" s="4">
        <v>5</v>
      </c>
      <c r="D1860" s="4">
        <v>1974</v>
      </c>
      <c r="E1860" s="1">
        <f t="shared" si="58"/>
        <v>7208</v>
      </c>
      <c r="F1860">
        <v>53.2</v>
      </c>
      <c r="G1860">
        <v>6.6</v>
      </c>
      <c r="H1860" t="s">
        <v>1615</v>
      </c>
      <c r="I1860" s="4">
        <v>16</v>
      </c>
      <c r="J1860" s="4">
        <v>5</v>
      </c>
      <c r="K1860" s="6">
        <v>1977</v>
      </c>
      <c r="L1860" s="1">
        <f t="shared" si="59"/>
        <v>7942</v>
      </c>
      <c r="M1860">
        <v>53.2</v>
      </c>
      <c r="N1860">
        <v>6.6</v>
      </c>
      <c r="O1860" t="s">
        <v>1615</v>
      </c>
      <c r="P1860" t="s">
        <v>40</v>
      </c>
      <c r="Q1860" t="s">
        <v>35</v>
      </c>
      <c r="R1860">
        <v>1098</v>
      </c>
      <c r="S1860">
        <v>0</v>
      </c>
      <c r="T1860">
        <v>0</v>
      </c>
    </row>
    <row r="1861" spans="1:20">
      <c r="A1861" t="s">
        <v>1732</v>
      </c>
      <c r="B1861" s="4">
        <v>14</v>
      </c>
      <c r="C1861" s="4">
        <v>5</v>
      </c>
      <c r="D1861" s="4">
        <v>1974</v>
      </c>
      <c r="E1861" s="1">
        <f t="shared" si="58"/>
        <v>7208</v>
      </c>
      <c r="F1861">
        <v>53.2</v>
      </c>
      <c r="G1861">
        <v>6.6</v>
      </c>
      <c r="H1861" t="s">
        <v>1615</v>
      </c>
      <c r="I1861" s="4">
        <v>23</v>
      </c>
      <c r="J1861" s="4">
        <v>6</v>
      </c>
      <c r="K1861" s="6">
        <v>1974</v>
      </c>
      <c r="L1861" s="1">
        <f t="shared" si="59"/>
        <v>10526</v>
      </c>
      <c r="M1861">
        <v>53.2</v>
      </c>
      <c r="N1861">
        <v>6.6</v>
      </c>
      <c r="O1861" t="s">
        <v>1615</v>
      </c>
      <c r="P1861" t="s">
        <v>40</v>
      </c>
      <c r="Q1861" t="s">
        <v>35</v>
      </c>
      <c r="R1861">
        <v>40</v>
      </c>
      <c r="S1861">
        <v>0</v>
      </c>
      <c r="T1861">
        <v>0</v>
      </c>
    </row>
    <row r="1862" spans="1:20">
      <c r="A1862" t="s">
        <v>1737</v>
      </c>
      <c r="B1862" s="4">
        <v>19</v>
      </c>
      <c r="C1862" s="4">
        <v>5</v>
      </c>
      <c r="D1862" s="4">
        <v>1974</v>
      </c>
      <c r="E1862" s="1">
        <f t="shared" si="58"/>
        <v>9034</v>
      </c>
      <c r="F1862">
        <v>52.1</v>
      </c>
      <c r="G1862">
        <v>4.2</v>
      </c>
      <c r="H1862" t="s">
        <v>1615</v>
      </c>
      <c r="I1862" s="4">
        <v>7</v>
      </c>
      <c r="J1862" s="4">
        <v>7</v>
      </c>
      <c r="K1862" s="6">
        <v>1974</v>
      </c>
      <c r="L1862" s="1">
        <f t="shared" si="59"/>
        <v>4712</v>
      </c>
      <c r="M1862">
        <v>52.1</v>
      </c>
      <c r="N1862">
        <v>4.2</v>
      </c>
      <c r="O1862" t="s">
        <v>1615</v>
      </c>
      <c r="P1862" t="s">
        <v>40</v>
      </c>
      <c r="Q1862" t="s">
        <v>35</v>
      </c>
      <c r="R1862">
        <v>49</v>
      </c>
      <c r="S1862">
        <v>0</v>
      </c>
      <c r="T1862">
        <v>0</v>
      </c>
    </row>
    <row r="1863" spans="1:20">
      <c r="A1863" t="s">
        <v>1738</v>
      </c>
      <c r="B1863" s="4">
        <v>24</v>
      </c>
      <c r="C1863" s="4">
        <v>5</v>
      </c>
      <c r="D1863" s="4">
        <v>1974</v>
      </c>
      <c r="E1863" s="1">
        <f t="shared" si="58"/>
        <v>10861</v>
      </c>
      <c r="F1863">
        <v>52</v>
      </c>
      <c r="G1863">
        <v>4.2</v>
      </c>
      <c r="H1863" t="s">
        <v>1615</v>
      </c>
      <c r="I1863" s="4">
        <v>5</v>
      </c>
      <c r="J1863" s="4">
        <v>5</v>
      </c>
      <c r="K1863" s="6">
        <v>1975</v>
      </c>
      <c r="L1863" s="1">
        <f t="shared" si="59"/>
        <v>3922</v>
      </c>
      <c r="M1863">
        <v>52.1</v>
      </c>
      <c r="N1863">
        <v>4.2</v>
      </c>
      <c r="O1863" t="s">
        <v>1615</v>
      </c>
      <c r="P1863" t="s">
        <v>40</v>
      </c>
      <c r="Q1863" t="s">
        <v>35</v>
      </c>
      <c r="R1863">
        <v>346</v>
      </c>
      <c r="S1863">
        <v>12</v>
      </c>
      <c r="T1863">
        <v>0</v>
      </c>
    </row>
    <row r="1864" spans="1:20">
      <c r="A1864" t="s">
        <v>1739</v>
      </c>
      <c r="B1864" s="4">
        <v>24</v>
      </c>
      <c r="C1864" s="4">
        <v>5</v>
      </c>
      <c r="D1864" s="4">
        <v>1974</v>
      </c>
      <c r="E1864" s="1">
        <f t="shared" si="58"/>
        <v>10861</v>
      </c>
      <c r="F1864">
        <v>52</v>
      </c>
      <c r="G1864">
        <v>4.2</v>
      </c>
      <c r="H1864" t="s">
        <v>1615</v>
      </c>
      <c r="I1864" s="4">
        <v>12</v>
      </c>
      <c r="J1864" s="4">
        <v>10</v>
      </c>
      <c r="K1864" s="6">
        <v>1975</v>
      </c>
      <c r="L1864" s="1">
        <f t="shared" si="59"/>
        <v>6632</v>
      </c>
      <c r="M1864">
        <v>52.1</v>
      </c>
      <c r="N1864">
        <v>4.4000000000000004</v>
      </c>
      <c r="O1864" t="s">
        <v>1615</v>
      </c>
      <c r="P1864" t="s">
        <v>40</v>
      </c>
      <c r="Q1864" t="s">
        <v>35</v>
      </c>
      <c r="R1864">
        <v>506</v>
      </c>
      <c r="S1864">
        <v>18</v>
      </c>
      <c r="T1864">
        <v>51</v>
      </c>
    </row>
    <row r="1865" spans="1:20">
      <c r="A1865" t="s">
        <v>1740</v>
      </c>
      <c r="B1865" s="4">
        <v>31</v>
      </c>
      <c r="C1865" s="4">
        <v>5</v>
      </c>
      <c r="D1865" s="4">
        <v>1974</v>
      </c>
      <c r="E1865" s="1">
        <f t="shared" si="58"/>
        <v>13417</v>
      </c>
      <c r="F1865">
        <v>52</v>
      </c>
      <c r="G1865">
        <v>4.2</v>
      </c>
      <c r="H1865" t="s">
        <v>1615</v>
      </c>
      <c r="I1865" s="4">
        <v>2</v>
      </c>
      <c r="J1865" s="4">
        <v>6</v>
      </c>
      <c r="K1865" s="6">
        <v>1976</v>
      </c>
      <c r="L1865" s="1">
        <f t="shared" si="59"/>
        <v>2858</v>
      </c>
      <c r="M1865">
        <v>51.9</v>
      </c>
      <c r="N1865">
        <v>4.0999999999999996</v>
      </c>
      <c r="O1865" t="s">
        <v>1615</v>
      </c>
      <c r="P1865" t="s">
        <v>40</v>
      </c>
      <c r="Q1865" t="s">
        <v>35</v>
      </c>
      <c r="R1865">
        <v>733</v>
      </c>
      <c r="S1865">
        <v>14</v>
      </c>
      <c r="T1865">
        <v>212</v>
      </c>
    </row>
    <row r="1866" spans="1:20">
      <c r="A1866" t="s">
        <v>1741</v>
      </c>
      <c r="B1866" s="4">
        <v>31</v>
      </c>
      <c r="C1866" s="4">
        <v>5</v>
      </c>
      <c r="D1866" s="4">
        <v>1974</v>
      </c>
      <c r="E1866" s="1">
        <f t="shared" si="58"/>
        <v>13417</v>
      </c>
      <c r="F1866">
        <v>52</v>
      </c>
      <c r="G1866">
        <v>4.2</v>
      </c>
      <c r="H1866" t="s">
        <v>1615</v>
      </c>
      <c r="I1866" s="4">
        <v>9</v>
      </c>
      <c r="J1866" s="4">
        <v>4</v>
      </c>
      <c r="K1866" s="6">
        <v>1976</v>
      </c>
      <c r="L1866" s="1">
        <f t="shared" si="59"/>
        <v>5354</v>
      </c>
      <c r="M1866">
        <v>51.8</v>
      </c>
      <c r="N1866">
        <v>4.0999999999999996</v>
      </c>
      <c r="O1866" t="s">
        <v>1615</v>
      </c>
      <c r="P1866" t="s">
        <v>34</v>
      </c>
      <c r="Q1866" t="s">
        <v>35</v>
      </c>
      <c r="R1866">
        <v>679</v>
      </c>
      <c r="S1866">
        <v>24</v>
      </c>
      <c r="T1866">
        <v>198</v>
      </c>
    </row>
    <row r="1867" spans="1:20">
      <c r="A1867" t="s">
        <v>1742</v>
      </c>
      <c r="B1867" s="4">
        <v>30</v>
      </c>
      <c r="C1867" s="4">
        <v>5</v>
      </c>
      <c r="D1867" s="4">
        <v>1974</v>
      </c>
      <c r="E1867" s="1">
        <f t="shared" si="58"/>
        <v>13052</v>
      </c>
      <c r="F1867">
        <v>53</v>
      </c>
      <c r="G1867">
        <v>6.1</v>
      </c>
      <c r="H1867" t="s">
        <v>1615</v>
      </c>
      <c r="I1867" s="4">
        <v>21</v>
      </c>
      <c r="J1867" s="4">
        <v>3</v>
      </c>
      <c r="K1867" s="6">
        <v>1975</v>
      </c>
      <c r="L1867" s="1">
        <f t="shared" si="59"/>
        <v>9705</v>
      </c>
      <c r="M1867">
        <v>53</v>
      </c>
      <c r="N1867">
        <v>6</v>
      </c>
      <c r="O1867" t="s">
        <v>1615</v>
      </c>
      <c r="P1867" t="s">
        <v>40</v>
      </c>
      <c r="Q1867" t="s">
        <v>35</v>
      </c>
      <c r="R1867">
        <v>295</v>
      </c>
      <c r="S1867">
        <v>7</v>
      </c>
      <c r="T1867">
        <v>270</v>
      </c>
    </row>
    <row r="1868" spans="1:20">
      <c r="A1868" t="s">
        <v>2300</v>
      </c>
      <c r="B1868" s="4">
        <v>30</v>
      </c>
      <c r="C1868" s="4">
        <v>5</v>
      </c>
      <c r="D1868" s="4">
        <v>1974</v>
      </c>
      <c r="E1868" s="1">
        <f t="shared" si="58"/>
        <v>13052</v>
      </c>
      <c r="F1868">
        <v>58.1</v>
      </c>
      <c r="G1868">
        <v>6.6</v>
      </c>
      <c r="H1868" t="s">
        <v>669</v>
      </c>
      <c r="I1868" s="4">
        <v>4</v>
      </c>
      <c r="J1868" s="4">
        <v>6</v>
      </c>
      <c r="K1868" s="6">
        <v>1976</v>
      </c>
      <c r="L1868" s="1">
        <f t="shared" si="59"/>
        <v>3589</v>
      </c>
      <c r="M1868">
        <v>58.1</v>
      </c>
      <c r="N1868">
        <v>6.58</v>
      </c>
      <c r="O1868" t="s">
        <v>669</v>
      </c>
      <c r="P1868" t="s">
        <v>40</v>
      </c>
      <c r="Q1868" t="s">
        <v>35</v>
      </c>
      <c r="R1868">
        <v>736</v>
      </c>
      <c r="S1868">
        <v>1</v>
      </c>
      <c r="T1868">
        <v>270</v>
      </c>
    </row>
    <row r="1869" spans="1:20">
      <c r="A1869" t="s">
        <v>2747</v>
      </c>
      <c r="B1869" s="4">
        <v>6</v>
      </c>
      <c r="C1869" s="4">
        <v>6</v>
      </c>
      <c r="D1869" s="4">
        <v>1974</v>
      </c>
      <c r="E1869" s="1">
        <f t="shared" si="58"/>
        <v>4317</v>
      </c>
      <c r="F1869">
        <v>60.18</v>
      </c>
      <c r="G1869">
        <v>25.03</v>
      </c>
      <c r="H1869" t="s">
        <v>2455</v>
      </c>
      <c r="I1869" s="4">
        <v>20</v>
      </c>
      <c r="J1869" s="4">
        <v>7</v>
      </c>
      <c r="K1869" s="6">
        <v>1974</v>
      </c>
      <c r="L1869" s="1">
        <f t="shared" si="59"/>
        <v>9461</v>
      </c>
      <c r="M1869">
        <v>60.18</v>
      </c>
      <c r="N1869">
        <v>25.03</v>
      </c>
      <c r="O1869" t="s">
        <v>2455</v>
      </c>
      <c r="P1869" t="s">
        <v>40</v>
      </c>
      <c r="Q1869" t="s">
        <v>35</v>
      </c>
      <c r="R1869">
        <v>44</v>
      </c>
      <c r="S1869">
        <v>0</v>
      </c>
      <c r="T1869">
        <v>0</v>
      </c>
    </row>
    <row r="1870" spans="1:20">
      <c r="A1870" t="s">
        <v>2762</v>
      </c>
      <c r="B1870" s="4">
        <v>16</v>
      </c>
      <c r="C1870" s="4">
        <v>6</v>
      </c>
      <c r="D1870" s="4">
        <v>1974</v>
      </c>
      <c r="E1870" s="1">
        <f t="shared" si="58"/>
        <v>7970</v>
      </c>
      <c r="F1870">
        <v>64.819999999999993</v>
      </c>
      <c r="G1870">
        <v>25.32</v>
      </c>
      <c r="H1870" t="s">
        <v>2455</v>
      </c>
      <c r="I1870" s="4">
        <v>18</v>
      </c>
      <c r="J1870" s="4">
        <v>7</v>
      </c>
      <c r="K1870" s="6">
        <v>1974</v>
      </c>
      <c r="L1870" s="1">
        <f t="shared" si="59"/>
        <v>8730</v>
      </c>
      <c r="M1870">
        <v>64.819999999999993</v>
      </c>
      <c r="N1870">
        <v>25.32</v>
      </c>
      <c r="O1870" t="s">
        <v>2455</v>
      </c>
      <c r="P1870" t="s">
        <v>40</v>
      </c>
      <c r="Q1870" t="s">
        <v>35</v>
      </c>
      <c r="R1870">
        <v>32</v>
      </c>
      <c r="S1870">
        <v>0</v>
      </c>
      <c r="T1870">
        <v>0</v>
      </c>
    </row>
    <row r="1871" spans="1:20">
      <c r="A1871" t="s">
        <v>2763</v>
      </c>
      <c r="B1871" s="4">
        <v>16</v>
      </c>
      <c r="C1871" s="4">
        <v>6</v>
      </c>
      <c r="D1871" s="4">
        <v>1974</v>
      </c>
      <c r="E1871" s="1">
        <f t="shared" si="58"/>
        <v>7970</v>
      </c>
      <c r="F1871">
        <v>64.819999999999993</v>
      </c>
      <c r="G1871">
        <v>25.32</v>
      </c>
      <c r="H1871" t="s">
        <v>2455</v>
      </c>
      <c r="I1871" s="4">
        <v>15</v>
      </c>
      <c r="J1871" s="4">
        <v>9</v>
      </c>
      <c r="K1871" s="6">
        <v>1976</v>
      </c>
      <c r="L1871" s="1">
        <f t="shared" si="59"/>
        <v>7698</v>
      </c>
      <c r="M1871">
        <v>65.17</v>
      </c>
      <c r="N1871">
        <v>25.83</v>
      </c>
      <c r="O1871" t="s">
        <v>2455</v>
      </c>
      <c r="P1871" t="s">
        <v>81</v>
      </c>
      <c r="Q1871" t="s">
        <v>35</v>
      </c>
      <c r="R1871">
        <v>822</v>
      </c>
      <c r="S1871">
        <v>46</v>
      </c>
      <c r="T1871">
        <v>32</v>
      </c>
    </row>
    <row r="1872" spans="1:20">
      <c r="A1872" t="s">
        <v>2765</v>
      </c>
      <c r="B1872" s="4">
        <v>6</v>
      </c>
      <c r="C1872" s="4">
        <v>6</v>
      </c>
      <c r="D1872" s="4">
        <v>1974</v>
      </c>
      <c r="E1872" s="1">
        <f t="shared" si="58"/>
        <v>4317</v>
      </c>
      <c r="F1872">
        <v>61.12</v>
      </c>
      <c r="G1872">
        <v>22.67</v>
      </c>
      <c r="H1872" t="s">
        <v>2455</v>
      </c>
      <c r="I1872" s="4">
        <v>3</v>
      </c>
      <c r="J1872" s="4">
        <v>4</v>
      </c>
      <c r="K1872" s="6">
        <v>1977</v>
      </c>
      <c r="L1872" s="1">
        <f t="shared" si="59"/>
        <v>3163</v>
      </c>
      <c r="M1872">
        <v>61.15</v>
      </c>
      <c r="N1872">
        <v>22.7</v>
      </c>
      <c r="O1872" t="s">
        <v>2455</v>
      </c>
      <c r="P1872" t="s">
        <v>34</v>
      </c>
      <c r="Q1872" t="s">
        <v>35</v>
      </c>
      <c r="R1872">
        <v>1032</v>
      </c>
      <c r="S1872">
        <v>5</v>
      </c>
      <c r="T1872">
        <v>26</v>
      </c>
    </row>
    <row r="1873" spans="1:20">
      <c r="A1873" t="s">
        <v>2768</v>
      </c>
      <c r="B1873" s="4">
        <v>2</v>
      </c>
      <c r="C1873" s="4">
        <v>6</v>
      </c>
      <c r="D1873" s="4">
        <v>1974</v>
      </c>
      <c r="E1873" s="1">
        <f t="shared" si="58"/>
        <v>2856</v>
      </c>
      <c r="F1873">
        <v>63.57</v>
      </c>
      <c r="G1873">
        <v>26.6</v>
      </c>
      <c r="H1873" t="s">
        <v>2455</v>
      </c>
      <c r="I1873" s="4">
        <v>12</v>
      </c>
      <c r="J1873" s="4">
        <v>10</v>
      </c>
      <c r="K1873" s="6">
        <v>1975</v>
      </c>
      <c r="L1873" s="1">
        <f t="shared" si="59"/>
        <v>6632</v>
      </c>
      <c r="M1873">
        <v>63.55</v>
      </c>
      <c r="N1873">
        <v>26.62</v>
      </c>
      <c r="O1873" t="s">
        <v>2455</v>
      </c>
      <c r="P1873" t="s">
        <v>34</v>
      </c>
      <c r="Q1873" t="s">
        <v>35</v>
      </c>
      <c r="R1873">
        <v>497</v>
      </c>
      <c r="S1873">
        <v>3</v>
      </c>
      <c r="T1873">
        <v>156</v>
      </c>
    </row>
    <row r="1874" spans="1:20">
      <c r="A1874" t="s">
        <v>2769</v>
      </c>
      <c r="B1874" s="4">
        <v>2</v>
      </c>
      <c r="C1874" s="4">
        <v>6</v>
      </c>
      <c r="D1874" s="4">
        <v>1974</v>
      </c>
      <c r="E1874" s="1">
        <f t="shared" si="58"/>
        <v>2856</v>
      </c>
      <c r="F1874">
        <v>63.57</v>
      </c>
      <c r="G1874">
        <v>26.6</v>
      </c>
      <c r="H1874" t="s">
        <v>2455</v>
      </c>
      <c r="I1874" s="4">
        <v>15</v>
      </c>
      <c r="J1874" s="4">
        <v>6</v>
      </c>
      <c r="K1874" s="6">
        <v>1974</v>
      </c>
      <c r="L1874" s="1">
        <f t="shared" si="59"/>
        <v>7604</v>
      </c>
      <c r="M1874">
        <v>63.57</v>
      </c>
      <c r="N1874">
        <v>26.6</v>
      </c>
      <c r="O1874" t="s">
        <v>2455</v>
      </c>
      <c r="P1874" t="s">
        <v>40</v>
      </c>
      <c r="Q1874" t="s">
        <v>35</v>
      </c>
      <c r="R1874">
        <v>13</v>
      </c>
      <c r="S1874">
        <v>0</v>
      </c>
      <c r="T1874">
        <v>0</v>
      </c>
    </row>
    <row r="1875" spans="1:20">
      <c r="A1875" t="s">
        <v>2770</v>
      </c>
      <c r="B1875" s="4">
        <v>2</v>
      </c>
      <c r="C1875" s="4">
        <v>6</v>
      </c>
      <c r="D1875" s="4">
        <v>1974</v>
      </c>
      <c r="E1875" s="1">
        <f t="shared" si="58"/>
        <v>2856</v>
      </c>
      <c r="F1875">
        <v>63.57</v>
      </c>
      <c r="G1875">
        <v>26.6</v>
      </c>
      <c r="H1875" t="s">
        <v>2455</v>
      </c>
      <c r="I1875" s="4">
        <v>1</v>
      </c>
      <c r="J1875" s="4">
        <v>11</v>
      </c>
      <c r="K1875" s="6">
        <v>1979</v>
      </c>
      <c r="L1875" s="1">
        <f t="shared" si="59"/>
        <v>2649</v>
      </c>
      <c r="M1875">
        <v>63.53</v>
      </c>
      <c r="N1875">
        <v>26.6</v>
      </c>
      <c r="O1875" t="s">
        <v>2455</v>
      </c>
      <c r="P1875" t="s">
        <v>40</v>
      </c>
      <c r="Q1875" t="s">
        <v>35</v>
      </c>
      <c r="R1875">
        <v>1978</v>
      </c>
      <c r="S1875">
        <v>4</v>
      </c>
      <c r="T1875">
        <v>181</v>
      </c>
    </row>
    <row r="1876" spans="1:20">
      <c r="A1876" t="s">
        <v>2771</v>
      </c>
      <c r="B1876" s="4">
        <v>2</v>
      </c>
      <c r="C1876" s="4">
        <v>6</v>
      </c>
      <c r="D1876" s="4">
        <v>1974</v>
      </c>
      <c r="E1876" s="1">
        <f t="shared" si="58"/>
        <v>2856</v>
      </c>
      <c r="F1876">
        <v>63.57</v>
      </c>
      <c r="G1876">
        <v>26.6</v>
      </c>
      <c r="H1876" t="s">
        <v>2455</v>
      </c>
      <c r="I1876" s="4">
        <v>25</v>
      </c>
      <c r="J1876" s="4">
        <v>8</v>
      </c>
      <c r="K1876" s="6">
        <v>1974</v>
      </c>
      <c r="L1876" s="1">
        <f t="shared" si="59"/>
        <v>11318</v>
      </c>
      <c r="M1876">
        <v>63.57</v>
      </c>
      <c r="N1876">
        <v>26.6</v>
      </c>
      <c r="O1876" t="s">
        <v>2455</v>
      </c>
      <c r="P1876" t="s">
        <v>40</v>
      </c>
      <c r="Q1876" t="s">
        <v>35</v>
      </c>
      <c r="R1876">
        <v>84</v>
      </c>
      <c r="S1876">
        <v>0</v>
      </c>
      <c r="T1876">
        <v>0</v>
      </c>
    </row>
    <row r="1877" spans="1:20">
      <c r="A1877" t="s">
        <v>2772</v>
      </c>
      <c r="B1877" s="4">
        <v>2</v>
      </c>
      <c r="C1877" s="4">
        <v>6</v>
      </c>
      <c r="D1877" s="4">
        <v>1974</v>
      </c>
      <c r="E1877" s="1">
        <f t="shared" si="58"/>
        <v>2856</v>
      </c>
      <c r="F1877">
        <v>63.57</v>
      </c>
      <c r="G1877">
        <v>26.6</v>
      </c>
      <c r="H1877" t="s">
        <v>2455</v>
      </c>
      <c r="I1877" s="4">
        <v>15</v>
      </c>
      <c r="J1877" s="4">
        <v>7</v>
      </c>
      <c r="K1877" s="6">
        <v>1974</v>
      </c>
      <c r="L1877" s="1">
        <f t="shared" si="59"/>
        <v>7634</v>
      </c>
      <c r="M1877">
        <v>63.57</v>
      </c>
      <c r="N1877">
        <v>26.6</v>
      </c>
      <c r="O1877" t="s">
        <v>2455</v>
      </c>
      <c r="P1877" t="s">
        <v>81</v>
      </c>
      <c r="Q1877" t="s">
        <v>35</v>
      </c>
      <c r="R1877">
        <v>43</v>
      </c>
      <c r="S1877">
        <v>0</v>
      </c>
      <c r="T1877">
        <v>0</v>
      </c>
    </row>
    <row r="1878" spans="1:20">
      <c r="A1878" t="s">
        <v>2787</v>
      </c>
      <c r="B1878" s="4">
        <v>8</v>
      </c>
      <c r="C1878" s="4">
        <v>6</v>
      </c>
      <c r="D1878" s="4">
        <v>1974</v>
      </c>
      <c r="E1878" s="1">
        <f t="shared" si="58"/>
        <v>5048</v>
      </c>
      <c r="F1878">
        <v>61.5</v>
      </c>
      <c r="G1878">
        <v>24.83</v>
      </c>
      <c r="H1878" t="s">
        <v>2455</v>
      </c>
      <c r="I1878" s="4">
        <v>15</v>
      </c>
      <c r="J1878" s="4">
        <v>7</v>
      </c>
      <c r="K1878" s="6">
        <v>1974</v>
      </c>
      <c r="L1878" s="1">
        <f t="shared" si="59"/>
        <v>7634</v>
      </c>
      <c r="M1878">
        <v>61.5</v>
      </c>
      <c r="N1878">
        <v>24.83</v>
      </c>
      <c r="O1878" t="s">
        <v>2455</v>
      </c>
      <c r="P1878" t="s">
        <v>26</v>
      </c>
      <c r="Q1878" t="s">
        <v>27</v>
      </c>
      <c r="R1878">
        <v>37</v>
      </c>
      <c r="S1878">
        <v>0</v>
      </c>
      <c r="T1878">
        <v>0</v>
      </c>
    </row>
    <row r="1879" spans="1:20">
      <c r="A1879" t="s">
        <v>2788</v>
      </c>
      <c r="B1879" s="4">
        <v>8</v>
      </c>
      <c r="C1879" s="4">
        <v>6</v>
      </c>
      <c r="D1879" s="4">
        <v>1974</v>
      </c>
      <c r="E1879" s="1">
        <f t="shared" si="58"/>
        <v>5048</v>
      </c>
      <c r="F1879">
        <v>61.5</v>
      </c>
      <c r="G1879">
        <v>24.83</v>
      </c>
      <c r="H1879" t="s">
        <v>2455</v>
      </c>
      <c r="I1879" s="4">
        <v>15</v>
      </c>
      <c r="J1879" s="4">
        <v>7</v>
      </c>
      <c r="K1879" s="6">
        <v>1974</v>
      </c>
      <c r="L1879" s="1">
        <f t="shared" si="59"/>
        <v>7634</v>
      </c>
      <c r="M1879">
        <v>61.5</v>
      </c>
      <c r="N1879">
        <v>24.83</v>
      </c>
      <c r="O1879" t="s">
        <v>2455</v>
      </c>
      <c r="P1879" t="s">
        <v>26</v>
      </c>
      <c r="Q1879" t="s">
        <v>27</v>
      </c>
      <c r="R1879">
        <v>37</v>
      </c>
      <c r="S1879">
        <v>0</v>
      </c>
      <c r="T1879">
        <v>0</v>
      </c>
    </row>
    <row r="1880" spans="1:20">
      <c r="A1880" t="s">
        <v>2801</v>
      </c>
      <c r="B1880" s="4">
        <v>6</v>
      </c>
      <c r="C1880" s="4">
        <v>6</v>
      </c>
      <c r="D1880" s="4">
        <v>1974</v>
      </c>
      <c r="E1880" s="1">
        <f t="shared" si="58"/>
        <v>4317</v>
      </c>
      <c r="F1880">
        <v>61.05</v>
      </c>
      <c r="G1880">
        <v>23.78</v>
      </c>
      <c r="H1880" t="s">
        <v>2455</v>
      </c>
      <c r="I1880" s="4">
        <v>30</v>
      </c>
      <c r="J1880" s="4">
        <v>6</v>
      </c>
      <c r="K1880" s="6">
        <v>1974</v>
      </c>
      <c r="L1880" s="1">
        <f t="shared" si="59"/>
        <v>13083</v>
      </c>
      <c r="M1880">
        <v>61.05</v>
      </c>
      <c r="N1880">
        <v>23.62</v>
      </c>
      <c r="O1880" t="s">
        <v>2455</v>
      </c>
      <c r="P1880" t="s">
        <v>34</v>
      </c>
      <c r="Q1880" t="s">
        <v>35</v>
      </c>
      <c r="R1880">
        <v>24</v>
      </c>
      <c r="S1880">
        <v>9</v>
      </c>
      <c r="T1880">
        <v>270</v>
      </c>
    </row>
    <row r="1881" spans="1:20">
      <c r="A1881" t="s">
        <v>2844</v>
      </c>
      <c r="B1881" s="4">
        <v>1</v>
      </c>
      <c r="C1881" s="4">
        <v>6</v>
      </c>
      <c r="D1881" s="4">
        <v>1974</v>
      </c>
      <c r="E1881" s="1">
        <f t="shared" si="58"/>
        <v>2491</v>
      </c>
      <c r="F1881">
        <v>66.8</v>
      </c>
      <c r="G1881">
        <v>24</v>
      </c>
      <c r="H1881" t="s">
        <v>2455</v>
      </c>
      <c r="I1881" s="4">
        <v>2</v>
      </c>
      <c r="J1881" s="4">
        <v>10</v>
      </c>
      <c r="K1881" s="6">
        <v>1977</v>
      </c>
      <c r="L1881" s="1">
        <f t="shared" si="59"/>
        <v>2981</v>
      </c>
      <c r="M1881">
        <v>66.819999999999993</v>
      </c>
      <c r="N1881">
        <v>24.02</v>
      </c>
      <c r="O1881" t="s">
        <v>2455</v>
      </c>
      <c r="P1881" t="s">
        <v>40</v>
      </c>
      <c r="Q1881" t="s">
        <v>35</v>
      </c>
      <c r="R1881">
        <v>1219</v>
      </c>
      <c r="S1881">
        <v>2</v>
      </c>
      <c r="T1881">
        <v>22</v>
      </c>
    </row>
    <row r="1882" spans="1:20">
      <c r="A1882" t="s">
        <v>2857</v>
      </c>
      <c r="B1882" s="4">
        <v>29</v>
      </c>
      <c r="C1882" s="4">
        <v>5</v>
      </c>
      <c r="D1882" s="4">
        <v>1974</v>
      </c>
      <c r="E1882" s="1">
        <f t="shared" si="58"/>
        <v>12687</v>
      </c>
      <c r="F1882">
        <v>64.98</v>
      </c>
      <c r="G1882">
        <v>25.62</v>
      </c>
      <c r="H1882" t="s">
        <v>2455</v>
      </c>
      <c r="I1882" s="4">
        <v>11</v>
      </c>
      <c r="J1882" s="4">
        <v>4</v>
      </c>
      <c r="K1882" s="6">
        <v>1976</v>
      </c>
      <c r="L1882" s="1">
        <f t="shared" si="59"/>
        <v>6084</v>
      </c>
      <c r="M1882">
        <v>64.92</v>
      </c>
      <c r="N1882">
        <v>25.55</v>
      </c>
      <c r="O1882" t="s">
        <v>2455</v>
      </c>
      <c r="P1882" t="s">
        <v>34</v>
      </c>
      <c r="Q1882" t="s">
        <v>35</v>
      </c>
      <c r="R1882">
        <v>683</v>
      </c>
      <c r="S1882">
        <v>9</v>
      </c>
      <c r="T1882">
        <v>203</v>
      </c>
    </row>
    <row r="1883" spans="1:20">
      <c r="A1883" t="s">
        <v>2858</v>
      </c>
      <c r="B1883" s="4">
        <v>3</v>
      </c>
      <c r="C1883" s="4">
        <v>6</v>
      </c>
      <c r="D1883" s="4">
        <v>1974</v>
      </c>
      <c r="E1883" s="1">
        <f t="shared" si="58"/>
        <v>3221</v>
      </c>
      <c r="F1883">
        <v>64.95</v>
      </c>
      <c r="G1883">
        <v>25.57</v>
      </c>
      <c r="H1883" t="s">
        <v>2455</v>
      </c>
      <c r="I1883" s="4">
        <v>7</v>
      </c>
      <c r="J1883" s="4">
        <v>4</v>
      </c>
      <c r="K1883" s="6">
        <v>1975</v>
      </c>
      <c r="L1883" s="1">
        <f t="shared" si="59"/>
        <v>4622</v>
      </c>
      <c r="M1883">
        <v>64.67</v>
      </c>
      <c r="N1883">
        <v>26.33</v>
      </c>
      <c r="O1883" t="s">
        <v>2455</v>
      </c>
      <c r="P1883" t="s">
        <v>40</v>
      </c>
      <c r="Q1883" t="s">
        <v>35</v>
      </c>
      <c r="R1883">
        <v>308</v>
      </c>
      <c r="S1883">
        <v>49</v>
      </c>
      <c r="T1883">
        <v>131</v>
      </c>
    </row>
    <row r="1884" spans="1:20">
      <c r="A1884" t="s">
        <v>2859</v>
      </c>
      <c r="B1884" s="4">
        <v>5</v>
      </c>
      <c r="C1884" s="4">
        <v>6</v>
      </c>
      <c r="D1884" s="4">
        <v>1974</v>
      </c>
      <c r="E1884" s="1">
        <f t="shared" si="58"/>
        <v>3952</v>
      </c>
      <c r="F1884">
        <v>64.95</v>
      </c>
      <c r="G1884">
        <v>25.6</v>
      </c>
      <c r="H1884" t="s">
        <v>2455</v>
      </c>
      <c r="I1884" s="4">
        <v>15</v>
      </c>
      <c r="J1884" s="4">
        <v>4</v>
      </c>
      <c r="K1884" s="6">
        <v>1976</v>
      </c>
      <c r="L1884" s="1">
        <f t="shared" si="59"/>
        <v>7545</v>
      </c>
      <c r="M1884">
        <v>65.150000000000006</v>
      </c>
      <c r="N1884">
        <v>25.7</v>
      </c>
      <c r="O1884" t="s">
        <v>2455</v>
      </c>
      <c r="P1884" t="s">
        <v>34</v>
      </c>
      <c r="Q1884" t="s">
        <v>35</v>
      </c>
      <c r="R1884">
        <v>680</v>
      </c>
      <c r="S1884">
        <v>23</v>
      </c>
      <c r="T1884">
        <v>12</v>
      </c>
    </row>
    <row r="1885" spans="1:20">
      <c r="A1885" t="s">
        <v>3931</v>
      </c>
      <c r="B1885" s="4">
        <v>31</v>
      </c>
      <c r="C1885" s="4">
        <v>5</v>
      </c>
      <c r="D1885" s="4">
        <v>1974</v>
      </c>
      <c r="E1885" s="1">
        <f t="shared" si="58"/>
        <v>13417</v>
      </c>
      <c r="F1885">
        <v>55.42</v>
      </c>
      <c r="G1885">
        <v>12.83</v>
      </c>
      <c r="H1885" t="s">
        <v>2497</v>
      </c>
      <c r="I1885" s="4">
        <v>11</v>
      </c>
      <c r="J1885" s="4">
        <v>3</v>
      </c>
      <c r="K1885" s="6">
        <v>1978</v>
      </c>
      <c r="L1885" s="1">
        <f t="shared" si="59"/>
        <v>6055</v>
      </c>
      <c r="M1885">
        <v>55.38</v>
      </c>
      <c r="N1885">
        <v>12.83</v>
      </c>
      <c r="O1885" t="s">
        <v>2497</v>
      </c>
      <c r="P1885" t="s">
        <v>84</v>
      </c>
      <c r="Q1885" t="s">
        <v>35</v>
      </c>
      <c r="R1885">
        <v>1380</v>
      </c>
      <c r="S1885">
        <v>4</v>
      </c>
      <c r="T1885">
        <v>181</v>
      </c>
    </row>
    <row r="1886" spans="1:20">
      <c r="A1886" t="s">
        <v>3934</v>
      </c>
      <c r="B1886" s="4">
        <v>23</v>
      </c>
      <c r="C1886" s="4">
        <v>5</v>
      </c>
      <c r="D1886" s="4">
        <v>1974</v>
      </c>
      <c r="E1886" s="1">
        <f t="shared" si="58"/>
        <v>10495</v>
      </c>
      <c r="F1886">
        <v>55.65</v>
      </c>
      <c r="G1886">
        <v>13.5</v>
      </c>
      <c r="H1886" t="s">
        <v>2497</v>
      </c>
      <c r="I1886" s="4">
        <v>14</v>
      </c>
      <c r="J1886" s="4">
        <v>6</v>
      </c>
      <c r="K1886" s="6">
        <v>1974</v>
      </c>
      <c r="L1886" s="1">
        <f t="shared" si="59"/>
        <v>7239</v>
      </c>
      <c r="M1886">
        <v>55.65</v>
      </c>
      <c r="N1886">
        <v>13.5</v>
      </c>
      <c r="O1886" t="s">
        <v>2497</v>
      </c>
      <c r="P1886" t="s">
        <v>40</v>
      </c>
      <c r="Q1886" t="s">
        <v>35</v>
      </c>
      <c r="R1886">
        <v>22</v>
      </c>
      <c r="S1886">
        <v>0</v>
      </c>
      <c r="T1886">
        <v>0</v>
      </c>
    </row>
    <row r="1887" spans="1:20">
      <c r="A1887" t="s">
        <v>3941</v>
      </c>
      <c r="B1887" s="4">
        <v>9</v>
      </c>
      <c r="C1887" s="4">
        <v>6</v>
      </c>
      <c r="D1887" s="4">
        <v>1974</v>
      </c>
      <c r="E1887" s="1">
        <f t="shared" si="58"/>
        <v>5413</v>
      </c>
      <c r="F1887">
        <v>55.65</v>
      </c>
      <c r="G1887">
        <v>13.5</v>
      </c>
      <c r="H1887" t="s">
        <v>2497</v>
      </c>
      <c r="I1887" s="4">
        <v>14</v>
      </c>
      <c r="J1887" s="4">
        <v>7</v>
      </c>
      <c r="K1887" s="6">
        <v>1974</v>
      </c>
      <c r="L1887" s="1">
        <f t="shared" si="59"/>
        <v>7269</v>
      </c>
      <c r="M1887">
        <v>55.65</v>
      </c>
      <c r="N1887">
        <v>13.5</v>
      </c>
      <c r="O1887" t="s">
        <v>2497</v>
      </c>
      <c r="P1887" t="s">
        <v>40</v>
      </c>
      <c r="Q1887" t="s">
        <v>35</v>
      </c>
      <c r="R1887">
        <v>35</v>
      </c>
      <c r="S1887">
        <v>0</v>
      </c>
      <c r="T1887">
        <v>0</v>
      </c>
    </row>
    <row r="1888" spans="1:20">
      <c r="A1888" t="s">
        <v>3942</v>
      </c>
      <c r="B1888" s="4">
        <v>9</v>
      </c>
      <c r="C1888" s="4">
        <v>6</v>
      </c>
      <c r="D1888" s="4">
        <v>1974</v>
      </c>
      <c r="E1888" s="1">
        <f t="shared" si="58"/>
        <v>5413</v>
      </c>
      <c r="F1888">
        <v>55.65</v>
      </c>
      <c r="G1888">
        <v>13.5</v>
      </c>
      <c r="H1888" t="s">
        <v>2497</v>
      </c>
      <c r="I1888" s="4">
        <v>14</v>
      </c>
      <c r="J1888" s="4">
        <v>7</v>
      </c>
      <c r="K1888" s="6">
        <v>1974</v>
      </c>
      <c r="L1888" s="1">
        <f t="shared" si="59"/>
        <v>7269</v>
      </c>
      <c r="M1888">
        <v>55.65</v>
      </c>
      <c r="N1888">
        <v>13.5</v>
      </c>
      <c r="O1888" t="s">
        <v>2497</v>
      </c>
      <c r="P1888" t="s">
        <v>40</v>
      </c>
      <c r="Q1888" t="s">
        <v>35</v>
      </c>
      <c r="R1888">
        <v>35</v>
      </c>
      <c r="S1888">
        <v>0</v>
      </c>
      <c r="T1888">
        <v>0</v>
      </c>
    </row>
    <row r="1889" spans="1:20">
      <c r="A1889" t="s">
        <v>3943</v>
      </c>
      <c r="B1889" s="4">
        <v>12</v>
      </c>
      <c r="C1889" s="4">
        <v>6</v>
      </c>
      <c r="D1889" s="4">
        <v>1974</v>
      </c>
      <c r="E1889" s="1">
        <f t="shared" si="58"/>
        <v>6509</v>
      </c>
      <c r="F1889">
        <v>55.68</v>
      </c>
      <c r="G1889">
        <v>13.48</v>
      </c>
      <c r="H1889" t="s">
        <v>2497</v>
      </c>
      <c r="I1889" s="4">
        <v>8</v>
      </c>
      <c r="J1889" s="4">
        <v>5</v>
      </c>
      <c r="K1889" s="6">
        <v>1975</v>
      </c>
      <c r="L1889" s="1">
        <f t="shared" si="59"/>
        <v>5018</v>
      </c>
      <c r="M1889">
        <v>55.7</v>
      </c>
      <c r="N1889">
        <v>13.5</v>
      </c>
      <c r="O1889" t="s">
        <v>2497</v>
      </c>
      <c r="P1889" t="s">
        <v>34</v>
      </c>
      <c r="Q1889" t="s">
        <v>35</v>
      </c>
      <c r="R1889">
        <v>330</v>
      </c>
      <c r="S1889">
        <v>3</v>
      </c>
      <c r="T1889">
        <v>30</v>
      </c>
    </row>
    <row r="1890" spans="1:20">
      <c r="A1890" t="s">
        <v>4123</v>
      </c>
      <c r="B1890" s="4">
        <v>26</v>
      </c>
      <c r="C1890" s="4">
        <v>5</v>
      </c>
      <c r="D1890" s="4">
        <v>1974</v>
      </c>
      <c r="E1890" s="1">
        <f t="shared" si="58"/>
        <v>11591</v>
      </c>
      <c r="F1890">
        <v>57.48</v>
      </c>
      <c r="G1890">
        <v>18.37</v>
      </c>
      <c r="H1890" t="s">
        <v>2497</v>
      </c>
      <c r="I1890" s="4">
        <v>15</v>
      </c>
      <c r="J1890" s="4">
        <v>3</v>
      </c>
      <c r="K1890" s="6">
        <v>1980</v>
      </c>
      <c r="L1890" s="1">
        <f t="shared" si="59"/>
        <v>7518</v>
      </c>
      <c r="M1890">
        <v>57.58</v>
      </c>
      <c r="N1890">
        <v>18.25</v>
      </c>
      <c r="O1890" t="s">
        <v>2497</v>
      </c>
      <c r="P1890" t="s">
        <v>34</v>
      </c>
      <c r="Q1890" t="s">
        <v>35</v>
      </c>
      <c r="R1890">
        <v>2120</v>
      </c>
      <c r="S1890">
        <v>14</v>
      </c>
      <c r="T1890">
        <v>328</v>
      </c>
    </row>
    <row r="1891" spans="1:20">
      <c r="A1891" t="s">
        <v>244</v>
      </c>
      <c r="B1891" s="4">
        <v>16</v>
      </c>
      <c r="C1891" s="4">
        <v>5</v>
      </c>
      <c r="D1891" s="4">
        <v>1975</v>
      </c>
      <c r="E1891" s="1">
        <f t="shared" si="58"/>
        <v>7940</v>
      </c>
      <c r="F1891">
        <v>49.77</v>
      </c>
      <c r="G1891">
        <v>18.3</v>
      </c>
      <c r="H1891" t="s">
        <v>211</v>
      </c>
      <c r="I1891" s="4">
        <v>14</v>
      </c>
      <c r="J1891" s="4">
        <v>2</v>
      </c>
      <c r="K1891" s="6">
        <v>1978</v>
      </c>
      <c r="L1891" s="1">
        <f t="shared" si="59"/>
        <v>7123</v>
      </c>
      <c r="M1891">
        <v>49.77</v>
      </c>
      <c r="N1891">
        <v>18.3</v>
      </c>
      <c r="O1891" t="s">
        <v>211</v>
      </c>
      <c r="P1891" t="s">
        <v>34</v>
      </c>
      <c r="Q1891" t="s">
        <v>35</v>
      </c>
      <c r="R1891">
        <v>1005</v>
      </c>
      <c r="S1891">
        <v>0</v>
      </c>
      <c r="T1891">
        <v>0</v>
      </c>
    </row>
    <row r="1892" spans="1:20">
      <c r="A1892" t="s">
        <v>246</v>
      </c>
      <c r="B1892" s="4">
        <v>31</v>
      </c>
      <c r="C1892" s="4">
        <v>5</v>
      </c>
      <c r="D1892" s="4">
        <v>1975</v>
      </c>
      <c r="E1892" s="1">
        <f t="shared" si="58"/>
        <v>13418</v>
      </c>
      <c r="F1892">
        <v>49.75</v>
      </c>
      <c r="G1892">
        <v>18.2</v>
      </c>
      <c r="H1892" t="s">
        <v>211</v>
      </c>
      <c r="I1892" s="4">
        <v>14</v>
      </c>
      <c r="J1892" s="4">
        <v>2</v>
      </c>
      <c r="K1892" s="6">
        <v>1978</v>
      </c>
      <c r="L1892" s="1">
        <f t="shared" si="59"/>
        <v>7123</v>
      </c>
      <c r="M1892">
        <v>49.78</v>
      </c>
      <c r="N1892">
        <v>18.27</v>
      </c>
      <c r="O1892" t="s">
        <v>211</v>
      </c>
      <c r="P1892" t="s">
        <v>34</v>
      </c>
      <c r="Q1892" t="s">
        <v>35</v>
      </c>
      <c r="R1892">
        <v>990</v>
      </c>
      <c r="S1892">
        <v>7</v>
      </c>
      <c r="T1892">
        <v>53</v>
      </c>
    </row>
    <row r="1893" spans="1:20">
      <c r="A1893" t="s">
        <v>254</v>
      </c>
      <c r="B1893" s="4">
        <v>2</v>
      </c>
      <c r="C1893" s="4">
        <v>5</v>
      </c>
      <c r="D1893" s="4">
        <v>1975</v>
      </c>
      <c r="E1893" s="1">
        <f t="shared" si="58"/>
        <v>2826</v>
      </c>
      <c r="F1893">
        <v>49.85</v>
      </c>
      <c r="G1893">
        <v>15.63</v>
      </c>
      <c r="H1893" t="s">
        <v>211</v>
      </c>
      <c r="I1893" s="4">
        <v>30</v>
      </c>
      <c r="J1893" s="4">
        <v>9</v>
      </c>
      <c r="K1893" s="6">
        <v>1975</v>
      </c>
      <c r="L1893" s="1">
        <f t="shared" si="59"/>
        <v>13176</v>
      </c>
      <c r="M1893">
        <v>49.95</v>
      </c>
      <c r="N1893">
        <v>16.25</v>
      </c>
      <c r="O1893" t="s">
        <v>211</v>
      </c>
      <c r="P1893" t="s">
        <v>34</v>
      </c>
      <c r="Q1893" t="s">
        <v>35</v>
      </c>
      <c r="R1893">
        <v>151</v>
      </c>
      <c r="S1893">
        <v>46</v>
      </c>
      <c r="T1893">
        <v>76</v>
      </c>
    </row>
    <row r="1894" spans="1:20">
      <c r="A1894" t="s">
        <v>327</v>
      </c>
      <c r="B1894" s="4">
        <v>14</v>
      </c>
      <c r="C1894" s="4">
        <v>5</v>
      </c>
      <c r="D1894" s="4">
        <v>1975</v>
      </c>
      <c r="E1894" s="1">
        <f t="shared" si="58"/>
        <v>7209</v>
      </c>
      <c r="F1894">
        <v>50.23</v>
      </c>
      <c r="G1894">
        <v>16.23</v>
      </c>
      <c r="H1894" t="s">
        <v>211</v>
      </c>
      <c r="I1894" s="4">
        <v>25</v>
      </c>
      <c r="J1894" s="4">
        <v>11</v>
      </c>
      <c r="K1894" s="6">
        <v>1984</v>
      </c>
      <c r="L1894" s="1">
        <f t="shared" si="59"/>
        <v>11420</v>
      </c>
      <c r="M1894">
        <v>50.18</v>
      </c>
      <c r="N1894">
        <v>16</v>
      </c>
      <c r="O1894" t="s">
        <v>211</v>
      </c>
      <c r="P1894" t="s">
        <v>40</v>
      </c>
      <c r="Q1894" t="s">
        <v>35</v>
      </c>
      <c r="R1894">
        <v>3483</v>
      </c>
      <c r="S1894">
        <v>18</v>
      </c>
      <c r="T1894">
        <v>252</v>
      </c>
    </row>
    <row r="1895" spans="1:20">
      <c r="A1895" t="s">
        <v>328</v>
      </c>
      <c r="B1895" s="4">
        <v>15</v>
      </c>
      <c r="C1895" s="4">
        <v>6</v>
      </c>
      <c r="D1895" s="4">
        <v>1975</v>
      </c>
      <c r="E1895" s="1">
        <f t="shared" si="58"/>
        <v>7605</v>
      </c>
      <c r="F1895">
        <v>49.12</v>
      </c>
      <c r="G1895">
        <v>14.73</v>
      </c>
      <c r="H1895" t="s">
        <v>211</v>
      </c>
      <c r="I1895" s="4">
        <v>20</v>
      </c>
      <c r="J1895" s="4">
        <v>5</v>
      </c>
      <c r="K1895" s="6">
        <v>1976</v>
      </c>
      <c r="L1895" s="1">
        <f t="shared" si="59"/>
        <v>9402</v>
      </c>
      <c r="M1895">
        <v>49.1</v>
      </c>
      <c r="N1895">
        <v>14.75</v>
      </c>
      <c r="O1895" t="s">
        <v>211</v>
      </c>
      <c r="P1895" t="s">
        <v>34</v>
      </c>
      <c r="Q1895" t="s">
        <v>35</v>
      </c>
      <c r="R1895">
        <v>340</v>
      </c>
      <c r="S1895">
        <v>3</v>
      </c>
      <c r="T1895">
        <v>147</v>
      </c>
    </row>
    <row r="1896" spans="1:20">
      <c r="A1896" t="s">
        <v>351</v>
      </c>
      <c r="B1896" s="4">
        <v>28</v>
      </c>
      <c r="C1896" s="4">
        <v>5</v>
      </c>
      <c r="D1896" s="4">
        <v>1975</v>
      </c>
      <c r="E1896" s="1">
        <f t="shared" si="58"/>
        <v>12323</v>
      </c>
      <c r="F1896">
        <v>50.85</v>
      </c>
      <c r="G1896">
        <v>12.48</v>
      </c>
      <c r="H1896" t="s">
        <v>332</v>
      </c>
      <c r="I1896" s="4">
        <v>12</v>
      </c>
      <c r="J1896" s="4">
        <v>6</v>
      </c>
      <c r="K1896" s="6">
        <v>1976</v>
      </c>
      <c r="L1896" s="1">
        <f t="shared" si="59"/>
        <v>6511</v>
      </c>
      <c r="M1896">
        <v>50.9</v>
      </c>
      <c r="N1896">
        <v>12.43</v>
      </c>
      <c r="O1896" t="s">
        <v>332</v>
      </c>
      <c r="P1896" t="s">
        <v>34</v>
      </c>
      <c r="Q1896" t="s">
        <v>35</v>
      </c>
      <c r="R1896">
        <v>381</v>
      </c>
      <c r="S1896">
        <v>7</v>
      </c>
      <c r="T1896">
        <v>328</v>
      </c>
    </row>
    <row r="1897" spans="1:20">
      <c r="A1897" t="s">
        <v>363</v>
      </c>
      <c r="B1897" s="4">
        <v>10</v>
      </c>
      <c r="C1897" s="4">
        <v>5</v>
      </c>
      <c r="D1897" s="4">
        <v>1975</v>
      </c>
      <c r="E1897" s="1">
        <f t="shared" si="58"/>
        <v>5748</v>
      </c>
      <c r="F1897">
        <v>50.9</v>
      </c>
      <c r="G1897">
        <v>12.18</v>
      </c>
      <c r="H1897" t="s">
        <v>332</v>
      </c>
      <c r="I1897" s="4">
        <v>16</v>
      </c>
      <c r="J1897" s="4">
        <v>3</v>
      </c>
      <c r="K1897" s="6">
        <v>1976</v>
      </c>
      <c r="L1897" s="1">
        <f t="shared" si="59"/>
        <v>7880</v>
      </c>
      <c r="M1897">
        <v>50.82</v>
      </c>
      <c r="N1897">
        <v>12.13</v>
      </c>
      <c r="O1897" t="s">
        <v>332</v>
      </c>
      <c r="P1897" t="s">
        <v>34</v>
      </c>
      <c r="Q1897" t="s">
        <v>35</v>
      </c>
      <c r="R1897">
        <v>311</v>
      </c>
      <c r="S1897">
        <v>10</v>
      </c>
      <c r="T1897">
        <v>201</v>
      </c>
    </row>
    <row r="1898" spans="1:20">
      <c r="A1898" t="s">
        <v>366</v>
      </c>
      <c r="B1898" s="4">
        <v>14</v>
      </c>
      <c r="C1898" s="4">
        <v>5</v>
      </c>
      <c r="D1898" s="4">
        <v>1975</v>
      </c>
      <c r="E1898" s="1">
        <f t="shared" si="58"/>
        <v>7209</v>
      </c>
      <c r="F1898">
        <v>51.75</v>
      </c>
      <c r="G1898">
        <v>11.47</v>
      </c>
      <c r="H1898" t="s">
        <v>332</v>
      </c>
      <c r="I1898" s="4">
        <v>25</v>
      </c>
      <c r="J1898" s="4">
        <v>5</v>
      </c>
      <c r="K1898" s="6">
        <v>1975</v>
      </c>
      <c r="L1898" s="1">
        <f t="shared" si="59"/>
        <v>11227</v>
      </c>
      <c r="M1898">
        <v>51.75</v>
      </c>
      <c r="N1898">
        <v>11.47</v>
      </c>
      <c r="O1898" t="s">
        <v>332</v>
      </c>
      <c r="P1898" t="s">
        <v>40</v>
      </c>
      <c r="Q1898" t="s">
        <v>35</v>
      </c>
      <c r="R1898">
        <v>11</v>
      </c>
      <c r="S1898">
        <v>0</v>
      </c>
      <c r="T1898">
        <v>0</v>
      </c>
    </row>
    <row r="1899" spans="1:20">
      <c r="A1899" t="s">
        <v>369</v>
      </c>
      <c r="B1899" s="4">
        <v>17</v>
      </c>
      <c r="C1899" s="4">
        <v>5</v>
      </c>
      <c r="D1899" s="4">
        <v>1975</v>
      </c>
      <c r="E1899" s="1">
        <f t="shared" si="58"/>
        <v>8305</v>
      </c>
      <c r="F1899">
        <v>50.88</v>
      </c>
      <c r="G1899">
        <v>10.52</v>
      </c>
      <c r="H1899" t="s">
        <v>332</v>
      </c>
      <c r="I1899" s="4">
        <v>15</v>
      </c>
      <c r="J1899" s="4">
        <v>5</v>
      </c>
      <c r="K1899" s="6">
        <v>1979</v>
      </c>
      <c r="L1899" s="1">
        <f t="shared" si="59"/>
        <v>7578</v>
      </c>
      <c r="M1899">
        <v>50.95</v>
      </c>
      <c r="N1899">
        <v>10.72</v>
      </c>
      <c r="O1899" t="s">
        <v>332</v>
      </c>
      <c r="P1899" t="s">
        <v>40</v>
      </c>
      <c r="Q1899" t="s">
        <v>35</v>
      </c>
      <c r="R1899">
        <v>1459</v>
      </c>
      <c r="S1899">
        <v>16</v>
      </c>
      <c r="T1899">
        <v>63</v>
      </c>
    </row>
    <row r="1900" spans="1:20">
      <c r="A1900" t="s">
        <v>374</v>
      </c>
      <c r="B1900" s="4">
        <v>2</v>
      </c>
      <c r="C1900" s="4">
        <v>6</v>
      </c>
      <c r="D1900" s="4">
        <v>1975</v>
      </c>
      <c r="E1900" s="1">
        <f t="shared" si="58"/>
        <v>2857</v>
      </c>
      <c r="F1900">
        <v>50.58</v>
      </c>
      <c r="G1900">
        <v>13</v>
      </c>
      <c r="H1900" t="s">
        <v>332</v>
      </c>
      <c r="I1900" s="4">
        <v>21</v>
      </c>
      <c r="J1900" s="4">
        <v>5</v>
      </c>
      <c r="K1900" s="6">
        <v>1980</v>
      </c>
      <c r="L1900" s="1">
        <f t="shared" si="59"/>
        <v>9771</v>
      </c>
      <c r="M1900">
        <v>50.55</v>
      </c>
      <c r="N1900">
        <v>13</v>
      </c>
      <c r="O1900" t="s">
        <v>332</v>
      </c>
      <c r="P1900" t="s">
        <v>40</v>
      </c>
      <c r="Q1900" t="s">
        <v>35</v>
      </c>
      <c r="R1900">
        <v>1815</v>
      </c>
      <c r="S1900">
        <v>4</v>
      </c>
      <c r="T1900">
        <v>181</v>
      </c>
    </row>
    <row r="1901" spans="1:20">
      <c r="A1901" t="s">
        <v>543</v>
      </c>
      <c r="B1901" s="4">
        <v>2</v>
      </c>
      <c r="C1901" s="4">
        <v>6</v>
      </c>
      <c r="D1901" s="4">
        <v>1975</v>
      </c>
      <c r="E1901" s="1">
        <f t="shared" si="58"/>
        <v>2857</v>
      </c>
      <c r="F1901">
        <v>53.47</v>
      </c>
      <c r="G1901">
        <v>9.98</v>
      </c>
      <c r="H1901" t="s">
        <v>332</v>
      </c>
      <c r="I1901" s="4">
        <v>2</v>
      </c>
      <c r="J1901" s="4">
        <v>7</v>
      </c>
      <c r="K1901" s="6">
        <v>1975</v>
      </c>
      <c r="L1901" s="1">
        <f t="shared" si="59"/>
        <v>2887</v>
      </c>
      <c r="M1901">
        <v>53.47</v>
      </c>
      <c r="N1901">
        <v>9.98</v>
      </c>
      <c r="O1901" t="s">
        <v>332</v>
      </c>
      <c r="P1901" t="s">
        <v>40</v>
      </c>
      <c r="Q1901" t="s">
        <v>35</v>
      </c>
      <c r="R1901">
        <v>30</v>
      </c>
      <c r="S1901">
        <v>0</v>
      </c>
      <c r="T1901">
        <v>0</v>
      </c>
    </row>
    <row r="1902" spans="1:20">
      <c r="A1902" t="s">
        <v>614</v>
      </c>
      <c r="B1902" s="4">
        <v>17</v>
      </c>
      <c r="C1902" s="4">
        <v>6</v>
      </c>
      <c r="D1902" s="4">
        <v>1975</v>
      </c>
      <c r="E1902" s="1">
        <f t="shared" si="58"/>
        <v>8336</v>
      </c>
      <c r="F1902">
        <v>55.52</v>
      </c>
      <c r="G1902">
        <v>8.43</v>
      </c>
      <c r="H1902" t="s">
        <v>610</v>
      </c>
      <c r="I1902" s="4">
        <v>20</v>
      </c>
      <c r="J1902" s="4">
        <v>6</v>
      </c>
      <c r="K1902" s="6">
        <v>1975</v>
      </c>
      <c r="L1902" s="1">
        <f t="shared" si="59"/>
        <v>9432</v>
      </c>
      <c r="M1902">
        <v>55.52</v>
      </c>
      <c r="N1902">
        <v>8.43</v>
      </c>
      <c r="O1902" t="s">
        <v>610</v>
      </c>
      <c r="P1902" t="s">
        <v>40</v>
      </c>
      <c r="Q1902" t="s">
        <v>52</v>
      </c>
      <c r="R1902">
        <v>3</v>
      </c>
      <c r="S1902">
        <v>0</v>
      </c>
      <c r="T1902">
        <v>0</v>
      </c>
    </row>
    <row r="1903" spans="1:20">
      <c r="A1903" t="s">
        <v>1061</v>
      </c>
      <c r="B1903" s="4">
        <v>30</v>
      </c>
      <c r="C1903" s="4">
        <v>5</v>
      </c>
      <c r="D1903" s="4">
        <v>1975</v>
      </c>
      <c r="E1903" s="1">
        <f t="shared" si="58"/>
        <v>13053</v>
      </c>
      <c r="F1903">
        <v>51.32</v>
      </c>
      <c r="G1903">
        <v>-2.48</v>
      </c>
      <c r="H1903" t="s">
        <v>4129</v>
      </c>
      <c r="I1903" s="4">
        <v>9</v>
      </c>
      <c r="J1903" s="4">
        <v>6</v>
      </c>
      <c r="K1903" s="6">
        <v>1975</v>
      </c>
      <c r="L1903" s="1">
        <f t="shared" si="59"/>
        <v>5414</v>
      </c>
      <c r="M1903">
        <v>51.3</v>
      </c>
      <c r="N1903">
        <v>-2.5</v>
      </c>
      <c r="O1903" t="s">
        <v>4129</v>
      </c>
      <c r="P1903" t="s">
        <v>40</v>
      </c>
      <c r="Q1903" t="s">
        <v>35</v>
      </c>
      <c r="R1903">
        <v>10</v>
      </c>
      <c r="S1903">
        <v>3</v>
      </c>
      <c r="T1903">
        <v>213</v>
      </c>
    </row>
    <row r="1904" spans="1:20">
      <c r="A1904" t="s">
        <v>1099</v>
      </c>
      <c r="B1904" s="4">
        <v>14</v>
      </c>
      <c r="C1904" s="4">
        <v>5</v>
      </c>
      <c r="D1904" s="4">
        <v>1975</v>
      </c>
      <c r="E1904" s="1">
        <f t="shared" si="58"/>
        <v>7209</v>
      </c>
      <c r="F1904">
        <v>53.8</v>
      </c>
      <c r="G1904">
        <v>-1.6</v>
      </c>
      <c r="H1904" t="s">
        <v>4129</v>
      </c>
      <c r="I1904" s="4">
        <v>3</v>
      </c>
      <c r="J1904" s="4">
        <v>6</v>
      </c>
      <c r="K1904" s="6">
        <v>1975</v>
      </c>
      <c r="L1904" s="1">
        <f t="shared" si="59"/>
        <v>3222</v>
      </c>
      <c r="M1904">
        <v>53.8</v>
      </c>
      <c r="N1904">
        <v>-1.6</v>
      </c>
      <c r="O1904" t="s">
        <v>4129</v>
      </c>
      <c r="P1904" t="s">
        <v>81</v>
      </c>
      <c r="Q1904" t="s">
        <v>35</v>
      </c>
      <c r="R1904">
        <v>20</v>
      </c>
      <c r="S1904">
        <v>0</v>
      </c>
      <c r="T1904">
        <v>0</v>
      </c>
    </row>
    <row r="1905" spans="1:20">
      <c r="A1905" t="s">
        <v>1100</v>
      </c>
      <c r="B1905" s="4">
        <v>14</v>
      </c>
      <c r="C1905" s="4">
        <v>5</v>
      </c>
      <c r="D1905" s="4">
        <v>1975</v>
      </c>
      <c r="E1905" s="1">
        <f t="shared" si="58"/>
        <v>7209</v>
      </c>
      <c r="F1905">
        <v>53.83</v>
      </c>
      <c r="G1905">
        <v>-1.55</v>
      </c>
      <c r="H1905" t="s">
        <v>4129</v>
      </c>
      <c r="I1905" s="4">
        <v>19</v>
      </c>
      <c r="J1905" s="4">
        <v>4</v>
      </c>
      <c r="K1905" s="6">
        <v>1995</v>
      </c>
      <c r="L1905" s="1">
        <f t="shared" si="59"/>
        <v>9025</v>
      </c>
      <c r="M1905">
        <v>53.83</v>
      </c>
      <c r="N1905">
        <v>-1.57</v>
      </c>
      <c r="O1905" t="s">
        <v>4129</v>
      </c>
      <c r="P1905" t="s">
        <v>81</v>
      </c>
      <c r="Q1905" t="s">
        <v>35</v>
      </c>
      <c r="R1905">
        <v>7280</v>
      </c>
      <c r="S1905">
        <v>2</v>
      </c>
      <c r="T1905">
        <v>270</v>
      </c>
    </row>
    <row r="1906" spans="1:20">
      <c r="A1906" t="s">
        <v>1107</v>
      </c>
      <c r="B1906" s="4">
        <v>5</v>
      </c>
      <c r="C1906" s="4">
        <v>5</v>
      </c>
      <c r="D1906" s="4">
        <v>1975</v>
      </c>
      <c r="E1906" s="1">
        <f t="shared" si="58"/>
        <v>3922</v>
      </c>
      <c r="F1906">
        <v>51.8</v>
      </c>
      <c r="G1906">
        <v>0.1</v>
      </c>
      <c r="H1906" t="s">
        <v>4129</v>
      </c>
      <c r="I1906" s="4">
        <v>6</v>
      </c>
      <c r="J1906" s="4">
        <v>3</v>
      </c>
      <c r="K1906" s="6">
        <v>1976</v>
      </c>
      <c r="L1906" s="1">
        <f t="shared" si="59"/>
        <v>4227</v>
      </c>
      <c r="M1906">
        <v>51.8</v>
      </c>
      <c r="N1906">
        <v>0.1</v>
      </c>
      <c r="O1906" t="s">
        <v>4129</v>
      </c>
      <c r="P1906" t="s">
        <v>34</v>
      </c>
      <c r="Q1906" t="s">
        <v>35</v>
      </c>
      <c r="R1906">
        <v>306</v>
      </c>
      <c r="S1906">
        <v>0</v>
      </c>
      <c r="T1906">
        <v>0</v>
      </c>
    </row>
    <row r="1907" spans="1:20">
      <c r="A1907" t="s">
        <v>1108</v>
      </c>
      <c r="B1907" s="4">
        <v>18</v>
      </c>
      <c r="C1907" s="4">
        <v>5</v>
      </c>
      <c r="D1907" s="4">
        <v>1975</v>
      </c>
      <c r="E1907" s="1">
        <f t="shared" si="58"/>
        <v>8670</v>
      </c>
      <c r="F1907">
        <v>51.8</v>
      </c>
      <c r="G1907">
        <v>0.1</v>
      </c>
      <c r="H1907" t="s">
        <v>4129</v>
      </c>
      <c r="I1907" s="4">
        <v>18</v>
      </c>
      <c r="J1907" s="4">
        <v>4</v>
      </c>
      <c r="K1907" s="6">
        <v>1976</v>
      </c>
      <c r="L1907" s="1">
        <f t="shared" si="59"/>
        <v>8641</v>
      </c>
      <c r="M1907">
        <v>51.8</v>
      </c>
      <c r="N1907">
        <v>0.1</v>
      </c>
      <c r="O1907" t="s">
        <v>4129</v>
      </c>
      <c r="P1907" t="s">
        <v>40</v>
      </c>
      <c r="Q1907" t="s">
        <v>35</v>
      </c>
      <c r="R1907">
        <v>336</v>
      </c>
      <c r="S1907">
        <v>0</v>
      </c>
      <c r="T1907">
        <v>0</v>
      </c>
    </row>
    <row r="1908" spans="1:20">
      <c r="A1908" t="s">
        <v>1109</v>
      </c>
      <c r="B1908" s="4">
        <v>25</v>
      </c>
      <c r="C1908" s="4">
        <v>5</v>
      </c>
      <c r="D1908" s="4">
        <v>1975</v>
      </c>
      <c r="E1908" s="1">
        <f t="shared" si="58"/>
        <v>11227</v>
      </c>
      <c r="F1908">
        <v>51.8</v>
      </c>
      <c r="G1908">
        <v>0.1</v>
      </c>
      <c r="H1908" t="s">
        <v>4129</v>
      </c>
      <c r="I1908" s="4">
        <v>29</v>
      </c>
      <c r="J1908" s="4">
        <v>6</v>
      </c>
      <c r="K1908" s="6">
        <v>1975</v>
      </c>
      <c r="L1908" s="1">
        <f t="shared" si="59"/>
        <v>12719</v>
      </c>
      <c r="M1908">
        <v>51.8</v>
      </c>
      <c r="N1908">
        <v>0.1</v>
      </c>
      <c r="O1908" t="s">
        <v>4129</v>
      </c>
      <c r="P1908" t="s">
        <v>40</v>
      </c>
      <c r="Q1908" t="s">
        <v>35</v>
      </c>
      <c r="R1908">
        <v>35</v>
      </c>
      <c r="S1908">
        <v>0</v>
      </c>
      <c r="T1908">
        <v>0</v>
      </c>
    </row>
    <row r="1909" spans="1:20">
      <c r="A1909" t="s">
        <v>1113</v>
      </c>
      <c r="B1909" s="4">
        <v>25</v>
      </c>
      <c r="C1909" s="4">
        <v>5</v>
      </c>
      <c r="D1909" s="4">
        <v>1975</v>
      </c>
      <c r="E1909" s="1">
        <f t="shared" si="58"/>
        <v>11227</v>
      </c>
      <c r="F1909">
        <v>50.8</v>
      </c>
      <c r="G1909">
        <v>-1.7000000000000002</v>
      </c>
      <c r="H1909" t="s">
        <v>4129</v>
      </c>
      <c r="I1909" s="4">
        <v>26</v>
      </c>
      <c r="J1909" s="4">
        <v>5</v>
      </c>
      <c r="K1909" s="6">
        <v>1976</v>
      </c>
      <c r="L1909" s="1">
        <f t="shared" si="59"/>
        <v>11593</v>
      </c>
      <c r="M1909">
        <v>50.8</v>
      </c>
      <c r="N1909">
        <v>-1.7000000000000002</v>
      </c>
      <c r="O1909" t="s">
        <v>4129</v>
      </c>
      <c r="P1909" t="s">
        <v>81</v>
      </c>
      <c r="Q1909" t="s">
        <v>35</v>
      </c>
      <c r="R1909">
        <v>367</v>
      </c>
      <c r="S1909">
        <v>0</v>
      </c>
      <c r="T1909">
        <v>0</v>
      </c>
    </row>
    <row r="1910" spans="1:20">
      <c r="A1910" t="s">
        <v>1117</v>
      </c>
      <c r="B1910" s="4">
        <v>23</v>
      </c>
      <c r="C1910" s="4">
        <v>5</v>
      </c>
      <c r="D1910" s="4">
        <v>1975</v>
      </c>
      <c r="E1910" s="1">
        <f t="shared" si="58"/>
        <v>10496</v>
      </c>
      <c r="F1910">
        <v>53.6</v>
      </c>
      <c r="G1910">
        <v>-1.42</v>
      </c>
      <c r="H1910" t="s">
        <v>4129</v>
      </c>
      <c r="I1910" s="4">
        <v>5</v>
      </c>
      <c r="J1910" s="4">
        <v>6</v>
      </c>
      <c r="K1910" s="6">
        <v>1975</v>
      </c>
      <c r="L1910" s="1">
        <f t="shared" si="59"/>
        <v>3953</v>
      </c>
      <c r="M1910">
        <v>53.5</v>
      </c>
      <c r="N1910">
        <v>-1.4</v>
      </c>
      <c r="O1910" t="s">
        <v>4129</v>
      </c>
      <c r="P1910" t="s">
        <v>40</v>
      </c>
      <c r="Q1910" t="s">
        <v>35</v>
      </c>
      <c r="R1910">
        <v>13</v>
      </c>
      <c r="S1910">
        <v>12</v>
      </c>
      <c r="T1910">
        <v>175</v>
      </c>
    </row>
    <row r="1911" spans="1:20">
      <c r="A1911" t="s">
        <v>1706</v>
      </c>
      <c r="B1911" s="4">
        <v>1</v>
      </c>
      <c r="C1911" s="4">
        <v>6</v>
      </c>
      <c r="D1911" s="4">
        <v>1975</v>
      </c>
      <c r="E1911" s="1">
        <f t="shared" si="58"/>
        <v>2492</v>
      </c>
      <c r="F1911">
        <v>53.2</v>
      </c>
      <c r="G1911">
        <v>6.5</v>
      </c>
      <c r="H1911" t="s">
        <v>1615</v>
      </c>
      <c r="I1911" s="4">
        <v>14</v>
      </c>
      <c r="J1911" s="4">
        <v>4</v>
      </c>
      <c r="K1911" s="6">
        <v>1977</v>
      </c>
      <c r="L1911" s="1">
        <f t="shared" si="59"/>
        <v>7181</v>
      </c>
      <c r="M1911">
        <v>52.9</v>
      </c>
      <c r="N1911">
        <v>6.9</v>
      </c>
      <c r="O1911" t="s">
        <v>1615</v>
      </c>
      <c r="P1911" t="s">
        <v>34</v>
      </c>
      <c r="Q1911" t="s">
        <v>35</v>
      </c>
      <c r="R1911">
        <v>683</v>
      </c>
      <c r="S1911">
        <v>43</v>
      </c>
      <c r="T1911">
        <v>142</v>
      </c>
    </row>
    <row r="1912" spans="1:20">
      <c r="A1912" t="s">
        <v>1708</v>
      </c>
      <c r="B1912" s="4">
        <v>1</v>
      </c>
      <c r="C1912" s="4">
        <v>5</v>
      </c>
      <c r="D1912" s="4">
        <v>1975</v>
      </c>
      <c r="E1912" s="1">
        <f t="shared" si="58"/>
        <v>2461</v>
      </c>
      <c r="F1912">
        <v>51.6</v>
      </c>
      <c r="G1912">
        <v>5.0999999999999996</v>
      </c>
      <c r="H1912" t="s">
        <v>1615</v>
      </c>
      <c r="I1912" s="4">
        <v>24</v>
      </c>
      <c r="J1912" s="4">
        <v>5</v>
      </c>
      <c r="K1912" s="6">
        <v>1975</v>
      </c>
      <c r="L1912" s="1">
        <f t="shared" si="59"/>
        <v>10862</v>
      </c>
      <c r="M1912">
        <v>51.6</v>
      </c>
      <c r="N1912">
        <v>5.0999999999999996</v>
      </c>
      <c r="O1912" t="s">
        <v>1615</v>
      </c>
      <c r="P1912" t="s">
        <v>34</v>
      </c>
      <c r="Q1912" t="s">
        <v>35</v>
      </c>
      <c r="R1912">
        <v>23</v>
      </c>
      <c r="S1912">
        <v>0</v>
      </c>
      <c r="T1912">
        <v>0</v>
      </c>
    </row>
    <row r="1913" spans="1:20">
      <c r="A1913" t="s">
        <v>1718</v>
      </c>
      <c r="B1913" s="4">
        <v>23</v>
      </c>
      <c r="C1913" s="4">
        <v>5</v>
      </c>
      <c r="D1913" s="4">
        <v>1975</v>
      </c>
      <c r="E1913" s="1">
        <f t="shared" si="58"/>
        <v>10496</v>
      </c>
      <c r="F1913">
        <v>52</v>
      </c>
      <c r="G1913">
        <v>4.4000000000000004</v>
      </c>
      <c r="H1913" t="s">
        <v>1615</v>
      </c>
      <c r="I1913" s="4">
        <v>10</v>
      </c>
      <c r="J1913" s="4">
        <v>7</v>
      </c>
      <c r="K1913" s="6">
        <v>1976</v>
      </c>
      <c r="L1913" s="1">
        <f t="shared" si="59"/>
        <v>5810</v>
      </c>
      <c r="M1913">
        <v>52</v>
      </c>
      <c r="N1913">
        <v>4.3</v>
      </c>
      <c r="O1913" t="s">
        <v>1615</v>
      </c>
      <c r="P1913" t="s">
        <v>40</v>
      </c>
      <c r="Q1913" t="s">
        <v>35</v>
      </c>
      <c r="R1913">
        <v>414</v>
      </c>
      <c r="S1913">
        <v>7</v>
      </c>
      <c r="T1913">
        <v>270</v>
      </c>
    </row>
    <row r="1914" spans="1:20">
      <c r="A1914" t="s">
        <v>1719</v>
      </c>
      <c r="B1914" s="4">
        <v>23</v>
      </c>
      <c r="C1914" s="4">
        <v>5</v>
      </c>
      <c r="D1914" s="4">
        <v>1975</v>
      </c>
      <c r="E1914" s="1">
        <f t="shared" si="58"/>
        <v>10496</v>
      </c>
      <c r="F1914">
        <v>52</v>
      </c>
      <c r="G1914">
        <v>4.4000000000000004</v>
      </c>
      <c r="H1914" t="s">
        <v>1615</v>
      </c>
      <c r="I1914" s="4">
        <v>15</v>
      </c>
      <c r="J1914" s="4">
        <v>4</v>
      </c>
      <c r="K1914" s="6">
        <v>1976</v>
      </c>
      <c r="L1914" s="1">
        <f t="shared" si="59"/>
        <v>7545</v>
      </c>
      <c r="M1914">
        <v>52</v>
      </c>
      <c r="N1914">
        <v>4.4000000000000004</v>
      </c>
      <c r="O1914" t="s">
        <v>1615</v>
      </c>
      <c r="P1914" t="s">
        <v>34</v>
      </c>
      <c r="Q1914" t="s">
        <v>35</v>
      </c>
      <c r="R1914">
        <v>328</v>
      </c>
      <c r="S1914">
        <v>0</v>
      </c>
      <c r="T1914">
        <v>0</v>
      </c>
    </row>
    <row r="1915" spans="1:20">
      <c r="A1915" t="s">
        <v>1729</v>
      </c>
      <c r="B1915" s="4">
        <v>28</v>
      </c>
      <c r="C1915" s="4">
        <v>5</v>
      </c>
      <c r="D1915" s="4">
        <v>1975</v>
      </c>
      <c r="E1915" s="1">
        <f t="shared" si="58"/>
        <v>12323</v>
      </c>
      <c r="F1915">
        <v>53.1</v>
      </c>
      <c r="G1915">
        <v>4.7699999999999996</v>
      </c>
      <c r="H1915" t="s">
        <v>1615</v>
      </c>
      <c r="I1915" s="4">
        <v>13</v>
      </c>
      <c r="J1915" s="4">
        <v>10</v>
      </c>
      <c r="K1915" s="6">
        <v>1975</v>
      </c>
      <c r="L1915" s="1">
        <f t="shared" si="59"/>
        <v>6997</v>
      </c>
      <c r="M1915">
        <v>53.1</v>
      </c>
      <c r="N1915">
        <v>4.8</v>
      </c>
      <c r="O1915" t="s">
        <v>1615</v>
      </c>
      <c r="P1915" t="s">
        <v>26</v>
      </c>
      <c r="Q1915" t="s">
        <v>27</v>
      </c>
      <c r="R1915">
        <v>138</v>
      </c>
      <c r="S1915">
        <v>3</v>
      </c>
      <c r="T1915">
        <v>91</v>
      </c>
    </row>
    <row r="1916" spans="1:20">
      <c r="A1916" t="s">
        <v>1744</v>
      </c>
      <c r="B1916" s="4">
        <v>17</v>
      </c>
      <c r="C1916" s="4">
        <v>5</v>
      </c>
      <c r="D1916" s="4">
        <v>1975</v>
      </c>
      <c r="E1916" s="1">
        <f t="shared" si="58"/>
        <v>8305</v>
      </c>
      <c r="F1916">
        <v>51.9</v>
      </c>
      <c r="G1916">
        <v>4.05</v>
      </c>
      <c r="H1916" t="s">
        <v>1615</v>
      </c>
      <c r="I1916" s="4">
        <v>10</v>
      </c>
      <c r="J1916" s="4">
        <v>3</v>
      </c>
      <c r="K1916" s="6">
        <v>1981</v>
      </c>
      <c r="L1916" s="1">
        <f t="shared" si="59"/>
        <v>5693</v>
      </c>
      <c r="M1916">
        <v>51.83</v>
      </c>
      <c r="N1916">
        <v>4.07</v>
      </c>
      <c r="O1916" t="s">
        <v>1615</v>
      </c>
      <c r="P1916" t="s">
        <v>40</v>
      </c>
      <c r="Q1916" t="s">
        <v>52</v>
      </c>
      <c r="R1916">
        <v>2124</v>
      </c>
      <c r="S1916">
        <v>8</v>
      </c>
      <c r="T1916">
        <v>172</v>
      </c>
    </row>
    <row r="1917" spans="1:20">
      <c r="A1917" t="s">
        <v>1745</v>
      </c>
      <c r="B1917" s="4">
        <v>22</v>
      </c>
      <c r="C1917" s="4">
        <v>5</v>
      </c>
      <c r="D1917" s="4">
        <v>1975</v>
      </c>
      <c r="E1917" s="1">
        <f t="shared" si="58"/>
        <v>10131</v>
      </c>
      <c r="F1917">
        <v>53.2</v>
      </c>
      <c r="G1917">
        <v>6.6</v>
      </c>
      <c r="H1917" t="s">
        <v>1615</v>
      </c>
      <c r="I1917" s="4">
        <v>15</v>
      </c>
      <c r="J1917" s="4">
        <v>11</v>
      </c>
      <c r="K1917" s="6">
        <v>1977</v>
      </c>
      <c r="L1917" s="1">
        <f t="shared" si="59"/>
        <v>7760</v>
      </c>
      <c r="M1917">
        <v>53.2</v>
      </c>
      <c r="N1917">
        <v>6.6</v>
      </c>
      <c r="O1917" t="s">
        <v>1615</v>
      </c>
      <c r="P1917" t="s">
        <v>40</v>
      </c>
      <c r="Q1917" t="s">
        <v>35</v>
      </c>
      <c r="R1917">
        <v>908</v>
      </c>
      <c r="S1917">
        <v>0</v>
      </c>
      <c r="T1917">
        <v>0</v>
      </c>
    </row>
    <row r="1918" spans="1:20">
      <c r="A1918" t="s">
        <v>1746</v>
      </c>
      <c r="B1918" s="4">
        <v>22</v>
      </c>
      <c r="C1918" s="4">
        <v>5</v>
      </c>
      <c r="D1918" s="4">
        <v>1975</v>
      </c>
      <c r="E1918" s="1">
        <f t="shared" si="58"/>
        <v>10131</v>
      </c>
      <c r="F1918">
        <v>53.2</v>
      </c>
      <c r="G1918">
        <v>6.6</v>
      </c>
      <c r="H1918" t="s">
        <v>1615</v>
      </c>
      <c r="I1918" s="4">
        <v>11</v>
      </c>
      <c r="J1918" s="4">
        <v>4</v>
      </c>
      <c r="K1918" s="6">
        <v>1976</v>
      </c>
      <c r="L1918" s="1">
        <f t="shared" si="59"/>
        <v>6084</v>
      </c>
      <c r="M1918">
        <v>53.3</v>
      </c>
      <c r="N1918">
        <v>6.2</v>
      </c>
      <c r="O1918" t="s">
        <v>1615</v>
      </c>
      <c r="P1918" t="s">
        <v>26</v>
      </c>
      <c r="Q1918" t="s">
        <v>35</v>
      </c>
      <c r="R1918">
        <v>325</v>
      </c>
      <c r="S1918">
        <v>29</v>
      </c>
      <c r="T1918">
        <v>293</v>
      </c>
    </row>
    <row r="1919" spans="1:20">
      <c r="A1919" t="s">
        <v>1747</v>
      </c>
      <c r="B1919" s="4">
        <v>26</v>
      </c>
      <c r="C1919" s="4">
        <v>5</v>
      </c>
      <c r="D1919" s="4">
        <v>1975</v>
      </c>
      <c r="E1919" s="1">
        <f t="shared" si="58"/>
        <v>11592</v>
      </c>
      <c r="F1919">
        <v>53.2</v>
      </c>
      <c r="G1919">
        <v>6.6</v>
      </c>
      <c r="H1919" t="s">
        <v>1615</v>
      </c>
      <c r="I1919" s="4">
        <v>25</v>
      </c>
      <c r="J1919" s="4">
        <v>2</v>
      </c>
      <c r="K1919" s="6">
        <v>1976</v>
      </c>
      <c r="L1919" s="1">
        <f t="shared" si="59"/>
        <v>11139</v>
      </c>
      <c r="M1919">
        <v>53.2</v>
      </c>
      <c r="N1919">
        <v>6.6</v>
      </c>
      <c r="O1919" t="s">
        <v>1615</v>
      </c>
      <c r="P1919" t="s">
        <v>40</v>
      </c>
      <c r="Q1919" t="s">
        <v>35</v>
      </c>
      <c r="R1919">
        <v>275</v>
      </c>
      <c r="S1919">
        <v>0</v>
      </c>
      <c r="T1919">
        <v>0</v>
      </c>
    </row>
    <row r="1920" spans="1:20">
      <c r="A1920" t="s">
        <v>1748</v>
      </c>
      <c r="B1920" s="4">
        <v>26</v>
      </c>
      <c r="C1920" s="4">
        <v>5</v>
      </c>
      <c r="D1920" s="4">
        <v>1975</v>
      </c>
      <c r="E1920" s="1">
        <f t="shared" si="58"/>
        <v>11592</v>
      </c>
      <c r="F1920">
        <v>53.2</v>
      </c>
      <c r="G1920">
        <v>6.6</v>
      </c>
      <c r="H1920" t="s">
        <v>1615</v>
      </c>
      <c r="I1920" s="4">
        <v>21</v>
      </c>
      <c r="J1920" s="4">
        <v>11</v>
      </c>
      <c r="K1920" s="6">
        <v>1977</v>
      </c>
      <c r="L1920" s="1">
        <f t="shared" si="59"/>
        <v>9952</v>
      </c>
      <c r="M1920">
        <v>53.2</v>
      </c>
      <c r="N1920">
        <v>6.6</v>
      </c>
      <c r="O1920" t="s">
        <v>1615</v>
      </c>
      <c r="P1920" t="s">
        <v>34</v>
      </c>
      <c r="Q1920" t="s">
        <v>35</v>
      </c>
      <c r="R1920">
        <v>910</v>
      </c>
      <c r="S1920">
        <v>0</v>
      </c>
      <c r="T1920">
        <v>0</v>
      </c>
    </row>
    <row r="1921" spans="1:20">
      <c r="A1921" t="s">
        <v>1749</v>
      </c>
      <c r="B1921" s="4">
        <v>29</v>
      </c>
      <c r="C1921" s="4">
        <v>5</v>
      </c>
      <c r="D1921" s="4">
        <v>1975</v>
      </c>
      <c r="E1921" s="1">
        <f t="shared" si="58"/>
        <v>12688</v>
      </c>
      <c r="F1921">
        <v>53.2</v>
      </c>
      <c r="G1921">
        <v>6.6</v>
      </c>
      <c r="H1921" t="s">
        <v>1615</v>
      </c>
      <c r="I1921" s="4">
        <v>20</v>
      </c>
      <c r="J1921" s="4">
        <v>8</v>
      </c>
      <c r="K1921" s="6">
        <v>1975</v>
      </c>
      <c r="L1921" s="1">
        <f t="shared" si="59"/>
        <v>9493</v>
      </c>
      <c r="M1921">
        <v>53.2</v>
      </c>
      <c r="N1921">
        <v>6.6</v>
      </c>
      <c r="O1921" t="s">
        <v>1615</v>
      </c>
      <c r="P1921" t="s">
        <v>40</v>
      </c>
      <c r="Q1921" t="s">
        <v>35</v>
      </c>
      <c r="R1921">
        <v>83</v>
      </c>
      <c r="S1921">
        <v>0</v>
      </c>
      <c r="T1921">
        <v>0</v>
      </c>
    </row>
    <row r="1922" spans="1:20">
      <c r="A1922" t="s">
        <v>1750</v>
      </c>
      <c r="B1922" s="4">
        <v>29</v>
      </c>
      <c r="C1922" s="4">
        <v>5</v>
      </c>
      <c r="D1922" s="4">
        <v>1975</v>
      </c>
      <c r="E1922" s="1">
        <f t="shared" si="58"/>
        <v>12688</v>
      </c>
      <c r="F1922">
        <v>53.2</v>
      </c>
      <c r="G1922">
        <v>6.6</v>
      </c>
      <c r="H1922" t="s">
        <v>1615</v>
      </c>
      <c r="I1922" s="4">
        <v>27</v>
      </c>
      <c r="J1922" s="4">
        <v>4</v>
      </c>
      <c r="K1922" s="6">
        <v>1976</v>
      </c>
      <c r="L1922" s="1">
        <f t="shared" si="59"/>
        <v>11928</v>
      </c>
      <c r="M1922">
        <v>53.2</v>
      </c>
      <c r="N1922">
        <v>6.6</v>
      </c>
      <c r="O1922" t="s">
        <v>1615</v>
      </c>
      <c r="P1922" t="s">
        <v>40</v>
      </c>
      <c r="Q1922" t="s">
        <v>35</v>
      </c>
      <c r="R1922">
        <v>334</v>
      </c>
      <c r="S1922">
        <v>0</v>
      </c>
      <c r="T1922">
        <v>0</v>
      </c>
    </row>
    <row r="1923" spans="1:20">
      <c r="A1923" t="s">
        <v>1753</v>
      </c>
      <c r="B1923" s="4">
        <v>31</v>
      </c>
      <c r="C1923" s="4">
        <v>5</v>
      </c>
      <c r="D1923" s="4">
        <v>1975</v>
      </c>
      <c r="E1923" s="1">
        <f t="shared" ref="E1923:E1986" si="60">DATE(B1923,C1923,D1923)</f>
        <v>13418</v>
      </c>
      <c r="F1923">
        <v>51.6</v>
      </c>
      <c r="G1923">
        <v>5.4</v>
      </c>
      <c r="H1923" t="s">
        <v>1615</v>
      </c>
      <c r="I1923" s="4">
        <v>24</v>
      </c>
      <c r="J1923" s="4">
        <v>4</v>
      </c>
      <c r="K1923" s="6">
        <v>1976</v>
      </c>
      <c r="L1923" s="1">
        <f t="shared" ref="L1923:L1986" si="61">DATE(I1923,J1923,K1923)</f>
        <v>10833</v>
      </c>
      <c r="M1923">
        <v>51.6</v>
      </c>
      <c r="N1923">
        <v>5.4</v>
      </c>
      <c r="O1923" t="s">
        <v>1615</v>
      </c>
      <c r="P1923" t="s">
        <v>34</v>
      </c>
      <c r="Q1923" t="s">
        <v>35</v>
      </c>
      <c r="R1923">
        <v>329</v>
      </c>
      <c r="S1923">
        <v>0</v>
      </c>
      <c r="T1923">
        <v>0</v>
      </c>
    </row>
    <row r="1924" spans="1:20">
      <c r="A1924" t="s">
        <v>1754</v>
      </c>
      <c r="B1924" s="4">
        <v>31</v>
      </c>
      <c r="C1924" s="4">
        <v>5</v>
      </c>
      <c r="D1924" s="4">
        <v>1975</v>
      </c>
      <c r="E1924" s="1">
        <f t="shared" si="60"/>
        <v>13418</v>
      </c>
      <c r="F1924">
        <v>51.6</v>
      </c>
      <c r="G1924">
        <v>5.4</v>
      </c>
      <c r="H1924" t="s">
        <v>1615</v>
      </c>
      <c r="I1924" s="4">
        <v>30</v>
      </c>
      <c r="J1924" s="4">
        <v>4</v>
      </c>
      <c r="K1924" s="6">
        <v>1977</v>
      </c>
      <c r="L1924" s="1">
        <f t="shared" si="61"/>
        <v>13025</v>
      </c>
      <c r="M1924">
        <v>51.6</v>
      </c>
      <c r="N1924">
        <v>5.4</v>
      </c>
      <c r="O1924" t="s">
        <v>1615</v>
      </c>
      <c r="P1924" t="s">
        <v>34</v>
      </c>
      <c r="Q1924" t="s">
        <v>35</v>
      </c>
      <c r="R1924">
        <v>700</v>
      </c>
      <c r="S1924">
        <v>0</v>
      </c>
      <c r="T1924">
        <v>0</v>
      </c>
    </row>
    <row r="1925" spans="1:20">
      <c r="A1925" t="s">
        <v>2101</v>
      </c>
      <c r="B1925" s="4">
        <v>7</v>
      </c>
      <c r="C1925" s="4">
        <v>6</v>
      </c>
      <c r="D1925" s="4">
        <v>1975</v>
      </c>
      <c r="E1925" s="1">
        <f t="shared" si="60"/>
        <v>4683</v>
      </c>
      <c r="F1925">
        <v>59.12</v>
      </c>
      <c r="G1925">
        <v>10.23</v>
      </c>
      <c r="H1925" t="s">
        <v>669</v>
      </c>
      <c r="I1925" s="4">
        <v>22</v>
      </c>
      <c r="J1925" s="4">
        <v>6</v>
      </c>
      <c r="K1925" s="6">
        <v>1975</v>
      </c>
      <c r="L1925" s="1">
        <f t="shared" si="61"/>
        <v>10162</v>
      </c>
      <c r="M1925">
        <v>59.12</v>
      </c>
      <c r="N1925">
        <v>10.23</v>
      </c>
      <c r="O1925" t="s">
        <v>669</v>
      </c>
      <c r="P1925" t="s">
        <v>81</v>
      </c>
      <c r="Q1925" t="s">
        <v>35</v>
      </c>
      <c r="R1925">
        <v>15</v>
      </c>
      <c r="S1925">
        <v>0</v>
      </c>
      <c r="T1925">
        <v>0</v>
      </c>
    </row>
    <row r="1926" spans="1:20">
      <c r="A1926" t="s">
        <v>2110</v>
      </c>
      <c r="B1926" s="4">
        <v>1</v>
      </c>
      <c r="C1926" s="4">
        <v>7</v>
      </c>
      <c r="D1926" s="4">
        <v>1975</v>
      </c>
      <c r="E1926" s="1">
        <f t="shared" si="60"/>
        <v>2522</v>
      </c>
      <c r="F1926">
        <v>60.27</v>
      </c>
      <c r="G1926">
        <v>11.18</v>
      </c>
      <c r="H1926" t="s">
        <v>669</v>
      </c>
      <c r="I1926" s="4">
        <v>16</v>
      </c>
      <c r="J1926" s="4">
        <v>7</v>
      </c>
      <c r="K1926" s="6">
        <v>1975</v>
      </c>
      <c r="L1926" s="1">
        <f t="shared" si="61"/>
        <v>8001</v>
      </c>
      <c r="M1926">
        <v>60.27</v>
      </c>
      <c r="N1926">
        <v>11.18</v>
      </c>
      <c r="O1926" t="s">
        <v>669</v>
      </c>
      <c r="P1926" t="s">
        <v>40</v>
      </c>
      <c r="Q1926" t="s">
        <v>35</v>
      </c>
      <c r="R1926">
        <v>15</v>
      </c>
      <c r="S1926">
        <v>0</v>
      </c>
      <c r="T1926">
        <v>0</v>
      </c>
    </row>
    <row r="1927" spans="1:20">
      <c r="A1927" t="s">
        <v>2308</v>
      </c>
      <c r="B1927" s="4">
        <v>10</v>
      </c>
      <c r="C1927" s="4">
        <v>6</v>
      </c>
      <c r="D1927" s="4">
        <v>1975</v>
      </c>
      <c r="E1927" s="1">
        <f t="shared" si="60"/>
        <v>5779</v>
      </c>
      <c r="F1927">
        <v>58.1</v>
      </c>
      <c r="G1927">
        <v>6.58</v>
      </c>
      <c r="H1927" t="s">
        <v>669</v>
      </c>
      <c r="I1927" s="4">
        <v>12</v>
      </c>
      <c r="J1927" s="4">
        <v>7</v>
      </c>
      <c r="K1927" s="6">
        <v>1975</v>
      </c>
      <c r="L1927" s="1">
        <f t="shared" si="61"/>
        <v>6540</v>
      </c>
      <c r="M1927">
        <v>58.08</v>
      </c>
      <c r="N1927">
        <v>6.6</v>
      </c>
      <c r="O1927" t="s">
        <v>669</v>
      </c>
      <c r="P1927" t="s">
        <v>40</v>
      </c>
      <c r="Q1927" t="s">
        <v>35</v>
      </c>
      <c r="R1927">
        <v>32</v>
      </c>
      <c r="S1927">
        <v>3</v>
      </c>
      <c r="T1927">
        <v>153</v>
      </c>
    </row>
    <row r="1928" spans="1:20">
      <c r="A1928" t="s">
        <v>2443</v>
      </c>
      <c r="B1928" s="4">
        <v>17</v>
      </c>
      <c r="C1928" s="4">
        <v>6</v>
      </c>
      <c r="D1928" s="4">
        <v>1975</v>
      </c>
      <c r="E1928" s="1">
        <f t="shared" si="60"/>
        <v>8336</v>
      </c>
      <c r="F1928">
        <v>52.73</v>
      </c>
      <c r="G1928">
        <v>23.52</v>
      </c>
      <c r="H1928" t="s">
        <v>2428</v>
      </c>
      <c r="I1928" s="4">
        <v>17</v>
      </c>
      <c r="J1928" s="4">
        <v>7</v>
      </c>
      <c r="K1928" s="6">
        <v>1975</v>
      </c>
      <c r="L1928" s="1">
        <f t="shared" si="61"/>
        <v>8366</v>
      </c>
      <c r="M1928">
        <v>52.75</v>
      </c>
      <c r="N1928">
        <v>23.5</v>
      </c>
      <c r="O1928" t="s">
        <v>2428</v>
      </c>
      <c r="P1928" t="s">
        <v>26</v>
      </c>
      <c r="Q1928" t="s">
        <v>27</v>
      </c>
      <c r="R1928">
        <v>30</v>
      </c>
      <c r="S1928">
        <v>3</v>
      </c>
      <c r="T1928">
        <v>329</v>
      </c>
    </row>
    <row r="1929" spans="1:20">
      <c r="A1929" t="s">
        <v>2785</v>
      </c>
      <c r="B1929" s="4">
        <v>18</v>
      </c>
      <c r="C1929" s="4">
        <v>6</v>
      </c>
      <c r="D1929" s="4">
        <v>1975</v>
      </c>
      <c r="E1929" s="1">
        <f t="shared" si="60"/>
        <v>8701</v>
      </c>
      <c r="F1929">
        <v>62.2</v>
      </c>
      <c r="G1929">
        <v>26.08</v>
      </c>
      <c r="H1929" t="s">
        <v>2455</v>
      </c>
      <c r="I1929" s="4">
        <v>7</v>
      </c>
      <c r="J1929" s="4">
        <v>12</v>
      </c>
      <c r="K1929" s="6">
        <v>1975</v>
      </c>
      <c r="L1929" s="1">
        <f t="shared" si="61"/>
        <v>4866</v>
      </c>
      <c r="M1929">
        <v>62.2</v>
      </c>
      <c r="N1929">
        <v>26.17</v>
      </c>
      <c r="O1929" t="s">
        <v>2455</v>
      </c>
      <c r="P1929" t="s">
        <v>34</v>
      </c>
      <c r="Q1929" t="s">
        <v>35</v>
      </c>
      <c r="R1929">
        <v>172</v>
      </c>
      <c r="S1929">
        <v>5</v>
      </c>
      <c r="T1929">
        <v>91</v>
      </c>
    </row>
    <row r="1930" spans="1:20">
      <c r="A1930" t="s">
        <v>2802</v>
      </c>
      <c r="B1930" s="4">
        <v>18</v>
      </c>
      <c r="C1930" s="4">
        <v>6</v>
      </c>
      <c r="D1930" s="4">
        <v>1975</v>
      </c>
      <c r="E1930" s="1">
        <f t="shared" si="60"/>
        <v>8701</v>
      </c>
      <c r="F1930">
        <v>61.75</v>
      </c>
      <c r="G1930">
        <v>23.42</v>
      </c>
      <c r="H1930" t="s">
        <v>2455</v>
      </c>
      <c r="I1930" s="4">
        <v>15</v>
      </c>
      <c r="J1930" s="4">
        <v>6</v>
      </c>
      <c r="K1930" s="6">
        <v>1978</v>
      </c>
      <c r="L1930" s="1">
        <f t="shared" si="61"/>
        <v>7608</v>
      </c>
      <c r="M1930">
        <v>61.75</v>
      </c>
      <c r="N1930">
        <v>23.42</v>
      </c>
      <c r="O1930" t="s">
        <v>2455</v>
      </c>
      <c r="P1930" t="s">
        <v>40</v>
      </c>
      <c r="Q1930" t="s">
        <v>35</v>
      </c>
      <c r="R1930">
        <v>1093</v>
      </c>
      <c r="S1930">
        <v>0</v>
      </c>
      <c r="T1930">
        <v>0</v>
      </c>
    </row>
    <row r="1931" spans="1:20">
      <c r="A1931" t="s">
        <v>3552</v>
      </c>
      <c r="B1931" s="4">
        <v>23</v>
      </c>
      <c r="C1931" s="4">
        <v>5</v>
      </c>
      <c r="D1931" s="4">
        <v>1975</v>
      </c>
      <c r="E1931" s="1">
        <f t="shared" si="60"/>
        <v>10496</v>
      </c>
      <c r="F1931">
        <v>54.53</v>
      </c>
      <c r="G1931">
        <v>36.1</v>
      </c>
      <c r="H1931" t="s">
        <v>808</v>
      </c>
      <c r="I1931" s="4">
        <v>1</v>
      </c>
      <c r="J1931" s="4">
        <v>1</v>
      </c>
      <c r="K1931" s="6">
        <v>1979</v>
      </c>
      <c r="L1931" s="1">
        <f t="shared" si="61"/>
        <v>2345</v>
      </c>
      <c r="M1931">
        <v>54.53</v>
      </c>
      <c r="N1931">
        <v>36.1</v>
      </c>
      <c r="O1931" t="s">
        <v>808</v>
      </c>
      <c r="P1931" t="s">
        <v>26</v>
      </c>
      <c r="Q1931" t="s">
        <v>27</v>
      </c>
      <c r="R1931">
        <v>1319</v>
      </c>
      <c r="S1931">
        <v>0</v>
      </c>
      <c r="T1931">
        <v>0</v>
      </c>
    </row>
    <row r="1932" spans="1:20">
      <c r="A1932" t="s">
        <v>3925</v>
      </c>
      <c r="B1932" s="4">
        <v>1</v>
      </c>
      <c r="C1932" s="4">
        <v>6</v>
      </c>
      <c r="D1932" s="4">
        <v>1975</v>
      </c>
      <c r="E1932" s="1">
        <f t="shared" si="60"/>
        <v>2492</v>
      </c>
      <c r="F1932">
        <v>57.48</v>
      </c>
      <c r="G1932">
        <v>18.38</v>
      </c>
      <c r="H1932" t="s">
        <v>2497</v>
      </c>
      <c r="I1932" s="4">
        <v>1</v>
      </c>
      <c r="J1932" s="4">
        <v>7</v>
      </c>
      <c r="K1932" s="6">
        <v>1977</v>
      </c>
      <c r="L1932" s="1">
        <f t="shared" si="61"/>
        <v>2524</v>
      </c>
      <c r="M1932">
        <v>57.57</v>
      </c>
      <c r="N1932">
        <v>18.32</v>
      </c>
      <c r="O1932" t="s">
        <v>2497</v>
      </c>
      <c r="P1932" t="s">
        <v>40</v>
      </c>
      <c r="Q1932" t="s">
        <v>35</v>
      </c>
      <c r="R1932">
        <v>761</v>
      </c>
      <c r="S1932">
        <v>11</v>
      </c>
      <c r="T1932">
        <v>337</v>
      </c>
    </row>
    <row r="1933" spans="1:20">
      <c r="A1933" t="s">
        <v>3944</v>
      </c>
      <c r="B1933" s="4">
        <v>28</v>
      </c>
      <c r="C1933" s="4">
        <v>5</v>
      </c>
      <c r="D1933" s="4">
        <v>1975</v>
      </c>
      <c r="E1933" s="1">
        <f t="shared" si="60"/>
        <v>12323</v>
      </c>
      <c r="F1933">
        <v>55.65</v>
      </c>
      <c r="G1933">
        <v>13.5</v>
      </c>
      <c r="H1933" t="s">
        <v>2497</v>
      </c>
      <c r="I1933" s="4">
        <v>11</v>
      </c>
      <c r="J1933" s="4">
        <v>7</v>
      </c>
      <c r="K1933" s="6">
        <v>1975</v>
      </c>
      <c r="L1933" s="1">
        <f t="shared" si="61"/>
        <v>6174</v>
      </c>
      <c r="M1933">
        <v>55.68</v>
      </c>
      <c r="N1933">
        <v>13.48</v>
      </c>
      <c r="O1933" t="s">
        <v>2497</v>
      </c>
      <c r="P1933" t="s">
        <v>40</v>
      </c>
      <c r="Q1933" t="s">
        <v>35</v>
      </c>
      <c r="R1933">
        <v>44</v>
      </c>
      <c r="S1933">
        <v>4</v>
      </c>
      <c r="T1933">
        <v>345</v>
      </c>
    </row>
    <row r="1934" spans="1:20">
      <c r="A1934" t="s">
        <v>3945</v>
      </c>
      <c r="B1934" s="4">
        <v>31</v>
      </c>
      <c r="C1934" s="4">
        <v>5</v>
      </c>
      <c r="D1934" s="4">
        <v>1975</v>
      </c>
      <c r="E1934" s="1">
        <f t="shared" si="60"/>
        <v>13418</v>
      </c>
      <c r="F1934">
        <v>55.65</v>
      </c>
      <c r="G1934">
        <v>13.5</v>
      </c>
      <c r="H1934" t="s">
        <v>2497</v>
      </c>
      <c r="I1934" s="4">
        <v>15</v>
      </c>
      <c r="J1934" s="4">
        <v>11</v>
      </c>
      <c r="K1934" s="6">
        <v>1976</v>
      </c>
      <c r="L1934" s="1">
        <f t="shared" si="61"/>
        <v>7759</v>
      </c>
      <c r="M1934">
        <v>55.65</v>
      </c>
      <c r="N1934">
        <v>13.5</v>
      </c>
      <c r="O1934" t="s">
        <v>2497</v>
      </c>
      <c r="P1934" t="s">
        <v>34</v>
      </c>
      <c r="Q1934" t="s">
        <v>35</v>
      </c>
      <c r="R1934">
        <v>534</v>
      </c>
      <c r="S1934">
        <v>0</v>
      </c>
      <c r="T1934">
        <v>0</v>
      </c>
    </row>
    <row r="1935" spans="1:20">
      <c r="A1935" t="s">
        <v>3946</v>
      </c>
      <c r="B1935" s="4">
        <v>31</v>
      </c>
      <c r="C1935" s="4">
        <v>5</v>
      </c>
      <c r="D1935" s="4">
        <v>1975</v>
      </c>
      <c r="E1935" s="1">
        <f t="shared" si="60"/>
        <v>13418</v>
      </c>
      <c r="F1935">
        <v>55.65</v>
      </c>
      <c r="G1935">
        <v>13.5</v>
      </c>
      <c r="H1935" t="s">
        <v>2497</v>
      </c>
      <c r="I1935" s="4">
        <v>18</v>
      </c>
      <c r="J1935" s="4">
        <v>7</v>
      </c>
      <c r="K1935" s="6">
        <v>1975</v>
      </c>
      <c r="L1935" s="1">
        <f t="shared" si="61"/>
        <v>8731</v>
      </c>
      <c r="M1935">
        <v>55.65</v>
      </c>
      <c r="N1935">
        <v>13.5</v>
      </c>
      <c r="O1935" t="s">
        <v>2497</v>
      </c>
      <c r="P1935" t="s">
        <v>81</v>
      </c>
      <c r="Q1935" t="s">
        <v>35</v>
      </c>
      <c r="R1935">
        <v>48</v>
      </c>
      <c r="S1935">
        <v>0</v>
      </c>
      <c r="T1935">
        <v>0</v>
      </c>
    </row>
    <row r="1936" spans="1:20">
      <c r="A1936" t="s">
        <v>3947</v>
      </c>
      <c r="B1936" s="4">
        <v>1</v>
      </c>
      <c r="C1936" s="4">
        <v>6</v>
      </c>
      <c r="D1936" s="4">
        <v>1975</v>
      </c>
      <c r="E1936" s="1">
        <f t="shared" si="60"/>
        <v>2492</v>
      </c>
      <c r="F1936">
        <v>55.65</v>
      </c>
      <c r="G1936">
        <v>13.5</v>
      </c>
      <c r="H1936" t="s">
        <v>2497</v>
      </c>
      <c r="I1936" s="4">
        <v>6</v>
      </c>
      <c r="J1936" s="4">
        <v>6</v>
      </c>
      <c r="K1936" s="6">
        <v>1978</v>
      </c>
      <c r="L1936" s="1">
        <f t="shared" si="61"/>
        <v>4321</v>
      </c>
      <c r="M1936">
        <v>55.63</v>
      </c>
      <c r="N1936">
        <v>13.48</v>
      </c>
      <c r="O1936" t="s">
        <v>2497</v>
      </c>
      <c r="P1936" t="s">
        <v>40</v>
      </c>
      <c r="Q1936" t="s">
        <v>35</v>
      </c>
      <c r="R1936">
        <v>1101</v>
      </c>
      <c r="S1936">
        <v>3</v>
      </c>
      <c r="T1936">
        <v>210</v>
      </c>
    </row>
    <row r="1937" spans="1:20">
      <c r="A1937" t="s">
        <v>57</v>
      </c>
      <c r="B1937" s="4">
        <v>8</v>
      </c>
      <c r="C1937" s="4">
        <v>6</v>
      </c>
      <c r="D1937" s="4">
        <v>1976</v>
      </c>
      <c r="E1937" s="1">
        <f t="shared" si="60"/>
        <v>5050</v>
      </c>
      <c r="F1937">
        <v>50.28</v>
      </c>
      <c r="G1937">
        <v>4.3</v>
      </c>
      <c r="H1937" t="s">
        <v>22</v>
      </c>
      <c r="I1937" s="4">
        <v>25</v>
      </c>
      <c r="J1937" s="4">
        <v>7</v>
      </c>
      <c r="K1937" s="6">
        <v>1976</v>
      </c>
      <c r="L1937" s="1">
        <f t="shared" si="61"/>
        <v>11289</v>
      </c>
      <c r="M1937">
        <v>51.3</v>
      </c>
      <c r="N1937">
        <v>4.4000000000000004</v>
      </c>
      <c r="O1937" t="s">
        <v>22</v>
      </c>
      <c r="P1937" t="s">
        <v>40</v>
      </c>
      <c r="Q1937" t="s">
        <v>35</v>
      </c>
      <c r="R1937">
        <v>47</v>
      </c>
      <c r="S1937">
        <v>114</v>
      </c>
      <c r="T1937">
        <v>4</v>
      </c>
    </row>
    <row r="1938" spans="1:20">
      <c r="A1938" t="s">
        <v>59</v>
      </c>
      <c r="B1938" s="4">
        <v>2</v>
      </c>
      <c r="C1938" s="4">
        <v>5</v>
      </c>
      <c r="D1938" s="4">
        <v>1976</v>
      </c>
      <c r="E1938" s="1">
        <f t="shared" si="60"/>
        <v>2827</v>
      </c>
      <c r="F1938">
        <v>51.1</v>
      </c>
      <c r="G1938">
        <v>4.5</v>
      </c>
      <c r="H1938" t="s">
        <v>22</v>
      </c>
      <c r="I1938" s="4">
        <v>1</v>
      </c>
      <c r="J1938" s="4">
        <v>3</v>
      </c>
      <c r="K1938" s="6">
        <v>1977</v>
      </c>
      <c r="L1938" s="1">
        <f t="shared" si="61"/>
        <v>2402</v>
      </c>
      <c r="M1938">
        <v>51.1</v>
      </c>
      <c r="N1938">
        <v>4.5</v>
      </c>
      <c r="O1938" t="s">
        <v>22</v>
      </c>
      <c r="P1938" t="s">
        <v>40</v>
      </c>
      <c r="Q1938" t="s">
        <v>35</v>
      </c>
      <c r="R1938">
        <v>303</v>
      </c>
      <c r="S1938">
        <v>0</v>
      </c>
      <c r="T1938">
        <v>0</v>
      </c>
    </row>
    <row r="1939" spans="1:20">
      <c r="A1939" t="s">
        <v>62</v>
      </c>
      <c r="B1939" s="4">
        <v>9</v>
      </c>
      <c r="C1939" s="4">
        <v>5</v>
      </c>
      <c r="D1939" s="4">
        <v>1976</v>
      </c>
      <c r="E1939" s="1">
        <f t="shared" si="60"/>
        <v>5384</v>
      </c>
      <c r="F1939">
        <v>51.07</v>
      </c>
      <c r="G1939">
        <v>4.53</v>
      </c>
      <c r="H1939" t="s">
        <v>22</v>
      </c>
      <c r="I1939" s="4">
        <v>19</v>
      </c>
      <c r="J1939" s="4">
        <v>12</v>
      </c>
      <c r="K1939" s="6">
        <v>1977</v>
      </c>
      <c r="L1939" s="1">
        <f t="shared" si="61"/>
        <v>9251</v>
      </c>
      <c r="M1939">
        <v>51.12</v>
      </c>
      <c r="N1939">
        <v>4.6500000000000004</v>
      </c>
      <c r="O1939" t="s">
        <v>22</v>
      </c>
      <c r="P1939" t="s">
        <v>34</v>
      </c>
      <c r="Q1939" t="s">
        <v>35</v>
      </c>
      <c r="R1939">
        <v>589</v>
      </c>
      <c r="S1939">
        <v>10</v>
      </c>
      <c r="T1939">
        <v>56</v>
      </c>
    </row>
    <row r="1940" spans="1:20">
      <c r="A1940" t="s">
        <v>64</v>
      </c>
      <c r="B1940" s="4">
        <v>8</v>
      </c>
      <c r="C1940" s="4">
        <v>5</v>
      </c>
      <c r="D1940" s="4">
        <v>1976</v>
      </c>
      <c r="E1940" s="1">
        <f t="shared" si="60"/>
        <v>5019</v>
      </c>
      <c r="F1940">
        <v>51.1</v>
      </c>
      <c r="G1940">
        <v>4.5</v>
      </c>
      <c r="H1940" t="s">
        <v>22</v>
      </c>
      <c r="I1940" s="4">
        <v>8</v>
      </c>
      <c r="J1940" s="4">
        <v>3</v>
      </c>
      <c r="K1940" s="6">
        <v>1980</v>
      </c>
      <c r="L1940" s="1">
        <f t="shared" si="61"/>
        <v>4962</v>
      </c>
      <c r="M1940">
        <v>51.1</v>
      </c>
      <c r="N1940">
        <v>4.5</v>
      </c>
      <c r="O1940" t="s">
        <v>22</v>
      </c>
      <c r="P1940" t="s">
        <v>34</v>
      </c>
      <c r="Q1940" t="s">
        <v>35</v>
      </c>
      <c r="R1940">
        <v>1400</v>
      </c>
      <c r="S1940">
        <v>0</v>
      </c>
      <c r="T1940">
        <v>0</v>
      </c>
    </row>
    <row r="1941" spans="1:20">
      <c r="A1941" t="s">
        <v>70</v>
      </c>
      <c r="B1941" s="4">
        <v>16</v>
      </c>
      <c r="C1941" s="4">
        <v>5</v>
      </c>
      <c r="D1941" s="4">
        <v>1976</v>
      </c>
      <c r="E1941" s="1">
        <f t="shared" si="60"/>
        <v>7941</v>
      </c>
      <c r="F1941">
        <v>50.9</v>
      </c>
      <c r="G1941">
        <v>4.5</v>
      </c>
      <c r="H1941" t="s">
        <v>22</v>
      </c>
      <c r="I1941" s="4">
        <v>25</v>
      </c>
      <c r="J1941" s="4">
        <v>8</v>
      </c>
      <c r="K1941" s="6">
        <v>1977</v>
      </c>
      <c r="L1941" s="1">
        <f t="shared" si="61"/>
        <v>11321</v>
      </c>
      <c r="M1941">
        <v>50.8</v>
      </c>
      <c r="N1941">
        <v>4.5999999999999996</v>
      </c>
      <c r="O1941" t="s">
        <v>22</v>
      </c>
      <c r="P1941" t="s">
        <v>40</v>
      </c>
      <c r="Q1941" t="s">
        <v>35</v>
      </c>
      <c r="R1941">
        <v>466</v>
      </c>
      <c r="S1941">
        <v>14</v>
      </c>
      <c r="T1941">
        <v>148</v>
      </c>
    </row>
    <row r="1942" spans="1:20">
      <c r="A1942" t="s">
        <v>72</v>
      </c>
      <c r="B1942" s="4">
        <v>22</v>
      </c>
      <c r="C1942" s="4">
        <v>5</v>
      </c>
      <c r="D1942" s="4">
        <v>1976</v>
      </c>
      <c r="E1942" s="1">
        <f t="shared" si="60"/>
        <v>10132</v>
      </c>
      <c r="F1942">
        <v>51.1</v>
      </c>
      <c r="G1942">
        <v>4.5</v>
      </c>
      <c r="H1942" t="s">
        <v>22</v>
      </c>
      <c r="I1942" s="4">
        <v>28</v>
      </c>
      <c r="J1942" s="4">
        <v>4</v>
      </c>
      <c r="K1942" s="6">
        <v>1977</v>
      </c>
      <c r="L1942" s="1">
        <f t="shared" si="61"/>
        <v>12295</v>
      </c>
      <c r="M1942">
        <v>50.9</v>
      </c>
      <c r="N1942">
        <v>4.5</v>
      </c>
      <c r="O1942" t="s">
        <v>22</v>
      </c>
      <c r="P1942" t="s">
        <v>34</v>
      </c>
      <c r="Q1942" t="s">
        <v>35</v>
      </c>
      <c r="R1942">
        <v>341</v>
      </c>
      <c r="S1942">
        <v>23</v>
      </c>
      <c r="T1942">
        <v>181</v>
      </c>
    </row>
    <row r="1943" spans="1:20">
      <c r="A1943" t="s">
        <v>178</v>
      </c>
      <c r="B1943" s="4">
        <v>5</v>
      </c>
      <c r="C1943" s="4">
        <v>6</v>
      </c>
      <c r="D1943" s="4">
        <v>1976</v>
      </c>
      <c r="E1943" s="1">
        <f t="shared" si="60"/>
        <v>3954</v>
      </c>
      <c r="F1943">
        <v>51.2</v>
      </c>
      <c r="G1943">
        <v>5.5</v>
      </c>
      <c r="H1943" t="s">
        <v>22</v>
      </c>
      <c r="I1943" s="4">
        <v>29</v>
      </c>
      <c r="J1943" s="4">
        <v>6</v>
      </c>
      <c r="K1943" s="6">
        <v>1977</v>
      </c>
      <c r="L1943" s="1">
        <f t="shared" si="61"/>
        <v>12721</v>
      </c>
      <c r="M1943">
        <v>51.2</v>
      </c>
      <c r="N1943">
        <v>5.4</v>
      </c>
      <c r="O1943" t="s">
        <v>22</v>
      </c>
      <c r="P1943" t="s">
        <v>40</v>
      </c>
      <c r="Q1943" t="s">
        <v>35</v>
      </c>
      <c r="R1943">
        <v>389</v>
      </c>
      <c r="S1943">
        <v>7</v>
      </c>
      <c r="T1943">
        <v>270</v>
      </c>
    </row>
    <row r="1944" spans="1:20">
      <c r="A1944" t="s">
        <v>256</v>
      </c>
      <c r="B1944" s="4">
        <v>25</v>
      </c>
      <c r="C1944" s="4">
        <v>5</v>
      </c>
      <c r="D1944" s="4">
        <v>1976</v>
      </c>
      <c r="E1944" s="1">
        <f t="shared" si="60"/>
        <v>11228</v>
      </c>
      <c r="F1944">
        <v>49.9</v>
      </c>
      <c r="G1944">
        <v>18.32</v>
      </c>
      <c r="H1944" t="s">
        <v>211</v>
      </c>
      <c r="I1944" s="4">
        <v>1</v>
      </c>
      <c r="J1944" s="4">
        <v>5</v>
      </c>
      <c r="K1944" s="6">
        <v>1978</v>
      </c>
      <c r="L1944" s="1">
        <f t="shared" si="61"/>
        <v>2464</v>
      </c>
      <c r="M1944">
        <v>49.65</v>
      </c>
      <c r="N1944">
        <v>17.93</v>
      </c>
      <c r="O1944" t="s">
        <v>211</v>
      </c>
      <c r="P1944" t="s">
        <v>34</v>
      </c>
      <c r="Q1944" t="s">
        <v>35</v>
      </c>
      <c r="R1944">
        <v>706</v>
      </c>
      <c r="S1944">
        <v>40</v>
      </c>
      <c r="T1944">
        <v>225</v>
      </c>
    </row>
    <row r="1945" spans="1:20">
      <c r="A1945" t="s">
        <v>368</v>
      </c>
      <c r="B1945" s="4">
        <v>27</v>
      </c>
      <c r="C1945" s="4">
        <v>5</v>
      </c>
      <c r="D1945" s="4">
        <v>1976</v>
      </c>
      <c r="E1945" s="1">
        <f t="shared" si="60"/>
        <v>11958</v>
      </c>
      <c r="F1945">
        <v>51.18</v>
      </c>
      <c r="G1945">
        <v>14.4</v>
      </c>
      <c r="H1945" t="s">
        <v>332</v>
      </c>
      <c r="I1945" s="4">
        <v>31</v>
      </c>
      <c r="J1945" s="4">
        <v>8</v>
      </c>
      <c r="K1945" s="6">
        <v>1976</v>
      </c>
      <c r="L1945" s="1">
        <f t="shared" si="61"/>
        <v>13511</v>
      </c>
      <c r="M1945">
        <v>51.18</v>
      </c>
      <c r="N1945">
        <v>14.4</v>
      </c>
      <c r="O1945" t="s">
        <v>332</v>
      </c>
      <c r="P1945" t="s">
        <v>26</v>
      </c>
      <c r="Q1945" t="s">
        <v>27</v>
      </c>
      <c r="R1945">
        <v>96</v>
      </c>
      <c r="S1945">
        <v>0</v>
      </c>
      <c r="T1945">
        <v>0</v>
      </c>
    </row>
    <row r="1946" spans="1:20">
      <c r="A1946" t="s">
        <v>370</v>
      </c>
      <c r="B1946" s="4">
        <v>27</v>
      </c>
      <c r="C1946" s="4">
        <v>5</v>
      </c>
      <c r="D1946" s="4">
        <v>1976</v>
      </c>
      <c r="E1946" s="1">
        <f t="shared" si="60"/>
        <v>11958</v>
      </c>
      <c r="F1946">
        <v>50.58</v>
      </c>
      <c r="G1946">
        <v>13</v>
      </c>
      <c r="H1946" t="s">
        <v>332</v>
      </c>
      <c r="I1946" s="4">
        <v>22</v>
      </c>
      <c r="J1946" s="4">
        <v>6</v>
      </c>
      <c r="K1946" s="6">
        <v>1977</v>
      </c>
      <c r="L1946" s="1">
        <f t="shared" si="61"/>
        <v>10164</v>
      </c>
      <c r="M1946">
        <v>50.58</v>
      </c>
      <c r="N1946">
        <v>13</v>
      </c>
      <c r="O1946" t="s">
        <v>332</v>
      </c>
      <c r="P1946" t="s">
        <v>34</v>
      </c>
      <c r="Q1946" t="s">
        <v>35</v>
      </c>
      <c r="R1946">
        <v>391</v>
      </c>
      <c r="S1946">
        <v>0</v>
      </c>
      <c r="T1946">
        <v>0</v>
      </c>
    </row>
    <row r="1947" spans="1:20">
      <c r="A1947" t="s">
        <v>372</v>
      </c>
      <c r="B1947" s="4">
        <v>20</v>
      </c>
      <c r="C1947" s="4">
        <v>5</v>
      </c>
      <c r="D1947" s="4">
        <v>1976</v>
      </c>
      <c r="E1947" s="1">
        <f t="shared" si="60"/>
        <v>9402</v>
      </c>
      <c r="F1947">
        <v>50.88</v>
      </c>
      <c r="G1947">
        <v>10.52</v>
      </c>
      <c r="H1947" t="s">
        <v>332</v>
      </c>
      <c r="I1947" s="4">
        <v>7</v>
      </c>
      <c r="J1947" s="4">
        <v>11</v>
      </c>
      <c r="K1947" s="6">
        <v>1981</v>
      </c>
      <c r="L1947" s="1">
        <f t="shared" si="61"/>
        <v>4842</v>
      </c>
      <c r="M1947">
        <v>50.97</v>
      </c>
      <c r="N1947">
        <v>10.38</v>
      </c>
      <c r="O1947" t="s">
        <v>332</v>
      </c>
      <c r="P1947" t="s">
        <v>81</v>
      </c>
      <c r="Q1947" t="s">
        <v>35</v>
      </c>
      <c r="R1947">
        <v>1997</v>
      </c>
      <c r="S1947">
        <v>14</v>
      </c>
      <c r="T1947">
        <v>315</v>
      </c>
    </row>
    <row r="1948" spans="1:20">
      <c r="A1948" t="s">
        <v>375</v>
      </c>
      <c r="B1948" s="4">
        <v>12</v>
      </c>
      <c r="C1948" s="4">
        <v>6</v>
      </c>
      <c r="D1948" s="4">
        <v>1976</v>
      </c>
      <c r="E1948" s="1">
        <f t="shared" si="60"/>
        <v>6511</v>
      </c>
      <c r="F1948">
        <v>51.8</v>
      </c>
      <c r="G1948">
        <v>12.97</v>
      </c>
      <c r="H1948" t="s">
        <v>332</v>
      </c>
      <c r="I1948" s="4">
        <v>6</v>
      </c>
      <c r="J1948" s="4">
        <v>10</v>
      </c>
      <c r="K1948" s="6">
        <v>1976</v>
      </c>
      <c r="L1948" s="1">
        <f t="shared" si="61"/>
        <v>4441</v>
      </c>
      <c r="M1948">
        <v>51.8</v>
      </c>
      <c r="N1948">
        <v>12.97</v>
      </c>
      <c r="O1948" t="s">
        <v>332</v>
      </c>
      <c r="P1948" t="s">
        <v>26</v>
      </c>
      <c r="Q1948" t="s">
        <v>35</v>
      </c>
      <c r="R1948">
        <v>116</v>
      </c>
      <c r="S1948">
        <v>0</v>
      </c>
      <c r="T1948">
        <v>0</v>
      </c>
    </row>
    <row r="1949" spans="1:20">
      <c r="A1949" t="s">
        <v>377</v>
      </c>
      <c r="B1949" s="4">
        <v>25</v>
      </c>
      <c r="C1949" s="4">
        <v>5</v>
      </c>
      <c r="D1949" s="4">
        <v>1976</v>
      </c>
      <c r="E1949" s="1">
        <f t="shared" si="60"/>
        <v>11228</v>
      </c>
      <c r="F1949">
        <v>51.75</v>
      </c>
      <c r="G1949">
        <v>11.47</v>
      </c>
      <c r="H1949" t="s">
        <v>332</v>
      </c>
      <c r="I1949" s="4">
        <v>27</v>
      </c>
      <c r="J1949" s="4">
        <v>3</v>
      </c>
      <c r="K1949" s="6">
        <v>1979</v>
      </c>
      <c r="L1949" s="1">
        <f t="shared" si="61"/>
        <v>11900</v>
      </c>
      <c r="M1949">
        <v>51.75</v>
      </c>
      <c r="N1949">
        <v>11.47</v>
      </c>
      <c r="O1949" t="s">
        <v>332</v>
      </c>
      <c r="P1949" t="s">
        <v>34</v>
      </c>
      <c r="Q1949" t="s">
        <v>35</v>
      </c>
      <c r="R1949">
        <v>1036</v>
      </c>
      <c r="S1949">
        <v>0</v>
      </c>
      <c r="T1949">
        <v>0</v>
      </c>
    </row>
    <row r="1950" spans="1:20">
      <c r="A1950" t="s">
        <v>536</v>
      </c>
      <c r="B1950" s="4">
        <v>10</v>
      </c>
      <c r="C1950" s="4">
        <v>6</v>
      </c>
      <c r="D1950" s="4">
        <v>1976</v>
      </c>
      <c r="E1950" s="1">
        <f t="shared" si="60"/>
        <v>5780</v>
      </c>
      <c r="F1950">
        <v>50.4</v>
      </c>
      <c r="G1950">
        <v>8.9</v>
      </c>
      <c r="H1950" t="s">
        <v>332</v>
      </c>
      <c r="I1950" s="4">
        <v>21</v>
      </c>
      <c r="J1950" s="4">
        <v>3</v>
      </c>
      <c r="K1950" s="6">
        <v>1979</v>
      </c>
      <c r="L1950" s="1">
        <f t="shared" si="61"/>
        <v>9709</v>
      </c>
      <c r="M1950">
        <v>50.35</v>
      </c>
      <c r="N1950">
        <v>8.7799999999999994</v>
      </c>
      <c r="O1950" t="s">
        <v>332</v>
      </c>
      <c r="P1950" t="s">
        <v>84</v>
      </c>
      <c r="Q1950" t="s">
        <v>35</v>
      </c>
      <c r="R1950">
        <v>1014</v>
      </c>
      <c r="S1950">
        <v>10</v>
      </c>
      <c r="T1950">
        <v>237</v>
      </c>
    </row>
    <row r="1951" spans="1:20">
      <c r="A1951" t="s">
        <v>547</v>
      </c>
      <c r="B1951" s="4">
        <v>20</v>
      </c>
      <c r="C1951" s="4">
        <v>5</v>
      </c>
      <c r="D1951" s="4">
        <v>1976</v>
      </c>
      <c r="E1951" s="1">
        <f t="shared" si="60"/>
        <v>9402</v>
      </c>
      <c r="F1951">
        <v>50.85</v>
      </c>
      <c r="G1951">
        <v>6.63</v>
      </c>
      <c r="H1951" t="s">
        <v>332</v>
      </c>
      <c r="I1951" s="4">
        <v>14</v>
      </c>
      <c r="J1951" s="4">
        <v>5</v>
      </c>
      <c r="K1951" s="6">
        <v>1977</v>
      </c>
      <c r="L1951" s="1">
        <f t="shared" si="61"/>
        <v>7211</v>
      </c>
      <c r="M1951">
        <v>50.8</v>
      </c>
      <c r="N1951">
        <v>6.65</v>
      </c>
      <c r="O1951" t="s">
        <v>332</v>
      </c>
      <c r="P1951" t="s">
        <v>34</v>
      </c>
      <c r="Q1951" t="s">
        <v>35</v>
      </c>
      <c r="R1951">
        <v>359</v>
      </c>
      <c r="S1951">
        <v>6</v>
      </c>
      <c r="T1951">
        <v>169</v>
      </c>
    </row>
    <row r="1952" spans="1:20">
      <c r="A1952" t="s">
        <v>801</v>
      </c>
      <c r="B1952" s="4">
        <v>30</v>
      </c>
      <c r="C1952" s="4">
        <v>5</v>
      </c>
      <c r="D1952" s="4">
        <v>1976</v>
      </c>
      <c r="E1952" s="1">
        <f t="shared" si="60"/>
        <v>13054</v>
      </c>
      <c r="F1952">
        <v>58.3</v>
      </c>
      <c r="G1952">
        <v>25.57</v>
      </c>
      <c r="H1952" t="s">
        <v>795</v>
      </c>
      <c r="I1952" s="4">
        <v>9</v>
      </c>
      <c r="J1952" s="4">
        <v>1</v>
      </c>
      <c r="K1952" s="6">
        <v>1979</v>
      </c>
      <c r="L1952" s="1">
        <f t="shared" si="61"/>
        <v>5267</v>
      </c>
      <c r="M1952">
        <v>58.13</v>
      </c>
      <c r="N1952">
        <v>26.02</v>
      </c>
      <c r="O1952" t="s">
        <v>795</v>
      </c>
      <c r="P1952" t="s">
        <v>84</v>
      </c>
      <c r="Q1952" t="s">
        <v>35</v>
      </c>
      <c r="R1952">
        <v>954</v>
      </c>
      <c r="S1952">
        <v>32</v>
      </c>
      <c r="T1952">
        <v>127</v>
      </c>
    </row>
    <row r="1953" spans="1:20">
      <c r="A1953" t="s">
        <v>802</v>
      </c>
      <c r="B1953" s="4">
        <v>1</v>
      </c>
      <c r="C1953" s="4">
        <v>6</v>
      </c>
      <c r="D1953" s="4">
        <v>1976</v>
      </c>
      <c r="E1953" s="1">
        <f t="shared" si="60"/>
        <v>2493</v>
      </c>
      <c r="F1953">
        <v>58.35</v>
      </c>
      <c r="G1953">
        <v>25.53</v>
      </c>
      <c r="H1953" t="s">
        <v>795</v>
      </c>
      <c r="I1953" s="4">
        <v>1</v>
      </c>
      <c r="J1953" s="4">
        <v>6</v>
      </c>
      <c r="K1953" s="6">
        <v>1976</v>
      </c>
      <c r="L1953" s="1">
        <f t="shared" si="61"/>
        <v>2493</v>
      </c>
      <c r="M1953">
        <v>58.3</v>
      </c>
      <c r="N1953">
        <v>25.57</v>
      </c>
      <c r="O1953" t="s">
        <v>795</v>
      </c>
      <c r="P1953" t="s">
        <v>26</v>
      </c>
      <c r="Q1953" t="s">
        <v>27</v>
      </c>
      <c r="R1953">
        <v>0</v>
      </c>
      <c r="S1953">
        <v>0</v>
      </c>
      <c r="T1953">
        <v>0</v>
      </c>
    </row>
    <row r="1954" spans="1:20">
      <c r="A1954" t="s">
        <v>852</v>
      </c>
      <c r="B1954" s="4">
        <v>13</v>
      </c>
      <c r="C1954" s="4">
        <v>6</v>
      </c>
      <c r="D1954" s="4">
        <v>1976</v>
      </c>
      <c r="E1954" s="1">
        <f t="shared" si="60"/>
        <v>6876</v>
      </c>
      <c r="F1954">
        <v>59.25</v>
      </c>
      <c r="G1954">
        <v>25.83</v>
      </c>
      <c r="H1954" t="s">
        <v>795</v>
      </c>
      <c r="I1954" s="4">
        <v>20</v>
      </c>
      <c r="J1954" s="4">
        <v>6</v>
      </c>
      <c r="K1954" s="6">
        <v>1976</v>
      </c>
      <c r="L1954" s="1">
        <f t="shared" si="61"/>
        <v>9433</v>
      </c>
      <c r="M1954">
        <v>59.38</v>
      </c>
      <c r="N1954">
        <v>25.37</v>
      </c>
      <c r="O1954" t="s">
        <v>795</v>
      </c>
      <c r="P1954" t="s">
        <v>140</v>
      </c>
      <c r="Q1954" t="s">
        <v>35</v>
      </c>
      <c r="R1954">
        <v>7</v>
      </c>
      <c r="S1954">
        <v>30</v>
      </c>
      <c r="T1954">
        <v>297</v>
      </c>
    </row>
    <row r="1955" spans="1:20">
      <c r="A1955" t="s">
        <v>854</v>
      </c>
      <c r="B1955" s="4">
        <v>24</v>
      </c>
      <c r="C1955" s="4">
        <v>6</v>
      </c>
      <c r="D1955" s="4">
        <v>1976</v>
      </c>
      <c r="E1955" s="1">
        <f t="shared" si="60"/>
        <v>10894</v>
      </c>
      <c r="F1955">
        <v>58.38</v>
      </c>
      <c r="G1955">
        <v>24.5</v>
      </c>
      <c r="H1955" t="s">
        <v>795</v>
      </c>
      <c r="I1955" s="4">
        <v>28</v>
      </c>
      <c r="J1955" s="4">
        <v>9</v>
      </c>
      <c r="K1955" s="6">
        <v>1977</v>
      </c>
      <c r="L1955" s="1">
        <f t="shared" si="61"/>
        <v>12448</v>
      </c>
      <c r="M1955">
        <v>58.65</v>
      </c>
      <c r="N1955">
        <v>24.33</v>
      </c>
      <c r="O1955" t="s">
        <v>795</v>
      </c>
      <c r="P1955" t="s">
        <v>40</v>
      </c>
      <c r="Q1955" t="s">
        <v>35</v>
      </c>
      <c r="R1955">
        <v>461</v>
      </c>
      <c r="S1955">
        <v>32</v>
      </c>
      <c r="T1955">
        <v>342</v>
      </c>
    </row>
    <row r="1956" spans="1:20">
      <c r="A1956" t="s">
        <v>1011</v>
      </c>
      <c r="B1956" s="4">
        <v>22</v>
      </c>
      <c r="C1956" s="4">
        <v>5</v>
      </c>
      <c r="D1956" s="4">
        <v>1976</v>
      </c>
      <c r="E1956" s="1">
        <f t="shared" si="60"/>
        <v>10132</v>
      </c>
      <c r="F1956">
        <v>51.8</v>
      </c>
      <c r="G1956">
        <v>-3.2</v>
      </c>
      <c r="H1956" t="s">
        <v>4129</v>
      </c>
      <c r="I1956" s="4">
        <v>23</v>
      </c>
      <c r="J1956" s="4">
        <v>8</v>
      </c>
      <c r="K1956" s="6">
        <v>1976</v>
      </c>
      <c r="L1956" s="1">
        <f t="shared" si="61"/>
        <v>10589</v>
      </c>
      <c r="M1956">
        <v>51.8</v>
      </c>
      <c r="N1956">
        <v>-3.2</v>
      </c>
      <c r="O1956" t="s">
        <v>4129</v>
      </c>
      <c r="P1956" t="s">
        <v>84</v>
      </c>
      <c r="Q1956" t="s">
        <v>35</v>
      </c>
      <c r="R1956">
        <v>93</v>
      </c>
      <c r="S1956">
        <v>0</v>
      </c>
      <c r="T1956">
        <v>0</v>
      </c>
    </row>
    <row r="1957" spans="1:20">
      <c r="A1957" t="s">
        <v>1026</v>
      </c>
      <c r="B1957" s="4">
        <v>13</v>
      </c>
      <c r="C1957" s="4">
        <v>5</v>
      </c>
      <c r="D1957" s="4">
        <v>1976</v>
      </c>
      <c r="E1957" s="1">
        <f t="shared" si="60"/>
        <v>6845</v>
      </c>
      <c r="F1957">
        <v>51.8</v>
      </c>
      <c r="G1957">
        <v>0.1</v>
      </c>
      <c r="H1957" t="s">
        <v>4129</v>
      </c>
      <c r="I1957" s="4">
        <v>8</v>
      </c>
      <c r="J1957" s="4">
        <v>4</v>
      </c>
      <c r="K1957" s="6">
        <v>1978</v>
      </c>
      <c r="L1957" s="1">
        <f t="shared" si="61"/>
        <v>4991</v>
      </c>
      <c r="M1957">
        <v>50.9</v>
      </c>
      <c r="N1957">
        <v>0</v>
      </c>
      <c r="O1957" t="s">
        <v>4129</v>
      </c>
      <c r="P1957" t="s">
        <v>81</v>
      </c>
      <c r="Q1957" t="s">
        <v>27</v>
      </c>
      <c r="R1957">
        <v>695</v>
      </c>
      <c r="S1957">
        <v>101</v>
      </c>
      <c r="T1957">
        <v>184</v>
      </c>
    </row>
    <row r="1958" spans="1:20">
      <c r="A1958" t="s">
        <v>1043</v>
      </c>
      <c r="B1958" s="4">
        <v>29</v>
      </c>
      <c r="C1958" s="4">
        <v>5</v>
      </c>
      <c r="D1958" s="4">
        <v>1976</v>
      </c>
      <c r="E1958" s="1">
        <f t="shared" si="60"/>
        <v>12689</v>
      </c>
      <c r="F1958">
        <v>52.75</v>
      </c>
      <c r="G1958">
        <v>-4.8</v>
      </c>
      <c r="H1958" t="s">
        <v>4129</v>
      </c>
      <c r="I1958" s="4">
        <v>14</v>
      </c>
      <c r="J1958" s="4">
        <v>12</v>
      </c>
      <c r="K1958" s="6">
        <v>1976</v>
      </c>
      <c r="L1958" s="1">
        <f t="shared" si="61"/>
        <v>7424</v>
      </c>
      <c r="M1958">
        <v>52.75</v>
      </c>
      <c r="N1958">
        <v>-4.8</v>
      </c>
      <c r="O1958" t="s">
        <v>4129</v>
      </c>
      <c r="P1958" t="s">
        <v>34</v>
      </c>
      <c r="Q1958" t="s">
        <v>35</v>
      </c>
      <c r="R1958">
        <v>199</v>
      </c>
      <c r="S1958">
        <v>0</v>
      </c>
      <c r="T1958">
        <v>0</v>
      </c>
    </row>
    <row r="1959" spans="1:20">
      <c r="A1959" t="s">
        <v>1104</v>
      </c>
      <c r="B1959" s="4">
        <v>21</v>
      </c>
      <c r="C1959" s="4">
        <v>5</v>
      </c>
      <c r="D1959" s="4">
        <v>1976</v>
      </c>
      <c r="E1959" s="1">
        <f t="shared" si="60"/>
        <v>9767</v>
      </c>
      <c r="F1959">
        <v>51.77</v>
      </c>
      <c r="G1959">
        <v>-0.75</v>
      </c>
      <c r="H1959" t="s">
        <v>4129</v>
      </c>
      <c r="I1959" s="4">
        <v>9</v>
      </c>
      <c r="J1959" s="4">
        <v>11</v>
      </c>
      <c r="K1959" s="6">
        <v>1983</v>
      </c>
      <c r="L1959" s="1">
        <f t="shared" si="61"/>
        <v>5575</v>
      </c>
      <c r="M1959">
        <v>51.83</v>
      </c>
      <c r="N1959">
        <v>-0.68</v>
      </c>
      <c r="O1959" t="s">
        <v>4129</v>
      </c>
      <c r="P1959" t="s">
        <v>40</v>
      </c>
      <c r="Q1959" t="s">
        <v>52</v>
      </c>
      <c r="R1959">
        <v>2728</v>
      </c>
      <c r="S1959">
        <v>9</v>
      </c>
      <c r="T1959">
        <v>32</v>
      </c>
    </row>
    <row r="1960" spans="1:20">
      <c r="A1960" t="s">
        <v>1114</v>
      </c>
      <c r="B1960" s="4">
        <v>2</v>
      </c>
      <c r="C1960" s="4">
        <v>5</v>
      </c>
      <c r="D1960" s="4">
        <v>1976</v>
      </c>
      <c r="E1960" s="1">
        <f t="shared" si="60"/>
        <v>2827</v>
      </c>
      <c r="F1960">
        <v>53.3</v>
      </c>
      <c r="G1960">
        <v>6.2</v>
      </c>
      <c r="H1960" t="s">
        <v>1115</v>
      </c>
      <c r="I1960" s="4">
        <v>10</v>
      </c>
      <c r="J1960" s="4">
        <v>2</v>
      </c>
      <c r="K1960" s="6">
        <v>1977</v>
      </c>
      <c r="L1960" s="1">
        <f t="shared" si="61"/>
        <v>5661</v>
      </c>
      <c r="M1960">
        <v>53.3</v>
      </c>
      <c r="N1960">
        <v>6.2</v>
      </c>
      <c r="O1960" t="s">
        <v>1115</v>
      </c>
      <c r="P1960" t="s">
        <v>81</v>
      </c>
      <c r="Q1960" t="s">
        <v>35</v>
      </c>
      <c r="R1960">
        <v>284</v>
      </c>
      <c r="S1960">
        <v>0</v>
      </c>
      <c r="T1960">
        <v>0</v>
      </c>
    </row>
    <row r="1961" spans="1:20">
      <c r="A1961" t="s">
        <v>1116</v>
      </c>
      <c r="B1961" s="4">
        <v>1</v>
      </c>
      <c r="C1961" s="4">
        <v>6</v>
      </c>
      <c r="D1961" s="4">
        <v>1976</v>
      </c>
      <c r="E1961" s="1">
        <f t="shared" si="60"/>
        <v>2493</v>
      </c>
      <c r="F1961">
        <v>51.8</v>
      </c>
      <c r="G1961">
        <v>-2.7</v>
      </c>
      <c r="H1961" t="s">
        <v>4129</v>
      </c>
      <c r="I1961" s="4">
        <v>11</v>
      </c>
      <c r="J1961" s="4">
        <v>6</v>
      </c>
      <c r="K1961" s="6">
        <v>1976</v>
      </c>
      <c r="L1961" s="1">
        <f t="shared" si="61"/>
        <v>6145</v>
      </c>
      <c r="M1961">
        <v>51.8</v>
      </c>
      <c r="N1961">
        <v>-2.7</v>
      </c>
      <c r="O1961" t="s">
        <v>4129</v>
      </c>
      <c r="P1961" t="s">
        <v>40</v>
      </c>
      <c r="Q1961" t="s">
        <v>35</v>
      </c>
      <c r="R1961">
        <v>10</v>
      </c>
      <c r="S1961">
        <v>0</v>
      </c>
      <c r="T1961">
        <v>0</v>
      </c>
    </row>
    <row r="1962" spans="1:20">
      <c r="A1962" t="s">
        <v>1118</v>
      </c>
      <c r="B1962" s="4">
        <v>13</v>
      </c>
      <c r="C1962" s="4">
        <v>5</v>
      </c>
      <c r="D1962" s="4">
        <v>1976</v>
      </c>
      <c r="E1962" s="1">
        <f t="shared" si="60"/>
        <v>6845</v>
      </c>
      <c r="F1962">
        <v>51.78</v>
      </c>
      <c r="G1962">
        <v>-0.67</v>
      </c>
      <c r="H1962" t="s">
        <v>4129</v>
      </c>
      <c r="I1962" s="4">
        <v>5</v>
      </c>
      <c r="J1962" s="4">
        <v>6</v>
      </c>
      <c r="K1962" s="6">
        <v>1977</v>
      </c>
      <c r="L1962" s="1">
        <f t="shared" si="61"/>
        <v>3955</v>
      </c>
      <c r="M1962">
        <v>51.8</v>
      </c>
      <c r="N1962">
        <v>-0.7</v>
      </c>
      <c r="O1962" t="s">
        <v>4129</v>
      </c>
      <c r="P1962" t="s">
        <v>34</v>
      </c>
      <c r="Q1962" t="s">
        <v>35</v>
      </c>
      <c r="R1962">
        <v>388</v>
      </c>
      <c r="S1962">
        <v>3</v>
      </c>
      <c r="T1962">
        <v>309</v>
      </c>
    </row>
    <row r="1963" spans="1:20">
      <c r="A1963" t="s">
        <v>1743</v>
      </c>
      <c r="B1963" s="4">
        <v>2</v>
      </c>
      <c r="C1963" s="4">
        <v>6</v>
      </c>
      <c r="D1963" s="4">
        <v>1976</v>
      </c>
      <c r="E1963" s="1">
        <f t="shared" si="60"/>
        <v>2858</v>
      </c>
      <c r="F1963">
        <v>51.57</v>
      </c>
      <c r="G1963">
        <v>3.57</v>
      </c>
      <c r="H1963" t="s">
        <v>1615</v>
      </c>
      <c r="I1963" s="4">
        <v>17</v>
      </c>
      <c r="J1963" s="4">
        <v>5</v>
      </c>
      <c r="K1963" s="6">
        <v>1986</v>
      </c>
      <c r="L1963" s="1">
        <f t="shared" si="61"/>
        <v>8316</v>
      </c>
      <c r="M1963">
        <v>51.57</v>
      </c>
      <c r="N1963">
        <v>3.57</v>
      </c>
      <c r="O1963" t="s">
        <v>1615</v>
      </c>
      <c r="P1963" t="s">
        <v>34</v>
      </c>
      <c r="Q1963" t="s">
        <v>35</v>
      </c>
      <c r="R1963">
        <v>3636</v>
      </c>
      <c r="S1963">
        <v>0</v>
      </c>
      <c r="T1963">
        <v>0</v>
      </c>
    </row>
    <row r="1964" spans="1:20">
      <c r="A1964" t="s">
        <v>1751</v>
      </c>
      <c r="B1964" s="4">
        <v>17</v>
      </c>
      <c r="C1964" s="4">
        <v>5</v>
      </c>
      <c r="D1964" s="4">
        <v>1976</v>
      </c>
      <c r="E1964" s="1">
        <f t="shared" si="60"/>
        <v>8306</v>
      </c>
      <c r="F1964">
        <v>53.18</v>
      </c>
      <c r="G1964">
        <v>6.62</v>
      </c>
      <c r="H1964" t="s">
        <v>1615</v>
      </c>
      <c r="I1964" s="4">
        <v>5</v>
      </c>
      <c r="J1964" s="4">
        <v>6</v>
      </c>
      <c r="K1964" s="6">
        <v>1979</v>
      </c>
      <c r="L1964" s="1">
        <f t="shared" si="61"/>
        <v>3957</v>
      </c>
      <c r="M1964">
        <v>53.07</v>
      </c>
      <c r="N1964">
        <v>6.68</v>
      </c>
      <c r="O1964" t="s">
        <v>1615</v>
      </c>
      <c r="P1964" t="s">
        <v>81</v>
      </c>
      <c r="Q1964" t="s">
        <v>35</v>
      </c>
      <c r="R1964">
        <v>1114</v>
      </c>
      <c r="S1964">
        <v>14</v>
      </c>
      <c r="T1964">
        <v>162</v>
      </c>
    </row>
    <row r="1965" spans="1:20">
      <c r="A1965" t="s">
        <v>1752</v>
      </c>
      <c r="B1965" s="4">
        <v>17</v>
      </c>
      <c r="C1965" s="4">
        <v>5</v>
      </c>
      <c r="D1965" s="4">
        <v>1976</v>
      </c>
      <c r="E1965" s="1">
        <f t="shared" si="60"/>
        <v>8306</v>
      </c>
      <c r="F1965">
        <v>53.2</v>
      </c>
      <c r="G1965">
        <v>6.6</v>
      </c>
      <c r="H1965" t="s">
        <v>1615</v>
      </c>
      <c r="I1965" s="4">
        <v>18</v>
      </c>
      <c r="J1965" s="4">
        <v>11</v>
      </c>
      <c r="K1965" s="6">
        <v>1976</v>
      </c>
      <c r="L1965" s="1">
        <f t="shared" si="61"/>
        <v>8855</v>
      </c>
      <c r="M1965">
        <v>53.1</v>
      </c>
      <c r="N1965">
        <v>6.6</v>
      </c>
      <c r="O1965" t="s">
        <v>1615</v>
      </c>
      <c r="P1965" t="s">
        <v>81</v>
      </c>
      <c r="Q1965" t="s">
        <v>35</v>
      </c>
      <c r="R1965">
        <v>185</v>
      </c>
      <c r="S1965">
        <v>12</v>
      </c>
      <c r="T1965">
        <v>181</v>
      </c>
    </row>
    <row r="1966" spans="1:20">
      <c r="A1966" t="s">
        <v>1755</v>
      </c>
      <c r="B1966" s="4">
        <v>2</v>
      </c>
      <c r="C1966" s="4">
        <v>6</v>
      </c>
      <c r="D1966" s="4">
        <v>1976</v>
      </c>
      <c r="E1966" s="1">
        <f t="shared" si="60"/>
        <v>2858</v>
      </c>
      <c r="F1966">
        <v>52.47</v>
      </c>
      <c r="G1966">
        <v>5.87</v>
      </c>
      <c r="H1966" t="s">
        <v>1615</v>
      </c>
      <c r="I1966" s="4">
        <v>14</v>
      </c>
      <c r="J1966" s="4">
        <v>6</v>
      </c>
      <c r="K1966" s="6">
        <v>1980</v>
      </c>
      <c r="L1966" s="1">
        <f t="shared" si="61"/>
        <v>7245</v>
      </c>
      <c r="M1966">
        <v>52.47</v>
      </c>
      <c r="N1966">
        <v>5.9</v>
      </c>
      <c r="O1966" t="s">
        <v>1615</v>
      </c>
      <c r="P1966" t="s">
        <v>34</v>
      </c>
      <c r="Q1966" t="s">
        <v>35</v>
      </c>
      <c r="R1966">
        <v>1473</v>
      </c>
      <c r="S1966">
        <v>3</v>
      </c>
      <c r="T1966">
        <v>91</v>
      </c>
    </row>
    <row r="1967" spans="1:20">
      <c r="A1967" t="s">
        <v>1756</v>
      </c>
      <c r="B1967" s="4">
        <v>2</v>
      </c>
      <c r="C1967" s="4">
        <v>6</v>
      </c>
      <c r="D1967" s="4">
        <v>1976</v>
      </c>
      <c r="E1967" s="1">
        <f t="shared" si="60"/>
        <v>2858</v>
      </c>
      <c r="F1967">
        <v>52.5</v>
      </c>
      <c r="G1967">
        <v>5.9</v>
      </c>
      <c r="H1967" t="s">
        <v>1615</v>
      </c>
      <c r="I1967" s="4">
        <v>16</v>
      </c>
      <c r="J1967" s="4">
        <v>5</v>
      </c>
      <c r="K1967" s="6">
        <v>1977</v>
      </c>
      <c r="L1967" s="1">
        <f t="shared" si="61"/>
        <v>7942</v>
      </c>
      <c r="M1967">
        <v>52.5</v>
      </c>
      <c r="N1967">
        <v>5.8</v>
      </c>
      <c r="O1967" t="s">
        <v>1615</v>
      </c>
      <c r="P1967" t="s">
        <v>40</v>
      </c>
      <c r="Q1967" t="s">
        <v>35</v>
      </c>
      <c r="R1967">
        <v>348</v>
      </c>
      <c r="S1967">
        <v>7</v>
      </c>
      <c r="T1967">
        <v>270</v>
      </c>
    </row>
    <row r="1968" spans="1:20">
      <c r="A1968" t="s">
        <v>1757</v>
      </c>
      <c r="B1968" s="4">
        <v>24</v>
      </c>
      <c r="C1968" s="4">
        <v>5</v>
      </c>
      <c r="D1968" s="4">
        <v>1976</v>
      </c>
      <c r="E1968" s="1">
        <f t="shared" si="60"/>
        <v>10863</v>
      </c>
      <c r="F1968">
        <v>52.1</v>
      </c>
      <c r="G1968">
        <v>4.2</v>
      </c>
      <c r="H1968" t="s">
        <v>1615</v>
      </c>
      <c r="I1968" s="4">
        <v>4</v>
      </c>
      <c r="J1968" s="4">
        <v>8</v>
      </c>
      <c r="K1968" s="6">
        <v>1976</v>
      </c>
      <c r="L1968" s="1">
        <f t="shared" si="61"/>
        <v>3650</v>
      </c>
      <c r="M1968">
        <v>52.1</v>
      </c>
      <c r="N1968">
        <v>4.2</v>
      </c>
      <c r="O1968" t="s">
        <v>1615</v>
      </c>
      <c r="P1968" t="s">
        <v>40</v>
      </c>
      <c r="Q1968" t="s">
        <v>35</v>
      </c>
      <c r="R1968">
        <v>72</v>
      </c>
      <c r="S1968">
        <v>0</v>
      </c>
      <c r="T1968">
        <v>0</v>
      </c>
    </row>
    <row r="1969" spans="1:20">
      <c r="A1969" t="s">
        <v>1758</v>
      </c>
      <c r="B1969" s="4">
        <v>18</v>
      </c>
      <c r="C1969" s="4">
        <v>5</v>
      </c>
      <c r="D1969" s="4">
        <v>1976</v>
      </c>
      <c r="E1969" s="1">
        <f t="shared" si="60"/>
        <v>8671</v>
      </c>
      <c r="F1969">
        <v>52.05</v>
      </c>
      <c r="G1969">
        <v>4.22</v>
      </c>
      <c r="H1969" t="s">
        <v>1615</v>
      </c>
      <c r="I1969" s="4">
        <v>3</v>
      </c>
      <c r="J1969" s="4">
        <v>1</v>
      </c>
      <c r="K1969" s="6">
        <v>1982</v>
      </c>
      <c r="L1969" s="1">
        <f t="shared" si="61"/>
        <v>3078</v>
      </c>
      <c r="M1969">
        <v>52.07</v>
      </c>
      <c r="N1969">
        <v>4.22</v>
      </c>
      <c r="O1969" t="s">
        <v>1615</v>
      </c>
      <c r="P1969" t="s">
        <v>40</v>
      </c>
      <c r="Q1969" t="s">
        <v>35</v>
      </c>
      <c r="R1969">
        <v>2056</v>
      </c>
      <c r="S1969">
        <v>2</v>
      </c>
      <c r="T1969">
        <v>0</v>
      </c>
    </row>
    <row r="1970" spans="1:20">
      <c r="A1970" t="s">
        <v>1759</v>
      </c>
      <c r="B1970" s="4">
        <v>21</v>
      </c>
      <c r="C1970" s="4">
        <v>5</v>
      </c>
      <c r="D1970" s="4">
        <v>1976</v>
      </c>
      <c r="E1970" s="1">
        <f t="shared" si="60"/>
        <v>9767</v>
      </c>
      <c r="F1970">
        <v>52.05</v>
      </c>
      <c r="G1970">
        <v>4.22</v>
      </c>
      <c r="H1970" t="s">
        <v>1615</v>
      </c>
      <c r="I1970" s="4">
        <v>15</v>
      </c>
      <c r="J1970" s="4">
        <v>12</v>
      </c>
      <c r="K1970" s="6">
        <v>1986</v>
      </c>
      <c r="L1970" s="1">
        <f t="shared" si="61"/>
        <v>7799</v>
      </c>
      <c r="M1970">
        <v>51.97</v>
      </c>
      <c r="N1970">
        <v>4.1500000000000004</v>
      </c>
      <c r="O1970" t="s">
        <v>1615</v>
      </c>
      <c r="P1970" t="s">
        <v>34</v>
      </c>
      <c r="Q1970" t="s">
        <v>35</v>
      </c>
      <c r="R1970">
        <v>3860</v>
      </c>
      <c r="S1970">
        <v>9</v>
      </c>
      <c r="T1970">
        <v>212</v>
      </c>
    </row>
    <row r="1971" spans="1:20">
      <c r="A1971" t="s">
        <v>1760</v>
      </c>
      <c r="B1971" s="4">
        <v>21</v>
      </c>
      <c r="C1971" s="4">
        <v>5</v>
      </c>
      <c r="D1971" s="4">
        <v>1976</v>
      </c>
      <c r="E1971" s="1">
        <f t="shared" si="60"/>
        <v>9767</v>
      </c>
      <c r="F1971">
        <v>52.1</v>
      </c>
      <c r="G1971">
        <v>4.2</v>
      </c>
      <c r="H1971" t="s">
        <v>1615</v>
      </c>
      <c r="I1971" s="4">
        <v>9</v>
      </c>
      <c r="J1971" s="4">
        <v>2</v>
      </c>
      <c r="K1971" s="6">
        <v>1977</v>
      </c>
      <c r="L1971" s="1">
        <f t="shared" si="61"/>
        <v>5296</v>
      </c>
      <c r="M1971">
        <v>52</v>
      </c>
      <c r="N1971">
        <v>4.2</v>
      </c>
      <c r="O1971" t="s">
        <v>1615</v>
      </c>
      <c r="P1971" t="s">
        <v>34</v>
      </c>
      <c r="Q1971" t="s">
        <v>35</v>
      </c>
      <c r="R1971">
        <v>264</v>
      </c>
      <c r="S1971">
        <v>12</v>
      </c>
      <c r="T1971">
        <v>181</v>
      </c>
    </row>
    <row r="1972" spans="1:20">
      <c r="A1972" t="s">
        <v>1761</v>
      </c>
      <c r="B1972" s="4">
        <v>21</v>
      </c>
      <c r="C1972" s="4">
        <v>5</v>
      </c>
      <c r="D1972" s="4">
        <v>1976</v>
      </c>
      <c r="E1972" s="1">
        <f t="shared" si="60"/>
        <v>9767</v>
      </c>
      <c r="F1972">
        <v>52.03</v>
      </c>
      <c r="G1972">
        <v>4.2</v>
      </c>
      <c r="H1972" t="s">
        <v>1615</v>
      </c>
      <c r="I1972" s="4">
        <v>11</v>
      </c>
      <c r="J1972" s="4">
        <v>12</v>
      </c>
      <c r="K1972" s="6">
        <v>1976</v>
      </c>
      <c r="L1972" s="1">
        <f t="shared" si="61"/>
        <v>6328</v>
      </c>
      <c r="M1972">
        <v>51.8</v>
      </c>
      <c r="N1972">
        <v>4.2</v>
      </c>
      <c r="O1972" t="s">
        <v>1615</v>
      </c>
      <c r="P1972" t="s">
        <v>34</v>
      </c>
      <c r="Q1972" t="s">
        <v>35</v>
      </c>
      <c r="R1972">
        <v>204</v>
      </c>
      <c r="S1972">
        <v>28</v>
      </c>
      <c r="T1972">
        <v>183</v>
      </c>
    </row>
    <row r="1973" spans="1:20">
      <c r="A1973" t="s">
        <v>1766</v>
      </c>
      <c r="B1973" s="4">
        <v>25</v>
      </c>
      <c r="C1973" s="4">
        <v>6</v>
      </c>
      <c r="D1973" s="4">
        <v>1976</v>
      </c>
      <c r="E1973" s="1">
        <f t="shared" si="60"/>
        <v>11259</v>
      </c>
      <c r="F1973">
        <v>53.02</v>
      </c>
      <c r="G1973">
        <v>5.77</v>
      </c>
      <c r="H1973" t="s">
        <v>1615</v>
      </c>
      <c r="I1973" s="4">
        <v>27</v>
      </c>
      <c r="J1973" s="4">
        <v>6</v>
      </c>
      <c r="K1973" s="6">
        <v>1982</v>
      </c>
      <c r="L1973" s="1">
        <f t="shared" si="61"/>
        <v>11995</v>
      </c>
      <c r="M1973">
        <v>52.98</v>
      </c>
      <c r="N1973">
        <v>5.78</v>
      </c>
      <c r="O1973" t="s">
        <v>1615</v>
      </c>
      <c r="P1973" t="s">
        <v>81</v>
      </c>
      <c r="Q1973" t="s">
        <v>35</v>
      </c>
      <c r="R1973">
        <v>2193</v>
      </c>
      <c r="S1973">
        <v>4</v>
      </c>
      <c r="T1973">
        <v>164</v>
      </c>
    </row>
    <row r="1974" spans="1:20">
      <c r="A1974" t="s">
        <v>1767</v>
      </c>
      <c r="B1974" s="4">
        <v>3</v>
      </c>
      <c r="C1974" s="4">
        <v>6</v>
      </c>
      <c r="D1974" s="4">
        <v>1976</v>
      </c>
      <c r="E1974" s="1">
        <f t="shared" si="60"/>
        <v>3223</v>
      </c>
      <c r="F1974">
        <v>53.12</v>
      </c>
      <c r="G1974">
        <v>4.78</v>
      </c>
      <c r="H1974" t="s">
        <v>1615</v>
      </c>
      <c r="I1974" s="4">
        <v>18</v>
      </c>
      <c r="J1974" s="4">
        <v>5</v>
      </c>
      <c r="K1974" s="6">
        <v>1981</v>
      </c>
      <c r="L1974" s="1">
        <f t="shared" si="61"/>
        <v>8676</v>
      </c>
      <c r="M1974">
        <v>53.1</v>
      </c>
      <c r="N1974">
        <v>4.8</v>
      </c>
      <c r="O1974" t="s">
        <v>1615</v>
      </c>
      <c r="P1974" t="s">
        <v>34</v>
      </c>
      <c r="Q1974" t="s">
        <v>35</v>
      </c>
      <c r="R1974">
        <v>1810</v>
      </c>
      <c r="S1974">
        <v>3</v>
      </c>
      <c r="T1974">
        <v>150</v>
      </c>
    </row>
    <row r="1975" spans="1:20">
      <c r="A1975" t="s">
        <v>1770</v>
      </c>
      <c r="B1975" s="4">
        <v>28</v>
      </c>
      <c r="C1975" s="4">
        <v>5</v>
      </c>
      <c r="D1975" s="4">
        <v>1976</v>
      </c>
      <c r="E1975" s="1">
        <f t="shared" si="60"/>
        <v>12324</v>
      </c>
      <c r="F1975">
        <v>53.1</v>
      </c>
      <c r="G1975">
        <v>4.8</v>
      </c>
      <c r="H1975" t="s">
        <v>1615</v>
      </c>
      <c r="I1975" s="4">
        <v>13</v>
      </c>
      <c r="J1975" s="4">
        <v>4</v>
      </c>
      <c r="K1975" s="6">
        <v>1978</v>
      </c>
      <c r="L1975" s="1">
        <f t="shared" si="61"/>
        <v>6817</v>
      </c>
      <c r="M1975">
        <v>53.2</v>
      </c>
      <c r="N1975">
        <v>4.9000000000000004</v>
      </c>
      <c r="O1975" t="s">
        <v>1615</v>
      </c>
      <c r="P1975" t="s">
        <v>34</v>
      </c>
      <c r="Q1975" t="s">
        <v>35</v>
      </c>
      <c r="R1975">
        <v>685</v>
      </c>
      <c r="S1975">
        <v>13</v>
      </c>
      <c r="T1975">
        <v>31</v>
      </c>
    </row>
    <row r="1976" spans="1:20">
      <c r="A1976" t="s">
        <v>1771</v>
      </c>
      <c r="B1976" s="4">
        <v>28</v>
      </c>
      <c r="C1976" s="4">
        <v>5</v>
      </c>
      <c r="D1976" s="4">
        <v>1976</v>
      </c>
      <c r="E1976" s="1">
        <f t="shared" si="60"/>
        <v>12324</v>
      </c>
      <c r="F1976">
        <v>53.1</v>
      </c>
      <c r="G1976">
        <v>4.8</v>
      </c>
      <c r="H1976" t="s">
        <v>1615</v>
      </c>
      <c r="I1976" s="4">
        <v>21</v>
      </c>
      <c r="J1976" s="4">
        <v>9</v>
      </c>
      <c r="K1976" s="6">
        <v>1976</v>
      </c>
      <c r="L1976" s="1">
        <f t="shared" si="61"/>
        <v>9890</v>
      </c>
      <c r="M1976">
        <v>53.1</v>
      </c>
      <c r="N1976">
        <v>4.8</v>
      </c>
      <c r="O1976" t="s">
        <v>1615</v>
      </c>
      <c r="P1976" t="s">
        <v>40</v>
      </c>
      <c r="Q1976" t="s">
        <v>35</v>
      </c>
      <c r="R1976">
        <v>116</v>
      </c>
      <c r="S1976">
        <v>0</v>
      </c>
      <c r="T1976">
        <v>0</v>
      </c>
    </row>
    <row r="1977" spans="1:20">
      <c r="A1977" t="s">
        <v>1772</v>
      </c>
      <c r="B1977" s="4">
        <v>1</v>
      </c>
      <c r="C1977" s="4">
        <v>6</v>
      </c>
      <c r="D1977" s="4">
        <v>1976</v>
      </c>
      <c r="E1977" s="1">
        <f t="shared" si="60"/>
        <v>2493</v>
      </c>
      <c r="F1977">
        <v>53.2</v>
      </c>
      <c r="G1977">
        <v>4.9000000000000004</v>
      </c>
      <c r="H1977" t="s">
        <v>1615</v>
      </c>
      <c r="I1977" s="4">
        <v>3</v>
      </c>
      <c r="J1977" s="4">
        <v>10</v>
      </c>
      <c r="K1977" s="6">
        <v>1976</v>
      </c>
      <c r="L1977" s="1">
        <f t="shared" si="61"/>
        <v>3345</v>
      </c>
      <c r="M1977">
        <v>53.2</v>
      </c>
      <c r="N1977">
        <v>4.9000000000000004</v>
      </c>
      <c r="O1977" t="s">
        <v>1615</v>
      </c>
      <c r="P1977" t="s">
        <v>40</v>
      </c>
      <c r="Q1977" t="s">
        <v>35</v>
      </c>
      <c r="R1977">
        <v>124</v>
      </c>
      <c r="S1977">
        <v>0</v>
      </c>
      <c r="T1977">
        <v>0</v>
      </c>
    </row>
    <row r="1978" spans="1:20">
      <c r="A1978" t="s">
        <v>1773</v>
      </c>
      <c r="B1978" s="4">
        <v>1</v>
      </c>
      <c r="C1978" s="4">
        <v>6</v>
      </c>
      <c r="D1978" s="4">
        <v>1976</v>
      </c>
      <c r="E1978" s="1">
        <f t="shared" si="60"/>
        <v>2493</v>
      </c>
      <c r="F1978">
        <v>53.2</v>
      </c>
      <c r="G1978">
        <v>4.8</v>
      </c>
      <c r="H1978" t="s">
        <v>1615</v>
      </c>
      <c r="I1978" s="4">
        <v>16</v>
      </c>
      <c r="J1978" s="4">
        <v>12</v>
      </c>
      <c r="K1978" s="6">
        <v>1976</v>
      </c>
      <c r="L1978" s="1">
        <f t="shared" si="61"/>
        <v>8155</v>
      </c>
      <c r="M1978">
        <v>53.2</v>
      </c>
      <c r="N1978">
        <v>4.8</v>
      </c>
      <c r="O1978" t="s">
        <v>1615</v>
      </c>
      <c r="P1978" t="s">
        <v>40</v>
      </c>
      <c r="Q1978" t="s">
        <v>35</v>
      </c>
      <c r="R1978">
        <v>198</v>
      </c>
      <c r="S1978">
        <v>0</v>
      </c>
      <c r="T1978">
        <v>0</v>
      </c>
    </row>
    <row r="1979" spans="1:20">
      <c r="A1979" t="s">
        <v>1774</v>
      </c>
      <c r="B1979" s="4">
        <v>19</v>
      </c>
      <c r="C1979" s="4">
        <v>5</v>
      </c>
      <c r="D1979" s="4">
        <v>1976</v>
      </c>
      <c r="E1979" s="1">
        <f t="shared" si="60"/>
        <v>9036</v>
      </c>
      <c r="F1979">
        <v>53.18</v>
      </c>
      <c r="G1979">
        <v>6.62</v>
      </c>
      <c r="H1979" t="s">
        <v>1615</v>
      </c>
      <c r="I1979" s="4">
        <v>23</v>
      </c>
      <c r="J1979" s="4">
        <v>12</v>
      </c>
      <c r="K1979" s="6">
        <v>1984</v>
      </c>
      <c r="L1979" s="1">
        <f t="shared" si="61"/>
        <v>10719</v>
      </c>
      <c r="M1979">
        <v>53.18</v>
      </c>
      <c r="N1979">
        <v>6.62</v>
      </c>
      <c r="O1979" t="s">
        <v>1615</v>
      </c>
      <c r="P1979" t="s">
        <v>81</v>
      </c>
      <c r="Q1979" t="s">
        <v>27</v>
      </c>
      <c r="R1979">
        <v>3140</v>
      </c>
      <c r="S1979">
        <v>0</v>
      </c>
      <c r="T1979">
        <v>0</v>
      </c>
    </row>
    <row r="1980" spans="1:20">
      <c r="A1980" t="s">
        <v>1775</v>
      </c>
      <c r="B1980" s="4">
        <v>26</v>
      </c>
      <c r="C1980" s="4">
        <v>5</v>
      </c>
      <c r="D1980" s="4">
        <v>1976</v>
      </c>
      <c r="E1980" s="1">
        <f t="shared" si="60"/>
        <v>11593</v>
      </c>
      <c r="F1980">
        <v>53.18</v>
      </c>
      <c r="G1980">
        <v>6.62</v>
      </c>
      <c r="H1980" t="s">
        <v>1615</v>
      </c>
      <c r="I1980" s="4">
        <v>22</v>
      </c>
      <c r="J1980" s="4">
        <v>4</v>
      </c>
      <c r="K1980" s="6">
        <v>1978</v>
      </c>
      <c r="L1980" s="1">
        <f t="shared" si="61"/>
        <v>10104</v>
      </c>
      <c r="M1980">
        <v>53.2</v>
      </c>
      <c r="N1980">
        <v>6.3</v>
      </c>
      <c r="O1980" t="s">
        <v>1615</v>
      </c>
      <c r="P1980" t="s">
        <v>34</v>
      </c>
      <c r="Q1980" t="s">
        <v>35</v>
      </c>
      <c r="R1980">
        <v>696</v>
      </c>
      <c r="S1980">
        <v>22</v>
      </c>
      <c r="T1980">
        <v>276</v>
      </c>
    </row>
    <row r="1981" spans="1:20">
      <c r="A1981" t="s">
        <v>1776</v>
      </c>
      <c r="B1981" s="4">
        <v>9</v>
      </c>
      <c r="C1981" s="4">
        <v>6</v>
      </c>
      <c r="D1981" s="4">
        <v>1976</v>
      </c>
      <c r="E1981" s="1">
        <f t="shared" si="60"/>
        <v>5415</v>
      </c>
      <c r="F1981">
        <v>53.18</v>
      </c>
      <c r="G1981">
        <v>6.62</v>
      </c>
      <c r="H1981" t="s">
        <v>1615</v>
      </c>
      <c r="I1981" s="4">
        <v>30</v>
      </c>
      <c r="J1981" s="4">
        <v>6</v>
      </c>
      <c r="K1981" s="6">
        <v>1976</v>
      </c>
      <c r="L1981" s="1">
        <f t="shared" si="61"/>
        <v>13085</v>
      </c>
      <c r="M1981">
        <v>53.2</v>
      </c>
      <c r="N1981">
        <v>6.6</v>
      </c>
      <c r="O1981" t="s">
        <v>1615</v>
      </c>
      <c r="P1981" t="s">
        <v>40</v>
      </c>
      <c r="Q1981" t="s">
        <v>35</v>
      </c>
      <c r="R1981">
        <v>21</v>
      </c>
      <c r="S1981">
        <v>3</v>
      </c>
      <c r="T1981">
        <v>330</v>
      </c>
    </row>
    <row r="1982" spans="1:20">
      <c r="A1982" t="s">
        <v>1778</v>
      </c>
      <c r="B1982" s="4">
        <v>20</v>
      </c>
      <c r="C1982" s="4">
        <v>5</v>
      </c>
      <c r="D1982" s="4">
        <v>1976</v>
      </c>
      <c r="E1982" s="1">
        <f t="shared" si="60"/>
        <v>9402</v>
      </c>
      <c r="F1982">
        <v>52.37</v>
      </c>
      <c r="G1982">
        <v>4.7300000000000004</v>
      </c>
      <c r="H1982" t="s">
        <v>1615</v>
      </c>
      <c r="I1982" s="4">
        <v>19</v>
      </c>
      <c r="J1982" s="4">
        <v>3</v>
      </c>
      <c r="K1982" s="6">
        <v>1977</v>
      </c>
      <c r="L1982" s="1">
        <f t="shared" si="61"/>
        <v>8976</v>
      </c>
      <c r="M1982">
        <v>52.4</v>
      </c>
      <c r="N1982">
        <v>4.7</v>
      </c>
      <c r="O1982" t="s">
        <v>1615</v>
      </c>
      <c r="P1982" t="s">
        <v>40</v>
      </c>
      <c r="Q1982" t="s">
        <v>35</v>
      </c>
      <c r="R1982">
        <v>303</v>
      </c>
      <c r="S1982">
        <v>4</v>
      </c>
      <c r="T1982">
        <v>299</v>
      </c>
    </row>
    <row r="1983" spans="1:20">
      <c r="A1983" t="s">
        <v>1779</v>
      </c>
      <c r="B1983" s="4">
        <v>20</v>
      </c>
      <c r="C1983" s="4">
        <v>5</v>
      </c>
      <c r="D1983" s="4">
        <v>1976</v>
      </c>
      <c r="E1983" s="1">
        <f t="shared" si="60"/>
        <v>9402</v>
      </c>
      <c r="F1983">
        <v>52.37</v>
      </c>
      <c r="G1983">
        <v>4.7300000000000004</v>
      </c>
      <c r="H1983" t="s">
        <v>1615</v>
      </c>
      <c r="I1983" s="4">
        <v>3</v>
      </c>
      <c r="J1983" s="4">
        <v>3</v>
      </c>
      <c r="K1983" s="6">
        <v>1984</v>
      </c>
      <c r="L1983" s="1">
        <f t="shared" si="61"/>
        <v>3139</v>
      </c>
      <c r="M1983">
        <v>52.42</v>
      </c>
      <c r="N1983">
        <v>4.78</v>
      </c>
      <c r="O1983" t="s">
        <v>1615</v>
      </c>
      <c r="P1983" t="s">
        <v>40</v>
      </c>
      <c r="Q1983" t="s">
        <v>35</v>
      </c>
      <c r="R1983">
        <v>2844</v>
      </c>
      <c r="S1983">
        <v>5</v>
      </c>
      <c r="T1983">
        <v>32</v>
      </c>
    </row>
    <row r="1984" spans="1:20">
      <c r="A1984" t="s">
        <v>1780</v>
      </c>
      <c r="B1984" s="4">
        <v>23</v>
      </c>
      <c r="C1984" s="4">
        <v>5</v>
      </c>
      <c r="D1984" s="4">
        <v>1976</v>
      </c>
      <c r="E1984" s="1">
        <f t="shared" si="60"/>
        <v>10497</v>
      </c>
      <c r="F1984">
        <v>53</v>
      </c>
      <c r="G1984">
        <v>6.05</v>
      </c>
      <c r="H1984" t="s">
        <v>1615</v>
      </c>
      <c r="I1984" s="4">
        <v>30</v>
      </c>
      <c r="J1984" s="4">
        <v>3</v>
      </c>
      <c r="K1984" s="6">
        <v>1985</v>
      </c>
      <c r="L1984" s="1">
        <f t="shared" si="61"/>
        <v>13002</v>
      </c>
      <c r="M1984">
        <v>53</v>
      </c>
      <c r="N1984">
        <v>6.07</v>
      </c>
      <c r="O1984" t="s">
        <v>1615</v>
      </c>
      <c r="P1984" t="s">
        <v>34</v>
      </c>
      <c r="Q1984" t="s">
        <v>35</v>
      </c>
      <c r="R1984">
        <v>3233</v>
      </c>
      <c r="S1984">
        <v>0</v>
      </c>
      <c r="T1984">
        <v>0</v>
      </c>
    </row>
    <row r="1985" spans="1:20">
      <c r="A1985" t="s">
        <v>1782</v>
      </c>
      <c r="B1985" s="4">
        <v>20</v>
      </c>
      <c r="C1985" s="4">
        <v>5</v>
      </c>
      <c r="D1985" s="4">
        <v>1976</v>
      </c>
      <c r="E1985" s="1">
        <f t="shared" si="60"/>
        <v>9402</v>
      </c>
      <c r="F1985">
        <v>53.17</v>
      </c>
      <c r="G1985">
        <v>6.17</v>
      </c>
      <c r="H1985" t="s">
        <v>1615</v>
      </c>
      <c r="I1985" s="4">
        <v>25</v>
      </c>
      <c r="J1985" s="4">
        <v>7</v>
      </c>
      <c r="K1985" s="6">
        <v>1985</v>
      </c>
      <c r="L1985" s="1">
        <f t="shared" si="61"/>
        <v>11298</v>
      </c>
      <c r="M1985">
        <v>53.2</v>
      </c>
      <c r="N1985">
        <v>6.18</v>
      </c>
      <c r="O1985" t="s">
        <v>1615</v>
      </c>
      <c r="P1985" t="s">
        <v>34</v>
      </c>
      <c r="Q1985" t="s">
        <v>35</v>
      </c>
      <c r="R1985">
        <v>3353</v>
      </c>
      <c r="S1985">
        <v>3</v>
      </c>
      <c r="T1985">
        <v>31</v>
      </c>
    </row>
    <row r="1986" spans="1:20">
      <c r="A1986" t="s">
        <v>2783</v>
      </c>
      <c r="B1986" s="4">
        <v>8</v>
      </c>
      <c r="C1986" s="4">
        <v>6</v>
      </c>
      <c r="D1986" s="4">
        <v>1976</v>
      </c>
      <c r="E1986" s="1">
        <f t="shared" si="60"/>
        <v>5050</v>
      </c>
      <c r="F1986">
        <v>62.95</v>
      </c>
      <c r="G1986">
        <v>28</v>
      </c>
      <c r="H1986" t="s">
        <v>2455</v>
      </c>
      <c r="I1986" s="4">
        <v>15</v>
      </c>
      <c r="J1986" s="4">
        <v>6</v>
      </c>
      <c r="K1986" s="6">
        <v>1994</v>
      </c>
      <c r="L1986" s="1">
        <f t="shared" si="61"/>
        <v>7624</v>
      </c>
      <c r="M1986">
        <v>62.97</v>
      </c>
      <c r="N1986">
        <v>28</v>
      </c>
      <c r="O1986" t="s">
        <v>2455</v>
      </c>
      <c r="P1986" t="s">
        <v>34</v>
      </c>
      <c r="Q1986" t="s">
        <v>35</v>
      </c>
      <c r="R1986">
        <v>6581</v>
      </c>
      <c r="S1986">
        <v>2</v>
      </c>
      <c r="T1986">
        <v>0</v>
      </c>
    </row>
    <row r="1987" spans="1:20">
      <c r="A1987" t="s">
        <v>2817</v>
      </c>
      <c r="B1987" s="4">
        <v>4</v>
      </c>
      <c r="C1987" s="4">
        <v>6</v>
      </c>
      <c r="D1987" s="4">
        <v>1976</v>
      </c>
      <c r="E1987" s="1">
        <f t="shared" ref="E1987:E2050" si="62">DATE(B1987,C1987,D1987)</f>
        <v>3589</v>
      </c>
      <c r="F1987">
        <v>61.08</v>
      </c>
      <c r="G1987">
        <v>24.95</v>
      </c>
      <c r="H1987" t="s">
        <v>2455</v>
      </c>
      <c r="I1987" s="4">
        <v>19</v>
      </c>
      <c r="J1987" s="4">
        <v>4</v>
      </c>
      <c r="K1987" s="6">
        <v>1978</v>
      </c>
      <c r="L1987" s="1">
        <f t="shared" ref="L1987:L2050" si="63">DATE(I1987,J1987,K1987)</f>
        <v>9008</v>
      </c>
      <c r="M1987">
        <v>61.08</v>
      </c>
      <c r="N1987">
        <v>25</v>
      </c>
      <c r="O1987" t="s">
        <v>2455</v>
      </c>
      <c r="P1987" t="s">
        <v>34</v>
      </c>
      <c r="Q1987" t="s">
        <v>35</v>
      </c>
      <c r="R1987">
        <v>684</v>
      </c>
      <c r="S1987">
        <v>3</v>
      </c>
      <c r="T1987">
        <v>91</v>
      </c>
    </row>
    <row r="1988" spans="1:20">
      <c r="A1988" t="s">
        <v>2838</v>
      </c>
      <c r="B1988" s="4">
        <v>15</v>
      </c>
      <c r="C1988" s="4">
        <v>6</v>
      </c>
      <c r="D1988" s="4">
        <v>1976</v>
      </c>
      <c r="E1988" s="1">
        <f t="shared" si="62"/>
        <v>7606</v>
      </c>
      <c r="F1988">
        <v>61.22</v>
      </c>
      <c r="G1988">
        <v>28.88</v>
      </c>
      <c r="H1988" t="s">
        <v>2455</v>
      </c>
      <c r="I1988" s="4">
        <v>23</v>
      </c>
      <c r="J1988" s="4">
        <v>9</v>
      </c>
      <c r="K1988" s="6">
        <v>1976</v>
      </c>
      <c r="L1988" s="1">
        <f t="shared" si="63"/>
        <v>10620</v>
      </c>
      <c r="M1988">
        <v>61.22</v>
      </c>
      <c r="N1988">
        <v>28.8</v>
      </c>
      <c r="O1988" t="s">
        <v>2455</v>
      </c>
      <c r="P1988" t="s">
        <v>40</v>
      </c>
      <c r="Q1988" t="s">
        <v>35</v>
      </c>
      <c r="R1988">
        <v>100</v>
      </c>
      <c r="S1988">
        <v>5</v>
      </c>
      <c r="T1988">
        <v>270</v>
      </c>
    </row>
    <row r="1989" spans="1:20">
      <c r="A1989" t="s">
        <v>2843</v>
      </c>
      <c r="B1989" s="4">
        <v>9</v>
      </c>
      <c r="C1989" s="4">
        <v>6</v>
      </c>
      <c r="D1989" s="4">
        <v>1976</v>
      </c>
      <c r="E1989" s="1">
        <f t="shared" si="62"/>
        <v>5415</v>
      </c>
      <c r="F1989">
        <v>61.6</v>
      </c>
      <c r="G1989">
        <v>23.27</v>
      </c>
      <c r="H1989" t="s">
        <v>2455</v>
      </c>
      <c r="I1989" s="4">
        <v>15</v>
      </c>
      <c r="J1989" s="4">
        <v>7</v>
      </c>
      <c r="K1989" s="6">
        <v>1977</v>
      </c>
      <c r="L1989" s="1">
        <f t="shared" si="63"/>
        <v>7637</v>
      </c>
      <c r="M1989">
        <v>61.52</v>
      </c>
      <c r="N1989">
        <v>23.23</v>
      </c>
      <c r="O1989" t="s">
        <v>2455</v>
      </c>
      <c r="P1989" t="s">
        <v>40</v>
      </c>
      <c r="Q1989" t="s">
        <v>35</v>
      </c>
      <c r="R1989">
        <v>401</v>
      </c>
      <c r="S1989">
        <v>10</v>
      </c>
      <c r="T1989">
        <v>191</v>
      </c>
    </row>
    <row r="1990" spans="1:20">
      <c r="A1990" t="s">
        <v>2865</v>
      </c>
      <c r="B1990" s="4">
        <v>30</v>
      </c>
      <c r="C1990" s="4">
        <v>5</v>
      </c>
      <c r="D1990" s="4">
        <v>1976</v>
      </c>
      <c r="E1990" s="1">
        <f t="shared" si="62"/>
        <v>13054</v>
      </c>
      <c r="F1990">
        <v>62.63</v>
      </c>
      <c r="G1990">
        <v>29.75</v>
      </c>
      <c r="H1990" t="s">
        <v>2455</v>
      </c>
      <c r="I1990" s="4">
        <v>2</v>
      </c>
      <c r="J1990" s="4">
        <v>5</v>
      </c>
      <c r="K1990" s="6">
        <v>1977</v>
      </c>
      <c r="L1990" s="1">
        <f t="shared" si="63"/>
        <v>2828</v>
      </c>
      <c r="M1990">
        <v>62.62</v>
      </c>
      <c r="N1990">
        <v>29.67</v>
      </c>
      <c r="O1990" t="s">
        <v>2455</v>
      </c>
      <c r="P1990" t="s">
        <v>40</v>
      </c>
      <c r="Q1990" t="s">
        <v>35</v>
      </c>
      <c r="R1990">
        <v>337</v>
      </c>
      <c r="S1990">
        <v>5</v>
      </c>
      <c r="T1990">
        <v>247</v>
      </c>
    </row>
    <row r="1991" spans="1:20">
      <c r="A1991" t="s">
        <v>2867</v>
      </c>
      <c r="B1991" s="4">
        <v>3</v>
      </c>
      <c r="C1991" s="4">
        <v>6</v>
      </c>
      <c r="D1991" s="4">
        <v>1976</v>
      </c>
      <c r="E1991" s="1">
        <f t="shared" si="62"/>
        <v>3223</v>
      </c>
      <c r="F1991">
        <v>60.5</v>
      </c>
      <c r="G1991">
        <v>24.22</v>
      </c>
      <c r="H1991" t="s">
        <v>2455</v>
      </c>
      <c r="I1991" s="4">
        <v>15</v>
      </c>
      <c r="J1991" s="4">
        <v>11</v>
      </c>
      <c r="K1991" s="6">
        <v>1977</v>
      </c>
      <c r="L1991" s="1">
        <f t="shared" si="63"/>
        <v>7760</v>
      </c>
      <c r="M1991">
        <v>60.52</v>
      </c>
      <c r="N1991">
        <v>24.27</v>
      </c>
      <c r="O1991" t="s">
        <v>2455</v>
      </c>
      <c r="P1991" t="s">
        <v>34</v>
      </c>
      <c r="Q1991" t="s">
        <v>35</v>
      </c>
      <c r="R1991">
        <v>530</v>
      </c>
      <c r="S1991">
        <v>4</v>
      </c>
      <c r="T1991">
        <v>56</v>
      </c>
    </row>
    <row r="1992" spans="1:20">
      <c r="A1992" t="s">
        <v>2883</v>
      </c>
      <c r="B1992" s="4">
        <v>30</v>
      </c>
      <c r="C1992" s="4">
        <v>6</v>
      </c>
      <c r="D1992" s="4">
        <v>1976</v>
      </c>
      <c r="E1992" s="1">
        <f t="shared" si="62"/>
        <v>13085</v>
      </c>
      <c r="F1992">
        <v>62.63</v>
      </c>
      <c r="G1992">
        <v>29.7</v>
      </c>
      <c r="H1992" t="s">
        <v>2455</v>
      </c>
      <c r="I1992" s="4">
        <v>15</v>
      </c>
      <c r="J1992" s="4">
        <v>1</v>
      </c>
      <c r="K1992" s="6">
        <v>1978</v>
      </c>
      <c r="L1992" s="1">
        <f t="shared" si="63"/>
        <v>7457</v>
      </c>
      <c r="M1992">
        <v>62.62</v>
      </c>
      <c r="N1992">
        <v>29.68</v>
      </c>
      <c r="O1992" t="s">
        <v>2455</v>
      </c>
      <c r="P1992" t="s">
        <v>81</v>
      </c>
      <c r="Q1992" t="s">
        <v>35</v>
      </c>
      <c r="R1992">
        <v>564</v>
      </c>
      <c r="S1992">
        <v>3</v>
      </c>
      <c r="T1992">
        <v>205</v>
      </c>
    </row>
    <row r="1993" spans="1:20">
      <c r="A1993" t="s">
        <v>2909</v>
      </c>
      <c r="B1993" s="4">
        <v>28</v>
      </c>
      <c r="C1993" s="4">
        <v>5</v>
      </c>
      <c r="D1993" s="4">
        <v>1976</v>
      </c>
      <c r="E1993" s="1">
        <f t="shared" si="62"/>
        <v>12324</v>
      </c>
      <c r="F1993">
        <v>62.27</v>
      </c>
      <c r="G1993">
        <v>21.38</v>
      </c>
      <c r="H1993" t="s">
        <v>2455</v>
      </c>
      <c r="I1993" s="4">
        <v>16</v>
      </c>
      <c r="J1993" s="4">
        <v>7</v>
      </c>
      <c r="K1993" s="6">
        <v>1976</v>
      </c>
      <c r="L1993" s="1">
        <f t="shared" si="63"/>
        <v>8002</v>
      </c>
      <c r="M1993">
        <v>62.28</v>
      </c>
      <c r="N1993">
        <v>21.38</v>
      </c>
      <c r="O1993" t="s">
        <v>2455</v>
      </c>
      <c r="P1993" t="s">
        <v>81</v>
      </c>
      <c r="Q1993" t="s">
        <v>35</v>
      </c>
      <c r="R1993">
        <v>49</v>
      </c>
      <c r="S1993">
        <v>2</v>
      </c>
      <c r="T1993">
        <v>0</v>
      </c>
    </row>
    <row r="1994" spans="1:20">
      <c r="A1994" t="s">
        <v>2910</v>
      </c>
      <c r="B1994" s="4">
        <v>29</v>
      </c>
      <c r="C1994" s="4">
        <v>5</v>
      </c>
      <c r="D1994" s="4">
        <v>1976</v>
      </c>
      <c r="E1994" s="1">
        <f t="shared" si="62"/>
        <v>12689</v>
      </c>
      <c r="F1994">
        <v>62.28</v>
      </c>
      <c r="G1994">
        <v>21.4</v>
      </c>
      <c r="H1994" t="s">
        <v>2455</v>
      </c>
      <c r="I1994" s="4">
        <v>27</v>
      </c>
      <c r="J1994" s="4">
        <v>4</v>
      </c>
      <c r="K1994" s="6">
        <v>1980</v>
      </c>
      <c r="L1994" s="1">
        <f t="shared" si="63"/>
        <v>11932</v>
      </c>
      <c r="M1994">
        <v>62.28</v>
      </c>
      <c r="N1994">
        <v>21.4</v>
      </c>
      <c r="O1994" t="s">
        <v>2455</v>
      </c>
      <c r="P1994" t="s">
        <v>84</v>
      </c>
      <c r="Q1994" t="s">
        <v>35</v>
      </c>
      <c r="R1994">
        <v>1429</v>
      </c>
      <c r="S1994">
        <v>0</v>
      </c>
      <c r="T1994">
        <v>0</v>
      </c>
    </row>
    <row r="1995" spans="1:20">
      <c r="A1995" t="s">
        <v>2911</v>
      </c>
      <c r="B1995" s="4">
        <v>9</v>
      </c>
      <c r="C1995" s="4">
        <v>6</v>
      </c>
      <c r="D1995" s="4">
        <v>1976</v>
      </c>
      <c r="E1995" s="1">
        <f t="shared" si="62"/>
        <v>5415</v>
      </c>
      <c r="F1995">
        <v>62.28</v>
      </c>
      <c r="G1995">
        <v>21.42</v>
      </c>
      <c r="H1995" t="s">
        <v>2455</v>
      </c>
      <c r="I1995" s="4">
        <v>31</v>
      </c>
      <c r="J1995" s="4">
        <v>10</v>
      </c>
      <c r="K1995" s="6">
        <v>1976</v>
      </c>
      <c r="L1995" s="1">
        <f t="shared" si="63"/>
        <v>13572</v>
      </c>
      <c r="M1995">
        <v>62.47</v>
      </c>
      <c r="N1995">
        <v>21.6</v>
      </c>
      <c r="O1995" t="s">
        <v>2455</v>
      </c>
      <c r="P1995" t="s">
        <v>34</v>
      </c>
      <c r="Q1995" t="s">
        <v>35</v>
      </c>
      <c r="R1995">
        <v>144</v>
      </c>
      <c r="S1995">
        <v>23</v>
      </c>
      <c r="T1995">
        <v>25</v>
      </c>
    </row>
    <row r="1996" spans="1:20">
      <c r="A1996" t="s">
        <v>2912</v>
      </c>
      <c r="B1996" s="4">
        <v>29</v>
      </c>
      <c r="C1996" s="4">
        <v>5</v>
      </c>
      <c r="D1996" s="4">
        <v>1976</v>
      </c>
      <c r="E1996" s="1">
        <f t="shared" si="62"/>
        <v>12689</v>
      </c>
      <c r="F1996">
        <v>62.22</v>
      </c>
      <c r="G1996">
        <v>25.82</v>
      </c>
      <c r="H1996" t="s">
        <v>2455</v>
      </c>
      <c r="I1996" s="4">
        <v>4</v>
      </c>
      <c r="J1996" s="4">
        <v>8</v>
      </c>
      <c r="K1996" s="6">
        <v>1976</v>
      </c>
      <c r="L1996" s="1">
        <f t="shared" si="63"/>
        <v>3650</v>
      </c>
      <c r="M1996">
        <v>62.22</v>
      </c>
      <c r="N1996">
        <v>25.77</v>
      </c>
      <c r="O1996" t="s">
        <v>2455</v>
      </c>
      <c r="P1996" t="s">
        <v>81</v>
      </c>
      <c r="Q1996" t="s">
        <v>27</v>
      </c>
      <c r="R1996">
        <v>67</v>
      </c>
      <c r="S1996">
        <v>3</v>
      </c>
      <c r="T1996">
        <v>270</v>
      </c>
    </row>
    <row r="1997" spans="1:20">
      <c r="A1997" t="s">
        <v>2913</v>
      </c>
      <c r="B1997" s="4">
        <v>29</v>
      </c>
      <c r="C1997" s="4">
        <v>5</v>
      </c>
      <c r="D1997" s="4">
        <v>1976</v>
      </c>
      <c r="E1997" s="1">
        <f t="shared" si="62"/>
        <v>12689</v>
      </c>
      <c r="F1997">
        <v>62.22</v>
      </c>
      <c r="G1997">
        <v>25.82</v>
      </c>
      <c r="H1997" t="s">
        <v>2455</v>
      </c>
      <c r="I1997" s="4">
        <v>28</v>
      </c>
      <c r="J1997" s="4">
        <v>3</v>
      </c>
      <c r="K1997" s="6">
        <v>1981</v>
      </c>
      <c r="L1997" s="1">
        <f t="shared" si="63"/>
        <v>12268</v>
      </c>
      <c r="M1997">
        <v>62.65</v>
      </c>
      <c r="N1997">
        <v>25.68</v>
      </c>
      <c r="O1997" t="s">
        <v>2455</v>
      </c>
      <c r="P1997" t="s">
        <v>34</v>
      </c>
      <c r="Q1997" t="s">
        <v>35</v>
      </c>
      <c r="R1997">
        <v>1764</v>
      </c>
      <c r="S1997">
        <v>49</v>
      </c>
      <c r="T1997">
        <v>352</v>
      </c>
    </row>
    <row r="1998" spans="1:20">
      <c r="A1998" t="s">
        <v>2914</v>
      </c>
      <c r="B1998" s="4">
        <v>6</v>
      </c>
      <c r="C1998" s="4">
        <v>6</v>
      </c>
      <c r="D1998" s="4">
        <v>1976</v>
      </c>
      <c r="E1998" s="1">
        <f t="shared" si="62"/>
        <v>4319</v>
      </c>
      <c r="F1998">
        <v>62.22</v>
      </c>
      <c r="G1998">
        <v>25.82</v>
      </c>
      <c r="H1998" t="s">
        <v>2455</v>
      </c>
      <c r="I1998" s="4">
        <v>20</v>
      </c>
      <c r="J1998" s="4">
        <v>8</v>
      </c>
      <c r="K1998" s="6">
        <v>1976</v>
      </c>
      <c r="L1998" s="1">
        <f t="shared" si="63"/>
        <v>9494</v>
      </c>
      <c r="M1998">
        <v>62.17</v>
      </c>
      <c r="N1998">
        <v>25.67</v>
      </c>
      <c r="O1998" t="s">
        <v>2455</v>
      </c>
      <c r="P1998" t="s">
        <v>34</v>
      </c>
      <c r="Q1998" t="s">
        <v>35</v>
      </c>
      <c r="R1998">
        <v>75</v>
      </c>
      <c r="S1998">
        <v>10</v>
      </c>
      <c r="T1998">
        <v>235</v>
      </c>
    </row>
    <row r="1999" spans="1:20">
      <c r="A1999" t="s">
        <v>2915</v>
      </c>
      <c r="B1999" s="4">
        <v>9</v>
      </c>
      <c r="C1999" s="4">
        <v>6</v>
      </c>
      <c r="D1999" s="4">
        <v>1976</v>
      </c>
      <c r="E1999" s="1">
        <f t="shared" si="62"/>
        <v>5415</v>
      </c>
      <c r="F1999">
        <v>62.22</v>
      </c>
      <c r="G1999">
        <v>25.82</v>
      </c>
      <c r="H1999" t="s">
        <v>2455</v>
      </c>
      <c r="I1999" s="4">
        <v>19</v>
      </c>
      <c r="J1999" s="4">
        <v>8</v>
      </c>
      <c r="K1999" s="6">
        <v>1977</v>
      </c>
      <c r="L1999" s="1">
        <f t="shared" si="63"/>
        <v>9129</v>
      </c>
      <c r="M1999">
        <v>63.67</v>
      </c>
      <c r="N1999">
        <v>22.68</v>
      </c>
      <c r="O1999" t="s">
        <v>2455</v>
      </c>
      <c r="P1999" t="s">
        <v>107</v>
      </c>
      <c r="Q1999" t="s">
        <v>35</v>
      </c>
      <c r="R1999">
        <v>436</v>
      </c>
      <c r="S1999">
        <v>226</v>
      </c>
      <c r="T1999">
        <v>316</v>
      </c>
    </row>
    <row r="2000" spans="1:20">
      <c r="A2000" t="s">
        <v>2916</v>
      </c>
      <c r="B2000" s="4">
        <v>10</v>
      </c>
      <c r="C2000" s="4">
        <v>6</v>
      </c>
      <c r="D2000" s="4">
        <v>1976</v>
      </c>
      <c r="E2000" s="1">
        <f t="shared" si="62"/>
        <v>5780</v>
      </c>
      <c r="F2000">
        <v>62.22</v>
      </c>
      <c r="G2000">
        <v>25.82</v>
      </c>
      <c r="H2000" t="s">
        <v>2455</v>
      </c>
      <c r="I2000" s="4">
        <v>25</v>
      </c>
      <c r="J2000" s="4">
        <v>7</v>
      </c>
      <c r="K2000" s="6">
        <v>1976</v>
      </c>
      <c r="L2000" s="1">
        <f t="shared" si="63"/>
        <v>11289</v>
      </c>
      <c r="M2000">
        <v>62.22</v>
      </c>
      <c r="N2000">
        <v>25.77</v>
      </c>
      <c r="O2000" t="s">
        <v>2455</v>
      </c>
      <c r="P2000" t="s">
        <v>34</v>
      </c>
      <c r="Q2000" t="s">
        <v>35</v>
      </c>
      <c r="R2000">
        <v>45</v>
      </c>
      <c r="S2000">
        <v>3</v>
      </c>
      <c r="T2000">
        <v>270</v>
      </c>
    </row>
    <row r="2001" spans="1:20">
      <c r="A2001" t="s">
        <v>3893</v>
      </c>
      <c r="B2001" s="4">
        <v>2</v>
      </c>
      <c r="C2001" s="4">
        <v>6</v>
      </c>
      <c r="D2001" s="4">
        <v>1976</v>
      </c>
      <c r="E2001" s="1">
        <f t="shared" si="62"/>
        <v>2858</v>
      </c>
      <c r="F2001">
        <v>62.37</v>
      </c>
      <c r="G2001">
        <v>17.329999999999998</v>
      </c>
      <c r="H2001" t="s">
        <v>2497</v>
      </c>
      <c r="I2001" s="4">
        <v>4</v>
      </c>
      <c r="J2001" s="4">
        <v>8</v>
      </c>
      <c r="K2001" s="6">
        <v>1976</v>
      </c>
      <c r="L2001" s="1">
        <f t="shared" si="63"/>
        <v>3650</v>
      </c>
      <c r="M2001">
        <v>62.38</v>
      </c>
      <c r="N2001">
        <v>17.3</v>
      </c>
      <c r="O2001" t="s">
        <v>2497</v>
      </c>
      <c r="P2001" t="s">
        <v>40</v>
      </c>
      <c r="Q2001" t="s">
        <v>35</v>
      </c>
      <c r="R2001">
        <v>63</v>
      </c>
      <c r="S2001">
        <v>3</v>
      </c>
      <c r="T2001">
        <v>318</v>
      </c>
    </row>
    <row r="2002" spans="1:20">
      <c r="A2002" t="s">
        <v>3894</v>
      </c>
      <c r="B2002" s="4">
        <v>2</v>
      </c>
      <c r="C2002" s="4">
        <v>6</v>
      </c>
      <c r="D2002" s="4">
        <v>1976</v>
      </c>
      <c r="E2002" s="1">
        <f t="shared" si="62"/>
        <v>2858</v>
      </c>
      <c r="F2002">
        <v>62.37</v>
      </c>
      <c r="G2002">
        <v>17.329999999999998</v>
      </c>
      <c r="H2002" t="s">
        <v>2497</v>
      </c>
      <c r="I2002" s="4">
        <v>19</v>
      </c>
      <c r="J2002" s="4">
        <v>7</v>
      </c>
      <c r="K2002" s="6">
        <v>1976</v>
      </c>
      <c r="L2002" s="1">
        <f t="shared" si="63"/>
        <v>9097</v>
      </c>
      <c r="M2002">
        <v>62.38</v>
      </c>
      <c r="N2002">
        <v>17.3</v>
      </c>
      <c r="O2002" t="s">
        <v>2497</v>
      </c>
      <c r="P2002" t="s">
        <v>81</v>
      </c>
      <c r="Q2002" t="s">
        <v>35</v>
      </c>
      <c r="R2002">
        <v>47</v>
      </c>
      <c r="S2002">
        <v>3</v>
      </c>
      <c r="T2002">
        <v>318</v>
      </c>
    </row>
    <row r="2003" spans="1:20">
      <c r="A2003" t="s">
        <v>3936</v>
      </c>
      <c r="B2003" s="4">
        <v>29</v>
      </c>
      <c r="C2003" s="4">
        <v>5</v>
      </c>
      <c r="D2003" s="4">
        <v>1976</v>
      </c>
      <c r="E2003" s="1">
        <f t="shared" si="62"/>
        <v>12689</v>
      </c>
      <c r="F2003">
        <v>55.42</v>
      </c>
      <c r="G2003">
        <v>12.83</v>
      </c>
      <c r="H2003" t="s">
        <v>2497</v>
      </c>
      <c r="I2003" s="4">
        <v>26</v>
      </c>
      <c r="J2003" s="4">
        <v>6</v>
      </c>
      <c r="K2003" s="6">
        <v>1976</v>
      </c>
      <c r="L2003" s="1">
        <f t="shared" si="63"/>
        <v>11624</v>
      </c>
      <c r="M2003">
        <v>55.42</v>
      </c>
      <c r="N2003">
        <v>12.83</v>
      </c>
      <c r="O2003" t="s">
        <v>2497</v>
      </c>
      <c r="P2003" t="s">
        <v>40</v>
      </c>
      <c r="Q2003" t="s">
        <v>35</v>
      </c>
      <c r="R2003">
        <v>28</v>
      </c>
      <c r="S2003">
        <v>0</v>
      </c>
      <c r="T2003">
        <v>0</v>
      </c>
    </row>
    <row r="2004" spans="1:20">
      <c r="A2004" t="s">
        <v>3937</v>
      </c>
      <c r="B2004" s="4">
        <v>29</v>
      </c>
      <c r="C2004" s="4">
        <v>5</v>
      </c>
      <c r="D2004" s="4">
        <v>1976</v>
      </c>
      <c r="E2004" s="1">
        <f t="shared" si="62"/>
        <v>12689</v>
      </c>
      <c r="F2004">
        <v>55.42</v>
      </c>
      <c r="G2004">
        <v>12.83</v>
      </c>
      <c r="H2004" t="s">
        <v>2497</v>
      </c>
      <c r="I2004" s="4">
        <v>7</v>
      </c>
      <c r="J2004" s="4">
        <v>11</v>
      </c>
      <c r="K2004" s="6">
        <v>1979</v>
      </c>
      <c r="L2004" s="1">
        <f t="shared" si="63"/>
        <v>4840</v>
      </c>
      <c r="M2004">
        <v>55.42</v>
      </c>
      <c r="N2004">
        <v>12.83</v>
      </c>
      <c r="O2004" t="s">
        <v>2497</v>
      </c>
      <c r="P2004" t="s">
        <v>34</v>
      </c>
      <c r="Q2004" t="s">
        <v>35</v>
      </c>
      <c r="R2004">
        <v>1257</v>
      </c>
      <c r="S2004">
        <v>0</v>
      </c>
      <c r="T2004">
        <v>0</v>
      </c>
    </row>
    <row r="2005" spans="1:20">
      <c r="A2005" t="s">
        <v>3938</v>
      </c>
      <c r="B2005" s="4">
        <v>29</v>
      </c>
      <c r="C2005" s="4">
        <v>5</v>
      </c>
      <c r="D2005" s="4">
        <v>1976</v>
      </c>
      <c r="E2005" s="1">
        <f t="shared" si="62"/>
        <v>12689</v>
      </c>
      <c r="F2005">
        <v>55.42</v>
      </c>
      <c r="G2005">
        <v>12.83</v>
      </c>
      <c r="H2005" t="s">
        <v>2497</v>
      </c>
      <c r="I2005" s="4">
        <v>9</v>
      </c>
      <c r="J2005" s="4">
        <v>10</v>
      </c>
      <c r="K2005" s="6">
        <v>1976</v>
      </c>
      <c r="L2005" s="1">
        <f t="shared" si="63"/>
        <v>5537</v>
      </c>
      <c r="M2005">
        <v>55.42</v>
      </c>
      <c r="N2005">
        <v>12.83</v>
      </c>
      <c r="O2005" t="s">
        <v>2497</v>
      </c>
      <c r="P2005" t="s">
        <v>26</v>
      </c>
      <c r="Q2005" t="s">
        <v>35</v>
      </c>
      <c r="R2005">
        <v>133</v>
      </c>
      <c r="S2005">
        <v>0</v>
      </c>
      <c r="T2005">
        <v>0</v>
      </c>
    </row>
    <row r="2006" spans="1:20">
      <c r="A2006" t="s">
        <v>3948</v>
      </c>
      <c r="B2006" s="4">
        <v>18</v>
      </c>
      <c r="C2006" s="4">
        <v>5</v>
      </c>
      <c r="D2006" s="4">
        <v>1976</v>
      </c>
      <c r="E2006" s="1">
        <f t="shared" si="62"/>
        <v>8671</v>
      </c>
      <c r="F2006">
        <v>55.65</v>
      </c>
      <c r="G2006">
        <v>13.5</v>
      </c>
      <c r="H2006" t="s">
        <v>2497</v>
      </c>
      <c r="I2006" s="4">
        <v>18</v>
      </c>
      <c r="J2006" s="4">
        <v>9</v>
      </c>
      <c r="K2006" s="6">
        <v>1976</v>
      </c>
      <c r="L2006" s="1">
        <f t="shared" si="63"/>
        <v>8794</v>
      </c>
      <c r="M2006">
        <v>55.68</v>
      </c>
      <c r="N2006">
        <v>13.48</v>
      </c>
      <c r="O2006" t="s">
        <v>2497</v>
      </c>
      <c r="P2006" t="s">
        <v>40</v>
      </c>
      <c r="Q2006" t="s">
        <v>52</v>
      </c>
      <c r="R2006">
        <v>123</v>
      </c>
      <c r="S2006">
        <v>4</v>
      </c>
      <c r="T2006">
        <v>345</v>
      </c>
    </row>
    <row r="2007" spans="1:20">
      <c r="A2007" t="s">
        <v>4124</v>
      </c>
      <c r="B2007" s="4">
        <v>4</v>
      </c>
      <c r="C2007" s="4">
        <v>6</v>
      </c>
      <c r="D2007" s="4">
        <v>1976</v>
      </c>
      <c r="E2007" s="1">
        <f t="shared" si="62"/>
        <v>3589</v>
      </c>
      <c r="F2007">
        <v>58.87</v>
      </c>
      <c r="G2007">
        <v>17.829999999999998</v>
      </c>
      <c r="H2007" t="s">
        <v>2497</v>
      </c>
      <c r="I2007" s="4">
        <v>24</v>
      </c>
      <c r="J2007" s="4">
        <v>6</v>
      </c>
      <c r="K2007" s="6">
        <v>1976</v>
      </c>
      <c r="L2007" s="1">
        <f t="shared" si="63"/>
        <v>10894</v>
      </c>
      <c r="M2007">
        <v>58.87</v>
      </c>
      <c r="N2007">
        <v>17.829999999999998</v>
      </c>
      <c r="O2007" t="s">
        <v>2497</v>
      </c>
      <c r="P2007" t="s">
        <v>40</v>
      </c>
      <c r="Q2007" t="s">
        <v>35</v>
      </c>
      <c r="R2007">
        <v>20</v>
      </c>
      <c r="S2007">
        <v>0</v>
      </c>
      <c r="T2007">
        <v>0</v>
      </c>
    </row>
    <row r="2008" spans="1:20">
      <c r="A2008" t="s">
        <v>4125</v>
      </c>
      <c r="B2008" s="4">
        <v>4</v>
      </c>
      <c r="C2008" s="4">
        <v>6</v>
      </c>
      <c r="D2008" s="4">
        <v>1976</v>
      </c>
      <c r="E2008" s="1">
        <f t="shared" si="62"/>
        <v>3589</v>
      </c>
      <c r="F2008">
        <v>58.88</v>
      </c>
      <c r="G2008">
        <v>17.829999999999998</v>
      </c>
      <c r="H2008" t="s">
        <v>2497</v>
      </c>
      <c r="I2008" s="4">
        <v>12</v>
      </c>
      <c r="J2008" s="4">
        <v>4</v>
      </c>
      <c r="K2008" s="6">
        <v>1987</v>
      </c>
      <c r="L2008" s="1">
        <f t="shared" si="63"/>
        <v>6461</v>
      </c>
      <c r="M2008">
        <v>59.47</v>
      </c>
      <c r="N2008">
        <v>17.95</v>
      </c>
      <c r="O2008" t="s">
        <v>2497</v>
      </c>
      <c r="P2008" t="s">
        <v>84</v>
      </c>
      <c r="Q2008" t="s">
        <v>35</v>
      </c>
      <c r="R2008">
        <v>3964</v>
      </c>
      <c r="S2008">
        <v>66</v>
      </c>
      <c r="T2008">
        <v>6</v>
      </c>
    </row>
    <row r="2009" spans="1:20">
      <c r="A2009" t="s">
        <v>4126</v>
      </c>
      <c r="B2009" s="4">
        <v>4</v>
      </c>
      <c r="C2009" s="4">
        <v>6</v>
      </c>
      <c r="D2009" s="4">
        <v>1976</v>
      </c>
      <c r="E2009" s="1">
        <f t="shared" si="62"/>
        <v>3589</v>
      </c>
      <c r="F2009">
        <v>58.88</v>
      </c>
      <c r="G2009">
        <v>17.829999999999998</v>
      </c>
      <c r="H2009" t="s">
        <v>2497</v>
      </c>
      <c r="I2009" s="4">
        <v>3</v>
      </c>
      <c r="J2009" s="4">
        <v>5</v>
      </c>
      <c r="K2009" s="6">
        <v>1977</v>
      </c>
      <c r="L2009" s="1">
        <f t="shared" si="63"/>
        <v>3193</v>
      </c>
      <c r="M2009">
        <v>58.88</v>
      </c>
      <c r="N2009">
        <v>17.829999999999998</v>
      </c>
      <c r="O2009" t="s">
        <v>2497</v>
      </c>
      <c r="P2009" t="s">
        <v>40</v>
      </c>
      <c r="Q2009" t="s">
        <v>35</v>
      </c>
      <c r="R2009">
        <v>333</v>
      </c>
      <c r="S2009">
        <v>0</v>
      </c>
      <c r="T2009">
        <v>0</v>
      </c>
    </row>
    <row r="2010" spans="1:20">
      <c r="A2010" t="s">
        <v>66</v>
      </c>
      <c r="B2010" s="4">
        <v>14</v>
      </c>
      <c r="C2010" s="4">
        <v>5</v>
      </c>
      <c r="D2010" s="4">
        <v>1977</v>
      </c>
      <c r="E2010" s="1">
        <f t="shared" si="62"/>
        <v>7211</v>
      </c>
      <c r="F2010">
        <v>51.1</v>
      </c>
      <c r="G2010">
        <v>4.5</v>
      </c>
      <c r="H2010" t="s">
        <v>22</v>
      </c>
      <c r="I2010" s="4">
        <v>20</v>
      </c>
      <c r="J2010" s="4">
        <v>5</v>
      </c>
      <c r="K2010" s="6">
        <v>1978</v>
      </c>
      <c r="L2010" s="1">
        <f t="shared" si="63"/>
        <v>9404</v>
      </c>
      <c r="M2010">
        <v>51.1</v>
      </c>
      <c r="N2010">
        <v>4.5</v>
      </c>
      <c r="O2010" t="s">
        <v>22</v>
      </c>
      <c r="P2010" t="s">
        <v>40</v>
      </c>
      <c r="Q2010" t="s">
        <v>27</v>
      </c>
      <c r="R2010">
        <v>371</v>
      </c>
      <c r="S2010">
        <v>0</v>
      </c>
      <c r="T2010">
        <v>0</v>
      </c>
    </row>
    <row r="2011" spans="1:20">
      <c r="A2011" t="s">
        <v>78</v>
      </c>
      <c r="B2011" s="4">
        <v>5</v>
      </c>
      <c r="C2011" s="4">
        <v>5</v>
      </c>
      <c r="D2011" s="4">
        <v>1977</v>
      </c>
      <c r="E2011" s="1">
        <f t="shared" si="62"/>
        <v>3924</v>
      </c>
      <c r="F2011">
        <v>51.1</v>
      </c>
      <c r="G2011">
        <v>4.5</v>
      </c>
      <c r="H2011" t="s">
        <v>22</v>
      </c>
      <c r="I2011" s="4">
        <v>7</v>
      </c>
      <c r="J2011" s="4">
        <v>6</v>
      </c>
      <c r="K2011" s="6">
        <v>1981</v>
      </c>
      <c r="L2011" s="1">
        <f t="shared" si="63"/>
        <v>4689</v>
      </c>
      <c r="M2011">
        <v>51.1</v>
      </c>
      <c r="N2011">
        <v>4.5</v>
      </c>
      <c r="O2011" t="s">
        <v>22</v>
      </c>
      <c r="P2011" t="s">
        <v>40</v>
      </c>
      <c r="Q2011" t="s">
        <v>35</v>
      </c>
      <c r="R2011">
        <v>1494</v>
      </c>
      <c r="S2011">
        <v>0</v>
      </c>
      <c r="T2011">
        <v>0</v>
      </c>
    </row>
    <row r="2012" spans="1:20">
      <c r="A2012" t="s">
        <v>80</v>
      </c>
      <c r="B2012" s="4">
        <v>8</v>
      </c>
      <c r="C2012" s="4">
        <v>5</v>
      </c>
      <c r="D2012" s="4">
        <v>1977</v>
      </c>
      <c r="E2012" s="1">
        <f t="shared" si="62"/>
        <v>5020</v>
      </c>
      <c r="F2012">
        <v>51.1</v>
      </c>
      <c r="G2012">
        <v>4.5</v>
      </c>
      <c r="H2012" t="s">
        <v>22</v>
      </c>
      <c r="I2012" s="4">
        <v>19</v>
      </c>
      <c r="J2012" s="4">
        <v>8</v>
      </c>
      <c r="K2012" s="6">
        <v>1981</v>
      </c>
      <c r="L2012" s="1">
        <f t="shared" si="63"/>
        <v>9133</v>
      </c>
      <c r="M2012">
        <v>51.1</v>
      </c>
      <c r="N2012">
        <v>4.5</v>
      </c>
      <c r="O2012" t="s">
        <v>22</v>
      </c>
      <c r="P2012" t="s">
        <v>81</v>
      </c>
      <c r="Q2012" t="s">
        <v>35</v>
      </c>
      <c r="R2012">
        <v>1564</v>
      </c>
      <c r="S2012">
        <v>0</v>
      </c>
      <c r="T2012">
        <v>0</v>
      </c>
    </row>
    <row r="2013" spans="1:20">
      <c r="A2013" t="s">
        <v>82</v>
      </c>
      <c r="B2013" s="4">
        <v>5</v>
      </c>
      <c r="C2013" s="4">
        <v>5</v>
      </c>
      <c r="D2013" s="4">
        <v>1977</v>
      </c>
      <c r="E2013" s="1">
        <f t="shared" si="62"/>
        <v>3924</v>
      </c>
      <c r="F2013">
        <v>51.1</v>
      </c>
      <c r="G2013">
        <v>4.5</v>
      </c>
      <c r="H2013" t="s">
        <v>22</v>
      </c>
      <c r="I2013" s="4">
        <v>24</v>
      </c>
      <c r="J2013" s="4">
        <v>5</v>
      </c>
      <c r="K2013" s="6">
        <v>1979</v>
      </c>
      <c r="L2013" s="1">
        <f t="shared" si="63"/>
        <v>10866</v>
      </c>
      <c r="M2013">
        <v>51.2</v>
      </c>
      <c r="N2013">
        <v>4.4000000000000004</v>
      </c>
      <c r="O2013" t="s">
        <v>22</v>
      </c>
      <c r="P2013" t="s">
        <v>84</v>
      </c>
      <c r="Q2013" t="s">
        <v>35</v>
      </c>
      <c r="R2013">
        <v>749</v>
      </c>
      <c r="S2013">
        <v>14</v>
      </c>
      <c r="T2013">
        <v>328</v>
      </c>
    </row>
    <row r="2014" spans="1:20">
      <c r="A2014" t="s">
        <v>85</v>
      </c>
      <c r="B2014" s="4">
        <v>6</v>
      </c>
      <c r="C2014" s="4">
        <v>5</v>
      </c>
      <c r="D2014" s="4">
        <v>1977</v>
      </c>
      <c r="E2014" s="1">
        <f t="shared" si="62"/>
        <v>4289</v>
      </c>
      <c r="F2014">
        <v>51.1</v>
      </c>
      <c r="G2014">
        <v>4.5</v>
      </c>
      <c r="H2014" t="s">
        <v>22</v>
      </c>
      <c r="I2014" s="4">
        <v>16</v>
      </c>
      <c r="J2014" s="4">
        <v>8</v>
      </c>
      <c r="K2014" s="6">
        <v>1982</v>
      </c>
      <c r="L2014" s="1">
        <f t="shared" si="63"/>
        <v>8039</v>
      </c>
      <c r="M2014">
        <v>51.1</v>
      </c>
      <c r="N2014">
        <v>4.5999999999999996</v>
      </c>
      <c r="O2014" t="s">
        <v>22</v>
      </c>
      <c r="P2014" t="s">
        <v>40</v>
      </c>
      <c r="Q2014" t="s">
        <v>35</v>
      </c>
      <c r="R2014">
        <v>1928</v>
      </c>
      <c r="S2014">
        <v>7</v>
      </c>
      <c r="T2014">
        <v>91</v>
      </c>
    </row>
    <row r="2015" spans="1:20">
      <c r="A2015" t="s">
        <v>87</v>
      </c>
      <c r="B2015" s="4">
        <v>6</v>
      </c>
      <c r="C2015" s="4">
        <v>5</v>
      </c>
      <c r="D2015" s="4">
        <v>1977</v>
      </c>
      <c r="E2015" s="1">
        <f t="shared" si="62"/>
        <v>4289</v>
      </c>
      <c r="F2015">
        <v>51.1</v>
      </c>
      <c r="G2015">
        <v>4.5</v>
      </c>
      <c r="H2015" t="s">
        <v>22</v>
      </c>
      <c r="I2015" s="4">
        <v>9</v>
      </c>
      <c r="J2015" s="4">
        <v>1</v>
      </c>
      <c r="K2015" s="6">
        <v>1981</v>
      </c>
      <c r="L2015" s="1">
        <f t="shared" si="63"/>
        <v>5269</v>
      </c>
      <c r="M2015">
        <v>51.1</v>
      </c>
      <c r="N2015">
        <v>4.5999999999999996</v>
      </c>
      <c r="O2015" t="s">
        <v>22</v>
      </c>
      <c r="P2015" t="s">
        <v>40</v>
      </c>
      <c r="Q2015" t="s">
        <v>35</v>
      </c>
      <c r="R2015">
        <v>1344</v>
      </c>
      <c r="S2015">
        <v>7</v>
      </c>
      <c r="T2015">
        <v>91</v>
      </c>
    </row>
    <row r="2016" spans="1:20">
      <c r="A2016" t="s">
        <v>88</v>
      </c>
      <c r="B2016" s="4">
        <v>14</v>
      </c>
      <c r="C2016" s="4">
        <v>5</v>
      </c>
      <c r="D2016" s="4">
        <v>1977</v>
      </c>
      <c r="E2016" s="1">
        <f t="shared" si="62"/>
        <v>7211</v>
      </c>
      <c r="F2016">
        <v>51.07</v>
      </c>
      <c r="G2016">
        <v>4.53</v>
      </c>
      <c r="H2016" t="s">
        <v>22</v>
      </c>
      <c r="I2016" s="4">
        <v>19</v>
      </c>
      <c r="J2016" s="4">
        <v>4</v>
      </c>
      <c r="K2016" s="6">
        <v>1983</v>
      </c>
      <c r="L2016" s="1">
        <f t="shared" si="63"/>
        <v>9013</v>
      </c>
      <c r="M2016">
        <v>51.2</v>
      </c>
      <c r="N2016">
        <v>4.0999999999999996</v>
      </c>
      <c r="O2016" t="s">
        <v>22</v>
      </c>
      <c r="P2016" t="s">
        <v>34</v>
      </c>
      <c r="Q2016" t="s">
        <v>35</v>
      </c>
      <c r="R2016">
        <v>2166</v>
      </c>
      <c r="S2016">
        <v>34</v>
      </c>
      <c r="T2016">
        <v>297</v>
      </c>
    </row>
    <row r="2017" spans="1:20">
      <c r="A2017" t="s">
        <v>206</v>
      </c>
      <c r="B2017" s="4">
        <v>9</v>
      </c>
      <c r="C2017" s="4">
        <v>6</v>
      </c>
      <c r="D2017" s="4">
        <v>1977</v>
      </c>
      <c r="E2017" s="1">
        <f t="shared" si="62"/>
        <v>5416</v>
      </c>
      <c r="F2017">
        <v>50.58</v>
      </c>
      <c r="G2017">
        <v>5.87</v>
      </c>
      <c r="H2017" t="s">
        <v>22</v>
      </c>
      <c r="I2017" s="4">
        <v>13</v>
      </c>
      <c r="J2017" s="4">
        <v>7</v>
      </c>
      <c r="K2017" s="6">
        <v>1977</v>
      </c>
      <c r="L2017" s="1">
        <f t="shared" si="63"/>
        <v>6907</v>
      </c>
      <c r="M2017">
        <v>50.58</v>
      </c>
      <c r="N2017">
        <v>5.87</v>
      </c>
      <c r="O2017" t="s">
        <v>22</v>
      </c>
      <c r="P2017" t="s">
        <v>40</v>
      </c>
      <c r="Q2017" t="s">
        <v>27</v>
      </c>
      <c r="R2017">
        <v>34</v>
      </c>
      <c r="S2017">
        <v>0</v>
      </c>
      <c r="T2017">
        <v>0</v>
      </c>
    </row>
    <row r="2018" spans="1:20">
      <c r="A2018" t="s">
        <v>257</v>
      </c>
      <c r="B2018" s="4">
        <v>22</v>
      </c>
      <c r="C2018" s="4">
        <v>5</v>
      </c>
      <c r="D2018" s="4">
        <v>1977</v>
      </c>
      <c r="E2018" s="1">
        <f t="shared" si="62"/>
        <v>10133</v>
      </c>
      <c r="F2018">
        <v>50.43</v>
      </c>
      <c r="G2018">
        <v>15.35</v>
      </c>
      <c r="H2018" t="s">
        <v>211</v>
      </c>
      <c r="I2018" s="4">
        <v>6</v>
      </c>
      <c r="J2018" s="4">
        <v>8</v>
      </c>
      <c r="K2018" s="6">
        <v>1977</v>
      </c>
      <c r="L2018" s="1">
        <f t="shared" si="63"/>
        <v>4381</v>
      </c>
      <c r="M2018">
        <v>50.45</v>
      </c>
      <c r="N2018">
        <v>15.32</v>
      </c>
      <c r="O2018" t="s">
        <v>211</v>
      </c>
      <c r="P2018" t="s">
        <v>34</v>
      </c>
      <c r="Q2018" t="s">
        <v>35</v>
      </c>
      <c r="R2018">
        <v>76</v>
      </c>
      <c r="S2018">
        <v>3</v>
      </c>
      <c r="T2018">
        <v>309</v>
      </c>
    </row>
    <row r="2019" spans="1:20">
      <c r="A2019" t="s">
        <v>261</v>
      </c>
      <c r="B2019" s="4">
        <v>21</v>
      </c>
      <c r="C2019" s="4">
        <v>5</v>
      </c>
      <c r="D2019" s="4">
        <v>1977</v>
      </c>
      <c r="E2019" s="1">
        <f t="shared" si="62"/>
        <v>9768</v>
      </c>
      <c r="F2019">
        <v>49.87</v>
      </c>
      <c r="G2019">
        <v>14.32</v>
      </c>
      <c r="H2019" t="s">
        <v>211</v>
      </c>
      <c r="I2019" s="4">
        <v>5</v>
      </c>
      <c r="J2019" s="4">
        <v>7</v>
      </c>
      <c r="K2019" s="6">
        <v>1977</v>
      </c>
      <c r="L2019" s="1">
        <f t="shared" si="63"/>
        <v>3985</v>
      </c>
      <c r="M2019">
        <v>49.88</v>
      </c>
      <c r="N2019">
        <v>14.32</v>
      </c>
      <c r="O2019" t="s">
        <v>211</v>
      </c>
      <c r="P2019" t="s">
        <v>34</v>
      </c>
      <c r="Q2019" t="s">
        <v>35</v>
      </c>
      <c r="R2019">
        <v>45</v>
      </c>
      <c r="S2019">
        <v>2</v>
      </c>
      <c r="T2019">
        <v>0</v>
      </c>
    </row>
    <row r="2020" spans="1:20">
      <c r="A2020" t="s">
        <v>376</v>
      </c>
      <c r="B2020" s="4">
        <v>31</v>
      </c>
      <c r="C2020" s="4">
        <v>5</v>
      </c>
      <c r="D2020" s="4">
        <v>1977</v>
      </c>
      <c r="E2020" s="1">
        <f t="shared" si="62"/>
        <v>13420</v>
      </c>
      <c r="F2020">
        <v>50.97</v>
      </c>
      <c r="G2020">
        <v>13.12</v>
      </c>
      <c r="H2020" t="s">
        <v>332</v>
      </c>
      <c r="I2020" s="4">
        <v>21</v>
      </c>
      <c r="J2020" s="4">
        <v>7</v>
      </c>
      <c r="K2020" s="6">
        <v>1977</v>
      </c>
      <c r="L2020" s="1">
        <f t="shared" si="63"/>
        <v>9829</v>
      </c>
      <c r="M2020">
        <v>50.98</v>
      </c>
      <c r="N2020">
        <v>13.17</v>
      </c>
      <c r="O2020" t="s">
        <v>332</v>
      </c>
      <c r="P2020" t="s">
        <v>40</v>
      </c>
      <c r="Q2020" t="s">
        <v>35</v>
      </c>
      <c r="R2020">
        <v>51</v>
      </c>
      <c r="S2020">
        <v>4</v>
      </c>
      <c r="T2020">
        <v>63</v>
      </c>
    </row>
    <row r="2021" spans="1:20">
      <c r="A2021" t="s">
        <v>381</v>
      </c>
      <c r="B2021" s="4">
        <v>9</v>
      </c>
      <c r="C2021" s="4">
        <v>5</v>
      </c>
      <c r="D2021" s="4">
        <v>1977</v>
      </c>
      <c r="E2021" s="1">
        <f t="shared" si="62"/>
        <v>5385</v>
      </c>
      <c r="F2021">
        <v>50.88</v>
      </c>
      <c r="G2021">
        <v>10.52</v>
      </c>
      <c r="H2021" t="s">
        <v>332</v>
      </c>
      <c r="I2021" s="4">
        <v>24</v>
      </c>
      <c r="J2021" s="4">
        <v>5</v>
      </c>
      <c r="K2021" s="6">
        <v>1977</v>
      </c>
      <c r="L2021" s="1">
        <f t="shared" si="63"/>
        <v>10864</v>
      </c>
      <c r="M2021">
        <v>50.88</v>
      </c>
      <c r="N2021">
        <v>10.52</v>
      </c>
      <c r="O2021" t="s">
        <v>332</v>
      </c>
      <c r="P2021" t="s">
        <v>40</v>
      </c>
      <c r="Q2021" t="s">
        <v>27</v>
      </c>
      <c r="R2021">
        <v>15</v>
      </c>
      <c r="S2021">
        <v>0</v>
      </c>
      <c r="T2021">
        <v>0</v>
      </c>
    </row>
    <row r="2022" spans="1:20">
      <c r="A2022" t="s">
        <v>383</v>
      </c>
      <c r="B2022" s="4">
        <v>17</v>
      </c>
      <c r="C2022" s="4">
        <v>6</v>
      </c>
      <c r="D2022" s="4">
        <v>1977</v>
      </c>
      <c r="E2022" s="1">
        <f t="shared" si="62"/>
        <v>8338</v>
      </c>
      <c r="F2022">
        <v>51.7</v>
      </c>
      <c r="G2022">
        <v>12.95</v>
      </c>
      <c r="H2022" t="s">
        <v>332</v>
      </c>
      <c r="I2022" s="4">
        <v>25</v>
      </c>
      <c r="J2022" s="4">
        <v>2</v>
      </c>
      <c r="K2022" s="6">
        <v>1981</v>
      </c>
      <c r="L2022" s="1">
        <f t="shared" si="63"/>
        <v>11144</v>
      </c>
      <c r="M2022">
        <v>51.7</v>
      </c>
      <c r="N2022">
        <v>12.93</v>
      </c>
      <c r="O2022" t="s">
        <v>332</v>
      </c>
      <c r="P2022" t="s">
        <v>34</v>
      </c>
      <c r="Q2022" t="s">
        <v>35</v>
      </c>
      <c r="R2022">
        <v>1349</v>
      </c>
      <c r="S2022">
        <v>2</v>
      </c>
      <c r="T2022">
        <v>270</v>
      </c>
    </row>
    <row r="2023" spans="1:20">
      <c r="A2023" t="s">
        <v>384</v>
      </c>
      <c r="B2023" s="4">
        <v>17</v>
      </c>
      <c r="C2023" s="4">
        <v>6</v>
      </c>
      <c r="D2023" s="4">
        <v>1977</v>
      </c>
      <c r="E2023" s="1">
        <f t="shared" si="62"/>
        <v>8338</v>
      </c>
      <c r="F2023">
        <v>51.7</v>
      </c>
      <c r="G2023">
        <v>12.95</v>
      </c>
      <c r="H2023" t="s">
        <v>332</v>
      </c>
      <c r="I2023" s="4">
        <v>20</v>
      </c>
      <c r="J2023" s="4">
        <v>11</v>
      </c>
      <c r="K2023" s="6">
        <v>1978</v>
      </c>
      <c r="L2023" s="1">
        <f t="shared" si="63"/>
        <v>9588</v>
      </c>
      <c r="M2023">
        <v>52.23</v>
      </c>
      <c r="N2023">
        <v>12.72</v>
      </c>
      <c r="O2023" t="s">
        <v>332</v>
      </c>
      <c r="P2023" t="s">
        <v>40</v>
      </c>
      <c r="Q2023" t="s">
        <v>35</v>
      </c>
      <c r="R2023">
        <v>521</v>
      </c>
      <c r="S2023">
        <v>62</v>
      </c>
      <c r="T2023">
        <v>345</v>
      </c>
    </row>
    <row r="2024" spans="1:20">
      <c r="A2024" t="s">
        <v>385</v>
      </c>
      <c r="B2024" s="4">
        <v>17</v>
      </c>
      <c r="C2024" s="4">
        <v>6</v>
      </c>
      <c r="D2024" s="4">
        <v>1977</v>
      </c>
      <c r="E2024" s="1">
        <f t="shared" si="62"/>
        <v>8338</v>
      </c>
      <c r="F2024">
        <v>51.8</v>
      </c>
      <c r="G2024">
        <v>12.97</v>
      </c>
      <c r="H2024" t="s">
        <v>332</v>
      </c>
      <c r="I2024" s="4">
        <v>26</v>
      </c>
      <c r="J2024" s="4">
        <v>2</v>
      </c>
      <c r="K2024" s="6">
        <v>1978</v>
      </c>
      <c r="L2024" s="1">
        <f t="shared" si="63"/>
        <v>11506</v>
      </c>
      <c r="M2024">
        <v>51.8</v>
      </c>
      <c r="N2024">
        <v>12.97</v>
      </c>
      <c r="O2024" t="s">
        <v>332</v>
      </c>
      <c r="P2024" t="s">
        <v>34</v>
      </c>
      <c r="Q2024" t="s">
        <v>35</v>
      </c>
      <c r="R2024">
        <v>254</v>
      </c>
      <c r="S2024">
        <v>0</v>
      </c>
      <c r="T2024">
        <v>0</v>
      </c>
    </row>
    <row r="2025" spans="1:20">
      <c r="A2025" t="s">
        <v>400</v>
      </c>
      <c r="B2025" s="4">
        <v>22</v>
      </c>
      <c r="C2025" s="4">
        <v>5</v>
      </c>
      <c r="D2025" s="4">
        <v>1977</v>
      </c>
      <c r="E2025" s="1">
        <f t="shared" si="62"/>
        <v>10133</v>
      </c>
      <c r="F2025">
        <v>51.32</v>
      </c>
      <c r="G2025">
        <v>12.27</v>
      </c>
      <c r="H2025" t="s">
        <v>332</v>
      </c>
      <c r="I2025" s="4">
        <v>4</v>
      </c>
      <c r="J2025" s="4">
        <v>7</v>
      </c>
      <c r="K2025" s="6">
        <v>1977</v>
      </c>
      <c r="L2025" s="1">
        <f t="shared" si="63"/>
        <v>3620</v>
      </c>
      <c r="M2025">
        <v>51.32</v>
      </c>
      <c r="N2025">
        <v>12.27</v>
      </c>
      <c r="O2025" t="s">
        <v>332</v>
      </c>
      <c r="P2025" t="s">
        <v>40</v>
      </c>
      <c r="Q2025" t="s">
        <v>35</v>
      </c>
      <c r="R2025">
        <v>43</v>
      </c>
      <c r="S2025">
        <v>0</v>
      </c>
      <c r="T2025">
        <v>0</v>
      </c>
    </row>
    <row r="2026" spans="1:20">
      <c r="A2026" t="s">
        <v>537</v>
      </c>
      <c r="B2026" s="4">
        <v>4</v>
      </c>
      <c r="C2026" s="4">
        <v>6</v>
      </c>
      <c r="D2026" s="4">
        <v>1977</v>
      </c>
      <c r="E2026" s="1">
        <f t="shared" si="62"/>
        <v>3590</v>
      </c>
      <c r="F2026">
        <v>50.4</v>
      </c>
      <c r="G2026">
        <v>8.9</v>
      </c>
      <c r="H2026" t="s">
        <v>332</v>
      </c>
      <c r="I2026" s="4">
        <v>19</v>
      </c>
      <c r="J2026" s="4">
        <v>8</v>
      </c>
      <c r="K2026" s="6">
        <v>1977</v>
      </c>
      <c r="L2026" s="1">
        <f t="shared" si="63"/>
        <v>9129</v>
      </c>
      <c r="M2026">
        <v>50.4</v>
      </c>
      <c r="N2026">
        <v>8.9</v>
      </c>
      <c r="O2026" t="s">
        <v>332</v>
      </c>
      <c r="P2026" t="s">
        <v>26</v>
      </c>
      <c r="Q2026" t="s">
        <v>27</v>
      </c>
      <c r="R2026">
        <v>76</v>
      </c>
      <c r="S2026">
        <v>0</v>
      </c>
      <c r="T2026">
        <v>0</v>
      </c>
    </row>
    <row r="2027" spans="1:20">
      <c r="A2027" t="s">
        <v>551</v>
      </c>
      <c r="B2027" s="4">
        <v>27</v>
      </c>
      <c r="C2027" s="4">
        <v>5</v>
      </c>
      <c r="D2027" s="4">
        <v>1977</v>
      </c>
      <c r="E2027" s="1">
        <f t="shared" si="62"/>
        <v>11959</v>
      </c>
      <c r="F2027">
        <v>50.87</v>
      </c>
      <c r="G2027">
        <v>6.68</v>
      </c>
      <c r="H2027" t="s">
        <v>332</v>
      </c>
      <c r="I2027" s="4">
        <v>9</v>
      </c>
      <c r="J2027" s="4">
        <v>9</v>
      </c>
      <c r="K2027" s="6">
        <v>1977</v>
      </c>
      <c r="L2027" s="1">
        <f t="shared" si="63"/>
        <v>5508</v>
      </c>
      <c r="M2027">
        <v>50.92</v>
      </c>
      <c r="N2027">
        <v>6.7</v>
      </c>
      <c r="O2027" t="s">
        <v>332</v>
      </c>
      <c r="P2027" t="s">
        <v>34</v>
      </c>
      <c r="Q2027" t="s">
        <v>35</v>
      </c>
      <c r="R2027">
        <v>105</v>
      </c>
      <c r="S2027">
        <v>6</v>
      </c>
      <c r="T2027">
        <v>12</v>
      </c>
    </row>
    <row r="2028" spans="1:20">
      <c r="A2028" t="s">
        <v>552</v>
      </c>
      <c r="B2028" s="4">
        <v>27</v>
      </c>
      <c r="C2028" s="4">
        <v>5</v>
      </c>
      <c r="D2028" s="4">
        <v>1977</v>
      </c>
      <c r="E2028" s="1">
        <f t="shared" si="62"/>
        <v>11959</v>
      </c>
      <c r="F2028">
        <v>50.87</v>
      </c>
      <c r="G2028">
        <v>6.68</v>
      </c>
      <c r="H2028" t="s">
        <v>332</v>
      </c>
      <c r="I2028" s="4">
        <v>9</v>
      </c>
      <c r="J2028" s="4">
        <v>9</v>
      </c>
      <c r="K2028" s="6">
        <v>1977</v>
      </c>
      <c r="L2028" s="1">
        <f t="shared" si="63"/>
        <v>5508</v>
      </c>
      <c r="M2028">
        <v>50.92</v>
      </c>
      <c r="N2028">
        <v>6.7</v>
      </c>
      <c r="O2028" t="s">
        <v>332</v>
      </c>
      <c r="P2028" t="s">
        <v>34</v>
      </c>
      <c r="Q2028" t="s">
        <v>35</v>
      </c>
      <c r="R2028">
        <v>105</v>
      </c>
      <c r="S2028">
        <v>6</v>
      </c>
      <c r="T2028">
        <v>12</v>
      </c>
    </row>
    <row r="2029" spans="1:20">
      <c r="A2029" t="s">
        <v>626</v>
      </c>
      <c r="B2029" s="4">
        <v>1</v>
      </c>
      <c r="C2029" s="4">
        <v>6</v>
      </c>
      <c r="D2029" s="4">
        <v>1977</v>
      </c>
      <c r="E2029" s="1">
        <f t="shared" si="62"/>
        <v>2494</v>
      </c>
      <c r="F2029">
        <v>55.87</v>
      </c>
      <c r="G2029">
        <v>12.38</v>
      </c>
      <c r="H2029" t="s">
        <v>610</v>
      </c>
      <c r="I2029" s="4">
        <v>14</v>
      </c>
      <c r="J2029" s="4">
        <v>6</v>
      </c>
      <c r="K2029" s="6">
        <v>1977</v>
      </c>
      <c r="L2029" s="1">
        <f t="shared" si="63"/>
        <v>7242</v>
      </c>
      <c r="M2029">
        <v>55.87</v>
      </c>
      <c r="N2029">
        <v>12.38</v>
      </c>
      <c r="O2029" t="s">
        <v>610</v>
      </c>
      <c r="P2029" t="s">
        <v>40</v>
      </c>
      <c r="Q2029" t="s">
        <v>35</v>
      </c>
      <c r="R2029">
        <v>13</v>
      </c>
      <c r="S2029">
        <v>0</v>
      </c>
      <c r="T2029">
        <v>0</v>
      </c>
    </row>
    <row r="2030" spans="1:20">
      <c r="A2030" t="s">
        <v>627</v>
      </c>
      <c r="B2030" s="4">
        <v>1</v>
      </c>
      <c r="C2030" s="4">
        <v>6</v>
      </c>
      <c r="D2030" s="4">
        <v>1977</v>
      </c>
      <c r="E2030" s="1">
        <f t="shared" si="62"/>
        <v>2494</v>
      </c>
      <c r="F2030">
        <v>55.87</v>
      </c>
      <c r="G2030">
        <v>12.38</v>
      </c>
      <c r="H2030" t="s">
        <v>610</v>
      </c>
      <c r="I2030" s="4">
        <v>14</v>
      </c>
      <c r="J2030" s="4">
        <v>6</v>
      </c>
      <c r="K2030" s="6">
        <v>1977</v>
      </c>
      <c r="L2030" s="1">
        <f t="shared" si="63"/>
        <v>7242</v>
      </c>
      <c r="M2030">
        <v>55.87</v>
      </c>
      <c r="N2030">
        <v>12.38</v>
      </c>
      <c r="O2030" t="s">
        <v>610</v>
      </c>
      <c r="P2030" t="s">
        <v>40</v>
      </c>
      <c r="Q2030" t="s">
        <v>35</v>
      </c>
      <c r="R2030">
        <v>13</v>
      </c>
      <c r="S2030">
        <v>0</v>
      </c>
      <c r="T2030">
        <v>0</v>
      </c>
    </row>
    <row r="2031" spans="1:20">
      <c r="A2031" t="s">
        <v>793</v>
      </c>
      <c r="B2031" s="4">
        <v>11</v>
      </c>
      <c r="C2031" s="4">
        <v>5</v>
      </c>
      <c r="D2031" s="4">
        <v>1977</v>
      </c>
      <c r="E2031" s="1">
        <f t="shared" si="62"/>
        <v>6115</v>
      </c>
      <c r="F2031">
        <v>42.12</v>
      </c>
      <c r="G2031">
        <v>-0.42</v>
      </c>
      <c r="H2031" t="s">
        <v>583</v>
      </c>
      <c r="I2031" s="4">
        <v>5</v>
      </c>
      <c r="J2031" s="4">
        <v>6</v>
      </c>
      <c r="K2031" s="6">
        <v>1977</v>
      </c>
      <c r="L2031" s="1">
        <f t="shared" si="63"/>
        <v>3955</v>
      </c>
      <c r="M2031">
        <v>42.12</v>
      </c>
      <c r="N2031">
        <v>-0.42</v>
      </c>
      <c r="O2031" t="s">
        <v>583</v>
      </c>
      <c r="P2031" t="s">
        <v>40</v>
      </c>
      <c r="Q2031" t="s">
        <v>35</v>
      </c>
      <c r="R2031">
        <v>25</v>
      </c>
      <c r="S2031">
        <v>0</v>
      </c>
      <c r="T2031">
        <v>0</v>
      </c>
    </row>
    <row r="2032" spans="1:20">
      <c r="A2032" t="s">
        <v>803</v>
      </c>
      <c r="B2032" s="4">
        <v>7</v>
      </c>
      <c r="C2032" s="4">
        <v>6</v>
      </c>
      <c r="D2032" s="4">
        <v>1977</v>
      </c>
      <c r="E2032" s="1">
        <f t="shared" si="62"/>
        <v>4685</v>
      </c>
      <c r="F2032">
        <v>58.35</v>
      </c>
      <c r="G2032">
        <v>25.53</v>
      </c>
      <c r="H2032" t="s">
        <v>795</v>
      </c>
      <c r="I2032" s="4">
        <v>5</v>
      </c>
      <c r="J2032" s="4">
        <v>12</v>
      </c>
      <c r="K2032" s="6">
        <v>1978</v>
      </c>
      <c r="L2032" s="1">
        <f t="shared" si="63"/>
        <v>4139</v>
      </c>
      <c r="M2032">
        <v>58.35</v>
      </c>
      <c r="N2032">
        <v>25.63</v>
      </c>
      <c r="O2032" t="s">
        <v>795</v>
      </c>
      <c r="P2032" t="s">
        <v>40</v>
      </c>
      <c r="Q2032" t="s">
        <v>35</v>
      </c>
      <c r="R2032">
        <v>546</v>
      </c>
      <c r="S2032">
        <v>6</v>
      </c>
      <c r="T2032">
        <v>91</v>
      </c>
    </row>
    <row r="2033" spans="1:20">
      <c r="A2033" t="s">
        <v>853</v>
      </c>
      <c r="B2033" s="4">
        <v>29</v>
      </c>
      <c r="C2033" s="4">
        <v>5</v>
      </c>
      <c r="D2033" s="4">
        <v>1977</v>
      </c>
      <c r="E2033" s="1">
        <f t="shared" si="62"/>
        <v>12690</v>
      </c>
      <c r="F2033">
        <v>58.4</v>
      </c>
      <c r="G2033">
        <v>24.55</v>
      </c>
      <c r="H2033" t="s">
        <v>795</v>
      </c>
      <c r="I2033" s="4">
        <v>14</v>
      </c>
      <c r="J2033" s="4">
        <v>6</v>
      </c>
      <c r="K2033" s="6">
        <v>1978</v>
      </c>
      <c r="L2033" s="1">
        <f t="shared" si="63"/>
        <v>7243</v>
      </c>
      <c r="M2033">
        <v>58.38</v>
      </c>
      <c r="N2033">
        <v>24.5</v>
      </c>
      <c r="O2033" t="s">
        <v>795</v>
      </c>
      <c r="P2033" t="s">
        <v>40</v>
      </c>
      <c r="Q2033" t="s">
        <v>35</v>
      </c>
      <c r="R2033">
        <v>381</v>
      </c>
      <c r="S2033">
        <v>5</v>
      </c>
      <c r="T2033">
        <v>219</v>
      </c>
    </row>
    <row r="2034" spans="1:20">
      <c r="A2034" t="s">
        <v>856</v>
      </c>
      <c r="B2034" s="4">
        <v>18</v>
      </c>
      <c r="C2034" s="4">
        <v>6</v>
      </c>
      <c r="D2034" s="4">
        <v>1977</v>
      </c>
      <c r="E2034" s="1">
        <f t="shared" si="62"/>
        <v>8703</v>
      </c>
      <c r="F2034">
        <v>59.25</v>
      </c>
      <c r="G2034">
        <v>25.83</v>
      </c>
      <c r="H2034" t="s">
        <v>795</v>
      </c>
      <c r="I2034" s="4">
        <v>25</v>
      </c>
      <c r="J2034" s="4">
        <v>9</v>
      </c>
      <c r="K2034" s="6">
        <v>1977</v>
      </c>
      <c r="L2034" s="1">
        <f t="shared" si="63"/>
        <v>11352</v>
      </c>
      <c r="M2034">
        <v>59.25</v>
      </c>
      <c r="N2034">
        <v>25.83</v>
      </c>
      <c r="O2034" t="s">
        <v>795</v>
      </c>
      <c r="P2034" t="s">
        <v>40</v>
      </c>
      <c r="Q2034" t="s">
        <v>35</v>
      </c>
      <c r="R2034">
        <v>99</v>
      </c>
      <c r="S2034">
        <v>0</v>
      </c>
      <c r="T2034">
        <v>0</v>
      </c>
    </row>
    <row r="2035" spans="1:20">
      <c r="A2035" t="s">
        <v>1025</v>
      </c>
      <c r="B2035" s="4">
        <v>15</v>
      </c>
      <c r="C2035" s="4">
        <v>5</v>
      </c>
      <c r="D2035" s="4">
        <v>1977</v>
      </c>
      <c r="E2035" s="1">
        <f t="shared" si="62"/>
        <v>7576</v>
      </c>
      <c r="F2035">
        <v>53.4</v>
      </c>
      <c r="G2035">
        <v>-1</v>
      </c>
      <c r="H2035" t="s">
        <v>4129</v>
      </c>
      <c r="I2035" s="4">
        <v>4</v>
      </c>
      <c r="J2035" s="4">
        <v>5</v>
      </c>
      <c r="K2035" s="6">
        <v>1978</v>
      </c>
      <c r="L2035" s="1">
        <f t="shared" si="63"/>
        <v>3560</v>
      </c>
      <c r="M2035">
        <v>53.4</v>
      </c>
      <c r="N2035">
        <v>-1</v>
      </c>
      <c r="O2035" t="s">
        <v>4129</v>
      </c>
      <c r="P2035" t="s">
        <v>34</v>
      </c>
      <c r="Q2035" t="s">
        <v>35</v>
      </c>
      <c r="R2035">
        <v>354</v>
      </c>
      <c r="S2035">
        <v>0</v>
      </c>
      <c r="T2035">
        <v>0</v>
      </c>
    </row>
    <row r="2036" spans="1:20">
      <c r="A2036" t="s">
        <v>1028</v>
      </c>
      <c r="B2036" s="4">
        <v>13</v>
      </c>
      <c r="C2036" s="4">
        <v>5</v>
      </c>
      <c r="D2036" s="4">
        <v>1977</v>
      </c>
      <c r="E2036" s="1">
        <f t="shared" si="62"/>
        <v>6846</v>
      </c>
      <c r="F2036">
        <v>51.77</v>
      </c>
      <c r="G2036">
        <v>7.0000000000000007E-2</v>
      </c>
      <c r="H2036" t="s">
        <v>4129</v>
      </c>
      <c r="I2036" s="4">
        <v>27</v>
      </c>
      <c r="J2036" s="4">
        <v>4</v>
      </c>
      <c r="K2036" s="6">
        <v>1982</v>
      </c>
      <c r="L2036" s="1">
        <f t="shared" si="63"/>
        <v>11934</v>
      </c>
      <c r="M2036">
        <v>51.57</v>
      </c>
      <c r="N2036">
        <v>0.25</v>
      </c>
      <c r="O2036" t="s">
        <v>4129</v>
      </c>
      <c r="P2036" t="s">
        <v>40</v>
      </c>
      <c r="Q2036" t="s">
        <v>35</v>
      </c>
      <c r="R2036">
        <v>1810</v>
      </c>
      <c r="S2036">
        <v>26</v>
      </c>
      <c r="T2036">
        <v>151</v>
      </c>
    </row>
    <row r="2037" spans="1:20">
      <c r="A2037" t="s">
        <v>1086</v>
      </c>
      <c r="B2037" s="4">
        <v>8</v>
      </c>
      <c r="C2037" s="4">
        <v>6</v>
      </c>
      <c r="D2037" s="4">
        <v>1977</v>
      </c>
      <c r="E2037" s="1">
        <f t="shared" si="62"/>
        <v>5051</v>
      </c>
      <c r="F2037">
        <v>54.1</v>
      </c>
      <c r="G2037">
        <v>-2.8</v>
      </c>
      <c r="H2037" t="s">
        <v>4129</v>
      </c>
      <c r="I2037" s="4">
        <v>16</v>
      </c>
      <c r="J2037" s="4">
        <v>4</v>
      </c>
      <c r="K2037" s="6">
        <v>1979</v>
      </c>
      <c r="L2037" s="1">
        <f t="shared" si="63"/>
        <v>7914</v>
      </c>
      <c r="M2037">
        <v>54.12</v>
      </c>
      <c r="N2037">
        <v>-2.77</v>
      </c>
      <c r="O2037" t="s">
        <v>4129</v>
      </c>
      <c r="P2037" t="s">
        <v>34</v>
      </c>
      <c r="Q2037" t="s">
        <v>35</v>
      </c>
      <c r="R2037">
        <v>677</v>
      </c>
      <c r="S2037">
        <v>3</v>
      </c>
      <c r="T2037">
        <v>50</v>
      </c>
    </row>
    <row r="2038" spans="1:20">
      <c r="A2038" t="s">
        <v>1105</v>
      </c>
      <c r="B2038" s="4">
        <v>12</v>
      </c>
      <c r="C2038" s="4">
        <v>5</v>
      </c>
      <c r="D2038" s="4">
        <v>1977</v>
      </c>
      <c r="E2038" s="1">
        <f t="shared" si="62"/>
        <v>6481</v>
      </c>
      <c r="F2038">
        <v>51.8</v>
      </c>
      <c r="G2038">
        <v>-0.60000000000000009</v>
      </c>
      <c r="H2038" t="s">
        <v>4129</v>
      </c>
      <c r="I2038" s="4">
        <v>15</v>
      </c>
      <c r="J2038" s="4">
        <v>7</v>
      </c>
      <c r="K2038" s="6">
        <v>1977</v>
      </c>
      <c r="L2038" s="1">
        <f t="shared" si="63"/>
        <v>7637</v>
      </c>
      <c r="M2038">
        <v>51.8</v>
      </c>
      <c r="N2038">
        <v>-0.60000000000000009</v>
      </c>
      <c r="O2038" t="s">
        <v>4129</v>
      </c>
      <c r="P2038" t="s">
        <v>34</v>
      </c>
      <c r="Q2038" t="s">
        <v>35</v>
      </c>
      <c r="R2038">
        <v>64</v>
      </c>
      <c r="S2038">
        <v>0</v>
      </c>
      <c r="T2038">
        <v>0</v>
      </c>
    </row>
    <row r="2039" spans="1:20">
      <c r="A2039" t="s">
        <v>1125</v>
      </c>
      <c r="B2039" s="4">
        <v>29</v>
      </c>
      <c r="C2039" s="4">
        <v>5</v>
      </c>
      <c r="D2039" s="4">
        <v>1977</v>
      </c>
      <c r="E2039" s="1">
        <f t="shared" si="62"/>
        <v>12690</v>
      </c>
      <c r="F2039">
        <v>50.92</v>
      </c>
      <c r="G2039">
        <v>0.78</v>
      </c>
      <c r="H2039" t="s">
        <v>4129</v>
      </c>
      <c r="I2039" s="4">
        <v>6</v>
      </c>
      <c r="J2039" s="4">
        <v>6</v>
      </c>
      <c r="K2039" s="6">
        <v>1977</v>
      </c>
      <c r="L2039" s="1">
        <f t="shared" si="63"/>
        <v>4320</v>
      </c>
      <c r="M2039">
        <v>50.9</v>
      </c>
      <c r="N2039">
        <v>0.8</v>
      </c>
      <c r="O2039" t="s">
        <v>4129</v>
      </c>
      <c r="P2039" t="s">
        <v>140</v>
      </c>
      <c r="Q2039" t="s">
        <v>27</v>
      </c>
      <c r="R2039">
        <v>8</v>
      </c>
      <c r="S2039">
        <v>3</v>
      </c>
      <c r="T2039">
        <v>148</v>
      </c>
    </row>
    <row r="2040" spans="1:20">
      <c r="A2040" t="s">
        <v>1131</v>
      </c>
      <c r="B2040" s="4">
        <v>12</v>
      </c>
      <c r="C2040" s="4">
        <v>5</v>
      </c>
      <c r="D2040" s="4">
        <v>1977</v>
      </c>
      <c r="E2040" s="1">
        <f t="shared" si="62"/>
        <v>6481</v>
      </c>
      <c r="F2040">
        <v>51.77</v>
      </c>
      <c r="G2040">
        <v>-0.65</v>
      </c>
      <c r="H2040" t="s">
        <v>4129</v>
      </c>
      <c r="I2040" s="4">
        <v>26</v>
      </c>
      <c r="J2040" s="4">
        <v>4</v>
      </c>
      <c r="K2040" s="6">
        <v>1983</v>
      </c>
      <c r="L2040" s="1">
        <f t="shared" si="63"/>
        <v>11570</v>
      </c>
      <c r="M2040">
        <v>51.77</v>
      </c>
      <c r="N2040">
        <v>-0.65</v>
      </c>
      <c r="O2040" t="s">
        <v>4129</v>
      </c>
      <c r="P2040" t="s">
        <v>40</v>
      </c>
      <c r="Q2040" t="s">
        <v>35</v>
      </c>
      <c r="R2040">
        <v>2175</v>
      </c>
      <c r="S2040">
        <v>0</v>
      </c>
      <c r="T2040">
        <v>0</v>
      </c>
    </row>
    <row r="2041" spans="1:20">
      <c r="A2041" t="s">
        <v>1132</v>
      </c>
      <c r="B2041" s="4">
        <v>19</v>
      </c>
      <c r="C2041" s="4">
        <v>5</v>
      </c>
      <c r="D2041" s="4">
        <v>1977</v>
      </c>
      <c r="E2041" s="1">
        <f t="shared" si="62"/>
        <v>9037</v>
      </c>
      <c r="F2041">
        <v>51.78</v>
      </c>
      <c r="G2041">
        <v>-0.67</v>
      </c>
      <c r="H2041" t="s">
        <v>4129</v>
      </c>
      <c r="I2041" s="4">
        <v>27</v>
      </c>
      <c r="J2041" s="4">
        <v>8</v>
      </c>
      <c r="K2041" s="6">
        <v>1977</v>
      </c>
      <c r="L2041" s="1">
        <f t="shared" si="63"/>
        <v>12051</v>
      </c>
      <c r="M2041">
        <v>51.8</v>
      </c>
      <c r="N2041">
        <v>-0.7</v>
      </c>
      <c r="O2041" t="s">
        <v>4129</v>
      </c>
      <c r="P2041" t="s">
        <v>34</v>
      </c>
      <c r="Q2041" t="s">
        <v>35</v>
      </c>
      <c r="R2041">
        <v>100</v>
      </c>
      <c r="S2041">
        <v>3</v>
      </c>
      <c r="T2041">
        <v>309</v>
      </c>
    </row>
    <row r="2042" spans="1:20">
      <c r="A2042" t="s">
        <v>1632</v>
      </c>
      <c r="B2042" s="4">
        <v>28</v>
      </c>
      <c r="C2042" s="4">
        <v>5</v>
      </c>
      <c r="D2042" s="4">
        <v>1977</v>
      </c>
      <c r="E2042" s="1">
        <f t="shared" si="62"/>
        <v>12325</v>
      </c>
      <c r="F2042">
        <v>52.38</v>
      </c>
      <c r="G2042">
        <v>4.7300000000000004</v>
      </c>
      <c r="H2042" t="s">
        <v>1615</v>
      </c>
      <c r="I2042" s="4">
        <v>25</v>
      </c>
      <c r="J2042" s="4">
        <v>6</v>
      </c>
      <c r="K2042" s="6">
        <v>1977</v>
      </c>
      <c r="L2042" s="1">
        <f t="shared" si="63"/>
        <v>11260</v>
      </c>
      <c r="M2042">
        <v>52.4</v>
      </c>
      <c r="N2042">
        <v>4.8</v>
      </c>
      <c r="O2042" t="s">
        <v>1615</v>
      </c>
      <c r="P2042" t="s">
        <v>81</v>
      </c>
      <c r="Q2042" t="s">
        <v>35</v>
      </c>
      <c r="R2042">
        <v>28</v>
      </c>
      <c r="S2042">
        <v>4</v>
      </c>
      <c r="T2042">
        <v>91</v>
      </c>
    </row>
    <row r="2043" spans="1:20">
      <c r="A2043" t="s">
        <v>1641</v>
      </c>
      <c r="B2043" s="4">
        <v>8</v>
      </c>
      <c r="C2043" s="4">
        <v>6</v>
      </c>
      <c r="D2043" s="4">
        <v>1977</v>
      </c>
      <c r="E2043" s="1">
        <f t="shared" si="62"/>
        <v>5051</v>
      </c>
      <c r="F2043">
        <v>52.35</v>
      </c>
      <c r="G2043">
        <v>4.75</v>
      </c>
      <c r="H2043" t="s">
        <v>1615</v>
      </c>
      <c r="I2043" s="4">
        <v>9</v>
      </c>
      <c r="J2043" s="4">
        <v>7</v>
      </c>
      <c r="K2043" s="6">
        <v>1977</v>
      </c>
      <c r="L2043" s="1">
        <f t="shared" si="63"/>
        <v>5446</v>
      </c>
      <c r="M2043">
        <v>52.4</v>
      </c>
      <c r="N2043">
        <v>4.8</v>
      </c>
      <c r="O2043" t="s">
        <v>1615</v>
      </c>
      <c r="P2043" t="s">
        <v>40</v>
      </c>
      <c r="Q2043" t="s">
        <v>52</v>
      </c>
      <c r="R2043">
        <v>31</v>
      </c>
      <c r="S2043">
        <v>5</v>
      </c>
      <c r="T2043">
        <v>32</v>
      </c>
    </row>
    <row r="2044" spans="1:20">
      <c r="A2044" t="s">
        <v>1733</v>
      </c>
      <c r="B2044" s="4">
        <v>21</v>
      </c>
      <c r="C2044" s="4">
        <v>5</v>
      </c>
      <c r="D2044" s="4">
        <v>1977</v>
      </c>
      <c r="E2044" s="1">
        <f t="shared" si="62"/>
        <v>9768</v>
      </c>
      <c r="F2044">
        <v>52.8</v>
      </c>
      <c r="G2044">
        <v>4.7</v>
      </c>
      <c r="H2044" t="s">
        <v>1615</v>
      </c>
      <c r="I2044" s="4">
        <v>25</v>
      </c>
      <c r="J2044" s="4">
        <v>7</v>
      </c>
      <c r="K2044" s="6">
        <v>1977</v>
      </c>
      <c r="L2044" s="1">
        <f t="shared" si="63"/>
        <v>11290</v>
      </c>
      <c r="M2044">
        <v>52.8</v>
      </c>
      <c r="N2044">
        <v>4.7</v>
      </c>
      <c r="O2044" t="s">
        <v>1615</v>
      </c>
      <c r="P2044" t="s">
        <v>81</v>
      </c>
      <c r="Q2044" t="s">
        <v>35</v>
      </c>
      <c r="R2044">
        <v>65</v>
      </c>
      <c r="S2044">
        <v>0</v>
      </c>
      <c r="T2044">
        <v>0</v>
      </c>
    </row>
    <row r="2045" spans="1:20">
      <c r="A2045" t="s">
        <v>1734</v>
      </c>
      <c r="B2045" s="4">
        <v>23</v>
      </c>
      <c r="C2045" s="4">
        <v>5</v>
      </c>
      <c r="D2045" s="4">
        <v>1977</v>
      </c>
      <c r="E2045" s="1">
        <f t="shared" si="62"/>
        <v>10498</v>
      </c>
      <c r="F2045">
        <v>52.77</v>
      </c>
      <c r="G2045">
        <v>4.67</v>
      </c>
      <c r="H2045" t="s">
        <v>1615</v>
      </c>
      <c r="I2045" s="4">
        <v>25</v>
      </c>
      <c r="J2045" s="4">
        <v>7</v>
      </c>
      <c r="K2045" s="6">
        <v>1978</v>
      </c>
      <c r="L2045" s="1">
        <f t="shared" si="63"/>
        <v>11291</v>
      </c>
      <c r="M2045">
        <v>52.77</v>
      </c>
      <c r="N2045">
        <v>4.67</v>
      </c>
      <c r="O2045" t="s">
        <v>1615</v>
      </c>
      <c r="P2045" t="s">
        <v>40</v>
      </c>
      <c r="Q2045" t="s">
        <v>35</v>
      </c>
      <c r="R2045">
        <v>428</v>
      </c>
      <c r="S2045">
        <v>0</v>
      </c>
      <c r="T2045">
        <v>0</v>
      </c>
    </row>
    <row r="2046" spans="1:20">
      <c r="A2046" t="s">
        <v>1735</v>
      </c>
      <c r="B2046" s="4">
        <v>19</v>
      </c>
      <c r="C2046" s="4">
        <v>5</v>
      </c>
      <c r="D2046" s="4">
        <v>1977</v>
      </c>
      <c r="E2046" s="1">
        <f t="shared" si="62"/>
        <v>9037</v>
      </c>
      <c r="F2046">
        <v>52.4</v>
      </c>
      <c r="G2046">
        <v>4.5</v>
      </c>
      <c r="H2046" t="s">
        <v>1615</v>
      </c>
      <c r="I2046" s="4">
        <v>9</v>
      </c>
      <c r="J2046" s="4">
        <v>7</v>
      </c>
      <c r="K2046" s="6">
        <v>1977</v>
      </c>
      <c r="L2046" s="1">
        <f t="shared" si="63"/>
        <v>5446</v>
      </c>
      <c r="M2046">
        <v>52.4</v>
      </c>
      <c r="N2046">
        <v>4.5</v>
      </c>
      <c r="O2046" t="s">
        <v>1615</v>
      </c>
      <c r="P2046" t="s">
        <v>40</v>
      </c>
      <c r="Q2046" t="s">
        <v>35</v>
      </c>
      <c r="R2046">
        <v>51</v>
      </c>
      <c r="S2046">
        <v>0</v>
      </c>
      <c r="T2046">
        <v>0</v>
      </c>
    </row>
    <row r="2047" spans="1:20">
      <c r="A2047" t="s">
        <v>1736</v>
      </c>
      <c r="B2047" s="4">
        <v>30</v>
      </c>
      <c r="C2047" s="4">
        <v>5</v>
      </c>
      <c r="D2047" s="4">
        <v>1977</v>
      </c>
      <c r="E2047" s="1">
        <f t="shared" si="62"/>
        <v>13055</v>
      </c>
      <c r="F2047">
        <v>52.4</v>
      </c>
      <c r="G2047">
        <v>4.5</v>
      </c>
      <c r="H2047" t="s">
        <v>1615</v>
      </c>
      <c r="I2047" s="4">
        <v>6</v>
      </c>
      <c r="J2047" s="4">
        <v>8</v>
      </c>
      <c r="K2047" s="6">
        <v>1977</v>
      </c>
      <c r="L2047" s="1">
        <f t="shared" si="63"/>
        <v>4381</v>
      </c>
      <c r="M2047">
        <v>52.4</v>
      </c>
      <c r="N2047">
        <v>4.5</v>
      </c>
      <c r="O2047" t="s">
        <v>1615</v>
      </c>
      <c r="P2047" t="s">
        <v>40</v>
      </c>
      <c r="Q2047" t="s">
        <v>52</v>
      </c>
      <c r="R2047">
        <v>68</v>
      </c>
      <c r="S2047">
        <v>0</v>
      </c>
      <c r="T2047">
        <v>0</v>
      </c>
    </row>
    <row r="2048" spans="1:20">
      <c r="A2048" t="s">
        <v>1762</v>
      </c>
      <c r="B2048" s="4">
        <v>16</v>
      </c>
      <c r="C2048" s="4">
        <v>5</v>
      </c>
      <c r="D2048" s="4">
        <v>1977</v>
      </c>
      <c r="E2048" s="1">
        <f t="shared" si="62"/>
        <v>7942</v>
      </c>
      <c r="F2048">
        <v>52.05</v>
      </c>
      <c r="G2048">
        <v>4.22</v>
      </c>
      <c r="H2048" t="s">
        <v>1615</v>
      </c>
      <c r="I2048" s="4">
        <v>22</v>
      </c>
      <c r="J2048" s="4">
        <v>1</v>
      </c>
      <c r="K2048" s="6">
        <v>1980</v>
      </c>
      <c r="L2048" s="1">
        <f t="shared" si="63"/>
        <v>10016</v>
      </c>
      <c r="M2048">
        <v>52.05</v>
      </c>
      <c r="N2048">
        <v>4.22</v>
      </c>
      <c r="O2048" t="s">
        <v>1615</v>
      </c>
      <c r="P2048" t="s">
        <v>40</v>
      </c>
      <c r="Q2048" t="s">
        <v>35</v>
      </c>
      <c r="R2048">
        <v>981</v>
      </c>
      <c r="S2048">
        <v>0</v>
      </c>
      <c r="T2048">
        <v>0</v>
      </c>
    </row>
    <row r="2049" spans="1:20">
      <c r="A2049" t="s">
        <v>1763</v>
      </c>
      <c r="B2049" s="4">
        <v>16</v>
      </c>
      <c r="C2049" s="4">
        <v>5</v>
      </c>
      <c r="D2049" s="4">
        <v>1977</v>
      </c>
      <c r="E2049" s="1">
        <f t="shared" si="62"/>
        <v>7942</v>
      </c>
      <c r="F2049">
        <v>52.05</v>
      </c>
      <c r="G2049">
        <v>4.22</v>
      </c>
      <c r="H2049" t="s">
        <v>1615</v>
      </c>
      <c r="I2049" s="4">
        <v>5</v>
      </c>
      <c r="J2049" s="4">
        <v>9</v>
      </c>
      <c r="K2049" s="6">
        <v>1978</v>
      </c>
      <c r="L2049" s="1">
        <f t="shared" si="63"/>
        <v>4048</v>
      </c>
      <c r="M2049">
        <v>52.05</v>
      </c>
      <c r="N2049">
        <v>4.2</v>
      </c>
      <c r="O2049" t="s">
        <v>1615</v>
      </c>
      <c r="P2049" t="s">
        <v>34</v>
      </c>
      <c r="Q2049" t="s">
        <v>35</v>
      </c>
      <c r="R2049">
        <v>477</v>
      </c>
      <c r="S2049">
        <v>2</v>
      </c>
      <c r="T2049">
        <v>270</v>
      </c>
    </row>
    <row r="2050" spans="1:20">
      <c r="A2050" t="s">
        <v>1764</v>
      </c>
      <c r="B2050" s="4">
        <v>22</v>
      </c>
      <c r="C2050" s="4">
        <v>5</v>
      </c>
      <c r="D2050" s="4">
        <v>1977</v>
      </c>
      <c r="E2050" s="1">
        <f t="shared" si="62"/>
        <v>10133</v>
      </c>
      <c r="F2050">
        <v>52.05</v>
      </c>
      <c r="G2050">
        <v>4.22</v>
      </c>
      <c r="H2050" t="s">
        <v>4130</v>
      </c>
      <c r="I2050" s="4">
        <v>14</v>
      </c>
      <c r="J2050" s="4">
        <v>3</v>
      </c>
      <c r="K2050" s="6">
        <v>1981</v>
      </c>
      <c r="L2050" s="1">
        <f t="shared" si="63"/>
        <v>7154</v>
      </c>
      <c r="M2050">
        <v>51.98</v>
      </c>
      <c r="N2050">
        <v>4.12</v>
      </c>
      <c r="O2050" t="s">
        <v>1615</v>
      </c>
      <c r="P2050" t="s">
        <v>140</v>
      </c>
      <c r="Q2050" t="s">
        <v>35</v>
      </c>
      <c r="R2050">
        <v>1392</v>
      </c>
      <c r="S2050">
        <v>11</v>
      </c>
      <c r="T2050">
        <v>223</v>
      </c>
    </row>
    <row r="2051" spans="1:20">
      <c r="A2051" t="s">
        <v>1765</v>
      </c>
      <c r="B2051" s="4">
        <v>3</v>
      </c>
      <c r="C2051" s="4">
        <v>6</v>
      </c>
      <c r="D2051" s="4">
        <v>1977</v>
      </c>
      <c r="E2051" s="1">
        <f t="shared" ref="E2051:E2114" si="64">DATE(B2051,C2051,D2051)</f>
        <v>3224</v>
      </c>
      <c r="F2051">
        <v>52.4</v>
      </c>
      <c r="G2051">
        <v>5.8</v>
      </c>
      <c r="H2051" t="s">
        <v>4130</v>
      </c>
      <c r="I2051" s="4">
        <v>27</v>
      </c>
      <c r="J2051" s="4">
        <v>4</v>
      </c>
      <c r="K2051" s="6">
        <v>1978</v>
      </c>
      <c r="L2051" s="1">
        <f t="shared" ref="L2051:L2114" si="65">DATE(I2051,J2051,K2051)</f>
        <v>11930</v>
      </c>
      <c r="M2051">
        <v>51.9</v>
      </c>
      <c r="N2051">
        <v>5.7</v>
      </c>
      <c r="O2051" t="s">
        <v>1615</v>
      </c>
      <c r="P2051" t="s">
        <v>34</v>
      </c>
      <c r="Q2051" t="s">
        <v>35</v>
      </c>
      <c r="R2051">
        <v>328</v>
      </c>
      <c r="S2051">
        <v>56</v>
      </c>
      <c r="T2051">
        <v>187</v>
      </c>
    </row>
    <row r="2052" spans="1:20">
      <c r="A2052" t="s">
        <v>1768</v>
      </c>
      <c r="B2052" s="4">
        <v>24</v>
      </c>
      <c r="C2052" s="4">
        <v>5</v>
      </c>
      <c r="D2052" s="4">
        <v>1977</v>
      </c>
      <c r="E2052" s="1">
        <f t="shared" si="64"/>
        <v>10864</v>
      </c>
      <c r="F2052">
        <v>53.12</v>
      </c>
      <c r="G2052">
        <v>4.8</v>
      </c>
      <c r="H2052" t="s">
        <v>4130</v>
      </c>
      <c r="I2052" s="4">
        <v>10</v>
      </c>
      <c r="J2052" s="4">
        <v>6</v>
      </c>
      <c r="K2052" s="6">
        <v>1979</v>
      </c>
      <c r="L2052" s="1">
        <f t="shared" si="65"/>
        <v>5783</v>
      </c>
      <c r="M2052">
        <v>53.12</v>
      </c>
      <c r="N2052">
        <v>4.8</v>
      </c>
      <c r="O2052" t="s">
        <v>1615</v>
      </c>
      <c r="P2052" t="s">
        <v>40</v>
      </c>
      <c r="Q2052" t="s">
        <v>35</v>
      </c>
      <c r="R2052">
        <v>747</v>
      </c>
      <c r="S2052">
        <v>0</v>
      </c>
      <c r="T2052">
        <v>0</v>
      </c>
    </row>
    <row r="2053" spans="1:20">
      <c r="A2053" t="s">
        <v>1783</v>
      </c>
      <c r="B2053" s="4">
        <v>7</v>
      </c>
      <c r="C2053" s="4">
        <v>5</v>
      </c>
      <c r="D2053" s="4">
        <v>1977</v>
      </c>
      <c r="E2053" s="1">
        <f t="shared" si="64"/>
        <v>4654</v>
      </c>
      <c r="F2053">
        <v>51.35</v>
      </c>
      <c r="G2053">
        <v>6.05</v>
      </c>
      <c r="H2053" t="s">
        <v>4130</v>
      </c>
      <c r="I2053" s="4">
        <v>10</v>
      </c>
      <c r="J2053" s="4">
        <v>7</v>
      </c>
      <c r="K2053" s="6">
        <v>1979</v>
      </c>
      <c r="L2053" s="1">
        <f t="shared" si="65"/>
        <v>5813</v>
      </c>
      <c r="M2053">
        <v>51.37</v>
      </c>
      <c r="N2053">
        <v>6.08</v>
      </c>
      <c r="O2053" t="s">
        <v>1615</v>
      </c>
      <c r="P2053" t="s">
        <v>40</v>
      </c>
      <c r="Q2053" t="s">
        <v>35</v>
      </c>
      <c r="R2053">
        <v>794</v>
      </c>
      <c r="S2053">
        <v>3</v>
      </c>
      <c r="T2053">
        <v>52</v>
      </c>
    </row>
    <row r="2054" spans="1:20">
      <c r="A2054" t="s">
        <v>1787</v>
      </c>
      <c r="B2054" s="4">
        <v>11</v>
      </c>
      <c r="C2054" s="4">
        <v>6</v>
      </c>
      <c r="D2054" s="4">
        <v>1977</v>
      </c>
      <c r="E2054" s="1">
        <f t="shared" si="64"/>
        <v>6146</v>
      </c>
      <c r="F2054">
        <v>53.03</v>
      </c>
      <c r="G2054">
        <v>4.72</v>
      </c>
      <c r="H2054" t="s">
        <v>4130</v>
      </c>
      <c r="I2054" s="4">
        <v>23</v>
      </c>
      <c r="J2054" s="4">
        <v>4</v>
      </c>
      <c r="K2054" s="6">
        <v>1981</v>
      </c>
      <c r="L2054" s="1">
        <f t="shared" si="65"/>
        <v>10472</v>
      </c>
      <c r="M2054">
        <v>53.1</v>
      </c>
      <c r="N2054">
        <v>4.8</v>
      </c>
      <c r="O2054" t="s">
        <v>1615</v>
      </c>
      <c r="P2054" t="s">
        <v>40</v>
      </c>
      <c r="Q2054" t="s">
        <v>35</v>
      </c>
      <c r="R2054">
        <v>1412</v>
      </c>
      <c r="S2054">
        <v>8</v>
      </c>
      <c r="T2054">
        <v>46</v>
      </c>
    </row>
    <row r="2055" spans="1:20">
      <c r="A2055" t="s">
        <v>1788</v>
      </c>
      <c r="B2055" s="4">
        <v>9</v>
      </c>
      <c r="C2055" s="4">
        <v>5</v>
      </c>
      <c r="D2055" s="4">
        <v>1977</v>
      </c>
      <c r="E2055" s="1">
        <f t="shared" si="64"/>
        <v>5385</v>
      </c>
      <c r="F2055">
        <v>53.17</v>
      </c>
      <c r="G2055">
        <v>6.62</v>
      </c>
      <c r="H2055" t="s">
        <v>4130</v>
      </c>
      <c r="I2055" s="4">
        <v>20</v>
      </c>
      <c r="J2055" s="4">
        <v>2</v>
      </c>
      <c r="K2055" s="6">
        <v>1978</v>
      </c>
      <c r="L2055" s="1">
        <f t="shared" si="65"/>
        <v>9314</v>
      </c>
      <c r="M2055">
        <v>53.2</v>
      </c>
      <c r="N2055">
        <v>6.6</v>
      </c>
      <c r="O2055" t="s">
        <v>1615</v>
      </c>
      <c r="P2055" t="s">
        <v>40</v>
      </c>
      <c r="Q2055" t="s">
        <v>35</v>
      </c>
      <c r="R2055">
        <v>287</v>
      </c>
      <c r="S2055">
        <v>3</v>
      </c>
      <c r="T2055">
        <v>330</v>
      </c>
    </row>
    <row r="2056" spans="1:20">
      <c r="A2056" t="s">
        <v>1789</v>
      </c>
      <c r="B2056" s="4">
        <v>31</v>
      </c>
      <c r="C2056" s="4">
        <v>5</v>
      </c>
      <c r="D2056" s="4">
        <v>1977</v>
      </c>
      <c r="E2056" s="1">
        <f t="shared" si="64"/>
        <v>13420</v>
      </c>
      <c r="F2056">
        <v>53.17</v>
      </c>
      <c r="G2056">
        <v>6.62</v>
      </c>
      <c r="H2056" t="s">
        <v>4130</v>
      </c>
      <c r="I2056" s="4">
        <v>21</v>
      </c>
      <c r="J2056" s="4">
        <v>7</v>
      </c>
      <c r="K2056" s="6">
        <v>1977</v>
      </c>
      <c r="L2056" s="1">
        <f t="shared" si="65"/>
        <v>9829</v>
      </c>
      <c r="M2056">
        <v>53.2</v>
      </c>
      <c r="N2056">
        <v>6.6</v>
      </c>
      <c r="O2056" t="s">
        <v>1615</v>
      </c>
      <c r="P2056" t="s">
        <v>40</v>
      </c>
      <c r="Q2056" t="s">
        <v>35</v>
      </c>
      <c r="R2056">
        <v>51</v>
      </c>
      <c r="S2056">
        <v>3</v>
      </c>
      <c r="T2056">
        <v>330</v>
      </c>
    </row>
    <row r="2057" spans="1:20">
      <c r="A2057" t="s">
        <v>1790</v>
      </c>
      <c r="B2057" s="4">
        <v>31</v>
      </c>
      <c r="C2057" s="4">
        <v>5</v>
      </c>
      <c r="D2057" s="4">
        <v>1977</v>
      </c>
      <c r="E2057" s="1">
        <f t="shared" si="64"/>
        <v>13420</v>
      </c>
      <c r="F2057">
        <v>53.17</v>
      </c>
      <c r="G2057">
        <v>6.62</v>
      </c>
      <c r="H2057" t="s">
        <v>4130</v>
      </c>
      <c r="I2057" s="4">
        <v>1</v>
      </c>
      <c r="J2057" s="4">
        <v>5</v>
      </c>
      <c r="K2057" s="6">
        <v>1978</v>
      </c>
      <c r="L2057" s="1">
        <f t="shared" si="65"/>
        <v>2464</v>
      </c>
      <c r="M2057">
        <v>53.2</v>
      </c>
      <c r="N2057">
        <v>6.6</v>
      </c>
      <c r="O2057" t="s">
        <v>1615</v>
      </c>
      <c r="P2057" t="s">
        <v>107</v>
      </c>
      <c r="Q2057" t="s">
        <v>35</v>
      </c>
      <c r="R2057">
        <v>335</v>
      </c>
      <c r="S2057">
        <v>3</v>
      </c>
      <c r="T2057">
        <v>330</v>
      </c>
    </row>
    <row r="2058" spans="1:20">
      <c r="A2058" t="s">
        <v>1791</v>
      </c>
      <c r="B2058" s="4">
        <v>2</v>
      </c>
      <c r="C2058" s="4">
        <v>6</v>
      </c>
      <c r="D2058" s="4">
        <v>1977</v>
      </c>
      <c r="E2058" s="1">
        <f t="shared" si="64"/>
        <v>2859</v>
      </c>
      <c r="F2058">
        <v>53.17</v>
      </c>
      <c r="G2058">
        <v>6.62</v>
      </c>
      <c r="H2058" t="s">
        <v>1615</v>
      </c>
      <c r="I2058" s="4">
        <v>20</v>
      </c>
      <c r="J2058" s="4">
        <v>7</v>
      </c>
      <c r="K2058" s="6">
        <v>1977</v>
      </c>
      <c r="L2058" s="1">
        <f t="shared" si="65"/>
        <v>9464</v>
      </c>
      <c r="M2058">
        <v>53.2</v>
      </c>
      <c r="N2058">
        <v>6.6</v>
      </c>
      <c r="O2058" t="s">
        <v>1615</v>
      </c>
      <c r="P2058" t="s">
        <v>84</v>
      </c>
      <c r="Q2058" t="s">
        <v>35</v>
      </c>
      <c r="R2058">
        <v>48</v>
      </c>
      <c r="S2058">
        <v>3</v>
      </c>
      <c r="T2058">
        <v>330</v>
      </c>
    </row>
    <row r="2059" spans="1:20">
      <c r="A2059" t="s">
        <v>1802</v>
      </c>
      <c r="B2059" s="4">
        <v>18</v>
      </c>
      <c r="C2059" s="4">
        <v>6</v>
      </c>
      <c r="D2059" s="4">
        <v>1977</v>
      </c>
      <c r="E2059" s="1">
        <f t="shared" si="64"/>
        <v>8703</v>
      </c>
      <c r="F2059">
        <v>53.17</v>
      </c>
      <c r="G2059">
        <v>5.78</v>
      </c>
      <c r="H2059" t="s">
        <v>1615</v>
      </c>
      <c r="I2059" s="4">
        <v>15</v>
      </c>
      <c r="J2059" s="4">
        <v>5</v>
      </c>
      <c r="K2059" s="6">
        <v>1989</v>
      </c>
      <c r="L2059" s="1">
        <f t="shared" si="65"/>
        <v>7588</v>
      </c>
      <c r="M2059">
        <v>53.23</v>
      </c>
      <c r="N2059">
        <v>5.77</v>
      </c>
      <c r="O2059" t="s">
        <v>1615</v>
      </c>
      <c r="P2059" t="s">
        <v>34</v>
      </c>
      <c r="Q2059" t="s">
        <v>35</v>
      </c>
      <c r="R2059">
        <v>4349</v>
      </c>
      <c r="S2059">
        <v>8</v>
      </c>
      <c r="T2059">
        <v>344</v>
      </c>
    </row>
    <row r="2060" spans="1:20">
      <c r="A2060" t="s">
        <v>2096</v>
      </c>
      <c r="B2060" s="4">
        <v>4</v>
      </c>
      <c r="C2060" s="4">
        <v>6</v>
      </c>
      <c r="D2060" s="4">
        <v>1977</v>
      </c>
      <c r="E2060" s="1">
        <f t="shared" si="64"/>
        <v>3590</v>
      </c>
      <c r="F2060">
        <v>60.45</v>
      </c>
      <c r="G2060">
        <v>11.5</v>
      </c>
      <c r="H2060" t="s">
        <v>669</v>
      </c>
      <c r="I2060" s="4">
        <v>15</v>
      </c>
      <c r="J2060" s="4">
        <v>4</v>
      </c>
      <c r="K2060" s="6">
        <v>1978</v>
      </c>
      <c r="L2060" s="1">
        <f t="shared" si="65"/>
        <v>7547</v>
      </c>
      <c r="M2060">
        <v>60.47</v>
      </c>
      <c r="N2060">
        <v>11.48</v>
      </c>
      <c r="O2060" t="s">
        <v>669</v>
      </c>
      <c r="P2060" t="s">
        <v>34</v>
      </c>
      <c r="Q2060" t="s">
        <v>35</v>
      </c>
      <c r="R2060">
        <v>315</v>
      </c>
      <c r="S2060">
        <v>3</v>
      </c>
      <c r="T2060">
        <v>334</v>
      </c>
    </row>
    <row r="2061" spans="1:20">
      <c r="A2061" t="s">
        <v>2097</v>
      </c>
      <c r="B2061" s="4">
        <v>4</v>
      </c>
      <c r="C2061" s="4">
        <v>6</v>
      </c>
      <c r="D2061" s="4">
        <v>1977</v>
      </c>
      <c r="E2061" s="1">
        <f t="shared" si="64"/>
        <v>3590</v>
      </c>
      <c r="F2061">
        <v>60.45</v>
      </c>
      <c r="G2061">
        <v>11.5</v>
      </c>
      <c r="H2061" t="s">
        <v>669</v>
      </c>
      <c r="I2061" s="4">
        <v>10</v>
      </c>
      <c r="J2061" s="4">
        <v>6</v>
      </c>
      <c r="K2061" s="6">
        <v>1977</v>
      </c>
      <c r="L2061" s="1">
        <f t="shared" si="65"/>
        <v>5781</v>
      </c>
      <c r="M2061">
        <v>60.45</v>
      </c>
      <c r="N2061">
        <v>11.5</v>
      </c>
      <c r="O2061" t="s">
        <v>669</v>
      </c>
      <c r="P2061" t="s">
        <v>40</v>
      </c>
      <c r="Q2061" t="s">
        <v>35</v>
      </c>
      <c r="R2061">
        <v>6</v>
      </c>
      <c r="S2061">
        <v>0</v>
      </c>
      <c r="T2061">
        <v>0</v>
      </c>
    </row>
    <row r="2062" spans="1:20">
      <c r="A2062" t="s">
        <v>2098</v>
      </c>
      <c r="B2062" s="4">
        <v>4</v>
      </c>
      <c r="C2062" s="4">
        <v>6</v>
      </c>
      <c r="D2062" s="4">
        <v>1977</v>
      </c>
      <c r="E2062" s="1">
        <f t="shared" si="64"/>
        <v>3590</v>
      </c>
      <c r="F2062">
        <v>60.45</v>
      </c>
      <c r="G2062">
        <v>11.5</v>
      </c>
      <c r="H2062" t="s">
        <v>669</v>
      </c>
      <c r="I2062" s="4">
        <v>15</v>
      </c>
      <c r="J2062" s="4">
        <v>11</v>
      </c>
      <c r="K2062" s="6">
        <v>1978</v>
      </c>
      <c r="L2062" s="1">
        <f t="shared" si="65"/>
        <v>7761</v>
      </c>
      <c r="M2062">
        <v>60.47</v>
      </c>
      <c r="N2062">
        <v>11.48</v>
      </c>
      <c r="O2062" t="s">
        <v>669</v>
      </c>
      <c r="P2062" t="s">
        <v>34</v>
      </c>
      <c r="Q2062" t="s">
        <v>35</v>
      </c>
      <c r="R2062">
        <v>529</v>
      </c>
      <c r="S2062">
        <v>3</v>
      </c>
      <c r="T2062">
        <v>334</v>
      </c>
    </row>
    <row r="2063" spans="1:20">
      <c r="A2063" t="s">
        <v>2100</v>
      </c>
      <c r="B2063" s="4">
        <v>13</v>
      </c>
      <c r="C2063" s="4">
        <v>6</v>
      </c>
      <c r="D2063" s="4">
        <v>1977</v>
      </c>
      <c r="E2063" s="1">
        <f t="shared" si="64"/>
        <v>6877</v>
      </c>
      <c r="F2063">
        <v>59.75</v>
      </c>
      <c r="G2063">
        <v>10.27</v>
      </c>
      <c r="H2063" t="s">
        <v>669</v>
      </c>
      <c r="I2063" s="4">
        <v>12</v>
      </c>
      <c r="J2063" s="4">
        <v>1</v>
      </c>
      <c r="K2063" s="6">
        <v>1980</v>
      </c>
      <c r="L2063" s="1">
        <f t="shared" si="65"/>
        <v>6363</v>
      </c>
      <c r="M2063">
        <v>59.97</v>
      </c>
      <c r="N2063">
        <v>9.98</v>
      </c>
      <c r="O2063" t="s">
        <v>669</v>
      </c>
      <c r="P2063" t="s">
        <v>34</v>
      </c>
      <c r="Q2063" t="s">
        <v>35</v>
      </c>
      <c r="R2063">
        <v>943</v>
      </c>
      <c r="S2063">
        <v>29</v>
      </c>
      <c r="T2063">
        <v>327</v>
      </c>
    </row>
    <row r="2064" spans="1:20">
      <c r="A2064" t="s">
        <v>2102</v>
      </c>
      <c r="B2064" s="4">
        <v>1</v>
      </c>
      <c r="C2064" s="4">
        <v>6</v>
      </c>
      <c r="D2064" s="4">
        <v>1977</v>
      </c>
      <c r="E2064" s="1">
        <f t="shared" si="64"/>
        <v>2494</v>
      </c>
      <c r="F2064">
        <v>59.15</v>
      </c>
      <c r="G2064">
        <v>10.18</v>
      </c>
      <c r="H2064" t="s">
        <v>669</v>
      </c>
      <c r="I2064" s="4">
        <v>5</v>
      </c>
      <c r="J2064" s="4">
        <v>6</v>
      </c>
      <c r="K2064" s="6">
        <v>1977</v>
      </c>
      <c r="L2064" s="1">
        <f t="shared" si="65"/>
        <v>3955</v>
      </c>
      <c r="M2064">
        <v>59.15</v>
      </c>
      <c r="N2064">
        <v>10.18</v>
      </c>
      <c r="O2064" t="s">
        <v>669</v>
      </c>
      <c r="P2064" t="s">
        <v>40</v>
      </c>
      <c r="Q2064" t="s">
        <v>35</v>
      </c>
      <c r="R2064">
        <v>4</v>
      </c>
      <c r="S2064">
        <v>0</v>
      </c>
      <c r="T2064">
        <v>0</v>
      </c>
    </row>
    <row r="2065" spans="1:20">
      <c r="A2065" t="s">
        <v>2103</v>
      </c>
      <c r="B2065" s="4">
        <v>1</v>
      </c>
      <c r="C2065" s="4">
        <v>6</v>
      </c>
      <c r="D2065" s="4">
        <v>1977</v>
      </c>
      <c r="E2065" s="1">
        <f t="shared" si="64"/>
        <v>2494</v>
      </c>
      <c r="F2065">
        <v>59.15</v>
      </c>
      <c r="G2065">
        <v>10.18</v>
      </c>
      <c r="H2065" t="s">
        <v>669</v>
      </c>
      <c r="I2065" s="4">
        <v>3</v>
      </c>
      <c r="J2065" s="4">
        <v>6</v>
      </c>
      <c r="K2065" s="6">
        <v>1977</v>
      </c>
      <c r="L2065" s="1">
        <f t="shared" si="65"/>
        <v>3224</v>
      </c>
      <c r="M2065">
        <v>59.15</v>
      </c>
      <c r="N2065">
        <v>10.18</v>
      </c>
      <c r="O2065" t="s">
        <v>669</v>
      </c>
      <c r="P2065" t="s">
        <v>40</v>
      </c>
      <c r="Q2065" t="s">
        <v>35</v>
      </c>
      <c r="R2065">
        <v>2</v>
      </c>
      <c r="S2065">
        <v>0</v>
      </c>
      <c r="T2065">
        <v>0</v>
      </c>
    </row>
    <row r="2066" spans="1:20">
      <c r="A2066" t="s">
        <v>2104</v>
      </c>
      <c r="B2066" s="4">
        <v>1</v>
      </c>
      <c r="C2066" s="4">
        <v>6</v>
      </c>
      <c r="D2066" s="4">
        <v>1977</v>
      </c>
      <c r="E2066" s="1">
        <f t="shared" si="64"/>
        <v>2494</v>
      </c>
      <c r="F2066">
        <v>59.15</v>
      </c>
      <c r="G2066">
        <v>10.18</v>
      </c>
      <c r="H2066" t="s">
        <v>669</v>
      </c>
      <c r="I2066" s="4">
        <v>5</v>
      </c>
      <c r="J2066" s="4">
        <v>6</v>
      </c>
      <c r="K2066" s="6">
        <v>1977</v>
      </c>
      <c r="L2066" s="1">
        <f t="shared" si="65"/>
        <v>3955</v>
      </c>
      <c r="M2066">
        <v>59.15</v>
      </c>
      <c r="N2066">
        <v>10.18</v>
      </c>
      <c r="O2066" t="s">
        <v>669</v>
      </c>
      <c r="P2066" t="s">
        <v>40</v>
      </c>
      <c r="Q2066" t="s">
        <v>35</v>
      </c>
      <c r="R2066">
        <v>4</v>
      </c>
      <c r="S2066">
        <v>0</v>
      </c>
      <c r="T2066">
        <v>0</v>
      </c>
    </row>
    <row r="2067" spans="1:20">
      <c r="A2067" t="s">
        <v>2105</v>
      </c>
      <c r="B2067" s="4">
        <v>1</v>
      </c>
      <c r="C2067" s="4">
        <v>6</v>
      </c>
      <c r="D2067" s="4">
        <v>1977</v>
      </c>
      <c r="E2067" s="1">
        <f t="shared" si="64"/>
        <v>2494</v>
      </c>
      <c r="F2067">
        <v>59.15</v>
      </c>
      <c r="G2067">
        <v>10.18</v>
      </c>
      <c r="H2067" t="s">
        <v>669</v>
      </c>
      <c r="I2067" s="4">
        <v>5</v>
      </c>
      <c r="J2067" s="4">
        <v>6</v>
      </c>
      <c r="K2067" s="6">
        <v>1977</v>
      </c>
      <c r="L2067" s="1">
        <f t="shared" si="65"/>
        <v>3955</v>
      </c>
      <c r="M2067">
        <v>59.15</v>
      </c>
      <c r="N2067">
        <v>10.18</v>
      </c>
      <c r="O2067" t="s">
        <v>669</v>
      </c>
      <c r="P2067" t="s">
        <v>40</v>
      </c>
      <c r="Q2067" t="s">
        <v>35</v>
      </c>
      <c r="R2067">
        <v>4</v>
      </c>
      <c r="S2067">
        <v>0</v>
      </c>
      <c r="T2067">
        <v>0</v>
      </c>
    </row>
    <row r="2068" spans="1:20">
      <c r="A2068" t="s">
        <v>2128</v>
      </c>
      <c r="B2068" s="4">
        <v>8</v>
      </c>
      <c r="C2068" s="4">
        <v>6</v>
      </c>
      <c r="D2068" s="4">
        <v>1977</v>
      </c>
      <c r="E2068" s="1">
        <f t="shared" si="64"/>
        <v>5051</v>
      </c>
      <c r="F2068">
        <v>59.87</v>
      </c>
      <c r="G2068">
        <v>10.47</v>
      </c>
      <c r="H2068" t="s">
        <v>669</v>
      </c>
      <c r="I2068" s="4">
        <v>15</v>
      </c>
      <c r="J2068" s="4">
        <v>2</v>
      </c>
      <c r="K2068" s="6">
        <v>1978</v>
      </c>
      <c r="L2068" s="1">
        <f t="shared" si="65"/>
        <v>7488</v>
      </c>
      <c r="M2068">
        <v>59.83</v>
      </c>
      <c r="N2068">
        <v>10.43</v>
      </c>
      <c r="O2068" t="s">
        <v>669</v>
      </c>
      <c r="P2068" t="s">
        <v>140</v>
      </c>
      <c r="Q2068" t="s">
        <v>35</v>
      </c>
      <c r="R2068">
        <v>252</v>
      </c>
      <c r="S2068">
        <v>5</v>
      </c>
      <c r="T2068">
        <v>207</v>
      </c>
    </row>
    <row r="2069" spans="1:20">
      <c r="A2069" t="s">
        <v>2749</v>
      </c>
      <c r="B2069" s="4">
        <v>29</v>
      </c>
      <c r="C2069" s="4">
        <v>5</v>
      </c>
      <c r="D2069" s="4">
        <v>1977</v>
      </c>
      <c r="E2069" s="1">
        <f t="shared" si="64"/>
        <v>12690</v>
      </c>
      <c r="F2069">
        <v>62.55</v>
      </c>
      <c r="G2069">
        <v>29.82</v>
      </c>
      <c r="H2069" t="s">
        <v>2455</v>
      </c>
      <c r="I2069" s="4">
        <v>10</v>
      </c>
      <c r="J2069" s="4">
        <v>9</v>
      </c>
      <c r="K2069" s="6">
        <v>1979</v>
      </c>
      <c r="L2069" s="1">
        <f t="shared" si="65"/>
        <v>5875</v>
      </c>
      <c r="M2069">
        <v>62.55</v>
      </c>
      <c r="N2069">
        <v>29.78</v>
      </c>
      <c r="O2069" t="s">
        <v>2455</v>
      </c>
      <c r="P2069" t="s">
        <v>34</v>
      </c>
      <c r="Q2069" t="s">
        <v>35</v>
      </c>
      <c r="R2069">
        <v>834</v>
      </c>
      <c r="S2069">
        <v>2</v>
      </c>
      <c r="T2069">
        <v>270</v>
      </c>
    </row>
    <row r="2070" spans="1:20">
      <c r="A2070" t="s">
        <v>2799</v>
      </c>
      <c r="B2070" s="4">
        <v>16</v>
      </c>
      <c r="C2070" s="4">
        <v>6</v>
      </c>
      <c r="D2070" s="4">
        <v>1977</v>
      </c>
      <c r="E2070" s="1">
        <f t="shared" si="64"/>
        <v>7973</v>
      </c>
      <c r="F2070">
        <v>63.23</v>
      </c>
      <c r="G2070">
        <v>23.95</v>
      </c>
      <c r="H2070" t="s">
        <v>2455</v>
      </c>
      <c r="I2070" s="4">
        <v>8</v>
      </c>
      <c r="J2070" s="4">
        <v>11</v>
      </c>
      <c r="K2070" s="6">
        <v>1977</v>
      </c>
      <c r="L2070" s="1">
        <f t="shared" si="65"/>
        <v>5204</v>
      </c>
      <c r="M2070">
        <v>63.23</v>
      </c>
      <c r="N2070">
        <v>23.93</v>
      </c>
      <c r="O2070" t="s">
        <v>2455</v>
      </c>
      <c r="P2070" t="s">
        <v>34</v>
      </c>
      <c r="Q2070" t="s">
        <v>35</v>
      </c>
      <c r="R2070">
        <v>145</v>
      </c>
      <c r="S2070">
        <v>1</v>
      </c>
      <c r="T2070">
        <v>270</v>
      </c>
    </row>
    <row r="2071" spans="1:20">
      <c r="A2071" t="s">
        <v>2831</v>
      </c>
      <c r="B2071" s="4">
        <v>27</v>
      </c>
      <c r="C2071" s="4">
        <v>6</v>
      </c>
      <c r="D2071" s="4">
        <v>1977</v>
      </c>
      <c r="E2071" s="1">
        <f t="shared" si="64"/>
        <v>11990</v>
      </c>
      <c r="F2071">
        <v>64.13</v>
      </c>
      <c r="G2071">
        <v>28.02</v>
      </c>
      <c r="H2071" t="s">
        <v>2455</v>
      </c>
      <c r="I2071" s="4">
        <v>20</v>
      </c>
      <c r="J2071" s="4">
        <v>8</v>
      </c>
      <c r="K2071" s="6">
        <v>1978</v>
      </c>
      <c r="L2071" s="1">
        <f t="shared" si="65"/>
        <v>9496</v>
      </c>
      <c r="M2071">
        <v>64.430000000000007</v>
      </c>
      <c r="N2071">
        <v>29.53</v>
      </c>
      <c r="O2071" t="s">
        <v>2455</v>
      </c>
      <c r="P2071" t="s">
        <v>34</v>
      </c>
      <c r="Q2071" t="s">
        <v>35</v>
      </c>
      <c r="R2071">
        <v>419</v>
      </c>
      <c r="S2071">
        <v>81</v>
      </c>
      <c r="T2071">
        <v>66</v>
      </c>
    </row>
    <row r="2072" spans="1:20">
      <c r="A2072" t="s">
        <v>2863</v>
      </c>
      <c r="B2072" s="4">
        <v>12</v>
      </c>
      <c r="C2072" s="4">
        <v>6</v>
      </c>
      <c r="D2072" s="4">
        <v>1977</v>
      </c>
      <c r="E2072" s="1">
        <f t="shared" si="64"/>
        <v>6512</v>
      </c>
      <c r="F2072">
        <v>60.4</v>
      </c>
      <c r="G2072">
        <v>25.12</v>
      </c>
      <c r="H2072" t="s">
        <v>2455</v>
      </c>
      <c r="I2072" s="4">
        <v>16</v>
      </c>
      <c r="J2072" s="4">
        <v>6</v>
      </c>
      <c r="K2072" s="6">
        <v>1977</v>
      </c>
      <c r="L2072" s="1">
        <f t="shared" si="65"/>
        <v>7973</v>
      </c>
      <c r="M2072">
        <v>60.47</v>
      </c>
      <c r="N2072">
        <v>25.03</v>
      </c>
      <c r="O2072" t="s">
        <v>2455</v>
      </c>
      <c r="P2072" t="s">
        <v>84</v>
      </c>
      <c r="Q2072" t="s">
        <v>35</v>
      </c>
      <c r="R2072">
        <v>4</v>
      </c>
      <c r="S2072">
        <v>9</v>
      </c>
      <c r="T2072">
        <v>329</v>
      </c>
    </row>
    <row r="2073" spans="1:20">
      <c r="A2073" t="s">
        <v>2868</v>
      </c>
      <c r="B2073" s="4">
        <v>4</v>
      </c>
      <c r="C2073" s="4">
        <v>6</v>
      </c>
      <c r="D2073" s="4">
        <v>1977</v>
      </c>
      <c r="E2073" s="1">
        <f t="shared" si="64"/>
        <v>3590</v>
      </c>
      <c r="F2073">
        <v>60.62</v>
      </c>
      <c r="G2073">
        <v>24.08</v>
      </c>
      <c r="H2073" t="s">
        <v>2455</v>
      </c>
      <c r="I2073" s="4">
        <v>27</v>
      </c>
      <c r="J2073" s="4">
        <v>7</v>
      </c>
      <c r="K2073" s="6">
        <v>1977</v>
      </c>
      <c r="L2073" s="1">
        <f t="shared" si="65"/>
        <v>12020</v>
      </c>
      <c r="M2073">
        <v>60.58</v>
      </c>
      <c r="N2073">
        <v>24.22</v>
      </c>
      <c r="O2073" t="s">
        <v>2455</v>
      </c>
      <c r="P2073" t="s">
        <v>84</v>
      </c>
      <c r="Q2073" t="s">
        <v>35</v>
      </c>
      <c r="R2073">
        <v>53</v>
      </c>
      <c r="S2073">
        <v>9</v>
      </c>
      <c r="T2073">
        <v>117</v>
      </c>
    </row>
    <row r="2074" spans="1:20">
      <c r="A2074" t="s">
        <v>2884</v>
      </c>
      <c r="B2074" s="4">
        <v>5</v>
      </c>
      <c r="C2074" s="4">
        <v>6</v>
      </c>
      <c r="D2074" s="4">
        <v>1977</v>
      </c>
      <c r="E2074" s="1">
        <f t="shared" si="64"/>
        <v>3955</v>
      </c>
      <c r="F2074">
        <v>60.53</v>
      </c>
      <c r="G2074">
        <v>24.98</v>
      </c>
      <c r="H2074" t="s">
        <v>2455</v>
      </c>
      <c r="I2074" s="4">
        <v>1</v>
      </c>
      <c r="J2074" s="4">
        <v>10</v>
      </c>
      <c r="K2074" s="6">
        <v>1978</v>
      </c>
      <c r="L2074" s="1">
        <f t="shared" si="65"/>
        <v>2617</v>
      </c>
      <c r="M2074">
        <v>60.72</v>
      </c>
      <c r="N2074">
        <v>24.75</v>
      </c>
      <c r="O2074" t="s">
        <v>2455</v>
      </c>
      <c r="P2074" t="s">
        <v>40</v>
      </c>
      <c r="Q2074" t="s">
        <v>52</v>
      </c>
      <c r="R2074">
        <v>483</v>
      </c>
      <c r="S2074">
        <v>25</v>
      </c>
      <c r="T2074">
        <v>329</v>
      </c>
    </row>
    <row r="2075" spans="1:20">
      <c r="A2075" t="s">
        <v>2892</v>
      </c>
      <c r="B2075" s="4">
        <v>9</v>
      </c>
      <c r="C2075" s="4">
        <v>6</v>
      </c>
      <c r="D2075" s="4">
        <v>1977</v>
      </c>
      <c r="E2075" s="1">
        <f t="shared" si="64"/>
        <v>5416</v>
      </c>
      <c r="F2075">
        <v>60.97</v>
      </c>
      <c r="G2075">
        <v>25.55</v>
      </c>
      <c r="H2075" t="s">
        <v>2455</v>
      </c>
      <c r="I2075" s="4">
        <v>1</v>
      </c>
      <c r="J2075" s="4">
        <v>5</v>
      </c>
      <c r="K2075" s="6">
        <v>1978</v>
      </c>
      <c r="L2075" s="1">
        <f t="shared" si="65"/>
        <v>2464</v>
      </c>
      <c r="M2075">
        <v>60.98</v>
      </c>
      <c r="N2075">
        <v>25.57</v>
      </c>
      <c r="O2075" t="s">
        <v>2455</v>
      </c>
      <c r="P2075" t="s">
        <v>40</v>
      </c>
      <c r="Q2075" t="s">
        <v>35</v>
      </c>
      <c r="R2075">
        <v>326</v>
      </c>
      <c r="S2075">
        <v>3</v>
      </c>
      <c r="T2075">
        <v>26</v>
      </c>
    </row>
    <row r="2076" spans="1:20">
      <c r="A2076" t="s">
        <v>2893</v>
      </c>
      <c r="B2076" s="4">
        <v>9</v>
      </c>
      <c r="C2076" s="4">
        <v>6</v>
      </c>
      <c r="D2076" s="4">
        <v>1977</v>
      </c>
      <c r="E2076" s="1">
        <f t="shared" si="64"/>
        <v>5416</v>
      </c>
      <c r="F2076">
        <v>64.97</v>
      </c>
      <c r="G2076">
        <v>25.67</v>
      </c>
      <c r="H2076" t="s">
        <v>2455</v>
      </c>
      <c r="I2076" s="4">
        <v>15</v>
      </c>
      <c r="J2076" s="4">
        <v>9</v>
      </c>
      <c r="K2076" s="6">
        <v>1977</v>
      </c>
      <c r="L2076" s="1">
        <f t="shared" si="65"/>
        <v>7699</v>
      </c>
      <c r="M2076">
        <v>64.97</v>
      </c>
      <c r="N2076">
        <v>25.67</v>
      </c>
      <c r="O2076" t="s">
        <v>2455</v>
      </c>
      <c r="P2076" t="s">
        <v>34</v>
      </c>
      <c r="Q2076" t="s">
        <v>35</v>
      </c>
      <c r="R2076">
        <v>98</v>
      </c>
      <c r="S2076">
        <v>0</v>
      </c>
      <c r="T2076">
        <v>0</v>
      </c>
    </row>
    <row r="2077" spans="1:20">
      <c r="A2077" t="s">
        <v>2894</v>
      </c>
      <c r="B2077" s="4">
        <v>9</v>
      </c>
      <c r="C2077" s="4">
        <v>6</v>
      </c>
      <c r="D2077" s="4">
        <v>1977</v>
      </c>
      <c r="E2077" s="1">
        <f t="shared" si="64"/>
        <v>5416</v>
      </c>
      <c r="F2077">
        <v>64.97</v>
      </c>
      <c r="G2077">
        <v>25.67</v>
      </c>
      <c r="H2077" t="s">
        <v>2455</v>
      </c>
      <c r="I2077" s="4">
        <v>15</v>
      </c>
      <c r="J2077" s="4">
        <v>11</v>
      </c>
      <c r="K2077" s="6">
        <v>1977</v>
      </c>
      <c r="L2077" s="1">
        <f t="shared" si="65"/>
        <v>7760</v>
      </c>
      <c r="M2077">
        <v>64.95</v>
      </c>
      <c r="N2077">
        <v>25.67</v>
      </c>
      <c r="O2077" t="s">
        <v>2455</v>
      </c>
      <c r="P2077" t="s">
        <v>40</v>
      </c>
      <c r="Q2077" t="s">
        <v>35</v>
      </c>
      <c r="R2077">
        <v>159</v>
      </c>
      <c r="S2077">
        <v>2</v>
      </c>
      <c r="T2077">
        <v>181</v>
      </c>
    </row>
    <row r="2078" spans="1:20">
      <c r="A2078" t="s">
        <v>2902</v>
      </c>
      <c r="B2078" s="4">
        <v>9</v>
      </c>
      <c r="C2078" s="4">
        <v>6</v>
      </c>
      <c r="D2078" s="4">
        <v>1977</v>
      </c>
      <c r="E2078" s="1">
        <f t="shared" si="64"/>
        <v>5416</v>
      </c>
      <c r="F2078">
        <v>61.2</v>
      </c>
      <c r="G2078">
        <v>23.82</v>
      </c>
      <c r="H2078" t="s">
        <v>2455</v>
      </c>
      <c r="I2078" s="4">
        <v>8</v>
      </c>
      <c r="J2078" s="4">
        <v>9</v>
      </c>
      <c r="K2078" s="6">
        <v>1978</v>
      </c>
      <c r="L2078" s="1">
        <f t="shared" si="65"/>
        <v>5144</v>
      </c>
      <c r="M2078">
        <v>61.25</v>
      </c>
      <c r="N2078">
        <v>23.73</v>
      </c>
      <c r="O2078" t="s">
        <v>2455</v>
      </c>
      <c r="P2078" t="s">
        <v>34</v>
      </c>
      <c r="Q2078" t="s">
        <v>35</v>
      </c>
      <c r="R2078">
        <v>456</v>
      </c>
      <c r="S2078">
        <v>8</v>
      </c>
      <c r="T2078">
        <v>322</v>
      </c>
    </row>
    <row r="2079" spans="1:20">
      <c r="A2079" t="s">
        <v>2903</v>
      </c>
      <c r="B2079" s="4">
        <v>16</v>
      </c>
      <c r="C2079" s="4">
        <v>6</v>
      </c>
      <c r="D2079" s="4">
        <v>1977</v>
      </c>
      <c r="E2079" s="1">
        <f t="shared" si="64"/>
        <v>7973</v>
      </c>
      <c r="F2079">
        <v>61.2</v>
      </c>
      <c r="G2079">
        <v>23.82</v>
      </c>
      <c r="H2079" t="s">
        <v>2455</v>
      </c>
      <c r="I2079" s="4">
        <v>3</v>
      </c>
      <c r="J2079" s="4">
        <v>6</v>
      </c>
      <c r="K2079" s="6">
        <v>1978</v>
      </c>
      <c r="L2079" s="1">
        <f t="shared" si="65"/>
        <v>3225</v>
      </c>
      <c r="M2079">
        <v>61.22</v>
      </c>
      <c r="N2079">
        <v>23.78</v>
      </c>
      <c r="O2079" t="s">
        <v>2455</v>
      </c>
      <c r="P2079" t="s">
        <v>34</v>
      </c>
      <c r="Q2079" t="s">
        <v>35</v>
      </c>
      <c r="R2079">
        <v>352</v>
      </c>
      <c r="S2079">
        <v>3</v>
      </c>
      <c r="T2079">
        <v>317</v>
      </c>
    </row>
    <row r="2080" spans="1:20">
      <c r="A2080" t="s">
        <v>2907</v>
      </c>
      <c r="B2080" s="4">
        <v>23</v>
      </c>
      <c r="C2080" s="4">
        <v>6</v>
      </c>
      <c r="D2080" s="4">
        <v>1977</v>
      </c>
      <c r="E2080" s="1">
        <f t="shared" si="64"/>
        <v>10529</v>
      </c>
      <c r="F2080">
        <v>62.63</v>
      </c>
      <c r="G2080">
        <v>29.7</v>
      </c>
      <c r="H2080" t="s">
        <v>2455</v>
      </c>
      <c r="I2080" s="4">
        <v>20</v>
      </c>
      <c r="J2080" s="4">
        <v>5</v>
      </c>
      <c r="K2080" s="6">
        <v>1978</v>
      </c>
      <c r="L2080" s="1">
        <f t="shared" si="65"/>
        <v>9404</v>
      </c>
      <c r="M2080">
        <v>62.63</v>
      </c>
      <c r="N2080">
        <v>29.7</v>
      </c>
      <c r="O2080" t="s">
        <v>2455</v>
      </c>
      <c r="P2080" t="s">
        <v>40</v>
      </c>
      <c r="Q2080" t="s">
        <v>35</v>
      </c>
      <c r="R2080">
        <v>331</v>
      </c>
      <c r="S2080">
        <v>0</v>
      </c>
      <c r="T2080">
        <v>0</v>
      </c>
    </row>
    <row r="2081" spans="1:20">
      <c r="A2081" t="s">
        <v>2917</v>
      </c>
      <c r="B2081" s="4">
        <v>6</v>
      </c>
      <c r="C2081" s="4">
        <v>6</v>
      </c>
      <c r="D2081" s="4">
        <v>1977</v>
      </c>
      <c r="E2081" s="1">
        <f t="shared" si="64"/>
        <v>4320</v>
      </c>
      <c r="F2081">
        <v>62.22</v>
      </c>
      <c r="G2081">
        <v>25.82</v>
      </c>
      <c r="H2081" t="s">
        <v>2455</v>
      </c>
      <c r="I2081" s="4">
        <v>20</v>
      </c>
      <c r="J2081" s="4">
        <v>8</v>
      </c>
      <c r="K2081" s="6">
        <v>1977</v>
      </c>
      <c r="L2081" s="1">
        <f t="shared" si="65"/>
        <v>9495</v>
      </c>
      <c r="M2081">
        <v>62.17</v>
      </c>
      <c r="N2081">
        <v>25.67</v>
      </c>
      <c r="O2081" t="s">
        <v>2455</v>
      </c>
      <c r="P2081" t="s">
        <v>34</v>
      </c>
      <c r="Q2081" t="s">
        <v>35</v>
      </c>
      <c r="R2081">
        <v>75</v>
      </c>
      <c r="S2081">
        <v>10</v>
      </c>
      <c r="T2081">
        <v>235</v>
      </c>
    </row>
    <row r="2082" spans="1:20">
      <c r="A2082" t="s">
        <v>2918</v>
      </c>
      <c r="B2082" s="4">
        <v>6</v>
      </c>
      <c r="C2082" s="4">
        <v>6</v>
      </c>
      <c r="D2082" s="4">
        <v>1977</v>
      </c>
      <c r="E2082" s="1">
        <f t="shared" si="64"/>
        <v>4320</v>
      </c>
      <c r="F2082">
        <v>62.22</v>
      </c>
      <c r="G2082">
        <v>25.82</v>
      </c>
      <c r="H2082" t="s">
        <v>2455</v>
      </c>
      <c r="I2082" s="4">
        <v>24</v>
      </c>
      <c r="J2082" s="4">
        <v>4</v>
      </c>
      <c r="K2082" s="6">
        <v>1980</v>
      </c>
      <c r="L2082" s="1">
        <f t="shared" si="65"/>
        <v>10837</v>
      </c>
      <c r="M2082">
        <v>63.32</v>
      </c>
      <c r="N2082">
        <v>25.57</v>
      </c>
      <c r="O2082" t="s">
        <v>2455</v>
      </c>
      <c r="P2082" t="s">
        <v>34</v>
      </c>
      <c r="Q2082" t="s">
        <v>35</v>
      </c>
      <c r="R2082">
        <v>1053</v>
      </c>
      <c r="S2082">
        <v>123</v>
      </c>
      <c r="T2082">
        <v>355</v>
      </c>
    </row>
    <row r="2083" spans="1:20">
      <c r="A2083" t="s">
        <v>2919</v>
      </c>
      <c r="B2083" s="4">
        <v>6</v>
      </c>
      <c r="C2083" s="4">
        <v>6</v>
      </c>
      <c r="D2083" s="4">
        <v>1977</v>
      </c>
      <c r="E2083" s="1">
        <f t="shared" si="64"/>
        <v>4320</v>
      </c>
      <c r="F2083">
        <v>62.22</v>
      </c>
      <c r="G2083">
        <v>25.82</v>
      </c>
      <c r="H2083" t="s">
        <v>2455</v>
      </c>
      <c r="I2083" s="4">
        <v>19</v>
      </c>
      <c r="J2083" s="4">
        <v>7</v>
      </c>
      <c r="K2083" s="6">
        <v>1977</v>
      </c>
      <c r="L2083" s="1">
        <f t="shared" si="65"/>
        <v>9098</v>
      </c>
      <c r="M2083">
        <v>62.22</v>
      </c>
      <c r="N2083">
        <v>25.75</v>
      </c>
      <c r="O2083" t="s">
        <v>2455</v>
      </c>
      <c r="P2083" t="s">
        <v>40</v>
      </c>
      <c r="Q2083" t="s">
        <v>35</v>
      </c>
      <c r="R2083">
        <v>43</v>
      </c>
      <c r="S2083">
        <v>4</v>
      </c>
      <c r="T2083">
        <v>270</v>
      </c>
    </row>
    <row r="2084" spans="1:20">
      <c r="A2084" t="s">
        <v>2921</v>
      </c>
      <c r="B2084" s="4">
        <v>13</v>
      </c>
      <c r="C2084" s="4">
        <v>6</v>
      </c>
      <c r="D2084" s="4">
        <v>1977</v>
      </c>
      <c r="E2084" s="1">
        <f t="shared" si="64"/>
        <v>6877</v>
      </c>
      <c r="F2084">
        <v>62.22</v>
      </c>
      <c r="G2084">
        <v>25.82</v>
      </c>
      <c r="H2084" t="s">
        <v>2455</v>
      </c>
      <c r="I2084" s="4">
        <v>20</v>
      </c>
      <c r="J2084" s="4">
        <v>6</v>
      </c>
      <c r="K2084" s="6">
        <v>1977</v>
      </c>
      <c r="L2084" s="1">
        <f t="shared" si="65"/>
        <v>9434</v>
      </c>
      <c r="M2084">
        <v>62.22</v>
      </c>
      <c r="N2084">
        <v>25.82</v>
      </c>
      <c r="O2084" t="s">
        <v>2455</v>
      </c>
      <c r="P2084" t="s">
        <v>40</v>
      </c>
      <c r="Q2084" t="s">
        <v>35</v>
      </c>
      <c r="R2084">
        <v>7</v>
      </c>
      <c r="S2084">
        <v>0</v>
      </c>
      <c r="T2084">
        <v>0</v>
      </c>
    </row>
    <row r="2085" spans="1:20">
      <c r="A2085" t="s">
        <v>3557</v>
      </c>
      <c r="B2085" s="4">
        <v>28</v>
      </c>
      <c r="C2085" s="4">
        <v>5</v>
      </c>
      <c r="D2085" s="4">
        <v>1977</v>
      </c>
      <c r="E2085" s="1">
        <f t="shared" si="64"/>
        <v>12325</v>
      </c>
      <c r="F2085">
        <v>54.68</v>
      </c>
      <c r="G2085">
        <v>25.2</v>
      </c>
      <c r="H2085" t="s">
        <v>1607</v>
      </c>
      <c r="I2085" s="4">
        <v>26</v>
      </c>
      <c r="J2085" s="4">
        <v>11</v>
      </c>
      <c r="K2085" s="6">
        <v>1978</v>
      </c>
      <c r="L2085" s="1">
        <f t="shared" si="65"/>
        <v>11779</v>
      </c>
      <c r="M2085">
        <v>54.58</v>
      </c>
      <c r="N2085">
        <v>26.12</v>
      </c>
      <c r="O2085" t="s">
        <v>808</v>
      </c>
      <c r="P2085" t="s">
        <v>34</v>
      </c>
      <c r="Q2085" t="s">
        <v>35</v>
      </c>
      <c r="R2085">
        <v>547</v>
      </c>
      <c r="S2085">
        <v>60</v>
      </c>
      <c r="T2085">
        <v>101</v>
      </c>
    </row>
    <row r="2086" spans="1:20">
      <c r="A2086" t="s">
        <v>3895</v>
      </c>
      <c r="B2086" s="4">
        <v>30</v>
      </c>
      <c r="C2086" s="4">
        <v>5</v>
      </c>
      <c r="D2086" s="4">
        <v>1977</v>
      </c>
      <c r="E2086" s="1">
        <f t="shared" si="64"/>
        <v>13055</v>
      </c>
      <c r="F2086">
        <v>56.25</v>
      </c>
      <c r="G2086">
        <v>12.87</v>
      </c>
      <c r="H2086" t="s">
        <v>2497</v>
      </c>
      <c r="I2086" s="4">
        <v>15</v>
      </c>
      <c r="J2086" s="4">
        <v>10</v>
      </c>
      <c r="K2086" s="6">
        <v>1977</v>
      </c>
      <c r="L2086" s="1">
        <f t="shared" si="65"/>
        <v>7729</v>
      </c>
      <c r="M2086">
        <v>56.25</v>
      </c>
      <c r="N2086">
        <v>12.87</v>
      </c>
      <c r="O2086" t="s">
        <v>2497</v>
      </c>
      <c r="P2086" t="s">
        <v>81</v>
      </c>
      <c r="Q2086" t="s">
        <v>35</v>
      </c>
      <c r="R2086">
        <v>138</v>
      </c>
      <c r="S2086">
        <v>0</v>
      </c>
      <c r="T2086">
        <v>0</v>
      </c>
    </row>
    <row r="2087" spans="1:20">
      <c r="A2087" t="s">
        <v>3896</v>
      </c>
      <c r="B2087" s="4">
        <v>30</v>
      </c>
      <c r="C2087" s="4">
        <v>5</v>
      </c>
      <c r="D2087" s="4">
        <v>1977</v>
      </c>
      <c r="E2087" s="1">
        <f t="shared" si="64"/>
        <v>13055</v>
      </c>
      <c r="F2087">
        <v>56.25</v>
      </c>
      <c r="G2087">
        <v>12.87</v>
      </c>
      <c r="H2087" t="s">
        <v>2497</v>
      </c>
      <c r="I2087" s="4">
        <v>25</v>
      </c>
      <c r="J2087" s="4">
        <v>11</v>
      </c>
      <c r="K2087" s="6">
        <v>1984</v>
      </c>
      <c r="L2087" s="1">
        <f t="shared" si="65"/>
        <v>11420</v>
      </c>
      <c r="M2087">
        <v>56.13</v>
      </c>
      <c r="N2087">
        <v>12.95</v>
      </c>
      <c r="O2087" t="s">
        <v>2497</v>
      </c>
      <c r="P2087" t="s">
        <v>40</v>
      </c>
      <c r="Q2087" t="s">
        <v>35</v>
      </c>
      <c r="R2087">
        <v>2736</v>
      </c>
      <c r="S2087">
        <v>14</v>
      </c>
      <c r="T2087">
        <v>159</v>
      </c>
    </row>
    <row r="2088" spans="1:20">
      <c r="A2088" t="s">
        <v>3935</v>
      </c>
      <c r="B2088" s="4">
        <v>18</v>
      </c>
      <c r="C2088" s="4">
        <v>5</v>
      </c>
      <c r="D2088" s="4">
        <v>1977</v>
      </c>
      <c r="E2088" s="1">
        <f t="shared" si="64"/>
        <v>8672</v>
      </c>
      <c r="F2088">
        <v>58.95</v>
      </c>
      <c r="G2088">
        <v>17.920000000000002</v>
      </c>
      <c r="H2088" t="s">
        <v>2497</v>
      </c>
      <c r="I2088" s="4">
        <v>12</v>
      </c>
      <c r="J2088" s="4">
        <v>8</v>
      </c>
      <c r="K2088" s="6">
        <v>1977</v>
      </c>
      <c r="L2088" s="1">
        <f t="shared" si="65"/>
        <v>6573</v>
      </c>
      <c r="M2088">
        <v>58.95</v>
      </c>
      <c r="N2088">
        <v>17.920000000000002</v>
      </c>
      <c r="O2088" t="s">
        <v>2497</v>
      </c>
      <c r="P2088" t="s">
        <v>26</v>
      </c>
      <c r="Q2088" t="s">
        <v>27</v>
      </c>
      <c r="R2088">
        <v>86</v>
      </c>
      <c r="S2088">
        <v>0</v>
      </c>
      <c r="T2088">
        <v>0</v>
      </c>
    </row>
    <row r="2089" spans="1:20">
      <c r="A2089" t="s">
        <v>3939</v>
      </c>
      <c r="B2089" s="4">
        <v>31</v>
      </c>
      <c r="C2089" s="4">
        <v>5</v>
      </c>
      <c r="D2089" s="4">
        <v>1977</v>
      </c>
      <c r="E2089" s="1">
        <f t="shared" si="64"/>
        <v>13420</v>
      </c>
      <c r="F2089">
        <v>55.42</v>
      </c>
      <c r="G2089">
        <v>12.83</v>
      </c>
      <c r="H2089" t="s">
        <v>2497</v>
      </c>
      <c r="I2089" s="4">
        <v>18</v>
      </c>
      <c r="J2089" s="4">
        <v>10</v>
      </c>
      <c r="K2089" s="6">
        <v>1977</v>
      </c>
      <c r="L2089" s="1">
        <f t="shared" si="65"/>
        <v>8825</v>
      </c>
      <c r="M2089">
        <v>55.47</v>
      </c>
      <c r="N2089">
        <v>12.97</v>
      </c>
      <c r="O2089" t="s">
        <v>2497</v>
      </c>
      <c r="P2089" t="s">
        <v>34</v>
      </c>
      <c r="Q2089" t="s">
        <v>35</v>
      </c>
      <c r="R2089">
        <v>140</v>
      </c>
      <c r="S2089">
        <v>11</v>
      </c>
      <c r="T2089">
        <v>57</v>
      </c>
    </row>
    <row r="2090" spans="1:20">
      <c r="A2090" t="s">
        <v>3940</v>
      </c>
      <c r="B2090" s="4">
        <v>3</v>
      </c>
      <c r="C2090" s="4">
        <v>6</v>
      </c>
      <c r="D2090" s="4">
        <v>1977</v>
      </c>
      <c r="E2090" s="1">
        <f t="shared" si="64"/>
        <v>3224</v>
      </c>
      <c r="F2090">
        <v>55.4</v>
      </c>
      <c r="G2090">
        <v>12.85</v>
      </c>
      <c r="H2090" t="s">
        <v>2497</v>
      </c>
      <c r="I2090" s="4">
        <v>3</v>
      </c>
      <c r="J2090" s="4">
        <v>2</v>
      </c>
      <c r="K2090" s="6">
        <v>1991</v>
      </c>
      <c r="L2090" s="1">
        <f t="shared" si="65"/>
        <v>3118</v>
      </c>
      <c r="M2090">
        <v>55.42</v>
      </c>
      <c r="N2090">
        <v>12.83</v>
      </c>
      <c r="O2090" t="s">
        <v>2497</v>
      </c>
      <c r="P2090" t="s">
        <v>34</v>
      </c>
      <c r="Q2090" t="s">
        <v>35</v>
      </c>
      <c r="R2090">
        <v>4993</v>
      </c>
      <c r="S2090">
        <v>3</v>
      </c>
      <c r="T2090">
        <v>331</v>
      </c>
    </row>
    <row r="2091" spans="1:20">
      <c r="A2091" t="s">
        <v>3950</v>
      </c>
      <c r="B2091" s="4">
        <v>2</v>
      </c>
      <c r="C2091" s="4">
        <v>6</v>
      </c>
      <c r="D2091" s="4">
        <v>1977</v>
      </c>
      <c r="E2091" s="1">
        <f t="shared" si="64"/>
        <v>2859</v>
      </c>
      <c r="F2091">
        <v>57.43</v>
      </c>
      <c r="G2091">
        <v>18.48</v>
      </c>
      <c r="H2091" t="s">
        <v>2497</v>
      </c>
      <c r="I2091" s="4">
        <v>29</v>
      </c>
      <c r="J2091" s="4">
        <v>7</v>
      </c>
      <c r="K2091" s="6">
        <v>1977</v>
      </c>
      <c r="L2091" s="1">
        <f t="shared" si="65"/>
        <v>12751</v>
      </c>
      <c r="M2091">
        <v>57.43</v>
      </c>
      <c r="N2091">
        <v>18.48</v>
      </c>
      <c r="O2091" t="s">
        <v>2497</v>
      </c>
      <c r="P2091" t="s">
        <v>40</v>
      </c>
      <c r="Q2091" t="s">
        <v>35</v>
      </c>
      <c r="R2091">
        <v>57</v>
      </c>
      <c r="S2091">
        <v>0</v>
      </c>
      <c r="T2091">
        <v>0</v>
      </c>
    </row>
    <row r="2092" spans="1:20">
      <c r="A2092" t="s">
        <v>3953</v>
      </c>
      <c r="B2092" s="4">
        <v>9</v>
      </c>
      <c r="C2092" s="4">
        <v>6</v>
      </c>
      <c r="D2092" s="4">
        <v>1977</v>
      </c>
      <c r="E2092" s="1">
        <f t="shared" si="64"/>
        <v>5416</v>
      </c>
      <c r="F2092">
        <v>58.88</v>
      </c>
      <c r="G2092">
        <v>17.829999999999998</v>
      </c>
      <c r="H2092" t="s">
        <v>2497</v>
      </c>
      <c r="I2092" s="4">
        <v>20</v>
      </c>
      <c r="J2092" s="4">
        <v>6</v>
      </c>
      <c r="K2092" s="6">
        <v>1977</v>
      </c>
      <c r="L2092" s="1">
        <f t="shared" si="65"/>
        <v>9434</v>
      </c>
      <c r="M2092">
        <v>58.88</v>
      </c>
      <c r="N2092">
        <v>17.829999999999998</v>
      </c>
      <c r="O2092" t="s">
        <v>2497</v>
      </c>
      <c r="P2092" t="s">
        <v>81</v>
      </c>
      <c r="Q2092" t="s">
        <v>35</v>
      </c>
      <c r="R2092">
        <v>11</v>
      </c>
      <c r="S2092">
        <v>0</v>
      </c>
      <c r="T2092">
        <v>0</v>
      </c>
    </row>
    <row r="2093" spans="1:20">
      <c r="A2093" t="s">
        <v>90</v>
      </c>
      <c r="B2093" s="4">
        <v>15</v>
      </c>
      <c r="C2093" s="4">
        <v>5</v>
      </c>
      <c r="D2093" s="4">
        <v>1978</v>
      </c>
      <c r="E2093" s="1">
        <f t="shared" si="64"/>
        <v>7577</v>
      </c>
      <c r="F2093">
        <v>51.1</v>
      </c>
      <c r="G2093">
        <v>4.5</v>
      </c>
      <c r="H2093" t="s">
        <v>22</v>
      </c>
      <c r="I2093" s="4">
        <v>28</v>
      </c>
      <c r="J2093" s="4">
        <v>1</v>
      </c>
      <c r="K2093" s="6">
        <v>1979</v>
      </c>
      <c r="L2093" s="1">
        <f t="shared" si="65"/>
        <v>12206</v>
      </c>
      <c r="M2093">
        <v>51.1</v>
      </c>
      <c r="N2093">
        <v>4.5</v>
      </c>
      <c r="O2093" t="s">
        <v>22</v>
      </c>
      <c r="P2093" t="s">
        <v>40</v>
      </c>
      <c r="Q2093" t="s">
        <v>35</v>
      </c>
      <c r="R2093">
        <v>258</v>
      </c>
      <c r="S2093">
        <v>0</v>
      </c>
      <c r="T2093">
        <v>0</v>
      </c>
    </row>
    <row r="2094" spans="1:20">
      <c r="A2094" t="s">
        <v>249</v>
      </c>
      <c r="B2094" s="4">
        <v>13</v>
      </c>
      <c r="C2094" s="4">
        <v>5</v>
      </c>
      <c r="D2094" s="4">
        <v>1978</v>
      </c>
      <c r="E2094" s="1">
        <f t="shared" si="64"/>
        <v>6847</v>
      </c>
      <c r="F2094">
        <v>50.05</v>
      </c>
      <c r="G2094">
        <v>14.38</v>
      </c>
      <c r="H2094" t="s">
        <v>211</v>
      </c>
      <c r="I2094" s="4">
        <v>2</v>
      </c>
      <c r="J2094" s="4">
        <v>12</v>
      </c>
      <c r="K2094" s="6">
        <v>1978</v>
      </c>
      <c r="L2094" s="1">
        <f t="shared" si="65"/>
        <v>3043</v>
      </c>
      <c r="M2094">
        <v>50.07</v>
      </c>
      <c r="N2094">
        <v>14.3</v>
      </c>
      <c r="O2094" t="s">
        <v>211</v>
      </c>
      <c r="P2094" t="s">
        <v>34</v>
      </c>
      <c r="Q2094" t="s">
        <v>35</v>
      </c>
      <c r="R2094">
        <v>203</v>
      </c>
      <c r="S2094">
        <v>7</v>
      </c>
      <c r="T2094">
        <v>288</v>
      </c>
    </row>
    <row r="2095" spans="1:20">
      <c r="A2095" t="s">
        <v>263</v>
      </c>
      <c r="B2095" s="4">
        <v>5</v>
      </c>
      <c r="C2095" s="4">
        <v>6</v>
      </c>
      <c r="D2095" s="4">
        <v>1978</v>
      </c>
      <c r="E2095" s="1">
        <f t="shared" si="64"/>
        <v>3956</v>
      </c>
      <c r="F2095">
        <v>49.93</v>
      </c>
      <c r="G2095">
        <v>16.23</v>
      </c>
      <c r="H2095" t="s">
        <v>211</v>
      </c>
      <c r="I2095" s="4">
        <v>29</v>
      </c>
      <c r="J2095" s="4">
        <v>11</v>
      </c>
      <c r="K2095" s="6">
        <v>1978</v>
      </c>
      <c r="L2095" s="1">
        <f t="shared" si="65"/>
        <v>12875</v>
      </c>
      <c r="M2095">
        <v>49.93</v>
      </c>
      <c r="N2095">
        <v>16.23</v>
      </c>
      <c r="O2095" t="s">
        <v>211</v>
      </c>
      <c r="P2095" t="s">
        <v>34</v>
      </c>
      <c r="Q2095" t="s">
        <v>35</v>
      </c>
      <c r="R2095">
        <v>177</v>
      </c>
      <c r="S2095">
        <v>0</v>
      </c>
      <c r="T2095">
        <v>0</v>
      </c>
    </row>
    <row r="2096" spans="1:20">
      <c r="A2096" t="s">
        <v>264</v>
      </c>
      <c r="B2096" s="4">
        <v>5</v>
      </c>
      <c r="C2096" s="4">
        <v>6</v>
      </c>
      <c r="D2096" s="4">
        <v>1978</v>
      </c>
      <c r="E2096" s="1">
        <f t="shared" si="64"/>
        <v>3956</v>
      </c>
      <c r="F2096">
        <v>49.93</v>
      </c>
      <c r="G2096">
        <v>16.23</v>
      </c>
      <c r="H2096" t="s">
        <v>211</v>
      </c>
      <c r="I2096" s="4">
        <v>2</v>
      </c>
      <c r="J2096" s="4">
        <v>12</v>
      </c>
      <c r="K2096" s="6">
        <v>1978</v>
      </c>
      <c r="L2096" s="1">
        <f t="shared" si="65"/>
        <v>3043</v>
      </c>
      <c r="M2096">
        <v>49.93</v>
      </c>
      <c r="N2096">
        <v>16.23</v>
      </c>
      <c r="O2096" t="s">
        <v>211</v>
      </c>
      <c r="P2096" t="s">
        <v>34</v>
      </c>
      <c r="Q2096" t="s">
        <v>35</v>
      </c>
      <c r="R2096">
        <v>180</v>
      </c>
      <c r="S2096">
        <v>0</v>
      </c>
      <c r="T2096">
        <v>0</v>
      </c>
    </row>
    <row r="2097" spans="1:20">
      <c r="A2097" t="s">
        <v>358</v>
      </c>
      <c r="B2097" s="4">
        <v>6</v>
      </c>
      <c r="C2097" s="4">
        <v>6</v>
      </c>
      <c r="D2097" s="4">
        <v>1978</v>
      </c>
      <c r="E2097" s="1">
        <f t="shared" si="64"/>
        <v>4321</v>
      </c>
      <c r="F2097">
        <v>50.88</v>
      </c>
      <c r="G2097">
        <v>10.52</v>
      </c>
      <c r="H2097" t="s">
        <v>332</v>
      </c>
      <c r="I2097" s="4">
        <v>17</v>
      </c>
      <c r="J2097" s="4">
        <v>7</v>
      </c>
      <c r="K2097" s="6">
        <v>1978</v>
      </c>
      <c r="L2097" s="1">
        <f t="shared" si="65"/>
        <v>8369</v>
      </c>
      <c r="M2097">
        <v>50.88</v>
      </c>
      <c r="N2097">
        <v>10.52</v>
      </c>
      <c r="O2097" t="s">
        <v>332</v>
      </c>
      <c r="P2097" t="s">
        <v>140</v>
      </c>
      <c r="Q2097" t="s">
        <v>35</v>
      </c>
      <c r="R2097">
        <v>41</v>
      </c>
      <c r="S2097">
        <v>0</v>
      </c>
      <c r="T2097">
        <v>0</v>
      </c>
    </row>
    <row r="2098" spans="1:20">
      <c r="A2098" t="s">
        <v>371</v>
      </c>
      <c r="B2098" s="4">
        <v>10</v>
      </c>
      <c r="C2098" s="4">
        <v>6</v>
      </c>
      <c r="D2098" s="4">
        <v>1978</v>
      </c>
      <c r="E2098" s="1">
        <f t="shared" si="64"/>
        <v>5782</v>
      </c>
      <c r="F2098">
        <v>50.6</v>
      </c>
      <c r="G2098">
        <v>13.07</v>
      </c>
      <c r="H2098" t="s">
        <v>332</v>
      </c>
      <c r="I2098" s="4">
        <v>26</v>
      </c>
      <c r="J2098" s="4">
        <v>2</v>
      </c>
      <c r="K2098" s="6">
        <v>1979</v>
      </c>
      <c r="L2098" s="1">
        <f t="shared" si="65"/>
        <v>11507</v>
      </c>
      <c r="M2098">
        <v>50.57</v>
      </c>
      <c r="N2098">
        <v>13.13</v>
      </c>
      <c r="O2098" t="s">
        <v>332</v>
      </c>
      <c r="P2098" t="s">
        <v>81</v>
      </c>
      <c r="Q2098" t="s">
        <v>35</v>
      </c>
      <c r="R2098">
        <v>261</v>
      </c>
      <c r="S2098">
        <v>6</v>
      </c>
      <c r="T2098">
        <v>129</v>
      </c>
    </row>
    <row r="2099" spans="1:20">
      <c r="A2099" t="s">
        <v>373</v>
      </c>
      <c r="B2099" s="4">
        <v>28</v>
      </c>
      <c r="C2099" s="4">
        <v>6</v>
      </c>
      <c r="D2099" s="4">
        <v>1978</v>
      </c>
      <c r="E2099" s="1">
        <f t="shared" si="64"/>
        <v>12357</v>
      </c>
      <c r="F2099">
        <v>53.7</v>
      </c>
      <c r="G2099">
        <v>11.12</v>
      </c>
      <c r="H2099" t="s">
        <v>332</v>
      </c>
      <c r="I2099" s="4">
        <v>25</v>
      </c>
      <c r="J2099" s="4">
        <v>2</v>
      </c>
      <c r="K2099" s="6">
        <v>1979</v>
      </c>
      <c r="L2099" s="1">
        <f t="shared" si="65"/>
        <v>11142</v>
      </c>
      <c r="M2099">
        <v>53.77</v>
      </c>
      <c r="N2099">
        <v>10.93</v>
      </c>
      <c r="O2099" t="s">
        <v>332</v>
      </c>
      <c r="P2099" t="s">
        <v>26</v>
      </c>
      <c r="Q2099" t="s">
        <v>27</v>
      </c>
      <c r="R2099">
        <v>242</v>
      </c>
      <c r="S2099">
        <v>15</v>
      </c>
      <c r="T2099">
        <v>302</v>
      </c>
    </row>
    <row r="2100" spans="1:20">
      <c r="A2100" t="s">
        <v>378</v>
      </c>
      <c r="B2100" s="4">
        <v>17</v>
      </c>
      <c r="C2100" s="4">
        <v>5</v>
      </c>
      <c r="D2100" s="4">
        <v>1978</v>
      </c>
      <c r="E2100" s="1">
        <f t="shared" si="64"/>
        <v>8308</v>
      </c>
      <c r="F2100">
        <v>51.75</v>
      </c>
      <c r="G2100">
        <v>11.47</v>
      </c>
      <c r="H2100" t="s">
        <v>332</v>
      </c>
      <c r="I2100" s="4">
        <v>27</v>
      </c>
      <c r="J2100" s="4">
        <v>6</v>
      </c>
      <c r="K2100" s="6">
        <v>1978</v>
      </c>
      <c r="L2100" s="1">
        <f t="shared" si="65"/>
        <v>11991</v>
      </c>
      <c r="M2100">
        <v>51.75</v>
      </c>
      <c r="N2100">
        <v>11.47</v>
      </c>
      <c r="O2100" t="s">
        <v>332</v>
      </c>
      <c r="P2100" t="s">
        <v>40</v>
      </c>
      <c r="Q2100" t="s">
        <v>35</v>
      </c>
      <c r="R2100">
        <v>41</v>
      </c>
      <c r="S2100">
        <v>0</v>
      </c>
      <c r="T2100">
        <v>0</v>
      </c>
    </row>
    <row r="2101" spans="1:20">
      <c r="A2101" t="s">
        <v>379</v>
      </c>
      <c r="B2101" s="4">
        <v>17</v>
      </c>
      <c r="C2101" s="4">
        <v>5</v>
      </c>
      <c r="D2101" s="4">
        <v>1978</v>
      </c>
      <c r="E2101" s="1">
        <f t="shared" si="64"/>
        <v>8308</v>
      </c>
      <c r="F2101">
        <v>51.75</v>
      </c>
      <c r="G2101">
        <v>11.47</v>
      </c>
      <c r="H2101" t="s">
        <v>332</v>
      </c>
      <c r="I2101" s="4">
        <v>4</v>
      </c>
      <c r="J2101" s="4">
        <v>2</v>
      </c>
      <c r="K2101" s="6">
        <v>1980</v>
      </c>
      <c r="L2101" s="1">
        <f t="shared" si="65"/>
        <v>3472</v>
      </c>
      <c r="M2101">
        <v>51.72</v>
      </c>
      <c r="N2101">
        <v>11.5</v>
      </c>
      <c r="O2101" t="s">
        <v>332</v>
      </c>
      <c r="P2101" t="s">
        <v>34</v>
      </c>
      <c r="Q2101" t="s">
        <v>35</v>
      </c>
      <c r="R2101">
        <v>628</v>
      </c>
      <c r="S2101">
        <v>5</v>
      </c>
      <c r="T2101">
        <v>149</v>
      </c>
    </row>
    <row r="2102" spans="1:20">
      <c r="A2102" t="s">
        <v>380</v>
      </c>
      <c r="B2102" s="4">
        <v>17</v>
      </c>
      <c r="C2102" s="4">
        <v>5</v>
      </c>
      <c r="D2102" s="4">
        <v>1978</v>
      </c>
      <c r="E2102" s="1">
        <f t="shared" si="64"/>
        <v>8308</v>
      </c>
      <c r="F2102">
        <v>51.75</v>
      </c>
      <c r="G2102">
        <v>11.47</v>
      </c>
      <c r="H2102" t="s">
        <v>332</v>
      </c>
      <c r="I2102" s="4">
        <v>4</v>
      </c>
      <c r="J2102" s="4">
        <v>2</v>
      </c>
      <c r="K2102" s="6">
        <v>1979</v>
      </c>
      <c r="L2102" s="1">
        <f t="shared" si="65"/>
        <v>3471</v>
      </c>
      <c r="M2102">
        <v>51.8</v>
      </c>
      <c r="N2102">
        <v>11.38</v>
      </c>
      <c r="O2102" t="s">
        <v>332</v>
      </c>
      <c r="P2102" t="s">
        <v>34</v>
      </c>
      <c r="Q2102" t="s">
        <v>35</v>
      </c>
      <c r="R2102">
        <v>263</v>
      </c>
      <c r="S2102">
        <v>8</v>
      </c>
      <c r="T2102">
        <v>315</v>
      </c>
    </row>
    <row r="2103" spans="1:20">
      <c r="A2103" t="s">
        <v>382</v>
      </c>
      <c r="B2103" s="4">
        <v>14</v>
      </c>
      <c r="C2103" s="4">
        <v>5</v>
      </c>
      <c r="D2103" s="4">
        <v>1978</v>
      </c>
      <c r="E2103" s="1">
        <f t="shared" si="64"/>
        <v>7212</v>
      </c>
      <c r="F2103">
        <v>52.75</v>
      </c>
      <c r="G2103">
        <v>13.25</v>
      </c>
      <c r="H2103" t="s">
        <v>332</v>
      </c>
      <c r="I2103" s="4">
        <v>12</v>
      </c>
      <c r="J2103" s="4">
        <v>11</v>
      </c>
      <c r="K2103" s="6">
        <v>1979</v>
      </c>
      <c r="L2103" s="1">
        <f t="shared" si="65"/>
        <v>6667</v>
      </c>
      <c r="M2103">
        <v>52.75</v>
      </c>
      <c r="N2103">
        <v>13.25</v>
      </c>
      <c r="O2103" t="s">
        <v>332</v>
      </c>
      <c r="P2103" t="s">
        <v>40</v>
      </c>
      <c r="Q2103" t="s">
        <v>35</v>
      </c>
      <c r="R2103">
        <v>547</v>
      </c>
      <c r="S2103">
        <v>0</v>
      </c>
      <c r="T2103">
        <v>0</v>
      </c>
    </row>
    <row r="2104" spans="1:20">
      <c r="A2104" t="s">
        <v>388</v>
      </c>
      <c r="B2104" s="4">
        <v>6</v>
      </c>
      <c r="C2104" s="4">
        <v>7</v>
      </c>
      <c r="D2104" s="4">
        <v>1978</v>
      </c>
      <c r="E2104" s="1">
        <f t="shared" si="64"/>
        <v>4351</v>
      </c>
      <c r="F2104">
        <v>51.58</v>
      </c>
      <c r="G2104">
        <v>11.75</v>
      </c>
      <c r="H2104" t="s">
        <v>332</v>
      </c>
      <c r="I2104" s="4">
        <v>26</v>
      </c>
      <c r="J2104" s="4">
        <v>7</v>
      </c>
      <c r="K2104" s="6">
        <v>1978</v>
      </c>
      <c r="L2104" s="1">
        <f t="shared" si="65"/>
        <v>11656</v>
      </c>
      <c r="M2104">
        <v>51.6</v>
      </c>
      <c r="N2104">
        <v>11.75</v>
      </c>
      <c r="O2104" t="s">
        <v>332</v>
      </c>
      <c r="P2104" t="s">
        <v>40</v>
      </c>
      <c r="Q2104" t="s">
        <v>35</v>
      </c>
      <c r="R2104">
        <v>20</v>
      </c>
      <c r="S2104">
        <v>3</v>
      </c>
      <c r="T2104">
        <v>32</v>
      </c>
    </row>
    <row r="2105" spans="1:20">
      <c r="A2105" t="s">
        <v>1024</v>
      </c>
      <c r="B2105" s="4">
        <v>4</v>
      </c>
      <c r="C2105" s="4">
        <v>6</v>
      </c>
      <c r="D2105" s="4">
        <v>1978</v>
      </c>
      <c r="E2105" s="1">
        <f t="shared" si="64"/>
        <v>3591</v>
      </c>
      <c r="F2105">
        <v>53.37</v>
      </c>
      <c r="G2105">
        <v>-2.63</v>
      </c>
      <c r="H2105" t="s">
        <v>4129</v>
      </c>
      <c r="I2105" s="4">
        <v>26</v>
      </c>
      <c r="J2105" s="4">
        <v>5</v>
      </c>
      <c r="K2105" s="6">
        <v>1979</v>
      </c>
      <c r="L2105" s="1">
        <f t="shared" si="65"/>
        <v>11596</v>
      </c>
      <c r="M2105">
        <v>53.37</v>
      </c>
      <c r="N2105">
        <v>-2.63</v>
      </c>
      <c r="O2105" t="s">
        <v>4129</v>
      </c>
      <c r="P2105" t="s">
        <v>34</v>
      </c>
      <c r="Q2105" t="s">
        <v>35</v>
      </c>
      <c r="R2105">
        <v>356</v>
      </c>
      <c r="S2105">
        <v>0</v>
      </c>
      <c r="T2105">
        <v>0</v>
      </c>
    </row>
    <row r="2106" spans="1:20">
      <c r="A2106" t="s">
        <v>1029</v>
      </c>
      <c r="B2106" s="4">
        <v>21</v>
      </c>
      <c r="C2106" s="4">
        <v>5</v>
      </c>
      <c r="D2106" s="4">
        <v>1978</v>
      </c>
      <c r="E2106" s="1">
        <f t="shared" si="64"/>
        <v>9769</v>
      </c>
      <c r="F2106">
        <v>50.9</v>
      </c>
      <c r="G2106">
        <v>-1.3</v>
      </c>
      <c r="H2106" t="s">
        <v>4129</v>
      </c>
      <c r="I2106" s="4">
        <v>5</v>
      </c>
      <c r="J2106" s="4">
        <v>11</v>
      </c>
      <c r="K2106" s="6">
        <v>1978</v>
      </c>
      <c r="L2106" s="1">
        <f t="shared" si="65"/>
        <v>4109</v>
      </c>
      <c r="M2106">
        <v>50.9</v>
      </c>
      <c r="N2106">
        <v>-1.3</v>
      </c>
      <c r="O2106" t="s">
        <v>4129</v>
      </c>
      <c r="P2106" t="s">
        <v>34</v>
      </c>
      <c r="Q2106" t="s">
        <v>35</v>
      </c>
      <c r="R2106">
        <v>168</v>
      </c>
      <c r="S2106">
        <v>0</v>
      </c>
      <c r="T2106">
        <v>0</v>
      </c>
    </row>
    <row r="2107" spans="1:20">
      <c r="A2107" t="s">
        <v>1030</v>
      </c>
      <c r="B2107" s="4">
        <v>3</v>
      </c>
      <c r="C2107" s="4">
        <v>6</v>
      </c>
      <c r="D2107" s="4">
        <v>1978</v>
      </c>
      <c r="E2107" s="1">
        <f t="shared" si="64"/>
        <v>3225</v>
      </c>
      <c r="F2107">
        <v>50.88</v>
      </c>
      <c r="G2107">
        <v>-1.35</v>
      </c>
      <c r="H2107" t="s">
        <v>4129</v>
      </c>
      <c r="I2107" s="4">
        <v>19</v>
      </c>
      <c r="J2107" s="4">
        <v>4</v>
      </c>
      <c r="K2107" s="6">
        <v>1989</v>
      </c>
      <c r="L2107" s="1">
        <f t="shared" si="65"/>
        <v>9019</v>
      </c>
      <c r="M2107">
        <v>50.92</v>
      </c>
      <c r="N2107">
        <v>-1.35</v>
      </c>
      <c r="O2107" t="s">
        <v>4129</v>
      </c>
      <c r="P2107" t="s">
        <v>40</v>
      </c>
      <c r="Q2107" t="s">
        <v>35</v>
      </c>
      <c r="R2107">
        <v>3973</v>
      </c>
      <c r="S2107">
        <v>4</v>
      </c>
      <c r="T2107">
        <v>0</v>
      </c>
    </row>
    <row r="2108" spans="1:20">
      <c r="A2108" t="s">
        <v>1032</v>
      </c>
      <c r="B2108" s="4">
        <v>27</v>
      </c>
      <c r="C2108" s="4">
        <v>5</v>
      </c>
      <c r="D2108" s="4">
        <v>1978</v>
      </c>
      <c r="E2108" s="1">
        <f t="shared" si="64"/>
        <v>11960</v>
      </c>
      <c r="F2108">
        <v>51.8</v>
      </c>
      <c r="G2108">
        <v>0.1</v>
      </c>
      <c r="H2108" t="s">
        <v>4129</v>
      </c>
      <c r="I2108" s="4">
        <v>25</v>
      </c>
      <c r="J2108" s="4">
        <v>11</v>
      </c>
      <c r="K2108" s="6">
        <v>1978</v>
      </c>
      <c r="L2108" s="1">
        <f t="shared" si="65"/>
        <v>11414</v>
      </c>
      <c r="M2108">
        <v>51.8</v>
      </c>
      <c r="N2108">
        <v>0.1</v>
      </c>
      <c r="O2108" t="s">
        <v>4129</v>
      </c>
      <c r="P2108" t="s">
        <v>84</v>
      </c>
      <c r="Q2108" t="s">
        <v>35</v>
      </c>
      <c r="R2108">
        <v>182</v>
      </c>
      <c r="S2108">
        <v>0</v>
      </c>
      <c r="T2108">
        <v>0</v>
      </c>
    </row>
    <row r="2109" spans="1:20">
      <c r="A2109" t="s">
        <v>1080</v>
      </c>
      <c r="B2109" s="4">
        <v>14</v>
      </c>
      <c r="C2109" s="4">
        <v>5</v>
      </c>
      <c r="D2109" s="4">
        <v>1978</v>
      </c>
      <c r="E2109" s="1">
        <f t="shared" si="64"/>
        <v>7212</v>
      </c>
      <c r="F2109">
        <v>54.02</v>
      </c>
      <c r="G2109">
        <v>-1.47</v>
      </c>
      <c r="H2109" t="s">
        <v>4129</v>
      </c>
      <c r="I2109" s="4">
        <v>5</v>
      </c>
      <c r="J2109" s="4">
        <v>8</v>
      </c>
      <c r="K2109" s="6">
        <v>1981</v>
      </c>
      <c r="L2109" s="1">
        <f t="shared" si="65"/>
        <v>4020</v>
      </c>
      <c r="M2109">
        <v>53.92</v>
      </c>
      <c r="N2109">
        <v>-1.38</v>
      </c>
      <c r="O2109" t="s">
        <v>4129</v>
      </c>
      <c r="P2109" t="s">
        <v>40</v>
      </c>
      <c r="Q2109" t="s">
        <v>35</v>
      </c>
      <c r="R2109">
        <v>1179</v>
      </c>
      <c r="S2109">
        <v>13</v>
      </c>
      <c r="T2109">
        <v>154</v>
      </c>
    </row>
    <row r="2110" spans="1:20">
      <c r="A2110" t="s">
        <v>1119</v>
      </c>
      <c r="B2110" s="4">
        <v>28</v>
      </c>
      <c r="C2110" s="4">
        <v>5</v>
      </c>
      <c r="D2110" s="4">
        <v>1978</v>
      </c>
      <c r="E2110" s="1">
        <f t="shared" si="64"/>
        <v>12326</v>
      </c>
      <c r="F2110">
        <v>51.8</v>
      </c>
      <c r="G2110">
        <v>-0.60000000000000009</v>
      </c>
      <c r="H2110" t="s">
        <v>4129</v>
      </c>
      <c r="I2110" s="4">
        <v>7</v>
      </c>
      <c r="J2110" s="4">
        <v>10</v>
      </c>
      <c r="K2110" s="6">
        <v>1978</v>
      </c>
      <c r="L2110" s="1">
        <f t="shared" si="65"/>
        <v>4808</v>
      </c>
      <c r="M2110">
        <v>51.8</v>
      </c>
      <c r="N2110">
        <v>-0.60000000000000009</v>
      </c>
      <c r="O2110" t="s">
        <v>4129</v>
      </c>
      <c r="P2110" t="s">
        <v>34</v>
      </c>
      <c r="Q2110" t="s">
        <v>35</v>
      </c>
      <c r="R2110">
        <v>132</v>
      </c>
      <c r="S2110">
        <v>0</v>
      </c>
      <c r="T2110">
        <v>0</v>
      </c>
    </row>
    <row r="2111" spans="1:20">
      <c r="A2111" t="s">
        <v>1133</v>
      </c>
      <c r="B2111" s="4">
        <v>9</v>
      </c>
      <c r="C2111" s="4">
        <v>5</v>
      </c>
      <c r="D2111" s="4">
        <v>1978</v>
      </c>
      <c r="E2111" s="1">
        <f t="shared" si="64"/>
        <v>5386</v>
      </c>
      <c r="F2111">
        <v>53.43</v>
      </c>
      <c r="G2111">
        <v>-2.2000000000000002</v>
      </c>
      <c r="H2111" t="s">
        <v>4129</v>
      </c>
      <c r="I2111" s="4">
        <v>4</v>
      </c>
      <c r="J2111" s="4">
        <v>3</v>
      </c>
      <c r="K2111" s="6">
        <v>1984</v>
      </c>
      <c r="L2111" s="1">
        <f t="shared" si="65"/>
        <v>3505</v>
      </c>
      <c r="M2111">
        <v>53.42</v>
      </c>
      <c r="N2111">
        <v>-2.12</v>
      </c>
      <c r="O2111" t="s">
        <v>4129</v>
      </c>
      <c r="P2111" t="s">
        <v>40</v>
      </c>
      <c r="Q2111" t="s">
        <v>35</v>
      </c>
      <c r="R2111">
        <v>2126</v>
      </c>
      <c r="S2111">
        <v>6</v>
      </c>
      <c r="T2111">
        <v>109</v>
      </c>
    </row>
    <row r="2112" spans="1:20">
      <c r="A2112" t="s">
        <v>1134</v>
      </c>
      <c r="B2112" s="4">
        <v>9</v>
      </c>
      <c r="C2112" s="4">
        <v>5</v>
      </c>
      <c r="D2112" s="4">
        <v>1978</v>
      </c>
      <c r="E2112" s="1">
        <f t="shared" si="64"/>
        <v>5386</v>
      </c>
      <c r="F2112">
        <v>53.43</v>
      </c>
      <c r="G2112">
        <v>-2.25</v>
      </c>
      <c r="H2112" t="s">
        <v>4129</v>
      </c>
      <c r="I2112" s="4">
        <v>30</v>
      </c>
      <c r="J2112" s="4">
        <v>5</v>
      </c>
      <c r="K2112" s="6">
        <v>1979</v>
      </c>
      <c r="L2112" s="1">
        <f t="shared" si="65"/>
        <v>13057</v>
      </c>
      <c r="M2112">
        <v>53.43</v>
      </c>
      <c r="N2112">
        <v>-2.25</v>
      </c>
      <c r="O2112" t="s">
        <v>4129</v>
      </c>
      <c r="P2112" t="s">
        <v>40</v>
      </c>
      <c r="Q2112" t="s">
        <v>35</v>
      </c>
      <c r="R2112">
        <v>386</v>
      </c>
      <c r="S2112">
        <v>0</v>
      </c>
      <c r="T2112">
        <v>0</v>
      </c>
    </row>
    <row r="2113" spans="1:20">
      <c r="A2113" t="s">
        <v>1135</v>
      </c>
      <c r="B2113" s="4">
        <v>10</v>
      </c>
      <c r="C2113" s="4">
        <v>5</v>
      </c>
      <c r="D2113" s="4">
        <v>1978</v>
      </c>
      <c r="E2113" s="1">
        <f t="shared" si="64"/>
        <v>5751</v>
      </c>
      <c r="F2113">
        <v>53.42</v>
      </c>
      <c r="G2113">
        <v>-2.23</v>
      </c>
      <c r="H2113" t="s">
        <v>4129</v>
      </c>
      <c r="I2113" s="4">
        <v>8</v>
      </c>
      <c r="J2113" s="4">
        <v>6</v>
      </c>
      <c r="K2113" s="6">
        <v>1979</v>
      </c>
      <c r="L2113" s="1">
        <f t="shared" si="65"/>
        <v>5053</v>
      </c>
      <c r="M2113">
        <v>53.43</v>
      </c>
      <c r="N2113">
        <v>-2.2800000000000002</v>
      </c>
      <c r="O2113" t="s">
        <v>4129</v>
      </c>
      <c r="P2113" t="s">
        <v>40</v>
      </c>
      <c r="Q2113" t="s">
        <v>35</v>
      </c>
      <c r="R2113">
        <v>394</v>
      </c>
      <c r="S2113">
        <v>4</v>
      </c>
      <c r="T2113">
        <v>300</v>
      </c>
    </row>
    <row r="2114" spans="1:20">
      <c r="A2114" t="s">
        <v>1136</v>
      </c>
      <c r="B2114" s="4">
        <v>15</v>
      </c>
      <c r="C2114" s="4">
        <v>5</v>
      </c>
      <c r="D2114" s="4">
        <v>1978</v>
      </c>
      <c r="E2114" s="1">
        <f t="shared" si="64"/>
        <v>7577</v>
      </c>
      <c r="F2114">
        <v>53.42</v>
      </c>
      <c r="G2114">
        <v>-2.23</v>
      </c>
      <c r="H2114" t="s">
        <v>4129</v>
      </c>
      <c r="I2114" s="4">
        <v>24</v>
      </c>
      <c r="J2114" s="4">
        <v>5</v>
      </c>
      <c r="K2114" s="6">
        <v>1982</v>
      </c>
      <c r="L2114" s="1">
        <f t="shared" si="65"/>
        <v>10869</v>
      </c>
      <c r="M2114">
        <v>53.42</v>
      </c>
      <c r="N2114">
        <v>-2.23</v>
      </c>
      <c r="O2114" t="s">
        <v>4129</v>
      </c>
      <c r="P2114" t="s">
        <v>40</v>
      </c>
      <c r="Q2114" t="s">
        <v>35</v>
      </c>
      <c r="R2114">
        <v>1470</v>
      </c>
      <c r="S2114">
        <v>0</v>
      </c>
      <c r="T2114">
        <v>0</v>
      </c>
    </row>
    <row r="2115" spans="1:20">
      <c r="A2115" t="s">
        <v>1137</v>
      </c>
      <c r="B2115" s="4">
        <v>16</v>
      </c>
      <c r="C2115" s="4">
        <v>5</v>
      </c>
      <c r="D2115" s="4">
        <v>1978</v>
      </c>
      <c r="E2115" s="1">
        <f t="shared" ref="E2115:E2178" si="66">DATE(B2115,C2115,D2115)</f>
        <v>7943</v>
      </c>
      <c r="F2115">
        <v>53.42</v>
      </c>
      <c r="G2115">
        <v>-2.1800000000000002</v>
      </c>
      <c r="H2115" t="s">
        <v>4129</v>
      </c>
      <c r="I2115" s="4">
        <v>10</v>
      </c>
      <c r="J2115" s="4">
        <v>11</v>
      </c>
      <c r="K2115" s="6">
        <v>1979</v>
      </c>
      <c r="L2115" s="1">
        <f t="shared" ref="L2115:L2178" si="67">DATE(I2115,J2115,K2115)</f>
        <v>5936</v>
      </c>
      <c r="M2115">
        <v>53.42</v>
      </c>
      <c r="N2115">
        <v>-2.1800000000000002</v>
      </c>
      <c r="O2115" t="s">
        <v>4129</v>
      </c>
      <c r="P2115" t="s">
        <v>81</v>
      </c>
      <c r="Q2115" t="s">
        <v>35</v>
      </c>
      <c r="R2115">
        <v>543</v>
      </c>
      <c r="S2115">
        <v>0</v>
      </c>
      <c r="T2115">
        <v>0</v>
      </c>
    </row>
    <row r="2116" spans="1:20">
      <c r="A2116" t="s">
        <v>1138</v>
      </c>
      <c r="B2116" s="4">
        <v>17</v>
      </c>
      <c r="C2116" s="4">
        <v>5</v>
      </c>
      <c r="D2116" s="4">
        <v>1978</v>
      </c>
      <c r="E2116" s="1">
        <f t="shared" si="66"/>
        <v>8308</v>
      </c>
      <c r="F2116">
        <v>53.42</v>
      </c>
      <c r="G2116">
        <v>-2.27</v>
      </c>
      <c r="H2116" t="s">
        <v>4129</v>
      </c>
      <c r="I2116" s="4">
        <v>14</v>
      </c>
      <c r="J2116" s="4">
        <v>1</v>
      </c>
      <c r="K2116" s="6">
        <v>1979</v>
      </c>
      <c r="L2116" s="1">
        <f t="shared" si="67"/>
        <v>7093</v>
      </c>
      <c r="M2116">
        <v>53.43</v>
      </c>
      <c r="N2116">
        <v>-2.3199999999999998</v>
      </c>
      <c r="O2116" t="s">
        <v>4129</v>
      </c>
      <c r="P2116" t="s">
        <v>34</v>
      </c>
      <c r="Q2116" t="s">
        <v>35</v>
      </c>
      <c r="R2116">
        <v>242</v>
      </c>
      <c r="S2116">
        <v>4</v>
      </c>
      <c r="T2116">
        <v>300</v>
      </c>
    </row>
    <row r="2117" spans="1:20">
      <c r="A2117" t="s">
        <v>1139</v>
      </c>
      <c r="B2117" s="4">
        <v>30</v>
      </c>
      <c r="C2117" s="4">
        <v>5</v>
      </c>
      <c r="D2117" s="4">
        <v>1978</v>
      </c>
      <c r="E2117" s="1">
        <f t="shared" si="66"/>
        <v>13056</v>
      </c>
      <c r="F2117">
        <v>53.4</v>
      </c>
      <c r="G2117">
        <v>-2.2000000000000002</v>
      </c>
      <c r="H2117" t="s">
        <v>4129</v>
      </c>
      <c r="I2117" s="4">
        <v>25</v>
      </c>
      <c r="J2117" s="4">
        <v>6</v>
      </c>
      <c r="K2117" s="6">
        <v>1978</v>
      </c>
      <c r="L2117" s="1">
        <f t="shared" si="67"/>
        <v>11261</v>
      </c>
      <c r="M2117">
        <v>53.4</v>
      </c>
      <c r="N2117">
        <v>-2.2000000000000002</v>
      </c>
      <c r="O2117" t="s">
        <v>4129</v>
      </c>
      <c r="P2117" t="s">
        <v>81</v>
      </c>
      <c r="Q2117" t="s">
        <v>35</v>
      </c>
      <c r="R2117">
        <v>26</v>
      </c>
      <c r="S2117">
        <v>0</v>
      </c>
      <c r="T2117">
        <v>0</v>
      </c>
    </row>
    <row r="2118" spans="1:20">
      <c r="A2118" t="s">
        <v>1151</v>
      </c>
      <c r="B2118" s="4">
        <v>6</v>
      </c>
      <c r="C2118" s="4">
        <v>7</v>
      </c>
      <c r="D2118" s="4">
        <v>1978</v>
      </c>
      <c r="E2118" s="1">
        <f t="shared" si="66"/>
        <v>4351</v>
      </c>
      <c r="F2118">
        <v>51.55</v>
      </c>
      <c r="G2118">
        <v>0.5</v>
      </c>
      <c r="H2118" t="s">
        <v>4129</v>
      </c>
      <c r="I2118" s="4">
        <v>12</v>
      </c>
      <c r="J2118" s="4">
        <v>1</v>
      </c>
      <c r="K2118" s="6">
        <v>1980</v>
      </c>
      <c r="L2118" s="1">
        <f t="shared" si="67"/>
        <v>6363</v>
      </c>
      <c r="M2118">
        <v>51.55</v>
      </c>
      <c r="N2118">
        <v>0.48</v>
      </c>
      <c r="O2118" t="s">
        <v>4129</v>
      </c>
      <c r="P2118" t="s">
        <v>34</v>
      </c>
      <c r="Q2118" t="s">
        <v>35</v>
      </c>
      <c r="R2118">
        <v>555</v>
      </c>
      <c r="S2118">
        <v>2</v>
      </c>
      <c r="T2118">
        <v>270</v>
      </c>
    </row>
    <row r="2119" spans="1:20">
      <c r="A2119" t="s">
        <v>1156</v>
      </c>
      <c r="B2119" s="4">
        <v>13</v>
      </c>
      <c r="C2119" s="4">
        <v>5</v>
      </c>
      <c r="D2119" s="4">
        <v>1978</v>
      </c>
      <c r="E2119" s="1">
        <f t="shared" si="66"/>
        <v>6847</v>
      </c>
      <c r="F2119">
        <v>53.4</v>
      </c>
      <c r="G2119">
        <v>-1.6</v>
      </c>
      <c r="H2119" t="s">
        <v>4129</v>
      </c>
      <c r="I2119" s="4">
        <v>16</v>
      </c>
      <c r="J2119" s="4">
        <v>7</v>
      </c>
      <c r="K2119" s="6">
        <v>1978</v>
      </c>
      <c r="L2119" s="1">
        <f t="shared" si="67"/>
        <v>8004</v>
      </c>
      <c r="M2119">
        <v>53.4</v>
      </c>
      <c r="N2119">
        <v>-1.6</v>
      </c>
      <c r="O2119" t="s">
        <v>4129</v>
      </c>
      <c r="P2119" t="s">
        <v>81</v>
      </c>
      <c r="Q2119" t="s">
        <v>35</v>
      </c>
      <c r="R2119">
        <v>64</v>
      </c>
      <c r="S2119">
        <v>0</v>
      </c>
      <c r="T2119">
        <v>0</v>
      </c>
    </row>
    <row r="2120" spans="1:20">
      <c r="A2120" t="s">
        <v>1157</v>
      </c>
      <c r="B2120" s="4">
        <v>20</v>
      </c>
      <c r="C2120" s="4">
        <v>5</v>
      </c>
      <c r="D2120" s="4">
        <v>1978</v>
      </c>
      <c r="E2120" s="1">
        <f t="shared" si="66"/>
        <v>9404</v>
      </c>
      <c r="F2120">
        <v>53.38</v>
      </c>
      <c r="G2120">
        <v>-1.53</v>
      </c>
      <c r="H2120" t="s">
        <v>4129</v>
      </c>
      <c r="I2120" s="4">
        <v>15</v>
      </c>
      <c r="J2120" s="4">
        <v>2</v>
      </c>
      <c r="K2120" s="6">
        <v>1980</v>
      </c>
      <c r="L2120" s="1">
        <f t="shared" si="67"/>
        <v>7490</v>
      </c>
      <c r="M2120">
        <v>53.38</v>
      </c>
      <c r="N2120">
        <v>-1.53</v>
      </c>
      <c r="O2120" t="s">
        <v>4129</v>
      </c>
      <c r="P2120" t="s">
        <v>40</v>
      </c>
      <c r="Q2120" t="s">
        <v>35</v>
      </c>
      <c r="R2120">
        <v>636</v>
      </c>
      <c r="S2120">
        <v>0</v>
      </c>
      <c r="T2120">
        <v>0</v>
      </c>
    </row>
    <row r="2121" spans="1:20">
      <c r="A2121" t="s">
        <v>1158</v>
      </c>
      <c r="B2121" s="4">
        <v>26</v>
      </c>
      <c r="C2121" s="4">
        <v>5</v>
      </c>
      <c r="D2121" s="4">
        <v>1978</v>
      </c>
      <c r="E2121" s="1">
        <f t="shared" si="66"/>
        <v>11595</v>
      </c>
      <c r="F2121">
        <v>53.4</v>
      </c>
      <c r="G2121">
        <v>-1.6</v>
      </c>
      <c r="H2121" t="s">
        <v>4129</v>
      </c>
      <c r="I2121" s="4">
        <v>12</v>
      </c>
      <c r="J2121" s="4">
        <v>8</v>
      </c>
      <c r="K2121" s="6">
        <v>1978</v>
      </c>
      <c r="L2121" s="1">
        <f t="shared" si="67"/>
        <v>6574</v>
      </c>
      <c r="M2121">
        <v>53.4</v>
      </c>
      <c r="N2121">
        <v>-1.6</v>
      </c>
      <c r="O2121" t="s">
        <v>4129</v>
      </c>
      <c r="P2121" t="s">
        <v>34</v>
      </c>
      <c r="Q2121" t="s">
        <v>35</v>
      </c>
      <c r="R2121">
        <v>78</v>
      </c>
      <c r="S2121">
        <v>0</v>
      </c>
      <c r="T2121">
        <v>0</v>
      </c>
    </row>
    <row r="2122" spans="1:20">
      <c r="A2122" t="s">
        <v>1159</v>
      </c>
      <c r="B2122" s="4">
        <v>26</v>
      </c>
      <c r="C2122" s="4">
        <v>5</v>
      </c>
      <c r="D2122" s="4">
        <v>1978</v>
      </c>
      <c r="E2122" s="1">
        <f t="shared" si="66"/>
        <v>11595</v>
      </c>
      <c r="F2122">
        <v>53.4</v>
      </c>
      <c r="G2122">
        <v>-1.6</v>
      </c>
      <c r="H2122" t="s">
        <v>4129</v>
      </c>
      <c r="I2122" s="4">
        <v>12</v>
      </c>
      <c r="J2122" s="4">
        <v>8</v>
      </c>
      <c r="K2122" s="6">
        <v>1978</v>
      </c>
      <c r="L2122" s="1">
        <f t="shared" si="67"/>
        <v>6574</v>
      </c>
      <c r="M2122">
        <v>53.4</v>
      </c>
      <c r="N2122">
        <v>-1.6</v>
      </c>
      <c r="O2122" t="s">
        <v>4129</v>
      </c>
      <c r="P2122" t="s">
        <v>34</v>
      </c>
      <c r="Q2122" t="s">
        <v>35</v>
      </c>
      <c r="R2122">
        <v>78</v>
      </c>
      <c r="S2122">
        <v>0</v>
      </c>
      <c r="T2122">
        <v>0</v>
      </c>
    </row>
    <row r="2123" spans="1:20">
      <c r="A2123" t="s">
        <v>1163</v>
      </c>
      <c r="B2123" s="4">
        <v>16</v>
      </c>
      <c r="C2123" s="4">
        <v>5</v>
      </c>
      <c r="D2123" s="4">
        <v>1978</v>
      </c>
      <c r="E2123" s="1">
        <f t="shared" si="66"/>
        <v>7943</v>
      </c>
      <c r="F2123">
        <v>54.13</v>
      </c>
      <c r="G2123">
        <v>-2.77</v>
      </c>
      <c r="H2123" t="s">
        <v>4129</v>
      </c>
      <c r="I2123" s="4">
        <v>17</v>
      </c>
      <c r="J2123" s="4">
        <v>2</v>
      </c>
      <c r="K2123" s="6">
        <v>1979</v>
      </c>
      <c r="L2123" s="1">
        <f t="shared" si="67"/>
        <v>8220</v>
      </c>
      <c r="M2123">
        <v>54.13</v>
      </c>
      <c r="N2123">
        <v>-2.77</v>
      </c>
      <c r="O2123" t="s">
        <v>4129</v>
      </c>
      <c r="P2123" t="s">
        <v>34</v>
      </c>
      <c r="Q2123" t="s">
        <v>35</v>
      </c>
      <c r="R2123">
        <v>277</v>
      </c>
      <c r="S2123">
        <v>0</v>
      </c>
      <c r="T2123">
        <v>0</v>
      </c>
    </row>
    <row r="2124" spans="1:20">
      <c r="A2124" t="s">
        <v>1769</v>
      </c>
      <c r="B2124" s="4">
        <v>30</v>
      </c>
      <c r="C2124" s="4">
        <v>5</v>
      </c>
      <c r="D2124" s="4">
        <v>1978</v>
      </c>
      <c r="E2124" s="1">
        <f t="shared" si="66"/>
        <v>13056</v>
      </c>
      <c r="F2124">
        <v>53.12</v>
      </c>
      <c r="G2124">
        <v>4.87</v>
      </c>
      <c r="H2124" t="s">
        <v>1615</v>
      </c>
      <c r="I2124" s="4">
        <v>15</v>
      </c>
      <c r="J2124" s="4">
        <v>6</v>
      </c>
      <c r="K2124" s="6">
        <v>1978</v>
      </c>
      <c r="L2124" s="1">
        <f t="shared" si="67"/>
        <v>7608</v>
      </c>
      <c r="M2124">
        <v>53.13</v>
      </c>
      <c r="N2124">
        <v>4.88</v>
      </c>
      <c r="O2124" t="s">
        <v>1615</v>
      </c>
      <c r="P2124" t="s">
        <v>81</v>
      </c>
      <c r="Q2124" t="s">
        <v>35</v>
      </c>
      <c r="R2124">
        <v>16</v>
      </c>
      <c r="S2124">
        <v>3</v>
      </c>
      <c r="T2124">
        <v>31</v>
      </c>
    </row>
    <row r="2125" spans="1:20">
      <c r="A2125" t="s">
        <v>1784</v>
      </c>
      <c r="B2125" s="4">
        <v>27</v>
      </c>
      <c r="C2125" s="4">
        <v>5</v>
      </c>
      <c r="D2125" s="4">
        <v>1978</v>
      </c>
      <c r="E2125" s="1">
        <f t="shared" si="66"/>
        <v>11960</v>
      </c>
      <c r="F2125">
        <v>51.97</v>
      </c>
      <c r="G2125">
        <v>4.32</v>
      </c>
      <c r="H2125" t="s">
        <v>1615</v>
      </c>
      <c r="I2125" s="4">
        <v>2</v>
      </c>
      <c r="J2125" s="4">
        <v>1</v>
      </c>
      <c r="K2125" s="6">
        <v>1979</v>
      </c>
      <c r="L2125" s="1">
        <f t="shared" si="67"/>
        <v>2710</v>
      </c>
      <c r="M2125">
        <v>51.98</v>
      </c>
      <c r="N2125">
        <v>4.32</v>
      </c>
      <c r="O2125" t="s">
        <v>1615</v>
      </c>
      <c r="P2125" t="s">
        <v>34</v>
      </c>
      <c r="Q2125" t="s">
        <v>35</v>
      </c>
      <c r="R2125">
        <v>220</v>
      </c>
      <c r="S2125">
        <v>0</v>
      </c>
      <c r="T2125">
        <v>0</v>
      </c>
    </row>
    <row r="2126" spans="1:20">
      <c r="A2126" t="s">
        <v>1792</v>
      </c>
      <c r="B2126" s="4">
        <v>9</v>
      </c>
      <c r="C2126" s="4">
        <v>5</v>
      </c>
      <c r="D2126" s="4">
        <v>1978</v>
      </c>
      <c r="E2126" s="1">
        <f t="shared" si="66"/>
        <v>5386</v>
      </c>
      <c r="F2126">
        <v>53.17</v>
      </c>
      <c r="G2126">
        <v>6.62</v>
      </c>
      <c r="H2126" t="s">
        <v>1615</v>
      </c>
      <c r="I2126" s="4">
        <v>10</v>
      </c>
      <c r="J2126" s="4">
        <v>6</v>
      </c>
      <c r="K2126" s="6">
        <v>1978</v>
      </c>
      <c r="L2126" s="1">
        <f t="shared" si="67"/>
        <v>5782</v>
      </c>
      <c r="M2126">
        <v>53.18</v>
      </c>
      <c r="N2126">
        <v>6.62</v>
      </c>
      <c r="O2126" t="s">
        <v>1615</v>
      </c>
      <c r="P2126" t="s">
        <v>40</v>
      </c>
      <c r="Q2126" t="s">
        <v>35</v>
      </c>
      <c r="R2126">
        <v>32</v>
      </c>
      <c r="S2126">
        <v>0</v>
      </c>
      <c r="T2126">
        <v>0</v>
      </c>
    </row>
    <row r="2127" spans="1:20">
      <c r="A2127" t="s">
        <v>1793</v>
      </c>
      <c r="B2127" s="4">
        <v>20</v>
      </c>
      <c r="C2127" s="4">
        <v>5</v>
      </c>
      <c r="D2127" s="4">
        <v>1978</v>
      </c>
      <c r="E2127" s="1">
        <f t="shared" si="66"/>
        <v>9404</v>
      </c>
      <c r="F2127">
        <v>53.23</v>
      </c>
      <c r="G2127">
        <v>5.88</v>
      </c>
      <c r="H2127" t="s">
        <v>1615</v>
      </c>
      <c r="I2127" s="4">
        <v>3</v>
      </c>
      <c r="J2127" s="4">
        <v>1</v>
      </c>
      <c r="K2127" s="6">
        <v>1979</v>
      </c>
      <c r="L2127" s="1">
        <f t="shared" si="67"/>
        <v>3075</v>
      </c>
      <c r="M2127">
        <v>53.22</v>
      </c>
      <c r="N2127">
        <v>5.82</v>
      </c>
      <c r="O2127" t="s">
        <v>1615</v>
      </c>
      <c r="P2127" t="s">
        <v>40</v>
      </c>
      <c r="Q2127" t="s">
        <v>35</v>
      </c>
      <c r="R2127">
        <v>228</v>
      </c>
      <c r="S2127">
        <v>6</v>
      </c>
      <c r="T2127">
        <v>231</v>
      </c>
    </row>
    <row r="2128" spans="1:20">
      <c r="A2128" t="s">
        <v>1795</v>
      </c>
      <c r="B2128" s="4">
        <v>24</v>
      </c>
      <c r="C2128" s="4">
        <v>5</v>
      </c>
      <c r="D2128" s="4">
        <v>1978</v>
      </c>
      <c r="E2128" s="1">
        <f t="shared" si="66"/>
        <v>10865</v>
      </c>
      <c r="F2128">
        <v>52.03</v>
      </c>
      <c r="G2128">
        <v>4.2</v>
      </c>
      <c r="H2128" t="s">
        <v>1615</v>
      </c>
      <c r="I2128" s="4">
        <v>20</v>
      </c>
      <c r="J2128" s="4">
        <v>7</v>
      </c>
      <c r="K2128" s="6">
        <v>1978</v>
      </c>
      <c r="L2128" s="1">
        <f t="shared" si="67"/>
        <v>9465</v>
      </c>
      <c r="M2128">
        <v>52.05</v>
      </c>
      <c r="N2128">
        <v>4.2</v>
      </c>
      <c r="O2128" t="s">
        <v>1615</v>
      </c>
      <c r="P2128" t="s">
        <v>40</v>
      </c>
      <c r="Q2128" t="s">
        <v>35</v>
      </c>
      <c r="R2128">
        <v>57</v>
      </c>
      <c r="S2128">
        <v>2</v>
      </c>
      <c r="T2128">
        <v>270</v>
      </c>
    </row>
    <row r="2129" spans="1:20">
      <c r="A2129" t="s">
        <v>1796</v>
      </c>
      <c r="B2129" s="4">
        <v>24</v>
      </c>
      <c r="C2129" s="4">
        <v>5</v>
      </c>
      <c r="D2129" s="4">
        <v>1978</v>
      </c>
      <c r="E2129" s="1">
        <f t="shared" si="66"/>
        <v>10865</v>
      </c>
      <c r="F2129">
        <v>52.03</v>
      </c>
      <c r="G2129">
        <v>4.2</v>
      </c>
      <c r="H2129" t="s">
        <v>1615</v>
      </c>
      <c r="I2129" s="4">
        <v>10</v>
      </c>
      <c r="J2129" s="4">
        <v>10</v>
      </c>
      <c r="K2129" s="6">
        <v>1978</v>
      </c>
      <c r="L2129" s="1">
        <f t="shared" si="67"/>
        <v>5904</v>
      </c>
      <c r="M2129">
        <v>52.05</v>
      </c>
      <c r="N2129">
        <v>4.22</v>
      </c>
      <c r="O2129" t="s">
        <v>1615</v>
      </c>
      <c r="P2129" t="s">
        <v>40</v>
      </c>
      <c r="Q2129" t="s">
        <v>35</v>
      </c>
      <c r="R2129">
        <v>139</v>
      </c>
      <c r="S2129">
        <v>0</v>
      </c>
      <c r="T2129">
        <v>0</v>
      </c>
    </row>
    <row r="2130" spans="1:20">
      <c r="A2130" t="s">
        <v>1797</v>
      </c>
      <c r="B2130" s="4">
        <v>2</v>
      </c>
      <c r="C2130" s="4">
        <v>6</v>
      </c>
      <c r="D2130" s="4">
        <v>1978</v>
      </c>
      <c r="E2130" s="1">
        <f t="shared" si="66"/>
        <v>2860</v>
      </c>
      <c r="F2130">
        <v>52.03</v>
      </c>
      <c r="G2130">
        <v>4.2</v>
      </c>
      <c r="H2130" t="s">
        <v>1615</v>
      </c>
      <c r="I2130" s="4">
        <v>11</v>
      </c>
      <c r="J2130" s="4">
        <v>2</v>
      </c>
      <c r="K2130" s="6">
        <v>1979</v>
      </c>
      <c r="L2130" s="1">
        <f t="shared" si="67"/>
        <v>6028</v>
      </c>
      <c r="M2130">
        <v>52.05</v>
      </c>
      <c r="N2130">
        <v>4.22</v>
      </c>
      <c r="O2130" t="s">
        <v>1615</v>
      </c>
      <c r="P2130" t="s">
        <v>40</v>
      </c>
      <c r="Q2130" t="s">
        <v>35</v>
      </c>
      <c r="R2130">
        <v>254</v>
      </c>
      <c r="S2130">
        <v>0</v>
      </c>
      <c r="T2130">
        <v>0</v>
      </c>
    </row>
    <row r="2131" spans="1:20">
      <c r="A2131" t="s">
        <v>1798</v>
      </c>
      <c r="B2131" s="4">
        <v>2</v>
      </c>
      <c r="C2131" s="4">
        <v>6</v>
      </c>
      <c r="D2131" s="4">
        <v>1978</v>
      </c>
      <c r="E2131" s="1">
        <f t="shared" si="66"/>
        <v>2860</v>
      </c>
      <c r="F2131">
        <v>52.03</v>
      </c>
      <c r="G2131">
        <v>4.2</v>
      </c>
      <c r="H2131" t="s">
        <v>1615</v>
      </c>
      <c r="I2131" s="4">
        <v>15</v>
      </c>
      <c r="J2131" s="4">
        <v>7</v>
      </c>
      <c r="K2131" s="6">
        <v>1978</v>
      </c>
      <c r="L2131" s="1">
        <f t="shared" si="67"/>
        <v>7638</v>
      </c>
      <c r="M2131">
        <v>52.05</v>
      </c>
      <c r="N2131">
        <v>4.2</v>
      </c>
      <c r="O2131" t="s">
        <v>1615</v>
      </c>
      <c r="P2131" t="s">
        <v>40</v>
      </c>
      <c r="Q2131" t="s">
        <v>35</v>
      </c>
      <c r="R2131">
        <v>43</v>
      </c>
      <c r="S2131">
        <v>2</v>
      </c>
      <c r="T2131">
        <v>270</v>
      </c>
    </row>
    <row r="2132" spans="1:20">
      <c r="A2132" t="s">
        <v>1799</v>
      </c>
      <c r="B2132" s="4">
        <v>2</v>
      </c>
      <c r="C2132" s="4">
        <v>6</v>
      </c>
      <c r="D2132" s="4">
        <v>1978</v>
      </c>
      <c r="E2132" s="1">
        <f t="shared" si="66"/>
        <v>2860</v>
      </c>
      <c r="F2132">
        <v>52.03</v>
      </c>
      <c r="G2132">
        <v>4.2</v>
      </c>
      <c r="H2132" t="s">
        <v>1615</v>
      </c>
      <c r="I2132" s="4">
        <v>23</v>
      </c>
      <c r="J2132" s="4">
        <v>3</v>
      </c>
      <c r="K2132" s="6">
        <v>1985</v>
      </c>
      <c r="L2132" s="1">
        <f t="shared" si="67"/>
        <v>10445</v>
      </c>
      <c r="M2132">
        <v>52.05</v>
      </c>
      <c r="N2132">
        <v>4.22</v>
      </c>
      <c r="O2132" t="s">
        <v>1615</v>
      </c>
      <c r="P2132" t="s">
        <v>40</v>
      </c>
      <c r="Q2132" t="s">
        <v>35</v>
      </c>
      <c r="R2132">
        <v>2486</v>
      </c>
      <c r="S2132">
        <v>0</v>
      </c>
      <c r="T2132">
        <v>0</v>
      </c>
    </row>
    <row r="2133" spans="1:20">
      <c r="A2133" t="s">
        <v>1800</v>
      </c>
      <c r="B2133" s="4">
        <v>28</v>
      </c>
      <c r="C2133" s="4">
        <v>5</v>
      </c>
      <c r="D2133" s="4">
        <v>1978</v>
      </c>
      <c r="E2133" s="1">
        <f t="shared" si="66"/>
        <v>12326</v>
      </c>
      <c r="F2133">
        <v>53.05</v>
      </c>
      <c r="G2133">
        <v>4.7300000000000004</v>
      </c>
      <c r="H2133" t="s">
        <v>1615</v>
      </c>
      <c r="I2133" s="4">
        <v>12</v>
      </c>
      <c r="J2133" s="4">
        <v>8</v>
      </c>
      <c r="K2133" s="6">
        <v>1978</v>
      </c>
      <c r="L2133" s="1">
        <f t="shared" si="67"/>
        <v>6574</v>
      </c>
      <c r="M2133">
        <v>53.07</v>
      </c>
      <c r="N2133">
        <v>4.7300000000000004</v>
      </c>
      <c r="O2133" t="s">
        <v>1615</v>
      </c>
      <c r="P2133" t="s">
        <v>40</v>
      </c>
      <c r="Q2133" t="s">
        <v>35</v>
      </c>
      <c r="R2133">
        <v>76</v>
      </c>
      <c r="S2133">
        <v>0</v>
      </c>
      <c r="T2133">
        <v>0</v>
      </c>
    </row>
    <row r="2134" spans="1:20">
      <c r="A2134" t="s">
        <v>1801</v>
      </c>
      <c r="B2134" s="4">
        <v>28</v>
      </c>
      <c r="C2134" s="4">
        <v>5</v>
      </c>
      <c r="D2134" s="4">
        <v>1978</v>
      </c>
      <c r="E2134" s="1">
        <f t="shared" si="66"/>
        <v>12326</v>
      </c>
      <c r="F2134">
        <v>53.05</v>
      </c>
      <c r="G2134">
        <v>4.7300000000000004</v>
      </c>
      <c r="H2134" t="s">
        <v>1615</v>
      </c>
      <c r="I2134" s="4">
        <v>2</v>
      </c>
      <c r="J2134" s="4">
        <v>12</v>
      </c>
      <c r="K2134" s="6">
        <v>1989</v>
      </c>
      <c r="L2134" s="1">
        <f t="shared" si="67"/>
        <v>3054</v>
      </c>
      <c r="M2134">
        <v>53.05</v>
      </c>
      <c r="N2134">
        <v>4.72</v>
      </c>
      <c r="O2134" t="s">
        <v>1615</v>
      </c>
      <c r="P2134" t="s">
        <v>34</v>
      </c>
      <c r="Q2134" t="s">
        <v>35</v>
      </c>
      <c r="R2134">
        <v>4206</v>
      </c>
      <c r="S2134">
        <v>3</v>
      </c>
      <c r="T2134">
        <v>212</v>
      </c>
    </row>
    <row r="2135" spans="1:20">
      <c r="A2135" t="s">
        <v>1803</v>
      </c>
      <c r="B2135" s="4">
        <v>24</v>
      </c>
      <c r="C2135" s="4">
        <v>5</v>
      </c>
      <c r="D2135" s="4">
        <v>1978</v>
      </c>
      <c r="E2135" s="1">
        <f t="shared" si="66"/>
        <v>10865</v>
      </c>
      <c r="F2135">
        <v>52.35</v>
      </c>
      <c r="G2135">
        <v>4.5199999999999996</v>
      </c>
      <c r="H2135" t="s">
        <v>1615</v>
      </c>
      <c r="I2135" s="4">
        <v>26</v>
      </c>
      <c r="J2135" s="4">
        <v>2</v>
      </c>
      <c r="K2135" s="6">
        <v>1985</v>
      </c>
      <c r="L2135" s="1">
        <f t="shared" si="67"/>
        <v>11513</v>
      </c>
      <c r="M2135">
        <v>52.35</v>
      </c>
      <c r="N2135">
        <v>4.53</v>
      </c>
      <c r="O2135" t="s">
        <v>1615</v>
      </c>
      <c r="P2135" t="s">
        <v>84</v>
      </c>
      <c r="Q2135" t="s">
        <v>35</v>
      </c>
      <c r="R2135">
        <v>2470</v>
      </c>
      <c r="S2135">
        <v>0</v>
      </c>
      <c r="T2135">
        <v>0</v>
      </c>
    </row>
    <row r="2136" spans="1:20">
      <c r="A2136" t="s">
        <v>1804</v>
      </c>
      <c r="B2136" s="4">
        <v>27</v>
      </c>
      <c r="C2136" s="4">
        <v>5</v>
      </c>
      <c r="D2136" s="4">
        <v>1978</v>
      </c>
      <c r="E2136" s="1">
        <f t="shared" si="66"/>
        <v>11960</v>
      </c>
      <c r="F2136">
        <v>52.77</v>
      </c>
      <c r="G2136">
        <v>4.67</v>
      </c>
      <c r="H2136" t="s">
        <v>1615</v>
      </c>
      <c r="I2136" s="4">
        <v>15</v>
      </c>
      <c r="J2136" s="4">
        <v>2</v>
      </c>
      <c r="K2136" s="6">
        <v>1979</v>
      </c>
      <c r="L2136" s="1">
        <f t="shared" si="67"/>
        <v>7489</v>
      </c>
      <c r="M2136">
        <v>52.85</v>
      </c>
      <c r="N2136">
        <v>4.97</v>
      </c>
      <c r="O2136" t="s">
        <v>1615</v>
      </c>
      <c r="P2136" t="s">
        <v>140</v>
      </c>
      <c r="Q2136" t="s">
        <v>35</v>
      </c>
      <c r="R2136">
        <v>264</v>
      </c>
      <c r="S2136">
        <v>23</v>
      </c>
      <c r="T2136">
        <v>66</v>
      </c>
    </row>
    <row r="2137" spans="1:20">
      <c r="A2137" t="s">
        <v>1805</v>
      </c>
      <c r="B2137" s="4">
        <v>28</v>
      </c>
      <c r="C2137" s="4">
        <v>5</v>
      </c>
      <c r="D2137" s="4">
        <v>1978</v>
      </c>
      <c r="E2137" s="1">
        <f t="shared" si="66"/>
        <v>12326</v>
      </c>
      <c r="F2137">
        <v>52.35</v>
      </c>
      <c r="G2137">
        <v>4.5199999999999996</v>
      </c>
      <c r="H2137" t="s">
        <v>1615</v>
      </c>
      <c r="I2137" s="4">
        <v>11</v>
      </c>
      <c r="J2137" s="4">
        <v>7</v>
      </c>
      <c r="K2137" s="6">
        <v>1978</v>
      </c>
      <c r="L2137" s="1">
        <f t="shared" si="67"/>
        <v>6177</v>
      </c>
      <c r="M2137">
        <v>52.35</v>
      </c>
      <c r="N2137">
        <v>4.53</v>
      </c>
      <c r="O2137" t="s">
        <v>1615</v>
      </c>
      <c r="P2137" t="s">
        <v>40</v>
      </c>
      <c r="Q2137" t="s">
        <v>35</v>
      </c>
      <c r="R2137">
        <v>44</v>
      </c>
      <c r="S2137">
        <v>0</v>
      </c>
      <c r="T2137">
        <v>0</v>
      </c>
    </row>
    <row r="2138" spans="1:20">
      <c r="A2138" t="s">
        <v>1806</v>
      </c>
      <c r="B2138" s="4">
        <v>28</v>
      </c>
      <c r="C2138" s="4">
        <v>5</v>
      </c>
      <c r="D2138" s="4">
        <v>1978</v>
      </c>
      <c r="E2138" s="1">
        <f t="shared" si="66"/>
        <v>12326</v>
      </c>
      <c r="F2138">
        <v>52.35</v>
      </c>
      <c r="G2138">
        <v>4.5199999999999996</v>
      </c>
      <c r="H2138" t="s">
        <v>1615</v>
      </c>
      <c r="I2138" s="4">
        <v>9</v>
      </c>
      <c r="J2138" s="4">
        <v>7</v>
      </c>
      <c r="K2138" s="6">
        <v>1978</v>
      </c>
      <c r="L2138" s="1">
        <f t="shared" si="67"/>
        <v>5447</v>
      </c>
      <c r="M2138">
        <v>52.35</v>
      </c>
      <c r="N2138">
        <v>4.53</v>
      </c>
      <c r="O2138" t="s">
        <v>1615</v>
      </c>
      <c r="P2138" t="s">
        <v>40</v>
      </c>
      <c r="Q2138" t="s">
        <v>35</v>
      </c>
      <c r="R2138">
        <v>42</v>
      </c>
      <c r="S2138">
        <v>0</v>
      </c>
      <c r="T2138">
        <v>0</v>
      </c>
    </row>
    <row r="2139" spans="1:20">
      <c r="A2139" t="s">
        <v>1807</v>
      </c>
      <c r="B2139" s="4">
        <v>30</v>
      </c>
      <c r="C2139" s="4">
        <v>5</v>
      </c>
      <c r="D2139" s="4">
        <v>1978</v>
      </c>
      <c r="E2139" s="1">
        <f t="shared" si="66"/>
        <v>13056</v>
      </c>
      <c r="F2139">
        <v>52.78</v>
      </c>
      <c r="G2139">
        <v>4.68</v>
      </c>
      <c r="H2139" t="s">
        <v>1615</v>
      </c>
      <c r="I2139" s="4">
        <v>7</v>
      </c>
      <c r="J2139" s="4">
        <v>10</v>
      </c>
      <c r="K2139" s="6">
        <v>1987</v>
      </c>
      <c r="L2139" s="1">
        <f t="shared" si="67"/>
        <v>4817</v>
      </c>
      <c r="M2139">
        <v>52.82</v>
      </c>
      <c r="N2139">
        <v>4.68</v>
      </c>
      <c r="O2139" t="s">
        <v>1615</v>
      </c>
      <c r="P2139" t="s">
        <v>40</v>
      </c>
      <c r="Q2139" t="s">
        <v>52</v>
      </c>
      <c r="R2139">
        <v>3417</v>
      </c>
      <c r="S2139">
        <v>4</v>
      </c>
      <c r="T2139">
        <v>344</v>
      </c>
    </row>
    <row r="2140" spans="1:20">
      <c r="A2140" t="s">
        <v>1808</v>
      </c>
      <c r="B2140" s="4">
        <v>30</v>
      </c>
      <c r="C2140" s="4">
        <v>5</v>
      </c>
      <c r="D2140" s="4">
        <v>1978</v>
      </c>
      <c r="E2140" s="1">
        <f t="shared" si="66"/>
        <v>13056</v>
      </c>
      <c r="F2140">
        <v>52.78</v>
      </c>
      <c r="G2140">
        <v>4.68</v>
      </c>
      <c r="H2140" t="s">
        <v>1615</v>
      </c>
      <c r="I2140" s="4">
        <v>6</v>
      </c>
      <c r="J2140" s="4">
        <v>6</v>
      </c>
      <c r="K2140" s="6">
        <v>1978</v>
      </c>
      <c r="L2140" s="1">
        <f t="shared" si="67"/>
        <v>4321</v>
      </c>
      <c r="M2140">
        <v>52.83</v>
      </c>
      <c r="N2140">
        <v>4.68</v>
      </c>
      <c r="O2140" t="s">
        <v>1615</v>
      </c>
      <c r="P2140" t="s">
        <v>140</v>
      </c>
      <c r="Q2140" t="s">
        <v>35</v>
      </c>
      <c r="R2140">
        <v>7</v>
      </c>
      <c r="S2140">
        <v>6</v>
      </c>
      <c r="T2140">
        <v>349</v>
      </c>
    </row>
    <row r="2141" spans="1:20">
      <c r="A2141" t="s">
        <v>1809</v>
      </c>
      <c r="B2141" s="4">
        <v>4</v>
      </c>
      <c r="C2141" s="4">
        <v>6</v>
      </c>
      <c r="D2141" s="4">
        <v>1978</v>
      </c>
      <c r="E2141" s="1">
        <f t="shared" si="66"/>
        <v>3591</v>
      </c>
      <c r="F2141">
        <v>52.35</v>
      </c>
      <c r="G2141">
        <v>4.5199999999999996</v>
      </c>
      <c r="H2141" t="s">
        <v>1615</v>
      </c>
      <c r="I2141" s="4">
        <v>7</v>
      </c>
      <c r="J2141" s="4">
        <v>10</v>
      </c>
      <c r="K2141" s="6">
        <v>1978</v>
      </c>
      <c r="L2141" s="1">
        <f t="shared" si="67"/>
        <v>4808</v>
      </c>
      <c r="M2141">
        <v>52.33</v>
      </c>
      <c r="N2141">
        <v>4.53</v>
      </c>
      <c r="O2141" t="s">
        <v>1615</v>
      </c>
      <c r="P2141" t="s">
        <v>40</v>
      </c>
      <c r="Q2141" t="s">
        <v>35</v>
      </c>
      <c r="R2141">
        <v>125</v>
      </c>
      <c r="S2141">
        <v>2</v>
      </c>
      <c r="T2141">
        <v>181</v>
      </c>
    </row>
    <row r="2142" spans="1:20">
      <c r="A2142" t="s">
        <v>1810</v>
      </c>
      <c r="B2142" s="4">
        <v>4</v>
      </c>
      <c r="C2142" s="4">
        <v>6</v>
      </c>
      <c r="D2142" s="4">
        <v>1978</v>
      </c>
      <c r="E2142" s="1">
        <f t="shared" si="66"/>
        <v>3591</v>
      </c>
      <c r="F2142">
        <v>52.35</v>
      </c>
      <c r="G2142">
        <v>4.5199999999999996</v>
      </c>
      <c r="H2142" t="s">
        <v>1615</v>
      </c>
      <c r="I2142" s="4">
        <v>15</v>
      </c>
      <c r="J2142" s="4">
        <v>2</v>
      </c>
      <c r="K2142" s="6">
        <v>1979</v>
      </c>
      <c r="L2142" s="1">
        <f t="shared" si="67"/>
        <v>7489</v>
      </c>
      <c r="M2142">
        <v>52.33</v>
      </c>
      <c r="N2142">
        <v>4.53</v>
      </c>
      <c r="O2142" t="s">
        <v>1615</v>
      </c>
      <c r="P2142" t="s">
        <v>40</v>
      </c>
      <c r="Q2142" t="s">
        <v>35</v>
      </c>
      <c r="R2142">
        <v>256</v>
      </c>
      <c r="S2142">
        <v>2</v>
      </c>
      <c r="T2142">
        <v>181</v>
      </c>
    </row>
    <row r="2143" spans="1:20">
      <c r="A2143" t="s">
        <v>1811</v>
      </c>
      <c r="B2143" s="4">
        <v>4</v>
      </c>
      <c r="C2143" s="4">
        <v>6</v>
      </c>
      <c r="D2143" s="4">
        <v>1978</v>
      </c>
      <c r="E2143" s="1">
        <f t="shared" si="66"/>
        <v>3591</v>
      </c>
      <c r="F2143">
        <v>52.35</v>
      </c>
      <c r="G2143">
        <v>4.5199999999999996</v>
      </c>
      <c r="H2143" t="s">
        <v>1615</v>
      </c>
      <c r="I2143" s="4">
        <v>16</v>
      </c>
      <c r="J2143" s="4">
        <v>8</v>
      </c>
      <c r="K2143" s="6">
        <v>1978</v>
      </c>
      <c r="L2143" s="1">
        <f t="shared" si="67"/>
        <v>8035</v>
      </c>
      <c r="M2143">
        <v>52.35</v>
      </c>
      <c r="N2143">
        <v>4.58</v>
      </c>
      <c r="O2143" t="s">
        <v>1615</v>
      </c>
      <c r="P2143" t="s">
        <v>40</v>
      </c>
      <c r="Q2143" t="s">
        <v>35</v>
      </c>
      <c r="R2143">
        <v>73</v>
      </c>
      <c r="S2143">
        <v>4</v>
      </c>
      <c r="T2143">
        <v>91</v>
      </c>
    </row>
    <row r="2144" spans="1:20">
      <c r="A2144" t="s">
        <v>1812</v>
      </c>
      <c r="B2144" s="4">
        <v>7</v>
      </c>
      <c r="C2144" s="4">
        <v>6</v>
      </c>
      <c r="D2144" s="4">
        <v>1978</v>
      </c>
      <c r="E2144" s="1">
        <f t="shared" si="66"/>
        <v>4686</v>
      </c>
      <c r="F2144">
        <v>52.82</v>
      </c>
      <c r="G2144">
        <v>4.68</v>
      </c>
      <c r="H2144" t="s">
        <v>1615</v>
      </c>
      <c r="I2144" s="4">
        <v>3</v>
      </c>
      <c r="J2144" s="4">
        <v>7</v>
      </c>
      <c r="K2144" s="6">
        <v>1978</v>
      </c>
      <c r="L2144" s="1">
        <f t="shared" si="67"/>
        <v>3255</v>
      </c>
      <c r="M2144">
        <v>52.8</v>
      </c>
      <c r="N2144">
        <v>4.68</v>
      </c>
      <c r="O2144" t="s">
        <v>1615</v>
      </c>
      <c r="P2144" t="s">
        <v>40</v>
      </c>
      <c r="Q2144" t="s">
        <v>35</v>
      </c>
      <c r="R2144">
        <v>26</v>
      </c>
      <c r="S2144">
        <v>4</v>
      </c>
      <c r="T2144">
        <v>197</v>
      </c>
    </row>
    <row r="2145" spans="1:20">
      <c r="A2145" t="s">
        <v>1813</v>
      </c>
      <c r="B2145" s="4">
        <v>17</v>
      </c>
      <c r="C2145" s="4">
        <v>5</v>
      </c>
      <c r="D2145" s="4">
        <v>1978</v>
      </c>
      <c r="E2145" s="1">
        <f t="shared" si="66"/>
        <v>8308</v>
      </c>
      <c r="F2145">
        <v>52.75</v>
      </c>
      <c r="G2145">
        <v>4.68</v>
      </c>
      <c r="H2145" t="s">
        <v>1615</v>
      </c>
      <c r="I2145" s="4">
        <v>16</v>
      </c>
      <c r="J2145" s="4">
        <v>1</v>
      </c>
      <c r="K2145" s="6">
        <v>1979</v>
      </c>
      <c r="L2145" s="1">
        <f t="shared" si="67"/>
        <v>7823</v>
      </c>
      <c r="M2145">
        <v>52.75</v>
      </c>
      <c r="N2145">
        <v>4.68</v>
      </c>
      <c r="O2145" t="s">
        <v>1615</v>
      </c>
      <c r="P2145" t="s">
        <v>40</v>
      </c>
      <c r="Q2145" t="s">
        <v>52</v>
      </c>
      <c r="R2145">
        <v>244</v>
      </c>
      <c r="S2145">
        <v>0</v>
      </c>
      <c r="T2145">
        <v>0</v>
      </c>
    </row>
    <row r="2146" spans="1:20">
      <c r="A2146" t="s">
        <v>1814</v>
      </c>
      <c r="B2146" s="4">
        <v>21</v>
      </c>
      <c r="C2146" s="4">
        <v>5</v>
      </c>
      <c r="D2146" s="4">
        <v>1978</v>
      </c>
      <c r="E2146" s="1">
        <f t="shared" si="66"/>
        <v>9769</v>
      </c>
      <c r="F2146">
        <v>52.35</v>
      </c>
      <c r="G2146">
        <v>4.5199999999999996</v>
      </c>
      <c r="H2146" t="s">
        <v>1615</v>
      </c>
      <c r="I2146" s="4">
        <v>6</v>
      </c>
      <c r="J2146" s="4">
        <v>10</v>
      </c>
      <c r="K2146" s="6">
        <v>1978</v>
      </c>
      <c r="L2146" s="1">
        <f t="shared" si="67"/>
        <v>4443</v>
      </c>
      <c r="M2146">
        <v>52.38</v>
      </c>
      <c r="N2146">
        <v>4.57</v>
      </c>
      <c r="O2146" t="s">
        <v>1615</v>
      </c>
      <c r="P2146" t="s">
        <v>34</v>
      </c>
      <c r="Q2146" t="s">
        <v>35</v>
      </c>
      <c r="R2146">
        <v>138</v>
      </c>
      <c r="S2146">
        <v>5</v>
      </c>
      <c r="T2146">
        <v>32</v>
      </c>
    </row>
    <row r="2147" spans="1:20">
      <c r="A2147" t="s">
        <v>1831</v>
      </c>
      <c r="B2147" s="4">
        <v>21</v>
      </c>
      <c r="C2147" s="4">
        <v>5</v>
      </c>
      <c r="D2147" s="4">
        <v>1978</v>
      </c>
      <c r="E2147" s="1">
        <f t="shared" si="66"/>
        <v>9769</v>
      </c>
      <c r="F2147">
        <v>52.35</v>
      </c>
      <c r="G2147">
        <v>4.75</v>
      </c>
      <c r="H2147" t="s">
        <v>1615</v>
      </c>
      <c r="I2147" s="4">
        <v>18</v>
      </c>
      <c r="J2147" s="4">
        <v>7</v>
      </c>
      <c r="K2147" s="6">
        <v>1978</v>
      </c>
      <c r="L2147" s="1">
        <f t="shared" si="67"/>
        <v>8734</v>
      </c>
      <c r="M2147">
        <v>52.37</v>
      </c>
      <c r="N2147">
        <v>4.7699999999999996</v>
      </c>
      <c r="O2147" t="s">
        <v>1615</v>
      </c>
      <c r="P2147" t="s">
        <v>81</v>
      </c>
      <c r="Q2147" t="s">
        <v>35</v>
      </c>
      <c r="R2147">
        <v>58</v>
      </c>
      <c r="S2147">
        <v>0</v>
      </c>
      <c r="T2147">
        <v>0</v>
      </c>
    </row>
    <row r="2148" spans="1:20">
      <c r="A2148" t="s">
        <v>1832</v>
      </c>
      <c r="B2148" s="4">
        <v>30</v>
      </c>
      <c r="C2148" s="4">
        <v>5</v>
      </c>
      <c r="D2148" s="4">
        <v>1978</v>
      </c>
      <c r="E2148" s="1">
        <f t="shared" si="66"/>
        <v>13056</v>
      </c>
      <c r="F2148">
        <v>53.17</v>
      </c>
      <c r="G2148">
        <v>6.17</v>
      </c>
      <c r="H2148" t="s">
        <v>1615</v>
      </c>
      <c r="I2148" s="4">
        <v>15</v>
      </c>
      <c r="J2148" s="4">
        <v>2</v>
      </c>
      <c r="K2148" s="6">
        <v>1979</v>
      </c>
      <c r="L2148" s="1">
        <f t="shared" si="67"/>
        <v>7489</v>
      </c>
      <c r="M2148">
        <v>53.18</v>
      </c>
      <c r="N2148">
        <v>6.17</v>
      </c>
      <c r="O2148" t="s">
        <v>1615</v>
      </c>
      <c r="P2148" t="s">
        <v>40</v>
      </c>
      <c r="Q2148" t="s">
        <v>35</v>
      </c>
      <c r="R2148">
        <v>261</v>
      </c>
      <c r="S2148">
        <v>0</v>
      </c>
      <c r="T2148">
        <v>0</v>
      </c>
    </row>
    <row r="2149" spans="1:20">
      <c r="A2149" t="s">
        <v>1833</v>
      </c>
      <c r="B2149" s="4">
        <v>22</v>
      </c>
      <c r="C2149" s="4">
        <v>5</v>
      </c>
      <c r="D2149" s="4">
        <v>1978</v>
      </c>
      <c r="E2149" s="1">
        <f t="shared" si="66"/>
        <v>10134</v>
      </c>
      <c r="F2149">
        <v>51.93</v>
      </c>
      <c r="G2149">
        <v>5.55</v>
      </c>
      <c r="H2149" t="s">
        <v>1615</v>
      </c>
      <c r="I2149" s="4">
        <v>24</v>
      </c>
      <c r="J2149" s="4">
        <v>4</v>
      </c>
      <c r="K2149" s="6">
        <v>1980</v>
      </c>
      <c r="L2149" s="1">
        <f t="shared" si="67"/>
        <v>10837</v>
      </c>
      <c r="M2149">
        <v>51.95</v>
      </c>
      <c r="N2149">
        <v>5.55</v>
      </c>
      <c r="O2149" t="s">
        <v>1615</v>
      </c>
      <c r="P2149" t="s">
        <v>34</v>
      </c>
      <c r="Q2149" t="s">
        <v>35</v>
      </c>
      <c r="R2149">
        <v>703</v>
      </c>
      <c r="S2149">
        <v>2</v>
      </c>
      <c r="T2149">
        <v>0</v>
      </c>
    </row>
    <row r="2150" spans="1:20">
      <c r="A2150" t="s">
        <v>1834</v>
      </c>
      <c r="B2150" s="4">
        <v>22</v>
      </c>
      <c r="C2150" s="4">
        <v>5</v>
      </c>
      <c r="D2150" s="4">
        <v>1978</v>
      </c>
      <c r="E2150" s="1">
        <f t="shared" si="66"/>
        <v>10134</v>
      </c>
      <c r="F2150">
        <v>51.93</v>
      </c>
      <c r="G2150">
        <v>5.55</v>
      </c>
      <c r="H2150" t="s">
        <v>1615</v>
      </c>
      <c r="I2150" s="4">
        <v>1</v>
      </c>
      <c r="J2150" s="4">
        <v>5</v>
      </c>
      <c r="K2150" s="6">
        <v>1980</v>
      </c>
      <c r="L2150" s="1">
        <f t="shared" si="67"/>
        <v>2466</v>
      </c>
      <c r="M2150">
        <v>51.95</v>
      </c>
      <c r="N2150">
        <v>5.58</v>
      </c>
      <c r="O2150" t="s">
        <v>1615</v>
      </c>
      <c r="P2150" t="s">
        <v>34</v>
      </c>
      <c r="Q2150" t="s">
        <v>35</v>
      </c>
      <c r="R2150">
        <v>710</v>
      </c>
      <c r="S2150">
        <v>3</v>
      </c>
      <c r="T2150">
        <v>51</v>
      </c>
    </row>
    <row r="2151" spans="1:20">
      <c r="A2151" t="s">
        <v>1835</v>
      </c>
      <c r="B2151" s="4">
        <v>22</v>
      </c>
      <c r="C2151" s="4">
        <v>5</v>
      </c>
      <c r="D2151" s="4">
        <v>1978</v>
      </c>
      <c r="E2151" s="1">
        <f t="shared" si="66"/>
        <v>10134</v>
      </c>
      <c r="F2151">
        <v>51.93</v>
      </c>
      <c r="G2151">
        <v>5.55</v>
      </c>
      <c r="H2151" t="s">
        <v>1615</v>
      </c>
      <c r="I2151" s="4">
        <v>30</v>
      </c>
      <c r="J2151" s="4">
        <v>9</v>
      </c>
      <c r="K2151" s="6">
        <v>1978</v>
      </c>
      <c r="L2151" s="1">
        <f t="shared" si="67"/>
        <v>13179</v>
      </c>
      <c r="M2151">
        <v>51.92</v>
      </c>
      <c r="N2151">
        <v>5.55</v>
      </c>
      <c r="O2151" t="s">
        <v>1615</v>
      </c>
      <c r="P2151" t="s">
        <v>40</v>
      </c>
      <c r="Q2151" t="s">
        <v>35</v>
      </c>
      <c r="R2151">
        <v>131</v>
      </c>
      <c r="S2151">
        <v>0</v>
      </c>
      <c r="T2151">
        <v>0</v>
      </c>
    </row>
    <row r="2152" spans="1:20">
      <c r="A2152" t="s">
        <v>1836</v>
      </c>
      <c r="B2152" s="4">
        <v>22</v>
      </c>
      <c r="C2152" s="4">
        <v>5</v>
      </c>
      <c r="D2152" s="4">
        <v>1978</v>
      </c>
      <c r="E2152" s="1">
        <f t="shared" si="66"/>
        <v>10134</v>
      </c>
      <c r="F2152">
        <v>51.93</v>
      </c>
      <c r="G2152">
        <v>5.55</v>
      </c>
      <c r="H2152" t="s">
        <v>1615</v>
      </c>
      <c r="I2152" s="4">
        <v>3</v>
      </c>
      <c r="J2152" s="4">
        <v>4</v>
      </c>
      <c r="K2152" s="6">
        <v>1981</v>
      </c>
      <c r="L2152" s="1">
        <f t="shared" si="67"/>
        <v>3167</v>
      </c>
      <c r="M2152">
        <v>51.97</v>
      </c>
      <c r="N2152">
        <v>5.48</v>
      </c>
      <c r="O2152" t="s">
        <v>1615</v>
      </c>
      <c r="P2152" t="s">
        <v>34</v>
      </c>
      <c r="Q2152" t="s">
        <v>35</v>
      </c>
      <c r="R2152">
        <v>1047</v>
      </c>
      <c r="S2152">
        <v>6</v>
      </c>
      <c r="T2152">
        <v>310</v>
      </c>
    </row>
    <row r="2153" spans="1:20">
      <c r="A2153" t="s">
        <v>1837</v>
      </c>
      <c r="B2153" s="4">
        <v>29</v>
      </c>
      <c r="C2153" s="4">
        <v>5</v>
      </c>
      <c r="D2153" s="4">
        <v>1978</v>
      </c>
      <c r="E2153" s="1">
        <f t="shared" si="66"/>
        <v>12691</v>
      </c>
      <c r="F2153">
        <v>51.92</v>
      </c>
      <c r="G2153">
        <v>5.58</v>
      </c>
      <c r="H2153" t="s">
        <v>1615</v>
      </c>
      <c r="I2153" s="4">
        <v>10</v>
      </c>
      <c r="J2153" s="4">
        <v>4</v>
      </c>
      <c r="K2153" s="6">
        <v>1980</v>
      </c>
      <c r="L2153" s="1">
        <f t="shared" si="67"/>
        <v>5723</v>
      </c>
      <c r="M2153">
        <v>51.95</v>
      </c>
      <c r="N2153">
        <v>5.6</v>
      </c>
      <c r="O2153" t="s">
        <v>1615</v>
      </c>
      <c r="P2153" t="s">
        <v>34</v>
      </c>
      <c r="Q2153" t="s">
        <v>35</v>
      </c>
      <c r="R2153">
        <v>682</v>
      </c>
      <c r="S2153">
        <v>3</v>
      </c>
      <c r="T2153">
        <v>32</v>
      </c>
    </row>
    <row r="2154" spans="1:20">
      <c r="A2154" t="s">
        <v>1838</v>
      </c>
      <c r="B2154" s="4">
        <v>29</v>
      </c>
      <c r="C2154" s="4">
        <v>5</v>
      </c>
      <c r="D2154" s="4">
        <v>1978</v>
      </c>
      <c r="E2154" s="1">
        <f t="shared" si="66"/>
        <v>12691</v>
      </c>
      <c r="F2154">
        <v>51.95</v>
      </c>
      <c r="G2154">
        <v>6.03</v>
      </c>
      <c r="H2154" t="s">
        <v>1615</v>
      </c>
      <c r="I2154" s="4">
        <v>23</v>
      </c>
      <c r="J2154" s="4">
        <v>2</v>
      </c>
      <c r="K2154" s="6">
        <v>1980</v>
      </c>
      <c r="L2154" s="1">
        <f t="shared" si="67"/>
        <v>10412</v>
      </c>
      <c r="M2154">
        <v>51.97</v>
      </c>
      <c r="N2154">
        <v>6.13</v>
      </c>
      <c r="O2154" t="s">
        <v>1615</v>
      </c>
      <c r="P2154" t="s">
        <v>34</v>
      </c>
      <c r="Q2154" t="s">
        <v>35</v>
      </c>
      <c r="R2154">
        <v>635</v>
      </c>
      <c r="S2154">
        <v>8</v>
      </c>
      <c r="T2154">
        <v>75</v>
      </c>
    </row>
    <row r="2155" spans="1:20">
      <c r="A2155" t="s">
        <v>1839</v>
      </c>
      <c r="B2155" s="4">
        <v>2</v>
      </c>
      <c r="C2155" s="4">
        <v>6</v>
      </c>
      <c r="D2155" s="4">
        <v>1978</v>
      </c>
      <c r="E2155" s="1">
        <f t="shared" si="66"/>
        <v>2860</v>
      </c>
      <c r="F2155">
        <v>53</v>
      </c>
      <c r="G2155">
        <v>4.75</v>
      </c>
      <c r="H2155" t="s">
        <v>1615</v>
      </c>
      <c r="I2155" s="4">
        <v>4</v>
      </c>
      <c r="J2155" s="4">
        <v>11</v>
      </c>
      <c r="K2155" s="6">
        <v>1978</v>
      </c>
      <c r="L2155" s="1">
        <f t="shared" si="67"/>
        <v>3744</v>
      </c>
      <c r="M2155">
        <v>53.03</v>
      </c>
      <c r="N2155">
        <v>4.7300000000000004</v>
      </c>
      <c r="O2155" t="s">
        <v>1615</v>
      </c>
      <c r="P2155" t="s">
        <v>34</v>
      </c>
      <c r="Q2155" t="s">
        <v>35</v>
      </c>
      <c r="R2155">
        <v>155</v>
      </c>
      <c r="S2155">
        <v>3</v>
      </c>
      <c r="T2155">
        <v>329</v>
      </c>
    </row>
    <row r="2156" spans="1:20">
      <c r="A2156" t="s">
        <v>1840</v>
      </c>
      <c r="B2156" s="4">
        <v>2</v>
      </c>
      <c r="C2156" s="4">
        <v>6</v>
      </c>
      <c r="D2156" s="4">
        <v>1978</v>
      </c>
      <c r="E2156" s="1">
        <f t="shared" si="66"/>
        <v>2860</v>
      </c>
      <c r="F2156">
        <v>53</v>
      </c>
      <c r="G2156">
        <v>4.75</v>
      </c>
      <c r="H2156" t="s">
        <v>1615</v>
      </c>
      <c r="I2156" s="4">
        <v>15</v>
      </c>
      <c r="J2156" s="4">
        <v>3</v>
      </c>
      <c r="K2156" s="6">
        <v>1980</v>
      </c>
      <c r="L2156" s="1">
        <f t="shared" si="67"/>
        <v>7518</v>
      </c>
      <c r="M2156">
        <v>53.02</v>
      </c>
      <c r="N2156">
        <v>4.7300000000000004</v>
      </c>
      <c r="O2156" t="s">
        <v>1615</v>
      </c>
      <c r="P2156" t="s">
        <v>40</v>
      </c>
      <c r="Q2156" t="s">
        <v>52</v>
      </c>
      <c r="R2156">
        <v>652</v>
      </c>
      <c r="S2156">
        <v>2</v>
      </c>
      <c r="T2156">
        <v>270</v>
      </c>
    </row>
    <row r="2157" spans="1:20">
      <c r="A2157" t="s">
        <v>1841</v>
      </c>
      <c r="B2157" s="4">
        <v>6</v>
      </c>
      <c r="C2157" s="4">
        <v>6</v>
      </c>
      <c r="D2157" s="4">
        <v>1978</v>
      </c>
      <c r="E2157" s="1">
        <f t="shared" si="66"/>
        <v>4321</v>
      </c>
      <c r="F2157">
        <v>51.93</v>
      </c>
      <c r="G2157">
        <v>5.55</v>
      </c>
      <c r="H2157" t="s">
        <v>1615</v>
      </c>
      <c r="I2157" s="4">
        <v>24</v>
      </c>
      <c r="J2157" s="4">
        <v>4</v>
      </c>
      <c r="K2157" s="6">
        <v>1980</v>
      </c>
      <c r="L2157" s="1">
        <f t="shared" si="67"/>
        <v>10837</v>
      </c>
      <c r="M2157">
        <v>51.95</v>
      </c>
      <c r="N2157">
        <v>5.55</v>
      </c>
      <c r="O2157" t="s">
        <v>1615</v>
      </c>
      <c r="P2157" t="s">
        <v>34</v>
      </c>
      <c r="Q2157" t="s">
        <v>35</v>
      </c>
      <c r="R2157">
        <v>688</v>
      </c>
      <c r="S2157">
        <v>2</v>
      </c>
      <c r="T2157">
        <v>0</v>
      </c>
    </row>
    <row r="2158" spans="1:20">
      <c r="A2158" t="s">
        <v>1842</v>
      </c>
      <c r="B2158" s="4">
        <v>6</v>
      </c>
      <c r="C2158" s="4">
        <v>6</v>
      </c>
      <c r="D2158" s="4">
        <v>1978</v>
      </c>
      <c r="E2158" s="1">
        <f t="shared" si="66"/>
        <v>4321</v>
      </c>
      <c r="F2158">
        <v>51.93</v>
      </c>
      <c r="G2158">
        <v>5.55</v>
      </c>
      <c r="H2158" t="s">
        <v>1615</v>
      </c>
      <c r="I2158" s="4">
        <v>12</v>
      </c>
      <c r="J2158" s="4">
        <v>4</v>
      </c>
      <c r="K2158" s="6">
        <v>1979</v>
      </c>
      <c r="L2158" s="1">
        <f t="shared" si="67"/>
        <v>6453</v>
      </c>
      <c r="M2158">
        <v>51.93</v>
      </c>
      <c r="N2158">
        <v>5.57</v>
      </c>
      <c r="O2158" t="s">
        <v>1615</v>
      </c>
      <c r="P2158" t="s">
        <v>40</v>
      </c>
      <c r="Q2158" t="s">
        <v>35</v>
      </c>
      <c r="R2158">
        <v>310</v>
      </c>
      <c r="S2158">
        <v>2</v>
      </c>
      <c r="T2158">
        <v>91</v>
      </c>
    </row>
    <row r="2159" spans="1:20">
      <c r="A2159" t="s">
        <v>2748</v>
      </c>
      <c r="B2159" s="4">
        <v>27</v>
      </c>
      <c r="C2159" s="4">
        <v>5</v>
      </c>
      <c r="D2159" s="4">
        <v>1978</v>
      </c>
      <c r="E2159" s="1">
        <f t="shared" si="66"/>
        <v>11960</v>
      </c>
      <c r="F2159">
        <v>61.17</v>
      </c>
      <c r="G2159">
        <v>24.32</v>
      </c>
      <c r="H2159" t="s">
        <v>2455</v>
      </c>
      <c r="I2159" s="4">
        <v>5</v>
      </c>
      <c r="J2159" s="4">
        <v>12</v>
      </c>
      <c r="K2159" s="6">
        <v>1981</v>
      </c>
      <c r="L2159" s="1">
        <f t="shared" si="67"/>
        <v>4142</v>
      </c>
      <c r="M2159">
        <v>61.48</v>
      </c>
      <c r="N2159">
        <v>25.17</v>
      </c>
      <c r="O2159" t="s">
        <v>2455</v>
      </c>
      <c r="P2159" t="s">
        <v>34</v>
      </c>
      <c r="Q2159" t="s">
        <v>35</v>
      </c>
      <c r="R2159">
        <v>1288</v>
      </c>
      <c r="S2159">
        <v>58</v>
      </c>
      <c r="T2159">
        <v>53</v>
      </c>
    </row>
    <row r="2160" spans="1:20">
      <c r="A2160" t="s">
        <v>2764</v>
      </c>
      <c r="B2160" s="4">
        <v>11</v>
      </c>
      <c r="C2160" s="4">
        <v>6</v>
      </c>
      <c r="D2160" s="4">
        <v>1978</v>
      </c>
      <c r="E2160" s="1">
        <f t="shared" si="66"/>
        <v>6147</v>
      </c>
      <c r="F2160">
        <v>64.819999999999993</v>
      </c>
      <c r="G2160">
        <v>25.33</v>
      </c>
      <c r="H2160" t="s">
        <v>2455</v>
      </c>
      <c r="I2160" s="4">
        <v>24</v>
      </c>
      <c r="J2160" s="4">
        <v>5</v>
      </c>
      <c r="K2160" s="6">
        <v>1982</v>
      </c>
      <c r="L2160" s="1">
        <f t="shared" si="67"/>
        <v>10869</v>
      </c>
      <c r="M2160">
        <v>64.819999999999993</v>
      </c>
      <c r="N2160">
        <v>25.25</v>
      </c>
      <c r="O2160" t="s">
        <v>2455</v>
      </c>
      <c r="P2160" t="s">
        <v>81</v>
      </c>
      <c r="Q2160" t="s">
        <v>52</v>
      </c>
      <c r="R2160">
        <v>1443</v>
      </c>
      <c r="S2160">
        <v>4</v>
      </c>
      <c r="T2160">
        <v>270</v>
      </c>
    </row>
    <row r="2161" spans="1:20">
      <c r="A2161" t="s">
        <v>2860</v>
      </c>
      <c r="B2161" s="4">
        <v>2</v>
      </c>
      <c r="C2161" s="4">
        <v>6</v>
      </c>
      <c r="D2161" s="4">
        <v>1978</v>
      </c>
      <c r="E2161" s="1">
        <f t="shared" si="66"/>
        <v>2860</v>
      </c>
      <c r="F2161">
        <v>62.23</v>
      </c>
      <c r="G2161">
        <v>23.83</v>
      </c>
      <c r="H2161" t="s">
        <v>2455</v>
      </c>
      <c r="I2161" s="4">
        <v>7</v>
      </c>
      <c r="J2161" s="4">
        <v>8</v>
      </c>
      <c r="K2161" s="6">
        <v>1978</v>
      </c>
      <c r="L2161" s="1">
        <f t="shared" si="67"/>
        <v>4747</v>
      </c>
      <c r="M2161">
        <v>62.23</v>
      </c>
      <c r="N2161">
        <v>23.83</v>
      </c>
      <c r="O2161" t="s">
        <v>2455</v>
      </c>
      <c r="P2161" t="s">
        <v>34</v>
      </c>
      <c r="Q2161" t="s">
        <v>35</v>
      </c>
      <c r="R2161">
        <v>66</v>
      </c>
      <c r="S2161">
        <v>0</v>
      </c>
      <c r="T2161">
        <v>0</v>
      </c>
    </row>
    <row r="2162" spans="1:20">
      <c r="A2162" t="s">
        <v>2877</v>
      </c>
      <c r="B2162" s="4">
        <v>31</v>
      </c>
      <c r="C2162" s="4">
        <v>5</v>
      </c>
      <c r="D2162" s="4">
        <v>1978</v>
      </c>
      <c r="E2162" s="1">
        <f t="shared" si="66"/>
        <v>13421</v>
      </c>
      <c r="F2162">
        <v>60.17</v>
      </c>
      <c r="G2162">
        <v>24.78</v>
      </c>
      <c r="H2162" t="s">
        <v>2455</v>
      </c>
      <c r="I2162" s="4">
        <v>14</v>
      </c>
      <c r="J2162" s="4">
        <v>8</v>
      </c>
      <c r="K2162" s="6">
        <v>1978</v>
      </c>
      <c r="L2162" s="1">
        <f t="shared" si="67"/>
        <v>7304</v>
      </c>
      <c r="M2162">
        <v>60.18</v>
      </c>
      <c r="N2162">
        <v>24.8</v>
      </c>
      <c r="O2162" t="s">
        <v>2455</v>
      </c>
      <c r="P2162" t="s">
        <v>81</v>
      </c>
      <c r="Q2162" t="s">
        <v>35</v>
      </c>
      <c r="R2162">
        <v>75</v>
      </c>
      <c r="S2162">
        <v>3</v>
      </c>
      <c r="T2162">
        <v>27</v>
      </c>
    </row>
    <row r="2163" spans="1:20">
      <c r="A2163" t="s">
        <v>2885</v>
      </c>
      <c r="B2163" s="4">
        <v>25</v>
      </c>
      <c r="C2163" s="4">
        <v>6</v>
      </c>
      <c r="D2163" s="4">
        <v>1978</v>
      </c>
      <c r="E2163" s="1">
        <f t="shared" si="66"/>
        <v>11261</v>
      </c>
      <c r="F2163">
        <v>61.02</v>
      </c>
      <c r="G2163">
        <v>27.47</v>
      </c>
      <c r="H2163" t="s">
        <v>2455</v>
      </c>
      <c r="I2163" s="4">
        <v>2</v>
      </c>
      <c r="J2163" s="4">
        <v>7</v>
      </c>
      <c r="K2163" s="6">
        <v>1978</v>
      </c>
      <c r="L2163" s="1">
        <f t="shared" si="67"/>
        <v>2890</v>
      </c>
      <c r="M2163">
        <v>61.02</v>
      </c>
      <c r="N2163">
        <v>27.47</v>
      </c>
      <c r="O2163" t="s">
        <v>2455</v>
      </c>
      <c r="P2163" t="s">
        <v>40</v>
      </c>
      <c r="Q2163" t="s">
        <v>27</v>
      </c>
      <c r="R2163">
        <v>7</v>
      </c>
      <c r="S2163">
        <v>0</v>
      </c>
      <c r="T2163">
        <v>0</v>
      </c>
    </row>
    <row r="2164" spans="1:20">
      <c r="A2164" t="s">
        <v>2904</v>
      </c>
      <c r="B2164" s="4">
        <v>6</v>
      </c>
      <c r="C2164" s="4">
        <v>6</v>
      </c>
      <c r="D2164" s="4">
        <v>1978</v>
      </c>
      <c r="E2164" s="1">
        <f t="shared" si="66"/>
        <v>4321</v>
      </c>
      <c r="F2164">
        <v>63.83</v>
      </c>
      <c r="G2164">
        <v>23.12</v>
      </c>
      <c r="H2164" t="s">
        <v>2455</v>
      </c>
      <c r="I2164" s="4">
        <v>15</v>
      </c>
      <c r="J2164" s="4">
        <v>10</v>
      </c>
      <c r="K2164" s="6">
        <v>1979</v>
      </c>
      <c r="L2164" s="1">
        <f t="shared" si="67"/>
        <v>7731</v>
      </c>
      <c r="M2164">
        <v>63.83</v>
      </c>
      <c r="N2164">
        <v>23</v>
      </c>
      <c r="O2164" t="s">
        <v>2455</v>
      </c>
      <c r="P2164" t="s">
        <v>34</v>
      </c>
      <c r="Q2164" t="s">
        <v>35</v>
      </c>
      <c r="R2164">
        <v>496</v>
      </c>
      <c r="S2164">
        <v>6</v>
      </c>
      <c r="T2164">
        <v>270</v>
      </c>
    </row>
    <row r="2165" spans="1:20">
      <c r="A2165" t="s">
        <v>2905</v>
      </c>
      <c r="B2165" s="4">
        <v>5</v>
      </c>
      <c r="C2165" s="4">
        <v>6</v>
      </c>
      <c r="D2165" s="4">
        <v>1978</v>
      </c>
      <c r="E2165" s="1">
        <f t="shared" si="66"/>
        <v>3956</v>
      </c>
      <c r="F2165">
        <v>60.53</v>
      </c>
      <c r="G2165">
        <v>25</v>
      </c>
      <c r="H2165" t="s">
        <v>2455</v>
      </c>
      <c r="I2165" s="4">
        <v>10</v>
      </c>
      <c r="J2165" s="4">
        <v>11</v>
      </c>
      <c r="K2165" s="6">
        <v>1979</v>
      </c>
      <c r="L2165" s="1">
        <f t="shared" si="67"/>
        <v>5936</v>
      </c>
      <c r="M2165">
        <v>60.53</v>
      </c>
      <c r="N2165">
        <v>25.02</v>
      </c>
      <c r="O2165" t="s">
        <v>2455</v>
      </c>
      <c r="P2165" t="s">
        <v>34</v>
      </c>
      <c r="Q2165" t="s">
        <v>35</v>
      </c>
      <c r="R2165">
        <v>523</v>
      </c>
      <c r="S2165">
        <v>1</v>
      </c>
      <c r="T2165">
        <v>91</v>
      </c>
    </row>
    <row r="2166" spans="1:20">
      <c r="A2166" t="s">
        <v>2920</v>
      </c>
      <c r="B2166" s="4">
        <v>31</v>
      </c>
      <c r="C2166" s="4">
        <v>5</v>
      </c>
      <c r="D2166" s="4">
        <v>1978</v>
      </c>
      <c r="E2166" s="1">
        <f t="shared" si="66"/>
        <v>13421</v>
      </c>
      <c r="F2166">
        <v>62.22</v>
      </c>
      <c r="G2166">
        <v>25.82</v>
      </c>
      <c r="H2166" t="s">
        <v>2455</v>
      </c>
      <c r="I2166" s="4">
        <v>9</v>
      </c>
      <c r="J2166" s="4">
        <v>4</v>
      </c>
      <c r="K2166" s="6">
        <v>1979</v>
      </c>
      <c r="L2166" s="1">
        <f t="shared" si="67"/>
        <v>5357</v>
      </c>
      <c r="M2166">
        <v>62.23</v>
      </c>
      <c r="N2166">
        <v>25.9</v>
      </c>
      <c r="O2166" t="s">
        <v>2455</v>
      </c>
      <c r="P2166" t="s">
        <v>34</v>
      </c>
      <c r="Q2166" t="s">
        <v>35</v>
      </c>
      <c r="R2166">
        <v>313</v>
      </c>
      <c r="S2166">
        <v>5</v>
      </c>
      <c r="T2166">
        <v>67</v>
      </c>
    </row>
    <row r="2167" spans="1:20">
      <c r="A2167" t="s">
        <v>2922</v>
      </c>
      <c r="B2167" s="4">
        <v>16</v>
      </c>
      <c r="C2167" s="4">
        <v>6</v>
      </c>
      <c r="D2167" s="4">
        <v>1978</v>
      </c>
      <c r="E2167" s="1">
        <f t="shared" si="66"/>
        <v>7974</v>
      </c>
      <c r="F2167">
        <v>61.37</v>
      </c>
      <c r="G2167">
        <v>23.58</v>
      </c>
      <c r="H2167" t="s">
        <v>2455</v>
      </c>
      <c r="I2167" s="4">
        <v>16</v>
      </c>
      <c r="J2167" s="4">
        <v>8</v>
      </c>
      <c r="K2167" s="6">
        <v>1978</v>
      </c>
      <c r="L2167" s="1">
        <f t="shared" si="67"/>
        <v>8035</v>
      </c>
      <c r="M2167">
        <v>61.37</v>
      </c>
      <c r="N2167">
        <v>23.58</v>
      </c>
      <c r="O2167" t="s">
        <v>2455</v>
      </c>
      <c r="P2167" t="s">
        <v>34</v>
      </c>
      <c r="Q2167" t="s">
        <v>35</v>
      </c>
      <c r="R2167">
        <v>61</v>
      </c>
      <c r="S2167">
        <v>0</v>
      </c>
      <c r="T2167">
        <v>0</v>
      </c>
    </row>
    <row r="2168" spans="1:20">
      <c r="A2168" t="s">
        <v>2923</v>
      </c>
      <c r="B2168" s="4">
        <v>2</v>
      </c>
      <c r="C2168" s="4">
        <v>6</v>
      </c>
      <c r="D2168" s="4">
        <v>1978</v>
      </c>
      <c r="E2168" s="1">
        <f t="shared" si="66"/>
        <v>2860</v>
      </c>
      <c r="F2168">
        <v>63.57</v>
      </c>
      <c r="G2168">
        <v>26.6</v>
      </c>
      <c r="H2168" t="s">
        <v>2455</v>
      </c>
      <c r="I2168" s="4">
        <v>8</v>
      </c>
      <c r="J2168" s="4">
        <v>5</v>
      </c>
      <c r="K2168" s="6">
        <v>1979</v>
      </c>
      <c r="L2168" s="1">
        <f t="shared" si="67"/>
        <v>5022</v>
      </c>
      <c r="M2168">
        <v>63.57</v>
      </c>
      <c r="N2168">
        <v>26.6</v>
      </c>
      <c r="O2168" t="s">
        <v>2455</v>
      </c>
      <c r="P2168" t="s">
        <v>81</v>
      </c>
      <c r="Q2168" t="s">
        <v>35</v>
      </c>
      <c r="R2168">
        <v>340</v>
      </c>
      <c r="S2168">
        <v>0</v>
      </c>
      <c r="T2168">
        <v>0</v>
      </c>
    </row>
    <row r="2169" spans="1:20">
      <c r="A2169" t="s">
        <v>2924</v>
      </c>
      <c r="B2169" s="4">
        <v>3</v>
      </c>
      <c r="C2169" s="4">
        <v>6</v>
      </c>
      <c r="D2169" s="4">
        <v>1978</v>
      </c>
      <c r="E2169" s="1">
        <f t="shared" si="66"/>
        <v>3225</v>
      </c>
      <c r="F2169">
        <v>63.57</v>
      </c>
      <c r="G2169">
        <v>26.6</v>
      </c>
      <c r="H2169" t="s">
        <v>2455</v>
      </c>
      <c r="I2169" s="4">
        <v>2</v>
      </c>
      <c r="J2169" s="4">
        <v>9</v>
      </c>
      <c r="K2169" s="6">
        <v>1978</v>
      </c>
      <c r="L2169" s="1">
        <f t="shared" si="67"/>
        <v>2952</v>
      </c>
      <c r="M2169">
        <v>63.57</v>
      </c>
      <c r="N2169">
        <v>26.58</v>
      </c>
      <c r="O2169" t="s">
        <v>2455</v>
      </c>
      <c r="P2169" t="s">
        <v>81</v>
      </c>
      <c r="Q2169" t="s">
        <v>27</v>
      </c>
      <c r="R2169">
        <v>91</v>
      </c>
      <c r="S2169">
        <v>1</v>
      </c>
      <c r="T2169">
        <v>270</v>
      </c>
    </row>
    <row r="2170" spans="1:20">
      <c r="A2170" t="s">
        <v>2937</v>
      </c>
      <c r="B2170" s="4">
        <v>31</v>
      </c>
      <c r="C2170" s="4">
        <v>5</v>
      </c>
      <c r="D2170" s="4">
        <v>1978</v>
      </c>
      <c r="E2170" s="1">
        <f t="shared" si="66"/>
        <v>13421</v>
      </c>
      <c r="F2170">
        <v>61.68</v>
      </c>
      <c r="G2170">
        <v>27.25</v>
      </c>
      <c r="H2170" t="s">
        <v>2455</v>
      </c>
      <c r="I2170" s="4">
        <v>2</v>
      </c>
      <c r="J2170" s="4">
        <v>9</v>
      </c>
      <c r="K2170" s="6">
        <v>1980</v>
      </c>
      <c r="L2170" s="1">
        <f t="shared" si="67"/>
        <v>2954</v>
      </c>
      <c r="M2170">
        <v>61.68</v>
      </c>
      <c r="N2170">
        <v>27.25</v>
      </c>
      <c r="O2170" t="s">
        <v>2455</v>
      </c>
      <c r="P2170" t="s">
        <v>40</v>
      </c>
      <c r="Q2170" t="s">
        <v>35</v>
      </c>
      <c r="R2170">
        <v>825</v>
      </c>
      <c r="S2170">
        <v>0</v>
      </c>
      <c r="T2170">
        <v>0</v>
      </c>
    </row>
    <row r="2171" spans="1:20">
      <c r="A2171" t="s">
        <v>2939</v>
      </c>
      <c r="B2171" s="4">
        <v>1</v>
      </c>
      <c r="C2171" s="4">
        <v>7</v>
      </c>
      <c r="D2171" s="4">
        <v>1978</v>
      </c>
      <c r="E2171" s="1">
        <f t="shared" si="66"/>
        <v>2525</v>
      </c>
      <c r="F2171">
        <v>60.5</v>
      </c>
      <c r="G2171">
        <v>24.22</v>
      </c>
      <c r="H2171" t="s">
        <v>2455</v>
      </c>
      <c r="I2171" s="4">
        <v>1</v>
      </c>
      <c r="J2171" s="4">
        <v>4</v>
      </c>
      <c r="K2171" s="6">
        <v>1979</v>
      </c>
      <c r="L2171" s="1">
        <f t="shared" si="67"/>
        <v>2435</v>
      </c>
      <c r="M2171">
        <v>60.5</v>
      </c>
      <c r="N2171">
        <v>24.22</v>
      </c>
      <c r="O2171" t="s">
        <v>2455</v>
      </c>
      <c r="P2171" t="s">
        <v>81</v>
      </c>
      <c r="Q2171" t="s">
        <v>35</v>
      </c>
      <c r="R2171">
        <v>274</v>
      </c>
      <c r="S2171">
        <v>0</v>
      </c>
      <c r="T2171">
        <v>0</v>
      </c>
    </row>
    <row r="2172" spans="1:20">
      <c r="A2172" t="s">
        <v>2946</v>
      </c>
      <c r="B2172" s="4">
        <v>1</v>
      </c>
      <c r="C2172" s="4">
        <v>6</v>
      </c>
      <c r="D2172" s="4">
        <v>1978</v>
      </c>
      <c r="E2172" s="1">
        <f t="shared" si="66"/>
        <v>2495</v>
      </c>
      <c r="F2172">
        <v>60.43</v>
      </c>
      <c r="G2172">
        <v>25.03</v>
      </c>
      <c r="H2172" t="s">
        <v>2455</v>
      </c>
      <c r="I2172" s="4">
        <v>30</v>
      </c>
      <c r="J2172" s="4">
        <v>7</v>
      </c>
      <c r="K2172" s="6">
        <v>1978</v>
      </c>
      <c r="L2172" s="1">
        <f t="shared" si="67"/>
        <v>13117</v>
      </c>
      <c r="M2172">
        <v>60.43</v>
      </c>
      <c r="N2172">
        <v>25.03</v>
      </c>
      <c r="O2172" t="s">
        <v>2455</v>
      </c>
      <c r="P2172" t="s">
        <v>26</v>
      </c>
      <c r="Q2172" t="s">
        <v>27</v>
      </c>
      <c r="R2172">
        <v>59</v>
      </c>
      <c r="S2172">
        <v>0</v>
      </c>
      <c r="T2172">
        <v>0</v>
      </c>
    </row>
    <row r="2173" spans="1:20">
      <c r="A2173" t="s">
        <v>2949</v>
      </c>
      <c r="B2173" s="4">
        <v>26</v>
      </c>
      <c r="C2173" s="4">
        <v>5</v>
      </c>
      <c r="D2173" s="4">
        <v>1978</v>
      </c>
      <c r="E2173" s="1">
        <f t="shared" si="66"/>
        <v>11595</v>
      </c>
      <c r="F2173">
        <v>62.53</v>
      </c>
      <c r="G2173">
        <v>29.87</v>
      </c>
      <c r="H2173" t="s">
        <v>2455</v>
      </c>
      <c r="I2173" s="4">
        <v>17</v>
      </c>
      <c r="J2173" s="4">
        <v>7</v>
      </c>
      <c r="K2173" s="6">
        <v>1978</v>
      </c>
      <c r="L2173" s="1">
        <f t="shared" si="67"/>
        <v>8369</v>
      </c>
      <c r="M2173">
        <v>62.53</v>
      </c>
      <c r="N2173">
        <v>29.83</v>
      </c>
      <c r="O2173" t="s">
        <v>2455</v>
      </c>
      <c r="P2173" t="s">
        <v>81</v>
      </c>
      <c r="Q2173" t="s">
        <v>35</v>
      </c>
      <c r="R2173">
        <v>52</v>
      </c>
      <c r="S2173">
        <v>2</v>
      </c>
      <c r="T2173">
        <v>270</v>
      </c>
    </row>
    <row r="2174" spans="1:20">
      <c r="A2174" t="s">
        <v>2950</v>
      </c>
      <c r="B2174" s="4">
        <v>26</v>
      </c>
      <c r="C2174" s="4">
        <v>5</v>
      </c>
      <c r="D2174" s="4">
        <v>1978</v>
      </c>
      <c r="E2174" s="1">
        <f t="shared" si="66"/>
        <v>11595</v>
      </c>
      <c r="F2174">
        <v>62.53</v>
      </c>
      <c r="G2174">
        <v>29.87</v>
      </c>
      <c r="H2174" t="s">
        <v>2455</v>
      </c>
      <c r="I2174" s="4">
        <v>15</v>
      </c>
      <c r="J2174" s="4">
        <v>8</v>
      </c>
      <c r="K2174" s="6">
        <v>1978</v>
      </c>
      <c r="L2174" s="1">
        <f t="shared" si="67"/>
        <v>7669</v>
      </c>
      <c r="M2174">
        <v>62.53</v>
      </c>
      <c r="N2174">
        <v>29.88</v>
      </c>
      <c r="O2174" t="s">
        <v>2455</v>
      </c>
      <c r="P2174" t="s">
        <v>81</v>
      </c>
      <c r="Q2174" t="s">
        <v>35</v>
      </c>
      <c r="R2174">
        <v>81</v>
      </c>
      <c r="S2174">
        <v>1</v>
      </c>
      <c r="T2174">
        <v>91</v>
      </c>
    </row>
    <row r="2175" spans="1:20">
      <c r="A2175" t="s">
        <v>2951</v>
      </c>
      <c r="B2175" s="4">
        <v>26</v>
      </c>
      <c r="C2175" s="4">
        <v>5</v>
      </c>
      <c r="D2175" s="4">
        <v>1978</v>
      </c>
      <c r="E2175" s="1">
        <f t="shared" si="66"/>
        <v>11595</v>
      </c>
      <c r="F2175">
        <v>62.53</v>
      </c>
      <c r="G2175">
        <v>29.83</v>
      </c>
      <c r="H2175" t="s">
        <v>2455</v>
      </c>
      <c r="I2175" s="4">
        <v>18</v>
      </c>
      <c r="J2175" s="4">
        <v>7</v>
      </c>
      <c r="K2175" s="6">
        <v>1978</v>
      </c>
      <c r="L2175" s="1">
        <f t="shared" si="67"/>
        <v>8734</v>
      </c>
      <c r="M2175">
        <v>62.53</v>
      </c>
      <c r="N2175">
        <v>29.83</v>
      </c>
      <c r="O2175" t="s">
        <v>2455</v>
      </c>
      <c r="P2175" t="s">
        <v>34</v>
      </c>
      <c r="Q2175" t="s">
        <v>35</v>
      </c>
      <c r="R2175">
        <v>53</v>
      </c>
      <c r="S2175">
        <v>0</v>
      </c>
      <c r="T2175">
        <v>0</v>
      </c>
    </row>
    <row r="2176" spans="1:20">
      <c r="A2176" t="s">
        <v>2952</v>
      </c>
      <c r="B2176" s="4">
        <v>26</v>
      </c>
      <c r="C2176" s="4">
        <v>5</v>
      </c>
      <c r="D2176" s="4">
        <v>1978</v>
      </c>
      <c r="E2176" s="1">
        <f t="shared" si="66"/>
        <v>11595</v>
      </c>
      <c r="F2176">
        <v>62.52</v>
      </c>
      <c r="G2176">
        <v>29.85</v>
      </c>
      <c r="H2176" t="s">
        <v>2455</v>
      </c>
      <c r="I2176" s="4">
        <v>8</v>
      </c>
      <c r="J2176" s="4">
        <v>5</v>
      </c>
      <c r="K2176" s="6">
        <v>1979</v>
      </c>
      <c r="L2176" s="1">
        <f t="shared" si="67"/>
        <v>5022</v>
      </c>
      <c r="M2176">
        <v>62.5</v>
      </c>
      <c r="N2176">
        <v>29.83</v>
      </c>
      <c r="O2176" t="s">
        <v>2455</v>
      </c>
      <c r="P2176" t="s">
        <v>34</v>
      </c>
      <c r="Q2176" t="s">
        <v>35</v>
      </c>
      <c r="R2176">
        <v>347</v>
      </c>
      <c r="S2176">
        <v>3</v>
      </c>
      <c r="T2176">
        <v>205</v>
      </c>
    </row>
    <row r="2177" spans="1:20">
      <c r="A2177" t="s">
        <v>2957</v>
      </c>
      <c r="B2177" s="4">
        <v>5</v>
      </c>
      <c r="C2177" s="4">
        <v>6</v>
      </c>
      <c r="D2177" s="4">
        <v>1978</v>
      </c>
      <c r="E2177" s="1">
        <f t="shared" si="66"/>
        <v>3956</v>
      </c>
      <c r="F2177">
        <v>65.83</v>
      </c>
      <c r="G2177">
        <v>24.18</v>
      </c>
      <c r="H2177" t="s">
        <v>2455</v>
      </c>
      <c r="I2177" s="4">
        <v>15</v>
      </c>
      <c r="J2177" s="4">
        <v>10</v>
      </c>
      <c r="K2177" s="6">
        <v>1979</v>
      </c>
      <c r="L2177" s="1">
        <f t="shared" si="67"/>
        <v>7731</v>
      </c>
      <c r="M2177">
        <v>65.819999999999993</v>
      </c>
      <c r="N2177">
        <v>24.23</v>
      </c>
      <c r="O2177" t="s">
        <v>2455</v>
      </c>
      <c r="P2177" t="s">
        <v>34</v>
      </c>
      <c r="Q2177" t="s">
        <v>35</v>
      </c>
      <c r="R2177">
        <v>497</v>
      </c>
      <c r="S2177">
        <v>3</v>
      </c>
      <c r="T2177">
        <v>130</v>
      </c>
    </row>
    <row r="2178" spans="1:20">
      <c r="A2178" t="s">
        <v>3551</v>
      </c>
      <c r="B2178" s="4">
        <v>25</v>
      </c>
      <c r="C2178" s="4">
        <v>5</v>
      </c>
      <c r="D2178" s="4">
        <v>1978</v>
      </c>
      <c r="E2178" s="1">
        <f t="shared" si="66"/>
        <v>11230</v>
      </c>
      <c r="F2178">
        <v>51.68</v>
      </c>
      <c r="G2178">
        <v>41.37</v>
      </c>
      <c r="H2178" t="s">
        <v>808</v>
      </c>
      <c r="I2178" s="4">
        <v>1</v>
      </c>
      <c r="J2178" s="4">
        <v>4</v>
      </c>
      <c r="K2178" s="6">
        <v>1980</v>
      </c>
      <c r="L2178" s="1">
        <f t="shared" si="67"/>
        <v>2436</v>
      </c>
      <c r="M2178">
        <v>52.33</v>
      </c>
      <c r="N2178">
        <v>41.37</v>
      </c>
      <c r="O2178" t="s">
        <v>808</v>
      </c>
      <c r="P2178" t="s">
        <v>34</v>
      </c>
      <c r="Q2178" t="s">
        <v>35</v>
      </c>
      <c r="R2178">
        <v>677</v>
      </c>
      <c r="S2178">
        <v>73</v>
      </c>
      <c r="T2178">
        <v>0</v>
      </c>
    </row>
    <row r="2179" spans="1:20">
      <c r="A2179" t="s">
        <v>3897</v>
      </c>
      <c r="B2179" s="4">
        <v>28</v>
      </c>
      <c r="C2179" s="4">
        <v>5</v>
      </c>
      <c r="D2179" s="4">
        <v>1978</v>
      </c>
      <c r="E2179" s="1">
        <f t="shared" ref="E2179:E2242" si="68">DATE(B2179,C2179,D2179)</f>
        <v>12326</v>
      </c>
      <c r="F2179">
        <v>56.25</v>
      </c>
      <c r="G2179">
        <v>12.87</v>
      </c>
      <c r="H2179" t="s">
        <v>2497</v>
      </c>
      <c r="I2179" s="4">
        <v>30</v>
      </c>
      <c r="J2179" s="4">
        <v>6</v>
      </c>
      <c r="K2179" s="6">
        <v>1978</v>
      </c>
      <c r="L2179" s="1">
        <f t="shared" ref="L2179:L2242" si="69">DATE(I2179,J2179,K2179)</f>
        <v>13087</v>
      </c>
      <c r="M2179">
        <v>56.25</v>
      </c>
      <c r="N2179">
        <v>12.87</v>
      </c>
      <c r="O2179" t="s">
        <v>2497</v>
      </c>
      <c r="P2179" t="s">
        <v>40</v>
      </c>
      <c r="Q2179" t="s">
        <v>35</v>
      </c>
      <c r="R2179">
        <v>33</v>
      </c>
      <c r="S2179">
        <v>0</v>
      </c>
      <c r="T2179">
        <v>0</v>
      </c>
    </row>
    <row r="2180" spans="1:20">
      <c r="A2180" t="s">
        <v>3898</v>
      </c>
      <c r="B2180" s="4">
        <v>17</v>
      </c>
      <c r="C2180" s="4">
        <v>6</v>
      </c>
      <c r="D2180" s="4">
        <v>1978</v>
      </c>
      <c r="E2180" s="1">
        <f t="shared" si="68"/>
        <v>8339</v>
      </c>
      <c r="F2180">
        <v>56.25</v>
      </c>
      <c r="G2180">
        <v>12.87</v>
      </c>
      <c r="H2180" t="s">
        <v>2497</v>
      </c>
      <c r="I2180" s="4">
        <v>17</v>
      </c>
      <c r="J2180" s="4">
        <v>4</v>
      </c>
      <c r="K2180" s="6">
        <v>1979</v>
      </c>
      <c r="L2180" s="1">
        <f t="shared" si="69"/>
        <v>8279</v>
      </c>
      <c r="M2180">
        <v>56.25</v>
      </c>
      <c r="N2180">
        <v>12.87</v>
      </c>
      <c r="O2180" t="s">
        <v>2497</v>
      </c>
      <c r="P2180" t="s">
        <v>40</v>
      </c>
      <c r="Q2180" t="s">
        <v>35</v>
      </c>
      <c r="R2180">
        <v>304</v>
      </c>
      <c r="S2180">
        <v>0</v>
      </c>
      <c r="T2180">
        <v>0</v>
      </c>
    </row>
    <row r="2181" spans="1:20">
      <c r="A2181" t="s">
        <v>3949</v>
      </c>
      <c r="B2181" s="4">
        <v>29</v>
      </c>
      <c r="C2181" s="4">
        <v>6</v>
      </c>
      <c r="D2181" s="4">
        <v>1978</v>
      </c>
      <c r="E2181" s="1">
        <f t="shared" si="68"/>
        <v>12722</v>
      </c>
      <c r="F2181">
        <v>67.95</v>
      </c>
      <c r="G2181">
        <v>23.63</v>
      </c>
      <c r="H2181" t="s">
        <v>2497</v>
      </c>
      <c r="I2181" s="4">
        <v>21</v>
      </c>
      <c r="J2181" s="4">
        <v>6</v>
      </c>
      <c r="K2181" s="6">
        <v>1980</v>
      </c>
      <c r="L2181" s="1">
        <f t="shared" si="69"/>
        <v>9802</v>
      </c>
      <c r="M2181">
        <v>67.95</v>
      </c>
      <c r="N2181">
        <v>23.63</v>
      </c>
      <c r="O2181" t="s">
        <v>2497</v>
      </c>
      <c r="P2181" t="s">
        <v>40</v>
      </c>
      <c r="Q2181" t="s">
        <v>35</v>
      </c>
      <c r="R2181">
        <v>723</v>
      </c>
      <c r="S2181">
        <v>0</v>
      </c>
      <c r="T2181">
        <v>0</v>
      </c>
    </row>
    <row r="2182" spans="1:20">
      <c r="A2182" t="s">
        <v>3952</v>
      </c>
      <c r="B2182" s="4">
        <v>28</v>
      </c>
      <c r="C2182" s="4">
        <v>5</v>
      </c>
      <c r="D2182" s="4">
        <v>1978</v>
      </c>
      <c r="E2182" s="1">
        <f t="shared" si="68"/>
        <v>12326</v>
      </c>
      <c r="F2182">
        <v>60.17</v>
      </c>
      <c r="G2182">
        <v>17.28</v>
      </c>
      <c r="H2182" t="s">
        <v>2497</v>
      </c>
      <c r="I2182" s="4">
        <v>16</v>
      </c>
      <c r="J2182" s="4">
        <v>5</v>
      </c>
      <c r="K2182" s="6">
        <v>1982</v>
      </c>
      <c r="L2182" s="1">
        <f t="shared" si="69"/>
        <v>7947</v>
      </c>
      <c r="M2182">
        <v>60.33</v>
      </c>
      <c r="N2182">
        <v>17.52</v>
      </c>
      <c r="O2182" t="s">
        <v>2497</v>
      </c>
      <c r="P2182" t="s">
        <v>81</v>
      </c>
      <c r="Q2182" t="s">
        <v>35</v>
      </c>
      <c r="R2182">
        <v>1449</v>
      </c>
      <c r="S2182">
        <v>23</v>
      </c>
      <c r="T2182">
        <v>35</v>
      </c>
    </row>
    <row r="2183" spans="1:20">
      <c r="A2183" t="s">
        <v>3954</v>
      </c>
      <c r="B2183" s="4">
        <v>11</v>
      </c>
      <c r="C2183" s="4">
        <v>6</v>
      </c>
      <c r="D2183" s="4">
        <v>1978</v>
      </c>
      <c r="E2183" s="1">
        <f t="shared" si="68"/>
        <v>6147</v>
      </c>
      <c r="F2183">
        <v>59.07</v>
      </c>
      <c r="G2183">
        <v>15.55</v>
      </c>
      <c r="H2183" t="s">
        <v>2497</v>
      </c>
      <c r="I2183" s="4">
        <v>30</v>
      </c>
      <c r="J2183" s="4">
        <v>6</v>
      </c>
      <c r="K2183" s="6">
        <v>1983</v>
      </c>
      <c r="L2183" s="1">
        <f t="shared" si="69"/>
        <v>13092</v>
      </c>
      <c r="M2183">
        <v>59.07</v>
      </c>
      <c r="N2183">
        <v>15.55</v>
      </c>
      <c r="O2183" t="s">
        <v>2497</v>
      </c>
      <c r="P2183" t="s">
        <v>40</v>
      </c>
      <c r="Q2183" t="s">
        <v>35</v>
      </c>
      <c r="R2183">
        <v>1845</v>
      </c>
      <c r="S2183">
        <v>0</v>
      </c>
      <c r="T2183">
        <v>0</v>
      </c>
    </row>
    <row r="2184" spans="1:20">
      <c r="A2184" t="s">
        <v>91</v>
      </c>
      <c r="B2184" s="4">
        <v>13</v>
      </c>
      <c r="C2184" s="4">
        <v>5</v>
      </c>
      <c r="D2184" s="4">
        <v>1979</v>
      </c>
      <c r="E2184" s="1">
        <f t="shared" si="68"/>
        <v>6848</v>
      </c>
      <c r="F2184">
        <v>51.1</v>
      </c>
      <c r="G2184">
        <v>4.5999999999999996</v>
      </c>
      <c r="H2184" t="s">
        <v>22</v>
      </c>
      <c r="I2184" s="4">
        <v>15</v>
      </c>
      <c r="J2184" s="4">
        <v>3</v>
      </c>
      <c r="K2184" s="6">
        <v>1982</v>
      </c>
      <c r="L2184" s="1">
        <f t="shared" si="69"/>
        <v>7520</v>
      </c>
      <c r="M2184">
        <v>51.1</v>
      </c>
      <c r="N2184">
        <v>4.5999999999999996</v>
      </c>
      <c r="O2184" t="s">
        <v>22</v>
      </c>
      <c r="P2184" t="s">
        <v>34</v>
      </c>
      <c r="Q2184" t="s">
        <v>35</v>
      </c>
      <c r="R2184">
        <v>1037</v>
      </c>
      <c r="S2184">
        <v>0</v>
      </c>
      <c r="T2184">
        <v>0</v>
      </c>
    </row>
    <row r="2185" spans="1:20">
      <c r="A2185" t="s">
        <v>258</v>
      </c>
      <c r="B2185" s="4">
        <v>20</v>
      </c>
      <c r="C2185" s="4">
        <v>5</v>
      </c>
      <c r="D2185" s="4">
        <v>1979</v>
      </c>
      <c r="E2185" s="1">
        <f t="shared" si="68"/>
        <v>9405</v>
      </c>
      <c r="F2185">
        <v>49.15</v>
      </c>
      <c r="G2185">
        <v>14.3</v>
      </c>
      <c r="H2185" t="s">
        <v>211</v>
      </c>
      <c r="I2185" s="4">
        <v>27</v>
      </c>
      <c r="J2185" s="4">
        <v>11</v>
      </c>
      <c r="K2185" s="6">
        <v>1979</v>
      </c>
      <c r="L2185" s="1">
        <f t="shared" si="69"/>
        <v>12145</v>
      </c>
      <c r="M2185">
        <v>49.37</v>
      </c>
      <c r="N2185">
        <v>14.63</v>
      </c>
      <c r="O2185" t="s">
        <v>211</v>
      </c>
      <c r="P2185" t="s">
        <v>34</v>
      </c>
      <c r="Q2185" t="s">
        <v>35</v>
      </c>
      <c r="R2185">
        <v>191</v>
      </c>
      <c r="S2185">
        <v>35</v>
      </c>
      <c r="T2185">
        <v>46</v>
      </c>
    </row>
    <row r="2186" spans="1:20">
      <c r="A2186" t="s">
        <v>265</v>
      </c>
      <c r="B2186" s="4">
        <v>26</v>
      </c>
      <c r="C2186" s="4">
        <v>5</v>
      </c>
      <c r="D2186" s="4">
        <v>1979</v>
      </c>
      <c r="E2186" s="1">
        <f t="shared" si="68"/>
        <v>11596</v>
      </c>
      <c r="F2186">
        <v>49.93</v>
      </c>
      <c r="G2186">
        <v>16.23</v>
      </c>
      <c r="H2186" t="s">
        <v>211</v>
      </c>
      <c r="I2186" s="4">
        <v>10</v>
      </c>
      <c r="J2186" s="4">
        <v>8</v>
      </c>
      <c r="K2186" s="6">
        <v>1979</v>
      </c>
      <c r="L2186" s="1">
        <f t="shared" si="69"/>
        <v>5844</v>
      </c>
      <c r="M2186">
        <v>49.93</v>
      </c>
      <c r="N2186">
        <v>16.23</v>
      </c>
      <c r="O2186" t="s">
        <v>211</v>
      </c>
      <c r="P2186" t="s">
        <v>34</v>
      </c>
      <c r="Q2186" t="s">
        <v>35</v>
      </c>
      <c r="R2186">
        <v>76</v>
      </c>
      <c r="S2186">
        <v>0</v>
      </c>
      <c r="T2186">
        <v>0</v>
      </c>
    </row>
    <row r="2187" spans="1:20">
      <c r="A2187" t="s">
        <v>266</v>
      </c>
      <c r="B2187" s="4">
        <v>26</v>
      </c>
      <c r="C2187" s="4">
        <v>5</v>
      </c>
      <c r="D2187" s="4">
        <v>1979</v>
      </c>
      <c r="E2187" s="1">
        <f t="shared" si="68"/>
        <v>11596</v>
      </c>
      <c r="F2187">
        <v>49.93</v>
      </c>
      <c r="G2187">
        <v>16.23</v>
      </c>
      <c r="H2187" t="s">
        <v>211</v>
      </c>
      <c r="I2187" s="4">
        <v>21</v>
      </c>
      <c r="J2187" s="4">
        <v>9</v>
      </c>
      <c r="K2187" s="6">
        <v>1979</v>
      </c>
      <c r="L2187" s="1">
        <f t="shared" si="69"/>
        <v>9893</v>
      </c>
      <c r="M2187">
        <v>49.93</v>
      </c>
      <c r="N2187">
        <v>16.23</v>
      </c>
      <c r="O2187" t="s">
        <v>211</v>
      </c>
      <c r="P2187" t="s">
        <v>34</v>
      </c>
      <c r="Q2187" t="s">
        <v>35</v>
      </c>
      <c r="R2187">
        <v>118</v>
      </c>
      <c r="S2187">
        <v>0</v>
      </c>
      <c r="T2187">
        <v>0</v>
      </c>
    </row>
    <row r="2188" spans="1:20">
      <c r="A2188" t="s">
        <v>268</v>
      </c>
      <c r="B2188" s="4">
        <v>3</v>
      </c>
      <c r="C2188" s="4">
        <v>6</v>
      </c>
      <c r="D2188" s="4">
        <v>1979</v>
      </c>
      <c r="E2188" s="1">
        <f t="shared" si="68"/>
        <v>3226</v>
      </c>
      <c r="F2188">
        <v>49.03</v>
      </c>
      <c r="G2188">
        <v>17.170000000000002</v>
      </c>
      <c r="H2188" t="s">
        <v>211</v>
      </c>
      <c r="I2188" s="4">
        <v>15</v>
      </c>
      <c r="J2188" s="4">
        <v>4</v>
      </c>
      <c r="K2188" s="6">
        <v>1980</v>
      </c>
      <c r="L2188" s="1">
        <f t="shared" si="69"/>
        <v>7549</v>
      </c>
      <c r="M2188">
        <v>49.05</v>
      </c>
      <c r="N2188">
        <v>17.12</v>
      </c>
      <c r="O2188" t="s">
        <v>211</v>
      </c>
      <c r="P2188" t="s">
        <v>34</v>
      </c>
      <c r="Q2188" t="s">
        <v>35</v>
      </c>
      <c r="R2188">
        <v>317</v>
      </c>
      <c r="S2188">
        <v>5</v>
      </c>
      <c r="T2188">
        <v>297</v>
      </c>
    </row>
    <row r="2189" spans="1:20">
      <c r="A2189" t="s">
        <v>310</v>
      </c>
      <c r="B2189" s="4">
        <v>27</v>
      </c>
      <c r="C2189" s="4">
        <v>5</v>
      </c>
      <c r="D2189" s="4">
        <v>1979</v>
      </c>
      <c r="E2189" s="1">
        <f t="shared" si="68"/>
        <v>11961</v>
      </c>
      <c r="F2189">
        <v>50.62</v>
      </c>
      <c r="G2189">
        <v>15.62</v>
      </c>
      <c r="H2189" t="s">
        <v>211</v>
      </c>
      <c r="I2189" s="4">
        <v>22</v>
      </c>
      <c r="J2189" s="4">
        <v>9</v>
      </c>
      <c r="K2189" s="6">
        <v>1979</v>
      </c>
      <c r="L2189" s="1">
        <f t="shared" si="69"/>
        <v>10258</v>
      </c>
      <c r="M2189">
        <v>50.57</v>
      </c>
      <c r="N2189">
        <v>15.62</v>
      </c>
      <c r="O2189" t="s">
        <v>211</v>
      </c>
      <c r="P2189" t="s">
        <v>40</v>
      </c>
      <c r="Q2189" t="s">
        <v>35</v>
      </c>
      <c r="R2189">
        <v>118</v>
      </c>
      <c r="S2189">
        <v>6</v>
      </c>
      <c r="T2189">
        <v>181</v>
      </c>
    </row>
    <row r="2190" spans="1:20">
      <c r="A2190" t="s">
        <v>386</v>
      </c>
      <c r="B2190" s="4">
        <v>12</v>
      </c>
      <c r="C2190" s="4">
        <v>5</v>
      </c>
      <c r="D2190" s="4">
        <v>1979</v>
      </c>
      <c r="E2190" s="1">
        <f t="shared" si="68"/>
        <v>6483</v>
      </c>
      <c r="F2190">
        <v>51.98</v>
      </c>
      <c r="G2190">
        <v>12.08</v>
      </c>
      <c r="H2190" t="s">
        <v>332</v>
      </c>
      <c r="I2190" s="4">
        <v>5</v>
      </c>
      <c r="J2190" s="4">
        <v>3</v>
      </c>
      <c r="K2190" s="6">
        <v>1982</v>
      </c>
      <c r="L2190" s="1">
        <f t="shared" si="69"/>
        <v>3868</v>
      </c>
      <c r="M2190">
        <v>51.98</v>
      </c>
      <c r="N2190">
        <v>12</v>
      </c>
      <c r="O2190" t="s">
        <v>332</v>
      </c>
      <c r="P2190" t="s">
        <v>81</v>
      </c>
      <c r="Q2190" t="s">
        <v>35</v>
      </c>
      <c r="R2190">
        <v>1028</v>
      </c>
      <c r="S2190">
        <v>6</v>
      </c>
      <c r="T2190">
        <v>270</v>
      </c>
    </row>
    <row r="2191" spans="1:20">
      <c r="A2191" t="s">
        <v>389</v>
      </c>
      <c r="B2191" s="4">
        <v>15</v>
      </c>
      <c r="C2191" s="4">
        <v>7</v>
      </c>
      <c r="D2191" s="4">
        <v>1979</v>
      </c>
      <c r="E2191" s="1">
        <f t="shared" si="68"/>
        <v>7639</v>
      </c>
      <c r="F2191">
        <v>50.85</v>
      </c>
      <c r="G2191">
        <v>10.57</v>
      </c>
      <c r="H2191" t="s">
        <v>332</v>
      </c>
      <c r="I2191" s="4">
        <v>19</v>
      </c>
      <c r="J2191" s="4">
        <v>8</v>
      </c>
      <c r="K2191" s="6">
        <v>1979</v>
      </c>
      <c r="L2191" s="1">
        <f t="shared" si="69"/>
        <v>9131</v>
      </c>
      <c r="M2191">
        <v>50.85</v>
      </c>
      <c r="N2191">
        <v>10.57</v>
      </c>
      <c r="O2191" t="s">
        <v>332</v>
      </c>
      <c r="P2191" t="s">
        <v>84</v>
      </c>
      <c r="Q2191" t="s">
        <v>35</v>
      </c>
      <c r="R2191">
        <v>35</v>
      </c>
      <c r="S2191">
        <v>0</v>
      </c>
      <c r="T2191">
        <v>0</v>
      </c>
    </row>
    <row r="2192" spans="1:20">
      <c r="A2192" t="s">
        <v>392</v>
      </c>
      <c r="B2192" s="4">
        <v>15</v>
      </c>
      <c r="C2192" s="4">
        <v>6</v>
      </c>
      <c r="D2192" s="4">
        <v>1979</v>
      </c>
      <c r="E2192" s="1">
        <f t="shared" si="68"/>
        <v>7609</v>
      </c>
      <c r="F2192">
        <v>50.35</v>
      </c>
      <c r="G2192">
        <v>11.13</v>
      </c>
      <c r="H2192" t="s">
        <v>332</v>
      </c>
      <c r="I2192" s="4">
        <v>11</v>
      </c>
      <c r="J2192" s="4">
        <v>1</v>
      </c>
      <c r="K2192" s="6">
        <v>1981</v>
      </c>
      <c r="L2192" s="1">
        <f t="shared" si="69"/>
        <v>5999</v>
      </c>
      <c r="M2192">
        <v>50.35</v>
      </c>
      <c r="N2192">
        <v>11.18</v>
      </c>
      <c r="O2192" t="s">
        <v>332</v>
      </c>
      <c r="P2192" t="s">
        <v>40</v>
      </c>
      <c r="Q2192" t="s">
        <v>35</v>
      </c>
      <c r="R2192">
        <v>576</v>
      </c>
      <c r="S2192">
        <v>4</v>
      </c>
      <c r="T2192">
        <v>91</v>
      </c>
    </row>
    <row r="2193" spans="1:20">
      <c r="A2193" t="s">
        <v>810</v>
      </c>
      <c r="B2193" s="4">
        <v>27</v>
      </c>
      <c r="C2193" s="4">
        <v>5</v>
      </c>
      <c r="D2193" s="4">
        <v>1979</v>
      </c>
      <c r="E2193" s="1">
        <f t="shared" si="68"/>
        <v>11961</v>
      </c>
      <c r="F2193">
        <v>58.6</v>
      </c>
      <c r="G2193">
        <v>24.3</v>
      </c>
      <c r="H2193" t="s">
        <v>795</v>
      </c>
      <c r="I2193" s="4">
        <v>19</v>
      </c>
      <c r="J2193" s="4">
        <v>11</v>
      </c>
      <c r="K2193" s="6">
        <v>1979</v>
      </c>
      <c r="L2193" s="1">
        <f t="shared" si="69"/>
        <v>9223</v>
      </c>
      <c r="M2193">
        <v>58.58</v>
      </c>
      <c r="N2193">
        <v>24.4</v>
      </c>
      <c r="O2193" t="s">
        <v>795</v>
      </c>
      <c r="P2193" t="s">
        <v>40</v>
      </c>
      <c r="Q2193" t="s">
        <v>35</v>
      </c>
      <c r="R2193">
        <v>176</v>
      </c>
      <c r="S2193">
        <v>7</v>
      </c>
      <c r="T2193">
        <v>108</v>
      </c>
    </row>
    <row r="2194" spans="1:20">
      <c r="A2194" t="s">
        <v>1008</v>
      </c>
      <c r="B2194" s="4">
        <v>23</v>
      </c>
      <c r="C2194" s="4">
        <v>5</v>
      </c>
      <c r="D2194" s="4">
        <v>1979</v>
      </c>
      <c r="E2194" s="1">
        <f t="shared" si="68"/>
        <v>10500</v>
      </c>
      <c r="F2194">
        <v>53.53</v>
      </c>
      <c r="G2194">
        <v>-1.1200000000000001</v>
      </c>
      <c r="H2194" t="s">
        <v>4129</v>
      </c>
      <c r="I2194" s="4">
        <v>20</v>
      </c>
      <c r="J2194" s="4">
        <v>7</v>
      </c>
      <c r="K2194" s="6">
        <v>1979</v>
      </c>
      <c r="L2194" s="1">
        <f t="shared" si="69"/>
        <v>9466</v>
      </c>
      <c r="M2194">
        <v>53.53</v>
      </c>
      <c r="N2194">
        <v>-1.1200000000000001</v>
      </c>
      <c r="O2194" t="s">
        <v>4129</v>
      </c>
      <c r="P2194" t="s">
        <v>40</v>
      </c>
      <c r="Q2194" t="s">
        <v>35</v>
      </c>
      <c r="R2194">
        <v>58</v>
      </c>
      <c r="S2194">
        <v>0</v>
      </c>
      <c r="T2194">
        <v>0</v>
      </c>
    </row>
    <row r="2195" spans="1:20">
      <c r="A2195" t="s">
        <v>1022</v>
      </c>
      <c r="B2195" s="4">
        <v>11</v>
      </c>
      <c r="C2195" s="4">
        <v>5</v>
      </c>
      <c r="D2195" s="4">
        <v>1979</v>
      </c>
      <c r="E2195" s="1">
        <f t="shared" si="68"/>
        <v>6117</v>
      </c>
      <c r="F2195">
        <v>50.98</v>
      </c>
      <c r="G2195">
        <v>-3.22</v>
      </c>
      <c r="H2195" t="s">
        <v>4129</v>
      </c>
      <c r="I2195" s="4">
        <v>28</v>
      </c>
      <c r="J2195" s="4">
        <v>6</v>
      </c>
      <c r="K2195" s="6">
        <v>1979</v>
      </c>
      <c r="L2195" s="1">
        <f t="shared" si="69"/>
        <v>12358</v>
      </c>
      <c r="M2195">
        <v>50.98</v>
      </c>
      <c r="N2195">
        <v>-3.23</v>
      </c>
      <c r="O2195" t="s">
        <v>4129</v>
      </c>
      <c r="P2195" t="s">
        <v>40</v>
      </c>
      <c r="Q2195" t="s">
        <v>35</v>
      </c>
      <c r="R2195">
        <v>48</v>
      </c>
      <c r="S2195">
        <v>2</v>
      </c>
      <c r="T2195">
        <v>270</v>
      </c>
    </row>
    <row r="2196" spans="1:20">
      <c r="A2196" t="s">
        <v>1031</v>
      </c>
      <c r="B2196" s="4">
        <v>8</v>
      </c>
      <c r="C2196" s="4">
        <v>5</v>
      </c>
      <c r="D2196" s="4">
        <v>1979</v>
      </c>
      <c r="E2196" s="1">
        <f t="shared" si="68"/>
        <v>5022</v>
      </c>
      <c r="F2196">
        <v>50.88</v>
      </c>
      <c r="G2196">
        <v>-1.32</v>
      </c>
      <c r="H2196" t="s">
        <v>4129</v>
      </c>
      <c r="I2196" s="4">
        <v>11</v>
      </c>
      <c r="J2196" s="4">
        <v>1</v>
      </c>
      <c r="K2196" s="6">
        <v>1980</v>
      </c>
      <c r="L2196" s="1">
        <f t="shared" si="69"/>
        <v>5998</v>
      </c>
      <c r="M2196">
        <v>50.95</v>
      </c>
      <c r="N2196">
        <v>-1.27</v>
      </c>
      <c r="O2196" t="s">
        <v>4129</v>
      </c>
      <c r="P2196" t="s">
        <v>34</v>
      </c>
      <c r="Q2196" t="s">
        <v>35</v>
      </c>
      <c r="R2196">
        <v>248</v>
      </c>
      <c r="S2196">
        <v>9</v>
      </c>
      <c r="T2196">
        <v>26</v>
      </c>
    </row>
    <row r="2197" spans="1:20">
      <c r="A2197" t="s">
        <v>1097</v>
      </c>
      <c r="B2197" s="4">
        <v>10</v>
      </c>
      <c r="C2197" s="4">
        <v>6</v>
      </c>
      <c r="D2197" s="4">
        <v>1979</v>
      </c>
      <c r="E2197" s="1">
        <f t="shared" si="68"/>
        <v>5783</v>
      </c>
      <c r="F2197">
        <v>53.27</v>
      </c>
      <c r="G2197">
        <v>-1.57</v>
      </c>
      <c r="H2197" t="s">
        <v>4129</v>
      </c>
      <c r="I2197" s="4">
        <v>2</v>
      </c>
      <c r="J2197" s="4">
        <v>4</v>
      </c>
      <c r="K2197" s="6">
        <v>1980</v>
      </c>
      <c r="L2197" s="1">
        <f t="shared" si="69"/>
        <v>2801</v>
      </c>
      <c r="M2197">
        <v>53.4</v>
      </c>
      <c r="N2197">
        <v>-1.73</v>
      </c>
      <c r="O2197" t="s">
        <v>4129</v>
      </c>
      <c r="P2197" t="s">
        <v>40</v>
      </c>
      <c r="Q2197" t="s">
        <v>35</v>
      </c>
      <c r="R2197">
        <v>297</v>
      </c>
      <c r="S2197">
        <v>19</v>
      </c>
      <c r="T2197">
        <v>324</v>
      </c>
    </row>
    <row r="2198" spans="1:20">
      <c r="A2198" t="s">
        <v>1106</v>
      </c>
      <c r="B2198" s="4">
        <v>3</v>
      </c>
      <c r="C2198" s="4">
        <v>6</v>
      </c>
      <c r="D2198" s="4">
        <v>1979</v>
      </c>
      <c r="E2198" s="1">
        <f t="shared" si="68"/>
        <v>3226</v>
      </c>
      <c r="F2198">
        <v>50.83</v>
      </c>
      <c r="G2198">
        <v>-1.03</v>
      </c>
      <c r="H2198" t="s">
        <v>4129</v>
      </c>
      <c r="I2198" s="4">
        <v>27</v>
      </c>
      <c r="J2198" s="4">
        <v>1</v>
      </c>
      <c r="K2198" s="6">
        <v>1982</v>
      </c>
      <c r="L2198" s="1">
        <f t="shared" si="69"/>
        <v>11844</v>
      </c>
      <c r="M2198">
        <v>50.83</v>
      </c>
      <c r="N2198">
        <v>-1.03</v>
      </c>
      <c r="O2198" t="s">
        <v>4129</v>
      </c>
      <c r="P2198" t="s">
        <v>40</v>
      </c>
      <c r="Q2198" t="s">
        <v>35</v>
      </c>
      <c r="R2198">
        <v>969</v>
      </c>
      <c r="S2198">
        <v>0</v>
      </c>
      <c r="T2198">
        <v>0</v>
      </c>
    </row>
    <row r="2199" spans="1:20">
      <c r="A2199" t="s">
        <v>1120</v>
      </c>
      <c r="B2199" s="4">
        <v>12</v>
      </c>
      <c r="C2199" s="4">
        <v>6</v>
      </c>
      <c r="D2199" s="4">
        <v>1979</v>
      </c>
      <c r="E2199" s="1">
        <f t="shared" si="68"/>
        <v>6514</v>
      </c>
      <c r="F2199">
        <v>53.38</v>
      </c>
      <c r="G2199">
        <v>-1.53</v>
      </c>
      <c r="H2199" t="s">
        <v>4129</v>
      </c>
      <c r="I2199" s="4">
        <v>25</v>
      </c>
      <c r="J2199" s="4">
        <v>4</v>
      </c>
      <c r="K2199" s="6">
        <v>1980</v>
      </c>
      <c r="L2199" s="1">
        <f t="shared" si="69"/>
        <v>11202</v>
      </c>
      <c r="M2199">
        <v>53.38</v>
      </c>
      <c r="N2199">
        <v>-1.53</v>
      </c>
      <c r="O2199" t="s">
        <v>4129</v>
      </c>
      <c r="P2199" t="s">
        <v>40</v>
      </c>
      <c r="Q2199" t="s">
        <v>35</v>
      </c>
      <c r="R2199">
        <v>318</v>
      </c>
      <c r="S2199">
        <v>0</v>
      </c>
      <c r="T2199">
        <v>0</v>
      </c>
    </row>
    <row r="2200" spans="1:20">
      <c r="A2200" t="s">
        <v>1130</v>
      </c>
      <c r="B2200" s="4">
        <v>20</v>
      </c>
      <c r="C2200" s="4">
        <v>5</v>
      </c>
      <c r="D2200" s="4">
        <v>1979</v>
      </c>
      <c r="E2200" s="1">
        <f t="shared" si="68"/>
        <v>9405</v>
      </c>
      <c r="F2200">
        <v>53.28</v>
      </c>
      <c r="G2200">
        <v>6.2</v>
      </c>
      <c r="H2200" t="s">
        <v>1115</v>
      </c>
      <c r="I2200" s="4">
        <v>13</v>
      </c>
      <c r="J2200" s="4">
        <v>4</v>
      </c>
      <c r="K2200" s="6">
        <v>1980</v>
      </c>
      <c r="L2200" s="1">
        <f t="shared" si="69"/>
        <v>6819</v>
      </c>
      <c r="M2200">
        <v>53.3</v>
      </c>
      <c r="N2200">
        <v>6.18</v>
      </c>
      <c r="O2200" t="s">
        <v>1115</v>
      </c>
      <c r="P2200" t="s">
        <v>140</v>
      </c>
      <c r="Q2200" t="s">
        <v>35</v>
      </c>
      <c r="R2200">
        <v>329</v>
      </c>
      <c r="S2200">
        <v>3</v>
      </c>
      <c r="T2200">
        <v>31</v>
      </c>
    </row>
    <row r="2201" spans="1:20">
      <c r="A2201" t="s">
        <v>1140</v>
      </c>
      <c r="B2201" s="4">
        <v>8</v>
      </c>
      <c r="C2201" s="4">
        <v>5</v>
      </c>
      <c r="D2201" s="4">
        <v>1979</v>
      </c>
      <c r="E2201" s="1">
        <f t="shared" si="68"/>
        <v>5022</v>
      </c>
      <c r="F2201">
        <v>53.42</v>
      </c>
      <c r="G2201">
        <v>-2.27</v>
      </c>
      <c r="H2201" t="s">
        <v>4129</v>
      </c>
      <c r="I2201" s="4">
        <v>28</v>
      </c>
      <c r="J2201" s="4">
        <v>4</v>
      </c>
      <c r="K2201" s="6">
        <v>1984</v>
      </c>
      <c r="L2201" s="1">
        <f t="shared" si="69"/>
        <v>12302</v>
      </c>
      <c r="M2201">
        <v>53.42</v>
      </c>
      <c r="N2201">
        <v>-2.27</v>
      </c>
      <c r="O2201" t="s">
        <v>4129</v>
      </c>
      <c r="P2201" t="s">
        <v>84</v>
      </c>
      <c r="Q2201" t="s">
        <v>35</v>
      </c>
      <c r="R2201">
        <v>1817</v>
      </c>
      <c r="S2201">
        <v>0</v>
      </c>
      <c r="T2201">
        <v>0</v>
      </c>
    </row>
    <row r="2202" spans="1:20">
      <c r="A2202" t="s">
        <v>1141</v>
      </c>
      <c r="B2202" s="4">
        <v>9</v>
      </c>
      <c r="C2202" s="4">
        <v>5</v>
      </c>
      <c r="D2202" s="4">
        <v>1979</v>
      </c>
      <c r="E2202" s="1">
        <f t="shared" si="68"/>
        <v>5387</v>
      </c>
      <c r="F2202">
        <v>53.45</v>
      </c>
      <c r="G2202">
        <v>-2.23</v>
      </c>
      <c r="H2202" t="s">
        <v>4129</v>
      </c>
      <c r="I2202" s="4">
        <v>1</v>
      </c>
      <c r="J2202" s="4">
        <v>5</v>
      </c>
      <c r="K2202" s="6">
        <v>1984</v>
      </c>
      <c r="L2202" s="1">
        <f t="shared" si="69"/>
        <v>2470</v>
      </c>
      <c r="M2202">
        <v>53.45</v>
      </c>
      <c r="N2202">
        <v>-2.23</v>
      </c>
      <c r="O2202" t="s">
        <v>4129</v>
      </c>
      <c r="P2202" t="s">
        <v>81</v>
      </c>
      <c r="Q2202" t="s">
        <v>35</v>
      </c>
      <c r="R2202">
        <v>1819</v>
      </c>
      <c r="S2202">
        <v>0</v>
      </c>
      <c r="T2202">
        <v>0</v>
      </c>
    </row>
    <row r="2203" spans="1:20">
      <c r="A2203" t="s">
        <v>1142</v>
      </c>
      <c r="B2203" s="4">
        <v>15</v>
      </c>
      <c r="C2203" s="4">
        <v>5</v>
      </c>
      <c r="D2203" s="4">
        <v>1979</v>
      </c>
      <c r="E2203" s="1">
        <f t="shared" si="68"/>
        <v>7578</v>
      </c>
      <c r="F2203">
        <v>53.43</v>
      </c>
      <c r="G2203">
        <v>-2.2000000000000002</v>
      </c>
      <c r="H2203" t="s">
        <v>4129</v>
      </c>
      <c r="I2203" s="4">
        <v>5</v>
      </c>
      <c r="J2203" s="4">
        <v>6</v>
      </c>
      <c r="K2203" s="6">
        <v>1979</v>
      </c>
      <c r="L2203" s="1">
        <f t="shared" si="69"/>
        <v>3957</v>
      </c>
      <c r="M2203">
        <v>53.45</v>
      </c>
      <c r="N2203">
        <v>-2.2200000000000002</v>
      </c>
      <c r="O2203" t="s">
        <v>4129</v>
      </c>
      <c r="P2203" t="s">
        <v>40</v>
      </c>
      <c r="Q2203" t="s">
        <v>35</v>
      </c>
      <c r="R2203">
        <v>21</v>
      </c>
      <c r="S2203">
        <v>3</v>
      </c>
      <c r="T2203">
        <v>330</v>
      </c>
    </row>
    <row r="2204" spans="1:20">
      <c r="A2204" t="s">
        <v>1143</v>
      </c>
      <c r="B2204" s="4">
        <v>15</v>
      </c>
      <c r="C2204" s="4">
        <v>5</v>
      </c>
      <c r="D2204" s="4">
        <v>1979</v>
      </c>
      <c r="E2204" s="1">
        <f t="shared" si="68"/>
        <v>7578</v>
      </c>
      <c r="F2204">
        <v>53.45</v>
      </c>
      <c r="G2204">
        <v>-2.2000000000000002</v>
      </c>
      <c r="H2204" t="s">
        <v>4129</v>
      </c>
      <c r="I2204" s="4">
        <v>30</v>
      </c>
      <c r="J2204" s="4">
        <v>5</v>
      </c>
      <c r="K2204" s="6">
        <v>1979</v>
      </c>
      <c r="L2204" s="1">
        <f t="shared" si="69"/>
        <v>13057</v>
      </c>
      <c r="M2204">
        <v>53.45</v>
      </c>
      <c r="N2204">
        <v>-2.2000000000000002</v>
      </c>
      <c r="O2204" t="s">
        <v>4129</v>
      </c>
      <c r="P2204" t="s">
        <v>140</v>
      </c>
      <c r="Q2204" t="s">
        <v>27</v>
      </c>
      <c r="R2204">
        <v>15</v>
      </c>
      <c r="S2204">
        <v>0</v>
      </c>
      <c r="T2204">
        <v>0</v>
      </c>
    </row>
    <row r="2205" spans="1:20">
      <c r="A2205" t="s">
        <v>1144</v>
      </c>
      <c r="B2205" s="4">
        <v>21</v>
      </c>
      <c r="C2205" s="4">
        <v>5</v>
      </c>
      <c r="D2205" s="4">
        <v>1979</v>
      </c>
      <c r="E2205" s="1">
        <f t="shared" si="68"/>
        <v>9770</v>
      </c>
      <c r="F2205">
        <v>53.4</v>
      </c>
      <c r="G2205">
        <v>-2.25</v>
      </c>
      <c r="H2205" t="s">
        <v>4129</v>
      </c>
      <c r="I2205" s="4">
        <v>22</v>
      </c>
      <c r="J2205" s="4">
        <v>6</v>
      </c>
      <c r="K2205" s="6">
        <v>1987</v>
      </c>
      <c r="L2205" s="1">
        <f t="shared" si="69"/>
        <v>10174</v>
      </c>
      <c r="M2205">
        <v>53.42</v>
      </c>
      <c r="N2205">
        <v>-2.17</v>
      </c>
      <c r="O2205" t="s">
        <v>4129</v>
      </c>
      <c r="P2205" t="s">
        <v>40</v>
      </c>
      <c r="Q2205" t="s">
        <v>35</v>
      </c>
      <c r="R2205">
        <v>2954</v>
      </c>
      <c r="S2205">
        <v>6</v>
      </c>
      <c r="T2205">
        <v>72</v>
      </c>
    </row>
    <row r="2206" spans="1:20">
      <c r="A2206" t="s">
        <v>1145</v>
      </c>
      <c r="B2206" s="4">
        <v>22</v>
      </c>
      <c r="C2206" s="4">
        <v>5</v>
      </c>
      <c r="D2206" s="4">
        <v>1979</v>
      </c>
      <c r="E2206" s="1">
        <f t="shared" si="68"/>
        <v>10135</v>
      </c>
      <c r="F2206">
        <v>53.4</v>
      </c>
      <c r="G2206">
        <v>-2.23</v>
      </c>
      <c r="H2206" t="s">
        <v>4129</v>
      </c>
      <c r="I2206" s="4">
        <v>6</v>
      </c>
      <c r="J2206" s="4">
        <v>8</v>
      </c>
      <c r="K2206" s="6">
        <v>1979</v>
      </c>
      <c r="L2206" s="1">
        <f t="shared" si="69"/>
        <v>4383</v>
      </c>
      <c r="M2206">
        <v>53.4</v>
      </c>
      <c r="N2206">
        <v>-2.23</v>
      </c>
      <c r="O2206" t="s">
        <v>4129</v>
      </c>
      <c r="P2206" t="s">
        <v>40</v>
      </c>
      <c r="Q2206" t="s">
        <v>35</v>
      </c>
      <c r="R2206">
        <v>76</v>
      </c>
      <c r="S2206">
        <v>0</v>
      </c>
      <c r="T2206">
        <v>0</v>
      </c>
    </row>
    <row r="2207" spans="1:20">
      <c r="A2207" t="s">
        <v>1146</v>
      </c>
      <c r="B2207" s="4">
        <v>24</v>
      </c>
      <c r="C2207" s="4">
        <v>5</v>
      </c>
      <c r="D2207" s="4">
        <v>1979</v>
      </c>
      <c r="E2207" s="1">
        <f t="shared" si="68"/>
        <v>10866</v>
      </c>
      <c r="F2207">
        <v>53.4</v>
      </c>
      <c r="G2207">
        <v>-2.23</v>
      </c>
      <c r="H2207" t="s">
        <v>4129</v>
      </c>
      <c r="I2207" s="4">
        <v>13</v>
      </c>
      <c r="J2207" s="4">
        <v>8</v>
      </c>
      <c r="K2207" s="6">
        <v>1982</v>
      </c>
      <c r="L2207" s="1">
        <f t="shared" si="69"/>
        <v>6943</v>
      </c>
      <c r="M2207">
        <v>53.4</v>
      </c>
      <c r="N2207">
        <v>-2.23</v>
      </c>
      <c r="O2207" t="s">
        <v>4129</v>
      </c>
      <c r="P2207" t="s">
        <v>40</v>
      </c>
      <c r="Q2207" t="s">
        <v>35</v>
      </c>
      <c r="R2207">
        <v>1177</v>
      </c>
      <c r="S2207">
        <v>0</v>
      </c>
      <c r="T2207">
        <v>0</v>
      </c>
    </row>
    <row r="2208" spans="1:20">
      <c r="A2208" t="s">
        <v>1147</v>
      </c>
      <c r="B2208" s="4">
        <v>30</v>
      </c>
      <c r="C2208" s="4">
        <v>5</v>
      </c>
      <c r="D2208" s="4">
        <v>1979</v>
      </c>
      <c r="E2208" s="1">
        <f t="shared" si="68"/>
        <v>13057</v>
      </c>
      <c r="F2208">
        <v>53.43</v>
      </c>
      <c r="G2208">
        <v>-2.1800000000000002</v>
      </c>
      <c r="H2208" t="s">
        <v>4129</v>
      </c>
      <c r="I2208" s="4">
        <v>24</v>
      </c>
      <c r="J2208" s="4">
        <v>5</v>
      </c>
      <c r="K2208" s="6">
        <v>1990</v>
      </c>
      <c r="L2208" s="1">
        <f t="shared" si="69"/>
        <v>10877</v>
      </c>
      <c r="M2208">
        <v>53.43</v>
      </c>
      <c r="N2208">
        <v>-2.1800000000000002</v>
      </c>
      <c r="O2208" t="s">
        <v>4129</v>
      </c>
      <c r="P2208" t="s">
        <v>84</v>
      </c>
      <c r="Q2208" t="s">
        <v>35</v>
      </c>
      <c r="R2208">
        <v>4012</v>
      </c>
      <c r="S2208">
        <v>0</v>
      </c>
      <c r="T2208">
        <v>0</v>
      </c>
    </row>
    <row r="2209" spans="1:20">
      <c r="A2209" t="s">
        <v>1148</v>
      </c>
      <c r="B2209" s="4">
        <v>1</v>
      </c>
      <c r="C2209" s="4">
        <v>6</v>
      </c>
      <c r="D2209" s="4">
        <v>1979</v>
      </c>
      <c r="E2209" s="1">
        <f t="shared" si="68"/>
        <v>2496</v>
      </c>
      <c r="F2209">
        <v>53.4</v>
      </c>
      <c r="G2209">
        <v>-2.25</v>
      </c>
      <c r="H2209" t="s">
        <v>4129</v>
      </c>
      <c r="I2209" s="4">
        <v>8</v>
      </c>
      <c r="J2209" s="4">
        <v>5</v>
      </c>
      <c r="K2209" s="6">
        <v>1980</v>
      </c>
      <c r="L2209" s="1">
        <f t="shared" si="69"/>
        <v>5023</v>
      </c>
      <c r="M2209">
        <v>53.4</v>
      </c>
      <c r="N2209">
        <v>-2.25</v>
      </c>
      <c r="O2209" t="s">
        <v>4129</v>
      </c>
      <c r="P2209" t="s">
        <v>40</v>
      </c>
      <c r="Q2209" t="s">
        <v>35</v>
      </c>
      <c r="R2209">
        <v>342</v>
      </c>
      <c r="S2209">
        <v>0</v>
      </c>
      <c r="T2209">
        <v>0</v>
      </c>
    </row>
    <row r="2210" spans="1:20">
      <c r="A2210" t="s">
        <v>1149</v>
      </c>
      <c r="B2210" s="4">
        <v>8</v>
      </c>
      <c r="C2210" s="4">
        <v>6</v>
      </c>
      <c r="D2210" s="4">
        <v>1979</v>
      </c>
      <c r="E2210" s="1">
        <f t="shared" si="68"/>
        <v>5053</v>
      </c>
      <c r="F2210">
        <v>53.45</v>
      </c>
      <c r="G2210">
        <v>-2.2200000000000002</v>
      </c>
      <c r="H2210" t="s">
        <v>4129</v>
      </c>
      <c r="I2210" s="4">
        <v>7</v>
      </c>
      <c r="J2210" s="4">
        <v>1</v>
      </c>
      <c r="K2210" s="6">
        <v>1980</v>
      </c>
      <c r="L2210" s="1">
        <f t="shared" si="69"/>
        <v>4537</v>
      </c>
      <c r="M2210">
        <v>53.45</v>
      </c>
      <c r="N2210">
        <v>-2.2200000000000002</v>
      </c>
      <c r="O2210" t="s">
        <v>4129</v>
      </c>
      <c r="P2210" t="s">
        <v>40</v>
      </c>
      <c r="Q2210" t="s">
        <v>35</v>
      </c>
      <c r="R2210">
        <v>213</v>
      </c>
      <c r="S2210">
        <v>0</v>
      </c>
      <c r="T2210">
        <v>0</v>
      </c>
    </row>
    <row r="2211" spans="1:20">
      <c r="A2211" t="s">
        <v>1152</v>
      </c>
      <c r="B2211" s="4">
        <v>27</v>
      </c>
      <c r="C2211" s="4">
        <v>5</v>
      </c>
      <c r="D2211" s="4">
        <v>1979</v>
      </c>
      <c r="E2211" s="1">
        <f t="shared" si="68"/>
        <v>11961</v>
      </c>
      <c r="F2211">
        <v>51.27</v>
      </c>
      <c r="G2211">
        <v>1.38</v>
      </c>
      <c r="H2211" t="s">
        <v>4129</v>
      </c>
      <c r="I2211" s="4">
        <v>2</v>
      </c>
      <c r="J2211" s="4">
        <v>3</v>
      </c>
      <c r="K2211" s="6">
        <v>1983</v>
      </c>
      <c r="L2211" s="1">
        <f t="shared" si="69"/>
        <v>2773</v>
      </c>
      <c r="M2211">
        <v>51.23</v>
      </c>
      <c r="N2211">
        <v>1.4</v>
      </c>
      <c r="O2211" t="s">
        <v>4129</v>
      </c>
      <c r="P2211" t="s">
        <v>40</v>
      </c>
      <c r="Q2211" t="s">
        <v>35</v>
      </c>
      <c r="R2211">
        <v>1375</v>
      </c>
      <c r="S2211">
        <v>4</v>
      </c>
      <c r="T2211">
        <v>163</v>
      </c>
    </row>
    <row r="2212" spans="1:20">
      <c r="A2212" t="s">
        <v>1153</v>
      </c>
      <c r="B2212" s="4">
        <v>30</v>
      </c>
      <c r="C2212" s="4">
        <v>5</v>
      </c>
      <c r="D2212" s="4">
        <v>1979</v>
      </c>
      <c r="E2212" s="1">
        <f t="shared" si="68"/>
        <v>13057</v>
      </c>
      <c r="F2212">
        <v>50.47</v>
      </c>
      <c r="G2212">
        <v>-4.38</v>
      </c>
      <c r="H2212" t="s">
        <v>4129</v>
      </c>
      <c r="I2212" s="4">
        <v>15</v>
      </c>
      <c r="J2212" s="4">
        <v>3</v>
      </c>
      <c r="K2212" s="6">
        <v>1980</v>
      </c>
      <c r="L2212" s="1">
        <f t="shared" si="69"/>
        <v>7518</v>
      </c>
      <c r="M2212">
        <v>50.47</v>
      </c>
      <c r="N2212">
        <v>-4.37</v>
      </c>
      <c r="O2212" t="s">
        <v>4129</v>
      </c>
      <c r="P2212" t="s">
        <v>34</v>
      </c>
      <c r="Q2212" t="s">
        <v>35</v>
      </c>
      <c r="R2212">
        <v>290</v>
      </c>
      <c r="S2212">
        <v>2</v>
      </c>
      <c r="T2212">
        <v>91</v>
      </c>
    </row>
    <row r="2213" spans="1:20">
      <c r="A2213" t="s">
        <v>1160</v>
      </c>
      <c r="B2213" s="4">
        <v>21</v>
      </c>
      <c r="C2213" s="4">
        <v>5</v>
      </c>
      <c r="D2213" s="4">
        <v>1979</v>
      </c>
      <c r="E2213" s="1">
        <f t="shared" si="68"/>
        <v>9770</v>
      </c>
      <c r="F2213">
        <v>53.38</v>
      </c>
      <c r="G2213">
        <v>-1.53</v>
      </c>
      <c r="H2213" t="s">
        <v>4129</v>
      </c>
      <c r="I2213" s="4">
        <v>14</v>
      </c>
      <c r="J2213" s="4">
        <v>7</v>
      </c>
      <c r="K2213" s="6">
        <v>1979</v>
      </c>
      <c r="L2213" s="1">
        <f t="shared" si="69"/>
        <v>7274</v>
      </c>
      <c r="M2213">
        <v>53.38</v>
      </c>
      <c r="N2213">
        <v>-1.53</v>
      </c>
      <c r="O2213" t="s">
        <v>4129</v>
      </c>
      <c r="P2213" t="s">
        <v>40</v>
      </c>
      <c r="Q2213" t="s">
        <v>35</v>
      </c>
      <c r="R2213">
        <v>54</v>
      </c>
      <c r="S2213">
        <v>0</v>
      </c>
      <c r="T2213">
        <v>0</v>
      </c>
    </row>
    <row r="2214" spans="1:20">
      <c r="A2214" t="s">
        <v>1161</v>
      </c>
      <c r="B2214" s="4">
        <v>29</v>
      </c>
      <c r="C2214" s="4">
        <v>5</v>
      </c>
      <c r="D2214" s="4">
        <v>1979</v>
      </c>
      <c r="E2214" s="1">
        <f t="shared" si="68"/>
        <v>12692</v>
      </c>
      <c r="F2214">
        <v>53.38</v>
      </c>
      <c r="G2214">
        <v>-1.53</v>
      </c>
      <c r="H2214" t="s">
        <v>4129</v>
      </c>
      <c r="I2214" s="4">
        <v>18</v>
      </c>
      <c r="J2214" s="4">
        <v>8</v>
      </c>
      <c r="K2214" s="6">
        <v>1981</v>
      </c>
      <c r="L2214" s="1">
        <f t="shared" si="69"/>
        <v>8768</v>
      </c>
      <c r="M2214">
        <v>53.42</v>
      </c>
      <c r="N2214">
        <v>-1.58</v>
      </c>
      <c r="O2214" t="s">
        <v>4129</v>
      </c>
      <c r="P2214" t="s">
        <v>84</v>
      </c>
      <c r="Q2214" t="s">
        <v>35</v>
      </c>
      <c r="R2214">
        <v>812</v>
      </c>
      <c r="S2214">
        <v>5</v>
      </c>
      <c r="T2214">
        <v>319</v>
      </c>
    </row>
    <row r="2215" spans="1:20">
      <c r="A2215" t="s">
        <v>1162</v>
      </c>
      <c r="B2215" s="4">
        <v>10</v>
      </c>
      <c r="C2215" s="4">
        <v>6</v>
      </c>
      <c r="D2215" s="4">
        <v>1979</v>
      </c>
      <c r="E2215" s="1">
        <f t="shared" si="68"/>
        <v>5783</v>
      </c>
      <c r="F2215">
        <v>53.48</v>
      </c>
      <c r="G2215">
        <v>-1.87</v>
      </c>
      <c r="H2215" t="s">
        <v>4129</v>
      </c>
      <c r="I2215" s="4">
        <v>8</v>
      </c>
      <c r="J2215" s="4">
        <v>9</v>
      </c>
      <c r="K2215" s="6">
        <v>1979</v>
      </c>
      <c r="L2215" s="1">
        <f t="shared" si="69"/>
        <v>5145</v>
      </c>
      <c r="M2215">
        <v>53.48</v>
      </c>
      <c r="N2215">
        <v>-1.87</v>
      </c>
      <c r="O2215" t="s">
        <v>4129</v>
      </c>
      <c r="P2215" t="s">
        <v>34</v>
      </c>
      <c r="Q2215" t="s">
        <v>35</v>
      </c>
      <c r="R2215">
        <v>90</v>
      </c>
      <c r="S2215">
        <v>0</v>
      </c>
      <c r="T2215">
        <v>0</v>
      </c>
    </row>
    <row r="2216" spans="1:20">
      <c r="A2216" t="s">
        <v>1164</v>
      </c>
      <c r="B2216" s="4">
        <v>25</v>
      </c>
      <c r="C2216" s="4">
        <v>5</v>
      </c>
      <c r="D2216" s="4">
        <v>1979</v>
      </c>
      <c r="E2216" s="1">
        <f t="shared" si="68"/>
        <v>11231</v>
      </c>
      <c r="F2216">
        <v>54.55</v>
      </c>
      <c r="G2216">
        <v>-5.97</v>
      </c>
      <c r="H2216" t="s">
        <v>4129</v>
      </c>
      <c r="I2216" s="4">
        <v>12</v>
      </c>
      <c r="J2216" s="4">
        <v>7</v>
      </c>
      <c r="K2216" s="6">
        <v>1979</v>
      </c>
      <c r="L2216" s="1">
        <f t="shared" si="69"/>
        <v>6544</v>
      </c>
      <c r="M2216">
        <v>54.55</v>
      </c>
      <c r="N2216">
        <v>-5.97</v>
      </c>
      <c r="O2216" t="s">
        <v>4129</v>
      </c>
      <c r="P2216" t="s">
        <v>40</v>
      </c>
      <c r="Q2216" t="s">
        <v>35</v>
      </c>
      <c r="R2216">
        <v>48</v>
      </c>
      <c r="S2216">
        <v>0</v>
      </c>
      <c r="T2216">
        <v>0</v>
      </c>
    </row>
    <row r="2217" spans="1:20">
      <c r="A2217" t="s">
        <v>1174</v>
      </c>
      <c r="B2217" s="4">
        <v>30</v>
      </c>
      <c r="C2217" s="4">
        <v>5</v>
      </c>
      <c r="D2217" s="4">
        <v>1979</v>
      </c>
      <c r="E2217" s="1">
        <f t="shared" si="68"/>
        <v>13057</v>
      </c>
      <c r="F2217">
        <v>53.38</v>
      </c>
      <c r="G2217">
        <v>-1.53</v>
      </c>
      <c r="H2217" t="s">
        <v>4129</v>
      </c>
      <c r="I2217" s="4">
        <v>17</v>
      </c>
      <c r="J2217" s="4">
        <v>7</v>
      </c>
      <c r="K2217" s="6">
        <v>1979</v>
      </c>
      <c r="L2217" s="1">
        <f t="shared" si="69"/>
        <v>8370</v>
      </c>
      <c r="M2217">
        <v>53.38</v>
      </c>
      <c r="N2217">
        <v>-1.53</v>
      </c>
      <c r="O2217" t="s">
        <v>4129</v>
      </c>
      <c r="P2217" t="s">
        <v>81</v>
      </c>
      <c r="Q2217" t="s">
        <v>35</v>
      </c>
      <c r="R2217">
        <v>48</v>
      </c>
      <c r="S2217">
        <v>0</v>
      </c>
      <c r="T2217">
        <v>0</v>
      </c>
    </row>
    <row r="2218" spans="1:20">
      <c r="A2218" t="s">
        <v>1175</v>
      </c>
      <c r="B2218" s="4">
        <v>11</v>
      </c>
      <c r="C2218" s="4">
        <v>5</v>
      </c>
      <c r="D2218" s="4">
        <v>1979</v>
      </c>
      <c r="E2218" s="1">
        <f t="shared" si="68"/>
        <v>6117</v>
      </c>
      <c r="F2218">
        <v>50.98</v>
      </c>
      <c r="G2218">
        <v>-3.22</v>
      </c>
      <c r="H2218" t="s">
        <v>4129</v>
      </c>
      <c r="I2218" s="4">
        <v>28</v>
      </c>
      <c r="J2218" s="4">
        <v>6</v>
      </c>
      <c r="K2218" s="6">
        <v>1979</v>
      </c>
      <c r="L2218" s="1">
        <f t="shared" si="69"/>
        <v>12358</v>
      </c>
      <c r="M2218">
        <v>50.98</v>
      </c>
      <c r="N2218">
        <v>-3.23</v>
      </c>
      <c r="O2218" t="s">
        <v>4129</v>
      </c>
      <c r="P2218" t="s">
        <v>40</v>
      </c>
      <c r="Q2218" t="s">
        <v>35</v>
      </c>
      <c r="R2218">
        <v>48</v>
      </c>
      <c r="S2218">
        <v>2</v>
      </c>
      <c r="T2218">
        <v>270</v>
      </c>
    </row>
    <row r="2219" spans="1:20">
      <c r="A2219" t="s">
        <v>1176</v>
      </c>
      <c r="B2219" s="4">
        <v>25</v>
      </c>
      <c r="C2219" s="4">
        <v>5</v>
      </c>
      <c r="D2219" s="4">
        <v>1979</v>
      </c>
      <c r="E2219" s="1">
        <f t="shared" si="68"/>
        <v>11231</v>
      </c>
      <c r="F2219">
        <v>50.98</v>
      </c>
      <c r="G2219">
        <v>-3.22</v>
      </c>
      <c r="H2219" t="s">
        <v>4129</v>
      </c>
      <c r="I2219" s="4">
        <v>17</v>
      </c>
      <c r="J2219" s="4">
        <v>12</v>
      </c>
      <c r="K2219" s="6">
        <v>1979</v>
      </c>
      <c r="L2219" s="1">
        <f t="shared" si="69"/>
        <v>8523</v>
      </c>
      <c r="M2219">
        <v>50.98</v>
      </c>
      <c r="N2219">
        <v>-3.2</v>
      </c>
      <c r="O2219" t="s">
        <v>4129</v>
      </c>
      <c r="P2219" t="s">
        <v>81</v>
      </c>
      <c r="Q2219" t="s">
        <v>35</v>
      </c>
      <c r="R2219">
        <v>206</v>
      </c>
      <c r="S2219">
        <v>2</v>
      </c>
      <c r="T2219">
        <v>91</v>
      </c>
    </row>
    <row r="2220" spans="1:20">
      <c r="A2220" t="s">
        <v>1177</v>
      </c>
      <c r="B2220" s="4">
        <v>25</v>
      </c>
      <c r="C2220" s="4">
        <v>5</v>
      </c>
      <c r="D2220" s="4">
        <v>1979</v>
      </c>
      <c r="E2220" s="1">
        <f t="shared" si="68"/>
        <v>11231</v>
      </c>
      <c r="F2220">
        <v>50.98</v>
      </c>
      <c r="G2220">
        <v>-3.22</v>
      </c>
      <c r="H2220" t="s">
        <v>4129</v>
      </c>
      <c r="I2220" s="4">
        <v>21</v>
      </c>
      <c r="J2220" s="4">
        <v>6</v>
      </c>
      <c r="K2220" s="6">
        <v>1983</v>
      </c>
      <c r="L2220" s="1">
        <f t="shared" si="69"/>
        <v>9805</v>
      </c>
      <c r="M2220">
        <v>50.98</v>
      </c>
      <c r="N2220">
        <v>-3.2</v>
      </c>
      <c r="O2220" t="s">
        <v>4129</v>
      </c>
      <c r="P2220" t="s">
        <v>140</v>
      </c>
      <c r="Q2220" t="s">
        <v>35</v>
      </c>
      <c r="R2220">
        <v>1488</v>
      </c>
      <c r="S2220">
        <v>2</v>
      </c>
      <c r="T2220">
        <v>91</v>
      </c>
    </row>
    <row r="2221" spans="1:20">
      <c r="A2221" t="s">
        <v>1208</v>
      </c>
      <c r="B2221" s="4">
        <v>11</v>
      </c>
      <c r="C2221" s="4">
        <v>6</v>
      </c>
      <c r="D2221" s="4">
        <v>1979</v>
      </c>
      <c r="E2221" s="1">
        <f t="shared" si="68"/>
        <v>6148</v>
      </c>
      <c r="F2221">
        <v>50.87</v>
      </c>
      <c r="G2221">
        <v>-0.05</v>
      </c>
      <c r="H2221" t="s">
        <v>4129</v>
      </c>
      <c r="I2221" s="4">
        <v>15</v>
      </c>
      <c r="J2221" s="4">
        <v>7</v>
      </c>
      <c r="K2221" s="6">
        <v>1979</v>
      </c>
      <c r="L2221" s="1">
        <f t="shared" si="69"/>
        <v>7639</v>
      </c>
      <c r="M2221">
        <v>50.87</v>
      </c>
      <c r="N2221">
        <v>-0.05</v>
      </c>
      <c r="O2221" t="s">
        <v>4129</v>
      </c>
      <c r="P2221" t="s">
        <v>40</v>
      </c>
      <c r="Q2221" t="s">
        <v>35</v>
      </c>
      <c r="R2221">
        <v>34</v>
      </c>
      <c r="S2221">
        <v>0</v>
      </c>
      <c r="T2221">
        <v>0</v>
      </c>
    </row>
    <row r="2222" spans="1:20">
      <c r="A2222" t="s">
        <v>1210</v>
      </c>
      <c r="B2222" s="4">
        <v>19</v>
      </c>
      <c r="C2222" s="4">
        <v>5</v>
      </c>
      <c r="D2222" s="4">
        <v>1979</v>
      </c>
      <c r="E2222" s="1">
        <f t="shared" si="68"/>
        <v>9039</v>
      </c>
      <c r="F2222">
        <v>50.97</v>
      </c>
      <c r="G2222">
        <v>-1.33</v>
      </c>
      <c r="H2222" t="s">
        <v>4129</v>
      </c>
      <c r="I2222" s="4">
        <v>17</v>
      </c>
      <c r="J2222" s="4">
        <v>4</v>
      </c>
      <c r="K2222" s="6">
        <v>1982</v>
      </c>
      <c r="L2222" s="1">
        <f t="shared" si="69"/>
        <v>8282</v>
      </c>
      <c r="M2222">
        <v>50.97</v>
      </c>
      <c r="N2222">
        <v>-1.3</v>
      </c>
      <c r="O2222" t="s">
        <v>4129</v>
      </c>
      <c r="P2222" t="s">
        <v>81</v>
      </c>
      <c r="Q2222" t="s">
        <v>35</v>
      </c>
      <c r="R2222">
        <v>1064</v>
      </c>
      <c r="S2222">
        <v>3</v>
      </c>
      <c r="T2222">
        <v>91</v>
      </c>
    </row>
    <row r="2223" spans="1:20">
      <c r="A2223" t="s">
        <v>1211</v>
      </c>
      <c r="B2223" s="4">
        <v>19</v>
      </c>
      <c r="C2223" s="4">
        <v>5</v>
      </c>
      <c r="D2223" s="4">
        <v>1979</v>
      </c>
      <c r="E2223" s="1">
        <f t="shared" si="68"/>
        <v>9039</v>
      </c>
      <c r="F2223">
        <v>50.88</v>
      </c>
      <c r="G2223">
        <v>-1.32</v>
      </c>
      <c r="H2223" t="s">
        <v>4129</v>
      </c>
      <c r="I2223" s="4">
        <v>3</v>
      </c>
      <c r="J2223" s="4">
        <v>8</v>
      </c>
      <c r="K2223" s="6">
        <v>1979</v>
      </c>
      <c r="L2223" s="1">
        <f t="shared" si="69"/>
        <v>3287</v>
      </c>
      <c r="M2223">
        <v>50.9</v>
      </c>
      <c r="N2223">
        <v>-1.33</v>
      </c>
      <c r="O2223" t="s">
        <v>4129</v>
      </c>
      <c r="P2223" t="s">
        <v>84</v>
      </c>
      <c r="Q2223" t="s">
        <v>35</v>
      </c>
      <c r="R2223">
        <v>76</v>
      </c>
      <c r="S2223">
        <v>3</v>
      </c>
      <c r="T2223">
        <v>328</v>
      </c>
    </row>
    <row r="2224" spans="1:20">
      <c r="A2224" t="s">
        <v>1212</v>
      </c>
      <c r="B2224" s="4">
        <v>21</v>
      </c>
      <c r="C2224" s="4">
        <v>5</v>
      </c>
      <c r="D2224" s="4">
        <v>1979</v>
      </c>
      <c r="E2224" s="1">
        <f t="shared" si="68"/>
        <v>9770</v>
      </c>
      <c r="F2224">
        <v>50.85</v>
      </c>
      <c r="G2224">
        <v>-1.3</v>
      </c>
      <c r="H2224" t="s">
        <v>4129</v>
      </c>
      <c r="I2224" s="4">
        <v>10</v>
      </c>
      <c r="J2224" s="4">
        <v>2</v>
      </c>
      <c r="K2224" s="6">
        <v>1983</v>
      </c>
      <c r="L2224" s="1">
        <f t="shared" si="69"/>
        <v>5667</v>
      </c>
      <c r="M2224">
        <v>50.95</v>
      </c>
      <c r="N2224">
        <v>-1.18</v>
      </c>
      <c r="O2224" t="s">
        <v>4129</v>
      </c>
      <c r="P2224" t="s">
        <v>40</v>
      </c>
      <c r="Q2224" t="s">
        <v>35</v>
      </c>
      <c r="R2224">
        <v>1361</v>
      </c>
      <c r="S2224">
        <v>14</v>
      </c>
      <c r="T2224">
        <v>37</v>
      </c>
    </row>
    <row r="2225" spans="1:20">
      <c r="A2225" t="s">
        <v>1213</v>
      </c>
      <c r="B2225" s="4">
        <v>1</v>
      </c>
      <c r="C2225" s="4">
        <v>6</v>
      </c>
      <c r="D2225" s="4">
        <v>1979</v>
      </c>
      <c r="E2225" s="1">
        <f t="shared" si="68"/>
        <v>2496</v>
      </c>
      <c r="F2225">
        <v>50.88</v>
      </c>
      <c r="G2225">
        <v>-1.32</v>
      </c>
      <c r="H2225" t="s">
        <v>4129</v>
      </c>
      <c r="I2225" s="4">
        <v>3</v>
      </c>
      <c r="J2225" s="4">
        <v>10</v>
      </c>
      <c r="K2225" s="6">
        <v>1979</v>
      </c>
      <c r="L2225" s="1">
        <f t="shared" si="69"/>
        <v>3348</v>
      </c>
      <c r="M2225">
        <v>50.87</v>
      </c>
      <c r="N2225">
        <v>-1.28</v>
      </c>
      <c r="O2225" t="s">
        <v>4129</v>
      </c>
      <c r="P2225" t="s">
        <v>81</v>
      </c>
      <c r="Q2225" t="s">
        <v>27</v>
      </c>
      <c r="R2225">
        <v>124</v>
      </c>
      <c r="S2225">
        <v>3</v>
      </c>
      <c r="T2225">
        <v>129</v>
      </c>
    </row>
    <row r="2226" spans="1:20">
      <c r="A2226" t="s">
        <v>1606</v>
      </c>
      <c r="B2226" s="4">
        <v>25</v>
      </c>
      <c r="C2226" s="4">
        <v>6</v>
      </c>
      <c r="D2226" s="4">
        <v>1979</v>
      </c>
      <c r="E2226" s="1">
        <f t="shared" si="68"/>
        <v>11262</v>
      </c>
      <c r="F2226">
        <v>55.88</v>
      </c>
      <c r="G2226">
        <v>25.75</v>
      </c>
      <c r="H2226" t="s">
        <v>1607</v>
      </c>
      <c r="I2226" s="4">
        <v>10</v>
      </c>
      <c r="J2226" s="4">
        <v>10</v>
      </c>
      <c r="K2226" s="6">
        <v>1980</v>
      </c>
      <c r="L2226" s="1">
        <f t="shared" si="69"/>
        <v>5906</v>
      </c>
      <c r="M2226">
        <v>55.9</v>
      </c>
      <c r="N2226">
        <v>27.18</v>
      </c>
      <c r="O2226" t="s">
        <v>1608</v>
      </c>
      <c r="P2226" t="s">
        <v>34</v>
      </c>
      <c r="Q2226" t="s">
        <v>35</v>
      </c>
      <c r="R2226">
        <v>473</v>
      </c>
      <c r="S2226">
        <v>90</v>
      </c>
      <c r="T2226">
        <v>89</v>
      </c>
    </row>
    <row r="2227" spans="1:20">
      <c r="A2227" t="s">
        <v>1785</v>
      </c>
      <c r="B2227" s="4">
        <v>12</v>
      </c>
      <c r="C2227" s="4">
        <v>5</v>
      </c>
      <c r="D2227" s="4">
        <v>1979</v>
      </c>
      <c r="E2227" s="1">
        <f t="shared" si="68"/>
        <v>6483</v>
      </c>
      <c r="F2227">
        <v>51.97</v>
      </c>
      <c r="G2227">
        <v>4.32</v>
      </c>
      <c r="H2227" t="s">
        <v>1615</v>
      </c>
      <c r="I2227" s="4">
        <v>25</v>
      </c>
      <c r="J2227" s="4">
        <v>6</v>
      </c>
      <c r="K2227" s="6">
        <v>1979</v>
      </c>
      <c r="L2227" s="1">
        <f t="shared" si="69"/>
        <v>11262</v>
      </c>
      <c r="M2227">
        <v>51.98</v>
      </c>
      <c r="N2227">
        <v>4.32</v>
      </c>
      <c r="O2227" t="s">
        <v>1615</v>
      </c>
      <c r="P2227" t="s">
        <v>81</v>
      </c>
      <c r="Q2227" t="s">
        <v>35</v>
      </c>
      <c r="R2227">
        <v>44</v>
      </c>
      <c r="S2227">
        <v>0</v>
      </c>
      <c r="T2227">
        <v>0</v>
      </c>
    </row>
    <row r="2228" spans="1:20">
      <c r="A2228" t="s">
        <v>1786</v>
      </c>
      <c r="B2228" s="4">
        <v>12</v>
      </c>
      <c r="C2228" s="4">
        <v>5</v>
      </c>
      <c r="D2228" s="4">
        <v>1979</v>
      </c>
      <c r="E2228" s="1">
        <f t="shared" si="68"/>
        <v>6483</v>
      </c>
      <c r="F2228">
        <v>51.97</v>
      </c>
      <c r="G2228">
        <v>4.32</v>
      </c>
      <c r="H2228" t="s">
        <v>1615</v>
      </c>
      <c r="I2228" s="4">
        <v>16</v>
      </c>
      <c r="J2228" s="4">
        <v>7</v>
      </c>
      <c r="K2228" s="6">
        <v>1979</v>
      </c>
      <c r="L2228" s="1">
        <f t="shared" si="69"/>
        <v>8005</v>
      </c>
      <c r="M2228">
        <v>51.98</v>
      </c>
      <c r="N2228">
        <v>4.32</v>
      </c>
      <c r="O2228" t="s">
        <v>1615</v>
      </c>
      <c r="P2228" t="s">
        <v>140</v>
      </c>
      <c r="Q2228" t="s">
        <v>35</v>
      </c>
      <c r="R2228">
        <v>65</v>
      </c>
      <c r="S2228">
        <v>0</v>
      </c>
      <c r="T2228">
        <v>0</v>
      </c>
    </row>
    <row r="2229" spans="1:20">
      <c r="A2229" t="s">
        <v>1815</v>
      </c>
      <c r="B2229" s="4">
        <v>20</v>
      </c>
      <c r="C2229" s="4">
        <v>5</v>
      </c>
      <c r="D2229" s="4">
        <v>1979</v>
      </c>
      <c r="E2229" s="1">
        <f t="shared" si="68"/>
        <v>9405</v>
      </c>
      <c r="F2229">
        <v>52.35</v>
      </c>
      <c r="G2229">
        <v>4.5199999999999996</v>
      </c>
      <c r="H2229" t="s">
        <v>1615</v>
      </c>
      <c r="I2229" s="4">
        <v>25</v>
      </c>
      <c r="J2229" s="4">
        <v>4</v>
      </c>
      <c r="K2229" s="6">
        <v>1983</v>
      </c>
      <c r="L2229" s="1">
        <f t="shared" si="69"/>
        <v>11205</v>
      </c>
      <c r="M2229">
        <v>52.35</v>
      </c>
      <c r="N2229">
        <v>4.53</v>
      </c>
      <c r="O2229" t="s">
        <v>1615</v>
      </c>
      <c r="P2229" t="s">
        <v>40</v>
      </c>
      <c r="Q2229" t="s">
        <v>35</v>
      </c>
      <c r="R2229">
        <v>1436</v>
      </c>
      <c r="S2229">
        <v>0</v>
      </c>
      <c r="T2229">
        <v>0</v>
      </c>
    </row>
    <row r="2230" spans="1:20">
      <c r="A2230" t="s">
        <v>1816</v>
      </c>
      <c r="B2230" s="4">
        <v>20</v>
      </c>
      <c r="C2230" s="4">
        <v>5</v>
      </c>
      <c r="D2230" s="4">
        <v>1979</v>
      </c>
      <c r="E2230" s="1">
        <f t="shared" si="68"/>
        <v>9405</v>
      </c>
      <c r="F2230">
        <v>52.35</v>
      </c>
      <c r="G2230">
        <v>4.5199999999999996</v>
      </c>
      <c r="H2230" t="s">
        <v>1615</v>
      </c>
      <c r="I2230" s="4">
        <v>4</v>
      </c>
      <c r="J2230" s="4">
        <v>5</v>
      </c>
      <c r="K2230" s="6">
        <v>1980</v>
      </c>
      <c r="L2230" s="1">
        <f t="shared" si="69"/>
        <v>3562</v>
      </c>
      <c r="M2230">
        <v>52.35</v>
      </c>
      <c r="N2230">
        <v>4.53</v>
      </c>
      <c r="O2230" t="s">
        <v>1615</v>
      </c>
      <c r="P2230" t="s">
        <v>40</v>
      </c>
      <c r="Q2230" t="s">
        <v>35</v>
      </c>
      <c r="R2230">
        <v>350</v>
      </c>
      <c r="S2230">
        <v>0</v>
      </c>
      <c r="T2230">
        <v>0</v>
      </c>
    </row>
    <row r="2231" spans="1:20">
      <c r="A2231" t="s">
        <v>1817</v>
      </c>
      <c r="B2231" s="4">
        <v>24</v>
      </c>
      <c r="C2231" s="4">
        <v>5</v>
      </c>
      <c r="D2231" s="4">
        <v>1979</v>
      </c>
      <c r="E2231" s="1">
        <f t="shared" si="68"/>
        <v>10866</v>
      </c>
      <c r="F2231">
        <v>52.75</v>
      </c>
      <c r="G2231">
        <v>4.68</v>
      </c>
      <c r="H2231" t="s">
        <v>1615</v>
      </c>
      <c r="I2231" s="4">
        <v>1</v>
      </c>
      <c r="J2231" s="4">
        <v>2</v>
      </c>
      <c r="K2231" s="6">
        <v>1981</v>
      </c>
      <c r="L2231" s="1">
        <f t="shared" si="69"/>
        <v>2378</v>
      </c>
      <c r="M2231">
        <v>52.83</v>
      </c>
      <c r="N2231">
        <v>4.78</v>
      </c>
      <c r="O2231" t="s">
        <v>1615</v>
      </c>
      <c r="P2231" t="s">
        <v>40</v>
      </c>
      <c r="Q2231" t="s">
        <v>35</v>
      </c>
      <c r="R2231">
        <v>619</v>
      </c>
      <c r="S2231">
        <v>12</v>
      </c>
      <c r="T2231">
        <v>36</v>
      </c>
    </row>
    <row r="2232" spans="1:20">
      <c r="A2232" t="s">
        <v>1818</v>
      </c>
      <c r="B2232" s="4">
        <v>24</v>
      </c>
      <c r="C2232" s="4">
        <v>5</v>
      </c>
      <c r="D2232" s="4">
        <v>1979</v>
      </c>
      <c r="E2232" s="1">
        <f t="shared" si="68"/>
        <v>10866</v>
      </c>
      <c r="F2232">
        <v>52.75</v>
      </c>
      <c r="G2232">
        <v>4.68</v>
      </c>
      <c r="H2232" t="s">
        <v>1615</v>
      </c>
      <c r="I2232" s="4">
        <v>15</v>
      </c>
      <c r="J2232" s="4">
        <v>6</v>
      </c>
      <c r="K2232" s="6">
        <v>1982</v>
      </c>
      <c r="L2232" s="1">
        <f t="shared" si="69"/>
        <v>7612</v>
      </c>
      <c r="M2232">
        <v>52.75</v>
      </c>
      <c r="N2232">
        <v>4.7</v>
      </c>
      <c r="O2232" t="s">
        <v>1615</v>
      </c>
      <c r="P2232" t="s">
        <v>34</v>
      </c>
      <c r="Q2232" t="s">
        <v>35</v>
      </c>
      <c r="R2232">
        <v>1118</v>
      </c>
      <c r="S2232">
        <v>2</v>
      </c>
      <c r="T2232">
        <v>91</v>
      </c>
    </row>
    <row r="2233" spans="1:20">
      <c r="A2233" t="s">
        <v>1819</v>
      </c>
      <c r="B2233" s="4">
        <v>24</v>
      </c>
      <c r="C2233" s="4">
        <v>5</v>
      </c>
      <c r="D2233" s="4">
        <v>1979</v>
      </c>
      <c r="E2233" s="1">
        <f t="shared" si="68"/>
        <v>10866</v>
      </c>
      <c r="F2233">
        <v>52.77</v>
      </c>
      <c r="G2233">
        <v>4.67</v>
      </c>
      <c r="H2233" t="s">
        <v>1615</v>
      </c>
      <c r="I2233" s="4">
        <v>25</v>
      </c>
      <c r="J2233" s="4">
        <v>2</v>
      </c>
      <c r="K2233" s="6">
        <v>1992</v>
      </c>
      <c r="L2233" s="1">
        <f t="shared" si="69"/>
        <v>11155</v>
      </c>
      <c r="M2233">
        <v>52.77</v>
      </c>
      <c r="N2233">
        <v>4.67</v>
      </c>
      <c r="O2233" t="s">
        <v>1615</v>
      </c>
      <c r="P2233" t="s">
        <v>40</v>
      </c>
      <c r="Q2233" t="s">
        <v>35</v>
      </c>
      <c r="R2233">
        <v>4660</v>
      </c>
      <c r="S2233">
        <v>0</v>
      </c>
      <c r="T2233">
        <v>0</v>
      </c>
    </row>
    <row r="2234" spans="1:20">
      <c r="A2234" t="s">
        <v>1820</v>
      </c>
      <c r="B2234" s="4">
        <v>1</v>
      </c>
      <c r="C2234" s="4">
        <v>6</v>
      </c>
      <c r="D2234" s="4">
        <v>1979</v>
      </c>
      <c r="E2234" s="1">
        <f t="shared" si="68"/>
        <v>2496</v>
      </c>
      <c r="F2234">
        <v>52.35</v>
      </c>
      <c r="G2234">
        <v>4.5199999999999996</v>
      </c>
      <c r="H2234" t="s">
        <v>1615</v>
      </c>
      <c r="I2234" s="4">
        <v>18</v>
      </c>
      <c r="J2234" s="4">
        <v>8</v>
      </c>
      <c r="K2234" s="6">
        <v>1979</v>
      </c>
      <c r="L2234" s="1">
        <f t="shared" si="69"/>
        <v>8766</v>
      </c>
      <c r="M2234">
        <v>52.35</v>
      </c>
      <c r="N2234">
        <v>4.53</v>
      </c>
      <c r="O2234" t="s">
        <v>1615</v>
      </c>
      <c r="P2234" t="s">
        <v>40</v>
      </c>
      <c r="Q2234" t="s">
        <v>35</v>
      </c>
      <c r="R2234">
        <v>78</v>
      </c>
      <c r="S2234">
        <v>0</v>
      </c>
      <c r="T2234">
        <v>0</v>
      </c>
    </row>
    <row r="2235" spans="1:20">
      <c r="A2235" t="s">
        <v>1821</v>
      </c>
      <c r="B2235" s="4">
        <v>1</v>
      </c>
      <c r="C2235" s="4">
        <v>6</v>
      </c>
      <c r="D2235" s="4">
        <v>1979</v>
      </c>
      <c r="E2235" s="1">
        <f t="shared" si="68"/>
        <v>2496</v>
      </c>
      <c r="F2235">
        <v>52.35</v>
      </c>
      <c r="G2235">
        <v>4.5199999999999996</v>
      </c>
      <c r="H2235" t="s">
        <v>1615</v>
      </c>
      <c r="I2235" s="4">
        <v>24</v>
      </c>
      <c r="J2235" s="4">
        <v>7</v>
      </c>
      <c r="K2235" s="6">
        <v>1979</v>
      </c>
      <c r="L2235" s="1">
        <f t="shared" si="69"/>
        <v>10927</v>
      </c>
      <c r="M2235">
        <v>52.33</v>
      </c>
      <c r="N2235">
        <v>4.5199999999999996</v>
      </c>
      <c r="O2235" t="s">
        <v>1615</v>
      </c>
      <c r="P2235" t="s">
        <v>40</v>
      </c>
      <c r="Q2235" t="s">
        <v>35</v>
      </c>
      <c r="R2235">
        <v>53</v>
      </c>
      <c r="S2235">
        <v>3</v>
      </c>
      <c r="T2235">
        <v>212</v>
      </c>
    </row>
    <row r="2236" spans="1:20">
      <c r="A2236" t="s">
        <v>1822</v>
      </c>
      <c r="B2236" s="4">
        <v>9</v>
      </c>
      <c r="C2236" s="4">
        <v>6</v>
      </c>
      <c r="D2236" s="4">
        <v>1979</v>
      </c>
      <c r="E2236" s="1">
        <f t="shared" si="68"/>
        <v>5418</v>
      </c>
      <c r="F2236">
        <v>52.35</v>
      </c>
      <c r="G2236">
        <v>4.5199999999999996</v>
      </c>
      <c r="H2236" t="s">
        <v>1615</v>
      </c>
      <c r="I2236" s="4">
        <v>15</v>
      </c>
      <c r="J2236" s="4">
        <v>10</v>
      </c>
      <c r="K2236" s="6">
        <v>1979</v>
      </c>
      <c r="L2236" s="1">
        <f t="shared" si="69"/>
        <v>7731</v>
      </c>
      <c r="M2236">
        <v>52.35</v>
      </c>
      <c r="N2236">
        <v>4.53</v>
      </c>
      <c r="O2236" t="s">
        <v>1615</v>
      </c>
      <c r="P2236" t="s">
        <v>40</v>
      </c>
      <c r="Q2236" t="s">
        <v>35</v>
      </c>
      <c r="R2236">
        <v>128</v>
      </c>
      <c r="S2236">
        <v>0</v>
      </c>
      <c r="T2236">
        <v>0</v>
      </c>
    </row>
    <row r="2237" spans="1:20">
      <c r="A2237" t="s">
        <v>1823</v>
      </c>
      <c r="B2237" s="4">
        <v>20</v>
      </c>
      <c r="C2237" s="4">
        <v>5</v>
      </c>
      <c r="D2237" s="4">
        <v>1979</v>
      </c>
      <c r="E2237" s="1">
        <f t="shared" si="68"/>
        <v>9405</v>
      </c>
      <c r="F2237">
        <v>52.35</v>
      </c>
      <c r="G2237">
        <v>4.5199999999999996</v>
      </c>
      <c r="H2237" t="s">
        <v>1615</v>
      </c>
      <c r="I2237" s="4">
        <v>4</v>
      </c>
      <c r="J2237" s="4">
        <v>7</v>
      </c>
      <c r="K2237" s="6">
        <v>1979</v>
      </c>
      <c r="L2237" s="1">
        <f t="shared" si="69"/>
        <v>3622</v>
      </c>
      <c r="M2237">
        <v>52.35</v>
      </c>
      <c r="N2237">
        <v>4.57</v>
      </c>
      <c r="O2237" t="s">
        <v>1615</v>
      </c>
      <c r="P2237" t="s">
        <v>40</v>
      </c>
      <c r="Q2237" t="s">
        <v>52</v>
      </c>
      <c r="R2237">
        <v>45</v>
      </c>
      <c r="S2237">
        <v>3</v>
      </c>
      <c r="T2237">
        <v>91</v>
      </c>
    </row>
    <row r="2238" spans="1:20">
      <c r="A2238" t="s">
        <v>1824</v>
      </c>
      <c r="B2238" s="4">
        <v>30</v>
      </c>
      <c r="C2238" s="4">
        <v>5</v>
      </c>
      <c r="D2238" s="4">
        <v>1979</v>
      </c>
      <c r="E2238" s="1">
        <f t="shared" si="68"/>
        <v>13057</v>
      </c>
      <c r="F2238">
        <v>52.35</v>
      </c>
      <c r="G2238">
        <v>4.5199999999999996</v>
      </c>
      <c r="H2238" t="s">
        <v>1615</v>
      </c>
      <c r="I2238" s="4">
        <v>20</v>
      </c>
      <c r="J2238" s="4">
        <v>7</v>
      </c>
      <c r="K2238" s="6">
        <v>1979</v>
      </c>
      <c r="L2238" s="1">
        <f t="shared" si="69"/>
        <v>9466</v>
      </c>
      <c r="M2238">
        <v>52.35</v>
      </c>
      <c r="N2238">
        <v>4.53</v>
      </c>
      <c r="O2238" t="s">
        <v>1615</v>
      </c>
      <c r="P2238" t="s">
        <v>40</v>
      </c>
      <c r="Q2238" t="s">
        <v>35</v>
      </c>
      <c r="R2238">
        <v>51</v>
      </c>
      <c r="S2238">
        <v>0</v>
      </c>
      <c r="T2238">
        <v>0</v>
      </c>
    </row>
    <row r="2239" spans="1:20">
      <c r="A2239" t="s">
        <v>1825</v>
      </c>
      <c r="B2239" s="4">
        <v>30</v>
      </c>
      <c r="C2239" s="4">
        <v>5</v>
      </c>
      <c r="D2239" s="4">
        <v>1979</v>
      </c>
      <c r="E2239" s="1">
        <f t="shared" si="68"/>
        <v>13057</v>
      </c>
      <c r="F2239">
        <v>52.35</v>
      </c>
      <c r="G2239">
        <v>4.5199999999999996</v>
      </c>
      <c r="H2239" t="s">
        <v>1615</v>
      </c>
      <c r="I2239" s="4">
        <v>15</v>
      </c>
      <c r="J2239" s="4">
        <v>2</v>
      </c>
      <c r="K2239" s="6">
        <v>1984</v>
      </c>
      <c r="L2239" s="1">
        <f t="shared" si="69"/>
        <v>7494</v>
      </c>
      <c r="M2239">
        <v>52.27</v>
      </c>
      <c r="N2239">
        <v>4.55</v>
      </c>
      <c r="O2239" t="s">
        <v>1615</v>
      </c>
      <c r="P2239" t="s">
        <v>34</v>
      </c>
      <c r="Q2239" t="s">
        <v>35</v>
      </c>
      <c r="R2239">
        <v>1722</v>
      </c>
      <c r="S2239">
        <v>10</v>
      </c>
      <c r="T2239">
        <v>174</v>
      </c>
    </row>
    <row r="2240" spans="1:20">
      <c r="A2240" t="s">
        <v>1843</v>
      </c>
      <c r="B2240" s="4">
        <v>9</v>
      </c>
      <c r="C2240" s="4">
        <v>5</v>
      </c>
      <c r="D2240" s="4">
        <v>1979</v>
      </c>
      <c r="E2240" s="1">
        <f t="shared" si="68"/>
        <v>5387</v>
      </c>
      <c r="F2240">
        <v>51.95</v>
      </c>
      <c r="G2240">
        <v>5.55</v>
      </c>
      <c r="H2240" t="s">
        <v>1615</v>
      </c>
      <c r="I2240" s="4">
        <v>3</v>
      </c>
      <c r="J2240" s="4">
        <v>6</v>
      </c>
      <c r="K2240" s="6">
        <v>1980</v>
      </c>
      <c r="L2240" s="1">
        <f t="shared" si="69"/>
        <v>3227</v>
      </c>
      <c r="M2240">
        <v>51.93</v>
      </c>
      <c r="N2240">
        <v>5.57</v>
      </c>
      <c r="O2240" t="s">
        <v>1615</v>
      </c>
      <c r="P2240" t="s">
        <v>40</v>
      </c>
      <c r="Q2240" t="s">
        <v>35</v>
      </c>
      <c r="R2240">
        <v>391</v>
      </c>
      <c r="S2240">
        <v>3</v>
      </c>
      <c r="T2240">
        <v>149</v>
      </c>
    </row>
    <row r="2241" spans="1:20">
      <c r="A2241" t="s">
        <v>1844</v>
      </c>
      <c r="B2241" s="4">
        <v>9</v>
      </c>
      <c r="C2241" s="4">
        <v>5</v>
      </c>
      <c r="D2241" s="4">
        <v>1979</v>
      </c>
      <c r="E2241" s="1">
        <f t="shared" si="68"/>
        <v>5387</v>
      </c>
      <c r="F2241">
        <v>51.95</v>
      </c>
      <c r="G2241">
        <v>5.55</v>
      </c>
      <c r="H2241" t="s">
        <v>1615</v>
      </c>
      <c r="I2241" s="4">
        <v>24</v>
      </c>
      <c r="J2241" s="4">
        <v>6</v>
      </c>
      <c r="K2241" s="6">
        <v>1979</v>
      </c>
      <c r="L2241" s="1">
        <f t="shared" si="69"/>
        <v>10897</v>
      </c>
      <c r="M2241">
        <v>51.95</v>
      </c>
      <c r="N2241">
        <v>5.52</v>
      </c>
      <c r="O2241" t="s">
        <v>1615</v>
      </c>
      <c r="P2241" t="s">
        <v>40</v>
      </c>
      <c r="Q2241" t="s">
        <v>35</v>
      </c>
      <c r="R2241">
        <v>46</v>
      </c>
      <c r="S2241">
        <v>3</v>
      </c>
      <c r="T2241">
        <v>270</v>
      </c>
    </row>
    <row r="2242" spans="1:20">
      <c r="A2242" t="s">
        <v>1845</v>
      </c>
      <c r="B2242" s="4">
        <v>9</v>
      </c>
      <c r="C2242" s="4">
        <v>5</v>
      </c>
      <c r="D2242" s="4">
        <v>1979</v>
      </c>
      <c r="E2242" s="1">
        <f t="shared" si="68"/>
        <v>5387</v>
      </c>
      <c r="F2242">
        <v>51.95</v>
      </c>
      <c r="G2242">
        <v>5.55</v>
      </c>
      <c r="H2242" t="s">
        <v>1615</v>
      </c>
      <c r="I2242" s="4">
        <v>1</v>
      </c>
      <c r="J2242" s="4">
        <v>7</v>
      </c>
      <c r="K2242" s="6">
        <v>1979</v>
      </c>
      <c r="L2242" s="1">
        <f t="shared" si="69"/>
        <v>2526</v>
      </c>
      <c r="M2242">
        <v>51.92</v>
      </c>
      <c r="N2242">
        <v>5.55</v>
      </c>
      <c r="O2242" t="s">
        <v>1615</v>
      </c>
      <c r="P2242" t="s">
        <v>81</v>
      </c>
      <c r="Q2242" t="s">
        <v>35</v>
      </c>
      <c r="R2242">
        <v>53</v>
      </c>
      <c r="S2242">
        <v>2</v>
      </c>
      <c r="T2242">
        <v>181</v>
      </c>
    </row>
    <row r="2243" spans="1:20">
      <c r="A2243" t="s">
        <v>1846</v>
      </c>
      <c r="B2243" s="4">
        <v>15</v>
      </c>
      <c r="C2243" s="4">
        <v>5</v>
      </c>
      <c r="D2243" s="4">
        <v>1979</v>
      </c>
      <c r="E2243" s="1">
        <f t="shared" ref="E2243:E2306" si="70">DATE(B2243,C2243,D2243)</f>
        <v>7578</v>
      </c>
      <c r="F2243">
        <v>51.93</v>
      </c>
      <c r="G2243">
        <v>5.55</v>
      </c>
      <c r="H2243" t="s">
        <v>1615</v>
      </c>
      <c r="I2243" s="4">
        <v>11</v>
      </c>
      <c r="J2243" s="4">
        <v>2</v>
      </c>
      <c r="K2243" s="6">
        <v>1980</v>
      </c>
      <c r="L2243" s="1">
        <f t="shared" ref="L2243:L2306" si="71">DATE(I2243,J2243,K2243)</f>
        <v>6029</v>
      </c>
      <c r="M2243">
        <v>51.92</v>
      </c>
      <c r="N2243">
        <v>5.55</v>
      </c>
      <c r="O2243" t="s">
        <v>1615</v>
      </c>
      <c r="P2243" t="s">
        <v>34</v>
      </c>
      <c r="Q2243" t="s">
        <v>35</v>
      </c>
      <c r="R2243">
        <v>272</v>
      </c>
      <c r="S2243">
        <v>0</v>
      </c>
      <c r="T2243">
        <v>0</v>
      </c>
    </row>
    <row r="2244" spans="1:20">
      <c r="A2244" t="s">
        <v>1847</v>
      </c>
      <c r="B2244" s="4">
        <v>15</v>
      </c>
      <c r="C2244" s="4">
        <v>5</v>
      </c>
      <c r="D2244" s="4">
        <v>1979</v>
      </c>
      <c r="E2244" s="1">
        <f t="shared" si="70"/>
        <v>7578</v>
      </c>
      <c r="F2244">
        <v>51.93</v>
      </c>
      <c r="G2244">
        <v>5.57</v>
      </c>
      <c r="H2244" t="s">
        <v>1615</v>
      </c>
      <c r="I2244" s="4">
        <v>26</v>
      </c>
      <c r="J2244" s="4">
        <v>2</v>
      </c>
      <c r="K2244" s="6">
        <v>1980</v>
      </c>
      <c r="L2244" s="1">
        <f t="shared" si="71"/>
        <v>11508</v>
      </c>
      <c r="M2244">
        <v>51.92</v>
      </c>
      <c r="N2244">
        <v>5.55</v>
      </c>
      <c r="O2244" t="s">
        <v>1615</v>
      </c>
      <c r="P2244" t="s">
        <v>34</v>
      </c>
      <c r="Q2244" t="s">
        <v>35</v>
      </c>
      <c r="R2244">
        <v>287</v>
      </c>
      <c r="S2244">
        <v>2</v>
      </c>
      <c r="T2244">
        <v>270</v>
      </c>
    </row>
    <row r="2245" spans="1:20">
      <c r="A2245" t="s">
        <v>1848</v>
      </c>
      <c r="B2245" s="4">
        <v>15</v>
      </c>
      <c r="C2245" s="4">
        <v>5</v>
      </c>
      <c r="D2245" s="4">
        <v>1979</v>
      </c>
      <c r="E2245" s="1">
        <f t="shared" si="70"/>
        <v>7578</v>
      </c>
      <c r="F2245">
        <v>51.93</v>
      </c>
      <c r="G2245">
        <v>5.57</v>
      </c>
      <c r="H2245" t="s">
        <v>1615</v>
      </c>
      <c r="I2245" s="4">
        <v>23</v>
      </c>
      <c r="J2245" s="4">
        <v>2</v>
      </c>
      <c r="K2245" s="6">
        <v>1980</v>
      </c>
      <c r="L2245" s="1">
        <f t="shared" si="71"/>
        <v>10412</v>
      </c>
      <c r="M2245">
        <v>51.92</v>
      </c>
      <c r="N2245">
        <v>5.55</v>
      </c>
      <c r="O2245" t="s">
        <v>1615</v>
      </c>
      <c r="P2245" t="s">
        <v>34</v>
      </c>
      <c r="Q2245" t="s">
        <v>35</v>
      </c>
      <c r="R2245">
        <v>284</v>
      </c>
      <c r="S2245">
        <v>2</v>
      </c>
      <c r="T2245">
        <v>270</v>
      </c>
    </row>
    <row r="2246" spans="1:20">
      <c r="A2246" t="s">
        <v>1849</v>
      </c>
      <c r="B2246" s="4">
        <v>15</v>
      </c>
      <c r="C2246" s="4">
        <v>5</v>
      </c>
      <c r="D2246" s="4">
        <v>1979</v>
      </c>
      <c r="E2246" s="1">
        <f t="shared" si="70"/>
        <v>7578</v>
      </c>
      <c r="F2246">
        <v>51.93</v>
      </c>
      <c r="G2246">
        <v>5.57</v>
      </c>
      <c r="H2246" t="s">
        <v>1615</v>
      </c>
      <c r="I2246" s="4">
        <v>1</v>
      </c>
      <c r="J2246" s="4">
        <v>7</v>
      </c>
      <c r="K2246" s="6">
        <v>1979</v>
      </c>
      <c r="L2246" s="1">
        <f t="shared" si="71"/>
        <v>2526</v>
      </c>
      <c r="M2246">
        <v>51.92</v>
      </c>
      <c r="N2246">
        <v>5.55</v>
      </c>
      <c r="O2246" t="s">
        <v>1615</v>
      </c>
      <c r="P2246" t="s">
        <v>81</v>
      </c>
      <c r="Q2246" t="s">
        <v>35</v>
      </c>
      <c r="R2246">
        <v>47</v>
      </c>
      <c r="S2246">
        <v>2</v>
      </c>
      <c r="T2246">
        <v>270</v>
      </c>
    </row>
    <row r="2247" spans="1:20">
      <c r="A2247" t="s">
        <v>1850</v>
      </c>
      <c r="B2247" s="4">
        <v>15</v>
      </c>
      <c r="C2247" s="4">
        <v>5</v>
      </c>
      <c r="D2247" s="4">
        <v>1979</v>
      </c>
      <c r="E2247" s="1">
        <f t="shared" si="70"/>
        <v>7578</v>
      </c>
      <c r="F2247">
        <v>51.93</v>
      </c>
      <c r="G2247">
        <v>5.57</v>
      </c>
      <c r="H2247" t="s">
        <v>1615</v>
      </c>
      <c r="I2247" s="4">
        <v>26</v>
      </c>
      <c r="J2247" s="4">
        <v>2</v>
      </c>
      <c r="K2247" s="6">
        <v>1980</v>
      </c>
      <c r="L2247" s="1">
        <f t="shared" si="71"/>
        <v>11508</v>
      </c>
      <c r="M2247">
        <v>51.92</v>
      </c>
      <c r="N2247">
        <v>5.55</v>
      </c>
      <c r="O2247" t="s">
        <v>1615</v>
      </c>
      <c r="P2247" t="s">
        <v>34</v>
      </c>
      <c r="Q2247" t="s">
        <v>35</v>
      </c>
      <c r="R2247">
        <v>287</v>
      </c>
      <c r="S2247">
        <v>2</v>
      </c>
      <c r="T2247">
        <v>270</v>
      </c>
    </row>
    <row r="2248" spans="1:20">
      <c r="A2248" t="s">
        <v>1851</v>
      </c>
      <c r="B2248" s="4">
        <v>15</v>
      </c>
      <c r="C2248" s="4">
        <v>5</v>
      </c>
      <c r="D2248" s="4">
        <v>1979</v>
      </c>
      <c r="E2248" s="1">
        <f t="shared" si="70"/>
        <v>7578</v>
      </c>
      <c r="F2248">
        <v>51.93</v>
      </c>
      <c r="G2248">
        <v>5.55</v>
      </c>
      <c r="H2248" t="s">
        <v>1615</v>
      </c>
      <c r="I2248" s="4">
        <v>21</v>
      </c>
      <c r="J2248" s="4">
        <v>4</v>
      </c>
      <c r="K2248" s="6">
        <v>1981</v>
      </c>
      <c r="L2248" s="1">
        <f t="shared" si="71"/>
        <v>9742</v>
      </c>
      <c r="M2248">
        <v>51.95</v>
      </c>
      <c r="N2248">
        <v>5.55</v>
      </c>
      <c r="O2248" t="s">
        <v>1615</v>
      </c>
      <c r="P2248" t="s">
        <v>34</v>
      </c>
      <c r="Q2248" t="s">
        <v>35</v>
      </c>
      <c r="R2248">
        <v>707</v>
      </c>
      <c r="S2248">
        <v>0</v>
      </c>
      <c r="T2248">
        <v>0</v>
      </c>
    </row>
    <row r="2249" spans="1:20">
      <c r="A2249" t="s">
        <v>1852</v>
      </c>
      <c r="B2249" s="4">
        <v>15</v>
      </c>
      <c r="C2249" s="4">
        <v>5</v>
      </c>
      <c r="D2249" s="4">
        <v>1979</v>
      </c>
      <c r="E2249" s="1">
        <f t="shared" si="70"/>
        <v>7578</v>
      </c>
      <c r="F2249">
        <v>51.93</v>
      </c>
      <c r="G2249">
        <v>5.55</v>
      </c>
      <c r="H2249" t="s">
        <v>1615</v>
      </c>
      <c r="I2249" s="4">
        <v>1</v>
      </c>
      <c r="J2249" s="4">
        <v>9</v>
      </c>
      <c r="K2249" s="6">
        <v>1979</v>
      </c>
      <c r="L2249" s="1">
        <f t="shared" si="71"/>
        <v>2588</v>
      </c>
      <c r="M2249">
        <v>51.95</v>
      </c>
      <c r="N2249">
        <v>5.55</v>
      </c>
      <c r="O2249" t="s">
        <v>1615</v>
      </c>
      <c r="P2249" t="s">
        <v>40</v>
      </c>
      <c r="Q2249" t="s">
        <v>35</v>
      </c>
      <c r="R2249">
        <v>109</v>
      </c>
      <c r="S2249">
        <v>0</v>
      </c>
      <c r="T2249">
        <v>0</v>
      </c>
    </row>
    <row r="2250" spans="1:20">
      <c r="A2250" t="s">
        <v>1853</v>
      </c>
      <c r="B2250" s="4">
        <v>16</v>
      </c>
      <c r="C2250" s="4">
        <v>5</v>
      </c>
      <c r="D2250" s="4">
        <v>1979</v>
      </c>
      <c r="E2250" s="1">
        <f t="shared" si="70"/>
        <v>7944</v>
      </c>
      <c r="F2250">
        <v>51.95</v>
      </c>
      <c r="G2250">
        <v>6.03</v>
      </c>
      <c r="H2250" t="s">
        <v>1615</v>
      </c>
      <c r="I2250" s="4">
        <v>15</v>
      </c>
      <c r="J2250" s="4">
        <v>7</v>
      </c>
      <c r="K2250" s="6">
        <v>1980</v>
      </c>
      <c r="L2250" s="1">
        <f t="shared" si="71"/>
        <v>7640</v>
      </c>
      <c r="M2250">
        <v>51.97</v>
      </c>
      <c r="N2250">
        <v>6.1</v>
      </c>
      <c r="O2250" t="s">
        <v>1615</v>
      </c>
      <c r="P2250" t="s">
        <v>34</v>
      </c>
      <c r="Q2250" t="s">
        <v>35</v>
      </c>
      <c r="R2250">
        <v>426</v>
      </c>
      <c r="S2250">
        <v>5</v>
      </c>
      <c r="T2250">
        <v>68</v>
      </c>
    </row>
    <row r="2251" spans="1:20">
      <c r="A2251" t="s">
        <v>1854</v>
      </c>
      <c r="B2251" s="4">
        <v>21</v>
      </c>
      <c r="C2251" s="4">
        <v>5</v>
      </c>
      <c r="D2251" s="4">
        <v>1979</v>
      </c>
      <c r="E2251" s="1">
        <f t="shared" si="70"/>
        <v>9770</v>
      </c>
      <c r="F2251">
        <v>51.93</v>
      </c>
      <c r="G2251">
        <v>5.53</v>
      </c>
      <c r="H2251" t="s">
        <v>1615</v>
      </c>
      <c r="I2251" s="4">
        <v>8</v>
      </c>
      <c r="J2251" s="4">
        <v>5</v>
      </c>
      <c r="K2251" s="6">
        <v>1980</v>
      </c>
      <c r="L2251" s="1">
        <f t="shared" si="71"/>
        <v>5023</v>
      </c>
      <c r="M2251">
        <v>51.95</v>
      </c>
      <c r="N2251">
        <v>5.55</v>
      </c>
      <c r="O2251" t="s">
        <v>1615</v>
      </c>
      <c r="P2251" t="s">
        <v>34</v>
      </c>
      <c r="Q2251" t="s">
        <v>35</v>
      </c>
      <c r="R2251">
        <v>353</v>
      </c>
      <c r="S2251">
        <v>3</v>
      </c>
      <c r="T2251">
        <v>32</v>
      </c>
    </row>
    <row r="2252" spans="1:20">
      <c r="A2252" t="s">
        <v>1855</v>
      </c>
      <c r="B2252" s="4">
        <v>21</v>
      </c>
      <c r="C2252" s="4">
        <v>5</v>
      </c>
      <c r="D2252" s="4">
        <v>1979</v>
      </c>
      <c r="E2252" s="1">
        <f t="shared" si="70"/>
        <v>9770</v>
      </c>
      <c r="F2252">
        <v>51.93</v>
      </c>
      <c r="G2252">
        <v>5.57</v>
      </c>
      <c r="H2252" t="s">
        <v>1615</v>
      </c>
      <c r="I2252" s="4">
        <v>22</v>
      </c>
      <c r="J2252" s="4">
        <v>6</v>
      </c>
      <c r="K2252" s="6">
        <v>1979</v>
      </c>
      <c r="L2252" s="1">
        <f t="shared" si="71"/>
        <v>10166</v>
      </c>
      <c r="M2252">
        <v>51.97</v>
      </c>
      <c r="N2252">
        <v>5.58</v>
      </c>
      <c r="O2252" t="s">
        <v>1615</v>
      </c>
      <c r="P2252" t="s">
        <v>26</v>
      </c>
      <c r="Q2252" t="s">
        <v>27</v>
      </c>
      <c r="R2252">
        <v>32</v>
      </c>
      <c r="S2252">
        <v>4</v>
      </c>
      <c r="T2252">
        <v>18</v>
      </c>
    </row>
    <row r="2253" spans="1:20">
      <c r="A2253" t="s">
        <v>1856</v>
      </c>
      <c r="B2253" s="4">
        <v>21</v>
      </c>
      <c r="C2253" s="4">
        <v>5</v>
      </c>
      <c r="D2253" s="4">
        <v>1979</v>
      </c>
      <c r="E2253" s="1">
        <f t="shared" si="70"/>
        <v>9770</v>
      </c>
      <c r="F2253">
        <v>51.93</v>
      </c>
      <c r="G2253">
        <v>5.57</v>
      </c>
      <c r="H2253" t="s">
        <v>1615</v>
      </c>
      <c r="I2253" s="4">
        <v>30</v>
      </c>
      <c r="J2253" s="4">
        <v>6</v>
      </c>
      <c r="K2253" s="6">
        <v>1979</v>
      </c>
      <c r="L2253" s="1">
        <f t="shared" si="71"/>
        <v>13088</v>
      </c>
      <c r="M2253">
        <v>51.92</v>
      </c>
      <c r="N2253">
        <v>5.55</v>
      </c>
      <c r="O2253" t="s">
        <v>1615</v>
      </c>
      <c r="P2253" t="s">
        <v>34</v>
      </c>
      <c r="Q2253" t="s">
        <v>35</v>
      </c>
      <c r="R2253">
        <v>40</v>
      </c>
      <c r="S2253">
        <v>2</v>
      </c>
      <c r="T2253">
        <v>270</v>
      </c>
    </row>
    <row r="2254" spans="1:20">
      <c r="A2254" t="s">
        <v>1857</v>
      </c>
      <c r="B2254" s="4">
        <v>21</v>
      </c>
      <c r="C2254" s="4">
        <v>5</v>
      </c>
      <c r="D2254" s="4">
        <v>1979</v>
      </c>
      <c r="E2254" s="1">
        <f t="shared" si="70"/>
        <v>9770</v>
      </c>
      <c r="F2254">
        <v>51.92</v>
      </c>
      <c r="G2254">
        <v>5.58</v>
      </c>
      <c r="H2254" t="s">
        <v>1615</v>
      </c>
      <c r="I2254" s="4">
        <v>21</v>
      </c>
      <c r="J2254" s="4">
        <v>2</v>
      </c>
      <c r="K2254" s="6">
        <v>1980</v>
      </c>
      <c r="L2254" s="1">
        <f t="shared" si="71"/>
        <v>9682</v>
      </c>
      <c r="M2254">
        <v>51.92</v>
      </c>
      <c r="N2254">
        <v>5.55</v>
      </c>
      <c r="O2254" t="s">
        <v>1615</v>
      </c>
      <c r="P2254" t="s">
        <v>34</v>
      </c>
      <c r="Q2254" t="s">
        <v>35</v>
      </c>
      <c r="R2254">
        <v>276</v>
      </c>
      <c r="S2254">
        <v>3</v>
      </c>
      <c r="T2254">
        <v>270</v>
      </c>
    </row>
    <row r="2255" spans="1:20">
      <c r="A2255" t="s">
        <v>1858</v>
      </c>
      <c r="B2255" s="4">
        <v>21</v>
      </c>
      <c r="C2255" s="4">
        <v>5</v>
      </c>
      <c r="D2255" s="4">
        <v>1979</v>
      </c>
      <c r="E2255" s="1">
        <f t="shared" si="70"/>
        <v>9770</v>
      </c>
      <c r="F2255">
        <v>51.92</v>
      </c>
      <c r="G2255">
        <v>5.58</v>
      </c>
      <c r="H2255" t="s">
        <v>1615</v>
      </c>
      <c r="I2255" s="4">
        <v>21</v>
      </c>
      <c r="J2255" s="4">
        <v>2</v>
      </c>
      <c r="K2255" s="6">
        <v>1980</v>
      </c>
      <c r="L2255" s="1">
        <f t="shared" si="71"/>
        <v>9682</v>
      </c>
      <c r="M2255">
        <v>51.92</v>
      </c>
      <c r="N2255">
        <v>5.55</v>
      </c>
      <c r="O2255" t="s">
        <v>1615</v>
      </c>
      <c r="P2255" t="s">
        <v>34</v>
      </c>
      <c r="Q2255" t="s">
        <v>35</v>
      </c>
      <c r="R2255">
        <v>276</v>
      </c>
      <c r="S2255">
        <v>3</v>
      </c>
      <c r="T2255">
        <v>270</v>
      </c>
    </row>
    <row r="2256" spans="1:20">
      <c r="A2256" t="s">
        <v>1859</v>
      </c>
      <c r="B2256" s="4">
        <v>25</v>
      </c>
      <c r="C2256" s="4">
        <v>5</v>
      </c>
      <c r="D2256" s="4">
        <v>1979</v>
      </c>
      <c r="E2256" s="1">
        <f t="shared" si="70"/>
        <v>11231</v>
      </c>
      <c r="F2256">
        <v>51.97</v>
      </c>
      <c r="G2256">
        <v>6.02</v>
      </c>
      <c r="H2256" t="s">
        <v>1615</v>
      </c>
      <c r="I2256" s="4">
        <v>7</v>
      </c>
      <c r="J2256" s="4">
        <v>9</v>
      </c>
      <c r="K2256" s="6">
        <v>1979</v>
      </c>
      <c r="L2256" s="1">
        <f t="shared" si="71"/>
        <v>4779</v>
      </c>
      <c r="M2256">
        <v>51.97</v>
      </c>
      <c r="N2256">
        <v>6.02</v>
      </c>
      <c r="O2256" t="s">
        <v>1615</v>
      </c>
      <c r="P2256" t="s">
        <v>40</v>
      </c>
      <c r="Q2256" t="s">
        <v>35</v>
      </c>
      <c r="R2256">
        <v>105</v>
      </c>
      <c r="S2256">
        <v>0</v>
      </c>
      <c r="T2256">
        <v>0</v>
      </c>
    </row>
    <row r="2257" spans="1:20">
      <c r="A2257" t="s">
        <v>1860</v>
      </c>
      <c r="B2257" s="4">
        <v>28</v>
      </c>
      <c r="C2257" s="4">
        <v>5</v>
      </c>
      <c r="D2257" s="4">
        <v>1979</v>
      </c>
      <c r="E2257" s="1">
        <f t="shared" si="70"/>
        <v>12327</v>
      </c>
      <c r="F2257">
        <v>51.98</v>
      </c>
      <c r="G2257">
        <v>6.03</v>
      </c>
      <c r="H2257" t="s">
        <v>1615</v>
      </c>
      <c r="I2257" s="4">
        <v>20</v>
      </c>
      <c r="J2257" s="4">
        <v>6</v>
      </c>
      <c r="K2257" s="6">
        <v>1979</v>
      </c>
      <c r="L2257" s="1">
        <f t="shared" si="71"/>
        <v>9436</v>
      </c>
      <c r="M2257">
        <v>51.97</v>
      </c>
      <c r="N2257">
        <v>6.05</v>
      </c>
      <c r="O2257" t="s">
        <v>1615</v>
      </c>
      <c r="P2257" t="s">
        <v>34</v>
      </c>
      <c r="Q2257" t="s">
        <v>35</v>
      </c>
      <c r="R2257">
        <v>23</v>
      </c>
      <c r="S2257">
        <v>2</v>
      </c>
      <c r="T2257">
        <v>91</v>
      </c>
    </row>
    <row r="2258" spans="1:20">
      <c r="A2258" t="s">
        <v>1861</v>
      </c>
      <c r="B2258" s="4">
        <v>28</v>
      </c>
      <c r="C2258" s="4">
        <v>5</v>
      </c>
      <c r="D2258" s="4">
        <v>1979</v>
      </c>
      <c r="E2258" s="1">
        <f t="shared" si="70"/>
        <v>12327</v>
      </c>
      <c r="F2258">
        <v>51.98</v>
      </c>
      <c r="G2258">
        <v>6.03</v>
      </c>
      <c r="H2258" t="s">
        <v>1615</v>
      </c>
      <c r="I2258" s="4">
        <v>27</v>
      </c>
      <c r="J2258" s="4">
        <v>12</v>
      </c>
      <c r="K2258" s="6">
        <v>1979</v>
      </c>
      <c r="L2258" s="1">
        <f t="shared" si="71"/>
        <v>12175</v>
      </c>
      <c r="M2258">
        <v>51.98</v>
      </c>
      <c r="N2258">
        <v>6.02</v>
      </c>
      <c r="O2258" t="s">
        <v>1615</v>
      </c>
      <c r="P2258" t="s">
        <v>40</v>
      </c>
      <c r="Q2258" t="s">
        <v>27</v>
      </c>
      <c r="R2258">
        <v>213</v>
      </c>
      <c r="S2258">
        <v>2</v>
      </c>
      <c r="T2258">
        <v>270</v>
      </c>
    </row>
    <row r="2259" spans="1:20">
      <c r="A2259" t="s">
        <v>1862</v>
      </c>
      <c r="B2259" s="4">
        <v>7</v>
      </c>
      <c r="C2259" s="4">
        <v>6</v>
      </c>
      <c r="D2259" s="4">
        <v>1979</v>
      </c>
      <c r="E2259" s="1">
        <f t="shared" si="70"/>
        <v>4687</v>
      </c>
      <c r="F2259">
        <v>51.93</v>
      </c>
      <c r="G2259">
        <v>5.55</v>
      </c>
      <c r="H2259" t="s">
        <v>1615</v>
      </c>
      <c r="I2259" s="4">
        <v>11</v>
      </c>
      <c r="J2259" s="4">
        <v>2</v>
      </c>
      <c r="K2259" s="6">
        <v>1980</v>
      </c>
      <c r="L2259" s="1">
        <f t="shared" si="71"/>
        <v>6029</v>
      </c>
      <c r="M2259">
        <v>51.92</v>
      </c>
      <c r="N2259">
        <v>5.55</v>
      </c>
      <c r="O2259" t="s">
        <v>1615</v>
      </c>
      <c r="P2259" t="s">
        <v>34</v>
      </c>
      <c r="Q2259" t="s">
        <v>35</v>
      </c>
      <c r="R2259">
        <v>249</v>
      </c>
      <c r="S2259">
        <v>0</v>
      </c>
      <c r="T2259">
        <v>0</v>
      </c>
    </row>
    <row r="2260" spans="1:20">
      <c r="A2260" t="s">
        <v>1863</v>
      </c>
      <c r="B2260" s="4">
        <v>7</v>
      </c>
      <c r="C2260" s="4">
        <v>6</v>
      </c>
      <c r="D2260" s="4">
        <v>1979</v>
      </c>
      <c r="E2260" s="1">
        <f t="shared" si="70"/>
        <v>4687</v>
      </c>
      <c r="F2260">
        <v>51.93</v>
      </c>
      <c r="G2260">
        <v>5.55</v>
      </c>
      <c r="H2260" t="s">
        <v>1615</v>
      </c>
      <c r="I2260" s="4">
        <v>13</v>
      </c>
      <c r="J2260" s="4">
        <v>3</v>
      </c>
      <c r="K2260" s="6">
        <v>1980</v>
      </c>
      <c r="L2260" s="1">
        <f t="shared" si="71"/>
        <v>6788</v>
      </c>
      <c r="M2260">
        <v>51.92</v>
      </c>
      <c r="N2260">
        <v>5.55</v>
      </c>
      <c r="O2260" t="s">
        <v>1615</v>
      </c>
      <c r="P2260" t="s">
        <v>34</v>
      </c>
      <c r="Q2260" t="s">
        <v>35</v>
      </c>
      <c r="R2260">
        <v>280</v>
      </c>
      <c r="S2260">
        <v>0</v>
      </c>
      <c r="T2260">
        <v>0</v>
      </c>
    </row>
    <row r="2261" spans="1:20">
      <c r="A2261" t="s">
        <v>1870</v>
      </c>
      <c r="B2261" s="4">
        <v>21</v>
      </c>
      <c r="C2261" s="4">
        <v>6</v>
      </c>
      <c r="D2261" s="4">
        <v>1979</v>
      </c>
      <c r="E2261" s="1">
        <f t="shared" si="70"/>
        <v>9801</v>
      </c>
      <c r="F2261">
        <v>51.93</v>
      </c>
      <c r="G2261">
        <v>5.55</v>
      </c>
      <c r="H2261" t="s">
        <v>1615</v>
      </c>
      <c r="I2261" s="4">
        <v>20</v>
      </c>
      <c r="J2261" s="4">
        <v>2</v>
      </c>
      <c r="K2261" s="6">
        <v>1980</v>
      </c>
      <c r="L2261" s="1">
        <f t="shared" si="71"/>
        <v>9316</v>
      </c>
      <c r="M2261">
        <v>51.95</v>
      </c>
      <c r="N2261">
        <v>5.55</v>
      </c>
      <c r="O2261" t="s">
        <v>1615</v>
      </c>
      <c r="P2261" t="s">
        <v>34</v>
      </c>
      <c r="Q2261" t="s">
        <v>35</v>
      </c>
      <c r="R2261">
        <v>244</v>
      </c>
      <c r="S2261">
        <v>0</v>
      </c>
      <c r="T2261">
        <v>0</v>
      </c>
    </row>
    <row r="2262" spans="1:20">
      <c r="A2262" t="s">
        <v>1895</v>
      </c>
      <c r="B2262" s="4">
        <v>27</v>
      </c>
      <c r="C2262" s="4">
        <v>5</v>
      </c>
      <c r="D2262" s="4">
        <v>1979</v>
      </c>
      <c r="E2262" s="1">
        <f t="shared" si="70"/>
        <v>11961</v>
      </c>
      <c r="F2262">
        <v>53.03</v>
      </c>
      <c r="G2262">
        <v>4.72</v>
      </c>
      <c r="H2262" t="s">
        <v>1615</v>
      </c>
      <c r="I2262" s="4">
        <v>8</v>
      </c>
      <c r="J2262" s="4">
        <v>12</v>
      </c>
      <c r="K2262" s="6">
        <v>1980</v>
      </c>
      <c r="L2262" s="1">
        <f t="shared" si="71"/>
        <v>5237</v>
      </c>
      <c r="M2262">
        <v>53.17</v>
      </c>
      <c r="N2262">
        <v>4.88</v>
      </c>
      <c r="O2262" t="s">
        <v>1615</v>
      </c>
      <c r="P2262" t="s">
        <v>34</v>
      </c>
      <c r="Q2262" t="s">
        <v>35</v>
      </c>
      <c r="R2262">
        <v>561</v>
      </c>
      <c r="S2262">
        <v>18</v>
      </c>
      <c r="T2262">
        <v>41</v>
      </c>
    </row>
    <row r="2263" spans="1:20">
      <c r="A2263" t="s">
        <v>1896</v>
      </c>
      <c r="B2263" s="4">
        <v>28</v>
      </c>
      <c r="C2263" s="4">
        <v>5</v>
      </c>
      <c r="D2263" s="4">
        <v>1979</v>
      </c>
      <c r="E2263" s="1">
        <f t="shared" si="70"/>
        <v>12327</v>
      </c>
      <c r="F2263">
        <v>53.05</v>
      </c>
      <c r="G2263">
        <v>4.7300000000000004</v>
      </c>
      <c r="H2263" t="s">
        <v>1615</v>
      </c>
      <c r="I2263" s="4">
        <v>22</v>
      </c>
      <c r="J2263" s="4">
        <v>5</v>
      </c>
      <c r="K2263" s="6">
        <v>1982</v>
      </c>
      <c r="L2263" s="1">
        <f t="shared" si="71"/>
        <v>10138</v>
      </c>
      <c r="M2263">
        <v>53.05</v>
      </c>
      <c r="N2263">
        <v>4.7300000000000004</v>
      </c>
      <c r="O2263" t="s">
        <v>1615</v>
      </c>
      <c r="P2263" t="s">
        <v>40</v>
      </c>
      <c r="Q2263" t="s">
        <v>35</v>
      </c>
      <c r="R2263">
        <v>1090</v>
      </c>
      <c r="S2263">
        <v>2</v>
      </c>
      <c r="T2263">
        <v>181</v>
      </c>
    </row>
    <row r="2264" spans="1:20">
      <c r="A2264" t="s">
        <v>1897</v>
      </c>
      <c r="B2264" s="4">
        <v>30</v>
      </c>
      <c r="C2264" s="4">
        <v>5</v>
      </c>
      <c r="D2264" s="4">
        <v>1979</v>
      </c>
      <c r="E2264" s="1">
        <f t="shared" si="70"/>
        <v>13057</v>
      </c>
      <c r="F2264">
        <v>53.03</v>
      </c>
      <c r="G2264">
        <v>4.72</v>
      </c>
      <c r="H2264" t="s">
        <v>1615</v>
      </c>
      <c r="I2264" s="4">
        <v>13</v>
      </c>
      <c r="J2264" s="4">
        <v>5</v>
      </c>
      <c r="K2264" s="6">
        <v>1980</v>
      </c>
      <c r="L2264" s="1">
        <f t="shared" si="71"/>
        <v>6849</v>
      </c>
      <c r="M2264">
        <v>53.17</v>
      </c>
      <c r="N2264">
        <v>4.8499999999999996</v>
      </c>
      <c r="O2264" t="s">
        <v>1615</v>
      </c>
      <c r="P2264" t="s">
        <v>34</v>
      </c>
      <c r="Q2264" t="s">
        <v>35</v>
      </c>
      <c r="R2264">
        <v>349</v>
      </c>
      <c r="S2264">
        <v>18</v>
      </c>
      <c r="T2264">
        <v>31</v>
      </c>
    </row>
    <row r="2265" spans="1:20">
      <c r="A2265" t="s">
        <v>1898</v>
      </c>
      <c r="B2265" s="4">
        <v>27</v>
      </c>
      <c r="C2265" s="4">
        <v>5</v>
      </c>
      <c r="D2265" s="4">
        <v>1979</v>
      </c>
      <c r="E2265" s="1">
        <f t="shared" si="70"/>
        <v>11961</v>
      </c>
      <c r="F2265">
        <v>52.42</v>
      </c>
      <c r="G2265">
        <v>5.78</v>
      </c>
      <c r="H2265" t="s">
        <v>1615</v>
      </c>
      <c r="I2265" s="4">
        <v>25</v>
      </c>
      <c r="J2265" s="4">
        <v>10</v>
      </c>
      <c r="K2265" s="6">
        <v>1982</v>
      </c>
      <c r="L2265" s="1">
        <f t="shared" si="71"/>
        <v>11387</v>
      </c>
      <c r="M2265">
        <v>52.42</v>
      </c>
      <c r="N2265">
        <v>5.82</v>
      </c>
      <c r="O2265" t="s">
        <v>1615</v>
      </c>
      <c r="P2265" t="s">
        <v>81</v>
      </c>
      <c r="Q2265" t="s">
        <v>35</v>
      </c>
      <c r="R2265">
        <v>1247</v>
      </c>
      <c r="S2265">
        <v>3</v>
      </c>
      <c r="T2265">
        <v>91</v>
      </c>
    </row>
    <row r="2266" spans="1:20">
      <c r="A2266" t="s">
        <v>2107</v>
      </c>
      <c r="B2266" s="4">
        <v>3</v>
      </c>
      <c r="C2266" s="4">
        <v>6</v>
      </c>
      <c r="D2266" s="4">
        <v>1979</v>
      </c>
      <c r="E2266" s="1">
        <f t="shared" si="70"/>
        <v>3226</v>
      </c>
      <c r="F2266">
        <v>60.28</v>
      </c>
      <c r="G2266">
        <v>11.18</v>
      </c>
      <c r="H2266" t="s">
        <v>669</v>
      </c>
      <c r="I2266" s="4">
        <v>1</v>
      </c>
      <c r="J2266" s="4">
        <v>11</v>
      </c>
      <c r="K2266" s="6">
        <v>1980</v>
      </c>
      <c r="L2266" s="1">
        <f t="shared" si="71"/>
        <v>2650</v>
      </c>
      <c r="M2266">
        <v>60.48</v>
      </c>
      <c r="N2266">
        <v>11.02</v>
      </c>
      <c r="O2266" t="s">
        <v>669</v>
      </c>
      <c r="P2266" t="s">
        <v>40</v>
      </c>
      <c r="Q2266" t="s">
        <v>52</v>
      </c>
      <c r="R2266">
        <v>517</v>
      </c>
      <c r="S2266">
        <v>25</v>
      </c>
      <c r="T2266">
        <v>338</v>
      </c>
    </row>
    <row r="2267" spans="1:20">
      <c r="A2267" t="s">
        <v>2287</v>
      </c>
      <c r="B2267" s="4">
        <v>6</v>
      </c>
      <c r="C2267" s="4">
        <v>6</v>
      </c>
      <c r="D2267" s="4">
        <v>1979</v>
      </c>
      <c r="E2267" s="1">
        <f t="shared" si="70"/>
        <v>4322</v>
      </c>
      <c r="F2267">
        <v>60.2</v>
      </c>
      <c r="G2267">
        <v>5.45</v>
      </c>
      <c r="H2267" t="s">
        <v>669</v>
      </c>
      <c r="I2267" s="4">
        <v>13</v>
      </c>
      <c r="J2267" s="4">
        <v>10</v>
      </c>
      <c r="K2267" s="6">
        <v>1979</v>
      </c>
      <c r="L2267" s="1">
        <f t="shared" si="71"/>
        <v>7001</v>
      </c>
      <c r="M2267">
        <v>60.2</v>
      </c>
      <c r="N2267">
        <v>5.47</v>
      </c>
      <c r="O2267" t="s">
        <v>669</v>
      </c>
      <c r="P2267" t="s">
        <v>40</v>
      </c>
      <c r="Q2267" t="s">
        <v>52</v>
      </c>
      <c r="R2267">
        <v>129</v>
      </c>
      <c r="S2267">
        <v>1</v>
      </c>
      <c r="T2267">
        <v>91</v>
      </c>
    </row>
    <row r="2268" spans="1:20">
      <c r="A2268" t="s">
        <v>2288</v>
      </c>
      <c r="B2268" s="4">
        <v>7</v>
      </c>
      <c r="C2268" s="4">
        <v>6</v>
      </c>
      <c r="D2268" s="4">
        <v>1979</v>
      </c>
      <c r="E2268" s="1">
        <f t="shared" si="70"/>
        <v>4687</v>
      </c>
      <c r="F2268">
        <v>60.18</v>
      </c>
      <c r="G2268">
        <v>5.48</v>
      </c>
      <c r="H2268" t="s">
        <v>669</v>
      </c>
      <c r="I2268" s="4">
        <v>28</v>
      </c>
      <c r="J2268" s="4">
        <v>3</v>
      </c>
      <c r="K2268" s="6">
        <v>1980</v>
      </c>
      <c r="L2268" s="1">
        <f t="shared" si="71"/>
        <v>12267</v>
      </c>
      <c r="M2268">
        <v>60.18</v>
      </c>
      <c r="N2268">
        <v>5.45</v>
      </c>
      <c r="O2268" t="s">
        <v>669</v>
      </c>
      <c r="P2268" t="s">
        <v>40</v>
      </c>
      <c r="Q2268" t="s">
        <v>35</v>
      </c>
      <c r="R2268">
        <v>295</v>
      </c>
      <c r="S2268">
        <v>2</v>
      </c>
      <c r="T2268">
        <v>270</v>
      </c>
    </row>
    <row r="2269" spans="1:20">
      <c r="A2269" t="s">
        <v>2309</v>
      </c>
      <c r="B2269" s="4">
        <v>9</v>
      </c>
      <c r="C2269" s="4">
        <v>6</v>
      </c>
      <c r="D2269" s="4">
        <v>1979</v>
      </c>
      <c r="E2269" s="1">
        <f t="shared" si="70"/>
        <v>5418</v>
      </c>
      <c r="F2269">
        <v>60.17</v>
      </c>
      <c r="G2269">
        <v>5.43</v>
      </c>
      <c r="H2269" t="s">
        <v>669</v>
      </c>
      <c r="I2269" s="4">
        <v>7</v>
      </c>
      <c r="J2269" s="4">
        <v>5</v>
      </c>
      <c r="K2269" s="6">
        <v>1983</v>
      </c>
      <c r="L2269" s="1">
        <f t="shared" si="71"/>
        <v>4660</v>
      </c>
      <c r="M2269">
        <v>60.15</v>
      </c>
      <c r="N2269">
        <v>5.45</v>
      </c>
      <c r="O2269" t="s">
        <v>669</v>
      </c>
      <c r="P2269" t="s">
        <v>40</v>
      </c>
      <c r="Q2269" t="s">
        <v>52</v>
      </c>
      <c r="R2269">
        <v>1428</v>
      </c>
      <c r="S2269">
        <v>3</v>
      </c>
      <c r="T2269">
        <v>154</v>
      </c>
    </row>
    <row r="2270" spans="1:20">
      <c r="A2270" t="s">
        <v>2445</v>
      </c>
      <c r="B2270" s="4">
        <v>18</v>
      </c>
      <c r="C2270" s="4">
        <v>5</v>
      </c>
      <c r="D2270" s="4">
        <v>1979</v>
      </c>
      <c r="E2270" s="1">
        <f t="shared" si="70"/>
        <v>8674</v>
      </c>
      <c r="F2270">
        <v>50.3</v>
      </c>
      <c r="G2270">
        <v>19.03</v>
      </c>
      <c r="H2270" t="s">
        <v>2428</v>
      </c>
      <c r="I2270" s="4">
        <v>25</v>
      </c>
      <c r="J2270" s="4">
        <v>3</v>
      </c>
      <c r="K2270" s="6">
        <v>1980</v>
      </c>
      <c r="L2270" s="1">
        <f t="shared" si="71"/>
        <v>11171</v>
      </c>
      <c r="M2270">
        <v>50.3</v>
      </c>
      <c r="N2270">
        <v>19.03</v>
      </c>
      <c r="O2270" t="s">
        <v>2428</v>
      </c>
      <c r="P2270" t="s">
        <v>34</v>
      </c>
      <c r="Q2270" t="s">
        <v>35</v>
      </c>
      <c r="R2270">
        <v>312</v>
      </c>
      <c r="S2270">
        <v>0</v>
      </c>
      <c r="T2270">
        <v>0</v>
      </c>
    </row>
    <row r="2271" spans="1:20">
      <c r="A2271" t="s">
        <v>2728</v>
      </c>
      <c r="B2271" s="4">
        <v>27</v>
      </c>
      <c r="C2271" s="4">
        <v>5</v>
      </c>
      <c r="D2271" s="4">
        <v>1979</v>
      </c>
      <c r="E2271" s="1">
        <f t="shared" si="70"/>
        <v>11961</v>
      </c>
      <c r="F2271">
        <v>62.6</v>
      </c>
      <c r="G2271">
        <v>23.68</v>
      </c>
      <c r="H2271" t="s">
        <v>2455</v>
      </c>
      <c r="I2271" s="4">
        <v>15</v>
      </c>
      <c r="J2271" s="4">
        <v>4</v>
      </c>
      <c r="K2271" s="6">
        <v>1981</v>
      </c>
      <c r="L2271" s="1">
        <f t="shared" si="71"/>
        <v>7550</v>
      </c>
      <c r="M2271">
        <v>62.92</v>
      </c>
      <c r="N2271">
        <v>23.37</v>
      </c>
      <c r="O2271" t="s">
        <v>2455</v>
      </c>
      <c r="P2271" t="s">
        <v>34</v>
      </c>
      <c r="Q2271" t="s">
        <v>35</v>
      </c>
      <c r="R2271">
        <v>689</v>
      </c>
      <c r="S2271">
        <v>39</v>
      </c>
      <c r="T2271">
        <v>336</v>
      </c>
    </row>
    <row r="2272" spans="1:20">
      <c r="A2272" t="s">
        <v>2804</v>
      </c>
      <c r="B2272" s="4">
        <v>28</v>
      </c>
      <c r="C2272" s="4">
        <v>5</v>
      </c>
      <c r="D2272" s="4">
        <v>1979</v>
      </c>
      <c r="E2272" s="1">
        <f t="shared" si="70"/>
        <v>12327</v>
      </c>
      <c r="F2272">
        <v>61.57</v>
      </c>
      <c r="G2272">
        <v>21.5</v>
      </c>
      <c r="H2272" t="s">
        <v>2455</v>
      </c>
      <c r="I2272" s="4">
        <v>15</v>
      </c>
      <c r="J2272" s="4">
        <v>5</v>
      </c>
      <c r="K2272" s="6">
        <v>1980</v>
      </c>
      <c r="L2272" s="1">
        <f t="shared" si="71"/>
        <v>7579</v>
      </c>
      <c r="M2272">
        <v>61.78</v>
      </c>
      <c r="N2272">
        <v>21.82</v>
      </c>
      <c r="O2272" t="s">
        <v>2455</v>
      </c>
      <c r="P2272" t="s">
        <v>81</v>
      </c>
      <c r="Q2272" t="s">
        <v>35</v>
      </c>
      <c r="R2272">
        <v>353</v>
      </c>
      <c r="S2272">
        <v>30</v>
      </c>
      <c r="T2272">
        <v>35</v>
      </c>
    </row>
    <row r="2273" spans="1:20">
      <c r="A2273" t="s">
        <v>2809</v>
      </c>
      <c r="B2273" s="4">
        <v>3</v>
      </c>
      <c r="C2273" s="4">
        <v>6</v>
      </c>
      <c r="D2273" s="4">
        <v>1979</v>
      </c>
      <c r="E2273" s="1">
        <f t="shared" si="70"/>
        <v>3226</v>
      </c>
      <c r="F2273">
        <v>61.75</v>
      </c>
      <c r="G2273">
        <v>24.48</v>
      </c>
      <c r="H2273" t="s">
        <v>2455</v>
      </c>
      <c r="I2273" s="4">
        <v>7</v>
      </c>
      <c r="J2273" s="4">
        <v>11</v>
      </c>
      <c r="K2273" s="6">
        <v>1980</v>
      </c>
      <c r="L2273" s="1">
        <f t="shared" si="71"/>
        <v>4841</v>
      </c>
      <c r="M2273">
        <v>61.87</v>
      </c>
      <c r="N2273">
        <v>24.83</v>
      </c>
      <c r="O2273" t="s">
        <v>2455</v>
      </c>
      <c r="P2273" t="s">
        <v>34</v>
      </c>
      <c r="Q2273" t="s">
        <v>35</v>
      </c>
      <c r="R2273">
        <v>523</v>
      </c>
      <c r="S2273">
        <v>23</v>
      </c>
      <c r="T2273">
        <v>55</v>
      </c>
    </row>
    <row r="2274" spans="1:20">
      <c r="A2274" t="s">
        <v>2810</v>
      </c>
      <c r="B2274" s="4">
        <v>3</v>
      </c>
      <c r="C2274" s="4">
        <v>6</v>
      </c>
      <c r="D2274" s="4">
        <v>1979</v>
      </c>
      <c r="E2274" s="1">
        <f t="shared" si="70"/>
        <v>3226</v>
      </c>
      <c r="F2274">
        <v>61.62</v>
      </c>
      <c r="G2274">
        <v>24.53</v>
      </c>
      <c r="H2274" t="s">
        <v>2455</v>
      </c>
      <c r="I2274" s="4">
        <v>18</v>
      </c>
      <c r="J2274" s="4">
        <v>8</v>
      </c>
      <c r="K2274" s="6">
        <v>1979</v>
      </c>
      <c r="L2274" s="1">
        <f t="shared" si="71"/>
        <v>8766</v>
      </c>
      <c r="M2274">
        <v>61.6</v>
      </c>
      <c r="N2274">
        <v>24.55</v>
      </c>
      <c r="O2274" t="s">
        <v>2455</v>
      </c>
      <c r="P2274" t="s">
        <v>34</v>
      </c>
      <c r="Q2274" t="s">
        <v>35</v>
      </c>
      <c r="R2274">
        <v>76</v>
      </c>
      <c r="S2274">
        <v>3</v>
      </c>
      <c r="T2274">
        <v>155</v>
      </c>
    </row>
    <row r="2275" spans="1:20">
      <c r="A2275" t="s">
        <v>2818</v>
      </c>
      <c r="B2275" s="4">
        <v>9</v>
      </c>
      <c r="C2275" s="4">
        <v>6</v>
      </c>
      <c r="D2275" s="4">
        <v>1979</v>
      </c>
      <c r="E2275" s="1">
        <f t="shared" si="70"/>
        <v>5418</v>
      </c>
      <c r="F2275">
        <v>62.6</v>
      </c>
      <c r="G2275">
        <v>29.72</v>
      </c>
      <c r="H2275" t="s">
        <v>2455</v>
      </c>
      <c r="I2275" s="4">
        <v>17</v>
      </c>
      <c r="J2275" s="4">
        <v>7</v>
      </c>
      <c r="K2275" s="6">
        <v>1979</v>
      </c>
      <c r="L2275" s="1">
        <f t="shared" si="71"/>
        <v>8370</v>
      </c>
      <c r="M2275">
        <v>62.6</v>
      </c>
      <c r="N2275">
        <v>29.75</v>
      </c>
      <c r="O2275" t="s">
        <v>2455</v>
      </c>
      <c r="P2275" t="s">
        <v>40</v>
      </c>
      <c r="Q2275" t="s">
        <v>35</v>
      </c>
      <c r="R2275">
        <v>38</v>
      </c>
      <c r="S2275">
        <v>2</v>
      </c>
      <c r="T2275">
        <v>91</v>
      </c>
    </row>
    <row r="2276" spans="1:20">
      <c r="A2276" t="s">
        <v>2833</v>
      </c>
      <c r="B2276" s="4">
        <v>3</v>
      </c>
      <c r="C2276" s="4">
        <v>6</v>
      </c>
      <c r="D2276" s="4">
        <v>1979</v>
      </c>
      <c r="E2276" s="1">
        <f t="shared" si="70"/>
        <v>3226</v>
      </c>
      <c r="F2276">
        <v>63.15</v>
      </c>
      <c r="G2276">
        <v>23.83</v>
      </c>
      <c r="H2276" t="s">
        <v>2455</v>
      </c>
      <c r="I2276" s="4">
        <v>26</v>
      </c>
      <c r="J2276" s="4">
        <v>5</v>
      </c>
      <c r="K2276" s="6">
        <v>1982</v>
      </c>
      <c r="L2276" s="1">
        <f t="shared" si="71"/>
        <v>11599</v>
      </c>
      <c r="M2276">
        <v>62.47</v>
      </c>
      <c r="N2276">
        <v>22.98</v>
      </c>
      <c r="O2276" t="s">
        <v>2455</v>
      </c>
      <c r="P2276" t="s">
        <v>40</v>
      </c>
      <c r="Q2276" t="s">
        <v>35</v>
      </c>
      <c r="R2276">
        <v>1088</v>
      </c>
      <c r="S2276">
        <v>88</v>
      </c>
      <c r="T2276">
        <v>210</v>
      </c>
    </row>
    <row r="2277" spans="1:20">
      <c r="A2277" t="s">
        <v>2839</v>
      </c>
      <c r="B2277" s="4">
        <v>16</v>
      </c>
      <c r="C2277" s="4">
        <v>6</v>
      </c>
      <c r="D2277" s="4">
        <v>1979</v>
      </c>
      <c r="E2277" s="1">
        <f t="shared" si="70"/>
        <v>7975</v>
      </c>
      <c r="F2277">
        <v>62.62</v>
      </c>
      <c r="G2277">
        <v>29.92</v>
      </c>
      <c r="H2277" t="s">
        <v>2455</v>
      </c>
      <c r="I2277" s="4">
        <v>15</v>
      </c>
      <c r="J2277" s="4">
        <v>8</v>
      </c>
      <c r="K2277" s="6">
        <v>1982</v>
      </c>
      <c r="L2277" s="1">
        <f t="shared" si="71"/>
        <v>7673</v>
      </c>
      <c r="M2277">
        <v>62.65</v>
      </c>
      <c r="N2277">
        <v>29.95</v>
      </c>
      <c r="O2277" t="s">
        <v>2455</v>
      </c>
      <c r="P2277" t="s">
        <v>34</v>
      </c>
      <c r="Q2277" t="s">
        <v>35</v>
      </c>
      <c r="R2277">
        <v>1156</v>
      </c>
      <c r="S2277">
        <v>5</v>
      </c>
      <c r="T2277">
        <v>25</v>
      </c>
    </row>
    <row r="2278" spans="1:20">
      <c r="A2278" t="s">
        <v>2898</v>
      </c>
      <c r="B2278" s="4">
        <v>14</v>
      </c>
      <c r="C2278" s="4">
        <v>6</v>
      </c>
      <c r="D2278" s="4">
        <v>1979</v>
      </c>
      <c r="E2278" s="1">
        <f t="shared" si="70"/>
        <v>7244</v>
      </c>
      <c r="F2278">
        <v>62.5</v>
      </c>
      <c r="G2278">
        <v>24</v>
      </c>
      <c r="H2278" t="s">
        <v>2455</v>
      </c>
      <c r="I2278" s="4">
        <v>20</v>
      </c>
      <c r="J2278" s="4">
        <v>8</v>
      </c>
      <c r="K2278" s="6">
        <v>1979</v>
      </c>
      <c r="L2278" s="1">
        <f t="shared" si="71"/>
        <v>9497</v>
      </c>
      <c r="M2278">
        <v>62.47</v>
      </c>
      <c r="N2278">
        <v>23.98</v>
      </c>
      <c r="O2278" t="s">
        <v>2455</v>
      </c>
      <c r="P2278" t="s">
        <v>40</v>
      </c>
      <c r="Q2278" t="s">
        <v>35</v>
      </c>
      <c r="R2278">
        <v>67</v>
      </c>
      <c r="S2278">
        <v>4</v>
      </c>
      <c r="T2278">
        <v>194</v>
      </c>
    </row>
    <row r="2279" spans="1:20">
      <c r="A2279" t="s">
        <v>2899</v>
      </c>
      <c r="B2279" s="4">
        <v>14</v>
      </c>
      <c r="C2279" s="4">
        <v>6</v>
      </c>
      <c r="D2279" s="4">
        <v>1979</v>
      </c>
      <c r="E2279" s="1">
        <f t="shared" si="70"/>
        <v>7244</v>
      </c>
      <c r="F2279">
        <v>62.5</v>
      </c>
      <c r="G2279">
        <v>24</v>
      </c>
      <c r="H2279" t="s">
        <v>2455</v>
      </c>
      <c r="I2279" s="4">
        <v>1</v>
      </c>
      <c r="J2279" s="4">
        <v>9</v>
      </c>
      <c r="K2279" s="6">
        <v>1979</v>
      </c>
      <c r="L2279" s="1">
        <f t="shared" si="71"/>
        <v>2588</v>
      </c>
      <c r="M2279">
        <v>62.47</v>
      </c>
      <c r="N2279">
        <v>23.98</v>
      </c>
      <c r="O2279" t="s">
        <v>2455</v>
      </c>
      <c r="P2279" t="s">
        <v>40</v>
      </c>
      <c r="Q2279" t="s">
        <v>35</v>
      </c>
      <c r="R2279">
        <v>79</v>
      </c>
      <c r="S2279">
        <v>4</v>
      </c>
      <c r="T2279">
        <v>194</v>
      </c>
    </row>
    <row r="2280" spans="1:20">
      <c r="A2280" t="s">
        <v>2906</v>
      </c>
      <c r="B2280" s="4">
        <v>3</v>
      </c>
      <c r="C2280" s="4">
        <v>6</v>
      </c>
      <c r="D2280" s="4">
        <v>1979</v>
      </c>
      <c r="E2280" s="1">
        <f t="shared" si="70"/>
        <v>3226</v>
      </c>
      <c r="F2280">
        <v>60.53</v>
      </c>
      <c r="G2280">
        <v>25</v>
      </c>
      <c r="H2280" t="s">
        <v>2455</v>
      </c>
      <c r="I2280" s="4">
        <v>25</v>
      </c>
      <c r="J2280" s="4">
        <v>1</v>
      </c>
      <c r="K2280" s="6">
        <v>1980</v>
      </c>
      <c r="L2280" s="1">
        <f t="shared" si="71"/>
        <v>11112</v>
      </c>
      <c r="M2280">
        <v>60.5</v>
      </c>
      <c r="N2280">
        <v>24.83</v>
      </c>
      <c r="O2280" t="s">
        <v>2455</v>
      </c>
      <c r="P2280" t="s">
        <v>34</v>
      </c>
      <c r="Q2280" t="s">
        <v>35</v>
      </c>
      <c r="R2280">
        <v>236</v>
      </c>
      <c r="S2280">
        <v>10</v>
      </c>
      <c r="T2280">
        <v>248</v>
      </c>
    </row>
    <row r="2281" spans="1:20">
      <c r="A2281" t="s">
        <v>2925</v>
      </c>
      <c r="B2281" s="4">
        <v>3</v>
      </c>
      <c r="C2281" s="4">
        <v>6</v>
      </c>
      <c r="D2281" s="4">
        <v>1979</v>
      </c>
      <c r="E2281" s="1">
        <f t="shared" si="70"/>
        <v>3226</v>
      </c>
      <c r="F2281">
        <v>63.57</v>
      </c>
      <c r="G2281">
        <v>26.6</v>
      </c>
      <c r="H2281" t="s">
        <v>2455</v>
      </c>
      <c r="I2281" s="4">
        <v>15</v>
      </c>
      <c r="J2281" s="4">
        <v>7</v>
      </c>
      <c r="K2281" s="6">
        <v>1979</v>
      </c>
      <c r="L2281" s="1">
        <f t="shared" si="71"/>
        <v>7639</v>
      </c>
      <c r="M2281">
        <v>63.57</v>
      </c>
      <c r="N2281">
        <v>26.6</v>
      </c>
      <c r="O2281" t="s">
        <v>2455</v>
      </c>
      <c r="P2281" t="s">
        <v>81</v>
      </c>
      <c r="Q2281" t="s">
        <v>27</v>
      </c>
      <c r="R2281">
        <v>42</v>
      </c>
      <c r="S2281">
        <v>0</v>
      </c>
      <c r="T2281">
        <v>0</v>
      </c>
    </row>
    <row r="2282" spans="1:20">
      <c r="A2282" t="s">
        <v>2933</v>
      </c>
      <c r="B2282" s="4">
        <v>9</v>
      </c>
      <c r="C2282" s="4">
        <v>6</v>
      </c>
      <c r="D2282" s="4">
        <v>1979</v>
      </c>
      <c r="E2282" s="1">
        <f t="shared" si="70"/>
        <v>5418</v>
      </c>
      <c r="F2282">
        <v>61.2</v>
      </c>
      <c r="G2282">
        <v>28.85</v>
      </c>
      <c r="H2282" t="s">
        <v>2455</v>
      </c>
      <c r="I2282" s="4">
        <v>23</v>
      </c>
      <c r="J2282" s="4">
        <v>4</v>
      </c>
      <c r="K2282" s="6">
        <v>1986</v>
      </c>
      <c r="L2282" s="1">
        <f t="shared" si="71"/>
        <v>10477</v>
      </c>
      <c r="M2282">
        <v>61.23</v>
      </c>
      <c r="N2282">
        <v>28.83</v>
      </c>
      <c r="O2282" t="s">
        <v>2455</v>
      </c>
      <c r="P2282" t="s">
        <v>40</v>
      </c>
      <c r="Q2282" t="s">
        <v>35</v>
      </c>
      <c r="R2282">
        <v>2510</v>
      </c>
      <c r="S2282">
        <v>4</v>
      </c>
      <c r="T2282">
        <v>347</v>
      </c>
    </row>
    <row r="2283" spans="1:20">
      <c r="A2283" t="s">
        <v>2938</v>
      </c>
      <c r="B2283" s="4">
        <v>6</v>
      </c>
      <c r="C2283" s="4">
        <v>6</v>
      </c>
      <c r="D2283" s="4">
        <v>1979</v>
      </c>
      <c r="E2283" s="1">
        <f t="shared" si="70"/>
        <v>4322</v>
      </c>
      <c r="F2283">
        <v>65.819999999999993</v>
      </c>
      <c r="G2283">
        <v>24.2</v>
      </c>
      <c r="H2283" t="s">
        <v>2455</v>
      </c>
      <c r="I2283" s="4">
        <v>15</v>
      </c>
      <c r="J2283" s="4">
        <v>8</v>
      </c>
      <c r="K2283" s="6">
        <v>1979</v>
      </c>
      <c r="L2283" s="1">
        <f t="shared" si="71"/>
        <v>7670</v>
      </c>
      <c r="M2283">
        <v>65.819999999999993</v>
      </c>
      <c r="N2283">
        <v>24.23</v>
      </c>
      <c r="O2283" t="s">
        <v>2455</v>
      </c>
      <c r="P2283" t="s">
        <v>34</v>
      </c>
      <c r="Q2283" t="s">
        <v>35</v>
      </c>
      <c r="R2283">
        <v>70</v>
      </c>
      <c r="S2283">
        <v>2</v>
      </c>
      <c r="T2283">
        <v>91</v>
      </c>
    </row>
    <row r="2284" spans="1:20">
      <c r="A2284" t="s">
        <v>2940</v>
      </c>
      <c r="B2284" s="4">
        <v>28</v>
      </c>
      <c r="C2284" s="4">
        <v>5</v>
      </c>
      <c r="D2284" s="4">
        <v>1979</v>
      </c>
      <c r="E2284" s="1">
        <f t="shared" si="70"/>
        <v>12327</v>
      </c>
      <c r="F2284">
        <v>60.5</v>
      </c>
      <c r="G2284">
        <v>24.22</v>
      </c>
      <c r="H2284" t="s">
        <v>2455</v>
      </c>
      <c r="I2284" s="4">
        <v>24</v>
      </c>
      <c r="J2284" s="4">
        <v>7</v>
      </c>
      <c r="K2284" s="6">
        <v>1979</v>
      </c>
      <c r="L2284" s="1">
        <f t="shared" si="71"/>
        <v>10927</v>
      </c>
      <c r="M2284">
        <v>60.53</v>
      </c>
      <c r="N2284">
        <v>24.22</v>
      </c>
      <c r="O2284" t="s">
        <v>2455</v>
      </c>
      <c r="P2284" t="s">
        <v>26</v>
      </c>
      <c r="Q2284" t="s">
        <v>27</v>
      </c>
      <c r="R2284">
        <v>57</v>
      </c>
      <c r="S2284">
        <v>4</v>
      </c>
      <c r="T2284">
        <v>0</v>
      </c>
    </row>
    <row r="2285" spans="1:20">
      <c r="A2285" t="s">
        <v>2941</v>
      </c>
      <c r="B2285" s="4">
        <v>13</v>
      </c>
      <c r="C2285" s="4">
        <v>6</v>
      </c>
      <c r="D2285" s="4">
        <v>1979</v>
      </c>
      <c r="E2285" s="1">
        <f t="shared" si="70"/>
        <v>6879</v>
      </c>
      <c r="F2285">
        <v>60.48</v>
      </c>
      <c r="G2285">
        <v>24.22</v>
      </c>
      <c r="H2285" t="s">
        <v>2455</v>
      </c>
      <c r="I2285" s="4">
        <v>10</v>
      </c>
      <c r="J2285" s="4">
        <v>10</v>
      </c>
      <c r="K2285" s="6">
        <v>1979</v>
      </c>
      <c r="L2285" s="1">
        <f t="shared" si="71"/>
        <v>5905</v>
      </c>
      <c r="M2285">
        <v>60.5</v>
      </c>
      <c r="N2285">
        <v>24.22</v>
      </c>
      <c r="O2285" t="s">
        <v>2455</v>
      </c>
      <c r="P2285" t="s">
        <v>34</v>
      </c>
      <c r="Q2285" t="s">
        <v>35</v>
      </c>
      <c r="R2285">
        <v>119</v>
      </c>
      <c r="S2285">
        <v>2</v>
      </c>
      <c r="T2285">
        <v>0</v>
      </c>
    </row>
    <row r="2286" spans="1:20">
      <c r="A2286" t="s">
        <v>2947</v>
      </c>
      <c r="B2286" s="4">
        <v>31</v>
      </c>
      <c r="C2286" s="4">
        <v>5</v>
      </c>
      <c r="D2286" s="4">
        <v>1979</v>
      </c>
      <c r="E2286" s="1">
        <f t="shared" si="70"/>
        <v>13422</v>
      </c>
      <c r="F2286">
        <v>60.43</v>
      </c>
      <c r="G2286">
        <v>25.03</v>
      </c>
      <c r="H2286" t="s">
        <v>2455</v>
      </c>
      <c r="I2286" s="4">
        <v>17</v>
      </c>
      <c r="J2286" s="4">
        <v>6</v>
      </c>
      <c r="K2286" s="6">
        <v>1980</v>
      </c>
      <c r="L2286" s="1">
        <f t="shared" si="71"/>
        <v>8341</v>
      </c>
      <c r="M2286">
        <v>60.45</v>
      </c>
      <c r="N2286">
        <v>25.07</v>
      </c>
      <c r="O2286" t="s">
        <v>2455</v>
      </c>
      <c r="P2286" t="s">
        <v>40</v>
      </c>
      <c r="Q2286" t="s">
        <v>35</v>
      </c>
      <c r="R2286">
        <v>383</v>
      </c>
      <c r="S2286">
        <v>3</v>
      </c>
      <c r="T2286">
        <v>45</v>
      </c>
    </row>
    <row r="2287" spans="1:20">
      <c r="A2287" t="s">
        <v>2948</v>
      </c>
      <c r="B2287" s="4">
        <v>28</v>
      </c>
      <c r="C2287" s="4">
        <v>5</v>
      </c>
      <c r="D2287" s="4">
        <v>1979</v>
      </c>
      <c r="E2287" s="1">
        <f t="shared" si="70"/>
        <v>12327</v>
      </c>
      <c r="F2287">
        <v>60.23</v>
      </c>
      <c r="G2287">
        <v>25.02</v>
      </c>
      <c r="H2287" t="s">
        <v>2455</v>
      </c>
      <c r="I2287" s="4">
        <v>12</v>
      </c>
      <c r="J2287" s="4">
        <v>4</v>
      </c>
      <c r="K2287" s="6">
        <v>1980</v>
      </c>
      <c r="L2287" s="1">
        <f t="shared" si="71"/>
        <v>6454</v>
      </c>
      <c r="M2287">
        <v>60.2</v>
      </c>
      <c r="N2287">
        <v>25</v>
      </c>
      <c r="O2287" t="s">
        <v>2455</v>
      </c>
      <c r="P2287" t="s">
        <v>40</v>
      </c>
      <c r="Q2287" t="s">
        <v>35</v>
      </c>
      <c r="R2287">
        <v>320</v>
      </c>
      <c r="S2287">
        <v>4</v>
      </c>
      <c r="T2287">
        <v>194</v>
      </c>
    </row>
    <row r="2288" spans="1:20">
      <c r="A2288" t="s">
        <v>2953</v>
      </c>
      <c r="B2288" s="4">
        <v>24</v>
      </c>
      <c r="C2288" s="4">
        <v>5</v>
      </c>
      <c r="D2288" s="4">
        <v>1979</v>
      </c>
      <c r="E2288" s="1">
        <f t="shared" si="70"/>
        <v>10866</v>
      </c>
      <c r="F2288">
        <v>62.58</v>
      </c>
      <c r="G2288">
        <v>29.78</v>
      </c>
      <c r="H2288" t="s">
        <v>2455</v>
      </c>
      <c r="I2288" s="4">
        <v>30</v>
      </c>
      <c r="J2288" s="4">
        <v>7</v>
      </c>
      <c r="K2288" s="6">
        <v>1984</v>
      </c>
      <c r="L2288" s="1">
        <f t="shared" si="71"/>
        <v>13123</v>
      </c>
      <c r="M2288">
        <v>62.6</v>
      </c>
      <c r="N2288">
        <v>29.78</v>
      </c>
      <c r="O2288" t="s">
        <v>2455</v>
      </c>
      <c r="P2288" t="s">
        <v>40</v>
      </c>
      <c r="Q2288" t="s">
        <v>35</v>
      </c>
      <c r="R2288">
        <v>1894</v>
      </c>
      <c r="S2288">
        <v>2</v>
      </c>
      <c r="T2288">
        <v>0</v>
      </c>
    </row>
    <row r="2289" spans="1:20">
      <c r="A2289" t="s">
        <v>2959</v>
      </c>
      <c r="B2289" s="4">
        <v>24</v>
      </c>
      <c r="C2289" s="4">
        <v>5</v>
      </c>
      <c r="D2289" s="4">
        <v>1979</v>
      </c>
      <c r="E2289" s="1">
        <f t="shared" si="70"/>
        <v>10866</v>
      </c>
      <c r="F2289">
        <v>62.58</v>
      </c>
      <c r="G2289">
        <v>29.78</v>
      </c>
      <c r="H2289" t="s">
        <v>2455</v>
      </c>
      <c r="I2289" s="4">
        <v>7</v>
      </c>
      <c r="J2289" s="4">
        <v>12</v>
      </c>
      <c r="K2289" s="6">
        <v>1990</v>
      </c>
      <c r="L2289" s="1">
        <f t="shared" si="71"/>
        <v>4881</v>
      </c>
      <c r="M2289">
        <v>62.6</v>
      </c>
      <c r="N2289">
        <v>29.82</v>
      </c>
      <c r="O2289" t="s">
        <v>2455</v>
      </c>
      <c r="P2289" t="s">
        <v>40</v>
      </c>
      <c r="Q2289" t="s">
        <v>35</v>
      </c>
      <c r="R2289">
        <v>4215</v>
      </c>
      <c r="S2289">
        <v>3</v>
      </c>
      <c r="T2289">
        <v>43</v>
      </c>
    </row>
    <row r="2290" spans="1:20">
      <c r="A2290" t="s">
        <v>2960</v>
      </c>
      <c r="B2290" s="4">
        <v>24</v>
      </c>
      <c r="C2290" s="4">
        <v>5</v>
      </c>
      <c r="D2290" s="4">
        <v>1979</v>
      </c>
      <c r="E2290" s="1">
        <f t="shared" si="70"/>
        <v>10866</v>
      </c>
      <c r="F2290">
        <v>62.58</v>
      </c>
      <c r="G2290">
        <v>29.78</v>
      </c>
      <c r="H2290" t="s">
        <v>2455</v>
      </c>
      <c r="I2290" s="4">
        <v>13</v>
      </c>
      <c r="J2290" s="4">
        <v>6</v>
      </c>
      <c r="K2290" s="6">
        <v>1979</v>
      </c>
      <c r="L2290" s="1">
        <f t="shared" si="71"/>
        <v>6879</v>
      </c>
      <c r="M2290">
        <v>62.6</v>
      </c>
      <c r="N2290">
        <v>29.8</v>
      </c>
      <c r="O2290" t="s">
        <v>2455</v>
      </c>
      <c r="P2290" t="s">
        <v>107</v>
      </c>
      <c r="Q2290" t="s">
        <v>35</v>
      </c>
      <c r="R2290">
        <v>20</v>
      </c>
      <c r="S2290">
        <v>3</v>
      </c>
      <c r="T2290">
        <v>25</v>
      </c>
    </row>
    <row r="2291" spans="1:20">
      <c r="A2291" t="s">
        <v>2961</v>
      </c>
      <c r="B2291" s="4">
        <v>25</v>
      </c>
      <c r="C2291" s="4">
        <v>5</v>
      </c>
      <c r="D2291" s="4">
        <v>1979</v>
      </c>
      <c r="E2291" s="1">
        <f t="shared" si="70"/>
        <v>11231</v>
      </c>
      <c r="F2291">
        <v>62.53</v>
      </c>
      <c r="G2291">
        <v>29.83</v>
      </c>
      <c r="H2291" t="s">
        <v>2455</v>
      </c>
      <c r="I2291" s="4">
        <v>31</v>
      </c>
      <c r="J2291" s="4">
        <v>7</v>
      </c>
      <c r="K2291" s="6">
        <v>1979</v>
      </c>
      <c r="L2291" s="1">
        <f t="shared" si="71"/>
        <v>13483</v>
      </c>
      <c r="M2291">
        <v>62.53</v>
      </c>
      <c r="N2291">
        <v>29.83</v>
      </c>
      <c r="O2291" t="s">
        <v>2455</v>
      </c>
      <c r="P2291" t="s">
        <v>81</v>
      </c>
      <c r="Q2291" t="s">
        <v>35</v>
      </c>
      <c r="R2291">
        <v>67</v>
      </c>
      <c r="S2291">
        <v>0</v>
      </c>
      <c r="T2291">
        <v>0</v>
      </c>
    </row>
    <row r="2292" spans="1:20">
      <c r="A2292" t="s">
        <v>2962</v>
      </c>
      <c r="B2292" s="4">
        <v>27</v>
      </c>
      <c r="C2292" s="4">
        <v>5</v>
      </c>
      <c r="D2292" s="4">
        <v>1979</v>
      </c>
      <c r="E2292" s="1">
        <f t="shared" si="70"/>
        <v>11961</v>
      </c>
      <c r="F2292">
        <v>62.52</v>
      </c>
      <c r="G2292">
        <v>29.87</v>
      </c>
      <c r="H2292" t="s">
        <v>2455</v>
      </c>
      <c r="I2292" s="4">
        <v>18</v>
      </c>
      <c r="J2292" s="4">
        <v>5</v>
      </c>
      <c r="K2292" s="6">
        <v>1980</v>
      </c>
      <c r="L2292" s="1">
        <f t="shared" si="71"/>
        <v>8675</v>
      </c>
      <c r="M2292">
        <v>62.52</v>
      </c>
      <c r="N2292">
        <v>29.87</v>
      </c>
      <c r="O2292" t="s">
        <v>2455</v>
      </c>
      <c r="P2292" t="s">
        <v>40</v>
      </c>
      <c r="Q2292" t="s">
        <v>35</v>
      </c>
      <c r="R2292">
        <v>357</v>
      </c>
      <c r="S2292">
        <v>0</v>
      </c>
      <c r="T2292">
        <v>0</v>
      </c>
    </row>
    <row r="2293" spans="1:20">
      <c r="A2293" t="s">
        <v>2963</v>
      </c>
      <c r="B2293" s="4">
        <v>4</v>
      </c>
      <c r="C2293" s="4">
        <v>6</v>
      </c>
      <c r="D2293" s="4">
        <v>1979</v>
      </c>
      <c r="E2293" s="1">
        <f t="shared" si="70"/>
        <v>3592</v>
      </c>
      <c r="F2293">
        <v>62.52</v>
      </c>
      <c r="G2293">
        <v>29.83</v>
      </c>
      <c r="H2293" t="s">
        <v>2455</v>
      </c>
      <c r="I2293" s="4">
        <v>15</v>
      </c>
      <c r="J2293" s="4">
        <v>10</v>
      </c>
      <c r="K2293" s="6">
        <v>1979</v>
      </c>
      <c r="L2293" s="1">
        <f t="shared" si="71"/>
        <v>7731</v>
      </c>
      <c r="M2293">
        <v>62.6</v>
      </c>
      <c r="N2293">
        <v>29.92</v>
      </c>
      <c r="O2293" t="s">
        <v>2455</v>
      </c>
      <c r="P2293" t="s">
        <v>34</v>
      </c>
      <c r="Q2293" t="s">
        <v>35</v>
      </c>
      <c r="R2293">
        <v>133</v>
      </c>
      <c r="S2293">
        <v>11</v>
      </c>
      <c r="T2293">
        <v>25</v>
      </c>
    </row>
    <row r="2294" spans="1:20">
      <c r="A2294" t="s">
        <v>2964</v>
      </c>
      <c r="B2294" s="4">
        <v>4</v>
      </c>
      <c r="C2294" s="4">
        <v>6</v>
      </c>
      <c r="D2294" s="4">
        <v>1979</v>
      </c>
      <c r="E2294" s="1">
        <f t="shared" si="70"/>
        <v>3592</v>
      </c>
      <c r="F2294">
        <v>62.52</v>
      </c>
      <c r="G2294">
        <v>29.83</v>
      </c>
      <c r="H2294" t="s">
        <v>2455</v>
      </c>
      <c r="I2294" s="4">
        <v>12</v>
      </c>
      <c r="J2294" s="4">
        <v>11</v>
      </c>
      <c r="K2294" s="6">
        <v>1980</v>
      </c>
      <c r="L2294" s="1">
        <f t="shared" si="71"/>
        <v>6668</v>
      </c>
      <c r="M2294">
        <v>62.62</v>
      </c>
      <c r="N2294">
        <v>29.93</v>
      </c>
      <c r="O2294" t="s">
        <v>2455</v>
      </c>
      <c r="P2294" t="s">
        <v>34</v>
      </c>
      <c r="Q2294" t="s">
        <v>35</v>
      </c>
      <c r="R2294">
        <v>527</v>
      </c>
      <c r="S2294">
        <v>13</v>
      </c>
      <c r="T2294">
        <v>25</v>
      </c>
    </row>
    <row r="2295" spans="1:20">
      <c r="A2295" t="s">
        <v>2965</v>
      </c>
      <c r="B2295" s="4">
        <v>6</v>
      </c>
      <c r="C2295" s="4">
        <v>6</v>
      </c>
      <c r="D2295" s="4">
        <v>1979</v>
      </c>
      <c r="E2295" s="1">
        <f t="shared" si="70"/>
        <v>4322</v>
      </c>
      <c r="F2295">
        <v>62.58</v>
      </c>
      <c r="G2295">
        <v>29.8</v>
      </c>
      <c r="H2295" t="s">
        <v>2455</v>
      </c>
      <c r="I2295" s="4">
        <v>15</v>
      </c>
      <c r="J2295" s="4">
        <v>9</v>
      </c>
      <c r="K2295" s="6">
        <v>1982</v>
      </c>
      <c r="L2295" s="1">
        <f t="shared" si="71"/>
        <v>7704</v>
      </c>
      <c r="M2295">
        <v>62.67</v>
      </c>
      <c r="N2295">
        <v>29.52</v>
      </c>
      <c r="O2295" t="s">
        <v>2455</v>
      </c>
      <c r="P2295" t="s">
        <v>40</v>
      </c>
      <c r="Q2295" t="s">
        <v>52</v>
      </c>
      <c r="R2295">
        <v>1197</v>
      </c>
      <c r="S2295">
        <v>18</v>
      </c>
      <c r="T2295">
        <v>303</v>
      </c>
    </row>
    <row r="2296" spans="1:20">
      <c r="A2296" t="s">
        <v>2966</v>
      </c>
      <c r="B2296" s="4">
        <v>6</v>
      </c>
      <c r="C2296" s="4">
        <v>6</v>
      </c>
      <c r="D2296" s="4">
        <v>1979</v>
      </c>
      <c r="E2296" s="1">
        <f t="shared" si="70"/>
        <v>4322</v>
      </c>
      <c r="F2296">
        <v>62.58</v>
      </c>
      <c r="G2296">
        <v>29.8</v>
      </c>
      <c r="H2296" t="s">
        <v>2455</v>
      </c>
      <c r="I2296" s="4">
        <v>13</v>
      </c>
      <c r="J2296" s="4">
        <v>8</v>
      </c>
      <c r="K2296" s="6">
        <v>1982</v>
      </c>
      <c r="L2296" s="1">
        <f t="shared" si="71"/>
        <v>6943</v>
      </c>
      <c r="M2296">
        <v>62.85</v>
      </c>
      <c r="N2296">
        <v>29.4</v>
      </c>
      <c r="O2296" t="s">
        <v>2455</v>
      </c>
      <c r="P2296" t="s">
        <v>34</v>
      </c>
      <c r="Q2296" t="s">
        <v>35</v>
      </c>
      <c r="R2296">
        <v>1164</v>
      </c>
      <c r="S2296">
        <v>36</v>
      </c>
      <c r="T2296">
        <v>326</v>
      </c>
    </row>
    <row r="2297" spans="1:20">
      <c r="A2297" t="s">
        <v>2967</v>
      </c>
      <c r="B2297" s="4">
        <v>23</v>
      </c>
      <c r="C2297" s="4">
        <v>6</v>
      </c>
      <c r="D2297" s="4">
        <v>1979</v>
      </c>
      <c r="E2297" s="1">
        <f t="shared" si="70"/>
        <v>10531</v>
      </c>
      <c r="F2297">
        <v>62.55</v>
      </c>
      <c r="G2297">
        <v>29.83</v>
      </c>
      <c r="H2297" t="s">
        <v>2455</v>
      </c>
      <c r="I2297" s="4">
        <v>1</v>
      </c>
      <c r="J2297" s="4">
        <v>7</v>
      </c>
      <c r="K2297" s="6">
        <v>1982</v>
      </c>
      <c r="L2297" s="1">
        <f t="shared" si="71"/>
        <v>2529</v>
      </c>
      <c r="M2297">
        <v>62.55</v>
      </c>
      <c r="N2297">
        <v>29.82</v>
      </c>
      <c r="O2297" t="s">
        <v>2455</v>
      </c>
      <c r="P2297" t="s">
        <v>34</v>
      </c>
      <c r="Q2297" t="s">
        <v>35</v>
      </c>
      <c r="R2297">
        <v>1104</v>
      </c>
      <c r="S2297">
        <v>1</v>
      </c>
      <c r="T2297">
        <v>270</v>
      </c>
    </row>
    <row r="2298" spans="1:20">
      <c r="A2298" t="s">
        <v>2968</v>
      </c>
      <c r="B2298" s="4">
        <v>23</v>
      </c>
      <c r="C2298" s="4">
        <v>6</v>
      </c>
      <c r="D2298" s="4">
        <v>1979</v>
      </c>
      <c r="E2298" s="1">
        <f t="shared" si="70"/>
        <v>10531</v>
      </c>
      <c r="F2298">
        <v>62.6</v>
      </c>
      <c r="G2298">
        <v>29.78</v>
      </c>
      <c r="H2298" t="s">
        <v>2455</v>
      </c>
      <c r="I2298" s="4">
        <v>16</v>
      </c>
      <c r="J2298" s="4">
        <v>8</v>
      </c>
      <c r="K2298" s="6">
        <v>1980</v>
      </c>
      <c r="L2298" s="1">
        <f t="shared" si="71"/>
        <v>8037</v>
      </c>
      <c r="M2298">
        <v>63.13</v>
      </c>
      <c r="N2298">
        <v>29.57</v>
      </c>
      <c r="O2298" t="s">
        <v>2455</v>
      </c>
      <c r="P2298" t="s">
        <v>107</v>
      </c>
      <c r="Q2298" t="s">
        <v>35</v>
      </c>
      <c r="R2298">
        <v>420</v>
      </c>
      <c r="S2298">
        <v>61</v>
      </c>
      <c r="T2298">
        <v>350</v>
      </c>
    </row>
    <row r="2299" spans="1:20">
      <c r="A2299" t="s">
        <v>2969</v>
      </c>
      <c r="B2299" s="4">
        <v>23</v>
      </c>
      <c r="C2299" s="4">
        <v>6</v>
      </c>
      <c r="D2299" s="4">
        <v>1979</v>
      </c>
      <c r="E2299" s="1">
        <f t="shared" si="70"/>
        <v>10531</v>
      </c>
      <c r="F2299">
        <v>62.6</v>
      </c>
      <c r="G2299">
        <v>29.78</v>
      </c>
      <c r="H2299" t="s">
        <v>2455</v>
      </c>
      <c r="I2299" s="4">
        <v>12</v>
      </c>
      <c r="J2299" s="4">
        <v>8</v>
      </c>
      <c r="K2299" s="6">
        <v>1979</v>
      </c>
      <c r="L2299" s="1">
        <f t="shared" si="71"/>
        <v>6575</v>
      </c>
      <c r="M2299">
        <v>62.62</v>
      </c>
      <c r="N2299">
        <v>29.83</v>
      </c>
      <c r="O2299" t="s">
        <v>2455</v>
      </c>
      <c r="P2299" t="s">
        <v>81</v>
      </c>
      <c r="Q2299" t="s">
        <v>35</v>
      </c>
      <c r="R2299">
        <v>50</v>
      </c>
      <c r="S2299">
        <v>4</v>
      </c>
      <c r="T2299">
        <v>55</v>
      </c>
    </row>
    <row r="2300" spans="1:20">
      <c r="A2300" t="s">
        <v>2970</v>
      </c>
      <c r="B2300" s="4">
        <v>23</v>
      </c>
      <c r="C2300" s="4">
        <v>6</v>
      </c>
      <c r="D2300" s="4">
        <v>1979</v>
      </c>
      <c r="E2300" s="1">
        <f t="shared" si="70"/>
        <v>10531</v>
      </c>
      <c r="F2300">
        <v>62.6</v>
      </c>
      <c r="G2300">
        <v>29.78</v>
      </c>
      <c r="H2300" t="s">
        <v>2455</v>
      </c>
      <c r="I2300" s="4">
        <v>28</v>
      </c>
      <c r="J2300" s="4">
        <v>9</v>
      </c>
      <c r="K2300" s="6">
        <v>1979</v>
      </c>
      <c r="L2300" s="1">
        <f t="shared" si="71"/>
        <v>12450</v>
      </c>
      <c r="M2300">
        <v>62.5</v>
      </c>
      <c r="N2300">
        <v>29.67</v>
      </c>
      <c r="O2300" t="s">
        <v>2455</v>
      </c>
      <c r="P2300" t="s">
        <v>40</v>
      </c>
      <c r="Q2300" t="s">
        <v>35</v>
      </c>
      <c r="R2300">
        <v>97</v>
      </c>
      <c r="S2300">
        <v>13</v>
      </c>
      <c r="T2300">
        <v>209</v>
      </c>
    </row>
    <row r="2301" spans="1:20">
      <c r="A2301" t="s">
        <v>2971</v>
      </c>
      <c r="B2301" s="4">
        <v>23</v>
      </c>
      <c r="C2301" s="4">
        <v>6</v>
      </c>
      <c r="D2301" s="4">
        <v>1979</v>
      </c>
      <c r="E2301" s="1">
        <f t="shared" si="70"/>
        <v>10531</v>
      </c>
      <c r="F2301">
        <v>62.6</v>
      </c>
      <c r="G2301">
        <v>29.78</v>
      </c>
      <c r="H2301" t="s">
        <v>2455</v>
      </c>
      <c r="I2301" s="4">
        <v>29</v>
      </c>
      <c r="J2301" s="4">
        <v>10</v>
      </c>
      <c r="K2301" s="6">
        <v>1979</v>
      </c>
      <c r="L2301" s="1">
        <f t="shared" si="71"/>
        <v>12845</v>
      </c>
      <c r="M2301">
        <v>62.48</v>
      </c>
      <c r="N2301">
        <v>30.78</v>
      </c>
      <c r="O2301" t="s">
        <v>2455</v>
      </c>
      <c r="P2301" t="s">
        <v>34</v>
      </c>
      <c r="Q2301" t="s">
        <v>35</v>
      </c>
      <c r="R2301">
        <v>128</v>
      </c>
      <c r="S2301">
        <v>53</v>
      </c>
      <c r="T2301">
        <v>105</v>
      </c>
    </row>
    <row r="2302" spans="1:20">
      <c r="A2302" t="s">
        <v>2972</v>
      </c>
      <c r="B2302" s="4">
        <v>24</v>
      </c>
      <c r="C2302" s="4">
        <v>6</v>
      </c>
      <c r="D2302" s="4">
        <v>1979</v>
      </c>
      <c r="E2302" s="1">
        <f t="shared" si="70"/>
        <v>10897</v>
      </c>
      <c r="F2302">
        <v>62.53</v>
      </c>
      <c r="G2302">
        <v>29.83</v>
      </c>
      <c r="H2302" t="s">
        <v>2455</v>
      </c>
      <c r="I2302" s="4">
        <v>14</v>
      </c>
      <c r="J2302" s="4">
        <v>8</v>
      </c>
      <c r="K2302" s="6">
        <v>1979</v>
      </c>
      <c r="L2302" s="1">
        <f t="shared" si="71"/>
        <v>7305</v>
      </c>
      <c r="M2302">
        <v>62.55</v>
      </c>
      <c r="N2302">
        <v>29.78</v>
      </c>
      <c r="O2302" t="s">
        <v>2455</v>
      </c>
      <c r="P2302" t="s">
        <v>34</v>
      </c>
      <c r="Q2302" t="s">
        <v>35</v>
      </c>
      <c r="R2302">
        <v>1</v>
      </c>
      <c r="S2302">
        <v>4</v>
      </c>
      <c r="T2302">
        <v>306</v>
      </c>
    </row>
    <row r="2303" spans="1:20">
      <c r="A2303" t="s">
        <v>2973</v>
      </c>
      <c r="B2303" s="4">
        <v>24</v>
      </c>
      <c r="C2303" s="4">
        <v>6</v>
      </c>
      <c r="D2303" s="4">
        <v>1979</v>
      </c>
      <c r="E2303" s="1">
        <f t="shared" si="70"/>
        <v>10897</v>
      </c>
      <c r="F2303">
        <v>62.53</v>
      </c>
      <c r="G2303">
        <v>29.83</v>
      </c>
      <c r="H2303" t="s">
        <v>2455</v>
      </c>
      <c r="I2303" s="4">
        <v>22</v>
      </c>
      <c r="J2303" s="4">
        <v>5</v>
      </c>
      <c r="K2303" s="6">
        <v>1980</v>
      </c>
      <c r="L2303" s="1">
        <f t="shared" si="71"/>
        <v>10136</v>
      </c>
      <c r="M2303">
        <v>62.53</v>
      </c>
      <c r="N2303">
        <v>29.85</v>
      </c>
      <c r="O2303" t="s">
        <v>2455</v>
      </c>
      <c r="P2303" t="s">
        <v>40</v>
      </c>
      <c r="Q2303" t="s">
        <v>35</v>
      </c>
      <c r="R2303">
        <v>1</v>
      </c>
      <c r="S2303">
        <v>1</v>
      </c>
      <c r="T2303">
        <v>91</v>
      </c>
    </row>
    <row r="2304" spans="1:20">
      <c r="A2304" t="s">
        <v>2977</v>
      </c>
      <c r="B2304" s="4">
        <v>25</v>
      </c>
      <c r="C2304" s="4">
        <v>5</v>
      </c>
      <c r="D2304" s="4">
        <v>1979</v>
      </c>
      <c r="E2304" s="1">
        <f t="shared" si="70"/>
        <v>11231</v>
      </c>
      <c r="F2304">
        <v>60.98</v>
      </c>
      <c r="G2304">
        <v>24.5</v>
      </c>
      <c r="H2304" t="s">
        <v>2455</v>
      </c>
      <c r="I2304" s="4">
        <v>22</v>
      </c>
      <c r="J2304" s="4">
        <v>10</v>
      </c>
      <c r="K2304" s="6">
        <v>1979</v>
      </c>
      <c r="L2304" s="1">
        <f t="shared" si="71"/>
        <v>10288</v>
      </c>
      <c r="M2304">
        <v>60.98</v>
      </c>
      <c r="N2304">
        <v>24.5</v>
      </c>
      <c r="O2304" t="s">
        <v>2455</v>
      </c>
      <c r="P2304" t="s">
        <v>26</v>
      </c>
      <c r="Q2304" t="s">
        <v>27</v>
      </c>
      <c r="R2304">
        <v>1</v>
      </c>
      <c r="S2304">
        <v>0</v>
      </c>
      <c r="T2304">
        <v>0</v>
      </c>
    </row>
    <row r="2305" spans="1:20">
      <c r="A2305" t="s">
        <v>2978</v>
      </c>
      <c r="B2305" s="4">
        <v>25</v>
      </c>
      <c r="C2305" s="4">
        <v>5</v>
      </c>
      <c r="D2305" s="4">
        <v>1979</v>
      </c>
      <c r="E2305" s="1">
        <f t="shared" si="70"/>
        <v>11231</v>
      </c>
      <c r="F2305">
        <v>60.98</v>
      </c>
      <c r="G2305">
        <v>24.5</v>
      </c>
      <c r="H2305" t="s">
        <v>2455</v>
      </c>
      <c r="I2305" s="4">
        <v>17</v>
      </c>
      <c r="J2305" s="4">
        <v>10</v>
      </c>
      <c r="K2305" s="6">
        <v>1979</v>
      </c>
      <c r="L2305" s="1">
        <f t="shared" si="71"/>
        <v>8462</v>
      </c>
      <c r="M2305">
        <v>60.98</v>
      </c>
      <c r="N2305">
        <v>24.5</v>
      </c>
      <c r="O2305" t="s">
        <v>2455</v>
      </c>
      <c r="P2305" t="s">
        <v>26</v>
      </c>
      <c r="Q2305" t="s">
        <v>27</v>
      </c>
      <c r="R2305">
        <v>1</v>
      </c>
      <c r="S2305">
        <v>0</v>
      </c>
      <c r="T2305">
        <v>0</v>
      </c>
    </row>
    <row r="2306" spans="1:20">
      <c r="A2306" t="s">
        <v>2979</v>
      </c>
      <c r="B2306" s="4">
        <v>29</v>
      </c>
      <c r="C2306" s="4">
        <v>5</v>
      </c>
      <c r="D2306" s="4">
        <v>1979</v>
      </c>
      <c r="E2306" s="1">
        <f t="shared" si="70"/>
        <v>12692</v>
      </c>
      <c r="F2306">
        <v>60.97</v>
      </c>
      <c r="G2306">
        <v>24.5</v>
      </c>
      <c r="H2306" t="s">
        <v>2455</v>
      </c>
      <c r="I2306" s="4">
        <v>16</v>
      </c>
      <c r="J2306" s="4">
        <v>8</v>
      </c>
      <c r="K2306" s="6">
        <v>1979</v>
      </c>
      <c r="L2306" s="1">
        <f t="shared" si="71"/>
        <v>8036</v>
      </c>
      <c r="M2306">
        <v>60.97</v>
      </c>
      <c r="N2306">
        <v>24.53</v>
      </c>
      <c r="O2306" t="s">
        <v>2455</v>
      </c>
      <c r="P2306" t="s">
        <v>40</v>
      </c>
      <c r="Q2306" t="s">
        <v>35</v>
      </c>
      <c r="R2306">
        <v>1</v>
      </c>
      <c r="S2306">
        <v>2</v>
      </c>
      <c r="T2306">
        <v>91</v>
      </c>
    </row>
    <row r="2307" spans="1:20">
      <c r="A2307" t="s">
        <v>3553</v>
      </c>
      <c r="B2307" s="4">
        <v>18</v>
      </c>
      <c r="C2307" s="4">
        <v>5</v>
      </c>
      <c r="D2307" s="4">
        <v>1979</v>
      </c>
      <c r="E2307" s="1">
        <f t="shared" ref="E2307:E2370" si="72">DATE(B2307,C2307,D2307)</f>
        <v>8674</v>
      </c>
      <c r="F2307">
        <v>54.53</v>
      </c>
      <c r="G2307">
        <v>36.1</v>
      </c>
      <c r="H2307" t="s">
        <v>808</v>
      </c>
      <c r="I2307" s="4">
        <v>26</v>
      </c>
      <c r="J2307" s="4">
        <v>6</v>
      </c>
      <c r="K2307" s="6">
        <v>1980</v>
      </c>
      <c r="L2307" s="1">
        <f t="shared" ref="L2307:L2370" si="73">DATE(I2307,J2307,K2307)</f>
        <v>11628</v>
      </c>
      <c r="M2307">
        <v>54.53</v>
      </c>
      <c r="N2307">
        <v>36.1</v>
      </c>
      <c r="O2307" t="s">
        <v>808</v>
      </c>
      <c r="P2307" t="s">
        <v>40</v>
      </c>
      <c r="Q2307" t="s">
        <v>52</v>
      </c>
      <c r="R2307">
        <v>1</v>
      </c>
      <c r="S2307">
        <v>0</v>
      </c>
      <c r="T2307">
        <v>0</v>
      </c>
    </row>
    <row r="2308" spans="1:20">
      <c r="A2308" t="s">
        <v>3554</v>
      </c>
      <c r="B2308" s="4">
        <v>12</v>
      </c>
      <c r="C2308" s="4">
        <v>6</v>
      </c>
      <c r="D2308" s="4">
        <v>1979</v>
      </c>
      <c r="E2308" s="1">
        <f t="shared" si="72"/>
        <v>6514</v>
      </c>
      <c r="F2308">
        <v>54.53</v>
      </c>
      <c r="G2308">
        <v>36.1</v>
      </c>
      <c r="H2308" t="s">
        <v>808</v>
      </c>
      <c r="I2308" s="4">
        <v>1</v>
      </c>
      <c r="J2308" s="4">
        <v>4</v>
      </c>
      <c r="K2308" s="6">
        <v>1983</v>
      </c>
      <c r="L2308" s="1">
        <f t="shared" si="73"/>
        <v>2439</v>
      </c>
      <c r="M2308">
        <v>54.8</v>
      </c>
      <c r="N2308">
        <v>35.97</v>
      </c>
      <c r="O2308" t="s">
        <v>808</v>
      </c>
      <c r="P2308" t="s">
        <v>40</v>
      </c>
      <c r="Q2308" t="s">
        <v>35</v>
      </c>
      <c r="R2308">
        <v>1</v>
      </c>
      <c r="S2308">
        <v>31</v>
      </c>
      <c r="T2308">
        <v>344</v>
      </c>
    </row>
    <row r="2309" spans="1:20">
      <c r="A2309" t="s">
        <v>3555</v>
      </c>
      <c r="B2309" s="4">
        <v>29</v>
      </c>
      <c r="C2309" s="4">
        <v>5</v>
      </c>
      <c r="D2309" s="4">
        <v>1979</v>
      </c>
      <c r="E2309" s="1">
        <f t="shared" si="72"/>
        <v>12692</v>
      </c>
      <c r="F2309">
        <v>54.53</v>
      </c>
      <c r="G2309">
        <v>36.1</v>
      </c>
      <c r="H2309" t="s">
        <v>808</v>
      </c>
      <c r="I2309" s="4">
        <v>29</v>
      </c>
      <c r="J2309" s="4">
        <v>5</v>
      </c>
      <c r="K2309" s="6">
        <v>1979</v>
      </c>
      <c r="L2309" s="1">
        <f t="shared" si="73"/>
        <v>12692</v>
      </c>
      <c r="M2309">
        <v>54.53</v>
      </c>
      <c r="N2309">
        <v>36.1</v>
      </c>
      <c r="O2309" t="s">
        <v>808</v>
      </c>
      <c r="P2309" t="s">
        <v>40</v>
      </c>
      <c r="Q2309" t="s">
        <v>52</v>
      </c>
      <c r="R2309">
        <v>1</v>
      </c>
      <c r="S2309">
        <v>0</v>
      </c>
      <c r="T2309">
        <v>0</v>
      </c>
    </row>
    <row r="2310" spans="1:20">
      <c r="A2310" t="s">
        <v>3556</v>
      </c>
      <c r="B2310" s="4">
        <v>29</v>
      </c>
      <c r="C2310" s="4">
        <v>5</v>
      </c>
      <c r="D2310" s="4">
        <v>1979</v>
      </c>
      <c r="E2310" s="1">
        <f t="shared" si="72"/>
        <v>12692</v>
      </c>
      <c r="F2310">
        <v>54.53</v>
      </c>
      <c r="G2310">
        <v>36.1</v>
      </c>
      <c r="H2310" t="s">
        <v>808</v>
      </c>
      <c r="I2310" s="4">
        <v>1</v>
      </c>
      <c r="J2310" s="4">
        <v>6</v>
      </c>
      <c r="K2310" s="6">
        <v>1981</v>
      </c>
      <c r="L2310" s="1">
        <f t="shared" si="73"/>
        <v>2498</v>
      </c>
      <c r="M2310">
        <v>54.53</v>
      </c>
      <c r="N2310">
        <v>36.1</v>
      </c>
      <c r="O2310" t="s">
        <v>808</v>
      </c>
      <c r="P2310" t="s">
        <v>40</v>
      </c>
      <c r="Q2310" t="s">
        <v>35</v>
      </c>
      <c r="R2310">
        <v>734</v>
      </c>
      <c r="S2310">
        <v>0</v>
      </c>
      <c r="T2310">
        <v>0</v>
      </c>
    </row>
    <row r="2311" spans="1:20">
      <c r="A2311" t="s">
        <v>3880</v>
      </c>
      <c r="B2311" s="4">
        <v>1</v>
      </c>
      <c r="C2311" s="4">
        <v>6</v>
      </c>
      <c r="D2311" s="4">
        <v>1979</v>
      </c>
      <c r="E2311" s="1">
        <f t="shared" si="72"/>
        <v>2496</v>
      </c>
      <c r="F2311">
        <v>58.65</v>
      </c>
      <c r="G2311">
        <v>14.08</v>
      </c>
      <c r="H2311" t="s">
        <v>2497</v>
      </c>
      <c r="I2311" s="4">
        <v>2</v>
      </c>
      <c r="J2311" s="4">
        <v>9</v>
      </c>
      <c r="K2311" s="6">
        <v>1979</v>
      </c>
      <c r="L2311" s="1">
        <f t="shared" si="73"/>
        <v>2953</v>
      </c>
      <c r="M2311">
        <v>58.65</v>
      </c>
      <c r="N2311">
        <v>14.2</v>
      </c>
      <c r="O2311" t="s">
        <v>2497</v>
      </c>
      <c r="P2311" t="s">
        <v>81</v>
      </c>
      <c r="Q2311" t="s">
        <v>35</v>
      </c>
      <c r="R2311">
        <v>93</v>
      </c>
      <c r="S2311">
        <v>7</v>
      </c>
      <c r="T2311">
        <v>91</v>
      </c>
    </row>
    <row r="2312" spans="1:20">
      <c r="A2312" t="s">
        <v>3955</v>
      </c>
      <c r="B2312" s="4">
        <v>30</v>
      </c>
      <c r="C2312" s="4">
        <v>5</v>
      </c>
      <c r="D2312" s="4">
        <v>1979</v>
      </c>
      <c r="E2312" s="1">
        <f t="shared" si="72"/>
        <v>13057</v>
      </c>
      <c r="F2312">
        <v>55.65</v>
      </c>
      <c r="G2312">
        <v>13.5</v>
      </c>
      <c r="H2312" t="s">
        <v>2497</v>
      </c>
      <c r="I2312" s="4">
        <v>5</v>
      </c>
      <c r="J2312" s="4">
        <v>1</v>
      </c>
      <c r="K2312" s="6">
        <v>1984</v>
      </c>
      <c r="L2312" s="1">
        <f t="shared" si="73"/>
        <v>3811</v>
      </c>
      <c r="M2312">
        <v>55.67</v>
      </c>
      <c r="N2312">
        <v>13.52</v>
      </c>
      <c r="O2312" t="s">
        <v>2497</v>
      </c>
      <c r="P2312" t="s">
        <v>84</v>
      </c>
      <c r="Q2312" t="s">
        <v>35</v>
      </c>
      <c r="R2312">
        <v>1681</v>
      </c>
      <c r="S2312">
        <v>3</v>
      </c>
      <c r="T2312">
        <v>30</v>
      </c>
    </row>
    <row r="2313" spans="1:20">
      <c r="A2313" t="s">
        <v>93</v>
      </c>
      <c r="B2313" s="4">
        <v>1</v>
      </c>
      <c r="C2313" s="4">
        <v>5</v>
      </c>
      <c r="D2313" s="4">
        <v>1980</v>
      </c>
      <c r="E2313" s="1">
        <f t="shared" si="72"/>
        <v>2466</v>
      </c>
      <c r="F2313">
        <v>51.1</v>
      </c>
      <c r="G2313">
        <v>4.5</v>
      </c>
      <c r="H2313" t="s">
        <v>22</v>
      </c>
      <c r="I2313" s="4">
        <v>10</v>
      </c>
      <c r="J2313" s="4">
        <v>6</v>
      </c>
      <c r="K2313" s="6">
        <v>1980</v>
      </c>
      <c r="L2313" s="1">
        <f t="shared" si="73"/>
        <v>5784</v>
      </c>
      <c r="M2313">
        <v>51</v>
      </c>
      <c r="N2313">
        <v>4.5</v>
      </c>
      <c r="O2313" t="s">
        <v>22</v>
      </c>
      <c r="P2313" t="s">
        <v>81</v>
      </c>
      <c r="Q2313" t="s">
        <v>35</v>
      </c>
      <c r="R2313">
        <v>40</v>
      </c>
      <c r="S2313">
        <v>12</v>
      </c>
      <c r="T2313">
        <v>181</v>
      </c>
    </row>
    <row r="2314" spans="1:20">
      <c r="A2314" t="s">
        <v>198</v>
      </c>
      <c r="B2314" s="4">
        <v>10</v>
      </c>
      <c r="C2314" s="4">
        <v>5</v>
      </c>
      <c r="D2314" s="4">
        <v>1980</v>
      </c>
      <c r="E2314" s="1">
        <f t="shared" si="72"/>
        <v>5753</v>
      </c>
      <c r="F2314">
        <v>50.9</v>
      </c>
      <c r="G2314">
        <v>4.3</v>
      </c>
      <c r="H2314" t="s">
        <v>22</v>
      </c>
      <c r="I2314" s="4">
        <v>5</v>
      </c>
      <c r="J2314" s="4">
        <v>4</v>
      </c>
      <c r="K2314" s="6">
        <v>1981</v>
      </c>
      <c r="L2314" s="1">
        <f t="shared" si="73"/>
        <v>3898</v>
      </c>
      <c r="M2314">
        <v>50.9</v>
      </c>
      <c r="N2314">
        <v>4.3</v>
      </c>
      <c r="O2314" t="s">
        <v>22</v>
      </c>
      <c r="P2314" t="s">
        <v>40</v>
      </c>
      <c r="Q2314" t="s">
        <v>35</v>
      </c>
      <c r="R2314">
        <v>330</v>
      </c>
      <c r="S2314">
        <v>0</v>
      </c>
      <c r="T2314">
        <v>0</v>
      </c>
    </row>
    <row r="2315" spans="1:20">
      <c r="A2315" t="s">
        <v>267</v>
      </c>
      <c r="B2315" s="4">
        <v>18</v>
      </c>
      <c r="C2315" s="4">
        <v>5</v>
      </c>
      <c r="D2315" s="4">
        <v>1980</v>
      </c>
      <c r="E2315" s="1">
        <f t="shared" si="72"/>
        <v>8675</v>
      </c>
      <c r="F2315">
        <v>49.87</v>
      </c>
      <c r="G2315">
        <v>14.32</v>
      </c>
      <c r="H2315" t="s">
        <v>211</v>
      </c>
      <c r="I2315" s="4">
        <v>3</v>
      </c>
      <c r="J2315" s="4">
        <v>8</v>
      </c>
      <c r="K2315" s="6">
        <v>1980</v>
      </c>
      <c r="L2315" s="1">
        <f t="shared" si="73"/>
        <v>3288</v>
      </c>
      <c r="M2315">
        <v>49.88</v>
      </c>
      <c r="N2315">
        <v>14.32</v>
      </c>
      <c r="O2315" t="s">
        <v>211</v>
      </c>
      <c r="P2315" t="s">
        <v>34</v>
      </c>
      <c r="Q2315" t="s">
        <v>35</v>
      </c>
      <c r="R2315">
        <v>77</v>
      </c>
      <c r="S2315">
        <v>2</v>
      </c>
      <c r="T2315">
        <v>0</v>
      </c>
    </row>
    <row r="2316" spans="1:20">
      <c r="A2316" t="s">
        <v>269</v>
      </c>
      <c r="B2316" s="4">
        <v>19</v>
      </c>
      <c r="C2316" s="4">
        <v>5</v>
      </c>
      <c r="D2316" s="4">
        <v>1980</v>
      </c>
      <c r="E2316" s="1">
        <f t="shared" si="72"/>
        <v>9040</v>
      </c>
      <c r="F2316">
        <v>49.02</v>
      </c>
      <c r="G2316">
        <v>17.12</v>
      </c>
      <c r="H2316" t="s">
        <v>211</v>
      </c>
      <c r="I2316" s="4">
        <v>12</v>
      </c>
      <c r="J2316" s="4">
        <v>3</v>
      </c>
      <c r="K2316" s="6">
        <v>1981</v>
      </c>
      <c r="L2316" s="1">
        <f t="shared" si="73"/>
        <v>6424</v>
      </c>
      <c r="M2316">
        <v>49.05</v>
      </c>
      <c r="N2316">
        <v>17.12</v>
      </c>
      <c r="O2316" t="s">
        <v>211</v>
      </c>
      <c r="P2316" t="s">
        <v>84</v>
      </c>
      <c r="Q2316" t="s">
        <v>35</v>
      </c>
      <c r="R2316">
        <v>297</v>
      </c>
      <c r="S2316">
        <v>4</v>
      </c>
      <c r="T2316">
        <v>0</v>
      </c>
    </row>
    <row r="2317" spans="1:20">
      <c r="A2317" t="s">
        <v>273</v>
      </c>
      <c r="B2317" s="4">
        <v>10</v>
      </c>
      <c r="C2317" s="4">
        <v>6</v>
      </c>
      <c r="D2317" s="4">
        <v>1980</v>
      </c>
      <c r="E2317" s="1">
        <f t="shared" si="72"/>
        <v>5784</v>
      </c>
      <c r="F2317">
        <v>49.03</v>
      </c>
      <c r="G2317">
        <v>17.170000000000002</v>
      </c>
      <c r="H2317" t="s">
        <v>211</v>
      </c>
      <c r="I2317" s="4">
        <v>4</v>
      </c>
      <c r="J2317" s="4">
        <v>7</v>
      </c>
      <c r="K2317" s="6">
        <v>1980</v>
      </c>
      <c r="L2317" s="1">
        <f t="shared" si="73"/>
        <v>3623</v>
      </c>
      <c r="M2317">
        <v>49.05</v>
      </c>
      <c r="N2317">
        <v>17.170000000000002</v>
      </c>
      <c r="O2317" t="s">
        <v>211</v>
      </c>
      <c r="P2317" t="s">
        <v>34</v>
      </c>
      <c r="Q2317" t="s">
        <v>35</v>
      </c>
      <c r="R2317">
        <v>24</v>
      </c>
      <c r="S2317">
        <v>2</v>
      </c>
      <c r="T2317">
        <v>0</v>
      </c>
    </row>
    <row r="2318" spans="1:20">
      <c r="A2318" t="s">
        <v>274</v>
      </c>
      <c r="B2318" s="4">
        <v>10</v>
      </c>
      <c r="C2318" s="4">
        <v>6</v>
      </c>
      <c r="D2318" s="4">
        <v>1980</v>
      </c>
      <c r="E2318" s="1">
        <f t="shared" si="72"/>
        <v>5784</v>
      </c>
      <c r="F2318">
        <v>49.03</v>
      </c>
      <c r="G2318">
        <v>17.170000000000002</v>
      </c>
      <c r="H2318" t="s">
        <v>211</v>
      </c>
      <c r="I2318" s="4">
        <v>4</v>
      </c>
      <c r="J2318" s="4">
        <v>7</v>
      </c>
      <c r="K2318" s="6">
        <v>1980</v>
      </c>
      <c r="L2318" s="1">
        <f t="shared" si="73"/>
        <v>3623</v>
      </c>
      <c r="M2318">
        <v>49.05</v>
      </c>
      <c r="N2318">
        <v>17.170000000000002</v>
      </c>
      <c r="O2318" t="s">
        <v>211</v>
      </c>
      <c r="P2318" t="s">
        <v>34</v>
      </c>
      <c r="Q2318" t="s">
        <v>35</v>
      </c>
      <c r="R2318">
        <v>24</v>
      </c>
      <c r="S2318">
        <v>2</v>
      </c>
      <c r="T2318">
        <v>0</v>
      </c>
    </row>
    <row r="2319" spans="1:20">
      <c r="A2319" t="s">
        <v>275</v>
      </c>
      <c r="B2319" s="4">
        <v>10</v>
      </c>
      <c r="C2319" s="4">
        <v>6</v>
      </c>
      <c r="D2319" s="4">
        <v>1980</v>
      </c>
      <c r="E2319" s="1">
        <f t="shared" si="72"/>
        <v>5784</v>
      </c>
      <c r="F2319">
        <v>49.05</v>
      </c>
      <c r="G2319">
        <v>17.170000000000002</v>
      </c>
      <c r="H2319" t="s">
        <v>211</v>
      </c>
      <c r="I2319" s="4">
        <v>31</v>
      </c>
      <c r="J2319" s="4">
        <v>7</v>
      </c>
      <c r="K2319" s="6">
        <v>1980</v>
      </c>
      <c r="L2319" s="1">
        <f t="shared" si="73"/>
        <v>13484</v>
      </c>
      <c r="M2319">
        <v>49.05</v>
      </c>
      <c r="N2319">
        <v>17.12</v>
      </c>
      <c r="O2319" t="s">
        <v>211</v>
      </c>
      <c r="P2319" t="s">
        <v>34</v>
      </c>
      <c r="Q2319" t="s">
        <v>35</v>
      </c>
      <c r="R2319">
        <v>51</v>
      </c>
      <c r="S2319">
        <v>4</v>
      </c>
      <c r="T2319">
        <v>270</v>
      </c>
    </row>
    <row r="2320" spans="1:20">
      <c r="A2320" t="s">
        <v>387</v>
      </c>
      <c r="B2320" s="4">
        <v>2</v>
      </c>
      <c r="C2320" s="4">
        <v>7</v>
      </c>
      <c r="D2320" s="4">
        <v>1980</v>
      </c>
      <c r="E2320" s="1">
        <f t="shared" si="72"/>
        <v>2892</v>
      </c>
      <c r="F2320">
        <v>51.9</v>
      </c>
      <c r="G2320">
        <v>11.72</v>
      </c>
      <c r="H2320" t="s">
        <v>332</v>
      </c>
      <c r="I2320" s="4">
        <v>16</v>
      </c>
      <c r="J2320" s="4">
        <v>10</v>
      </c>
      <c r="K2320" s="6">
        <v>1980</v>
      </c>
      <c r="L2320" s="1">
        <f t="shared" si="73"/>
        <v>8098</v>
      </c>
      <c r="M2320">
        <v>51.88</v>
      </c>
      <c r="N2320">
        <v>11.8</v>
      </c>
      <c r="O2320" t="s">
        <v>332</v>
      </c>
      <c r="P2320" t="s">
        <v>34</v>
      </c>
      <c r="Q2320" t="s">
        <v>35</v>
      </c>
      <c r="R2320">
        <v>106</v>
      </c>
      <c r="S2320">
        <v>7</v>
      </c>
      <c r="T2320">
        <v>108</v>
      </c>
    </row>
    <row r="2321" spans="1:20">
      <c r="A2321" t="s">
        <v>390</v>
      </c>
      <c r="B2321" s="4">
        <v>19</v>
      </c>
      <c r="C2321" s="4">
        <v>5</v>
      </c>
      <c r="D2321" s="4">
        <v>1980</v>
      </c>
      <c r="E2321" s="1">
        <f t="shared" si="72"/>
        <v>9040</v>
      </c>
      <c r="F2321">
        <v>50.88</v>
      </c>
      <c r="G2321">
        <v>10.52</v>
      </c>
      <c r="H2321" t="s">
        <v>332</v>
      </c>
      <c r="I2321" s="4">
        <v>31</v>
      </c>
      <c r="J2321" s="4">
        <v>8</v>
      </c>
      <c r="K2321" s="6">
        <v>1980</v>
      </c>
      <c r="L2321" s="1">
        <f t="shared" si="73"/>
        <v>13515</v>
      </c>
      <c r="M2321">
        <v>50.88</v>
      </c>
      <c r="N2321">
        <v>10.52</v>
      </c>
      <c r="O2321" t="s">
        <v>332</v>
      </c>
      <c r="P2321" t="s">
        <v>40</v>
      </c>
      <c r="Q2321" t="s">
        <v>35</v>
      </c>
      <c r="R2321">
        <v>104</v>
      </c>
      <c r="S2321">
        <v>0</v>
      </c>
      <c r="T2321">
        <v>0</v>
      </c>
    </row>
    <row r="2322" spans="1:20">
      <c r="A2322" t="s">
        <v>391</v>
      </c>
      <c r="B2322" s="4">
        <v>14</v>
      </c>
      <c r="C2322" s="4">
        <v>6</v>
      </c>
      <c r="D2322" s="4">
        <v>1980</v>
      </c>
      <c r="E2322" s="1">
        <f t="shared" si="72"/>
        <v>7245</v>
      </c>
      <c r="F2322">
        <v>50.83</v>
      </c>
      <c r="G2322">
        <v>10.68</v>
      </c>
      <c r="H2322" t="s">
        <v>332</v>
      </c>
      <c r="I2322" s="4">
        <v>26</v>
      </c>
      <c r="J2322" s="4">
        <v>7</v>
      </c>
      <c r="K2322" s="6">
        <v>1980</v>
      </c>
      <c r="L2322" s="1">
        <f t="shared" si="73"/>
        <v>11658</v>
      </c>
      <c r="M2322">
        <v>51.08</v>
      </c>
      <c r="N2322">
        <v>10.93</v>
      </c>
      <c r="O2322" t="s">
        <v>332</v>
      </c>
      <c r="P2322" t="s">
        <v>40</v>
      </c>
      <c r="Q2322" t="s">
        <v>35</v>
      </c>
      <c r="R2322">
        <v>42</v>
      </c>
      <c r="S2322">
        <v>33</v>
      </c>
      <c r="T2322">
        <v>33</v>
      </c>
    </row>
    <row r="2323" spans="1:20">
      <c r="A2323" t="s">
        <v>809</v>
      </c>
      <c r="B2323" s="4">
        <v>7</v>
      </c>
      <c r="C2323" s="4">
        <v>6</v>
      </c>
      <c r="D2323" s="4">
        <v>1980</v>
      </c>
      <c r="E2323" s="1">
        <f t="shared" si="72"/>
        <v>4688</v>
      </c>
      <c r="F2323">
        <v>58.03</v>
      </c>
      <c r="G2323">
        <v>24.47</v>
      </c>
      <c r="H2323" t="s">
        <v>795</v>
      </c>
      <c r="I2323" s="4">
        <v>1</v>
      </c>
      <c r="J2323" s="4">
        <v>7</v>
      </c>
      <c r="K2323" s="6">
        <v>1987</v>
      </c>
      <c r="L2323" s="1">
        <f t="shared" si="73"/>
        <v>2534</v>
      </c>
      <c r="M2323">
        <v>58.03</v>
      </c>
      <c r="N2323">
        <v>24.47</v>
      </c>
      <c r="O2323" t="s">
        <v>795</v>
      </c>
      <c r="P2323" t="s">
        <v>40</v>
      </c>
      <c r="Q2323" t="s">
        <v>35</v>
      </c>
      <c r="R2323">
        <v>2580</v>
      </c>
      <c r="S2323">
        <v>0</v>
      </c>
      <c r="T2323">
        <v>0</v>
      </c>
    </row>
    <row r="2324" spans="1:20">
      <c r="A2324" t="s">
        <v>813</v>
      </c>
      <c r="B2324" s="4">
        <v>4</v>
      </c>
      <c r="C2324" s="4">
        <v>6</v>
      </c>
      <c r="D2324" s="4">
        <v>1980</v>
      </c>
      <c r="E2324" s="1">
        <f t="shared" si="72"/>
        <v>3593</v>
      </c>
      <c r="F2324">
        <v>58.4</v>
      </c>
      <c r="G2324">
        <v>24.55</v>
      </c>
      <c r="H2324" t="s">
        <v>795</v>
      </c>
      <c r="I2324" s="4">
        <v>1</v>
      </c>
      <c r="J2324" s="4">
        <v>11</v>
      </c>
      <c r="K2324" s="6">
        <v>1980</v>
      </c>
      <c r="L2324" s="1">
        <f t="shared" si="73"/>
        <v>2650</v>
      </c>
      <c r="M2324">
        <v>58.38</v>
      </c>
      <c r="N2324">
        <v>24.5</v>
      </c>
      <c r="O2324" t="s">
        <v>795</v>
      </c>
      <c r="P2324" t="s">
        <v>84</v>
      </c>
      <c r="Q2324" t="s">
        <v>35</v>
      </c>
      <c r="R2324">
        <v>150</v>
      </c>
      <c r="S2324">
        <v>5</v>
      </c>
      <c r="T2324">
        <v>219</v>
      </c>
    </row>
    <row r="2325" spans="1:20">
      <c r="A2325" t="s">
        <v>829</v>
      </c>
      <c r="B2325" s="4">
        <v>4</v>
      </c>
      <c r="C2325" s="4">
        <v>6</v>
      </c>
      <c r="D2325" s="4">
        <v>1980</v>
      </c>
      <c r="E2325" s="1">
        <f t="shared" si="72"/>
        <v>3593</v>
      </c>
      <c r="F2325">
        <v>59.07</v>
      </c>
      <c r="G2325">
        <v>24.82</v>
      </c>
      <c r="H2325" t="s">
        <v>795</v>
      </c>
      <c r="I2325" s="4">
        <v>14</v>
      </c>
      <c r="J2325" s="4">
        <v>11</v>
      </c>
      <c r="K2325" s="6">
        <v>1987</v>
      </c>
      <c r="L2325" s="1">
        <f t="shared" si="73"/>
        <v>7405</v>
      </c>
      <c r="M2325">
        <v>58.52</v>
      </c>
      <c r="N2325">
        <v>24.9</v>
      </c>
      <c r="O2325" t="s">
        <v>795</v>
      </c>
      <c r="P2325" t="s">
        <v>81</v>
      </c>
      <c r="Q2325" t="s">
        <v>35</v>
      </c>
      <c r="R2325">
        <v>2719</v>
      </c>
      <c r="S2325">
        <v>62</v>
      </c>
      <c r="T2325">
        <v>175</v>
      </c>
    </row>
    <row r="2326" spans="1:20">
      <c r="A2326" t="s">
        <v>834</v>
      </c>
      <c r="B2326" s="4">
        <v>28</v>
      </c>
      <c r="C2326" s="4">
        <v>5</v>
      </c>
      <c r="D2326" s="4">
        <v>1980</v>
      </c>
      <c r="E2326" s="1">
        <f t="shared" si="72"/>
        <v>12328</v>
      </c>
      <c r="F2326">
        <v>58.45</v>
      </c>
      <c r="G2326">
        <v>24.5</v>
      </c>
      <c r="H2326" t="s">
        <v>795</v>
      </c>
      <c r="I2326" s="4">
        <v>11</v>
      </c>
      <c r="J2326" s="4">
        <v>2</v>
      </c>
      <c r="K2326" s="6">
        <v>1983</v>
      </c>
      <c r="L2326" s="1">
        <f t="shared" si="73"/>
        <v>6032</v>
      </c>
      <c r="M2326">
        <v>58.82</v>
      </c>
      <c r="N2326">
        <v>25.13</v>
      </c>
      <c r="O2326" t="s">
        <v>795</v>
      </c>
      <c r="P2326" t="s">
        <v>34</v>
      </c>
      <c r="Q2326" t="s">
        <v>35</v>
      </c>
      <c r="R2326">
        <v>989</v>
      </c>
      <c r="S2326">
        <v>57</v>
      </c>
      <c r="T2326">
        <v>42</v>
      </c>
    </row>
    <row r="2327" spans="1:20">
      <c r="A2327" t="s">
        <v>835</v>
      </c>
      <c r="B2327" s="4">
        <v>28</v>
      </c>
      <c r="C2327" s="4">
        <v>5</v>
      </c>
      <c r="D2327" s="4">
        <v>1980</v>
      </c>
      <c r="E2327" s="1">
        <f t="shared" si="72"/>
        <v>12328</v>
      </c>
      <c r="F2327">
        <v>58.52</v>
      </c>
      <c r="G2327">
        <v>24.55</v>
      </c>
      <c r="H2327" t="s">
        <v>795</v>
      </c>
      <c r="I2327" s="4">
        <v>24</v>
      </c>
      <c r="J2327" s="4">
        <v>8</v>
      </c>
      <c r="K2327" s="6">
        <v>1980</v>
      </c>
      <c r="L2327" s="1">
        <f t="shared" si="73"/>
        <v>10959</v>
      </c>
      <c r="M2327">
        <v>58.4</v>
      </c>
      <c r="N2327">
        <v>24.47</v>
      </c>
      <c r="O2327" t="s">
        <v>795</v>
      </c>
      <c r="P2327" t="s">
        <v>34</v>
      </c>
      <c r="Q2327" t="s">
        <v>35</v>
      </c>
      <c r="R2327">
        <v>88</v>
      </c>
      <c r="S2327">
        <v>16</v>
      </c>
      <c r="T2327">
        <v>195</v>
      </c>
    </row>
    <row r="2328" spans="1:20">
      <c r="A2328" t="s">
        <v>836</v>
      </c>
      <c r="B2328" s="4">
        <v>30</v>
      </c>
      <c r="C2328" s="4">
        <v>5</v>
      </c>
      <c r="D2328" s="4">
        <v>1980</v>
      </c>
      <c r="E2328" s="1">
        <f t="shared" si="72"/>
        <v>13058</v>
      </c>
      <c r="F2328">
        <v>58.47</v>
      </c>
      <c r="G2328">
        <v>24.82</v>
      </c>
      <c r="H2328" t="s">
        <v>795</v>
      </c>
      <c r="I2328" s="4">
        <v>20</v>
      </c>
      <c r="J2328" s="4">
        <v>11</v>
      </c>
      <c r="K2328" s="6">
        <v>1980</v>
      </c>
      <c r="L2328" s="1">
        <f t="shared" si="73"/>
        <v>9590</v>
      </c>
      <c r="M2328">
        <v>58.52</v>
      </c>
      <c r="N2328">
        <v>24.82</v>
      </c>
      <c r="O2328" t="s">
        <v>795</v>
      </c>
      <c r="P2328" t="s">
        <v>34</v>
      </c>
      <c r="Q2328" t="s">
        <v>35</v>
      </c>
      <c r="R2328">
        <v>174</v>
      </c>
      <c r="S2328">
        <v>4</v>
      </c>
      <c r="T2328">
        <v>0</v>
      </c>
    </row>
    <row r="2329" spans="1:20">
      <c r="A2329" t="s">
        <v>1017</v>
      </c>
      <c r="B2329" s="4">
        <v>30</v>
      </c>
      <c r="C2329" s="4">
        <v>5</v>
      </c>
      <c r="D2329" s="4">
        <v>1980</v>
      </c>
      <c r="E2329" s="1">
        <f t="shared" si="72"/>
        <v>13058</v>
      </c>
      <c r="F2329">
        <v>53.32</v>
      </c>
      <c r="G2329">
        <v>-4.57</v>
      </c>
      <c r="H2329" t="s">
        <v>4129</v>
      </c>
      <c r="I2329" s="4">
        <v>16</v>
      </c>
      <c r="J2329" s="4">
        <v>1</v>
      </c>
      <c r="K2329" s="6">
        <v>1981</v>
      </c>
      <c r="L2329" s="1">
        <f t="shared" si="73"/>
        <v>7825</v>
      </c>
      <c r="M2329">
        <v>53.3</v>
      </c>
      <c r="N2329">
        <v>-4.4800000000000004</v>
      </c>
      <c r="O2329" t="s">
        <v>4129</v>
      </c>
      <c r="P2329" t="s">
        <v>34</v>
      </c>
      <c r="Q2329" t="s">
        <v>35</v>
      </c>
      <c r="R2329">
        <v>231</v>
      </c>
      <c r="S2329">
        <v>6</v>
      </c>
      <c r="T2329">
        <v>109</v>
      </c>
    </row>
    <row r="2330" spans="1:20">
      <c r="A2330" t="s">
        <v>1020</v>
      </c>
      <c r="B2330" s="4">
        <v>23</v>
      </c>
      <c r="C2330" s="4">
        <v>5</v>
      </c>
      <c r="D2330" s="4">
        <v>1980</v>
      </c>
      <c r="E2330" s="1">
        <f t="shared" si="72"/>
        <v>10501</v>
      </c>
      <c r="F2330">
        <v>53.47</v>
      </c>
      <c r="G2330">
        <v>0.15</v>
      </c>
      <c r="H2330" t="s">
        <v>4129</v>
      </c>
      <c r="I2330" s="4">
        <v>24</v>
      </c>
      <c r="J2330" s="4">
        <v>4</v>
      </c>
      <c r="K2330" s="6">
        <v>1981</v>
      </c>
      <c r="L2330" s="1">
        <f t="shared" si="73"/>
        <v>10838</v>
      </c>
      <c r="M2330">
        <v>53.47</v>
      </c>
      <c r="N2330">
        <v>0.05</v>
      </c>
      <c r="O2330" t="s">
        <v>4129</v>
      </c>
      <c r="P2330" t="s">
        <v>40</v>
      </c>
      <c r="Q2330" t="s">
        <v>35</v>
      </c>
      <c r="R2330">
        <v>336</v>
      </c>
      <c r="S2330">
        <v>7</v>
      </c>
      <c r="T2330">
        <v>270</v>
      </c>
    </row>
    <row r="2331" spans="1:20">
      <c r="A2331" t="s">
        <v>1096</v>
      </c>
      <c r="B2331" s="4">
        <v>5</v>
      </c>
      <c r="C2331" s="4">
        <v>6</v>
      </c>
      <c r="D2331" s="4">
        <v>1980</v>
      </c>
      <c r="E2331" s="1">
        <f t="shared" si="72"/>
        <v>3958</v>
      </c>
      <c r="F2331">
        <v>53.4</v>
      </c>
      <c r="G2331">
        <v>-3.07</v>
      </c>
      <c r="H2331" t="s">
        <v>4129</v>
      </c>
      <c r="I2331" s="4">
        <v>11</v>
      </c>
      <c r="J2331" s="4">
        <v>3</v>
      </c>
      <c r="K2331" s="6">
        <v>1982</v>
      </c>
      <c r="L2331" s="1">
        <f t="shared" si="73"/>
        <v>6059</v>
      </c>
      <c r="M2331">
        <v>53.43</v>
      </c>
      <c r="N2331">
        <v>-2.3199999999999998</v>
      </c>
      <c r="O2331" t="s">
        <v>4129</v>
      </c>
      <c r="P2331" t="s">
        <v>81</v>
      </c>
      <c r="Q2331" t="s">
        <v>35</v>
      </c>
      <c r="R2331">
        <v>644</v>
      </c>
      <c r="S2331">
        <v>50</v>
      </c>
      <c r="T2331">
        <v>86</v>
      </c>
    </row>
    <row r="2332" spans="1:20">
      <c r="A2332" t="s">
        <v>1150</v>
      </c>
      <c r="B2332" s="4">
        <v>29</v>
      </c>
      <c r="C2332" s="4">
        <v>5</v>
      </c>
      <c r="D2332" s="4">
        <v>1980</v>
      </c>
      <c r="E2332" s="1">
        <f t="shared" si="72"/>
        <v>12693</v>
      </c>
      <c r="F2332">
        <v>53.4</v>
      </c>
      <c r="G2332">
        <v>-2.25</v>
      </c>
      <c r="H2332" t="s">
        <v>4129</v>
      </c>
      <c r="I2332" s="4">
        <v>26</v>
      </c>
      <c r="J2332" s="4">
        <v>6</v>
      </c>
      <c r="K2332" s="6">
        <v>1980</v>
      </c>
      <c r="L2332" s="1">
        <f t="shared" si="73"/>
        <v>11628</v>
      </c>
      <c r="M2332">
        <v>53.42</v>
      </c>
      <c r="N2332">
        <v>-2.3199999999999998</v>
      </c>
      <c r="O2332" t="s">
        <v>4129</v>
      </c>
      <c r="P2332" t="s">
        <v>40</v>
      </c>
      <c r="Q2332" t="s">
        <v>35</v>
      </c>
      <c r="R2332">
        <v>28</v>
      </c>
      <c r="S2332">
        <v>5</v>
      </c>
      <c r="T2332">
        <v>293</v>
      </c>
    </row>
    <row r="2333" spans="1:20">
      <c r="A2333" t="s">
        <v>1169</v>
      </c>
      <c r="B2333" s="4">
        <v>2</v>
      </c>
      <c r="C2333" s="4">
        <v>7</v>
      </c>
      <c r="D2333" s="4">
        <v>1980</v>
      </c>
      <c r="E2333" s="1">
        <f t="shared" si="72"/>
        <v>2892</v>
      </c>
      <c r="F2333">
        <v>53.35</v>
      </c>
      <c r="G2333">
        <v>-3.03</v>
      </c>
      <c r="H2333" t="s">
        <v>4129</v>
      </c>
      <c r="I2333" s="4">
        <v>12</v>
      </c>
      <c r="J2333" s="4">
        <v>12</v>
      </c>
      <c r="K2333" s="6">
        <v>1980</v>
      </c>
      <c r="L2333" s="1">
        <f t="shared" si="73"/>
        <v>6698</v>
      </c>
      <c r="M2333">
        <v>53.35</v>
      </c>
      <c r="N2333">
        <v>-3.03</v>
      </c>
      <c r="O2333" t="s">
        <v>4129</v>
      </c>
      <c r="P2333" t="s">
        <v>140</v>
      </c>
      <c r="Q2333" t="s">
        <v>27</v>
      </c>
      <c r="R2333">
        <v>163</v>
      </c>
      <c r="S2333">
        <v>0</v>
      </c>
      <c r="T2333">
        <v>0</v>
      </c>
    </row>
    <row r="2334" spans="1:20">
      <c r="A2334" t="s">
        <v>1170</v>
      </c>
      <c r="B2334" s="4">
        <v>21</v>
      </c>
      <c r="C2334" s="4">
        <v>5</v>
      </c>
      <c r="D2334" s="4">
        <v>1980</v>
      </c>
      <c r="E2334" s="1">
        <f t="shared" si="72"/>
        <v>9771</v>
      </c>
      <c r="F2334">
        <v>53.38</v>
      </c>
      <c r="G2334">
        <v>-1.57</v>
      </c>
      <c r="H2334" t="s">
        <v>4129</v>
      </c>
      <c r="I2334" s="4">
        <v>2</v>
      </c>
      <c r="J2334" s="4">
        <v>5</v>
      </c>
      <c r="K2334" s="6">
        <v>1981</v>
      </c>
      <c r="L2334" s="1">
        <f t="shared" si="73"/>
        <v>2832</v>
      </c>
      <c r="M2334">
        <v>53.37</v>
      </c>
      <c r="N2334">
        <v>-1.58</v>
      </c>
      <c r="O2334" t="s">
        <v>4129</v>
      </c>
      <c r="P2334" t="s">
        <v>40</v>
      </c>
      <c r="Q2334" t="s">
        <v>35</v>
      </c>
      <c r="R2334">
        <v>346</v>
      </c>
      <c r="S2334">
        <v>3</v>
      </c>
      <c r="T2334">
        <v>211</v>
      </c>
    </row>
    <row r="2335" spans="1:20">
      <c r="A2335" t="s">
        <v>1171</v>
      </c>
      <c r="B2335" s="4">
        <v>21</v>
      </c>
      <c r="C2335" s="4">
        <v>5</v>
      </c>
      <c r="D2335" s="4">
        <v>1980</v>
      </c>
      <c r="E2335" s="1">
        <f t="shared" si="72"/>
        <v>9771</v>
      </c>
      <c r="F2335">
        <v>53.38</v>
      </c>
      <c r="G2335">
        <v>-1.53</v>
      </c>
      <c r="H2335" t="s">
        <v>4129</v>
      </c>
      <c r="I2335" s="4">
        <v>24</v>
      </c>
      <c r="J2335" s="4">
        <v>1</v>
      </c>
      <c r="K2335" s="6">
        <v>1981</v>
      </c>
      <c r="L2335" s="1">
        <f t="shared" si="73"/>
        <v>10747</v>
      </c>
      <c r="M2335">
        <v>53.38</v>
      </c>
      <c r="N2335">
        <v>-1.53</v>
      </c>
      <c r="O2335" t="s">
        <v>4129</v>
      </c>
      <c r="P2335" t="s">
        <v>40</v>
      </c>
      <c r="Q2335" t="s">
        <v>35</v>
      </c>
      <c r="R2335">
        <v>248</v>
      </c>
      <c r="S2335">
        <v>0</v>
      </c>
      <c r="T2335">
        <v>0</v>
      </c>
    </row>
    <row r="2336" spans="1:20">
      <c r="A2336" t="s">
        <v>1172</v>
      </c>
      <c r="B2336" s="4">
        <v>24</v>
      </c>
      <c r="C2336" s="4">
        <v>5</v>
      </c>
      <c r="D2336" s="4">
        <v>1980</v>
      </c>
      <c r="E2336" s="1">
        <f t="shared" si="72"/>
        <v>10867</v>
      </c>
      <c r="F2336">
        <v>53.38</v>
      </c>
      <c r="G2336">
        <v>-1.57</v>
      </c>
      <c r="H2336" t="s">
        <v>4129</v>
      </c>
      <c r="I2336" s="4">
        <v>17</v>
      </c>
      <c r="J2336" s="4">
        <v>7</v>
      </c>
      <c r="K2336" s="6">
        <v>1980</v>
      </c>
      <c r="L2336" s="1">
        <f t="shared" si="73"/>
        <v>8371</v>
      </c>
      <c r="M2336">
        <v>53.38</v>
      </c>
      <c r="N2336">
        <v>-1.57</v>
      </c>
      <c r="O2336" t="s">
        <v>4129</v>
      </c>
      <c r="P2336" t="s">
        <v>81</v>
      </c>
      <c r="Q2336" t="s">
        <v>35</v>
      </c>
      <c r="R2336">
        <v>54</v>
      </c>
      <c r="S2336">
        <v>0</v>
      </c>
      <c r="T2336">
        <v>0</v>
      </c>
    </row>
    <row r="2337" spans="1:20">
      <c r="A2337" t="s">
        <v>1173</v>
      </c>
      <c r="B2337" s="4">
        <v>29</v>
      </c>
      <c r="C2337" s="4">
        <v>5</v>
      </c>
      <c r="D2337" s="4">
        <v>1980</v>
      </c>
      <c r="E2337" s="1">
        <f t="shared" si="72"/>
        <v>12693</v>
      </c>
      <c r="F2337">
        <v>53.38</v>
      </c>
      <c r="G2337">
        <v>-1.53</v>
      </c>
      <c r="H2337" t="s">
        <v>4129</v>
      </c>
      <c r="I2337" s="4">
        <v>23</v>
      </c>
      <c r="J2337" s="4">
        <v>6</v>
      </c>
      <c r="K2337" s="6">
        <v>1983</v>
      </c>
      <c r="L2337" s="1">
        <f t="shared" si="73"/>
        <v>10535</v>
      </c>
      <c r="M2337">
        <v>53.38</v>
      </c>
      <c r="N2337">
        <v>-1.53</v>
      </c>
      <c r="O2337" t="s">
        <v>4129</v>
      </c>
      <c r="P2337" t="s">
        <v>140</v>
      </c>
      <c r="Q2337" t="s">
        <v>27</v>
      </c>
      <c r="R2337">
        <v>1120</v>
      </c>
      <c r="S2337">
        <v>0</v>
      </c>
      <c r="T2337">
        <v>0</v>
      </c>
    </row>
    <row r="2338" spans="1:20">
      <c r="A2338" t="s">
        <v>1205</v>
      </c>
      <c r="B2338" s="4">
        <v>16</v>
      </c>
      <c r="C2338" s="4">
        <v>5</v>
      </c>
      <c r="D2338" s="4">
        <v>1980</v>
      </c>
      <c r="E2338" s="1">
        <f t="shared" si="72"/>
        <v>7945</v>
      </c>
      <c r="F2338">
        <v>52.75</v>
      </c>
      <c r="G2338">
        <v>-4.8</v>
      </c>
      <c r="H2338" t="s">
        <v>4129</v>
      </c>
      <c r="I2338" s="4">
        <v>18</v>
      </c>
      <c r="J2338" s="4">
        <v>7</v>
      </c>
      <c r="K2338" s="6">
        <v>1980</v>
      </c>
      <c r="L2338" s="1">
        <f t="shared" si="73"/>
        <v>8736</v>
      </c>
      <c r="M2338">
        <v>52.75</v>
      </c>
      <c r="N2338">
        <v>-4.8</v>
      </c>
      <c r="O2338" t="s">
        <v>4129</v>
      </c>
      <c r="P2338" t="s">
        <v>40</v>
      </c>
      <c r="Q2338" t="s">
        <v>35</v>
      </c>
      <c r="R2338">
        <v>63</v>
      </c>
      <c r="S2338">
        <v>0</v>
      </c>
      <c r="T2338">
        <v>0</v>
      </c>
    </row>
    <row r="2339" spans="1:20">
      <c r="A2339" t="s">
        <v>1206</v>
      </c>
      <c r="B2339" s="4">
        <v>22</v>
      </c>
      <c r="C2339" s="4">
        <v>5</v>
      </c>
      <c r="D2339" s="4">
        <v>1980</v>
      </c>
      <c r="E2339" s="1">
        <f t="shared" si="72"/>
        <v>10136</v>
      </c>
      <c r="F2339">
        <v>52.75</v>
      </c>
      <c r="G2339">
        <v>-4.8</v>
      </c>
      <c r="H2339" t="s">
        <v>4129</v>
      </c>
      <c r="I2339" s="4">
        <v>23</v>
      </c>
      <c r="J2339" s="4">
        <v>10</v>
      </c>
      <c r="K2339" s="6">
        <v>1980</v>
      </c>
      <c r="L2339" s="1">
        <f t="shared" si="73"/>
        <v>10654</v>
      </c>
      <c r="M2339">
        <v>52.75</v>
      </c>
      <c r="N2339">
        <v>-4.8</v>
      </c>
      <c r="O2339" t="s">
        <v>4129</v>
      </c>
      <c r="P2339" t="s">
        <v>40</v>
      </c>
      <c r="Q2339" t="s">
        <v>35</v>
      </c>
      <c r="R2339">
        <v>154</v>
      </c>
      <c r="S2339">
        <v>0</v>
      </c>
      <c r="T2339">
        <v>0</v>
      </c>
    </row>
    <row r="2340" spans="1:20">
      <c r="A2340" t="s">
        <v>1207</v>
      </c>
      <c r="B2340" s="4">
        <v>25</v>
      </c>
      <c r="C2340" s="4">
        <v>5</v>
      </c>
      <c r="D2340" s="4">
        <v>1980</v>
      </c>
      <c r="E2340" s="1">
        <f t="shared" si="72"/>
        <v>11232</v>
      </c>
      <c r="F2340">
        <v>52.75</v>
      </c>
      <c r="G2340">
        <v>-4.8</v>
      </c>
      <c r="H2340" t="s">
        <v>4129</v>
      </c>
      <c r="I2340" s="4">
        <v>5</v>
      </c>
      <c r="J2340" s="4">
        <v>8</v>
      </c>
      <c r="K2340" s="6">
        <v>1980</v>
      </c>
      <c r="L2340" s="1">
        <f t="shared" si="73"/>
        <v>4019</v>
      </c>
      <c r="M2340">
        <v>52.75</v>
      </c>
      <c r="N2340">
        <v>-4.8</v>
      </c>
      <c r="O2340" t="s">
        <v>4129</v>
      </c>
      <c r="P2340" t="s">
        <v>40</v>
      </c>
      <c r="Q2340" t="s">
        <v>35</v>
      </c>
      <c r="R2340">
        <v>72</v>
      </c>
      <c r="S2340">
        <v>0</v>
      </c>
      <c r="T2340">
        <v>0</v>
      </c>
    </row>
    <row r="2341" spans="1:20">
      <c r="A2341" t="s">
        <v>1215</v>
      </c>
      <c r="B2341" s="4">
        <v>27</v>
      </c>
      <c r="C2341" s="4">
        <v>5</v>
      </c>
      <c r="D2341" s="4">
        <v>1980</v>
      </c>
      <c r="E2341" s="1">
        <f t="shared" si="72"/>
        <v>11962</v>
      </c>
      <c r="F2341">
        <v>50.97</v>
      </c>
      <c r="G2341">
        <v>-1.33</v>
      </c>
      <c r="H2341" t="s">
        <v>4129</v>
      </c>
      <c r="I2341" s="4">
        <v>25</v>
      </c>
      <c r="J2341" s="4">
        <v>11</v>
      </c>
      <c r="K2341" s="6">
        <v>1980</v>
      </c>
      <c r="L2341" s="1">
        <f t="shared" si="73"/>
        <v>11416</v>
      </c>
      <c r="M2341">
        <v>50.97</v>
      </c>
      <c r="N2341">
        <v>-1.3</v>
      </c>
      <c r="O2341" t="s">
        <v>4129</v>
      </c>
      <c r="P2341" t="s">
        <v>40</v>
      </c>
      <c r="Q2341" t="s">
        <v>35</v>
      </c>
      <c r="R2341">
        <v>182</v>
      </c>
      <c r="S2341">
        <v>3</v>
      </c>
      <c r="T2341">
        <v>91</v>
      </c>
    </row>
    <row r="2342" spans="1:20">
      <c r="A2342" t="s">
        <v>1216</v>
      </c>
      <c r="B2342" s="4">
        <v>14</v>
      </c>
      <c r="C2342" s="4">
        <v>5</v>
      </c>
      <c r="D2342" s="4">
        <v>1980</v>
      </c>
      <c r="E2342" s="1">
        <f t="shared" si="72"/>
        <v>7214</v>
      </c>
      <c r="F2342">
        <v>52.57</v>
      </c>
      <c r="G2342">
        <v>-1.83</v>
      </c>
      <c r="H2342" t="s">
        <v>4129</v>
      </c>
      <c r="I2342" s="4">
        <v>9</v>
      </c>
      <c r="J2342" s="4">
        <v>7</v>
      </c>
      <c r="K2342" s="6">
        <v>1985</v>
      </c>
      <c r="L2342" s="1">
        <f t="shared" si="73"/>
        <v>5454</v>
      </c>
      <c r="M2342">
        <v>52.57</v>
      </c>
      <c r="N2342">
        <v>-1.83</v>
      </c>
      <c r="O2342" t="s">
        <v>4129</v>
      </c>
      <c r="P2342" t="s">
        <v>40</v>
      </c>
      <c r="Q2342" t="s">
        <v>35</v>
      </c>
      <c r="R2342">
        <v>1882</v>
      </c>
      <c r="S2342">
        <v>0</v>
      </c>
      <c r="T2342">
        <v>0</v>
      </c>
    </row>
    <row r="2343" spans="1:20">
      <c r="A2343" t="s">
        <v>1707</v>
      </c>
      <c r="B2343" s="4">
        <v>20</v>
      </c>
      <c r="C2343" s="4">
        <v>5</v>
      </c>
      <c r="D2343" s="4">
        <v>1980</v>
      </c>
      <c r="E2343" s="1">
        <f t="shared" si="72"/>
        <v>9406</v>
      </c>
      <c r="F2343">
        <v>52.53</v>
      </c>
      <c r="G2343">
        <v>4.67</v>
      </c>
      <c r="H2343" t="s">
        <v>1615</v>
      </c>
      <c r="I2343" s="4">
        <v>3</v>
      </c>
      <c r="J2343" s="4">
        <v>4</v>
      </c>
      <c r="K2343" s="6">
        <v>1982</v>
      </c>
      <c r="L2343" s="1">
        <f t="shared" si="73"/>
        <v>3168</v>
      </c>
      <c r="M2343">
        <v>52.57</v>
      </c>
      <c r="N2343">
        <v>4.63</v>
      </c>
      <c r="O2343" t="s">
        <v>1615</v>
      </c>
      <c r="P2343" t="s">
        <v>40</v>
      </c>
      <c r="Q2343" t="s">
        <v>35</v>
      </c>
      <c r="R2343">
        <v>683</v>
      </c>
      <c r="S2343">
        <v>5</v>
      </c>
      <c r="T2343">
        <v>329</v>
      </c>
    </row>
    <row r="2344" spans="1:20">
      <c r="A2344" t="s">
        <v>1777</v>
      </c>
      <c r="B2344" s="4">
        <v>29</v>
      </c>
      <c r="C2344" s="4">
        <v>5</v>
      </c>
      <c r="D2344" s="4">
        <v>1980</v>
      </c>
      <c r="E2344" s="1">
        <f t="shared" si="72"/>
        <v>12693</v>
      </c>
      <c r="F2344">
        <v>52.15</v>
      </c>
      <c r="G2344">
        <v>4.3499999999999996</v>
      </c>
      <c r="H2344" t="s">
        <v>1615</v>
      </c>
      <c r="I2344" s="4">
        <v>15</v>
      </c>
      <c r="J2344" s="4">
        <v>5</v>
      </c>
      <c r="K2344" s="6">
        <v>1982</v>
      </c>
      <c r="L2344" s="1">
        <f t="shared" si="73"/>
        <v>7581</v>
      </c>
      <c r="M2344">
        <v>52.17</v>
      </c>
      <c r="N2344">
        <v>4.37</v>
      </c>
      <c r="O2344" t="s">
        <v>1615</v>
      </c>
      <c r="P2344" t="s">
        <v>40</v>
      </c>
      <c r="Q2344" t="s">
        <v>35</v>
      </c>
      <c r="R2344">
        <v>716</v>
      </c>
      <c r="S2344">
        <v>2</v>
      </c>
      <c r="T2344">
        <v>91</v>
      </c>
    </row>
    <row r="2345" spans="1:20">
      <c r="A2345" t="s">
        <v>1781</v>
      </c>
      <c r="B2345" s="4">
        <v>24</v>
      </c>
      <c r="C2345" s="4">
        <v>5</v>
      </c>
      <c r="D2345" s="4">
        <v>1980</v>
      </c>
      <c r="E2345" s="1">
        <f t="shared" si="72"/>
        <v>10867</v>
      </c>
      <c r="F2345">
        <v>52.4</v>
      </c>
      <c r="G2345">
        <v>4.75</v>
      </c>
      <c r="H2345" t="s">
        <v>1615</v>
      </c>
      <c r="I2345" s="4">
        <v>7</v>
      </c>
      <c r="J2345" s="4">
        <v>8</v>
      </c>
      <c r="K2345" s="6">
        <v>1980</v>
      </c>
      <c r="L2345" s="1">
        <f t="shared" si="73"/>
        <v>4749</v>
      </c>
      <c r="M2345">
        <v>52.37</v>
      </c>
      <c r="N2345">
        <v>4.8</v>
      </c>
      <c r="O2345" t="s">
        <v>1615</v>
      </c>
      <c r="P2345" t="s">
        <v>40</v>
      </c>
      <c r="Q2345" t="s">
        <v>27</v>
      </c>
      <c r="R2345">
        <v>75</v>
      </c>
      <c r="S2345">
        <v>5</v>
      </c>
      <c r="T2345">
        <v>149</v>
      </c>
    </row>
    <row r="2346" spans="1:20">
      <c r="A2346" t="s">
        <v>1864</v>
      </c>
      <c r="B2346" s="4">
        <v>5</v>
      </c>
      <c r="C2346" s="4">
        <v>6</v>
      </c>
      <c r="D2346" s="4">
        <v>1980</v>
      </c>
      <c r="E2346" s="1">
        <f t="shared" si="72"/>
        <v>3958</v>
      </c>
      <c r="F2346">
        <v>51.97</v>
      </c>
      <c r="G2346">
        <v>6.03</v>
      </c>
      <c r="H2346" t="s">
        <v>1615</v>
      </c>
      <c r="I2346" s="4">
        <v>1</v>
      </c>
      <c r="J2346" s="4">
        <v>5</v>
      </c>
      <c r="K2346" s="6">
        <v>1983</v>
      </c>
      <c r="L2346" s="1">
        <f t="shared" si="73"/>
        <v>2469</v>
      </c>
      <c r="M2346">
        <v>51.97</v>
      </c>
      <c r="N2346">
        <v>6.02</v>
      </c>
      <c r="O2346" t="s">
        <v>1615</v>
      </c>
      <c r="P2346" t="s">
        <v>140</v>
      </c>
      <c r="Q2346" t="s">
        <v>35</v>
      </c>
      <c r="R2346">
        <v>1060</v>
      </c>
      <c r="S2346">
        <v>3</v>
      </c>
      <c r="T2346">
        <v>212</v>
      </c>
    </row>
    <row r="2347" spans="1:20">
      <c r="A2347" t="s">
        <v>1865</v>
      </c>
      <c r="B2347" s="4">
        <v>19</v>
      </c>
      <c r="C2347" s="4">
        <v>6</v>
      </c>
      <c r="D2347" s="4">
        <v>1980</v>
      </c>
      <c r="E2347" s="1">
        <f t="shared" si="72"/>
        <v>9071</v>
      </c>
      <c r="F2347">
        <v>51.93</v>
      </c>
      <c r="G2347">
        <v>5.55</v>
      </c>
      <c r="H2347" t="s">
        <v>1615</v>
      </c>
      <c r="I2347" s="4">
        <v>16</v>
      </c>
      <c r="J2347" s="4">
        <v>9</v>
      </c>
      <c r="K2347" s="6">
        <v>1980</v>
      </c>
      <c r="L2347" s="1">
        <f t="shared" si="73"/>
        <v>8068</v>
      </c>
      <c r="M2347">
        <v>51.95</v>
      </c>
      <c r="N2347">
        <v>5.55</v>
      </c>
      <c r="O2347" t="s">
        <v>1615</v>
      </c>
      <c r="P2347" t="s">
        <v>40</v>
      </c>
      <c r="Q2347" t="s">
        <v>35</v>
      </c>
      <c r="R2347">
        <v>89</v>
      </c>
      <c r="S2347">
        <v>0</v>
      </c>
      <c r="T2347">
        <v>0</v>
      </c>
    </row>
    <row r="2348" spans="1:20">
      <c r="A2348" t="s">
        <v>1866</v>
      </c>
      <c r="B2348" s="4">
        <v>20</v>
      </c>
      <c r="C2348" s="4">
        <v>6</v>
      </c>
      <c r="D2348" s="4">
        <v>1980</v>
      </c>
      <c r="E2348" s="1">
        <f t="shared" si="72"/>
        <v>9437</v>
      </c>
      <c r="F2348">
        <v>51.97</v>
      </c>
      <c r="G2348">
        <v>6.02</v>
      </c>
      <c r="H2348" t="s">
        <v>1615</v>
      </c>
      <c r="I2348" s="4">
        <v>10</v>
      </c>
      <c r="J2348" s="4">
        <v>5</v>
      </c>
      <c r="K2348" s="6">
        <v>1984</v>
      </c>
      <c r="L2348" s="1">
        <f t="shared" si="73"/>
        <v>5757</v>
      </c>
      <c r="M2348">
        <v>51.97</v>
      </c>
      <c r="N2348">
        <v>6.02</v>
      </c>
      <c r="O2348" t="s">
        <v>1615</v>
      </c>
      <c r="P2348" t="s">
        <v>34</v>
      </c>
      <c r="Q2348" t="s">
        <v>35</v>
      </c>
      <c r="R2348">
        <v>1420</v>
      </c>
      <c r="S2348">
        <v>0</v>
      </c>
      <c r="T2348">
        <v>0</v>
      </c>
    </row>
    <row r="2349" spans="1:20">
      <c r="A2349" t="s">
        <v>1867</v>
      </c>
      <c r="B2349" s="4">
        <v>20</v>
      </c>
      <c r="C2349" s="4">
        <v>6</v>
      </c>
      <c r="D2349" s="4">
        <v>1980</v>
      </c>
      <c r="E2349" s="1">
        <f t="shared" si="72"/>
        <v>9437</v>
      </c>
      <c r="F2349">
        <v>51.97</v>
      </c>
      <c r="G2349">
        <v>6.02</v>
      </c>
      <c r="H2349" t="s">
        <v>1615</v>
      </c>
      <c r="I2349" s="4">
        <v>7</v>
      </c>
      <c r="J2349" s="4">
        <v>3</v>
      </c>
      <c r="K2349" s="6">
        <v>1981</v>
      </c>
      <c r="L2349" s="1">
        <f t="shared" si="73"/>
        <v>4597</v>
      </c>
      <c r="M2349">
        <v>51.97</v>
      </c>
      <c r="N2349">
        <v>6.13</v>
      </c>
      <c r="O2349" t="s">
        <v>1615</v>
      </c>
      <c r="P2349" t="s">
        <v>34</v>
      </c>
      <c r="Q2349" t="s">
        <v>35</v>
      </c>
      <c r="R2349">
        <v>260</v>
      </c>
      <c r="S2349">
        <v>8</v>
      </c>
      <c r="T2349">
        <v>91</v>
      </c>
    </row>
    <row r="2350" spans="1:20">
      <c r="A2350" t="s">
        <v>1868</v>
      </c>
      <c r="B2350" s="4">
        <v>24</v>
      </c>
      <c r="C2350" s="4">
        <v>6</v>
      </c>
      <c r="D2350" s="4">
        <v>1980</v>
      </c>
      <c r="E2350" s="1">
        <f t="shared" si="72"/>
        <v>10898</v>
      </c>
      <c r="F2350">
        <v>51.97</v>
      </c>
      <c r="G2350">
        <v>6.03</v>
      </c>
      <c r="H2350" t="s">
        <v>1615</v>
      </c>
      <c r="I2350" s="4">
        <v>2</v>
      </c>
      <c r="J2350" s="4">
        <v>5</v>
      </c>
      <c r="K2350" s="6">
        <v>1984</v>
      </c>
      <c r="L2350" s="1">
        <f t="shared" si="73"/>
        <v>2835</v>
      </c>
      <c r="M2350">
        <v>51.98</v>
      </c>
      <c r="N2350">
        <v>6.07</v>
      </c>
      <c r="O2350" t="s">
        <v>1615</v>
      </c>
      <c r="P2350" t="s">
        <v>34</v>
      </c>
      <c r="Q2350" t="s">
        <v>35</v>
      </c>
      <c r="R2350">
        <v>1408</v>
      </c>
      <c r="S2350">
        <v>3</v>
      </c>
      <c r="T2350">
        <v>51</v>
      </c>
    </row>
    <row r="2351" spans="1:20">
      <c r="A2351" t="s">
        <v>1869</v>
      </c>
      <c r="B2351" s="4">
        <v>24</v>
      </c>
      <c r="C2351" s="4">
        <v>6</v>
      </c>
      <c r="D2351" s="4">
        <v>1980</v>
      </c>
      <c r="E2351" s="1">
        <f t="shared" si="72"/>
        <v>10898</v>
      </c>
      <c r="F2351">
        <v>51.97</v>
      </c>
      <c r="G2351">
        <v>6.03</v>
      </c>
      <c r="H2351" t="s">
        <v>1615</v>
      </c>
      <c r="I2351" s="4">
        <v>4</v>
      </c>
      <c r="J2351" s="4">
        <v>5</v>
      </c>
      <c r="K2351" s="6">
        <v>1983</v>
      </c>
      <c r="L2351" s="1">
        <f t="shared" si="73"/>
        <v>3565</v>
      </c>
      <c r="M2351">
        <v>51.8</v>
      </c>
      <c r="N2351">
        <v>6.37</v>
      </c>
      <c r="O2351" t="s">
        <v>332</v>
      </c>
      <c r="P2351" t="s">
        <v>40</v>
      </c>
      <c r="Q2351" t="s">
        <v>27</v>
      </c>
      <c r="R2351">
        <v>1044</v>
      </c>
      <c r="S2351">
        <v>30</v>
      </c>
      <c r="T2351">
        <v>130</v>
      </c>
    </row>
    <row r="2352" spans="1:20">
      <c r="A2352" t="s">
        <v>1871</v>
      </c>
      <c r="B2352" s="4">
        <v>8</v>
      </c>
      <c r="C2352" s="4">
        <v>5</v>
      </c>
      <c r="D2352" s="4">
        <v>1980</v>
      </c>
      <c r="E2352" s="1">
        <f t="shared" si="72"/>
        <v>5023</v>
      </c>
      <c r="F2352">
        <v>51.92</v>
      </c>
      <c r="G2352">
        <v>5.53</v>
      </c>
      <c r="H2352" t="s">
        <v>1615</v>
      </c>
      <c r="I2352" s="4">
        <v>9</v>
      </c>
      <c r="J2352" s="4">
        <v>10</v>
      </c>
      <c r="K2352" s="6">
        <v>1980</v>
      </c>
      <c r="L2352" s="1">
        <f t="shared" si="73"/>
        <v>5541</v>
      </c>
      <c r="M2352">
        <v>51.95</v>
      </c>
      <c r="N2352">
        <v>5.57</v>
      </c>
      <c r="O2352" t="s">
        <v>1615</v>
      </c>
      <c r="P2352" t="s">
        <v>34</v>
      </c>
      <c r="Q2352" t="s">
        <v>35</v>
      </c>
      <c r="R2352">
        <v>154</v>
      </c>
      <c r="S2352">
        <v>5</v>
      </c>
      <c r="T2352">
        <v>32</v>
      </c>
    </row>
    <row r="2353" spans="1:20">
      <c r="A2353" t="s">
        <v>1872</v>
      </c>
      <c r="B2353" s="4">
        <v>8</v>
      </c>
      <c r="C2353" s="4">
        <v>5</v>
      </c>
      <c r="D2353" s="4">
        <v>1980</v>
      </c>
      <c r="E2353" s="1">
        <f t="shared" si="72"/>
        <v>5023</v>
      </c>
      <c r="F2353">
        <v>51.92</v>
      </c>
      <c r="G2353">
        <v>5.53</v>
      </c>
      <c r="H2353" t="s">
        <v>1615</v>
      </c>
      <c r="I2353" s="4">
        <v>15</v>
      </c>
      <c r="J2353" s="4">
        <v>4</v>
      </c>
      <c r="K2353" s="6">
        <v>1982</v>
      </c>
      <c r="L2353" s="1">
        <f t="shared" si="73"/>
        <v>7551</v>
      </c>
      <c r="M2353">
        <v>51.92</v>
      </c>
      <c r="N2353">
        <v>5.53</v>
      </c>
      <c r="O2353" t="s">
        <v>1615</v>
      </c>
      <c r="P2353" t="s">
        <v>81</v>
      </c>
      <c r="Q2353" t="s">
        <v>35</v>
      </c>
      <c r="R2353">
        <v>707</v>
      </c>
      <c r="S2353">
        <v>0</v>
      </c>
      <c r="T2353">
        <v>0</v>
      </c>
    </row>
    <row r="2354" spans="1:20">
      <c r="A2354" t="s">
        <v>1873</v>
      </c>
      <c r="B2354" s="4">
        <v>9</v>
      </c>
      <c r="C2354" s="4">
        <v>5</v>
      </c>
      <c r="D2354" s="4">
        <v>1980</v>
      </c>
      <c r="E2354" s="1">
        <f t="shared" si="72"/>
        <v>5388</v>
      </c>
      <c r="F2354">
        <v>51.97</v>
      </c>
      <c r="G2354">
        <v>6</v>
      </c>
      <c r="H2354" t="s">
        <v>1615</v>
      </c>
      <c r="I2354" s="4">
        <v>18</v>
      </c>
      <c r="J2354" s="4">
        <v>5</v>
      </c>
      <c r="K2354" s="6">
        <v>1980</v>
      </c>
      <c r="L2354" s="1">
        <f t="shared" si="73"/>
        <v>8675</v>
      </c>
      <c r="M2354">
        <v>51.97</v>
      </c>
      <c r="N2354">
        <v>6</v>
      </c>
      <c r="O2354" t="s">
        <v>1615</v>
      </c>
      <c r="P2354" t="s">
        <v>140</v>
      </c>
      <c r="Q2354" t="s">
        <v>35</v>
      </c>
      <c r="R2354">
        <v>9</v>
      </c>
      <c r="S2354">
        <v>0</v>
      </c>
      <c r="T2354">
        <v>0</v>
      </c>
    </row>
    <row r="2355" spans="1:20">
      <c r="A2355" t="s">
        <v>1874</v>
      </c>
      <c r="B2355" s="4">
        <v>9</v>
      </c>
      <c r="C2355" s="4">
        <v>5</v>
      </c>
      <c r="D2355" s="4">
        <v>1980</v>
      </c>
      <c r="E2355" s="1">
        <f t="shared" si="72"/>
        <v>5388</v>
      </c>
      <c r="F2355">
        <v>51.97</v>
      </c>
      <c r="G2355">
        <v>6</v>
      </c>
      <c r="H2355" t="s">
        <v>1615</v>
      </c>
      <c r="I2355" s="4">
        <v>18</v>
      </c>
      <c r="J2355" s="4">
        <v>5</v>
      </c>
      <c r="K2355" s="6">
        <v>1980</v>
      </c>
      <c r="L2355" s="1">
        <f t="shared" si="73"/>
        <v>8675</v>
      </c>
      <c r="M2355">
        <v>51.97</v>
      </c>
      <c r="N2355">
        <v>6</v>
      </c>
      <c r="O2355" t="s">
        <v>1615</v>
      </c>
      <c r="P2355" t="s">
        <v>140</v>
      </c>
      <c r="Q2355" t="s">
        <v>35</v>
      </c>
      <c r="R2355">
        <v>9</v>
      </c>
      <c r="S2355">
        <v>0</v>
      </c>
      <c r="T2355">
        <v>0</v>
      </c>
    </row>
    <row r="2356" spans="1:20">
      <c r="A2356" t="s">
        <v>1875</v>
      </c>
      <c r="B2356" s="4">
        <v>9</v>
      </c>
      <c r="C2356" s="4">
        <v>5</v>
      </c>
      <c r="D2356" s="4">
        <v>1980</v>
      </c>
      <c r="E2356" s="1">
        <f t="shared" si="72"/>
        <v>5388</v>
      </c>
      <c r="F2356">
        <v>51.97</v>
      </c>
      <c r="G2356">
        <v>6</v>
      </c>
      <c r="H2356" t="s">
        <v>1615</v>
      </c>
      <c r="I2356" s="4">
        <v>18</v>
      </c>
      <c r="J2356" s="4">
        <v>5</v>
      </c>
      <c r="K2356" s="6">
        <v>1980</v>
      </c>
      <c r="L2356" s="1">
        <f t="shared" si="73"/>
        <v>8675</v>
      </c>
      <c r="M2356">
        <v>51.97</v>
      </c>
      <c r="N2356">
        <v>6</v>
      </c>
      <c r="O2356" t="s">
        <v>1615</v>
      </c>
      <c r="P2356" t="s">
        <v>140</v>
      </c>
      <c r="Q2356" t="s">
        <v>35</v>
      </c>
      <c r="R2356">
        <v>9</v>
      </c>
      <c r="S2356">
        <v>0</v>
      </c>
      <c r="T2356">
        <v>0</v>
      </c>
    </row>
    <row r="2357" spans="1:20">
      <c r="A2357" t="s">
        <v>1876</v>
      </c>
      <c r="B2357" s="4">
        <v>9</v>
      </c>
      <c r="C2357" s="4">
        <v>5</v>
      </c>
      <c r="D2357" s="4">
        <v>1980</v>
      </c>
      <c r="E2357" s="1">
        <f t="shared" si="72"/>
        <v>5388</v>
      </c>
      <c r="F2357">
        <v>51.97</v>
      </c>
      <c r="G2357">
        <v>6</v>
      </c>
      <c r="H2357" t="s">
        <v>1615</v>
      </c>
      <c r="I2357" s="4">
        <v>18</v>
      </c>
      <c r="J2357" s="4">
        <v>5</v>
      </c>
      <c r="K2357" s="6">
        <v>1980</v>
      </c>
      <c r="L2357" s="1">
        <f t="shared" si="73"/>
        <v>8675</v>
      </c>
      <c r="M2357">
        <v>51.97</v>
      </c>
      <c r="N2357">
        <v>6</v>
      </c>
      <c r="O2357" t="s">
        <v>1615</v>
      </c>
      <c r="P2357" t="s">
        <v>140</v>
      </c>
      <c r="Q2357" t="s">
        <v>35</v>
      </c>
      <c r="R2357">
        <v>9</v>
      </c>
      <c r="S2357">
        <v>0</v>
      </c>
      <c r="T2357">
        <v>0</v>
      </c>
    </row>
    <row r="2358" spans="1:20">
      <c r="A2358" t="s">
        <v>1877</v>
      </c>
      <c r="B2358" s="4">
        <v>9</v>
      </c>
      <c r="C2358" s="4">
        <v>5</v>
      </c>
      <c r="D2358" s="4">
        <v>1980</v>
      </c>
      <c r="E2358" s="1">
        <f t="shared" si="72"/>
        <v>5388</v>
      </c>
      <c r="F2358">
        <v>51.97</v>
      </c>
      <c r="G2358">
        <v>6</v>
      </c>
      <c r="H2358" t="s">
        <v>1615</v>
      </c>
      <c r="I2358" s="4">
        <v>18</v>
      </c>
      <c r="J2358" s="4">
        <v>5</v>
      </c>
      <c r="K2358" s="6">
        <v>1980</v>
      </c>
      <c r="L2358" s="1">
        <f t="shared" si="73"/>
        <v>8675</v>
      </c>
      <c r="M2358">
        <v>51.97</v>
      </c>
      <c r="N2358">
        <v>6</v>
      </c>
      <c r="O2358" t="s">
        <v>1615</v>
      </c>
      <c r="P2358" t="s">
        <v>140</v>
      </c>
      <c r="Q2358" t="s">
        <v>35</v>
      </c>
      <c r="R2358">
        <v>9</v>
      </c>
      <c r="S2358">
        <v>0</v>
      </c>
      <c r="T2358">
        <v>0</v>
      </c>
    </row>
    <row r="2359" spans="1:20">
      <c r="A2359" t="s">
        <v>1878</v>
      </c>
      <c r="B2359" s="4">
        <v>9</v>
      </c>
      <c r="C2359" s="4">
        <v>5</v>
      </c>
      <c r="D2359" s="4">
        <v>1980</v>
      </c>
      <c r="E2359" s="1">
        <f t="shared" si="72"/>
        <v>5388</v>
      </c>
      <c r="F2359">
        <v>51.97</v>
      </c>
      <c r="G2359">
        <v>6</v>
      </c>
      <c r="H2359" t="s">
        <v>1615</v>
      </c>
      <c r="I2359" s="4">
        <v>18</v>
      </c>
      <c r="J2359" s="4">
        <v>5</v>
      </c>
      <c r="K2359" s="6">
        <v>1980</v>
      </c>
      <c r="L2359" s="1">
        <f t="shared" si="73"/>
        <v>8675</v>
      </c>
      <c r="M2359">
        <v>51.97</v>
      </c>
      <c r="N2359">
        <v>6</v>
      </c>
      <c r="O2359" t="s">
        <v>1615</v>
      </c>
      <c r="P2359" t="s">
        <v>140</v>
      </c>
      <c r="Q2359" t="s">
        <v>35</v>
      </c>
      <c r="R2359">
        <v>9</v>
      </c>
      <c r="S2359">
        <v>0</v>
      </c>
      <c r="T2359">
        <v>0</v>
      </c>
    </row>
    <row r="2360" spans="1:20">
      <c r="A2360" t="s">
        <v>1879</v>
      </c>
      <c r="B2360" s="4">
        <v>13</v>
      </c>
      <c r="C2360" s="4">
        <v>5</v>
      </c>
      <c r="D2360" s="4">
        <v>1980</v>
      </c>
      <c r="E2360" s="1">
        <f t="shared" si="72"/>
        <v>6849</v>
      </c>
      <c r="F2360">
        <v>51.92</v>
      </c>
      <c r="G2360">
        <v>5.58</v>
      </c>
      <c r="H2360" t="s">
        <v>1615</v>
      </c>
      <c r="I2360" s="4">
        <v>15</v>
      </c>
      <c r="J2360" s="4">
        <v>5</v>
      </c>
      <c r="K2360" s="6">
        <v>1981</v>
      </c>
      <c r="L2360" s="1">
        <f t="shared" si="73"/>
        <v>7580</v>
      </c>
      <c r="M2360">
        <v>51.92</v>
      </c>
      <c r="N2360">
        <v>5.6</v>
      </c>
      <c r="O2360" t="s">
        <v>1615</v>
      </c>
      <c r="P2360" t="s">
        <v>34</v>
      </c>
      <c r="Q2360" t="s">
        <v>35</v>
      </c>
      <c r="R2360">
        <v>367</v>
      </c>
      <c r="S2360">
        <v>2</v>
      </c>
      <c r="T2360">
        <v>91</v>
      </c>
    </row>
    <row r="2361" spans="1:20">
      <c r="A2361" t="s">
        <v>1880</v>
      </c>
      <c r="B2361" s="4">
        <v>13</v>
      </c>
      <c r="C2361" s="4">
        <v>5</v>
      </c>
      <c r="D2361" s="4">
        <v>1980</v>
      </c>
      <c r="E2361" s="1">
        <f t="shared" si="72"/>
        <v>6849</v>
      </c>
      <c r="F2361">
        <v>51.92</v>
      </c>
      <c r="G2361">
        <v>5.58</v>
      </c>
      <c r="H2361" t="s">
        <v>1615</v>
      </c>
      <c r="I2361" s="4">
        <v>26</v>
      </c>
      <c r="J2361" s="4">
        <v>5</v>
      </c>
      <c r="K2361" s="6">
        <v>1981</v>
      </c>
      <c r="L2361" s="1">
        <f t="shared" si="73"/>
        <v>11598</v>
      </c>
      <c r="M2361">
        <v>51.92</v>
      </c>
      <c r="N2361">
        <v>5.6</v>
      </c>
      <c r="O2361" t="s">
        <v>1615</v>
      </c>
      <c r="P2361" t="s">
        <v>40</v>
      </c>
      <c r="Q2361" t="s">
        <v>35</v>
      </c>
      <c r="R2361">
        <v>378</v>
      </c>
      <c r="S2361">
        <v>2</v>
      </c>
      <c r="T2361">
        <v>91</v>
      </c>
    </row>
    <row r="2362" spans="1:20">
      <c r="A2362" t="s">
        <v>1881</v>
      </c>
      <c r="B2362" s="4">
        <v>16</v>
      </c>
      <c r="C2362" s="4">
        <v>5</v>
      </c>
      <c r="D2362" s="4">
        <v>1980</v>
      </c>
      <c r="E2362" s="1">
        <f t="shared" si="72"/>
        <v>7945</v>
      </c>
      <c r="F2362">
        <v>51.93</v>
      </c>
      <c r="G2362">
        <v>5.55</v>
      </c>
      <c r="H2362" t="s">
        <v>1615</v>
      </c>
      <c r="I2362" s="4">
        <v>29</v>
      </c>
      <c r="J2362" s="4">
        <v>5</v>
      </c>
      <c r="K2362" s="6">
        <v>1980</v>
      </c>
      <c r="L2362" s="1">
        <f t="shared" si="73"/>
        <v>12693</v>
      </c>
      <c r="M2362">
        <v>51.95</v>
      </c>
      <c r="N2362">
        <v>5.55</v>
      </c>
      <c r="O2362" t="s">
        <v>1615</v>
      </c>
      <c r="P2362" t="s">
        <v>140</v>
      </c>
      <c r="Q2362" t="s">
        <v>35</v>
      </c>
      <c r="R2362">
        <v>13</v>
      </c>
      <c r="S2362">
        <v>0</v>
      </c>
      <c r="T2362">
        <v>0</v>
      </c>
    </row>
    <row r="2363" spans="1:20">
      <c r="A2363" t="s">
        <v>1882</v>
      </c>
      <c r="B2363" s="4">
        <v>30</v>
      </c>
      <c r="C2363" s="4">
        <v>5</v>
      </c>
      <c r="D2363" s="4">
        <v>1980</v>
      </c>
      <c r="E2363" s="1">
        <f t="shared" si="72"/>
        <v>13058</v>
      </c>
      <c r="F2363">
        <v>51.93</v>
      </c>
      <c r="G2363">
        <v>5.55</v>
      </c>
      <c r="H2363" t="s">
        <v>1615</v>
      </c>
      <c r="I2363" s="4">
        <v>23</v>
      </c>
      <c r="J2363" s="4">
        <v>6</v>
      </c>
      <c r="K2363" s="6">
        <v>1980</v>
      </c>
      <c r="L2363" s="1">
        <f t="shared" si="73"/>
        <v>10532</v>
      </c>
      <c r="M2363">
        <v>51.92</v>
      </c>
      <c r="N2363">
        <v>5.55</v>
      </c>
      <c r="O2363" t="s">
        <v>1615</v>
      </c>
      <c r="P2363" t="s">
        <v>34</v>
      </c>
      <c r="Q2363" t="s">
        <v>35</v>
      </c>
      <c r="R2363">
        <v>24</v>
      </c>
      <c r="S2363">
        <v>0</v>
      </c>
      <c r="T2363">
        <v>0</v>
      </c>
    </row>
    <row r="2364" spans="1:20">
      <c r="A2364" t="s">
        <v>1883</v>
      </c>
      <c r="B2364" s="4">
        <v>30</v>
      </c>
      <c r="C2364" s="4">
        <v>5</v>
      </c>
      <c r="D2364" s="4">
        <v>1980</v>
      </c>
      <c r="E2364" s="1">
        <f t="shared" si="72"/>
        <v>13058</v>
      </c>
      <c r="F2364">
        <v>51.93</v>
      </c>
      <c r="G2364">
        <v>5.55</v>
      </c>
      <c r="H2364" t="s">
        <v>1615</v>
      </c>
      <c r="I2364" s="4">
        <v>23</v>
      </c>
      <c r="J2364" s="4">
        <v>6</v>
      </c>
      <c r="K2364" s="6">
        <v>1980</v>
      </c>
      <c r="L2364" s="1">
        <f t="shared" si="73"/>
        <v>10532</v>
      </c>
      <c r="M2364">
        <v>51.92</v>
      </c>
      <c r="N2364">
        <v>5.55</v>
      </c>
      <c r="O2364" t="s">
        <v>1615</v>
      </c>
      <c r="P2364" t="s">
        <v>34</v>
      </c>
      <c r="Q2364" t="s">
        <v>35</v>
      </c>
      <c r="R2364">
        <v>24</v>
      </c>
      <c r="S2364">
        <v>0</v>
      </c>
      <c r="T2364">
        <v>0</v>
      </c>
    </row>
    <row r="2365" spans="1:20">
      <c r="A2365" t="s">
        <v>1900</v>
      </c>
      <c r="B2365" s="4">
        <v>24</v>
      </c>
      <c r="C2365" s="4">
        <v>5</v>
      </c>
      <c r="D2365" s="4">
        <v>1980</v>
      </c>
      <c r="E2365" s="1">
        <f t="shared" si="72"/>
        <v>10867</v>
      </c>
      <c r="F2365">
        <v>52.35</v>
      </c>
      <c r="G2365">
        <v>4.5199999999999996</v>
      </c>
      <c r="H2365" t="s">
        <v>1615</v>
      </c>
      <c r="I2365" s="4">
        <v>26</v>
      </c>
      <c r="J2365" s="4">
        <v>6</v>
      </c>
      <c r="K2365" s="6">
        <v>1980</v>
      </c>
      <c r="L2365" s="1">
        <f t="shared" si="73"/>
        <v>11628</v>
      </c>
      <c r="M2365">
        <v>52.27</v>
      </c>
      <c r="N2365">
        <v>4.5</v>
      </c>
      <c r="O2365" t="s">
        <v>1615</v>
      </c>
      <c r="P2365" t="s">
        <v>81</v>
      </c>
      <c r="Q2365" t="s">
        <v>35</v>
      </c>
      <c r="R2365">
        <v>33</v>
      </c>
      <c r="S2365">
        <v>10</v>
      </c>
      <c r="T2365">
        <v>194</v>
      </c>
    </row>
    <row r="2366" spans="1:20">
      <c r="A2366" t="s">
        <v>1901</v>
      </c>
      <c r="B2366" s="4">
        <v>25</v>
      </c>
      <c r="C2366" s="4">
        <v>5</v>
      </c>
      <c r="D2366" s="4">
        <v>1980</v>
      </c>
      <c r="E2366" s="1">
        <f t="shared" si="72"/>
        <v>11232</v>
      </c>
      <c r="F2366">
        <v>52.35</v>
      </c>
      <c r="G2366">
        <v>4.5199999999999996</v>
      </c>
      <c r="H2366" t="s">
        <v>1615</v>
      </c>
      <c r="I2366" s="4">
        <v>4</v>
      </c>
      <c r="J2366" s="4">
        <v>7</v>
      </c>
      <c r="K2366" s="6">
        <v>1981</v>
      </c>
      <c r="L2366" s="1">
        <f t="shared" si="73"/>
        <v>3624</v>
      </c>
      <c r="M2366">
        <v>52.32</v>
      </c>
      <c r="N2366">
        <v>4.53</v>
      </c>
      <c r="O2366" t="s">
        <v>1615</v>
      </c>
      <c r="P2366" t="s">
        <v>40</v>
      </c>
      <c r="Q2366" t="s">
        <v>35</v>
      </c>
      <c r="R2366">
        <v>405</v>
      </c>
      <c r="S2366">
        <v>4</v>
      </c>
      <c r="T2366">
        <v>181</v>
      </c>
    </row>
    <row r="2367" spans="1:20">
      <c r="A2367" t="s">
        <v>1902</v>
      </c>
      <c r="B2367" s="4">
        <v>27</v>
      </c>
      <c r="C2367" s="4">
        <v>5</v>
      </c>
      <c r="D2367" s="4">
        <v>1980</v>
      </c>
      <c r="E2367" s="1">
        <f t="shared" si="72"/>
        <v>11962</v>
      </c>
      <c r="F2367">
        <v>52.78</v>
      </c>
      <c r="G2367">
        <v>4.68</v>
      </c>
      <c r="H2367" t="s">
        <v>1615</v>
      </c>
      <c r="I2367" s="4">
        <v>1</v>
      </c>
      <c r="J2367" s="4">
        <v>6</v>
      </c>
      <c r="K2367" s="6">
        <v>1980</v>
      </c>
      <c r="L2367" s="1">
        <f t="shared" si="73"/>
        <v>2497</v>
      </c>
      <c r="M2367">
        <v>52.82</v>
      </c>
      <c r="N2367">
        <v>4.68</v>
      </c>
      <c r="O2367" t="s">
        <v>1615</v>
      </c>
      <c r="P2367" t="s">
        <v>40</v>
      </c>
      <c r="Q2367" t="s">
        <v>35</v>
      </c>
      <c r="R2367">
        <v>5</v>
      </c>
      <c r="S2367">
        <v>4</v>
      </c>
      <c r="T2367">
        <v>344</v>
      </c>
    </row>
    <row r="2368" spans="1:20">
      <c r="A2368" t="s">
        <v>1903</v>
      </c>
      <c r="B2368" s="4">
        <v>1</v>
      </c>
      <c r="C2368" s="4">
        <v>6</v>
      </c>
      <c r="D2368" s="4">
        <v>1980</v>
      </c>
      <c r="E2368" s="1">
        <f t="shared" si="72"/>
        <v>2497</v>
      </c>
      <c r="F2368">
        <v>52.35</v>
      </c>
      <c r="G2368">
        <v>4.5199999999999996</v>
      </c>
      <c r="H2368" t="s">
        <v>1615</v>
      </c>
      <c r="I2368" s="4">
        <v>4</v>
      </c>
      <c r="J2368" s="4">
        <v>9</v>
      </c>
      <c r="K2368" s="6">
        <v>1980</v>
      </c>
      <c r="L2368" s="1">
        <f t="shared" si="73"/>
        <v>3685</v>
      </c>
      <c r="M2368">
        <v>52.3</v>
      </c>
      <c r="N2368">
        <v>4.53</v>
      </c>
      <c r="O2368" t="s">
        <v>1615</v>
      </c>
      <c r="P2368" t="s">
        <v>40</v>
      </c>
      <c r="Q2368" t="s">
        <v>35</v>
      </c>
      <c r="R2368">
        <v>95</v>
      </c>
      <c r="S2368">
        <v>6</v>
      </c>
      <c r="T2368">
        <v>181</v>
      </c>
    </row>
    <row r="2369" spans="1:20">
      <c r="A2369" t="s">
        <v>1904</v>
      </c>
      <c r="B2369" s="4">
        <v>1</v>
      </c>
      <c r="C2369" s="4">
        <v>6</v>
      </c>
      <c r="D2369" s="4">
        <v>1980</v>
      </c>
      <c r="E2369" s="1">
        <f t="shared" si="72"/>
        <v>2497</v>
      </c>
      <c r="F2369">
        <v>52.35</v>
      </c>
      <c r="G2369">
        <v>4.5199999999999996</v>
      </c>
      <c r="H2369" t="s">
        <v>1615</v>
      </c>
      <c r="I2369" s="4">
        <v>12</v>
      </c>
      <c r="J2369" s="4">
        <v>7</v>
      </c>
      <c r="K2369" s="6">
        <v>1980</v>
      </c>
      <c r="L2369" s="1">
        <f t="shared" si="73"/>
        <v>6545</v>
      </c>
      <c r="M2369">
        <v>52.35</v>
      </c>
      <c r="N2369">
        <v>4.53</v>
      </c>
      <c r="O2369" t="s">
        <v>1615</v>
      </c>
      <c r="P2369" t="s">
        <v>40</v>
      </c>
      <c r="Q2369" t="s">
        <v>35</v>
      </c>
      <c r="R2369">
        <v>41</v>
      </c>
      <c r="S2369">
        <v>0</v>
      </c>
      <c r="T2369">
        <v>0</v>
      </c>
    </row>
    <row r="2370" spans="1:20">
      <c r="A2370" t="s">
        <v>1905</v>
      </c>
      <c r="B2370" s="4">
        <v>1</v>
      </c>
      <c r="C2370" s="4">
        <v>6</v>
      </c>
      <c r="D2370" s="4">
        <v>1980</v>
      </c>
      <c r="E2370" s="1">
        <f t="shared" si="72"/>
        <v>2497</v>
      </c>
      <c r="F2370">
        <v>52.35</v>
      </c>
      <c r="G2370">
        <v>4.5199999999999996</v>
      </c>
      <c r="H2370" t="s">
        <v>1615</v>
      </c>
      <c r="I2370" s="4">
        <v>8</v>
      </c>
      <c r="J2370" s="4">
        <v>4</v>
      </c>
      <c r="K2370" s="6">
        <v>1981</v>
      </c>
      <c r="L2370" s="1">
        <f t="shared" si="73"/>
        <v>4994</v>
      </c>
      <c r="M2370">
        <v>52.33</v>
      </c>
      <c r="N2370">
        <v>4.53</v>
      </c>
      <c r="O2370" t="s">
        <v>1615</v>
      </c>
      <c r="P2370" t="s">
        <v>40</v>
      </c>
      <c r="Q2370" t="s">
        <v>35</v>
      </c>
      <c r="R2370">
        <v>311</v>
      </c>
      <c r="S2370">
        <v>2</v>
      </c>
      <c r="T2370">
        <v>181</v>
      </c>
    </row>
    <row r="2371" spans="1:20">
      <c r="A2371" t="s">
        <v>1906</v>
      </c>
      <c r="B2371" s="4">
        <v>3</v>
      </c>
      <c r="C2371" s="4">
        <v>6</v>
      </c>
      <c r="D2371" s="4">
        <v>1980</v>
      </c>
      <c r="E2371" s="1">
        <f t="shared" ref="E2371:E2434" si="74">DATE(B2371,C2371,D2371)</f>
        <v>3227</v>
      </c>
      <c r="F2371">
        <v>52.35</v>
      </c>
      <c r="G2371">
        <v>4.5199999999999996</v>
      </c>
      <c r="H2371" t="s">
        <v>1615</v>
      </c>
      <c r="I2371" s="4">
        <v>26</v>
      </c>
      <c r="J2371" s="4">
        <v>4</v>
      </c>
      <c r="K2371" s="6">
        <v>1986</v>
      </c>
      <c r="L2371" s="1">
        <f t="shared" ref="L2371:L2434" si="75">DATE(I2371,J2371,K2371)</f>
        <v>11573</v>
      </c>
      <c r="M2371">
        <v>52.87</v>
      </c>
      <c r="N2371">
        <v>4.93</v>
      </c>
      <c r="O2371" t="s">
        <v>1615</v>
      </c>
      <c r="P2371" t="s">
        <v>34</v>
      </c>
      <c r="Q2371" t="s">
        <v>35</v>
      </c>
      <c r="R2371">
        <v>2153</v>
      </c>
      <c r="S2371">
        <v>64</v>
      </c>
      <c r="T2371">
        <v>26</v>
      </c>
    </row>
    <row r="2372" spans="1:20">
      <c r="A2372" t="s">
        <v>1907</v>
      </c>
      <c r="B2372" s="4">
        <v>3</v>
      </c>
      <c r="C2372" s="4">
        <v>6</v>
      </c>
      <c r="D2372" s="4">
        <v>1980</v>
      </c>
      <c r="E2372" s="1">
        <f t="shared" si="74"/>
        <v>3227</v>
      </c>
      <c r="F2372">
        <v>52.35</v>
      </c>
      <c r="G2372">
        <v>4.5199999999999996</v>
      </c>
      <c r="H2372" t="s">
        <v>1615</v>
      </c>
      <c r="I2372" s="4">
        <v>20</v>
      </c>
      <c r="J2372" s="4">
        <v>9</v>
      </c>
      <c r="K2372" s="6">
        <v>1980</v>
      </c>
      <c r="L2372" s="1">
        <f t="shared" si="75"/>
        <v>9529</v>
      </c>
      <c r="M2372">
        <v>52.83</v>
      </c>
      <c r="N2372">
        <v>4.72</v>
      </c>
      <c r="O2372" t="s">
        <v>1615</v>
      </c>
      <c r="P2372" t="s">
        <v>40</v>
      </c>
      <c r="Q2372" t="s">
        <v>35</v>
      </c>
      <c r="R2372">
        <v>109</v>
      </c>
      <c r="S2372">
        <v>56</v>
      </c>
      <c r="T2372">
        <v>13</v>
      </c>
    </row>
    <row r="2373" spans="1:20">
      <c r="A2373" t="s">
        <v>1932</v>
      </c>
      <c r="B2373" s="4">
        <v>3</v>
      </c>
      <c r="C2373" s="4">
        <v>6</v>
      </c>
      <c r="D2373" s="4">
        <v>1980</v>
      </c>
      <c r="E2373" s="1">
        <f t="shared" si="74"/>
        <v>3227</v>
      </c>
      <c r="F2373">
        <v>53.05</v>
      </c>
      <c r="G2373">
        <v>4.7300000000000004</v>
      </c>
      <c r="H2373" t="s">
        <v>1615</v>
      </c>
      <c r="I2373" s="4">
        <v>15</v>
      </c>
      <c r="J2373" s="4">
        <v>1</v>
      </c>
      <c r="K2373" s="6">
        <v>1985</v>
      </c>
      <c r="L2373" s="1">
        <f t="shared" si="75"/>
        <v>7464</v>
      </c>
      <c r="M2373">
        <v>53.47</v>
      </c>
      <c r="N2373">
        <v>5.87</v>
      </c>
      <c r="O2373" t="s">
        <v>1615</v>
      </c>
      <c r="P2373" t="s">
        <v>34</v>
      </c>
      <c r="Q2373" t="s">
        <v>35</v>
      </c>
      <c r="R2373">
        <v>1687</v>
      </c>
      <c r="S2373">
        <v>88</v>
      </c>
      <c r="T2373">
        <v>60</v>
      </c>
    </row>
    <row r="2374" spans="1:20">
      <c r="A2374" t="s">
        <v>1933</v>
      </c>
      <c r="B2374" s="4">
        <v>3</v>
      </c>
      <c r="C2374" s="4">
        <v>6</v>
      </c>
      <c r="D2374" s="4">
        <v>1980</v>
      </c>
      <c r="E2374" s="1">
        <f t="shared" si="74"/>
        <v>3227</v>
      </c>
      <c r="F2374">
        <v>53.05</v>
      </c>
      <c r="G2374">
        <v>4.7300000000000004</v>
      </c>
      <c r="H2374" t="s">
        <v>1615</v>
      </c>
      <c r="I2374" s="4">
        <v>12</v>
      </c>
      <c r="J2374" s="4">
        <v>12</v>
      </c>
      <c r="K2374" s="6">
        <v>1984</v>
      </c>
      <c r="L2374" s="1">
        <f t="shared" si="75"/>
        <v>6702</v>
      </c>
      <c r="M2374">
        <v>53.1</v>
      </c>
      <c r="N2374">
        <v>4.7699999999999996</v>
      </c>
      <c r="O2374" t="s">
        <v>1615</v>
      </c>
      <c r="P2374" t="s">
        <v>34</v>
      </c>
      <c r="Q2374" t="s">
        <v>35</v>
      </c>
      <c r="R2374">
        <v>1653</v>
      </c>
      <c r="S2374">
        <v>5</v>
      </c>
      <c r="T2374">
        <v>31</v>
      </c>
    </row>
    <row r="2375" spans="1:20">
      <c r="A2375" t="s">
        <v>1934</v>
      </c>
      <c r="B2375" s="4">
        <v>6</v>
      </c>
      <c r="C2375" s="4">
        <v>6</v>
      </c>
      <c r="D2375" s="4">
        <v>1980</v>
      </c>
      <c r="E2375" s="1">
        <f t="shared" si="74"/>
        <v>4323</v>
      </c>
      <c r="F2375">
        <v>53.05</v>
      </c>
      <c r="G2375">
        <v>4.72</v>
      </c>
      <c r="H2375" t="s">
        <v>1615</v>
      </c>
      <c r="I2375" s="4">
        <v>19</v>
      </c>
      <c r="J2375" s="4">
        <v>4</v>
      </c>
      <c r="K2375" s="6">
        <v>1982</v>
      </c>
      <c r="L2375" s="1">
        <f t="shared" si="75"/>
        <v>9012</v>
      </c>
      <c r="M2375">
        <v>53.02</v>
      </c>
      <c r="N2375">
        <v>4.75</v>
      </c>
      <c r="O2375" t="s">
        <v>1615</v>
      </c>
      <c r="P2375" t="s">
        <v>34</v>
      </c>
      <c r="Q2375" t="s">
        <v>35</v>
      </c>
      <c r="R2375">
        <v>682</v>
      </c>
      <c r="S2375">
        <v>5</v>
      </c>
      <c r="T2375">
        <v>149</v>
      </c>
    </row>
    <row r="2376" spans="1:20">
      <c r="A2376" t="s">
        <v>1935</v>
      </c>
      <c r="B2376" s="4">
        <v>6</v>
      </c>
      <c r="C2376" s="4">
        <v>6</v>
      </c>
      <c r="D2376" s="4">
        <v>1980</v>
      </c>
      <c r="E2376" s="1">
        <f t="shared" si="74"/>
        <v>4323</v>
      </c>
      <c r="F2376">
        <v>53.05</v>
      </c>
      <c r="G2376">
        <v>4.72</v>
      </c>
      <c r="H2376" t="s">
        <v>1615</v>
      </c>
      <c r="I2376" s="4">
        <v>17</v>
      </c>
      <c r="J2376" s="4">
        <v>5</v>
      </c>
      <c r="K2376" s="6">
        <v>1983</v>
      </c>
      <c r="L2376" s="1">
        <f t="shared" si="75"/>
        <v>8313</v>
      </c>
      <c r="M2376">
        <v>53.03</v>
      </c>
      <c r="N2376">
        <v>4.7300000000000004</v>
      </c>
      <c r="O2376" t="s">
        <v>1615</v>
      </c>
      <c r="P2376" t="s">
        <v>34</v>
      </c>
      <c r="Q2376" t="s">
        <v>35</v>
      </c>
      <c r="R2376">
        <v>1075</v>
      </c>
      <c r="S2376">
        <v>4</v>
      </c>
      <c r="T2376">
        <v>164</v>
      </c>
    </row>
    <row r="2377" spans="1:20">
      <c r="A2377" t="s">
        <v>2306</v>
      </c>
      <c r="B2377" s="4">
        <v>10</v>
      </c>
      <c r="C2377" s="4">
        <v>6</v>
      </c>
      <c r="D2377" s="4">
        <v>1980</v>
      </c>
      <c r="E2377" s="1">
        <f t="shared" si="74"/>
        <v>5784</v>
      </c>
      <c r="F2377">
        <v>60.07</v>
      </c>
      <c r="G2377">
        <v>6.55</v>
      </c>
      <c r="H2377" t="s">
        <v>669</v>
      </c>
      <c r="I2377" s="4">
        <v>18</v>
      </c>
      <c r="J2377" s="4">
        <v>7</v>
      </c>
      <c r="K2377" s="6">
        <v>1980</v>
      </c>
      <c r="L2377" s="1">
        <f t="shared" si="75"/>
        <v>8736</v>
      </c>
      <c r="M2377">
        <v>60.07</v>
      </c>
      <c r="N2377">
        <v>6.55</v>
      </c>
      <c r="O2377" t="s">
        <v>669</v>
      </c>
      <c r="P2377" t="s">
        <v>81</v>
      </c>
      <c r="Q2377" t="s">
        <v>35</v>
      </c>
      <c r="R2377">
        <v>38</v>
      </c>
      <c r="S2377">
        <v>0</v>
      </c>
      <c r="T2377">
        <v>0</v>
      </c>
    </row>
    <row r="2378" spans="1:20">
      <c r="A2378" t="s">
        <v>2808</v>
      </c>
      <c r="B2378" s="4">
        <v>3</v>
      </c>
      <c r="C2378" s="4">
        <v>6</v>
      </c>
      <c r="D2378" s="4">
        <v>1980</v>
      </c>
      <c r="E2378" s="1">
        <f t="shared" si="74"/>
        <v>3227</v>
      </c>
      <c r="F2378">
        <v>60.17</v>
      </c>
      <c r="G2378">
        <v>24.63</v>
      </c>
      <c r="H2378" t="s">
        <v>2455</v>
      </c>
      <c r="I2378" s="4">
        <v>28</v>
      </c>
      <c r="J2378" s="4">
        <v>10</v>
      </c>
      <c r="K2378" s="6">
        <v>1984</v>
      </c>
      <c r="L2378" s="1">
        <f t="shared" si="75"/>
        <v>12485</v>
      </c>
      <c r="M2378">
        <v>60.15</v>
      </c>
      <c r="N2378">
        <v>24.58</v>
      </c>
      <c r="O2378" t="s">
        <v>2455</v>
      </c>
      <c r="P2378" t="s">
        <v>40</v>
      </c>
      <c r="Q2378" t="s">
        <v>35</v>
      </c>
      <c r="R2378">
        <v>1608</v>
      </c>
      <c r="S2378">
        <v>4</v>
      </c>
      <c r="T2378">
        <v>237</v>
      </c>
    </row>
    <row r="2379" spans="1:20">
      <c r="A2379" t="s">
        <v>2882</v>
      </c>
      <c r="B2379" s="4">
        <v>2</v>
      </c>
      <c r="C2379" s="4">
        <v>6</v>
      </c>
      <c r="D2379" s="4">
        <v>1980</v>
      </c>
      <c r="E2379" s="1">
        <f t="shared" si="74"/>
        <v>2862</v>
      </c>
      <c r="F2379">
        <v>62.6</v>
      </c>
      <c r="G2379">
        <v>29.8</v>
      </c>
      <c r="H2379" t="s">
        <v>2455</v>
      </c>
      <c r="I2379" s="4">
        <v>9</v>
      </c>
      <c r="J2379" s="4">
        <v>11</v>
      </c>
      <c r="K2379" s="6">
        <v>1980</v>
      </c>
      <c r="L2379" s="1">
        <f t="shared" si="75"/>
        <v>5572</v>
      </c>
      <c r="M2379">
        <v>62.6</v>
      </c>
      <c r="N2379">
        <v>29.8</v>
      </c>
      <c r="O2379" t="s">
        <v>2455</v>
      </c>
      <c r="P2379" t="s">
        <v>26</v>
      </c>
      <c r="Q2379" t="s">
        <v>27</v>
      </c>
      <c r="R2379">
        <v>160</v>
      </c>
      <c r="S2379">
        <v>0</v>
      </c>
      <c r="T2379">
        <v>0</v>
      </c>
    </row>
    <row r="2380" spans="1:20">
      <c r="A2380" t="s">
        <v>2926</v>
      </c>
      <c r="B2380" s="4">
        <v>2</v>
      </c>
      <c r="C2380" s="4">
        <v>6</v>
      </c>
      <c r="D2380" s="4">
        <v>1980</v>
      </c>
      <c r="E2380" s="1">
        <f t="shared" si="74"/>
        <v>2862</v>
      </c>
      <c r="F2380">
        <v>63.6</v>
      </c>
      <c r="G2380">
        <v>26.58</v>
      </c>
      <c r="H2380" t="s">
        <v>2455</v>
      </c>
      <c r="I2380" s="4">
        <v>1</v>
      </c>
      <c r="J2380" s="4">
        <v>8</v>
      </c>
      <c r="K2380" s="6">
        <v>1981</v>
      </c>
      <c r="L2380" s="1">
        <f t="shared" si="75"/>
        <v>2559</v>
      </c>
      <c r="M2380">
        <v>63.58</v>
      </c>
      <c r="N2380">
        <v>26.63</v>
      </c>
      <c r="O2380" t="s">
        <v>2455</v>
      </c>
      <c r="P2380" t="s">
        <v>40</v>
      </c>
      <c r="Q2380" t="s">
        <v>35</v>
      </c>
      <c r="R2380">
        <v>425</v>
      </c>
      <c r="S2380">
        <v>4</v>
      </c>
      <c r="T2380">
        <v>127</v>
      </c>
    </row>
    <row r="2381" spans="1:20">
      <c r="A2381" t="s">
        <v>2927</v>
      </c>
      <c r="B2381" s="4">
        <v>3</v>
      </c>
      <c r="C2381" s="4">
        <v>6</v>
      </c>
      <c r="D2381" s="4">
        <v>1980</v>
      </c>
      <c r="E2381" s="1">
        <f t="shared" si="74"/>
        <v>3227</v>
      </c>
      <c r="F2381">
        <v>63.58</v>
      </c>
      <c r="G2381">
        <v>26.67</v>
      </c>
      <c r="H2381" t="s">
        <v>2455</v>
      </c>
      <c r="I2381" s="4">
        <v>17</v>
      </c>
      <c r="J2381" s="4">
        <v>1</v>
      </c>
      <c r="K2381" s="6">
        <v>1984</v>
      </c>
      <c r="L2381" s="1">
        <f t="shared" si="75"/>
        <v>8194</v>
      </c>
      <c r="M2381">
        <v>63.58</v>
      </c>
      <c r="N2381">
        <v>26.72</v>
      </c>
      <c r="O2381" t="s">
        <v>2455</v>
      </c>
      <c r="P2381" t="s">
        <v>34</v>
      </c>
      <c r="Q2381" t="s">
        <v>35</v>
      </c>
      <c r="R2381">
        <v>1323</v>
      </c>
      <c r="S2381">
        <v>3</v>
      </c>
      <c r="T2381">
        <v>91</v>
      </c>
    </row>
    <row r="2382" spans="1:20">
      <c r="A2382" t="s">
        <v>2928</v>
      </c>
      <c r="B2382" s="4">
        <v>3</v>
      </c>
      <c r="C2382" s="4">
        <v>6</v>
      </c>
      <c r="D2382" s="4">
        <v>1980</v>
      </c>
      <c r="E2382" s="1">
        <f t="shared" si="74"/>
        <v>3227</v>
      </c>
      <c r="F2382">
        <v>63.58</v>
      </c>
      <c r="G2382">
        <v>26.67</v>
      </c>
      <c r="H2382" t="s">
        <v>2455</v>
      </c>
      <c r="I2382" s="4">
        <v>18</v>
      </c>
      <c r="J2382" s="4">
        <v>10</v>
      </c>
      <c r="K2382" s="6">
        <v>1980</v>
      </c>
      <c r="L2382" s="1">
        <f t="shared" si="75"/>
        <v>8828</v>
      </c>
      <c r="M2382">
        <v>63.58</v>
      </c>
      <c r="N2382">
        <v>26.6</v>
      </c>
      <c r="O2382" t="s">
        <v>2455</v>
      </c>
      <c r="P2382" t="s">
        <v>81</v>
      </c>
      <c r="Q2382" t="s">
        <v>35</v>
      </c>
      <c r="R2382">
        <v>137</v>
      </c>
      <c r="S2382">
        <v>4</v>
      </c>
      <c r="T2382">
        <v>270</v>
      </c>
    </row>
    <row r="2383" spans="1:20">
      <c r="A2383" t="s">
        <v>2929</v>
      </c>
      <c r="B2383" s="4">
        <v>3</v>
      </c>
      <c r="C2383" s="4">
        <v>6</v>
      </c>
      <c r="D2383" s="4">
        <v>1980</v>
      </c>
      <c r="E2383" s="1">
        <f t="shared" si="74"/>
        <v>3227</v>
      </c>
      <c r="F2383">
        <v>63.58</v>
      </c>
      <c r="G2383">
        <v>26.67</v>
      </c>
      <c r="H2383" t="s">
        <v>2455</v>
      </c>
      <c r="I2383" s="4">
        <v>1</v>
      </c>
      <c r="J2383" s="4">
        <v>10</v>
      </c>
      <c r="K2383" s="6">
        <v>1981</v>
      </c>
      <c r="L2383" s="1">
        <f t="shared" si="75"/>
        <v>2620</v>
      </c>
      <c r="M2383">
        <v>63.58</v>
      </c>
      <c r="N2383">
        <v>26.67</v>
      </c>
      <c r="O2383" t="s">
        <v>2455</v>
      </c>
      <c r="P2383" t="s">
        <v>34</v>
      </c>
      <c r="Q2383" t="s">
        <v>35</v>
      </c>
      <c r="R2383">
        <v>485</v>
      </c>
      <c r="S2383">
        <v>0</v>
      </c>
      <c r="T2383">
        <v>0</v>
      </c>
    </row>
    <row r="2384" spans="1:20">
      <c r="A2384" t="s">
        <v>2930</v>
      </c>
      <c r="B2384" s="4">
        <v>3</v>
      </c>
      <c r="C2384" s="4">
        <v>6</v>
      </c>
      <c r="D2384" s="4">
        <v>1980</v>
      </c>
      <c r="E2384" s="1">
        <f t="shared" si="74"/>
        <v>3227</v>
      </c>
      <c r="F2384">
        <v>63.58</v>
      </c>
      <c r="G2384">
        <v>26.67</v>
      </c>
      <c r="H2384" t="s">
        <v>2455</v>
      </c>
      <c r="I2384" s="4">
        <v>30</v>
      </c>
      <c r="J2384" s="4">
        <v>8</v>
      </c>
      <c r="K2384" s="6">
        <v>1980</v>
      </c>
      <c r="L2384" s="1">
        <f t="shared" si="75"/>
        <v>13150</v>
      </c>
      <c r="M2384">
        <v>63.58</v>
      </c>
      <c r="N2384">
        <v>26.67</v>
      </c>
      <c r="O2384" t="s">
        <v>2455</v>
      </c>
      <c r="P2384" t="s">
        <v>34</v>
      </c>
      <c r="Q2384" t="s">
        <v>35</v>
      </c>
      <c r="R2384">
        <v>88</v>
      </c>
      <c r="S2384">
        <v>0</v>
      </c>
      <c r="T2384">
        <v>0</v>
      </c>
    </row>
    <row r="2385" spans="1:20">
      <c r="A2385" t="s">
        <v>2931</v>
      </c>
      <c r="B2385" s="4">
        <v>18</v>
      </c>
      <c r="C2385" s="4">
        <v>6</v>
      </c>
      <c r="D2385" s="4">
        <v>1980</v>
      </c>
      <c r="E2385" s="1">
        <f t="shared" si="74"/>
        <v>8706</v>
      </c>
      <c r="F2385">
        <v>63.6</v>
      </c>
      <c r="G2385">
        <v>26.6</v>
      </c>
      <c r="H2385" t="s">
        <v>2455</v>
      </c>
      <c r="I2385" s="4">
        <v>15</v>
      </c>
      <c r="J2385" s="4">
        <v>7</v>
      </c>
      <c r="K2385" s="6">
        <v>1980</v>
      </c>
      <c r="L2385" s="1">
        <f t="shared" si="75"/>
        <v>7640</v>
      </c>
      <c r="M2385">
        <v>63.6</v>
      </c>
      <c r="N2385">
        <v>26.6</v>
      </c>
      <c r="O2385" t="s">
        <v>2455</v>
      </c>
      <c r="P2385" t="s">
        <v>34</v>
      </c>
      <c r="Q2385" t="s">
        <v>35</v>
      </c>
      <c r="R2385">
        <v>27</v>
      </c>
      <c r="S2385">
        <v>0</v>
      </c>
      <c r="T2385">
        <v>0</v>
      </c>
    </row>
    <row r="2386" spans="1:20">
      <c r="A2386" t="s">
        <v>2932</v>
      </c>
      <c r="B2386" s="4">
        <v>18</v>
      </c>
      <c r="C2386" s="4">
        <v>6</v>
      </c>
      <c r="D2386" s="4">
        <v>1980</v>
      </c>
      <c r="E2386" s="1">
        <f t="shared" si="74"/>
        <v>8706</v>
      </c>
      <c r="F2386">
        <v>63.6</v>
      </c>
      <c r="G2386">
        <v>26.6</v>
      </c>
      <c r="H2386" t="s">
        <v>2455</v>
      </c>
      <c r="I2386" s="4">
        <v>15</v>
      </c>
      <c r="J2386" s="4">
        <v>7</v>
      </c>
      <c r="K2386" s="6">
        <v>1980</v>
      </c>
      <c r="L2386" s="1">
        <f t="shared" si="75"/>
        <v>7640</v>
      </c>
      <c r="M2386">
        <v>63.6</v>
      </c>
      <c r="N2386">
        <v>26.6</v>
      </c>
      <c r="O2386" t="s">
        <v>2455</v>
      </c>
      <c r="P2386" t="s">
        <v>34</v>
      </c>
      <c r="Q2386" t="s">
        <v>35</v>
      </c>
      <c r="R2386">
        <v>27</v>
      </c>
      <c r="S2386">
        <v>0</v>
      </c>
      <c r="T2386">
        <v>0</v>
      </c>
    </row>
    <row r="2387" spans="1:20">
      <c r="A2387" t="s">
        <v>2942</v>
      </c>
      <c r="B2387" s="4">
        <v>3</v>
      </c>
      <c r="C2387" s="4">
        <v>6</v>
      </c>
      <c r="D2387" s="4">
        <v>1980</v>
      </c>
      <c r="E2387" s="1">
        <f t="shared" si="74"/>
        <v>3227</v>
      </c>
      <c r="F2387">
        <v>60.53</v>
      </c>
      <c r="G2387">
        <v>24.22</v>
      </c>
      <c r="H2387" t="s">
        <v>2455</v>
      </c>
      <c r="I2387" s="4">
        <v>30</v>
      </c>
      <c r="J2387" s="4">
        <v>7</v>
      </c>
      <c r="K2387" s="6">
        <v>1980</v>
      </c>
      <c r="L2387" s="1">
        <f t="shared" si="75"/>
        <v>13119</v>
      </c>
      <c r="M2387">
        <v>60.53</v>
      </c>
      <c r="N2387">
        <v>24.22</v>
      </c>
      <c r="O2387" t="s">
        <v>2455</v>
      </c>
      <c r="P2387" t="s">
        <v>26</v>
      </c>
      <c r="Q2387" t="s">
        <v>27</v>
      </c>
      <c r="R2387">
        <v>57</v>
      </c>
      <c r="S2387">
        <v>0</v>
      </c>
      <c r="T2387">
        <v>0</v>
      </c>
    </row>
    <row r="2388" spans="1:20">
      <c r="A2388" t="s">
        <v>2958</v>
      </c>
      <c r="B2388" s="4">
        <v>29</v>
      </c>
      <c r="C2388" s="4">
        <v>5</v>
      </c>
      <c r="D2388" s="4">
        <v>1980</v>
      </c>
      <c r="E2388" s="1">
        <f t="shared" si="74"/>
        <v>12693</v>
      </c>
      <c r="F2388">
        <v>65.83</v>
      </c>
      <c r="G2388">
        <v>24.25</v>
      </c>
      <c r="H2388" t="s">
        <v>2455</v>
      </c>
      <c r="I2388" s="4">
        <v>20</v>
      </c>
      <c r="J2388" s="4">
        <v>5</v>
      </c>
      <c r="K2388" s="6">
        <v>1983</v>
      </c>
      <c r="L2388" s="1">
        <f t="shared" si="75"/>
        <v>9409</v>
      </c>
      <c r="M2388">
        <v>66.930000000000007</v>
      </c>
      <c r="N2388">
        <v>23.03</v>
      </c>
      <c r="O2388" t="s">
        <v>2497</v>
      </c>
      <c r="P2388" t="s">
        <v>40</v>
      </c>
      <c r="Q2388" t="s">
        <v>35</v>
      </c>
      <c r="R2388">
        <v>1086</v>
      </c>
      <c r="S2388">
        <v>134</v>
      </c>
      <c r="T2388">
        <v>337</v>
      </c>
    </row>
    <row r="2389" spans="1:20">
      <c r="A2389" t="s">
        <v>2974</v>
      </c>
      <c r="B2389" s="4">
        <v>11</v>
      </c>
      <c r="C2389" s="4">
        <v>6</v>
      </c>
      <c r="D2389" s="4">
        <v>1980</v>
      </c>
      <c r="E2389" s="1">
        <f t="shared" si="74"/>
        <v>6149</v>
      </c>
      <c r="F2389">
        <v>63.88</v>
      </c>
      <c r="G2389">
        <v>23.42</v>
      </c>
      <c r="H2389" t="s">
        <v>2455</v>
      </c>
      <c r="I2389" s="4">
        <v>29</v>
      </c>
      <c r="J2389" s="4">
        <v>5</v>
      </c>
      <c r="K2389" s="6">
        <v>1981</v>
      </c>
      <c r="L2389" s="1">
        <f t="shared" si="75"/>
        <v>12694</v>
      </c>
      <c r="M2389">
        <v>64.23</v>
      </c>
      <c r="N2389">
        <v>24.38</v>
      </c>
      <c r="O2389" t="s">
        <v>2455</v>
      </c>
      <c r="P2389" t="s">
        <v>34</v>
      </c>
      <c r="Q2389" t="s">
        <v>35</v>
      </c>
      <c r="R2389">
        <v>352</v>
      </c>
      <c r="S2389">
        <v>61</v>
      </c>
      <c r="T2389">
        <v>51</v>
      </c>
    </row>
    <row r="2390" spans="1:20">
      <c r="A2390" t="s">
        <v>2980</v>
      </c>
      <c r="B2390" s="4">
        <v>3</v>
      </c>
      <c r="C2390" s="4">
        <v>6</v>
      </c>
      <c r="D2390" s="4">
        <v>1980</v>
      </c>
      <c r="E2390" s="1">
        <f t="shared" si="74"/>
        <v>3227</v>
      </c>
      <c r="F2390">
        <v>60.47</v>
      </c>
      <c r="G2390">
        <v>25.13</v>
      </c>
      <c r="H2390" t="s">
        <v>2455</v>
      </c>
      <c r="I2390" s="4">
        <v>5</v>
      </c>
      <c r="J2390" s="4">
        <v>11</v>
      </c>
      <c r="K2390" s="6">
        <v>1980</v>
      </c>
      <c r="L2390" s="1">
        <f t="shared" si="75"/>
        <v>4111</v>
      </c>
      <c r="M2390">
        <v>60.47</v>
      </c>
      <c r="N2390">
        <v>25.12</v>
      </c>
      <c r="O2390" t="s">
        <v>2455</v>
      </c>
      <c r="P2390" t="s">
        <v>81</v>
      </c>
      <c r="Q2390" t="s">
        <v>35</v>
      </c>
      <c r="R2390">
        <v>155</v>
      </c>
      <c r="S2390">
        <v>1</v>
      </c>
      <c r="T2390">
        <v>270</v>
      </c>
    </row>
    <row r="2391" spans="1:20">
      <c r="A2391" t="s">
        <v>2981</v>
      </c>
      <c r="B2391" s="4">
        <v>5</v>
      </c>
      <c r="C2391" s="4">
        <v>6</v>
      </c>
      <c r="D2391" s="4">
        <v>1980</v>
      </c>
      <c r="E2391" s="1">
        <f t="shared" si="74"/>
        <v>3958</v>
      </c>
      <c r="F2391">
        <v>60.43</v>
      </c>
      <c r="G2391">
        <v>25.03</v>
      </c>
      <c r="H2391" t="s">
        <v>2455</v>
      </c>
      <c r="I2391" s="4">
        <v>24</v>
      </c>
      <c r="J2391" s="4">
        <v>8</v>
      </c>
      <c r="K2391" s="6">
        <v>1980</v>
      </c>
      <c r="L2391" s="1">
        <f t="shared" si="75"/>
        <v>10959</v>
      </c>
      <c r="M2391">
        <v>60.43</v>
      </c>
      <c r="N2391">
        <v>25.03</v>
      </c>
      <c r="O2391" t="s">
        <v>2455</v>
      </c>
      <c r="P2391" t="s">
        <v>26</v>
      </c>
      <c r="Q2391" t="s">
        <v>27</v>
      </c>
      <c r="R2391">
        <v>80</v>
      </c>
      <c r="S2391">
        <v>0</v>
      </c>
      <c r="T2391">
        <v>0</v>
      </c>
    </row>
    <row r="2392" spans="1:20">
      <c r="A2392" t="s">
        <v>2989</v>
      </c>
      <c r="B2392" s="4">
        <v>22</v>
      </c>
      <c r="C2392" s="4">
        <v>5</v>
      </c>
      <c r="D2392" s="4">
        <v>1980</v>
      </c>
      <c r="E2392" s="1">
        <f t="shared" si="74"/>
        <v>10136</v>
      </c>
      <c r="F2392">
        <v>62.52</v>
      </c>
      <c r="G2392">
        <v>29.87</v>
      </c>
      <c r="H2392" t="s">
        <v>2455</v>
      </c>
      <c r="I2392" s="4">
        <v>7</v>
      </c>
      <c r="J2392" s="4">
        <v>6</v>
      </c>
      <c r="K2392" s="6">
        <v>1980</v>
      </c>
      <c r="L2392" s="1">
        <f t="shared" si="75"/>
        <v>4688</v>
      </c>
      <c r="M2392">
        <v>62.52</v>
      </c>
      <c r="N2392">
        <v>29.87</v>
      </c>
      <c r="O2392" t="s">
        <v>2455</v>
      </c>
      <c r="P2392" t="s">
        <v>40</v>
      </c>
      <c r="Q2392" t="s">
        <v>35</v>
      </c>
      <c r="R2392">
        <v>16</v>
      </c>
      <c r="S2392">
        <v>0</v>
      </c>
      <c r="T2392">
        <v>0</v>
      </c>
    </row>
    <row r="2393" spans="1:20">
      <c r="A2393" t="s">
        <v>2990</v>
      </c>
      <c r="B2393" s="4">
        <v>24</v>
      </c>
      <c r="C2393" s="4">
        <v>5</v>
      </c>
      <c r="D2393" s="4">
        <v>1980</v>
      </c>
      <c r="E2393" s="1">
        <f t="shared" si="74"/>
        <v>10867</v>
      </c>
      <c r="F2393">
        <v>62.57</v>
      </c>
      <c r="G2393">
        <v>29.82</v>
      </c>
      <c r="H2393" t="s">
        <v>2455</v>
      </c>
      <c r="I2393" s="4">
        <v>7</v>
      </c>
      <c r="J2393" s="4">
        <v>4</v>
      </c>
      <c r="K2393" s="6">
        <v>1981</v>
      </c>
      <c r="L2393" s="1">
        <f t="shared" si="75"/>
        <v>4628</v>
      </c>
      <c r="M2393">
        <v>62.83</v>
      </c>
      <c r="N2393">
        <v>31.37</v>
      </c>
      <c r="O2393" t="s">
        <v>2455</v>
      </c>
      <c r="P2393" t="s">
        <v>34</v>
      </c>
      <c r="Q2393" t="s">
        <v>35</v>
      </c>
      <c r="R2393">
        <v>318</v>
      </c>
      <c r="S2393">
        <v>85</v>
      </c>
      <c r="T2393">
        <v>70</v>
      </c>
    </row>
    <row r="2394" spans="1:20">
      <c r="A2394" t="s">
        <v>2991</v>
      </c>
      <c r="B2394" s="4">
        <v>24</v>
      </c>
      <c r="C2394" s="4">
        <v>5</v>
      </c>
      <c r="D2394" s="4">
        <v>1980</v>
      </c>
      <c r="E2394" s="1">
        <f t="shared" si="74"/>
        <v>10867</v>
      </c>
      <c r="F2394">
        <v>62.57</v>
      </c>
      <c r="G2394">
        <v>29.82</v>
      </c>
      <c r="H2394" t="s">
        <v>2455</v>
      </c>
      <c r="I2394" s="4">
        <v>27</v>
      </c>
      <c r="J2394" s="4">
        <v>10</v>
      </c>
      <c r="K2394" s="6">
        <v>1988</v>
      </c>
      <c r="L2394" s="1">
        <f t="shared" si="75"/>
        <v>12123</v>
      </c>
      <c r="M2394">
        <v>62.33</v>
      </c>
      <c r="N2394">
        <v>29.5</v>
      </c>
      <c r="O2394" t="s">
        <v>2455</v>
      </c>
      <c r="P2394" t="s">
        <v>40</v>
      </c>
      <c r="Q2394" t="s">
        <v>35</v>
      </c>
      <c r="R2394">
        <v>3078</v>
      </c>
      <c r="S2394">
        <v>31</v>
      </c>
      <c r="T2394">
        <v>213</v>
      </c>
    </row>
    <row r="2395" spans="1:20">
      <c r="A2395" t="s">
        <v>2992</v>
      </c>
      <c r="B2395" s="4">
        <v>24</v>
      </c>
      <c r="C2395" s="4">
        <v>5</v>
      </c>
      <c r="D2395" s="4">
        <v>1980</v>
      </c>
      <c r="E2395" s="1">
        <f t="shared" si="74"/>
        <v>10867</v>
      </c>
      <c r="F2395">
        <v>62.55</v>
      </c>
      <c r="G2395">
        <v>29.82</v>
      </c>
      <c r="H2395" t="s">
        <v>2455</v>
      </c>
      <c r="I2395" s="4">
        <v>1</v>
      </c>
      <c r="J2395" s="4">
        <v>7</v>
      </c>
      <c r="K2395" s="6">
        <v>1982</v>
      </c>
      <c r="L2395" s="1">
        <f t="shared" si="75"/>
        <v>2529</v>
      </c>
      <c r="M2395">
        <v>62.55</v>
      </c>
      <c r="N2395">
        <v>29.82</v>
      </c>
      <c r="O2395" t="s">
        <v>2455</v>
      </c>
      <c r="P2395" t="s">
        <v>34</v>
      </c>
      <c r="Q2395" t="s">
        <v>35</v>
      </c>
      <c r="R2395">
        <v>768</v>
      </c>
      <c r="S2395">
        <v>0</v>
      </c>
      <c r="T2395">
        <v>0</v>
      </c>
    </row>
    <row r="2396" spans="1:20">
      <c r="A2396" t="s">
        <v>2993</v>
      </c>
      <c r="B2396" s="4">
        <v>24</v>
      </c>
      <c r="C2396" s="4">
        <v>5</v>
      </c>
      <c r="D2396" s="4">
        <v>1980</v>
      </c>
      <c r="E2396" s="1">
        <f t="shared" si="74"/>
        <v>10867</v>
      </c>
      <c r="F2396">
        <v>62.55</v>
      </c>
      <c r="G2396">
        <v>29.82</v>
      </c>
      <c r="H2396" t="s">
        <v>2455</v>
      </c>
      <c r="I2396" s="4">
        <v>2</v>
      </c>
      <c r="J2396" s="4">
        <v>5</v>
      </c>
      <c r="K2396" s="6">
        <v>1983</v>
      </c>
      <c r="L2396" s="1">
        <f t="shared" si="75"/>
        <v>2834</v>
      </c>
      <c r="M2396">
        <v>62.55</v>
      </c>
      <c r="N2396">
        <v>29.82</v>
      </c>
      <c r="O2396" t="s">
        <v>2455</v>
      </c>
      <c r="P2396" t="s">
        <v>34</v>
      </c>
      <c r="Q2396" t="s">
        <v>35</v>
      </c>
      <c r="R2396">
        <v>1073</v>
      </c>
      <c r="S2396">
        <v>0</v>
      </c>
      <c r="T2396">
        <v>0</v>
      </c>
    </row>
    <row r="2397" spans="1:20">
      <c r="A2397" t="s">
        <v>2994</v>
      </c>
      <c r="B2397" s="4">
        <v>24</v>
      </c>
      <c r="C2397" s="4">
        <v>5</v>
      </c>
      <c r="D2397" s="4">
        <v>1980</v>
      </c>
      <c r="E2397" s="1">
        <f t="shared" si="74"/>
        <v>10867</v>
      </c>
      <c r="F2397">
        <v>62.55</v>
      </c>
      <c r="G2397">
        <v>29.82</v>
      </c>
      <c r="H2397" t="s">
        <v>2455</v>
      </c>
      <c r="I2397" s="4">
        <v>1</v>
      </c>
      <c r="J2397" s="4">
        <v>7</v>
      </c>
      <c r="K2397" s="6">
        <v>1982</v>
      </c>
      <c r="L2397" s="1">
        <f t="shared" si="75"/>
        <v>2529</v>
      </c>
      <c r="M2397">
        <v>62.55</v>
      </c>
      <c r="N2397">
        <v>29.82</v>
      </c>
      <c r="O2397" t="s">
        <v>2455</v>
      </c>
      <c r="P2397" t="s">
        <v>34</v>
      </c>
      <c r="Q2397" t="s">
        <v>35</v>
      </c>
      <c r="R2397">
        <v>768</v>
      </c>
      <c r="S2397">
        <v>0</v>
      </c>
      <c r="T2397">
        <v>0</v>
      </c>
    </row>
    <row r="2398" spans="1:20">
      <c r="A2398" t="s">
        <v>2995</v>
      </c>
      <c r="B2398" s="4">
        <v>24</v>
      </c>
      <c r="C2398" s="4">
        <v>5</v>
      </c>
      <c r="D2398" s="4">
        <v>1980</v>
      </c>
      <c r="E2398" s="1">
        <f t="shared" si="74"/>
        <v>10867</v>
      </c>
      <c r="F2398">
        <v>62.55</v>
      </c>
      <c r="G2398">
        <v>29.82</v>
      </c>
      <c r="H2398" t="s">
        <v>2455</v>
      </c>
      <c r="I2398" s="4">
        <v>1</v>
      </c>
      <c r="J2398" s="4">
        <v>7</v>
      </c>
      <c r="K2398" s="6">
        <v>1982</v>
      </c>
      <c r="L2398" s="1">
        <f t="shared" si="75"/>
        <v>2529</v>
      </c>
      <c r="M2398">
        <v>62.55</v>
      </c>
      <c r="N2398">
        <v>29.82</v>
      </c>
      <c r="O2398" t="s">
        <v>2455</v>
      </c>
      <c r="P2398" t="s">
        <v>34</v>
      </c>
      <c r="Q2398" t="s">
        <v>35</v>
      </c>
      <c r="R2398">
        <v>768</v>
      </c>
      <c r="S2398">
        <v>0</v>
      </c>
      <c r="T2398">
        <v>0</v>
      </c>
    </row>
    <row r="2399" spans="1:20">
      <c r="A2399" t="s">
        <v>2996</v>
      </c>
      <c r="B2399" s="4">
        <v>24</v>
      </c>
      <c r="C2399" s="4">
        <v>5</v>
      </c>
      <c r="D2399" s="4">
        <v>1980</v>
      </c>
      <c r="E2399" s="1">
        <f t="shared" si="74"/>
        <v>10867</v>
      </c>
      <c r="F2399">
        <v>62.55</v>
      </c>
      <c r="G2399">
        <v>29.82</v>
      </c>
      <c r="H2399" t="s">
        <v>2455</v>
      </c>
      <c r="I2399" s="4">
        <v>1</v>
      </c>
      <c r="J2399" s="4">
        <v>7</v>
      </c>
      <c r="K2399" s="6">
        <v>1982</v>
      </c>
      <c r="L2399" s="1">
        <f t="shared" si="75"/>
        <v>2529</v>
      </c>
      <c r="M2399">
        <v>62.55</v>
      </c>
      <c r="N2399">
        <v>29.82</v>
      </c>
      <c r="O2399" t="s">
        <v>2455</v>
      </c>
      <c r="P2399" t="s">
        <v>34</v>
      </c>
      <c r="Q2399" t="s">
        <v>35</v>
      </c>
      <c r="R2399">
        <v>768</v>
      </c>
      <c r="S2399">
        <v>0</v>
      </c>
      <c r="T2399">
        <v>0</v>
      </c>
    </row>
    <row r="2400" spans="1:20">
      <c r="A2400" t="s">
        <v>2997</v>
      </c>
      <c r="B2400" s="4">
        <v>24</v>
      </c>
      <c r="C2400" s="4">
        <v>5</v>
      </c>
      <c r="D2400" s="4">
        <v>1980</v>
      </c>
      <c r="E2400" s="1">
        <f t="shared" si="74"/>
        <v>10867</v>
      </c>
      <c r="F2400">
        <v>62.55</v>
      </c>
      <c r="G2400">
        <v>29.82</v>
      </c>
      <c r="H2400" t="s">
        <v>2455</v>
      </c>
      <c r="I2400" s="4">
        <v>1</v>
      </c>
      <c r="J2400" s="4">
        <v>7</v>
      </c>
      <c r="K2400" s="6">
        <v>1982</v>
      </c>
      <c r="L2400" s="1">
        <f t="shared" si="75"/>
        <v>2529</v>
      </c>
      <c r="M2400">
        <v>62.55</v>
      </c>
      <c r="N2400">
        <v>29.82</v>
      </c>
      <c r="O2400" t="s">
        <v>2455</v>
      </c>
      <c r="P2400" t="s">
        <v>34</v>
      </c>
      <c r="Q2400" t="s">
        <v>35</v>
      </c>
      <c r="R2400">
        <v>768</v>
      </c>
      <c r="S2400">
        <v>0</v>
      </c>
      <c r="T2400">
        <v>0</v>
      </c>
    </row>
    <row r="2401" spans="1:20">
      <c r="A2401" t="s">
        <v>2998</v>
      </c>
      <c r="B2401" s="4">
        <v>5</v>
      </c>
      <c r="C2401" s="4">
        <v>6</v>
      </c>
      <c r="D2401" s="4">
        <v>1980</v>
      </c>
      <c r="E2401" s="1">
        <f t="shared" si="74"/>
        <v>3958</v>
      </c>
      <c r="F2401">
        <v>62.52</v>
      </c>
      <c r="G2401">
        <v>29.83</v>
      </c>
      <c r="H2401" t="s">
        <v>2455</v>
      </c>
      <c r="I2401" s="4">
        <v>15</v>
      </c>
      <c r="J2401" s="4">
        <v>9</v>
      </c>
      <c r="K2401" s="6">
        <v>1982</v>
      </c>
      <c r="L2401" s="1">
        <f t="shared" si="75"/>
        <v>7704</v>
      </c>
      <c r="M2401">
        <v>62.67</v>
      </c>
      <c r="N2401">
        <v>29.52</v>
      </c>
      <c r="O2401" t="s">
        <v>2455</v>
      </c>
      <c r="P2401" t="s">
        <v>40</v>
      </c>
      <c r="Q2401" t="s">
        <v>52</v>
      </c>
      <c r="R2401">
        <v>832</v>
      </c>
      <c r="S2401">
        <v>24</v>
      </c>
      <c r="T2401">
        <v>316</v>
      </c>
    </row>
    <row r="2402" spans="1:20">
      <c r="A2402" t="s">
        <v>2999</v>
      </c>
      <c r="B2402" s="4">
        <v>6</v>
      </c>
      <c r="C2402" s="4">
        <v>6</v>
      </c>
      <c r="D2402" s="4">
        <v>1980</v>
      </c>
      <c r="E2402" s="1">
        <f t="shared" si="74"/>
        <v>4323</v>
      </c>
      <c r="F2402">
        <v>62.53</v>
      </c>
      <c r="G2402">
        <v>29.83</v>
      </c>
      <c r="H2402" t="s">
        <v>2455</v>
      </c>
      <c r="I2402" s="4">
        <v>20</v>
      </c>
      <c r="J2402" s="4">
        <v>11</v>
      </c>
      <c r="K2402" s="6">
        <v>1983</v>
      </c>
      <c r="L2402" s="1">
        <f t="shared" si="75"/>
        <v>9593</v>
      </c>
      <c r="M2402">
        <v>62.67</v>
      </c>
      <c r="N2402">
        <v>29.83</v>
      </c>
      <c r="O2402" t="s">
        <v>2455</v>
      </c>
      <c r="P2402" t="s">
        <v>34</v>
      </c>
      <c r="Q2402" t="s">
        <v>35</v>
      </c>
      <c r="R2402">
        <v>1262</v>
      </c>
      <c r="S2402">
        <v>15</v>
      </c>
      <c r="T2402">
        <v>0</v>
      </c>
    </row>
    <row r="2403" spans="1:20">
      <c r="A2403" t="s">
        <v>3000</v>
      </c>
      <c r="B2403" s="4">
        <v>7</v>
      </c>
      <c r="C2403" s="4">
        <v>6</v>
      </c>
      <c r="D2403" s="4">
        <v>1980</v>
      </c>
      <c r="E2403" s="1">
        <f t="shared" si="74"/>
        <v>4688</v>
      </c>
      <c r="F2403">
        <v>62.55</v>
      </c>
      <c r="G2403">
        <v>29.85</v>
      </c>
      <c r="H2403" t="s">
        <v>2455</v>
      </c>
      <c r="I2403" s="4">
        <v>30</v>
      </c>
      <c r="J2403" s="4">
        <v>11</v>
      </c>
      <c r="K2403" s="6">
        <v>1981</v>
      </c>
      <c r="L2403" s="1">
        <f t="shared" si="75"/>
        <v>13243</v>
      </c>
      <c r="M2403">
        <v>62.92</v>
      </c>
      <c r="N2403">
        <v>34.450000000000003</v>
      </c>
      <c r="O2403" t="s">
        <v>808</v>
      </c>
      <c r="P2403" t="s">
        <v>34</v>
      </c>
      <c r="Q2403" t="s">
        <v>35</v>
      </c>
      <c r="R2403">
        <v>541</v>
      </c>
      <c r="S2403">
        <v>238</v>
      </c>
      <c r="T2403">
        <v>81</v>
      </c>
    </row>
    <row r="2404" spans="1:20">
      <c r="A2404" t="s">
        <v>3001</v>
      </c>
      <c r="B2404" s="4">
        <v>12</v>
      </c>
      <c r="C2404" s="4">
        <v>6</v>
      </c>
      <c r="D2404" s="4">
        <v>1980</v>
      </c>
      <c r="E2404" s="1">
        <f t="shared" si="74"/>
        <v>6515</v>
      </c>
      <c r="F2404">
        <v>62.55</v>
      </c>
      <c r="G2404">
        <v>29.82</v>
      </c>
      <c r="H2404" t="s">
        <v>2455</v>
      </c>
      <c r="I2404" s="4">
        <v>1</v>
      </c>
      <c r="J2404" s="4">
        <v>7</v>
      </c>
      <c r="K2404" s="6">
        <v>1982</v>
      </c>
      <c r="L2404" s="1">
        <f t="shared" si="75"/>
        <v>2529</v>
      </c>
      <c r="M2404">
        <v>62.55</v>
      </c>
      <c r="N2404">
        <v>29.82</v>
      </c>
      <c r="O2404" t="s">
        <v>2455</v>
      </c>
      <c r="P2404" t="s">
        <v>34</v>
      </c>
      <c r="Q2404" t="s">
        <v>35</v>
      </c>
      <c r="R2404">
        <v>749</v>
      </c>
      <c r="S2404">
        <v>0</v>
      </c>
      <c r="T2404">
        <v>0</v>
      </c>
    </row>
    <row r="2405" spans="1:20">
      <c r="A2405" t="s">
        <v>3002</v>
      </c>
      <c r="B2405" s="4">
        <v>12</v>
      </c>
      <c r="C2405" s="4">
        <v>6</v>
      </c>
      <c r="D2405" s="4">
        <v>1980</v>
      </c>
      <c r="E2405" s="1">
        <f t="shared" si="74"/>
        <v>6515</v>
      </c>
      <c r="F2405">
        <v>62.55</v>
      </c>
      <c r="G2405">
        <v>29.82</v>
      </c>
      <c r="H2405" t="s">
        <v>2455</v>
      </c>
      <c r="I2405" s="4">
        <v>1</v>
      </c>
      <c r="J2405" s="4">
        <v>7</v>
      </c>
      <c r="K2405" s="6">
        <v>1982</v>
      </c>
      <c r="L2405" s="1">
        <f t="shared" si="75"/>
        <v>2529</v>
      </c>
      <c r="M2405">
        <v>62.55</v>
      </c>
      <c r="N2405">
        <v>29.82</v>
      </c>
      <c r="O2405" t="s">
        <v>2455</v>
      </c>
      <c r="P2405" t="s">
        <v>34</v>
      </c>
      <c r="Q2405" t="s">
        <v>35</v>
      </c>
      <c r="R2405">
        <v>749</v>
      </c>
      <c r="S2405">
        <v>0</v>
      </c>
      <c r="T2405">
        <v>0</v>
      </c>
    </row>
    <row r="2406" spans="1:20">
      <c r="A2406" t="s">
        <v>3009</v>
      </c>
      <c r="B2406" s="4">
        <v>26</v>
      </c>
      <c r="C2406" s="4">
        <v>5</v>
      </c>
      <c r="D2406" s="4">
        <v>1980</v>
      </c>
      <c r="E2406" s="1">
        <f t="shared" si="74"/>
        <v>11597</v>
      </c>
      <c r="F2406">
        <v>62.6</v>
      </c>
      <c r="G2406">
        <v>29.8</v>
      </c>
      <c r="H2406" t="s">
        <v>2455</v>
      </c>
      <c r="I2406" s="4">
        <v>1</v>
      </c>
      <c r="J2406" s="4">
        <v>5</v>
      </c>
      <c r="K2406" s="6">
        <v>1981</v>
      </c>
      <c r="L2406" s="1">
        <f t="shared" si="75"/>
        <v>2467</v>
      </c>
      <c r="M2406">
        <v>62.58</v>
      </c>
      <c r="N2406">
        <v>29.83</v>
      </c>
      <c r="O2406" t="s">
        <v>2455</v>
      </c>
      <c r="P2406" t="s">
        <v>40</v>
      </c>
      <c r="Q2406" t="s">
        <v>35</v>
      </c>
      <c r="R2406">
        <v>340</v>
      </c>
      <c r="S2406">
        <v>3</v>
      </c>
      <c r="T2406">
        <v>138</v>
      </c>
    </row>
    <row r="2407" spans="1:20">
      <c r="A2407" t="s">
        <v>3010</v>
      </c>
      <c r="B2407" s="4">
        <v>26</v>
      </c>
      <c r="C2407" s="4">
        <v>5</v>
      </c>
      <c r="D2407" s="4">
        <v>1980</v>
      </c>
      <c r="E2407" s="1">
        <f t="shared" si="74"/>
        <v>11597</v>
      </c>
      <c r="F2407">
        <v>62.6</v>
      </c>
      <c r="G2407">
        <v>29.78</v>
      </c>
      <c r="H2407" t="s">
        <v>2455</v>
      </c>
      <c r="I2407" s="4">
        <v>14</v>
      </c>
      <c r="J2407" s="4">
        <v>4</v>
      </c>
      <c r="K2407" s="6">
        <v>1981</v>
      </c>
      <c r="L2407" s="1">
        <f t="shared" si="75"/>
        <v>7185</v>
      </c>
      <c r="M2407">
        <v>62.5</v>
      </c>
      <c r="N2407">
        <v>29.67</v>
      </c>
      <c r="O2407" t="s">
        <v>2455</v>
      </c>
      <c r="P2407" t="s">
        <v>34</v>
      </c>
      <c r="Q2407" t="s">
        <v>35</v>
      </c>
      <c r="R2407">
        <v>323</v>
      </c>
      <c r="S2407">
        <v>13</v>
      </c>
      <c r="T2407">
        <v>209</v>
      </c>
    </row>
    <row r="2408" spans="1:20">
      <c r="A2408" t="s">
        <v>3015</v>
      </c>
      <c r="B2408" s="4">
        <v>4</v>
      </c>
      <c r="C2408" s="4">
        <v>6</v>
      </c>
      <c r="D2408" s="4">
        <v>1980</v>
      </c>
      <c r="E2408" s="1">
        <f t="shared" si="74"/>
        <v>3593</v>
      </c>
      <c r="F2408">
        <v>65.819999999999993</v>
      </c>
      <c r="G2408">
        <v>24.2</v>
      </c>
      <c r="H2408" t="s">
        <v>2455</v>
      </c>
      <c r="I2408" s="4">
        <v>12</v>
      </c>
      <c r="J2408" s="4">
        <v>8</v>
      </c>
      <c r="K2408" s="6">
        <v>1980</v>
      </c>
      <c r="L2408" s="1">
        <f t="shared" si="75"/>
        <v>6576</v>
      </c>
      <c r="M2408">
        <v>65.819999999999993</v>
      </c>
      <c r="N2408">
        <v>24.2</v>
      </c>
      <c r="O2408" t="s">
        <v>2455</v>
      </c>
      <c r="P2408" t="s">
        <v>34</v>
      </c>
      <c r="Q2408" t="s">
        <v>35</v>
      </c>
      <c r="R2408">
        <v>69</v>
      </c>
      <c r="S2408">
        <v>0</v>
      </c>
      <c r="T2408">
        <v>0</v>
      </c>
    </row>
    <row r="2409" spans="1:20">
      <c r="A2409" t="s">
        <v>3017</v>
      </c>
      <c r="B2409" s="4">
        <v>10</v>
      </c>
      <c r="C2409" s="4">
        <v>6</v>
      </c>
      <c r="D2409" s="4">
        <v>1980</v>
      </c>
      <c r="E2409" s="1">
        <f t="shared" si="74"/>
        <v>5784</v>
      </c>
      <c r="F2409">
        <v>61.03</v>
      </c>
      <c r="G2409">
        <v>24.4</v>
      </c>
      <c r="H2409" t="s">
        <v>2455</v>
      </c>
      <c r="I2409" s="4">
        <v>22</v>
      </c>
      <c r="J2409" s="4">
        <v>7</v>
      </c>
      <c r="K2409" s="6">
        <v>1980</v>
      </c>
      <c r="L2409" s="1">
        <f t="shared" si="75"/>
        <v>10197</v>
      </c>
      <c r="M2409">
        <v>61.03</v>
      </c>
      <c r="N2409">
        <v>24.4</v>
      </c>
      <c r="O2409" t="s">
        <v>2455</v>
      </c>
      <c r="P2409" t="s">
        <v>40</v>
      </c>
      <c r="Q2409" t="s">
        <v>35</v>
      </c>
      <c r="R2409">
        <v>42</v>
      </c>
      <c r="S2409">
        <v>0</v>
      </c>
      <c r="T2409">
        <v>0</v>
      </c>
    </row>
    <row r="2410" spans="1:20">
      <c r="A2410" t="s">
        <v>3019</v>
      </c>
      <c r="B2410" s="4">
        <v>15</v>
      </c>
      <c r="C2410" s="4">
        <v>6</v>
      </c>
      <c r="D2410" s="4">
        <v>1980</v>
      </c>
      <c r="E2410" s="1">
        <f t="shared" si="74"/>
        <v>7610</v>
      </c>
      <c r="F2410">
        <v>62.57</v>
      </c>
      <c r="G2410">
        <v>27.17</v>
      </c>
      <c r="H2410" t="s">
        <v>2455</v>
      </c>
      <c r="I2410" s="4">
        <v>17</v>
      </c>
      <c r="J2410" s="4">
        <v>7</v>
      </c>
      <c r="K2410" s="6">
        <v>1980</v>
      </c>
      <c r="L2410" s="1">
        <f t="shared" si="75"/>
        <v>8371</v>
      </c>
      <c r="M2410">
        <v>62.57</v>
      </c>
      <c r="N2410">
        <v>27.18</v>
      </c>
      <c r="O2410" t="s">
        <v>2455</v>
      </c>
      <c r="P2410" t="s">
        <v>81</v>
      </c>
      <c r="Q2410" t="s">
        <v>35</v>
      </c>
      <c r="R2410">
        <v>32</v>
      </c>
      <c r="S2410">
        <v>1</v>
      </c>
      <c r="T2410">
        <v>91</v>
      </c>
    </row>
    <row r="2411" spans="1:20">
      <c r="A2411" t="s">
        <v>3020</v>
      </c>
      <c r="B2411" s="4">
        <v>15</v>
      </c>
      <c r="C2411" s="4">
        <v>6</v>
      </c>
      <c r="D2411" s="4">
        <v>1980</v>
      </c>
      <c r="E2411" s="1">
        <f t="shared" si="74"/>
        <v>7610</v>
      </c>
      <c r="F2411">
        <v>62.57</v>
      </c>
      <c r="G2411">
        <v>27.17</v>
      </c>
      <c r="H2411" t="s">
        <v>2455</v>
      </c>
      <c r="I2411" s="4">
        <v>28</v>
      </c>
      <c r="J2411" s="4">
        <v>8</v>
      </c>
      <c r="K2411" s="6">
        <v>1980</v>
      </c>
      <c r="L2411" s="1">
        <f t="shared" si="75"/>
        <v>12420</v>
      </c>
      <c r="M2411">
        <v>62.57</v>
      </c>
      <c r="N2411">
        <v>27.18</v>
      </c>
      <c r="O2411" t="s">
        <v>2455</v>
      </c>
      <c r="P2411" t="s">
        <v>26</v>
      </c>
      <c r="Q2411" t="s">
        <v>27</v>
      </c>
      <c r="R2411">
        <v>74</v>
      </c>
      <c r="S2411">
        <v>1</v>
      </c>
      <c r="T2411">
        <v>91</v>
      </c>
    </row>
    <row r="2412" spans="1:20">
      <c r="A2412" t="s">
        <v>3021</v>
      </c>
      <c r="B2412" s="4">
        <v>15</v>
      </c>
      <c r="C2412" s="4">
        <v>6</v>
      </c>
      <c r="D2412" s="4">
        <v>1980</v>
      </c>
      <c r="E2412" s="1">
        <f t="shared" si="74"/>
        <v>7610</v>
      </c>
      <c r="F2412">
        <v>62.57</v>
      </c>
      <c r="G2412">
        <v>27.17</v>
      </c>
      <c r="H2412" t="s">
        <v>2455</v>
      </c>
      <c r="I2412" s="4">
        <v>12</v>
      </c>
      <c r="J2412" s="4">
        <v>7</v>
      </c>
      <c r="K2412" s="6">
        <v>1980</v>
      </c>
      <c r="L2412" s="1">
        <f t="shared" si="75"/>
        <v>6545</v>
      </c>
      <c r="M2412">
        <v>62.57</v>
      </c>
      <c r="N2412">
        <v>27.17</v>
      </c>
      <c r="O2412" t="s">
        <v>2455</v>
      </c>
      <c r="P2412" t="s">
        <v>34</v>
      </c>
      <c r="Q2412" t="s">
        <v>35</v>
      </c>
      <c r="R2412">
        <v>27</v>
      </c>
      <c r="S2412">
        <v>0</v>
      </c>
      <c r="T2412">
        <v>0</v>
      </c>
    </row>
    <row r="2413" spans="1:20">
      <c r="A2413" t="s">
        <v>3035</v>
      </c>
      <c r="B2413" s="4">
        <v>29</v>
      </c>
      <c r="C2413" s="4">
        <v>5</v>
      </c>
      <c r="D2413" s="4">
        <v>1980</v>
      </c>
      <c r="E2413" s="1">
        <f t="shared" si="74"/>
        <v>12693</v>
      </c>
      <c r="F2413">
        <v>63.13</v>
      </c>
      <c r="G2413">
        <v>27.4</v>
      </c>
      <c r="H2413" t="s">
        <v>2455</v>
      </c>
      <c r="I2413" s="4">
        <v>27</v>
      </c>
      <c r="J2413" s="4">
        <v>8</v>
      </c>
      <c r="K2413" s="6">
        <v>1980</v>
      </c>
      <c r="L2413" s="1">
        <f t="shared" si="75"/>
        <v>12054</v>
      </c>
      <c r="M2413">
        <v>63.12</v>
      </c>
      <c r="N2413">
        <v>27.42</v>
      </c>
      <c r="O2413" t="s">
        <v>2455</v>
      </c>
      <c r="P2413" t="s">
        <v>40</v>
      </c>
      <c r="Q2413" t="s">
        <v>35</v>
      </c>
      <c r="R2413">
        <v>90</v>
      </c>
      <c r="S2413">
        <v>3</v>
      </c>
      <c r="T2413">
        <v>156</v>
      </c>
    </row>
    <row r="2414" spans="1:20">
      <c r="A2414" t="s">
        <v>3036</v>
      </c>
      <c r="B2414" s="4">
        <v>13</v>
      </c>
      <c r="C2414" s="4">
        <v>6</v>
      </c>
      <c r="D2414" s="4">
        <v>1980</v>
      </c>
      <c r="E2414" s="1">
        <f t="shared" si="74"/>
        <v>6880</v>
      </c>
      <c r="F2414">
        <v>62.9</v>
      </c>
      <c r="G2414">
        <v>28.18</v>
      </c>
      <c r="H2414" t="s">
        <v>2455</v>
      </c>
      <c r="I2414" s="4">
        <v>21</v>
      </c>
      <c r="J2414" s="4">
        <v>10</v>
      </c>
      <c r="K2414" s="6">
        <v>1990</v>
      </c>
      <c r="L2414" s="1">
        <f t="shared" si="75"/>
        <v>9934</v>
      </c>
      <c r="M2414">
        <v>63.22</v>
      </c>
      <c r="N2414">
        <v>27.8</v>
      </c>
      <c r="O2414" t="s">
        <v>2455</v>
      </c>
      <c r="P2414" t="s">
        <v>34</v>
      </c>
      <c r="Q2414" t="s">
        <v>35</v>
      </c>
      <c r="R2414">
        <v>3782</v>
      </c>
      <c r="S2414">
        <v>41</v>
      </c>
      <c r="T2414">
        <v>332</v>
      </c>
    </row>
    <row r="2415" spans="1:20">
      <c r="A2415" t="s">
        <v>3038</v>
      </c>
      <c r="B2415" s="4">
        <v>17</v>
      </c>
      <c r="C2415" s="4">
        <v>6</v>
      </c>
      <c r="D2415" s="4">
        <v>1980</v>
      </c>
      <c r="E2415" s="1">
        <f t="shared" si="74"/>
        <v>8341</v>
      </c>
      <c r="F2415">
        <v>61</v>
      </c>
      <c r="G2415">
        <v>24.48</v>
      </c>
      <c r="H2415" t="s">
        <v>2455</v>
      </c>
      <c r="I2415" s="4">
        <v>17</v>
      </c>
      <c r="J2415" s="4">
        <v>7</v>
      </c>
      <c r="K2415" s="6">
        <v>1980</v>
      </c>
      <c r="L2415" s="1">
        <f t="shared" si="75"/>
        <v>8371</v>
      </c>
      <c r="M2415">
        <v>61</v>
      </c>
      <c r="N2415">
        <v>24.48</v>
      </c>
      <c r="O2415" t="s">
        <v>2455</v>
      </c>
      <c r="P2415" t="s">
        <v>40</v>
      </c>
      <c r="Q2415" t="s">
        <v>35</v>
      </c>
      <c r="R2415">
        <v>30</v>
      </c>
      <c r="S2415">
        <v>0</v>
      </c>
      <c r="T2415">
        <v>0</v>
      </c>
    </row>
    <row r="2416" spans="1:20">
      <c r="A2416" t="s">
        <v>3039</v>
      </c>
      <c r="B2416" s="4">
        <v>17</v>
      </c>
      <c r="C2416" s="4">
        <v>6</v>
      </c>
      <c r="D2416" s="4">
        <v>1980</v>
      </c>
      <c r="E2416" s="1">
        <f t="shared" si="74"/>
        <v>8341</v>
      </c>
      <c r="F2416">
        <v>61</v>
      </c>
      <c r="G2416">
        <v>24.48</v>
      </c>
      <c r="H2416" t="s">
        <v>2455</v>
      </c>
      <c r="I2416" s="4">
        <v>17</v>
      </c>
      <c r="J2416" s="4">
        <v>7</v>
      </c>
      <c r="K2416" s="6">
        <v>1980</v>
      </c>
      <c r="L2416" s="1">
        <f t="shared" si="75"/>
        <v>8371</v>
      </c>
      <c r="M2416">
        <v>61</v>
      </c>
      <c r="N2416">
        <v>24.48</v>
      </c>
      <c r="O2416" t="s">
        <v>2455</v>
      </c>
      <c r="P2416" t="s">
        <v>40</v>
      </c>
      <c r="Q2416" t="s">
        <v>35</v>
      </c>
      <c r="R2416">
        <v>30</v>
      </c>
      <c r="S2416">
        <v>0</v>
      </c>
      <c r="T2416">
        <v>0</v>
      </c>
    </row>
    <row r="2417" spans="1:20">
      <c r="A2417" t="s">
        <v>3878</v>
      </c>
      <c r="B2417" s="4">
        <v>26</v>
      </c>
      <c r="C2417" s="4">
        <v>5</v>
      </c>
      <c r="D2417" s="4">
        <v>1980</v>
      </c>
      <c r="E2417" s="1">
        <f t="shared" si="74"/>
        <v>11597</v>
      </c>
      <c r="F2417">
        <v>56.17</v>
      </c>
      <c r="G2417">
        <v>14.9</v>
      </c>
      <c r="H2417" t="s">
        <v>2497</v>
      </c>
      <c r="I2417" s="4">
        <v>19</v>
      </c>
      <c r="J2417" s="4">
        <v>3</v>
      </c>
      <c r="K2417" s="6">
        <v>1981</v>
      </c>
      <c r="L2417" s="1">
        <f t="shared" si="75"/>
        <v>8980</v>
      </c>
      <c r="M2417">
        <v>56.17</v>
      </c>
      <c r="N2417">
        <v>14.88</v>
      </c>
      <c r="O2417" t="s">
        <v>2497</v>
      </c>
      <c r="P2417" t="s">
        <v>40</v>
      </c>
      <c r="Q2417" t="s">
        <v>52</v>
      </c>
      <c r="R2417">
        <v>297</v>
      </c>
      <c r="S2417">
        <v>2</v>
      </c>
      <c r="T2417">
        <v>270</v>
      </c>
    </row>
    <row r="2418" spans="1:20">
      <c r="A2418" t="s">
        <v>3959</v>
      </c>
      <c r="B2418" s="4">
        <v>10</v>
      </c>
      <c r="C2418" s="4">
        <v>6</v>
      </c>
      <c r="D2418" s="4">
        <v>1980</v>
      </c>
      <c r="E2418" s="1">
        <f t="shared" si="74"/>
        <v>5784</v>
      </c>
      <c r="F2418">
        <v>57.85</v>
      </c>
      <c r="G2418">
        <v>11.9</v>
      </c>
      <c r="H2418" t="s">
        <v>2497</v>
      </c>
      <c r="I2418" s="4">
        <v>15</v>
      </c>
      <c r="J2418" s="4">
        <v>6</v>
      </c>
      <c r="K2418" s="6">
        <v>1980</v>
      </c>
      <c r="L2418" s="1">
        <f t="shared" si="75"/>
        <v>7610</v>
      </c>
      <c r="M2418">
        <v>57.85</v>
      </c>
      <c r="N2418">
        <v>11.9</v>
      </c>
      <c r="O2418" t="s">
        <v>2497</v>
      </c>
      <c r="P2418" t="s">
        <v>40</v>
      </c>
      <c r="Q2418" t="s">
        <v>35</v>
      </c>
      <c r="R2418">
        <v>5</v>
      </c>
      <c r="S2418">
        <v>0</v>
      </c>
      <c r="T2418">
        <v>0</v>
      </c>
    </row>
    <row r="2419" spans="1:20">
      <c r="A2419" t="s">
        <v>270</v>
      </c>
      <c r="B2419" s="4">
        <v>3</v>
      </c>
      <c r="C2419" s="4">
        <v>5</v>
      </c>
      <c r="D2419" s="4">
        <v>1981</v>
      </c>
      <c r="E2419" s="1">
        <f t="shared" si="74"/>
        <v>3197</v>
      </c>
      <c r="F2419">
        <v>49.05</v>
      </c>
      <c r="G2419">
        <v>17.12</v>
      </c>
      <c r="H2419" t="s">
        <v>211</v>
      </c>
      <c r="I2419" s="4">
        <v>26</v>
      </c>
      <c r="J2419" s="4">
        <v>12</v>
      </c>
      <c r="K2419" s="6">
        <v>1981</v>
      </c>
      <c r="L2419" s="1">
        <f t="shared" si="75"/>
        <v>11812</v>
      </c>
      <c r="M2419">
        <v>48.98</v>
      </c>
      <c r="N2419">
        <v>17.100000000000001</v>
      </c>
      <c r="O2419" t="s">
        <v>211</v>
      </c>
      <c r="P2419" t="s">
        <v>107</v>
      </c>
      <c r="Q2419" t="s">
        <v>35</v>
      </c>
      <c r="R2419">
        <v>237</v>
      </c>
      <c r="S2419">
        <v>8</v>
      </c>
      <c r="T2419">
        <v>190</v>
      </c>
    </row>
    <row r="2420" spans="1:20">
      <c r="A2420" t="s">
        <v>272</v>
      </c>
      <c r="B2420" s="4">
        <v>12</v>
      </c>
      <c r="C2420" s="4">
        <v>5</v>
      </c>
      <c r="D2420" s="4">
        <v>1981</v>
      </c>
      <c r="E2420" s="1">
        <f t="shared" si="74"/>
        <v>6485</v>
      </c>
      <c r="F2420">
        <v>50.15</v>
      </c>
      <c r="G2420">
        <v>14.6</v>
      </c>
      <c r="H2420" t="s">
        <v>211</v>
      </c>
      <c r="I2420" s="4">
        <v>21</v>
      </c>
      <c r="J2420" s="4">
        <v>6</v>
      </c>
      <c r="K2420" s="6">
        <v>1981</v>
      </c>
      <c r="L2420" s="1">
        <f t="shared" si="75"/>
        <v>9803</v>
      </c>
      <c r="M2420">
        <v>50.15</v>
      </c>
      <c r="N2420">
        <v>14.6</v>
      </c>
      <c r="O2420" t="s">
        <v>211</v>
      </c>
      <c r="P2420" t="s">
        <v>34</v>
      </c>
      <c r="Q2420" t="s">
        <v>35</v>
      </c>
      <c r="R2420">
        <v>40</v>
      </c>
      <c r="S2420">
        <v>0</v>
      </c>
      <c r="T2420">
        <v>0</v>
      </c>
    </row>
    <row r="2421" spans="1:20">
      <c r="A2421" t="s">
        <v>276</v>
      </c>
      <c r="B2421" s="4">
        <v>12</v>
      </c>
      <c r="C2421" s="4">
        <v>5</v>
      </c>
      <c r="D2421" s="4">
        <v>1981</v>
      </c>
      <c r="E2421" s="1">
        <f t="shared" si="74"/>
        <v>6485</v>
      </c>
      <c r="F2421">
        <v>50.17</v>
      </c>
      <c r="G2421">
        <v>14.55</v>
      </c>
      <c r="H2421" t="s">
        <v>211</v>
      </c>
      <c r="I2421" s="4">
        <v>12</v>
      </c>
      <c r="J2421" s="4">
        <v>3</v>
      </c>
      <c r="K2421" s="6">
        <v>1983</v>
      </c>
      <c r="L2421" s="1">
        <f t="shared" si="75"/>
        <v>6426</v>
      </c>
      <c r="M2421">
        <v>50.17</v>
      </c>
      <c r="N2421">
        <v>14.55</v>
      </c>
      <c r="O2421" t="s">
        <v>211</v>
      </c>
      <c r="P2421" t="s">
        <v>34</v>
      </c>
      <c r="Q2421" t="s">
        <v>35</v>
      </c>
      <c r="R2421">
        <v>669</v>
      </c>
      <c r="S2421">
        <v>0</v>
      </c>
      <c r="T2421">
        <v>0</v>
      </c>
    </row>
    <row r="2422" spans="1:20">
      <c r="A2422" t="s">
        <v>278</v>
      </c>
      <c r="B2422" s="4">
        <v>18</v>
      </c>
      <c r="C2422" s="4">
        <v>5</v>
      </c>
      <c r="D2422" s="4">
        <v>1981</v>
      </c>
      <c r="E2422" s="1">
        <f t="shared" si="74"/>
        <v>8676</v>
      </c>
      <c r="F2422">
        <v>49.05</v>
      </c>
      <c r="G2422">
        <v>17.12</v>
      </c>
      <c r="H2422" t="s">
        <v>211</v>
      </c>
      <c r="I2422" s="4">
        <v>13</v>
      </c>
      <c r="J2422" s="4">
        <v>4</v>
      </c>
      <c r="K2422" s="6">
        <v>1984</v>
      </c>
      <c r="L2422" s="1">
        <f t="shared" si="75"/>
        <v>6823</v>
      </c>
      <c r="M2422">
        <v>49.05</v>
      </c>
      <c r="N2422">
        <v>17.100000000000001</v>
      </c>
      <c r="O2422" t="s">
        <v>211</v>
      </c>
      <c r="P2422" t="s">
        <v>40</v>
      </c>
      <c r="Q2422" t="s">
        <v>35</v>
      </c>
      <c r="R2422">
        <v>1061</v>
      </c>
      <c r="S2422">
        <v>2</v>
      </c>
      <c r="T2422">
        <v>270</v>
      </c>
    </row>
    <row r="2423" spans="1:20">
      <c r="A2423" t="s">
        <v>792</v>
      </c>
      <c r="B2423" s="4">
        <v>1</v>
      </c>
      <c r="C2423" s="4">
        <v>5</v>
      </c>
      <c r="D2423" s="4">
        <v>1981</v>
      </c>
      <c r="E2423" s="1">
        <f t="shared" si="74"/>
        <v>2467</v>
      </c>
      <c r="F2423">
        <v>41.63</v>
      </c>
      <c r="G2423">
        <v>-1.85</v>
      </c>
      <c r="H2423" t="s">
        <v>583</v>
      </c>
      <c r="I2423" s="4">
        <v>12</v>
      </c>
      <c r="J2423" s="4">
        <v>7</v>
      </c>
      <c r="K2423" s="6">
        <v>1981</v>
      </c>
      <c r="L2423" s="1">
        <f t="shared" si="75"/>
        <v>6546</v>
      </c>
      <c r="M2423">
        <v>41.63</v>
      </c>
      <c r="N2423">
        <v>1.85</v>
      </c>
      <c r="O2423" t="s">
        <v>583</v>
      </c>
      <c r="P2423" t="s">
        <v>140</v>
      </c>
      <c r="Q2423" t="s">
        <v>27</v>
      </c>
      <c r="R2423">
        <v>72</v>
      </c>
      <c r="S2423">
        <v>0</v>
      </c>
      <c r="T2423">
        <v>0</v>
      </c>
    </row>
    <row r="2424" spans="1:20">
      <c r="A2424" t="s">
        <v>804</v>
      </c>
      <c r="B2424" s="4">
        <v>8</v>
      </c>
      <c r="C2424" s="4">
        <v>6</v>
      </c>
      <c r="D2424" s="4">
        <v>1981</v>
      </c>
      <c r="E2424" s="1">
        <f t="shared" si="74"/>
        <v>5055</v>
      </c>
      <c r="F2424">
        <v>58.65</v>
      </c>
      <c r="G2424">
        <v>25.97</v>
      </c>
      <c r="H2424" t="s">
        <v>795</v>
      </c>
      <c r="I2424" s="4">
        <v>6</v>
      </c>
      <c r="J2424" s="4">
        <v>2</v>
      </c>
      <c r="K2424" s="6">
        <v>1982</v>
      </c>
      <c r="L2424" s="1">
        <f t="shared" si="75"/>
        <v>4205</v>
      </c>
      <c r="M2424">
        <v>58.65</v>
      </c>
      <c r="N2424">
        <v>26</v>
      </c>
      <c r="O2424" t="s">
        <v>795</v>
      </c>
      <c r="P2424" t="s">
        <v>34</v>
      </c>
      <c r="Q2424" t="s">
        <v>35</v>
      </c>
      <c r="R2424">
        <v>243</v>
      </c>
      <c r="S2424">
        <v>3</v>
      </c>
      <c r="T2424">
        <v>91</v>
      </c>
    </row>
    <row r="2425" spans="1:20">
      <c r="A2425" t="s">
        <v>811</v>
      </c>
      <c r="B2425" s="4">
        <v>24</v>
      </c>
      <c r="C2425" s="4">
        <v>5</v>
      </c>
      <c r="D2425" s="4">
        <v>1981</v>
      </c>
      <c r="E2425" s="1">
        <f t="shared" si="74"/>
        <v>10868</v>
      </c>
      <c r="F2425">
        <v>58.77</v>
      </c>
      <c r="G2425">
        <v>24.8</v>
      </c>
      <c r="H2425" t="s">
        <v>795</v>
      </c>
      <c r="I2425" s="4">
        <v>17</v>
      </c>
      <c r="J2425" s="4">
        <v>10</v>
      </c>
      <c r="K2425" s="6">
        <v>1982</v>
      </c>
      <c r="L2425" s="1">
        <f t="shared" si="75"/>
        <v>8465</v>
      </c>
      <c r="M2425">
        <v>58.77</v>
      </c>
      <c r="N2425">
        <v>24.8</v>
      </c>
      <c r="O2425" t="s">
        <v>795</v>
      </c>
      <c r="P2425" t="s">
        <v>34</v>
      </c>
      <c r="Q2425" t="s">
        <v>35</v>
      </c>
      <c r="R2425">
        <v>511</v>
      </c>
      <c r="S2425">
        <v>0</v>
      </c>
      <c r="T2425">
        <v>0</v>
      </c>
    </row>
    <row r="2426" spans="1:20">
      <c r="A2426" t="s">
        <v>831</v>
      </c>
      <c r="B2426" s="4">
        <v>30</v>
      </c>
      <c r="C2426" s="4">
        <v>5</v>
      </c>
      <c r="D2426" s="4">
        <v>1981</v>
      </c>
      <c r="E2426" s="1">
        <f t="shared" si="74"/>
        <v>13059</v>
      </c>
      <c r="F2426">
        <v>58.38</v>
      </c>
      <c r="G2426">
        <v>24.5</v>
      </c>
      <c r="H2426" t="s">
        <v>795</v>
      </c>
      <c r="I2426" s="4">
        <v>7</v>
      </c>
      <c r="J2426" s="4">
        <v>10</v>
      </c>
      <c r="K2426" s="6">
        <v>1981</v>
      </c>
      <c r="L2426" s="1">
        <f t="shared" si="75"/>
        <v>4811</v>
      </c>
      <c r="M2426">
        <v>58.72</v>
      </c>
      <c r="N2426">
        <v>23.68</v>
      </c>
      <c r="O2426" t="s">
        <v>795</v>
      </c>
      <c r="P2426" t="s">
        <v>26</v>
      </c>
      <c r="Q2426" t="s">
        <v>27</v>
      </c>
      <c r="R2426">
        <v>130</v>
      </c>
      <c r="S2426">
        <v>61</v>
      </c>
      <c r="T2426">
        <v>310</v>
      </c>
    </row>
    <row r="2427" spans="1:20">
      <c r="A2427" t="s">
        <v>832</v>
      </c>
      <c r="B2427" s="4">
        <v>1</v>
      </c>
      <c r="C2427" s="4">
        <v>6</v>
      </c>
      <c r="D2427" s="4">
        <v>1981</v>
      </c>
      <c r="E2427" s="1">
        <f t="shared" si="74"/>
        <v>2498</v>
      </c>
      <c r="F2427">
        <v>58.38</v>
      </c>
      <c r="G2427">
        <v>24.5</v>
      </c>
      <c r="H2427" t="s">
        <v>795</v>
      </c>
      <c r="I2427" s="4">
        <v>30</v>
      </c>
      <c r="J2427" s="4">
        <v>5</v>
      </c>
      <c r="K2427" s="6">
        <v>1984</v>
      </c>
      <c r="L2427" s="1">
        <f t="shared" si="75"/>
        <v>13062</v>
      </c>
      <c r="M2427">
        <v>58.38</v>
      </c>
      <c r="N2427">
        <v>24.57</v>
      </c>
      <c r="O2427" t="s">
        <v>795</v>
      </c>
      <c r="P2427" t="s">
        <v>40</v>
      </c>
      <c r="Q2427" t="s">
        <v>35</v>
      </c>
      <c r="R2427">
        <v>1094</v>
      </c>
      <c r="S2427">
        <v>4</v>
      </c>
      <c r="T2427">
        <v>91</v>
      </c>
    </row>
    <row r="2428" spans="1:20">
      <c r="A2428" t="s">
        <v>837</v>
      </c>
      <c r="B2428" s="4">
        <v>9</v>
      </c>
      <c r="C2428" s="4">
        <v>6</v>
      </c>
      <c r="D2428" s="4">
        <v>1981</v>
      </c>
      <c r="E2428" s="1">
        <f t="shared" si="74"/>
        <v>5420</v>
      </c>
      <c r="F2428">
        <v>58.27</v>
      </c>
      <c r="G2428">
        <v>27.28</v>
      </c>
      <c r="H2428" t="s">
        <v>795</v>
      </c>
      <c r="I2428" s="4">
        <v>1</v>
      </c>
      <c r="J2428" s="4">
        <v>11</v>
      </c>
      <c r="K2428" s="6">
        <v>1984</v>
      </c>
      <c r="L2428" s="1">
        <f t="shared" si="75"/>
        <v>2654</v>
      </c>
      <c r="M2428">
        <v>58.27</v>
      </c>
      <c r="N2428">
        <v>27.18</v>
      </c>
      <c r="O2428" t="s">
        <v>795</v>
      </c>
      <c r="P2428" t="s">
        <v>81</v>
      </c>
      <c r="Q2428" t="s">
        <v>35</v>
      </c>
      <c r="R2428">
        <v>1241</v>
      </c>
      <c r="S2428">
        <v>6</v>
      </c>
      <c r="T2428">
        <v>250</v>
      </c>
    </row>
    <row r="2429" spans="1:20">
      <c r="A2429" t="s">
        <v>1006</v>
      </c>
      <c r="B2429" s="4">
        <v>11</v>
      </c>
      <c r="C2429" s="4">
        <v>5</v>
      </c>
      <c r="D2429" s="4">
        <v>1981</v>
      </c>
      <c r="E2429" s="1">
        <f t="shared" si="74"/>
        <v>6119</v>
      </c>
      <c r="F2429">
        <v>51.28</v>
      </c>
      <c r="G2429">
        <v>-0.65</v>
      </c>
      <c r="H2429" t="s">
        <v>4129</v>
      </c>
      <c r="I2429" s="4">
        <v>26</v>
      </c>
      <c r="J2429" s="4">
        <v>8</v>
      </c>
      <c r="K2429" s="6">
        <v>1982</v>
      </c>
      <c r="L2429" s="1">
        <f t="shared" si="75"/>
        <v>11691</v>
      </c>
      <c r="M2429">
        <v>51.35</v>
      </c>
      <c r="N2429">
        <v>-0.62</v>
      </c>
      <c r="O2429" t="s">
        <v>4129</v>
      </c>
      <c r="P2429" t="s">
        <v>81</v>
      </c>
      <c r="Q2429" t="s">
        <v>35</v>
      </c>
      <c r="R2429">
        <v>472</v>
      </c>
      <c r="S2429">
        <v>8</v>
      </c>
      <c r="T2429">
        <v>18</v>
      </c>
    </row>
    <row r="2430" spans="1:20">
      <c r="A2430" t="s">
        <v>1007</v>
      </c>
      <c r="B2430" s="4">
        <v>31</v>
      </c>
      <c r="C2430" s="4">
        <v>5</v>
      </c>
      <c r="D2430" s="4">
        <v>1981</v>
      </c>
      <c r="E2430" s="1">
        <f t="shared" si="74"/>
        <v>13424</v>
      </c>
      <c r="F2430">
        <v>52.85</v>
      </c>
      <c r="G2430">
        <v>-1.57</v>
      </c>
      <c r="H2430" t="s">
        <v>4129</v>
      </c>
      <c r="I2430" s="4">
        <v>23</v>
      </c>
      <c r="J2430" s="4">
        <v>12</v>
      </c>
      <c r="K2430" s="6">
        <v>1983</v>
      </c>
      <c r="L2430" s="1">
        <f t="shared" si="75"/>
        <v>10718</v>
      </c>
      <c r="M2430">
        <v>52.85</v>
      </c>
      <c r="N2430">
        <v>-1.57</v>
      </c>
      <c r="O2430" t="s">
        <v>4129</v>
      </c>
      <c r="P2430" t="s">
        <v>40</v>
      </c>
      <c r="Q2430" t="s">
        <v>52</v>
      </c>
      <c r="R2430">
        <v>936</v>
      </c>
      <c r="S2430">
        <v>0</v>
      </c>
      <c r="T2430">
        <v>0</v>
      </c>
    </row>
    <row r="2431" spans="1:20">
      <c r="A2431" t="s">
        <v>1165</v>
      </c>
      <c r="B2431" s="4">
        <v>2</v>
      </c>
      <c r="C2431" s="4">
        <v>5</v>
      </c>
      <c r="D2431" s="4">
        <v>1981</v>
      </c>
      <c r="E2431" s="1">
        <f t="shared" si="74"/>
        <v>2832</v>
      </c>
      <c r="F2431">
        <v>54.4</v>
      </c>
      <c r="G2431">
        <v>-6.15</v>
      </c>
      <c r="H2431" t="s">
        <v>4129</v>
      </c>
      <c r="I2431" s="4">
        <v>16</v>
      </c>
      <c r="J2431" s="4">
        <v>6</v>
      </c>
      <c r="K2431" s="6">
        <v>1981</v>
      </c>
      <c r="L2431" s="1">
        <f t="shared" si="75"/>
        <v>7977</v>
      </c>
      <c r="M2431">
        <v>54.42</v>
      </c>
      <c r="N2431">
        <v>-6.15</v>
      </c>
      <c r="O2431" t="s">
        <v>4129</v>
      </c>
      <c r="P2431" t="s">
        <v>40</v>
      </c>
      <c r="Q2431" t="s">
        <v>35</v>
      </c>
      <c r="R2431">
        <v>45</v>
      </c>
      <c r="S2431">
        <v>2</v>
      </c>
      <c r="T2431">
        <v>0</v>
      </c>
    </row>
    <row r="2432" spans="1:20">
      <c r="A2432" t="s">
        <v>1166</v>
      </c>
      <c r="B2432" s="4">
        <v>11</v>
      </c>
      <c r="C2432" s="4">
        <v>5</v>
      </c>
      <c r="D2432" s="4">
        <v>1981</v>
      </c>
      <c r="E2432" s="1">
        <f t="shared" si="74"/>
        <v>6119</v>
      </c>
      <c r="F2432">
        <v>54.57</v>
      </c>
      <c r="G2432">
        <v>-5.85</v>
      </c>
      <c r="H2432" t="s">
        <v>4129</v>
      </c>
      <c r="I2432" s="4">
        <v>30</v>
      </c>
      <c r="J2432" s="4">
        <v>8</v>
      </c>
      <c r="K2432" s="6">
        <v>1982</v>
      </c>
      <c r="L2432" s="1">
        <f t="shared" si="75"/>
        <v>13152</v>
      </c>
      <c r="M2432">
        <v>54.57</v>
      </c>
      <c r="N2432">
        <v>-5.85</v>
      </c>
      <c r="O2432" t="s">
        <v>4129</v>
      </c>
      <c r="P2432" t="s">
        <v>40</v>
      </c>
      <c r="Q2432" t="s">
        <v>35</v>
      </c>
      <c r="R2432">
        <v>476</v>
      </c>
      <c r="S2432">
        <v>0</v>
      </c>
      <c r="T2432">
        <v>0</v>
      </c>
    </row>
    <row r="2433" spans="1:20">
      <c r="A2433" t="s">
        <v>1168</v>
      </c>
      <c r="B2433" s="4">
        <v>25</v>
      </c>
      <c r="C2433" s="4">
        <v>5</v>
      </c>
      <c r="D2433" s="4">
        <v>1981</v>
      </c>
      <c r="E2433" s="1">
        <f t="shared" si="74"/>
        <v>11233</v>
      </c>
      <c r="F2433">
        <v>53.85</v>
      </c>
      <c r="G2433">
        <v>-1.72</v>
      </c>
      <c r="H2433" t="s">
        <v>4129</v>
      </c>
      <c r="I2433" s="4">
        <v>5</v>
      </c>
      <c r="J2433" s="4">
        <v>6</v>
      </c>
      <c r="K2433" s="6">
        <v>1981</v>
      </c>
      <c r="L2433" s="1">
        <f t="shared" si="75"/>
        <v>3959</v>
      </c>
      <c r="M2433">
        <v>53.85</v>
      </c>
      <c r="N2433">
        <v>-1.72</v>
      </c>
      <c r="O2433" t="s">
        <v>4129</v>
      </c>
      <c r="P2433" t="s">
        <v>40</v>
      </c>
      <c r="Q2433" t="s">
        <v>35</v>
      </c>
      <c r="R2433">
        <v>11</v>
      </c>
      <c r="S2433">
        <v>0</v>
      </c>
      <c r="T2433">
        <v>0</v>
      </c>
    </row>
    <row r="2434" spans="1:20">
      <c r="A2434" t="s">
        <v>1179</v>
      </c>
      <c r="B2434" s="4">
        <v>21</v>
      </c>
      <c r="C2434" s="4">
        <v>5</v>
      </c>
      <c r="D2434" s="4">
        <v>1981</v>
      </c>
      <c r="E2434" s="1">
        <f t="shared" si="74"/>
        <v>9772</v>
      </c>
      <c r="F2434">
        <v>53.38</v>
      </c>
      <c r="G2434">
        <v>-1.53</v>
      </c>
      <c r="H2434" t="s">
        <v>4129</v>
      </c>
      <c r="I2434" s="4">
        <v>26</v>
      </c>
      <c r="J2434" s="4">
        <v>2</v>
      </c>
      <c r="K2434" s="6">
        <v>1982</v>
      </c>
      <c r="L2434" s="1">
        <f t="shared" si="75"/>
        <v>11510</v>
      </c>
      <c r="M2434">
        <v>53.38</v>
      </c>
      <c r="N2434">
        <v>-1.53</v>
      </c>
      <c r="O2434" t="s">
        <v>4129</v>
      </c>
      <c r="P2434" t="s">
        <v>40</v>
      </c>
      <c r="Q2434" t="s">
        <v>35</v>
      </c>
      <c r="R2434">
        <v>281</v>
      </c>
      <c r="S2434">
        <v>0</v>
      </c>
      <c r="T2434">
        <v>0</v>
      </c>
    </row>
    <row r="2435" spans="1:20">
      <c r="A2435" t="s">
        <v>1180</v>
      </c>
      <c r="B2435" s="4">
        <v>11</v>
      </c>
      <c r="C2435" s="4">
        <v>6</v>
      </c>
      <c r="D2435" s="4">
        <v>1981</v>
      </c>
      <c r="E2435" s="1">
        <f t="shared" ref="E2435:E2498" si="76">DATE(B2435,C2435,D2435)</f>
        <v>6150</v>
      </c>
      <c r="F2435">
        <v>53.38</v>
      </c>
      <c r="G2435">
        <v>-1.53</v>
      </c>
      <c r="H2435" t="s">
        <v>4129</v>
      </c>
      <c r="I2435" s="4">
        <v>2</v>
      </c>
      <c r="J2435" s="4">
        <v>8</v>
      </c>
      <c r="K2435" s="6">
        <v>1981</v>
      </c>
      <c r="L2435" s="1">
        <f t="shared" ref="L2435:L2498" si="77">DATE(I2435,J2435,K2435)</f>
        <v>2924</v>
      </c>
      <c r="M2435">
        <v>53.38</v>
      </c>
      <c r="N2435">
        <v>-1.53</v>
      </c>
      <c r="O2435" t="s">
        <v>4129</v>
      </c>
      <c r="P2435" t="s">
        <v>81</v>
      </c>
      <c r="Q2435" t="s">
        <v>35</v>
      </c>
      <c r="R2435">
        <v>52</v>
      </c>
      <c r="S2435">
        <v>0</v>
      </c>
      <c r="T2435">
        <v>0</v>
      </c>
    </row>
    <row r="2436" spans="1:20">
      <c r="A2436" t="s">
        <v>1181</v>
      </c>
      <c r="B2436" s="4">
        <v>13</v>
      </c>
      <c r="C2436" s="4">
        <v>6</v>
      </c>
      <c r="D2436" s="4">
        <v>1981</v>
      </c>
      <c r="E2436" s="1">
        <f t="shared" si="76"/>
        <v>6881</v>
      </c>
      <c r="F2436">
        <v>53.38</v>
      </c>
      <c r="G2436">
        <v>-1.53</v>
      </c>
      <c r="H2436" t="s">
        <v>4129</v>
      </c>
      <c r="I2436" s="4">
        <v>6</v>
      </c>
      <c r="J2436" s="4">
        <v>2</v>
      </c>
      <c r="K2436" s="6">
        <v>1982</v>
      </c>
      <c r="L2436" s="1">
        <f t="shared" si="77"/>
        <v>4205</v>
      </c>
      <c r="M2436">
        <v>53.43</v>
      </c>
      <c r="N2436">
        <v>-1.6</v>
      </c>
      <c r="O2436" t="s">
        <v>4129</v>
      </c>
      <c r="P2436" t="s">
        <v>40</v>
      </c>
      <c r="Q2436" t="s">
        <v>35</v>
      </c>
      <c r="R2436">
        <v>238</v>
      </c>
      <c r="S2436">
        <v>8</v>
      </c>
      <c r="T2436">
        <v>322</v>
      </c>
    </row>
    <row r="2437" spans="1:20">
      <c r="A2437" t="s">
        <v>1182</v>
      </c>
      <c r="B2437" s="4">
        <v>13</v>
      </c>
      <c r="C2437" s="4">
        <v>6</v>
      </c>
      <c r="D2437" s="4">
        <v>1981</v>
      </c>
      <c r="E2437" s="1">
        <f t="shared" si="76"/>
        <v>6881</v>
      </c>
      <c r="F2437">
        <v>53.38</v>
      </c>
      <c r="G2437">
        <v>-1.57</v>
      </c>
      <c r="H2437" t="s">
        <v>4129</v>
      </c>
      <c r="I2437" s="4">
        <v>15</v>
      </c>
      <c r="J2437" s="4">
        <v>5</v>
      </c>
      <c r="K2437" s="6">
        <v>1985</v>
      </c>
      <c r="L2437" s="1">
        <f t="shared" si="77"/>
        <v>7584</v>
      </c>
      <c r="M2437">
        <v>53.4</v>
      </c>
      <c r="N2437">
        <v>-1.57</v>
      </c>
      <c r="O2437" t="s">
        <v>4129</v>
      </c>
      <c r="P2437" t="s">
        <v>81</v>
      </c>
      <c r="Q2437" t="s">
        <v>35</v>
      </c>
      <c r="R2437">
        <v>1432</v>
      </c>
      <c r="S2437">
        <v>2</v>
      </c>
      <c r="T2437">
        <v>0</v>
      </c>
    </row>
    <row r="2438" spans="1:20">
      <c r="A2438" t="s">
        <v>1183</v>
      </c>
      <c r="B2438" s="4">
        <v>14</v>
      </c>
      <c r="C2438" s="4">
        <v>5</v>
      </c>
      <c r="D2438" s="4">
        <v>1981</v>
      </c>
      <c r="E2438" s="1">
        <f t="shared" si="76"/>
        <v>7215</v>
      </c>
      <c r="F2438">
        <v>54.57</v>
      </c>
      <c r="G2438">
        <v>-5.85</v>
      </c>
      <c r="H2438" t="s">
        <v>4129</v>
      </c>
      <c r="I2438" s="4">
        <v>7</v>
      </c>
      <c r="J2438" s="4">
        <v>3</v>
      </c>
      <c r="K2438" s="6">
        <v>1984</v>
      </c>
      <c r="L2438" s="1">
        <f t="shared" si="77"/>
        <v>4600</v>
      </c>
      <c r="M2438">
        <v>54.52</v>
      </c>
      <c r="N2438">
        <v>-5.65</v>
      </c>
      <c r="O2438" t="s">
        <v>4129</v>
      </c>
      <c r="P2438" t="s">
        <v>34</v>
      </c>
      <c r="Q2438" t="s">
        <v>35</v>
      </c>
      <c r="R2438">
        <v>1028</v>
      </c>
      <c r="S2438">
        <v>15</v>
      </c>
      <c r="T2438">
        <v>114</v>
      </c>
    </row>
    <row r="2439" spans="1:20">
      <c r="A2439" t="s">
        <v>1184</v>
      </c>
      <c r="B2439" s="4">
        <v>25</v>
      </c>
      <c r="C2439" s="4">
        <v>5</v>
      </c>
      <c r="D2439" s="4">
        <v>1981</v>
      </c>
      <c r="E2439" s="1">
        <f t="shared" si="76"/>
        <v>11233</v>
      </c>
      <c r="F2439">
        <v>54.52</v>
      </c>
      <c r="G2439">
        <v>-5.53</v>
      </c>
      <c r="H2439" t="s">
        <v>4129</v>
      </c>
      <c r="I2439" s="4">
        <v>4</v>
      </c>
      <c r="J2439" s="4">
        <v>7</v>
      </c>
      <c r="K2439" s="6">
        <v>1981</v>
      </c>
      <c r="L2439" s="1">
        <f t="shared" si="77"/>
        <v>3624</v>
      </c>
      <c r="M2439">
        <v>54.55</v>
      </c>
      <c r="N2439">
        <v>-5.6</v>
      </c>
      <c r="O2439" t="s">
        <v>4129</v>
      </c>
      <c r="P2439" t="s">
        <v>81</v>
      </c>
      <c r="Q2439" t="s">
        <v>35</v>
      </c>
      <c r="R2439">
        <v>40</v>
      </c>
      <c r="S2439">
        <v>6</v>
      </c>
      <c r="T2439">
        <v>311</v>
      </c>
    </row>
    <row r="2440" spans="1:20">
      <c r="A2440" t="s">
        <v>1219</v>
      </c>
      <c r="B2440" s="4">
        <v>15</v>
      </c>
      <c r="C2440" s="4">
        <v>5</v>
      </c>
      <c r="D2440" s="4">
        <v>1981</v>
      </c>
      <c r="E2440" s="1">
        <f t="shared" si="76"/>
        <v>7580</v>
      </c>
      <c r="F2440">
        <v>52.53</v>
      </c>
      <c r="G2440">
        <v>-1.52</v>
      </c>
      <c r="H2440" t="s">
        <v>4129</v>
      </c>
      <c r="I2440" s="4">
        <v>19</v>
      </c>
      <c r="J2440" s="4">
        <v>8</v>
      </c>
      <c r="K2440" s="6">
        <v>1981</v>
      </c>
      <c r="L2440" s="1">
        <f t="shared" si="77"/>
        <v>9133</v>
      </c>
      <c r="M2440">
        <v>52.53</v>
      </c>
      <c r="N2440">
        <v>-1.52</v>
      </c>
      <c r="O2440" t="s">
        <v>4129</v>
      </c>
      <c r="P2440" t="s">
        <v>81</v>
      </c>
      <c r="Q2440" t="s">
        <v>35</v>
      </c>
      <c r="R2440">
        <v>96</v>
      </c>
      <c r="S2440">
        <v>0</v>
      </c>
      <c r="T2440">
        <v>0</v>
      </c>
    </row>
    <row r="2441" spans="1:20">
      <c r="A2441" t="s">
        <v>1220</v>
      </c>
      <c r="B2441" s="4">
        <v>15</v>
      </c>
      <c r="C2441" s="4">
        <v>5</v>
      </c>
      <c r="D2441" s="4">
        <v>1981</v>
      </c>
      <c r="E2441" s="1">
        <f t="shared" si="76"/>
        <v>7580</v>
      </c>
      <c r="F2441">
        <v>52.53</v>
      </c>
      <c r="G2441">
        <v>-1.52</v>
      </c>
      <c r="H2441" t="s">
        <v>4129</v>
      </c>
      <c r="I2441" s="4">
        <v>19</v>
      </c>
      <c r="J2441" s="4">
        <v>8</v>
      </c>
      <c r="K2441" s="6">
        <v>1981</v>
      </c>
      <c r="L2441" s="1">
        <f t="shared" si="77"/>
        <v>9133</v>
      </c>
      <c r="M2441">
        <v>52.53</v>
      </c>
      <c r="N2441">
        <v>-1.52</v>
      </c>
      <c r="O2441" t="s">
        <v>4129</v>
      </c>
      <c r="P2441" t="s">
        <v>81</v>
      </c>
      <c r="Q2441" t="s">
        <v>35</v>
      </c>
      <c r="R2441">
        <v>96</v>
      </c>
      <c r="S2441">
        <v>0</v>
      </c>
      <c r="T2441">
        <v>0</v>
      </c>
    </row>
    <row r="2442" spans="1:20">
      <c r="A2442" t="s">
        <v>1221</v>
      </c>
      <c r="B2442" s="4">
        <v>22</v>
      </c>
      <c r="C2442" s="4">
        <v>5</v>
      </c>
      <c r="D2442" s="4">
        <v>1981</v>
      </c>
      <c r="E2442" s="1">
        <f t="shared" si="76"/>
        <v>10137</v>
      </c>
      <c r="F2442">
        <v>52.53</v>
      </c>
      <c r="G2442">
        <v>-1.48</v>
      </c>
      <c r="H2442" t="s">
        <v>4129</v>
      </c>
      <c r="I2442" s="4">
        <v>9</v>
      </c>
      <c r="J2442" s="4">
        <v>6</v>
      </c>
      <c r="K2442" s="6">
        <v>1981</v>
      </c>
      <c r="L2442" s="1">
        <f t="shared" si="77"/>
        <v>5420</v>
      </c>
      <c r="M2442">
        <v>52.53</v>
      </c>
      <c r="N2442">
        <v>-1.48</v>
      </c>
      <c r="O2442" t="s">
        <v>4129</v>
      </c>
      <c r="P2442" t="s">
        <v>40</v>
      </c>
      <c r="Q2442" t="s">
        <v>35</v>
      </c>
      <c r="R2442">
        <v>18</v>
      </c>
      <c r="S2442">
        <v>0</v>
      </c>
      <c r="T2442">
        <v>0</v>
      </c>
    </row>
    <row r="2443" spans="1:20">
      <c r="A2443" t="s">
        <v>1233</v>
      </c>
      <c r="B2443" s="4">
        <v>1</v>
      </c>
      <c r="C2443" s="4">
        <v>6</v>
      </c>
      <c r="D2443" s="4">
        <v>1981</v>
      </c>
      <c r="E2443" s="1">
        <f t="shared" si="76"/>
        <v>2498</v>
      </c>
      <c r="F2443">
        <v>50.85</v>
      </c>
      <c r="G2443">
        <v>-7.0000000000000007E-2</v>
      </c>
      <c r="H2443" t="s">
        <v>4129</v>
      </c>
      <c r="I2443" s="4">
        <v>16</v>
      </c>
      <c r="J2443" s="4">
        <v>6</v>
      </c>
      <c r="K2443" s="6">
        <v>1981</v>
      </c>
      <c r="L2443" s="1">
        <f t="shared" si="77"/>
        <v>7977</v>
      </c>
      <c r="M2443">
        <v>50.85</v>
      </c>
      <c r="N2443">
        <v>-7.0000000000000007E-2</v>
      </c>
      <c r="O2443" t="s">
        <v>4129</v>
      </c>
      <c r="P2443" t="s">
        <v>81</v>
      </c>
      <c r="Q2443" t="s">
        <v>35</v>
      </c>
      <c r="R2443">
        <v>15</v>
      </c>
      <c r="S2443">
        <v>0</v>
      </c>
      <c r="T2443">
        <v>0</v>
      </c>
    </row>
    <row r="2444" spans="1:20">
      <c r="A2444" t="s">
        <v>1245</v>
      </c>
      <c r="B2444" s="4">
        <v>22</v>
      </c>
      <c r="C2444" s="4">
        <v>5</v>
      </c>
      <c r="D2444" s="4">
        <v>1981</v>
      </c>
      <c r="E2444" s="1">
        <f t="shared" si="76"/>
        <v>10137</v>
      </c>
      <c r="F2444">
        <v>57.18</v>
      </c>
      <c r="G2444">
        <v>-2.1</v>
      </c>
      <c r="H2444" t="s">
        <v>4129</v>
      </c>
      <c r="I2444" s="4">
        <v>2</v>
      </c>
      <c r="J2444" s="4">
        <v>7</v>
      </c>
      <c r="K2444" s="6">
        <v>1981</v>
      </c>
      <c r="L2444" s="1">
        <f t="shared" si="77"/>
        <v>2893</v>
      </c>
      <c r="M2444">
        <v>57.18</v>
      </c>
      <c r="N2444">
        <v>-2.1</v>
      </c>
      <c r="O2444" t="s">
        <v>4129</v>
      </c>
      <c r="P2444" t="s">
        <v>40</v>
      </c>
      <c r="Q2444" t="s">
        <v>35</v>
      </c>
      <c r="R2444">
        <v>41</v>
      </c>
      <c r="S2444">
        <v>0</v>
      </c>
      <c r="T2444">
        <v>0</v>
      </c>
    </row>
    <row r="2445" spans="1:20">
      <c r="A2445" t="s">
        <v>1246</v>
      </c>
      <c r="B2445" s="4">
        <v>16</v>
      </c>
      <c r="C2445" s="4">
        <v>5</v>
      </c>
      <c r="D2445" s="4">
        <v>1981</v>
      </c>
      <c r="E2445" s="1">
        <f t="shared" si="76"/>
        <v>7946</v>
      </c>
      <c r="F2445">
        <v>54.02</v>
      </c>
      <c r="G2445">
        <v>-1.47</v>
      </c>
      <c r="H2445" t="s">
        <v>4129</v>
      </c>
      <c r="I2445" s="4">
        <v>21</v>
      </c>
      <c r="J2445" s="4">
        <v>10</v>
      </c>
      <c r="K2445" s="6">
        <v>1981</v>
      </c>
      <c r="L2445" s="1">
        <f t="shared" si="77"/>
        <v>9925</v>
      </c>
      <c r="M2445">
        <v>54.02</v>
      </c>
      <c r="N2445">
        <v>-1.47</v>
      </c>
      <c r="O2445" t="s">
        <v>4129</v>
      </c>
      <c r="P2445" t="s">
        <v>40</v>
      </c>
      <c r="Q2445" t="s">
        <v>35</v>
      </c>
      <c r="R2445">
        <v>158</v>
      </c>
      <c r="S2445">
        <v>0</v>
      </c>
      <c r="T2445">
        <v>0</v>
      </c>
    </row>
    <row r="2446" spans="1:20">
      <c r="A2446" t="s">
        <v>1253</v>
      </c>
      <c r="B2446" s="4">
        <v>15</v>
      </c>
      <c r="C2446" s="4">
        <v>6</v>
      </c>
      <c r="D2446" s="4">
        <v>1981</v>
      </c>
      <c r="E2446" s="1">
        <f t="shared" si="76"/>
        <v>7611</v>
      </c>
      <c r="F2446">
        <v>53.38</v>
      </c>
      <c r="G2446">
        <v>-1.53</v>
      </c>
      <c r="H2446" t="s">
        <v>4129</v>
      </c>
      <c r="I2446" s="4">
        <v>10</v>
      </c>
      <c r="J2446" s="4">
        <v>8</v>
      </c>
      <c r="K2446" s="6">
        <v>1981</v>
      </c>
      <c r="L2446" s="1">
        <f t="shared" si="77"/>
        <v>5846</v>
      </c>
      <c r="M2446">
        <v>53.4</v>
      </c>
      <c r="N2446">
        <v>-1.53</v>
      </c>
      <c r="O2446" t="s">
        <v>4129</v>
      </c>
      <c r="P2446" t="s">
        <v>40</v>
      </c>
      <c r="Q2446" t="s">
        <v>35</v>
      </c>
      <c r="R2446">
        <v>56</v>
      </c>
      <c r="S2446">
        <v>2</v>
      </c>
      <c r="T2446">
        <v>0</v>
      </c>
    </row>
    <row r="2447" spans="1:20">
      <c r="A2447" t="s">
        <v>1254</v>
      </c>
      <c r="B2447" s="4">
        <v>20</v>
      </c>
      <c r="C2447" s="4">
        <v>6</v>
      </c>
      <c r="D2447" s="4">
        <v>1981</v>
      </c>
      <c r="E2447" s="1">
        <f t="shared" si="76"/>
        <v>9438</v>
      </c>
      <c r="F2447">
        <v>53.38</v>
      </c>
      <c r="G2447">
        <v>-1.53</v>
      </c>
      <c r="H2447" t="s">
        <v>4129</v>
      </c>
      <c r="I2447" s="4">
        <v>5</v>
      </c>
      <c r="J2447" s="4">
        <v>7</v>
      </c>
      <c r="K2447" s="6">
        <v>1981</v>
      </c>
      <c r="L2447" s="1">
        <f t="shared" si="77"/>
        <v>3989</v>
      </c>
      <c r="M2447">
        <v>53.38</v>
      </c>
      <c r="N2447">
        <v>-1.53</v>
      </c>
      <c r="O2447" t="s">
        <v>4129</v>
      </c>
      <c r="P2447" t="s">
        <v>81</v>
      </c>
      <c r="Q2447" t="s">
        <v>35</v>
      </c>
      <c r="R2447">
        <v>15</v>
      </c>
      <c r="S2447">
        <v>0</v>
      </c>
      <c r="T2447">
        <v>0</v>
      </c>
    </row>
    <row r="2448" spans="1:20">
      <c r="A2448" t="s">
        <v>1255</v>
      </c>
      <c r="B2448" s="4">
        <v>19</v>
      </c>
      <c r="C2448" s="4">
        <v>5</v>
      </c>
      <c r="D2448" s="4">
        <v>1981</v>
      </c>
      <c r="E2448" s="1">
        <f t="shared" si="76"/>
        <v>9041</v>
      </c>
      <c r="F2448">
        <v>53.37</v>
      </c>
      <c r="G2448">
        <v>6.17</v>
      </c>
      <c r="H2448" t="s">
        <v>1115</v>
      </c>
      <c r="I2448" s="4">
        <v>17</v>
      </c>
      <c r="J2448" s="4">
        <v>3</v>
      </c>
      <c r="K2448" s="6">
        <v>1986</v>
      </c>
      <c r="L2448" s="1">
        <f t="shared" si="77"/>
        <v>8255</v>
      </c>
      <c r="M2448">
        <v>53.37</v>
      </c>
      <c r="N2448">
        <v>6.17</v>
      </c>
      <c r="O2448" t="s">
        <v>1115</v>
      </c>
      <c r="P2448" t="s">
        <v>40</v>
      </c>
      <c r="Q2448" t="s">
        <v>35</v>
      </c>
      <c r="R2448">
        <v>1763</v>
      </c>
      <c r="S2448">
        <v>0</v>
      </c>
      <c r="T2448">
        <v>0</v>
      </c>
    </row>
    <row r="2449" spans="1:20">
      <c r="A2449" t="s">
        <v>1586</v>
      </c>
      <c r="B2449" s="4">
        <v>24</v>
      </c>
      <c r="C2449" s="4">
        <v>5</v>
      </c>
      <c r="D2449" s="4">
        <v>1981</v>
      </c>
      <c r="E2449" s="1">
        <f t="shared" si="76"/>
        <v>10868</v>
      </c>
      <c r="F2449">
        <v>46.27</v>
      </c>
      <c r="G2449">
        <v>20.329999999999998</v>
      </c>
      <c r="H2449" t="s">
        <v>1585</v>
      </c>
      <c r="I2449" s="4">
        <v>21</v>
      </c>
      <c r="J2449" s="4">
        <v>6</v>
      </c>
      <c r="K2449" s="6">
        <v>1981</v>
      </c>
      <c r="L2449" s="1">
        <f t="shared" si="77"/>
        <v>9803</v>
      </c>
      <c r="M2449">
        <v>46.42</v>
      </c>
      <c r="N2449">
        <v>20.329999999999998</v>
      </c>
      <c r="O2449" t="s">
        <v>1585</v>
      </c>
      <c r="P2449" t="s">
        <v>34</v>
      </c>
      <c r="Q2449" t="s">
        <v>35</v>
      </c>
      <c r="R2449">
        <v>28</v>
      </c>
      <c r="S2449">
        <v>17</v>
      </c>
      <c r="T2449">
        <v>0</v>
      </c>
    </row>
    <row r="2450" spans="1:20">
      <c r="A2450" t="s">
        <v>1826</v>
      </c>
      <c r="B2450" s="4">
        <v>17</v>
      </c>
      <c r="C2450" s="4">
        <v>5</v>
      </c>
      <c r="D2450" s="4">
        <v>1981</v>
      </c>
      <c r="E2450" s="1">
        <f t="shared" si="76"/>
        <v>8311</v>
      </c>
      <c r="F2450">
        <v>52.82</v>
      </c>
      <c r="G2450">
        <v>4.68</v>
      </c>
      <c r="H2450" t="s">
        <v>1615</v>
      </c>
      <c r="I2450" s="4">
        <v>11</v>
      </c>
      <c r="J2450" s="4">
        <v>1</v>
      </c>
      <c r="K2450" s="6">
        <v>1982</v>
      </c>
      <c r="L2450" s="1">
        <f t="shared" si="77"/>
        <v>6000</v>
      </c>
      <c r="M2450">
        <v>52.82</v>
      </c>
      <c r="N2450">
        <v>4.72</v>
      </c>
      <c r="O2450" t="s">
        <v>1615</v>
      </c>
      <c r="P2450" t="s">
        <v>84</v>
      </c>
      <c r="Q2450" t="s">
        <v>35</v>
      </c>
      <c r="R2450">
        <v>239</v>
      </c>
      <c r="S2450">
        <v>3</v>
      </c>
      <c r="T2450">
        <v>149</v>
      </c>
    </row>
    <row r="2451" spans="1:20">
      <c r="A2451" t="s">
        <v>1827</v>
      </c>
      <c r="B2451" s="4">
        <v>28</v>
      </c>
      <c r="C2451" s="4">
        <v>5</v>
      </c>
      <c r="D2451" s="4">
        <v>1981</v>
      </c>
      <c r="E2451" s="1">
        <f t="shared" si="76"/>
        <v>12329</v>
      </c>
      <c r="F2451">
        <v>52.35</v>
      </c>
      <c r="G2451">
        <v>4.5199999999999996</v>
      </c>
      <c r="H2451" t="s">
        <v>1615</v>
      </c>
      <c r="I2451" s="4">
        <v>17</v>
      </c>
      <c r="J2451" s="4">
        <v>7</v>
      </c>
      <c r="K2451" s="6">
        <v>1981</v>
      </c>
      <c r="L2451" s="1">
        <f t="shared" si="77"/>
        <v>8372</v>
      </c>
      <c r="M2451">
        <v>52.35</v>
      </c>
      <c r="N2451">
        <v>4.53</v>
      </c>
      <c r="O2451" t="s">
        <v>1615</v>
      </c>
      <c r="P2451" t="s">
        <v>40</v>
      </c>
      <c r="Q2451" t="s">
        <v>35</v>
      </c>
      <c r="R2451">
        <v>50</v>
      </c>
      <c r="S2451">
        <v>0</v>
      </c>
      <c r="T2451">
        <v>0</v>
      </c>
    </row>
    <row r="2452" spans="1:20">
      <c r="A2452" t="s">
        <v>1828</v>
      </c>
      <c r="B2452" s="4">
        <v>28</v>
      </c>
      <c r="C2452" s="4">
        <v>5</v>
      </c>
      <c r="D2452" s="4">
        <v>1981</v>
      </c>
      <c r="E2452" s="1">
        <f t="shared" si="76"/>
        <v>12329</v>
      </c>
      <c r="F2452">
        <v>52.35</v>
      </c>
      <c r="G2452">
        <v>4.5199999999999996</v>
      </c>
      <c r="H2452" t="s">
        <v>1615</v>
      </c>
      <c r="I2452" s="4">
        <v>14</v>
      </c>
      <c r="J2452" s="4">
        <v>6</v>
      </c>
      <c r="K2452" s="6">
        <v>1981</v>
      </c>
      <c r="L2452" s="1">
        <f t="shared" si="77"/>
        <v>7246</v>
      </c>
      <c r="M2452">
        <v>52.35</v>
      </c>
      <c r="N2452">
        <v>4.53</v>
      </c>
      <c r="O2452" t="s">
        <v>1615</v>
      </c>
      <c r="P2452" t="s">
        <v>40</v>
      </c>
      <c r="Q2452" t="s">
        <v>35</v>
      </c>
      <c r="R2452">
        <v>17</v>
      </c>
      <c r="S2452">
        <v>0</v>
      </c>
      <c r="T2452">
        <v>0</v>
      </c>
    </row>
    <row r="2453" spans="1:20">
      <c r="A2453" t="s">
        <v>1829</v>
      </c>
      <c r="B2453" s="4">
        <v>28</v>
      </c>
      <c r="C2453" s="4">
        <v>5</v>
      </c>
      <c r="D2453" s="4">
        <v>1981</v>
      </c>
      <c r="E2453" s="1">
        <f t="shared" si="76"/>
        <v>12329</v>
      </c>
      <c r="F2453">
        <v>52.35</v>
      </c>
      <c r="G2453">
        <v>4.5199999999999996</v>
      </c>
      <c r="H2453" t="s">
        <v>1615</v>
      </c>
      <c r="I2453" s="4">
        <v>23</v>
      </c>
      <c r="J2453" s="4">
        <v>6</v>
      </c>
      <c r="K2453" s="6">
        <v>1981</v>
      </c>
      <c r="L2453" s="1">
        <f t="shared" si="77"/>
        <v>10533</v>
      </c>
      <c r="M2453">
        <v>52.35</v>
      </c>
      <c r="N2453">
        <v>4.53</v>
      </c>
      <c r="O2453" t="s">
        <v>1615</v>
      </c>
      <c r="P2453" t="s">
        <v>40</v>
      </c>
      <c r="Q2453" t="s">
        <v>35</v>
      </c>
      <c r="R2453">
        <v>26</v>
      </c>
      <c r="S2453">
        <v>0</v>
      </c>
      <c r="T2453">
        <v>0</v>
      </c>
    </row>
    <row r="2454" spans="1:20">
      <c r="A2454" t="s">
        <v>1830</v>
      </c>
      <c r="B2454" s="4">
        <v>28</v>
      </c>
      <c r="C2454" s="4">
        <v>5</v>
      </c>
      <c r="D2454" s="4">
        <v>1981</v>
      </c>
      <c r="E2454" s="1">
        <f t="shared" si="76"/>
        <v>12329</v>
      </c>
      <c r="F2454">
        <v>52.35</v>
      </c>
      <c r="G2454">
        <v>4.5199999999999996</v>
      </c>
      <c r="H2454" t="s">
        <v>1615</v>
      </c>
      <c r="I2454" s="4">
        <v>11</v>
      </c>
      <c r="J2454" s="4">
        <v>7</v>
      </c>
      <c r="K2454" s="6">
        <v>1981</v>
      </c>
      <c r="L2454" s="1">
        <f t="shared" si="77"/>
        <v>6180</v>
      </c>
      <c r="M2454">
        <v>52.35</v>
      </c>
      <c r="N2454">
        <v>4.53</v>
      </c>
      <c r="O2454" t="s">
        <v>1615</v>
      </c>
      <c r="P2454" t="s">
        <v>40</v>
      </c>
      <c r="Q2454" t="s">
        <v>35</v>
      </c>
      <c r="R2454">
        <v>44</v>
      </c>
      <c r="S2454">
        <v>0</v>
      </c>
      <c r="T2454">
        <v>0</v>
      </c>
    </row>
    <row r="2455" spans="1:20">
      <c r="A2455" t="s">
        <v>1884</v>
      </c>
      <c r="B2455" s="4">
        <v>18</v>
      </c>
      <c r="C2455" s="4">
        <v>5</v>
      </c>
      <c r="D2455" s="4">
        <v>1981</v>
      </c>
      <c r="E2455" s="1">
        <f t="shared" si="76"/>
        <v>8676</v>
      </c>
      <c r="F2455">
        <v>51.97</v>
      </c>
      <c r="G2455">
        <v>6.03</v>
      </c>
      <c r="H2455" t="s">
        <v>1615</v>
      </c>
      <c r="I2455" s="4">
        <v>16</v>
      </c>
      <c r="J2455" s="4">
        <v>7</v>
      </c>
      <c r="K2455" s="6">
        <v>1981</v>
      </c>
      <c r="L2455" s="1">
        <f t="shared" si="77"/>
        <v>8007</v>
      </c>
      <c r="M2455">
        <v>51.95</v>
      </c>
      <c r="N2455">
        <v>6.02</v>
      </c>
      <c r="O2455" t="s">
        <v>1615</v>
      </c>
      <c r="P2455" t="s">
        <v>40</v>
      </c>
      <c r="Q2455" t="s">
        <v>27</v>
      </c>
      <c r="R2455">
        <v>59</v>
      </c>
      <c r="S2455">
        <v>3</v>
      </c>
      <c r="T2455">
        <v>212</v>
      </c>
    </row>
    <row r="2456" spans="1:20">
      <c r="A2456" t="s">
        <v>1885</v>
      </c>
      <c r="B2456" s="4">
        <v>19</v>
      </c>
      <c r="C2456" s="4">
        <v>5</v>
      </c>
      <c r="D2456" s="4">
        <v>1981</v>
      </c>
      <c r="E2456" s="1">
        <f t="shared" si="76"/>
        <v>9041</v>
      </c>
      <c r="F2456">
        <v>51.97</v>
      </c>
      <c r="G2456">
        <v>6.03</v>
      </c>
      <c r="H2456" t="s">
        <v>1615</v>
      </c>
      <c r="I2456" s="4">
        <v>16</v>
      </c>
      <c r="J2456" s="4">
        <v>5</v>
      </c>
      <c r="K2456" s="6">
        <v>1983</v>
      </c>
      <c r="L2456" s="1">
        <f t="shared" si="77"/>
        <v>7948</v>
      </c>
      <c r="M2456">
        <v>51.98</v>
      </c>
      <c r="N2456">
        <v>6.07</v>
      </c>
      <c r="O2456" t="s">
        <v>1615</v>
      </c>
      <c r="P2456" t="s">
        <v>34</v>
      </c>
      <c r="Q2456" t="s">
        <v>35</v>
      </c>
      <c r="R2456">
        <v>727</v>
      </c>
      <c r="S2456">
        <v>2</v>
      </c>
      <c r="T2456">
        <v>91</v>
      </c>
    </row>
    <row r="2457" spans="1:20">
      <c r="A2457" t="s">
        <v>1886</v>
      </c>
      <c r="B2457" s="4">
        <v>22</v>
      </c>
      <c r="C2457" s="4">
        <v>5</v>
      </c>
      <c r="D2457" s="4">
        <v>1981</v>
      </c>
      <c r="E2457" s="1">
        <f t="shared" si="76"/>
        <v>10137</v>
      </c>
      <c r="F2457">
        <v>51.92</v>
      </c>
      <c r="G2457">
        <v>5.58</v>
      </c>
      <c r="H2457" t="s">
        <v>1615</v>
      </c>
      <c r="I2457" s="4">
        <v>24</v>
      </c>
      <c r="J2457" s="4">
        <v>7</v>
      </c>
      <c r="K2457" s="6">
        <v>1984</v>
      </c>
      <c r="L2457" s="1">
        <f t="shared" si="77"/>
        <v>10932</v>
      </c>
      <c r="M2457">
        <v>51.92</v>
      </c>
      <c r="N2457">
        <v>5.6</v>
      </c>
      <c r="O2457" t="s">
        <v>1615</v>
      </c>
      <c r="P2457" t="s">
        <v>81</v>
      </c>
      <c r="Q2457" t="s">
        <v>35</v>
      </c>
      <c r="R2457">
        <v>1159</v>
      </c>
      <c r="S2457">
        <v>2</v>
      </c>
      <c r="T2457">
        <v>181</v>
      </c>
    </row>
    <row r="2458" spans="1:20">
      <c r="A2458" t="s">
        <v>1887</v>
      </c>
      <c r="B2458" s="4">
        <v>25</v>
      </c>
      <c r="C2458" s="4">
        <v>5</v>
      </c>
      <c r="D2458" s="4">
        <v>1981</v>
      </c>
      <c r="E2458" s="1">
        <f t="shared" si="76"/>
        <v>11233</v>
      </c>
      <c r="F2458">
        <v>51.97</v>
      </c>
      <c r="G2458">
        <v>6</v>
      </c>
      <c r="H2458" t="s">
        <v>1615</v>
      </c>
      <c r="I2458" s="4">
        <v>7</v>
      </c>
      <c r="J2458" s="4">
        <v>11</v>
      </c>
      <c r="K2458" s="6">
        <v>1981</v>
      </c>
      <c r="L2458" s="1">
        <f t="shared" si="77"/>
        <v>4842</v>
      </c>
      <c r="M2458">
        <v>51.98</v>
      </c>
      <c r="N2458">
        <v>5.98</v>
      </c>
      <c r="O2458" t="s">
        <v>1615</v>
      </c>
      <c r="P2458" t="s">
        <v>34</v>
      </c>
      <c r="Q2458" t="s">
        <v>35</v>
      </c>
      <c r="R2458">
        <v>166</v>
      </c>
      <c r="S2458">
        <v>3</v>
      </c>
      <c r="T2458">
        <v>329</v>
      </c>
    </row>
    <row r="2459" spans="1:20">
      <c r="A2459" t="s">
        <v>1888</v>
      </c>
      <c r="B2459" s="4">
        <v>25</v>
      </c>
      <c r="C2459" s="4">
        <v>5</v>
      </c>
      <c r="D2459" s="4">
        <v>1981</v>
      </c>
      <c r="E2459" s="1">
        <f t="shared" si="76"/>
        <v>11233</v>
      </c>
      <c r="F2459">
        <v>51.98</v>
      </c>
      <c r="G2459">
        <v>6.05</v>
      </c>
      <c r="H2459" t="s">
        <v>1615</v>
      </c>
      <c r="I2459" s="4">
        <v>10</v>
      </c>
      <c r="J2459" s="4">
        <v>5</v>
      </c>
      <c r="K2459" s="6">
        <v>1984</v>
      </c>
      <c r="L2459" s="1">
        <f t="shared" si="77"/>
        <v>5757</v>
      </c>
      <c r="M2459">
        <v>51.98</v>
      </c>
      <c r="N2459">
        <v>6.07</v>
      </c>
      <c r="O2459" t="s">
        <v>1615</v>
      </c>
      <c r="P2459" t="s">
        <v>34</v>
      </c>
      <c r="Q2459" t="s">
        <v>35</v>
      </c>
      <c r="R2459">
        <v>1081</v>
      </c>
      <c r="S2459">
        <v>0</v>
      </c>
      <c r="T2459">
        <v>0</v>
      </c>
    </row>
    <row r="2460" spans="1:20">
      <c r="A2460" t="s">
        <v>1899</v>
      </c>
      <c r="B2460" s="4">
        <v>27</v>
      </c>
      <c r="C2460" s="4">
        <v>5</v>
      </c>
      <c r="D2460" s="4">
        <v>1981</v>
      </c>
      <c r="E2460" s="1">
        <f t="shared" si="76"/>
        <v>11963</v>
      </c>
      <c r="F2460">
        <v>52.52</v>
      </c>
      <c r="G2460">
        <v>4.6500000000000004</v>
      </c>
      <c r="H2460" t="s">
        <v>1615</v>
      </c>
      <c r="I2460" s="4">
        <v>16</v>
      </c>
      <c r="J2460" s="4">
        <v>5</v>
      </c>
      <c r="K2460" s="6">
        <v>1984</v>
      </c>
      <c r="L2460" s="1">
        <f t="shared" si="77"/>
        <v>7949</v>
      </c>
      <c r="M2460">
        <v>52.58</v>
      </c>
      <c r="N2460">
        <v>4.67</v>
      </c>
      <c r="O2460" t="s">
        <v>1615</v>
      </c>
      <c r="P2460" t="s">
        <v>40</v>
      </c>
      <c r="Q2460" t="s">
        <v>35</v>
      </c>
      <c r="R2460">
        <v>1085</v>
      </c>
      <c r="S2460">
        <v>8</v>
      </c>
      <c r="T2460">
        <v>9</v>
      </c>
    </row>
    <row r="2461" spans="1:20">
      <c r="A2461" t="s">
        <v>1908</v>
      </c>
      <c r="B2461" s="4">
        <v>16</v>
      </c>
      <c r="C2461" s="4">
        <v>5</v>
      </c>
      <c r="D2461" s="4">
        <v>1981</v>
      </c>
      <c r="E2461" s="1">
        <f t="shared" si="76"/>
        <v>7946</v>
      </c>
      <c r="F2461">
        <v>52.35</v>
      </c>
      <c r="G2461">
        <v>4.5199999999999996</v>
      </c>
      <c r="H2461" t="s">
        <v>1615</v>
      </c>
      <c r="I2461" s="4">
        <v>7</v>
      </c>
      <c r="J2461" s="4">
        <v>8</v>
      </c>
      <c r="K2461" s="6">
        <v>1981</v>
      </c>
      <c r="L2461" s="1">
        <f t="shared" si="77"/>
        <v>4750</v>
      </c>
      <c r="M2461">
        <v>52.35</v>
      </c>
      <c r="N2461">
        <v>4.53</v>
      </c>
      <c r="O2461" t="s">
        <v>1615</v>
      </c>
      <c r="P2461" t="s">
        <v>40</v>
      </c>
      <c r="Q2461" t="s">
        <v>35</v>
      </c>
      <c r="R2461">
        <v>83</v>
      </c>
      <c r="S2461">
        <v>0</v>
      </c>
      <c r="T2461">
        <v>0</v>
      </c>
    </row>
    <row r="2462" spans="1:20">
      <c r="A2462" t="s">
        <v>1909</v>
      </c>
      <c r="B2462" s="4">
        <v>23</v>
      </c>
      <c r="C2462" s="4">
        <v>5</v>
      </c>
      <c r="D2462" s="4">
        <v>1981</v>
      </c>
      <c r="E2462" s="1">
        <f t="shared" si="76"/>
        <v>10502</v>
      </c>
      <c r="F2462">
        <v>52.35</v>
      </c>
      <c r="G2462">
        <v>4.5199999999999996</v>
      </c>
      <c r="H2462" t="s">
        <v>1615</v>
      </c>
      <c r="I2462" s="4">
        <v>19</v>
      </c>
      <c r="J2462" s="4">
        <v>6</v>
      </c>
      <c r="K2462" s="6">
        <v>1981</v>
      </c>
      <c r="L2462" s="1">
        <f t="shared" si="77"/>
        <v>9072</v>
      </c>
      <c r="M2462">
        <v>52.35</v>
      </c>
      <c r="N2462">
        <v>4.53</v>
      </c>
      <c r="O2462" t="s">
        <v>1615</v>
      </c>
      <c r="P2462" t="s">
        <v>40</v>
      </c>
      <c r="Q2462" t="s">
        <v>35</v>
      </c>
      <c r="R2462">
        <v>27</v>
      </c>
      <c r="S2462">
        <v>0</v>
      </c>
      <c r="T2462">
        <v>0</v>
      </c>
    </row>
    <row r="2463" spans="1:20">
      <c r="A2463" t="s">
        <v>1910</v>
      </c>
      <c r="B2463" s="4">
        <v>23</v>
      </c>
      <c r="C2463" s="4">
        <v>5</v>
      </c>
      <c r="D2463" s="4">
        <v>1981</v>
      </c>
      <c r="E2463" s="1">
        <f t="shared" si="76"/>
        <v>10502</v>
      </c>
      <c r="F2463">
        <v>52.35</v>
      </c>
      <c r="G2463">
        <v>4.5199999999999996</v>
      </c>
      <c r="H2463" t="s">
        <v>1615</v>
      </c>
      <c r="I2463" s="4">
        <v>20</v>
      </c>
      <c r="J2463" s="4">
        <v>12</v>
      </c>
      <c r="K2463" s="6">
        <v>1981</v>
      </c>
      <c r="L2463" s="1">
        <f t="shared" si="77"/>
        <v>9621</v>
      </c>
      <c r="M2463">
        <v>52.32</v>
      </c>
      <c r="N2463">
        <v>4.53</v>
      </c>
      <c r="O2463" t="s">
        <v>1615</v>
      </c>
      <c r="P2463" t="s">
        <v>40</v>
      </c>
      <c r="Q2463" t="s">
        <v>35</v>
      </c>
      <c r="R2463">
        <v>211</v>
      </c>
      <c r="S2463">
        <v>4</v>
      </c>
      <c r="T2463">
        <v>181</v>
      </c>
    </row>
    <row r="2464" spans="1:20">
      <c r="A2464" t="s">
        <v>1911</v>
      </c>
      <c r="B2464" s="4">
        <v>19</v>
      </c>
      <c r="C2464" s="4">
        <v>5</v>
      </c>
      <c r="D2464" s="4">
        <v>1981</v>
      </c>
      <c r="E2464" s="1">
        <f t="shared" si="76"/>
        <v>9041</v>
      </c>
      <c r="F2464">
        <v>52.35</v>
      </c>
      <c r="G2464">
        <v>4.5199999999999996</v>
      </c>
      <c r="H2464" t="s">
        <v>1615</v>
      </c>
      <c r="I2464" s="4">
        <v>1</v>
      </c>
      <c r="J2464" s="4">
        <v>4</v>
      </c>
      <c r="K2464" s="6">
        <v>1982</v>
      </c>
      <c r="L2464" s="1">
        <f t="shared" si="77"/>
        <v>2438</v>
      </c>
      <c r="M2464">
        <v>52.32</v>
      </c>
      <c r="N2464">
        <v>4.57</v>
      </c>
      <c r="O2464" t="s">
        <v>1615</v>
      </c>
      <c r="P2464" t="s">
        <v>34</v>
      </c>
      <c r="Q2464" t="s">
        <v>35</v>
      </c>
      <c r="R2464">
        <v>317</v>
      </c>
      <c r="S2464">
        <v>5</v>
      </c>
      <c r="T2464">
        <v>149</v>
      </c>
    </row>
    <row r="2465" spans="1:20">
      <c r="A2465" t="s">
        <v>1912</v>
      </c>
      <c r="B2465" s="4">
        <v>19</v>
      </c>
      <c r="C2465" s="4">
        <v>5</v>
      </c>
      <c r="D2465" s="4">
        <v>1981</v>
      </c>
      <c r="E2465" s="1">
        <f t="shared" si="76"/>
        <v>9041</v>
      </c>
      <c r="F2465">
        <v>52.35</v>
      </c>
      <c r="G2465">
        <v>4.5199999999999996</v>
      </c>
      <c r="H2465" t="s">
        <v>1615</v>
      </c>
      <c r="I2465" s="4">
        <v>8</v>
      </c>
      <c r="J2465" s="4">
        <v>6</v>
      </c>
      <c r="K2465" s="6">
        <v>1982</v>
      </c>
      <c r="L2465" s="1">
        <f t="shared" si="77"/>
        <v>5056</v>
      </c>
      <c r="M2465">
        <v>52.57</v>
      </c>
      <c r="N2465">
        <v>4.62</v>
      </c>
      <c r="O2465" t="s">
        <v>1615</v>
      </c>
      <c r="P2465" t="s">
        <v>40</v>
      </c>
      <c r="Q2465" t="s">
        <v>35</v>
      </c>
      <c r="R2465">
        <v>385</v>
      </c>
      <c r="S2465">
        <v>25</v>
      </c>
      <c r="T2465">
        <v>14</v>
      </c>
    </row>
    <row r="2466" spans="1:20">
      <c r="A2466" t="s">
        <v>1913</v>
      </c>
      <c r="B2466" s="4">
        <v>23</v>
      </c>
      <c r="C2466" s="4">
        <v>5</v>
      </c>
      <c r="D2466" s="4">
        <v>1981</v>
      </c>
      <c r="E2466" s="1">
        <f t="shared" si="76"/>
        <v>10502</v>
      </c>
      <c r="F2466">
        <v>52.35</v>
      </c>
      <c r="G2466">
        <v>4.5199999999999996</v>
      </c>
      <c r="H2466" t="s">
        <v>1615</v>
      </c>
      <c r="I2466" s="4">
        <v>22</v>
      </c>
      <c r="J2466" s="4">
        <v>6</v>
      </c>
      <c r="K2466" s="6">
        <v>1981</v>
      </c>
      <c r="L2466" s="1">
        <f t="shared" si="77"/>
        <v>10168</v>
      </c>
      <c r="M2466">
        <v>52.35</v>
      </c>
      <c r="N2466">
        <v>4.53</v>
      </c>
      <c r="O2466" t="s">
        <v>1615</v>
      </c>
      <c r="P2466" t="s">
        <v>40</v>
      </c>
      <c r="Q2466" t="s">
        <v>35</v>
      </c>
      <c r="R2466">
        <v>30</v>
      </c>
      <c r="S2466">
        <v>0</v>
      </c>
      <c r="T2466">
        <v>0</v>
      </c>
    </row>
    <row r="2467" spans="1:20">
      <c r="A2467" t="s">
        <v>1914</v>
      </c>
      <c r="B2467" s="4">
        <v>23</v>
      </c>
      <c r="C2467" s="4">
        <v>5</v>
      </c>
      <c r="D2467" s="4">
        <v>1981</v>
      </c>
      <c r="E2467" s="1">
        <f t="shared" si="76"/>
        <v>10502</v>
      </c>
      <c r="F2467">
        <v>52.35</v>
      </c>
      <c r="G2467">
        <v>4.5199999999999996</v>
      </c>
      <c r="H2467" t="s">
        <v>1615</v>
      </c>
      <c r="I2467" s="4">
        <v>14</v>
      </c>
      <c r="J2467" s="4">
        <v>6</v>
      </c>
      <c r="K2467" s="6">
        <v>1981</v>
      </c>
      <c r="L2467" s="1">
        <f t="shared" si="77"/>
        <v>7246</v>
      </c>
      <c r="M2467">
        <v>52.35</v>
      </c>
      <c r="N2467">
        <v>4.53</v>
      </c>
      <c r="O2467" t="s">
        <v>1615</v>
      </c>
      <c r="P2467" t="s">
        <v>40</v>
      </c>
      <c r="Q2467" t="s">
        <v>35</v>
      </c>
      <c r="R2467">
        <v>22</v>
      </c>
      <c r="S2467">
        <v>0</v>
      </c>
      <c r="T2467">
        <v>0</v>
      </c>
    </row>
    <row r="2468" spans="1:20">
      <c r="A2468" t="s">
        <v>1915</v>
      </c>
      <c r="B2468" s="4">
        <v>23</v>
      </c>
      <c r="C2468" s="4">
        <v>5</v>
      </c>
      <c r="D2468" s="4">
        <v>1981</v>
      </c>
      <c r="E2468" s="1">
        <f t="shared" si="76"/>
        <v>10502</v>
      </c>
      <c r="F2468">
        <v>52.35</v>
      </c>
      <c r="G2468">
        <v>4.5199999999999996</v>
      </c>
      <c r="H2468" t="s">
        <v>1615</v>
      </c>
      <c r="I2468" s="4">
        <v>11</v>
      </c>
      <c r="J2468" s="4">
        <v>8</v>
      </c>
      <c r="K2468" s="6">
        <v>1981</v>
      </c>
      <c r="L2468" s="1">
        <f t="shared" si="77"/>
        <v>6211</v>
      </c>
      <c r="M2468">
        <v>52.35</v>
      </c>
      <c r="N2468">
        <v>4.53</v>
      </c>
      <c r="O2468" t="s">
        <v>1615</v>
      </c>
      <c r="P2468" t="s">
        <v>40</v>
      </c>
      <c r="Q2468" t="s">
        <v>35</v>
      </c>
      <c r="R2468">
        <v>80</v>
      </c>
      <c r="S2468">
        <v>0</v>
      </c>
      <c r="T2468">
        <v>0</v>
      </c>
    </row>
    <row r="2469" spans="1:20">
      <c r="A2469" t="s">
        <v>1916</v>
      </c>
      <c r="B2469" s="4">
        <v>23</v>
      </c>
      <c r="C2469" s="4">
        <v>5</v>
      </c>
      <c r="D2469" s="4">
        <v>1981</v>
      </c>
      <c r="E2469" s="1">
        <f t="shared" si="76"/>
        <v>10502</v>
      </c>
      <c r="F2469">
        <v>52.35</v>
      </c>
      <c r="G2469">
        <v>4.5199999999999996</v>
      </c>
      <c r="H2469" t="s">
        <v>1615</v>
      </c>
      <c r="I2469" s="4">
        <v>12</v>
      </c>
      <c r="J2469" s="4">
        <v>8</v>
      </c>
      <c r="K2469" s="6">
        <v>1981</v>
      </c>
      <c r="L2469" s="1">
        <f t="shared" si="77"/>
        <v>6577</v>
      </c>
      <c r="M2469">
        <v>52.35</v>
      </c>
      <c r="N2469">
        <v>4.53</v>
      </c>
      <c r="O2469" t="s">
        <v>1615</v>
      </c>
      <c r="P2469" t="s">
        <v>40</v>
      </c>
      <c r="Q2469" t="s">
        <v>35</v>
      </c>
      <c r="R2469">
        <v>81</v>
      </c>
      <c r="S2469">
        <v>0</v>
      </c>
      <c r="T2469">
        <v>0</v>
      </c>
    </row>
    <row r="2470" spans="1:20">
      <c r="A2470" t="s">
        <v>1917</v>
      </c>
      <c r="B2470" s="4">
        <v>23</v>
      </c>
      <c r="C2470" s="4">
        <v>5</v>
      </c>
      <c r="D2470" s="4">
        <v>1981</v>
      </c>
      <c r="E2470" s="1">
        <f t="shared" si="76"/>
        <v>10502</v>
      </c>
      <c r="F2470">
        <v>52.35</v>
      </c>
      <c r="G2470">
        <v>4.5199999999999996</v>
      </c>
      <c r="H2470" t="s">
        <v>1615</v>
      </c>
      <c r="I2470" s="4">
        <v>6</v>
      </c>
      <c r="J2470" s="4">
        <v>7</v>
      </c>
      <c r="K2470" s="6">
        <v>1981</v>
      </c>
      <c r="L2470" s="1">
        <f t="shared" si="77"/>
        <v>4354</v>
      </c>
      <c r="M2470">
        <v>52.35</v>
      </c>
      <c r="N2470">
        <v>4.53</v>
      </c>
      <c r="O2470" t="s">
        <v>1615</v>
      </c>
      <c r="P2470" t="s">
        <v>84</v>
      </c>
      <c r="Q2470" t="s">
        <v>35</v>
      </c>
      <c r="R2470">
        <v>44</v>
      </c>
      <c r="S2470">
        <v>0</v>
      </c>
      <c r="T2470">
        <v>0</v>
      </c>
    </row>
    <row r="2471" spans="1:20">
      <c r="A2471" t="s">
        <v>1918</v>
      </c>
      <c r="B2471" s="4">
        <v>30</v>
      </c>
      <c r="C2471" s="4">
        <v>5</v>
      </c>
      <c r="D2471" s="4">
        <v>1981</v>
      </c>
      <c r="E2471" s="1">
        <f t="shared" si="76"/>
        <v>13059</v>
      </c>
      <c r="F2471">
        <v>52.35</v>
      </c>
      <c r="G2471">
        <v>4.5199999999999996</v>
      </c>
      <c r="H2471" t="s">
        <v>1615</v>
      </c>
      <c r="I2471" s="4">
        <v>12</v>
      </c>
      <c r="J2471" s="4">
        <v>7</v>
      </c>
      <c r="K2471" s="6">
        <v>1981</v>
      </c>
      <c r="L2471" s="1">
        <f t="shared" si="77"/>
        <v>6546</v>
      </c>
      <c r="M2471">
        <v>52.35</v>
      </c>
      <c r="N2471">
        <v>4.53</v>
      </c>
      <c r="O2471" t="s">
        <v>1615</v>
      </c>
      <c r="P2471" t="s">
        <v>40</v>
      </c>
      <c r="Q2471" t="s">
        <v>35</v>
      </c>
      <c r="R2471">
        <v>43</v>
      </c>
      <c r="S2471">
        <v>0</v>
      </c>
      <c r="T2471">
        <v>0</v>
      </c>
    </row>
    <row r="2472" spans="1:20">
      <c r="A2472" t="s">
        <v>1919</v>
      </c>
      <c r="B2472" s="4">
        <v>30</v>
      </c>
      <c r="C2472" s="4">
        <v>5</v>
      </c>
      <c r="D2472" s="4">
        <v>1981</v>
      </c>
      <c r="E2472" s="1">
        <f t="shared" si="76"/>
        <v>13059</v>
      </c>
      <c r="F2472">
        <v>52.35</v>
      </c>
      <c r="G2472">
        <v>4.5199999999999996</v>
      </c>
      <c r="H2472" t="s">
        <v>1615</v>
      </c>
      <c r="I2472" s="4">
        <v>5</v>
      </c>
      <c r="J2472" s="4">
        <v>11</v>
      </c>
      <c r="K2472" s="6">
        <v>1981</v>
      </c>
      <c r="L2472" s="1">
        <f t="shared" si="77"/>
        <v>4112</v>
      </c>
      <c r="M2472">
        <v>52.35</v>
      </c>
      <c r="N2472">
        <v>4.53</v>
      </c>
      <c r="O2472" t="s">
        <v>1615</v>
      </c>
      <c r="P2472" t="s">
        <v>40</v>
      </c>
      <c r="Q2472" t="s">
        <v>52</v>
      </c>
      <c r="R2472">
        <v>159</v>
      </c>
      <c r="S2472">
        <v>0</v>
      </c>
      <c r="T2472">
        <v>0</v>
      </c>
    </row>
    <row r="2473" spans="1:20">
      <c r="A2473" t="s">
        <v>1920</v>
      </c>
      <c r="B2473" s="4">
        <v>30</v>
      </c>
      <c r="C2473" s="4">
        <v>5</v>
      </c>
      <c r="D2473" s="4">
        <v>1981</v>
      </c>
      <c r="E2473" s="1">
        <f t="shared" si="76"/>
        <v>13059</v>
      </c>
      <c r="F2473">
        <v>52.35</v>
      </c>
      <c r="G2473">
        <v>4.5199999999999996</v>
      </c>
      <c r="H2473" t="s">
        <v>1615</v>
      </c>
      <c r="I2473" s="4">
        <v>20</v>
      </c>
      <c r="J2473" s="4">
        <v>6</v>
      </c>
      <c r="K2473" s="6">
        <v>1981</v>
      </c>
      <c r="L2473" s="1">
        <f t="shared" si="77"/>
        <v>9438</v>
      </c>
      <c r="M2473">
        <v>52.35</v>
      </c>
      <c r="N2473">
        <v>4.53</v>
      </c>
      <c r="O2473" t="s">
        <v>1615</v>
      </c>
      <c r="P2473" t="s">
        <v>40</v>
      </c>
      <c r="Q2473" t="s">
        <v>35</v>
      </c>
      <c r="R2473">
        <v>21</v>
      </c>
      <c r="S2473">
        <v>0</v>
      </c>
      <c r="T2473">
        <v>0</v>
      </c>
    </row>
    <row r="2474" spans="1:20">
      <c r="A2474" t="s">
        <v>1921</v>
      </c>
      <c r="B2474" s="4">
        <v>1</v>
      </c>
      <c r="C2474" s="4">
        <v>6</v>
      </c>
      <c r="D2474" s="4">
        <v>1981</v>
      </c>
      <c r="E2474" s="1">
        <f t="shared" si="76"/>
        <v>2498</v>
      </c>
      <c r="F2474">
        <v>52.78</v>
      </c>
      <c r="G2474">
        <v>4.68</v>
      </c>
      <c r="H2474" t="s">
        <v>1615</v>
      </c>
      <c r="I2474" s="4">
        <v>21</v>
      </c>
      <c r="J2474" s="4">
        <v>7</v>
      </c>
      <c r="K2474" s="6">
        <v>1981</v>
      </c>
      <c r="L2474" s="1">
        <f t="shared" si="77"/>
        <v>9833</v>
      </c>
      <c r="M2474">
        <v>52.8</v>
      </c>
      <c r="N2474">
        <v>4.68</v>
      </c>
      <c r="O2474" t="s">
        <v>1615</v>
      </c>
      <c r="P2474" t="s">
        <v>40</v>
      </c>
      <c r="Q2474" t="s">
        <v>35</v>
      </c>
      <c r="R2474">
        <v>50</v>
      </c>
      <c r="S2474">
        <v>3</v>
      </c>
      <c r="T2474">
        <v>329</v>
      </c>
    </row>
    <row r="2475" spans="1:20">
      <c r="A2475" t="s">
        <v>1922</v>
      </c>
      <c r="B2475" s="4">
        <v>27</v>
      </c>
      <c r="C2475" s="4">
        <v>5</v>
      </c>
      <c r="D2475" s="4">
        <v>1981</v>
      </c>
      <c r="E2475" s="1">
        <f t="shared" si="76"/>
        <v>11963</v>
      </c>
      <c r="F2475">
        <v>52.35</v>
      </c>
      <c r="G2475">
        <v>4.5199999999999996</v>
      </c>
      <c r="H2475" t="s">
        <v>1615</v>
      </c>
      <c r="I2475" s="4">
        <v>27</v>
      </c>
      <c r="J2475" s="4">
        <v>1</v>
      </c>
      <c r="K2475" s="6">
        <v>1982</v>
      </c>
      <c r="L2475" s="1">
        <f t="shared" si="77"/>
        <v>11844</v>
      </c>
      <c r="M2475">
        <v>52.35</v>
      </c>
      <c r="N2475">
        <v>4.53</v>
      </c>
      <c r="O2475" t="s">
        <v>1615</v>
      </c>
      <c r="P2475" t="s">
        <v>40</v>
      </c>
      <c r="Q2475" t="s">
        <v>35</v>
      </c>
      <c r="R2475">
        <v>245</v>
      </c>
      <c r="S2475">
        <v>0</v>
      </c>
      <c r="T2475">
        <v>0</v>
      </c>
    </row>
    <row r="2476" spans="1:20">
      <c r="A2476" t="s">
        <v>1923</v>
      </c>
      <c r="B2476" s="4">
        <v>27</v>
      </c>
      <c r="C2476" s="4">
        <v>5</v>
      </c>
      <c r="D2476" s="4">
        <v>1981</v>
      </c>
      <c r="E2476" s="1">
        <f t="shared" si="76"/>
        <v>11963</v>
      </c>
      <c r="F2476">
        <v>52.35</v>
      </c>
      <c r="G2476">
        <v>4.5199999999999996</v>
      </c>
      <c r="H2476" t="s">
        <v>1615</v>
      </c>
      <c r="I2476" s="4">
        <v>3</v>
      </c>
      <c r="J2476" s="4">
        <v>7</v>
      </c>
      <c r="K2476" s="6">
        <v>1981</v>
      </c>
      <c r="L2476" s="1">
        <f t="shared" si="77"/>
        <v>3258</v>
      </c>
      <c r="M2476">
        <v>52.35</v>
      </c>
      <c r="N2476">
        <v>4.53</v>
      </c>
      <c r="O2476" t="s">
        <v>1615</v>
      </c>
      <c r="P2476" t="s">
        <v>40</v>
      </c>
      <c r="Q2476" t="s">
        <v>35</v>
      </c>
      <c r="R2476">
        <v>37</v>
      </c>
      <c r="S2476">
        <v>0</v>
      </c>
      <c r="T2476">
        <v>0</v>
      </c>
    </row>
    <row r="2477" spans="1:20">
      <c r="A2477" t="s">
        <v>1924</v>
      </c>
      <c r="B2477" s="4">
        <v>27</v>
      </c>
      <c r="C2477" s="4">
        <v>5</v>
      </c>
      <c r="D2477" s="4">
        <v>1981</v>
      </c>
      <c r="E2477" s="1">
        <f t="shared" si="76"/>
        <v>11963</v>
      </c>
      <c r="F2477">
        <v>52.35</v>
      </c>
      <c r="G2477">
        <v>4.5199999999999996</v>
      </c>
      <c r="H2477" t="s">
        <v>1615</v>
      </c>
      <c r="I2477" s="4">
        <v>3</v>
      </c>
      <c r="J2477" s="4">
        <v>7</v>
      </c>
      <c r="K2477" s="6">
        <v>1981</v>
      </c>
      <c r="L2477" s="1">
        <f t="shared" si="77"/>
        <v>3258</v>
      </c>
      <c r="M2477">
        <v>52.32</v>
      </c>
      <c r="N2477">
        <v>4.53</v>
      </c>
      <c r="O2477" t="s">
        <v>1615</v>
      </c>
      <c r="P2477" t="s">
        <v>40</v>
      </c>
      <c r="Q2477" t="s">
        <v>35</v>
      </c>
      <c r="R2477">
        <v>37</v>
      </c>
      <c r="S2477">
        <v>4</v>
      </c>
      <c r="T2477">
        <v>181</v>
      </c>
    </row>
    <row r="2478" spans="1:20">
      <c r="A2478" t="s">
        <v>1925</v>
      </c>
      <c r="B2478" s="4">
        <v>28</v>
      </c>
      <c r="C2478" s="4">
        <v>5</v>
      </c>
      <c r="D2478" s="4">
        <v>1981</v>
      </c>
      <c r="E2478" s="1">
        <f t="shared" si="76"/>
        <v>12329</v>
      </c>
      <c r="F2478">
        <v>52.35</v>
      </c>
      <c r="G2478">
        <v>4.5199999999999996</v>
      </c>
      <c r="H2478" t="s">
        <v>1615</v>
      </c>
      <c r="I2478" s="4">
        <v>4</v>
      </c>
      <c r="J2478" s="4">
        <v>3</v>
      </c>
      <c r="K2478" s="6">
        <v>1984</v>
      </c>
      <c r="L2478" s="1">
        <f t="shared" si="77"/>
        <v>3505</v>
      </c>
      <c r="M2478">
        <v>52.33</v>
      </c>
      <c r="N2478">
        <v>4.53</v>
      </c>
      <c r="O2478" t="s">
        <v>1615</v>
      </c>
      <c r="P2478" t="s">
        <v>40</v>
      </c>
      <c r="Q2478" t="s">
        <v>52</v>
      </c>
      <c r="R2478">
        <v>1011</v>
      </c>
      <c r="S2478">
        <v>2</v>
      </c>
      <c r="T2478">
        <v>181</v>
      </c>
    </row>
    <row r="2479" spans="1:20">
      <c r="A2479" t="s">
        <v>1926</v>
      </c>
      <c r="B2479" s="4">
        <v>28</v>
      </c>
      <c r="C2479" s="4">
        <v>5</v>
      </c>
      <c r="D2479" s="4">
        <v>1981</v>
      </c>
      <c r="E2479" s="1">
        <f t="shared" si="76"/>
        <v>12329</v>
      </c>
      <c r="F2479">
        <v>52.35</v>
      </c>
      <c r="G2479">
        <v>4.5199999999999996</v>
      </c>
      <c r="H2479" t="s">
        <v>1615</v>
      </c>
      <c r="I2479" s="4">
        <v>4</v>
      </c>
      <c r="J2479" s="4">
        <v>7</v>
      </c>
      <c r="K2479" s="6">
        <v>1981</v>
      </c>
      <c r="L2479" s="1">
        <f t="shared" si="77"/>
        <v>3624</v>
      </c>
      <c r="M2479">
        <v>52.33</v>
      </c>
      <c r="N2479">
        <v>4.53</v>
      </c>
      <c r="O2479" t="s">
        <v>1615</v>
      </c>
      <c r="P2479" t="s">
        <v>40</v>
      </c>
      <c r="Q2479" t="s">
        <v>35</v>
      </c>
      <c r="R2479">
        <v>37</v>
      </c>
      <c r="S2479">
        <v>2</v>
      </c>
      <c r="T2479">
        <v>181</v>
      </c>
    </row>
    <row r="2480" spans="1:20">
      <c r="A2480" t="s">
        <v>1927</v>
      </c>
      <c r="B2480" s="4">
        <v>5</v>
      </c>
      <c r="C2480" s="4">
        <v>6</v>
      </c>
      <c r="D2480" s="4">
        <v>1981</v>
      </c>
      <c r="E2480" s="1">
        <f t="shared" si="76"/>
        <v>3959</v>
      </c>
      <c r="F2480">
        <v>52.35</v>
      </c>
      <c r="G2480">
        <v>4.5199999999999996</v>
      </c>
      <c r="H2480" t="s">
        <v>1615</v>
      </c>
      <c r="I2480" s="4">
        <v>13</v>
      </c>
      <c r="J2480" s="4">
        <v>8</v>
      </c>
      <c r="K2480" s="6">
        <v>1981</v>
      </c>
      <c r="L2480" s="1">
        <f t="shared" si="77"/>
        <v>6942</v>
      </c>
      <c r="M2480">
        <v>52.3</v>
      </c>
      <c r="N2480">
        <v>4.53</v>
      </c>
      <c r="O2480" t="s">
        <v>1615</v>
      </c>
      <c r="P2480" t="s">
        <v>40</v>
      </c>
      <c r="Q2480" t="s">
        <v>35</v>
      </c>
      <c r="R2480">
        <v>69</v>
      </c>
      <c r="S2480">
        <v>6</v>
      </c>
      <c r="T2480">
        <v>181</v>
      </c>
    </row>
    <row r="2481" spans="1:20">
      <c r="A2481" t="s">
        <v>1936</v>
      </c>
      <c r="B2481" s="4">
        <v>14</v>
      </c>
      <c r="C2481" s="4">
        <v>6</v>
      </c>
      <c r="D2481" s="4">
        <v>1981</v>
      </c>
      <c r="E2481" s="1">
        <f t="shared" si="76"/>
        <v>7246</v>
      </c>
      <c r="F2481">
        <v>52.35</v>
      </c>
      <c r="G2481">
        <v>4.53</v>
      </c>
      <c r="H2481" t="s">
        <v>1615</v>
      </c>
      <c r="I2481" s="4">
        <v>4</v>
      </c>
      <c r="J2481" s="4">
        <v>5</v>
      </c>
      <c r="K2481" s="6">
        <v>1982</v>
      </c>
      <c r="L2481" s="1">
        <f t="shared" si="77"/>
        <v>3564</v>
      </c>
      <c r="M2481">
        <v>51.9</v>
      </c>
      <c r="N2481">
        <v>4.05</v>
      </c>
      <c r="O2481" t="s">
        <v>1615</v>
      </c>
      <c r="P2481" t="s">
        <v>34</v>
      </c>
      <c r="Q2481" t="s">
        <v>35</v>
      </c>
      <c r="R2481">
        <v>324</v>
      </c>
      <c r="S2481">
        <v>61</v>
      </c>
      <c r="T2481">
        <v>215</v>
      </c>
    </row>
    <row r="2482" spans="1:20">
      <c r="A2482" t="s">
        <v>1937</v>
      </c>
      <c r="B2482" s="4">
        <v>14</v>
      </c>
      <c r="C2482" s="4">
        <v>6</v>
      </c>
      <c r="D2482" s="4">
        <v>1981</v>
      </c>
      <c r="E2482" s="1">
        <f t="shared" si="76"/>
        <v>7246</v>
      </c>
      <c r="F2482">
        <v>52.35</v>
      </c>
      <c r="G2482">
        <v>4.53</v>
      </c>
      <c r="H2482" t="s">
        <v>1615</v>
      </c>
      <c r="I2482" s="4">
        <v>23</v>
      </c>
      <c r="J2482" s="4">
        <v>6</v>
      </c>
      <c r="K2482" s="6">
        <v>1981</v>
      </c>
      <c r="L2482" s="1">
        <f t="shared" si="77"/>
        <v>10533</v>
      </c>
      <c r="M2482">
        <v>52.35</v>
      </c>
      <c r="N2482">
        <v>4.53</v>
      </c>
      <c r="O2482" t="s">
        <v>1615</v>
      </c>
      <c r="P2482" t="s">
        <v>40</v>
      </c>
      <c r="Q2482" t="s">
        <v>35</v>
      </c>
      <c r="R2482">
        <v>9</v>
      </c>
      <c r="S2482">
        <v>2</v>
      </c>
      <c r="T2482">
        <v>270</v>
      </c>
    </row>
    <row r="2483" spans="1:20">
      <c r="A2483" t="s">
        <v>1938</v>
      </c>
      <c r="B2483" s="4">
        <v>14</v>
      </c>
      <c r="C2483" s="4">
        <v>6</v>
      </c>
      <c r="D2483" s="4">
        <v>1981</v>
      </c>
      <c r="E2483" s="1">
        <f t="shared" si="76"/>
        <v>7246</v>
      </c>
      <c r="F2483">
        <v>52.35</v>
      </c>
      <c r="G2483">
        <v>4.53</v>
      </c>
      <c r="H2483" t="s">
        <v>1615</v>
      </c>
      <c r="I2483" s="4">
        <v>23</v>
      </c>
      <c r="J2483" s="4">
        <v>6</v>
      </c>
      <c r="K2483" s="6">
        <v>1981</v>
      </c>
      <c r="L2483" s="1">
        <f t="shared" si="77"/>
        <v>10533</v>
      </c>
      <c r="M2483">
        <v>52.35</v>
      </c>
      <c r="N2483">
        <v>4.53</v>
      </c>
      <c r="O2483" t="s">
        <v>1615</v>
      </c>
      <c r="P2483" t="s">
        <v>40</v>
      </c>
      <c r="Q2483" t="s">
        <v>35</v>
      </c>
      <c r="R2483">
        <v>9</v>
      </c>
      <c r="S2483">
        <v>2</v>
      </c>
      <c r="T2483">
        <v>270</v>
      </c>
    </row>
    <row r="2484" spans="1:20">
      <c r="A2484" t="s">
        <v>1948</v>
      </c>
      <c r="B2484" s="4">
        <v>26</v>
      </c>
      <c r="C2484" s="4">
        <v>5</v>
      </c>
      <c r="D2484" s="4">
        <v>1981</v>
      </c>
      <c r="E2484" s="1">
        <f t="shared" si="76"/>
        <v>11598</v>
      </c>
      <c r="F2484">
        <v>52.15</v>
      </c>
      <c r="G2484">
        <v>4.3499999999999996</v>
      </c>
      <c r="H2484" t="s">
        <v>1615</v>
      </c>
      <c r="I2484" s="4">
        <v>10</v>
      </c>
      <c r="J2484" s="4">
        <v>5</v>
      </c>
      <c r="K2484" s="6">
        <v>1984</v>
      </c>
      <c r="L2484" s="1">
        <f t="shared" si="77"/>
        <v>5757</v>
      </c>
      <c r="M2484">
        <v>52.18</v>
      </c>
      <c r="N2484">
        <v>4.38</v>
      </c>
      <c r="O2484" t="s">
        <v>1615</v>
      </c>
      <c r="P2484" t="s">
        <v>40</v>
      </c>
      <c r="Q2484" t="s">
        <v>35</v>
      </c>
      <c r="R2484">
        <v>1080</v>
      </c>
      <c r="S2484">
        <v>3</v>
      </c>
      <c r="T2484">
        <v>51</v>
      </c>
    </row>
    <row r="2485" spans="1:20">
      <c r="A2485" t="s">
        <v>1956</v>
      </c>
      <c r="B2485" s="4">
        <v>29</v>
      </c>
      <c r="C2485" s="4">
        <v>5</v>
      </c>
      <c r="D2485" s="4">
        <v>1981</v>
      </c>
      <c r="E2485" s="1">
        <f t="shared" si="76"/>
        <v>12694</v>
      </c>
      <c r="F2485">
        <v>53.05</v>
      </c>
      <c r="G2485">
        <v>4.72</v>
      </c>
      <c r="H2485" t="s">
        <v>1615</v>
      </c>
      <c r="I2485" s="4">
        <v>10</v>
      </c>
      <c r="J2485" s="4">
        <v>4</v>
      </c>
      <c r="K2485" s="6">
        <v>1983</v>
      </c>
      <c r="L2485" s="1">
        <f t="shared" si="77"/>
        <v>5726</v>
      </c>
      <c r="M2485">
        <v>53</v>
      </c>
      <c r="N2485">
        <v>4.72</v>
      </c>
      <c r="O2485" t="s">
        <v>1615</v>
      </c>
      <c r="P2485" t="s">
        <v>40</v>
      </c>
      <c r="Q2485" t="s">
        <v>35</v>
      </c>
      <c r="R2485">
        <v>681</v>
      </c>
      <c r="S2485">
        <v>6</v>
      </c>
      <c r="T2485">
        <v>181</v>
      </c>
    </row>
    <row r="2486" spans="1:20">
      <c r="A2486" t="s">
        <v>1957</v>
      </c>
      <c r="B2486" s="4">
        <v>29</v>
      </c>
      <c r="C2486" s="4">
        <v>5</v>
      </c>
      <c r="D2486" s="4">
        <v>1981</v>
      </c>
      <c r="E2486" s="1">
        <f t="shared" si="76"/>
        <v>12694</v>
      </c>
      <c r="F2486">
        <v>53.05</v>
      </c>
      <c r="G2486">
        <v>4.72</v>
      </c>
      <c r="H2486" t="s">
        <v>1615</v>
      </c>
      <c r="I2486" s="4">
        <v>27</v>
      </c>
      <c r="J2486" s="4">
        <v>5</v>
      </c>
      <c r="K2486" s="6">
        <v>1983</v>
      </c>
      <c r="L2486" s="1">
        <f t="shared" si="77"/>
        <v>11965</v>
      </c>
      <c r="M2486">
        <v>53.03</v>
      </c>
      <c r="N2486">
        <v>4.7300000000000004</v>
      </c>
      <c r="O2486" t="s">
        <v>1615</v>
      </c>
      <c r="P2486" t="s">
        <v>34</v>
      </c>
      <c r="Q2486" t="s">
        <v>35</v>
      </c>
      <c r="R2486">
        <v>728</v>
      </c>
      <c r="S2486">
        <v>3</v>
      </c>
      <c r="T2486">
        <v>149</v>
      </c>
    </row>
    <row r="2487" spans="1:20">
      <c r="A2487" t="s">
        <v>2118</v>
      </c>
      <c r="B2487" s="4">
        <v>28</v>
      </c>
      <c r="C2487" s="4">
        <v>5</v>
      </c>
      <c r="D2487" s="4">
        <v>1981</v>
      </c>
      <c r="E2487" s="1">
        <f t="shared" si="76"/>
        <v>12329</v>
      </c>
      <c r="F2487">
        <v>63.43</v>
      </c>
      <c r="G2487">
        <v>10.42</v>
      </c>
      <c r="H2487" t="s">
        <v>669</v>
      </c>
      <c r="I2487" s="4">
        <v>6</v>
      </c>
      <c r="J2487" s="4">
        <v>5</v>
      </c>
      <c r="K2487" s="6">
        <v>1984</v>
      </c>
      <c r="L2487" s="1">
        <f t="shared" si="77"/>
        <v>4296</v>
      </c>
      <c r="M2487">
        <v>63.42</v>
      </c>
      <c r="N2487">
        <v>10.43</v>
      </c>
      <c r="O2487" t="s">
        <v>669</v>
      </c>
      <c r="P2487" t="s">
        <v>84</v>
      </c>
      <c r="Q2487" t="s">
        <v>35</v>
      </c>
      <c r="R2487">
        <v>1074</v>
      </c>
      <c r="S2487">
        <v>3</v>
      </c>
      <c r="T2487">
        <v>156</v>
      </c>
    </row>
    <row r="2488" spans="1:20">
      <c r="A2488" t="s">
        <v>2119</v>
      </c>
      <c r="B2488" s="4">
        <v>25</v>
      </c>
      <c r="C2488" s="4">
        <v>5</v>
      </c>
      <c r="D2488" s="4">
        <v>1981</v>
      </c>
      <c r="E2488" s="1">
        <f t="shared" si="76"/>
        <v>11233</v>
      </c>
      <c r="F2488">
        <v>63.43</v>
      </c>
      <c r="G2488">
        <v>10.38</v>
      </c>
      <c r="H2488" t="s">
        <v>669</v>
      </c>
      <c r="I2488" s="4">
        <v>29</v>
      </c>
      <c r="J2488" s="4">
        <v>11</v>
      </c>
      <c r="K2488" s="6">
        <v>1982</v>
      </c>
      <c r="L2488" s="1">
        <f t="shared" si="77"/>
        <v>12879</v>
      </c>
      <c r="M2488">
        <v>63.43</v>
      </c>
      <c r="N2488">
        <v>10.38</v>
      </c>
      <c r="O2488" t="s">
        <v>669</v>
      </c>
      <c r="P2488" t="s">
        <v>40</v>
      </c>
      <c r="Q2488" t="s">
        <v>52</v>
      </c>
      <c r="R2488">
        <v>553</v>
      </c>
      <c r="S2488">
        <v>0</v>
      </c>
      <c r="T2488">
        <v>0</v>
      </c>
    </row>
    <row r="2489" spans="1:20">
      <c r="A2489" t="s">
        <v>2120</v>
      </c>
      <c r="B2489" s="4">
        <v>5</v>
      </c>
      <c r="C2489" s="4">
        <v>6</v>
      </c>
      <c r="D2489" s="4">
        <v>1981</v>
      </c>
      <c r="E2489" s="1">
        <f t="shared" si="76"/>
        <v>3959</v>
      </c>
      <c r="F2489">
        <v>63.43</v>
      </c>
      <c r="G2489">
        <v>10.42</v>
      </c>
      <c r="H2489" t="s">
        <v>669</v>
      </c>
      <c r="I2489" s="4">
        <v>28</v>
      </c>
      <c r="J2489" s="4">
        <v>6</v>
      </c>
      <c r="K2489" s="6">
        <v>1981</v>
      </c>
      <c r="L2489" s="1">
        <f t="shared" si="77"/>
        <v>12360</v>
      </c>
      <c r="M2489">
        <v>63.43</v>
      </c>
      <c r="N2489">
        <v>10.38</v>
      </c>
      <c r="O2489" t="s">
        <v>669</v>
      </c>
      <c r="P2489" t="s">
        <v>40</v>
      </c>
      <c r="Q2489" t="s">
        <v>52</v>
      </c>
      <c r="R2489">
        <v>23</v>
      </c>
      <c r="S2489">
        <v>2</v>
      </c>
      <c r="T2489">
        <v>270</v>
      </c>
    </row>
    <row r="2490" spans="1:20">
      <c r="A2490" t="s">
        <v>2121</v>
      </c>
      <c r="B2490" s="4">
        <v>22</v>
      </c>
      <c r="C2490" s="4">
        <v>6</v>
      </c>
      <c r="D2490" s="4">
        <v>1981</v>
      </c>
      <c r="E2490" s="1">
        <f t="shared" si="76"/>
        <v>10168</v>
      </c>
      <c r="F2490">
        <v>63.43</v>
      </c>
      <c r="G2490">
        <v>10.42</v>
      </c>
      <c r="H2490" t="s">
        <v>669</v>
      </c>
      <c r="I2490" s="4">
        <v>21</v>
      </c>
      <c r="J2490" s="4">
        <v>7</v>
      </c>
      <c r="K2490" s="6">
        <v>1981</v>
      </c>
      <c r="L2490" s="1">
        <f t="shared" si="77"/>
        <v>9833</v>
      </c>
      <c r="M2490">
        <v>63.43</v>
      </c>
      <c r="N2490">
        <v>10.42</v>
      </c>
      <c r="O2490" t="s">
        <v>669</v>
      </c>
      <c r="P2490" t="s">
        <v>40</v>
      </c>
      <c r="Q2490" t="s">
        <v>35</v>
      </c>
      <c r="R2490">
        <v>29</v>
      </c>
      <c r="S2490">
        <v>0</v>
      </c>
      <c r="T2490">
        <v>0</v>
      </c>
    </row>
    <row r="2491" spans="1:20">
      <c r="A2491" t="s">
        <v>2124</v>
      </c>
      <c r="B2491" s="4">
        <v>9</v>
      </c>
      <c r="C2491" s="4">
        <v>6</v>
      </c>
      <c r="D2491" s="4">
        <v>1981</v>
      </c>
      <c r="E2491" s="1">
        <f t="shared" si="76"/>
        <v>5420</v>
      </c>
      <c r="F2491">
        <v>63.43</v>
      </c>
      <c r="G2491">
        <v>10.42</v>
      </c>
      <c r="H2491" t="s">
        <v>669</v>
      </c>
      <c r="I2491" s="4">
        <v>23</v>
      </c>
      <c r="J2491" s="4">
        <v>6</v>
      </c>
      <c r="K2491" s="6">
        <v>1981</v>
      </c>
      <c r="L2491" s="1">
        <f t="shared" si="77"/>
        <v>10533</v>
      </c>
      <c r="M2491">
        <v>63.43</v>
      </c>
      <c r="N2491">
        <v>10.42</v>
      </c>
      <c r="O2491" t="s">
        <v>669</v>
      </c>
      <c r="P2491" t="s">
        <v>40</v>
      </c>
      <c r="Q2491" t="s">
        <v>35</v>
      </c>
      <c r="R2491">
        <v>14</v>
      </c>
      <c r="S2491">
        <v>0</v>
      </c>
      <c r="T2491">
        <v>0</v>
      </c>
    </row>
    <row r="2492" spans="1:20">
      <c r="A2492" t="s">
        <v>2289</v>
      </c>
      <c r="B2492" s="4">
        <v>28</v>
      </c>
      <c r="C2492" s="4">
        <v>5</v>
      </c>
      <c r="D2492" s="4">
        <v>1981</v>
      </c>
      <c r="E2492" s="1">
        <f t="shared" si="76"/>
        <v>12329</v>
      </c>
      <c r="F2492">
        <v>60.2</v>
      </c>
      <c r="G2492">
        <v>5.48</v>
      </c>
      <c r="H2492" t="s">
        <v>669</v>
      </c>
      <c r="I2492" s="4">
        <v>11</v>
      </c>
      <c r="J2492" s="4">
        <v>3</v>
      </c>
      <c r="K2492" s="6">
        <v>1982</v>
      </c>
      <c r="L2492" s="1">
        <f t="shared" si="77"/>
        <v>6059</v>
      </c>
      <c r="M2492">
        <v>60.47</v>
      </c>
      <c r="N2492">
        <v>5.45</v>
      </c>
      <c r="O2492" t="s">
        <v>669</v>
      </c>
      <c r="P2492" t="s">
        <v>40</v>
      </c>
      <c r="Q2492" t="s">
        <v>35</v>
      </c>
      <c r="R2492">
        <v>287</v>
      </c>
      <c r="S2492">
        <v>30</v>
      </c>
      <c r="T2492">
        <v>357</v>
      </c>
    </row>
    <row r="2493" spans="1:20">
      <c r="A2493" t="s">
        <v>2305</v>
      </c>
      <c r="B2493" s="4">
        <v>18</v>
      </c>
      <c r="C2493" s="4">
        <v>6</v>
      </c>
      <c r="D2493" s="4">
        <v>1981</v>
      </c>
      <c r="E2493" s="1">
        <f t="shared" si="76"/>
        <v>8707</v>
      </c>
      <c r="F2493">
        <v>64.73</v>
      </c>
      <c r="G2493">
        <v>12.33</v>
      </c>
      <c r="H2493" t="s">
        <v>669</v>
      </c>
      <c r="I2493" s="4">
        <v>16</v>
      </c>
      <c r="J2493" s="4">
        <v>8</v>
      </c>
      <c r="K2493" s="6">
        <v>1981</v>
      </c>
      <c r="L2493" s="1">
        <f t="shared" si="77"/>
        <v>8038</v>
      </c>
      <c r="M2493">
        <v>64.650000000000006</v>
      </c>
      <c r="N2493">
        <v>12.32</v>
      </c>
      <c r="O2493" t="s">
        <v>669</v>
      </c>
      <c r="P2493" t="s">
        <v>81</v>
      </c>
      <c r="Q2493" t="s">
        <v>35</v>
      </c>
      <c r="R2493">
        <v>59</v>
      </c>
      <c r="S2493">
        <v>10</v>
      </c>
      <c r="T2493">
        <v>185</v>
      </c>
    </row>
    <row r="2494" spans="1:20">
      <c r="A2494" t="s">
        <v>2311</v>
      </c>
      <c r="B2494" s="4">
        <v>28</v>
      </c>
      <c r="C2494" s="4">
        <v>5</v>
      </c>
      <c r="D2494" s="4">
        <v>1981</v>
      </c>
      <c r="E2494" s="1">
        <f t="shared" si="76"/>
        <v>12329</v>
      </c>
      <c r="F2494">
        <v>59.43</v>
      </c>
      <c r="G2494">
        <v>5.25</v>
      </c>
      <c r="H2494" t="s">
        <v>669</v>
      </c>
      <c r="I2494" s="4">
        <v>30</v>
      </c>
      <c r="J2494" s="4">
        <v>5</v>
      </c>
      <c r="K2494" s="6">
        <v>1982</v>
      </c>
      <c r="L2494" s="1">
        <f t="shared" si="77"/>
        <v>13060</v>
      </c>
      <c r="M2494">
        <v>59.42</v>
      </c>
      <c r="N2494">
        <v>5.27</v>
      </c>
      <c r="O2494" t="s">
        <v>669</v>
      </c>
      <c r="P2494" t="s">
        <v>40</v>
      </c>
      <c r="Q2494" t="s">
        <v>35</v>
      </c>
      <c r="R2494">
        <v>367</v>
      </c>
      <c r="S2494">
        <v>3</v>
      </c>
      <c r="T2494">
        <v>154</v>
      </c>
    </row>
    <row r="2495" spans="1:20">
      <c r="A2495" t="s">
        <v>2312</v>
      </c>
      <c r="B2495" s="4">
        <v>1</v>
      </c>
      <c r="C2495" s="4">
        <v>6</v>
      </c>
      <c r="D2495" s="4">
        <v>1981</v>
      </c>
      <c r="E2495" s="1">
        <f t="shared" si="76"/>
        <v>2498</v>
      </c>
      <c r="F2495">
        <v>59.42</v>
      </c>
      <c r="G2495">
        <v>5.28</v>
      </c>
      <c r="H2495" t="s">
        <v>669</v>
      </c>
      <c r="I2495" s="4">
        <v>31</v>
      </c>
      <c r="J2495" s="4">
        <v>8</v>
      </c>
      <c r="K2495" s="6">
        <v>1981</v>
      </c>
      <c r="L2495" s="1">
        <f t="shared" si="77"/>
        <v>13516</v>
      </c>
      <c r="M2495">
        <v>59.42</v>
      </c>
      <c r="N2495">
        <v>5.28</v>
      </c>
      <c r="O2495" t="s">
        <v>669</v>
      </c>
      <c r="P2495" t="s">
        <v>40</v>
      </c>
      <c r="Q2495" t="s">
        <v>35</v>
      </c>
      <c r="R2495">
        <v>91</v>
      </c>
      <c r="S2495">
        <v>0</v>
      </c>
      <c r="T2495">
        <v>0</v>
      </c>
    </row>
    <row r="2496" spans="1:20">
      <c r="A2496" t="s">
        <v>2313</v>
      </c>
      <c r="B2496" s="4">
        <v>1</v>
      </c>
      <c r="C2496" s="4">
        <v>6</v>
      </c>
      <c r="D2496" s="4">
        <v>1981</v>
      </c>
      <c r="E2496" s="1">
        <f t="shared" si="76"/>
        <v>2498</v>
      </c>
      <c r="F2496">
        <v>59.42</v>
      </c>
      <c r="G2496">
        <v>5.28</v>
      </c>
      <c r="H2496" t="s">
        <v>669</v>
      </c>
      <c r="I2496" s="4">
        <v>28</v>
      </c>
      <c r="J2496" s="4">
        <v>7</v>
      </c>
      <c r="K2496" s="6">
        <v>1981</v>
      </c>
      <c r="L2496" s="1">
        <f t="shared" si="77"/>
        <v>12390</v>
      </c>
      <c r="M2496">
        <v>59.42</v>
      </c>
      <c r="N2496">
        <v>5.28</v>
      </c>
      <c r="O2496" t="s">
        <v>669</v>
      </c>
      <c r="P2496" t="s">
        <v>40</v>
      </c>
      <c r="Q2496" t="s">
        <v>35</v>
      </c>
      <c r="R2496">
        <v>57</v>
      </c>
      <c r="S2496">
        <v>0</v>
      </c>
      <c r="T2496">
        <v>0</v>
      </c>
    </row>
    <row r="2497" spans="1:20">
      <c r="A2497" t="s">
        <v>2314</v>
      </c>
      <c r="B2497" s="4">
        <v>13</v>
      </c>
      <c r="C2497" s="4">
        <v>6</v>
      </c>
      <c r="D2497" s="4">
        <v>1981</v>
      </c>
      <c r="E2497" s="1">
        <f t="shared" si="76"/>
        <v>6881</v>
      </c>
      <c r="F2497">
        <v>59.35</v>
      </c>
      <c r="G2497">
        <v>5.37</v>
      </c>
      <c r="H2497" t="s">
        <v>669</v>
      </c>
      <c r="I2497" s="4">
        <v>15</v>
      </c>
      <c r="J2497" s="4">
        <v>8</v>
      </c>
      <c r="K2497" s="6">
        <v>1981</v>
      </c>
      <c r="L2497" s="1">
        <f t="shared" si="77"/>
        <v>7672</v>
      </c>
      <c r="M2497">
        <v>59.35</v>
      </c>
      <c r="N2497">
        <v>5.35</v>
      </c>
      <c r="O2497" t="s">
        <v>669</v>
      </c>
      <c r="P2497" t="s">
        <v>84</v>
      </c>
      <c r="Q2497" t="s">
        <v>35</v>
      </c>
      <c r="R2497">
        <v>63</v>
      </c>
      <c r="S2497">
        <v>1</v>
      </c>
      <c r="T2497">
        <v>270</v>
      </c>
    </row>
    <row r="2498" spans="1:20">
      <c r="A2498" t="s">
        <v>2315</v>
      </c>
      <c r="B2498" s="4">
        <v>2</v>
      </c>
      <c r="C2498" s="4">
        <v>6</v>
      </c>
      <c r="D2498" s="4">
        <v>1981</v>
      </c>
      <c r="E2498" s="1">
        <f t="shared" si="76"/>
        <v>2863</v>
      </c>
      <c r="F2498">
        <v>63.13</v>
      </c>
      <c r="G2498">
        <v>7.72</v>
      </c>
      <c r="H2498" t="s">
        <v>669</v>
      </c>
      <c r="I2498" s="4">
        <v>15</v>
      </c>
      <c r="J2498" s="4">
        <v>8</v>
      </c>
      <c r="K2498" s="6">
        <v>1981</v>
      </c>
      <c r="L2498" s="1">
        <f t="shared" si="77"/>
        <v>7672</v>
      </c>
      <c r="M2498">
        <v>63.12</v>
      </c>
      <c r="N2498">
        <v>7.75</v>
      </c>
      <c r="O2498" t="s">
        <v>669</v>
      </c>
      <c r="P2498" t="s">
        <v>40</v>
      </c>
      <c r="Q2498" t="s">
        <v>52</v>
      </c>
      <c r="R2498">
        <v>74</v>
      </c>
      <c r="S2498">
        <v>3</v>
      </c>
      <c r="T2498">
        <v>138</v>
      </c>
    </row>
    <row r="2499" spans="1:20">
      <c r="A2499" t="s">
        <v>2397</v>
      </c>
      <c r="B2499" s="4">
        <v>24</v>
      </c>
      <c r="C2499" s="4">
        <v>5</v>
      </c>
      <c r="D2499" s="4">
        <v>1981</v>
      </c>
      <c r="E2499" s="1">
        <f t="shared" ref="E2499:E2562" si="78">DATE(B2499,C2499,D2499)</f>
        <v>10868</v>
      </c>
      <c r="F2499">
        <v>63.12</v>
      </c>
      <c r="G2499">
        <v>9.1199999999999992</v>
      </c>
      <c r="H2499" t="s">
        <v>669</v>
      </c>
      <c r="I2499" s="4">
        <v>21</v>
      </c>
      <c r="J2499" s="4">
        <v>8</v>
      </c>
      <c r="K2499" s="6">
        <v>1981</v>
      </c>
      <c r="L2499" s="1">
        <f t="shared" ref="L2499:L2562" si="79">DATE(I2499,J2499,K2499)</f>
        <v>9864</v>
      </c>
      <c r="M2499">
        <v>63.12</v>
      </c>
      <c r="N2499">
        <v>9.1199999999999992</v>
      </c>
      <c r="O2499" t="s">
        <v>669</v>
      </c>
      <c r="P2499" t="s">
        <v>26</v>
      </c>
      <c r="Q2499" t="s">
        <v>27</v>
      </c>
      <c r="R2499">
        <v>89</v>
      </c>
      <c r="S2499">
        <v>0</v>
      </c>
      <c r="T2499">
        <v>0</v>
      </c>
    </row>
    <row r="2500" spans="1:20">
      <c r="A2500" t="s">
        <v>2398</v>
      </c>
      <c r="B2500" s="4">
        <v>24</v>
      </c>
      <c r="C2500" s="4">
        <v>5</v>
      </c>
      <c r="D2500" s="4">
        <v>1981</v>
      </c>
      <c r="E2500" s="1">
        <f t="shared" si="78"/>
        <v>10868</v>
      </c>
      <c r="F2500">
        <v>63.12</v>
      </c>
      <c r="G2500">
        <v>9.1199999999999992</v>
      </c>
      <c r="H2500" t="s">
        <v>669</v>
      </c>
      <c r="I2500" s="4">
        <v>20</v>
      </c>
      <c r="J2500" s="4">
        <v>8</v>
      </c>
      <c r="K2500" s="6">
        <v>1981</v>
      </c>
      <c r="L2500" s="1">
        <f t="shared" si="79"/>
        <v>9499</v>
      </c>
      <c r="M2500">
        <v>63.12</v>
      </c>
      <c r="N2500">
        <v>9.1199999999999992</v>
      </c>
      <c r="O2500" t="s">
        <v>669</v>
      </c>
      <c r="P2500" t="s">
        <v>26</v>
      </c>
      <c r="Q2500" t="s">
        <v>27</v>
      </c>
      <c r="R2500">
        <v>88</v>
      </c>
      <c r="S2500">
        <v>0</v>
      </c>
      <c r="T2500">
        <v>0</v>
      </c>
    </row>
    <row r="2501" spans="1:20">
      <c r="A2501" t="s">
        <v>2400</v>
      </c>
      <c r="B2501" s="4">
        <v>10</v>
      </c>
      <c r="C2501" s="4">
        <v>6</v>
      </c>
      <c r="D2501" s="4">
        <v>1981</v>
      </c>
      <c r="E2501" s="1">
        <f t="shared" si="78"/>
        <v>5785</v>
      </c>
      <c r="F2501">
        <v>63.1</v>
      </c>
      <c r="G2501">
        <v>9.32</v>
      </c>
      <c r="H2501" t="s">
        <v>669</v>
      </c>
      <c r="I2501" s="4">
        <v>11</v>
      </c>
      <c r="J2501" s="4">
        <v>7</v>
      </c>
      <c r="K2501" s="6">
        <v>1981</v>
      </c>
      <c r="L2501" s="1">
        <f t="shared" si="79"/>
        <v>6180</v>
      </c>
      <c r="M2501">
        <v>63.1</v>
      </c>
      <c r="N2501">
        <v>9.2799999999999994</v>
      </c>
      <c r="O2501" t="s">
        <v>669</v>
      </c>
      <c r="P2501" t="s">
        <v>81</v>
      </c>
      <c r="Q2501" t="s">
        <v>35</v>
      </c>
      <c r="R2501">
        <v>31</v>
      </c>
      <c r="S2501">
        <v>2</v>
      </c>
      <c r="T2501">
        <v>270</v>
      </c>
    </row>
    <row r="2502" spans="1:20">
      <c r="A2502" t="s">
        <v>2742</v>
      </c>
      <c r="B2502" s="4">
        <v>3</v>
      </c>
      <c r="C2502" s="4">
        <v>7</v>
      </c>
      <c r="D2502" s="4">
        <v>1981</v>
      </c>
      <c r="E2502" s="1">
        <f t="shared" si="78"/>
        <v>3258</v>
      </c>
      <c r="F2502">
        <v>61.47</v>
      </c>
      <c r="G2502">
        <v>23.38</v>
      </c>
      <c r="H2502" t="s">
        <v>2455</v>
      </c>
      <c r="I2502" s="4">
        <v>4</v>
      </c>
      <c r="J2502" s="4">
        <v>4</v>
      </c>
      <c r="K2502" s="6">
        <v>1983</v>
      </c>
      <c r="L2502" s="1">
        <f t="shared" si="79"/>
        <v>3535</v>
      </c>
      <c r="M2502">
        <v>61.47</v>
      </c>
      <c r="N2502">
        <v>23.38</v>
      </c>
      <c r="O2502" t="s">
        <v>2455</v>
      </c>
      <c r="P2502" t="s">
        <v>40</v>
      </c>
      <c r="Q2502" t="s">
        <v>35</v>
      </c>
      <c r="R2502">
        <v>640</v>
      </c>
      <c r="S2502">
        <v>0</v>
      </c>
      <c r="T2502">
        <v>0</v>
      </c>
    </row>
    <row r="2503" spans="1:20">
      <c r="A2503" t="s">
        <v>2805</v>
      </c>
      <c r="B2503" s="4">
        <v>25</v>
      </c>
      <c r="C2503" s="4">
        <v>6</v>
      </c>
      <c r="D2503" s="4">
        <v>1981</v>
      </c>
      <c r="E2503" s="1">
        <f t="shared" si="78"/>
        <v>11264</v>
      </c>
      <c r="F2503">
        <v>61.57</v>
      </c>
      <c r="G2503">
        <v>21.55</v>
      </c>
      <c r="H2503" t="s">
        <v>2455</v>
      </c>
      <c r="I2503" s="4">
        <v>13</v>
      </c>
      <c r="J2503" s="4">
        <v>7</v>
      </c>
      <c r="K2503" s="6">
        <v>1981</v>
      </c>
      <c r="L2503" s="1">
        <f t="shared" si="79"/>
        <v>6911</v>
      </c>
      <c r="M2503">
        <v>61.57</v>
      </c>
      <c r="N2503">
        <v>21.55</v>
      </c>
      <c r="O2503" t="s">
        <v>2455</v>
      </c>
      <c r="P2503" t="s">
        <v>81</v>
      </c>
      <c r="Q2503" t="s">
        <v>35</v>
      </c>
      <c r="R2503">
        <v>18</v>
      </c>
      <c r="S2503">
        <v>0</v>
      </c>
      <c r="T2503">
        <v>0</v>
      </c>
    </row>
    <row r="2504" spans="1:20">
      <c r="A2504" t="s">
        <v>2819</v>
      </c>
      <c r="B2504" s="4">
        <v>3</v>
      </c>
      <c r="C2504" s="4">
        <v>6</v>
      </c>
      <c r="D2504" s="4">
        <v>1981</v>
      </c>
      <c r="E2504" s="1">
        <f t="shared" si="78"/>
        <v>3228</v>
      </c>
      <c r="F2504">
        <v>62.6</v>
      </c>
      <c r="G2504">
        <v>29.72</v>
      </c>
      <c r="H2504" t="s">
        <v>2455</v>
      </c>
      <c r="I2504" s="4">
        <v>1</v>
      </c>
      <c r="J2504" s="4">
        <v>7</v>
      </c>
      <c r="K2504" s="6">
        <v>1981</v>
      </c>
      <c r="L2504" s="1">
        <f t="shared" si="79"/>
        <v>2528</v>
      </c>
      <c r="M2504">
        <v>62.6</v>
      </c>
      <c r="N2504">
        <v>29.72</v>
      </c>
      <c r="O2504" t="s">
        <v>2455</v>
      </c>
      <c r="P2504" t="s">
        <v>107</v>
      </c>
      <c r="Q2504" t="s">
        <v>35</v>
      </c>
      <c r="R2504">
        <v>28</v>
      </c>
      <c r="S2504">
        <v>0</v>
      </c>
      <c r="T2504">
        <v>0</v>
      </c>
    </row>
    <row r="2505" spans="1:20">
      <c r="A2505" t="s">
        <v>2820</v>
      </c>
      <c r="B2505" s="4">
        <v>3</v>
      </c>
      <c r="C2505" s="4">
        <v>6</v>
      </c>
      <c r="D2505" s="4">
        <v>1981</v>
      </c>
      <c r="E2505" s="1">
        <f t="shared" si="78"/>
        <v>3228</v>
      </c>
      <c r="F2505">
        <v>62.6</v>
      </c>
      <c r="G2505">
        <v>29.72</v>
      </c>
      <c r="H2505" t="s">
        <v>2455</v>
      </c>
      <c r="I2505" s="4">
        <v>1</v>
      </c>
      <c r="J2505" s="4">
        <v>7</v>
      </c>
      <c r="K2505" s="6">
        <v>1981</v>
      </c>
      <c r="L2505" s="1">
        <f t="shared" si="79"/>
        <v>2528</v>
      </c>
      <c r="M2505">
        <v>62.6</v>
      </c>
      <c r="N2505">
        <v>29.72</v>
      </c>
      <c r="O2505" t="s">
        <v>2455</v>
      </c>
      <c r="P2505" t="s">
        <v>107</v>
      </c>
      <c r="Q2505" t="s">
        <v>35</v>
      </c>
      <c r="R2505">
        <v>28</v>
      </c>
      <c r="S2505">
        <v>0</v>
      </c>
      <c r="T2505">
        <v>0</v>
      </c>
    </row>
    <row r="2506" spans="1:20">
      <c r="A2506" t="s">
        <v>2834</v>
      </c>
      <c r="B2506" s="4">
        <v>10</v>
      </c>
      <c r="C2506" s="4">
        <v>6</v>
      </c>
      <c r="D2506" s="4">
        <v>1981</v>
      </c>
      <c r="E2506" s="1">
        <f t="shared" si="78"/>
        <v>5785</v>
      </c>
      <c r="F2506">
        <v>63.17</v>
      </c>
      <c r="G2506">
        <v>23.8</v>
      </c>
      <c r="H2506" t="s">
        <v>2455</v>
      </c>
      <c r="I2506" s="4">
        <v>13</v>
      </c>
      <c r="J2506" s="4">
        <v>9</v>
      </c>
      <c r="K2506" s="6">
        <v>1981</v>
      </c>
      <c r="L2506" s="1">
        <f t="shared" si="79"/>
        <v>6973</v>
      </c>
      <c r="M2506">
        <v>63.17</v>
      </c>
      <c r="N2506">
        <v>23.78</v>
      </c>
      <c r="O2506" t="s">
        <v>2455</v>
      </c>
      <c r="P2506" t="s">
        <v>34</v>
      </c>
      <c r="Q2506" t="s">
        <v>35</v>
      </c>
      <c r="R2506">
        <v>95</v>
      </c>
      <c r="S2506">
        <v>1</v>
      </c>
      <c r="T2506">
        <v>270</v>
      </c>
    </row>
    <row r="2507" spans="1:20">
      <c r="A2507" t="s">
        <v>2836</v>
      </c>
      <c r="B2507" s="4">
        <v>7</v>
      </c>
      <c r="C2507" s="4">
        <v>6</v>
      </c>
      <c r="D2507" s="4">
        <v>1981</v>
      </c>
      <c r="E2507" s="1">
        <f t="shared" si="78"/>
        <v>4689</v>
      </c>
      <c r="F2507">
        <v>63.32</v>
      </c>
      <c r="G2507">
        <v>28.17</v>
      </c>
      <c r="H2507" t="s">
        <v>2455</v>
      </c>
      <c r="I2507" s="4">
        <v>21</v>
      </c>
      <c r="J2507" s="4">
        <v>6</v>
      </c>
      <c r="K2507" s="6">
        <v>1985</v>
      </c>
      <c r="L2507" s="1">
        <f t="shared" si="79"/>
        <v>9807</v>
      </c>
      <c r="M2507">
        <v>63.28</v>
      </c>
      <c r="N2507">
        <v>28.2</v>
      </c>
      <c r="O2507" t="s">
        <v>2455</v>
      </c>
      <c r="P2507" t="s">
        <v>34</v>
      </c>
      <c r="Q2507" t="s">
        <v>35</v>
      </c>
      <c r="R2507">
        <v>1475</v>
      </c>
      <c r="S2507">
        <v>5</v>
      </c>
      <c r="T2507">
        <v>156</v>
      </c>
    </row>
    <row r="2508" spans="1:20">
      <c r="A2508" t="s">
        <v>2837</v>
      </c>
      <c r="B2508" s="4">
        <v>7</v>
      </c>
      <c r="C2508" s="4">
        <v>6</v>
      </c>
      <c r="D2508" s="4">
        <v>1981</v>
      </c>
      <c r="E2508" s="1">
        <f t="shared" si="78"/>
        <v>4689</v>
      </c>
      <c r="F2508">
        <v>63.32</v>
      </c>
      <c r="G2508">
        <v>28.17</v>
      </c>
      <c r="H2508" t="s">
        <v>2455</v>
      </c>
      <c r="I2508" s="4">
        <v>5</v>
      </c>
      <c r="J2508" s="4">
        <v>3</v>
      </c>
      <c r="K2508" s="6">
        <v>1982</v>
      </c>
      <c r="L2508" s="1">
        <f t="shared" si="79"/>
        <v>3868</v>
      </c>
      <c r="M2508">
        <v>63.33</v>
      </c>
      <c r="N2508">
        <v>28.17</v>
      </c>
      <c r="O2508" t="s">
        <v>2455</v>
      </c>
      <c r="P2508" t="s">
        <v>34</v>
      </c>
      <c r="Q2508" t="s">
        <v>35</v>
      </c>
      <c r="R2508">
        <v>271</v>
      </c>
      <c r="S2508">
        <v>2</v>
      </c>
      <c r="T2508">
        <v>0</v>
      </c>
    </row>
    <row r="2509" spans="1:20">
      <c r="A2509" t="s">
        <v>2984</v>
      </c>
      <c r="B2509" s="4">
        <v>9</v>
      </c>
      <c r="C2509" s="4">
        <v>6</v>
      </c>
      <c r="D2509" s="4">
        <v>1981</v>
      </c>
      <c r="E2509" s="1">
        <f t="shared" si="78"/>
        <v>5420</v>
      </c>
      <c r="F2509">
        <v>61.47</v>
      </c>
      <c r="G2509">
        <v>24.3</v>
      </c>
      <c r="H2509" t="s">
        <v>2455</v>
      </c>
      <c r="I2509" s="4">
        <v>12</v>
      </c>
      <c r="J2509" s="4">
        <v>8</v>
      </c>
      <c r="K2509" s="6">
        <v>1981</v>
      </c>
      <c r="L2509" s="1">
        <f t="shared" si="79"/>
        <v>6577</v>
      </c>
      <c r="M2509">
        <v>61.5</v>
      </c>
      <c r="N2509">
        <v>24.43</v>
      </c>
      <c r="O2509" t="s">
        <v>2455</v>
      </c>
      <c r="P2509" t="s">
        <v>34</v>
      </c>
      <c r="Q2509" t="s">
        <v>35</v>
      </c>
      <c r="R2509">
        <v>64</v>
      </c>
      <c r="S2509">
        <v>8</v>
      </c>
      <c r="T2509">
        <v>63</v>
      </c>
    </row>
    <row r="2510" spans="1:20">
      <c r="A2510" t="s">
        <v>3011</v>
      </c>
      <c r="B2510" s="4">
        <v>29</v>
      </c>
      <c r="C2510" s="4">
        <v>5</v>
      </c>
      <c r="D2510" s="4">
        <v>1981</v>
      </c>
      <c r="E2510" s="1">
        <f t="shared" si="78"/>
        <v>12694</v>
      </c>
      <c r="F2510">
        <v>62.6</v>
      </c>
      <c r="G2510">
        <v>29.8</v>
      </c>
      <c r="H2510" t="s">
        <v>2455</v>
      </c>
      <c r="I2510" s="4">
        <v>5</v>
      </c>
      <c r="J2510" s="4">
        <v>8</v>
      </c>
      <c r="K2510" s="6">
        <v>1982</v>
      </c>
      <c r="L2510" s="1">
        <f t="shared" si="79"/>
        <v>4021</v>
      </c>
      <c r="M2510">
        <v>62.6</v>
      </c>
      <c r="N2510">
        <v>29.78</v>
      </c>
      <c r="O2510" t="s">
        <v>2455</v>
      </c>
      <c r="P2510" t="s">
        <v>81</v>
      </c>
      <c r="Q2510" t="s">
        <v>35</v>
      </c>
      <c r="R2510">
        <v>433</v>
      </c>
      <c r="S2510">
        <v>1</v>
      </c>
      <c r="T2510">
        <v>270</v>
      </c>
    </row>
    <row r="2511" spans="1:20">
      <c r="A2511" t="s">
        <v>3012</v>
      </c>
      <c r="B2511" s="4">
        <v>29</v>
      </c>
      <c r="C2511" s="4">
        <v>5</v>
      </c>
      <c r="D2511" s="4">
        <v>1981</v>
      </c>
      <c r="E2511" s="1">
        <f t="shared" si="78"/>
        <v>12694</v>
      </c>
      <c r="F2511">
        <v>62.6</v>
      </c>
      <c r="G2511">
        <v>29.83</v>
      </c>
      <c r="H2511" t="s">
        <v>2455</v>
      </c>
      <c r="I2511" s="4">
        <v>30</v>
      </c>
      <c r="J2511" s="4">
        <v>8</v>
      </c>
      <c r="K2511" s="6">
        <v>1981</v>
      </c>
      <c r="L2511" s="1">
        <f t="shared" si="79"/>
        <v>13151</v>
      </c>
      <c r="M2511">
        <v>62.6</v>
      </c>
      <c r="N2511">
        <v>29.8</v>
      </c>
      <c r="O2511" t="s">
        <v>2455</v>
      </c>
      <c r="P2511" t="s">
        <v>40</v>
      </c>
      <c r="Q2511" t="s">
        <v>35</v>
      </c>
      <c r="R2511">
        <v>93</v>
      </c>
      <c r="S2511">
        <v>2</v>
      </c>
      <c r="T2511">
        <v>270</v>
      </c>
    </row>
    <row r="2512" spans="1:20">
      <c r="A2512" t="s">
        <v>3013</v>
      </c>
      <c r="B2512" s="4">
        <v>10</v>
      </c>
      <c r="C2512" s="4">
        <v>6</v>
      </c>
      <c r="D2512" s="4">
        <v>1981</v>
      </c>
      <c r="E2512" s="1">
        <f t="shared" si="78"/>
        <v>5785</v>
      </c>
      <c r="F2512">
        <v>62.62</v>
      </c>
      <c r="G2512">
        <v>29.73</v>
      </c>
      <c r="H2512" t="s">
        <v>2455</v>
      </c>
      <c r="I2512" s="4">
        <v>23</v>
      </c>
      <c r="J2512" s="4">
        <v>8</v>
      </c>
      <c r="K2512" s="6">
        <v>1981</v>
      </c>
      <c r="L2512" s="1">
        <f t="shared" si="79"/>
        <v>10594</v>
      </c>
      <c r="M2512">
        <v>62.63</v>
      </c>
      <c r="N2512">
        <v>29.68</v>
      </c>
      <c r="O2512" t="s">
        <v>2455</v>
      </c>
      <c r="P2512" t="s">
        <v>81</v>
      </c>
      <c r="Q2512" t="s">
        <v>35</v>
      </c>
      <c r="R2512">
        <v>74</v>
      </c>
      <c r="S2512">
        <v>4</v>
      </c>
      <c r="T2512">
        <v>306</v>
      </c>
    </row>
    <row r="2513" spans="1:20">
      <c r="A2513" t="s">
        <v>3014</v>
      </c>
      <c r="B2513" s="4">
        <v>9</v>
      </c>
      <c r="C2513" s="4">
        <v>6</v>
      </c>
      <c r="D2513" s="4">
        <v>1981</v>
      </c>
      <c r="E2513" s="1">
        <f t="shared" si="78"/>
        <v>5420</v>
      </c>
      <c r="F2513">
        <v>60.57</v>
      </c>
      <c r="G2513">
        <v>26.5</v>
      </c>
      <c r="H2513" t="s">
        <v>2455</v>
      </c>
      <c r="I2513" s="4">
        <v>1</v>
      </c>
      <c r="J2513" s="4">
        <v>11</v>
      </c>
      <c r="K2513" s="6">
        <v>1982</v>
      </c>
      <c r="L2513" s="1">
        <f t="shared" si="79"/>
        <v>2652</v>
      </c>
      <c r="M2513">
        <v>61.57</v>
      </c>
      <c r="N2513">
        <v>24.55</v>
      </c>
      <c r="O2513" t="s">
        <v>2455</v>
      </c>
      <c r="P2513" t="s">
        <v>34</v>
      </c>
      <c r="Q2513" t="s">
        <v>35</v>
      </c>
      <c r="R2513">
        <v>510</v>
      </c>
      <c r="S2513">
        <v>153</v>
      </c>
      <c r="T2513">
        <v>317</v>
      </c>
    </row>
    <row r="2514" spans="1:20">
      <c r="A2514" t="s">
        <v>3016</v>
      </c>
      <c r="B2514" s="4">
        <v>29</v>
      </c>
      <c r="C2514" s="4">
        <v>5</v>
      </c>
      <c r="D2514" s="4">
        <v>1981</v>
      </c>
      <c r="E2514" s="1">
        <f t="shared" si="78"/>
        <v>12694</v>
      </c>
      <c r="F2514">
        <v>60.77</v>
      </c>
      <c r="G2514">
        <v>24.78</v>
      </c>
      <c r="H2514" t="s">
        <v>2455</v>
      </c>
      <c r="I2514" s="4">
        <v>11</v>
      </c>
      <c r="J2514" s="4">
        <v>4</v>
      </c>
      <c r="K2514" s="6">
        <v>1982</v>
      </c>
      <c r="L2514" s="1">
        <f t="shared" si="79"/>
        <v>6090</v>
      </c>
      <c r="M2514">
        <v>61.2</v>
      </c>
      <c r="N2514">
        <v>24.5</v>
      </c>
      <c r="O2514" t="s">
        <v>2455</v>
      </c>
      <c r="P2514" t="s">
        <v>34</v>
      </c>
      <c r="Q2514" t="s">
        <v>35</v>
      </c>
      <c r="R2514">
        <v>317</v>
      </c>
      <c r="S2514">
        <v>51</v>
      </c>
      <c r="T2514">
        <v>343</v>
      </c>
    </row>
    <row r="2515" spans="1:20">
      <c r="A2515" t="s">
        <v>3022</v>
      </c>
      <c r="B2515" s="4">
        <v>3</v>
      </c>
      <c r="C2515" s="4">
        <v>6</v>
      </c>
      <c r="D2515" s="4">
        <v>1981</v>
      </c>
      <c r="E2515" s="1">
        <f t="shared" si="78"/>
        <v>3228</v>
      </c>
      <c r="F2515">
        <v>62.62</v>
      </c>
      <c r="G2515">
        <v>27.13</v>
      </c>
      <c r="H2515" t="s">
        <v>2455</v>
      </c>
      <c r="I2515" s="4">
        <v>3</v>
      </c>
      <c r="J2515" s="4">
        <v>6</v>
      </c>
      <c r="K2515" s="6">
        <v>1982</v>
      </c>
      <c r="L2515" s="1">
        <f t="shared" si="79"/>
        <v>3229</v>
      </c>
      <c r="M2515">
        <v>62.63</v>
      </c>
      <c r="N2515">
        <v>27.13</v>
      </c>
      <c r="O2515" t="s">
        <v>2455</v>
      </c>
      <c r="P2515" t="s">
        <v>81</v>
      </c>
      <c r="Q2515" t="s">
        <v>35</v>
      </c>
      <c r="R2515">
        <v>365</v>
      </c>
      <c r="S2515">
        <v>2</v>
      </c>
      <c r="T2515">
        <v>0</v>
      </c>
    </row>
    <row r="2516" spans="1:20">
      <c r="A2516" t="s">
        <v>3023</v>
      </c>
      <c r="B2516" s="4">
        <v>9</v>
      </c>
      <c r="C2516" s="4">
        <v>6</v>
      </c>
      <c r="D2516" s="4">
        <v>1981</v>
      </c>
      <c r="E2516" s="1">
        <f t="shared" si="78"/>
        <v>5420</v>
      </c>
      <c r="F2516">
        <v>62.53</v>
      </c>
      <c r="G2516">
        <v>27.23</v>
      </c>
      <c r="H2516" t="s">
        <v>2455</v>
      </c>
      <c r="I2516" s="4">
        <v>15</v>
      </c>
      <c r="J2516" s="4">
        <v>9</v>
      </c>
      <c r="K2516" s="6">
        <v>1981</v>
      </c>
      <c r="L2516" s="1">
        <f t="shared" si="79"/>
        <v>7703</v>
      </c>
      <c r="M2516">
        <v>62.53</v>
      </c>
      <c r="N2516">
        <v>27.2</v>
      </c>
      <c r="O2516" t="s">
        <v>2455</v>
      </c>
      <c r="P2516" t="s">
        <v>34</v>
      </c>
      <c r="Q2516" t="s">
        <v>35</v>
      </c>
      <c r="R2516">
        <v>98</v>
      </c>
      <c r="S2516">
        <v>2</v>
      </c>
      <c r="T2516">
        <v>270</v>
      </c>
    </row>
    <row r="2517" spans="1:20">
      <c r="A2517" t="s">
        <v>3024</v>
      </c>
      <c r="B2517" s="4">
        <v>9</v>
      </c>
      <c r="C2517" s="4">
        <v>6</v>
      </c>
      <c r="D2517" s="4">
        <v>1981</v>
      </c>
      <c r="E2517" s="1">
        <f t="shared" si="78"/>
        <v>5420</v>
      </c>
      <c r="F2517">
        <v>62.53</v>
      </c>
      <c r="G2517">
        <v>27.23</v>
      </c>
      <c r="H2517" t="s">
        <v>2455</v>
      </c>
      <c r="I2517" s="4">
        <v>15</v>
      </c>
      <c r="J2517" s="4">
        <v>3</v>
      </c>
      <c r="K2517" s="6">
        <v>1983</v>
      </c>
      <c r="L2517" s="1">
        <f t="shared" si="79"/>
        <v>7521</v>
      </c>
      <c r="M2517">
        <v>62.55</v>
      </c>
      <c r="N2517">
        <v>27.15</v>
      </c>
      <c r="O2517" t="s">
        <v>2455</v>
      </c>
      <c r="P2517" t="s">
        <v>34</v>
      </c>
      <c r="Q2517" t="s">
        <v>35</v>
      </c>
      <c r="R2517">
        <v>644</v>
      </c>
      <c r="S2517">
        <v>5</v>
      </c>
      <c r="T2517">
        <v>294</v>
      </c>
    </row>
    <row r="2518" spans="1:20">
      <c r="A2518" t="s">
        <v>3025</v>
      </c>
      <c r="B2518" s="4">
        <v>20</v>
      </c>
      <c r="C2518" s="4">
        <v>6</v>
      </c>
      <c r="D2518" s="4">
        <v>1981</v>
      </c>
      <c r="E2518" s="1">
        <f t="shared" si="78"/>
        <v>9438</v>
      </c>
      <c r="F2518">
        <v>62.58</v>
      </c>
      <c r="G2518">
        <v>27.15</v>
      </c>
      <c r="H2518" t="s">
        <v>2455</v>
      </c>
      <c r="I2518" s="4">
        <v>15</v>
      </c>
      <c r="J2518" s="4">
        <v>8</v>
      </c>
      <c r="K2518" s="6">
        <v>1981</v>
      </c>
      <c r="L2518" s="1">
        <f t="shared" si="79"/>
        <v>7672</v>
      </c>
      <c r="M2518">
        <v>62.58</v>
      </c>
      <c r="N2518">
        <v>27.17</v>
      </c>
      <c r="O2518" t="s">
        <v>2455</v>
      </c>
      <c r="P2518" t="s">
        <v>81</v>
      </c>
      <c r="Q2518" t="s">
        <v>35</v>
      </c>
      <c r="R2518">
        <v>56</v>
      </c>
      <c r="S2518">
        <v>1</v>
      </c>
      <c r="T2518">
        <v>91</v>
      </c>
    </row>
    <row r="2519" spans="1:20">
      <c r="A2519" t="s">
        <v>3044</v>
      </c>
      <c r="B2519" s="4">
        <v>11</v>
      </c>
      <c r="C2519" s="4">
        <v>6</v>
      </c>
      <c r="D2519" s="4">
        <v>1981</v>
      </c>
      <c r="E2519" s="1">
        <f t="shared" si="78"/>
        <v>6150</v>
      </c>
      <c r="F2519">
        <v>63.58</v>
      </c>
      <c r="G2519">
        <v>26.67</v>
      </c>
      <c r="H2519" t="s">
        <v>2455</v>
      </c>
      <c r="I2519" s="4">
        <v>1</v>
      </c>
      <c r="J2519" s="4">
        <v>9</v>
      </c>
      <c r="K2519" s="6">
        <v>1981</v>
      </c>
      <c r="L2519" s="1">
        <f t="shared" si="79"/>
        <v>2590</v>
      </c>
      <c r="M2519">
        <v>63.58</v>
      </c>
      <c r="N2519">
        <v>26.67</v>
      </c>
      <c r="O2519" t="s">
        <v>2455</v>
      </c>
      <c r="P2519" t="s">
        <v>34</v>
      </c>
      <c r="Q2519" t="s">
        <v>35</v>
      </c>
      <c r="R2519">
        <v>82</v>
      </c>
      <c r="S2519">
        <v>0</v>
      </c>
      <c r="T2519">
        <v>0</v>
      </c>
    </row>
    <row r="2520" spans="1:20">
      <c r="A2520" t="s">
        <v>3045</v>
      </c>
      <c r="B2520" s="4">
        <v>11</v>
      </c>
      <c r="C2520" s="4">
        <v>6</v>
      </c>
      <c r="D2520" s="4">
        <v>1981</v>
      </c>
      <c r="E2520" s="1">
        <f t="shared" si="78"/>
        <v>6150</v>
      </c>
      <c r="F2520">
        <v>63.58</v>
      </c>
      <c r="G2520">
        <v>26.67</v>
      </c>
      <c r="H2520" t="s">
        <v>2455</v>
      </c>
      <c r="I2520" s="4">
        <v>15</v>
      </c>
      <c r="J2520" s="4">
        <v>9</v>
      </c>
      <c r="K2520" s="6">
        <v>1981</v>
      </c>
      <c r="L2520" s="1">
        <f t="shared" si="79"/>
        <v>7703</v>
      </c>
      <c r="M2520">
        <v>63.58</v>
      </c>
      <c r="N2520">
        <v>26.67</v>
      </c>
      <c r="O2520" t="s">
        <v>2455</v>
      </c>
      <c r="P2520" t="s">
        <v>40</v>
      </c>
      <c r="Q2520" t="s">
        <v>35</v>
      </c>
      <c r="R2520">
        <v>96</v>
      </c>
      <c r="S2520">
        <v>0</v>
      </c>
      <c r="T2520">
        <v>0</v>
      </c>
    </row>
    <row r="2521" spans="1:20">
      <c r="A2521" t="s">
        <v>3046</v>
      </c>
      <c r="B2521" s="4">
        <v>11</v>
      </c>
      <c r="C2521" s="4">
        <v>6</v>
      </c>
      <c r="D2521" s="4">
        <v>1981</v>
      </c>
      <c r="E2521" s="1">
        <f t="shared" si="78"/>
        <v>6150</v>
      </c>
      <c r="F2521">
        <v>63.58</v>
      </c>
      <c r="G2521">
        <v>26.67</v>
      </c>
      <c r="H2521" t="s">
        <v>2455</v>
      </c>
      <c r="I2521" s="4">
        <v>15</v>
      </c>
      <c r="J2521" s="4">
        <v>7</v>
      </c>
      <c r="K2521" s="6">
        <v>1981</v>
      </c>
      <c r="L2521" s="1">
        <f t="shared" si="79"/>
        <v>7641</v>
      </c>
      <c r="M2521">
        <v>63.58</v>
      </c>
      <c r="N2521">
        <v>26.67</v>
      </c>
      <c r="O2521" t="s">
        <v>2455</v>
      </c>
      <c r="P2521" t="s">
        <v>34</v>
      </c>
      <c r="Q2521" t="s">
        <v>35</v>
      </c>
      <c r="R2521">
        <v>34</v>
      </c>
      <c r="S2521">
        <v>0</v>
      </c>
      <c r="T2521">
        <v>0</v>
      </c>
    </row>
    <row r="2522" spans="1:20">
      <c r="A2522" t="s">
        <v>3047</v>
      </c>
      <c r="B2522" s="4">
        <v>19</v>
      </c>
      <c r="C2522" s="4">
        <v>6</v>
      </c>
      <c r="D2522" s="4">
        <v>1981</v>
      </c>
      <c r="E2522" s="1">
        <f t="shared" si="78"/>
        <v>9072</v>
      </c>
      <c r="F2522">
        <v>63.58</v>
      </c>
      <c r="G2522">
        <v>26.65</v>
      </c>
      <c r="H2522" t="s">
        <v>2455</v>
      </c>
      <c r="I2522" s="4">
        <v>13</v>
      </c>
      <c r="J2522" s="4">
        <v>4</v>
      </c>
      <c r="K2522" s="6">
        <v>1982</v>
      </c>
      <c r="L2522" s="1">
        <f t="shared" si="79"/>
        <v>6821</v>
      </c>
      <c r="M2522">
        <v>63.57</v>
      </c>
      <c r="N2522">
        <v>26.58</v>
      </c>
      <c r="O2522" t="s">
        <v>2455</v>
      </c>
      <c r="P2522" t="s">
        <v>81</v>
      </c>
      <c r="Q2522" t="s">
        <v>35</v>
      </c>
      <c r="R2522">
        <v>298</v>
      </c>
      <c r="S2522">
        <v>4</v>
      </c>
      <c r="T2522">
        <v>241</v>
      </c>
    </row>
    <row r="2523" spans="1:20">
      <c r="A2523" t="s">
        <v>3048</v>
      </c>
      <c r="B2523" s="4">
        <v>19</v>
      </c>
      <c r="C2523" s="4">
        <v>6</v>
      </c>
      <c r="D2523" s="4">
        <v>1981</v>
      </c>
      <c r="E2523" s="1">
        <f t="shared" si="78"/>
        <v>9072</v>
      </c>
      <c r="F2523">
        <v>63.58</v>
      </c>
      <c r="G2523">
        <v>26.65</v>
      </c>
      <c r="H2523" t="s">
        <v>2455</v>
      </c>
      <c r="I2523" s="4">
        <v>27</v>
      </c>
      <c r="J2523" s="4">
        <v>8</v>
      </c>
      <c r="K2523" s="6">
        <v>1981</v>
      </c>
      <c r="L2523" s="1">
        <f t="shared" si="79"/>
        <v>12055</v>
      </c>
      <c r="M2523">
        <v>63.58</v>
      </c>
      <c r="N2523">
        <v>26.67</v>
      </c>
      <c r="O2523" t="s">
        <v>2455</v>
      </c>
      <c r="P2523" t="s">
        <v>34</v>
      </c>
      <c r="Q2523" t="s">
        <v>35</v>
      </c>
      <c r="R2523">
        <v>69</v>
      </c>
      <c r="S2523">
        <v>1</v>
      </c>
      <c r="T2523">
        <v>91</v>
      </c>
    </row>
    <row r="2524" spans="1:20">
      <c r="A2524" t="s">
        <v>3050</v>
      </c>
      <c r="B2524" s="4">
        <v>31</v>
      </c>
      <c r="C2524" s="4">
        <v>5</v>
      </c>
      <c r="D2524" s="4">
        <v>1981</v>
      </c>
      <c r="E2524" s="1">
        <f t="shared" si="78"/>
        <v>13424</v>
      </c>
      <c r="F2524">
        <v>60.48</v>
      </c>
      <c r="G2524">
        <v>22.3</v>
      </c>
      <c r="H2524" t="s">
        <v>2455</v>
      </c>
      <c r="I2524" s="4">
        <v>10</v>
      </c>
      <c r="J2524" s="4">
        <v>6</v>
      </c>
      <c r="K2524" s="6">
        <v>1986</v>
      </c>
      <c r="L2524" s="1">
        <f t="shared" si="79"/>
        <v>5790</v>
      </c>
      <c r="M2524">
        <v>60.47</v>
      </c>
      <c r="N2524">
        <v>25.55</v>
      </c>
      <c r="O2524" t="s">
        <v>2455</v>
      </c>
      <c r="P2524" t="s">
        <v>34</v>
      </c>
      <c r="Q2524" t="s">
        <v>35</v>
      </c>
      <c r="R2524">
        <v>1836</v>
      </c>
      <c r="S2524">
        <v>178</v>
      </c>
      <c r="T2524">
        <v>91</v>
      </c>
    </row>
    <row r="2525" spans="1:20">
      <c r="A2525" t="s">
        <v>3052</v>
      </c>
      <c r="B2525" s="4">
        <v>5</v>
      </c>
      <c r="C2525" s="4">
        <v>6</v>
      </c>
      <c r="D2525" s="4">
        <v>1981</v>
      </c>
      <c r="E2525" s="1">
        <f t="shared" si="78"/>
        <v>3959</v>
      </c>
      <c r="F2525">
        <v>61.02</v>
      </c>
      <c r="G2525">
        <v>24.52</v>
      </c>
      <c r="H2525" t="s">
        <v>2455</v>
      </c>
      <c r="I2525" s="4">
        <v>11</v>
      </c>
      <c r="J2525" s="4">
        <v>7</v>
      </c>
      <c r="K2525" s="6">
        <v>1981</v>
      </c>
      <c r="L2525" s="1">
        <f t="shared" si="79"/>
        <v>6180</v>
      </c>
      <c r="M2525">
        <v>61</v>
      </c>
      <c r="N2525">
        <v>24.5</v>
      </c>
      <c r="O2525" t="s">
        <v>2455</v>
      </c>
      <c r="P2525" t="s">
        <v>81</v>
      </c>
      <c r="Q2525" t="s">
        <v>35</v>
      </c>
      <c r="R2525">
        <v>36</v>
      </c>
      <c r="S2525">
        <v>3</v>
      </c>
      <c r="T2525">
        <v>206</v>
      </c>
    </row>
    <row r="2526" spans="1:20">
      <c r="A2526" t="s">
        <v>3053</v>
      </c>
      <c r="B2526" s="4">
        <v>5</v>
      </c>
      <c r="C2526" s="4">
        <v>6</v>
      </c>
      <c r="D2526" s="4">
        <v>1981</v>
      </c>
      <c r="E2526" s="1">
        <f t="shared" si="78"/>
        <v>3959</v>
      </c>
      <c r="F2526">
        <v>61.02</v>
      </c>
      <c r="G2526">
        <v>24.52</v>
      </c>
      <c r="H2526" t="s">
        <v>2455</v>
      </c>
      <c r="I2526" s="4">
        <v>13</v>
      </c>
      <c r="J2526" s="4">
        <v>6</v>
      </c>
      <c r="K2526" s="6">
        <v>1981</v>
      </c>
      <c r="L2526" s="1">
        <f t="shared" si="79"/>
        <v>6881</v>
      </c>
      <c r="M2526">
        <v>61</v>
      </c>
      <c r="N2526">
        <v>24.5</v>
      </c>
      <c r="O2526" t="s">
        <v>2455</v>
      </c>
      <c r="P2526" t="s">
        <v>40</v>
      </c>
      <c r="Q2526" t="s">
        <v>35</v>
      </c>
      <c r="R2526">
        <v>8</v>
      </c>
      <c r="S2526">
        <v>3</v>
      </c>
      <c r="T2526">
        <v>206</v>
      </c>
    </row>
    <row r="2527" spans="1:20">
      <c r="A2527" t="s">
        <v>3054</v>
      </c>
      <c r="B2527" s="4">
        <v>5</v>
      </c>
      <c r="C2527" s="4">
        <v>6</v>
      </c>
      <c r="D2527" s="4">
        <v>1981</v>
      </c>
      <c r="E2527" s="1">
        <f t="shared" si="78"/>
        <v>3959</v>
      </c>
      <c r="F2527">
        <v>61.02</v>
      </c>
      <c r="G2527">
        <v>24.52</v>
      </c>
      <c r="H2527" t="s">
        <v>2455</v>
      </c>
      <c r="I2527" s="4">
        <v>30</v>
      </c>
      <c r="J2527" s="4">
        <v>5</v>
      </c>
      <c r="K2527" s="6">
        <v>1982</v>
      </c>
      <c r="L2527" s="1">
        <f t="shared" si="79"/>
        <v>13060</v>
      </c>
      <c r="M2527">
        <v>61</v>
      </c>
      <c r="N2527">
        <v>24.33</v>
      </c>
      <c r="O2527" t="s">
        <v>2455</v>
      </c>
      <c r="P2527" t="s">
        <v>40</v>
      </c>
      <c r="Q2527" t="s">
        <v>35</v>
      </c>
      <c r="R2527">
        <v>359</v>
      </c>
      <c r="S2527">
        <v>11</v>
      </c>
      <c r="T2527">
        <v>260</v>
      </c>
    </row>
    <row r="2528" spans="1:20">
      <c r="A2528" t="s">
        <v>3055</v>
      </c>
      <c r="B2528" s="4">
        <v>7</v>
      </c>
      <c r="C2528" s="4">
        <v>6</v>
      </c>
      <c r="D2528" s="4">
        <v>1981</v>
      </c>
      <c r="E2528" s="1">
        <f t="shared" si="78"/>
        <v>4689</v>
      </c>
      <c r="F2528">
        <v>61</v>
      </c>
      <c r="G2528">
        <v>24.5</v>
      </c>
      <c r="H2528" t="s">
        <v>2455</v>
      </c>
      <c r="I2528" s="4">
        <v>9</v>
      </c>
      <c r="J2528" s="4">
        <v>6</v>
      </c>
      <c r="K2528" s="6">
        <v>1981</v>
      </c>
      <c r="L2528" s="1">
        <f t="shared" si="79"/>
        <v>5420</v>
      </c>
      <c r="M2528">
        <v>61</v>
      </c>
      <c r="N2528">
        <v>24.5</v>
      </c>
      <c r="O2528" t="s">
        <v>2455</v>
      </c>
      <c r="P2528" t="s">
        <v>40</v>
      </c>
      <c r="Q2528" t="s">
        <v>35</v>
      </c>
      <c r="R2528">
        <v>2</v>
      </c>
      <c r="S2528">
        <v>0</v>
      </c>
      <c r="T2528">
        <v>0</v>
      </c>
    </row>
    <row r="2529" spans="1:20">
      <c r="A2529" t="s">
        <v>3056</v>
      </c>
      <c r="B2529" s="4">
        <v>7</v>
      </c>
      <c r="C2529" s="4">
        <v>6</v>
      </c>
      <c r="D2529" s="4">
        <v>1981</v>
      </c>
      <c r="E2529" s="1">
        <f t="shared" si="78"/>
        <v>4689</v>
      </c>
      <c r="F2529">
        <v>61</v>
      </c>
      <c r="G2529">
        <v>24.5</v>
      </c>
      <c r="H2529" t="s">
        <v>2455</v>
      </c>
      <c r="I2529" s="4">
        <v>9</v>
      </c>
      <c r="J2529" s="4">
        <v>6</v>
      </c>
      <c r="K2529" s="6">
        <v>1981</v>
      </c>
      <c r="L2529" s="1">
        <f t="shared" si="79"/>
        <v>5420</v>
      </c>
      <c r="M2529">
        <v>61</v>
      </c>
      <c r="N2529">
        <v>24.5</v>
      </c>
      <c r="O2529" t="s">
        <v>2455</v>
      </c>
      <c r="P2529" t="s">
        <v>40</v>
      </c>
      <c r="Q2529" t="s">
        <v>35</v>
      </c>
      <c r="R2529">
        <v>2</v>
      </c>
      <c r="S2529">
        <v>0</v>
      </c>
      <c r="T2529">
        <v>0</v>
      </c>
    </row>
    <row r="2530" spans="1:20">
      <c r="A2530" t="s">
        <v>3057</v>
      </c>
      <c r="B2530" s="4">
        <v>7</v>
      </c>
      <c r="C2530" s="4">
        <v>6</v>
      </c>
      <c r="D2530" s="4">
        <v>1981</v>
      </c>
      <c r="E2530" s="1">
        <f t="shared" si="78"/>
        <v>4689</v>
      </c>
      <c r="F2530">
        <v>61</v>
      </c>
      <c r="G2530">
        <v>24.5</v>
      </c>
      <c r="H2530" t="s">
        <v>2455</v>
      </c>
      <c r="I2530" s="4">
        <v>9</v>
      </c>
      <c r="J2530" s="4">
        <v>6</v>
      </c>
      <c r="K2530" s="6">
        <v>1981</v>
      </c>
      <c r="L2530" s="1">
        <f t="shared" si="79"/>
        <v>5420</v>
      </c>
      <c r="M2530">
        <v>61</v>
      </c>
      <c r="N2530">
        <v>24.5</v>
      </c>
      <c r="O2530" t="s">
        <v>2455</v>
      </c>
      <c r="P2530" t="s">
        <v>40</v>
      </c>
      <c r="Q2530" t="s">
        <v>35</v>
      </c>
      <c r="R2530">
        <v>2</v>
      </c>
      <c r="S2530">
        <v>0</v>
      </c>
      <c r="T2530">
        <v>0</v>
      </c>
    </row>
    <row r="2531" spans="1:20">
      <c r="A2531" t="s">
        <v>3058</v>
      </c>
      <c r="B2531" s="4">
        <v>7</v>
      </c>
      <c r="C2531" s="4">
        <v>6</v>
      </c>
      <c r="D2531" s="4">
        <v>1981</v>
      </c>
      <c r="E2531" s="1">
        <f t="shared" si="78"/>
        <v>4689</v>
      </c>
      <c r="F2531">
        <v>60.98</v>
      </c>
      <c r="G2531">
        <v>24.5</v>
      </c>
      <c r="H2531" t="s">
        <v>2455</v>
      </c>
      <c r="I2531" s="4">
        <v>28</v>
      </c>
      <c r="J2531" s="4">
        <v>7</v>
      </c>
      <c r="K2531" s="6">
        <v>1981</v>
      </c>
      <c r="L2531" s="1">
        <f t="shared" si="79"/>
        <v>12390</v>
      </c>
      <c r="M2531">
        <v>60.98</v>
      </c>
      <c r="N2531">
        <v>24.5</v>
      </c>
      <c r="O2531" t="s">
        <v>2455</v>
      </c>
      <c r="P2531" t="s">
        <v>26</v>
      </c>
      <c r="Q2531" t="s">
        <v>27</v>
      </c>
      <c r="R2531">
        <v>51</v>
      </c>
      <c r="S2531">
        <v>0</v>
      </c>
      <c r="T2531">
        <v>0</v>
      </c>
    </row>
    <row r="2532" spans="1:20">
      <c r="A2532" t="s">
        <v>3059</v>
      </c>
      <c r="B2532" s="4">
        <v>8</v>
      </c>
      <c r="C2532" s="4">
        <v>6</v>
      </c>
      <c r="D2532" s="4">
        <v>1981</v>
      </c>
      <c r="E2532" s="1">
        <f t="shared" si="78"/>
        <v>5055</v>
      </c>
      <c r="F2532">
        <v>60.98</v>
      </c>
      <c r="G2532">
        <v>24.5</v>
      </c>
      <c r="H2532" t="s">
        <v>2455</v>
      </c>
      <c r="I2532" s="4">
        <v>10</v>
      </c>
      <c r="J2532" s="4">
        <v>9</v>
      </c>
      <c r="K2532" s="6">
        <v>1981</v>
      </c>
      <c r="L2532" s="1">
        <f t="shared" si="79"/>
        <v>5877</v>
      </c>
      <c r="M2532">
        <v>60.97</v>
      </c>
      <c r="N2532">
        <v>24.5</v>
      </c>
      <c r="O2532" t="s">
        <v>2455</v>
      </c>
      <c r="P2532" t="s">
        <v>26</v>
      </c>
      <c r="Q2532" t="s">
        <v>27</v>
      </c>
      <c r="R2532">
        <v>94</v>
      </c>
      <c r="S2532">
        <v>2</v>
      </c>
      <c r="T2532">
        <v>181</v>
      </c>
    </row>
    <row r="2533" spans="1:20">
      <c r="A2533" t="s">
        <v>3060</v>
      </c>
      <c r="B2533" s="4">
        <v>8</v>
      </c>
      <c r="C2533" s="4">
        <v>6</v>
      </c>
      <c r="D2533" s="4">
        <v>1981</v>
      </c>
      <c r="E2533" s="1">
        <f t="shared" si="78"/>
        <v>5055</v>
      </c>
      <c r="F2533">
        <v>60.97</v>
      </c>
      <c r="G2533">
        <v>24.5</v>
      </c>
      <c r="H2533" t="s">
        <v>2455</v>
      </c>
      <c r="I2533" s="4">
        <v>27</v>
      </c>
      <c r="J2533" s="4">
        <v>7</v>
      </c>
      <c r="K2533" s="6">
        <v>1981</v>
      </c>
      <c r="L2533" s="1">
        <f t="shared" si="79"/>
        <v>12024</v>
      </c>
      <c r="M2533">
        <v>60.98</v>
      </c>
      <c r="N2533">
        <v>24.5</v>
      </c>
      <c r="O2533" t="s">
        <v>2455</v>
      </c>
      <c r="P2533" t="s">
        <v>26</v>
      </c>
      <c r="Q2533" t="s">
        <v>27</v>
      </c>
      <c r="R2533">
        <v>49</v>
      </c>
      <c r="S2533">
        <v>2</v>
      </c>
      <c r="T2533">
        <v>0</v>
      </c>
    </row>
    <row r="2534" spans="1:20">
      <c r="A2534" t="s">
        <v>3061</v>
      </c>
      <c r="B2534" s="4">
        <v>8</v>
      </c>
      <c r="C2534" s="4">
        <v>6</v>
      </c>
      <c r="D2534" s="4">
        <v>1981</v>
      </c>
      <c r="E2534" s="1">
        <f t="shared" si="78"/>
        <v>5055</v>
      </c>
      <c r="F2534">
        <v>60.97</v>
      </c>
      <c r="G2534">
        <v>24.5</v>
      </c>
      <c r="H2534" t="s">
        <v>2455</v>
      </c>
      <c r="I2534" s="4">
        <v>27</v>
      </c>
      <c r="J2534" s="4">
        <v>7</v>
      </c>
      <c r="K2534" s="6">
        <v>1981</v>
      </c>
      <c r="L2534" s="1">
        <f t="shared" si="79"/>
        <v>12024</v>
      </c>
      <c r="M2534">
        <v>60.98</v>
      </c>
      <c r="N2534">
        <v>24.5</v>
      </c>
      <c r="O2534" t="s">
        <v>2455</v>
      </c>
      <c r="P2534" t="s">
        <v>26</v>
      </c>
      <c r="Q2534" t="s">
        <v>27</v>
      </c>
      <c r="R2534">
        <v>49</v>
      </c>
      <c r="S2534">
        <v>2</v>
      </c>
      <c r="T2534">
        <v>0</v>
      </c>
    </row>
    <row r="2535" spans="1:20">
      <c r="A2535" t="s">
        <v>3062</v>
      </c>
      <c r="B2535" s="4">
        <v>8</v>
      </c>
      <c r="C2535" s="4">
        <v>6</v>
      </c>
      <c r="D2535" s="4">
        <v>1981</v>
      </c>
      <c r="E2535" s="1">
        <f t="shared" si="78"/>
        <v>5055</v>
      </c>
      <c r="F2535">
        <v>60.97</v>
      </c>
      <c r="G2535">
        <v>24.5</v>
      </c>
      <c r="H2535" t="s">
        <v>2455</v>
      </c>
      <c r="I2535" s="4">
        <v>15</v>
      </c>
      <c r="J2535" s="4">
        <v>7</v>
      </c>
      <c r="K2535" s="6">
        <v>1981</v>
      </c>
      <c r="L2535" s="1">
        <f t="shared" si="79"/>
        <v>7641</v>
      </c>
      <c r="M2535">
        <v>60.97</v>
      </c>
      <c r="N2535">
        <v>24.53</v>
      </c>
      <c r="O2535" t="s">
        <v>2455</v>
      </c>
      <c r="P2535" t="s">
        <v>40</v>
      </c>
      <c r="Q2535" t="s">
        <v>35</v>
      </c>
      <c r="R2535">
        <v>37</v>
      </c>
      <c r="S2535">
        <v>2</v>
      </c>
      <c r="T2535">
        <v>91</v>
      </c>
    </row>
    <row r="2536" spans="1:20">
      <c r="A2536" t="s">
        <v>3063</v>
      </c>
      <c r="B2536" s="4">
        <v>8</v>
      </c>
      <c r="C2536" s="4">
        <v>6</v>
      </c>
      <c r="D2536" s="4">
        <v>1981</v>
      </c>
      <c r="E2536" s="1">
        <f t="shared" si="78"/>
        <v>5055</v>
      </c>
      <c r="F2536">
        <v>60.97</v>
      </c>
      <c r="G2536">
        <v>24.5</v>
      </c>
      <c r="H2536" t="s">
        <v>2455</v>
      </c>
      <c r="I2536" s="4">
        <v>28</v>
      </c>
      <c r="J2536" s="4">
        <v>6</v>
      </c>
      <c r="K2536" s="6">
        <v>1981</v>
      </c>
      <c r="L2536" s="1">
        <f t="shared" si="79"/>
        <v>12360</v>
      </c>
      <c r="M2536">
        <v>60.97</v>
      </c>
      <c r="N2536">
        <v>24.5</v>
      </c>
      <c r="O2536" t="s">
        <v>2455</v>
      </c>
      <c r="P2536" t="s">
        <v>40</v>
      </c>
      <c r="Q2536" t="s">
        <v>35</v>
      </c>
      <c r="R2536">
        <v>20</v>
      </c>
      <c r="S2536">
        <v>0</v>
      </c>
      <c r="T2536">
        <v>0</v>
      </c>
    </row>
    <row r="2537" spans="1:20">
      <c r="A2537" t="s">
        <v>3064</v>
      </c>
      <c r="B2537" s="4">
        <v>8</v>
      </c>
      <c r="C2537" s="4">
        <v>6</v>
      </c>
      <c r="D2537" s="4">
        <v>1981</v>
      </c>
      <c r="E2537" s="1">
        <f t="shared" si="78"/>
        <v>5055</v>
      </c>
      <c r="F2537">
        <v>60.97</v>
      </c>
      <c r="G2537">
        <v>24.5</v>
      </c>
      <c r="H2537" t="s">
        <v>2455</v>
      </c>
      <c r="I2537" s="4">
        <v>29</v>
      </c>
      <c r="J2537" s="4">
        <v>9</v>
      </c>
      <c r="K2537" s="6">
        <v>1981</v>
      </c>
      <c r="L2537" s="1">
        <f t="shared" si="79"/>
        <v>12817</v>
      </c>
      <c r="M2537">
        <v>60.97</v>
      </c>
      <c r="N2537">
        <v>24.5</v>
      </c>
      <c r="O2537" t="s">
        <v>2455</v>
      </c>
      <c r="P2537" t="s">
        <v>26</v>
      </c>
      <c r="Q2537" t="s">
        <v>27</v>
      </c>
      <c r="R2537">
        <v>113</v>
      </c>
      <c r="S2537">
        <v>0</v>
      </c>
      <c r="T2537">
        <v>0</v>
      </c>
    </row>
    <row r="2538" spans="1:20">
      <c r="A2538" t="s">
        <v>3065</v>
      </c>
      <c r="B2538" s="4">
        <v>9</v>
      </c>
      <c r="C2538" s="4">
        <v>6</v>
      </c>
      <c r="D2538" s="4">
        <v>1981</v>
      </c>
      <c r="E2538" s="1">
        <f t="shared" si="78"/>
        <v>5420</v>
      </c>
      <c r="F2538">
        <v>60.98</v>
      </c>
      <c r="G2538">
        <v>24.52</v>
      </c>
      <c r="H2538" t="s">
        <v>2455</v>
      </c>
      <c r="I2538" s="4">
        <v>21</v>
      </c>
      <c r="J2538" s="4">
        <v>10</v>
      </c>
      <c r="K2538" s="6">
        <v>1981</v>
      </c>
      <c r="L2538" s="1">
        <f t="shared" si="79"/>
        <v>9925</v>
      </c>
      <c r="M2538">
        <v>60.97</v>
      </c>
      <c r="N2538">
        <v>24.5</v>
      </c>
      <c r="O2538" t="s">
        <v>2455</v>
      </c>
      <c r="P2538" t="s">
        <v>26</v>
      </c>
      <c r="Q2538" t="s">
        <v>27</v>
      </c>
      <c r="R2538">
        <v>134</v>
      </c>
      <c r="S2538">
        <v>3</v>
      </c>
      <c r="T2538">
        <v>206</v>
      </c>
    </row>
    <row r="2539" spans="1:20">
      <c r="A2539" t="s">
        <v>3066</v>
      </c>
      <c r="B2539" s="4">
        <v>9</v>
      </c>
      <c r="C2539" s="4">
        <v>6</v>
      </c>
      <c r="D2539" s="4">
        <v>1981</v>
      </c>
      <c r="E2539" s="1">
        <f t="shared" si="78"/>
        <v>5420</v>
      </c>
      <c r="F2539">
        <v>60.98</v>
      </c>
      <c r="G2539">
        <v>24.5</v>
      </c>
      <c r="H2539" t="s">
        <v>2455</v>
      </c>
      <c r="I2539" s="4">
        <v>27</v>
      </c>
      <c r="J2539" s="4">
        <v>7</v>
      </c>
      <c r="K2539" s="6">
        <v>1981</v>
      </c>
      <c r="L2539" s="1">
        <f t="shared" si="79"/>
        <v>12024</v>
      </c>
      <c r="M2539">
        <v>60.98</v>
      </c>
      <c r="N2539">
        <v>24.5</v>
      </c>
      <c r="O2539" t="s">
        <v>2455</v>
      </c>
      <c r="P2539" t="s">
        <v>26</v>
      </c>
      <c r="Q2539" t="s">
        <v>27</v>
      </c>
      <c r="R2539">
        <v>48</v>
      </c>
      <c r="S2539">
        <v>0</v>
      </c>
      <c r="T2539">
        <v>0</v>
      </c>
    </row>
    <row r="2540" spans="1:20">
      <c r="A2540" t="s">
        <v>3067</v>
      </c>
      <c r="B2540" s="4">
        <v>14</v>
      </c>
      <c r="C2540" s="4">
        <v>7</v>
      </c>
      <c r="D2540" s="4">
        <v>1981</v>
      </c>
      <c r="E2540" s="1">
        <f t="shared" si="78"/>
        <v>7276</v>
      </c>
      <c r="F2540">
        <v>60.97</v>
      </c>
      <c r="G2540">
        <v>24.52</v>
      </c>
      <c r="H2540" t="s">
        <v>2455</v>
      </c>
      <c r="I2540" s="4">
        <v>31</v>
      </c>
      <c r="J2540" s="4">
        <v>8</v>
      </c>
      <c r="K2540" s="6">
        <v>1981</v>
      </c>
      <c r="L2540" s="1">
        <f t="shared" si="79"/>
        <v>13516</v>
      </c>
      <c r="M2540">
        <v>60.97</v>
      </c>
      <c r="N2540">
        <v>24.5</v>
      </c>
      <c r="O2540" t="s">
        <v>2455</v>
      </c>
      <c r="P2540" t="s">
        <v>40</v>
      </c>
      <c r="Q2540" t="s">
        <v>35</v>
      </c>
      <c r="R2540">
        <v>48</v>
      </c>
      <c r="S2540">
        <v>1</v>
      </c>
      <c r="T2540">
        <v>270</v>
      </c>
    </row>
    <row r="2541" spans="1:20">
      <c r="A2541" t="s">
        <v>3559</v>
      </c>
      <c r="B2541" s="4">
        <v>11</v>
      </c>
      <c r="C2541" s="4">
        <v>5</v>
      </c>
      <c r="D2541" s="4">
        <v>1981</v>
      </c>
      <c r="E2541" s="1">
        <f t="shared" si="78"/>
        <v>6119</v>
      </c>
      <c r="F2541">
        <v>54.53</v>
      </c>
      <c r="G2541">
        <v>36.1</v>
      </c>
      <c r="H2541" t="s">
        <v>808</v>
      </c>
      <c r="I2541" s="4">
        <v>3</v>
      </c>
      <c r="J2541" s="4">
        <v>8</v>
      </c>
      <c r="K2541" s="6">
        <v>1981</v>
      </c>
      <c r="L2541" s="1">
        <f t="shared" si="79"/>
        <v>3289</v>
      </c>
      <c r="M2541">
        <v>54.53</v>
      </c>
      <c r="N2541">
        <v>36.1</v>
      </c>
      <c r="O2541" t="s">
        <v>808</v>
      </c>
      <c r="P2541" t="s">
        <v>40</v>
      </c>
      <c r="Q2541" t="s">
        <v>35</v>
      </c>
      <c r="R2541">
        <v>84</v>
      </c>
      <c r="S2541">
        <v>0</v>
      </c>
      <c r="T2541">
        <v>0</v>
      </c>
    </row>
    <row r="2542" spans="1:20">
      <c r="A2542" t="s">
        <v>3877</v>
      </c>
      <c r="B2542" s="4">
        <v>26</v>
      </c>
      <c r="C2542" s="4">
        <v>5</v>
      </c>
      <c r="D2542" s="4">
        <v>1981</v>
      </c>
      <c r="E2542" s="1">
        <f t="shared" si="78"/>
        <v>11598</v>
      </c>
      <c r="F2542">
        <v>57.67</v>
      </c>
      <c r="G2542">
        <v>15.85</v>
      </c>
      <c r="H2542" t="s">
        <v>2497</v>
      </c>
      <c r="I2542" s="4">
        <v>16</v>
      </c>
      <c r="J2542" s="4">
        <v>6</v>
      </c>
      <c r="K2542" s="6">
        <v>1981</v>
      </c>
      <c r="L2542" s="1">
        <f t="shared" si="79"/>
        <v>7977</v>
      </c>
      <c r="M2542">
        <v>57.68</v>
      </c>
      <c r="N2542">
        <v>15.88</v>
      </c>
      <c r="O2542" t="s">
        <v>2497</v>
      </c>
      <c r="P2542" t="s">
        <v>40</v>
      </c>
      <c r="Q2542" t="s">
        <v>35</v>
      </c>
      <c r="R2542">
        <v>21</v>
      </c>
      <c r="S2542">
        <v>3</v>
      </c>
      <c r="T2542">
        <v>47</v>
      </c>
    </row>
    <row r="2543" spans="1:20">
      <c r="A2543" t="s">
        <v>3960</v>
      </c>
      <c r="B2543" s="4">
        <v>23</v>
      </c>
      <c r="C2543" s="4">
        <v>5</v>
      </c>
      <c r="D2543" s="4">
        <v>1981</v>
      </c>
      <c r="E2543" s="1">
        <f t="shared" si="78"/>
        <v>10502</v>
      </c>
      <c r="F2543">
        <v>56.17</v>
      </c>
      <c r="G2543">
        <v>14.9</v>
      </c>
      <c r="H2543" t="s">
        <v>2497</v>
      </c>
      <c r="I2543" s="4">
        <v>27</v>
      </c>
      <c r="J2543" s="4">
        <v>3</v>
      </c>
      <c r="K2543" s="6">
        <v>1982</v>
      </c>
      <c r="L2543" s="1">
        <f t="shared" si="79"/>
        <v>11903</v>
      </c>
      <c r="M2543">
        <v>56.2</v>
      </c>
      <c r="N2543">
        <v>14.93</v>
      </c>
      <c r="O2543" t="s">
        <v>2497</v>
      </c>
      <c r="P2543" t="s">
        <v>34</v>
      </c>
      <c r="Q2543" t="s">
        <v>35</v>
      </c>
      <c r="R2543">
        <v>308</v>
      </c>
      <c r="S2543">
        <v>5</v>
      </c>
      <c r="T2543">
        <v>30</v>
      </c>
    </row>
    <row r="2544" spans="1:20">
      <c r="A2544" t="s">
        <v>3961</v>
      </c>
      <c r="B2544" s="4">
        <v>23</v>
      </c>
      <c r="C2544" s="4">
        <v>5</v>
      </c>
      <c r="D2544" s="4">
        <v>1981</v>
      </c>
      <c r="E2544" s="1">
        <f t="shared" si="78"/>
        <v>10502</v>
      </c>
      <c r="F2544">
        <v>56.17</v>
      </c>
      <c r="G2544">
        <v>14.9</v>
      </c>
      <c r="H2544" t="s">
        <v>2497</v>
      </c>
      <c r="I2544" s="4">
        <v>15</v>
      </c>
      <c r="J2544" s="4">
        <v>4</v>
      </c>
      <c r="K2544" s="6">
        <v>1985</v>
      </c>
      <c r="L2544" s="1">
        <f t="shared" si="79"/>
        <v>7554</v>
      </c>
      <c r="M2544">
        <v>56.17</v>
      </c>
      <c r="N2544">
        <v>14.85</v>
      </c>
      <c r="O2544" t="s">
        <v>2497</v>
      </c>
      <c r="P2544" t="s">
        <v>40</v>
      </c>
      <c r="Q2544" t="s">
        <v>35</v>
      </c>
      <c r="R2544">
        <v>1423</v>
      </c>
      <c r="S2544">
        <v>4</v>
      </c>
      <c r="T2544">
        <v>270</v>
      </c>
    </row>
    <row r="2545" spans="1:20">
      <c r="A2545" t="s">
        <v>3962</v>
      </c>
      <c r="B2545" s="4">
        <v>23</v>
      </c>
      <c r="C2545" s="4">
        <v>5</v>
      </c>
      <c r="D2545" s="4">
        <v>1981</v>
      </c>
      <c r="E2545" s="1">
        <f t="shared" si="78"/>
        <v>10502</v>
      </c>
      <c r="F2545">
        <v>56.17</v>
      </c>
      <c r="G2545">
        <v>14.88</v>
      </c>
      <c r="H2545" t="s">
        <v>2497</v>
      </c>
      <c r="I2545" s="4">
        <v>31</v>
      </c>
      <c r="J2545" s="4">
        <v>5</v>
      </c>
      <c r="K2545" s="6">
        <v>1981</v>
      </c>
      <c r="L2545" s="1">
        <f t="shared" si="79"/>
        <v>13424</v>
      </c>
      <c r="M2545">
        <v>56.17</v>
      </c>
      <c r="N2545">
        <v>14.87</v>
      </c>
      <c r="O2545" t="s">
        <v>2497</v>
      </c>
      <c r="P2545" t="s">
        <v>40</v>
      </c>
      <c r="Q2545" t="s">
        <v>35</v>
      </c>
      <c r="R2545">
        <v>8</v>
      </c>
      <c r="S2545">
        <v>2</v>
      </c>
      <c r="T2545">
        <v>270</v>
      </c>
    </row>
    <row r="2546" spans="1:20">
      <c r="A2546" t="s">
        <v>3964</v>
      </c>
      <c r="B2546" s="4">
        <v>24</v>
      </c>
      <c r="C2546" s="4">
        <v>5</v>
      </c>
      <c r="D2546" s="4">
        <v>1981</v>
      </c>
      <c r="E2546" s="1">
        <f t="shared" si="78"/>
        <v>10868</v>
      </c>
      <c r="F2546">
        <v>60.15</v>
      </c>
      <c r="G2546">
        <v>17.2</v>
      </c>
      <c r="H2546" t="s">
        <v>2497</v>
      </c>
      <c r="I2546" s="4">
        <v>28</v>
      </c>
      <c r="J2546" s="4">
        <v>7</v>
      </c>
      <c r="K2546" s="6">
        <v>1986</v>
      </c>
      <c r="L2546" s="1">
        <f t="shared" si="79"/>
        <v>12395</v>
      </c>
      <c r="M2546">
        <v>60.18</v>
      </c>
      <c r="N2546">
        <v>17.18</v>
      </c>
      <c r="O2546" t="s">
        <v>2497</v>
      </c>
      <c r="P2546" t="s">
        <v>40</v>
      </c>
      <c r="Q2546" t="s">
        <v>35</v>
      </c>
      <c r="R2546">
        <v>1891</v>
      </c>
      <c r="S2546">
        <v>4</v>
      </c>
      <c r="T2546">
        <v>347</v>
      </c>
    </row>
    <row r="2547" spans="1:20">
      <c r="A2547" t="s">
        <v>281</v>
      </c>
      <c r="B2547" s="4">
        <v>22</v>
      </c>
      <c r="C2547" s="4">
        <v>5</v>
      </c>
      <c r="D2547" s="4">
        <v>1982</v>
      </c>
      <c r="E2547" s="1">
        <f t="shared" si="78"/>
        <v>10138</v>
      </c>
      <c r="F2547">
        <v>49.05</v>
      </c>
      <c r="G2547">
        <v>17.170000000000002</v>
      </c>
      <c r="H2547" t="s">
        <v>211</v>
      </c>
      <c r="I2547" s="4">
        <v>1</v>
      </c>
      <c r="J2547" s="4">
        <v>5</v>
      </c>
      <c r="K2547" s="6">
        <v>1983</v>
      </c>
      <c r="L2547" s="1">
        <f t="shared" si="79"/>
        <v>2469</v>
      </c>
      <c r="M2547">
        <v>48.9</v>
      </c>
      <c r="N2547">
        <v>16.82</v>
      </c>
      <c r="O2547" t="s">
        <v>211</v>
      </c>
      <c r="P2547" t="s">
        <v>34</v>
      </c>
      <c r="Q2547" t="s">
        <v>35</v>
      </c>
      <c r="R2547">
        <v>344</v>
      </c>
      <c r="S2547">
        <v>31</v>
      </c>
      <c r="T2547">
        <v>237</v>
      </c>
    </row>
    <row r="2548" spans="1:20">
      <c r="A2548" t="s">
        <v>797</v>
      </c>
      <c r="B2548" s="4">
        <v>27</v>
      </c>
      <c r="C2548" s="4">
        <v>5</v>
      </c>
      <c r="D2548" s="4">
        <v>1982</v>
      </c>
      <c r="E2548" s="1">
        <f t="shared" si="78"/>
        <v>11964</v>
      </c>
      <c r="F2548">
        <v>58.47</v>
      </c>
      <c r="G2548">
        <v>24.73</v>
      </c>
      <c r="H2548" t="s">
        <v>795</v>
      </c>
      <c r="I2548" s="4">
        <v>28</v>
      </c>
      <c r="J2548" s="4">
        <v>10</v>
      </c>
      <c r="K2548" s="6">
        <v>1983</v>
      </c>
      <c r="L2548" s="1">
        <f t="shared" si="79"/>
        <v>12484</v>
      </c>
      <c r="M2548">
        <v>58.47</v>
      </c>
      <c r="N2548">
        <v>24.73</v>
      </c>
      <c r="O2548" t="s">
        <v>795</v>
      </c>
      <c r="P2548" t="s">
        <v>40</v>
      </c>
      <c r="Q2548" t="s">
        <v>35</v>
      </c>
      <c r="R2548">
        <v>519</v>
      </c>
      <c r="S2548">
        <v>0</v>
      </c>
      <c r="T2548">
        <v>0</v>
      </c>
    </row>
    <row r="2549" spans="1:20">
      <c r="A2549" t="s">
        <v>822</v>
      </c>
      <c r="B2549" s="4">
        <v>28</v>
      </c>
      <c r="C2549" s="4">
        <v>5</v>
      </c>
      <c r="D2549" s="4">
        <v>1982</v>
      </c>
      <c r="E2549" s="1">
        <f t="shared" si="78"/>
        <v>12330</v>
      </c>
      <c r="F2549">
        <v>58.47</v>
      </c>
      <c r="G2549">
        <v>24.82</v>
      </c>
      <c r="H2549" t="s">
        <v>795</v>
      </c>
      <c r="I2549" s="4">
        <v>20</v>
      </c>
      <c r="J2549" s="4">
        <v>10</v>
      </c>
      <c r="K2549" s="6">
        <v>1984</v>
      </c>
      <c r="L2549" s="1">
        <f t="shared" si="79"/>
        <v>9563</v>
      </c>
      <c r="M2549">
        <v>58.48</v>
      </c>
      <c r="N2549">
        <v>24.75</v>
      </c>
      <c r="O2549" t="s">
        <v>795</v>
      </c>
      <c r="P2549" t="s">
        <v>40</v>
      </c>
      <c r="Q2549" t="s">
        <v>52</v>
      </c>
      <c r="R2549">
        <v>876</v>
      </c>
      <c r="S2549">
        <v>3</v>
      </c>
      <c r="T2549">
        <v>270</v>
      </c>
    </row>
    <row r="2550" spans="1:20">
      <c r="A2550" t="s">
        <v>823</v>
      </c>
      <c r="B2550" s="4">
        <v>28</v>
      </c>
      <c r="C2550" s="4">
        <v>5</v>
      </c>
      <c r="D2550" s="4">
        <v>1982</v>
      </c>
      <c r="E2550" s="1">
        <f t="shared" si="78"/>
        <v>12330</v>
      </c>
      <c r="F2550">
        <v>58.47</v>
      </c>
      <c r="G2550">
        <v>24.82</v>
      </c>
      <c r="H2550" t="s">
        <v>795</v>
      </c>
      <c r="I2550" s="4">
        <v>22</v>
      </c>
      <c r="J2550" s="4">
        <v>10</v>
      </c>
      <c r="K2550" s="6">
        <v>1982</v>
      </c>
      <c r="L2550" s="1">
        <f t="shared" si="79"/>
        <v>10291</v>
      </c>
      <c r="M2550">
        <v>58.78</v>
      </c>
      <c r="N2550">
        <v>24.92</v>
      </c>
      <c r="O2550" t="s">
        <v>795</v>
      </c>
      <c r="P2550" t="s">
        <v>34</v>
      </c>
      <c r="Q2550" t="s">
        <v>35</v>
      </c>
      <c r="R2550">
        <v>147</v>
      </c>
      <c r="S2550">
        <v>36</v>
      </c>
      <c r="T2550">
        <v>11</v>
      </c>
    </row>
    <row r="2551" spans="1:20">
      <c r="A2551" t="s">
        <v>824</v>
      </c>
      <c r="B2551" s="4">
        <v>28</v>
      </c>
      <c r="C2551" s="4">
        <v>5</v>
      </c>
      <c r="D2551" s="4">
        <v>1982</v>
      </c>
      <c r="E2551" s="1">
        <f t="shared" si="78"/>
        <v>12330</v>
      </c>
      <c r="F2551">
        <v>58.42</v>
      </c>
      <c r="G2551">
        <v>24.63</v>
      </c>
      <c r="H2551" t="s">
        <v>795</v>
      </c>
      <c r="I2551" s="4">
        <v>15</v>
      </c>
      <c r="J2551" s="4">
        <v>5</v>
      </c>
      <c r="K2551" s="6">
        <v>1983</v>
      </c>
      <c r="L2551" s="1">
        <f t="shared" si="79"/>
        <v>7582</v>
      </c>
      <c r="M2551">
        <v>58.4</v>
      </c>
      <c r="N2551">
        <v>24.47</v>
      </c>
      <c r="O2551" t="s">
        <v>795</v>
      </c>
      <c r="P2551" t="s">
        <v>40</v>
      </c>
      <c r="Q2551" t="s">
        <v>35</v>
      </c>
      <c r="R2551">
        <v>352</v>
      </c>
      <c r="S2551">
        <v>10</v>
      </c>
      <c r="T2551">
        <v>260</v>
      </c>
    </row>
    <row r="2552" spans="1:20">
      <c r="A2552" t="s">
        <v>825</v>
      </c>
      <c r="B2552" s="4">
        <v>11</v>
      </c>
      <c r="C2552" s="4">
        <v>6</v>
      </c>
      <c r="D2552" s="4">
        <v>1982</v>
      </c>
      <c r="E2552" s="1">
        <f t="shared" si="78"/>
        <v>6151</v>
      </c>
      <c r="F2552">
        <v>58.4</v>
      </c>
      <c r="G2552">
        <v>24.35</v>
      </c>
      <c r="H2552" t="s">
        <v>795</v>
      </c>
      <c r="I2552" s="4">
        <v>15</v>
      </c>
      <c r="J2552" s="4">
        <v>10</v>
      </c>
      <c r="K2552" s="6">
        <v>1982</v>
      </c>
      <c r="L2552" s="1">
        <f t="shared" si="79"/>
        <v>7734</v>
      </c>
      <c r="M2552">
        <v>58.4</v>
      </c>
      <c r="N2552">
        <v>24.35</v>
      </c>
      <c r="O2552" t="s">
        <v>795</v>
      </c>
      <c r="P2552" t="s">
        <v>40</v>
      </c>
      <c r="Q2552" t="s">
        <v>35</v>
      </c>
      <c r="R2552">
        <v>126</v>
      </c>
      <c r="S2552">
        <v>0</v>
      </c>
      <c r="T2552">
        <v>0</v>
      </c>
    </row>
    <row r="2553" spans="1:20">
      <c r="A2553" t="s">
        <v>1052</v>
      </c>
      <c r="B2553" s="4">
        <v>21</v>
      </c>
      <c r="C2553" s="4">
        <v>5</v>
      </c>
      <c r="D2553" s="4">
        <v>1982</v>
      </c>
      <c r="E2553" s="1">
        <f t="shared" si="78"/>
        <v>9773</v>
      </c>
      <c r="F2553">
        <v>54.05</v>
      </c>
      <c r="G2553">
        <v>-4.82</v>
      </c>
      <c r="H2553" t="s">
        <v>4129</v>
      </c>
      <c r="I2553" s="4">
        <v>8</v>
      </c>
      <c r="J2553" s="4">
        <v>10</v>
      </c>
      <c r="K2553" s="6">
        <v>1982</v>
      </c>
      <c r="L2553" s="1">
        <f t="shared" si="79"/>
        <v>5178</v>
      </c>
      <c r="M2553">
        <v>54.05</v>
      </c>
      <c r="N2553">
        <v>-4.82</v>
      </c>
      <c r="O2553" t="s">
        <v>4129</v>
      </c>
      <c r="P2553" t="s">
        <v>40</v>
      </c>
      <c r="Q2553" t="s">
        <v>35</v>
      </c>
      <c r="R2553">
        <v>140</v>
      </c>
      <c r="S2553">
        <v>0</v>
      </c>
      <c r="T2553">
        <v>0</v>
      </c>
    </row>
    <row r="2554" spans="1:20">
      <c r="A2554" t="s">
        <v>1053</v>
      </c>
      <c r="B2554" s="4">
        <v>21</v>
      </c>
      <c r="C2554" s="4">
        <v>5</v>
      </c>
      <c r="D2554" s="4">
        <v>1982</v>
      </c>
      <c r="E2554" s="1">
        <f t="shared" si="78"/>
        <v>9773</v>
      </c>
      <c r="F2554">
        <v>54.05</v>
      </c>
      <c r="G2554">
        <v>-4.82</v>
      </c>
      <c r="H2554" t="s">
        <v>4129</v>
      </c>
      <c r="I2554" s="4">
        <v>5</v>
      </c>
      <c r="J2554" s="4">
        <v>11</v>
      </c>
      <c r="K2554" s="6">
        <v>1982</v>
      </c>
      <c r="L2554" s="1">
        <f t="shared" si="79"/>
        <v>4113</v>
      </c>
      <c r="M2554">
        <v>54.4</v>
      </c>
      <c r="N2554">
        <v>-4.42</v>
      </c>
      <c r="O2554" t="s">
        <v>4129</v>
      </c>
      <c r="P2554" t="s">
        <v>34</v>
      </c>
      <c r="Q2554" t="s">
        <v>35</v>
      </c>
      <c r="R2554">
        <v>168</v>
      </c>
      <c r="S2554">
        <v>47</v>
      </c>
      <c r="T2554">
        <v>34</v>
      </c>
    </row>
    <row r="2555" spans="1:20">
      <c r="A2555" t="s">
        <v>1090</v>
      </c>
      <c r="B2555" s="4">
        <v>26</v>
      </c>
      <c r="C2555" s="4">
        <v>5</v>
      </c>
      <c r="D2555" s="4">
        <v>1982</v>
      </c>
      <c r="E2555" s="1">
        <f t="shared" si="78"/>
        <v>11599</v>
      </c>
      <c r="F2555">
        <v>51.78</v>
      </c>
      <c r="G2555">
        <v>0</v>
      </c>
      <c r="H2555" t="s">
        <v>4129</v>
      </c>
      <c r="I2555" s="4">
        <v>4</v>
      </c>
      <c r="J2555" s="4">
        <v>1</v>
      </c>
      <c r="K2555" s="6">
        <v>1983</v>
      </c>
      <c r="L2555" s="1">
        <f t="shared" si="79"/>
        <v>3444</v>
      </c>
      <c r="M2555">
        <v>52.02</v>
      </c>
      <c r="N2555">
        <v>0.22</v>
      </c>
      <c r="O2555" t="s">
        <v>4129</v>
      </c>
      <c r="P2555" t="s">
        <v>34</v>
      </c>
      <c r="Q2555" t="s">
        <v>35</v>
      </c>
      <c r="R2555">
        <v>223</v>
      </c>
      <c r="S2555">
        <v>30</v>
      </c>
      <c r="T2555">
        <v>30</v>
      </c>
    </row>
    <row r="2556" spans="1:20">
      <c r="A2556" t="s">
        <v>1110</v>
      </c>
      <c r="B2556" s="4">
        <v>14</v>
      </c>
      <c r="C2556" s="4">
        <v>5</v>
      </c>
      <c r="D2556" s="4">
        <v>1982</v>
      </c>
      <c r="E2556" s="1">
        <f t="shared" si="78"/>
        <v>7216</v>
      </c>
      <c r="F2556">
        <v>52.92</v>
      </c>
      <c r="G2556">
        <v>-1.17</v>
      </c>
      <c r="H2556" t="s">
        <v>4129</v>
      </c>
      <c r="I2556" s="4">
        <v>16</v>
      </c>
      <c r="J2556" s="4">
        <v>5</v>
      </c>
      <c r="K2556" s="6">
        <v>1982</v>
      </c>
      <c r="L2556" s="1">
        <f t="shared" si="79"/>
        <v>7947</v>
      </c>
      <c r="M2556">
        <v>52.9</v>
      </c>
      <c r="N2556">
        <v>-1.17</v>
      </c>
      <c r="O2556" t="s">
        <v>4129</v>
      </c>
      <c r="P2556" t="s">
        <v>40</v>
      </c>
      <c r="Q2556" t="s">
        <v>35</v>
      </c>
      <c r="R2556">
        <v>2</v>
      </c>
      <c r="S2556">
        <v>2</v>
      </c>
      <c r="T2556">
        <v>181</v>
      </c>
    </row>
    <row r="2557" spans="1:20">
      <c r="A2557" t="s">
        <v>1111</v>
      </c>
      <c r="B2557" s="4">
        <v>26</v>
      </c>
      <c r="C2557" s="4">
        <v>5</v>
      </c>
      <c r="D2557" s="4">
        <v>1982</v>
      </c>
      <c r="E2557" s="1">
        <f t="shared" si="78"/>
        <v>11599</v>
      </c>
      <c r="F2557">
        <v>54.05</v>
      </c>
      <c r="G2557">
        <v>-3.2</v>
      </c>
      <c r="H2557" t="s">
        <v>4129</v>
      </c>
      <c r="I2557" s="4">
        <v>31</v>
      </c>
      <c r="J2557" s="4">
        <v>7</v>
      </c>
      <c r="K2557" s="6">
        <v>1983</v>
      </c>
      <c r="L2557" s="1">
        <f t="shared" si="79"/>
        <v>13487</v>
      </c>
      <c r="M2557">
        <v>53.87</v>
      </c>
      <c r="N2557">
        <v>-3.05</v>
      </c>
      <c r="O2557" t="s">
        <v>4129</v>
      </c>
      <c r="P2557" t="s">
        <v>40</v>
      </c>
      <c r="Q2557" t="s">
        <v>35</v>
      </c>
      <c r="R2557">
        <v>431</v>
      </c>
      <c r="S2557">
        <v>23</v>
      </c>
      <c r="T2557">
        <v>155</v>
      </c>
    </row>
    <row r="2558" spans="1:20">
      <c r="A2558" t="s">
        <v>1112</v>
      </c>
      <c r="B2558" s="4">
        <v>26</v>
      </c>
      <c r="C2558" s="4">
        <v>5</v>
      </c>
      <c r="D2558" s="4">
        <v>1982</v>
      </c>
      <c r="E2558" s="1">
        <f t="shared" si="78"/>
        <v>11599</v>
      </c>
      <c r="F2558">
        <v>54.05</v>
      </c>
      <c r="G2558">
        <v>-3.2</v>
      </c>
      <c r="H2558" t="s">
        <v>4129</v>
      </c>
      <c r="I2558" s="4">
        <v>25</v>
      </c>
      <c r="J2558" s="4">
        <v>9</v>
      </c>
      <c r="K2558" s="6">
        <v>1983</v>
      </c>
      <c r="L2558" s="1">
        <f t="shared" si="79"/>
        <v>11358</v>
      </c>
      <c r="M2558">
        <v>54.05</v>
      </c>
      <c r="N2558">
        <v>-3.17</v>
      </c>
      <c r="O2558" t="s">
        <v>4129</v>
      </c>
      <c r="P2558" t="s">
        <v>40</v>
      </c>
      <c r="Q2558" t="s">
        <v>35</v>
      </c>
      <c r="R2558">
        <v>487</v>
      </c>
      <c r="S2558">
        <v>3</v>
      </c>
      <c r="T2558">
        <v>91</v>
      </c>
    </row>
    <row r="2559" spans="1:20">
      <c r="A2559" t="s">
        <v>1128</v>
      </c>
      <c r="B2559" s="4">
        <v>13</v>
      </c>
      <c r="C2559" s="4">
        <v>5</v>
      </c>
      <c r="D2559" s="4">
        <v>1982</v>
      </c>
      <c r="E2559" s="1">
        <f t="shared" si="78"/>
        <v>6851</v>
      </c>
      <c r="F2559">
        <v>50.92</v>
      </c>
      <c r="G2559">
        <v>0.98</v>
      </c>
      <c r="H2559" t="s">
        <v>4129</v>
      </c>
      <c r="I2559" s="4">
        <v>28</v>
      </c>
      <c r="J2559" s="4">
        <v>10</v>
      </c>
      <c r="K2559" s="6">
        <v>1994</v>
      </c>
      <c r="L2559" s="1">
        <f t="shared" si="79"/>
        <v>12495</v>
      </c>
      <c r="M2559">
        <v>50.92</v>
      </c>
      <c r="N2559">
        <v>0.98</v>
      </c>
      <c r="O2559" t="s">
        <v>4129</v>
      </c>
      <c r="P2559" t="s">
        <v>26</v>
      </c>
      <c r="Q2559" t="s">
        <v>27</v>
      </c>
      <c r="R2559">
        <v>4551</v>
      </c>
      <c r="S2559">
        <v>0</v>
      </c>
      <c r="T2559">
        <v>0</v>
      </c>
    </row>
    <row r="2560" spans="1:20">
      <c r="A2560" t="s">
        <v>1193</v>
      </c>
      <c r="B2560" s="4">
        <v>7</v>
      </c>
      <c r="C2560" s="4">
        <v>5</v>
      </c>
      <c r="D2560" s="4">
        <v>1982</v>
      </c>
      <c r="E2560" s="1">
        <f t="shared" si="78"/>
        <v>4659</v>
      </c>
      <c r="F2560">
        <v>53.17</v>
      </c>
      <c r="G2560">
        <v>-4.3499999999999996</v>
      </c>
      <c r="H2560" t="s">
        <v>4129</v>
      </c>
      <c r="I2560" s="4">
        <v>4</v>
      </c>
      <c r="J2560" s="4">
        <v>9</v>
      </c>
      <c r="K2560" s="6">
        <v>1982</v>
      </c>
      <c r="L2560" s="1">
        <f t="shared" si="79"/>
        <v>3687</v>
      </c>
      <c r="M2560">
        <v>53.17</v>
      </c>
      <c r="N2560">
        <v>-4.3499999999999996</v>
      </c>
      <c r="O2560" t="s">
        <v>4129</v>
      </c>
      <c r="P2560" t="s">
        <v>40</v>
      </c>
      <c r="Q2560" t="s">
        <v>35</v>
      </c>
      <c r="R2560">
        <v>120</v>
      </c>
      <c r="S2560">
        <v>0</v>
      </c>
      <c r="T2560">
        <v>0</v>
      </c>
    </row>
    <row r="2561" spans="1:20">
      <c r="A2561" t="s">
        <v>1194</v>
      </c>
      <c r="B2561" s="4">
        <v>17</v>
      </c>
      <c r="C2561" s="4">
        <v>5</v>
      </c>
      <c r="D2561" s="4">
        <v>1982</v>
      </c>
      <c r="E2561" s="1">
        <f t="shared" si="78"/>
        <v>8312</v>
      </c>
      <c r="F2561">
        <v>53.17</v>
      </c>
      <c r="G2561">
        <v>-4.3499999999999996</v>
      </c>
      <c r="H2561" t="s">
        <v>4129</v>
      </c>
      <c r="I2561" s="4">
        <v>25</v>
      </c>
      <c r="J2561" s="4">
        <v>9</v>
      </c>
      <c r="K2561" s="6">
        <v>1982</v>
      </c>
      <c r="L2561" s="1">
        <f t="shared" si="79"/>
        <v>11357</v>
      </c>
      <c r="M2561">
        <v>53.2</v>
      </c>
      <c r="N2561">
        <v>-4.33</v>
      </c>
      <c r="O2561" t="s">
        <v>4129</v>
      </c>
      <c r="P2561" t="s">
        <v>34</v>
      </c>
      <c r="Q2561" t="s">
        <v>35</v>
      </c>
      <c r="R2561">
        <v>131</v>
      </c>
      <c r="S2561">
        <v>4</v>
      </c>
      <c r="T2561">
        <v>17</v>
      </c>
    </row>
    <row r="2562" spans="1:20">
      <c r="A2562" t="s">
        <v>1195</v>
      </c>
      <c r="B2562" s="4">
        <v>24</v>
      </c>
      <c r="C2562" s="4">
        <v>5</v>
      </c>
      <c r="D2562" s="4">
        <v>1982</v>
      </c>
      <c r="E2562" s="1">
        <f t="shared" si="78"/>
        <v>10869</v>
      </c>
      <c r="F2562">
        <v>53.17</v>
      </c>
      <c r="G2562">
        <v>-4.3499999999999996</v>
      </c>
      <c r="H2562" t="s">
        <v>4129</v>
      </c>
      <c r="I2562" s="4">
        <v>30</v>
      </c>
      <c r="J2562" s="4">
        <v>5</v>
      </c>
      <c r="K2562" s="6">
        <v>1987</v>
      </c>
      <c r="L2562" s="1">
        <f t="shared" si="79"/>
        <v>13065</v>
      </c>
      <c r="M2562">
        <v>53.22</v>
      </c>
      <c r="N2562">
        <v>-4.25</v>
      </c>
      <c r="O2562" t="s">
        <v>4129</v>
      </c>
      <c r="P2562" t="s">
        <v>40</v>
      </c>
      <c r="Q2562" t="s">
        <v>35</v>
      </c>
      <c r="R2562">
        <v>1832</v>
      </c>
      <c r="S2562">
        <v>9</v>
      </c>
      <c r="T2562">
        <v>51</v>
      </c>
    </row>
    <row r="2563" spans="1:20">
      <c r="A2563" t="s">
        <v>1196</v>
      </c>
      <c r="B2563" s="4">
        <v>1</v>
      </c>
      <c r="C2563" s="4">
        <v>6</v>
      </c>
      <c r="D2563" s="4">
        <v>1982</v>
      </c>
      <c r="E2563" s="1">
        <f t="shared" ref="E2563:E2626" si="80">DATE(B2563,C2563,D2563)</f>
        <v>2499</v>
      </c>
      <c r="F2563">
        <v>53.32</v>
      </c>
      <c r="G2563">
        <v>-4.55</v>
      </c>
      <c r="H2563" t="s">
        <v>4129</v>
      </c>
      <c r="I2563" s="4">
        <v>12</v>
      </c>
      <c r="J2563" s="4">
        <v>12</v>
      </c>
      <c r="K2563" s="6">
        <v>1982</v>
      </c>
      <c r="L2563" s="1">
        <f t="shared" ref="L2563:L2626" si="81">DATE(I2563,J2563,K2563)</f>
        <v>6700</v>
      </c>
      <c r="M2563">
        <v>53.28</v>
      </c>
      <c r="N2563">
        <v>-4.57</v>
      </c>
      <c r="O2563" t="s">
        <v>4129</v>
      </c>
      <c r="P2563" t="s">
        <v>40</v>
      </c>
      <c r="Q2563" t="s">
        <v>35</v>
      </c>
      <c r="R2563">
        <v>194</v>
      </c>
      <c r="S2563">
        <v>4</v>
      </c>
      <c r="T2563">
        <v>197</v>
      </c>
    </row>
    <row r="2564" spans="1:20">
      <c r="A2564" t="s">
        <v>1197</v>
      </c>
      <c r="B2564" s="4">
        <v>7</v>
      </c>
      <c r="C2564" s="4">
        <v>6</v>
      </c>
      <c r="D2564" s="4">
        <v>1982</v>
      </c>
      <c r="E2564" s="1">
        <f t="shared" si="80"/>
        <v>4690</v>
      </c>
      <c r="F2564">
        <v>53.32</v>
      </c>
      <c r="G2564">
        <v>-4.53</v>
      </c>
      <c r="H2564" t="s">
        <v>4129</v>
      </c>
      <c r="I2564" s="4">
        <v>30</v>
      </c>
      <c r="J2564" s="4">
        <v>7</v>
      </c>
      <c r="K2564" s="6">
        <v>1982</v>
      </c>
      <c r="L2564" s="1">
        <f t="shared" si="81"/>
        <v>13121</v>
      </c>
      <c r="M2564">
        <v>53.32</v>
      </c>
      <c r="N2564">
        <v>-4.53</v>
      </c>
      <c r="O2564" t="s">
        <v>4129</v>
      </c>
      <c r="P2564" t="s">
        <v>34</v>
      </c>
      <c r="Q2564" t="s">
        <v>35</v>
      </c>
      <c r="R2564">
        <v>53</v>
      </c>
      <c r="S2564">
        <v>0</v>
      </c>
      <c r="T2564">
        <v>0</v>
      </c>
    </row>
    <row r="2565" spans="1:20">
      <c r="A2565" t="s">
        <v>1209</v>
      </c>
      <c r="B2565" s="4">
        <v>9</v>
      </c>
      <c r="C2565" s="4">
        <v>5</v>
      </c>
      <c r="D2565" s="4">
        <v>1982</v>
      </c>
      <c r="E2565" s="1">
        <f t="shared" si="80"/>
        <v>5390</v>
      </c>
      <c r="F2565">
        <v>51.37</v>
      </c>
      <c r="G2565">
        <v>-2.63</v>
      </c>
      <c r="H2565" t="s">
        <v>4129</v>
      </c>
      <c r="I2565" s="4">
        <v>19</v>
      </c>
      <c r="J2565" s="4">
        <v>6</v>
      </c>
      <c r="K2565" s="6">
        <v>1984</v>
      </c>
      <c r="L2565" s="1">
        <f t="shared" si="81"/>
        <v>9075</v>
      </c>
      <c r="M2565">
        <v>51.38</v>
      </c>
      <c r="N2565">
        <v>-2.65</v>
      </c>
      <c r="O2565" t="s">
        <v>4129</v>
      </c>
      <c r="P2565" t="s">
        <v>81</v>
      </c>
      <c r="Q2565" t="s">
        <v>35</v>
      </c>
      <c r="R2565">
        <v>772</v>
      </c>
      <c r="S2565">
        <v>3</v>
      </c>
      <c r="T2565">
        <v>329</v>
      </c>
    </row>
    <row r="2566" spans="1:20">
      <c r="A2566" t="s">
        <v>1214</v>
      </c>
      <c r="B2566" s="4">
        <v>24</v>
      </c>
      <c r="C2566" s="4">
        <v>5</v>
      </c>
      <c r="D2566" s="4">
        <v>1982</v>
      </c>
      <c r="E2566" s="1">
        <f t="shared" si="80"/>
        <v>10869</v>
      </c>
      <c r="F2566">
        <v>51.38</v>
      </c>
      <c r="G2566">
        <v>-0.62</v>
      </c>
      <c r="H2566" t="s">
        <v>4129</v>
      </c>
      <c r="I2566" s="4">
        <v>3</v>
      </c>
      <c r="J2566" s="4">
        <v>7</v>
      </c>
      <c r="K2566" s="6">
        <v>1982</v>
      </c>
      <c r="L2566" s="1">
        <f t="shared" si="81"/>
        <v>3259</v>
      </c>
      <c r="M2566">
        <v>51.38</v>
      </c>
      <c r="N2566">
        <v>-0.62</v>
      </c>
      <c r="O2566" t="s">
        <v>4129</v>
      </c>
      <c r="P2566" t="s">
        <v>40</v>
      </c>
      <c r="Q2566" t="s">
        <v>35</v>
      </c>
      <c r="R2566">
        <v>40</v>
      </c>
      <c r="S2566">
        <v>0</v>
      </c>
      <c r="T2566">
        <v>0</v>
      </c>
    </row>
    <row r="2567" spans="1:20">
      <c r="A2567" t="s">
        <v>1247</v>
      </c>
      <c r="B2567" s="4">
        <v>25</v>
      </c>
      <c r="C2567" s="4">
        <v>5</v>
      </c>
      <c r="D2567" s="4">
        <v>1982</v>
      </c>
      <c r="E2567" s="1">
        <f t="shared" si="80"/>
        <v>11234</v>
      </c>
      <c r="F2567">
        <v>53.38</v>
      </c>
      <c r="G2567">
        <v>-1.53</v>
      </c>
      <c r="H2567" t="s">
        <v>4129</v>
      </c>
      <c r="I2567" s="4">
        <v>15</v>
      </c>
      <c r="J2567" s="4">
        <v>7</v>
      </c>
      <c r="K2567" s="6">
        <v>1982</v>
      </c>
      <c r="L2567" s="1">
        <f t="shared" si="81"/>
        <v>7642</v>
      </c>
      <c r="M2567">
        <v>53.4</v>
      </c>
      <c r="N2567">
        <v>-1.55</v>
      </c>
      <c r="O2567" t="s">
        <v>4129</v>
      </c>
      <c r="P2567" t="s">
        <v>34</v>
      </c>
      <c r="Q2567" t="s">
        <v>35</v>
      </c>
      <c r="R2567">
        <v>51</v>
      </c>
      <c r="S2567">
        <v>3</v>
      </c>
      <c r="T2567">
        <v>330</v>
      </c>
    </row>
    <row r="2568" spans="1:20">
      <c r="A2568" t="s">
        <v>1248</v>
      </c>
      <c r="B2568" s="4">
        <v>25</v>
      </c>
      <c r="C2568" s="4">
        <v>5</v>
      </c>
      <c r="D2568" s="4">
        <v>1982</v>
      </c>
      <c r="E2568" s="1">
        <f t="shared" si="80"/>
        <v>11234</v>
      </c>
      <c r="F2568">
        <v>53.38</v>
      </c>
      <c r="G2568">
        <v>-1.53</v>
      </c>
      <c r="H2568" t="s">
        <v>4129</v>
      </c>
      <c r="I2568" s="4">
        <v>15</v>
      </c>
      <c r="J2568" s="4">
        <v>7</v>
      </c>
      <c r="K2568" s="6">
        <v>1982</v>
      </c>
      <c r="L2568" s="1">
        <f t="shared" si="81"/>
        <v>7642</v>
      </c>
      <c r="M2568">
        <v>53.4</v>
      </c>
      <c r="N2568">
        <v>-1.55</v>
      </c>
      <c r="O2568" t="s">
        <v>4129</v>
      </c>
      <c r="P2568" t="s">
        <v>34</v>
      </c>
      <c r="Q2568" t="s">
        <v>35</v>
      </c>
      <c r="R2568">
        <v>51</v>
      </c>
      <c r="S2568">
        <v>3</v>
      </c>
      <c r="T2568">
        <v>330</v>
      </c>
    </row>
    <row r="2569" spans="1:20">
      <c r="A2569" t="s">
        <v>1249</v>
      </c>
      <c r="B2569" s="4">
        <v>25</v>
      </c>
      <c r="C2569" s="4">
        <v>5</v>
      </c>
      <c r="D2569" s="4">
        <v>1982</v>
      </c>
      <c r="E2569" s="1">
        <f t="shared" si="80"/>
        <v>11234</v>
      </c>
      <c r="F2569">
        <v>53.38</v>
      </c>
      <c r="G2569">
        <v>-1.53</v>
      </c>
      <c r="H2569" t="s">
        <v>4129</v>
      </c>
      <c r="I2569" s="4">
        <v>15</v>
      </c>
      <c r="J2569" s="4">
        <v>7</v>
      </c>
      <c r="K2569" s="6">
        <v>1982</v>
      </c>
      <c r="L2569" s="1">
        <f t="shared" si="81"/>
        <v>7642</v>
      </c>
      <c r="M2569">
        <v>53.4</v>
      </c>
      <c r="N2569">
        <v>-1.55</v>
      </c>
      <c r="O2569" t="s">
        <v>4129</v>
      </c>
      <c r="P2569" t="s">
        <v>34</v>
      </c>
      <c r="Q2569" t="s">
        <v>35</v>
      </c>
      <c r="R2569">
        <v>51</v>
      </c>
      <c r="S2569">
        <v>3</v>
      </c>
      <c r="T2569">
        <v>330</v>
      </c>
    </row>
    <row r="2570" spans="1:20">
      <c r="A2570" t="s">
        <v>1250</v>
      </c>
      <c r="B2570" s="4">
        <v>4</v>
      </c>
      <c r="C2570" s="4">
        <v>6</v>
      </c>
      <c r="D2570" s="4">
        <v>1982</v>
      </c>
      <c r="E2570" s="1">
        <f t="shared" si="80"/>
        <v>3595</v>
      </c>
      <c r="F2570">
        <v>53.38</v>
      </c>
      <c r="G2570">
        <v>-1.53</v>
      </c>
      <c r="H2570" t="s">
        <v>4129</v>
      </c>
      <c r="I2570" s="4">
        <v>5</v>
      </c>
      <c r="J2570" s="4">
        <v>9</v>
      </c>
      <c r="K2570" s="6">
        <v>1982</v>
      </c>
      <c r="L2570" s="1">
        <f t="shared" si="81"/>
        <v>4052</v>
      </c>
      <c r="M2570">
        <v>53.38</v>
      </c>
      <c r="N2570">
        <v>-1.53</v>
      </c>
      <c r="O2570" t="s">
        <v>4129</v>
      </c>
      <c r="P2570" t="s">
        <v>40</v>
      </c>
      <c r="Q2570" t="s">
        <v>35</v>
      </c>
      <c r="R2570">
        <v>93</v>
      </c>
      <c r="S2570">
        <v>0</v>
      </c>
      <c r="T2570">
        <v>0</v>
      </c>
    </row>
    <row r="2571" spans="1:20">
      <c r="A2571" t="s">
        <v>1251</v>
      </c>
      <c r="B2571" s="4">
        <v>4</v>
      </c>
      <c r="C2571" s="4">
        <v>6</v>
      </c>
      <c r="D2571" s="4">
        <v>1982</v>
      </c>
      <c r="E2571" s="1">
        <f t="shared" si="80"/>
        <v>3595</v>
      </c>
      <c r="F2571">
        <v>53.38</v>
      </c>
      <c r="G2571">
        <v>-1.53</v>
      </c>
      <c r="H2571" t="s">
        <v>4129</v>
      </c>
      <c r="I2571" s="4">
        <v>15</v>
      </c>
      <c r="J2571" s="4">
        <v>7</v>
      </c>
      <c r="K2571" s="6">
        <v>1982</v>
      </c>
      <c r="L2571" s="1">
        <f t="shared" si="81"/>
        <v>7642</v>
      </c>
      <c r="M2571">
        <v>53.4</v>
      </c>
      <c r="N2571">
        <v>-1.55</v>
      </c>
      <c r="O2571" t="s">
        <v>4129</v>
      </c>
      <c r="P2571" t="s">
        <v>34</v>
      </c>
      <c r="Q2571" t="s">
        <v>35</v>
      </c>
      <c r="R2571">
        <v>41</v>
      </c>
      <c r="S2571">
        <v>3</v>
      </c>
      <c r="T2571">
        <v>330</v>
      </c>
    </row>
    <row r="2572" spans="1:20">
      <c r="A2572" t="s">
        <v>1252</v>
      </c>
      <c r="B2572" s="4">
        <v>6</v>
      </c>
      <c r="C2572" s="4">
        <v>6</v>
      </c>
      <c r="D2572" s="4">
        <v>1982</v>
      </c>
      <c r="E2572" s="1">
        <f t="shared" si="80"/>
        <v>4325</v>
      </c>
      <c r="F2572">
        <v>53.38</v>
      </c>
      <c r="G2572">
        <v>-1.53</v>
      </c>
      <c r="H2572" t="s">
        <v>4129</v>
      </c>
      <c r="I2572" s="4">
        <v>14</v>
      </c>
      <c r="J2572" s="4">
        <v>8</v>
      </c>
      <c r="K2572" s="6">
        <v>1982</v>
      </c>
      <c r="L2572" s="1">
        <f t="shared" si="81"/>
        <v>7308</v>
      </c>
      <c r="M2572">
        <v>53.38</v>
      </c>
      <c r="N2572">
        <v>-1.53</v>
      </c>
      <c r="O2572" t="s">
        <v>4129</v>
      </c>
      <c r="P2572" t="s">
        <v>40</v>
      </c>
      <c r="Q2572" t="s">
        <v>35</v>
      </c>
      <c r="R2572">
        <v>69</v>
      </c>
      <c r="S2572">
        <v>0</v>
      </c>
      <c r="T2572">
        <v>0</v>
      </c>
    </row>
    <row r="2573" spans="1:20">
      <c r="A2573" t="s">
        <v>1256</v>
      </c>
      <c r="B2573" s="4">
        <v>30</v>
      </c>
      <c r="C2573" s="4">
        <v>4</v>
      </c>
      <c r="D2573" s="4">
        <v>1982</v>
      </c>
      <c r="E2573" s="1">
        <f t="shared" si="80"/>
        <v>13030</v>
      </c>
      <c r="F2573">
        <v>53.28</v>
      </c>
      <c r="G2573">
        <v>6.22</v>
      </c>
      <c r="H2573" t="s">
        <v>1115</v>
      </c>
      <c r="I2573" s="4">
        <v>11</v>
      </c>
      <c r="J2573" s="4">
        <v>5</v>
      </c>
      <c r="K2573" s="6">
        <v>1983</v>
      </c>
      <c r="L2573" s="1">
        <f t="shared" si="81"/>
        <v>6121</v>
      </c>
      <c r="M2573">
        <v>53.28</v>
      </c>
      <c r="N2573">
        <v>6.22</v>
      </c>
      <c r="O2573" t="s">
        <v>1115</v>
      </c>
      <c r="P2573" t="s">
        <v>40</v>
      </c>
      <c r="Q2573" t="s">
        <v>35</v>
      </c>
      <c r="R2573">
        <v>376</v>
      </c>
      <c r="S2573">
        <v>0</v>
      </c>
      <c r="T2573">
        <v>0</v>
      </c>
    </row>
    <row r="2574" spans="1:20">
      <c r="A2574" t="s">
        <v>1257</v>
      </c>
      <c r="B2574" s="4">
        <v>18</v>
      </c>
      <c r="C2574" s="4">
        <v>5</v>
      </c>
      <c r="D2574" s="4">
        <v>1982</v>
      </c>
      <c r="E2574" s="1">
        <f t="shared" si="80"/>
        <v>8677</v>
      </c>
      <c r="F2574">
        <v>53.3</v>
      </c>
      <c r="G2574">
        <v>6.25</v>
      </c>
      <c r="H2574" t="s">
        <v>1115</v>
      </c>
      <c r="I2574" s="4">
        <v>2</v>
      </c>
      <c r="J2574" s="4">
        <v>6</v>
      </c>
      <c r="K2574" s="6">
        <v>1982</v>
      </c>
      <c r="L2574" s="1">
        <f t="shared" si="81"/>
        <v>2864</v>
      </c>
      <c r="M2574">
        <v>53.32</v>
      </c>
      <c r="N2574">
        <v>6.23</v>
      </c>
      <c r="O2574" t="s">
        <v>1115</v>
      </c>
      <c r="P2574" t="s">
        <v>84</v>
      </c>
      <c r="Q2574" t="s">
        <v>35</v>
      </c>
      <c r="R2574">
        <v>15</v>
      </c>
      <c r="S2574">
        <v>3</v>
      </c>
      <c r="T2574">
        <v>31</v>
      </c>
    </row>
    <row r="2575" spans="1:20">
      <c r="A2575" t="s">
        <v>1258</v>
      </c>
      <c r="B2575" s="4">
        <v>28</v>
      </c>
      <c r="C2575" s="4">
        <v>5</v>
      </c>
      <c r="D2575" s="4">
        <v>1982</v>
      </c>
      <c r="E2575" s="1">
        <f t="shared" si="80"/>
        <v>12330</v>
      </c>
      <c r="F2575">
        <v>53.33</v>
      </c>
      <c r="G2575">
        <v>6.23</v>
      </c>
      <c r="H2575" t="s">
        <v>1115</v>
      </c>
      <c r="I2575" s="4">
        <v>12</v>
      </c>
      <c r="J2575" s="4">
        <v>5</v>
      </c>
      <c r="K2575" s="6">
        <v>1983</v>
      </c>
      <c r="L2575" s="1">
        <f t="shared" si="81"/>
        <v>6487</v>
      </c>
      <c r="M2575">
        <v>53.33</v>
      </c>
      <c r="N2575">
        <v>6.23</v>
      </c>
      <c r="O2575" t="s">
        <v>1115</v>
      </c>
      <c r="P2575" t="s">
        <v>34</v>
      </c>
      <c r="Q2575" t="s">
        <v>35</v>
      </c>
      <c r="R2575">
        <v>349</v>
      </c>
      <c r="S2575">
        <v>0</v>
      </c>
      <c r="T2575">
        <v>0</v>
      </c>
    </row>
    <row r="2576" spans="1:20">
      <c r="A2576" t="s">
        <v>1285</v>
      </c>
      <c r="B2576" s="4">
        <v>23</v>
      </c>
      <c r="C2576" s="4">
        <v>5</v>
      </c>
      <c r="D2576" s="4">
        <v>1982</v>
      </c>
      <c r="E2576" s="1">
        <f t="shared" si="80"/>
        <v>10503</v>
      </c>
      <c r="F2576">
        <v>51.77</v>
      </c>
      <c r="G2576">
        <v>-0.77</v>
      </c>
      <c r="H2576" t="s">
        <v>4129</v>
      </c>
      <c r="I2576" s="4">
        <v>7</v>
      </c>
      <c r="J2576" s="4">
        <v>3</v>
      </c>
      <c r="K2576" s="6">
        <v>1983</v>
      </c>
      <c r="L2576" s="1">
        <f t="shared" si="81"/>
        <v>4599</v>
      </c>
      <c r="M2576">
        <v>52.4</v>
      </c>
      <c r="N2576">
        <v>-0.48</v>
      </c>
      <c r="O2576" t="s">
        <v>4129</v>
      </c>
      <c r="P2576" t="s">
        <v>81</v>
      </c>
      <c r="Q2576" t="s">
        <v>35</v>
      </c>
      <c r="R2576">
        <v>288</v>
      </c>
      <c r="S2576">
        <v>73</v>
      </c>
      <c r="T2576">
        <v>16</v>
      </c>
    </row>
    <row r="2577" spans="1:20">
      <c r="A2577" t="s">
        <v>1677</v>
      </c>
      <c r="B2577" s="4">
        <v>12</v>
      </c>
      <c r="C2577" s="4">
        <v>6</v>
      </c>
      <c r="D2577" s="4">
        <v>1982</v>
      </c>
      <c r="E2577" s="1">
        <f t="shared" si="80"/>
        <v>6517</v>
      </c>
      <c r="F2577">
        <v>51.97</v>
      </c>
      <c r="G2577">
        <v>5.67</v>
      </c>
      <c r="H2577" t="s">
        <v>1615</v>
      </c>
      <c r="I2577" s="4">
        <v>4</v>
      </c>
      <c r="J2577" s="4">
        <v>2</v>
      </c>
      <c r="K2577" s="6">
        <v>1983</v>
      </c>
      <c r="L2577" s="1">
        <f t="shared" si="81"/>
        <v>3475</v>
      </c>
      <c r="M2577">
        <v>52</v>
      </c>
      <c r="N2577">
        <v>5.65</v>
      </c>
      <c r="O2577" t="s">
        <v>1615</v>
      </c>
      <c r="P2577" t="s">
        <v>34</v>
      </c>
      <c r="Q2577" t="s">
        <v>35</v>
      </c>
      <c r="R2577">
        <v>237</v>
      </c>
      <c r="S2577">
        <v>4</v>
      </c>
      <c r="T2577">
        <v>343</v>
      </c>
    </row>
    <row r="2578" spans="1:20">
      <c r="A2578" t="s">
        <v>1678</v>
      </c>
      <c r="B2578" s="4">
        <v>12</v>
      </c>
      <c r="C2578" s="4">
        <v>6</v>
      </c>
      <c r="D2578" s="4">
        <v>1982</v>
      </c>
      <c r="E2578" s="1">
        <f t="shared" si="80"/>
        <v>6517</v>
      </c>
      <c r="F2578">
        <v>51.97</v>
      </c>
      <c r="G2578">
        <v>5.67</v>
      </c>
      <c r="H2578" t="s">
        <v>1615</v>
      </c>
      <c r="I2578" s="4">
        <v>19</v>
      </c>
      <c r="J2578" s="4">
        <v>6</v>
      </c>
      <c r="K2578" s="6">
        <v>1982</v>
      </c>
      <c r="L2578" s="1">
        <f t="shared" si="81"/>
        <v>9073</v>
      </c>
      <c r="M2578">
        <v>51.97</v>
      </c>
      <c r="N2578">
        <v>5.67</v>
      </c>
      <c r="O2578" t="s">
        <v>1615</v>
      </c>
      <c r="P2578" t="s">
        <v>40</v>
      </c>
      <c r="Q2578" t="s">
        <v>27</v>
      </c>
      <c r="R2578">
        <v>7</v>
      </c>
      <c r="S2578">
        <v>0</v>
      </c>
      <c r="T2578">
        <v>0</v>
      </c>
    </row>
    <row r="2579" spans="1:20">
      <c r="A2579" t="s">
        <v>1794</v>
      </c>
      <c r="B2579" s="4">
        <v>29</v>
      </c>
      <c r="C2579" s="4">
        <v>5</v>
      </c>
      <c r="D2579" s="4">
        <v>1982</v>
      </c>
      <c r="E2579" s="1">
        <f t="shared" si="80"/>
        <v>12695</v>
      </c>
      <c r="F2579">
        <v>52.03</v>
      </c>
      <c r="G2579">
        <v>4.2</v>
      </c>
      <c r="H2579" t="s">
        <v>1615</v>
      </c>
      <c r="I2579" s="4">
        <v>24</v>
      </c>
      <c r="J2579" s="4">
        <v>7</v>
      </c>
      <c r="K2579" s="6">
        <v>1982</v>
      </c>
      <c r="L2579" s="1">
        <f t="shared" si="81"/>
        <v>10930</v>
      </c>
      <c r="M2579">
        <v>52.03</v>
      </c>
      <c r="N2579">
        <v>4.17</v>
      </c>
      <c r="O2579" t="s">
        <v>1615</v>
      </c>
      <c r="P2579" t="s">
        <v>40</v>
      </c>
      <c r="Q2579" t="s">
        <v>35</v>
      </c>
      <c r="R2579">
        <v>56</v>
      </c>
      <c r="S2579">
        <v>4</v>
      </c>
      <c r="T2579">
        <v>242</v>
      </c>
    </row>
    <row r="2580" spans="1:20">
      <c r="A2580" t="s">
        <v>1889</v>
      </c>
      <c r="B2580" s="4">
        <v>27</v>
      </c>
      <c r="C2580" s="4">
        <v>5</v>
      </c>
      <c r="D2580" s="4">
        <v>1982</v>
      </c>
      <c r="E2580" s="1">
        <f t="shared" si="80"/>
        <v>11964</v>
      </c>
      <c r="F2580">
        <v>51.93</v>
      </c>
      <c r="G2580">
        <v>5.53</v>
      </c>
      <c r="H2580" t="s">
        <v>1615</v>
      </c>
      <c r="I2580" s="4">
        <v>11</v>
      </c>
      <c r="J2580" s="4">
        <v>6</v>
      </c>
      <c r="K2580" s="6">
        <v>1982</v>
      </c>
      <c r="L2580" s="1">
        <f t="shared" si="81"/>
        <v>6151</v>
      </c>
      <c r="M2580">
        <v>51.92</v>
      </c>
      <c r="N2580">
        <v>5.55</v>
      </c>
      <c r="O2580" t="s">
        <v>1615</v>
      </c>
      <c r="P2580" t="s">
        <v>40</v>
      </c>
      <c r="Q2580" t="s">
        <v>35</v>
      </c>
      <c r="R2580">
        <v>15</v>
      </c>
      <c r="S2580">
        <v>2</v>
      </c>
      <c r="T2580">
        <v>91</v>
      </c>
    </row>
    <row r="2581" spans="1:20">
      <c r="A2581" t="s">
        <v>1890</v>
      </c>
      <c r="B2581" s="4">
        <v>28</v>
      </c>
      <c r="C2581" s="4">
        <v>5</v>
      </c>
      <c r="D2581" s="4">
        <v>1982</v>
      </c>
      <c r="E2581" s="1">
        <f t="shared" si="80"/>
        <v>12330</v>
      </c>
      <c r="F2581">
        <v>51.97</v>
      </c>
      <c r="G2581">
        <v>6</v>
      </c>
      <c r="H2581" t="s">
        <v>1615</v>
      </c>
      <c r="I2581" s="4">
        <v>15</v>
      </c>
      <c r="J2581" s="4">
        <v>6</v>
      </c>
      <c r="K2581" s="6">
        <v>1982</v>
      </c>
      <c r="L2581" s="1">
        <f t="shared" si="81"/>
        <v>7612</v>
      </c>
      <c r="M2581">
        <v>51.97</v>
      </c>
      <c r="N2581">
        <v>6</v>
      </c>
      <c r="O2581" t="s">
        <v>1615</v>
      </c>
      <c r="P2581" t="s">
        <v>40</v>
      </c>
      <c r="Q2581" t="s">
        <v>35</v>
      </c>
      <c r="R2581">
        <v>18</v>
      </c>
      <c r="S2581">
        <v>2</v>
      </c>
      <c r="T2581">
        <v>0</v>
      </c>
    </row>
    <row r="2582" spans="1:20">
      <c r="A2582" t="s">
        <v>1891</v>
      </c>
      <c r="B2582" s="4">
        <v>11</v>
      </c>
      <c r="C2582" s="4">
        <v>6</v>
      </c>
      <c r="D2582" s="4">
        <v>1982</v>
      </c>
      <c r="E2582" s="1">
        <f t="shared" si="80"/>
        <v>6151</v>
      </c>
      <c r="F2582">
        <v>51.97</v>
      </c>
      <c r="G2582">
        <v>6.03</v>
      </c>
      <c r="H2582" t="s">
        <v>1615</v>
      </c>
      <c r="I2582" s="4">
        <v>12</v>
      </c>
      <c r="J2582" s="4">
        <v>7</v>
      </c>
      <c r="K2582" s="6">
        <v>1982</v>
      </c>
      <c r="L2582" s="1">
        <f t="shared" si="81"/>
        <v>6547</v>
      </c>
      <c r="M2582">
        <v>51.97</v>
      </c>
      <c r="N2582">
        <v>6.05</v>
      </c>
      <c r="O2582" t="s">
        <v>1615</v>
      </c>
      <c r="P2582" t="s">
        <v>81</v>
      </c>
      <c r="Q2582" t="s">
        <v>35</v>
      </c>
      <c r="R2582">
        <v>31</v>
      </c>
      <c r="S2582">
        <v>0</v>
      </c>
      <c r="T2582">
        <v>0</v>
      </c>
    </row>
    <row r="2583" spans="1:20">
      <c r="A2583" t="s">
        <v>1892</v>
      </c>
      <c r="B2583" s="4">
        <v>17</v>
      </c>
      <c r="C2583" s="4">
        <v>6</v>
      </c>
      <c r="D2583" s="4">
        <v>1982</v>
      </c>
      <c r="E2583" s="1">
        <f t="shared" si="80"/>
        <v>8343</v>
      </c>
      <c r="F2583">
        <v>51.98</v>
      </c>
      <c r="G2583">
        <v>6.02</v>
      </c>
      <c r="H2583" t="s">
        <v>1615</v>
      </c>
      <c r="I2583" s="4">
        <v>19</v>
      </c>
      <c r="J2583" s="4">
        <v>7</v>
      </c>
      <c r="K2583" s="6">
        <v>1982</v>
      </c>
      <c r="L2583" s="1">
        <f t="shared" si="81"/>
        <v>9103</v>
      </c>
      <c r="M2583">
        <v>51.98</v>
      </c>
      <c r="N2583">
        <v>6.02</v>
      </c>
      <c r="O2583" t="s">
        <v>1615</v>
      </c>
      <c r="P2583" t="s">
        <v>40</v>
      </c>
      <c r="Q2583" t="s">
        <v>35</v>
      </c>
      <c r="R2583">
        <v>32</v>
      </c>
      <c r="S2583">
        <v>0</v>
      </c>
      <c r="T2583">
        <v>0</v>
      </c>
    </row>
    <row r="2584" spans="1:20">
      <c r="A2584" t="s">
        <v>1893</v>
      </c>
      <c r="B2584" s="4">
        <v>18</v>
      </c>
      <c r="C2584" s="4">
        <v>5</v>
      </c>
      <c r="D2584" s="4">
        <v>1982</v>
      </c>
      <c r="E2584" s="1">
        <f t="shared" si="80"/>
        <v>8677</v>
      </c>
      <c r="F2584">
        <v>51.93</v>
      </c>
      <c r="G2584">
        <v>5.57</v>
      </c>
      <c r="H2584" t="s">
        <v>1615</v>
      </c>
      <c r="I2584" s="4">
        <v>2</v>
      </c>
      <c r="J2584" s="4">
        <v>6</v>
      </c>
      <c r="K2584" s="6">
        <v>1982</v>
      </c>
      <c r="L2584" s="1">
        <f t="shared" si="81"/>
        <v>2864</v>
      </c>
      <c r="M2584">
        <v>51.93</v>
      </c>
      <c r="N2584">
        <v>5.57</v>
      </c>
      <c r="O2584" t="s">
        <v>1615</v>
      </c>
      <c r="P2584" t="s">
        <v>40</v>
      </c>
      <c r="Q2584" t="s">
        <v>35</v>
      </c>
      <c r="R2584">
        <v>15</v>
      </c>
      <c r="S2584">
        <v>0</v>
      </c>
      <c r="T2584">
        <v>0</v>
      </c>
    </row>
    <row r="2585" spans="1:20">
      <c r="A2585" t="s">
        <v>1894</v>
      </c>
      <c r="B2585" s="4">
        <v>21</v>
      </c>
      <c r="C2585" s="4">
        <v>5</v>
      </c>
      <c r="D2585" s="4">
        <v>1982</v>
      </c>
      <c r="E2585" s="1">
        <f t="shared" si="80"/>
        <v>9773</v>
      </c>
      <c r="F2585">
        <v>51.93</v>
      </c>
      <c r="G2585">
        <v>5.55</v>
      </c>
      <c r="H2585" t="s">
        <v>1615</v>
      </c>
      <c r="I2585" s="4">
        <v>10</v>
      </c>
      <c r="J2585" s="4">
        <v>5</v>
      </c>
      <c r="K2585" s="6">
        <v>1984</v>
      </c>
      <c r="L2585" s="1">
        <f t="shared" si="81"/>
        <v>5757</v>
      </c>
      <c r="M2585">
        <v>51.95</v>
      </c>
      <c r="N2585">
        <v>5.52</v>
      </c>
      <c r="O2585" t="s">
        <v>1615</v>
      </c>
      <c r="P2585" t="s">
        <v>34</v>
      </c>
      <c r="Q2585" t="s">
        <v>35</v>
      </c>
      <c r="R2585">
        <v>720</v>
      </c>
      <c r="S2585">
        <v>3</v>
      </c>
      <c r="T2585">
        <v>270</v>
      </c>
    </row>
    <row r="2586" spans="1:20">
      <c r="A2586" t="s">
        <v>1928</v>
      </c>
      <c r="B2586" s="4">
        <v>22</v>
      </c>
      <c r="C2586" s="4">
        <v>5</v>
      </c>
      <c r="D2586" s="4">
        <v>1982</v>
      </c>
      <c r="E2586" s="1">
        <f t="shared" si="80"/>
        <v>10138</v>
      </c>
      <c r="F2586">
        <v>52.35</v>
      </c>
      <c r="G2586">
        <v>4.5199999999999996</v>
      </c>
      <c r="H2586" t="s">
        <v>1615</v>
      </c>
      <c r="I2586" s="4">
        <v>18</v>
      </c>
      <c r="J2586" s="4">
        <v>5</v>
      </c>
      <c r="K2586" s="6">
        <v>1985</v>
      </c>
      <c r="L2586" s="1">
        <f t="shared" si="81"/>
        <v>8680</v>
      </c>
      <c r="M2586">
        <v>52.87</v>
      </c>
      <c r="N2586">
        <v>4.72</v>
      </c>
      <c r="O2586" t="s">
        <v>1615</v>
      </c>
      <c r="P2586" t="s">
        <v>34</v>
      </c>
      <c r="Q2586" t="s">
        <v>35</v>
      </c>
      <c r="R2586">
        <v>1092</v>
      </c>
      <c r="S2586">
        <v>59</v>
      </c>
      <c r="T2586">
        <v>13</v>
      </c>
    </row>
    <row r="2587" spans="1:20">
      <c r="A2587" t="s">
        <v>1929</v>
      </c>
      <c r="B2587" s="4">
        <v>2</v>
      </c>
      <c r="C2587" s="4">
        <v>6</v>
      </c>
      <c r="D2587" s="4">
        <v>1982</v>
      </c>
      <c r="E2587" s="1">
        <f t="shared" si="80"/>
        <v>2864</v>
      </c>
      <c r="F2587">
        <v>52.35</v>
      </c>
      <c r="G2587">
        <v>4.5199999999999996</v>
      </c>
      <c r="H2587" t="s">
        <v>1615</v>
      </c>
      <c r="I2587" s="4">
        <v>19</v>
      </c>
      <c r="J2587" s="4">
        <v>9</v>
      </c>
      <c r="K2587" s="6">
        <v>1983</v>
      </c>
      <c r="L2587" s="1">
        <f t="shared" si="81"/>
        <v>9166</v>
      </c>
      <c r="M2587">
        <v>52.35</v>
      </c>
      <c r="N2587">
        <v>4.53</v>
      </c>
      <c r="O2587" t="s">
        <v>1615</v>
      </c>
      <c r="P2587" t="s">
        <v>40</v>
      </c>
      <c r="Q2587" t="s">
        <v>52</v>
      </c>
      <c r="R2587">
        <v>474</v>
      </c>
      <c r="S2587">
        <v>0</v>
      </c>
      <c r="T2587">
        <v>0</v>
      </c>
    </row>
    <row r="2588" spans="1:20">
      <c r="A2588" t="s">
        <v>1930</v>
      </c>
      <c r="B2588" s="4">
        <v>21</v>
      </c>
      <c r="C2588" s="4">
        <v>5</v>
      </c>
      <c r="D2588" s="4">
        <v>1982</v>
      </c>
      <c r="E2588" s="1">
        <f t="shared" si="80"/>
        <v>9773</v>
      </c>
      <c r="F2588">
        <v>52.42</v>
      </c>
      <c r="G2588">
        <v>4.78</v>
      </c>
      <c r="H2588" t="s">
        <v>1615</v>
      </c>
      <c r="I2588" s="4">
        <v>16</v>
      </c>
      <c r="J2588" s="4">
        <v>7</v>
      </c>
      <c r="K2588" s="6">
        <v>1982</v>
      </c>
      <c r="L2588" s="1">
        <f t="shared" si="81"/>
        <v>8008</v>
      </c>
      <c r="M2588">
        <v>52.42</v>
      </c>
      <c r="N2588">
        <v>4.78</v>
      </c>
      <c r="O2588" t="s">
        <v>1615</v>
      </c>
      <c r="P2588" t="s">
        <v>40</v>
      </c>
      <c r="Q2588" t="s">
        <v>35</v>
      </c>
      <c r="R2588">
        <v>56</v>
      </c>
      <c r="S2588">
        <v>2</v>
      </c>
      <c r="T2588">
        <v>270</v>
      </c>
    </row>
    <row r="2589" spans="1:20">
      <c r="A2589" t="s">
        <v>1931</v>
      </c>
      <c r="B2589" s="4">
        <v>21</v>
      </c>
      <c r="C2589" s="4">
        <v>5</v>
      </c>
      <c r="D2589" s="4">
        <v>1982</v>
      </c>
      <c r="E2589" s="1">
        <f t="shared" si="80"/>
        <v>9773</v>
      </c>
      <c r="F2589">
        <v>52.42</v>
      </c>
      <c r="G2589">
        <v>4.78</v>
      </c>
      <c r="H2589" t="s">
        <v>1615</v>
      </c>
      <c r="I2589" s="4">
        <v>24</v>
      </c>
      <c r="J2589" s="4">
        <v>6</v>
      </c>
      <c r="K2589" s="6">
        <v>1985</v>
      </c>
      <c r="L2589" s="1">
        <f t="shared" si="81"/>
        <v>10903</v>
      </c>
      <c r="M2589">
        <v>52.42</v>
      </c>
      <c r="N2589">
        <v>4.7699999999999996</v>
      </c>
      <c r="O2589" t="s">
        <v>1615</v>
      </c>
      <c r="P2589" t="s">
        <v>40</v>
      </c>
      <c r="Q2589" t="s">
        <v>35</v>
      </c>
      <c r="R2589">
        <v>1130</v>
      </c>
      <c r="S2589">
        <v>3</v>
      </c>
      <c r="T2589">
        <v>270</v>
      </c>
    </row>
    <row r="2590" spans="1:20">
      <c r="A2590" t="s">
        <v>1945</v>
      </c>
      <c r="B2590" s="4">
        <v>16</v>
      </c>
      <c r="C2590" s="4">
        <v>5</v>
      </c>
      <c r="D2590" s="4">
        <v>1982</v>
      </c>
      <c r="E2590" s="1">
        <f t="shared" si="80"/>
        <v>7947</v>
      </c>
      <c r="F2590">
        <v>52.35</v>
      </c>
      <c r="G2590">
        <v>4.53</v>
      </c>
      <c r="H2590" t="s">
        <v>1615</v>
      </c>
      <c r="I2590" s="4">
        <v>20</v>
      </c>
      <c r="J2590" s="4">
        <v>6</v>
      </c>
      <c r="K2590" s="6">
        <v>1982</v>
      </c>
      <c r="L2590" s="1">
        <f t="shared" si="81"/>
        <v>9439</v>
      </c>
      <c r="M2590">
        <v>52.35</v>
      </c>
      <c r="N2590">
        <v>4.53</v>
      </c>
      <c r="O2590" t="s">
        <v>1615</v>
      </c>
      <c r="P2590" t="s">
        <v>40</v>
      </c>
      <c r="Q2590" t="s">
        <v>35</v>
      </c>
      <c r="R2590">
        <v>35</v>
      </c>
      <c r="S2590">
        <v>2</v>
      </c>
      <c r="T2590">
        <v>270</v>
      </c>
    </row>
    <row r="2591" spans="1:20">
      <c r="A2591" t="s">
        <v>1946</v>
      </c>
      <c r="B2591" s="4">
        <v>28</v>
      </c>
      <c r="C2591" s="4">
        <v>5</v>
      </c>
      <c r="D2591" s="4">
        <v>1982</v>
      </c>
      <c r="E2591" s="1">
        <f t="shared" si="80"/>
        <v>12330</v>
      </c>
      <c r="F2591">
        <v>52.35</v>
      </c>
      <c r="G2591">
        <v>4.53</v>
      </c>
      <c r="H2591" t="s">
        <v>1615</v>
      </c>
      <c r="I2591" s="4">
        <v>24</v>
      </c>
      <c r="J2591" s="4">
        <v>8</v>
      </c>
      <c r="K2591" s="6">
        <v>1983</v>
      </c>
      <c r="L2591" s="1">
        <f t="shared" si="81"/>
        <v>10962</v>
      </c>
      <c r="M2591">
        <v>52.35</v>
      </c>
      <c r="N2591">
        <v>4.53</v>
      </c>
      <c r="O2591" t="s">
        <v>1615</v>
      </c>
      <c r="P2591" t="s">
        <v>40</v>
      </c>
      <c r="Q2591" t="s">
        <v>52</v>
      </c>
      <c r="R2591">
        <v>453</v>
      </c>
      <c r="S2591">
        <v>2</v>
      </c>
      <c r="T2591">
        <v>270</v>
      </c>
    </row>
    <row r="2592" spans="1:20">
      <c r="A2592" t="s">
        <v>1947</v>
      </c>
      <c r="B2592" s="4">
        <v>28</v>
      </c>
      <c r="C2592" s="4">
        <v>5</v>
      </c>
      <c r="D2592" s="4">
        <v>1982</v>
      </c>
      <c r="E2592" s="1">
        <f t="shared" si="80"/>
        <v>12330</v>
      </c>
      <c r="F2592">
        <v>52.35</v>
      </c>
      <c r="G2592">
        <v>4.53</v>
      </c>
      <c r="H2592" t="s">
        <v>1615</v>
      </c>
      <c r="I2592" s="4">
        <v>13</v>
      </c>
      <c r="J2592" s="4">
        <v>5</v>
      </c>
      <c r="K2592" s="6">
        <v>1983</v>
      </c>
      <c r="L2592" s="1">
        <f t="shared" si="81"/>
        <v>6852</v>
      </c>
      <c r="M2592">
        <v>52.42</v>
      </c>
      <c r="N2592">
        <v>5.0199999999999996</v>
      </c>
      <c r="O2592" t="s">
        <v>1615</v>
      </c>
      <c r="P2592" t="s">
        <v>34</v>
      </c>
      <c r="Q2592" t="s">
        <v>35</v>
      </c>
      <c r="R2592">
        <v>350</v>
      </c>
      <c r="S2592">
        <v>33</v>
      </c>
      <c r="T2592">
        <v>77</v>
      </c>
    </row>
    <row r="2593" spans="1:20">
      <c r="A2593" t="s">
        <v>1949</v>
      </c>
      <c r="B2593" s="4">
        <v>22</v>
      </c>
      <c r="C2593" s="4">
        <v>5</v>
      </c>
      <c r="D2593" s="4">
        <v>1982</v>
      </c>
      <c r="E2593" s="1">
        <f t="shared" si="80"/>
        <v>10138</v>
      </c>
      <c r="F2593">
        <v>52.15</v>
      </c>
      <c r="G2593">
        <v>4.3499999999999996</v>
      </c>
      <c r="H2593" t="s">
        <v>1615</v>
      </c>
      <c r="I2593" s="4">
        <v>4</v>
      </c>
      <c r="J2593" s="4">
        <v>5</v>
      </c>
      <c r="K2593" s="6">
        <v>1983</v>
      </c>
      <c r="L2593" s="1">
        <f t="shared" si="81"/>
        <v>3565</v>
      </c>
      <c r="M2593">
        <v>52.2</v>
      </c>
      <c r="N2593">
        <v>4.37</v>
      </c>
      <c r="O2593" t="s">
        <v>1615</v>
      </c>
      <c r="P2593" t="s">
        <v>40</v>
      </c>
      <c r="Q2593" t="s">
        <v>35</v>
      </c>
      <c r="R2593">
        <v>347</v>
      </c>
      <c r="S2593">
        <v>4</v>
      </c>
      <c r="T2593">
        <v>18</v>
      </c>
    </row>
    <row r="2594" spans="1:20">
      <c r="A2594" t="s">
        <v>1950</v>
      </c>
      <c r="B2594" s="4">
        <v>22</v>
      </c>
      <c r="C2594" s="4">
        <v>5</v>
      </c>
      <c r="D2594" s="4">
        <v>1982</v>
      </c>
      <c r="E2594" s="1">
        <f t="shared" si="80"/>
        <v>10138</v>
      </c>
      <c r="F2594">
        <v>52.15</v>
      </c>
      <c r="G2594">
        <v>4.3499999999999996</v>
      </c>
      <c r="H2594" t="s">
        <v>1615</v>
      </c>
      <c r="I2594" s="4">
        <v>2</v>
      </c>
      <c r="J2594" s="4">
        <v>9</v>
      </c>
      <c r="K2594" s="6">
        <v>1982</v>
      </c>
      <c r="L2594" s="1">
        <f t="shared" si="81"/>
        <v>2956</v>
      </c>
      <c r="M2594">
        <v>52.17</v>
      </c>
      <c r="N2594">
        <v>4.37</v>
      </c>
      <c r="O2594" t="s">
        <v>1615</v>
      </c>
      <c r="P2594" t="s">
        <v>34</v>
      </c>
      <c r="Q2594" t="s">
        <v>35</v>
      </c>
      <c r="R2594">
        <v>103</v>
      </c>
      <c r="S2594">
        <v>2</v>
      </c>
      <c r="T2594">
        <v>91</v>
      </c>
    </row>
    <row r="2595" spans="1:20">
      <c r="A2595" t="s">
        <v>1951</v>
      </c>
      <c r="B2595" s="4">
        <v>26</v>
      </c>
      <c r="C2595" s="4">
        <v>5</v>
      </c>
      <c r="D2595" s="4">
        <v>1982</v>
      </c>
      <c r="E2595" s="1">
        <f t="shared" si="80"/>
        <v>11599</v>
      </c>
      <c r="F2595">
        <v>52.15</v>
      </c>
      <c r="G2595">
        <v>4.3499999999999996</v>
      </c>
      <c r="H2595" t="s">
        <v>1615</v>
      </c>
      <c r="I2595" s="4">
        <v>21</v>
      </c>
      <c r="J2595" s="4">
        <v>1</v>
      </c>
      <c r="K2595" s="6">
        <v>1984</v>
      </c>
      <c r="L2595" s="1">
        <f t="shared" si="81"/>
        <v>9655</v>
      </c>
      <c r="M2595">
        <v>52.18</v>
      </c>
      <c r="N2595">
        <v>4.38</v>
      </c>
      <c r="O2595" t="s">
        <v>1615</v>
      </c>
      <c r="P2595" t="s">
        <v>40</v>
      </c>
      <c r="Q2595" t="s">
        <v>35</v>
      </c>
      <c r="R2595">
        <v>605</v>
      </c>
      <c r="S2595">
        <v>3</v>
      </c>
      <c r="T2595">
        <v>51</v>
      </c>
    </row>
    <row r="2596" spans="1:20">
      <c r="A2596" t="s">
        <v>1952</v>
      </c>
      <c r="B2596" s="4">
        <v>26</v>
      </c>
      <c r="C2596" s="4">
        <v>5</v>
      </c>
      <c r="D2596" s="4">
        <v>1982</v>
      </c>
      <c r="E2596" s="1">
        <f t="shared" si="80"/>
        <v>11599</v>
      </c>
      <c r="F2596">
        <v>52.15</v>
      </c>
      <c r="G2596">
        <v>4.3499999999999996</v>
      </c>
      <c r="H2596" t="s">
        <v>1615</v>
      </c>
      <c r="I2596" s="4">
        <v>2</v>
      </c>
      <c r="J2596" s="4">
        <v>9</v>
      </c>
      <c r="K2596" s="6">
        <v>1982</v>
      </c>
      <c r="L2596" s="1">
        <f t="shared" si="81"/>
        <v>2956</v>
      </c>
      <c r="M2596">
        <v>52.17</v>
      </c>
      <c r="N2596">
        <v>4.37</v>
      </c>
      <c r="O2596" t="s">
        <v>1615</v>
      </c>
      <c r="P2596" t="s">
        <v>34</v>
      </c>
      <c r="Q2596" t="s">
        <v>35</v>
      </c>
      <c r="R2596">
        <v>99</v>
      </c>
      <c r="S2596">
        <v>2</v>
      </c>
      <c r="T2596">
        <v>91</v>
      </c>
    </row>
    <row r="2597" spans="1:20">
      <c r="A2597" t="s">
        <v>1953</v>
      </c>
      <c r="B2597" s="4">
        <v>26</v>
      </c>
      <c r="C2597" s="4">
        <v>5</v>
      </c>
      <c r="D2597" s="4">
        <v>1982</v>
      </c>
      <c r="E2597" s="1">
        <f t="shared" si="80"/>
        <v>11599</v>
      </c>
      <c r="F2597">
        <v>52.17</v>
      </c>
      <c r="G2597">
        <v>4.3499999999999996</v>
      </c>
      <c r="H2597" t="s">
        <v>1615</v>
      </c>
      <c r="I2597" s="4">
        <v>25</v>
      </c>
      <c r="J2597" s="4">
        <v>5</v>
      </c>
      <c r="K2597" s="6">
        <v>1988</v>
      </c>
      <c r="L2597" s="1">
        <f t="shared" si="81"/>
        <v>11240</v>
      </c>
      <c r="M2597">
        <v>52.18</v>
      </c>
      <c r="N2597">
        <v>4.38</v>
      </c>
      <c r="O2597" t="s">
        <v>1615</v>
      </c>
      <c r="P2597" t="s">
        <v>40</v>
      </c>
      <c r="Q2597" t="s">
        <v>35</v>
      </c>
      <c r="R2597">
        <v>2191</v>
      </c>
      <c r="S2597">
        <v>3</v>
      </c>
      <c r="T2597">
        <v>51</v>
      </c>
    </row>
    <row r="2598" spans="1:20">
      <c r="A2598" t="s">
        <v>1954</v>
      </c>
      <c r="B2598" s="4">
        <v>3</v>
      </c>
      <c r="C2598" s="4">
        <v>6</v>
      </c>
      <c r="D2598" s="4">
        <v>1982</v>
      </c>
      <c r="E2598" s="1">
        <f t="shared" si="80"/>
        <v>3229</v>
      </c>
      <c r="F2598">
        <v>52.15</v>
      </c>
      <c r="G2598">
        <v>4.3499999999999996</v>
      </c>
      <c r="H2598" t="s">
        <v>1615</v>
      </c>
      <c r="I2598" s="4">
        <v>5</v>
      </c>
      <c r="J2598" s="4">
        <v>10</v>
      </c>
      <c r="K2598" s="6">
        <v>1982</v>
      </c>
      <c r="L2598" s="1">
        <f t="shared" si="81"/>
        <v>4082</v>
      </c>
      <c r="M2598">
        <v>52.18</v>
      </c>
      <c r="N2598">
        <v>4.37</v>
      </c>
      <c r="O2598" t="s">
        <v>1615</v>
      </c>
      <c r="P2598" t="s">
        <v>81</v>
      </c>
      <c r="Q2598" t="s">
        <v>27</v>
      </c>
      <c r="R2598">
        <v>124</v>
      </c>
      <c r="S2598">
        <v>3</v>
      </c>
      <c r="T2598">
        <v>32</v>
      </c>
    </row>
    <row r="2599" spans="1:20">
      <c r="A2599" t="s">
        <v>1955</v>
      </c>
      <c r="B2599" s="4">
        <v>3</v>
      </c>
      <c r="C2599" s="4">
        <v>6</v>
      </c>
      <c r="D2599" s="4">
        <v>1982</v>
      </c>
      <c r="E2599" s="1">
        <f t="shared" si="80"/>
        <v>3229</v>
      </c>
      <c r="F2599">
        <v>52.15</v>
      </c>
      <c r="G2599">
        <v>4.3499999999999996</v>
      </c>
      <c r="H2599" t="s">
        <v>1615</v>
      </c>
      <c r="I2599" s="4">
        <v>15</v>
      </c>
      <c r="J2599" s="4">
        <v>5</v>
      </c>
      <c r="K2599" s="6">
        <v>1983</v>
      </c>
      <c r="L2599" s="1">
        <f t="shared" si="81"/>
        <v>7582</v>
      </c>
      <c r="M2599">
        <v>52.22</v>
      </c>
      <c r="N2599">
        <v>4.4000000000000004</v>
      </c>
      <c r="O2599" t="s">
        <v>1615</v>
      </c>
      <c r="P2599" t="s">
        <v>40</v>
      </c>
      <c r="Q2599" t="s">
        <v>35</v>
      </c>
      <c r="R2599">
        <v>346</v>
      </c>
      <c r="S2599">
        <v>7</v>
      </c>
      <c r="T2599">
        <v>32</v>
      </c>
    </row>
    <row r="2600" spans="1:20">
      <c r="A2600" t="s">
        <v>1958</v>
      </c>
      <c r="B2600" s="4">
        <v>24</v>
      </c>
      <c r="C2600" s="4">
        <v>5</v>
      </c>
      <c r="D2600" s="4">
        <v>1982</v>
      </c>
      <c r="E2600" s="1">
        <f t="shared" si="80"/>
        <v>10869</v>
      </c>
      <c r="F2600">
        <v>53.05</v>
      </c>
      <c r="G2600">
        <v>4.72</v>
      </c>
      <c r="H2600" t="s">
        <v>1615</v>
      </c>
      <c r="I2600" s="4">
        <v>10</v>
      </c>
      <c r="J2600" s="4">
        <v>5</v>
      </c>
      <c r="K2600" s="6">
        <v>1985</v>
      </c>
      <c r="L2600" s="1">
        <f t="shared" si="81"/>
        <v>5758</v>
      </c>
      <c r="M2600">
        <v>53.12</v>
      </c>
      <c r="N2600">
        <v>4.7699999999999996</v>
      </c>
      <c r="O2600" t="s">
        <v>1615</v>
      </c>
      <c r="P2600" t="s">
        <v>40</v>
      </c>
      <c r="Q2600" t="s">
        <v>35</v>
      </c>
      <c r="R2600">
        <v>1082</v>
      </c>
      <c r="S2600">
        <v>9</v>
      </c>
      <c r="T2600">
        <v>25</v>
      </c>
    </row>
    <row r="2601" spans="1:20">
      <c r="A2601" t="s">
        <v>1959</v>
      </c>
      <c r="B2601" s="4">
        <v>5</v>
      </c>
      <c r="C2601" s="4">
        <v>6</v>
      </c>
      <c r="D2601" s="4">
        <v>1982</v>
      </c>
      <c r="E2601" s="1">
        <f t="shared" si="80"/>
        <v>3960</v>
      </c>
      <c r="F2601">
        <v>52.15</v>
      </c>
      <c r="G2601">
        <v>4.3499999999999996</v>
      </c>
      <c r="H2601" t="s">
        <v>1615</v>
      </c>
      <c r="I2601" s="4">
        <v>16</v>
      </c>
      <c r="J2601" s="4">
        <v>7</v>
      </c>
      <c r="K2601" s="6">
        <v>1982</v>
      </c>
      <c r="L2601" s="1">
        <f t="shared" si="81"/>
        <v>8008</v>
      </c>
      <c r="M2601">
        <v>52.25</v>
      </c>
      <c r="N2601">
        <v>4.43</v>
      </c>
      <c r="O2601" t="s">
        <v>1615</v>
      </c>
      <c r="P2601" t="s">
        <v>40</v>
      </c>
      <c r="Q2601" t="s">
        <v>35</v>
      </c>
      <c r="R2601">
        <v>41</v>
      </c>
      <c r="S2601">
        <v>11</v>
      </c>
      <c r="T2601">
        <v>32</v>
      </c>
    </row>
    <row r="2602" spans="1:20">
      <c r="A2602" t="s">
        <v>1960</v>
      </c>
      <c r="B2602" s="4">
        <v>18</v>
      </c>
      <c r="C2602" s="4">
        <v>6</v>
      </c>
      <c r="D2602" s="4">
        <v>1982</v>
      </c>
      <c r="E2602" s="1">
        <f t="shared" si="80"/>
        <v>8708</v>
      </c>
      <c r="F2602">
        <v>51.93</v>
      </c>
      <c r="G2602">
        <v>5.53</v>
      </c>
      <c r="H2602" t="s">
        <v>1615</v>
      </c>
      <c r="I2602" s="4">
        <v>25</v>
      </c>
      <c r="J2602" s="4">
        <v>8</v>
      </c>
      <c r="K2602" s="6">
        <v>1982</v>
      </c>
      <c r="L2602" s="1">
        <f t="shared" si="81"/>
        <v>11326</v>
      </c>
      <c r="M2602">
        <v>51.95</v>
      </c>
      <c r="N2602">
        <v>5.6</v>
      </c>
      <c r="O2602" t="s">
        <v>1615</v>
      </c>
      <c r="P2602" t="s">
        <v>34</v>
      </c>
      <c r="Q2602" t="s">
        <v>35</v>
      </c>
      <c r="R2602">
        <v>68</v>
      </c>
      <c r="S2602">
        <v>5</v>
      </c>
      <c r="T2602">
        <v>68</v>
      </c>
    </row>
    <row r="2603" spans="1:20">
      <c r="A2603" t="s">
        <v>1961</v>
      </c>
      <c r="B2603" s="4">
        <v>24</v>
      </c>
      <c r="C2603" s="4">
        <v>6</v>
      </c>
      <c r="D2603" s="4">
        <v>1982</v>
      </c>
      <c r="E2603" s="1">
        <f t="shared" si="80"/>
        <v>10900</v>
      </c>
      <c r="F2603">
        <v>51.93</v>
      </c>
      <c r="G2603">
        <v>5.53</v>
      </c>
      <c r="H2603" t="s">
        <v>1615</v>
      </c>
      <c r="I2603" s="4">
        <v>6</v>
      </c>
      <c r="J2603" s="4">
        <v>7</v>
      </c>
      <c r="K2603" s="6">
        <v>1982</v>
      </c>
      <c r="L2603" s="1">
        <f t="shared" si="81"/>
        <v>4355</v>
      </c>
      <c r="M2603">
        <v>51.92</v>
      </c>
      <c r="N2603">
        <v>5.55</v>
      </c>
      <c r="O2603" t="s">
        <v>1615</v>
      </c>
      <c r="P2603" t="s">
        <v>40</v>
      </c>
      <c r="Q2603" t="s">
        <v>35</v>
      </c>
      <c r="R2603">
        <v>12</v>
      </c>
      <c r="S2603">
        <v>3</v>
      </c>
      <c r="T2603">
        <v>149</v>
      </c>
    </row>
    <row r="2604" spans="1:20">
      <c r="A2604" t="s">
        <v>1962</v>
      </c>
      <c r="B2604" s="4">
        <v>24</v>
      </c>
      <c r="C2604" s="4">
        <v>6</v>
      </c>
      <c r="D2604" s="4">
        <v>1982</v>
      </c>
      <c r="E2604" s="1">
        <f t="shared" si="80"/>
        <v>10900</v>
      </c>
      <c r="F2604">
        <v>51.93</v>
      </c>
      <c r="G2604">
        <v>5.53</v>
      </c>
      <c r="H2604" t="s">
        <v>1615</v>
      </c>
      <c r="I2604" s="4">
        <v>6</v>
      </c>
      <c r="J2604" s="4">
        <v>7</v>
      </c>
      <c r="K2604" s="6">
        <v>1982</v>
      </c>
      <c r="L2604" s="1">
        <f t="shared" si="81"/>
        <v>4355</v>
      </c>
      <c r="M2604">
        <v>51.92</v>
      </c>
      <c r="N2604">
        <v>5.55</v>
      </c>
      <c r="O2604" t="s">
        <v>1615</v>
      </c>
      <c r="P2604" t="s">
        <v>40</v>
      </c>
      <c r="Q2604" t="s">
        <v>35</v>
      </c>
      <c r="R2604">
        <v>12</v>
      </c>
      <c r="S2604">
        <v>3</v>
      </c>
      <c r="T2604">
        <v>149</v>
      </c>
    </row>
    <row r="2605" spans="1:20">
      <c r="A2605" t="s">
        <v>2111</v>
      </c>
      <c r="B2605" s="4">
        <v>6</v>
      </c>
      <c r="C2605" s="4">
        <v>6</v>
      </c>
      <c r="D2605" s="4">
        <v>1982</v>
      </c>
      <c r="E2605" s="1">
        <f t="shared" si="80"/>
        <v>4325</v>
      </c>
      <c r="F2605">
        <v>60.45</v>
      </c>
      <c r="G2605">
        <v>12.05</v>
      </c>
      <c r="H2605" t="s">
        <v>669</v>
      </c>
      <c r="I2605" s="4">
        <v>30</v>
      </c>
      <c r="J2605" s="4">
        <v>6</v>
      </c>
      <c r="K2605" s="6">
        <v>1982</v>
      </c>
      <c r="L2605" s="1">
        <f t="shared" si="81"/>
        <v>13091</v>
      </c>
      <c r="M2605">
        <v>60.45</v>
      </c>
      <c r="N2605">
        <v>12.05</v>
      </c>
      <c r="O2605" t="s">
        <v>669</v>
      </c>
      <c r="P2605" t="s">
        <v>40</v>
      </c>
      <c r="Q2605" t="s">
        <v>35</v>
      </c>
      <c r="R2605">
        <v>24</v>
      </c>
      <c r="S2605">
        <v>0</v>
      </c>
      <c r="T2605">
        <v>0</v>
      </c>
    </row>
    <row r="2606" spans="1:20">
      <c r="A2606" t="s">
        <v>2318</v>
      </c>
      <c r="B2606" s="4">
        <v>11</v>
      </c>
      <c r="C2606" s="4">
        <v>6</v>
      </c>
      <c r="D2606" s="4">
        <v>1982</v>
      </c>
      <c r="E2606" s="1">
        <f t="shared" si="80"/>
        <v>6151</v>
      </c>
      <c r="F2606">
        <v>62.48</v>
      </c>
      <c r="G2606">
        <v>6</v>
      </c>
      <c r="H2606" t="s">
        <v>669</v>
      </c>
      <c r="I2606" s="4">
        <v>20</v>
      </c>
      <c r="J2606" s="4">
        <v>6</v>
      </c>
      <c r="K2606" s="6">
        <v>1982</v>
      </c>
      <c r="L2606" s="1">
        <f t="shared" si="81"/>
        <v>9439</v>
      </c>
      <c r="M2606">
        <v>62.48</v>
      </c>
      <c r="N2606">
        <v>6</v>
      </c>
      <c r="O2606" t="s">
        <v>669</v>
      </c>
      <c r="P2606" t="s">
        <v>81</v>
      </c>
      <c r="Q2606" t="s">
        <v>35</v>
      </c>
      <c r="R2606">
        <v>9</v>
      </c>
      <c r="S2606">
        <v>0</v>
      </c>
      <c r="T2606">
        <v>0</v>
      </c>
    </row>
    <row r="2607" spans="1:20">
      <c r="A2607" t="s">
        <v>2319</v>
      </c>
      <c r="B2607" s="4">
        <v>23</v>
      </c>
      <c r="C2607" s="4">
        <v>6</v>
      </c>
      <c r="D2607" s="4">
        <v>1982</v>
      </c>
      <c r="E2607" s="1">
        <f t="shared" si="80"/>
        <v>10534</v>
      </c>
      <c r="F2607">
        <v>69.58</v>
      </c>
      <c r="G2607">
        <v>22.58</v>
      </c>
      <c r="H2607" t="s">
        <v>669</v>
      </c>
      <c r="I2607" s="4">
        <v>31</v>
      </c>
      <c r="J2607" s="4">
        <v>10</v>
      </c>
      <c r="K2607" s="6">
        <v>1982</v>
      </c>
      <c r="L2607" s="1">
        <f t="shared" si="81"/>
        <v>13578</v>
      </c>
      <c r="M2607">
        <v>69.38</v>
      </c>
      <c r="N2607">
        <v>24.25</v>
      </c>
      <c r="O2607" t="s">
        <v>669</v>
      </c>
      <c r="P2607" t="s">
        <v>81</v>
      </c>
      <c r="Q2607" t="s">
        <v>35</v>
      </c>
      <c r="R2607">
        <v>130</v>
      </c>
      <c r="S2607">
        <v>69</v>
      </c>
      <c r="T2607">
        <v>109</v>
      </c>
    </row>
    <row r="2608" spans="1:20">
      <c r="A2608" t="s">
        <v>2324</v>
      </c>
      <c r="B2608" s="4">
        <v>1</v>
      </c>
      <c r="C2608" s="4">
        <v>6</v>
      </c>
      <c r="D2608" s="4">
        <v>1982</v>
      </c>
      <c r="E2608" s="1">
        <f t="shared" si="80"/>
        <v>2499</v>
      </c>
      <c r="F2608">
        <v>59.28</v>
      </c>
      <c r="G2608">
        <v>5.25</v>
      </c>
      <c r="H2608" t="s">
        <v>669</v>
      </c>
      <c r="I2608" s="4">
        <v>20</v>
      </c>
      <c r="J2608" s="4">
        <v>5</v>
      </c>
      <c r="K2608" s="6">
        <v>1983</v>
      </c>
      <c r="L2608" s="1">
        <f t="shared" si="81"/>
        <v>9409</v>
      </c>
      <c r="M2608">
        <v>59.28</v>
      </c>
      <c r="N2608">
        <v>5.25</v>
      </c>
      <c r="O2608" t="s">
        <v>669</v>
      </c>
      <c r="P2608" t="s">
        <v>40</v>
      </c>
      <c r="Q2608" t="s">
        <v>35</v>
      </c>
      <c r="R2608">
        <v>353</v>
      </c>
      <c r="S2608">
        <v>0</v>
      </c>
      <c r="T2608">
        <v>0</v>
      </c>
    </row>
    <row r="2609" spans="1:20">
      <c r="A2609" t="s">
        <v>2410</v>
      </c>
      <c r="B2609" s="4">
        <v>29</v>
      </c>
      <c r="C2609" s="4">
        <v>5</v>
      </c>
      <c r="D2609" s="4">
        <v>1982</v>
      </c>
      <c r="E2609" s="1">
        <f t="shared" si="80"/>
        <v>12695</v>
      </c>
      <c r="F2609">
        <v>63.12</v>
      </c>
      <c r="G2609">
        <v>7.75</v>
      </c>
      <c r="H2609" t="s">
        <v>669</v>
      </c>
      <c r="I2609" s="4">
        <v>14</v>
      </c>
      <c r="J2609" s="4">
        <v>6</v>
      </c>
      <c r="K2609" s="6">
        <v>1983</v>
      </c>
      <c r="L2609" s="1">
        <f t="shared" si="81"/>
        <v>7248</v>
      </c>
      <c r="M2609">
        <v>63.1</v>
      </c>
      <c r="N2609">
        <v>7.77</v>
      </c>
      <c r="O2609" t="s">
        <v>669</v>
      </c>
      <c r="P2609" t="s">
        <v>81</v>
      </c>
      <c r="Q2609" t="s">
        <v>35</v>
      </c>
      <c r="R2609">
        <v>381</v>
      </c>
      <c r="S2609">
        <v>3</v>
      </c>
      <c r="T2609">
        <v>156</v>
      </c>
    </row>
    <row r="2610" spans="1:20">
      <c r="A2610" t="s">
        <v>2411</v>
      </c>
      <c r="B2610" s="4">
        <v>1</v>
      </c>
      <c r="C2610" s="4">
        <v>6</v>
      </c>
      <c r="D2610" s="4">
        <v>1982</v>
      </c>
      <c r="E2610" s="1">
        <f t="shared" si="80"/>
        <v>2499</v>
      </c>
      <c r="F2610">
        <v>63.12</v>
      </c>
      <c r="G2610">
        <v>7.75</v>
      </c>
      <c r="H2610" t="s">
        <v>669</v>
      </c>
      <c r="I2610" s="4">
        <v>14</v>
      </c>
      <c r="J2610" s="4">
        <v>8</v>
      </c>
      <c r="K2610" s="6">
        <v>1982</v>
      </c>
      <c r="L2610" s="1">
        <f t="shared" si="81"/>
        <v>7308</v>
      </c>
      <c r="M2610">
        <v>63.12</v>
      </c>
      <c r="N2610">
        <v>7.75</v>
      </c>
      <c r="O2610" t="s">
        <v>669</v>
      </c>
      <c r="P2610" t="s">
        <v>40</v>
      </c>
      <c r="Q2610" t="s">
        <v>35</v>
      </c>
      <c r="R2610">
        <v>74</v>
      </c>
      <c r="S2610">
        <v>0</v>
      </c>
      <c r="T2610">
        <v>0</v>
      </c>
    </row>
    <row r="2611" spans="1:20">
      <c r="A2611" t="s">
        <v>2446</v>
      </c>
      <c r="B2611" s="4">
        <v>29</v>
      </c>
      <c r="C2611" s="4">
        <v>5</v>
      </c>
      <c r="D2611" s="4">
        <v>1982</v>
      </c>
      <c r="E2611" s="1">
        <f t="shared" si="80"/>
        <v>12695</v>
      </c>
      <c r="F2611">
        <v>49.88</v>
      </c>
      <c r="G2611">
        <v>19.48</v>
      </c>
      <c r="H2611" t="s">
        <v>2428</v>
      </c>
      <c r="I2611" s="4">
        <v>1</v>
      </c>
      <c r="J2611" s="4">
        <v>6</v>
      </c>
      <c r="K2611" s="6">
        <v>1983</v>
      </c>
      <c r="L2611" s="1">
        <f t="shared" si="81"/>
        <v>2500</v>
      </c>
      <c r="M2611">
        <v>49.83</v>
      </c>
      <c r="N2611">
        <v>19.47</v>
      </c>
      <c r="O2611" t="s">
        <v>2428</v>
      </c>
      <c r="P2611" t="s">
        <v>81</v>
      </c>
      <c r="Q2611" t="s">
        <v>35</v>
      </c>
      <c r="R2611">
        <v>368</v>
      </c>
      <c r="S2611">
        <v>6</v>
      </c>
      <c r="T2611">
        <v>193</v>
      </c>
    </row>
    <row r="2612" spans="1:20">
      <c r="A2612" t="s">
        <v>2447</v>
      </c>
      <c r="B2612" s="4">
        <v>29</v>
      </c>
      <c r="C2612" s="4">
        <v>5</v>
      </c>
      <c r="D2612" s="4">
        <v>1982</v>
      </c>
      <c r="E2612" s="1">
        <f t="shared" si="80"/>
        <v>12695</v>
      </c>
      <c r="F2612">
        <v>49.88</v>
      </c>
      <c r="G2612">
        <v>19.48</v>
      </c>
      <c r="H2612" t="s">
        <v>2428</v>
      </c>
      <c r="I2612" s="4">
        <v>15</v>
      </c>
      <c r="J2612" s="4">
        <v>12</v>
      </c>
      <c r="K2612" s="6">
        <v>1982</v>
      </c>
      <c r="L2612" s="1">
        <f t="shared" si="81"/>
        <v>7795</v>
      </c>
      <c r="M2612">
        <v>49.88</v>
      </c>
      <c r="N2612">
        <v>19.48</v>
      </c>
      <c r="O2612" t="s">
        <v>2428</v>
      </c>
      <c r="P2612" t="s">
        <v>34</v>
      </c>
      <c r="Q2612" t="s">
        <v>35</v>
      </c>
      <c r="R2612">
        <v>200</v>
      </c>
      <c r="S2612">
        <v>0</v>
      </c>
      <c r="T2612">
        <v>0</v>
      </c>
    </row>
    <row r="2613" spans="1:20">
      <c r="A2613" t="s">
        <v>2448</v>
      </c>
      <c r="B2613" s="4">
        <v>29</v>
      </c>
      <c r="C2613" s="4">
        <v>5</v>
      </c>
      <c r="D2613" s="4">
        <v>1982</v>
      </c>
      <c r="E2613" s="1">
        <f t="shared" si="80"/>
        <v>12695</v>
      </c>
      <c r="F2613">
        <v>49.88</v>
      </c>
      <c r="G2613">
        <v>19.48</v>
      </c>
      <c r="H2613" t="s">
        <v>2428</v>
      </c>
      <c r="I2613" s="4">
        <v>12</v>
      </c>
      <c r="J2613" s="4">
        <v>2</v>
      </c>
      <c r="K2613" s="6">
        <v>1983</v>
      </c>
      <c r="L2613" s="1">
        <f t="shared" si="81"/>
        <v>6397</v>
      </c>
      <c r="M2613">
        <v>49.9</v>
      </c>
      <c r="N2613">
        <v>19.48</v>
      </c>
      <c r="O2613" t="s">
        <v>2428</v>
      </c>
      <c r="P2613" t="s">
        <v>34</v>
      </c>
      <c r="Q2613" t="s">
        <v>35</v>
      </c>
      <c r="R2613">
        <v>259</v>
      </c>
      <c r="S2613">
        <v>2</v>
      </c>
      <c r="T2613">
        <v>0</v>
      </c>
    </row>
    <row r="2614" spans="1:20">
      <c r="A2614" t="s">
        <v>2449</v>
      </c>
      <c r="B2614" s="4">
        <v>29</v>
      </c>
      <c r="C2614" s="4">
        <v>5</v>
      </c>
      <c r="D2614" s="4">
        <v>1982</v>
      </c>
      <c r="E2614" s="1">
        <f t="shared" si="80"/>
        <v>12695</v>
      </c>
      <c r="F2614">
        <v>49.88</v>
      </c>
      <c r="G2614">
        <v>19.48</v>
      </c>
      <c r="H2614" t="s">
        <v>2428</v>
      </c>
      <c r="I2614" s="4">
        <v>22</v>
      </c>
      <c r="J2614" s="4">
        <v>3</v>
      </c>
      <c r="K2614" s="6">
        <v>1983</v>
      </c>
      <c r="L2614" s="1">
        <f t="shared" si="81"/>
        <v>10078</v>
      </c>
      <c r="M2614">
        <v>49.87</v>
      </c>
      <c r="N2614">
        <v>19.53</v>
      </c>
      <c r="O2614" t="s">
        <v>2428</v>
      </c>
      <c r="P2614" t="s">
        <v>34</v>
      </c>
      <c r="Q2614" t="s">
        <v>35</v>
      </c>
      <c r="R2614">
        <v>297</v>
      </c>
      <c r="S2614">
        <v>5</v>
      </c>
      <c r="T2614">
        <v>118</v>
      </c>
    </row>
    <row r="2615" spans="1:20">
      <c r="A2615" t="s">
        <v>2737</v>
      </c>
      <c r="B2615" s="4">
        <v>7</v>
      </c>
      <c r="C2615" s="4">
        <v>6</v>
      </c>
      <c r="D2615" s="4">
        <v>1982</v>
      </c>
      <c r="E2615" s="1">
        <f t="shared" si="80"/>
        <v>4690</v>
      </c>
      <c r="F2615">
        <v>63.12</v>
      </c>
      <c r="G2615">
        <v>23.1</v>
      </c>
      <c r="H2615" t="s">
        <v>2455</v>
      </c>
      <c r="I2615" s="4">
        <v>3</v>
      </c>
      <c r="J2615" s="4">
        <v>12</v>
      </c>
      <c r="K2615" s="6">
        <v>1983</v>
      </c>
      <c r="L2615" s="1">
        <f t="shared" si="81"/>
        <v>3413</v>
      </c>
      <c r="M2615">
        <v>63.12</v>
      </c>
      <c r="N2615">
        <v>23.1</v>
      </c>
      <c r="O2615" t="s">
        <v>2455</v>
      </c>
      <c r="P2615" t="s">
        <v>34</v>
      </c>
      <c r="Q2615" t="s">
        <v>35</v>
      </c>
      <c r="R2615">
        <v>544</v>
      </c>
      <c r="S2615">
        <v>0</v>
      </c>
      <c r="T2615">
        <v>0</v>
      </c>
    </row>
    <row r="2616" spans="1:20">
      <c r="A2616" t="s">
        <v>2738</v>
      </c>
      <c r="B2616" s="4">
        <v>7</v>
      </c>
      <c r="C2616" s="4">
        <v>6</v>
      </c>
      <c r="D2616" s="4">
        <v>1982</v>
      </c>
      <c r="E2616" s="1">
        <f t="shared" si="80"/>
        <v>4690</v>
      </c>
      <c r="F2616">
        <v>63.13</v>
      </c>
      <c r="G2616">
        <v>23.08</v>
      </c>
      <c r="H2616" t="s">
        <v>2455</v>
      </c>
      <c r="I2616" s="4">
        <v>22</v>
      </c>
      <c r="J2616" s="4">
        <v>10</v>
      </c>
      <c r="K2616" s="6">
        <v>1983</v>
      </c>
      <c r="L2616" s="1">
        <f t="shared" si="81"/>
        <v>10292</v>
      </c>
      <c r="M2616">
        <v>63.13</v>
      </c>
      <c r="N2616">
        <v>23.08</v>
      </c>
      <c r="O2616" t="s">
        <v>2455</v>
      </c>
      <c r="P2616" t="s">
        <v>34</v>
      </c>
      <c r="Q2616" t="s">
        <v>35</v>
      </c>
      <c r="R2616">
        <v>502</v>
      </c>
      <c r="S2616">
        <v>0</v>
      </c>
      <c r="T2616">
        <v>0</v>
      </c>
    </row>
    <row r="2617" spans="1:20">
      <c r="A2617" t="s">
        <v>2835</v>
      </c>
      <c r="B2617" s="4">
        <v>3</v>
      </c>
      <c r="C2617" s="4">
        <v>6</v>
      </c>
      <c r="D2617" s="4">
        <v>1982</v>
      </c>
      <c r="E2617" s="1">
        <f t="shared" si="80"/>
        <v>3229</v>
      </c>
      <c r="F2617">
        <v>63.48</v>
      </c>
      <c r="G2617">
        <v>23.8</v>
      </c>
      <c r="H2617" t="s">
        <v>2455</v>
      </c>
      <c r="I2617" s="4">
        <v>30</v>
      </c>
      <c r="J2617" s="4">
        <v>4</v>
      </c>
      <c r="K2617" s="6">
        <v>1987</v>
      </c>
      <c r="L2617" s="1">
        <f t="shared" si="81"/>
        <v>13035</v>
      </c>
      <c r="M2617">
        <v>63.47</v>
      </c>
      <c r="N2617">
        <v>23.78</v>
      </c>
      <c r="O2617" t="s">
        <v>2455</v>
      </c>
      <c r="P2617" t="s">
        <v>40</v>
      </c>
      <c r="Q2617" t="s">
        <v>35</v>
      </c>
      <c r="R2617">
        <v>1792</v>
      </c>
      <c r="S2617">
        <v>3</v>
      </c>
      <c r="T2617">
        <v>205</v>
      </c>
    </row>
    <row r="2618" spans="1:20">
      <c r="A2618" t="s">
        <v>2842</v>
      </c>
      <c r="B2618" s="4">
        <v>25</v>
      </c>
      <c r="C2618" s="4">
        <v>6</v>
      </c>
      <c r="D2618" s="4">
        <v>1982</v>
      </c>
      <c r="E2618" s="1">
        <f t="shared" si="80"/>
        <v>11265</v>
      </c>
      <c r="F2618">
        <v>69.900000000000006</v>
      </c>
      <c r="G2618">
        <v>27.02</v>
      </c>
      <c r="H2618" t="s">
        <v>2455</v>
      </c>
      <c r="I2618" s="4">
        <v>29</v>
      </c>
      <c r="J2618" s="4">
        <v>8</v>
      </c>
      <c r="K2618" s="6">
        <v>1982</v>
      </c>
      <c r="L2618" s="1">
        <f t="shared" si="81"/>
        <v>12787</v>
      </c>
      <c r="M2618">
        <v>69.92</v>
      </c>
      <c r="N2618">
        <v>27.03</v>
      </c>
      <c r="O2618" t="s">
        <v>2455</v>
      </c>
      <c r="P2618" t="s">
        <v>34</v>
      </c>
      <c r="Q2618" t="s">
        <v>35</v>
      </c>
      <c r="R2618">
        <v>65</v>
      </c>
      <c r="S2618">
        <v>2</v>
      </c>
      <c r="T2618">
        <v>19</v>
      </c>
    </row>
    <row r="2619" spans="1:20">
      <c r="A2619" t="s">
        <v>2845</v>
      </c>
      <c r="B2619" s="4">
        <v>10</v>
      </c>
      <c r="C2619" s="4">
        <v>6</v>
      </c>
      <c r="D2619" s="4">
        <v>1982</v>
      </c>
      <c r="E2619" s="1">
        <f t="shared" si="80"/>
        <v>5786</v>
      </c>
      <c r="F2619">
        <v>66.77</v>
      </c>
      <c r="G2619">
        <v>23.97</v>
      </c>
      <c r="H2619" t="s">
        <v>2455</v>
      </c>
      <c r="I2619" s="4">
        <v>4</v>
      </c>
      <c r="J2619" s="4">
        <v>8</v>
      </c>
      <c r="K2619" s="6">
        <v>1982</v>
      </c>
      <c r="L2619" s="1">
        <f t="shared" si="81"/>
        <v>3656</v>
      </c>
      <c r="M2619">
        <v>66.77</v>
      </c>
      <c r="N2619">
        <v>23.97</v>
      </c>
      <c r="O2619" t="s">
        <v>2455</v>
      </c>
      <c r="P2619" t="s">
        <v>40</v>
      </c>
      <c r="Q2619" t="s">
        <v>27</v>
      </c>
      <c r="R2619">
        <v>55</v>
      </c>
      <c r="S2619">
        <v>0</v>
      </c>
      <c r="T2619">
        <v>0</v>
      </c>
    </row>
    <row r="2620" spans="1:20">
      <c r="A2620" t="s">
        <v>2875</v>
      </c>
      <c r="B2620" s="4">
        <v>9</v>
      </c>
      <c r="C2620" s="4">
        <v>6</v>
      </c>
      <c r="D2620" s="4">
        <v>1982</v>
      </c>
      <c r="E2620" s="1">
        <f t="shared" si="80"/>
        <v>5421</v>
      </c>
      <c r="F2620">
        <v>60.18</v>
      </c>
      <c r="G2620">
        <v>24.98</v>
      </c>
      <c r="H2620" t="s">
        <v>2455</v>
      </c>
      <c r="I2620" s="4">
        <v>19</v>
      </c>
      <c r="J2620" s="4">
        <v>7</v>
      </c>
      <c r="K2620" s="6">
        <v>1982</v>
      </c>
      <c r="L2620" s="1">
        <f t="shared" si="81"/>
        <v>9103</v>
      </c>
      <c r="M2620">
        <v>60.18</v>
      </c>
      <c r="N2620">
        <v>24.98</v>
      </c>
      <c r="O2620" t="s">
        <v>2455</v>
      </c>
      <c r="P2620" t="s">
        <v>81</v>
      </c>
      <c r="Q2620" t="s">
        <v>27</v>
      </c>
      <c r="R2620">
        <v>40</v>
      </c>
      <c r="S2620">
        <v>0</v>
      </c>
      <c r="T2620">
        <v>0</v>
      </c>
    </row>
    <row r="2621" spans="1:20">
      <c r="A2621" t="s">
        <v>2876</v>
      </c>
      <c r="B2621" s="4">
        <v>9</v>
      </c>
      <c r="C2621" s="4">
        <v>6</v>
      </c>
      <c r="D2621" s="4">
        <v>1982</v>
      </c>
      <c r="E2621" s="1">
        <f t="shared" si="80"/>
        <v>5421</v>
      </c>
      <c r="F2621">
        <v>60.18</v>
      </c>
      <c r="G2621">
        <v>24.98</v>
      </c>
      <c r="H2621" t="s">
        <v>2455</v>
      </c>
      <c r="I2621" s="4">
        <v>20</v>
      </c>
      <c r="J2621" s="4">
        <v>11</v>
      </c>
      <c r="K2621" s="6">
        <v>1982</v>
      </c>
      <c r="L2621" s="1">
        <f t="shared" si="81"/>
        <v>9592</v>
      </c>
      <c r="M2621">
        <v>60.18</v>
      </c>
      <c r="N2621">
        <v>24.98</v>
      </c>
      <c r="O2621" t="s">
        <v>2455</v>
      </c>
      <c r="P2621" t="s">
        <v>40</v>
      </c>
      <c r="Q2621" t="s">
        <v>35</v>
      </c>
      <c r="R2621">
        <v>164</v>
      </c>
      <c r="S2621">
        <v>0</v>
      </c>
      <c r="T2621">
        <v>0</v>
      </c>
    </row>
    <row r="2622" spans="1:20">
      <c r="A2622" t="s">
        <v>2943</v>
      </c>
      <c r="B2622" s="4">
        <v>3</v>
      </c>
      <c r="C2622" s="4">
        <v>6</v>
      </c>
      <c r="D2622" s="4">
        <v>1982</v>
      </c>
      <c r="E2622" s="1">
        <f t="shared" si="80"/>
        <v>3229</v>
      </c>
      <c r="F2622">
        <v>60.52</v>
      </c>
      <c r="G2622">
        <v>24.25</v>
      </c>
      <c r="H2622" t="s">
        <v>2455</v>
      </c>
      <c r="I2622" s="4">
        <v>14</v>
      </c>
      <c r="J2622" s="4">
        <v>7</v>
      </c>
      <c r="K2622" s="6">
        <v>1993</v>
      </c>
      <c r="L2622" s="1">
        <f t="shared" si="81"/>
        <v>7288</v>
      </c>
      <c r="M2622">
        <v>60.53</v>
      </c>
      <c r="N2622">
        <v>24.17</v>
      </c>
      <c r="O2622" t="s">
        <v>2455</v>
      </c>
      <c r="P2622" t="s">
        <v>40</v>
      </c>
      <c r="Q2622" t="s">
        <v>35</v>
      </c>
      <c r="R2622">
        <v>4059</v>
      </c>
      <c r="S2622">
        <v>5</v>
      </c>
      <c r="T2622">
        <v>293</v>
      </c>
    </row>
    <row r="2623" spans="1:20">
      <c r="A2623" t="s">
        <v>2985</v>
      </c>
      <c r="B2623" s="4">
        <v>7</v>
      </c>
      <c r="C2623" s="4">
        <v>6</v>
      </c>
      <c r="D2623" s="4">
        <v>1982</v>
      </c>
      <c r="E2623" s="1">
        <f t="shared" si="80"/>
        <v>4690</v>
      </c>
      <c r="F2623">
        <v>64.88</v>
      </c>
      <c r="G2623">
        <v>25.2</v>
      </c>
      <c r="H2623" t="s">
        <v>2455</v>
      </c>
      <c r="I2623" s="4">
        <v>14</v>
      </c>
      <c r="J2623" s="4">
        <v>11</v>
      </c>
      <c r="K2623" s="6">
        <v>1985</v>
      </c>
      <c r="L2623" s="1">
        <f t="shared" si="81"/>
        <v>7403</v>
      </c>
      <c r="M2623">
        <v>64.83</v>
      </c>
      <c r="N2623">
        <v>25.18</v>
      </c>
      <c r="O2623" t="s">
        <v>2455</v>
      </c>
      <c r="P2623" t="s">
        <v>40</v>
      </c>
      <c r="Q2623" t="s">
        <v>35</v>
      </c>
      <c r="R2623">
        <v>1256</v>
      </c>
      <c r="S2623">
        <v>6</v>
      </c>
      <c r="T2623">
        <v>189</v>
      </c>
    </row>
    <row r="2624" spans="1:20">
      <c r="A2624" t="s">
        <v>2986</v>
      </c>
      <c r="B2624" s="4">
        <v>2</v>
      </c>
      <c r="C2624" s="4">
        <v>6</v>
      </c>
      <c r="D2624" s="4">
        <v>1982</v>
      </c>
      <c r="E2624" s="1">
        <f t="shared" si="80"/>
        <v>2864</v>
      </c>
      <c r="F2624">
        <v>62.57</v>
      </c>
      <c r="G2624">
        <v>29.8</v>
      </c>
      <c r="H2624" t="s">
        <v>2455</v>
      </c>
      <c r="I2624" s="4">
        <v>7</v>
      </c>
      <c r="J2624" s="4">
        <v>9</v>
      </c>
      <c r="K2624" s="6">
        <v>1988</v>
      </c>
      <c r="L2624" s="1">
        <f t="shared" si="81"/>
        <v>4788</v>
      </c>
      <c r="M2624">
        <v>62.5</v>
      </c>
      <c r="N2624">
        <v>29.67</v>
      </c>
      <c r="O2624" t="s">
        <v>2455</v>
      </c>
      <c r="P2624" t="s">
        <v>40</v>
      </c>
      <c r="Q2624" t="s">
        <v>52</v>
      </c>
      <c r="R2624">
        <v>2289</v>
      </c>
      <c r="S2624">
        <v>11</v>
      </c>
      <c r="T2624">
        <v>223</v>
      </c>
    </row>
    <row r="2625" spans="1:20">
      <c r="A2625" t="s">
        <v>2987</v>
      </c>
      <c r="B2625" s="4">
        <v>2</v>
      </c>
      <c r="C2625" s="4">
        <v>6</v>
      </c>
      <c r="D2625" s="4">
        <v>1982</v>
      </c>
      <c r="E2625" s="1">
        <f t="shared" si="80"/>
        <v>2864</v>
      </c>
      <c r="F2625">
        <v>62.57</v>
      </c>
      <c r="G2625">
        <v>29.82</v>
      </c>
      <c r="H2625" t="s">
        <v>2455</v>
      </c>
      <c r="I2625" s="4">
        <v>20</v>
      </c>
      <c r="J2625" s="4">
        <v>3</v>
      </c>
      <c r="K2625" s="6">
        <v>1984</v>
      </c>
      <c r="L2625" s="1">
        <f t="shared" si="81"/>
        <v>9349</v>
      </c>
      <c r="M2625">
        <v>62.58</v>
      </c>
      <c r="N2625">
        <v>29.77</v>
      </c>
      <c r="O2625" t="s">
        <v>2455</v>
      </c>
      <c r="P2625" t="s">
        <v>81</v>
      </c>
      <c r="Q2625" t="s">
        <v>27</v>
      </c>
      <c r="R2625">
        <v>657</v>
      </c>
      <c r="S2625">
        <v>4</v>
      </c>
      <c r="T2625">
        <v>306</v>
      </c>
    </row>
    <row r="2626" spans="1:20">
      <c r="A2626" t="s">
        <v>2988</v>
      </c>
      <c r="B2626" s="4">
        <v>5</v>
      </c>
      <c r="C2626" s="4">
        <v>6</v>
      </c>
      <c r="D2626" s="4">
        <v>1982</v>
      </c>
      <c r="E2626" s="1">
        <f t="shared" si="80"/>
        <v>3960</v>
      </c>
      <c r="F2626">
        <v>62.55</v>
      </c>
      <c r="G2626">
        <v>29.82</v>
      </c>
      <c r="H2626" t="s">
        <v>2455</v>
      </c>
      <c r="I2626" s="4">
        <v>18</v>
      </c>
      <c r="J2626" s="4">
        <v>9</v>
      </c>
      <c r="K2626" s="6">
        <v>1982</v>
      </c>
      <c r="L2626" s="1">
        <f t="shared" si="81"/>
        <v>8800</v>
      </c>
      <c r="M2626">
        <v>62.55</v>
      </c>
      <c r="N2626">
        <v>29.83</v>
      </c>
      <c r="O2626" t="s">
        <v>2455</v>
      </c>
      <c r="P2626" t="s">
        <v>40</v>
      </c>
      <c r="Q2626" t="s">
        <v>35</v>
      </c>
      <c r="R2626">
        <v>105</v>
      </c>
      <c r="S2626">
        <v>1</v>
      </c>
      <c r="T2626">
        <v>91</v>
      </c>
    </row>
    <row r="2627" spans="1:20">
      <c r="A2627" t="s">
        <v>3003</v>
      </c>
      <c r="B2627" s="4">
        <v>26</v>
      </c>
      <c r="C2627" s="4">
        <v>5</v>
      </c>
      <c r="D2627" s="4">
        <v>1982</v>
      </c>
      <c r="E2627" s="1">
        <f t="shared" ref="E2627:E2690" si="82">DATE(B2627,C2627,D2627)</f>
        <v>11599</v>
      </c>
      <c r="F2627">
        <v>62.53</v>
      </c>
      <c r="G2627">
        <v>29.83</v>
      </c>
      <c r="H2627" t="s">
        <v>2455</v>
      </c>
      <c r="I2627" s="4">
        <v>23</v>
      </c>
      <c r="J2627" s="4">
        <v>11</v>
      </c>
      <c r="K2627" s="6">
        <v>1986</v>
      </c>
      <c r="L2627" s="1">
        <f t="shared" ref="L2627:L2690" si="83">DATE(I2627,J2627,K2627)</f>
        <v>10691</v>
      </c>
      <c r="M2627">
        <v>62.55</v>
      </c>
      <c r="N2627">
        <v>29.85</v>
      </c>
      <c r="O2627" t="s">
        <v>2455</v>
      </c>
      <c r="P2627" t="s">
        <v>81</v>
      </c>
      <c r="Q2627" t="s">
        <v>35</v>
      </c>
      <c r="R2627">
        <v>1642</v>
      </c>
      <c r="S2627">
        <v>3</v>
      </c>
      <c r="T2627">
        <v>25</v>
      </c>
    </row>
    <row r="2628" spans="1:20">
      <c r="A2628" t="s">
        <v>3004</v>
      </c>
      <c r="B2628" s="4">
        <v>26</v>
      </c>
      <c r="C2628" s="4">
        <v>5</v>
      </c>
      <c r="D2628" s="4">
        <v>1982</v>
      </c>
      <c r="E2628" s="1">
        <f t="shared" si="82"/>
        <v>11599</v>
      </c>
      <c r="F2628">
        <v>62.53</v>
      </c>
      <c r="G2628">
        <v>29.83</v>
      </c>
      <c r="H2628" t="s">
        <v>2455</v>
      </c>
      <c r="I2628" s="4">
        <v>17</v>
      </c>
      <c r="J2628" s="4">
        <v>10</v>
      </c>
      <c r="K2628" s="6">
        <v>1984</v>
      </c>
      <c r="L2628" s="1">
        <f t="shared" si="83"/>
        <v>8467</v>
      </c>
      <c r="M2628">
        <v>62.77</v>
      </c>
      <c r="N2628">
        <v>29.85</v>
      </c>
      <c r="O2628" t="s">
        <v>2455</v>
      </c>
      <c r="P2628" t="s">
        <v>34</v>
      </c>
      <c r="Q2628" t="s">
        <v>35</v>
      </c>
      <c r="R2628">
        <v>875</v>
      </c>
      <c r="S2628">
        <v>26</v>
      </c>
      <c r="T2628">
        <v>2</v>
      </c>
    </row>
    <row r="2629" spans="1:20">
      <c r="A2629" t="s">
        <v>3007</v>
      </c>
      <c r="B2629" s="4">
        <v>6</v>
      </c>
      <c r="C2629" s="4">
        <v>6</v>
      </c>
      <c r="D2629" s="4">
        <v>1982</v>
      </c>
      <c r="E2629" s="1">
        <f t="shared" si="82"/>
        <v>4325</v>
      </c>
      <c r="F2629">
        <v>61.15</v>
      </c>
      <c r="G2629">
        <v>27.5</v>
      </c>
      <c r="H2629" t="s">
        <v>2455</v>
      </c>
      <c r="I2629" s="4">
        <v>15</v>
      </c>
      <c r="J2629" s="4">
        <v>7</v>
      </c>
      <c r="K2629" s="6">
        <v>1982</v>
      </c>
      <c r="L2629" s="1">
        <f t="shared" si="83"/>
        <v>7642</v>
      </c>
      <c r="M2629">
        <v>61.15</v>
      </c>
      <c r="N2629">
        <v>27.5</v>
      </c>
      <c r="O2629" t="s">
        <v>2455</v>
      </c>
      <c r="P2629" t="s">
        <v>140</v>
      </c>
      <c r="Q2629" t="s">
        <v>35</v>
      </c>
      <c r="R2629">
        <v>39</v>
      </c>
      <c r="S2629">
        <v>0</v>
      </c>
      <c r="T2629">
        <v>0</v>
      </c>
    </row>
    <row r="2630" spans="1:20">
      <c r="A2630" t="s">
        <v>3008</v>
      </c>
      <c r="B2630" s="4">
        <v>6</v>
      </c>
      <c r="C2630" s="4">
        <v>6</v>
      </c>
      <c r="D2630" s="4">
        <v>1982</v>
      </c>
      <c r="E2630" s="1">
        <f t="shared" si="82"/>
        <v>4325</v>
      </c>
      <c r="F2630">
        <v>61.15</v>
      </c>
      <c r="G2630">
        <v>27.5</v>
      </c>
      <c r="H2630" t="s">
        <v>2455</v>
      </c>
      <c r="I2630" s="4">
        <v>21</v>
      </c>
      <c r="J2630" s="4">
        <v>7</v>
      </c>
      <c r="K2630" s="6">
        <v>1982</v>
      </c>
      <c r="L2630" s="1">
        <f t="shared" si="83"/>
        <v>9834</v>
      </c>
      <c r="M2630">
        <v>61.15</v>
      </c>
      <c r="N2630">
        <v>27.5</v>
      </c>
      <c r="O2630" t="s">
        <v>2455</v>
      </c>
      <c r="P2630" t="s">
        <v>26</v>
      </c>
      <c r="Q2630" t="s">
        <v>27</v>
      </c>
      <c r="R2630">
        <v>45</v>
      </c>
      <c r="S2630">
        <v>0</v>
      </c>
      <c r="T2630">
        <v>0</v>
      </c>
    </row>
    <row r="2631" spans="1:20">
      <c r="A2631" t="s">
        <v>3026</v>
      </c>
      <c r="B2631" s="4">
        <v>6</v>
      </c>
      <c r="C2631" s="4">
        <v>6</v>
      </c>
      <c r="D2631" s="4">
        <v>1982</v>
      </c>
      <c r="E2631" s="1">
        <f t="shared" si="82"/>
        <v>4325</v>
      </c>
      <c r="F2631">
        <v>62.48</v>
      </c>
      <c r="G2631">
        <v>27.2</v>
      </c>
      <c r="H2631" t="s">
        <v>2455</v>
      </c>
      <c r="I2631" s="4">
        <v>2</v>
      </c>
      <c r="J2631" s="4">
        <v>4</v>
      </c>
      <c r="K2631" s="6">
        <v>1983</v>
      </c>
      <c r="L2631" s="1">
        <f t="shared" si="83"/>
        <v>2804</v>
      </c>
      <c r="M2631">
        <v>62.45</v>
      </c>
      <c r="N2631">
        <v>27.17</v>
      </c>
      <c r="O2631" t="s">
        <v>2455</v>
      </c>
      <c r="P2631" t="s">
        <v>34</v>
      </c>
      <c r="Q2631" t="s">
        <v>35</v>
      </c>
      <c r="R2631">
        <v>300</v>
      </c>
      <c r="S2631">
        <v>5</v>
      </c>
      <c r="T2631">
        <v>205</v>
      </c>
    </row>
    <row r="2632" spans="1:20">
      <c r="A2632" t="s">
        <v>3027</v>
      </c>
      <c r="B2632" s="4">
        <v>6</v>
      </c>
      <c r="C2632" s="4">
        <v>6</v>
      </c>
      <c r="D2632" s="4">
        <v>1982</v>
      </c>
      <c r="E2632" s="1">
        <f t="shared" si="82"/>
        <v>4325</v>
      </c>
      <c r="F2632">
        <v>62.53</v>
      </c>
      <c r="G2632">
        <v>27.23</v>
      </c>
      <c r="H2632" t="s">
        <v>2455</v>
      </c>
      <c r="I2632" s="4">
        <v>21</v>
      </c>
      <c r="J2632" s="4">
        <v>8</v>
      </c>
      <c r="K2632" s="6">
        <v>1982</v>
      </c>
      <c r="L2632" s="1">
        <f t="shared" si="83"/>
        <v>9865</v>
      </c>
      <c r="M2632">
        <v>62.55</v>
      </c>
      <c r="N2632">
        <v>27.22</v>
      </c>
      <c r="O2632" t="s">
        <v>2455</v>
      </c>
      <c r="P2632" t="s">
        <v>34</v>
      </c>
      <c r="Q2632" t="s">
        <v>35</v>
      </c>
      <c r="R2632">
        <v>76</v>
      </c>
      <c r="S2632">
        <v>3</v>
      </c>
      <c r="T2632">
        <v>336</v>
      </c>
    </row>
    <row r="2633" spans="1:20">
      <c r="A2633" t="s">
        <v>3028</v>
      </c>
      <c r="B2633" s="4">
        <v>6</v>
      </c>
      <c r="C2633" s="4">
        <v>6</v>
      </c>
      <c r="D2633" s="4">
        <v>1982</v>
      </c>
      <c r="E2633" s="1">
        <f t="shared" si="82"/>
        <v>4325</v>
      </c>
      <c r="F2633">
        <v>62.57</v>
      </c>
      <c r="G2633">
        <v>27.17</v>
      </c>
      <c r="H2633" t="s">
        <v>2455</v>
      </c>
      <c r="I2633" s="4">
        <v>12</v>
      </c>
      <c r="J2633" s="4">
        <v>11</v>
      </c>
      <c r="K2633" s="6">
        <v>1982</v>
      </c>
      <c r="L2633" s="1">
        <f t="shared" si="83"/>
        <v>6670</v>
      </c>
      <c r="M2633">
        <v>62.55</v>
      </c>
      <c r="N2633">
        <v>27.17</v>
      </c>
      <c r="O2633" t="s">
        <v>2455</v>
      </c>
      <c r="P2633" t="s">
        <v>34</v>
      </c>
      <c r="Q2633" t="s">
        <v>35</v>
      </c>
      <c r="R2633">
        <v>159</v>
      </c>
      <c r="S2633">
        <v>2</v>
      </c>
      <c r="T2633">
        <v>181</v>
      </c>
    </row>
    <row r="2634" spans="1:20">
      <c r="A2634" t="s">
        <v>3029</v>
      </c>
      <c r="B2634" s="4">
        <v>9</v>
      </c>
      <c r="C2634" s="4">
        <v>6</v>
      </c>
      <c r="D2634" s="4">
        <v>1982</v>
      </c>
      <c r="E2634" s="1">
        <f t="shared" si="82"/>
        <v>5421</v>
      </c>
      <c r="F2634">
        <v>62.57</v>
      </c>
      <c r="G2634">
        <v>27.17</v>
      </c>
      <c r="H2634" t="s">
        <v>2455</v>
      </c>
      <c r="I2634" s="4">
        <v>1</v>
      </c>
      <c r="J2634" s="4">
        <v>8</v>
      </c>
      <c r="K2634" s="6">
        <v>1982</v>
      </c>
      <c r="L2634" s="1">
        <f t="shared" si="83"/>
        <v>2560</v>
      </c>
      <c r="M2634">
        <v>62.57</v>
      </c>
      <c r="N2634">
        <v>27.17</v>
      </c>
      <c r="O2634" t="s">
        <v>2455</v>
      </c>
      <c r="P2634" t="s">
        <v>26</v>
      </c>
      <c r="Q2634" t="s">
        <v>27</v>
      </c>
      <c r="R2634">
        <v>53</v>
      </c>
      <c r="S2634">
        <v>0</v>
      </c>
      <c r="T2634">
        <v>0</v>
      </c>
    </row>
    <row r="2635" spans="1:20">
      <c r="A2635" t="s">
        <v>3030</v>
      </c>
      <c r="B2635" s="4">
        <v>9</v>
      </c>
      <c r="C2635" s="4">
        <v>6</v>
      </c>
      <c r="D2635" s="4">
        <v>1982</v>
      </c>
      <c r="E2635" s="1">
        <f t="shared" si="82"/>
        <v>5421</v>
      </c>
      <c r="F2635">
        <v>62.57</v>
      </c>
      <c r="G2635">
        <v>27.17</v>
      </c>
      <c r="H2635" t="s">
        <v>2455</v>
      </c>
      <c r="I2635" s="4">
        <v>11</v>
      </c>
      <c r="J2635" s="4">
        <v>7</v>
      </c>
      <c r="K2635" s="6">
        <v>1982</v>
      </c>
      <c r="L2635" s="1">
        <f t="shared" si="83"/>
        <v>6181</v>
      </c>
      <c r="M2635">
        <v>62.57</v>
      </c>
      <c r="N2635">
        <v>27.17</v>
      </c>
      <c r="O2635" t="s">
        <v>2455</v>
      </c>
      <c r="P2635" t="s">
        <v>34</v>
      </c>
      <c r="Q2635" t="s">
        <v>35</v>
      </c>
      <c r="R2635">
        <v>32</v>
      </c>
      <c r="S2635">
        <v>0</v>
      </c>
      <c r="T2635">
        <v>0</v>
      </c>
    </row>
    <row r="2636" spans="1:20">
      <c r="A2636" t="s">
        <v>3031</v>
      </c>
      <c r="B2636" s="4">
        <v>9</v>
      </c>
      <c r="C2636" s="4">
        <v>6</v>
      </c>
      <c r="D2636" s="4">
        <v>1982</v>
      </c>
      <c r="E2636" s="1">
        <f t="shared" si="82"/>
        <v>5421</v>
      </c>
      <c r="F2636">
        <v>62.57</v>
      </c>
      <c r="G2636">
        <v>27.17</v>
      </c>
      <c r="H2636" t="s">
        <v>2455</v>
      </c>
      <c r="I2636" s="4">
        <v>12</v>
      </c>
      <c r="J2636" s="4">
        <v>7</v>
      </c>
      <c r="K2636" s="6">
        <v>1982</v>
      </c>
      <c r="L2636" s="1">
        <f t="shared" si="83"/>
        <v>6547</v>
      </c>
      <c r="M2636">
        <v>62.57</v>
      </c>
      <c r="N2636">
        <v>27.17</v>
      </c>
      <c r="O2636" t="s">
        <v>2455</v>
      </c>
      <c r="P2636" t="s">
        <v>81</v>
      </c>
      <c r="Q2636" t="s">
        <v>35</v>
      </c>
      <c r="R2636">
        <v>33</v>
      </c>
      <c r="S2636">
        <v>0</v>
      </c>
      <c r="T2636">
        <v>0</v>
      </c>
    </row>
    <row r="2637" spans="1:20">
      <c r="A2637" t="s">
        <v>3032</v>
      </c>
      <c r="B2637" s="4">
        <v>11</v>
      </c>
      <c r="C2637" s="4">
        <v>6</v>
      </c>
      <c r="D2637" s="4">
        <v>1982</v>
      </c>
      <c r="E2637" s="1">
        <f t="shared" si="82"/>
        <v>6151</v>
      </c>
      <c r="F2637">
        <v>62.6</v>
      </c>
      <c r="G2637">
        <v>27.15</v>
      </c>
      <c r="H2637" t="s">
        <v>2455</v>
      </c>
      <c r="I2637" s="4">
        <v>15</v>
      </c>
      <c r="J2637" s="4">
        <v>8</v>
      </c>
      <c r="K2637" s="6">
        <v>1982</v>
      </c>
      <c r="L2637" s="1">
        <f t="shared" si="83"/>
        <v>7673</v>
      </c>
      <c r="M2637">
        <v>62.62</v>
      </c>
      <c r="N2637">
        <v>27.13</v>
      </c>
      <c r="O2637" t="s">
        <v>2455</v>
      </c>
      <c r="P2637" t="s">
        <v>34</v>
      </c>
      <c r="Q2637" t="s">
        <v>35</v>
      </c>
      <c r="R2637">
        <v>65</v>
      </c>
      <c r="S2637">
        <v>3</v>
      </c>
      <c r="T2637">
        <v>336</v>
      </c>
    </row>
    <row r="2638" spans="1:20">
      <c r="A2638" t="s">
        <v>3051</v>
      </c>
      <c r="B2638" s="4">
        <v>2</v>
      </c>
      <c r="C2638" s="4">
        <v>6</v>
      </c>
      <c r="D2638" s="4">
        <v>1982</v>
      </c>
      <c r="E2638" s="1">
        <f t="shared" si="82"/>
        <v>2864</v>
      </c>
      <c r="F2638">
        <v>61.35</v>
      </c>
      <c r="G2638">
        <v>24.4</v>
      </c>
      <c r="H2638" t="s">
        <v>2455</v>
      </c>
      <c r="I2638" s="4">
        <v>20</v>
      </c>
      <c r="J2638" s="4">
        <v>4</v>
      </c>
      <c r="K2638" s="6">
        <v>1983</v>
      </c>
      <c r="L2638" s="1">
        <f t="shared" si="83"/>
        <v>9379</v>
      </c>
      <c r="M2638">
        <v>61.35</v>
      </c>
      <c r="N2638">
        <v>24.4</v>
      </c>
      <c r="O2638" t="s">
        <v>2455</v>
      </c>
      <c r="P2638" t="s">
        <v>34</v>
      </c>
      <c r="Q2638" t="s">
        <v>35</v>
      </c>
      <c r="R2638">
        <v>322</v>
      </c>
      <c r="S2638">
        <v>0</v>
      </c>
      <c r="T2638">
        <v>0</v>
      </c>
    </row>
    <row r="2639" spans="1:20">
      <c r="A2639" t="s">
        <v>3070</v>
      </c>
      <c r="B2639" s="4">
        <v>28</v>
      </c>
      <c r="C2639" s="4">
        <v>5</v>
      </c>
      <c r="D2639" s="4">
        <v>1982</v>
      </c>
      <c r="E2639" s="1">
        <f t="shared" si="82"/>
        <v>12330</v>
      </c>
      <c r="F2639">
        <v>63.17</v>
      </c>
      <c r="G2639">
        <v>27.3</v>
      </c>
      <c r="H2639" t="s">
        <v>2455</v>
      </c>
      <c r="I2639" s="4">
        <v>30</v>
      </c>
      <c r="J2639" s="4">
        <v>8</v>
      </c>
      <c r="K2639" s="6">
        <v>1982</v>
      </c>
      <c r="L2639" s="1">
        <f t="shared" si="83"/>
        <v>13152</v>
      </c>
      <c r="M2639">
        <v>63.17</v>
      </c>
      <c r="N2639">
        <v>27.3</v>
      </c>
      <c r="O2639" t="s">
        <v>2455</v>
      </c>
      <c r="P2639" t="s">
        <v>34</v>
      </c>
      <c r="Q2639" t="s">
        <v>35</v>
      </c>
      <c r="R2639">
        <v>94</v>
      </c>
      <c r="S2639">
        <v>0</v>
      </c>
      <c r="T2639">
        <v>0</v>
      </c>
    </row>
    <row r="2640" spans="1:20">
      <c r="A2640" t="s">
        <v>3071</v>
      </c>
      <c r="B2640" s="4">
        <v>28</v>
      </c>
      <c r="C2640" s="4">
        <v>5</v>
      </c>
      <c r="D2640" s="4">
        <v>1982</v>
      </c>
      <c r="E2640" s="1">
        <f t="shared" si="82"/>
        <v>12330</v>
      </c>
      <c r="F2640">
        <v>63.17</v>
      </c>
      <c r="G2640">
        <v>27.3</v>
      </c>
      <c r="H2640" t="s">
        <v>2455</v>
      </c>
      <c r="I2640" s="4">
        <v>20</v>
      </c>
      <c r="J2640" s="4">
        <v>8</v>
      </c>
      <c r="K2640" s="6">
        <v>1982</v>
      </c>
      <c r="L2640" s="1">
        <f t="shared" si="83"/>
        <v>9500</v>
      </c>
      <c r="M2640">
        <v>63.17</v>
      </c>
      <c r="N2640">
        <v>27.3</v>
      </c>
      <c r="O2640" t="s">
        <v>2455</v>
      </c>
      <c r="P2640" t="s">
        <v>34</v>
      </c>
      <c r="Q2640" t="s">
        <v>35</v>
      </c>
      <c r="R2640">
        <v>84</v>
      </c>
      <c r="S2640">
        <v>0</v>
      </c>
      <c r="T2640">
        <v>0</v>
      </c>
    </row>
    <row r="2641" spans="1:20">
      <c r="A2641" t="s">
        <v>3072</v>
      </c>
      <c r="B2641" s="4">
        <v>29</v>
      </c>
      <c r="C2641" s="4">
        <v>5</v>
      </c>
      <c r="D2641" s="4">
        <v>1982</v>
      </c>
      <c r="E2641" s="1">
        <f t="shared" si="82"/>
        <v>12695</v>
      </c>
      <c r="F2641">
        <v>63.12</v>
      </c>
      <c r="G2641">
        <v>27.4</v>
      </c>
      <c r="H2641" t="s">
        <v>2455</v>
      </c>
      <c r="I2641" s="4">
        <v>10</v>
      </c>
      <c r="J2641" s="4">
        <v>3</v>
      </c>
      <c r="K2641" s="6">
        <v>1983</v>
      </c>
      <c r="L2641" s="1">
        <f t="shared" si="83"/>
        <v>5695</v>
      </c>
      <c r="M2641">
        <v>63.12</v>
      </c>
      <c r="N2641">
        <v>27.4</v>
      </c>
      <c r="O2641" t="s">
        <v>2455</v>
      </c>
      <c r="P2641" t="s">
        <v>81</v>
      </c>
      <c r="Q2641" t="s">
        <v>35</v>
      </c>
      <c r="R2641">
        <v>285</v>
      </c>
      <c r="S2641">
        <v>0</v>
      </c>
      <c r="T2641">
        <v>0</v>
      </c>
    </row>
    <row r="2642" spans="1:20">
      <c r="A2642" t="s">
        <v>3073</v>
      </c>
      <c r="B2642" s="4">
        <v>2</v>
      </c>
      <c r="C2642" s="4">
        <v>6</v>
      </c>
      <c r="D2642" s="4">
        <v>1982</v>
      </c>
      <c r="E2642" s="1">
        <f t="shared" si="82"/>
        <v>2864</v>
      </c>
      <c r="F2642">
        <v>60.98</v>
      </c>
      <c r="G2642">
        <v>24.5</v>
      </c>
      <c r="H2642" t="s">
        <v>2455</v>
      </c>
      <c r="I2642" s="4">
        <v>7</v>
      </c>
      <c r="J2642" s="4">
        <v>7</v>
      </c>
      <c r="K2642" s="6">
        <v>1982</v>
      </c>
      <c r="L2642" s="1">
        <f t="shared" si="83"/>
        <v>4720</v>
      </c>
      <c r="M2642">
        <v>60.97</v>
      </c>
      <c r="N2642">
        <v>24.5</v>
      </c>
      <c r="O2642" t="s">
        <v>2455</v>
      </c>
      <c r="P2642" t="s">
        <v>26</v>
      </c>
      <c r="Q2642" t="s">
        <v>27</v>
      </c>
      <c r="R2642">
        <v>35</v>
      </c>
      <c r="S2642">
        <v>2</v>
      </c>
      <c r="T2642">
        <v>181</v>
      </c>
    </row>
    <row r="2643" spans="1:20">
      <c r="A2643" t="s">
        <v>3074</v>
      </c>
      <c r="B2643" s="4">
        <v>2</v>
      </c>
      <c r="C2643" s="4">
        <v>6</v>
      </c>
      <c r="D2643" s="4">
        <v>1982</v>
      </c>
      <c r="E2643" s="1">
        <f t="shared" si="82"/>
        <v>2864</v>
      </c>
      <c r="F2643">
        <v>60.98</v>
      </c>
      <c r="G2643">
        <v>24.5</v>
      </c>
      <c r="H2643" t="s">
        <v>2455</v>
      </c>
      <c r="I2643" s="4">
        <v>11</v>
      </c>
      <c r="J2643" s="4">
        <v>7</v>
      </c>
      <c r="K2643" s="6">
        <v>1982</v>
      </c>
      <c r="L2643" s="1">
        <f t="shared" si="83"/>
        <v>6181</v>
      </c>
      <c r="M2643">
        <v>60.97</v>
      </c>
      <c r="N2643">
        <v>24.5</v>
      </c>
      <c r="O2643" t="s">
        <v>2455</v>
      </c>
      <c r="P2643" t="s">
        <v>26</v>
      </c>
      <c r="Q2643" t="s">
        <v>27</v>
      </c>
      <c r="R2643">
        <v>39</v>
      </c>
      <c r="S2643">
        <v>2</v>
      </c>
      <c r="T2643">
        <v>181</v>
      </c>
    </row>
    <row r="2644" spans="1:20">
      <c r="A2644" t="s">
        <v>3075</v>
      </c>
      <c r="B2644" s="4">
        <v>2</v>
      </c>
      <c r="C2644" s="4">
        <v>6</v>
      </c>
      <c r="D2644" s="4">
        <v>1982</v>
      </c>
      <c r="E2644" s="1">
        <f t="shared" si="82"/>
        <v>2864</v>
      </c>
      <c r="F2644">
        <v>60.98</v>
      </c>
      <c r="G2644">
        <v>24.5</v>
      </c>
      <c r="H2644" t="s">
        <v>2455</v>
      </c>
      <c r="I2644" s="4">
        <v>8</v>
      </c>
      <c r="J2644" s="4">
        <v>7</v>
      </c>
      <c r="K2644" s="6">
        <v>1982</v>
      </c>
      <c r="L2644" s="1">
        <f t="shared" si="83"/>
        <v>5086</v>
      </c>
      <c r="M2644">
        <v>60.97</v>
      </c>
      <c r="N2644">
        <v>24.5</v>
      </c>
      <c r="O2644" t="s">
        <v>2455</v>
      </c>
      <c r="P2644" t="s">
        <v>26</v>
      </c>
      <c r="Q2644" t="s">
        <v>27</v>
      </c>
      <c r="R2644">
        <v>36</v>
      </c>
      <c r="S2644">
        <v>2</v>
      </c>
      <c r="T2644">
        <v>181</v>
      </c>
    </row>
    <row r="2645" spans="1:20">
      <c r="A2645" t="s">
        <v>3076</v>
      </c>
      <c r="B2645" s="4">
        <v>29</v>
      </c>
      <c r="C2645" s="4">
        <v>5</v>
      </c>
      <c r="D2645" s="4">
        <v>1982</v>
      </c>
      <c r="E2645" s="1">
        <f t="shared" si="82"/>
        <v>12695</v>
      </c>
      <c r="F2645">
        <v>61</v>
      </c>
      <c r="G2645">
        <v>24.47</v>
      </c>
      <c r="H2645" t="s">
        <v>2455</v>
      </c>
      <c r="I2645" s="4">
        <v>28</v>
      </c>
      <c r="J2645" s="4">
        <v>5</v>
      </c>
      <c r="K2645" s="6">
        <v>1986</v>
      </c>
      <c r="L2645" s="1">
        <f t="shared" si="83"/>
        <v>12334</v>
      </c>
      <c r="M2645">
        <v>60.98</v>
      </c>
      <c r="N2645">
        <v>24.45</v>
      </c>
      <c r="O2645" t="s">
        <v>2455</v>
      </c>
      <c r="P2645" t="s">
        <v>40</v>
      </c>
      <c r="Q2645" t="s">
        <v>35</v>
      </c>
      <c r="R2645">
        <v>1460</v>
      </c>
      <c r="S2645">
        <v>3</v>
      </c>
      <c r="T2645">
        <v>206</v>
      </c>
    </row>
    <row r="2646" spans="1:20">
      <c r="A2646" t="s">
        <v>3077</v>
      </c>
      <c r="B2646" s="4">
        <v>7</v>
      </c>
      <c r="C2646" s="4">
        <v>6</v>
      </c>
      <c r="D2646" s="4">
        <v>1982</v>
      </c>
      <c r="E2646" s="1">
        <f t="shared" si="82"/>
        <v>4690</v>
      </c>
      <c r="F2646">
        <v>62.73</v>
      </c>
      <c r="G2646">
        <v>22.7</v>
      </c>
      <c r="H2646" t="s">
        <v>2455</v>
      </c>
      <c r="I2646" s="4">
        <v>4</v>
      </c>
      <c r="J2646" s="4">
        <v>9</v>
      </c>
      <c r="K2646" s="6">
        <v>1982</v>
      </c>
      <c r="L2646" s="1">
        <f t="shared" si="83"/>
        <v>3687</v>
      </c>
      <c r="M2646">
        <v>62.73</v>
      </c>
      <c r="N2646">
        <v>22.72</v>
      </c>
      <c r="O2646" t="s">
        <v>2455</v>
      </c>
      <c r="P2646" t="s">
        <v>34</v>
      </c>
      <c r="Q2646" t="s">
        <v>35</v>
      </c>
      <c r="R2646">
        <v>89</v>
      </c>
      <c r="S2646">
        <v>1</v>
      </c>
      <c r="T2646">
        <v>91</v>
      </c>
    </row>
    <row r="2647" spans="1:20">
      <c r="A2647" t="s">
        <v>3085</v>
      </c>
      <c r="B2647" s="4">
        <v>11</v>
      </c>
      <c r="C2647" s="4">
        <v>6</v>
      </c>
      <c r="D2647" s="4">
        <v>1982</v>
      </c>
      <c r="E2647" s="1">
        <f t="shared" si="82"/>
        <v>6151</v>
      </c>
      <c r="F2647">
        <v>62.58</v>
      </c>
      <c r="G2647">
        <v>27.13</v>
      </c>
      <c r="H2647" t="s">
        <v>2455</v>
      </c>
      <c r="I2647" s="4">
        <v>29</v>
      </c>
      <c r="J2647" s="4">
        <v>8</v>
      </c>
      <c r="K2647" s="6">
        <v>1982</v>
      </c>
      <c r="L2647" s="1">
        <f t="shared" si="83"/>
        <v>12787</v>
      </c>
      <c r="M2647">
        <v>62.6</v>
      </c>
      <c r="N2647">
        <v>27.13</v>
      </c>
      <c r="O2647" t="s">
        <v>2455</v>
      </c>
      <c r="P2647" t="s">
        <v>34</v>
      </c>
      <c r="Q2647" t="s">
        <v>35</v>
      </c>
      <c r="R2647">
        <v>79</v>
      </c>
      <c r="S2647">
        <v>2</v>
      </c>
      <c r="T2647">
        <v>0</v>
      </c>
    </row>
    <row r="2648" spans="1:20">
      <c r="A2648" t="s">
        <v>3086</v>
      </c>
      <c r="B2648" s="4">
        <v>13</v>
      </c>
      <c r="C2648" s="4">
        <v>6</v>
      </c>
      <c r="D2648" s="4">
        <v>1982</v>
      </c>
      <c r="E2648" s="1">
        <f t="shared" si="82"/>
        <v>6882</v>
      </c>
      <c r="F2648">
        <v>62.6</v>
      </c>
      <c r="G2648">
        <v>27.15</v>
      </c>
      <c r="H2648" t="s">
        <v>2455</v>
      </c>
      <c r="I2648" s="4">
        <v>29</v>
      </c>
      <c r="J2648" s="4">
        <v>9</v>
      </c>
      <c r="K2648" s="6">
        <v>1984</v>
      </c>
      <c r="L2648" s="1">
        <f t="shared" si="83"/>
        <v>12820</v>
      </c>
      <c r="M2648">
        <v>62.85</v>
      </c>
      <c r="N2648">
        <v>29.3</v>
      </c>
      <c r="O2648" t="s">
        <v>2455</v>
      </c>
      <c r="P2648" t="s">
        <v>81</v>
      </c>
      <c r="Q2648" t="s">
        <v>35</v>
      </c>
      <c r="R2648">
        <v>839</v>
      </c>
      <c r="S2648">
        <v>113</v>
      </c>
      <c r="T2648">
        <v>76</v>
      </c>
    </row>
    <row r="2649" spans="1:20">
      <c r="A2649" t="s">
        <v>3549</v>
      </c>
      <c r="B2649" s="4">
        <v>14</v>
      </c>
      <c r="C2649" s="4">
        <v>6</v>
      </c>
      <c r="D2649" s="4">
        <v>1982</v>
      </c>
      <c r="E2649" s="1">
        <f t="shared" si="82"/>
        <v>7247</v>
      </c>
      <c r="F2649">
        <v>54.53</v>
      </c>
      <c r="G2649">
        <v>36.1</v>
      </c>
      <c r="H2649" t="s">
        <v>808</v>
      </c>
      <c r="I2649" s="4">
        <v>12</v>
      </c>
      <c r="J2649" s="4">
        <v>10</v>
      </c>
      <c r="K2649" s="6">
        <v>1986</v>
      </c>
      <c r="L2649" s="1">
        <f t="shared" si="83"/>
        <v>6643</v>
      </c>
      <c r="M2649">
        <v>55.05</v>
      </c>
      <c r="N2649">
        <v>36.32</v>
      </c>
      <c r="O2649" t="s">
        <v>808</v>
      </c>
      <c r="P2649" t="s">
        <v>34</v>
      </c>
      <c r="Q2649" t="s">
        <v>35</v>
      </c>
      <c r="R2649">
        <v>1581</v>
      </c>
      <c r="S2649">
        <v>60</v>
      </c>
      <c r="T2649">
        <v>14</v>
      </c>
    </row>
    <row r="2650" spans="1:20">
      <c r="A2650" t="s">
        <v>3558</v>
      </c>
      <c r="B2650" s="4">
        <v>24</v>
      </c>
      <c r="C2650" s="4">
        <v>5</v>
      </c>
      <c r="D2650" s="4">
        <v>1982</v>
      </c>
      <c r="E2650" s="1">
        <f t="shared" si="82"/>
        <v>10869</v>
      </c>
      <c r="F2650">
        <v>54.53</v>
      </c>
      <c r="G2650">
        <v>36.1</v>
      </c>
      <c r="H2650" t="s">
        <v>808</v>
      </c>
      <c r="I2650" s="4">
        <v>25</v>
      </c>
      <c r="J2650" s="4">
        <v>9</v>
      </c>
      <c r="K2650" s="6">
        <v>1986</v>
      </c>
      <c r="L2650" s="1">
        <f t="shared" si="83"/>
        <v>11361</v>
      </c>
      <c r="M2650">
        <v>54.4</v>
      </c>
      <c r="N2650">
        <v>35.57</v>
      </c>
      <c r="O2650" t="s">
        <v>808</v>
      </c>
      <c r="P2650" t="s">
        <v>84</v>
      </c>
      <c r="Q2650" t="s">
        <v>35</v>
      </c>
      <c r="R2650">
        <v>1585</v>
      </c>
      <c r="S2650">
        <v>38</v>
      </c>
      <c r="T2650">
        <v>247</v>
      </c>
    </row>
    <row r="2651" spans="1:20">
      <c r="A2651" t="s">
        <v>3963</v>
      </c>
      <c r="B2651" s="4">
        <v>24</v>
      </c>
      <c r="C2651" s="4">
        <v>5</v>
      </c>
      <c r="D2651" s="4">
        <v>1982</v>
      </c>
      <c r="E2651" s="1">
        <f t="shared" si="82"/>
        <v>10869</v>
      </c>
      <c r="F2651">
        <v>60.62</v>
      </c>
      <c r="G2651">
        <v>16.77</v>
      </c>
      <c r="H2651" t="s">
        <v>2497</v>
      </c>
      <c r="I2651" s="4">
        <v>5</v>
      </c>
      <c r="J2651" s="4">
        <v>6</v>
      </c>
      <c r="K2651" s="6">
        <v>1982</v>
      </c>
      <c r="L2651" s="1">
        <f t="shared" si="83"/>
        <v>3960</v>
      </c>
      <c r="M2651">
        <v>60.62</v>
      </c>
      <c r="N2651">
        <v>16.77</v>
      </c>
      <c r="O2651" t="s">
        <v>2497</v>
      </c>
      <c r="P2651" t="s">
        <v>40</v>
      </c>
      <c r="Q2651" t="s">
        <v>35</v>
      </c>
      <c r="R2651">
        <v>12</v>
      </c>
      <c r="S2651">
        <v>0</v>
      </c>
      <c r="T2651">
        <v>0</v>
      </c>
    </row>
    <row r="2652" spans="1:20">
      <c r="A2652" t="s">
        <v>3966</v>
      </c>
      <c r="B2652" s="4">
        <v>30</v>
      </c>
      <c r="C2652" s="4">
        <v>5</v>
      </c>
      <c r="D2652" s="4">
        <v>1982</v>
      </c>
      <c r="E2652" s="1">
        <f t="shared" si="82"/>
        <v>13060</v>
      </c>
      <c r="F2652">
        <v>57.48</v>
      </c>
      <c r="G2652">
        <v>18.38</v>
      </c>
      <c r="H2652" t="s">
        <v>2497</v>
      </c>
      <c r="I2652" s="4">
        <v>26</v>
      </c>
      <c r="J2652" s="4">
        <v>3</v>
      </c>
      <c r="K2652" s="6">
        <v>1983</v>
      </c>
      <c r="L2652" s="1">
        <f t="shared" si="83"/>
        <v>11539</v>
      </c>
      <c r="M2652">
        <v>57.52</v>
      </c>
      <c r="N2652">
        <v>18.57</v>
      </c>
      <c r="O2652" t="s">
        <v>2497</v>
      </c>
      <c r="P2652" t="s">
        <v>84</v>
      </c>
      <c r="Q2652" t="s">
        <v>35</v>
      </c>
      <c r="R2652">
        <v>300</v>
      </c>
      <c r="S2652">
        <v>12</v>
      </c>
      <c r="T2652">
        <v>72</v>
      </c>
    </row>
    <row r="2653" spans="1:20">
      <c r="A2653" t="s">
        <v>3972</v>
      </c>
      <c r="B2653" s="4">
        <v>5</v>
      </c>
      <c r="C2653" s="4">
        <v>6</v>
      </c>
      <c r="D2653" s="4">
        <v>1982</v>
      </c>
      <c r="E2653" s="1">
        <f t="shared" si="82"/>
        <v>3960</v>
      </c>
      <c r="F2653">
        <v>58.62</v>
      </c>
      <c r="G2653">
        <v>13.38</v>
      </c>
      <c r="H2653" t="s">
        <v>2497</v>
      </c>
      <c r="I2653" s="4">
        <v>10</v>
      </c>
      <c r="J2653" s="4">
        <v>6</v>
      </c>
      <c r="K2653" s="6">
        <v>1982</v>
      </c>
      <c r="L2653" s="1">
        <f t="shared" si="83"/>
        <v>5786</v>
      </c>
      <c r="M2653">
        <v>58.62</v>
      </c>
      <c r="N2653">
        <v>13.38</v>
      </c>
      <c r="O2653" t="s">
        <v>2497</v>
      </c>
      <c r="P2653" t="s">
        <v>84</v>
      </c>
      <c r="Q2653" t="s">
        <v>35</v>
      </c>
      <c r="R2653">
        <v>5</v>
      </c>
      <c r="S2653">
        <v>0</v>
      </c>
      <c r="T2653">
        <v>0</v>
      </c>
    </row>
    <row r="2654" spans="1:20">
      <c r="A2654" t="s">
        <v>120</v>
      </c>
      <c r="B2654" s="4">
        <v>14</v>
      </c>
      <c r="C2654" s="4">
        <v>5</v>
      </c>
      <c r="D2654" s="4">
        <v>1983</v>
      </c>
      <c r="E2654" s="1">
        <f t="shared" si="82"/>
        <v>7217</v>
      </c>
      <c r="F2654">
        <v>51.22</v>
      </c>
      <c r="G2654">
        <v>4.37</v>
      </c>
      <c r="H2654" t="s">
        <v>22</v>
      </c>
      <c r="I2654" s="4">
        <v>18</v>
      </c>
      <c r="J2654" s="4">
        <v>6</v>
      </c>
      <c r="K2654" s="6">
        <v>1983</v>
      </c>
      <c r="L2654" s="1">
        <f t="shared" si="83"/>
        <v>8709</v>
      </c>
      <c r="M2654">
        <v>51.23</v>
      </c>
      <c r="N2654">
        <v>4.33</v>
      </c>
      <c r="O2654" t="s">
        <v>22</v>
      </c>
      <c r="P2654" t="s">
        <v>40</v>
      </c>
      <c r="Q2654" t="s">
        <v>35</v>
      </c>
      <c r="R2654">
        <v>35</v>
      </c>
      <c r="S2654">
        <v>3</v>
      </c>
      <c r="T2654">
        <v>309</v>
      </c>
    </row>
    <row r="2655" spans="1:20">
      <c r="A2655" t="s">
        <v>122</v>
      </c>
      <c r="B2655" s="4">
        <v>22</v>
      </c>
      <c r="C2655" s="4">
        <v>5</v>
      </c>
      <c r="D2655" s="4">
        <v>1983</v>
      </c>
      <c r="E2655" s="1">
        <f t="shared" si="82"/>
        <v>10139</v>
      </c>
      <c r="F2655">
        <v>51.15</v>
      </c>
      <c r="G2655">
        <v>4.7699999999999996</v>
      </c>
      <c r="H2655" t="s">
        <v>22</v>
      </c>
      <c r="I2655" s="4">
        <v>4</v>
      </c>
      <c r="J2655" s="4">
        <v>7</v>
      </c>
      <c r="K2655" s="6">
        <v>1986</v>
      </c>
      <c r="L2655" s="1">
        <f t="shared" si="83"/>
        <v>3629</v>
      </c>
      <c r="M2655">
        <v>51.15</v>
      </c>
      <c r="N2655">
        <v>4.7699999999999996</v>
      </c>
      <c r="O2655" t="s">
        <v>22</v>
      </c>
      <c r="P2655" t="s">
        <v>81</v>
      </c>
      <c r="Q2655" t="s">
        <v>35</v>
      </c>
      <c r="R2655">
        <v>1139</v>
      </c>
      <c r="S2655">
        <v>0</v>
      </c>
      <c r="T2655">
        <v>0</v>
      </c>
    </row>
    <row r="2656" spans="1:20">
      <c r="A2656" t="s">
        <v>170</v>
      </c>
      <c r="B2656" s="4">
        <v>23</v>
      </c>
      <c r="C2656" s="4">
        <v>5</v>
      </c>
      <c r="D2656" s="4">
        <v>1983</v>
      </c>
      <c r="E2656" s="1">
        <f t="shared" si="82"/>
        <v>10504</v>
      </c>
      <c r="F2656">
        <v>51.37</v>
      </c>
      <c r="G2656">
        <v>4.87</v>
      </c>
      <c r="H2656" t="s">
        <v>22</v>
      </c>
      <c r="I2656" s="4">
        <v>17</v>
      </c>
      <c r="J2656" s="4">
        <v>4</v>
      </c>
      <c r="K2656" s="6">
        <v>1985</v>
      </c>
      <c r="L2656" s="1">
        <f t="shared" si="83"/>
        <v>8285</v>
      </c>
      <c r="M2656">
        <v>51.37</v>
      </c>
      <c r="N2656">
        <v>4.87</v>
      </c>
      <c r="O2656" t="s">
        <v>22</v>
      </c>
      <c r="P2656" t="s">
        <v>40</v>
      </c>
      <c r="Q2656" t="s">
        <v>35</v>
      </c>
      <c r="R2656">
        <v>695</v>
      </c>
      <c r="S2656">
        <v>0</v>
      </c>
      <c r="T2656">
        <v>0</v>
      </c>
    </row>
    <row r="2657" spans="1:20">
      <c r="A2657" t="s">
        <v>262</v>
      </c>
      <c r="B2657" s="4">
        <v>4</v>
      </c>
      <c r="C2657" s="4">
        <v>7</v>
      </c>
      <c r="D2657" s="4">
        <v>1983</v>
      </c>
      <c r="E2657" s="1">
        <f t="shared" si="82"/>
        <v>3626</v>
      </c>
      <c r="F2657">
        <v>50.48</v>
      </c>
      <c r="G2657">
        <v>15.52</v>
      </c>
      <c r="H2657" t="s">
        <v>211</v>
      </c>
      <c r="I2657" s="4">
        <v>7</v>
      </c>
      <c r="J2657" s="4">
        <v>8</v>
      </c>
      <c r="K2657" s="6">
        <v>1983</v>
      </c>
      <c r="L2657" s="1">
        <f t="shared" si="83"/>
        <v>4752</v>
      </c>
      <c r="M2657">
        <v>50.48</v>
      </c>
      <c r="N2657">
        <v>15.52</v>
      </c>
      <c r="O2657" t="s">
        <v>211</v>
      </c>
      <c r="P2657" t="s">
        <v>40</v>
      </c>
      <c r="Q2657" t="s">
        <v>35</v>
      </c>
      <c r="R2657">
        <v>34</v>
      </c>
      <c r="S2657">
        <v>0</v>
      </c>
      <c r="T2657">
        <v>0</v>
      </c>
    </row>
    <row r="2658" spans="1:20">
      <c r="A2658" t="s">
        <v>271</v>
      </c>
      <c r="B2658" s="4">
        <v>16</v>
      </c>
      <c r="C2658" s="4">
        <v>5</v>
      </c>
      <c r="D2658" s="4">
        <v>1983</v>
      </c>
      <c r="E2658" s="1">
        <f t="shared" si="82"/>
        <v>7948</v>
      </c>
      <c r="F2658">
        <v>49.05</v>
      </c>
      <c r="G2658">
        <v>17.170000000000002</v>
      </c>
      <c r="H2658" t="s">
        <v>211</v>
      </c>
      <c r="I2658" s="4">
        <v>7</v>
      </c>
      <c r="J2658" s="4">
        <v>7</v>
      </c>
      <c r="K2658" s="6">
        <v>1983</v>
      </c>
      <c r="L2658" s="1">
        <f t="shared" si="83"/>
        <v>4721</v>
      </c>
      <c r="M2658">
        <v>49.47</v>
      </c>
      <c r="N2658">
        <v>18.149999999999999</v>
      </c>
      <c r="O2658" t="s">
        <v>211</v>
      </c>
      <c r="P2658" t="s">
        <v>26</v>
      </c>
      <c r="Q2658" t="s">
        <v>27</v>
      </c>
      <c r="R2658">
        <v>52</v>
      </c>
      <c r="S2658">
        <v>86</v>
      </c>
      <c r="T2658">
        <v>58</v>
      </c>
    </row>
    <row r="2659" spans="1:20">
      <c r="A2659" t="s">
        <v>277</v>
      </c>
      <c r="B2659" s="4">
        <v>17</v>
      </c>
      <c r="C2659" s="4">
        <v>5</v>
      </c>
      <c r="D2659" s="4">
        <v>1983</v>
      </c>
      <c r="E2659" s="1">
        <f t="shared" si="82"/>
        <v>8313</v>
      </c>
      <c r="F2659">
        <v>50.02</v>
      </c>
      <c r="G2659">
        <v>14.5</v>
      </c>
      <c r="H2659" t="s">
        <v>211</v>
      </c>
      <c r="I2659" s="4">
        <v>17</v>
      </c>
      <c r="J2659" s="4">
        <v>8</v>
      </c>
      <c r="K2659" s="6">
        <v>1983</v>
      </c>
      <c r="L2659" s="1">
        <f t="shared" si="83"/>
        <v>8405</v>
      </c>
      <c r="M2659">
        <v>50.02</v>
      </c>
      <c r="N2659">
        <v>14.5</v>
      </c>
      <c r="O2659" t="s">
        <v>211</v>
      </c>
      <c r="P2659" t="s">
        <v>40</v>
      </c>
      <c r="Q2659" t="s">
        <v>35</v>
      </c>
      <c r="R2659">
        <v>92</v>
      </c>
      <c r="S2659">
        <v>0</v>
      </c>
      <c r="T2659">
        <v>0</v>
      </c>
    </row>
    <row r="2660" spans="1:20">
      <c r="A2660" t="s">
        <v>280</v>
      </c>
      <c r="B2660" s="4">
        <v>23</v>
      </c>
      <c r="C2660" s="4">
        <v>5</v>
      </c>
      <c r="D2660" s="4">
        <v>1983</v>
      </c>
      <c r="E2660" s="1">
        <f t="shared" si="82"/>
        <v>10504</v>
      </c>
      <c r="F2660">
        <v>49.05</v>
      </c>
      <c r="G2660">
        <v>17.25</v>
      </c>
      <c r="H2660" t="s">
        <v>211</v>
      </c>
      <c r="I2660" s="4">
        <v>28</v>
      </c>
      <c r="J2660" s="4">
        <v>6</v>
      </c>
      <c r="K2660" s="6">
        <v>1983</v>
      </c>
      <c r="L2660" s="1">
        <f t="shared" si="83"/>
        <v>12362</v>
      </c>
      <c r="M2660">
        <v>49.05</v>
      </c>
      <c r="N2660">
        <v>17.25</v>
      </c>
      <c r="O2660" t="s">
        <v>211</v>
      </c>
      <c r="P2660" t="s">
        <v>34</v>
      </c>
      <c r="Q2660" t="s">
        <v>35</v>
      </c>
      <c r="R2660">
        <v>36</v>
      </c>
      <c r="S2660">
        <v>0</v>
      </c>
      <c r="T2660">
        <v>0</v>
      </c>
    </row>
    <row r="2661" spans="1:20">
      <c r="A2661" t="s">
        <v>284</v>
      </c>
      <c r="B2661" s="4">
        <v>10</v>
      </c>
      <c r="C2661" s="4">
        <v>6</v>
      </c>
      <c r="D2661" s="4">
        <v>1983</v>
      </c>
      <c r="E2661" s="1">
        <f t="shared" si="82"/>
        <v>5787</v>
      </c>
      <c r="F2661">
        <v>49.03</v>
      </c>
      <c r="G2661">
        <v>17.12</v>
      </c>
      <c r="H2661" t="s">
        <v>211</v>
      </c>
      <c r="I2661" s="4">
        <v>15</v>
      </c>
      <c r="J2661" s="4">
        <v>1</v>
      </c>
      <c r="K2661" s="6">
        <v>1984</v>
      </c>
      <c r="L2661" s="1">
        <f t="shared" si="83"/>
        <v>7463</v>
      </c>
      <c r="M2661">
        <v>49.03</v>
      </c>
      <c r="N2661">
        <v>17.12</v>
      </c>
      <c r="O2661" t="s">
        <v>211</v>
      </c>
      <c r="P2661" t="s">
        <v>40</v>
      </c>
      <c r="Q2661" t="s">
        <v>35</v>
      </c>
      <c r="R2661">
        <v>219</v>
      </c>
      <c r="S2661">
        <v>0</v>
      </c>
      <c r="T2661">
        <v>0</v>
      </c>
    </row>
    <row r="2662" spans="1:20">
      <c r="A2662" t="s">
        <v>814</v>
      </c>
      <c r="B2662" s="4">
        <v>22</v>
      </c>
      <c r="C2662" s="4">
        <v>5</v>
      </c>
      <c r="D2662" s="4">
        <v>1983</v>
      </c>
      <c r="E2662" s="1">
        <f t="shared" si="82"/>
        <v>10139</v>
      </c>
      <c r="F2662">
        <v>59.43</v>
      </c>
      <c r="G2662">
        <v>24.72</v>
      </c>
      <c r="H2662" t="s">
        <v>795</v>
      </c>
      <c r="I2662" s="4">
        <v>15</v>
      </c>
      <c r="J2662" s="4">
        <v>5</v>
      </c>
      <c r="K2662" s="6">
        <v>1984</v>
      </c>
      <c r="L2662" s="1">
        <f t="shared" si="83"/>
        <v>7583</v>
      </c>
      <c r="M2662">
        <v>59.43</v>
      </c>
      <c r="N2662">
        <v>24.72</v>
      </c>
      <c r="O2662" t="s">
        <v>795</v>
      </c>
      <c r="P2662" t="s">
        <v>40</v>
      </c>
      <c r="Q2662" t="s">
        <v>35</v>
      </c>
      <c r="R2662">
        <v>359</v>
      </c>
      <c r="S2662">
        <v>0</v>
      </c>
      <c r="T2662">
        <v>0</v>
      </c>
    </row>
    <row r="2663" spans="1:20">
      <c r="A2663" t="s">
        <v>815</v>
      </c>
      <c r="B2663" s="4">
        <v>22</v>
      </c>
      <c r="C2663" s="4">
        <v>5</v>
      </c>
      <c r="D2663" s="4">
        <v>1983</v>
      </c>
      <c r="E2663" s="1">
        <f t="shared" si="82"/>
        <v>10139</v>
      </c>
      <c r="F2663">
        <v>59.43</v>
      </c>
      <c r="G2663">
        <v>24.72</v>
      </c>
      <c r="H2663" t="s">
        <v>795</v>
      </c>
      <c r="I2663" s="4">
        <v>2</v>
      </c>
      <c r="J2663" s="4">
        <v>6</v>
      </c>
      <c r="K2663" s="6">
        <v>1983</v>
      </c>
      <c r="L2663" s="1">
        <f t="shared" si="83"/>
        <v>2865</v>
      </c>
      <c r="M2663">
        <v>59.43</v>
      </c>
      <c r="N2663">
        <v>24.72</v>
      </c>
      <c r="O2663" t="s">
        <v>795</v>
      </c>
      <c r="P2663" t="s">
        <v>84</v>
      </c>
      <c r="Q2663" t="s">
        <v>35</v>
      </c>
      <c r="R2663">
        <v>11</v>
      </c>
      <c r="S2663">
        <v>0</v>
      </c>
      <c r="T2663">
        <v>0</v>
      </c>
    </row>
    <row r="2664" spans="1:20">
      <c r="A2664" t="s">
        <v>816</v>
      </c>
      <c r="B2664" s="4">
        <v>14</v>
      </c>
      <c r="C2664" s="4">
        <v>6</v>
      </c>
      <c r="D2664" s="4">
        <v>1983</v>
      </c>
      <c r="E2664" s="1">
        <f t="shared" si="82"/>
        <v>7248</v>
      </c>
      <c r="F2664">
        <v>59.38</v>
      </c>
      <c r="G2664">
        <v>24.4</v>
      </c>
      <c r="H2664" t="s">
        <v>795</v>
      </c>
      <c r="I2664" s="4">
        <v>6</v>
      </c>
      <c r="J2664" s="4">
        <v>11</v>
      </c>
      <c r="K2664" s="6">
        <v>1983</v>
      </c>
      <c r="L2664" s="1">
        <f t="shared" si="83"/>
        <v>4479</v>
      </c>
      <c r="M2664">
        <v>59.38</v>
      </c>
      <c r="N2664">
        <v>24.4</v>
      </c>
      <c r="O2664" t="s">
        <v>795</v>
      </c>
      <c r="P2664" t="s">
        <v>84</v>
      </c>
      <c r="Q2664" t="s">
        <v>35</v>
      </c>
      <c r="R2664">
        <v>145</v>
      </c>
      <c r="S2664">
        <v>0</v>
      </c>
      <c r="T2664">
        <v>0</v>
      </c>
    </row>
    <row r="2665" spans="1:20">
      <c r="A2665" t="s">
        <v>833</v>
      </c>
      <c r="B2665" s="4">
        <v>5</v>
      </c>
      <c r="C2665" s="4">
        <v>6</v>
      </c>
      <c r="D2665" s="4">
        <v>1983</v>
      </c>
      <c r="E2665" s="1">
        <f t="shared" si="82"/>
        <v>3961</v>
      </c>
      <c r="F2665">
        <v>57.9</v>
      </c>
      <c r="G2665">
        <v>24.42</v>
      </c>
      <c r="H2665" t="s">
        <v>795</v>
      </c>
      <c r="I2665" s="4">
        <v>5</v>
      </c>
      <c r="J2665" s="4">
        <v>6</v>
      </c>
      <c r="K2665" s="6">
        <v>1986</v>
      </c>
      <c r="L2665" s="1">
        <f t="shared" si="83"/>
        <v>3964</v>
      </c>
      <c r="M2665">
        <v>57.92</v>
      </c>
      <c r="N2665">
        <v>24.38</v>
      </c>
      <c r="O2665" t="s">
        <v>795</v>
      </c>
      <c r="P2665" t="s">
        <v>40</v>
      </c>
      <c r="Q2665" t="s">
        <v>35</v>
      </c>
      <c r="R2665">
        <v>1096</v>
      </c>
      <c r="S2665">
        <v>3</v>
      </c>
      <c r="T2665">
        <v>333</v>
      </c>
    </row>
    <row r="2666" spans="1:20">
      <c r="A2666" t="s">
        <v>1010</v>
      </c>
      <c r="B2666" s="4">
        <v>5</v>
      </c>
      <c r="C2666" s="4">
        <v>6</v>
      </c>
      <c r="D2666" s="4">
        <v>1983</v>
      </c>
      <c r="E2666" s="1">
        <f t="shared" si="82"/>
        <v>3961</v>
      </c>
      <c r="F2666">
        <v>54.68</v>
      </c>
      <c r="G2666">
        <v>-5.52</v>
      </c>
      <c r="H2666" t="s">
        <v>4129</v>
      </c>
      <c r="I2666" s="4">
        <v>30</v>
      </c>
      <c r="J2666" s="4">
        <v>6</v>
      </c>
      <c r="K2666" s="6">
        <v>1983</v>
      </c>
      <c r="L2666" s="1">
        <f t="shared" si="83"/>
        <v>13092</v>
      </c>
      <c r="M2666">
        <v>54.68</v>
      </c>
      <c r="N2666">
        <v>-5.52</v>
      </c>
      <c r="O2666" t="s">
        <v>4129</v>
      </c>
      <c r="P2666" t="s">
        <v>40</v>
      </c>
      <c r="Q2666" t="s">
        <v>35</v>
      </c>
      <c r="R2666">
        <v>25</v>
      </c>
      <c r="S2666">
        <v>0</v>
      </c>
      <c r="T2666">
        <v>0</v>
      </c>
    </row>
    <row r="2667" spans="1:20">
      <c r="A2667" t="s">
        <v>1012</v>
      </c>
      <c r="B2667" s="4">
        <v>23</v>
      </c>
      <c r="C2667" s="4">
        <v>5</v>
      </c>
      <c r="D2667" s="4">
        <v>1983</v>
      </c>
      <c r="E2667" s="1">
        <f t="shared" si="82"/>
        <v>10504</v>
      </c>
      <c r="F2667">
        <v>54.9</v>
      </c>
      <c r="G2667">
        <v>-6.3</v>
      </c>
      <c r="H2667" t="s">
        <v>4129</v>
      </c>
      <c r="I2667" s="4">
        <v>8</v>
      </c>
      <c r="J2667" s="4">
        <v>5</v>
      </c>
      <c r="K2667" s="6">
        <v>1985</v>
      </c>
      <c r="L2667" s="1">
        <f t="shared" si="83"/>
        <v>5028</v>
      </c>
      <c r="M2667">
        <v>54.9</v>
      </c>
      <c r="N2667">
        <v>-6.3</v>
      </c>
      <c r="O2667" t="s">
        <v>4129</v>
      </c>
      <c r="P2667" t="s">
        <v>34</v>
      </c>
      <c r="Q2667" t="s">
        <v>35</v>
      </c>
      <c r="R2667">
        <v>716</v>
      </c>
      <c r="S2667">
        <v>0</v>
      </c>
      <c r="T2667">
        <v>0</v>
      </c>
    </row>
    <row r="2668" spans="1:20">
      <c r="A2668" t="s">
        <v>1013</v>
      </c>
      <c r="B2668" s="4">
        <v>31</v>
      </c>
      <c r="C2668" s="4">
        <v>5</v>
      </c>
      <c r="D2668" s="4">
        <v>1983</v>
      </c>
      <c r="E2668" s="1">
        <f t="shared" si="82"/>
        <v>13426</v>
      </c>
      <c r="F2668">
        <v>54.87</v>
      </c>
      <c r="G2668">
        <v>-6.18</v>
      </c>
      <c r="H2668" t="s">
        <v>4129</v>
      </c>
      <c r="I2668" s="4">
        <v>30</v>
      </c>
      <c r="J2668" s="4">
        <v>7</v>
      </c>
      <c r="K2668" s="6">
        <v>1983</v>
      </c>
      <c r="L2668" s="1">
        <f t="shared" si="83"/>
        <v>13122</v>
      </c>
      <c r="M2668">
        <v>54.87</v>
      </c>
      <c r="N2668">
        <v>-6.18</v>
      </c>
      <c r="O2668" t="s">
        <v>4129</v>
      </c>
      <c r="P2668" t="s">
        <v>81</v>
      </c>
      <c r="Q2668" t="s">
        <v>35</v>
      </c>
      <c r="R2668">
        <v>60</v>
      </c>
      <c r="S2668">
        <v>0</v>
      </c>
      <c r="T2668">
        <v>0</v>
      </c>
    </row>
    <row r="2669" spans="1:20">
      <c r="A2669" t="s">
        <v>1014</v>
      </c>
      <c r="B2669" s="4">
        <v>23</v>
      </c>
      <c r="C2669" s="4">
        <v>5</v>
      </c>
      <c r="D2669" s="4">
        <v>1983</v>
      </c>
      <c r="E2669" s="1">
        <f t="shared" si="82"/>
        <v>10504</v>
      </c>
      <c r="F2669">
        <v>54.9</v>
      </c>
      <c r="G2669">
        <v>-6.32</v>
      </c>
      <c r="H2669" t="s">
        <v>4129</v>
      </c>
      <c r="I2669" s="4">
        <v>21</v>
      </c>
      <c r="J2669" s="4">
        <v>10</v>
      </c>
      <c r="K2669" s="6">
        <v>1986</v>
      </c>
      <c r="L2669" s="1">
        <f t="shared" si="83"/>
        <v>9930</v>
      </c>
      <c r="M2669">
        <v>54.9</v>
      </c>
      <c r="N2669">
        <v>-6.32</v>
      </c>
      <c r="O2669" t="s">
        <v>4129</v>
      </c>
      <c r="P2669" t="s">
        <v>40</v>
      </c>
      <c r="Q2669" t="s">
        <v>27</v>
      </c>
      <c r="R2669">
        <v>1247</v>
      </c>
      <c r="S2669">
        <v>0</v>
      </c>
      <c r="T2669">
        <v>0</v>
      </c>
    </row>
    <row r="2670" spans="1:20">
      <c r="A2670" t="s">
        <v>1023</v>
      </c>
      <c r="B2670" s="4">
        <v>22</v>
      </c>
      <c r="C2670" s="4">
        <v>5</v>
      </c>
      <c r="D2670" s="4">
        <v>1983</v>
      </c>
      <c r="E2670" s="1">
        <f t="shared" si="82"/>
        <v>10139</v>
      </c>
      <c r="F2670">
        <v>53.37</v>
      </c>
      <c r="G2670">
        <v>-0.8</v>
      </c>
      <c r="H2670" t="s">
        <v>4129</v>
      </c>
      <c r="I2670" s="4">
        <v>20</v>
      </c>
      <c r="J2670" s="4">
        <v>4</v>
      </c>
      <c r="K2670" s="6">
        <v>1984</v>
      </c>
      <c r="L2670" s="1">
        <f t="shared" si="83"/>
        <v>9380</v>
      </c>
      <c r="M2670">
        <v>53.38</v>
      </c>
      <c r="N2670">
        <v>-0.77</v>
      </c>
      <c r="O2670" t="s">
        <v>4129</v>
      </c>
      <c r="P2670" t="s">
        <v>40</v>
      </c>
      <c r="Q2670" t="s">
        <v>35</v>
      </c>
      <c r="R2670">
        <v>334</v>
      </c>
      <c r="S2670">
        <v>3</v>
      </c>
      <c r="T2670">
        <v>51</v>
      </c>
    </row>
    <row r="2671" spans="1:20">
      <c r="A2671" t="s">
        <v>1129</v>
      </c>
      <c r="B2671" s="4">
        <v>17</v>
      </c>
      <c r="C2671" s="4">
        <v>5</v>
      </c>
      <c r="D2671" s="4">
        <v>1983</v>
      </c>
      <c r="E2671" s="1">
        <f t="shared" si="82"/>
        <v>8313</v>
      </c>
      <c r="F2671">
        <v>50.92</v>
      </c>
      <c r="G2671">
        <v>0.95</v>
      </c>
      <c r="H2671" t="s">
        <v>4129</v>
      </c>
      <c r="I2671" s="4">
        <v>10</v>
      </c>
      <c r="J2671" s="4">
        <v>1</v>
      </c>
      <c r="K2671" s="6">
        <v>1997</v>
      </c>
      <c r="L2671" s="1">
        <f t="shared" si="83"/>
        <v>5650</v>
      </c>
      <c r="M2671">
        <v>50.92</v>
      </c>
      <c r="N2671">
        <v>0.95</v>
      </c>
      <c r="O2671" t="s">
        <v>4129</v>
      </c>
      <c r="P2671" t="s">
        <v>140</v>
      </c>
      <c r="Q2671" t="s">
        <v>35</v>
      </c>
      <c r="R2671">
        <v>4987</v>
      </c>
      <c r="S2671">
        <v>0</v>
      </c>
      <c r="T2671">
        <v>0</v>
      </c>
    </row>
    <row r="2672" spans="1:20">
      <c r="A2672" t="s">
        <v>1154</v>
      </c>
      <c r="B2672" s="4">
        <v>16</v>
      </c>
      <c r="C2672" s="4">
        <v>5</v>
      </c>
      <c r="D2672" s="4">
        <v>1983</v>
      </c>
      <c r="E2672" s="1">
        <f t="shared" si="82"/>
        <v>7948</v>
      </c>
      <c r="F2672">
        <v>54.88</v>
      </c>
      <c r="G2672">
        <v>-6.23</v>
      </c>
      <c r="H2672" t="s">
        <v>4129</v>
      </c>
      <c r="I2672" s="4">
        <v>11</v>
      </c>
      <c r="J2672" s="4">
        <v>6</v>
      </c>
      <c r="K2672" s="6">
        <v>1983</v>
      </c>
      <c r="L2672" s="1">
        <f t="shared" si="83"/>
        <v>6152</v>
      </c>
      <c r="M2672">
        <v>54.88</v>
      </c>
      <c r="N2672">
        <v>-6.23</v>
      </c>
      <c r="O2672" t="s">
        <v>4129</v>
      </c>
      <c r="P2672" t="s">
        <v>34</v>
      </c>
      <c r="Q2672" t="s">
        <v>35</v>
      </c>
      <c r="R2672">
        <v>26</v>
      </c>
      <c r="S2672">
        <v>0</v>
      </c>
      <c r="T2672">
        <v>0</v>
      </c>
    </row>
    <row r="2673" spans="1:20">
      <c r="A2673" t="s">
        <v>1155</v>
      </c>
      <c r="B2673" s="4">
        <v>22</v>
      </c>
      <c r="C2673" s="4">
        <v>5</v>
      </c>
      <c r="D2673" s="4">
        <v>1983</v>
      </c>
      <c r="E2673" s="1">
        <f t="shared" si="82"/>
        <v>10139</v>
      </c>
      <c r="F2673">
        <v>54.83</v>
      </c>
      <c r="G2673">
        <v>-6.12</v>
      </c>
      <c r="H2673" t="s">
        <v>4129</v>
      </c>
      <c r="I2673" s="4">
        <v>16</v>
      </c>
      <c r="J2673" s="4">
        <v>7</v>
      </c>
      <c r="K2673" s="6">
        <v>1983</v>
      </c>
      <c r="L2673" s="1">
        <f t="shared" si="83"/>
        <v>8009</v>
      </c>
      <c r="M2673">
        <v>54.83</v>
      </c>
      <c r="N2673">
        <v>-6.12</v>
      </c>
      <c r="O2673" t="s">
        <v>4129</v>
      </c>
      <c r="P2673" t="s">
        <v>81</v>
      </c>
      <c r="Q2673" t="s">
        <v>35</v>
      </c>
      <c r="R2673">
        <v>55</v>
      </c>
      <c r="S2673">
        <v>0</v>
      </c>
      <c r="T2673">
        <v>0</v>
      </c>
    </row>
    <row r="2674" spans="1:20">
      <c r="A2674" t="s">
        <v>1167</v>
      </c>
      <c r="B2674" s="4">
        <v>17</v>
      </c>
      <c r="C2674" s="4">
        <v>5</v>
      </c>
      <c r="D2674" s="4">
        <v>1983</v>
      </c>
      <c r="E2674" s="1">
        <f t="shared" si="82"/>
        <v>8313</v>
      </c>
      <c r="F2674">
        <v>53.72</v>
      </c>
      <c r="G2674">
        <v>-0.12</v>
      </c>
      <c r="H2674" t="s">
        <v>4129</v>
      </c>
      <c r="I2674" s="4">
        <v>22</v>
      </c>
      <c r="J2674" s="4">
        <v>6</v>
      </c>
      <c r="K2674" s="6">
        <v>1991</v>
      </c>
      <c r="L2674" s="1">
        <f t="shared" si="83"/>
        <v>10178</v>
      </c>
      <c r="M2674">
        <v>53.73</v>
      </c>
      <c r="N2674">
        <v>-0.1</v>
      </c>
      <c r="O2674" t="s">
        <v>4129</v>
      </c>
      <c r="P2674" t="s">
        <v>34</v>
      </c>
      <c r="Q2674" t="s">
        <v>35</v>
      </c>
      <c r="R2674">
        <v>2958</v>
      </c>
      <c r="S2674">
        <v>3</v>
      </c>
      <c r="T2674">
        <v>31</v>
      </c>
    </row>
    <row r="2675" spans="1:20">
      <c r="A2675" t="s">
        <v>1178</v>
      </c>
      <c r="B2675" s="4">
        <v>12</v>
      </c>
      <c r="C2675" s="4">
        <v>5</v>
      </c>
      <c r="D2675" s="4">
        <v>1983</v>
      </c>
      <c r="E2675" s="1">
        <f t="shared" si="82"/>
        <v>6487</v>
      </c>
      <c r="F2675">
        <v>53.3</v>
      </c>
      <c r="G2675">
        <v>-4.53</v>
      </c>
      <c r="H2675" t="s">
        <v>4129</v>
      </c>
      <c r="I2675" s="4">
        <v>15</v>
      </c>
      <c r="J2675" s="4">
        <v>8</v>
      </c>
      <c r="K2675" s="6">
        <v>1983</v>
      </c>
      <c r="L2675" s="1">
        <f t="shared" si="83"/>
        <v>7674</v>
      </c>
      <c r="M2675">
        <v>53.32</v>
      </c>
      <c r="N2675">
        <v>-4.63</v>
      </c>
      <c r="O2675" t="s">
        <v>4129</v>
      </c>
      <c r="P2675" t="s">
        <v>81</v>
      </c>
      <c r="Q2675" t="s">
        <v>35</v>
      </c>
      <c r="R2675">
        <v>95</v>
      </c>
      <c r="S2675">
        <v>7</v>
      </c>
      <c r="T2675">
        <v>286</v>
      </c>
    </row>
    <row r="2676" spans="1:20">
      <c r="A2676" t="s">
        <v>1185</v>
      </c>
      <c r="B2676" s="4">
        <v>14</v>
      </c>
      <c r="C2676" s="4">
        <v>5</v>
      </c>
      <c r="D2676" s="4">
        <v>1983</v>
      </c>
      <c r="E2676" s="1">
        <f t="shared" si="82"/>
        <v>7217</v>
      </c>
      <c r="F2676">
        <v>54.32</v>
      </c>
      <c r="G2676">
        <v>-5.57</v>
      </c>
      <c r="H2676" t="s">
        <v>4129</v>
      </c>
      <c r="I2676" s="4">
        <v>29</v>
      </c>
      <c r="J2676" s="4">
        <v>12</v>
      </c>
      <c r="K2676" s="6">
        <v>1984</v>
      </c>
      <c r="L2676" s="1">
        <f t="shared" si="83"/>
        <v>12911</v>
      </c>
      <c r="M2676">
        <v>54.33</v>
      </c>
      <c r="N2676">
        <v>-5.58</v>
      </c>
      <c r="O2676" t="s">
        <v>4129</v>
      </c>
      <c r="P2676" t="s">
        <v>34</v>
      </c>
      <c r="Q2676" t="s">
        <v>35</v>
      </c>
      <c r="R2676">
        <v>595</v>
      </c>
      <c r="S2676">
        <v>3</v>
      </c>
      <c r="T2676">
        <v>330</v>
      </c>
    </row>
    <row r="2677" spans="1:20">
      <c r="A2677" t="s">
        <v>1186</v>
      </c>
      <c r="B2677" s="4">
        <v>15</v>
      </c>
      <c r="C2677" s="4">
        <v>5</v>
      </c>
      <c r="D2677" s="4">
        <v>1983</v>
      </c>
      <c r="E2677" s="1">
        <f t="shared" si="82"/>
        <v>7582</v>
      </c>
      <c r="F2677">
        <v>54.4</v>
      </c>
      <c r="G2677">
        <v>-5.55</v>
      </c>
      <c r="H2677" t="s">
        <v>4129</v>
      </c>
      <c r="I2677" s="4">
        <v>10</v>
      </c>
      <c r="J2677" s="4">
        <v>7</v>
      </c>
      <c r="K2677" s="6">
        <v>1985</v>
      </c>
      <c r="L2677" s="1">
        <f t="shared" si="83"/>
        <v>5819</v>
      </c>
      <c r="M2677">
        <v>54.25</v>
      </c>
      <c r="N2677">
        <v>-5.75</v>
      </c>
      <c r="O2677" t="s">
        <v>4129</v>
      </c>
      <c r="P2677" t="s">
        <v>40</v>
      </c>
      <c r="Q2677" t="s">
        <v>35</v>
      </c>
      <c r="R2677">
        <v>787</v>
      </c>
      <c r="S2677">
        <v>22</v>
      </c>
      <c r="T2677">
        <v>218</v>
      </c>
    </row>
    <row r="2678" spans="1:20">
      <c r="A2678" t="s">
        <v>1187</v>
      </c>
      <c r="B2678" s="4">
        <v>18</v>
      </c>
      <c r="C2678" s="4">
        <v>5</v>
      </c>
      <c r="D2678" s="4">
        <v>1983</v>
      </c>
      <c r="E2678" s="1">
        <f t="shared" si="82"/>
        <v>8678</v>
      </c>
      <c r="F2678">
        <v>54.57</v>
      </c>
      <c r="G2678">
        <v>-5.78</v>
      </c>
      <c r="H2678" t="s">
        <v>4129</v>
      </c>
      <c r="I2678" s="4">
        <v>21</v>
      </c>
      <c r="J2678" s="4">
        <v>1</v>
      </c>
      <c r="K2678" s="6">
        <v>1984</v>
      </c>
      <c r="L2678" s="1">
        <f t="shared" si="83"/>
        <v>9655</v>
      </c>
      <c r="M2678">
        <v>54.57</v>
      </c>
      <c r="N2678">
        <v>-5.78</v>
      </c>
      <c r="O2678" t="s">
        <v>4129</v>
      </c>
      <c r="P2678" t="s">
        <v>34</v>
      </c>
      <c r="Q2678" t="s">
        <v>35</v>
      </c>
      <c r="R2678">
        <v>248</v>
      </c>
      <c r="S2678">
        <v>0</v>
      </c>
      <c r="T2678">
        <v>0</v>
      </c>
    </row>
    <row r="2679" spans="1:20">
      <c r="A2679" t="s">
        <v>1188</v>
      </c>
      <c r="B2679" s="4">
        <v>20</v>
      </c>
      <c r="C2679" s="4">
        <v>5</v>
      </c>
      <c r="D2679" s="4">
        <v>1983</v>
      </c>
      <c r="E2679" s="1">
        <f t="shared" si="82"/>
        <v>9409</v>
      </c>
      <c r="F2679">
        <v>54.53</v>
      </c>
      <c r="G2679">
        <v>-5.83</v>
      </c>
      <c r="H2679" t="s">
        <v>4129</v>
      </c>
      <c r="I2679" s="4">
        <v>27</v>
      </c>
      <c r="J2679" s="4">
        <v>12</v>
      </c>
      <c r="K2679" s="6">
        <v>1983</v>
      </c>
      <c r="L2679" s="1">
        <f t="shared" si="83"/>
        <v>12179</v>
      </c>
      <c r="M2679">
        <v>54.53</v>
      </c>
      <c r="N2679">
        <v>-5.83</v>
      </c>
      <c r="O2679" t="s">
        <v>4129</v>
      </c>
      <c r="P2679" t="s">
        <v>40</v>
      </c>
      <c r="Q2679" t="s">
        <v>35</v>
      </c>
      <c r="R2679">
        <v>221</v>
      </c>
      <c r="S2679">
        <v>0</v>
      </c>
      <c r="T2679">
        <v>0</v>
      </c>
    </row>
    <row r="2680" spans="1:20">
      <c r="A2680" t="s">
        <v>1191</v>
      </c>
      <c r="B2680" s="4">
        <v>28</v>
      </c>
      <c r="C2680" s="4">
        <v>5</v>
      </c>
      <c r="D2680" s="4">
        <v>1983</v>
      </c>
      <c r="E2680" s="1">
        <f t="shared" si="82"/>
        <v>12331</v>
      </c>
      <c r="F2680">
        <v>53.25</v>
      </c>
      <c r="G2680">
        <v>-0.8</v>
      </c>
      <c r="H2680" t="s">
        <v>4129</v>
      </c>
      <c r="I2680" s="4">
        <v>19</v>
      </c>
      <c r="J2680" s="4">
        <v>11</v>
      </c>
      <c r="K2680" s="6">
        <v>1983</v>
      </c>
      <c r="L2680" s="1">
        <f t="shared" si="83"/>
        <v>9227</v>
      </c>
      <c r="M2680">
        <v>53.42</v>
      </c>
      <c r="N2680">
        <v>-1</v>
      </c>
      <c r="O2680" t="s">
        <v>4129</v>
      </c>
      <c r="P2680" t="s">
        <v>34</v>
      </c>
      <c r="Q2680" t="s">
        <v>35</v>
      </c>
      <c r="R2680">
        <v>175</v>
      </c>
      <c r="S2680">
        <v>23</v>
      </c>
      <c r="T2680">
        <v>325</v>
      </c>
    </row>
    <row r="2681" spans="1:20">
      <c r="A2681" t="s">
        <v>1202</v>
      </c>
      <c r="B2681" s="4">
        <v>18</v>
      </c>
      <c r="C2681" s="4">
        <v>5</v>
      </c>
      <c r="D2681" s="4">
        <v>1983</v>
      </c>
      <c r="E2681" s="1">
        <f t="shared" si="82"/>
        <v>8678</v>
      </c>
      <c r="F2681">
        <v>53.32</v>
      </c>
      <c r="G2681">
        <v>-4.55</v>
      </c>
      <c r="H2681" t="s">
        <v>4129</v>
      </c>
      <c r="I2681" s="4">
        <v>10</v>
      </c>
      <c r="J2681" s="4">
        <v>10</v>
      </c>
      <c r="K2681" s="6">
        <v>1983</v>
      </c>
      <c r="L2681" s="1">
        <f t="shared" si="83"/>
        <v>5909</v>
      </c>
      <c r="M2681">
        <v>53.35</v>
      </c>
      <c r="N2681">
        <v>-4.55</v>
      </c>
      <c r="O2681" t="s">
        <v>4129</v>
      </c>
      <c r="P2681" t="s">
        <v>40</v>
      </c>
      <c r="Q2681" t="s">
        <v>35</v>
      </c>
      <c r="R2681">
        <v>145</v>
      </c>
      <c r="S2681">
        <v>4</v>
      </c>
      <c r="T2681">
        <v>0</v>
      </c>
    </row>
    <row r="2682" spans="1:20">
      <c r="A2682" t="s">
        <v>1203</v>
      </c>
      <c r="B2682" s="4">
        <v>19</v>
      </c>
      <c r="C2682" s="4">
        <v>5</v>
      </c>
      <c r="D2682" s="4">
        <v>1983</v>
      </c>
      <c r="E2682" s="1">
        <f t="shared" si="82"/>
        <v>9043</v>
      </c>
      <c r="F2682">
        <v>53.32</v>
      </c>
      <c r="G2682">
        <v>-4.55</v>
      </c>
      <c r="H2682" t="s">
        <v>4129</v>
      </c>
      <c r="I2682" s="4">
        <v>5</v>
      </c>
      <c r="J2682" s="4">
        <v>6</v>
      </c>
      <c r="K2682" s="6">
        <v>1984</v>
      </c>
      <c r="L2682" s="1">
        <f t="shared" si="83"/>
        <v>3962</v>
      </c>
      <c r="M2682">
        <v>53.35</v>
      </c>
      <c r="N2682">
        <v>-4.53</v>
      </c>
      <c r="O2682" t="s">
        <v>4129</v>
      </c>
      <c r="P2682" t="s">
        <v>40</v>
      </c>
      <c r="Q2682" t="s">
        <v>35</v>
      </c>
      <c r="R2682">
        <v>383</v>
      </c>
      <c r="S2682">
        <v>4</v>
      </c>
      <c r="T2682">
        <v>17</v>
      </c>
    </row>
    <row r="2683" spans="1:20">
      <c r="A2683" t="s">
        <v>1204</v>
      </c>
      <c r="B2683" s="4">
        <v>24</v>
      </c>
      <c r="C2683" s="4">
        <v>5</v>
      </c>
      <c r="D2683" s="4">
        <v>1983</v>
      </c>
      <c r="E2683" s="1">
        <f t="shared" si="82"/>
        <v>10870</v>
      </c>
      <c r="F2683">
        <v>52.95</v>
      </c>
      <c r="G2683">
        <v>-1.07</v>
      </c>
      <c r="H2683" t="s">
        <v>4129</v>
      </c>
      <c r="I2683" s="4">
        <v>1</v>
      </c>
      <c r="J2683" s="4">
        <v>8</v>
      </c>
      <c r="K2683" s="6">
        <v>1983</v>
      </c>
      <c r="L2683" s="1">
        <f t="shared" si="83"/>
        <v>2561</v>
      </c>
      <c r="M2683">
        <v>52.95</v>
      </c>
      <c r="N2683">
        <v>-1.07</v>
      </c>
      <c r="O2683" t="s">
        <v>4129</v>
      </c>
      <c r="P2683" t="s">
        <v>40</v>
      </c>
      <c r="Q2683" t="s">
        <v>35</v>
      </c>
      <c r="R2683">
        <v>69</v>
      </c>
      <c r="S2683">
        <v>0</v>
      </c>
      <c r="T2683">
        <v>0</v>
      </c>
    </row>
    <row r="2684" spans="1:20">
      <c r="A2684" t="s">
        <v>1223</v>
      </c>
      <c r="B2684" s="4">
        <v>26</v>
      </c>
      <c r="C2684" s="4">
        <v>5</v>
      </c>
      <c r="D2684" s="4">
        <v>1983</v>
      </c>
      <c r="E2684" s="1">
        <f t="shared" si="82"/>
        <v>11600</v>
      </c>
      <c r="F2684">
        <v>54.58</v>
      </c>
      <c r="G2684">
        <v>-6.08</v>
      </c>
      <c r="H2684" t="s">
        <v>4129</v>
      </c>
      <c r="I2684" s="4">
        <v>27</v>
      </c>
      <c r="J2684" s="4">
        <v>7</v>
      </c>
      <c r="K2684" s="6">
        <v>1983</v>
      </c>
      <c r="L2684" s="1">
        <f t="shared" si="83"/>
        <v>12026</v>
      </c>
      <c r="M2684">
        <v>54.58</v>
      </c>
      <c r="N2684">
        <v>-5.92</v>
      </c>
      <c r="O2684" t="s">
        <v>4129</v>
      </c>
      <c r="P2684" t="s">
        <v>81</v>
      </c>
      <c r="Q2684" t="s">
        <v>35</v>
      </c>
      <c r="R2684">
        <v>62</v>
      </c>
      <c r="S2684">
        <v>11</v>
      </c>
      <c r="T2684">
        <v>91</v>
      </c>
    </row>
    <row r="2685" spans="1:20">
      <c r="A2685" t="s">
        <v>1226</v>
      </c>
      <c r="B2685" s="4">
        <v>14</v>
      </c>
      <c r="C2685" s="4">
        <v>5</v>
      </c>
      <c r="D2685" s="4">
        <v>1983</v>
      </c>
      <c r="E2685" s="1">
        <f t="shared" si="82"/>
        <v>7217</v>
      </c>
      <c r="F2685">
        <v>52.38</v>
      </c>
      <c r="G2685">
        <v>-0.65</v>
      </c>
      <c r="H2685" t="s">
        <v>4129</v>
      </c>
      <c r="I2685" s="4">
        <v>23</v>
      </c>
      <c r="J2685" s="4">
        <v>4</v>
      </c>
      <c r="K2685" s="6">
        <v>1988</v>
      </c>
      <c r="L2685" s="1">
        <f t="shared" si="83"/>
        <v>10479</v>
      </c>
      <c r="M2685">
        <v>52.58</v>
      </c>
      <c r="N2685">
        <v>-0.25</v>
      </c>
      <c r="O2685" t="s">
        <v>4129</v>
      </c>
      <c r="P2685" t="s">
        <v>40</v>
      </c>
      <c r="Q2685" t="s">
        <v>35</v>
      </c>
      <c r="R2685">
        <v>1806</v>
      </c>
      <c r="S2685">
        <v>36</v>
      </c>
      <c r="T2685">
        <v>51</v>
      </c>
    </row>
    <row r="2686" spans="1:20">
      <c r="A2686" t="s">
        <v>1236</v>
      </c>
      <c r="B2686" s="4">
        <v>26</v>
      </c>
      <c r="C2686" s="4">
        <v>5</v>
      </c>
      <c r="D2686" s="4">
        <v>1983</v>
      </c>
      <c r="E2686" s="1">
        <f t="shared" si="82"/>
        <v>11600</v>
      </c>
      <c r="F2686">
        <v>53.38</v>
      </c>
      <c r="G2686">
        <v>-1.53</v>
      </c>
      <c r="H2686" t="s">
        <v>4129</v>
      </c>
      <c r="I2686" s="4">
        <v>22</v>
      </c>
      <c r="J2686" s="4">
        <v>6</v>
      </c>
      <c r="K2686" s="6">
        <v>1983</v>
      </c>
      <c r="L2686" s="1">
        <f t="shared" si="83"/>
        <v>10170</v>
      </c>
      <c r="M2686">
        <v>53.38</v>
      </c>
      <c r="N2686">
        <v>-1.53</v>
      </c>
      <c r="O2686" t="s">
        <v>4129</v>
      </c>
      <c r="P2686" t="s">
        <v>40</v>
      </c>
      <c r="Q2686" t="s">
        <v>35</v>
      </c>
      <c r="R2686">
        <v>27</v>
      </c>
      <c r="S2686">
        <v>0</v>
      </c>
      <c r="T2686">
        <v>0</v>
      </c>
    </row>
    <row r="2687" spans="1:20">
      <c r="A2687" t="s">
        <v>1237</v>
      </c>
      <c r="B2687" s="4">
        <v>30</v>
      </c>
      <c r="C2687" s="4">
        <v>5</v>
      </c>
      <c r="D2687" s="4">
        <v>1983</v>
      </c>
      <c r="E2687" s="1">
        <f t="shared" si="82"/>
        <v>13061</v>
      </c>
      <c r="F2687">
        <v>53.38</v>
      </c>
      <c r="G2687">
        <v>-1.53</v>
      </c>
      <c r="H2687" t="s">
        <v>4129</v>
      </c>
      <c r="I2687" s="4">
        <v>18</v>
      </c>
      <c r="J2687" s="4">
        <v>7</v>
      </c>
      <c r="K2687" s="6">
        <v>1983</v>
      </c>
      <c r="L2687" s="1">
        <f t="shared" si="83"/>
        <v>8739</v>
      </c>
      <c r="M2687">
        <v>53.4</v>
      </c>
      <c r="N2687">
        <v>-1.53</v>
      </c>
      <c r="O2687" t="s">
        <v>4129</v>
      </c>
      <c r="P2687" t="s">
        <v>34</v>
      </c>
      <c r="Q2687" t="s">
        <v>35</v>
      </c>
      <c r="R2687">
        <v>49</v>
      </c>
      <c r="S2687">
        <v>2</v>
      </c>
      <c r="T2687">
        <v>0</v>
      </c>
    </row>
    <row r="2688" spans="1:20">
      <c r="A2688" t="s">
        <v>1238</v>
      </c>
      <c r="B2688" s="4">
        <v>29</v>
      </c>
      <c r="C2688" s="4">
        <v>4</v>
      </c>
      <c r="D2688" s="4">
        <v>1983</v>
      </c>
      <c r="E2688" s="1">
        <f t="shared" si="82"/>
        <v>12666</v>
      </c>
      <c r="F2688">
        <v>53.38</v>
      </c>
      <c r="G2688">
        <v>-1.53</v>
      </c>
      <c r="H2688" t="s">
        <v>4129</v>
      </c>
      <c r="I2688" s="4">
        <v>2</v>
      </c>
      <c r="J2688" s="4">
        <v>6</v>
      </c>
      <c r="K2688" s="6">
        <v>1995</v>
      </c>
      <c r="L2688" s="1">
        <f t="shared" si="83"/>
        <v>2877</v>
      </c>
      <c r="M2688">
        <v>53.4</v>
      </c>
      <c r="N2688">
        <v>-1.47</v>
      </c>
      <c r="O2688" t="s">
        <v>4129</v>
      </c>
      <c r="P2688" t="s">
        <v>40</v>
      </c>
      <c r="Q2688" t="s">
        <v>35</v>
      </c>
      <c r="R2688">
        <v>4417</v>
      </c>
      <c r="S2688">
        <v>5</v>
      </c>
      <c r="T2688">
        <v>68</v>
      </c>
    </row>
    <row r="2689" spans="1:20">
      <c r="A2689" t="s">
        <v>1239</v>
      </c>
      <c r="B2689" s="4">
        <v>4</v>
      </c>
      <c r="C2689" s="4">
        <v>5</v>
      </c>
      <c r="D2689" s="4">
        <v>1983</v>
      </c>
      <c r="E2689" s="1">
        <f t="shared" si="82"/>
        <v>3565</v>
      </c>
      <c r="F2689">
        <v>53.38</v>
      </c>
      <c r="G2689">
        <v>-1.53</v>
      </c>
      <c r="H2689" t="s">
        <v>4129</v>
      </c>
      <c r="I2689" s="4">
        <v>18</v>
      </c>
      <c r="J2689" s="4">
        <v>6</v>
      </c>
      <c r="K2689" s="6">
        <v>1984</v>
      </c>
      <c r="L2689" s="1">
        <f t="shared" si="83"/>
        <v>8710</v>
      </c>
      <c r="M2689">
        <v>53.37</v>
      </c>
      <c r="N2689">
        <v>-1.57</v>
      </c>
      <c r="O2689" t="s">
        <v>4129</v>
      </c>
      <c r="P2689" t="s">
        <v>81</v>
      </c>
      <c r="Q2689" t="s">
        <v>35</v>
      </c>
      <c r="R2689">
        <v>411</v>
      </c>
      <c r="S2689">
        <v>3</v>
      </c>
      <c r="T2689">
        <v>231</v>
      </c>
    </row>
    <row r="2690" spans="1:20">
      <c r="A2690" t="s">
        <v>1240</v>
      </c>
      <c r="B2690" s="4">
        <v>6</v>
      </c>
      <c r="C2690" s="4">
        <v>5</v>
      </c>
      <c r="D2690" s="4">
        <v>1983</v>
      </c>
      <c r="E2690" s="1">
        <f t="shared" si="82"/>
        <v>4295</v>
      </c>
      <c r="F2690">
        <v>53.38</v>
      </c>
      <c r="G2690">
        <v>-1.53</v>
      </c>
      <c r="H2690" t="s">
        <v>4129</v>
      </c>
      <c r="I2690" s="4">
        <v>26</v>
      </c>
      <c r="J2690" s="4">
        <v>5</v>
      </c>
      <c r="K2690" s="6">
        <v>1993</v>
      </c>
      <c r="L2690" s="1">
        <f t="shared" si="83"/>
        <v>11610</v>
      </c>
      <c r="M2690">
        <v>53.38</v>
      </c>
      <c r="N2690">
        <v>-1.53</v>
      </c>
      <c r="O2690" t="s">
        <v>4129</v>
      </c>
      <c r="P2690" t="s">
        <v>84</v>
      </c>
      <c r="Q2690" t="s">
        <v>35</v>
      </c>
      <c r="R2690">
        <v>3673</v>
      </c>
      <c r="S2690">
        <v>0</v>
      </c>
      <c r="T2690">
        <v>0</v>
      </c>
    </row>
    <row r="2691" spans="1:20">
      <c r="A2691" t="s">
        <v>1241</v>
      </c>
      <c r="B2691" s="4">
        <v>7</v>
      </c>
      <c r="C2691" s="4">
        <v>5</v>
      </c>
      <c r="D2691" s="4">
        <v>1983</v>
      </c>
      <c r="E2691" s="1">
        <f t="shared" ref="E2691:E2754" si="84">DATE(B2691,C2691,D2691)</f>
        <v>4660</v>
      </c>
      <c r="F2691">
        <v>53.38</v>
      </c>
      <c r="G2691">
        <v>-1.53</v>
      </c>
      <c r="H2691" t="s">
        <v>4129</v>
      </c>
      <c r="I2691" s="4">
        <v>12</v>
      </c>
      <c r="J2691" s="4">
        <v>9</v>
      </c>
      <c r="K2691" s="6">
        <v>1995</v>
      </c>
      <c r="L2691" s="1">
        <f t="shared" ref="L2691:L2754" si="85">DATE(I2691,J2691,K2691)</f>
        <v>6622</v>
      </c>
      <c r="M2691">
        <v>53.35</v>
      </c>
      <c r="N2691">
        <v>-1.32</v>
      </c>
      <c r="O2691" t="s">
        <v>4129</v>
      </c>
      <c r="P2691" t="s">
        <v>140</v>
      </c>
      <c r="Q2691" t="s">
        <v>35</v>
      </c>
      <c r="R2691">
        <v>4511</v>
      </c>
      <c r="S2691">
        <v>15</v>
      </c>
      <c r="T2691">
        <v>105</v>
      </c>
    </row>
    <row r="2692" spans="1:20">
      <c r="A2692" t="s">
        <v>1242</v>
      </c>
      <c r="B2692" s="4">
        <v>18</v>
      </c>
      <c r="C2692" s="4">
        <v>5</v>
      </c>
      <c r="D2692" s="4">
        <v>1983</v>
      </c>
      <c r="E2692" s="1">
        <f t="shared" si="84"/>
        <v>8678</v>
      </c>
      <c r="F2692">
        <v>53.38</v>
      </c>
      <c r="G2692">
        <v>-1.53</v>
      </c>
      <c r="H2692" t="s">
        <v>4129</v>
      </c>
      <c r="I2692" s="4">
        <v>27</v>
      </c>
      <c r="J2692" s="4">
        <v>2</v>
      </c>
      <c r="K2692" s="6">
        <v>1987</v>
      </c>
      <c r="L2692" s="1">
        <f t="shared" si="85"/>
        <v>11880</v>
      </c>
      <c r="M2692">
        <v>53.38</v>
      </c>
      <c r="N2692">
        <v>-1.53</v>
      </c>
      <c r="O2692" t="s">
        <v>4129</v>
      </c>
      <c r="P2692" t="s">
        <v>40</v>
      </c>
      <c r="Q2692" t="s">
        <v>35</v>
      </c>
      <c r="R2692">
        <v>1381</v>
      </c>
      <c r="S2692">
        <v>0</v>
      </c>
      <c r="T2692">
        <v>0</v>
      </c>
    </row>
    <row r="2693" spans="1:20">
      <c r="A2693" t="s">
        <v>1243</v>
      </c>
      <c r="B2693" s="4">
        <v>18</v>
      </c>
      <c r="C2693" s="4">
        <v>5</v>
      </c>
      <c r="D2693" s="4">
        <v>1983</v>
      </c>
      <c r="E2693" s="1">
        <f t="shared" si="84"/>
        <v>8678</v>
      </c>
      <c r="F2693">
        <v>53.38</v>
      </c>
      <c r="G2693">
        <v>-1.53</v>
      </c>
      <c r="H2693" t="s">
        <v>4129</v>
      </c>
      <c r="I2693" s="4">
        <v>13</v>
      </c>
      <c r="J2693" s="4">
        <v>7</v>
      </c>
      <c r="K2693" s="6">
        <v>1983</v>
      </c>
      <c r="L2693" s="1">
        <f t="shared" si="85"/>
        <v>6913</v>
      </c>
      <c r="M2693">
        <v>53.38</v>
      </c>
      <c r="N2693">
        <v>-1.53</v>
      </c>
      <c r="O2693" t="s">
        <v>4129</v>
      </c>
      <c r="P2693" t="s">
        <v>81</v>
      </c>
      <c r="Q2693" t="s">
        <v>35</v>
      </c>
      <c r="R2693">
        <v>56</v>
      </c>
      <c r="S2693">
        <v>0</v>
      </c>
      <c r="T2693">
        <v>0</v>
      </c>
    </row>
    <row r="2694" spans="1:20">
      <c r="A2694" t="s">
        <v>1244</v>
      </c>
      <c r="B2694" s="4">
        <v>14</v>
      </c>
      <c r="C2694" s="4">
        <v>7</v>
      </c>
      <c r="D2694" s="4">
        <v>1983</v>
      </c>
      <c r="E2694" s="1">
        <f t="shared" si="84"/>
        <v>7278</v>
      </c>
      <c r="F2694">
        <v>51.8</v>
      </c>
      <c r="G2694">
        <v>-2.12</v>
      </c>
      <c r="H2694" t="s">
        <v>4129</v>
      </c>
      <c r="I2694" s="4">
        <v>23</v>
      </c>
      <c r="J2694" s="4">
        <v>4</v>
      </c>
      <c r="K2694" s="6">
        <v>1990</v>
      </c>
      <c r="L2694" s="1">
        <f t="shared" si="85"/>
        <v>10481</v>
      </c>
      <c r="M2694">
        <v>51.75</v>
      </c>
      <c r="N2694">
        <v>-2.17</v>
      </c>
      <c r="O2694" t="s">
        <v>4129</v>
      </c>
      <c r="P2694" t="s">
        <v>40</v>
      </c>
      <c r="Q2694" t="s">
        <v>35</v>
      </c>
      <c r="R2694">
        <v>2475</v>
      </c>
      <c r="S2694">
        <v>7</v>
      </c>
      <c r="T2694">
        <v>212</v>
      </c>
    </row>
    <row r="2695" spans="1:20">
      <c r="A2695" t="s">
        <v>1265</v>
      </c>
      <c r="B2695" s="4">
        <v>18</v>
      </c>
      <c r="C2695" s="4">
        <v>5</v>
      </c>
      <c r="D2695" s="4">
        <v>1983</v>
      </c>
      <c r="E2695" s="1">
        <f t="shared" si="84"/>
        <v>8678</v>
      </c>
      <c r="F2695">
        <v>53.4</v>
      </c>
      <c r="G2695">
        <v>-1.53</v>
      </c>
      <c r="H2695" t="s">
        <v>4129</v>
      </c>
      <c r="I2695" s="4">
        <v>18</v>
      </c>
      <c r="J2695" s="4">
        <v>6</v>
      </c>
      <c r="K2695" s="6">
        <v>1983</v>
      </c>
      <c r="L2695" s="1">
        <f t="shared" si="85"/>
        <v>8709</v>
      </c>
      <c r="M2695">
        <v>53.4</v>
      </c>
      <c r="N2695">
        <v>-1.53</v>
      </c>
      <c r="O2695" t="s">
        <v>4129</v>
      </c>
      <c r="P2695" t="s">
        <v>140</v>
      </c>
      <c r="Q2695" t="s">
        <v>35</v>
      </c>
      <c r="R2695">
        <v>31</v>
      </c>
      <c r="S2695">
        <v>0</v>
      </c>
      <c r="T2695">
        <v>0</v>
      </c>
    </row>
    <row r="2696" spans="1:20">
      <c r="A2696" t="s">
        <v>1266</v>
      </c>
      <c r="B2696" s="4">
        <v>19</v>
      </c>
      <c r="C2696" s="4">
        <v>5</v>
      </c>
      <c r="D2696" s="4">
        <v>1983</v>
      </c>
      <c r="E2696" s="1">
        <f t="shared" si="84"/>
        <v>9043</v>
      </c>
      <c r="F2696">
        <v>53.4</v>
      </c>
      <c r="G2696">
        <v>-1.53</v>
      </c>
      <c r="H2696" t="s">
        <v>4129</v>
      </c>
      <c r="I2696" s="4">
        <v>22</v>
      </c>
      <c r="J2696" s="4">
        <v>6</v>
      </c>
      <c r="K2696" s="6">
        <v>1983</v>
      </c>
      <c r="L2696" s="1">
        <f t="shared" si="85"/>
        <v>10170</v>
      </c>
      <c r="M2696">
        <v>53.4</v>
      </c>
      <c r="N2696">
        <v>-1.53</v>
      </c>
      <c r="O2696" t="s">
        <v>4129</v>
      </c>
      <c r="P2696" t="s">
        <v>81</v>
      </c>
      <c r="Q2696" t="s">
        <v>35</v>
      </c>
      <c r="R2696">
        <v>34</v>
      </c>
      <c r="S2696">
        <v>0</v>
      </c>
      <c r="T2696">
        <v>0</v>
      </c>
    </row>
    <row r="2697" spans="1:20">
      <c r="A2697" t="s">
        <v>1267</v>
      </c>
      <c r="B2697" s="4">
        <v>20</v>
      </c>
      <c r="C2697" s="4">
        <v>5</v>
      </c>
      <c r="D2697" s="4">
        <v>1983</v>
      </c>
      <c r="E2697" s="1">
        <f t="shared" si="84"/>
        <v>9409</v>
      </c>
      <c r="F2697">
        <v>53.42</v>
      </c>
      <c r="G2697">
        <v>-1.47</v>
      </c>
      <c r="H2697" t="s">
        <v>4129</v>
      </c>
      <c r="I2697" s="4">
        <v>28</v>
      </c>
      <c r="J2697" s="4">
        <v>5</v>
      </c>
      <c r="K2697" s="6">
        <v>1983</v>
      </c>
      <c r="L2697" s="1">
        <f t="shared" si="85"/>
        <v>12331</v>
      </c>
      <c r="M2697">
        <v>53.42</v>
      </c>
      <c r="N2697">
        <v>-1.47</v>
      </c>
      <c r="O2697" t="s">
        <v>4129</v>
      </c>
      <c r="P2697" t="s">
        <v>81</v>
      </c>
      <c r="Q2697" t="s">
        <v>27</v>
      </c>
      <c r="R2697">
        <v>8</v>
      </c>
      <c r="S2697">
        <v>0</v>
      </c>
      <c r="T2697">
        <v>0</v>
      </c>
    </row>
    <row r="2698" spans="1:20">
      <c r="A2698" t="s">
        <v>1268</v>
      </c>
      <c r="B2698" s="4">
        <v>20</v>
      </c>
      <c r="C2698" s="4">
        <v>5</v>
      </c>
      <c r="D2698" s="4">
        <v>1983</v>
      </c>
      <c r="E2698" s="1">
        <f t="shared" si="84"/>
        <v>9409</v>
      </c>
      <c r="F2698">
        <v>53.4</v>
      </c>
      <c r="G2698">
        <v>-1.53</v>
      </c>
      <c r="H2698" t="s">
        <v>4129</v>
      </c>
      <c r="I2698" s="4">
        <v>2</v>
      </c>
      <c r="J2698" s="4">
        <v>6</v>
      </c>
      <c r="K2698" s="6">
        <v>1983</v>
      </c>
      <c r="L2698" s="1">
        <f t="shared" si="85"/>
        <v>2865</v>
      </c>
      <c r="M2698">
        <v>53.4</v>
      </c>
      <c r="N2698">
        <v>-1.53</v>
      </c>
      <c r="O2698" t="s">
        <v>4129</v>
      </c>
      <c r="P2698" t="s">
        <v>40</v>
      </c>
      <c r="Q2698" t="s">
        <v>35</v>
      </c>
      <c r="R2698">
        <v>13</v>
      </c>
      <c r="S2698">
        <v>0</v>
      </c>
      <c r="T2698">
        <v>0</v>
      </c>
    </row>
    <row r="2699" spans="1:20">
      <c r="A2699" t="s">
        <v>1269</v>
      </c>
      <c r="B2699" s="4">
        <v>23</v>
      </c>
      <c r="C2699" s="4">
        <v>5</v>
      </c>
      <c r="D2699" s="4">
        <v>1983</v>
      </c>
      <c r="E2699" s="1">
        <f t="shared" si="84"/>
        <v>10504</v>
      </c>
      <c r="F2699">
        <v>53.38</v>
      </c>
      <c r="G2699">
        <v>-1.53</v>
      </c>
      <c r="H2699" t="s">
        <v>4129</v>
      </c>
      <c r="I2699" s="4">
        <v>27</v>
      </c>
      <c r="J2699" s="4">
        <v>6</v>
      </c>
      <c r="K2699" s="6">
        <v>1983</v>
      </c>
      <c r="L2699" s="1">
        <f t="shared" si="85"/>
        <v>11996</v>
      </c>
      <c r="M2699">
        <v>53.38</v>
      </c>
      <c r="N2699">
        <v>-1.53</v>
      </c>
      <c r="O2699" t="s">
        <v>4129</v>
      </c>
      <c r="P2699" t="s">
        <v>81</v>
      </c>
      <c r="Q2699" t="s">
        <v>35</v>
      </c>
      <c r="R2699">
        <v>35</v>
      </c>
      <c r="S2699">
        <v>0</v>
      </c>
      <c r="T2699">
        <v>0</v>
      </c>
    </row>
    <row r="2700" spans="1:20">
      <c r="A2700" t="s">
        <v>1270</v>
      </c>
      <c r="B2700" s="4">
        <v>23</v>
      </c>
      <c r="C2700" s="4">
        <v>5</v>
      </c>
      <c r="D2700" s="4">
        <v>1983</v>
      </c>
      <c r="E2700" s="1">
        <f t="shared" si="84"/>
        <v>10504</v>
      </c>
      <c r="F2700">
        <v>53.38</v>
      </c>
      <c r="G2700">
        <v>-1.53</v>
      </c>
      <c r="H2700" t="s">
        <v>4129</v>
      </c>
      <c r="I2700" s="4">
        <v>17</v>
      </c>
      <c r="J2700" s="4">
        <v>6</v>
      </c>
      <c r="K2700" s="6">
        <v>1988</v>
      </c>
      <c r="L2700" s="1">
        <f t="shared" si="85"/>
        <v>8349</v>
      </c>
      <c r="M2700">
        <v>53.38</v>
      </c>
      <c r="N2700">
        <v>-1.5</v>
      </c>
      <c r="O2700" t="s">
        <v>4129</v>
      </c>
      <c r="P2700" t="s">
        <v>40</v>
      </c>
      <c r="Q2700" t="s">
        <v>35</v>
      </c>
      <c r="R2700">
        <v>1852</v>
      </c>
      <c r="S2700">
        <v>3</v>
      </c>
      <c r="T2700">
        <v>91</v>
      </c>
    </row>
    <row r="2701" spans="1:20">
      <c r="A2701" t="s">
        <v>1271</v>
      </c>
      <c r="B2701" s="4">
        <v>23</v>
      </c>
      <c r="C2701" s="4">
        <v>5</v>
      </c>
      <c r="D2701" s="4">
        <v>1983</v>
      </c>
      <c r="E2701" s="1">
        <f t="shared" si="84"/>
        <v>10504</v>
      </c>
      <c r="F2701">
        <v>52.38</v>
      </c>
      <c r="G2701">
        <v>-1.53</v>
      </c>
      <c r="H2701" t="s">
        <v>4129</v>
      </c>
      <c r="I2701" s="4">
        <v>5</v>
      </c>
      <c r="J2701" s="4">
        <v>5</v>
      </c>
      <c r="K2701" s="6">
        <v>1986</v>
      </c>
      <c r="L2701" s="1">
        <f t="shared" si="85"/>
        <v>3933</v>
      </c>
      <c r="M2701">
        <v>52.38</v>
      </c>
      <c r="N2701">
        <v>-1.53</v>
      </c>
      <c r="O2701" t="s">
        <v>4129</v>
      </c>
      <c r="P2701" t="s">
        <v>40</v>
      </c>
      <c r="Q2701" t="s">
        <v>35</v>
      </c>
      <c r="R2701">
        <v>1078</v>
      </c>
      <c r="S2701">
        <v>0</v>
      </c>
      <c r="T2701">
        <v>0</v>
      </c>
    </row>
    <row r="2702" spans="1:20">
      <c r="A2702" t="s">
        <v>1272</v>
      </c>
      <c r="B2702" s="4">
        <v>21</v>
      </c>
      <c r="C2702" s="4">
        <v>5</v>
      </c>
      <c r="D2702" s="4">
        <v>1983</v>
      </c>
      <c r="E2702" s="1">
        <f t="shared" si="84"/>
        <v>9774</v>
      </c>
      <c r="F2702">
        <v>55.97</v>
      </c>
      <c r="G2702">
        <v>-4.07</v>
      </c>
      <c r="H2702" t="s">
        <v>4129</v>
      </c>
      <c r="I2702" s="4">
        <v>15</v>
      </c>
      <c r="J2702" s="4">
        <v>8</v>
      </c>
      <c r="K2702" s="6">
        <v>1983</v>
      </c>
      <c r="L2702" s="1">
        <f t="shared" si="85"/>
        <v>7674</v>
      </c>
      <c r="M2702">
        <v>55.97</v>
      </c>
      <c r="N2702">
        <v>-4.07</v>
      </c>
      <c r="O2702" t="s">
        <v>4129</v>
      </c>
      <c r="P2702" t="s">
        <v>40</v>
      </c>
      <c r="Q2702" t="s">
        <v>35</v>
      </c>
      <c r="R2702">
        <v>86</v>
      </c>
      <c r="S2702">
        <v>0</v>
      </c>
      <c r="T2702">
        <v>0</v>
      </c>
    </row>
    <row r="2703" spans="1:20">
      <c r="A2703" t="s">
        <v>1275</v>
      </c>
      <c r="B2703" s="4">
        <v>13</v>
      </c>
      <c r="C2703" s="4">
        <v>5</v>
      </c>
      <c r="D2703" s="4">
        <v>1983</v>
      </c>
      <c r="E2703" s="1">
        <f t="shared" si="84"/>
        <v>6852</v>
      </c>
      <c r="F2703">
        <v>52.75</v>
      </c>
      <c r="G2703">
        <v>-4.8</v>
      </c>
      <c r="H2703" t="s">
        <v>4129</v>
      </c>
      <c r="I2703" s="4">
        <v>18</v>
      </c>
      <c r="J2703" s="4">
        <v>6</v>
      </c>
      <c r="K2703" s="6">
        <v>1984</v>
      </c>
      <c r="L2703" s="1">
        <f t="shared" si="85"/>
        <v>8710</v>
      </c>
      <c r="M2703">
        <v>52.75</v>
      </c>
      <c r="N2703">
        <v>-4.8</v>
      </c>
      <c r="O2703" t="s">
        <v>4129</v>
      </c>
      <c r="P2703" t="s">
        <v>40</v>
      </c>
      <c r="Q2703" t="s">
        <v>35</v>
      </c>
      <c r="R2703">
        <v>402</v>
      </c>
      <c r="S2703">
        <v>0</v>
      </c>
      <c r="T2703">
        <v>0</v>
      </c>
    </row>
    <row r="2704" spans="1:20">
      <c r="A2704" t="s">
        <v>1276</v>
      </c>
      <c r="B2704" s="4">
        <v>20</v>
      </c>
      <c r="C2704" s="4">
        <v>5</v>
      </c>
      <c r="D2704" s="4">
        <v>1983</v>
      </c>
      <c r="E2704" s="1">
        <f t="shared" si="84"/>
        <v>9409</v>
      </c>
      <c r="F2704">
        <v>52.75</v>
      </c>
      <c r="G2704">
        <v>-4.8</v>
      </c>
      <c r="H2704" t="s">
        <v>4129</v>
      </c>
      <c r="I2704" s="4">
        <v>1</v>
      </c>
      <c r="J2704" s="4">
        <v>5</v>
      </c>
      <c r="K2704" s="6">
        <v>1989</v>
      </c>
      <c r="L2704" s="1">
        <f t="shared" si="85"/>
        <v>2475</v>
      </c>
      <c r="M2704">
        <v>52.75</v>
      </c>
      <c r="N2704">
        <v>-4.8</v>
      </c>
      <c r="O2704" t="s">
        <v>4129</v>
      </c>
      <c r="P2704" t="s">
        <v>40</v>
      </c>
      <c r="Q2704" t="s">
        <v>35</v>
      </c>
      <c r="R2704">
        <v>2173</v>
      </c>
      <c r="S2704">
        <v>0</v>
      </c>
      <c r="T2704">
        <v>0</v>
      </c>
    </row>
    <row r="2705" spans="1:20">
      <c r="A2705" t="s">
        <v>1277</v>
      </c>
      <c r="B2705" s="4">
        <v>22</v>
      </c>
      <c r="C2705" s="4">
        <v>5</v>
      </c>
      <c r="D2705" s="4">
        <v>1983</v>
      </c>
      <c r="E2705" s="1">
        <f t="shared" si="84"/>
        <v>10139</v>
      </c>
      <c r="F2705">
        <v>52.75</v>
      </c>
      <c r="G2705">
        <v>-4.8</v>
      </c>
      <c r="H2705" t="s">
        <v>4129</v>
      </c>
      <c r="I2705" s="4">
        <v>28</v>
      </c>
      <c r="J2705" s="4">
        <v>7</v>
      </c>
      <c r="K2705" s="6">
        <v>1984</v>
      </c>
      <c r="L2705" s="1">
        <f t="shared" si="85"/>
        <v>12393</v>
      </c>
      <c r="M2705">
        <v>52.75</v>
      </c>
      <c r="N2705">
        <v>-4.8</v>
      </c>
      <c r="O2705" t="s">
        <v>4129</v>
      </c>
      <c r="P2705" t="s">
        <v>40</v>
      </c>
      <c r="Q2705" t="s">
        <v>35</v>
      </c>
      <c r="R2705">
        <v>433</v>
      </c>
      <c r="S2705">
        <v>0</v>
      </c>
      <c r="T2705">
        <v>0</v>
      </c>
    </row>
    <row r="2706" spans="1:20">
      <c r="A2706" t="s">
        <v>1279</v>
      </c>
      <c r="B2706" s="4">
        <v>2</v>
      </c>
      <c r="C2706" s="4">
        <v>5</v>
      </c>
      <c r="D2706" s="4">
        <v>1983</v>
      </c>
      <c r="E2706" s="1">
        <f t="shared" si="84"/>
        <v>2834</v>
      </c>
      <c r="F2706">
        <v>52.45</v>
      </c>
      <c r="G2706">
        <v>-2.38</v>
      </c>
      <c r="H2706" t="s">
        <v>4129</v>
      </c>
      <c r="I2706" s="4">
        <v>11</v>
      </c>
      <c r="J2706" s="4">
        <v>5</v>
      </c>
      <c r="K2706" s="6">
        <v>1989</v>
      </c>
      <c r="L2706" s="1">
        <f t="shared" si="85"/>
        <v>6127</v>
      </c>
      <c r="M2706">
        <v>52.42</v>
      </c>
      <c r="N2706">
        <v>-2.35</v>
      </c>
      <c r="O2706" t="s">
        <v>4129</v>
      </c>
      <c r="P2706" t="s">
        <v>34</v>
      </c>
      <c r="Q2706" t="s">
        <v>35</v>
      </c>
      <c r="R2706">
        <v>2201</v>
      </c>
      <c r="S2706">
        <v>5</v>
      </c>
      <c r="T2706">
        <v>149</v>
      </c>
    </row>
    <row r="2707" spans="1:20">
      <c r="A2707" t="s">
        <v>1282</v>
      </c>
      <c r="B2707" s="4">
        <v>3</v>
      </c>
      <c r="C2707" s="4">
        <v>6</v>
      </c>
      <c r="D2707" s="4">
        <v>1983</v>
      </c>
      <c r="E2707" s="1">
        <f t="shared" si="84"/>
        <v>3230</v>
      </c>
      <c r="F2707">
        <v>51.77</v>
      </c>
      <c r="G2707">
        <v>-0.75</v>
      </c>
      <c r="H2707" t="s">
        <v>4129</v>
      </c>
      <c r="I2707" s="4">
        <v>11</v>
      </c>
      <c r="J2707" s="4">
        <v>6</v>
      </c>
      <c r="K2707" s="6">
        <v>1989</v>
      </c>
      <c r="L2707" s="1">
        <f t="shared" si="85"/>
        <v>6158</v>
      </c>
      <c r="M2707">
        <v>51.78</v>
      </c>
      <c r="N2707">
        <v>-0.73</v>
      </c>
      <c r="O2707" t="s">
        <v>4129</v>
      </c>
      <c r="P2707" t="s">
        <v>34</v>
      </c>
      <c r="Q2707" t="s">
        <v>35</v>
      </c>
      <c r="R2707">
        <v>2200</v>
      </c>
      <c r="S2707">
        <v>3</v>
      </c>
      <c r="T2707">
        <v>32</v>
      </c>
    </row>
    <row r="2708" spans="1:20">
      <c r="A2708" t="s">
        <v>1288</v>
      </c>
      <c r="B2708" s="4">
        <v>25</v>
      </c>
      <c r="C2708" s="4">
        <v>5</v>
      </c>
      <c r="D2708" s="4">
        <v>1983</v>
      </c>
      <c r="E2708" s="1">
        <f t="shared" si="84"/>
        <v>11235</v>
      </c>
      <c r="F2708">
        <v>57.18</v>
      </c>
      <c r="G2708">
        <v>-2.1</v>
      </c>
      <c r="H2708" t="s">
        <v>4129</v>
      </c>
      <c r="I2708" s="4">
        <v>1</v>
      </c>
      <c r="J2708" s="4">
        <v>7</v>
      </c>
      <c r="K2708" s="6">
        <v>1986</v>
      </c>
      <c r="L2708" s="1">
        <f t="shared" si="85"/>
        <v>2533</v>
      </c>
      <c r="M2708">
        <v>57.17</v>
      </c>
      <c r="N2708">
        <v>-2.08</v>
      </c>
      <c r="O2708" t="s">
        <v>4129</v>
      </c>
      <c r="P2708" t="s">
        <v>40</v>
      </c>
      <c r="Q2708" t="s">
        <v>52</v>
      </c>
      <c r="R2708">
        <v>1133</v>
      </c>
      <c r="S2708">
        <v>3</v>
      </c>
      <c r="T2708">
        <v>152</v>
      </c>
    </row>
    <row r="2709" spans="1:20">
      <c r="A2709" t="s">
        <v>1290</v>
      </c>
      <c r="B2709" s="4">
        <v>1</v>
      </c>
      <c r="C2709" s="4">
        <v>6</v>
      </c>
      <c r="D2709" s="4">
        <v>1983</v>
      </c>
      <c r="E2709" s="1">
        <f t="shared" si="84"/>
        <v>2500</v>
      </c>
      <c r="F2709">
        <v>53.38</v>
      </c>
      <c r="G2709">
        <v>-1.53</v>
      </c>
      <c r="H2709" t="s">
        <v>4129</v>
      </c>
      <c r="I2709" s="4">
        <v>2</v>
      </c>
      <c r="J2709" s="4">
        <v>7</v>
      </c>
      <c r="K2709" s="6">
        <v>1983</v>
      </c>
      <c r="L2709" s="1">
        <f t="shared" si="85"/>
        <v>2895</v>
      </c>
      <c r="M2709">
        <v>53.4</v>
      </c>
      <c r="N2709">
        <v>-1.53</v>
      </c>
      <c r="O2709" t="s">
        <v>4129</v>
      </c>
      <c r="P2709" t="s">
        <v>40</v>
      </c>
      <c r="Q2709" t="s">
        <v>35</v>
      </c>
      <c r="R2709">
        <v>31</v>
      </c>
      <c r="S2709">
        <v>2</v>
      </c>
      <c r="T2709">
        <v>0</v>
      </c>
    </row>
    <row r="2710" spans="1:20">
      <c r="A2710" t="s">
        <v>1291</v>
      </c>
      <c r="B2710" s="4">
        <v>3</v>
      </c>
      <c r="C2710" s="4">
        <v>6</v>
      </c>
      <c r="D2710" s="4">
        <v>1983</v>
      </c>
      <c r="E2710" s="1">
        <f t="shared" si="84"/>
        <v>3230</v>
      </c>
      <c r="F2710">
        <v>53.38</v>
      </c>
      <c r="G2710">
        <v>-1.53</v>
      </c>
      <c r="H2710" t="s">
        <v>4129</v>
      </c>
      <c r="I2710" s="4">
        <v>5</v>
      </c>
      <c r="J2710" s="4">
        <v>9</v>
      </c>
      <c r="K2710" s="6">
        <v>1983</v>
      </c>
      <c r="L2710" s="1">
        <f t="shared" si="85"/>
        <v>4053</v>
      </c>
      <c r="M2710">
        <v>53.38</v>
      </c>
      <c r="N2710">
        <v>-1.53</v>
      </c>
      <c r="O2710" t="s">
        <v>4129</v>
      </c>
      <c r="P2710" t="s">
        <v>40</v>
      </c>
      <c r="Q2710" t="s">
        <v>35</v>
      </c>
      <c r="R2710">
        <v>94</v>
      </c>
      <c r="S2710">
        <v>0</v>
      </c>
      <c r="T2710">
        <v>0</v>
      </c>
    </row>
    <row r="2711" spans="1:20">
      <c r="A2711" t="s">
        <v>1292</v>
      </c>
      <c r="B2711" s="4">
        <v>5</v>
      </c>
      <c r="C2711" s="4">
        <v>6</v>
      </c>
      <c r="D2711" s="4">
        <v>1983</v>
      </c>
      <c r="E2711" s="1">
        <f t="shared" si="84"/>
        <v>3961</v>
      </c>
      <c r="F2711">
        <v>52.38</v>
      </c>
      <c r="G2711">
        <v>-1.53</v>
      </c>
      <c r="H2711" t="s">
        <v>4129</v>
      </c>
      <c r="I2711" s="4">
        <v>11</v>
      </c>
      <c r="J2711" s="4">
        <v>3</v>
      </c>
      <c r="K2711" s="6">
        <v>1985</v>
      </c>
      <c r="L2711" s="1">
        <f t="shared" si="85"/>
        <v>6062</v>
      </c>
      <c r="M2711">
        <v>52.38</v>
      </c>
      <c r="N2711">
        <v>-1.53</v>
      </c>
      <c r="O2711" t="s">
        <v>4129</v>
      </c>
      <c r="P2711" t="s">
        <v>34</v>
      </c>
      <c r="Q2711" t="s">
        <v>35</v>
      </c>
      <c r="R2711">
        <v>645</v>
      </c>
      <c r="S2711">
        <v>0</v>
      </c>
      <c r="T2711">
        <v>0</v>
      </c>
    </row>
    <row r="2712" spans="1:20">
      <c r="A2712" t="s">
        <v>1293</v>
      </c>
      <c r="B2712" s="4">
        <v>6</v>
      </c>
      <c r="C2712" s="4">
        <v>6</v>
      </c>
      <c r="D2712" s="4">
        <v>1983</v>
      </c>
      <c r="E2712" s="1">
        <f t="shared" si="84"/>
        <v>4326</v>
      </c>
      <c r="F2712">
        <v>53.38</v>
      </c>
      <c r="G2712">
        <v>-1.53</v>
      </c>
      <c r="H2712" t="s">
        <v>4129</v>
      </c>
      <c r="I2712" s="4">
        <v>3</v>
      </c>
      <c r="J2712" s="4">
        <v>8</v>
      </c>
      <c r="K2712" s="6">
        <v>1983</v>
      </c>
      <c r="L2712" s="1">
        <f t="shared" si="85"/>
        <v>3291</v>
      </c>
      <c r="M2712">
        <v>53.38</v>
      </c>
      <c r="N2712">
        <v>-1.53</v>
      </c>
      <c r="O2712" t="s">
        <v>4129</v>
      </c>
      <c r="P2712" t="s">
        <v>81</v>
      </c>
      <c r="Q2712" t="s">
        <v>35</v>
      </c>
      <c r="R2712">
        <v>58</v>
      </c>
      <c r="S2712">
        <v>0</v>
      </c>
      <c r="T2712">
        <v>0</v>
      </c>
    </row>
    <row r="2713" spans="1:20">
      <c r="A2713" t="s">
        <v>1330</v>
      </c>
      <c r="B2713" s="4">
        <v>6</v>
      </c>
      <c r="C2713" s="4">
        <v>5</v>
      </c>
      <c r="D2713" s="4">
        <v>1983</v>
      </c>
      <c r="E2713" s="1">
        <f t="shared" si="84"/>
        <v>4295</v>
      </c>
      <c r="F2713">
        <v>52.5</v>
      </c>
      <c r="G2713">
        <v>-1.52</v>
      </c>
      <c r="H2713" t="s">
        <v>4129</v>
      </c>
      <c r="I2713" s="4">
        <v>23</v>
      </c>
      <c r="J2713" s="4">
        <v>5</v>
      </c>
      <c r="K2713" s="6">
        <v>1983</v>
      </c>
      <c r="L2713" s="1">
        <f t="shared" si="85"/>
        <v>10504</v>
      </c>
      <c r="M2713">
        <v>52.5</v>
      </c>
      <c r="N2713">
        <v>-1.52</v>
      </c>
      <c r="O2713" t="s">
        <v>4129</v>
      </c>
      <c r="P2713" t="s">
        <v>140</v>
      </c>
      <c r="Q2713" t="s">
        <v>27</v>
      </c>
      <c r="R2713">
        <v>17</v>
      </c>
      <c r="S2713">
        <v>0</v>
      </c>
      <c r="T2713">
        <v>0</v>
      </c>
    </row>
    <row r="2714" spans="1:20">
      <c r="A2714" t="s">
        <v>1609</v>
      </c>
      <c r="B2714" s="4">
        <v>12</v>
      </c>
      <c r="C2714" s="4">
        <v>5</v>
      </c>
      <c r="D2714" s="4">
        <v>1983</v>
      </c>
      <c r="E2714" s="1">
        <f t="shared" si="84"/>
        <v>6487</v>
      </c>
      <c r="F2714">
        <v>55.88</v>
      </c>
      <c r="G2714">
        <v>22</v>
      </c>
      <c r="H2714" t="s">
        <v>1607</v>
      </c>
      <c r="I2714" s="4">
        <v>23</v>
      </c>
      <c r="J2714" s="4">
        <v>12</v>
      </c>
      <c r="K2714" s="6">
        <v>1984</v>
      </c>
      <c r="L2714" s="1">
        <f t="shared" si="85"/>
        <v>10719</v>
      </c>
      <c r="M2714">
        <v>55.88</v>
      </c>
      <c r="N2714">
        <v>22</v>
      </c>
      <c r="O2714" t="s">
        <v>1607</v>
      </c>
      <c r="P2714" t="s">
        <v>34</v>
      </c>
      <c r="Q2714" t="s">
        <v>35</v>
      </c>
      <c r="R2714">
        <v>591</v>
      </c>
      <c r="S2714">
        <v>0</v>
      </c>
      <c r="T2714">
        <v>0</v>
      </c>
    </row>
    <row r="2715" spans="1:20">
      <c r="A2715" t="s">
        <v>1939</v>
      </c>
      <c r="B2715" s="4">
        <v>21</v>
      </c>
      <c r="C2715" s="4">
        <v>5</v>
      </c>
      <c r="D2715" s="4">
        <v>1983</v>
      </c>
      <c r="E2715" s="1">
        <f t="shared" si="84"/>
        <v>9774</v>
      </c>
      <c r="F2715">
        <v>52.35</v>
      </c>
      <c r="G2715">
        <v>4.53</v>
      </c>
      <c r="H2715" t="s">
        <v>1615</v>
      </c>
      <c r="I2715" s="4">
        <v>15</v>
      </c>
      <c r="J2715" s="4">
        <v>7</v>
      </c>
      <c r="K2715" s="6">
        <v>1983</v>
      </c>
      <c r="L2715" s="1">
        <f t="shared" si="85"/>
        <v>7643</v>
      </c>
      <c r="M2715">
        <v>52.35</v>
      </c>
      <c r="N2715">
        <v>4.53</v>
      </c>
      <c r="O2715" t="s">
        <v>1615</v>
      </c>
      <c r="P2715" t="s">
        <v>40</v>
      </c>
      <c r="Q2715" t="s">
        <v>35</v>
      </c>
      <c r="R2715">
        <v>55</v>
      </c>
      <c r="S2715">
        <v>2</v>
      </c>
      <c r="T2715">
        <v>270</v>
      </c>
    </row>
    <row r="2716" spans="1:20">
      <c r="A2716" t="s">
        <v>1940</v>
      </c>
      <c r="B2716" s="4">
        <v>23</v>
      </c>
      <c r="C2716" s="4">
        <v>5</v>
      </c>
      <c r="D2716" s="4">
        <v>1983</v>
      </c>
      <c r="E2716" s="1">
        <f t="shared" si="84"/>
        <v>10504</v>
      </c>
      <c r="F2716">
        <v>52.35</v>
      </c>
      <c r="G2716">
        <v>4.53</v>
      </c>
      <c r="H2716" t="s">
        <v>1615</v>
      </c>
      <c r="I2716" s="4">
        <v>13</v>
      </c>
      <c r="J2716" s="4">
        <v>3</v>
      </c>
      <c r="K2716" s="6">
        <v>1984</v>
      </c>
      <c r="L2716" s="1">
        <f t="shared" si="85"/>
        <v>6792</v>
      </c>
      <c r="M2716">
        <v>52.47</v>
      </c>
      <c r="N2716">
        <v>4.62</v>
      </c>
      <c r="O2716" t="s">
        <v>1615</v>
      </c>
      <c r="P2716" t="s">
        <v>81</v>
      </c>
      <c r="Q2716" t="s">
        <v>35</v>
      </c>
      <c r="R2716">
        <v>295</v>
      </c>
      <c r="S2716">
        <v>14</v>
      </c>
      <c r="T2716">
        <v>20</v>
      </c>
    </row>
    <row r="2717" spans="1:20">
      <c r="A2717" t="s">
        <v>1941</v>
      </c>
      <c r="B2717" s="4">
        <v>25</v>
      </c>
      <c r="C2717" s="4">
        <v>5</v>
      </c>
      <c r="D2717" s="4">
        <v>1983</v>
      </c>
      <c r="E2717" s="1">
        <f t="shared" si="84"/>
        <v>11235</v>
      </c>
      <c r="F2717">
        <v>52.82</v>
      </c>
      <c r="G2717">
        <v>4.68</v>
      </c>
      <c r="H2717" t="s">
        <v>1615</v>
      </c>
      <c r="I2717" s="4">
        <v>4</v>
      </c>
      <c r="J2717" s="4">
        <v>5</v>
      </c>
      <c r="K2717" s="6">
        <v>1985</v>
      </c>
      <c r="L2717" s="1">
        <f t="shared" si="85"/>
        <v>3567</v>
      </c>
      <c r="M2717">
        <v>52.87</v>
      </c>
      <c r="N2717">
        <v>4.72</v>
      </c>
      <c r="O2717" t="s">
        <v>1615</v>
      </c>
      <c r="P2717" t="s">
        <v>34</v>
      </c>
      <c r="Q2717" t="s">
        <v>35</v>
      </c>
      <c r="R2717">
        <v>710</v>
      </c>
      <c r="S2717">
        <v>4</v>
      </c>
      <c r="T2717">
        <v>17</v>
      </c>
    </row>
    <row r="2718" spans="1:20">
      <c r="A2718" t="s">
        <v>1942</v>
      </c>
      <c r="B2718" s="4">
        <v>26</v>
      </c>
      <c r="C2718" s="4">
        <v>5</v>
      </c>
      <c r="D2718" s="4">
        <v>1983</v>
      </c>
      <c r="E2718" s="1">
        <f t="shared" si="84"/>
        <v>11600</v>
      </c>
      <c r="F2718">
        <v>52.35</v>
      </c>
      <c r="G2718">
        <v>4.53</v>
      </c>
      <c r="H2718" t="s">
        <v>1615</v>
      </c>
      <c r="I2718" s="4">
        <v>30</v>
      </c>
      <c r="J2718" s="4">
        <v>4</v>
      </c>
      <c r="K2718" s="6">
        <v>1988</v>
      </c>
      <c r="L2718" s="1">
        <f t="shared" si="85"/>
        <v>13036</v>
      </c>
      <c r="M2718">
        <v>52.27</v>
      </c>
      <c r="N2718">
        <v>4.5199999999999996</v>
      </c>
      <c r="O2718" t="s">
        <v>1615</v>
      </c>
      <c r="P2718" t="s">
        <v>34</v>
      </c>
      <c r="Q2718" t="s">
        <v>35</v>
      </c>
      <c r="R2718">
        <v>1801</v>
      </c>
      <c r="S2718">
        <v>10</v>
      </c>
      <c r="T2718">
        <v>194</v>
      </c>
    </row>
    <row r="2719" spans="1:20">
      <c r="A2719" t="s">
        <v>1943</v>
      </c>
      <c r="B2719" s="4">
        <v>28</v>
      </c>
      <c r="C2719" s="4">
        <v>5</v>
      </c>
      <c r="D2719" s="4">
        <v>1983</v>
      </c>
      <c r="E2719" s="1">
        <f t="shared" si="84"/>
        <v>12331</v>
      </c>
      <c r="F2719">
        <v>52.35</v>
      </c>
      <c r="G2719">
        <v>4.53</v>
      </c>
      <c r="H2719" t="s">
        <v>1615</v>
      </c>
      <c r="I2719" s="4">
        <v>23</v>
      </c>
      <c r="J2719" s="4">
        <v>10</v>
      </c>
      <c r="K2719" s="6">
        <v>1983</v>
      </c>
      <c r="L2719" s="1">
        <f t="shared" si="85"/>
        <v>10657</v>
      </c>
      <c r="M2719">
        <v>52.32</v>
      </c>
      <c r="N2719">
        <v>4.5199999999999996</v>
      </c>
      <c r="O2719" t="s">
        <v>1615</v>
      </c>
      <c r="P2719" t="s">
        <v>40</v>
      </c>
      <c r="Q2719" t="s">
        <v>52</v>
      </c>
      <c r="R2719">
        <v>148</v>
      </c>
      <c r="S2719">
        <v>5</v>
      </c>
      <c r="T2719">
        <v>212</v>
      </c>
    </row>
    <row r="2720" spans="1:20">
      <c r="A2720" t="s">
        <v>1963</v>
      </c>
      <c r="B2720" s="4">
        <v>26</v>
      </c>
      <c r="C2720" s="4">
        <v>5</v>
      </c>
      <c r="D2720" s="4">
        <v>1983</v>
      </c>
      <c r="E2720" s="1">
        <f t="shared" si="84"/>
        <v>11600</v>
      </c>
      <c r="F2720">
        <v>52.15</v>
      </c>
      <c r="G2720">
        <v>4.3499999999999996</v>
      </c>
      <c r="H2720" t="s">
        <v>1615</v>
      </c>
      <c r="I2720" s="4">
        <v>22</v>
      </c>
      <c r="J2720" s="4">
        <v>8</v>
      </c>
      <c r="K2720" s="6">
        <v>1983</v>
      </c>
      <c r="L2720" s="1">
        <f t="shared" si="85"/>
        <v>10231</v>
      </c>
      <c r="M2720">
        <v>52.2</v>
      </c>
      <c r="N2720">
        <v>4.37</v>
      </c>
      <c r="O2720" t="s">
        <v>1615</v>
      </c>
      <c r="P2720" t="s">
        <v>40</v>
      </c>
      <c r="Q2720" t="s">
        <v>52</v>
      </c>
      <c r="R2720">
        <v>88</v>
      </c>
      <c r="S2720">
        <v>4</v>
      </c>
      <c r="T2720">
        <v>18</v>
      </c>
    </row>
    <row r="2721" spans="1:20">
      <c r="A2721" t="s">
        <v>1964</v>
      </c>
      <c r="B2721" s="4">
        <v>22</v>
      </c>
      <c r="C2721" s="4">
        <v>5</v>
      </c>
      <c r="D2721" s="4">
        <v>1983</v>
      </c>
      <c r="E2721" s="1">
        <f t="shared" si="84"/>
        <v>10139</v>
      </c>
      <c r="F2721">
        <v>53.05</v>
      </c>
      <c r="G2721">
        <v>4.72</v>
      </c>
      <c r="H2721" t="s">
        <v>1615</v>
      </c>
      <c r="I2721" s="4">
        <v>30</v>
      </c>
      <c r="J2721" s="4">
        <v>6</v>
      </c>
      <c r="K2721" s="6">
        <v>1984</v>
      </c>
      <c r="L2721" s="1">
        <f t="shared" si="85"/>
        <v>13093</v>
      </c>
      <c r="M2721">
        <v>53.05</v>
      </c>
      <c r="N2721">
        <v>4.75</v>
      </c>
      <c r="O2721" t="s">
        <v>1615</v>
      </c>
      <c r="P2721" t="s">
        <v>40</v>
      </c>
      <c r="Q2721" t="s">
        <v>52</v>
      </c>
      <c r="R2721">
        <v>405</v>
      </c>
      <c r="S2721">
        <v>3</v>
      </c>
      <c r="T2721">
        <v>91</v>
      </c>
    </row>
    <row r="2722" spans="1:20">
      <c r="A2722" t="s">
        <v>1965</v>
      </c>
      <c r="B2722" s="4">
        <v>9</v>
      </c>
      <c r="C2722" s="4">
        <v>6</v>
      </c>
      <c r="D2722" s="4">
        <v>1983</v>
      </c>
      <c r="E2722" s="1">
        <f t="shared" si="84"/>
        <v>5422</v>
      </c>
      <c r="F2722">
        <v>53.05</v>
      </c>
      <c r="G2722">
        <v>4.72</v>
      </c>
      <c r="H2722" t="s">
        <v>1615</v>
      </c>
      <c r="I2722" s="4">
        <v>24</v>
      </c>
      <c r="J2722" s="4">
        <v>5</v>
      </c>
      <c r="K2722" s="6">
        <v>1985</v>
      </c>
      <c r="L2722" s="1">
        <f t="shared" si="85"/>
        <v>10872</v>
      </c>
      <c r="M2722">
        <v>53.05</v>
      </c>
      <c r="N2722">
        <v>4.72</v>
      </c>
      <c r="O2722" t="s">
        <v>1615</v>
      </c>
      <c r="P2722" t="s">
        <v>40</v>
      </c>
      <c r="Q2722" t="s">
        <v>35</v>
      </c>
      <c r="R2722">
        <v>715</v>
      </c>
      <c r="S2722">
        <v>0</v>
      </c>
      <c r="T2722">
        <v>0</v>
      </c>
    </row>
    <row r="2723" spans="1:20">
      <c r="A2723" t="s">
        <v>1966</v>
      </c>
      <c r="B2723" s="4">
        <v>31</v>
      </c>
      <c r="C2723" s="4">
        <v>5</v>
      </c>
      <c r="D2723" s="4">
        <v>1983</v>
      </c>
      <c r="E2723" s="1">
        <f t="shared" si="84"/>
        <v>13426</v>
      </c>
      <c r="F2723">
        <v>51.98</v>
      </c>
      <c r="G2723">
        <v>6.02</v>
      </c>
      <c r="H2723" t="s">
        <v>1615</v>
      </c>
      <c r="I2723" s="4">
        <v>15</v>
      </c>
      <c r="J2723" s="4">
        <v>8</v>
      </c>
      <c r="K2723" s="6">
        <v>1990</v>
      </c>
      <c r="L2723" s="1">
        <f t="shared" si="85"/>
        <v>7681</v>
      </c>
      <c r="M2723">
        <v>52.53</v>
      </c>
      <c r="N2723">
        <v>5.43</v>
      </c>
      <c r="O2723" t="s">
        <v>1615</v>
      </c>
      <c r="P2723" t="s">
        <v>40</v>
      </c>
      <c r="Q2723" t="s">
        <v>35</v>
      </c>
      <c r="R2723">
        <v>2633</v>
      </c>
      <c r="S2723">
        <v>73</v>
      </c>
      <c r="T2723">
        <v>328</v>
      </c>
    </row>
    <row r="2724" spans="1:20">
      <c r="A2724" t="s">
        <v>2109</v>
      </c>
      <c r="B2724" s="4">
        <v>7</v>
      </c>
      <c r="C2724" s="4">
        <v>6</v>
      </c>
      <c r="D2724" s="4">
        <v>1983</v>
      </c>
      <c r="E2724" s="1">
        <f t="shared" si="84"/>
        <v>4691</v>
      </c>
      <c r="F2724">
        <v>63.42</v>
      </c>
      <c r="G2724">
        <v>10.45</v>
      </c>
      <c r="H2724" t="s">
        <v>669</v>
      </c>
      <c r="I2724" s="4">
        <v>18</v>
      </c>
      <c r="J2724" s="4">
        <v>7</v>
      </c>
      <c r="K2724" s="6">
        <v>1983</v>
      </c>
      <c r="L2724" s="1">
        <f t="shared" si="85"/>
        <v>8739</v>
      </c>
      <c r="M2724">
        <v>63.42</v>
      </c>
      <c r="N2724">
        <v>10.45</v>
      </c>
      <c r="O2724" t="s">
        <v>669</v>
      </c>
      <c r="P2724" t="s">
        <v>40</v>
      </c>
      <c r="Q2724" t="s">
        <v>35</v>
      </c>
      <c r="R2724">
        <v>41</v>
      </c>
      <c r="S2724">
        <v>0</v>
      </c>
      <c r="T2724">
        <v>0</v>
      </c>
    </row>
    <row r="2725" spans="1:20">
      <c r="A2725" t="s">
        <v>2112</v>
      </c>
      <c r="B2725" s="4">
        <v>27</v>
      </c>
      <c r="C2725" s="4">
        <v>5</v>
      </c>
      <c r="D2725" s="4">
        <v>1983</v>
      </c>
      <c r="E2725" s="1">
        <f t="shared" si="84"/>
        <v>11965</v>
      </c>
      <c r="F2725">
        <v>60.47</v>
      </c>
      <c r="G2725">
        <v>12.07</v>
      </c>
      <c r="H2725" t="s">
        <v>669</v>
      </c>
      <c r="I2725" s="4">
        <v>2</v>
      </c>
      <c r="J2725" s="4">
        <v>7</v>
      </c>
      <c r="K2725" s="6">
        <v>1983</v>
      </c>
      <c r="L2725" s="1">
        <f t="shared" si="85"/>
        <v>2895</v>
      </c>
      <c r="M2725">
        <v>60.47</v>
      </c>
      <c r="N2725">
        <v>12.07</v>
      </c>
      <c r="O2725" t="s">
        <v>669</v>
      </c>
      <c r="P2725" t="s">
        <v>40</v>
      </c>
      <c r="Q2725" t="s">
        <v>35</v>
      </c>
      <c r="R2725">
        <v>36</v>
      </c>
      <c r="S2725">
        <v>0</v>
      </c>
      <c r="T2725">
        <v>0</v>
      </c>
    </row>
    <row r="2726" spans="1:20">
      <c r="A2726" t="s">
        <v>2113</v>
      </c>
      <c r="B2726" s="4">
        <v>17</v>
      </c>
      <c r="C2726" s="4">
        <v>6</v>
      </c>
      <c r="D2726" s="4">
        <v>1983</v>
      </c>
      <c r="E2726" s="1">
        <f t="shared" si="84"/>
        <v>8344</v>
      </c>
      <c r="F2726">
        <v>63.42</v>
      </c>
      <c r="G2726">
        <v>10.45</v>
      </c>
      <c r="H2726" t="s">
        <v>669</v>
      </c>
      <c r="I2726" s="4">
        <v>19</v>
      </c>
      <c r="J2726" s="4">
        <v>2</v>
      </c>
      <c r="K2726" s="6">
        <v>1985</v>
      </c>
      <c r="L2726" s="1">
        <f t="shared" si="85"/>
        <v>8956</v>
      </c>
      <c r="M2726">
        <v>63.42</v>
      </c>
      <c r="N2726">
        <v>10.38</v>
      </c>
      <c r="O2726" t="s">
        <v>669</v>
      </c>
      <c r="P2726" t="s">
        <v>40</v>
      </c>
      <c r="Q2726" t="s">
        <v>35</v>
      </c>
      <c r="R2726">
        <v>613</v>
      </c>
      <c r="S2726">
        <v>4</v>
      </c>
      <c r="T2726">
        <v>270</v>
      </c>
    </row>
    <row r="2727" spans="1:20">
      <c r="A2727" t="s">
        <v>2122</v>
      </c>
      <c r="B2727" s="4">
        <v>30</v>
      </c>
      <c r="C2727" s="4">
        <v>5</v>
      </c>
      <c r="D2727" s="4">
        <v>1983</v>
      </c>
      <c r="E2727" s="1">
        <f t="shared" si="84"/>
        <v>13061</v>
      </c>
      <c r="F2727">
        <v>63.42</v>
      </c>
      <c r="G2727">
        <v>10.45</v>
      </c>
      <c r="H2727" t="s">
        <v>669</v>
      </c>
      <c r="I2727" s="4">
        <v>19</v>
      </c>
      <c r="J2727" s="4">
        <v>6</v>
      </c>
      <c r="K2727" s="6">
        <v>1983</v>
      </c>
      <c r="L2727" s="1">
        <f t="shared" si="85"/>
        <v>9074</v>
      </c>
      <c r="M2727">
        <v>63.42</v>
      </c>
      <c r="N2727">
        <v>10.45</v>
      </c>
      <c r="O2727" t="s">
        <v>669</v>
      </c>
      <c r="P2727" t="s">
        <v>40</v>
      </c>
      <c r="Q2727" t="s">
        <v>35</v>
      </c>
      <c r="R2727">
        <v>20</v>
      </c>
      <c r="S2727">
        <v>0</v>
      </c>
      <c r="T2727">
        <v>0</v>
      </c>
    </row>
    <row r="2728" spans="1:20">
      <c r="A2728" t="s">
        <v>2123</v>
      </c>
      <c r="B2728" s="4">
        <v>30</v>
      </c>
      <c r="C2728" s="4">
        <v>5</v>
      </c>
      <c r="D2728" s="4">
        <v>1983</v>
      </c>
      <c r="E2728" s="1">
        <f t="shared" si="84"/>
        <v>13061</v>
      </c>
      <c r="F2728">
        <v>63.42</v>
      </c>
      <c r="G2728">
        <v>10.45</v>
      </c>
      <c r="H2728" t="s">
        <v>669</v>
      </c>
      <c r="I2728" s="4">
        <v>12</v>
      </c>
      <c r="J2728" s="4">
        <v>6</v>
      </c>
      <c r="K2728" s="6">
        <v>1983</v>
      </c>
      <c r="L2728" s="1">
        <f t="shared" si="85"/>
        <v>6518</v>
      </c>
      <c r="M2728">
        <v>63.43</v>
      </c>
      <c r="N2728">
        <v>10.38</v>
      </c>
      <c r="O2728" t="s">
        <v>669</v>
      </c>
      <c r="P2728" t="s">
        <v>40</v>
      </c>
      <c r="Q2728" t="s">
        <v>35</v>
      </c>
      <c r="R2728">
        <v>13</v>
      </c>
      <c r="S2728">
        <v>4</v>
      </c>
      <c r="T2728">
        <v>300</v>
      </c>
    </row>
    <row r="2729" spans="1:20">
      <c r="A2729" t="s">
        <v>2125</v>
      </c>
      <c r="B2729" s="4">
        <v>31</v>
      </c>
      <c r="C2729" s="4">
        <v>5</v>
      </c>
      <c r="D2729" s="4">
        <v>1983</v>
      </c>
      <c r="E2729" s="1">
        <f t="shared" si="84"/>
        <v>13426</v>
      </c>
      <c r="F2729">
        <v>63.42</v>
      </c>
      <c r="G2729">
        <v>10.45</v>
      </c>
      <c r="H2729" t="s">
        <v>669</v>
      </c>
      <c r="I2729" s="4">
        <v>4</v>
      </c>
      <c r="J2729" s="4">
        <v>4</v>
      </c>
      <c r="K2729" s="6">
        <v>1984</v>
      </c>
      <c r="L2729" s="1">
        <f t="shared" si="85"/>
        <v>3536</v>
      </c>
      <c r="M2729">
        <v>63.47</v>
      </c>
      <c r="N2729">
        <v>11.12</v>
      </c>
      <c r="O2729" t="s">
        <v>669</v>
      </c>
      <c r="P2729" t="s">
        <v>40</v>
      </c>
      <c r="Q2729" t="s">
        <v>35</v>
      </c>
      <c r="R2729">
        <v>309</v>
      </c>
      <c r="S2729">
        <v>34</v>
      </c>
      <c r="T2729">
        <v>81</v>
      </c>
    </row>
    <row r="2730" spans="1:20">
      <c r="A2730" t="s">
        <v>2126</v>
      </c>
      <c r="B2730" s="4">
        <v>31</v>
      </c>
      <c r="C2730" s="4">
        <v>5</v>
      </c>
      <c r="D2730" s="4">
        <v>1983</v>
      </c>
      <c r="E2730" s="1">
        <f t="shared" si="84"/>
        <v>13426</v>
      </c>
      <c r="F2730">
        <v>63.42</v>
      </c>
      <c r="G2730">
        <v>10.45</v>
      </c>
      <c r="H2730" t="s">
        <v>669</v>
      </c>
      <c r="I2730" s="4">
        <v>13</v>
      </c>
      <c r="J2730" s="4">
        <v>7</v>
      </c>
      <c r="K2730" s="6">
        <v>1983</v>
      </c>
      <c r="L2730" s="1">
        <f t="shared" si="85"/>
        <v>6913</v>
      </c>
      <c r="M2730">
        <v>63.43</v>
      </c>
      <c r="N2730">
        <v>10.38</v>
      </c>
      <c r="O2730" t="s">
        <v>669</v>
      </c>
      <c r="P2730" t="s">
        <v>81</v>
      </c>
      <c r="Q2730" t="s">
        <v>35</v>
      </c>
      <c r="R2730">
        <v>43</v>
      </c>
      <c r="S2730">
        <v>4</v>
      </c>
      <c r="T2730">
        <v>300</v>
      </c>
    </row>
    <row r="2731" spans="1:20">
      <c r="A2731" t="s">
        <v>2127</v>
      </c>
      <c r="B2731" s="4">
        <v>1</v>
      </c>
      <c r="C2731" s="4">
        <v>6</v>
      </c>
      <c r="D2731" s="4">
        <v>1983</v>
      </c>
      <c r="E2731" s="1">
        <f t="shared" si="84"/>
        <v>2500</v>
      </c>
      <c r="F2731">
        <v>63.42</v>
      </c>
      <c r="G2731">
        <v>10.42</v>
      </c>
      <c r="H2731" t="s">
        <v>669</v>
      </c>
      <c r="I2731" s="4">
        <v>24</v>
      </c>
      <c r="J2731" s="4">
        <v>2</v>
      </c>
      <c r="K2731" s="6">
        <v>1984</v>
      </c>
      <c r="L2731" s="1">
        <f t="shared" si="85"/>
        <v>10781</v>
      </c>
      <c r="M2731">
        <v>63.42</v>
      </c>
      <c r="N2731">
        <v>10.42</v>
      </c>
      <c r="O2731" t="s">
        <v>669</v>
      </c>
      <c r="P2731" t="s">
        <v>84</v>
      </c>
      <c r="Q2731" t="s">
        <v>35</v>
      </c>
      <c r="R2731">
        <v>268</v>
      </c>
      <c r="S2731">
        <v>0</v>
      </c>
      <c r="T2731">
        <v>0</v>
      </c>
    </row>
    <row r="2732" spans="1:20">
      <c r="A2732" t="s">
        <v>2284</v>
      </c>
      <c r="B2732" s="4">
        <v>28</v>
      </c>
      <c r="C2732" s="4">
        <v>5</v>
      </c>
      <c r="D2732" s="4">
        <v>1983</v>
      </c>
      <c r="E2732" s="1">
        <f t="shared" si="84"/>
        <v>12331</v>
      </c>
      <c r="F2732">
        <v>63.47</v>
      </c>
      <c r="G2732">
        <v>10.92</v>
      </c>
      <c r="H2732" t="s">
        <v>669</v>
      </c>
      <c r="I2732" s="4">
        <v>20</v>
      </c>
      <c r="J2732" s="4">
        <v>5</v>
      </c>
      <c r="K2732" s="6">
        <v>1986</v>
      </c>
      <c r="L2732" s="1">
        <f t="shared" si="85"/>
        <v>9412</v>
      </c>
      <c r="M2732">
        <v>63.47</v>
      </c>
      <c r="N2732">
        <v>10.95</v>
      </c>
      <c r="O2732" t="s">
        <v>669</v>
      </c>
      <c r="P2732" t="s">
        <v>40</v>
      </c>
      <c r="Q2732" t="s">
        <v>35</v>
      </c>
      <c r="R2732">
        <v>1088</v>
      </c>
      <c r="S2732">
        <v>2</v>
      </c>
      <c r="T2732">
        <v>91</v>
      </c>
    </row>
    <row r="2733" spans="1:20">
      <c r="A2733" t="s">
        <v>2310</v>
      </c>
      <c r="B2733" s="4">
        <v>1</v>
      </c>
      <c r="C2733" s="4">
        <v>6</v>
      </c>
      <c r="D2733" s="4">
        <v>1983</v>
      </c>
      <c r="E2733" s="1">
        <f t="shared" si="84"/>
        <v>2500</v>
      </c>
      <c r="F2733">
        <v>58.08</v>
      </c>
      <c r="G2733">
        <v>6.7</v>
      </c>
      <c r="H2733" t="s">
        <v>669</v>
      </c>
      <c r="I2733" s="4">
        <v>16</v>
      </c>
      <c r="J2733" s="4">
        <v>6</v>
      </c>
      <c r="K2733" s="6">
        <v>1983</v>
      </c>
      <c r="L2733" s="1">
        <f t="shared" si="85"/>
        <v>7979</v>
      </c>
      <c r="M2733">
        <v>58.1</v>
      </c>
      <c r="N2733">
        <v>6.72</v>
      </c>
      <c r="O2733" t="s">
        <v>669</v>
      </c>
      <c r="P2733" t="s">
        <v>40</v>
      </c>
      <c r="Q2733" t="s">
        <v>35</v>
      </c>
      <c r="R2733">
        <v>15</v>
      </c>
      <c r="S2733">
        <v>1</v>
      </c>
      <c r="T2733">
        <v>91</v>
      </c>
    </row>
    <row r="2734" spans="1:20">
      <c r="A2734" t="s">
        <v>2325</v>
      </c>
      <c r="B2734" s="4">
        <v>18</v>
      </c>
      <c r="C2734" s="4">
        <v>5</v>
      </c>
      <c r="D2734" s="4">
        <v>1983</v>
      </c>
      <c r="E2734" s="1">
        <f t="shared" si="84"/>
        <v>8678</v>
      </c>
      <c r="F2734">
        <v>59.28</v>
      </c>
      <c r="G2734">
        <v>5.25</v>
      </c>
      <c r="H2734" t="s">
        <v>669</v>
      </c>
      <c r="I2734" s="4">
        <v>5</v>
      </c>
      <c r="J2734" s="4">
        <v>3</v>
      </c>
      <c r="K2734" s="6">
        <v>1984</v>
      </c>
      <c r="L2734" s="1">
        <f t="shared" si="85"/>
        <v>3870</v>
      </c>
      <c r="M2734">
        <v>59.28</v>
      </c>
      <c r="N2734">
        <v>5.25</v>
      </c>
      <c r="O2734" t="s">
        <v>669</v>
      </c>
      <c r="P2734" t="s">
        <v>40</v>
      </c>
      <c r="Q2734" t="s">
        <v>52</v>
      </c>
      <c r="R2734">
        <v>292</v>
      </c>
      <c r="S2734">
        <v>0</v>
      </c>
      <c r="T2734">
        <v>0</v>
      </c>
    </row>
    <row r="2735" spans="1:20">
      <c r="A2735" t="s">
        <v>2326</v>
      </c>
      <c r="B2735" s="4">
        <v>29</v>
      </c>
      <c r="C2735" s="4">
        <v>5</v>
      </c>
      <c r="D2735" s="4">
        <v>1983</v>
      </c>
      <c r="E2735" s="1">
        <f t="shared" si="84"/>
        <v>12696</v>
      </c>
      <c r="F2735">
        <v>63.43</v>
      </c>
      <c r="G2735">
        <v>10.48</v>
      </c>
      <c r="H2735" t="s">
        <v>669</v>
      </c>
      <c r="I2735" s="4">
        <v>25</v>
      </c>
      <c r="J2735" s="4">
        <v>7</v>
      </c>
      <c r="K2735" s="6">
        <v>1983</v>
      </c>
      <c r="L2735" s="1">
        <f t="shared" si="85"/>
        <v>11296</v>
      </c>
      <c r="M2735">
        <v>63.43</v>
      </c>
      <c r="N2735">
        <v>10.38</v>
      </c>
      <c r="O2735" t="s">
        <v>669</v>
      </c>
      <c r="P2735" t="s">
        <v>40</v>
      </c>
      <c r="Q2735" t="s">
        <v>35</v>
      </c>
      <c r="R2735">
        <v>57</v>
      </c>
      <c r="S2735">
        <v>5</v>
      </c>
      <c r="T2735">
        <v>270</v>
      </c>
    </row>
    <row r="2736" spans="1:20">
      <c r="A2736" t="s">
        <v>2329</v>
      </c>
      <c r="B2736" s="4">
        <v>29</v>
      </c>
      <c r="C2736" s="4">
        <v>5</v>
      </c>
      <c r="D2736" s="4">
        <v>1983</v>
      </c>
      <c r="E2736" s="1">
        <f t="shared" si="84"/>
        <v>12696</v>
      </c>
      <c r="F2736">
        <v>63.43</v>
      </c>
      <c r="G2736">
        <v>10.48</v>
      </c>
      <c r="H2736" t="s">
        <v>669</v>
      </c>
      <c r="I2736" s="4">
        <v>18</v>
      </c>
      <c r="J2736" s="4">
        <v>7</v>
      </c>
      <c r="K2736" s="6">
        <v>1983</v>
      </c>
      <c r="L2736" s="1">
        <f t="shared" si="85"/>
        <v>8739</v>
      </c>
      <c r="M2736">
        <v>63.43</v>
      </c>
      <c r="N2736">
        <v>10.38</v>
      </c>
      <c r="O2736" t="s">
        <v>669</v>
      </c>
      <c r="P2736" t="s">
        <v>81</v>
      </c>
      <c r="Q2736" t="s">
        <v>35</v>
      </c>
      <c r="R2736">
        <v>50</v>
      </c>
      <c r="S2736">
        <v>5</v>
      </c>
      <c r="T2736">
        <v>270</v>
      </c>
    </row>
    <row r="2737" spans="1:20">
      <c r="A2737" t="s">
        <v>2330</v>
      </c>
      <c r="B2737" s="4">
        <v>26</v>
      </c>
      <c r="C2737" s="4">
        <v>5</v>
      </c>
      <c r="D2737" s="4">
        <v>1983</v>
      </c>
      <c r="E2737" s="1">
        <f t="shared" si="84"/>
        <v>11600</v>
      </c>
      <c r="F2737">
        <v>59.43</v>
      </c>
      <c r="G2737">
        <v>5.28</v>
      </c>
      <c r="H2737" t="s">
        <v>669</v>
      </c>
      <c r="I2737" s="4">
        <v>15</v>
      </c>
      <c r="J2737" s="4">
        <v>10</v>
      </c>
      <c r="K2737" s="6">
        <v>1983</v>
      </c>
      <c r="L2737" s="1">
        <f t="shared" si="85"/>
        <v>7735</v>
      </c>
      <c r="M2737">
        <v>59.43</v>
      </c>
      <c r="N2737">
        <v>5.25</v>
      </c>
      <c r="O2737" t="s">
        <v>669</v>
      </c>
      <c r="P2737" t="s">
        <v>40</v>
      </c>
      <c r="Q2737" t="s">
        <v>52</v>
      </c>
      <c r="R2737">
        <v>142</v>
      </c>
      <c r="S2737">
        <v>2</v>
      </c>
      <c r="T2737">
        <v>270</v>
      </c>
    </row>
    <row r="2738" spans="1:20">
      <c r="A2738" t="s">
        <v>2331</v>
      </c>
      <c r="B2738" s="4">
        <v>26</v>
      </c>
      <c r="C2738" s="4">
        <v>5</v>
      </c>
      <c r="D2738" s="4">
        <v>1983</v>
      </c>
      <c r="E2738" s="1">
        <f t="shared" si="84"/>
        <v>11600</v>
      </c>
      <c r="F2738">
        <v>59.43</v>
      </c>
      <c r="G2738">
        <v>5.27</v>
      </c>
      <c r="H2738" t="s">
        <v>669</v>
      </c>
      <c r="I2738" s="4">
        <v>9</v>
      </c>
      <c r="J2738" s="4">
        <v>7</v>
      </c>
      <c r="K2738" s="6">
        <v>1986</v>
      </c>
      <c r="L2738" s="1">
        <f t="shared" si="85"/>
        <v>5455</v>
      </c>
      <c r="M2738">
        <v>59.42</v>
      </c>
      <c r="N2738">
        <v>5.27</v>
      </c>
      <c r="O2738" t="s">
        <v>669</v>
      </c>
      <c r="P2738" t="s">
        <v>81</v>
      </c>
      <c r="Q2738" t="s">
        <v>35</v>
      </c>
      <c r="R2738">
        <v>1140</v>
      </c>
      <c r="S2738">
        <v>2</v>
      </c>
      <c r="T2738">
        <v>181</v>
      </c>
    </row>
    <row r="2739" spans="1:20">
      <c r="A2739" t="s">
        <v>2332</v>
      </c>
      <c r="B2739" s="4">
        <v>29</v>
      </c>
      <c r="C2739" s="4">
        <v>5</v>
      </c>
      <c r="D2739" s="4">
        <v>1983</v>
      </c>
      <c r="E2739" s="1">
        <f t="shared" si="84"/>
        <v>12696</v>
      </c>
      <c r="F2739">
        <v>59.43</v>
      </c>
      <c r="G2739">
        <v>5.28</v>
      </c>
      <c r="H2739" t="s">
        <v>669</v>
      </c>
      <c r="I2739" s="4">
        <v>1</v>
      </c>
      <c r="J2739" s="4">
        <v>9</v>
      </c>
      <c r="K2739" s="6">
        <v>1987</v>
      </c>
      <c r="L2739" s="1">
        <f t="shared" si="85"/>
        <v>2596</v>
      </c>
      <c r="M2739">
        <v>59.47</v>
      </c>
      <c r="N2739">
        <v>5.25</v>
      </c>
      <c r="O2739" t="s">
        <v>669</v>
      </c>
      <c r="P2739" t="s">
        <v>40</v>
      </c>
      <c r="Q2739" t="s">
        <v>35</v>
      </c>
      <c r="R2739">
        <v>1556</v>
      </c>
      <c r="S2739">
        <v>5</v>
      </c>
      <c r="T2739">
        <v>334</v>
      </c>
    </row>
    <row r="2740" spans="1:20">
      <c r="A2740" t="s">
        <v>2333</v>
      </c>
      <c r="B2740" s="4">
        <v>1</v>
      </c>
      <c r="C2740" s="4">
        <v>6</v>
      </c>
      <c r="D2740" s="4">
        <v>1983</v>
      </c>
      <c r="E2740" s="1">
        <f t="shared" si="84"/>
        <v>2500</v>
      </c>
      <c r="F2740">
        <v>59.43</v>
      </c>
      <c r="G2740">
        <v>5.25</v>
      </c>
      <c r="H2740" t="s">
        <v>669</v>
      </c>
      <c r="I2740" s="4">
        <v>12</v>
      </c>
      <c r="J2740" s="4">
        <v>10</v>
      </c>
      <c r="K2740" s="6">
        <v>1983</v>
      </c>
      <c r="L2740" s="1">
        <f t="shared" si="85"/>
        <v>6640</v>
      </c>
      <c r="M2740">
        <v>59.45</v>
      </c>
      <c r="N2740">
        <v>5.25</v>
      </c>
      <c r="O2740" t="s">
        <v>669</v>
      </c>
      <c r="P2740" t="s">
        <v>34</v>
      </c>
      <c r="Q2740" t="s">
        <v>35</v>
      </c>
      <c r="R2740">
        <v>133</v>
      </c>
      <c r="S2740">
        <v>2</v>
      </c>
      <c r="T2740">
        <v>0</v>
      </c>
    </row>
    <row r="2741" spans="1:20">
      <c r="A2741" t="s">
        <v>2340</v>
      </c>
      <c r="B2741" s="4">
        <v>24</v>
      </c>
      <c r="C2741" s="4">
        <v>5</v>
      </c>
      <c r="D2741" s="4">
        <v>1983</v>
      </c>
      <c r="E2741" s="1">
        <f t="shared" si="84"/>
        <v>10870</v>
      </c>
      <c r="F2741">
        <v>62.75</v>
      </c>
      <c r="G2741">
        <v>7.22</v>
      </c>
      <c r="H2741" t="s">
        <v>669</v>
      </c>
      <c r="I2741" s="4">
        <v>12</v>
      </c>
      <c r="J2741" s="4">
        <v>6</v>
      </c>
      <c r="K2741" s="6">
        <v>1983</v>
      </c>
      <c r="L2741" s="1">
        <f t="shared" si="85"/>
        <v>6518</v>
      </c>
      <c r="M2741">
        <v>62.75</v>
      </c>
      <c r="N2741">
        <v>7.23</v>
      </c>
      <c r="O2741" t="s">
        <v>669</v>
      </c>
      <c r="P2741" t="s">
        <v>140</v>
      </c>
      <c r="Q2741" t="s">
        <v>35</v>
      </c>
      <c r="R2741">
        <v>19</v>
      </c>
      <c r="S2741">
        <v>1</v>
      </c>
      <c r="T2741">
        <v>91</v>
      </c>
    </row>
    <row r="2742" spans="1:20">
      <c r="A2742" t="s">
        <v>2341</v>
      </c>
      <c r="B2742" s="4">
        <v>24</v>
      </c>
      <c r="C2742" s="4">
        <v>5</v>
      </c>
      <c r="D2742" s="4">
        <v>1983</v>
      </c>
      <c r="E2742" s="1">
        <f t="shared" si="84"/>
        <v>10870</v>
      </c>
      <c r="F2742">
        <v>62.75</v>
      </c>
      <c r="G2742">
        <v>7.22</v>
      </c>
      <c r="H2742" t="s">
        <v>669</v>
      </c>
      <c r="I2742" s="4">
        <v>15</v>
      </c>
      <c r="J2742" s="4">
        <v>7</v>
      </c>
      <c r="K2742" s="6">
        <v>1983</v>
      </c>
      <c r="L2742" s="1">
        <f t="shared" si="85"/>
        <v>7643</v>
      </c>
      <c r="M2742">
        <v>62.75</v>
      </c>
      <c r="N2742">
        <v>7.22</v>
      </c>
      <c r="O2742" t="s">
        <v>669</v>
      </c>
      <c r="P2742" t="s">
        <v>40</v>
      </c>
      <c r="Q2742" t="s">
        <v>35</v>
      </c>
      <c r="R2742">
        <v>52</v>
      </c>
      <c r="S2742">
        <v>0</v>
      </c>
      <c r="T2742">
        <v>0</v>
      </c>
    </row>
    <row r="2743" spans="1:20">
      <c r="A2743" t="s">
        <v>2342</v>
      </c>
      <c r="B2743" s="4">
        <v>24</v>
      </c>
      <c r="C2743" s="4">
        <v>5</v>
      </c>
      <c r="D2743" s="4">
        <v>1983</v>
      </c>
      <c r="E2743" s="1">
        <f t="shared" si="84"/>
        <v>10870</v>
      </c>
      <c r="F2743">
        <v>62.75</v>
      </c>
      <c r="G2743">
        <v>7.23</v>
      </c>
      <c r="H2743" t="s">
        <v>669</v>
      </c>
      <c r="I2743" s="4">
        <v>25</v>
      </c>
      <c r="J2743" s="4">
        <v>6</v>
      </c>
      <c r="K2743" s="6">
        <v>1983</v>
      </c>
      <c r="L2743" s="1">
        <f t="shared" si="85"/>
        <v>11266</v>
      </c>
      <c r="M2743">
        <v>62.75</v>
      </c>
      <c r="N2743">
        <v>7.23</v>
      </c>
      <c r="O2743" t="s">
        <v>669</v>
      </c>
      <c r="P2743" t="s">
        <v>40</v>
      </c>
      <c r="Q2743" t="s">
        <v>35</v>
      </c>
      <c r="R2743">
        <v>32</v>
      </c>
      <c r="S2743">
        <v>0</v>
      </c>
      <c r="T2743">
        <v>0</v>
      </c>
    </row>
    <row r="2744" spans="1:20">
      <c r="A2744" t="s">
        <v>2343</v>
      </c>
      <c r="B2744" s="4">
        <v>24</v>
      </c>
      <c r="C2744" s="4">
        <v>5</v>
      </c>
      <c r="D2744" s="4">
        <v>1983</v>
      </c>
      <c r="E2744" s="1">
        <f t="shared" si="84"/>
        <v>10870</v>
      </c>
      <c r="F2744">
        <v>62.75</v>
      </c>
      <c r="G2744">
        <v>7.23</v>
      </c>
      <c r="H2744" t="s">
        <v>669</v>
      </c>
      <c r="I2744" s="4">
        <v>11</v>
      </c>
      <c r="J2744" s="4">
        <v>6</v>
      </c>
      <c r="K2744" s="6">
        <v>1983</v>
      </c>
      <c r="L2744" s="1">
        <f t="shared" si="85"/>
        <v>6152</v>
      </c>
      <c r="M2744">
        <v>62.75</v>
      </c>
      <c r="N2744">
        <v>7.23</v>
      </c>
      <c r="O2744" t="s">
        <v>669</v>
      </c>
      <c r="P2744" t="s">
        <v>40</v>
      </c>
      <c r="Q2744" t="s">
        <v>35</v>
      </c>
      <c r="R2744">
        <v>18</v>
      </c>
      <c r="S2744">
        <v>0</v>
      </c>
      <c r="T2744">
        <v>0</v>
      </c>
    </row>
    <row r="2745" spans="1:20">
      <c r="A2745" t="s">
        <v>2344</v>
      </c>
      <c r="B2745" s="4">
        <v>24</v>
      </c>
      <c r="C2745" s="4">
        <v>5</v>
      </c>
      <c r="D2745" s="4">
        <v>1983</v>
      </c>
      <c r="E2745" s="1">
        <f t="shared" si="84"/>
        <v>10870</v>
      </c>
      <c r="F2745">
        <v>62.75</v>
      </c>
      <c r="G2745">
        <v>7.23</v>
      </c>
      <c r="H2745" t="s">
        <v>669</v>
      </c>
      <c r="I2745" s="4">
        <v>11</v>
      </c>
      <c r="J2745" s="4">
        <v>10</v>
      </c>
      <c r="K2745" s="6">
        <v>1983</v>
      </c>
      <c r="L2745" s="1">
        <f t="shared" si="85"/>
        <v>6274</v>
      </c>
      <c r="M2745">
        <v>62.75</v>
      </c>
      <c r="N2745">
        <v>7.23</v>
      </c>
      <c r="O2745" t="s">
        <v>669</v>
      </c>
      <c r="P2745" t="s">
        <v>40</v>
      </c>
      <c r="Q2745" t="s">
        <v>35</v>
      </c>
      <c r="R2745">
        <v>140</v>
      </c>
      <c r="S2745">
        <v>0</v>
      </c>
      <c r="T2745">
        <v>0</v>
      </c>
    </row>
    <row r="2746" spans="1:20">
      <c r="A2746" t="s">
        <v>2345</v>
      </c>
      <c r="B2746" s="4">
        <v>24</v>
      </c>
      <c r="C2746" s="4">
        <v>5</v>
      </c>
      <c r="D2746" s="4">
        <v>1983</v>
      </c>
      <c r="E2746" s="1">
        <f t="shared" si="84"/>
        <v>10870</v>
      </c>
      <c r="F2746">
        <v>62.75</v>
      </c>
      <c r="G2746">
        <v>7.23</v>
      </c>
      <c r="H2746" t="s">
        <v>669</v>
      </c>
      <c r="I2746" s="4">
        <v>2</v>
      </c>
      <c r="J2746" s="4">
        <v>7</v>
      </c>
      <c r="K2746" s="6">
        <v>1984</v>
      </c>
      <c r="L2746" s="1">
        <f t="shared" si="85"/>
        <v>2896</v>
      </c>
      <c r="M2746">
        <v>62.75</v>
      </c>
      <c r="N2746">
        <v>7.23</v>
      </c>
      <c r="O2746" t="s">
        <v>669</v>
      </c>
      <c r="P2746" t="s">
        <v>40</v>
      </c>
      <c r="Q2746" t="s">
        <v>52</v>
      </c>
      <c r="R2746">
        <v>405</v>
      </c>
      <c r="S2746">
        <v>0</v>
      </c>
      <c r="T2746">
        <v>0</v>
      </c>
    </row>
    <row r="2747" spans="1:20">
      <c r="A2747" t="s">
        <v>2346</v>
      </c>
      <c r="B2747" s="4">
        <v>24</v>
      </c>
      <c r="C2747" s="4">
        <v>5</v>
      </c>
      <c r="D2747" s="4">
        <v>1983</v>
      </c>
      <c r="E2747" s="1">
        <f t="shared" si="84"/>
        <v>10870</v>
      </c>
      <c r="F2747">
        <v>62.75</v>
      </c>
      <c r="G2747">
        <v>7.23</v>
      </c>
      <c r="H2747" t="s">
        <v>669</v>
      </c>
      <c r="I2747" s="4">
        <v>22</v>
      </c>
      <c r="J2747" s="4">
        <v>4</v>
      </c>
      <c r="K2747" s="6">
        <v>1984</v>
      </c>
      <c r="L2747" s="1">
        <f t="shared" si="85"/>
        <v>10110</v>
      </c>
      <c r="M2747">
        <v>62.75</v>
      </c>
      <c r="N2747">
        <v>7.23</v>
      </c>
      <c r="O2747" t="s">
        <v>669</v>
      </c>
      <c r="P2747" t="s">
        <v>40</v>
      </c>
      <c r="Q2747" t="s">
        <v>35</v>
      </c>
      <c r="R2747">
        <v>334</v>
      </c>
      <c r="S2747">
        <v>0</v>
      </c>
      <c r="T2747">
        <v>0</v>
      </c>
    </row>
    <row r="2748" spans="1:20">
      <c r="A2748" t="s">
        <v>2347</v>
      </c>
      <c r="B2748" s="4">
        <v>24</v>
      </c>
      <c r="C2748" s="4">
        <v>5</v>
      </c>
      <c r="D2748" s="4">
        <v>1983</v>
      </c>
      <c r="E2748" s="1">
        <f t="shared" si="84"/>
        <v>10870</v>
      </c>
      <c r="F2748">
        <v>62.75</v>
      </c>
      <c r="G2748">
        <v>7.23</v>
      </c>
      <c r="H2748" t="s">
        <v>669</v>
      </c>
      <c r="I2748" s="4">
        <v>15</v>
      </c>
      <c r="J2748" s="4">
        <v>6</v>
      </c>
      <c r="K2748" s="6">
        <v>1983</v>
      </c>
      <c r="L2748" s="1">
        <f t="shared" si="85"/>
        <v>7613</v>
      </c>
      <c r="M2748">
        <v>62.75</v>
      </c>
      <c r="N2748">
        <v>7.23</v>
      </c>
      <c r="O2748" t="s">
        <v>669</v>
      </c>
      <c r="P2748" t="s">
        <v>40</v>
      </c>
      <c r="Q2748" t="s">
        <v>35</v>
      </c>
      <c r="R2748">
        <v>22</v>
      </c>
      <c r="S2748">
        <v>0</v>
      </c>
      <c r="T2748">
        <v>0</v>
      </c>
    </row>
    <row r="2749" spans="1:20">
      <c r="A2749" t="s">
        <v>2412</v>
      </c>
      <c r="B2749" s="4">
        <v>29</v>
      </c>
      <c r="C2749" s="4">
        <v>5</v>
      </c>
      <c r="D2749" s="4">
        <v>1983</v>
      </c>
      <c r="E2749" s="1">
        <f t="shared" si="84"/>
        <v>12696</v>
      </c>
      <c r="F2749">
        <v>63.12</v>
      </c>
      <c r="G2749">
        <v>7.75</v>
      </c>
      <c r="H2749" t="s">
        <v>669</v>
      </c>
      <c r="I2749" s="4">
        <v>25</v>
      </c>
      <c r="J2749" s="4">
        <v>7</v>
      </c>
      <c r="K2749" s="6">
        <v>1983</v>
      </c>
      <c r="L2749" s="1">
        <f t="shared" si="85"/>
        <v>11296</v>
      </c>
      <c r="M2749">
        <v>63.12</v>
      </c>
      <c r="N2749">
        <v>7.75</v>
      </c>
      <c r="O2749" t="s">
        <v>669</v>
      </c>
      <c r="P2749" t="s">
        <v>84</v>
      </c>
      <c r="Q2749" t="s">
        <v>35</v>
      </c>
      <c r="R2749">
        <v>57</v>
      </c>
      <c r="S2749">
        <v>0</v>
      </c>
      <c r="T2749">
        <v>0</v>
      </c>
    </row>
    <row r="2750" spans="1:20">
      <c r="A2750" t="s">
        <v>2413</v>
      </c>
      <c r="B2750" s="4">
        <v>29</v>
      </c>
      <c r="C2750" s="4">
        <v>5</v>
      </c>
      <c r="D2750" s="4">
        <v>1983</v>
      </c>
      <c r="E2750" s="1">
        <f t="shared" si="84"/>
        <v>12696</v>
      </c>
      <c r="F2750">
        <v>63.12</v>
      </c>
      <c r="G2750">
        <v>7.75</v>
      </c>
      <c r="H2750" t="s">
        <v>669</v>
      </c>
      <c r="I2750" s="4">
        <v>15</v>
      </c>
      <c r="J2750" s="4">
        <v>7</v>
      </c>
      <c r="K2750" s="6">
        <v>1983</v>
      </c>
      <c r="L2750" s="1">
        <f t="shared" si="85"/>
        <v>7643</v>
      </c>
      <c r="M2750">
        <v>63.12</v>
      </c>
      <c r="N2750">
        <v>7.75</v>
      </c>
      <c r="O2750" t="s">
        <v>669</v>
      </c>
      <c r="P2750" t="s">
        <v>40</v>
      </c>
      <c r="Q2750" t="s">
        <v>35</v>
      </c>
      <c r="R2750">
        <v>47</v>
      </c>
      <c r="S2750">
        <v>0</v>
      </c>
      <c r="T2750">
        <v>0</v>
      </c>
    </row>
    <row r="2751" spans="1:20">
      <c r="A2751" t="s">
        <v>2414</v>
      </c>
      <c r="B2751" s="4">
        <v>31</v>
      </c>
      <c r="C2751" s="4">
        <v>5</v>
      </c>
      <c r="D2751" s="4">
        <v>1983</v>
      </c>
      <c r="E2751" s="1">
        <f t="shared" si="84"/>
        <v>13426</v>
      </c>
      <c r="F2751">
        <v>63.13</v>
      </c>
      <c r="G2751">
        <v>7.75</v>
      </c>
      <c r="H2751" t="s">
        <v>669</v>
      </c>
      <c r="I2751" s="4">
        <v>10</v>
      </c>
      <c r="J2751" s="4">
        <v>7</v>
      </c>
      <c r="K2751" s="6">
        <v>1983</v>
      </c>
      <c r="L2751" s="1">
        <f t="shared" si="85"/>
        <v>5817</v>
      </c>
      <c r="M2751">
        <v>63.12</v>
      </c>
      <c r="N2751">
        <v>7.75</v>
      </c>
      <c r="O2751" t="s">
        <v>669</v>
      </c>
      <c r="P2751" t="s">
        <v>84</v>
      </c>
      <c r="Q2751" t="s">
        <v>35</v>
      </c>
      <c r="R2751">
        <v>40</v>
      </c>
      <c r="S2751">
        <v>2</v>
      </c>
      <c r="T2751">
        <v>181</v>
      </c>
    </row>
    <row r="2752" spans="1:20">
      <c r="A2752" t="s">
        <v>2450</v>
      </c>
      <c r="B2752" s="4">
        <v>28</v>
      </c>
      <c r="C2752" s="4">
        <v>5</v>
      </c>
      <c r="D2752" s="4">
        <v>1983</v>
      </c>
      <c r="E2752" s="1">
        <f t="shared" si="84"/>
        <v>12331</v>
      </c>
      <c r="F2752">
        <v>54.4</v>
      </c>
      <c r="G2752">
        <v>18.63</v>
      </c>
      <c r="H2752" t="s">
        <v>2428</v>
      </c>
      <c r="I2752" s="4">
        <v>23</v>
      </c>
      <c r="J2752" s="4">
        <v>7</v>
      </c>
      <c r="K2752" s="6">
        <v>1983</v>
      </c>
      <c r="L2752" s="1">
        <f t="shared" si="85"/>
        <v>10565</v>
      </c>
      <c r="M2752">
        <v>54.4</v>
      </c>
      <c r="N2752">
        <v>18.63</v>
      </c>
      <c r="O2752" t="s">
        <v>2428</v>
      </c>
      <c r="P2752" t="s">
        <v>40</v>
      </c>
      <c r="Q2752" t="s">
        <v>35</v>
      </c>
      <c r="R2752">
        <v>56</v>
      </c>
      <c r="S2752">
        <v>0</v>
      </c>
      <c r="T2752">
        <v>0</v>
      </c>
    </row>
    <row r="2753" spans="1:20">
      <c r="A2753" t="s">
        <v>2776</v>
      </c>
      <c r="B2753" s="4">
        <v>7</v>
      </c>
      <c r="C2753" s="4">
        <v>6</v>
      </c>
      <c r="D2753" s="4">
        <v>1983</v>
      </c>
      <c r="E2753" s="1">
        <f t="shared" si="84"/>
        <v>4691</v>
      </c>
      <c r="F2753">
        <v>61.53</v>
      </c>
      <c r="G2753">
        <v>21.68</v>
      </c>
      <c r="H2753" t="s">
        <v>2455</v>
      </c>
      <c r="I2753" s="4">
        <v>10</v>
      </c>
      <c r="J2753" s="4">
        <v>7</v>
      </c>
      <c r="K2753" s="6">
        <v>1983</v>
      </c>
      <c r="L2753" s="1">
        <f t="shared" si="85"/>
        <v>5817</v>
      </c>
      <c r="M2753">
        <v>61.53</v>
      </c>
      <c r="N2753">
        <v>21.68</v>
      </c>
      <c r="O2753" t="s">
        <v>2455</v>
      </c>
      <c r="P2753" t="s">
        <v>84</v>
      </c>
      <c r="Q2753" t="s">
        <v>35</v>
      </c>
      <c r="R2753">
        <v>33</v>
      </c>
      <c r="S2753">
        <v>0</v>
      </c>
      <c r="T2753">
        <v>0</v>
      </c>
    </row>
    <row r="2754" spans="1:20">
      <c r="A2754" t="s">
        <v>2789</v>
      </c>
      <c r="B2754" s="4">
        <v>22</v>
      </c>
      <c r="C2754" s="4">
        <v>5</v>
      </c>
      <c r="D2754" s="4">
        <v>1983</v>
      </c>
      <c r="E2754" s="1">
        <f t="shared" si="84"/>
        <v>10139</v>
      </c>
      <c r="F2754">
        <v>60.63</v>
      </c>
      <c r="G2754">
        <v>25.48</v>
      </c>
      <c r="H2754" t="s">
        <v>2455</v>
      </c>
      <c r="I2754" s="4">
        <v>11</v>
      </c>
      <c r="J2754" s="4">
        <v>2</v>
      </c>
      <c r="K2754" s="6">
        <v>1984</v>
      </c>
      <c r="L2754" s="1">
        <f t="shared" si="85"/>
        <v>6033</v>
      </c>
      <c r="M2754">
        <v>60.63</v>
      </c>
      <c r="N2754">
        <v>25.33</v>
      </c>
      <c r="O2754" t="s">
        <v>2455</v>
      </c>
      <c r="P2754" t="s">
        <v>34</v>
      </c>
      <c r="Q2754" t="s">
        <v>35</v>
      </c>
      <c r="R2754">
        <v>265</v>
      </c>
      <c r="S2754">
        <v>9</v>
      </c>
      <c r="T2754">
        <v>270</v>
      </c>
    </row>
    <row r="2755" spans="1:20">
      <c r="A2755" t="s">
        <v>2803</v>
      </c>
      <c r="B2755" s="4">
        <v>5</v>
      </c>
      <c r="C2755" s="4">
        <v>6</v>
      </c>
      <c r="D2755" s="4">
        <v>1983</v>
      </c>
      <c r="E2755" s="1">
        <f t="shared" ref="E2755:E2818" si="86">DATE(B2755,C2755,D2755)</f>
        <v>3961</v>
      </c>
      <c r="F2755">
        <v>61.75</v>
      </c>
      <c r="G2755">
        <v>23.42</v>
      </c>
      <c r="H2755" t="s">
        <v>2455</v>
      </c>
      <c r="I2755" s="4">
        <v>22</v>
      </c>
      <c r="J2755" s="4">
        <v>4</v>
      </c>
      <c r="K2755" s="6">
        <v>1984</v>
      </c>
      <c r="L2755" s="1">
        <f t="shared" ref="L2755:L2818" si="87">DATE(I2755,J2755,K2755)</f>
        <v>10110</v>
      </c>
      <c r="M2755">
        <v>61.73</v>
      </c>
      <c r="N2755">
        <v>23.35</v>
      </c>
      <c r="O2755" t="s">
        <v>2455</v>
      </c>
      <c r="P2755" t="s">
        <v>40</v>
      </c>
      <c r="Q2755" t="s">
        <v>35</v>
      </c>
      <c r="R2755">
        <v>322</v>
      </c>
      <c r="S2755">
        <v>4</v>
      </c>
      <c r="T2755">
        <v>243</v>
      </c>
    </row>
    <row r="2756" spans="1:20">
      <c r="A2756" t="s">
        <v>2807</v>
      </c>
      <c r="B2756" s="4">
        <v>28</v>
      </c>
      <c r="C2756" s="4">
        <v>5</v>
      </c>
      <c r="D2756" s="4">
        <v>1983</v>
      </c>
      <c r="E2756" s="1">
        <f t="shared" si="86"/>
        <v>12331</v>
      </c>
      <c r="F2756">
        <v>60.82</v>
      </c>
      <c r="G2756">
        <v>23.65</v>
      </c>
      <c r="H2756" t="s">
        <v>2455</v>
      </c>
      <c r="I2756" s="4">
        <v>24</v>
      </c>
      <c r="J2756" s="4">
        <v>6</v>
      </c>
      <c r="K2756" s="6">
        <v>1983</v>
      </c>
      <c r="L2756" s="1">
        <f t="shared" si="87"/>
        <v>10901</v>
      </c>
      <c r="M2756">
        <v>60.82</v>
      </c>
      <c r="N2756">
        <v>23.65</v>
      </c>
      <c r="O2756" t="s">
        <v>2455</v>
      </c>
      <c r="P2756" t="s">
        <v>40</v>
      </c>
      <c r="Q2756" t="s">
        <v>35</v>
      </c>
      <c r="R2756">
        <v>27</v>
      </c>
      <c r="S2756">
        <v>0</v>
      </c>
      <c r="T2756">
        <v>0</v>
      </c>
    </row>
    <row r="2757" spans="1:20">
      <c r="A2757" t="s">
        <v>2846</v>
      </c>
      <c r="B2757" s="4">
        <v>7</v>
      </c>
      <c r="C2757" s="4">
        <v>6</v>
      </c>
      <c r="D2757" s="4">
        <v>1983</v>
      </c>
      <c r="E2757" s="1">
        <f t="shared" si="86"/>
        <v>4691</v>
      </c>
      <c r="F2757">
        <v>66.8</v>
      </c>
      <c r="G2757">
        <v>24</v>
      </c>
      <c r="H2757" t="s">
        <v>2455</v>
      </c>
      <c r="I2757" s="4">
        <v>13</v>
      </c>
      <c r="J2757" s="4">
        <v>10</v>
      </c>
      <c r="K2757" s="6">
        <v>1983</v>
      </c>
      <c r="L2757" s="1">
        <f t="shared" si="87"/>
        <v>7005</v>
      </c>
      <c r="M2757">
        <v>66.78</v>
      </c>
      <c r="N2757">
        <v>24</v>
      </c>
      <c r="O2757" t="s">
        <v>2455</v>
      </c>
      <c r="P2757" t="s">
        <v>81</v>
      </c>
      <c r="Q2757" t="s">
        <v>35</v>
      </c>
      <c r="R2757">
        <v>128</v>
      </c>
      <c r="S2757">
        <v>2</v>
      </c>
      <c r="T2757">
        <v>181</v>
      </c>
    </row>
    <row r="2758" spans="1:20">
      <c r="A2758" t="s">
        <v>2847</v>
      </c>
      <c r="B2758" s="4">
        <v>7</v>
      </c>
      <c r="C2758" s="4">
        <v>6</v>
      </c>
      <c r="D2758" s="4">
        <v>1983</v>
      </c>
      <c r="E2758" s="1">
        <f t="shared" si="86"/>
        <v>4691</v>
      </c>
      <c r="F2758">
        <v>66.8</v>
      </c>
      <c r="G2758">
        <v>24</v>
      </c>
      <c r="H2758" t="s">
        <v>2455</v>
      </c>
      <c r="I2758" s="4">
        <v>31</v>
      </c>
      <c r="J2758" s="4">
        <v>8</v>
      </c>
      <c r="K2758" s="6">
        <v>1983</v>
      </c>
      <c r="L2758" s="1">
        <f t="shared" si="87"/>
        <v>13518</v>
      </c>
      <c r="M2758">
        <v>66.8</v>
      </c>
      <c r="N2758">
        <v>24</v>
      </c>
      <c r="O2758" t="s">
        <v>2455</v>
      </c>
      <c r="P2758" t="s">
        <v>40</v>
      </c>
      <c r="Q2758" t="s">
        <v>35</v>
      </c>
      <c r="R2758">
        <v>85</v>
      </c>
      <c r="S2758">
        <v>0</v>
      </c>
      <c r="T2758">
        <v>0</v>
      </c>
    </row>
    <row r="2759" spans="1:20">
      <c r="A2759" t="s">
        <v>2848</v>
      </c>
      <c r="B2759" s="4">
        <v>7</v>
      </c>
      <c r="C2759" s="4">
        <v>6</v>
      </c>
      <c r="D2759" s="4">
        <v>1983</v>
      </c>
      <c r="E2759" s="1">
        <f t="shared" si="86"/>
        <v>4691</v>
      </c>
      <c r="F2759">
        <v>66.8</v>
      </c>
      <c r="G2759">
        <v>24</v>
      </c>
      <c r="H2759" t="s">
        <v>2455</v>
      </c>
      <c r="I2759" s="4">
        <v>5</v>
      </c>
      <c r="J2759" s="4">
        <v>5</v>
      </c>
      <c r="K2759" s="6">
        <v>2002</v>
      </c>
      <c r="L2759" s="1">
        <f t="shared" si="87"/>
        <v>3949</v>
      </c>
      <c r="M2759">
        <v>66.819999999999993</v>
      </c>
      <c r="N2759">
        <v>23</v>
      </c>
      <c r="O2759" t="s">
        <v>2455</v>
      </c>
      <c r="P2759" t="s">
        <v>40</v>
      </c>
      <c r="Q2759" t="s">
        <v>35</v>
      </c>
      <c r="R2759">
        <v>6907</v>
      </c>
      <c r="S2759">
        <v>44</v>
      </c>
      <c r="T2759">
        <v>273</v>
      </c>
    </row>
    <row r="2760" spans="1:20">
      <c r="A2760" t="s">
        <v>3005</v>
      </c>
      <c r="B2760" s="4">
        <v>31</v>
      </c>
      <c r="C2760" s="4">
        <v>5</v>
      </c>
      <c r="D2760" s="4">
        <v>1983</v>
      </c>
      <c r="E2760" s="1">
        <f t="shared" si="86"/>
        <v>13426</v>
      </c>
      <c r="F2760">
        <v>63.13</v>
      </c>
      <c r="G2760">
        <v>23.1</v>
      </c>
      <c r="H2760" t="s">
        <v>2455</v>
      </c>
      <c r="I2760" s="4">
        <v>25</v>
      </c>
      <c r="J2760" s="4">
        <v>9</v>
      </c>
      <c r="K2760" s="6">
        <v>1983</v>
      </c>
      <c r="L2760" s="1">
        <f t="shared" si="87"/>
        <v>11358</v>
      </c>
      <c r="M2760">
        <v>63.13</v>
      </c>
      <c r="N2760">
        <v>23.1</v>
      </c>
      <c r="O2760" t="s">
        <v>2455</v>
      </c>
      <c r="P2760" t="s">
        <v>81</v>
      </c>
      <c r="Q2760" t="s">
        <v>35</v>
      </c>
      <c r="R2760">
        <v>117</v>
      </c>
      <c r="S2760">
        <v>0</v>
      </c>
      <c r="T2760">
        <v>0</v>
      </c>
    </row>
    <row r="2761" spans="1:20">
      <c r="A2761" t="s">
        <v>3006</v>
      </c>
      <c r="B2761" s="4">
        <v>31</v>
      </c>
      <c r="C2761" s="4">
        <v>5</v>
      </c>
      <c r="D2761" s="4">
        <v>1983</v>
      </c>
      <c r="E2761" s="1">
        <f t="shared" si="86"/>
        <v>13426</v>
      </c>
      <c r="F2761">
        <v>63.13</v>
      </c>
      <c r="G2761">
        <v>23.1</v>
      </c>
      <c r="H2761" t="s">
        <v>2455</v>
      </c>
      <c r="I2761" s="4">
        <v>12</v>
      </c>
      <c r="J2761" s="4">
        <v>4</v>
      </c>
      <c r="K2761" s="6">
        <v>1984</v>
      </c>
      <c r="L2761" s="1">
        <f t="shared" si="87"/>
        <v>6458</v>
      </c>
      <c r="M2761">
        <v>63.48</v>
      </c>
      <c r="N2761">
        <v>24.77</v>
      </c>
      <c r="O2761" t="s">
        <v>2455</v>
      </c>
      <c r="P2761" t="s">
        <v>34</v>
      </c>
      <c r="Q2761" t="s">
        <v>35</v>
      </c>
      <c r="R2761">
        <v>317</v>
      </c>
      <c r="S2761">
        <v>92</v>
      </c>
      <c r="T2761">
        <v>65</v>
      </c>
    </row>
    <row r="2762" spans="1:20">
      <c r="A2762" t="s">
        <v>3018</v>
      </c>
      <c r="B2762" s="4">
        <v>5</v>
      </c>
      <c r="C2762" s="4">
        <v>6</v>
      </c>
      <c r="D2762" s="4">
        <v>1983</v>
      </c>
      <c r="E2762" s="1">
        <f t="shared" si="86"/>
        <v>3961</v>
      </c>
      <c r="F2762">
        <v>62.28</v>
      </c>
      <c r="G2762">
        <v>29.63</v>
      </c>
      <c r="H2762" t="s">
        <v>2455</v>
      </c>
      <c r="I2762" s="4">
        <v>15</v>
      </c>
      <c r="J2762" s="4">
        <v>7</v>
      </c>
      <c r="K2762" s="6">
        <v>1983</v>
      </c>
      <c r="L2762" s="1">
        <f t="shared" si="87"/>
        <v>7643</v>
      </c>
      <c r="M2762">
        <v>62.33</v>
      </c>
      <c r="N2762">
        <v>29.55</v>
      </c>
      <c r="O2762" t="s">
        <v>2455</v>
      </c>
      <c r="P2762" t="s">
        <v>40</v>
      </c>
      <c r="Q2762" t="s">
        <v>35</v>
      </c>
      <c r="R2762">
        <v>40</v>
      </c>
      <c r="S2762">
        <v>8</v>
      </c>
      <c r="T2762">
        <v>323</v>
      </c>
    </row>
    <row r="2763" spans="1:20">
      <c r="A2763" t="s">
        <v>3041</v>
      </c>
      <c r="B2763" s="4">
        <v>30</v>
      </c>
      <c r="C2763" s="4">
        <v>5</v>
      </c>
      <c r="D2763" s="4">
        <v>1983</v>
      </c>
      <c r="E2763" s="1">
        <f t="shared" si="86"/>
        <v>13061</v>
      </c>
      <c r="F2763">
        <v>61.53</v>
      </c>
      <c r="G2763">
        <v>21.68</v>
      </c>
      <c r="H2763" t="s">
        <v>2455</v>
      </c>
      <c r="I2763" s="4">
        <v>25</v>
      </c>
      <c r="J2763" s="4">
        <v>9</v>
      </c>
      <c r="K2763" s="6">
        <v>1983</v>
      </c>
      <c r="L2763" s="1">
        <f t="shared" si="87"/>
        <v>11358</v>
      </c>
      <c r="M2763">
        <v>61.53</v>
      </c>
      <c r="N2763">
        <v>21.67</v>
      </c>
      <c r="O2763" t="s">
        <v>2455</v>
      </c>
      <c r="P2763" t="s">
        <v>40</v>
      </c>
      <c r="Q2763" t="s">
        <v>35</v>
      </c>
      <c r="R2763">
        <v>118</v>
      </c>
      <c r="S2763">
        <v>1</v>
      </c>
      <c r="T2763">
        <v>270</v>
      </c>
    </row>
    <row r="2764" spans="1:20">
      <c r="A2764" t="s">
        <v>3042</v>
      </c>
      <c r="B2764" s="4">
        <v>30</v>
      </c>
      <c r="C2764" s="4">
        <v>5</v>
      </c>
      <c r="D2764" s="4">
        <v>1983</v>
      </c>
      <c r="E2764" s="1">
        <f t="shared" si="86"/>
        <v>13061</v>
      </c>
      <c r="F2764">
        <v>61.53</v>
      </c>
      <c r="G2764">
        <v>21.68</v>
      </c>
      <c r="H2764" t="s">
        <v>2455</v>
      </c>
      <c r="I2764" s="4">
        <v>14</v>
      </c>
      <c r="J2764" s="4">
        <v>7</v>
      </c>
      <c r="K2764" s="6">
        <v>1983</v>
      </c>
      <c r="L2764" s="1">
        <f t="shared" si="87"/>
        <v>7278</v>
      </c>
      <c r="M2764">
        <v>61.52</v>
      </c>
      <c r="N2764">
        <v>21.67</v>
      </c>
      <c r="O2764" t="s">
        <v>2455</v>
      </c>
      <c r="P2764" t="s">
        <v>40</v>
      </c>
      <c r="Q2764" t="s">
        <v>35</v>
      </c>
      <c r="R2764">
        <v>45</v>
      </c>
      <c r="S2764">
        <v>3</v>
      </c>
      <c r="T2764">
        <v>206</v>
      </c>
    </row>
    <row r="2765" spans="1:20">
      <c r="A2765" t="s">
        <v>3078</v>
      </c>
      <c r="B2765" s="4">
        <v>6</v>
      </c>
      <c r="C2765" s="4">
        <v>6</v>
      </c>
      <c r="D2765" s="4">
        <v>1983</v>
      </c>
      <c r="E2765" s="1">
        <f t="shared" si="86"/>
        <v>4326</v>
      </c>
      <c r="F2765">
        <v>62.55</v>
      </c>
      <c r="G2765">
        <v>24.1</v>
      </c>
      <c r="H2765" t="s">
        <v>2455</v>
      </c>
      <c r="I2765" s="4">
        <v>8</v>
      </c>
      <c r="J2765" s="4">
        <v>10</v>
      </c>
      <c r="K2765" s="6">
        <v>1983</v>
      </c>
      <c r="L2765" s="1">
        <f t="shared" si="87"/>
        <v>5179</v>
      </c>
      <c r="M2765">
        <v>62</v>
      </c>
      <c r="N2765">
        <v>24</v>
      </c>
      <c r="O2765" t="s">
        <v>2455</v>
      </c>
      <c r="P2765" t="s">
        <v>34</v>
      </c>
      <c r="Q2765" t="s">
        <v>35</v>
      </c>
      <c r="R2765">
        <v>124</v>
      </c>
      <c r="S2765">
        <v>62</v>
      </c>
      <c r="T2765">
        <v>185</v>
      </c>
    </row>
    <row r="2766" spans="1:20">
      <c r="A2766" t="s">
        <v>3087</v>
      </c>
      <c r="B2766" s="4">
        <v>21</v>
      </c>
      <c r="C2766" s="4">
        <v>5</v>
      </c>
      <c r="D2766" s="4">
        <v>1983</v>
      </c>
      <c r="E2766" s="1">
        <f t="shared" si="86"/>
        <v>9774</v>
      </c>
      <c r="F2766">
        <v>62.63</v>
      </c>
      <c r="G2766">
        <v>26.83</v>
      </c>
      <c r="H2766" t="s">
        <v>2455</v>
      </c>
      <c r="I2766" s="4">
        <v>13</v>
      </c>
      <c r="J2766" s="4">
        <v>4</v>
      </c>
      <c r="K2766" s="6">
        <v>1984</v>
      </c>
      <c r="L2766" s="1">
        <f t="shared" si="87"/>
        <v>6823</v>
      </c>
      <c r="M2766">
        <v>62.67</v>
      </c>
      <c r="N2766">
        <v>26.83</v>
      </c>
      <c r="O2766" t="s">
        <v>2455</v>
      </c>
      <c r="P2766" t="s">
        <v>140</v>
      </c>
      <c r="Q2766" t="s">
        <v>35</v>
      </c>
      <c r="R2766">
        <v>328</v>
      </c>
      <c r="S2766">
        <v>4</v>
      </c>
      <c r="T2766">
        <v>0</v>
      </c>
    </row>
    <row r="2767" spans="1:20">
      <c r="A2767" t="s">
        <v>3088</v>
      </c>
      <c r="B2767" s="4">
        <v>22</v>
      </c>
      <c r="C2767" s="4">
        <v>5</v>
      </c>
      <c r="D2767" s="4">
        <v>1983</v>
      </c>
      <c r="E2767" s="1">
        <f t="shared" si="86"/>
        <v>10139</v>
      </c>
      <c r="F2767">
        <v>62.62</v>
      </c>
      <c r="G2767">
        <v>26.88</v>
      </c>
      <c r="H2767" t="s">
        <v>2455</v>
      </c>
      <c r="I2767" s="4">
        <v>21</v>
      </c>
      <c r="J2767" s="4">
        <v>9</v>
      </c>
      <c r="K2767" s="6">
        <v>1983</v>
      </c>
      <c r="L2767" s="1">
        <f t="shared" si="87"/>
        <v>9897</v>
      </c>
      <c r="M2767">
        <v>62.67</v>
      </c>
      <c r="N2767">
        <v>26.83</v>
      </c>
      <c r="O2767" t="s">
        <v>2455</v>
      </c>
      <c r="P2767" t="s">
        <v>34</v>
      </c>
      <c r="Q2767" t="s">
        <v>35</v>
      </c>
      <c r="R2767">
        <v>122</v>
      </c>
      <c r="S2767">
        <v>7</v>
      </c>
      <c r="T2767">
        <v>336</v>
      </c>
    </row>
    <row r="2768" spans="1:20">
      <c r="A2768" t="s">
        <v>3089</v>
      </c>
      <c r="B2768" s="4">
        <v>31</v>
      </c>
      <c r="C2768" s="4">
        <v>5</v>
      </c>
      <c r="D2768" s="4">
        <v>1983</v>
      </c>
      <c r="E2768" s="1">
        <f t="shared" si="86"/>
        <v>13426</v>
      </c>
      <c r="F2768">
        <v>62.55</v>
      </c>
      <c r="G2768">
        <v>27.17</v>
      </c>
      <c r="H2768" t="s">
        <v>2455</v>
      </c>
      <c r="I2768" s="4">
        <v>27</v>
      </c>
      <c r="J2768" s="4">
        <v>8</v>
      </c>
      <c r="K2768" s="6">
        <v>1984</v>
      </c>
      <c r="L2768" s="1">
        <f t="shared" si="87"/>
        <v>12058</v>
      </c>
      <c r="M2768">
        <v>62.83</v>
      </c>
      <c r="N2768">
        <v>27.67</v>
      </c>
      <c r="O2768" t="s">
        <v>2455</v>
      </c>
      <c r="P2768" t="s">
        <v>34</v>
      </c>
      <c r="Q2768" t="s">
        <v>35</v>
      </c>
      <c r="R2768">
        <v>454</v>
      </c>
      <c r="S2768">
        <v>41</v>
      </c>
      <c r="T2768">
        <v>39</v>
      </c>
    </row>
    <row r="2769" spans="1:20">
      <c r="A2769" t="s">
        <v>3090</v>
      </c>
      <c r="B2769" s="4">
        <v>2</v>
      </c>
      <c r="C2769" s="4">
        <v>6</v>
      </c>
      <c r="D2769" s="4">
        <v>1983</v>
      </c>
      <c r="E2769" s="1">
        <f t="shared" si="86"/>
        <v>2865</v>
      </c>
      <c r="F2769">
        <v>62.57</v>
      </c>
      <c r="G2769">
        <v>27.18</v>
      </c>
      <c r="H2769" t="s">
        <v>2455</v>
      </c>
      <c r="I2769" s="4">
        <v>23</v>
      </c>
      <c r="J2769" s="4">
        <v>8</v>
      </c>
      <c r="K2769" s="6">
        <v>1983</v>
      </c>
      <c r="L2769" s="1">
        <f t="shared" si="87"/>
        <v>10596</v>
      </c>
      <c r="M2769">
        <v>62.57</v>
      </c>
      <c r="N2769">
        <v>27.18</v>
      </c>
      <c r="O2769" t="s">
        <v>2455</v>
      </c>
      <c r="P2769" t="s">
        <v>40</v>
      </c>
      <c r="Q2769" t="s">
        <v>35</v>
      </c>
      <c r="R2769">
        <v>82</v>
      </c>
      <c r="S2769">
        <v>0</v>
      </c>
      <c r="T2769">
        <v>0</v>
      </c>
    </row>
    <row r="2770" spans="1:20">
      <c r="A2770" t="s">
        <v>3092</v>
      </c>
      <c r="B2770" s="4">
        <v>5</v>
      </c>
      <c r="C2770" s="4">
        <v>6</v>
      </c>
      <c r="D2770" s="4">
        <v>1983</v>
      </c>
      <c r="E2770" s="1">
        <f t="shared" si="86"/>
        <v>3961</v>
      </c>
      <c r="F2770">
        <v>63.1</v>
      </c>
      <c r="G2770">
        <v>22.93</v>
      </c>
      <c r="H2770" t="s">
        <v>2455</v>
      </c>
      <c r="I2770" s="4">
        <v>5</v>
      </c>
      <c r="J2770" s="4">
        <v>6</v>
      </c>
      <c r="K2770" s="6">
        <v>1984</v>
      </c>
      <c r="L2770" s="1">
        <f t="shared" si="87"/>
        <v>3962</v>
      </c>
      <c r="M2770">
        <v>63.1</v>
      </c>
      <c r="N2770">
        <v>22.93</v>
      </c>
      <c r="O2770" t="s">
        <v>2455</v>
      </c>
      <c r="P2770" t="s">
        <v>34</v>
      </c>
      <c r="Q2770" t="s">
        <v>35</v>
      </c>
      <c r="R2770">
        <v>366</v>
      </c>
      <c r="S2770">
        <v>0</v>
      </c>
      <c r="T2770">
        <v>0</v>
      </c>
    </row>
    <row r="2771" spans="1:20">
      <c r="A2771" t="s">
        <v>3096</v>
      </c>
      <c r="B2771" s="4">
        <v>3</v>
      </c>
      <c r="C2771" s="4">
        <v>6</v>
      </c>
      <c r="D2771" s="4">
        <v>1983</v>
      </c>
      <c r="E2771" s="1">
        <f t="shared" si="86"/>
        <v>3230</v>
      </c>
      <c r="F2771">
        <v>62.63</v>
      </c>
      <c r="G2771">
        <v>27.17</v>
      </c>
      <c r="H2771" t="s">
        <v>2455</v>
      </c>
      <c r="I2771" s="4">
        <v>16</v>
      </c>
      <c r="J2771" s="4">
        <v>8</v>
      </c>
      <c r="K2771" s="6">
        <v>1983</v>
      </c>
      <c r="L2771" s="1">
        <f t="shared" si="87"/>
        <v>8040</v>
      </c>
      <c r="M2771">
        <v>62.63</v>
      </c>
      <c r="N2771">
        <v>27.17</v>
      </c>
      <c r="O2771" t="s">
        <v>2455</v>
      </c>
      <c r="P2771" t="s">
        <v>40</v>
      </c>
      <c r="Q2771" t="s">
        <v>35</v>
      </c>
      <c r="R2771">
        <v>74</v>
      </c>
      <c r="S2771">
        <v>0</v>
      </c>
      <c r="T2771">
        <v>0</v>
      </c>
    </row>
    <row r="2772" spans="1:20">
      <c r="A2772" t="s">
        <v>3097</v>
      </c>
      <c r="B2772" s="4">
        <v>3</v>
      </c>
      <c r="C2772" s="4">
        <v>6</v>
      </c>
      <c r="D2772" s="4">
        <v>1983</v>
      </c>
      <c r="E2772" s="1">
        <f t="shared" si="86"/>
        <v>3230</v>
      </c>
      <c r="F2772">
        <v>62.62</v>
      </c>
      <c r="G2772">
        <v>27.12</v>
      </c>
      <c r="H2772" t="s">
        <v>2455</v>
      </c>
      <c r="I2772" s="4">
        <v>4</v>
      </c>
      <c r="J2772" s="4">
        <v>4</v>
      </c>
      <c r="K2772" s="6">
        <v>1986</v>
      </c>
      <c r="L2772" s="1">
        <f t="shared" si="87"/>
        <v>3538</v>
      </c>
      <c r="M2772">
        <v>62.55</v>
      </c>
      <c r="N2772">
        <v>27.13</v>
      </c>
      <c r="O2772" t="s">
        <v>2455</v>
      </c>
      <c r="P2772" t="s">
        <v>81</v>
      </c>
      <c r="Q2772" t="s">
        <v>35</v>
      </c>
      <c r="R2772">
        <v>1036</v>
      </c>
      <c r="S2772">
        <v>8</v>
      </c>
      <c r="T2772">
        <v>174</v>
      </c>
    </row>
    <row r="2773" spans="1:20">
      <c r="A2773" t="s">
        <v>3098</v>
      </c>
      <c r="B2773" s="4">
        <v>3</v>
      </c>
      <c r="C2773" s="4">
        <v>6</v>
      </c>
      <c r="D2773" s="4">
        <v>1983</v>
      </c>
      <c r="E2773" s="1">
        <f t="shared" si="86"/>
        <v>3230</v>
      </c>
      <c r="F2773">
        <v>62.6</v>
      </c>
      <c r="G2773">
        <v>27.15</v>
      </c>
      <c r="H2773" t="s">
        <v>2455</v>
      </c>
      <c r="I2773" s="4">
        <v>15</v>
      </c>
      <c r="J2773" s="4">
        <v>8</v>
      </c>
      <c r="K2773" s="6">
        <v>1983</v>
      </c>
      <c r="L2773" s="1">
        <f t="shared" si="87"/>
        <v>7674</v>
      </c>
      <c r="M2773">
        <v>62.5</v>
      </c>
      <c r="N2773">
        <v>27</v>
      </c>
      <c r="O2773" t="s">
        <v>2455</v>
      </c>
      <c r="P2773" t="s">
        <v>40</v>
      </c>
      <c r="Q2773" t="s">
        <v>35</v>
      </c>
      <c r="R2773">
        <v>73</v>
      </c>
      <c r="S2773">
        <v>14</v>
      </c>
      <c r="T2773">
        <v>215</v>
      </c>
    </row>
    <row r="2774" spans="1:20">
      <c r="A2774" t="s">
        <v>3099</v>
      </c>
      <c r="B2774" s="4">
        <v>5</v>
      </c>
      <c r="C2774" s="4">
        <v>6</v>
      </c>
      <c r="D2774" s="4">
        <v>1983</v>
      </c>
      <c r="E2774" s="1">
        <f t="shared" si="86"/>
        <v>3961</v>
      </c>
      <c r="F2774">
        <v>62.53</v>
      </c>
      <c r="G2774">
        <v>27.17</v>
      </c>
      <c r="H2774" t="s">
        <v>2455</v>
      </c>
      <c r="I2774" s="4">
        <v>10</v>
      </c>
      <c r="J2774" s="4">
        <v>8</v>
      </c>
      <c r="K2774" s="6">
        <v>1983</v>
      </c>
      <c r="L2774" s="1">
        <f t="shared" si="87"/>
        <v>5848</v>
      </c>
      <c r="M2774">
        <v>62.53</v>
      </c>
      <c r="N2774">
        <v>27.17</v>
      </c>
      <c r="O2774" t="s">
        <v>2455</v>
      </c>
      <c r="P2774" t="s">
        <v>40</v>
      </c>
      <c r="Q2774" t="s">
        <v>35</v>
      </c>
      <c r="R2774">
        <v>66</v>
      </c>
      <c r="S2774">
        <v>0</v>
      </c>
      <c r="T2774">
        <v>0</v>
      </c>
    </row>
    <row r="2775" spans="1:20">
      <c r="A2775" t="s">
        <v>3100</v>
      </c>
      <c r="B2775" s="4">
        <v>7</v>
      </c>
      <c r="C2775" s="4">
        <v>6</v>
      </c>
      <c r="D2775" s="4">
        <v>1983</v>
      </c>
      <c r="E2775" s="1">
        <f t="shared" si="86"/>
        <v>4691</v>
      </c>
      <c r="F2775">
        <v>62.53</v>
      </c>
      <c r="G2775">
        <v>27.23</v>
      </c>
      <c r="H2775" t="s">
        <v>2455</v>
      </c>
      <c r="I2775" s="4">
        <v>20</v>
      </c>
      <c r="J2775" s="4">
        <v>6</v>
      </c>
      <c r="K2775" s="6">
        <v>1983</v>
      </c>
      <c r="L2775" s="1">
        <f t="shared" si="87"/>
        <v>9440</v>
      </c>
      <c r="M2775">
        <v>62.53</v>
      </c>
      <c r="N2775">
        <v>27.23</v>
      </c>
      <c r="O2775" t="s">
        <v>2455</v>
      </c>
      <c r="P2775" t="s">
        <v>40</v>
      </c>
      <c r="Q2775" t="s">
        <v>35</v>
      </c>
      <c r="R2775">
        <v>13</v>
      </c>
      <c r="S2775">
        <v>0</v>
      </c>
      <c r="T2775">
        <v>0</v>
      </c>
    </row>
    <row r="2776" spans="1:20">
      <c r="A2776" t="s">
        <v>3101</v>
      </c>
      <c r="B2776" s="4">
        <v>14</v>
      </c>
      <c r="C2776" s="4">
        <v>6</v>
      </c>
      <c r="D2776" s="4">
        <v>1983</v>
      </c>
      <c r="E2776" s="1">
        <f t="shared" si="86"/>
        <v>7248</v>
      </c>
      <c r="F2776">
        <v>62.6</v>
      </c>
      <c r="G2776">
        <v>27.15</v>
      </c>
      <c r="H2776" t="s">
        <v>2455</v>
      </c>
      <c r="I2776" s="4">
        <v>1</v>
      </c>
      <c r="J2776" s="4">
        <v>9</v>
      </c>
      <c r="K2776" s="6">
        <v>1983</v>
      </c>
      <c r="L2776" s="1">
        <f t="shared" si="87"/>
        <v>2592</v>
      </c>
      <c r="M2776">
        <v>62.6</v>
      </c>
      <c r="N2776">
        <v>27.17</v>
      </c>
      <c r="O2776" t="s">
        <v>2455</v>
      </c>
      <c r="P2776" t="s">
        <v>40</v>
      </c>
      <c r="Q2776" t="s">
        <v>35</v>
      </c>
      <c r="R2776">
        <v>79</v>
      </c>
      <c r="S2776">
        <v>1</v>
      </c>
      <c r="T2776">
        <v>91</v>
      </c>
    </row>
    <row r="2777" spans="1:20">
      <c r="A2777" t="s">
        <v>3875</v>
      </c>
      <c r="B2777" s="4">
        <v>6</v>
      </c>
      <c r="C2777" s="4">
        <v>5</v>
      </c>
      <c r="D2777" s="4">
        <v>1983</v>
      </c>
      <c r="E2777" s="1">
        <f t="shared" si="86"/>
        <v>4295</v>
      </c>
      <c r="F2777">
        <v>55.67</v>
      </c>
      <c r="G2777">
        <v>13.5</v>
      </c>
      <c r="H2777" t="s">
        <v>2497</v>
      </c>
      <c r="I2777" s="4">
        <v>5</v>
      </c>
      <c r="J2777" s="4">
        <v>3</v>
      </c>
      <c r="K2777" s="6">
        <v>1984</v>
      </c>
      <c r="L2777" s="1">
        <f t="shared" si="87"/>
        <v>3870</v>
      </c>
      <c r="M2777">
        <v>55.63</v>
      </c>
      <c r="N2777">
        <v>13.48</v>
      </c>
      <c r="O2777" t="s">
        <v>2497</v>
      </c>
      <c r="P2777" t="s">
        <v>34</v>
      </c>
      <c r="Q2777" t="s">
        <v>35</v>
      </c>
      <c r="R2777">
        <v>304</v>
      </c>
      <c r="S2777">
        <v>4</v>
      </c>
      <c r="T2777">
        <v>196</v>
      </c>
    </row>
    <row r="2778" spans="1:20">
      <c r="A2778" t="s">
        <v>3884</v>
      </c>
      <c r="B2778" s="4">
        <v>6</v>
      </c>
      <c r="C2778" s="4">
        <v>6</v>
      </c>
      <c r="D2778" s="4">
        <v>1983</v>
      </c>
      <c r="E2778" s="1">
        <f t="shared" si="86"/>
        <v>4326</v>
      </c>
      <c r="F2778">
        <v>63.37</v>
      </c>
      <c r="G2778">
        <v>14.5</v>
      </c>
      <c r="H2778" t="s">
        <v>2497</v>
      </c>
      <c r="I2778" s="4">
        <v>15</v>
      </c>
      <c r="J2778" s="4">
        <v>7</v>
      </c>
      <c r="K2778" s="6">
        <v>1983</v>
      </c>
      <c r="L2778" s="1">
        <f t="shared" si="87"/>
        <v>7643</v>
      </c>
      <c r="M2778">
        <v>63.37</v>
      </c>
      <c r="N2778">
        <v>14.5</v>
      </c>
      <c r="O2778" t="s">
        <v>2497</v>
      </c>
      <c r="P2778" t="s">
        <v>40</v>
      </c>
      <c r="Q2778" t="s">
        <v>35</v>
      </c>
      <c r="R2778">
        <v>39</v>
      </c>
      <c r="S2778">
        <v>0</v>
      </c>
      <c r="T2778">
        <v>0</v>
      </c>
    </row>
    <row r="2779" spans="1:20">
      <c r="A2779" t="s">
        <v>3885</v>
      </c>
      <c r="B2779" s="4">
        <v>6</v>
      </c>
      <c r="C2779" s="4">
        <v>6</v>
      </c>
      <c r="D2779" s="4">
        <v>1983</v>
      </c>
      <c r="E2779" s="1">
        <f t="shared" si="86"/>
        <v>4326</v>
      </c>
      <c r="F2779">
        <v>63.37</v>
      </c>
      <c r="G2779">
        <v>14.48</v>
      </c>
      <c r="H2779" t="s">
        <v>2497</v>
      </c>
      <c r="I2779" s="4">
        <v>24</v>
      </c>
      <c r="J2779" s="4">
        <v>4</v>
      </c>
      <c r="K2779" s="6">
        <v>1994</v>
      </c>
      <c r="L2779" s="1">
        <f t="shared" si="87"/>
        <v>10851</v>
      </c>
      <c r="M2779">
        <v>63.32</v>
      </c>
      <c r="N2779">
        <v>14.4</v>
      </c>
      <c r="O2779" t="s">
        <v>2497</v>
      </c>
      <c r="P2779" t="s">
        <v>34</v>
      </c>
      <c r="Q2779" t="s">
        <v>35</v>
      </c>
      <c r="R2779">
        <v>3975</v>
      </c>
      <c r="S2779">
        <v>7</v>
      </c>
      <c r="T2779">
        <v>217</v>
      </c>
    </row>
    <row r="2780" spans="1:20">
      <c r="A2780" t="s">
        <v>3890</v>
      </c>
      <c r="B2780" s="4">
        <v>4</v>
      </c>
      <c r="C2780" s="4">
        <v>6</v>
      </c>
      <c r="D2780" s="4">
        <v>1983</v>
      </c>
      <c r="E2780" s="1">
        <f t="shared" si="86"/>
        <v>3596</v>
      </c>
      <c r="F2780">
        <v>57.9</v>
      </c>
      <c r="G2780">
        <v>12.07</v>
      </c>
      <c r="H2780" t="s">
        <v>2497</v>
      </c>
      <c r="I2780" s="4">
        <v>14</v>
      </c>
      <c r="J2780" s="4">
        <v>9</v>
      </c>
      <c r="K2780" s="6">
        <v>1983</v>
      </c>
      <c r="L2780" s="1">
        <f t="shared" si="87"/>
        <v>7340</v>
      </c>
      <c r="M2780">
        <v>57.9</v>
      </c>
      <c r="N2780">
        <v>12.05</v>
      </c>
      <c r="O2780" t="s">
        <v>2497</v>
      </c>
      <c r="P2780" t="s">
        <v>40</v>
      </c>
      <c r="Q2780" t="s">
        <v>35</v>
      </c>
      <c r="R2780">
        <v>102</v>
      </c>
      <c r="S2780">
        <v>1</v>
      </c>
      <c r="T2780">
        <v>270</v>
      </c>
    </row>
    <row r="2781" spans="1:20">
      <c r="A2781" t="s">
        <v>3891</v>
      </c>
      <c r="B2781" s="4">
        <v>4</v>
      </c>
      <c r="C2781" s="4">
        <v>6</v>
      </c>
      <c r="D2781" s="4">
        <v>1983</v>
      </c>
      <c r="E2781" s="1">
        <f t="shared" si="86"/>
        <v>3596</v>
      </c>
      <c r="F2781">
        <v>57.9</v>
      </c>
      <c r="G2781">
        <v>12.07</v>
      </c>
      <c r="H2781" t="s">
        <v>2497</v>
      </c>
      <c r="I2781" s="4">
        <v>29</v>
      </c>
      <c r="J2781" s="4">
        <v>7</v>
      </c>
      <c r="K2781" s="6">
        <v>1983</v>
      </c>
      <c r="L2781" s="1">
        <f t="shared" si="87"/>
        <v>12757</v>
      </c>
      <c r="M2781">
        <v>57.92</v>
      </c>
      <c r="N2781">
        <v>12.07</v>
      </c>
      <c r="O2781" t="s">
        <v>2497</v>
      </c>
      <c r="P2781" t="s">
        <v>40</v>
      </c>
      <c r="Q2781" t="s">
        <v>35</v>
      </c>
      <c r="R2781">
        <v>55</v>
      </c>
      <c r="S2781">
        <v>2</v>
      </c>
      <c r="T2781">
        <v>0</v>
      </c>
    </row>
    <row r="2782" spans="1:20">
      <c r="A2782" t="s">
        <v>3951</v>
      </c>
      <c r="B2782" s="4">
        <v>7</v>
      </c>
      <c r="C2782" s="4">
        <v>6</v>
      </c>
      <c r="D2782" s="4">
        <v>1983</v>
      </c>
      <c r="E2782" s="1">
        <f t="shared" si="86"/>
        <v>4691</v>
      </c>
      <c r="F2782">
        <v>60.7</v>
      </c>
      <c r="G2782">
        <v>15.03</v>
      </c>
      <c r="H2782" t="s">
        <v>2497</v>
      </c>
      <c r="I2782" s="4">
        <v>9</v>
      </c>
      <c r="J2782" s="4">
        <v>1</v>
      </c>
      <c r="K2782" s="6">
        <v>1985</v>
      </c>
      <c r="L2782" s="1">
        <f t="shared" si="87"/>
        <v>5273</v>
      </c>
      <c r="M2782">
        <v>60.7</v>
      </c>
      <c r="N2782">
        <v>15.03</v>
      </c>
      <c r="O2782" t="s">
        <v>2497</v>
      </c>
      <c r="P2782" t="s">
        <v>40</v>
      </c>
      <c r="Q2782" t="s">
        <v>52</v>
      </c>
      <c r="R2782">
        <v>582</v>
      </c>
      <c r="S2782">
        <v>0</v>
      </c>
      <c r="T2782">
        <v>0</v>
      </c>
    </row>
    <row r="2783" spans="1:20">
      <c r="A2783" t="s">
        <v>3956</v>
      </c>
      <c r="B2783" s="4">
        <v>20</v>
      </c>
      <c r="C2783" s="4">
        <v>5</v>
      </c>
      <c r="D2783" s="4">
        <v>1983</v>
      </c>
      <c r="E2783" s="1">
        <f t="shared" si="86"/>
        <v>9409</v>
      </c>
      <c r="F2783">
        <v>55.67</v>
      </c>
      <c r="G2783">
        <v>13.48</v>
      </c>
      <c r="H2783" t="s">
        <v>2497</v>
      </c>
      <c r="I2783" s="4">
        <v>24</v>
      </c>
      <c r="J2783" s="4">
        <v>6</v>
      </c>
      <c r="K2783" s="6">
        <v>1983</v>
      </c>
      <c r="L2783" s="1">
        <f t="shared" si="87"/>
        <v>10901</v>
      </c>
      <c r="M2783">
        <v>55.72</v>
      </c>
      <c r="N2783">
        <v>13.48</v>
      </c>
      <c r="O2783" t="s">
        <v>2497</v>
      </c>
      <c r="P2783" t="s">
        <v>40</v>
      </c>
      <c r="Q2783" t="s">
        <v>35</v>
      </c>
      <c r="R2783">
        <v>35</v>
      </c>
      <c r="S2783">
        <v>6</v>
      </c>
      <c r="T2783">
        <v>0</v>
      </c>
    </row>
    <row r="2784" spans="1:20">
      <c r="A2784" t="s">
        <v>3957</v>
      </c>
      <c r="B2784" s="4">
        <v>27</v>
      </c>
      <c r="C2784" s="4">
        <v>5</v>
      </c>
      <c r="D2784" s="4">
        <v>1983</v>
      </c>
      <c r="E2784" s="1">
        <f t="shared" si="86"/>
        <v>11965</v>
      </c>
      <c r="F2784">
        <v>55.68</v>
      </c>
      <c r="G2784">
        <v>13.47</v>
      </c>
      <c r="H2784" t="s">
        <v>2497</v>
      </c>
      <c r="I2784" s="4">
        <v>27</v>
      </c>
      <c r="J2784" s="4">
        <v>12</v>
      </c>
      <c r="K2784" s="6">
        <v>1987</v>
      </c>
      <c r="L2784" s="1">
        <f t="shared" si="87"/>
        <v>12183</v>
      </c>
      <c r="M2784">
        <v>55.67</v>
      </c>
      <c r="N2784">
        <v>13.48</v>
      </c>
      <c r="O2784" t="s">
        <v>2497</v>
      </c>
      <c r="P2784" t="s">
        <v>34</v>
      </c>
      <c r="Q2784" t="s">
        <v>35</v>
      </c>
      <c r="R2784">
        <v>1675</v>
      </c>
      <c r="S2784">
        <v>3</v>
      </c>
      <c r="T2784">
        <v>151</v>
      </c>
    </row>
    <row r="2785" spans="1:20">
      <c r="A2785" t="s">
        <v>3958</v>
      </c>
      <c r="B2785" s="4">
        <v>1</v>
      </c>
      <c r="C2785" s="4">
        <v>6</v>
      </c>
      <c r="D2785" s="4">
        <v>1983</v>
      </c>
      <c r="E2785" s="1">
        <f t="shared" si="86"/>
        <v>2500</v>
      </c>
      <c r="F2785">
        <v>55.75</v>
      </c>
      <c r="G2785">
        <v>13.22</v>
      </c>
      <c r="H2785" t="s">
        <v>2497</v>
      </c>
      <c r="I2785" s="4">
        <v>19</v>
      </c>
      <c r="J2785" s="4">
        <v>11</v>
      </c>
      <c r="K2785" s="6">
        <v>1983</v>
      </c>
      <c r="L2785" s="1">
        <f t="shared" si="87"/>
        <v>9227</v>
      </c>
      <c r="M2785">
        <v>55.63</v>
      </c>
      <c r="N2785">
        <v>13.48</v>
      </c>
      <c r="O2785" t="s">
        <v>2497</v>
      </c>
      <c r="P2785" t="s">
        <v>40</v>
      </c>
      <c r="Q2785" t="s">
        <v>35</v>
      </c>
      <c r="R2785">
        <v>171</v>
      </c>
      <c r="S2785">
        <v>22</v>
      </c>
      <c r="T2785">
        <v>128</v>
      </c>
    </row>
    <row r="2786" spans="1:20">
      <c r="A2786" t="s">
        <v>3970</v>
      </c>
      <c r="B2786" s="4">
        <v>27</v>
      </c>
      <c r="C2786" s="4">
        <v>5</v>
      </c>
      <c r="D2786" s="4">
        <v>1983</v>
      </c>
      <c r="E2786" s="1">
        <f t="shared" si="86"/>
        <v>11965</v>
      </c>
      <c r="F2786">
        <v>59.6</v>
      </c>
      <c r="G2786">
        <v>15.23</v>
      </c>
      <c r="H2786" t="s">
        <v>2497</v>
      </c>
      <c r="I2786" s="4">
        <v>29</v>
      </c>
      <c r="J2786" s="4">
        <v>6</v>
      </c>
      <c r="K2786" s="6">
        <v>1983</v>
      </c>
      <c r="L2786" s="1">
        <f t="shared" si="87"/>
        <v>12727</v>
      </c>
      <c r="M2786">
        <v>59.6</v>
      </c>
      <c r="N2786">
        <v>15.23</v>
      </c>
      <c r="O2786" t="s">
        <v>2497</v>
      </c>
      <c r="P2786" t="s">
        <v>40</v>
      </c>
      <c r="Q2786" t="s">
        <v>35</v>
      </c>
      <c r="R2786">
        <v>33</v>
      </c>
      <c r="S2786">
        <v>0</v>
      </c>
      <c r="T2786">
        <v>0</v>
      </c>
    </row>
    <row r="2787" spans="1:20">
      <c r="A2787" t="s">
        <v>282</v>
      </c>
      <c r="B2787" s="4">
        <v>9</v>
      </c>
      <c r="C2787" s="4">
        <v>6</v>
      </c>
      <c r="D2787" s="4">
        <v>1984</v>
      </c>
      <c r="E2787" s="1">
        <f t="shared" si="86"/>
        <v>5423</v>
      </c>
      <c r="F2787">
        <v>49.67</v>
      </c>
      <c r="G2787">
        <v>17.28</v>
      </c>
      <c r="H2787" t="s">
        <v>211</v>
      </c>
      <c r="I2787" s="4">
        <v>15</v>
      </c>
      <c r="J2787" s="4">
        <v>3</v>
      </c>
      <c r="K2787" s="6">
        <v>1989</v>
      </c>
      <c r="L2787" s="1">
        <f t="shared" si="87"/>
        <v>7527</v>
      </c>
      <c r="M2787">
        <v>49.63</v>
      </c>
      <c r="N2787">
        <v>17.28</v>
      </c>
      <c r="O2787" t="s">
        <v>211</v>
      </c>
      <c r="P2787" t="s">
        <v>34</v>
      </c>
      <c r="Q2787" t="s">
        <v>35</v>
      </c>
      <c r="R2787">
        <v>1740</v>
      </c>
      <c r="S2787">
        <v>4</v>
      </c>
      <c r="T2787">
        <v>181</v>
      </c>
    </row>
    <row r="2788" spans="1:20">
      <c r="A2788" t="s">
        <v>283</v>
      </c>
      <c r="B2788" s="4">
        <v>31</v>
      </c>
      <c r="C2788" s="4">
        <v>5</v>
      </c>
      <c r="D2788" s="4">
        <v>1984</v>
      </c>
      <c r="E2788" s="1">
        <f t="shared" si="86"/>
        <v>13427</v>
      </c>
      <c r="F2788">
        <v>49.18</v>
      </c>
      <c r="G2788">
        <v>15.07</v>
      </c>
      <c r="H2788" t="s">
        <v>211</v>
      </c>
      <c r="I2788" s="4">
        <v>4</v>
      </c>
      <c r="J2788" s="4">
        <v>10</v>
      </c>
      <c r="K2788" s="6">
        <v>1984</v>
      </c>
      <c r="L2788" s="1">
        <f t="shared" si="87"/>
        <v>3719</v>
      </c>
      <c r="M2788">
        <v>49.18</v>
      </c>
      <c r="N2788">
        <v>15.08</v>
      </c>
      <c r="O2788" t="s">
        <v>211</v>
      </c>
      <c r="P2788" t="s">
        <v>26</v>
      </c>
      <c r="Q2788" t="s">
        <v>27</v>
      </c>
      <c r="R2788">
        <v>126</v>
      </c>
      <c r="S2788">
        <v>2</v>
      </c>
      <c r="T2788">
        <v>91</v>
      </c>
    </row>
    <row r="2789" spans="1:20">
      <c r="A2789" t="s">
        <v>285</v>
      </c>
      <c r="B2789" s="4">
        <v>17</v>
      </c>
      <c r="C2789" s="4">
        <v>6</v>
      </c>
      <c r="D2789" s="4">
        <v>1984</v>
      </c>
      <c r="E2789" s="1">
        <f t="shared" si="86"/>
        <v>8345</v>
      </c>
      <c r="F2789">
        <v>50.43</v>
      </c>
      <c r="G2789">
        <v>15.13</v>
      </c>
      <c r="H2789" t="s">
        <v>211</v>
      </c>
      <c r="I2789" s="4">
        <v>27</v>
      </c>
      <c r="J2789" s="4">
        <v>6</v>
      </c>
      <c r="K2789" s="6">
        <v>1984</v>
      </c>
      <c r="L2789" s="1">
        <f t="shared" si="87"/>
        <v>11997</v>
      </c>
      <c r="M2789">
        <v>50.43</v>
      </c>
      <c r="N2789">
        <v>15.13</v>
      </c>
      <c r="O2789" t="s">
        <v>211</v>
      </c>
      <c r="P2789" t="s">
        <v>40</v>
      </c>
      <c r="Q2789" t="s">
        <v>35</v>
      </c>
      <c r="R2789">
        <v>10</v>
      </c>
      <c r="S2789">
        <v>0</v>
      </c>
      <c r="T2789">
        <v>0</v>
      </c>
    </row>
    <row r="2790" spans="1:20">
      <c r="A2790" t="s">
        <v>393</v>
      </c>
      <c r="B2790" s="4">
        <v>19</v>
      </c>
      <c r="C2790" s="4">
        <v>5</v>
      </c>
      <c r="D2790" s="4">
        <v>1984</v>
      </c>
      <c r="E2790" s="1">
        <f t="shared" si="86"/>
        <v>9044</v>
      </c>
      <c r="F2790">
        <v>50.35</v>
      </c>
      <c r="G2790">
        <v>11.13</v>
      </c>
      <c r="H2790" t="s">
        <v>332</v>
      </c>
      <c r="I2790" s="4">
        <v>7</v>
      </c>
      <c r="J2790" s="4">
        <v>11</v>
      </c>
      <c r="K2790" s="6">
        <v>1985</v>
      </c>
      <c r="L2790" s="1">
        <f t="shared" si="87"/>
        <v>4846</v>
      </c>
      <c r="M2790">
        <v>50.38</v>
      </c>
      <c r="N2790">
        <v>11.17</v>
      </c>
      <c r="O2790" t="s">
        <v>332</v>
      </c>
      <c r="P2790" t="s">
        <v>81</v>
      </c>
      <c r="Q2790" t="s">
        <v>35</v>
      </c>
      <c r="R2790">
        <v>537</v>
      </c>
      <c r="S2790">
        <v>7</v>
      </c>
      <c r="T2790">
        <v>33</v>
      </c>
    </row>
    <row r="2791" spans="1:20">
      <c r="A2791" t="s">
        <v>394</v>
      </c>
      <c r="B2791" s="4">
        <v>27</v>
      </c>
      <c r="C2791" s="4">
        <v>5</v>
      </c>
      <c r="D2791" s="4">
        <v>1984</v>
      </c>
      <c r="E2791" s="1">
        <f t="shared" si="86"/>
        <v>11966</v>
      </c>
      <c r="F2791">
        <v>51.85</v>
      </c>
      <c r="G2791">
        <v>12.05</v>
      </c>
      <c r="H2791" t="s">
        <v>332</v>
      </c>
      <c r="I2791" s="4">
        <v>24</v>
      </c>
      <c r="J2791" s="4">
        <v>6</v>
      </c>
      <c r="K2791" s="6">
        <v>1984</v>
      </c>
      <c r="L2791" s="1">
        <f t="shared" si="87"/>
        <v>10902</v>
      </c>
      <c r="M2791">
        <v>51.85</v>
      </c>
      <c r="N2791">
        <v>12.05</v>
      </c>
      <c r="O2791" t="s">
        <v>332</v>
      </c>
      <c r="P2791" t="s">
        <v>40</v>
      </c>
      <c r="Q2791" t="s">
        <v>35</v>
      </c>
      <c r="R2791">
        <v>28</v>
      </c>
      <c r="S2791">
        <v>0</v>
      </c>
      <c r="T2791">
        <v>0</v>
      </c>
    </row>
    <row r="2792" spans="1:20">
      <c r="A2792" t="s">
        <v>395</v>
      </c>
      <c r="B2792" s="4">
        <v>27</v>
      </c>
      <c r="C2792" s="4">
        <v>5</v>
      </c>
      <c r="D2792" s="4">
        <v>1984</v>
      </c>
      <c r="E2792" s="1">
        <f t="shared" si="86"/>
        <v>11966</v>
      </c>
      <c r="F2792">
        <v>51.85</v>
      </c>
      <c r="G2792">
        <v>12.05</v>
      </c>
      <c r="H2792" t="s">
        <v>332</v>
      </c>
      <c r="I2792" s="4">
        <v>24</v>
      </c>
      <c r="J2792" s="4">
        <v>6</v>
      </c>
      <c r="K2792" s="6">
        <v>1984</v>
      </c>
      <c r="L2792" s="1">
        <f t="shared" si="87"/>
        <v>10902</v>
      </c>
      <c r="M2792">
        <v>51.85</v>
      </c>
      <c r="N2792">
        <v>12.05</v>
      </c>
      <c r="O2792" t="s">
        <v>332</v>
      </c>
      <c r="P2792" t="s">
        <v>40</v>
      </c>
      <c r="Q2792" t="s">
        <v>35</v>
      </c>
      <c r="R2792">
        <v>28</v>
      </c>
      <c r="S2792">
        <v>0</v>
      </c>
      <c r="T2792">
        <v>0</v>
      </c>
    </row>
    <row r="2793" spans="1:20">
      <c r="A2793" t="s">
        <v>617</v>
      </c>
      <c r="B2793" s="4">
        <v>19</v>
      </c>
      <c r="C2793" s="4">
        <v>5</v>
      </c>
      <c r="D2793" s="4">
        <v>1984</v>
      </c>
      <c r="E2793" s="1">
        <f t="shared" si="86"/>
        <v>9044</v>
      </c>
      <c r="F2793">
        <v>56.7</v>
      </c>
      <c r="G2793">
        <v>11.57</v>
      </c>
      <c r="H2793" t="s">
        <v>610</v>
      </c>
      <c r="I2793" s="4">
        <v>12</v>
      </c>
      <c r="J2793" s="4">
        <v>9</v>
      </c>
      <c r="K2793" s="6">
        <v>1985</v>
      </c>
      <c r="L2793" s="1">
        <f t="shared" si="87"/>
        <v>6612</v>
      </c>
      <c r="M2793">
        <v>56.15</v>
      </c>
      <c r="N2793">
        <v>10.220000000000001</v>
      </c>
      <c r="O2793" t="s">
        <v>610</v>
      </c>
      <c r="P2793" t="s">
        <v>40</v>
      </c>
      <c r="Q2793" t="s">
        <v>35</v>
      </c>
      <c r="R2793">
        <v>481</v>
      </c>
      <c r="S2793">
        <v>104</v>
      </c>
      <c r="T2793">
        <v>234</v>
      </c>
    </row>
    <row r="2794" spans="1:20">
      <c r="A2794" t="s">
        <v>820</v>
      </c>
      <c r="B2794" s="4">
        <v>18</v>
      </c>
      <c r="C2794" s="4">
        <v>5</v>
      </c>
      <c r="D2794" s="4">
        <v>1984</v>
      </c>
      <c r="E2794" s="1">
        <f t="shared" si="86"/>
        <v>8679</v>
      </c>
      <c r="F2794">
        <v>58.47</v>
      </c>
      <c r="G2794">
        <v>24.82</v>
      </c>
      <c r="H2794" t="s">
        <v>795</v>
      </c>
      <c r="I2794" s="4">
        <v>5</v>
      </c>
      <c r="J2794" s="4">
        <v>6</v>
      </c>
      <c r="K2794" s="6">
        <v>1985</v>
      </c>
      <c r="L2794" s="1">
        <f t="shared" si="87"/>
        <v>3963</v>
      </c>
      <c r="M2794">
        <v>58.47</v>
      </c>
      <c r="N2794">
        <v>24.82</v>
      </c>
      <c r="O2794" t="s">
        <v>795</v>
      </c>
      <c r="P2794" t="s">
        <v>34</v>
      </c>
      <c r="Q2794" t="s">
        <v>35</v>
      </c>
      <c r="R2794">
        <v>383</v>
      </c>
      <c r="S2794">
        <v>0</v>
      </c>
      <c r="T2794">
        <v>0</v>
      </c>
    </row>
    <row r="2795" spans="1:20">
      <c r="A2795" t="s">
        <v>840</v>
      </c>
      <c r="B2795" s="4">
        <v>26</v>
      </c>
      <c r="C2795" s="4">
        <v>5</v>
      </c>
      <c r="D2795" s="4">
        <v>1984</v>
      </c>
      <c r="E2795" s="1">
        <f t="shared" si="86"/>
        <v>11601</v>
      </c>
      <c r="F2795">
        <v>59.42</v>
      </c>
      <c r="G2795">
        <v>24.65</v>
      </c>
      <c r="H2795" t="s">
        <v>795</v>
      </c>
      <c r="I2795" s="4">
        <v>27</v>
      </c>
      <c r="J2795" s="4">
        <v>4</v>
      </c>
      <c r="K2795" s="6">
        <v>1986</v>
      </c>
      <c r="L2795" s="1">
        <f t="shared" si="87"/>
        <v>11938</v>
      </c>
      <c r="M2795">
        <v>59.43</v>
      </c>
      <c r="N2795">
        <v>24.72</v>
      </c>
      <c r="O2795" t="s">
        <v>795</v>
      </c>
      <c r="P2795" t="s">
        <v>40</v>
      </c>
      <c r="Q2795" t="s">
        <v>35</v>
      </c>
      <c r="R2795">
        <v>701</v>
      </c>
      <c r="S2795">
        <v>5</v>
      </c>
      <c r="T2795">
        <v>64</v>
      </c>
    </row>
    <row r="2796" spans="1:20">
      <c r="A2796" t="s">
        <v>841</v>
      </c>
      <c r="B2796" s="4">
        <v>23</v>
      </c>
      <c r="C2796" s="4">
        <v>5</v>
      </c>
      <c r="D2796" s="4">
        <v>1984</v>
      </c>
      <c r="E2796" s="1">
        <f t="shared" si="86"/>
        <v>10505</v>
      </c>
      <c r="F2796">
        <v>59.25</v>
      </c>
      <c r="G2796">
        <v>25.83</v>
      </c>
      <c r="H2796" t="s">
        <v>795</v>
      </c>
      <c r="I2796" s="4">
        <v>10</v>
      </c>
      <c r="J2796" s="4">
        <v>7</v>
      </c>
      <c r="K2796" s="6">
        <v>1984</v>
      </c>
      <c r="L2796" s="1">
        <f t="shared" si="87"/>
        <v>5818</v>
      </c>
      <c r="M2796">
        <v>59.25</v>
      </c>
      <c r="N2796">
        <v>25.83</v>
      </c>
      <c r="O2796" t="s">
        <v>795</v>
      </c>
      <c r="P2796" t="s">
        <v>26</v>
      </c>
      <c r="Q2796" t="s">
        <v>35</v>
      </c>
      <c r="R2796">
        <v>48</v>
      </c>
      <c r="S2796">
        <v>0</v>
      </c>
      <c r="T2796">
        <v>0</v>
      </c>
    </row>
    <row r="2797" spans="1:20">
      <c r="A2797" t="s">
        <v>842</v>
      </c>
      <c r="B2797" s="4">
        <v>24</v>
      </c>
      <c r="C2797" s="4">
        <v>5</v>
      </c>
      <c r="D2797" s="4">
        <v>1984</v>
      </c>
      <c r="E2797" s="1">
        <f t="shared" si="86"/>
        <v>10871</v>
      </c>
      <c r="F2797">
        <v>59.25</v>
      </c>
      <c r="G2797">
        <v>25.83</v>
      </c>
      <c r="H2797" t="s">
        <v>795</v>
      </c>
      <c r="I2797" s="4">
        <v>12</v>
      </c>
      <c r="J2797" s="4">
        <v>9</v>
      </c>
      <c r="K2797" s="6">
        <v>1984</v>
      </c>
      <c r="L2797" s="1">
        <f t="shared" si="87"/>
        <v>6611</v>
      </c>
      <c r="M2797">
        <v>59.25</v>
      </c>
      <c r="N2797">
        <v>25.83</v>
      </c>
      <c r="O2797" t="s">
        <v>795</v>
      </c>
      <c r="P2797" t="s">
        <v>40</v>
      </c>
      <c r="Q2797" t="s">
        <v>35</v>
      </c>
      <c r="R2797">
        <v>111</v>
      </c>
      <c r="S2797">
        <v>0</v>
      </c>
      <c r="T2797">
        <v>0</v>
      </c>
    </row>
    <row r="2798" spans="1:20">
      <c r="A2798" t="s">
        <v>1021</v>
      </c>
      <c r="B2798" s="4">
        <v>28</v>
      </c>
      <c r="C2798" s="4">
        <v>5</v>
      </c>
      <c r="D2798" s="4">
        <v>1984</v>
      </c>
      <c r="E2798" s="1">
        <f t="shared" si="86"/>
        <v>12332</v>
      </c>
      <c r="F2798">
        <v>52.33</v>
      </c>
      <c r="G2798">
        <v>-0.73</v>
      </c>
      <c r="H2798" t="s">
        <v>4129</v>
      </c>
      <c r="I2798" s="4">
        <v>23</v>
      </c>
      <c r="J2798" s="4">
        <v>10</v>
      </c>
      <c r="K2798" s="6">
        <v>1984</v>
      </c>
      <c r="L2798" s="1">
        <f t="shared" si="87"/>
        <v>10658</v>
      </c>
      <c r="M2798">
        <v>52.37</v>
      </c>
      <c r="N2798">
        <v>-0.73</v>
      </c>
      <c r="O2798" t="s">
        <v>4129</v>
      </c>
      <c r="P2798" t="s">
        <v>40</v>
      </c>
      <c r="Q2798" t="s">
        <v>35</v>
      </c>
      <c r="R2798">
        <v>148</v>
      </c>
      <c r="S2798">
        <v>4</v>
      </c>
      <c r="T2798">
        <v>0</v>
      </c>
    </row>
    <row r="2799" spans="1:20">
      <c r="A2799" t="s">
        <v>1189</v>
      </c>
      <c r="B2799" s="4">
        <v>12</v>
      </c>
      <c r="C2799" s="4">
        <v>5</v>
      </c>
      <c r="D2799" s="4">
        <v>1984</v>
      </c>
      <c r="E2799" s="1">
        <f t="shared" si="86"/>
        <v>6488</v>
      </c>
      <c r="F2799">
        <v>54.33</v>
      </c>
      <c r="G2799">
        <v>-6.35</v>
      </c>
      <c r="H2799" t="s">
        <v>4129</v>
      </c>
      <c r="I2799" s="4">
        <v>24</v>
      </c>
      <c r="J2799" s="4">
        <v>11</v>
      </c>
      <c r="K2799" s="6">
        <v>1985</v>
      </c>
      <c r="L2799" s="1">
        <f t="shared" si="87"/>
        <v>11056</v>
      </c>
      <c r="M2799">
        <v>54.33</v>
      </c>
      <c r="N2799">
        <v>-6.35</v>
      </c>
      <c r="O2799" t="s">
        <v>4129</v>
      </c>
      <c r="P2799" t="s">
        <v>34</v>
      </c>
      <c r="Q2799" t="s">
        <v>35</v>
      </c>
      <c r="R2799">
        <v>561</v>
      </c>
      <c r="S2799">
        <v>0</v>
      </c>
      <c r="T2799">
        <v>0</v>
      </c>
    </row>
    <row r="2800" spans="1:20">
      <c r="A2800" t="s">
        <v>1190</v>
      </c>
      <c r="B2800" s="4">
        <v>15</v>
      </c>
      <c r="C2800" s="4">
        <v>5</v>
      </c>
      <c r="D2800" s="4">
        <v>1984</v>
      </c>
      <c r="E2800" s="1">
        <f t="shared" si="86"/>
        <v>7583</v>
      </c>
      <c r="F2800">
        <v>54.63</v>
      </c>
      <c r="G2800">
        <v>-5.6</v>
      </c>
      <c r="H2800" t="s">
        <v>4129</v>
      </c>
      <c r="I2800" s="4">
        <v>27</v>
      </c>
      <c r="J2800" s="4">
        <v>6</v>
      </c>
      <c r="K2800" s="6">
        <v>1984</v>
      </c>
      <c r="L2800" s="1">
        <f t="shared" si="87"/>
        <v>11997</v>
      </c>
      <c r="M2800">
        <v>54.63</v>
      </c>
      <c r="N2800">
        <v>-5.6</v>
      </c>
      <c r="O2800" t="s">
        <v>4129</v>
      </c>
      <c r="P2800" t="s">
        <v>40</v>
      </c>
      <c r="Q2800" t="s">
        <v>35</v>
      </c>
      <c r="R2800">
        <v>43</v>
      </c>
      <c r="S2800">
        <v>0</v>
      </c>
      <c r="T2800">
        <v>0</v>
      </c>
    </row>
    <row r="2801" spans="1:20">
      <c r="A2801" t="s">
        <v>1198</v>
      </c>
      <c r="B2801" s="4">
        <v>9</v>
      </c>
      <c r="C2801" s="4">
        <v>5</v>
      </c>
      <c r="D2801" s="4">
        <v>1984</v>
      </c>
      <c r="E2801" s="1">
        <f t="shared" si="86"/>
        <v>5392</v>
      </c>
      <c r="F2801">
        <v>53.17</v>
      </c>
      <c r="G2801">
        <v>-4.3499999999999996</v>
      </c>
      <c r="H2801" t="s">
        <v>4129</v>
      </c>
      <c r="I2801" s="4">
        <v>11</v>
      </c>
      <c r="J2801" s="4">
        <v>7</v>
      </c>
      <c r="K2801" s="6">
        <v>1984</v>
      </c>
      <c r="L2801" s="1">
        <f t="shared" si="87"/>
        <v>6183</v>
      </c>
      <c r="M2801">
        <v>53.17</v>
      </c>
      <c r="N2801">
        <v>-4.3499999999999996</v>
      </c>
      <c r="O2801" t="s">
        <v>4129</v>
      </c>
      <c r="P2801" t="s">
        <v>81</v>
      </c>
      <c r="Q2801" t="s">
        <v>35</v>
      </c>
      <c r="R2801">
        <v>63</v>
      </c>
      <c r="S2801">
        <v>0</v>
      </c>
      <c r="T2801">
        <v>0</v>
      </c>
    </row>
    <row r="2802" spans="1:20">
      <c r="A2802" t="s">
        <v>1199</v>
      </c>
      <c r="B2802" s="4">
        <v>15</v>
      </c>
      <c r="C2802" s="4">
        <v>5</v>
      </c>
      <c r="D2802" s="4">
        <v>1984</v>
      </c>
      <c r="E2802" s="1">
        <f t="shared" si="86"/>
        <v>7583</v>
      </c>
      <c r="F2802">
        <v>53.17</v>
      </c>
      <c r="G2802">
        <v>-4.3499999999999996</v>
      </c>
      <c r="H2802" t="s">
        <v>4129</v>
      </c>
      <c r="I2802" s="4">
        <v>11</v>
      </c>
      <c r="J2802" s="4">
        <v>3</v>
      </c>
      <c r="K2802" s="6">
        <v>1985</v>
      </c>
      <c r="L2802" s="1">
        <f t="shared" si="87"/>
        <v>6062</v>
      </c>
      <c r="M2802">
        <v>53.25</v>
      </c>
      <c r="N2802">
        <v>-4.18</v>
      </c>
      <c r="O2802" t="s">
        <v>4129</v>
      </c>
      <c r="P2802" t="s">
        <v>34</v>
      </c>
      <c r="Q2802" t="s">
        <v>35</v>
      </c>
      <c r="R2802">
        <v>300</v>
      </c>
      <c r="S2802">
        <v>15</v>
      </c>
      <c r="T2802">
        <v>51</v>
      </c>
    </row>
    <row r="2803" spans="1:20">
      <c r="A2803" t="s">
        <v>1200</v>
      </c>
      <c r="B2803" s="4">
        <v>15</v>
      </c>
      <c r="C2803" s="4">
        <v>5</v>
      </c>
      <c r="D2803" s="4">
        <v>1984</v>
      </c>
      <c r="E2803" s="1">
        <f t="shared" si="86"/>
        <v>7583</v>
      </c>
      <c r="F2803">
        <v>53.17</v>
      </c>
      <c r="G2803">
        <v>-4.3499999999999996</v>
      </c>
      <c r="H2803" t="s">
        <v>4129</v>
      </c>
      <c r="I2803" s="4">
        <v>8</v>
      </c>
      <c r="J2803" s="4">
        <v>6</v>
      </c>
      <c r="K2803" s="6">
        <v>1990</v>
      </c>
      <c r="L2803" s="1">
        <f t="shared" si="87"/>
        <v>5064</v>
      </c>
      <c r="M2803">
        <v>53.18</v>
      </c>
      <c r="N2803">
        <v>-3.42</v>
      </c>
      <c r="O2803" t="s">
        <v>4129</v>
      </c>
      <c r="P2803" t="s">
        <v>40</v>
      </c>
      <c r="Q2803" t="s">
        <v>52</v>
      </c>
      <c r="R2803">
        <v>2215</v>
      </c>
      <c r="S2803">
        <v>63</v>
      </c>
      <c r="T2803">
        <v>89</v>
      </c>
    </row>
    <row r="2804" spans="1:20">
      <c r="A2804" t="s">
        <v>1201</v>
      </c>
      <c r="B2804" s="4">
        <v>21</v>
      </c>
      <c r="C2804" s="4">
        <v>5</v>
      </c>
      <c r="D2804" s="4">
        <v>1984</v>
      </c>
      <c r="E2804" s="1">
        <f t="shared" si="86"/>
        <v>9775</v>
      </c>
      <c r="F2804">
        <v>53.17</v>
      </c>
      <c r="G2804">
        <v>-4.3499999999999996</v>
      </c>
      <c r="H2804" t="s">
        <v>4129</v>
      </c>
      <c r="I2804" s="4">
        <v>21</v>
      </c>
      <c r="J2804" s="4">
        <v>4</v>
      </c>
      <c r="K2804" s="6">
        <v>1985</v>
      </c>
      <c r="L2804" s="1">
        <f t="shared" si="87"/>
        <v>9746</v>
      </c>
      <c r="M2804">
        <v>53.05</v>
      </c>
      <c r="N2804">
        <v>-4.25</v>
      </c>
      <c r="O2804" t="s">
        <v>4129</v>
      </c>
      <c r="P2804" t="s">
        <v>34</v>
      </c>
      <c r="Q2804" t="s">
        <v>35</v>
      </c>
      <c r="R2804">
        <v>335</v>
      </c>
      <c r="S2804">
        <v>15</v>
      </c>
      <c r="T2804">
        <v>153</v>
      </c>
    </row>
    <row r="2805" spans="1:20">
      <c r="A2805" t="s">
        <v>1273</v>
      </c>
      <c r="B2805" s="4">
        <v>18</v>
      </c>
      <c r="C2805" s="4">
        <v>5</v>
      </c>
      <c r="D2805" s="4">
        <v>1984</v>
      </c>
      <c r="E2805" s="1">
        <f t="shared" si="86"/>
        <v>8679</v>
      </c>
      <c r="F2805">
        <v>55.9</v>
      </c>
      <c r="G2805">
        <v>-4.33</v>
      </c>
      <c r="H2805" t="s">
        <v>4129</v>
      </c>
      <c r="I2805" s="4">
        <v>27</v>
      </c>
      <c r="J2805" s="4">
        <v>12</v>
      </c>
      <c r="K2805" s="6">
        <v>1986</v>
      </c>
      <c r="L2805" s="1">
        <f t="shared" si="87"/>
        <v>12182</v>
      </c>
      <c r="M2805">
        <v>55.93</v>
      </c>
      <c r="N2805">
        <v>-4.33</v>
      </c>
      <c r="O2805" t="s">
        <v>4129</v>
      </c>
      <c r="P2805" t="s">
        <v>40</v>
      </c>
      <c r="Q2805" t="s">
        <v>35</v>
      </c>
      <c r="R2805">
        <v>953</v>
      </c>
      <c r="S2805">
        <v>4</v>
      </c>
      <c r="T2805">
        <v>0</v>
      </c>
    </row>
    <row r="2806" spans="1:20">
      <c r="A2806" t="s">
        <v>1278</v>
      </c>
      <c r="B2806" s="4">
        <v>30</v>
      </c>
      <c r="C2806" s="4">
        <v>5</v>
      </c>
      <c r="D2806" s="4">
        <v>1984</v>
      </c>
      <c r="E2806" s="1">
        <f t="shared" si="86"/>
        <v>13062</v>
      </c>
      <c r="F2806">
        <v>52.75</v>
      </c>
      <c r="G2806">
        <v>-4.8</v>
      </c>
      <c r="H2806" t="s">
        <v>4129</v>
      </c>
      <c r="I2806" s="4">
        <v>3</v>
      </c>
      <c r="J2806" s="4">
        <v>7</v>
      </c>
      <c r="K2806" s="6">
        <v>1984</v>
      </c>
      <c r="L2806" s="1">
        <f t="shared" si="87"/>
        <v>3261</v>
      </c>
      <c r="M2806">
        <v>52.75</v>
      </c>
      <c r="N2806">
        <v>-4.8</v>
      </c>
      <c r="O2806" t="s">
        <v>4129</v>
      </c>
      <c r="P2806" t="s">
        <v>40</v>
      </c>
      <c r="Q2806" t="s">
        <v>35</v>
      </c>
      <c r="R2806">
        <v>34</v>
      </c>
      <c r="S2806">
        <v>0</v>
      </c>
      <c r="T2806">
        <v>0</v>
      </c>
    </row>
    <row r="2807" spans="1:20">
      <c r="A2807" t="s">
        <v>1283</v>
      </c>
      <c r="B2807" s="4">
        <v>16</v>
      </c>
      <c r="C2807" s="4">
        <v>5</v>
      </c>
      <c r="D2807" s="4">
        <v>1984</v>
      </c>
      <c r="E2807" s="1">
        <f t="shared" si="86"/>
        <v>7949</v>
      </c>
      <c r="F2807">
        <v>51.77</v>
      </c>
      <c r="G2807">
        <v>-0.77</v>
      </c>
      <c r="H2807" t="s">
        <v>4129</v>
      </c>
      <c r="I2807" s="4">
        <v>21</v>
      </c>
      <c r="J2807" s="4">
        <v>12</v>
      </c>
      <c r="K2807" s="6">
        <v>1984</v>
      </c>
      <c r="L2807" s="1">
        <f t="shared" si="87"/>
        <v>9989</v>
      </c>
      <c r="M2807">
        <v>51.77</v>
      </c>
      <c r="N2807">
        <v>-0.77</v>
      </c>
      <c r="O2807" t="s">
        <v>4129</v>
      </c>
      <c r="P2807" t="s">
        <v>140</v>
      </c>
      <c r="Q2807" t="s">
        <v>35</v>
      </c>
      <c r="R2807">
        <v>219</v>
      </c>
      <c r="S2807">
        <v>0</v>
      </c>
      <c r="T2807">
        <v>0</v>
      </c>
    </row>
    <row r="2808" spans="1:20">
      <c r="A2808" t="s">
        <v>1284</v>
      </c>
      <c r="B2808" s="4">
        <v>21</v>
      </c>
      <c r="C2808" s="4">
        <v>5</v>
      </c>
      <c r="D2808" s="4">
        <v>1984</v>
      </c>
      <c r="E2808" s="1">
        <f t="shared" si="86"/>
        <v>9775</v>
      </c>
      <c r="F2808">
        <v>51.77</v>
      </c>
      <c r="G2808">
        <v>-0.75</v>
      </c>
      <c r="H2808" t="s">
        <v>4129</v>
      </c>
      <c r="I2808" s="4">
        <v>10</v>
      </c>
      <c r="J2808" s="4">
        <v>6</v>
      </c>
      <c r="K2808" s="6">
        <v>1986</v>
      </c>
      <c r="L2808" s="1">
        <f t="shared" si="87"/>
        <v>5790</v>
      </c>
      <c r="M2808">
        <v>51.77</v>
      </c>
      <c r="N2808">
        <v>-0.75</v>
      </c>
      <c r="O2808" t="s">
        <v>4129</v>
      </c>
      <c r="P2808" t="s">
        <v>34</v>
      </c>
      <c r="Q2808" t="s">
        <v>35</v>
      </c>
      <c r="R2808">
        <v>750</v>
      </c>
      <c r="S2808">
        <v>0</v>
      </c>
      <c r="T2808">
        <v>0</v>
      </c>
    </row>
    <row r="2809" spans="1:20">
      <c r="A2809" t="s">
        <v>1289</v>
      </c>
      <c r="B2809" s="4">
        <v>22</v>
      </c>
      <c r="C2809" s="4">
        <v>5</v>
      </c>
      <c r="D2809" s="4">
        <v>1984</v>
      </c>
      <c r="E2809" s="1">
        <f t="shared" si="86"/>
        <v>10140</v>
      </c>
      <c r="F2809">
        <v>52.8</v>
      </c>
      <c r="G2809">
        <v>-1.53</v>
      </c>
      <c r="H2809" t="s">
        <v>4129</v>
      </c>
      <c r="I2809" s="4">
        <v>15</v>
      </c>
      <c r="J2809" s="4">
        <v>5</v>
      </c>
      <c r="K2809" s="6">
        <v>1985</v>
      </c>
      <c r="L2809" s="1">
        <f t="shared" si="87"/>
        <v>7584</v>
      </c>
      <c r="M2809">
        <v>52.8</v>
      </c>
      <c r="N2809">
        <v>-1.55</v>
      </c>
      <c r="O2809" t="s">
        <v>4129</v>
      </c>
      <c r="P2809" t="s">
        <v>34</v>
      </c>
      <c r="Q2809" t="s">
        <v>35</v>
      </c>
      <c r="R2809">
        <v>358</v>
      </c>
      <c r="S2809">
        <v>2</v>
      </c>
      <c r="T2809">
        <v>270</v>
      </c>
    </row>
    <row r="2810" spans="1:20">
      <c r="A2810" t="s">
        <v>1300</v>
      </c>
      <c r="B2810" s="4">
        <v>23</v>
      </c>
      <c r="C2810" s="4">
        <v>5</v>
      </c>
      <c r="D2810" s="4">
        <v>1984</v>
      </c>
      <c r="E2810" s="1">
        <f t="shared" si="86"/>
        <v>10505</v>
      </c>
      <c r="F2810">
        <v>53.38</v>
      </c>
      <c r="G2810">
        <v>-1.53</v>
      </c>
      <c r="H2810" t="s">
        <v>4129</v>
      </c>
      <c r="I2810" s="4">
        <v>14</v>
      </c>
      <c r="J2810" s="4">
        <v>4</v>
      </c>
      <c r="K2810" s="6">
        <v>1985</v>
      </c>
      <c r="L2810" s="1">
        <f t="shared" si="87"/>
        <v>7189</v>
      </c>
      <c r="M2810">
        <v>53.38</v>
      </c>
      <c r="N2810">
        <v>-1.53</v>
      </c>
      <c r="O2810" t="s">
        <v>4129</v>
      </c>
      <c r="P2810" t="s">
        <v>40</v>
      </c>
      <c r="Q2810" t="s">
        <v>35</v>
      </c>
      <c r="R2810">
        <v>326</v>
      </c>
      <c r="S2810">
        <v>0</v>
      </c>
      <c r="T2810">
        <v>0</v>
      </c>
    </row>
    <row r="2811" spans="1:20">
      <c r="A2811" t="s">
        <v>1301</v>
      </c>
      <c r="B2811" s="4">
        <v>24</v>
      </c>
      <c r="C2811" s="4">
        <v>5</v>
      </c>
      <c r="D2811" s="4">
        <v>1984</v>
      </c>
      <c r="E2811" s="1">
        <f t="shared" si="86"/>
        <v>10871</v>
      </c>
      <c r="F2811">
        <v>53.38</v>
      </c>
      <c r="G2811">
        <v>-1.53</v>
      </c>
      <c r="H2811" t="s">
        <v>4129</v>
      </c>
      <c r="I2811" s="4">
        <v>3</v>
      </c>
      <c r="J2811" s="4">
        <v>9</v>
      </c>
      <c r="K2811" s="6">
        <v>1984</v>
      </c>
      <c r="L2811" s="1">
        <f t="shared" si="87"/>
        <v>3323</v>
      </c>
      <c r="M2811">
        <v>53.38</v>
      </c>
      <c r="N2811">
        <v>-1.53</v>
      </c>
      <c r="O2811" t="s">
        <v>4129</v>
      </c>
      <c r="P2811" t="s">
        <v>40</v>
      </c>
      <c r="Q2811" t="s">
        <v>35</v>
      </c>
      <c r="R2811">
        <v>102</v>
      </c>
      <c r="S2811">
        <v>0</v>
      </c>
      <c r="T2811">
        <v>0</v>
      </c>
    </row>
    <row r="2812" spans="1:20">
      <c r="A2812" t="s">
        <v>1302</v>
      </c>
      <c r="B2812" s="4">
        <v>25</v>
      </c>
      <c r="C2812" s="4">
        <v>5</v>
      </c>
      <c r="D2812" s="4">
        <v>1984</v>
      </c>
      <c r="E2812" s="1">
        <f t="shared" si="86"/>
        <v>11236</v>
      </c>
      <c r="F2812">
        <v>53.38</v>
      </c>
      <c r="G2812">
        <v>-1.53</v>
      </c>
      <c r="H2812" t="s">
        <v>4129</v>
      </c>
      <c r="I2812" s="4">
        <v>9</v>
      </c>
      <c r="J2812" s="4">
        <v>11</v>
      </c>
      <c r="K2812" s="6">
        <v>1985</v>
      </c>
      <c r="L2812" s="1">
        <f t="shared" si="87"/>
        <v>5577</v>
      </c>
      <c r="M2812">
        <v>53.38</v>
      </c>
      <c r="N2812">
        <v>-1.53</v>
      </c>
      <c r="O2812" t="s">
        <v>4129</v>
      </c>
      <c r="P2812" t="s">
        <v>81</v>
      </c>
      <c r="Q2812" t="s">
        <v>35</v>
      </c>
      <c r="R2812">
        <v>533</v>
      </c>
      <c r="S2812">
        <v>0</v>
      </c>
      <c r="T2812">
        <v>0</v>
      </c>
    </row>
    <row r="2813" spans="1:20">
      <c r="A2813" t="s">
        <v>1303</v>
      </c>
      <c r="B2813" s="4">
        <v>2</v>
      </c>
      <c r="C2813" s="4">
        <v>6</v>
      </c>
      <c r="D2813" s="4">
        <v>1984</v>
      </c>
      <c r="E2813" s="1">
        <f t="shared" si="86"/>
        <v>2866</v>
      </c>
      <c r="F2813">
        <v>53.38</v>
      </c>
      <c r="G2813">
        <v>-1.53</v>
      </c>
      <c r="H2813" t="s">
        <v>4129</v>
      </c>
      <c r="I2813" s="4">
        <v>4</v>
      </c>
      <c r="J2813" s="4">
        <v>7</v>
      </c>
      <c r="K2813" s="6">
        <v>1984</v>
      </c>
      <c r="L2813" s="1">
        <f t="shared" si="87"/>
        <v>3627</v>
      </c>
      <c r="M2813">
        <v>53.38</v>
      </c>
      <c r="N2813">
        <v>-1.53</v>
      </c>
      <c r="O2813" t="s">
        <v>4129</v>
      </c>
      <c r="P2813" t="s">
        <v>81</v>
      </c>
      <c r="Q2813" t="s">
        <v>35</v>
      </c>
      <c r="R2813">
        <v>32</v>
      </c>
      <c r="S2813">
        <v>0</v>
      </c>
      <c r="T2813">
        <v>0</v>
      </c>
    </row>
    <row r="2814" spans="1:20">
      <c r="A2814" t="s">
        <v>1304</v>
      </c>
      <c r="B2814" s="4">
        <v>2</v>
      </c>
      <c r="C2814" s="4">
        <v>6</v>
      </c>
      <c r="D2814" s="4">
        <v>1984</v>
      </c>
      <c r="E2814" s="1">
        <f t="shared" si="86"/>
        <v>2866</v>
      </c>
      <c r="F2814">
        <v>53.38</v>
      </c>
      <c r="G2814">
        <v>-1.53</v>
      </c>
      <c r="H2814" t="s">
        <v>4129</v>
      </c>
      <c r="I2814" s="4">
        <v>21</v>
      </c>
      <c r="J2814" s="4">
        <v>5</v>
      </c>
      <c r="K2814" s="6">
        <v>1986</v>
      </c>
      <c r="L2814" s="1">
        <f t="shared" si="87"/>
        <v>9777</v>
      </c>
      <c r="M2814">
        <v>53.38</v>
      </c>
      <c r="N2814">
        <v>-1.53</v>
      </c>
      <c r="O2814" t="s">
        <v>4129</v>
      </c>
      <c r="P2814" t="s">
        <v>40</v>
      </c>
      <c r="Q2814" t="s">
        <v>35</v>
      </c>
      <c r="R2814">
        <v>718</v>
      </c>
      <c r="S2814">
        <v>0</v>
      </c>
      <c r="T2814">
        <v>0</v>
      </c>
    </row>
    <row r="2815" spans="1:20">
      <c r="A2815" t="s">
        <v>1305</v>
      </c>
      <c r="B2815" s="4">
        <v>2</v>
      </c>
      <c r="C2815" s="4">
        <v>6</v>
      </c>
      <c r="D2815" s="4">
        <v>1984</v>
      </c>
      <c r="E2815" s="1">
        <f t="shared" si="86"/>
        <v>2866</v>
      </c>
      <c r="F2815">
        <v>53.38</v>
      </c>
      <c r="G2815">
        <v>-1.53</v>
      </c>
      <c r="H2815" t="s">
        <v>4129</v>
      </c>
      <c r="I2815" s="4">
        <v>3</v>
      </c>
      <c r="J2815" s="4">
        <v>7</v>
      </c>
      <c r="K2815" s="6">
        <v>1985</v>
      </c>
      <c r="L2815" s="1">
        <f t="shared" si="87"/>
        <v>3262</v>
      </c>
      <c r="M2815">
        <v>53.38</v>
      </c>
      <c r="N2815">
        <v>-1.53</v>
      </c>
      <c r="O2815" t="s">
        <v>4129</v>
      </c>
      <c r="P2815" t="s">
        <v>81</v>
      </c>
      <c r="Q2815" t="s">
        <v>35</v>
      </c>
      <c r="R2815">
        <v>396</v>
      </c>
      <c r="S2815">
        <v>0</v>
      </c>
      <c r="T2815">
        <v>0</v>
      </c>
    </row>
    <row r="2816" spans="1:20">
      <c r="A2816" t="s">
        <v>1306</v>
      </c>
      <c r="B2816" s="4">
        <v>4</v>
      </c>
      <c r="C2816" s="4">
        <v>6</v>
      </c>
      <c r="D2816" s="4">
        <v>1984</v>
      </c>
      <c r="E2816" s="1">
        <f t="shared" si="86"/>
        <v>3597</v>
      </c>
      <c r="F2816">
        <v>53.38</v>
      </c>
      <c r="G2816">
        <v>-1.53</v>
      </c>
      <c r="H2816" t="s">
        <v>4129</v>
      </c>
      <c r="I2816" s="4">
        <v>23</v>
      </c>
      <c r="J2816" s="4">
        <v>5</v>
      </c>
      <c r="K2816" s="6">
        <v>1985</v>
      </c>
      <c r="L2816" s="1">
        <f t="shared" si="87"/>
        <v>10506</v>
      </c>
      <c r="M2816">
        <v>53.38</v>
      </c>
      <c r="N2816">
        <v>-1.53</v>
      </c>
      <c r="O2816" t="s">
        <v>4129</v>
      </c>
      <c r="P2816" t="s">
        <v>34</v>
      </c>
      <c r="Q2816" t="s">
        <v>35</v>
      </c>
      <c r="R2816">
        <v>353</v>
      </c>
      <c r="S2816">
        <v>0</v>
      </c>
      <c r="T2816">
        <v>0</v>
      </c>
    </row>
    <row r="2817" spans="1:20">
      <c r="A2817" t="s">
        <v>1307</v>
      </c>
      <c r="B2817" s="4">
        <v>8</v>
      </c>
      <c r="C2817" s="4">
        <v>6</v>
      </c>
      <c r="D2817" s="4">
        <v>1984</v>
      </c>
      <c r="E2817" s="1">
        <f t="shared" si="86"/>
        <v>5058</v>
      </c>
      <c r="F2817">
        <v>53.38</v>
      </c>
      <c r="G2817">
        <v>-1.53</v>
      </c>
      <c r="H2817" t="s">
        <v>4129</v>
      </c>
      <c r="I2817" s="4">
        <v>12</v>
      </c>
      <c r="J2817" s="4">
        <v>12</v>
      </c>
      <c r="K2817" s="6">
        <v>1985</v>
      </c>
      <c r="L2817" s="1">
        <f t="shared" si="87"/>
        <v>6703</v>
      </c>
      <c r="M2817">
        <v>53.38</v>
      </c>
      <c r="N2817">
        <v>-1.53</v>
      </c>
      <c r="O2817" t="s">
        <v>4129</v>
      </c>
      <c r="P2817" t="s">
        <v>34</v>
      </c>
      <c r="Q2817" t="s">
        <v>35</v>
      </c>
      <c r="R2817">
        <v>552</v>
      </c>
      <c r="S2817">
        <v>0</v>
      </c>
      <c r="T2817">
        <v>0</v>
      </c>
    </row>
    <row r="2818" spans="1:20">
      <c r="A2818" t="s">
        <v>1308</v>
      </c>
      <c r="B2818" s="4">
        <v>8</v>
      </c>
      <c r="C2818" s="4">
        <v>6</v>
      </c>
      <c r="D2818" s="4">
        <v>1984</v>
      </c>
      <c r="E2818" s="1">
        <f t="shared" si="86"/>
        <v>5058</v>
      </c>
      <c r="F2818">
        <v>53.38</v>
      </c>
      <c r="G2818">
        <v>-1.53</v>
      </c>
      <c r="H2818" t="s">
        <v>4129</v>
      </c>
      <c r="I2818" s="4">
        <v>3</v>
      </c>
      <c r="J2818" s="4">
        <v>7</v>
      </c>
      <c r="K2818" s="6">
        <v>1985</v>
      </c>
      <c r="L2818" s="1">
        <f t="shared" si="87"/>
        <v>3262</v>
      </c>
      <c r="M2818">
        <v>53.38</v>
      </c>
      <c r="N2818">
        <v>-1.53</v>
      </c>
      <c r="O2818" t="s">
        <v>4129</v>
      </c>
      <c r="P2818" t="s">
        <v>40</v>
      </c>
      <c r="Q2818" t="s">
        <v>35</v>
      </c>
      <c r="R2818">
        <v>390</v>
      </c>
      <c r="S2818">
        <v>0</v>
      </c>
      <c r="T2818">
        <v>0</v>
      </c>
    </row>
    <row r="2819" spans="1:20">
      <c r="A2819" t="s">
        <v>1309</v>
      </c>
      <c r="B2819" s="4">
        <v>9</v>
      </c>
      <c r="C2819" s="4">
        <v>6</v>
      </c>
      <c r="D2819" s="4">
        <v>1984</v>
      </c>
      <c r="E2819" s="1">
        <f t="shared" ref="E2819:E2882" si="88">DATE(B2819,C2819,D2819)</f>
        <v>5423</v>
      </c>
      <c r="F2819">
        <v>53.38</v>
      </c>
      <c r="G2819">
        <v>-1.53</v>
      </c>
      <c r="H2819" t="s">
        <v>4129</v>
      </c>
      <c r="I2819" s="4">
        <v>23</v>
      </c>
      <c r="J2819" s="4">
        <v>5</v>
      </c>
      <c r="K2819" s="6">
        <v>1985</v>
      </c>
      <c r="L2819" s="1">
        <f t="shared" ref="L2819:L2882" si="89">DATE(I2819,J2819,K2819)</f>
        <v>10506</v>
      </c>
      <c r="M2819">
        <v>53.38</v>
      </c>
      <c r="N2819">
        <v>-1.53</v>
      </c>
      <c r="O2819" t="s">
        <v>4129</v>
      </c>
      <c r="P2819" t="s">
        <v>34</v>
      </c>
      <c r="Q2819" t="s">
        <v>35</v>
      </c>
      <c r="R2819">
        <v>348</v>
      </c>
      <c r="S2819">
        <v>0</v>
      </c>
      <c r="T2819">
        <v>0</v>
      </c>
    </row>
    <row r="2820" spans="1:20">
      <c r="A2820" t="s">
        <v>1315</v>
      </c>
      <c r="B2820" s="4">
        <v>8</v>
      </c>
      <c r="C2820" s="4">
        <v>5</v>
      </c>
      <c r="D2820" s="4">
        <v>1984</v>
      </c>
      <c r="E2820" s="1">
        <f t="shared" si="88"/>
        <v>5027</v>
      </c>
      <c r="F2820">
        <v>53.38</v>
      </c>
      <c r="G2820">
        <v>-1.53</v>
      </c>
      <c r="H2820" t="s">
        <v>4129</v>
      </c>
      <c r="I2820" s="4">
        <v>1</v>
      </c>
      <c r="J2820" s="4">
        <v>6</v>
      </c>
      <c r="K2820" s="6">
        <v>1989</v>
      </c>
      <c r="L2820" s="1">
        <f t="shared" si="89"/>
        <v>2506</v>
      </c>
      <c r="M2820">
        <v>53.4</v>
      </c>
      <c r="N2820">
        <v>-1.53</v>
      </c>
      <c r="O2820" t="s">
        <v>4129</v>
      </c>
      <c r="P2820" t="s">
        <v>34</v>
      </c>
      <c r="Q2820" t="s">
        <v>35</v>
      </c>
      <c r="R2820">
        <v>1850</v>
      </c>
      <c r="S2820">
        <v>2</v>
      </c>
      <c r="T2820">
        <v>0</v>
      </c>
    </row>
    <row r="2821" spans="1:20">
      <c r="A2821" t="s">
        <v>1316</v>
      </c>
      <c r="B2821" s="4">
        <v>14</v>
      </c>
      <c r="C2821" s="4">
        <v>5</v>
      </c>
      <c r="D2821" s="4">
        <v>1984</v>
      </c>
      <c r="E2821" s="1">
        <f t="shared" si="88"/>
        <v>7218</v>
      </c>
      <c r="F2821">
        <v>53.38</v>
      </c>
      <c r="G2821">
        <v>-1.53</v>
      </c>
      <c r="H2821" t="s">
        <v>4129</v>
      </c>
      <c r="I2821" s="4">
        <v>22</v>
      </c>
      <c r="J2821" s="4">
        <v>10</v>
      </c>
      <c r="K2821" s="6">
        <v>1995</v>
      </c>
      <c r="L2821" s="1">
        <f t="shared" si="89"/>
        <v>10304</v>
      </c>
      <c r="M2821">
        <v>53.45</v>
      </c>
      <c r="N2821">
        <v>-1.3</v>
      </c>
      <c r="O2821" t="s">
        <v>4129</v>
      </c>
      <c r="P2821" t="s">
        <v>40</v>
      </c>
      <c r="Q2821" t="s">
        <v>35</v>
      </c>
      <c r="R2821">
        <v>4178</v>
      </c>
      <c r="S2821">
        <v>18</v>
      </c>
      <c r="T2821">
        <v>65</v>
      </c>
    </row>
    <row r="2822" spans="1:20">
      <c r="A2822" t="s">
        <v>1317</v>
      </c>
      <c r="B2822" s="4">
        <v>21</v>
      </c>
      <c r="C2822" s="4">
        <v>5</v>
      </c>
      <c r="D2822" s="4">
        <v>1984</v>
      </c>
      <c r="E2822" s="1">
        <f t="shared" si="88"/>
        <v>9775</v>
      </c>
      <c r="F2822">
        <v>53.38</v>
      </c>
      <c r="G2822">
        <v>-1.53</v>
      </c>
      <c r="H2822" t="s">
        <v>4129</v>
      </c>
      <c r="I2822" s="4">
        <v>10</v>
      </c>
      <c r="J2822" s="4">
        <v>6</v>
      </c>
      <c r="K2822" s="6">
        <v>1984</v>
      </c>
      <c r="L2822" s="1">
        <f t="shared" si="89"/>
        <v>5788</v>
      </c>
      <c r="M2822">
        <v>53.38</v>
      </c>
      <c r="N2822">
        <v>-1.53</v>
      </c>
      <c r="O2822" t="s">
        <v>4129</v>
      </c>
      <c r="P2822" t="s">
        <v>40</v>
      </c>
      <c r="Q2822" t="s">
        <v>35</v>
      </c>
      <c r="R2822">
        <v>20</v>
      </c>
      <c r="S2822">
        <v>0</v>
      </c>
      <c r="T2822">
        <v>0</v>
      </c>
    </row>
    <row r="2823" spans="1:20">
      <c r="A2823" t="s">
        <v>1318</v>
      </c>
      <c r="B2823" s="4">
        <v>21</v>
      </c>
      <c r="C2823" s="4">
        <v>5</v>
      </c>
      <c r="D2823" s="4">
        <v>1984</v>
      </c>
      <c r="E2823" s="1">
        <f t="shared" si="88"/>
        <v>9775</v>
      </c>
      <c r="F2823">
        <v>53.38</v>
      </c>
      <c r="G2823">
        <v>-1.58</v>
      </c>
      <c r="H2823" t="s">
        <v>4129</v>
      </c>
      <c r="I2823" s="4">
        <v>15</v>
      </c>
      <c r="J2823" s="4">
        <v>8</v>
      </c>
      <c r="K2823" s="6">
        <v>1989</v>
      </c>
      <c r="L2823" s="1">
        <f t="shared" si="89"/>
        <v>7680</v>
      </c>
      <c r="M2823">
        <v>53.38</v>
      </c>
      <c r="N2823">
        <v>-1.58</v>
      </c>
      <c r="O2823" t="s">
        <v>4129</v>
      </c>
      <c r="P2823" t="s">
        <v>40</v>
      </c>
      <c r="Q2823" t="s">
        <v>35</v>
      </c>
      <c r="R2823">
        <v>1912</v>
      </c>
      <c r="S2823">
        <v>0</v>
      </c>
      <c r="T2823">
        <v>0</v>
      </c>
    </row>
    <row r="2824" spans="1:20">
      <c r="A2824" t="s">
        <v>1321</v>
      </c>
      <c r="B2824" s="4">
        <v>20</v>
      </c>
      <c r="C2824" s="4">
        <v>5</v>
      </c>
      <c r="D2824" s="4">
        <v>1984</v>
      </c>
      <c r="E2824" s="1">
        <f t="shared" si="88"/>
        <v>9410</v>
      </c>
      <c r="F2824">
        <v>51.37</v>
      </c>
      <c r="G2824">
        <v>-0.47</v>
      </c>
      <c r="H2824" t="s">
        <v>4129</v>
      </c>
      <c r="I2824" s="4">
        <v>12</v>
      </c>
      <c r="J2824" s="4">
        <v>7</v>
      </c>
      <c r="K2824" s="6">
        <v>1984</v>
      </c>
      <c r="L2824" s="1">
        <f t="shared" si="89"/>
        <v>6549</v>
      </c>
      <c r="M2824">
        <v>51.37</v>
      </c>
      <c r="N2824">
        <v>-0.47</v>
      </c>
      <c r="O2824" t="s">
        <v>4129</v>
      </c>
      <c r="P2824" t="s">
        <v>40</v>
      </c>
      <c r="Q2824" t="s">
        <v>35</v>
      </c>
      <c r="R2824">
        <v>53</v>
      </c>
      <c r="S2824">
        <v>0</v>
      </c>
      <c r="T2824">
        <v>0</v>
      </c>
    </row>
    <row r="2825" spans="1:20">
      <c r="A2825" t="s">
        <v>1322</v>
      </c>
      <c r="B2825" s="4">
        <v>12</v>
      </c>
      <c r="C2825" s="4">
        <v>5</v>
      </c>
      <c r="D2825" s="4">
        <v>1984</v>
      </c>
      <c r="E2825" s="1">
        <f t="shared" si="88"/>
        <v>6488</v>
      </c>
      <c r="F2825">
        <v>53.32</v>
      </c>
      <c r="G2825">
        <v>-4.55</v>
      </c>
      <c r="H2825" t="s">
        <v>4129</v>
      </c>
      <c r="I2825" s="4">
        <v>27</v>
      </c>
      <c r="J2825" s="4">
        <v>3</v>
      </c>
      <c r="K2825" s="6">
        <v>1987</v>
      </c>
      <c r="L2825" s="1">
        <f t="shared" si="89"/>
        <v>11908</v>
      </c>
      <c r="M2825">
        <v>53.25</v>
      </c>
      <c r="N2825">
        <v>-4.5199999999999996</v>
      </c>
      <c r="O2825" t="s">
        <v>4129</v>
      </c>
      <c r="P2825" t="s">
        <v>34</v>
      </c>
      <c r="Q2825" t="s">
        <v>35</v>
      </c>
      <c r="R2825">
        <v>1049</v>
      </c>
      <c r="S2825">
        <v>8</v>
      </c>
      <c r="T2825">
        <v>164</v>
      </c>
    </row>
    <row r="2826" spans="1:20">
      <c r="A2826" t="s">
        <v>1323</v>
      </c>
      <c r="B2826" s="4">
        <v>2</v>
      </c>
      <c r="C2826" s="4">
        <v>5</v>
      </c>
      <c r="D2826" s="4">
        <v>1984</v>
      </c>
      <c r="E2826" s="1">
        <f t="shared" si="88"/>
        <v>2835</v>
      </c>
      <c r="F2826">
        <v>53.32</v>
      </c>
      <c r="G2826">
        <v>-4.55</v>
      </c>
      <c r="H2826" t="s">
        <v>4129</v>
      </c>
      <c r="I2826" s="4">
        <v>4</v>
      </c>
      <c r="J2826" s="4">
        <v>4</v>
      </c>
      <c r="K2826" s="6">
        <v>1985</v>
      </c>
      <c r="L2826" s="1">
        <f t="shared" si="89"/>
        <v>3537</v>
      </c>
      <c r="M2826">
        <v>53.2</v>
      </c>
      <c r="N2826">
        <v>-4.4000000000000004</v>
      </c>
      <c r="O2826" t="s">
        <v>4129</v>
      </c>
      <c r="P2826" t="s">
        <v>40</v>
      </c>
      <c r="Q2826" t="s">
        <v>35</v>
      </c>
      <c r="R2826">
        <v>337</v>
      </c>
      <c r="S2826">
        <v>17</v>
      </c>
      <c r="T2826">
        <v>143</v>
      </c>
    </row>
    <row r="2827" spans="1:20">
      <c r="A2827" t="s">
        <v>1324</v>
      </c>
      <c r="B2827" s="4">
        <v>1</v>
      </c>
      <c r="C2827" s="4">
        <v>6</v>
      </c>
      <c r="D2827" s="4">
        <v>1984</v>
      </c>
      <c r="E2827" s="1">
        <f t="shared" si="88"/>
        <v>2501</v>
      </c>
      <c r="F2827">
        <v>53.32</v>
      </c>
      <c r="G2827">
        <v>-4.55</v>
      </c>
      <c r="H2827" t="s">
        <v>4129</v>
      </c>
      <c r="I2827" s="4">
        <v>18</v>
      </c>
      <c r="J2827" s="4">
        <v>5</v>
      </c>
      <c r="K2827" s="6">
        <v>1985</v>
      </c>
      <c r="L2827" s="1">
        <f t="shared" si="89"/>
        <v>8680</v>
      </c>
      <c r="M2827">
        <v>53.38</v>
      </c>
      <c r="N2827">
        <v>-4.55</v>
      </c>
      <c r="O2827" t="s">
        <v>4129</v>
      </c>
      <c r="P2827" t="s">
        <v>40</v>
      </c>
      <c r="Q2827" t="s">
        <v>35</v>
      </c>
      <c r="R2827">
        <v>351</v>
      </c>
      <c r="S2827">
        <v>8</v>
      </c>
      <c r="T2827">
        <v>0</v>
      </c>
    </row>
    <row r="2828" spans="1:20">
      <c r="A2828" t="s">
        <v>1328</v>
      </c>
      <c r="B2828" s="4">
        <v>26</v>
      </c>
      <c r="C2828" s="4">
        <v>5</v>
      </c>
      <c r="D2828" s="4">
        <v>1984</v>
      </c>
      <c r="E2828" s="1">
        <f t="shared" si="88"/>
        <v>11601</v>
      </c>
      <c r="F2828">
        <v>52.2</v>
      </c>
      <c r="G2828">
        <v>-2.4300000000000002</v>
      </c>
      <c r="H2828" t="s">
        <v>4129</v>
      </c>
      <c r="I2828" s="4">
        <v>10</v>
      </c>
      <c r="J2828" s="4">
        <v>5</v>
      </c>
      <c r="K2828" s="6">
        <v>1986</v>
      </c>
      <c r="L2828" s="1">
        <f t="shared" si="89"/>
        <v>5759</v>
      </c>
      <c r="M2828">
        <v>52.27</v>
      </c>
      <c r="N2828">
        <v>-2.52</v>
      </c>
      <c r="O2828" t="s">
        <v>4129</v>
      </c>
      <c r="P2828" t="s">
        <v>34</v>
      </c>
      <c r="Q2828" t="s">
        <v>35</v>
      </c>
      <c r="R2828">
        <v>714</v>
      </c>
      <c r="S2828">
        <v>10</v>
      </c>
      <c r="T2828">
        <v>323</v>
      </c>
    </row>
    <row r="2829" spans="1:20">
      <c r="A2829" t="s">
        <v>1329</v>
      </c>
      <c r="B2829" s="4">
        <v>18</v>
      </c>
      <c r="C2829" s="4">
        <v>5</v>
      </c>
      <c r="D2829" s="4">
        <v>1984</v>
      </c>
      <c r="E2829" s="1">
        <f t="shared" si="88"/>
        <v>8679</v>
      </c>
      <c r="F2829">
        <v>51.85</v>
      </c>
      <c r="G2829">
        <v>-2.4500000000000002</v>
      </c>
      <c r="H2829" t="s">
        <v>4129</v>
      </c>
      <c r="I2829" s="4">
        <v>7</v>
      </c>
      <c r="J2829" s="4">
        <v>6</v>
      </c>
      <c r="K2829" s="6">
        <v>1989</v>
      </c>
      <c r="L2829" s="1">
        <f t="shared" si="89"/>
        <v>4697</v>
      </c>
      <c r="M2829">
        <v>51.88</v>
      </c>
      <c r="N2829">
        <v>-2.4300000000000002</v>
      </c>
      <c r="O2829" t="s">
        <v>4129</v>
      </c>
      <c r="P2829" t="s">
        <v>40</v>
      </c>
      <c r="Q2829" t="s">
        <v>35</v>
      </c>
      <c r="R2829">
        <v>1846</v>
      </c>
      <c r="S2829">
        <v>4</v>
      </c>
      <c r="T2829">
        <v>18</v>
      </c>
    </row>
    <row r="2830" spans="1:20">
      <c r="A2830" t="s">
        <v>1333</v>
      </c>
      <c r="B2830" s="4">
        <v>22</v>
      </c>
      <c r="C2830" s="4">
        <v>5</v>
      </c>
      <c r="D2830" s="4">
        <v>1984</v>
      </c>
      <c r="E2830" s="1">
        <f t="shared" si="88"/>
        <v>10140</v>
      </c>
      <c r="F2830">
        <v>54.87</v>
      </c>
      <c r="G2830">
        <v>-6.23</v>
      </c>
      <c r="H2830" t="s">
        <v>4129</v>
      </c>
      <c r="I2830" s="4">
        <v>1</v>
      </c>
      <c r="J2830" s="4">
        <v>6</v>
      </c>
      <c r="K2830" s="6">
        <v>1984</v>
      </c>
      <c r="L2830" s="1">
        <f t="shared" si="89"/>
        <v>2501</v>
      </c>
      <c r="M2830">
        <v>54.87</v>
      </c>
      <c r="N2830">
        <v>-6.23</v>
      </c>
      <c r="O2830" t="s">
        <v>4129</v>
      </c>
      <c r="P2830" t="s">
        <v>26</v>
      </c>
      <c r="Q2830" t="s">
        <v>35</v>
      </c>
      <c r="R2830">
        <v>10</v>
      </c>
      <c r="S2830">
        <v>0</v>
      </c>
      <c r="T2830">
        <v>0</v>
      </c>
    </row>
    <row r="2831" spans="1:20">
      <c r="A2831" t="s">
        <v>1334</v>
      </c>
      <c r="B2831" s="4">
        <v>22</v>
      </c>
      <c r="C2831" s="4">
        <v>5</v>
      </c>
      <c r="D2831" s="4">
        <v>1984</v>
      </c>
      <c r="E2831" s="1">
        <f t="shared" si="88"/>
        <v>10140</v>
      </c>
      <c r="F2831">
        <v>54.87</v>
      </c>
      <c r="G2831">
        <v>-6.23</v>
      </c>
      <c r="H2831" t="s">
        <v>4129</v>
      </c>
      <c r="I2831" s="4">
        <v>2</v>
      </c>
      <c r="J2831" s="4">
        <v>6</v>
      </c>
      <c r="K2831" s="6">
        <v>1984</v>
      </c>
      <c r="L2831" s="1">
        <f t="shared" si="89"/>
        <v>2866</v>
      </c>
      <c r="M2831">
        <v>54.87</v>
      </c>
      <c r="N2831">
        <v>-6.23</v>
      </c>
      <c r="O2831" t="s">
        <v>4129</v>
      </c>
      <c r="P2831" t="s">
        <v>26</v>
      </c>
      <c r="Q2831" t="s">
        <v>35</v>
      </c>
      <c r="R2831">
        <v>11</v>
      </c>
      <c r="S2831">
        <v>0</v>
      </c>
      <c r="T2831">
        <v>0</v>
      </c>
    </row>
    <row r="2832" spans="1:20">
      <c r="A2832" t="s">
        <v>1335</v>
      </c>
      <c r="B2832" s="4">
        <v>22</v>
      </c>
      <c r="C2832" s="4">
        <v>5</v>
      </c>
      <c r="D2832" s="4">
        <v>1984</v>
      </c>
      <c r="E2832" s="1">
        <f t="shared" si="88"/>
        <v>10140</v>
      </c>
      <c r="F2832">
        <v>54.87</v>
      </c>
      <c r="G2832">
        <v>-6.23</v>
      </c>
      <c r="H2832" t="s">
        <v>4129</v>
      </c>
      <c r="I2832" s="4">
        <v>2</v>
      </c>
      <c r="J2832" s="4">
        <v>6</v>
      </c>
      <c r="K2832" s="6">
        <v>1984</v>
      </c>
      <c r="L2832" s="1">
        <f t="shared" si="89"/>
        <v>2866</v>
      </c>
      <c r="M2832">
        <v>54.87</v>
      </c>
      <c r="N2832">
        <v>-6.23</v>
      </c>
      <c r="O2832" t="s">
        <v>4129</v>
      </c>
      <c r="P2832" t="s">
        <v>26</v>
      </c>
      <c r="Q2832" t="s">
        <v>35</v>
      </c>
      <c r="R2832">
        <v>11</v>
      </c>
      <c r="S2832">
        <v>0</v>
      </c>
      <c r="T2832">
        <v>0</v>
      </c>
    </row>
    <row r="2833" spans="1:20">
      <c r="A2833" t="s">
        <v>1336</v>
      </c>
      <c r="B2833" s="4">
        <v>22</v>
      </c>
      <c r="C2833" s="4">
        <v>5</v>
      </c>
      <c r="D2833" s="4">
        <v>1984</v>
      </c>
      <c r="E2833" s="1">
        <f t="shared" si="88"/>
        <v>10140</v>
      </c>
      <c r="F2833">
        <v>54.87</v>
      </c>
      <c r="G2833">
        <v>-6.23</v>
      </c>
      <c r="H2833" t="s">
        <v>4129</v>
      </c>
      <c r="I2833" s="4">
        <v>1</v>
      </c>
      <c r="J2833" s="4">
        <v>6</v>
      </c>
      <c r="K2833" s="6">
        <v>1984</v>
      </c>
      <c r="L2833" s="1">
        <f t="shared" si="89"/>
        <v>2501</v>
      </c>
      <c r="M2833">
        <v>54.87</v>
      </c>
      <c r="N2833">
        <v>-6.23</v>
      </c>
      <c r="O2833" t="s">
        <v>4129</v>
      </c>
      <c r="P2833" t="s">
        <v>26</v>
      </c>
      <c r="Q2833" t="s">
        <v>35</v>
      </c>
      <c r="R2833">
        <v>10</v>
      </c>
      <c r="S2833">
        <v>0</v>
      </c>
      <c r="T2833">
        <v>0</v>
      </c>
    </row>
    <row r="2834" spans="1:20">
      <c r="A2834" t="s">
        <v>1339</v>
      </c>
      <c r="B2834" s="4">
        <v>22</v>
      </c>
      <c r="C2834" s="4">
        <v>5</v>
      </c>
      <c r="D2834" s="4">
        <v>1984</v>
      </c>
      <c r="E2834" s="1">
        <f t="shared" si="88"/>
        <v>10140</v>
      </c>
      <c r="F2834">
        <v>54.23</v>
      </c>
      <c r="G2834">
        <v>-5.62</v>
      </c>
      <c r="H2834" t="s">
        <v>4129</v>
      </c>
      <c r="I2834" s="4">
        <v>14</v>
      </c>
      <c r="J2834" s="4">
        <v>1</v>
      </c>
      <c r="K2834" s="6">
        <v>1985</v>
      </c>
      <c r="L2834" s="1">
        <f t="shared" si="89"/>
        <v>7099</v>
      </c>
      <c r="M2834">
        <v>54.53</v>
      </c>
      <c r="N2834">
        <v>-5.83</v>
      </c>
      <c r="O2834" t="s">
        <v>4129</v>
      </c>
      <c r="P2834" t="s">
        <v>34</v>
      </c>
      <c r="Q2834" t="s">
        <v>35</v>
      </c>
      <c r="R2834">
        <v>237</v>
      </c>
      <c r="S2834">
        <v>37</v>
      </c>
      <c r="T2834">
        <v>338</v>
      </c>
    </row>
    <row r="2835" spans="1:20">
      <c r="A2835" t="s">
        <v>1340</v>
      </c>
      <c r="B2835" s="4">
        <v>16</v>
      </c>
      <c r="C2835" s="4">
        <v>5</v>
      </c>
      <c r="D2835" s="4">
        <v>1984</v>
      </c>
      <c r="E2835" s="1">
        <f t="shared" si="88"/>
        <v>7949</v>
      </c>
      <c r="F2835">
        <v>54.57</v>
      </c>
      <c r="G2835">
        <v>-5.62</v>
      </c>
      <c r="H2835" t="s">
        <v>4129</v>
      </c>
      <c r="I2835" s="4">
        <v>9</v>
      </c>
      <c r="J2835" s="4">
        <v>6</v>
      </c>
      <c r="K2835" s="6">
        <v>1985</v>
      </c>
      <c r="L2835" s="1">
        <f t="shared" si="89"/>
        <v>5424</v>
      </c>
      <c r="M2835">
        <v>54.57</v>
      </c>
      <c r="N2835">
        <v>-5.62</v>
      </c>
      <c r="O2835" t="s">
        <v>4129</v>
      </c>
      <c r="P2835" t="s">
        <v>40</v>
      </c>
      <c r="Q2835" t="s">
        <v>35</v>
      </c>
      <c r="R2835">
        <v>389</v>
      </c>
      <c r="S2835">
        <v>0</v>
      </c>
      <c r="T2835">
        <v>0</v>
      </c>
    </row>
    <row r="2836" spans="1:20">
      <c r="A2836" t="s">
        <v>1341</v>
      </c>
      <c r="B2836" s="4">
        <v>16</v>
      </c>
      <c r="C2836" s="4">
        <v>5</v>
      </c>
      <c r="D2836" s="4">
        <v>1984</v>
      </c>
      <c r="E2836" s="1">
        <f t="shared" si="88"/>
        <v>7949</v>
      </c>
      <c r="F2836">
        <v>54.58</v>
      </c>
      <c r="G2836">
        <v>-5.8</v>
      </c>
      <c r="H2836" t="s">
        <v>4129</v>
      </c>
      <c r="I2836" s="4">
        <v>4</v>
      </c>
      <c r="J2836" s="4">
        <v>7</v>
      </c>
      <c r="K2836" s="6">
        <v>1987</v>
      </c>
      <c r="L2836" s="1">
        <f t="shared" si="89"/>
        <v>3630</v>
      </c>
      <c r="M2836">
        <v>54.58</v>
      </c>
      <c r="N2836">
        <v>-5.8</v>
      </c>
      <c r="O2836" t="s">
        <v>4129</v>
      </c>
      <c r="P2836" t="s">
        <v>40</v>
      </c>
      <c r="Q2836" t="s">
        <v>35</v>
      </c>
      <c r="R2836">
        <v>1144</v>
      </c>
      <c r="S2836">
        <v>0</v>
      </c>
      <c r="T2836">
        <v>0</v>
      </c>
    </row>
    <row r="2837" spans="1:20">
      <c r="A2837" t="s">
        <v>1342</v>
      </c>
      <c r="B2837" s="4">
        <v>16</v>
      </c>
      <c r="C2837" s="4">
        <v>5</v>
      </c>
      <c r="D2837" s="4">
        <v>1984</v>
      </c>
      <c r="E2837" s="1">
        <f t="shared" si="88"/>
        <v>7949</v>
      </c>
      <c r="F2837">
        <v>54.58</v>
      </c>
      <c r="G2837">
        <v>-5.8</v>
      </c>
      <c r="H2837" t="s">
        <v>4129</v>
      </c>
      <c r="I2837" s="4">
        <v>15</v>
      </c>
      <c r="J2837" s="4">
        <v>5</v>
      </c>
      <c r="K2837" s="6">
        <v>1990</v>
      </c>
      <c r="L2837" s="1">
        <f t="shared" si="89"/>
        <v>7589</v>
      </c>
      <c r="M2837">
        <v>54.63</v>
      </c>
      <c r="N2837">
        <v>-5.83</v>
      </c>
      <c r="O2837" t="s">
        <v>4129</v>
      </c>
      <c r="P2837" t="s">
        <v>34</v>
      </c>
      <c r="Q2837" t="s">
        <v>35</v>
      </c>
      <c r="R2837">
        <v>2190</v>
      </c>
      <c r="S2837">
        <v>6</v>
      </c>
      <c r="T2837">
        <v>339</v>
      </c>
    </row>
    <row r="2838" spans="1:20">
      <c r="A2838" t="s">
        <v>1343</v>
      </c>
      <c r="B2838" s="4">
        <v>19</v>
      </c>
      <c r="C2838" s="4">
        <v>5</v>
      </c>
      <c r="D2838" s="4">
        <v>1984</v>
      </c>
      <c r="E2838" s="1">
        <f t="shared" si="88"/>
        <v>9044</v>
      </c>
      <c r="F2838">
        <v>54.45</v>
      </c>
      <c r="G2838">
        <v>-5.83</v>
      </c>
      <c r="H2838" t="s">
        <v>4129</v>
      </c>
      <c r="I2838" s="4">
        <v>23</v>
      </c>
      <c r="J2838" s="4">
        <v>2</v>
      </c>
      <c r="K2838" s="6">
        <v>1985</v>
      </c>
      <c r="L2838" s="1">
        <f t="shared" si="89"/>
        <v>10417</v>
      </c>
      <c r="M2838">
        <v>54.45</v>
      </c>
      <c r="N2838">
        <v>-5.83</v>
      </c>
      <c r="O2838" t="s">
        <v>4129</v>
      </c>
      <c r="P2838" t="s">
        <v>34</v>
      </c>
      <c r="Q2838" t="s">
        <v>35</v>
      </c>
      <c r="R2838">
        <v>280</v>
      </c>
      <c r="S2838">
        <v>0</v>
      </c>
      <c r="T2838">
        <v>0</v>
      </c>
    </row>
    <row r="2839" spans="1:20">
      <c r="A2839" t="s">
        <v>1344</v>
      </c>
      <c r="B2839" s="4">
        <v>19</v>
      </c>
      <c r="C2839" s="4">
        <v>5</v>
      </c>
      <c r="D2839" s="4">
        <v>1984</v>
      </c>
      <c r="E2839" s="1">
        <f t="shared" si="88"/>
        <v>9044</v>
      </c>
      <c r="F2839">
        <v>54.48</v>
      </c>
      <c r="G2839">
        <v>-5.52</v>
      </c>
      <c r="H2839" t="s">
        <v>4129</v>
      </c>
      <c r="I2839" s="4">
        <v>7</v>
      </c>
      <c r="J2839" s="4">
        <v>7</v>
      </c>
      <c r="K2839" s="6">
        <v>1984</v>
      </c>
      <c r="L2839" s="1">
        <f t="shared" si="89"/>
        <v>4722</v>
      </c>
      <c r="M2839">
        <v>54.48</v>
      </c>
      <c r="N2839">
        <v>-5.52</v>
      </c>
      <c r="O2839" t="s">
        <v>4129</v>
      </c>
      <c r="P2839" t="s">
        <v>34</v>
      </c>
      <c r="Q2839" t="s">
        <v>35</v>
      </c>
      <c r="R2839">
        <v>49</v>
      </c>
      <c r="S2839">
        <v>0</v>
      </c>
      <c r="T2839">
        <v>0</v>
      </c>
    </row>
    <row r="2840" spans="1:20">
      <c r="A2840" t="s">
        <v>1345</v>
      </c>
      <c r="B2840" s="4">
        <v>19</v>
      </c>
      <c r="C2840" s="4">
        <v>5</v>
      </c>
      <c r="D2840" s="4">
        <v>1984</v>
      </c>
      <c r="E2840" s="1">
        <f t="shared" si="88"/>
        <v>9044</v>
      </c>
      <c r="F2840">
        <v>54.48</v>
      </c>
      <c r="G2840">
        <v>-5.52</v>
      </c>
      <c r="H2840" t="s">
        <v>4129</v>
      </c>
      <c r="I2840" s="4">
        <v>7</v>
      </c>
      <c r="J2840" s="4">
        <v>7</v>
      </c>
      <c r="K2840" s="6">
        <v>1984</v>
      </c>
      <c r="L2840" s="1">
        <f t="shared" si="89"/>
        <v>4722</v>
      </c>
      <c r="M2840">
        <v>54.48</v>
      </c>
      <c r="N2840">
        <v>-5.52</v>
      </c>
      <c r="O2840" t="s">
        <v>4129</v>
      </c>
      <c r="P2840" t="s">
        <v>34</v>
      </c>
      <c r="Q2840" t="s">
        <v>35</v>
      </c>
      <c r="R2840">
        <v>49</v>
      </c>
      <c r="S2840">
        <v>0</v>
      </c>
      <c r="T2840">
        <v>0</v>
      </c>
    </row>
    <row r="2841" spans="1:20">
      <c r="A2841" t="s">
        <v>1346</v>
      </c>
      <c r="B2841" s="4">
        <v>21</v>
      </c>
      <c r="C2841" s="4">
        <v>5</v>
      </c>
      <c r="D2841" s="4">
        <v>1984</v>
      </c>
      <c r="E2841" s="1">
        <f t="shared" si="88"/>
        <v>9775</v>
      </c>
      <c r="F2841">
        <v>54.58</v>
      </c>
      <c r="G2841">
        <v>-5.8</v>
      </c>
      <c r="H2841" t="s">
        <v>4129</v>
      </c>
      <c r="I2841" s="4">
        <v>20</v>
      </c>
      <c r="J2841" s="4">
        <v>11</v>
      </c>
      <c r="K2841" s="6">
        <v>1984</v>
      </c>
      <c r="L2841" s="1">
        <f t="shared" si="89"/>
        <v>9594</v>
      </c>
      <c r="M2841">
        <v>54.33</v>
      </c>
      <c r="N2841">
        <v>-5.72</v>
      </c>
      <c r="O2841" t="s">
        <v>4129</v>
      </c>
      <c r="P2841" t="s">
        <v>34</v>
      </c>
      <c r="Q2841" t="s">
        <v>35</v>
      </c>
      <c r="R2841">
        <v>183</v>
      </c>
      <c r="S2841">
        <v>29</v>
      </c>
      <c r="T2841">
        <v>170</v>
      </c>
    </row>
    <row r="2842" spans="1:20">
      <c r="A2842" t="s">
        <v>1347</v>
      </c>
      <c r="B2842" s="4">
        <v>22</v>
      </c>
      <c r="C2842" s="4">
        <v>5</v>
      </c>
      <c r="D2842" s="4">
        <v>1984</v>
      </c>
      <c r="E2842" s="1">
        <f t="shared" si="88"/>
        <v>10140</v>
      </c>
      <c r="F2842">
        <v>54.35</v>
      </c>
      <c r="G2842">
        <v>-5.75</v>
      </c>
      <c r="H2842" t="s">
        <v>4129</v>
      </c>
      <c r="I2842" s="4">
        <v>29</v>
      </c>
      <c r="J2842" s="4">
        <v>3</v>
      </c>
      <c r="K2842" s="6">
        <v>1986</v>
      </c>
      <c r="L2842" s="1">
        <f t="shared" si="89"/>
        <v>12638</v>
      </c>
      <c r="M2842">
        <v>54.53</v>
      </c>
      <c r="N2842">
        <v>-5.55</v>
      </c>
      <c r="O2842" t="s">
        <v>4129</v>
      </c>
      <c r="P2842" t="s">
        <v>34</v>
      </c>
      <c r="Q2842" t="s">
        <v>35</v>
      </c>
      <c r="R2842">
        <v>676</v>
      </c>
      <c r="S2842">
        <v>25</v>
      </c>
      <c r="T2842">
        <v>33</v>
      </c>
    </row>
    <row r="2843" spans="1:20">
      <c r="A2843" t="s">
        <v>1348</v>
      </c>
      <c r="B2843" s="4">
        <v>22</v>
      </c>
      <c r="C2843" s="4">
        <v>5</v>
      </c>
      <c r="D2843" s="4">
        <v>1984</v>
      </c>
      <c r="E2843" s="1">
        <f t="shared" si="88"/>
        <v>10140</v>
      </c>
      <c r="F2843">
        <v>54.25</v>
      </c>
      <c r="G2843">
        <v>-5.68</v>
      </c>
      <c r="H2843" t="s">
        <v>4129</v>
      </c>
      <c r="I2843" s="4">
        <v>1</v>
      </c>
      <c r="J2843" s="4">
        <v>7</v>
      </c>
      <c r="K2843" s="6">
        <v>1985</v>
      </c>
      <c r="L2843" s="1">
        <f t="shared" si="89"/>
        <v>2532</v>
      </c>
      <c r="M2843">
        <v>54.32</v>
      </c>
      <c r="N2843">
        <v>-5.68</v>
      </c>
      <c r="O2843" t="s">
        <v>4129</v>
      </c>
      <c r="P2843" t="s">
        <v>34</v>
      </c>
      <c r="Q2843" t="s">
        <v>35</v>
      </c>
      <c r="R2843">
        <v>405</v>
      </c>
      <c r="S2843">
        <v>8</v>
      </c>
      <c r="T2843">
        <v>0</v>
      </c>
    </row>
    <row r="2844" spans="1:20">
      <c r="A2844" t="s">
        <v>1371</v>
      </c>
      <c r="B2844" s="4">
        <v>15</v>
      </c>
      <c r="C2844" s="4">
        <v>6</v>
      </c>
      <c r="D2844" s="4">
        <v>1984</v>
      </c>
      <c r="E2844" s="1">
        <f t="shared" si="88"/>
        <v>7614</v>
      </c>
      <c r="F2844">
        <v>53.62</v>
      </c>
      <c r="G2844">
        <v>-1.87</v>
      </c>
      <c r="H2844" t="s">
        <v>4129</v>
      </c>
      <c r="I2844" s="4">
        <v>21</v>
      </c>
      <c r="J2844" s="4">
        <v>6</v>
      </c>
      <c r="K2844" s="6">
        <v>1984</v>
      </c>
      <c r="L2844" s="1">
        <f t="shared" si="89"/>
        <v>9806</v>
      </c>
      <c r="M2844">
        <v>53.62</v>
      </c>
      <c r="N2844">
        <v>-1.87</v>
      </c>
      <c r="O2844" t="s">
        <v>4129</v>
      </c>
      <c r="P2844" t="s">
        <v>81</v>
      </c>
      <c r="Q2844" t="s">
        <v>35</v>
      </c>
      <c r="R2844">
        <v>6</v>
      </c>
      <c r="S2844">
        <v>0</v>
      </c>
      <c r="T2844">
        <v>0</v>
      </c>
    </row>
    <row r="2845" spans="1:20">
      <c r="A2845" t="s">
        <v>1579</v>
      </c>
      <c r="B2845" s="4">
        <v>7</v>
      </c>
      <c r="C2845" s="4">
        <v>11</v>
      </c>
      <c r="D2845" s="4">
        <v>1984</v>
      </c>
      <c r="E2845" s="1">
        <f t="shared" si="88"/>
        <v>4845</v>
      </c>
      <c r="F2845">
        <v>46.97</v>
      </c>
      <c r="G2845">
        <v>7.37</v>
      </c>
      <c r="H2845" t="s">
        <v>1558</v>
      </c>
      <c r="I2845" s="4">
        <v>4</v>
      </c>
      <c r="J2845" s="4">
        <v>12</v>
      </c>
      <c r="K2845" s="6">
        <v>1984</v>
      </c>
      <c r="L2845" s="1">
        <f t="shared" si="89"/>
        <v>3780</v>
      </c>
      <c r="M2845">
        <v>46.98</v>
      </c>
      <c r="N2845">
        <v>7.42</v>
      </c>
      <c r="O2845" t="s">
        <v>1558</v>
      </c>
      <c r="P2845" t="s">
        <v>40</v>
      </c>
      <c r="Q2845" t="s">
        <v>35</v>
      </c>
      <c r="R2845">
        <v>27</v>
      </c>
      <c r="S2845">
        <v>5</v>
      </c>
      <c r="T2845">
        <v>64</v>
      </c>
    </row>
    <row r="2846" spans="1:20">
      <c r="A2846" t="s">
        <v>1944</v>
      </c>
      <c r="B2846" s="4">
        <v>22</v>
      </c>
      <c r="C2846" s="4">
        <v>5</v>
      </c>
      <c r="D2846" s="4">
        <v>1984</v>
      </c>
      <c r="E2846" s="1">
        <f t="shared" si="88"/>
        <v>10140</v>
      </c>
      <c r="F2846">
        <v>52.82</v>
      </c>
      <c r="G2846">
        <v>4.68</v>
      </c>
      <c r="H2846" t="s">
        <v>1615</v>
      </c>
      <c r="I2846" s="4">
        <v>11</v>
      </c>
      <c r="J2846" s="4">
        <v>6</v>
      </c>
      <c r="K2846" s="6">
        <v>1987</v>
      </c>
      <c r="L2846" s="1">
        <f t="shared" si="89"/>
        <v>6156</v>
      </c>
      <c r="M2846">
        <v>52.82</v>
      </c>
      <c r="N2846">
        <v>4.7</v>
      </c>
      <c r="O2846" t="s">
        <v>1615</v>
      </c>
      <c r="P2846" t="s">
        <v>40</v>
      </c>
      <c r="Q2846" t="s">
        <v>35</v>
      </c>
      <c r="R2846">
        <v>1115</v>
      </c>
      <c r="S2846">
        <v>2</v>
      </c>
      <c r="T2846">
        <v>0</v>
      </c>
    </row>
    <row r="2847" spans="1:20">
      <c r="A2847" t="s">
        <v>1967</v>
      </c>
      <c r="B2847" s="4">
        <v>27</v>
      </c>
      <c r="C2847" s="4">
        <v>5</v>
      </c>
      <c r="D2847" s="4">
        <v>1984</v>
      </c>
      <c r="E2847" s="1">
        <f t="shared" si="88"/>
        <v>11966</v>
      </c>
      <c r="F2847">
        <v>53.23</v>
      </c>
      <c r="G2847">
        <v>6.12</v>
      </c>
      <c r="H2847" t="s">
        <v>1615</v>
      </c>
      <c r="I2847" s="4">
        <v>27</v>
      </c>
      <c r="J2847" s="4">
        <v>12</v>
      </c>
      <c r="K2847" s="6">
        <v>1984</v>
      </c>
      <c r="L2847" s="1">
        <f t="shared" si="89"/>
        <v>12180</v>
      </c>
      <c r="M2847">
        <v>53.22</v>
      </c>
      <c r="N2847">
        <v>6.07</v>
      </c>
      <c r="O2847" t="s">
        <v>1615</v>
      </c>
      <c r="P2847" t="s">
        <v>34</v>
      </c>
      <c r="Q2847" t="s">
        <v>35</v>
      </c>
      <c r="R2847">
        <v>214</v>
      </c>
      <c r="S2847">
        <v>4</v>
      </c>
      <c r="T2847">
        <v>241</v>
      </c>
    </row>
    <row r="2848" spans="1:20">
      <c r="A2848" t="s">
        <v>1968</v>
      </c>
      <c r="B2848" s="4">
        <v>28</v>
      </c>
      <c r="C2848" s="4">
        <v>5</v>
      </c>
      <c r="D2848" s="4">
        <v>1984</v>
      </c>
      <c r="E2848" s="1">
        <f t="shared" si="88"/>
        <v>12332</v>
      </c>
      <c r="F2848">
        <v>53.05</v>
      </c>
      <c r="G2848">
        <v>4.72</v>
      </c>
      <c r="H2848" t="s">
        <v>1615</v>
      </c>
      <c r="I2848" s="4">
        <v>27</v>
      </c>
      <c r="J2848" s="4">
        <v>10</v>
      </c>
      <c r="K2848" s="6">
        <v>1994</v>
      </c>
      <c r="L2848" s="1">
        <f t="shared" si="89"/>
        <v>12129</v>
      </c>
      <c r="M2848">
        <v>53.3</v>
      </c>
      <c r="N2848">
        <v>5.05</v>
      </c>
      <c r="O2848" t="s">
        <v>1615</v>
      </c>
      <c r="P2848" t="s">
        <v>140</v>
      </c>
      <c r="Q2848" t="s">
        <v>35</v>
      </c>
      <c r="R2848">
        <v>3804</v>
      </c>
      <c r="S2848">
        <v>37</v>
      </c>
      <c r="T2848">
        <v>41</v>
      </c>
    </row>
    <row r="2849" spans="1:20">
      <c r="A2849" t="s">
        <v>1969</v>
      </c>
      <c r="B2849" s="4">
        <v>28</v>
      </c>
      <c r="C2849" s="4">
        <v>5</v>
      </c>
      <c r="D2849" s="4">
        <v>1984</v>
      </c>
      <c r="E2849" s="1">
        <f t="shared" si="88"/>
        <v>12332</v>
      </c>
      <c r="F2849">
        <v>53.05</v>
      </c>
      <c r="G2849">
        <v>4.72</v>
      </c>
      <c r="H2849" t="s">
        <v>1615</v>
      </c>
      <c r="I2849" s="4">
        <v>3</v>
      </c>
      <c r="J2849" s="4">
        <v>5</v>
      </c>
      <c r="K2849" s="6">
        <v>1987</v>
      </c>
      <c r="L2849" s="1">
        <f t="shared" si="89"/>
        <v>3203</v>
      </c>
      <c r="M2849">
        <v>53.05</v>
      </c>
      <c r="N2849">
        <v>4.72</v>
      </c>
      <c r="O2849" t="s">
        <v>1615</v>
      </c>
      <c r="P2849" t="s">
        <v>40</v>
      </c>
      <c r="Q2849" t="s">
        <v>35</v>
      </c>
      <c r="R2849">
        <v>1070</v>
      </c>
      <c r="S2849">
        <v>0</v>
      </c>
      <c r="T2849">
        <v>0</v>
      </c>
    </row>
    <row r="2850" spans="1:20">
      <c r="A2850" t="s">
        <v>1970</v>
      </c>
      <c r="B2850" s="4">
        <v>2</v>
      </c>
      <c r="C2850" s="4">
        <v>6</v>
      </c>
      <c r="D2850" s="4">
        <v>1984</v>
      </c>
      <c r="E2850" s="1">
        <f t="shared" si="88"/>
        <v>2866</v>
      </c>
      <c r="F2850">
        <v>53.05</v>
      </c>
      <c r="G2850">
        <v>4.72</v>
      </c>
      <c r="H2850" t="s">
        <v>1615</v>
      </c>
      <c r="I2850" s="4">
        <v>8</v>
      </c>
      <c r="J2850" s="4">
        <v>4</v>
      </c>
      <c r="K2850" s="6">
        <v>1986</v>
      </c>
      <c r="L2850" s="1">
        <f t="shared" si="89"/>
        <v>4999</v>
      </c>
      <c r="M2850">
        <v>53.05</v>
      </c>
      <c r="N2850">
        <v>4.8</v>
      </c>
      <c r="O2850" t="s">
        <v>1615</v>
      </c>
      <c r="P2850" t="s">
        <v>34</v>
      </c>
      <c r="Q2850" t="s">
        <v>35</v>
      </c>
      <c r="R2850">
        <v>675</v>
      </c>
      <c r="S2850">
        <v>6</v>
      </c>
      <c r="T2850">
        <v>91</v>
      </c>
    </row>
    <row r="2851" spans="1:20">
      <c r="A2851" t="s">
        <v>1971</v>
      </c>
      <c r="B2851" s="4">
        <v>2</v>
      </c>
      <c r="C2851" s="4">
        <v>6</v>
      </c>
      <c r="D2851" s="4">
        <v>1984</v>
      </c>
      <c r="E2851" s="1">
        <f t="shared" si="88"/>
        <v>2866</v>
      </c>
      <c r="F2851">
        <v>53.05</v>
      </c>
      <c r="G2851">
        <v>4.72</v>
      </c>
      <c r="H2851" t="s">
        <v>1615</v>
      </c>
      <c r="I2851" s="4">
        <v>15</v>
      </c>
      <c r="J2851" s="4">
        <v>4</v>
      </c>
      <c r="K2851" s="6">
        <v>1986</v>
      </c>
      <c r="L2851" s="1">
        <f t="shared" si="89"/>
        <v>7555</v>
      </c>
      <c r="M2851">
        <v>53.03</v>
      </c>
      <c r="N2851">
        <v>4.7300000000000004</v>
      </c>
      <c r="O2851" t="s">
        <v>1615</v>
      </c>
      <c r="P2851" t="s">
        <v>34</v>
      </c>
      <c r="Q2851" t="s">
        <v>35</v>
      </c>
      <c r="R2851">
        <v>682</v>
      </c>
      <c r="S2851">
        <v>3</v>
      </c>
      <c r="T2851">
        <v>149</v>
      </c>
    </row>
    <row r="2852" spans="1:20">
      <c r="A2852" t="s">
        <v>1972</v>
      </c>
      <c r="B2852" s="4">
        <v>26</v>
      </c>
      <c r="C2852" s="4">
        <v>5</v>
      </c>
      <c r="D2852" s="4">
        <v>1984</v>
      </c>
      <c r="E2852" s="1">
        <f t="shared" si="88"/>
        <v>11601</v>
      </c>
      <c r="F2852">
        <v>52.17</v>
      </c>
      <c r="G2852">
        <v>4.3499999999999996</v>
      </c>
      <c r="H2852" t="s">
        <v>1615</v>
      </c>
      <c r="I2852" s="4">
        <v>6</v>
      </c>
      <c r="J2852" s="4">
        <v>8</v>
      </c>
      <c r="K2852" s="6">
        <v>1984</v>
      </c>
      <c r="L2852" s="1">
        <f t="shared" si="89"/>
        <v>4388</v>
      </c>
      <c r="M2852">
        <v>52.18</v>
      </c>
      <c r="N2852">
        <v>4.38</v>
      </c>
      <c r="O2852" t="s">
        <v>1615</v>
      </c>
      <c r="P2852" t="s">
        <v>40</v>
      </c>
      <c r="Q2852" t="s">
        <v>35</v>
      </c>
      <c r="R2852">
        <v>72</v>
      </c>
      <c r="S2852">
        <v>3</v>
      </c>
      <c r="T2852">
        <v>51</v>
      </c>
    </row>
    <row r="2853" spans="1:20">
      <c r="A2853" t="s">
        <v>2106</v>
      </c>
      <c r="B2853" s="4">
        <v>29</v>
      </c>
      <c r="C2853" s="4">
        <v>5</v>
      </c>
      <c r="D2853" s="4">
        <v>1984</v>
      </c>
      <c r="E2853" s="1">
        <f t="shared" si="88"/>
        <v>12697</v>
      </c>
      <c r="F2853">
        <v>59.02</v>
      </c>
      <c r="G2853">
        <v>8.5299999999999994</v>
      </c>
      <c r="H2853" t="s">
        <v>669</v>
      </c>
      <c r="I2853" s="4">
        <v>23</v>
      </c>
      <c r="J2853" s="4">
        <v>7</v>
      </c>
      <c r="K2853" s="6">
        <v>1984</v>
      </c>
      <c r="L2853" s="1">
        <f t="shared" si="89"/>
        <v>10566</v>
      </c>
      <c r="M2853">
        <v>59.02</v>
      </c>
      <c r="N2853">
        <v>8.5299999999999994</v>
      </c>
      <c r="O2853" t="s">
        <v>669</v>
      </c>
      <c r="P2853" t="s">
        <v>34</v>
      </c>
      <c r="Q2853" t="s">
        <v>35</v>
      </c>
      <c r="R2853">
        <v>55</v>
      </c>
      <c r="S2853">
        <v>0</v>
      </c>
      <c r="T2853">
        <v>0</v>
      </c>
    </row>
    <row r="2854" spans="1:20">
      <c r="A2854" t="s">
        <v>2316</v>
      </c>
      <c r="B2854" s="4">
        <v>26</v>
      </c>
      <c r="C2854" s="4">
        <v>5</v>
      </c>
      <c r="D2854" s="4">
        <v>1984</v>
      </c>
      <c r="E2854" s="1">
        <f t="shared" si="88"/>
        <v>11601</v>
      </c>
      <c r="F2854">
        <v>64.02</v>
      </c>
      <c r="G2854">
        <v>9.93</v>
      </c>
      <c r="H2854" t="s">
        <v>669</v>
      </c>
      <c r="I2854" s="4">
        <v>30</v>
      </c>
      <c r="J2854" s="4">
        <v>5</v>
      </c>
      <c r="K2854" s="6">
        <v>1986</v>
      </c>
      <c r="L2854" s="1">
        <f t="shared" si="89"/>
        <v>13064</v>
      </c>
      <c r="M2854">
        <v>64.03</v>
      </c>
      <c r="N2854">
        <v>9.8800000000000008</v>
      </c>
      <c r="O2854" t="s">
        <v>669</v>
      </c>
      <c r="P2854" t="s">
        <v>81</v>
      </c>
      <c r="Q2854" t="s">
        <v>35</v>
      </c>
      <c r="R2854">
        <v>734</v>
      </c>
      <c r="S2854">
        <v>4</v>
      </c>
      <c r="T2854">
        <v>308</v>
      </c>
    </row>
    <row r="2855" spans="1:20">
      <c r="A2855" t="s">
        <v>2327</v>
      </c>
      <c r="B2855" s="4">
        <v>4</v>
      </c>
      <c r="C2855" s="4">
        <v>6</v>
      </c>
      <c r="D2855" s="4">
        <v>1984</v>
      </c>
      <c r="E2855" s="1">
        <f t="shared" si="88"/>
        <v>3597</v>
      </c>
      <c r="F2855">
        <v>60.25</v>
      </c>
      <c r="G2855">
        <v>6.58</v>
      </c>
      <c r="H2855" t="s">
        <v>669</v>
      </c>
      <c r="I2855" s="4">
        <v>30</v>
      </c>
      <c r="J2855" s="4">
        <v>3</v>
      </c>
      <c r="K2855" s="6">
        <v>1985</v>
      </c>
      <c r="L2855" s="1">
        <f t="shared" si="89"/>
        <v>13002</v>
      </c>
      <c r="M2855">
        <v>60.2</v>
      </c>
      <c r="N2855">
        <v>6.58</v>
      </c>
      <c r="O2855" t="s">
        <v>669</v>
      </c>
      <c r="P2855" t="s">
        <v>81</v>
      </c>
      <c r="Q2855" t="s">
        <v>35</v>
      </c>
      <c r="R2855">
        <v>299</v>
      </c>
      <c r="S2855">
        <v>6</v>
      </c>
      <c r="T2855">
        <v>181</v>
      </c>
    </row>
    <row r="2856" spans="1:20">
      <c r="A2856" t="s">
        <v>2328</v>
      </c>
      <c r="B2856" s="4">
        <v>3</v>
      </c>
      <c r="C2856" s="4">
        <v>6</v>
      </c>
      <c r="D2856" s="4">
        <v>1984</v>
      </c>
      <c r="E2856" s="1">
        <f t="shared" si="88"/>
        <v>3231</v>
      </c>
      <c r="F2856">
        <v>60.2</v>
      </c>
      <c r="G2856">
        <v>5.5</v>
      </c>
      <c r="H2856" t="s">
        <v>669</v>
      </c>
      <c r="I2856" s="4">
        <v>3</v>
      </c>
      <c r="J2856" s="4">
        <v>8</v>
      </c>
      <c r="K2856" s="6">
        <v>1984</v>
      </c>
      <c r="L2856" s="1">
        <f t="shared" si="89"/>
        <v>3292</v>
      </c>
      <c r="M2856">
        <v>60.18</v>
      </c>
      <c r="N2856">
        <v>5.47</v>
      </c>
      <c r="O2856" t="s">
        <v>669</v>
      </c>
      <c r="P2856" t="s">
        <v>84</v>
      </c>
      <c r="Q2856" t="s">
        <v>35</v>
      </c>
      <c r="R2856">
        <v>61</v>
      </c>
      <c r="S2856">
        <v>3</v>
      </c>
      <c r="T2856">
        <v>225</v>
      </c>
    </row>
    <row r="2857" spans="1:20">
      <c r="A2857" t="s">
        <v>2439</v>
      </c>
      <c r="B2857" s="4">
        <v>19</v>
      </c>
      <c r="C2857" s="4">
        <v>5</v>
      </c>
      <c r="D2857" s="4">
        <v>1984</v>
      </c>
      <c r="E2857" s="1">
        <f t="shared" si="88"/>
        <v>9044</v>
      </c>
      <c r="F2857">
        <v>51.93</v>
      </c>
      <c r="G2857">
        <v>15.5</v>
      </c>
      <c r="H2857" t="s">
        <v>2428</v>
      </c>
      <c r="I2857" s="4">
        <v>25</v>
      </c>
      <c r="J2857" s="4">
        <v>5</v>
      </c>
      <c r="K2857" s="6">
        <v>1984</v>
      </c>
      <c r="L2857" s="1">
        <f t="shared" si="89"/>
        <v>11236</v>
      </c>
      <c r="M2857">
        <v>51.93</v>
      </c>
      <c r="N2857">
        <v>15.5</v>
      </c>
      <c r="O2857" t="s">
        <v>2428</v>
      </c>
      <c r="P2857" t="s">
        <v>40</v>
      </c>
      <c r="Q2857" t="s">
        <v>35</v>
      </c>
      <c r="R2857">
        <v>6</v>
      </c>
      <c r="S2857">
        <v>0</v>
      </c>
      <c r="T2857">
        <v>0</v>
      </c>
    </row>
    <row r="2858" spans="1:20">
      <c r="A2858" t="s">
        <v>2900</v>
      </c>
      <c r="B2858" s="4">
        <v>6</v>
      </c>
      <c r="C2858" s="4">
        <v>6</v>
      </c>
      <c r="D2858" s="4">
        <v>1984</v>
      </c>
      <c r="E2858" s="1">
        <f t="shared" si="88"/>
        <v>4327</v>
      </c>
      <c r="F2858">
        <v>60.18</v>
      </c>
      <c r="G2858">
        <v>24.95</v>
      </c>
      <c r="H2858" t="s">
        <v>2455</v>
      </c>
      <c r="I2858" s="4">
        <v>10</v>
      </c>
      <c r="J2858" s="4">
        <v>6</v>
      </c>
      <c r="K2858" s="6">
        <v>1984</v>
      </c>
      <c r="L2858" s="1">
        <f t="shared" si="89"/>
        <v>5788</v>
      </c>
      <c r="M2858">
        <v>60.17</v>
      </c>
      <c r="N2858">
        <v>24.95</v>
      </c>
      <c r="O2858" t="s">
        <v>2455</v>
      </c>
      <c r="P2858" t="s">
        <v>84</v>
      </c>
      <c r="Q2858" t="s">
        <v>35</v>
      </c>
      <c r="R2858">
        <v>4</v>
      </c>
      <c r="S2858">
        <v>2</v>
      </c>
      <c r="T2858">
        <v>181</v>
      </c>
    </row>
    <row r="2859" spans="1:20">
      <c r="A2859" t="s">
        <v>2901</v>
      </c>
      <c r="B2859" s="4">
        <v>1</v>
      </c>
      <c r="C2859" s="4">
        <v>6</v>
      </c>
      <c r="D2859" s="4">
        <v>1984</v>
      </c>
      <c r="E2859" s="1">
        <f t="shared" si="88"/>
        <v>2501</v>
      </c>
      <c r="F2859">
        <v>61.07</v>
      </c>
      <c r="G2859">
        <v>28.28</v>
      </c>
      <c r="H2859" t="s">
        <v>2455</v>
      </c>
      <c r="I2859" s="4">
        <v>19</v>
      </c>
      <c r="J2859" s="4">
        <v>4</v>
      </c>
      <c r="K2859" s="6">
        <v>1990</v>
      </c>
      <c r="L2859" s="1">
        <f t="shared" si="89"/>
        <v>9020</v>
      </c>
      <c r="M2859">
        <v>61.07</v>
      </c>
      <c r="N2859">
        <v>28.2</v>
      </c>
      <c r="O2859" t="s">
        <v>2455</v>
      </c>
      <c r="P2859" t="s">
        <v>34</v>
      </c>
      <c r="Q2859" t="s">
        <v>35</v>
      </c>
      <c r="R2859">
        <v>2148</v>
      </c>
      <c r="S2859">
        <v>5</v>
      </c>
      <c r="T2859">
        <v>270</v>
      </c>
    </row>
    <row r="2860" spans="1:20">
      <c r="A2860" t="s">
        <v>3034</v>
      </c>
      <c r="B2860" s="4">
        <v>27</v>
      </c>
      <c r="C2860" s="4">
        <v>5</v>
      </c>
      <c r="D2860" s="4">
        <v>1984</v>
      </c>
      <c r="E2860" s="1">
        <f t="shared" si="88"/>
        <v>11966</v>
      </c>
      <c r="F2860">
        <v>60.87</v>
      </c>
      <c r="G2860">
        <v>23.52</v>
      </c>
      <c r="H2860" t="s">
        <v>2455</v>
      </c>
      <c r="I2860" s="4">
        <v>5</v>
      </c>
      <c r="J2860" s="4">
        <v>7</v>
      </c>
      <c r="K2860" s="6">
        <v>1984</v>
      </c>
      <c r="L2860" s="1">
        <f t="shared" si="89"/>
        <v>3992</v>
      </c>
      <c r="M2860">
        <v>60.87</v>
      </c>
      <c r="N2860">
        <v>23.52</v>
      </c>
      <c r="O2860" t="s">
        <v>2455</v>
      </c>
      <c r="P2860" t="s">
        <v>81</v>
      </c>
      <c r="Q2860" t="s">
        <v>35</v>
      </c>
      <c r="R2860">
        <v>39</v>
      </c>
      <c r="S2860">
        <v>0</v>
      </c>
      <c r="T2860">
        <v>0</v>
      </c>
    </row>
    <row r="2861" spans="1:20">
      <c r="A2861" t="s">
        <v>3040</v>
      </c>
      <c r="B2861" s="4">
        <v>10</v>
      </c>
      <c r="C2861" s="4">
        <v>6</v>
      </c>
      <c r="D2861" s="4">
        <v>1984</v>
      </c>
      <c r="E2861" s="1">
        <f t="shared" si="88"/>
        <v>5788</v>
      </c>
      <c r="F2861">
        <v>60.5</v>
      </c>
      <c r="G2861">
        <v>24.2</v>
      </c>
      <c r="H2861" t="s">
        <v>2455</v>
      </c>
      <c r="I2861" s="4">
        <v>1</v>
      </c>
      <c r="J2861" s="4">
        <v>8</v>
      </c>
      <c r="K2861" s="6">
        <v>1984</v>
      </c>
      <c r="L2861" s="1">
        <f t="shared" si="89"/>
        <v>2562</v>
      </c>
      <c r="M2861">
        <v>60.53</v>
      </c>
      <c r="N2861">
        <v>24.17</v>
      </c>
      <c r="O2861" t="s">
        <v>2455</v>
      </c>
      <c r="P2861" t="s">
        <v>40</v>
      </c>
      <c r="Q2861" t="s">
        <v>35</v>
      </c>
      <c r="R2861">
        <v>52</v>
      </c>
      <c r="S2861">
        <v>5</v>
      </c>
      <c r="T2861">
        <v>334</v>
      </c>
    </row>
    <row r="2862" spans="1:20">
      <c r="A2862" t="s">
        <v>3068</v>
      </c>
      <c r="B2862" s="4">
        <v>2</v>
      </c>
      <c r="C2862" s="4">
        <v>6</v>
      </c>
      <c r="D2862" s="4">
        <v>1984</v>
      </c>
      <c r="E2862" s="1">
        <f t="shared" si="88"/>
        <v>2866</v>
      </c>
      <c r="F2862">
        <v>62.62</v>
      </c>
      <c r="G2862">
        <v>29.92</v>
      </c>
      <c r="H2862" t="s">
        <v>2455</v>
      </c>
      <c r="I2862" s="4">
        <v>4</v>
      </c>
      <c r="J2862" s="4">
        <v>9</v>
      </c>
      <c r="K2862" s="6">
        <v>1984</v>
      </c>
      <c r="L2862" s="1">
        <f t="shared" si="89"/>
        <v>3689</v>
      </c>
      <c r="M2862">
        <v>62.6</v>
      </c>
      <c r="N2862">
        <v>29.82</v>
      </c>
      <c r="O2862" t="s">
        <v>2455</v>
      </c>
      <c r="P2862" t="s">
        <v>140</v>
      </c>
      <c r="Q2862" t="s">
        <v>35</v>
      </c>
      <c r="R2862">
        <v>94</v>
      </c>
      <c r="S2862">
        <v>6</v>
      </c>
      <c r="T2862">
        <v>251</v>
      </c>
    </row>
    <row r="2863" spans="1:20">
      <c r="A2863" t="s">
        <v>3069</v>
      </c>
      <c r="B2863" s="4">
        <v>2</v>
      </c>
      <c r="C2863" s="4">
        <v>6</v>
      </c>
      <c r="D2863" s="4">
        <v>1984</v>
      </c>
      <c r="E2863" s="1">
        <f t="shared" si="88"/>
        <v>2866</v>
      </c>
      <c r="F2863">
        <v>62.62</v>
      </c>
      <c r="G2863">
        <v>29.92</v>
      </c>
      <c r="H2863" t="s">
        <v>2455</v>
      </c>
      <c r="I2863" s="4">
        <v>10</v>
      </c>
      <c r="J2863" s="4">
        <v>8</v>
      </c>
      <c r="K2863" s="6">
        <v>1984</v>
      </c>
      <c r="L2863" s="1">
        <f t="shared" si="89"/>
        <v>5849</v>
      </c>
      <c r="M2863">
        <v>62.62</v>
      </c>
      <c r="N2863">
        <v>29.87</v>
      </c>
      <c r="O2863" t="s">
        <v>2455</v>
      </c>
      <c r="P2863" t="s">
        <v>34</v>
      </c>
      <c r="Q2863" t="s">
        <v>35</v>
      </c>
      <c r="R2863">
        <v>69</v>
      </c>
      <c r="S2863">
        <v>3</v>
      </c>
      <c r="T2863">
        <v>270</v>
      </c>
    </row>
    <row r="2864" spans="1:20">
      <c r="A2864" t="s">
        <v>3083</v>
      </c>
      <c r="B2864" s="4">
        <v>29</v>
      </c>
      <c r="C2864" s="4">
        <v>5</v>
      </c>
      <c r="D2864" s="4">
        <v>1984</v>
      </c>
      <c r="E2864" s="1">
        <f t="shared" si="88"/>
        <v>12697</v>
      </c>
      <c r="F2864">
        <v>63.17</v>
      </c>
      <c r="G2864">
        <v>27.3</v>
      </c>
      <c r="H2864" t="s">
        <v>2455</v>
      </c>
      <c r="I2864" s="4">
        <v>15</v>
      </c>
      <c r="J2864" s="4">
        <v>5</v>
      </c>
      <c r="K2864" s="6">
        <v>1985</v>
      </c>
      <c r="L2864" s="1">
        <f t="shared" si="89"/>
        <v>7584</v>
      </c>
      <c r="M2864">
        <v>63.15</v>
      </c>
      <c r="N2864">
        <v>27.3</v>
      </c>
      <c r="O2864" t="s">
        <v>2455</v>
      </c>
      <c r="P2864" t="s">
        <v>40</v>
      </c>
      <c r="Q2864" t="s">
        <v>35</v>
      </c>
      <c r="R2864">
        <v>351</v>
      </c>
      <c r="S2864">
        <v>2</v>
      </c>
      <c r="T2864">
        <v>181</v>
      </c>
    </row>
    <row r="2865" spans="1:20">
      <c r="A2865" t="s">
        <v>3084</v>
      </c>
      <c r="B2865" s="4">
        <v>31</v>
      </c>
      <c r="C2865" s="4">
        <v>5</v>
      </c>
      <c r="D2865" s="4">
        <v>1984</v>
      </c>
      <c r="E2865" s="1">
        <f t="shared" si="88"/>
        <v>13427</v>
      </c>
      <c r="F2865">
        <v>63.15</v>
      </c>
      <c r="G2865">
        <v>27.08</v>
      </c>
      <c r="H2865" t="s">
        <v>2455</v>
      </c>
      <c r="I2865" s="4">
        <v>20</v>
      </c>
      <c r="J2865" s="4">
        <v>7</v>
      </c>
      <c r="K2865" s="6">
        <v>1984</v>
      </c>
      <c r="L2865" s="1">
        <f t="shared" si="89"/>
        <v>9471</v>
      </c>
      <c r="M2865">
        <v>63.15</v>
      </c>
      <c r="N2865">
        <v>27.08</v>
      </c>
      <c r="O2865" t="s">
        <v>2455</v>
      </c>
      <c r="P2865" t="s">
        <v>84</v>
      </c>
      <c r="Q2865" t="s">
        <v>35</v>
      </c>
      <c r="R2865">
        <v>50</v>
      </c>
      <c r="S2865">
        <v>0</v>
      </c>
      <c r="T2865">
        <v>0</v>
      </c>
    </row>
    <row r="2866" spans="1:20">
      <c r="A2866" t="s">
        <v>3091</v>
      </c>
      <c r="B2866" s="4">
        <v>16</v>
      </c>
      <c r="C2866" s="4">
        <v>6</v>
      </c>
      <c r="D2866" s="4">
        <v>1984</v>
      </c>
      <c r="E2866" s="1">
        <f t="shared" si="88"/>
        <v>7980</v>
      </c>
      <c r="F2866">
        <v>69.599999999999994</v>
      </c>
      <c r="G2866">
        <v>27.22</v>
      </c>
      <c r="H2866" t="s">
        <v>2455</v>
      </c>
      <c r="I2866" s="4">
        <v>28</v>
      </c>
      <c r="J2866" s="4">
        <v>11</v>
      </c>
      <c r="K2866" s="6">
        <v>1984</v>
      </c>
      <c r="L2866" s="1">
        <f t="shared" si="89"/>
        <v>12516</v>
      </c>
      <c r="M2866">
        <v>69.63</v>
      </c>
      <c r="N2866">
        <v>27.08</v>
      </c>
      <c r="O2866" t="s">
        <v>2455</v>
      </c>
      <c r="P2866" t="s">
        <v>34</v>
      </c>
      <c r="Q2866" t="s">
        <v>35</v>
      </c>
      <c r="R2866">
        <v>165</v>
      </c>
      <c r="S2866">
        <v>7</v>
      </c>
      <c r="T2866">
        <v>306</v>
      </c>
    </row>
    <row r="2867" spans="1:20">
      <c r="A2867" t="s">
        <v>3103</v>
      </c>
      <c r="B2867" s="4">
        <v>2</v>
      </c>
      <c r="C2867" s="4">
        <v>6</v>
      </c>
      <c r="D2867" s="4">
        <v>1984</v>
      </c>
      <c r="E2867" s="1">
        <f t="shared" si="88"/>
        <v>2866</v>
      </c>
      <c r="F2867">
        <v>62.52</v>
      </c>
      <c r="G2867">
        <v>27.12</v>
      </c>
      <c r="H2867" t="s">
        <v>2455</v>
      </c>
      <c r="I2867" s="4">
        <v>31</v>
      </c>
      <c r="J2867" s="4">
        <v>8</v>
      </c>
      <c r="K2867" s="6">
        <v>1984</v>
      </c>
      <c r="L2867" s="1">
        <f t="shared" si="89"/>
        <v>13519</v>
      </c>
      <c r="M2867">
        <v>62.53</v>
      </c>
      <c r="N2867">
        <v>27.08</v>
      </c>
      <c r="O2867" t="s">
        <v>2455</v>
      </c>
      <c r="P2867" t="s">
        <v>81</v>
      </c>
      <c r="Q2867" t="s">
        <v>35</v>
      </c>
      <c r="R2867">
        <v>90</v>
      </c>
      <c r="S2867">
        <v>3</v>
      </c>
      <c r="T2867">
        <v>318</v>
      </c>
    </row>
    <row r="2868" spans="1:20">
      <c r="A2868" t="s">
        <v>3104</v>
      </c>
      <c r="B2868" s="4">
        <v>2</v>
      </c>
      <c r="C2868" s="4">
        <v>6</v>
      </c>
      <c r="D2868" s="4">
        <v>1984</v>
      </c>
      <c r="E2868" s="1">
        <f t="shared" si="88"/>
        <v>2866</v>
      </c>
      <c r="F2868">
        <v>62.62</v>
      </c>
      <c r="G2868">
        <v>27.1</v>
      </c>
      <c r="H2868" t="s">
        <v>2455</v>
      </c>
      <c r="I2868" s="4">
        <v>15</v>
      </c>
      <c r="J2868" s="4">
        <v>8</v>
      </c>
      <c r="K2868" s="6">
        <v>1987</v>
      </c>
      <c r="L2868" s="1">
        <f t="shared" si="89"/>
        <v>7678</v>
      </c>
      <c r="M2868">
        <v>62.5</v>
      </c>
      <c r="N2868">
        <v>27</v>
      </c>
      <c r="O2868" t="s">
        <v>2455</v>
      </c>
      <c r="P2868" t="s">
        <v>40</v>
      </c>
      <c r="Q2868" t="s">
        <v>35</v>
      </c>
      <c r="R2868">
        <v>1169</v>
      </c>
      <c r="S2868">
        <v>14</v>
      </c>
      <c r="T2868">
        <v>202</v>
      </c>
    </row>
    <row r="2869" spans="1:20">
      <c r="A2869" t="s">
        <v>3105</v>
      </c>
      <c r="B2869" s="4">
        <v>3</v>
      </c>
      <c r="C2869" s="4">
        <v>6</v>
      </c>
      <c r="D2869" s="4">
        <v>1984</v>
      </c>
      <c r="E2869" s="1">
        <f t="shared" si="88"/>
        <v>3231</v>
      </c>
      <c r="F2869">
        <v>62.53</v>
      </c>
      <c r="G2869">
        <v>27.17</v>
      </c>
      <c r="H2869" t="s">
        <v>2455</v>
      </c>
      <c r="I2869" s="4">
        <v>28</v>
      </c>
      <c r="J2869" s="4">
        <v>3</v>
      </c>
      <c r="K2869" s="6">
        <v>1986</v>
      </c>
      <c r="L2869" s="1">
        <f t="shared" si="89"/>
        <v>12273</v>
      </c>
      <c r="M2869">
        <v>63.45</v>
      </c>
      <c r="N2869">
        <v>26.73</v>
      </c>
      <c r="O2869" t="s">
        <v>2455</v>
      </c>
      <c r="P2869" t="s">
        <v>34</v>
      </c>
      <c r="Q2869" t="s">
        <v>35</v>
      </c>
      <c r="R2869">
        <v>663</v>
      </c>
      <c r="S2869">
        <v>105</v>
      </c>
      <c r="T2869">
        <v>348</v>
      </c>
    </row>
    <row r="2870" spans="1:20">
      <c r="A2870" t="s">
        <v>3106</v>
      </c>
      <c r="B2870" s="4">
        <v>3</v>
      </c>
      <c r="C2870" s="4">
        <v>6</v>
      </c>
      <c r="D2870" s="4">
        <v>1984</v>
      </c>
      <c r="E2870" s="1">
        <f t="shared" si="88"/>
        <v>3231</v>
      </c>
      <c r="F2870">
        <v>62.53</v>
      </c>
      <c r="G2870">
        <v>27.17</v>
      </c>
      <c r="H2870" t="s">
        <v>2455</v>
      </c>
      <c r="I2870" s="4">
        <v>30</v>
      </c>
      <c r="J2870" s="4">
        <v>6</v>
      </c>
      <c r="K2870" s="6">
        <v>1985</v>
      </c>
      <c r="L2870" s="1">
        <f t="shared" si="89"/>
        <v>13094</v>
      </c>
      <c r="M2870">
        <v>62.53</v>
      </c>
      <c r="N2870">
        <v>27.12</v>
      </c>
      <c r="O2870" t="s">
        <v>2455</v>
      </c>
      <c r="P2870" t="s">
        <v>34</v>
      </c>
      <c r="Q2870" t="s">
        <v>35</v>
      </c>
      <c r="R2870">
        <v>1</v>
      </c>
      <c r="S2870">
        <v>3</v>
      </c>
      <c r="T2870">
        <v>270</v>
      </c>
    </row>
    <row r="2871" spans="1:20">
      <c r="A2871" t="s">
        <v>3107</v>
      </c>
      <c r="B2871" s="4">
        <v>3</v>
      </c>
      <c r="C2871" s="4">
        <v>6</v>
      </c>
      <c r="D2871" s="4">
        <v>1984</v>
      </c>
      <c r="E2871" s="1">
        <f t="shared" si="88"/>
        <v>3231</v>
      </c>
      <c r="F2871">
        <v>62.53</v>
      </c>
      <c r="G2871">
        <v>27.17</v>
      </c>
      <c r="H2871" t="s">
        <v>2455</v>
      </c>
      <c r="I2871" s="4">
        <v>14</v>
      </c>
      <c r="J2871" s="4">
        <v>7</v>
      </c>
      <c r="K2871" s="6">
        <v>1984</v>
      </c>
      <c r="L2871" s="1">
        <f t="shared" si="89"/>
        <v>7279</v>
      </c>
      <c r="M2871">
        <v>62.53</v>
      </c>
      <c r="N2871">
        <v>27.17</v>
      </c>
      <c r="O2871" t="s">
        <v>2455</v>
      </c>
      <c r="P2871" t="s">
        <v>40</v>
      </c>
      <c r="Q2871" t="s">
        <v>35</v>
      </c>
      <c r="R2871">
        <v>1</v>
      </c>
      <c r="S2871">
        <v>0</v>
      </c>
      <c r="T2871">
        <v>0</v>
      </c>
    </row>
    <row r="2872" spans="1:20">
      <c r="A2872" t="s">
        <v>3108</v>
      </c>
      <c r="B2872" s="4">
        <v>3</v>
      </c>
      <c r="C2872" s="4">
        <v>6</v>
      </c>
      <c r="D2872" s="4">
        <v>1984</v>
      </c>
      <c r="E2872" s="1">
        <f t="shared" si="88"/>
        <v>3231</v>
      </c>
      <c r="F2872">
        <v>62.77</v>
      </c>
      <c r="G2872">
        <v>26.7</v>
      </c>
      <c r="H2872" t="s">
        <v>2455</v>
      </c>
      <c r="I2872" s="4">
        <v>23</v>
      </c>
      <c r="J2872" s="4">
        <v>12</v>
      </c>
      <c r="K2872" s="6">
        <v>1985</v>
      </c>
      <c r="L2872" s="1">
        <f t="shared" si="89"/>
        <v>10720</v>
      </c>
      <c r="M2872">
        <v>62.73</v>
      </c>
      <c r="N2872">
        <v>26.73</v>
      </c>
      <c r="O2872" t="s">
        <v>2455</v>
      </c>
      <c r="P2872" t="s">
        <v>34</v>
      </c>
      <c r="Q2872" t="s">
        <v>35</v>
      </c>
      <c r="R2872">
        <v>1</v>
      </c>
      <c r="S2872">
        <v>5</v>
      </c>
      <c r="T2872">
        <v>156</v>
      </c>
    </row>
    <row r="2873" spans="1:20">
      <c r="A2873" t="s">
        <v>3109</v>
      </c>
      <c r="B2873" s="4">
        <v>28</v>
      </c>
      <c r="C2873" s="4">
        <v>5</v>
      </c>
      <c r="D2873" s="4">
        <v>1984</v>
      </c>
      <c r="E2873" s="1">
        <f t="shared" si="88"/>
        <v>12332</v>
      </c>
      <c r="F2873">
        <v>62.62</v>
      </c>
      <c r="G2873">
        <v>27.1</v>
      </c>
      <c r="H2873" t="s">
        <v>2455</v>
      </c>
      <c r="I2873" s="4">
        <v>13</v>
      </c>
      <c r="J2873" s="4">
        <v>6</v>
      </c>
      <c r="K2873" s="6">
        <v>1984</v>
      </c>
      <c r="L2873" s="1">
        <f t="shared" si="89"/>
        <v>6884</v>
      </c>
      <c r="M2873">
        <v>62.62</v>
      </c>
      <c r="N2873">
        <v>27.1</v>
      </c>
      <c r="O2873" t="s">
        <v>2455</v>
      </c>
      <c r="P2873" t="s">
        <v>40</v>
      </c>
      <c r="Q2873" t="s">
        <v>35</v>
      </c>
      <c r="R2873">
        <v>1</v>
      </c>
      <c r="S2873">
        <v>0</v>
      </c>
      <c r="T2873">
        <v>0</v>
      </c>
    </row>
    <row r="2874" spans="1:20">
      <c r="A2874" t="s">
        <v>3110</v>
      </c>
      <c r="B2874" s="4">
        <v>28</v>
      </c>
      <c r="C2874" s="4">
        <v>5</v>
      </c>
      <c r="D2874" s="4">
        <v>1984</v>
      </c>
      <c r="E2874" s="1">
        <f t="shared" si="88"/>
        <v>12332</v>
      </c>
      <c r="F2874">
        <v>62.62</v>
      </c>
      <c r="G2874">
        <v>27.1</v>
      </c>
      <c r="H2874" t="s">
        <v>2455</v>
      </c>
      <c r="I2874" s="4">
        <v>13</v>
      </c>
      <c r="J2874" s="4">
        <v>6</v>
      </c>
      <c r="K2874" s="6">
        <v>1984</v>
      </c>
      <c r="L2874" s="1">
        <f t="shared" si="89"/>
        <v>6884</v>
      </c>
      <c r="M2874">
        <v>62.62</v>
      </c>
      <c r="N2874">
        <v>27.1</v>
      </c>
      <c r="O2874" t="s">
        <v>2455</v>
      </c>
      <c r="P2874" t="s">
        <v>40</v>
      </c>
      <c r="Q2874" t="s">
        <v>35</v>
      </c>
      <c r="R2874">
        <v>1</v>
      </c>
      <c r="S2874">
        <v>0</v>
      </c>
      <c r="T2874">
        <v>0</v>
      </c>
    </row>
    <row r="2875" spans="1:20">
      <c r="A2875" t="s">
        <v>3111</v>
      </c>
      <c r="B2875" s="4">
        <v>28</v>
      </c>
      <c r="C2875" s="4">
        <v>5</v>
      </c>
      <c r="D2875" s="4">
        <v>1984</v>
      </c>
      <c r="E2875" s="1">
        <f t="shared" si="88"/>
        <v>12332</v>
      </c>
      <c r="F2875">
        <v>62.62</v>
      </c>
      <c r="G2875">
        <v>27.1</v>
      </c>
      <c r="H2875" t="s">
        <v>2455</v>
      </c>
      <c r="I2875" s="4">
        <v>13</v>
      </c>
      <c r="J2875" s="4">
        <v>6</v>
      </c>
      <c r="K2875" s="6">
        <v>1984</v>
      </c>
      <c r="L2875" s="1">
        <f t="shared" si="89"/>
        <v>6884</v>
      </c>
      <c r="M2875">
        <v>62.62</v>
      </c>
      <c r="N2875">
        <v>27.1</v>
      </c>
      <c r="O2875" t="s">
        <v>2455</v>
      </c>
      <c r="P2875" t="s">
        <v>40</v>
      </c>
      <c r="Q2875" t="s">
        <v>35</v>
      </c>
      <c r="R2875">
        <v>16</v>
      </c>
      <c r="S2875">
        <v>0</v>
      </c>
      <c r="T2875">
        <v>0</v>
      </c>
    </row>
    <row r="2876" spans="1:20">
      <c r="A2876" t="s">
        <v>3116</v>
      </c>
      <c r="B2876" s="4">
        <v>28</v>
      </c>
      <c r="C2876" s="4">
        <v>5</v>
      </c>
      <c r="D2876" s="4">
        <v>1984</v>
      </c>
      <c r="E2876" s="1">
        <f t="shared" si="88"/>
        <v>12332</v>
      </c>
      <c r="F2876">
        <v>60.98</v>
      </c>
      <c r="G2876">
        <v>24.5</v>
      </c>
      <c r="H2876" t="s">
        <v>2455</v>
      </c>
      <c r="I2876" s="4">
        <v>15</v>
      </c>
      <c r="J2876" s="4">
        <v>9</v>
      </c>
      <c r="K2876" s="6">
        <v>1984</v>
      </c>
      <c r="L2876" s="1">
        <f t="shared" si="89"/>
        <v>7706</v>
      </c>
      <c r="M2876">
        <v>60.98</v>
      </c>
      <c r="N2876">
        <v>24.48</v>
      </c>
      <c r="O2876" t="s">
        <v>2455</v>
      </c>
      <c r="P2876" t="s">
        <v>40</v>
      </c>
      <c r="Q2876" t="s">
        <v>35</v>
      </c>
      <c r="R2876">
        <v>110</v>
      </c>
      <c r="S2876">
        <v>1</v>
      </c>
      <c r="T2876">
        <v>270</v>
      </c>
    </row>
    <row r="2877" spans="1:20">
      <c r="A2877" t="s">
        <v>3117</v>
      </c>
      <c r="B2877" s="4">
        <v>1</v>
      </c>
      <c r="C2877" s="4">
        <v>6</v>
      </c>
      <c r="D2877" s="4">
        <v>1984</v>
      </c>
      <c r="E2877" s="1">
        <f t="shared" si="88"/>
        <v>2501</v>
      </c>
      <c r="F2877">
        <v>60.97</v>
      </c>
      <c r="G2877">
        <v>24.43</v>
      </c>
      <c r="H2877" t="s">
        <v>2455</v>
      </c>
      <c r="I2877" s="4">
        <v>15</v>
      </c>
      <c r="J2877" s="4">
        <v>2</v>
      </c>
      <c r="K2877" s="6">
        <v>1985</v>
      </c>
      <c r="L2877" s="1">
        <f t="shared" si="89"/>
        <v>7495</v>
      </c>
      <c r="M2877">
        <v>61</v>
      </c>
      <c r="N2877">
        <v>24.47</v>
      </c>
      <c r="O2877" t="s">
        <v>2455</v>
      </c>
      <c r="P2877" t="s">
        <v>34</v>
      </c>
      <c r="Q2877" t="s">
        <v>35</v>
      </c>
      <c r="R2877">
        <v>259</v>
      </c>
      <c r="S2877">
        <v>5</v>
      </c>
      <c r="T2877">
        <v>26</v>
      </c>
    </row>
    <row r="2878" spans="1:20">
      <c r="A2878" t="s">
        <v>3122</v>
      </c>
      <c r="B2878" s="4">
        <v>3</v>
      </c>
      <c r="C2878" s="4">
        <v>6</v>
      </c>
      <c r="D2878" s="4">
        <v>1984</v>
      </c>
      <c r="E2878" s="1">
        <f t="shared" si="88"/>
        <v>3231</v>
      </c>
      <c r="F2878">
        <v>62.67</v>
      </c>
      <c r="G2878">
        <v>26.83</v>
      </c>
      <c r="H2878" t="s">
        <v>2455</v>
      </c>
      <c r="I2878" s="4">
        <v>1</v>
      </c>
      <c r="J2878" s="4">
        <v>10</v>
      </c>
      <c r="K2878" s="6">
        <v>1986</v>
      </c>
      <c r="L2878" s="1">
        <f t="shared" si="89"/>
        <v>2625</v>
      </c>
      <c r="M2878">
        <v>62.58</v>
      </c>
      <c r="N2878">
        <v>27.05</v>
      </c>
      <c r="O2878" t="s">
        <v>2455</v>
      </c>
      <c r="P2878" t="s">
        <v>34</v>
      </c>
      <c r="Q2878" t="s">
        <v>35</v>
      </c>
      <c r="R2878">
        <v>850</v>
      </c>
      <c r="S2878">
        <v>15</v>
      </c>
      <c r="T2878">
        <v>130</v>
      </c>
    </row>
    <row r="2879" spans="1:20">
      <c r="A2879" t="s">
        <v>3123</v>
      </c>
      <c r="B2879" s="4">
        <v>6</v>
      </c>
      <c r="C2879" s="4">
        <v>6</v>
      </c>
      <c r="D2879" s="4">
        <v>1984</v>
      </c>
      <c r="E2879" s="1">
        <f t="shared" si="88"/>
        <v>4327</v>
      </c>
      <c r="F2879">
        <v>62.6</v>
      </c>
      <c r="G2879">
        <v>27.15</v>
      </c>
      <c r="H2879" t="s">
        <v>2455</v>
      </c>
      <c r="I2879" s="4">
        <v>21</v>
      </c>
      <c r="J2879" s="4">
        <v>12</v>
      </c>
      <c r="K2879" s="6">
        <v>1987</v>
      </c>
      <c r="L2879" s="1">
        <f t="shared" si="89"/>
        <v>9992</v>
      </c>
      <c r="M2879">
        <v>62.33</v>
      </c>
      <c r="N2879">
        <v>26.47</v>
      </c>
      <c r="O2879" t="s">
        <v>2455</v>
      </c>
      <c r="P2879" t="s">
        <v>84</v>
      </c>
      <c r="Q2879" t="s">
        <v>35</v>
      </c>
      <c r="R2879">
        <v>1293</v>
      </c>
      <c r="S2879">
        <v>46</v>
      </c>
      <c r="T2879">
        <v>230</v>
      </c>
    </row>
    <row r="2880" spans="1:20">
      <c r="A2880" t="s">
        <v>3124</v>
      </c>
      <c r="B2880" s="4">
        <v>7</v>
      </c>
      <c r="C2880" s="4">
        <v>6</v>
      </c>
      <c r="D2880" s="4">
        <v>1984</v>
      </c>
      <c r="E2880" s="1">
        <f t="shared" si="88"/>
        <v>4692</v>
      </c>
      <c r="F2880">
        <v>62.53</v>
      </c>
      <c r="G2880">
        <v>27.23</v>
      </c>
      <c r="H2880" t="s">
        <v>2455</v>
      </c>
      <c r="I2880" s="4">
        <v>22</v>
      </c>
      <c r="J2880" s="4">
        <v>10</v>
      </c>
      <c r="K2880" s="6">
        <v>1984</v>
      </c>
      <c r="L2880" s="1">
        <f t="shared" si="89"/>
        <v>10293</v>
      </c>
      <c r="M2880">
        <v>62.53</v>
      </c>
      <c r="N2880">
        <v>27.23</v>
      </c>
      <c r="O2880" t="s">
        <v>2455</v>
      </c>
      <c r="P2880" t="s">
        <v>34</v>
      </c>
      <c r="Q2880" t="s">
        <v>35</v>
      </c>
      <c r="R2880">
        <v>137</v>
      </c>
      <c r="S2880">
        <v>0</v>
      </c>
      <c r="T2880">
        <v>0</v>
      </c>
    </row>
    <row r="2881" spans="1:20">
      <c r="A2881" t="s">
        <v>3125</v>
      </c>
      <c r="B2881" s="4">
        <v>7</v>
      </c>
      <c r="C2881" s="4">
        <v>6</v>
      </c>
      <c r="D2881" s="4">
        <v>1984</v>
      </c>
      <c r="E2881" s="1">
        <f t="shared" si="88"/>
        <v>4692</v>
      </c>
      <c r="F2881">
        <v>62.53</v>
      </c>
      <c r="G2881">
        <v>27.23</v>
      </c>
      <c r="H2881" t="s">
        <v>2455</v>
      </c>
      <c r="I2881" s="4">
        <v>15</v>
      </c>
      <c r="J2881" s="4">
        <v>11</v>
      </c>
      <c r="K2881" s="6">
        <v>1984</v>
      </c>
      <c r="L2881" s="1">
        <f t="shared" si="89"/>
        <v>7767</v>
      </c>
      <c r="M2881">
        <v>62.53</v>
      </c>
      <c r="N2881">
        <v>27.23</v>
      </c>
      <c r="O2881" t="s">
        <v>2455</v>
      </c>
      <c r="P2881" t="s">
        <v>34</v>
      </c>
      <c r="Q2881" t="s">
        <v>35</v>
      </c>
      <c r="R2881">
        <v>161</v>
      </c>
      <c r="S2881">
        <v>0</v>
      </c>
      <c r="T2881">
        <v>0</v>
      </c>
    </row>
    <row r="2882" spans="1:20">
      <c r="A2882" t="s">
        <v>3126</v>
      </c>
      <c r="B2882" s="4">
        <v>7</v>
      </c>
      <c r="C2882" s="4">
        <v>6</v>
      </c>
      <c r="D2882" s="4">
        <v>1984</v>
      </c>
      <c r="E2882" s="1">
        <f t="shared" si="88"/>
        <v>4692</v>
      </c>
      <c r="F2882">
        <v>62.53</v>
      </c>
      <c r="G2882">
        <v>27.23</v>
      </c>
      <c r="H2882" t="s">
        <v>2455</v>
      </c>
      <c r="I2882" s="4">
        <v>22</v>
      </c>
      <c r="J2882" s="4">
        <v>10</v>
      </c>
      <c r="K2882" s="6">
        <v>1984</v>
      </c>
      <c r="L2882" s="1">
        <f t="shared" si="89"/>
        <v>10293</v>
      </c>
      <c r="M2882">
        <v>62.53</v>
      </c>
      <c r="N2882">
        <v>27.23</v>
      </c>
      <c r="O2882" t="s">
        <v>2455</v>
      </c>
      <c r="P2882" t="s">
        <v>34</v>
      </c>
      <c r="Q2882" t="s">
        <v>35</v>
      </c>
      <c r="R2882">
        <v>137</v>
      </c>
      <c r="S2882">
        <v>0</v>
      </c>
      <c r="T2882">
        <v>0</v>
      </c>
    </row>
    <row r="2883" spans="1:20">
      <c r="A2883" t="s">
        <v>3127</v>
      </c>
      <c r="B2883" s="4">
        <v>9</v>
      </c>
      <c r="C2883" s="4">
        <v>6</v>
      </c>
      <c r="D2883" s="4">
        <v>1984</v>
      </c>
      <c r="E2883" s="1">
        <f t="shared" ref="E2883:E2946" si="90">DATE(B2883,C2883,D2883)</f>
        <v>5423</v>
      </c>
      <c r="F2883">
        <v>62.63</v>
      </c>
      <c r="G2883">
        <v>26.85</v>
      </c>
      <c r="H2883" t="s">
        <v>2455</v>
      </c>
      <c r="I2883" s="4">
        <v>5</v>
      </c>
      <c r="J2883" s="4">
        <v>10</v>
      </c>
      <c r="K2883" s="6">
        <v>1988</v>
      </c>
      <c r="L2883" s="1">
        <f t="shared" ref="L2883:L2946" si="91">DATE(I2883,J2883,K2883)</f>
        <v>4088</v>
      </c>
      <c r="M2883">
        <v>62.7</v>
      </c>
      <c r="N2883">
        <v>25.27</v>
      </c>
      <c r="O2883" t="s">
        <v>2455</v>
      </c>
      <c r="P2883" t="s">
        <v>40</v>
      </c>
      <c r="Q2883" t="s">
        <v>35</v>
      </c>
      <c r="R2883">
        <v>1579</v>
      </c>
      <c r="S2883">
        <v>82</v>
      </c>
      <c r="T2883">
        <v>276</v>
      </c>
    </row>
    <row r="2884" spans="1:20">
      <c r="A2884" t="s">
        <v>3876</v>
      </c>
      <c r="B2884" s="4">
        <v>10</v>
      </c>
      <c r="C2884" s="4">
        <v>5</v>
      </c>
      <c r="D2884" s="4">
        <v>1984</v>
      </c>
      <c r="E2884" s="1">
        <f t="shared" si="90"/>
        <v>5757</v>
      </c>
      <c r="F2884">
        <v>55.67</v>
      </c>
      <c r="G2884">
        <v>13.48</v>
      </c>
      <c r="H2884" t="s">
        <v>2497</v>
      </c>
      <c r="I2884" s="4">
        <v>9</v>
      </c>
      <c r="J2884" s="4">
        <v>2</v>
      </c>
      <c r="K2884" s="6">
        <v>1987</v>
      </c>
      <c r="L2884" s="1">
        <f t="shared" si="91"/>
        <v>5306</v>
      </c>
      <c r="M2884">
        <v>55.68</v>
      </c>
      <c r="N2884">
        <v>13.42</v>
      </c>
      <c r="O2884" t="s">
        <v>2497</v>
      </c>
      <c r="P2884" t="s">
        <v>40</v>
      </c>
      <c r="Q2884" t="s">
        <v>35</v>
      </c>
      <c r="R2884">
        <v>1005</v>
      </c>
      <c r="S2884">
        <v>5</v>
      </c>
      <c r="T2884">
        <v>294</v>
      </c>
    </row>
    <row r="2885" spans="1:20">
      <c r="A2885" t="s">
        <v>3910</v>
      </c>
      <c r="B2885" s="4">
        <v>1</v>
      </c>
      <c r="C2885" s="4">
        <v>6</v>
      </c>
      <c r="D2885" s="4">
        <v>1984</v>
      </c>
      <c r="E2885" s="1">
        <f t="shared" si="90"/>
        <v>2501</v>
      </c>
      <c r="F2885">
        <v>55.73</v>
      </c>
      <c r="G2885">
        <v>13.47</v>
      </c>
      <c r="H2885" t="s">
        <v>2497</v>
      </c>
      <c r="I2885" s="4">
        <v>10</v>
      </c>
      <c r="J2885" s="4">
        <v>2</v>
      </c>
      <c r="K2885" s="6">
        <v>1985</v>
      </c>
      <c r="L2885" s="1">
        <f t="shared" si="91"/>
        <v>5669</v>
      </c>
      <c r="M2885">
        <v>55.72</v>
      </c>
      <c r="N2885">
        <v>13.45</v>
      </c>
      <c r="O2885" t="s">
        <v>2497</v>
      </c>
      <c r="P2885" t="s">
        <v>26</v>
      </c>
      <c r="Q2885" t="s">
        <v>52</v>
      </c>
      <c r="R2885">
        <v>254</v>
      </c>
      <c r="S2885">
        <v>3</v>
      </c>
      <c r="T2885">
        <v>210</v>
      </c>
    </row>
    <row r="2886" spans="1:20">
      <c r="A2886" t="s">
        <v>154</v>
      </c>
      <c r="B2886" s="4">
        <v>17</v>
      </c>
      <c r="C2886" s="4">
        <v>6</v>
      </c>
      <c r="D2886" s="4">
        <v>1985</v>
      </c>
      <c r="E2886" s="1">
        <f t="shared" si="90"/>
        <v>8346</v>
      </c>
      <c r="F2886">
        <v>51.28</v>
      </c>
      <c r="G2886">
        <v>3.28</v>
      </c>
      <c r="H2886" t="s">
        <v>22</v>
      </c>
      <c r="I2886" s="4">
        <v>24</v>
      </c>
      <c r="J2886" s="4">
        <v>7</v>
      </c>
      <c r="K2886" s="6">
        <v>1986</v>
      </c>
      <c r="L2886" s="1">
        <f t="shared" si="91"/>
        <v>10934</v>
      </c>
      <c r="M2886">
        <v>51.28</v>
      </c>
      <c r="N2886">
        <v>3.23</v>
      </c>
      <c r="O2886" t="s">
        <v>22</v>
      </c>
      <c r="P2886" t="s">
        <v>34</v>
      </c>
      <c r="Q2886" t="s">
        <v>35</v>
      </c>
      <c r="R2886">
        <v>402</v>
      </c>
      <c r="S2886">
        <v>4</v>
      </c>
      <c r="T2886">
        <v>270</v>
      </c>
    </row>
    <row r="2887" spans="1:20">
      <c r="A2887" t="s">
        <v>286</v>
      </c>
      <c r="B2887" s="4">
        <v>3</v>
      </c>
      <c r="C2887" s="4">
        <v>6</v>
      </c>
      <c r="D2887" s="4">
        <v>1985</v>
      </c>
      <c r="E2887" s="1">
        <f t="shared" si="90"/>
        <v>3232</v>
      </c>
      <c r="F2887">
        <v>50.15</v>
      </c>
      <c r="G2887">
        <v>15.8</v>
      </c>
      <c r="H2887" t="s">
        <v>211</v>
      </c>
      <c r="I2887" s="4">
        <v>15</v>
      </c>
      <c r="J2887" s="4">
        <v>5</v>
      </c>
      <c r="K2887" s="6">
        <v>1988</v>
      </c>
      <c r="L2887" s="1">
        <f t="shared" si="91"/>
        <v>7587</v>
      </c>
      <c r="M2887">
        <v>50.2</v>
      </c>
      <c r="N2887">
        <v>15.77</v>
      </c>
      <c r="O2887" t="s">
        <v>211</v>
      </c>
      <c r="P2887" t="s">
        <v>34</v>
      </c>
      <c r="Q2887" t="s">
        <v>35</v>
      </c>
      <c r="R2887">
        <v>1077</v>
      </c>
      <c r="S2887">
        <v>7</v>
      </c>
      <c r="T2887">
        <v>337</v>
      </c>
    </row>
    <row r="2888" spans="1:20">
      <c r="A2888" t="s">
        <v>288</v>
      </c>
      <c r="B2888" s="4">
        <v>26</v>
      </c>
      <c r="C2888" s="4">
        <v>6</v>
      </c>
      <c r="D2888" s="4">
        <v>1985</v>
      </c>
      <c r="E2888" s="1">
        <f t="shared" si="90"/>
        <v>11633</v>
      </c>
      <c r="F2888">
        <v>49.98</v>
      </c>
      <c r="G2888">
        <v>16.170000000000002</v>
      </c>
      <c r="H2888" t="s">
        <v>211</v>
      </c>
      <c r="I2888" s="4">
        <v>26</v>
      </c>
      <c r="J2888" s="4">
        <v>6</v>
      </c>
      <c r="K2888" s="6">
        <v>1988</v>
      </c>
      <c r="L2888" s="1">
        <f t="shared" si="91"/>
        <v>11636</v>
      </c>
      <c r="M2888">
        <v>49.98</v>
      </c>
      <c r="N2888">
        <v>16.170000000000002</v>
      </c>
      <c r="O2888" t="s">
        <v>211</v>
      </c>
      <c r="P2888" t="s">
        <v>34</v>
      </c>
      <c r="Q2888" t="s">
        <v>35</v>
      </c>
      <c r="R2888">
        <v>1096</v>
      </c>
      <c r="S2888">
        <v>0</v>
      </c>
      <c r="T2888">
        <v>0</v>
      </c>
    </row>
    <row r="2889" spans="1:20">
      <c r="A2889" t="s">
        <v>396</v>
      </c>
      <c r="B2889" s="4">
        <v>30</v>
      </c>
      <c r="C2889" s="4">
        <v>5</v>
      </c>
      <c r="D2889" s="4">
        <v>1985</v>
      </c>
      <c r="E2889" s="1">
        <f t="shared" si="90"/>
        <v>13063</v>
      </c>
      <c r="F2889">
        <v>51.85</v>
      </c>
      <c r="G2889">
        <v>12.05</v>
      </c>
      <c r="H2889" t="s">
        <v>332</v>
      </c>
      <c r="I2889" s="4">
        <v>18</v>
      </c>
      <c r="J2889" s="4">
        <v>7</v>
      </c>
      <c r="K2889" s="6">
        <v>1985</v>
      </c>
      <c r="L2889" s="1">
        <f t="shared" si="91"/>
        <v>8741</v>
      </c>
      <c r="M2889">
        <v>51.85</v>
      </c>
      <c r="N2889">
        <v>12.05</v>
      </c>
      <c r="O2889" t="s">
        <v>332</v>
      </c>
      <c r="P2889" t="s">
        <v>40</v>
      </c>
      <c r="Q2889" t="s">
        <v>35</v>
      </c>
      <c r="R2889">
        <v>49</v>
      </c>
      <c r="S2889">
        <v>0</v>
      </c>
      <c r="T2889">
        <v>0</v>
      </c>
    </row>
    <row r="2890" spans="1:20">
      <c r="A2890" t="s">
        <v>666</v>
      </c>
      <c r="B2890" s="4">
        <v>19</v>
      </c>
      <c r="C2890" s="4">
        <v>5</v>
      </c>
      <c r="D2890" s="4">
        <v>1985</v>
      </c>
      <c r="E2890" s="1">
        <f t="shared" si="90"/>
        <v>9045</v>
      </c>
      <c r="F2890">
        <v>56.37</v>
      </c>
      <c r="G2890">
        <v>8.6199999999999992</v>
      </c>
      <c r="H2890" t="s">
        <v>610</v>
      </c>
      <c r="I2890" s="4">
        <v>5</v>
      </c>
      <c r="J2890" s="4">
        <v>11</v>
      </c>
      <c r="K2890" s="6">
        <v>1992</v>
      </c>
      <c r="L2890" s="1">
        <f t="shared" si="91"/>
        <v>4123</v>
      </c>
      <c r="M2890">
        <v>56.37</v>
      </c>
      <c r="N2890">
        <v>8.6199999999999992</v>
      </c>
      <c r="O2890" t="s">
        <v>610</v>
      </c>
      <c r="P2890" t="s">
        <v>40</v>
      </c>
      <c r="Q2890" t="s">
        <v>35</v>
      </c>
      <c r="R2890">
        <v>2727</v>
      </c>
      <c r="S2890">
        <v>0</v>
      </c>
      <c r="T2890">
        <v>0</v>
      </c>
    </row>
    <row r="2891" spans="1:20">
      <c r="A2891" t="s">
        <v>790</v>
      </c>
      <c r="B2891" s="4">
        <v>15</v>
      </c>
      <c r="C2891" s="4">
        <v>5</v>
      </c>
      <c r="D2891" s="4">
        <v>1985</v>
      </c>
      <c r="E2891" s="1">
        <f t="shared" si="90"/>
        <v>7584</v>
      </c>
      <c r="F2891">
        <v>41.28</v>
      </c>
      <c r="G2891">
        <v>0.67</v>
      </c>
      <c r="H2891" t="s">
        <v>583</v>
      </c>
      <c r="I2891" s="4">
        <v>21</v>
      </c>
      <c r="J2891" s="4">
        <v>10</v>
      </c>
      <c r="K2891" s="6">
        <v>1985</v>
      </c>
      <c r="L2891" s="1">
        <f t="shared" si="91"/>
        <v>9929</v>
      </c>
      <c r="M2891">
        <v>41.28</v>
      </c>
      <c r="N2891">
        <v>0.67</v>
      </c>
      <c r="O2891" t="s">
        <v>583</v>
      </c>
      <c r="P2891" t="s">
        <v>26</v>
      </c>
      <c r="Q2891" t="s">
        <v>35</v>
      </c>
      <c r="R2891">
        <v>159</v>
      </c>
      <c r="S2891">
        <v>0</v>
      </c>
      <c r="T2891">
        <v>0</v>
      </c>
    </row>
    <row r="2892" spans="1:20">
      <c r="A2892" t="s">
        <v>812</v>
      </c>
      <c r="B2892" s="4">
        <v>5</v>
      </c>
      <c r="C2892" s="4">
        <v>6</v>
      </c>
      <c r="D2892" s="4">
        <v>1985</v>
      </c>
      <c r="E2892" s="1">
        <f t="shared" si="90"/>
        <v>3963</v>
      </c>
      <c r="F2892">
        <v>58.77</v>
      </c>
      <c r="G2892">
        <v>24.8</v>
      </c>
      <c r="H2892" t="s">
        <v>795</v>
      </c>
      <c r="I2892" s="4">
        <v>21</v>
      </c>
      <c r="J2892" s="4">
        <v>3</v>
      </c>
      <c r="K2892" s="6">
        <v>1986</v>
      </c>
      <c r="L2892" s="1">
        <f t="shared" si="91"/>
        <v>9716</v>
      </c>
      <c r="M2892">
        <v>58.77</v>
      </c>
      <c r="N2892">
        <v>24.8</v>
      </c>
      <c r="O2892" t="s">
        <v>795</v>
      </c>
      <c r="P2892" t="s">
        <v>34</v>
      </c>
      <c r="Q2892" t="s">
        <v>35</v>
      </c>
      <c r="R2892">
        <v>289</v>
      </c>
      <c r="S2892">
        <v>0</v>
      </c>
      <c r="T2892">
        <v>0</v>
      </c>
    </row>
    <row r="2893" spans="1:20">
      <c r="A2893" t="s">
        <v>817</v>
      </c>
      <c r="B2893" s="4">
        <v>20</v>
      </c>
      <c r="C2893" s="4">
        <v>5</v>
      </c>
      <c r="D2893" s="4">
        <v>1985</v>
      </c>
      <c r="E2893" s="1">
        <f t="shared" si="90"/>
        <v>9411</v>
      </c>
      <c r="F2893">
        <v>58.38</v>
      </c>
      <c r="G2893">
        <v>24.57</v>
      </c>
      <c r="H2893" t="s">
        <v>795</v>
      </c>
      <c r="I2893" s="4">
        <v>12</v>
      </c>
      <c r="J2893" s="4">
        <v>2</v>
      </c>
      <c r="K2893" s="6">
        <v>1987</v>
      </c>
      <c r="L2893" s="1">
        <f t="shared" si="91"/>
        <v>6401</v>
      </c>
      <c r="M2893">
        <v>58.4</v>
      </c>
      <c r="N2893">
        <v>24.62</v>
      </c>
      <c r="O2893" t="s">
        <v>795</v>
      </c>
      <c r="P2893" t="s">
        <v>81</v>
      </c>
      <c r="Q2893" t="s">
        <v>35</v>
      </c>
      <c r="R2893">
        <v>633</v>
      </c>
      <c r="S2893">
        <v>4</v>
      </c>
      <c r="T2893">
        <v>58</v>
      </c>
    </row>
    <row r="2894" spans="1:20">
      <c r="A2894" t="s">
        <v>818</v>
      </c>
      <c r="B2894" s="4">
        <v>26</v>
      </c>
      <c r="C2894" s="4">
        <v>5</v>
      </c>
      <c r="D2894" s="4">
        <v>1985</v>
      </c>
      <c r="E2894" s="1">
        <f t="shared" si="90"/>
        <v>11602</v>
      </c>
      <c r="F2894">
        <v>58</v>
      </c>
      <c r="G2894">
        <v>25.92</v>
      </c>
      <c r="H2894" t="s">
        <v>795</v>
      </c>
      <c r="I2894" s="4">
        <v>24</v>
      </c>
      <c r="J2894" s="4">
        <v>8</v>
      </c>
      <c r="K2894" s="6">
        <v>1988</v>
      </c>
      <c r="L2894" s="1">
        <f t="shared" si="91"/>
        <v>10967</v>
      </c>
      <c r="M2894">
        <v>58</v>
      </c>
      <c r="N2894">
        <v>25.92</v>
      </c>
      <c r="O2894" t="s">
        <v>795</v>
      </c>
      <c r="P2894" t="s">
        <v>40</v>
      </c>
      <c r="Q2894" t="s">
        <v>35</v>
      </c>
      <c r="R2894">
        <v>1186</v>
      </c>
      <c r="S2894">
        <v>0</v>
      </c>
      <c r="T2894">
        <v>0</v>
      </c>
    </row>
    <row r="2895" spans="1:20">
      <c r="A2895" t="s">
        <v>819</v>
      </c>
      <c r="B2895" s="4">
        <v>27</v>
      </c>
      <c r="C2895" s="4">
        <v>5</v>
      </c>
      <c r="D2895" s="4">
        <v>1985</v>
      </c>
      <c r="E2895" s="1">
        <f t="shared" si="90"/>
        <v>11967</v>
      </c>
      <c r="F2895">
        <v>58.4</v>
      </c>
      <c r="G2895">
        <v>24.65</v>
      </c>
      <c r="H2895" t="s">
        <v>795</v>
      </c>
      <c r="I2895" s="4">
        <v>29</v>
      </c>
      <c r="J2895" s="4">
        <v>8</v>
      </c>
      <c r="K2895" s="6">
        <v>1985</v>
      </c>
      <c r="L2895" s="1">
        <f t="shared" si="91"/>
        <v>12790</v>
      </c>
      <c r="M2895">
        <v>58.38</v>
      </c>
      <c r="N2895">
        <v>24.5</v>
      </c>
      <c r="O2895" t="s">
        <v>795</v>
      </c>
      <c r="P2895" t="s">
        <v>40</v>
      </c>
      <c r="Q2895" t="s">
        <v>27</v>
      </c>
      <c r="R2895">
        <v>94</v>
      </c>
      <c r="S2895">
        <v>10</v>
      </c>
      <c r="T2895">
        <v>260</v>
      </c>
    </row>
    <row r="2896" spans="1:20">
      <c r="A2896" t="s">
        <v>821</v>
      </c>
      <c r="B2896" s="4">
        <v>18</v>
      </c>
      <c r="C2896" s="4">
        <v>5</v>
      </c>
      <c r="D2896" s="4">
        <v>1985</v>
      </c>
      <c r="E2896" s="1">
        <f t="shared" si="90"/>
        <v>8680</v>
      </c>
      <c r="F2896">
        <v>58.38</v>
      </c>
      <c r="G2896">
        <v>24.45</v>
      </c>
      <c r="H2896" t="s">
        <v>795</v>
      </c>
      <c r="I2896" s="4">
        <v>9</v>
      </c>
      <c r="J2896" s="4">
        <v>6</v>
      </c>
      <c r="K2896" s="6">
        <v>1986</v>
      </c>
      <c r="L2896" s="1">
        <f t="shared" si="91"/>
        <v>5425</v>
      </c>
      <c r="M2896">
        <v>58.38</v>
      </c>
      <c r="N2896">
        <v>24.45</v>
      </c>
      <c r="O2896" t="s">
        <v>795</v>
      </c>
      <c r="P2896" t="s">
        <v>40</v>
      </c>
      <c r="Q2896" t="s">
        <v>35</v>
      </c>
      <c r="R2896">
        <v>387</v>
      </c>
      <c r="S2896">
        <v>0</v>
      </c>
      <c r="T2896">
        <v>0</v>
      </c>
    </row>
    <row r="2897" spans="1:20">
      <c r="A2897" t="s">
        <v>1074</v>
      </c>
      <c r="B2897" s="4">
        <v>12</v>
      </c>
      <c r="C2897" s="4">
        <v>5</v>
      </c>
      <c r="D2897" s="4">
        <v>1985</v>
      </c>
      <c r="E2897" s="1">
        <f t="shared" si="90"/>
        <v>6489</v>
      </c>
      <c r="F2897">
        <v>53.93</v>
      </c>
      <c r="G2897">
        <v>-2.9</v>
      </c>
      <c r="H2897" t="s">
        <v>4129</v>
      </c>
      <c r="I2897" s="4">
        <v>1</v>
      </c>
      <c r="J2897" s="4">
        <v>9</v>
      </c>
      <c r="K2897" s="6">
        <v>1985</v>
      </c>
      <c r="L2897" s="1">
        <f t="shared" si="91"/>
        <v>2594</v>
      </c>
      <c r="M2897">
        <v>53.93</v>
      </c>
      <c r="N2897">
        <v>-2.9</v>
      </c>
      <c r="O2897" t="s">
        <v>4129</v>
      </c>
      <c r="P2897" t="s">
        <v>34</v>
      </c>
      <c r="Q2897" t="s">
        <v>35</v>
      </c>
      <c r="R2897">
        <v>112</v>
      </c>
      <c r="S2897">
        <v>0</v>
      </c>
      <c r="T2897">
        <v>0</v>
      </c>
    </row>
    <row r="2898" spans="1:20">
      <c r="A2898" t="s">
        <v>1075</v>
      </c>
      <c r="B2898" s="4">
        <v>25</v>
      </c>
      <c r="C2898" s="4">
        <v>5</v>
      </c>
      <c r="D2898" s="4">
        <v>1985</v>
      </c>
      <c r="E2898" s="1">
        <f t="shared" si="90"/>
        <v>11237</v>
      </c>
      <c r="F2898">
        <v>53.92</v>
      </c>
      <c r="G2898">
        <v>-2.97</v>
      </c>
      <c r="H2898" t="s">
        <v>4129</v>
      </c>
      <c r="I2898" s="4">
        <v>26</v>
      </c>
      <c r="J2898" s="4">
        <v>6</v>
      </c>
      <c r="K2898" s="6">
        <v>1985</v>
      </c>
      <c r="L2898" s="1">
        <f t="shared" si="91"/>
        <v>11633</v>
      </c>
      <c r="M2898">
        <v>53.92</v>
      </c>
      <c r="N2898">
        <v>-2.97</v>
      </c>
      <c r="O2898" t="s">
        <v>4129</v>
      </c>
      <c r="P2898" t="s">
        <v>40</v>
      </c>
      <c r="Q2898" t="s">
        <v>35</v>
      </c>
      <c r="R2898">
        <v>32</v>
      </c>
      <c r="S2898">
        <v>0</v>
      </c>
      <c r="T2898">
        <v>0</v>
      </c>
    </row>
    <row r="2899" spans="1:20">
      <c r="A2899" t="s">
        <v>1093</v>
      </c>
      <c r="B2899" s="4">
        <v>20</v>
      </c>
      <c r="C2899" s="4">
        <v>5</v>
      </c>
      <c r="D2899" s="4">
        <v>1985</v>
      </c>
      <c r="E2899" s="1">
        <f t="shared" si="90"/>
        <v>9411</v>
      </c>
      <c r="F2899">
        <v>50.92</v>
      </c>
      <c r="G2899">
        <v>0.98</v>
      </c>
      <c r="H2899" t="s">
        <v>4129</v>
      </c>
      <c r="I2899" s="4">
        <v>11</v>
      </c>
      <c r="J2899" s="4">
        <v>7</v>
      </c>
      <c r="K2899" s="6">
        <v>1985</v>
      </c>
      <c r="L2899" s="1">
        <f t="shared" si="91"/>
        <v>6184</v>
      </c>
      <c r="M2899">
        <v>50.92</v>
      </c>
      <c r="N2899">
        <v>0.98</v>
      </c>
      <c r="O2899" t="s">
        <v>4129</v>
      </c>
      <c r="P2899" t="s">
        <v>81</v>
      </c>
      <c r="Q2899" t="s">
        <v>35</v>
      </c>
      <c r="R2899">
        <v>52</v>
      </c>
      <c r="S2899">
        <v>0</v>
      </c>
      <c r="T2899">
        <v>0</v>
      </c>
    </row>
    <row r="2900" spans="1:20">
      <c r="A2900" t="s">
        <v>1094</v>
      </c>
      <c r="B2900" s="4">
        <v>22</v>
      </c>
      <c r="C2900" s="4">
        <v>5</v>
      </c>
      <c r="D2900" s="4">
        <v>1985</v>
      </c>
      <c r="E2900" s="1">
        <f t="shared" si="90"/>
        <v>10141</v>
      </c>
      <c r="F2900">
        <v>50.92</v>
      </c>
      <c r="G2900">
        <v>0.98</v>
      </c>
      <c r="H2900" t="s">
        <v>4129</v>
      </c>
      <c r="I2900" s="4">
        <v>21</v>
      </c>
      <c r="J2900" s="4">
        <v>4</v>
      </c>
      <c r="K2900" s="6">
        <v>1993</v>
      </c>
      <c r="L2900" s="1">
        <f t="shared" si="91"/>
        <v>9754</v>
      </c>
      <c r="M2900">
        <v>50.92</v>
      </c>
      <c r="N2900">
        <v>0.98</v>
      </c>
      <c r="O2900" t="s">
        <v>4129</v>
      </c>
      <c r="P2900" t="s">
        <v>40</v>
      </c>
      <c r="Q2900" t="s">
        <v>35</v>
      </c>
      <c r="R2900">
        <v>2891</v>
      </c>
      <c r="S2900">
        <v>0</v>
      </c>
      <c r="T2900">
        <v>0</v>
      </c>
    </row>
    <row r="2901" spans="1:20">
      <c r="A2901" t="s">
        <v>1234</v>
      </c>
      <c r="B2901" s="4">
        <v>14</v>
      </c>
      <c r="C2901" s="4">
        <v>5</v>
      </c>
      <c r="D2901" s="4">
        <v>1985</v>
      </c>
      <c r="E2901" s="1">
        <f t="shared" si="90"/>
        <v>7219</v>
      </c>
      <c r="F2901">
        <v>53.37</v>
      </c>
      <c r="G2901">
        <v>-0.97</v>
      </c>
      <c r="H2901" t="s">
        <v>4129</v>
      </c>
      <c r="I2901" s="4">
        <v>4</v>
      </c>
      <c r="J2901" s="4">
        <v>5</v>
      </c>
      <c r="K2901" s="6">
        <v>1993</v>
      </c>
      <c r="L2901" s="1">
        <f t="shared" si="91"/>
        <v>3575</v>
      </c>
      <c r="M2901">
        <v>53.37</v>
      </c>
      <c r="N2901">
        <v>-0.97</v>
      </c>
      <c r="O2901" t="s">
        <v>4129</v>
      </c>
      <c r="P2901" t="s">
        <v>26</v>
      </c>
      <c r="Q2901" t="s">
        <v>35</v>
      </c>
      <c r="R2901">
        <v>2912</v>
      </c>
      <c r="S2901">
        <v>0</v>
      </c>
      <c r="T2901">
        <v>0</v>
      </c>
    </row>
    <row r="2902" spans="1:20">
      <c r="A2902" t="s">
        <v>1294</v>
      </c>
      <c r="B2902" s="4">
        <v>9</v>
      </c>
      <c r="C2902" s="4">
        <v>6</v>
      </c>
      <c r="D2902" s="4">
        <v>1985</v>
      </c>
      <c r="E2902" s="1">
        <f t="shared" si="90"/>
        <v>5424</v>
      </c>
      <c r="F2902">
        <v>53.38</v>
      </c>
      <c r="G2902">
        <v>-1.38</v>
      </c>
      <c r="H2902" t="s">
        <v>4129</v>
      </c>
      <c r="I2902" s="4">
        <v>7</v>
      </c>
      <c r="J2902" s="4">
        <v>3</v>
      </c>
      <c r="K2902" s="6">
        <v>1986</v>
      </c>
      <c r="L2902" s="1">
        <f t="shared" si="91"/>
        <v>4602</v>
      </c>
      <c r="M2902">
        <v>53.43</v>
      </c>
      <c r="N2902">
        <v>-1.33</v>
      </c>
      <c r="O2902" t="s">
        <v>4129</v>
      </c>
      <c r="P2902" t="s">
        <v>40</v>
      </c>
      <c r="Q2902" t="s">
        <v>35</v>
      </c>
      <c r="R2902">
        <v>271</v>
      </c>
      <c r="S2902">
        <v>7</v>
      </c>
      <c r="T2902">
        <v>31</v>
      </c>
    </row>
    <row r="2903" spans="1:20">
      <c r="A2903" t="s">
        <v>1297</v>
      </c>
      <c r="B2903" s="4">
        <v>5</v>
      </c>
      <c r="C2903" s="4">
        <v>6</v>
      </c>
      <c r="D2903" s="4">
        <v>1985</v>
      </c>
      <c r="E2903" s="1">
        <f t="shared" si="90"/>
        <v>3963</v>
      </c>
      <c r="F2903">
        <v>53.38</v>
      </c>
      <c r="G2903">
        <v>-1.57</v>
      </c>
      <c r="H2903" t="s">
        <v>4129</v>
      </c>
      <c r="I2903" s="4">
        <v>9</v>
      </c>
      <c r="J2903" s="4">
        <v>12</v>
      </c>
      <c r="K2903" s="6">
        <v>1985</v>
      </c>
      <c r="L2903" s="1">
        <f t="shared" si="91"/>
        <v>5607</v>
      </c>
      <c r="M2903">
        <v>53.38</v>
      </c>
      <c r="N2903">
        <v>-1.53</v>
      </c>
      <c r="O2903" t="s">
        <v>4129</v>
      </c>
      <c r="P2903" t="s">
        <v>40</v>
      </c>
      <c r="Q2903" t="s">
        <v>35</v>
      </c>
      <c r="R2903">
        <v>187</v>
      </c>
      <c r="S2903">
        <v>3</v>
      </c>
      <c r="T2903">
        <v>91</v>
      </c>
    </row>
    <row r="2904" spans="1:20">
      <c r="A2904" t="s">
        <v>1298</v>
      </c>
      <c r="B2904" s="4">
        <v>7</v>
      </c>
      <c r="C2904" s="4">
        <v>5</v>
      </c>
      <c r="D2904" s="4">
        <v>1985</v>
      </c>
      <c r="E2904" s="1">
        <f t="shared" si="90"/>
        <v>4662</v>
      </c>
      <c r="F2904">
        <v>53.38</v>
      </c>
      <c r="G2904">
        <v>-1.57</v>
      </c>
      <c r="H2904" t="s">
        <v>4129</v>
      </c>
      <c r="I2904" s="4">
        <v>17</v>
      </c>
      <c r="J2904" s="4">
        <v>11</v>
      </c>
      <c r="K2904" s="6">
        <v>1985</v>
      </c>
      <c r="L2904" s="1">
        <f t="shared" si="91"/>
        <v>8499</v>
      </c>
      <c r="M2904">
        <v>53.38</v>
      </c>
      <c r="N2904">
        <v>-1.57</v>
      </c>
      <c r="O2904" t="s">
        <v>4129</v>
      </c>
      <c r="P2904" t="s">
        <v>84</v>
      </c>
      <c r="Q2904" t="s">
        <v>35</v>
      </c>
      <c r="R2904">
        <v>194</v>
      </c>
      <c r="S2904">
        <v>0</v>
      </c>
      <c r="T2904">
        <v>0</v>
      </c>
    </row>
    <row r="2905" spans="1:20">
      <c r="A2905" t="s">
        <v>1299</v>
      </c>
      <c r="B2905" s="4">
        <v>5</v>
      </c>
      <c r="C2905" s="4">
        <v>6</v>
      </c>
      <c r="D2905" s="4">
        <v>1985</v>
      </c>
      <c r="E2905" s="1">
        <f t="shared" si="90"/>
        <v>3963</v>
      </c>
      <c r="F2905">
        <v>53.38</v>
      </c>
      <c r="G2905">
        <v>-1.53</v>
      </c>
      <c r="H2905" t="s">
        <v>4129</v>
      </c>
      <c r="I2905" s="4">
        <v>3</v>
      </c>
      <c r="J2905" s="4">
        <v>7</v>
      </c>
      <c r="K2905" s="6">
        <v>1985</v>
      </c>
      <c r="L2905" s="1">
        <f t="shared" si="91"/>
        <v>3262</v>
      </c>
      <c r="M2905">
        <v>53.38</v>
      </c>
      <c r="N2905">
        <v>-1.53</v>
      </c>
      <c r="O2905" t="s">
        <v>4129</v>
      </c>
      <c r="P2905" t="s">
        <v>81</v>
      </c>
      <c r="Q2905" t="s">
        <v>35</v>
      </c>
      <c r="R2905">
        <v>28</v>
      </c>
      <c r="S2905">
        <v>0</v>
      </c>
      <c r="T2905">
        <v>0</v>
      </c>
    </row>
    <row r="2906" spans="1:20">
      <c r="A2906" t="s">
        <v>1325</v>
      </c>
      <c r="B2906" s="4">
        <v>28</v>
      </c>
      <c r="C2906" s="4">
        <v>5</v>
      </c>
      <c r="D2906" s="4">
        <v>1985</v>
      </c>
      <c r="E2906" s="1">
        <f t="shared" si="90"/>
        <v>12333</v>
      </c>
      <c r="F2906">
        <v>53.17</v>
      </c>
      <c r="G2906">
        <v>-4.3499999999999996</v>
      </c>
      <c r="H2906" t="s">
        <v>4129</v>
      </c>
      <c r="I2906" s="4">
        <v>28</v>
      </c>
      <c r="J2906" s="4">
        <v>2</v>
      </c>
      <c r="K2906" s="6">
        <v>1986</v>
      </c>
      <c r="L2906" s="1">
        <f t="shared" si="91"/>
        <v>12244</v>
      </c>
      <c r="M2906">
        <v>53.32</v>
      </c>
      <c r="N2906">
        <v>-4.63</v>
      </c>
      <c r="O2906" t="s">
        <v>4129</v>
      </c>
      <c r="P2906" t="s">
        <v>40</v>
      </c>
      <c r="Q2906" t="s">
        <v>35</v>
      </c>
      <c r="R2906">
        <v>276</v>
      </c>
      <c r="S2906">
        <v>26</v>
      </c>
      <c r="T2906">
        <v>312</v>
      </c>
    </row>
    <row r="2907" spans="1:20">
      <c r="A2907" t="s">
        <v>1331</v>
      </c>
      <c r="B2907" s="4">
        <v>4</v>
      </c>
      <c r="C2907" s="4">
        <v>5</v>
      </c>
      <c r="D2907" s="4">
        <v>1985</v>
      </c>
      <c r="E2907" s="1">
        <f t="shared" si="90"/>
        <v>3567</v>
      </c>
      <c r="F2907">
        <v>52.52</v>
      </c>
      <c r="G2907">
        <v>-1.48</v>
      </c>
      <c r="H2907" t="s">
        <v>4129</v>
      </c>
      <c r="I2907" s="4">
        <v>6</v>
      </c>
      <c r="J2907" s="4">
        <v>6</v>
      </c>
      <c r="K2907" s="6">
        <v>1990</v>
      </c>
      <c r="L2907" s="1">
        <f t="shared" si="91"/>
        <v>4333</v>
      </c>
      <c r="M2907">
        <v>52.52</v>
      </c>
      <c r="N2907">
        <v>-1.48</v>
      </c>
      <c r="O2907" t="s">
        <v>4129</v>
      </c>
      <c r="P2907" t="s">
        <v>40</v>
      </c>
      <c r="Q2907" t="s">
        <v>35</v>
      </c>
      <c r="R2907">
        <v>1859</v>
      </c>
      <c r="S2907">
        <v>0</v>
      </c>
      <c r="T2907">
        <v>0</v>
      </c>
    </row>
    <row r="2908" spans="1:20">
      <c r="A2908" t="s">
        <v>1332</v>
      </c>
      <c r="B2908" s="4">
        <v>18</v>
      </c>
      <c r="C2908" s="4">
        <v>5</v>
      </c>
      <c r="D2908" s="4">
        <v>1985</v>
      </c>
      <c r="E2908" s="1">
        <f t="shared" si="90"/>
        <v>8680</v>
      </c>
      <c r="F2908">
        <v>52.53</v>
      </c>
      <c r="G2908">
        <v>-1.47</v>
      </c>
      <c r="H2908" t="s">
        <v>4129</v>
      </c>
      <c r="I2908" s="4">
        <v>30</v>
      </c>
      <c r="J2908" s="4">
        <v>5</v>
      </c>
      <c r="K2908" s="6">
        <v>1989</v>
      </c>
      <c r="L2908" s="1">
        <f t="shared" si="91"/>
        <v>13067</v>
      </c>
      <c r="M2908">
        <v>52.53</v>
      </c>
      <c r="N2908">
        <v>-1.45</v>
      </c>
      <c r="O2908" t="s">
        <v>4129</v>
      </c>
      <c r="P2908" t="s">
        <v>40</v>
      </c>
      <c r="Q2908" t="s">
        <v>35</v>
      </c>
      <c r="R2908">
        <v>1473</v>
      </c>
      <c r="S2908">
        <v>2</v>
      </c>
      <c r="T2908">
        <v>91</v>
      </c>
    </row>
    <row r="2909" spans="1:20">
      <c r="A2909" t="s">
        <v>1357</v>
      </c>
      <c r="B2909" s="4">
        <v>5</v>
      </c>
      <c r="C2909" s="4">
        <v>5</v>
      </c>
      <c r="D2909" s="4">
        <v>1985</v>
      </c>
      <c r="E2909" s="1">
        <f t="shared" si="90"/>
        <v>3932</v>
      </c>
      <c r="F2909">
        <v>50.77</v>
      </c>
      <c r="G2909">
        <v>-2</v>
      </c>
      <c r="H2909" t="s">
        <v>4129</v>
      </c>
      <c r="I2909" s="4">
        <v>28</v>
      </c>
      <c r="J2909" s="4">
        <v>5</v>
      </c>
      <c r="K2909" s="6">
        <v>1985</v>
      </c>
      <c r="L2909" s="1">
        <f t="shared" si="91"/>
        <v>12333</v>
      </c>
      <c r="M2909">
        <v>50.77</v>
      </c>
      <c r="N2909">
        <v>-2</v>
      </c>
      <c r="O2909" t="s">
        <v>4129</v>
      </c>
      <c r="P2909" t="s">
        <v>81</v>
      </c>
      <c r="Q2909" t="s">
        <v>35</v>
      </c>
      <c r="R2909">
        <v>23</v>
      </c>
      <c r="S2909">
        <v>0</v>
      </c>
      <c r="T2909">
        <v>0</v>
      </c>
    </row>
    <row r="2910" spans="1:20">
      <c r="A2910" t="s">
        <v>1370</v>
      </c>
      <c r="B2910" s="4">
        <v>11</v>
      </c>
      <c r="C2910" s="4">
        <v>5</v>
      </c>
      <c r="D2910" s="4">
        <v>1985</v>
      </c>
      <c r="E2910" s="1">
        <f t="shared" si="90"/>
        <v>6123</v>
      </c>
      <c r="F2910">
        <v>51.72</v>
      </c>
      <c r="G2910">
        <v>-0.02</v>
      </c>
      <c r="H2910" t="s">
        <v>4129</v>
      </c>
      <c r="I2910" s="4">
        <v>9</v>
      </c>
      <c r="J2910" s="4">
        <v>5</v>
      </c>
      <c r="K2910" s="6">
        <v>1986</v>
      </c>
      <c r="L2910" s="1">
        <f t="shared" si="91"/>
        <v>5394</v>
      </c>
      <c r="M2910">
        <v>51.73</v>
      </c>
      <c r="N2910">
        <v>7.0000000000000007E-2</v>
      </c>
      <c r="O2910" t="s">
        <v>4129</v>
      </c>
      <c r="P2910" t="s">
        <v>40</v>
      </c>
      <c r="Q2910" t="s">
        <v>35</v>
      </c>
      <c r="R2910">
        <v>363</v>
      </c>
      <c r="S2910">
        <v>7</v>
      </c>
      <c r="T2910">
        <v>73</v>
      </c>
    </row>
    <row r="2911" spans="1:20">
      <c r="A2911" t="s">
        <v>1372</v>
      </c>
      <c r="B2911" s="4">
        <v>11</v>
      </c>
      <c r="C2911" s="4">
        <v>5</v>
      </c>
      <c r="D2911" s="4">
        <v>1985</v>
      </c>
      <c r="E2911" s="1">
        <f t="shared" si="90"/>
        <v>6123</v>
      </c>
      <c r="F2911">
        <v>51.78</v>
      </c>
      <c r="G2911">
        <v>-0.75</v>
      </c>
      <c r="H2911" t="s">
        <v>4129</v>
      </c>
      <c r="I2911" s="4">
        <v>17</v>
      </c>
      <c r="J2911" s="4">
        <v>11</v>
      </c>
      <c r="K2911" s="6">
        <v>1985</v>
      </c>
      <c r="L2911" s="1">
        <f t="shared" si="91"/>
        <v>8499</v>
      </c>
      <c r="M2911">
        <v>51.77</v>
      </c>
      <c r="N2911">
        <v>-0.78</v>
      </c>
      <c r="O2911" t="s">
        <v>4129</v>
      </c>
      <c r="P2911" t="s">
        <v>34</v>
      </c>
      <c r="Q2911" t="s">
        <v>35</v>
      </c>
      <c r="R2911">
        <v>190</v>
      </c>
      <c r="S2911">
        <v>3</v>
      </c>
      <c r="T2911">
        <v>232</v>
      </c>
    </row>
    <row r="2912" spans="1:20">
      <c r="A2912" t="s">
        <v>1373</v>
      </c>
      <c r="B2912" s="4">
        <v>24</v>
      </c>
      <c r="C2912" s="4">
        <v>5</v>
      </c>
      <c r="D2912" s="4">
        <v>1985</v>
      </c>
      <c r="E2912" s="1">
        <f t="shared" si="90"/>
        <v>10872</v>
      </c>
      <c r="F2912">
        <v>51.77</v>
      </c>
      <c r="G2912">
        <v>-0.75</v>
      </c>
      <c r="H2912" t="s">
        <v>4129</v>
      </c>
      <c r="I2912" s="4">
        <v>31</v>
      </c>
      <c r="J2912" s="4">
        <v>10</v>
      </c>
      <c r="K2912" s="6">
        <v>1992</v>
      </c>
      <c r="L2912" s="1">
        <f t="shared" si="91"/>
        <v>13588</v>
      </c>
      <c r="M2912">
        <v>51.77</v>
      </c>
      <c r="N2912">
        <v>-0.75</v>
      </c>
      <c r="O2912" t="s">
        <v>4129</v>
      </c>
      <c r="P2912" t="s">
        <v>34</v>
      </c>
      <c r="Q2912" t="s">
        <v>35</v>
      </c>
      <c r="R2912">
        <v>2717</v>
      </c>
      <c r="S2912">
        <v>0</v>
      </c>
      <c r="T2912">
        <v>0</v>
      </c>
    </row>
    <row r="2913" spans="1:20">
      <c r="A2913" t="s">
        <v>1374</v>
      </c>
      <c r="B2913" s="4">
        <v>1</v>
      </c>
      <c r="C2913" s="4">
        <v>6</v>
      </c>
      <c r="D2913" s="4">
        <v>1985</v>
      </c>
      <c r="E2913" s="1">
        <f t="shared" si="90"/>
        <v>2502</v>
      </c>
      <c r="F2913">
        <v>57.13</v>
      </c>
      <c r="G2913">
        <v>-2.2800000000000002</v>
      </c>
      <c r="H2913" t="s">
        <v>4129</v>
      </c>
      <c r="I2913" s="4">
        <v>5</v>
      </c>
      <c r="J2913" s="4">
        <v>4</v>
      </c>
      <c r="K2913" s="6">
        <v>1991</v>
      </c>
      <c r="L2913" s="1">
        <f t="shared" si="91"/>
        <v>3908</v>
      </c>
      <c r="M2913">
        <v>57.17</v>
      </c>
      <c r="N2913">
        <v>-2.42</v>
      </c>
      <c r="O2913" t="s">
        <v>4129</v>
      </c>
      <c r="P2913" t="s">
        <v>40</v>
      </c>
      <c r="Q2913" t="s">
        <v>35</v>
      </c>
      <c r="R2913">
        <v>2134</v>
      </c>
      <c r="S2913">
        <v>9</v>
      </c>
      <c r="T2913">
        <v>295</v>
      </c>
    </row>
    <row r="2914" spans="1:20">
      <c r="A2914" t="s">
        <v>1375</v>
      </c>
      <c r="B2914" s="4">
        <v>1</v>
      </c>
      <c r="C2914" s="4">
        <v>6</v>
      </c>
      <c r="D2914" s="4">
        <v>1985</v>
      </c>
      <c r="E2914" s="1">
        <f t="shared" si="90"/>
        <v>2502</v>
      </c>
      <c r="F2914">
        <v>57.15</v>
      </c>
      <c r="G2914">
        <v>-2.2800000000000002</v>
      </c>
      <c r="H2914" t="s">
        <v>4129</v>
      </c>
      <c r="I2914" s="4">
        <v>5</v>
      </c>
      <c r="J2914" s="4">
        <v>4</v>
      </c>
      <c r="K2914" s="6">
        <v>1992</v>
      </c>
      <c r="L2914" s="1">
        <f t="shared" si="91"/>
        <v>3909</v>
      </c>
      <c r="M2914">
        <v>57.15</v>
      </c>
      <c r="N2914">
        <v>-2.2800000000000002</v>
      </c>
      <c r="O2914" t="s">
        <v>4129</v>
      </c>
      <c r="P2914" t="s">
        <v>40</v>
      </c>
      <c r="Q2914" t="s">
        <v>35</v>
      </c>
      <c r="R2914">
        <v>2500</v>
      </c>
      <c r="S2914">
        <v>0</v>
      </c>
      <c r="T2914">
        <v>0</v>
      </c>
    </row>
    <row r="2915" spans="1:20">
      <c r="A2915" t="s">
        <v>1385</v>
      </c>
      <c r="B2915" s="4">
        <v>6</v>
      </c>
      <c r="C2915" s="4">
        <v>5</v>
      </c>
      <c r="D2915" s="4">
        <v>1985</v>
      </c>
      <c r="E2915" s="1">
        <f t="shared" si="90"/>
        <v>4297</v>
      </c>
      <c r="F2915">
        <v>51.63</v>
      </c>
      <c r="G2915">
        <v>-0.77</v>
      </c>
      <c r="H2915" t="s">
        <v>4129</v>
      </c>
      <c r="I2915" s="4">
        <v>27</v>
      </c>
      <c r="J2915" s="4">
        <v>3</v>
      </c>
      <c r="K2915" s="6">
        <v>1987</v>
      </c>
      <c r="L2915" s="1">
        <f t="shared" si="91"/>
        <v>11908</v>
      </c>
      <c r="M2915">
        <v>51.58</v>
      </c>
      <c r="N2915">
        <v>-0.8</v>
      </c>
      <c r="O2915" t="s">
        <v>4129</v>
      </c>
      <c r="P2915" t="s">
        <v>34</v>
      </c>
      <c r="Q2915" t="s">
        <v>35</v>
      </c>
      <c r="R2915">
        <v>690</v>
      </c>
      <c r="S2915">
        <v>7</v>
      </c>
      <c r="T2915">
        <v>203</v>
      </c>
    </row>
    <row r="2916" spans="1:20">
      <c r="A2916" t="s">
        <v>1386</v>
      </c>
      <c r="B2916" s="4">
        <v>15</v>
      </c>
      <c r="C2916" s="4">
        <v>5</v>
      </c>
      <c r="D2916" s="4">
        <v>1985</v>
      </c>
      <c r="E2916" s="1">
        <f t="shared" si="90"/>
        <v>7584</v>
      </c>
      <c r="F2916">
        <v>51.65</v>
      </c>
      <c r="G2916">
        <v>-0.7</v>
      </c>
      <c r="H2916" t="s">
        <v>4129</v>
      </c>
      <c r="I2916" s="4">
        <v>25</v>
      </c>
      <c r="J2916" s="4">
        <v>6</v>
      </c>
      <c r="K2916" s="6">
        <v>1994</v>
      </c>
      <c r="L2916" s="1">
        <f t="shared" si="91"/>
        <v>11277</v>
      </c>
      <c r="M2916">
        <v>51.65</v>
      </c>
      <c r="N2916">
        <v>-0.7</v>
      </c>
      <c r="O2916" t="s">
        <v>4129</v>
      </c>
      <c r="P2916" t="s">
        <v>40</v>
      </c>
      <c r="Q2916" t="s">
        <v>35</v>
      </c>
      <c r="R2916">
        <v>3328</v>
      </c>
      <c r="S2916">
        <v>0</v>
      </c>
      <c r="T2916">
        <v>0</v>
      </c>
    </row>
    <row r="2917" spans="1:20">
      <c r="A2917" t="s">
        <v>1387</v>
      </c>
      <c r="B2917" s="4">
        <v>16</v>
      </c>
      <c r="C2917" s="4">
        <v>5</v>
      </c>
      <c r="D2917" s="4">
        <v>1985</v>
      </c>
      <c r="E2917" s="1">
        <f t="shared" si="90"/>
        <v>7950</v>
      </c>
      <c r="F2917">
        <v>51.6</v>
      </c>
      <c r="G2917">
        <v>-0.67</v>
      </c>
      <c r="H2917" t="s">
        <v>4129</v>
      </c>
      <c r="I2917" s="4">
        <v>13</v>
      </c>
      <c r="J2917" s="4">
        <v>9</v>
      </c>
      <c r="K2917" s="6">
        <v>1985</v>
      </c>
      <c r="L2917" s="1">
        <f t="shared" si="91"/>
        <v>6977</v>
      </c>
      <c r="M2917">
        <v>51.6</v>
      </c>
      <c r="N2917">
        <v>-0.67</v>
      </c>
      <c r="O2917" t="s">
        <v>4129</v>
      </c>
      <c r="P2917" t="s">
        <v>34</v>
      </c>
      <c r="Q2917" t="s">
        <v>35</v>
      </c>
      <c r="R2917">
        <v>120</v>
      </c>
      <c r="S2917">
        <v>0</v>
      </c>
      <c r="T2917">
        <v>0</v>
      </c>
    </row>
    <row r="2918" spans="1:20">
      <c r="A2918" t="s">
        <v>1388</v>
      </c>
      <c r="B2918" s="4">
        <v>24</v>
      </c>
      <c r="C2918" s="4">
        <v>5</v>
      </c>
      <c r="D2918" s="4">
        <v>1985</v>
      </c>
      <c r="E2918" s="1">
        <f t="shared" si="90"/>
        <v>10872</v>
      </c>
      <c r="F2918">
        <v>51.6</v>
      </c>
      <c r="G2918">
        <v>-0.65</v>
      </c>
      <c r="H2918" t="s">
        <v>4129</v>
      </c>
      <c r="I2918" s="4">
        <v>26</v>
      </c>
      <c r="J2918" s="4">
        <v>6</v>
      </c>
      <c r="K2918" s="6">
        <v>1987</v>
      </c>
      <c r="L2918" s="1">
        <f t="shared" si="91"/>
        <v>11635</v>
      </c>
      <c r="M2918">
        <v>51.98</v>
      </c>
      <c r="N2918">
        <v>0.03</v>
      </c>
      <c r="O2918" t="s">
        <v>4129</v>
      </c>
      <c r="P2918" t="s">
        <v>81</v>
      </c>
      <c r="Q2918" t="s">
        <v>35</v>
      </c>
      <c r="R2918">
        <v>763</v>
      </c>
      <c r="S2918">
        <v>64</v>
      </c>
      <c r="T2918">
        <v>48</v>
      </c>
    </row>
    <row r="2919" spans="1:20">
      <c r="A2919" t="s">
        <v>1389</v>
      </c>
      <c r="B2919" s="4">
        <v>8</v>
      </c>
      <c r="C2919" s="4">
        <v>6</v>
      </c>
      <c r="D2919" s="4">
        <v>1985</v>
      </c>
      <c r="E2919" s="1">
        <f t="shared" si="90"/>
        <v>5059</v>
      </c>
      <c r="F2919">
        <v>53.37</v>
      </c>
      <c r="G2919">
        <v>6.43</v>
      </c>
      <c r="H2919" t="s">
        <v>1115</v>
      </c>
      <c r="I2919" s="4">
        <v>17</v>
      </c>
      <c r="J2919" s="4">
        <v>11</v>
      </c>
      <c r="K2919" s="6">
        <v>1985</v>
      </c>
      <c r="L2919" s="1">
        <f t="shared" si="91"/>
        <v>8499</v>
      </c>
      <c r="M2919">
        <v>53.38</v>
      </c>
      <c r="N2919">
        <v>6.4</v>
      </c>
      <c r="O2919" t="s">
        <v>1115</v>
      </c>
      <c r="P2919" t="s">
        <v>34</v>
      </c>
      <c r="Q2919" t="s">
        <v>35</v>
      </c>
      <c r="R2919">
        <v>162</v>
      </c>
      <c r="S2919">
        <v>3</v>
      </c>
      <c r="T2919">
        <v>51</v>
      </c>
    </row>
    <row r="2920" spans="1:20">
      <c r="A2920" t="s">
        <v>1599</v>
      </c>
      <c r="B2920" s="4">
        <v>23</v>
      </c>
      <c r="C2920" s="4">
        <v>5</v>
      </c>
      <c r="D2920" s="4">
        <v>1985</v>
      </c>
      <c r="E2920" s="1">
        <f t="shared" si="90"/>
        <v>10506</v>
      </c>
      <c r="F2920">
        <v>45.13</v>
      </c>
      <c r="G2920">
        <v>18.02</v>
      </c>
      <c r="H2920" t="s">
        <v>1600</v>
      </c>
      <c r="I2920" s="4">
        <v>6</v>
      </c>
      <c r="J2920" s="4">
        <v>7</v>
      </c>
      <c r="K2920" s="6">
        <v>1986</v>
      </c>
      <c r="L2920" s="1">
        <f t="shared" si="91"/>
        <v>4359</v>
      </c>
      <c r="M2920">
        <v>45.13</v>
      </c>
      <c r="N2920">
        <v>18.02</v>
      </c>
      <c r="O2920" t="s">
        <v>1600</v>
      </c>
      <c r="P2920" t="s">
        <v>40</v>
      </c>
      <c r="Q2920" t="s">
        <v>35</v>
      </c>
      <c r="R2920">
        <v>409</v>
      </c>
      <c r="S2920">
        <v>0</v>
      </c>
      <c r="T2920">
        <v>0</v>
      </c>
    </row>
    <row r="2921" spans="1:20">
      <c r="A2921" t="s">
        <v>1610</v>
      </c>
      <c r="B2921" s="4">
        <v>13</v>
      </c>
      <c r="C2921" s="4">
        <v>6</v>
      </c>
      <c r="D2921" s="4">
        <v>1985</v>
      </c>
      <c r="E2921" s="1">
        <f t="shared" si="90"/>
        <v>6885</v>
      </c>
      <c r="F2921">
        <v>56.23</v>
      </c>
      <c r="G2921">
        <v>22.52</v>
      </c>
      <c r="H2921" t="s">
        <v>1607</v>
      </c>
      <c r="I2921" s="4">
        <v>16</v>
      </c>
      <c r="J2921" s="4">
        <v>3</v>
      </c>
      <c r="K2921" s="6">
        <v>1986</v>
      </c>
      <c r="L2921" s="1">
        <f t="shared" si="91"/>
        <v>7890</v>
      </c>
      <c r="M2921">
        <v>56.53</v>
      </c>
      <c r="N2921">
        <v>23.7</v>
      </c>
      <c r="O2921" t="s">
        <v>1608</v>
      </c>
      <c r="P2921" t="s">
        <v>40</v>
      </c>
      <c r="Q2921" t="s">
        <v>52</v>
      </c>
      <c r="R2921">
        <v>276</v>
      </c>
      <c r="S2921">
        <v>81</v>
      </c>
      <c r="T2921">
        <v>66</v>
      </c>
    </row>
    <row r="2922" spans="1:20">
      <c r="A2922" t="s">
        <v>1611</v>
      </c>
      <c r="B2922" s="4">
        <v>25</v>
      </c>
      <c r="C2922" s="4">
        <v>5</v>
      </c>
      <c r="D2922" s="4">
        <v>1985</v>
      </c>
      <c r="E2922" s="1">
        <f t="shared" si="90"/>
        <v>11237</v>
      </c>
      <c r="F2922">
        <v>55.33</v>
      </c>
      <c r="G2922">
        <v>22.3</v>
      </c>
      <c r="H2922" t="s">
        <v>1607</v>
      </c>
      <c r="I2922" s="4">
        <v>15</v>
      </c>
      <c r="J2922" s="4">
        <v>6</v>
      </c>
      <c r="K2922" s="6">
        <v>1987</v>
      </c>
      <c r="L2922" s="1">
        <f t="shared" si="91"/>
        <v>7617</v>
      </c>
      <c r="M2922">
        <v>55.28</v>
      </c>
      <c r="N2922">
        <v>22.28</v>
      </c>
      <c r="O2922" t="s">
        <v>1607</v>
      </c>
      <c r="P2922" t="s">
        <v>40</v>
      </c>
      <c r="Q2922" t="s">
        <v>35</v>
      </c>
      <c r="R2922">
        <v>751</v>
      </c>
      <c r="S2922">
        <v>6</v>
      </c>
      <c r="T2922">
        <v>191</v>
      </c>
    </row>
    <row r="2923" spans="1:20">
      <c r="A2923" t="s">
        <v>1973</v>
      </c>
      <c r="B2923" s="4">
        <v>17</v>
      </c>
      <c r="C2923" s="4">
        <v>5</v>
      </c>
      <c r="D2923" s="4">
        <v>1985</v>
      </c>
      <c r="E2923" s="1">
        <f t="shared" si="90"/>
        <v>8315</v>
      </c>
      <c r="F2923">
        <v>53.05</v>
      </c>
      <c r="G2923">
        <v>4.7300000000000004</v>
      </c>
      <c r="H2923" t="s">
        <v>1615</v>
      </c>
      <c r="I2923" s="4">
        <v>12</v>
      </c>
      <c r="J2923" s="4">
        <v>4</v>
      </c>
      <c r="K2923" s="6">
        <v>1986</v>
      </c>
      <c r="L2923" s="1">
        <f t="shared" si="91"/>
        <v>6460</v>
      </c>
      <c r="M2923">
        <v>53.02</v>
      </c>
      <c r="N2923">
        <v>4.75</v>
      </c>
      <c r="O2923" t="s">
        <v>1615</v>
      </c>
      <c r="P2923" t="s">
        <v>34</v>
      </c>
      <c r="Q2923" t="s">
        <v>35</v>
      </c>
      <c r="R2923">
        <v>330</v>
      </c>
      <c r="S2923">
        <v>3</v>
      </c>
      <c r="T2923">
        <v>149</v>
      </c>
    </row>
    <row r="2924" spans="1:20">
      <c r="A2924" t="s">
        <v>1974</v>
      </c>
      <c r="B2924" s="4">
        <v>20</v>
      </c>
      <c r="C2924" s="4">
        <v>5</v>
      </c>
      <c r="D2924" s="4">
        <v>1985</v>
      </c>
      <c r="E2924" s="1">
        <f t="shared" si="90"/>
        <v>9411</v>
      </c>
      <c r="F2924">
        <v>53.05</v>
      </c>
      <c r="G2924">
        <v>4.72</v>
      </c>
      <c r="H2924" t="s">
        <v>1615</v>
      </c>
      <c r="I2924" s="4">
        <v>27</v>
      </c>
      <c r="J2924" s="4">
        <v>9</v>
      </c>
      <c r="K2924" s="6">
        <v>1986</v>
      </c>
      <c r="L2924" s="1">
        <f t="shared" si="91"/>
        <v>12091</v>
      </c>
      <c r="M2924">
        <v>53.02</v>
      </c>
      <c r="N2924">
        <v>4.7300000000000004</v>
      </c>
      <c r="O2924" t="s">
        <v>1615</v>
      </c>
      <c r="P2924" t="s">
        <v>40</v>
      </c>
      <c r="Q2924" t="s">
        <v>35</v>
      </c>
      <c r="R2924">
        <v>495</v>
      </c>
      <c r="S2924">
        <v>4</v>
      </c>
      <c r="T2924">
        <v>164</v>
      </c>
    </row>
    <row r="2925" spans="1:20">
      <c r="A2925" t="s">
        <v>1975</v>
      </c>
      <c r="B2925" s="4">
        <v>20</v>
      </c>
      <c r="C2925" s="4">
        <v>5</v>
      </c>
      <c r="D2925" s="4">
        <v>1985</v>
      </c>
      <c r="E2925" s="1">
        <f t="shared" si="90"/>
        <v>9411</v>
      </c>
      <c r="F2925">
        <v>53.05</v>
      </c>
      <c r="G2925">
        <v>4.72</v>
      </c>
      <c r="H2925" t="s">
        <v>1615</v>
      </c>
      <c r="I2925" s="4">
        <v>15</v>
      </c>
      <c r="J2925" s="4">
        <v>11</v>
      </c>
      <c r="K2925" s="6">
        <v>1988</v>
      </c>
      <c r="L2925" s="1">
        <f t="shared" si="91"/>
        <v>7771</v>
      </c>
      <c r="M2925">
        <v>53.07</v>
      </c>
      <c r="N2925">
        <v>4.75</v>
      </c>
      <c r="O2925" t="s">
        <v>1615</v>
      </c>
      <c r="P2925" t="s">
        <v>34</v>
      </c>
      <c r="Q2925" t="s">
        <v>35</v>
      </c>
      <c r="R2925">
        <v>1275</v>
      </c>
      <c r="S2925">
        <v>5</v>
      </c>
      <c r="T2925">
        <v>32</v>
      </c>
    </row>
    <row r="2926" spans="1:20">
      <c r="A2926" t="s">
        <v>1988</v>
      </c>
      <c r="B2926" s="4">
        <v>16</v>
      </c>
      <c r="C2926" s="4">
        <v>6</v>
      </c>
      <c r="D2926" s="4">
        <v>1985</v>
      </c>
      <c r="E2926" s="1">
        <f t="shared" si="90"/>
        <v>7981</v>
      </c>
      <c r="F2926">
        <v>53.05</v>
      </c>
      <c r="G2926">
        <v>4.7300000000000004</v>
      </c>
      <c r="H2926" t="s">
        <v>1615</v>
      </c>
      <c r="I2926" s="4">
        <v>10</v>
      </c>
      <c r="J2926" s="4">
        <v>7</v>
      </c>
      <c r="K2926" s="6">
        <v>1985</v>
      </c>
      <c r="L2926" s="1">
        <f t="shared" si="91"/>
        <v>5819</v>
      </c>
      <c r="M2926">
        <v>53.05</v>
      </c>
      <c r="N2926">
        <v>4.72</v>
      </c>
      <c r="O2926" t="s">
        <v>1615</v>
      </c>
      <c r="P2926" t="s">
        <v>84</v>
      </c>
      <c r="Q2926" t="s">
        <v>35</v>
      </c>
      <c r="R2926">
        <v>24</v>
      </c>
      <c r="S2926">
        <v>2</v>
      </c>
      <c r="T2926">
        <v>270</v>
      </c>
    </row>
    <row r="2927" spans="1:20">
      <c r="A2927" t="s">
        <v>1989</v>
      </c>
      <c r="B2927" s="4">
        <v>27</v>
      </c>
      <c r="C2927" s="4">
        <v>5</v>
      </c>
      <c r="D2927" s="4">
        <v>1985</v>
      </c>
      <c r="E2927" s="1">
        <f t="shared" si="90"/>
        <v>11967</v>
      </c>
      <c r="F2927">
        <v>52.33</v>
      </c>
      <c r="G2927">
        <v>4.5199999999999996</v>
      </c>
      <c r="H2927" t="s">
        <v>1615</v>
      </c>
      <c r="I2927" s="4">
        <v>30</v>
      </c>
      <c r="J2927" s="4">
        <v>5</v>
      </c>
      <c r="K2927" s="6">
        <v>1985</v>
      </c>
      <c r="L2927" s="1">
        <f t="shared" si="91"/>
        <v>13063</v>
      </c>
      <c r="M2927">
        <v>52.33</v>
      </c>
      <c r="N2927">
        <v>4.53</v>
      </c>
      <c r="O2927" t="s">
        <v>1615</v>
      </c>
      <c r="P2927" t="s">
        <v>40</v>
      </c>
      <c r="Q2927" t="s">
        <v>35</v>
      </c>
      <c r="R2927">
        <v>3</v>
      </c>
      <c r="S2927">
        <v>2</v>
      </c>
      <c r="T2927">
        <v>181</v>
      </c>
    </row>
    <row r="2928" spans="1:20">
      <c r="A2928" t="s">
        <v>1990</v>
      </c>
      <c r="B2928" s="4">
        <v>15</v>
      </c>
      <c r="C2928" s="4">
        <v>6</v>
      </c>
      <c r="D2928" s="4">
        <v>1985</v>
      </c>
      <c r="E2928" s="1">
        <f t="shared" si="90"/>
        <v>7615</v>
      </c>
      <c r="F2928">
        <v>52.35</v>
      </c>
      <c r="G2928">
        <v>4.53</v>
      </c>
      <c r="H2928" t="s">
        <v>1615</v>
      </c>
      <c r="I2928" s="4">
        <v>10</v>
      </c>
      <c r="J2928" s="4">
        <v>7</v>
      </c>
      <c r="K2928" s="6">
        <v>1985</v>
      </c>
      <c r="L2928" s="1">
        <f t="shared" si="91"/>
        <v>5819</v>
      </c>
      <c r="M2928">
        <v>52.35</v>
      </c>
      <c r="N2928">
        <v>4.53</v>
      </c>
      <c r="O2928" t="s">
        <v>1615</v>
      </c>
      <c r="P2928" t="s">
        <v>40</v>
      </c>
      <c r="Q2928" t="s">
        <v>35</v>
      </c>
      <c r="R2928">
        <v>25</v>
      </c>
      <c r="S2928">
        <v>0</v>
      </c>
      <c r="T2928">
        <v>0</v>
      </c>
    </row>
    <row r="2929" spans="1:20">
      <c r="A2929" t="s">
        <v>1991</v>
      </c>
      <c r="B2929" s="4">
        <v>15</v>
      </c>
      <c r="C2929" s="4">
        <v>6</v>
      </c>
      <c r="D2929" s="4">
        <v>1985</v>
      </c>
      <c r="E2929" s="1">
        <f t="shared" si="90"/>
        <v>7615</v>
      </c>
      <c r="F2929">
        <v>52.33</v>
      </c>
      <c r="G2929">
        <v>4.5199999999999996</v>
      </c>
      <c r="H2929" t="s">
        <v>1615</v>
      </c>
      <c r="I2929" s="4">
        <v>10</v>
      </c>
      <c r="J2929" s="4">
        <v>7</v>
      </c>
      <c r="K2929" s="6">
        <v>1985</v>
      </c>
      <c r="L2929" s="1">
        <f t="shared" si="91"/>
        <v>5819</v>
      </c>
      <c r="M2929">
        <v>52.33</v>
      </c>
      <c r="N2929">
        <v>4.53</v>
      </c>
      <c r="O2929" t="s">
        <v>1615</v>
      </c>
      <c r="P2929" t="s">
        <v>40</v>
      </c>
      <c r="Q2929" t="s">
        <v>35</v>
      </c>
      <c r="R2929">
        <v>25</v>
      </c>
      <c r="S2929">
        <v>2</v>
      </c>
      <c r="T2929">
        <v>181</v>
      </c>
    </row>
    <row r="2930" spans="1:20">
      <c r="A2930" t="s">
        <v>2317</v>
      </c>
      <c r="B2930" s="4">
        <v>29</v>
      </c>
      <c r="C2930" s="4">
        <v>5</v>
      </c>
      <c r="D2930" s="4">
        <v>1985</v>
      </c>
      <c r="E2930" s="1">
        <f t="shared" si="90"/>
        <v>12698</v>
      </c>
      <c r="F2930">
        <v>63</v>
      </c>
      <c r="G2930">
        <v>8.02</v>
      </c>
      <c r="H2930" t="s">
        <v>669</v>
      </c>
      <c r="I2930" s="4">
        <v>19</v>
      </c>
      <c r="J2930" s="4">
        <v>9</v>
      </c>
      <c r="K2930" s="6">
        <v>1985</v>
      </c>
      <c r="L2930" s="1">
        <f t="shared" si="91"/>
        <v>9168</v>
      </c>
      <c r="M2930">
        <v>63.05</v>
      </c>
      <c r="N2930">
        <v>8.0299999999999994</v>
      </c>
      <c r="O2930" t="s">
        <v>669</v>
      </c>
      <c r="P2930" t="s">
        <v>81</v>
      </c>
      <c r="Q2930" t="s">
        <v>27</v>
      </c>
      <c r="R2930">
        <v>113</v>
      </c>
      <c r="S2930">
        <v>6</v>
      </c>
      <c r="T2930">
        <v>9</v>
      </c>
    </row>
    <row r="2931" spans="1:20">
      <c r="A2931" t="s">
        <v>2321</v>
      </c>
      <c r="B2931" s="4">
        <v>4</v>
      </c>
      <c r="C2931" s="4">
        <v>6</v>
      </c>
      <c r="D2931" s="4">
        <v>1985</v>
      </c>
      <c r="E2931" s="1">
        <f t="shared" si="90"/>
        <v>3598</v>
      </c>
      <c r="F2931">
        <v>58.88</v>
      </c>
      <c r="G2931">
        <v>5.7</v>
      </c>
      <c r="H2931" t="s">
        <v>669</v>
      </c>
      <c r="I2931" s="4">
        <v>14</v>
      </c>
      <c r="J2931" s="4">
        <v>8</v>
      </c>
      <c r="K2931" s="6">
        <v>1985</v>
      </c>
      <c r="L2931" s="1">
        <f t="shared" si="91"/>
        <v>7311</v>
      </c>
      <c r="M2931">
        <v>58.47</v>
      </c>
      <c r="N2931">
        <v>5.92</v>
      </c>
      <c r="O2931" t="s">
        <v>669</v>
      </c>
      <c r="P2931" t="s">
        <v>140</v>
      </c>
      <c r="Q2931" t="s">
        <v>35</v>
      </c>
      <c r="R2931">
        <v>71</v>
      </c>
      <c r="S2931">
        <v>48</v>
      </c>
      <c r="T2931">
        <v>165</v>
      </c>
    </row>
    <row r="2932" spans="1:20">
      <c r="A2932" t="s">
        <v>2322</v>
      </c>
      <c r="B2932" s="4">
        <v>4</v>
      </c>
      <c r="C2932" s="4">
        <v>6</v>
      </c>
      <c r="D2932" s="4">
        <v>1985</v>
      </c>
      <c r="E2932" s="1">
        <f t="shared" si="90"/>
        <v>3598</v>
      </c>
      <c r="F2932">
        <v>58.88</v>
      </c>
      <c r="G2932">
        <v>5.7</v>
      </c>
      <c r="H2932" t="s">
        <v>669</v>
      </c>
      <c r="I2932" s="4">
        <v>15</v>
      </c>
      <c r="J2932" s="4">
        <v>1</v>
      </c>
      <c r="K2932" s="6">
        <v>1986</v>
      </c>
      <c r="L2932" s="1">
        <f t="shared" si="91"/>
        <v>7465</v>
      </c>
      <c r="M2932">
        <v>58.57</v>
      </c>
      <c r="N2932">
        <v>5.72</v>
      </c>
      <c r="O2932" t="s">
        <v>669</v>
      </c>
      <c r="P2932" t="s">
        <v>81</v>
      </c>
      <c r="Q2932" t="s">
        <v>35</v>
      </c>
      <c r="R2932">
        <v>225</v>
      </c>
      <c r="S2932">
        <v>36</v>
      </c>
      <c r="T2932">
        <v>179</v>
      </c>
    </row>
    <row r="2933" spans="1:20">
      <c r="A2933" t="s">
        <v>2323</v>
      </c>
      <c r="B2933" s="4">
        <v>4</v>
      </c>
      <c r="C2933" s="4">
        <v>6</v>
      </c>
      <c r="D2933" s="4">
        <v>1985</v>
      </c>
      <c r="E2933" s="1">
        <f t="shared" si="90"/>
        <v>3598</v>
      </c>
      <c r="F2933">
        <v>58.43</v>
      </c>
      <c r="G2933">
        <v>6.1</v>
      </c>
      <c r="H2933" t="s">
        <v>669</v>
      </c>
      <c r="I2933" s="4">
        <v>4</v>
      </c>
      <c r="J2933" s="4">
        <v>8</v>
      </c>
      <c r="K2933" s="6">
        <v>1985</v>
      </c>
      <c r="L2933" s="1">
        <f t="shared" si="91"/>
        <v>3659</v>
      </c>
      <c r="M2933">
        <v>58.43</v>
      </c>
      <c r="N2933">
        <v>6.1</v>
      </c>
      <c r="O2933" t="s">
        <v>669</v>
      </c>
      <c r="P2933" t="s">
        <v>34</v>
      </c>
      <c r="Q2933" t="s">
        <v>35</v>
      </c>
      <c r="R2933">
        <v>61</v>
      </c>
      <c r="S2933">
        <v>0</v>
      </c>
      <c r="T2933">
        <v>0</v>
      </c>
    </row>
    <row r="2934" spans="1:20">
      <c r="A2934" t="s">
        <v>2335</v>
      </c>
      <c r="B2934" s="4">
        <v>5</v>
      </c>
      <c r="C2934" s="4">
        <v>6</v>
      </c>
      <c r="D2934" s="4">
        <v>1985</v>
      </c>
      <c r="E2934" s="1">
        <f t="shared" si="90"/>
        <v>3963</v>
      </c>
      <c r="F2934">
        <v>63.47</v>
      </c>
      <c r="G2934">
        <v>10.92</v>
      </c>
      <c r="H2934" t="s">
        <v>669</v>
      </c>
      <c r="I2934" s="4">
        <v>15</v>
      </c>
      <c r="J2934" s="4">
        <v>10</v>
      </c>
      <c r="K2934" s="6">
        <v>1992</v>
      </c>
      <c r="L2934" s="1">
        <f t="shared" si="91"/>
        <v>7744</v>
      </c>
      <c r="M2934">
        <v>63.47</v>
      </c>
      <c r="N2934">
        <v>10.92</v>
      </c>
      <c r="O2934" t="s">
        <v>669</v>
      </c>
      <c r="P2934" t="s">
        <v>40</v>
      </c>
      <c r="Q2934" t="s">
        <v>52</v>
      </c>
      <c r="R2934">
        <v>2689</v>
      </c>
      <c r="S2934">
        <v>0</v>
      </c>
      <c r="T2934">
        <v>0</v>
      </c>
    </row>
    <row r="2935" spans="1:20">
      <c r="A2935" t="s">
        <v>2336</v>
      </c>
      <c r="B2935" s="4">
        <v>5</v>
      </c>
      <c r="C2935" s="4">
        <v>6</v>
      </c>
      <c r="D2935" s="4">
        <v>1985</v>
      </c>
      <c r="E2935" s="1">
        <f t="shared" si="90"/>
        <v>3963</v>
      </c>
      <c r="F2935">
        <v>63.47</v>
      </c>
      <c r="G2935">
        <v>10.92</v>
      </c>
      <c r="H2935" t="s">
        <v>669</v>
      </c>
      <c r="I2935" s="4">
        <v>7</v>
      </c>
      <c r="J2935" s="4">
        <v>10</v>
      </c>
      <c r="K2935" s="6">
        <v>1985</v>
      </c>
      <c r="L2935" s="1">
        <f t="shared" si="91"/>
        <v>4815</v>
      </c>
      <c r="M2935">
        <v>63.45</v>
      </c>
      <c r="N2935">
        <v>10.95</v>
      </c>
      <c r="O2935" t="s">
        <v>669</v>
      </c>
      <c r="P2935" t="s">
        <v>40</v>
      </c>
      <c r="Q2935" t="s">
        <v>35</v>
      </c>
      <c r="R2935">
        <v>124</v>
      </c>
      <c r="S2935">
        <v>3</v>
      </c>
      <c r="T2935">
        <v>139</v>
      </c>
    </row>
    <row r="2936" spans="1:20">
      <c r="A2936" t="s">
        <v>2812</v>
      </c>
      <c r="B2936" s="4">
        <v>26</v>
      </c>
      <c r="C2936" s="4">
        <v>6</v>
      </c>
      <c r="D2936" s="4">
        <v>1985</v>
      </c>
      <c r="E2936" s="1">
        <f t="shared" si="90"/>
        <v>11633</v>
      </c>
      <c r="F2936">
        <v>64.23</v>
      </c>
      <c r="G2936">
        <v>28.3</v>
      </c>
      <c r="H2936" t="s">
        <v>2455</v>
      </c>
      <c r="I2936" s="4">
        <v>15</v>
      </c>
      <c r="J2936" s="4">
        <v>1</v>
      </c>
      <c r="K2936" s="6">
        <v>1986</v>
      </c>
      <c r="L2936" s="1">
        <f t="shared" si="91"/>
        <v>7465</v>
      </c>
      <c r="M2936">
        <v>64.23</v>
      </c>
      <c r="N2936">
        <v>28.3</v>
      </c>
      <c r="O2936" t="s">
        <v>2455</v>
      </c>
      <c r="P2936" t="s">
        <v>40</v>
      </c>
      <c r="Q2936" t="s">
        <v>35</v>
      </c>
      <c r="R2936">
        <v>203</v>
      </c>
      <c r="S2936">
        <v>0</v>
      </c>
      <c r="T2936">
        <v>0</v>
      </c>
    </row>
    <row r="2937" spans="1:20">
      <c r="A2937" t="s">
        <v>2880</v>
      </c>
      <c r="B2937" s="4">
        <v>14</v>
      </c>
      <c r="C2937" s="4">
        <v>6</v>
      </c>
      <c r="D2937" s="4">
        <v>1985</v>
      </c>
      <c r="E2937" s="1">
        <f t="shared" si="90"/>
        <v>7250</v>
      </c>
      <c r="F2937">
        <v>62.97</v>
      </c>
      <c r="G2937">
        <v>28</v>
      </c>
      <c r="H2937" t="s">
        <v>2455</v>
      </c>
      <c r="I2937" s="4">
        <v>24</v>
      </c>
      <c r="J2937" s="4">
        <v>3</v>
      </c>
      <c r="K2937" s="6">
        <v>1986</v>
      </c>
      <c r="L2937" s="1">
        <f t="shared" si="91"/>
        <v>10812</v>
      </c>
      <c r="M2937">
        <v>62.95</v>
      </c>
      <c r="N2937">
        <v>27.95</v>
      </c>
      <c r="O2937" t="s">
        <v>2455</v>
      </c>
      <c r="P2937" t="s">
        <v>34</v>
      </c>
      <c r="Q2937" t="s">
        <v>35</v>
      </c>
      <c r="R2937">
        <v>283</v>
      </c>
      <c r="S2937">
        <v>4</v>
      </c>
      <c r="T2937">
        <v>234</v>
      </c>
    </row>
    <row r="2938" spans="1:20">
      <c r="A2938" t="s">
        <v>2934</v>
      </c>
      <c r="B2938" s="4">
        <v>20</v>
      </c>
      <c r="C2938" s="4">
        <v>7</v>
      </c>
      <c r="D2938" s="4">
        <v>1985</v>
      </c>
      <c r="E2938" s="1">
        <f t="shared" si="90"/>
        <v>9472</v>
      </c>
      <c r="F2938">
        <v>60.7</v>
      </c>
      <c r="G2938">
        <v>24.42</v>
      </c>
      <c r="H2938" t="s">
        <v>2455</v>
      </c>
      <c r="I2938" s="4">
        <v>6</v>
      </c>
      <c r="J2938" s="4">
        <v>9</v>
      </c>
      <c r="K2938" s="6">
        <v>1986</v>
      </c>
      <c r="L2938" s="1">
        <f t="shared" si="91"/>
        <v>4421</v>
      </c>
      <c r="M2938">
        <v>60.72</v>
      </c>
      <c r="N2938">
        <v>24.45</v>
      </c>
      <c r="O2938" t="s">
        <v>2455</v>
      </c>
      <c r="P2938" t="s">
        <v>34</v>
      </c>
      <c r="Q2938" t="s">
        <v>35</v>
      </c>
      <c r="R2938">
        <v>413</v>
      </c>
      <c r="S2938">
        <v>3</v>
      </c>
      <c r="T2938">
        <v>45</v>
      </c>
    </row>
    <row r="2939" spans="1:20">
      <c r="A2939" t="s">
        <v>2982</v>
      </c>
      <c r="B2939" s="4">
        <v>6</v>
      </c>
      <c r="C2939" s="4">
        <v>6</v>
      </c>
      <c r="D2939" s="4">
        <v>1985</v>
      </c>
      <c r="E2939" s="1">
        <f t="shared" si="90"/>
        <v>4328</v>
      </c>
      <c r="F2939">
        <v>60.47</v>
      </c>
      <c r="G2939">
        <v>25.15</v>
      </c>
      <c r="H2939" t="s">
        <v>2455</v>
      </c>
      <c r="I2939" s="4">
        <v>30</v>
      </c>
      <c r="J2939" s="4">
        <v>6</v>
      </c>
      <c r="K2939" s="6">
        <v>1985</v>
      </c>
      <c r="L2939" s="1">
        <f t="shared" si="91"/>
        <v>13094</v>
      </c>
      <c r="M2939">
        <v>60.45</v>
      </c>
      <c r="N2939">
        <v>25.18</v>
      </c>
      <c r="O2939" t="s">
        <v>2455</v>
      </c>
      <c r="P2939" t="s">
        <v>40</v>
      </c>
      <c r="Q2939" t="s">
        <v>35</v>
      </c>
      <c r="R2939">
        <v>24</v>
      </c>
      <c r="S2939">
        <v>3</v>
      </c>
      <c r="T2939">
        <v>136</v>
      </c>
    </row>
    <row r="2940" spans="1:20">
      <c r="A2940" t="s">
        <v>3118</v>
      </c>
      <c r="B2940" s="4">
        <v>6</v>
      </c>
      <c r="C2940" s="4">
        <v>6</v>
      </c>
      <c r="D2940" s="4">
        <v>1985</v>
      </c>
      <c r="E2940" s="1">
        <f t="shared" si="90"/>
        <v>4328</v>
      </c>
      <c r="F2940">
        <v>60.83</v>
      </c>
      <c r="G2940">
        <v>26.72</v>
      </c>
      <c r="H2940" t="s">
        <v>2455</v>
      </c>
      <c r="I2940" s="4">
        <v>2</v>
      </c>
      <c r="J2940" s="4">
        <v>8</v>
      </c>
      <c r="K2940" s="6">
        <v>1985</v>
      </c>
      <c r="L2940" s="1">
        <f t="shared" si="91"/>
        <v>2928</v>
      </c>
      <c r="M2940">
        <v>60.82</v>
      </c>
      <c r="N2940">
        <v>26.7</v>
      </c>
      <c r="O2940" t="s">
        <v>2455</v>
      </c>
      <c r="P2940" t="s">
        <v>34</v>
      </c>
      <c r="Q2940" t="s">
        <v>35</v>
      </c>
      <c r="R2940">
        <v>57</v>
      </c>
      <c r="S2940">
        <v>3</v>
      </c>
      <c r="T2940">
        <v>206</v>
      </c>
    </row>
    <row r="2941" spans="1:20">
      <c r="A2941" t="s">
        <v>3119</v>
      </c>
      <c r="B2941" s="4">
        <v>6</v>
      </c>
      <c r="C2941" s="4">
        <v>6</v>
      </c>
      <c r="D2941" s="4">
        <v>1985</v>
      </c>
      <c r="E2941" s="1">
        <f t="shared" si="90"/>
        <v>4328</v>
      </c>
      <c r="F2941">
        <v>60.83</v>
      </c>
      <c r="G2941">
        <v>26.72</v>
      </c>
      <c r="H2941" t="s">
        <v>2455</v>
      </c>
      <c r="I2941" s="4">
        <v>2</v>
      </c>
      <c r="J2941" s="4">
        <v>8</v>
      </c>
      <c r="K2941" s="6">
        <v>1985</v>
      </c>
      <c r="L2941" s="1">
        <f t="shared" si="91"/>
        <v>2928</v>
      </c>
      <c r="M2941">
        <v>60.82</v>
      </c>
      <c r="N2941">
        <v>26.7</v>
      </c>
      <c r="O2941" t="s">
        <v>2455</v>
      </c>
      <c r="P2941" t="s">
        <v>34</v>
      </c>
      <c r="Q2941" t="s">
        <v>35</v>
      </c>
      <c r="R2941">
        <v>57</v>
      </c>
      <c r="S2941">
        <v>3</v>
      </c>
      <c r="T2941">
        <v>206</v>
      </c>
    </row>
    <row r="2942" spans="1:20">
      <c r="A2942" t="s">
        <v>3120</v>
      </c>
      <c r="B2942" s="4">
        <v>6</v>
      </c>
      <c r="C2942" s="4">
        <v>6</v>
      </c>
      <c r="D2942" s="4">
        <v>1985</v>
      </c>
      <c r="E2942" s="1">
        <f t="shared" si="90"/>
        <v>4328</v>
      </c>
      <c r="F2942">
        <v>60.83</v>
      </c>
      <c r="G2942">
        <v>26.72</v>
      </c>
      <c r="H2942" t="s">
        <v>2455</v>
      </c>
      <c r="I2942" s="4">
        <v>2</v>
      </c>
      <c r="J2942" s="4">
        <v>8</v>
      </c>
      <c r="K2942" s="6">
        <v>1985</v>
      </c>
      <c r="L2942" s="1">
        <f t="shared" si="91"/>
        <v>2928</v>
      </c>
      <c r="M2942">
        <v>60.82</v>
      </c>
      <c r="N2942">
        <v>26.7</v>
      </c>
      <c r="O2942" t="s">
        <v>2455</v>
      </c>
      <c r="P2942" t="s">
        <v>34</v>
      </c>
      <c r="Q2942" t="s">
        <v>35</v>
      </c>
      <c r="R2942">
        <v>57</v>
      </c>
      <c r="S2942">
        <v>3</v>
      </c>
      <c r="T2942">
        <v>206</v>
      </c>
    </row>
    <row r="2943" spans="1:20">
      <c r="A2943" t="s">
        <v>3121</v>
      </c>
      <c r="B2943" s="4">
        <v>6</v>
      </c>
      <c r="C2943" s="4">
        <v>6</v>
      </c>
      <c r="D2943" s="4">
        <v>1985</v>
      </c>
      <c r="E2943" s="1">
        <f t="shared" si="90"/>
        <v>4328</v>
      </c>
      <c r="F2943">
        <v>60.83</v>
      </c>
      <c r="G2943">
        <v>26.72</v>
      </c>
      <c r="H2943" t="s">
        <v>2455</v>
      </c>
      <c r="I2943" s="4">
        <v>2</v>
      </c>
      <c r="J2943" s="4">
        <v>8</v>
      </c>
      <c r="K2943" s="6">
        <v>1985</v>
      </c>
      <c r="L2943" s="1">
        <f t="shared" si="91"/>
        <v>2928</v>
      </c>
      <c r="M2943">
        <v>60.82</v>
      </c>
      <c r="N2943">
        <v>26.7</v>
      </c>
      <c r="O2943" t="s">
        <v>2455</v>
      </c>
      <c r="P2943" t="s">
        <v>34</v>
      </c>
      <c r="Q2943" t="s">
        <v>35</v>
      </c>
      <c r="R2943">
        <v>57</v>
      </c>
      <c r="S2943">
        <v>3</v>
      </c>
      <c r="T2943">
        <v>206</v>
      </c>
    </row>
    <row r="2944" spans="1:20">
      <c r="A2944" t="s">
        <v>3128</v>
      </c>
      <c r="B2944" s="4">
        <v>29</v>
      </c>
      <c r="C2944" s="4">
        <v>5</v>
      </c>
      <c r="D2944" s="4">
        <v>1985</v>
      </c>
      <c r="E2944" s="1">
        <f t="shared" si="90"/>
        <v>12698</v>
      </c>
      <c r="F2944">
        <v>62.63</v>
      </c>
      <c r="G2944">
        <v>26.83</v>
      </c>
      <c r="H2944" t="s">
        <v>2455</v>
      </c>
      <c r="I2944" s="4">
        <v>18</v>
      </c>
      <c r="J2944" s="4">
        <v>9</v>
      </c>
      <c r="K2944" s="6">
        <v>1985</v>
      </c>
      <c r="L2944" s="1">
        <f t="shared" si="91"/>
        <v>8803</v>
      </c>
      <c r="M2944">
        <v>62.62</v>
      </c>
      <c r="N2944">
        <v>26.78</v>
      </c>
      <c r="O2944" t="s">
        <v>2455</v>
      </c>
      <c r="P2944" t="s">
        <v>81</v>
      </c>
      <c r="Q2944" t="s">
        <v>35</v>
      </c>
      <c r="R2944">
        <v>112</v>
      </c>
      <c r="S2944">
        <v>4</v>
      </c>
      <c r="T2944">
        <v>235</v>
      </c>
    </row>
    <row r="2945" spans="1:20">
      <c r="A2945" t="s">
        <v>3129</v>
      </c>
      <c r="B2945" s="4">
        <v>29</v>
      </c>
      <c r="C2945" s="4">
        <v>5</v>
      </c>
      <c r="D2945" s="4">
        <v>1985</v>
      </c>
      <c r="E2945" s="1">
        <f t="shared" si="90"/>
        <v>12698</v>
      </c>
      <c r="F2945">
        <v>62.63</v>
      </c>
      <c r="G2945">
        <v>26.83</v>
      </c>
      <c r="H2945" t="s">
        <v>2455</v>
      </c>
      <c r="I2945" s="4">
        <v>1</v>
      </c>
      <c r="J2945" s="4">
        <v>5</v>
      </c>
      <c r="K2945" s="6">
        <v>1987</v>
      </c>
      <c r="L2945" s="1">
        <f t="shared" si="91"/>
        <v>2473</v>
      </c>
      <c r="M2945">
        <v>62.5</v>
      </c>
      <c r="N2945">
        <v>26.67</v>
      </c>
      <c r="O2945" t="s">
        <v>2455</v>
      </c>
      <c r="P2945" t="s">
        <v>40</v>
      </c>
      <c r="Q2945" t="s">
        <v>35</v>
      </c>
      <c r="R2945">
        <v>702</v>
      </c>
      <c r="S2945">
        <v>18</v>
      </c>
      <c r="T2945">
        <v>210</v>
      </c>
    </row>
    <row r="2946" spans="1:20">
      <c r="A2946" t="s">
        <v>3130</v>
      </c>
      <c r="B2946" s="4">
        <v>29</v>
      </c>
      <c r="C2946" s="4">
        <v>5</v>
      </c>
      <c r="D2946" s="4">
        <v>1985</v>
      </c>
      <c r="E2946" s="1">
        <f t="shared" si="90"/>
        <v>12698</v>
      </c>
      <c r="F2946">
        <v>62.62</v>
      </c>
      <c r="G2946">
        <v>26.9</v>
      </c>
      <c r="H2946" t="s">
        <v>2455</v>
      </c>
      <c r="I2946" s="4">
        <v>31</v>
      </c>
      <c r="J2946" s="4">
        <v>8</v>
      </c>
      <c r="K2946" s="6">
        <v>1988</v>
      </c>
      <c r="L2946" s="1">
        <f t="shared" si="91"/>
        <v>13523</v>
      </c>
      <c r="M2946">
        <v>62.95</v>
      </c>
      <c r="N2946">
        <v>27.78</v>
      </c>
      <c r="O2946" t="s">
        <v>2455</v>
      </c>
      <c r="P2946" t="s">
        <v>34</v>
      </c>
      <c r="Q2946" t="s">
        <v>35</v>
      </c>
      <c r="R2946">
        <v>1190</v>
      </c>
      <c r="S2946">
        <v>59</v>
      </c>
      <c r="T2946">
        <v>51</v>
      </c>
    </row>
    <row r="2947" spans="1:20">
      <c r="A2947" t="s">
        <v>3131</v>
      </c>
      <c r="B2947" s="4">
        <v>30</v>
      </c>
      <c r="C2947" s="4">
        <v>5</v>
      </c>
      <c r="D2947" s="4">
        <v>1985</v>
      </c>
      <c r="E2947" s="1">
        <f t="shared" ref="E2947:E3010" si="92">DATE(B2947,C2947,D2947)</f>
        <v>13063</v>
      </c>
      <c r="F2947">
        <v>62.63</v>
      </c>
      <c r="G2947">
        <v>27.13</v>
      </c>
      <c r="H2947" t="s">
        <v>2455</v>
      </c>
      <c r="I2947" s="4">
        <v>6</v>
      </c>
      <c r="J2947" s="4">
        <v>5</v>
      </c>
      <c r="K2947" s="6">
        <v>1986</v>
      </c>
      <c r="L2947" s="1">
        <f t="shared" ref="L2947:L3010" si="93">DATE(I2947,J2947,K2947)</f>
        <v>4298</v>
      </c>
      <c r="M2947">
        <v>62.63</v>
      </c>
      <c r="N2947">
        <v>27.17</v>
      </c>
      <c r="O2947" t="s">
        <v>2455</v>
      </c>
      <c r="P2947" t="s">
        <v>34</v>
      </c>
      <c r="Q2947" t="s">
        <v>35</v>
      </c>
      <c r="R2947">
        <v>341</v>
      </c>
      <c r="S2947">
        <v>2</v>
      </c>
      <c r="T2947">
        <v>91</v>
      </c>
    </row>
    <row r="2948" spans="1:20">
      <c r="A2948" t="s">
        <v>3132</v>
      </c>
      <c r="B2948" s="4">
        <v>1</v>
      </c>
      <c r="C2948" s="4">
        <v>6</v>
      </c>
      <c r="D2948" s="4">
        <v>1985</v>
      </c>
      <c r="E2948" s="1">
        <f t="shared" si="92"/>
        <v>2502</v>
      </c>
      <c r="F2948">
        <v>61.02</v>
      </c>
      <c r="G2948">
        <v>24.53</v>
      </c>
      <c r="H2948" t="s">
        <v>2455</v>
      </c>
      <c r="I2948" s="4">
        <v>19</v>
      </c>
      <c r="J2948" s="4">
        <v>1</v>
      </c>
      <c r="K2948" s="6">
        <v>1987</v>
      </c>
      <c r="L2948" s="1">
        <f t="shared" si="93"/>
        <v>8927</v>
      </c>
      <c r="M2948">
        <v>61.15</v>
      </c>
      <c r="N2948">
        <v>23.75</v>
      </c>
      <c r="O2948" t="s">
        <v>2455</v>
      </c>
      <c r="P2948" t="s">
        <v>34</v>
      </c>
      <c r="Q2948" t="s">
        <v>35</v>
      </c>
      <c r="R2948">
        <v>597</v>
      </c>
      <c r="S2948">
        <v>45</v>
      </c>
      <c r="T2948">
        <v>290</v>
      </c>
    </row>
    <row r="2949" spans="1:20">
      <c r="A2949" t="s">
        <v>3133</v>
      </c>
      <c r="B2949" s="4">
        <v>1</v>
      </c>
      <c r="C2949" s="4">
        <v>6</v>
      </c>
      <c r="D2949" s="4">
        <v>1985</v>
      </c>
      <c r="E2949" s="1">
        <f t="shared" si="92"/>
        <v>2502</v>
      </c>
      <c r="F2949">
        <v>61.02</v>
      </c>
      <c r="G2949">
        <v>24.53</v>
      </c>
      <c r="H2949" t="s">
        <v>2455</v>
      </c>
      <c r="I2949" s="4">
        <v>7</v>
      </c>
      <c r="J2949" s="4">
        <v>8</v>
      </c>
      <c r="K2949" s="6">
        <v>1989</v>
      </c>
      <c r="L2949" s="1">
        <f t="shared" si="93"/>
        <v>4758</v>
      </c>
      <c r="M2949">
        <v>61.85</v>
      </c>
      <c r="N2949">
        <v>25.18</v>
      </c>
      <c r="O2949" t="s">
        <v>2455</v>
      </c>
      <c r="P2949" t="s">
        <v>81</v>
      </c>
      <c r="Q2949" t="s">
        <v>35</v>
      </c>
      <c r="R2949">
        <v>1528</v>
      </c>
      <c r="S2949">
        <v>99</v>
      </c>
      <c r="T2949">
        <v>21</v>
      </c>
    </row>
    <row r="2950" spans="1:20">
      <c r="A2950" t="s">
        <v>3135</v>
      </c>
      <c r="B2950" s="4">
        <v>4</v>
      </c>
      <c r="C2950" s="4">
        <v>6</v>
      </c>
      <c r="D2950" s="4">
        <v>1985</v>
      </c>
      <c r="E2950" s="1">
        <f t="shared" si="92"/>
        <v>3598</v>
      </c>
      <c r="F2950">
        <v>62.8</v>
      </c>
      <c r="G2950">
        <v>22.88</v>
      </c>
      <c r="H2950" t="s">
        <v>2455</v>
      </c>
      <c r="I2950" s="4">
        <v>19</v>
      </c>
      <c r="J2950" s="4">
        <v>5</v>
      </c>
      <c r="K2950" s="6">
        <v>1986</v>
      </c>
      <c r="L2950" s="1">
        <f t="shared" si="93"/>
        <v>9046</v>
      </c>
      <c r="M2950">
        <v>62.78</v>
      </c>
      <c r="N2950">
        <v>22.88</v>
      </c>
      <c r="O2950" t="s">
        <v>2455</v>
      </c>
      <c r="P2950" t="s">
        <v>107</v>
      </c>
      <c r="Q2950" t="s">
        <v>35</v>
      </c>
      <c r="R2950">
        <v>349</v>
      </c>
      <c r="S2950">
        <v>2</v>
      </c>
      <c r="T2950">
        <v>181</v>
      </c>
    </row>
    <row r="2951" spans="1:20">
      <c r="A2951" t="s">
        <v>3136</v>
      </c>
      <c r="B2951" s="4">
        <v>4</v>
      </c>
      <c r="C2951" s="4">
        <v>6</v>
      </c>
      <c r="D2951" s="4">
        <v>1985</v>
      </c>
      <c r="E2951" s="1">
        <f t="shared" si="92"/>
        <v>3598</v>
      </c>
      <c r="F2951">
        <v>62.8</v>
      </c>
      <c r="G2951">
        <v>22.87</v>
      </c>
      <c r="H2951" t="s">
        <v>2455</v>
      </c>
      <c r="I2951" s="4">
        <v>26</v>
      </c>
      <c r="J2951" s="4">
        <v>5</v>
      </c>
      <c r="K2951" s="6">
        <v>1987</v>
      </c>
      <c r="L2951" s="1">
        <f t="shared" si="93"/>
        <v>11604</v>
      </c>
      <c r="M2951">
        <v>63</v>
      </c>
      <c r="N2951">
        <v>21.87</v>
      </c>
      <c r="O2951" t="s">
        <v>2455</v>
      </c>
      <c r="P2951" t="s">
        <v>34</v>
      </c>
      <c r="Q2951" t="s">
        <v>35</v>
      </c>
      <c r="R2951">
        <v>721</v>
      </c>
      <c r="S2951">
        <v>56</v>
      </c>
      <c r="T2951">
        <v>294</v>
      </c>
    </row>
    <row r="2952" spans="1:20">
      <c r="A2952" t="s">
        <v>3137</v>
      </c>
      <c r="B2952" s="4">
        <v>4</v>
      </c>
      <c r="C2952" s="4">
        <v>6</v>
      </c>
      <c r="D2952" s="4">
        <v>1985</v>
      </c>
      <c r="E2952" s="1">
        <f t="shared" si="92"/>
        <v>3598</v>
      </c>
      <c r="F2952">
        <v>62.77</v>
      </c>
      <c r="G2952">
        <v>22.85</v>
      </c>
      <c r="H2952" t="s">
        <v>2455</v>
      </c>
      <c r="I2952" s="4">
        <v>24</v>
      </c>
      <c r="J2952" s="4">
        <v>6</v>
      </c>
      <c r="K2952" s="6">
        <v>1985</v>
      </c>
      <c r="L2952" s="1">
        <f t="shared" si="93"/>
        <v>10903</v>
      </c>
      <c r="M2952">
        <v>62.77</v>
      </c>
      <c r="N2952">
        <v>22.83</v>
      </c>
      <c r="O2952" t="s">
        <v>2455</v>
      </c>
      <c r="P2952" t="s">
        <v>140</v>
      </c>
      <c r="Q2952" t="s">
        <v>35</v>
      </c>
      <c r="R2952">
        <v>20</v>
      </c>
      <c r="S2952">
        <v>1</v>
      </c>
      <c r="T2952">
        <v>270</v>
      </c>
    </row>
    <row r="2953" spans="1:20">
      <c r="A2953" t="s">
        <v>3138</v>
      </c>
      <c r="B2953" s="4">
        <v>5</v>
      </c>
      <c r="C2953" s="4">
        <v>6</v>
      </c>
      <c r="D2953" s="4">
        <v>1985</v>
      </c>
      <c r="E2953" s="1">
        <f t="shared" si="92"/>
        <v>3963</v>
      </c>
      <c r="F2953">
        <v>62.77</v>
      </c>
      <c r="G2953">
        <v>22.83</v>
      </c>
      <c r="H2953" t="s">
        <v>2455</v>
      </c>
      <c r="I2953" s="4">
        <v>14</v>
      </c>
      <c r="J2953" s="4">
        <v>6</v>
      </c>
      <c r="K2953" s="6">
        <v>1990</v>
      </c>
      <c r="L2953" s="1">
        <f t="shared" si="93"/>
        <v>7255</v>
      </c>
      <c r="M2953">
        <v>62.77</v>
      </c>
      <c r="N2953">
        <v>22.83</v>
      </c>
      <c r="O2953" t="s">
        <v>2455</v>
      </c>
      <c r="P2953" t="s">
        <v>84</v>
      </c>
      <c r="Q2953" t="s">
        <v>35</v>
      </c>
      <c r="R2953">
        <v>1835</v>
      </c>
      <c r="S2953">
        <v>0</v>
      </c>
      <c r="T2953">
        <v>0</v>
      </c>
    </row>
    <row r="2954" spans="1:20">
      <c r="A2954" t="s">
        <v>3144</v>
      </c>
      <c r="B2954" s="4">
        <v>3</v>
      </c>
      <c r="C2954" s="4">
        <v>6</v>
      </c>
      <c r="D2954" s="4">
        <v>1985</v>
      </c>
      <c r="E2954" s="1">
        <f t="shared" si="92"/>
        <v>3232</v>
      </c>
      <c r="F2954">
        <v>62.57</v>
      </c>
      <c r="G2954">
        <v>27.13</v>
      </c>
      <c r="H2954" t="s">
        <v>2455</v>
      </c>
      <c r="I2954" s="4">
        <v>22</v>
      </c>
      <c r="J2954" s="4">
        <v>8</v>
      </c>
      <c r="K2954" s="6">
        <v>1985</v>
      </c>
      <c r="L2954" s="1">
        <f t="shared" si="93"/>
        <v>10233</v>
      </c>
      <c r="M2954">
        <v>62.57</v>
      </c>
      <c r="N2954">
        <v>27.17</v>
      </c>
      <c r="O2954" t="s">
        <v>2455</v>
      </c>
      <c r="P2954" t="s">
        <v>26</v>
      </c>
      <c r="Q2954" t="s">
        <v>27</v>
      </c>
      <c r="R2954">
        <v>80</v>
      </c>
      <c r="S2954">
        <v>2</v>
      </c>
      <c r="T2954">
        <v>91</v>
      </c>
    </row>
    <row r="2955" spans="1:20">
      <c r="A2955" t="s">
        <v>3145</v>
      </c>
      <c r="B2955" s="4">
        <v>4</v>
      </c>
      <c r="C2955" s="4">
        <v>6</v>
      </c>
      <c r="D2955" s="4">
        <v>1985</v>
      </c>
      <c r="E2955" s="1">
        <f t="shared" si="92"/>
        <v>3598</v>
      </c>
      <c r="F2955">
        <v>62.63</v>
      </c>
      <c r="G2955">
        <v>27.13</v>
      </c>
      <c r="H2955" t="s">
        <v>2455</v>
      </c>
      <c r="I2955" s="4">
        <v>9</v>
      </c>
      <c r="J2955" s="4">
        <v>1</v>
      </c>
      <c r="K2955" s="6">
        <v>1987</v>
      </c>
      <c r="L2955" s="1">
        <f t="shared" si="93"/>
        <v>5275</v>
      </c>
      <c r="M2955">
        <v>62.62</v>
      </c>
      <c r="N2955">
        <v>27.12</v>
      </c>
      <c r="O2955" t="s">
        <v>2455</v>
      </c>
      <c r="P2955" t="s">
        <v>40</v>
      </c>
      <c r="Q2955" t="s">
        <v>35</v>
      </c>
      <c r="R2955">
        <v>584</v>
      </c>
      <c r="S2955">
        <v>3</v>
      </c>
      <c r="T2955">
        <v>205</v>
      </c>
    </row>
    <row r="2956" spans="1:20">
      <c r="A2956" t="s">
        <v>3146</v>
      </c>
      <c r="B2956" s="4">
        <v>9</v>
      </c>
      <c r="C2956" s="4">
        <v>6</v>
      </c>
      <c r="D2956" s="4">
        <v>1985</v>
      </c>
      <c r="E2956" s="1">
        <f t="shared" si="92"/>
        <v>5424</v>
      </c>
      <c r="F2956">
        <v>62.63</v>
      </c>
      <c r="G2956">
        <v>27.12</v>
      </c>
      <c r="H2956" t="s">
        <v>2455</v>
      </c>
      <c r="I2956" s="4">
        <v>27</v>
      </c>
      <c r="J2956" s="4">
        <v>6</v>
      </c>
      <c r="K2956" s="6">
        <v>1985</v>
      </c>
      <c r="L2956" s="1">
        <f t="shared" si="93"/>
        <v>11998</v>
      </c>
      <c r="M2956">
        <v>62.63</v>
      </c>
      <c r="N2956">
        <v>27.12</v>
      </c>
      <c r="O2956" t="s">
        <v>2455</v>
      </c>
      <c r="P2956" t="s">
        <v>40</v>
      </c>
      <c r="Q2956" t="s">
        <v>35</v>
      </c>
      <c r="R2956">
        <v>18</v>
      </c>
      <c r="S2956">
        <v>0</v>
      </c>
      <c r="T2956">
        <v>0</v>
      </c>
    </row>
    <row r="2957" spans="1:20">
      <c r="A2957" t="s">
        <v>3147</v>
      </c>
      <c r="B2957" s="4">
        <v>9</v>
      </c>
      <c r="C2957" s="4">
        <v>6</v>
      </c>
      <c r="D2957" s="4">
        <v>1985</v>
      </c>
      <c r="E2957" s="1">
        <f t="shared" si="92"/>
        <v>5424</v>
      </c>
      <c r="F2957">
        <v>62.62</v>
      </c>
      <c r="G2957">
        <v>27.12</v>
      </c>
      <c r="H2957" t="s">
        <v>2455</v>
      </c>
      <c r="I2957" s="4">
        <v>20</v>
      </c>
      <c r="J2957" s="4">
        <v>10</v>
      </c>
      <c r="K2957" s="6">
        <v>1986</v>
      </c>
      <c r="L2957" s="1">
        <f t="shared" si="93"/>
        <v>9565</v>
      </c>
      <c r="M2957">
        <v>62.62</v>
      </c>
      <c r="N2957">
        <v>27.12</v>
      </c>
      <c r="O2957" t="s">
        <v>2455</v>
      </c>
      <c r="P2957" t="s">
        <v>40</v>
      </c>
      <c r="Q2957" t="s">
        <v>35</v>
      </c>
      <c r="R2957">
        <v>498</v>
      </c>
      <c r="S2957">
        <v>0</v>
      </c>
      <c r="T2957">
        <v>0</v>
      </c>
    </row>
    <row r="2958" spans="1:20">
      <c r="A2958" t="s">
        <v>3148</v>
      </c>
      <c r="B2958" s="4">
        <v>9</v>
      </c>
      <c r="C2958" s="4">
        <v>6</v>
      </c>
      <c r="D2958" s="4">
        <v>1985</v>
      </c>
      <c r="E2958" s="1">
        <f t="shared" si="92"/>
        <v>5424</v>
      </c>
      <c r="F2958">
        <v>62.6</v>
      </c>
      <c r="G2958">
        <v>27.15</v>
      </c>
      <c r="H2958" t="s">
        <v>2455</v>
      </c>
      <c r="I2958" s="4">
        <v>1</v>
      </c>
      <c r="J2958" s="4">
        <v>5</v>
      </c>
      <c r="K2958" s="6">
        <v>1988</v>
      </c>
      <c r="L2958" s="1">
        <f t="shared" si="93"/>
        <v>2474</v>
      </c>
      <c r="M2958">
        <v>62.58</v>
      </c>
      <c r="N2958">
        <v>27.05</v>
      </c>
      <c r="O2958" t="s">
        <v>2455</v>
      </c>
      <c r="P2958" t="s">
        <v>34</v>
      </c>
      <c r="Q2958" t="s">
        <v>35</v>
      </c>
      <c r="R2958">
        <v>1057</v>
      </c>
      <c r="S2958">
        <v>6</v>
      </c>
      <c r="T2958">
        <v>251</v>
      </c>
    </row>
    <row r="2959" spans="1:20">
      <c r="A2959" t="s">
        <v>3155</v>
      </c>
      <c r="B2959" s="4">
        <v>1</v>
      </c>
      <c r="C2959" s="4">
        <v>6</v>
      </c>
      <c r="D2959" s="4">
        <v>1985</v>
      </c>
      <c r="E2959" s="1">
        <f t="shared" si="92"/>
        <v>2502</v>
      </c>
      <c r="F2959">
        <v>64.28</v>
      </c>
      <c r="G2959">
        <v>27.65</v>
      </c>
      <c r="H2959" t="s">
        <v>2455</v>
      </c>
      <c r="I2959" s="4">
        <v>5</v>
      </c>
      <c r="J2959" s="4">
        <v>8</v>
      </c>
      <c r="K2959" s="6">
        <v>1986</v>
      </c>
      <c r="L2959" s="1">
        <f t="shared" si="93"/>
        <v>4025</v>
      </c>
      <c r="M2959">
        <v>64.150000000000006</v>
      </c>
      <c r="N2959">
        <v>26.98</v>
      </c>
      <c r="O2959" t="s">
        <v>2455</v>
      </c>
      <c r="P2959" t="s">
        <v>34</v>
      </c>
      <c r="Q2959" t="s">
        <v>35</v>
      </c>
      <c r="R2959">
        <v>430</v>
      </c>
      <c r="S2959">
        <v>36</v>
      </c>
      <c r="T2959">
        <v>246</v>
      </c>
    </row>
    <row r="2960" spans="1:20">
      <c r="A2960" t="s">
        <v>3161</v>
      </c>
      <c r="B2960" s="4">
        <v>14</v>
      </c>
      <c r="C2960" s="4">
        <v>6</v>
      </c>
      <c r="D2960" s="4">
        <v>1985</v>
      </c>
      <c r="E2960" s="1">
        <f t="shared" si="92"/>
        <v>7250</v>
      </c>
      <c r="F2960">
        <v>61.63</v>
      </c>
      <c r="G2960">
        <v>23.22</v>
      </c>
      <c r="H2960" t="s">
        <v>2455</v>
      </c>
      <c r="I2960" s="4">
        <v>22</v>
      </c>
      <c r="J2960" s="4">
        <v>6</v>
      </c>
      <c r="K2960" s="6">
        <v>1990</v>
      </c>
      <c r="L2960" s="1">
        <f t="shared" si="93"/>
        <v>10177</v>
      </c>
      <c r="M2960">
        <v>61.62</v>
      </c>
      <c r="N2960">
        <v>23.17</v>
      </c>
      <c r="O2960" t="s">
        <v>2455</v>
      </c>
      <c r="P2960" t="s">
        <v>81</v>
      </c>
      <c r="Q2960" t="s">
        <v>27</v>
      </c>
      <c r="R2960">
        <v>1834</v>
      </c>
      <c r="S2960">
        <v>4</v>
      </c>
      <c r="T2960">
        <v>235</v>
      </c>
    </row>
    <row r="2961" spans="1:20">
      <c r="A2961" t="s">
        <v>3529</v>
      </c>
      <c r="B2961" s="4">
        <v>11</v>
      </c>
      <c r="C2961" s="4">
        <v>6</v>
      </c>
      <c r="D2961" s="4">
        <v>1985</v>
      </c>
      <c r="E2961" s="1">
        <f t="shared" si="92"/>
        <v>6154</v>
      </c>
      <c r="F2961">
        <v>62.53</v>
      </c>
      <c r="G2961">
        <v>27.17</v>
      </c>
      <c r="H2961" t="s">
        <v>2455</v>
      </c>
      <c r="I2961" s="4">
        <v>30</v>
      </c>
      <c r="J2961" s="4">
        <v>6</v>
      </c>
      <c r="K2961" s="6">
        <v>1985</v>
      </c>
      <c r="L2961" s="1">
        <f t="shared" si="93"/>
        <v>13094</v>
      </c>
      <c r="M2961">
        <v>62.53</v>
      </c>
      <c r="N2961">
        <v>27.12</v>
      </c>
      <c r="O2961" t="s">
        <v>2455</v>
      </c>
      <c r="P2961" t="s">
        <v>34</v>
      </c>
      <c r="Q2961" t="s">
        <v>35</v>
      </c>
      <c r="R2961">
        <v>19</v>
      </c>
      <c r="S2961">
        <v>3</v>
      </c>
      <c r="T2961">
        <v>270</v>
      </c>
    </row>
    <row r="2962" spans="1:20">
      <c r="A2962" t="s">
        <v>3530</v>
      </c>
      <c r="B2962" s="4">
        <v>11</v>
      </c>
      <c r="C2962" s="4">
        <v>6</v>
      </c>
      <c r="D2962" s="4">
        <v>1985</v>
      </c>
      <c r="E2962" s="1">
        <f t="shared" si="92"/>
        <v>6154</v>
      </c>
      <c r="F2962">
        <v>62.53</v>
      </c>
      <c r="G2962">
        <v>27.17</v>
      </c>
      <c r="H2962" t="s">
        <v>2455</v>
      </c>
      <c r="I2962" s="4">
        <v>30</v>
      </c>
      <c r="J2962" s="4">
        <v>6</v>
      </c>
      <c r="K2962" s="6">
        <v>1985</v>
      </c>
      <c r="L2962" s="1">
        <f t="shared" si="93"/>
        <v>13094</v>
      </c>
      <c r="M2962">
        <v>62.53</v>
      </c>
      <c r="N2962">
        <v>27.12</v>
      </c>
      <c r="O2962" t="s">
        <v>2455</v>
      </c>
      <c r="P2962" t="s">
        <v>34</v>
      </c>
      <c r="Q2962" t="s">
        <v>35</v>
      </c>
      <c r="R2962">
        <v>19</v>
      </c>
      <c r="S2962">
        <v>3</v>
      </c>
      <c r="T2962">
        <v>270</v>
      </c>
    </row>
    <row r="2963" spans="1:20">
      <c r="A2963" t="s">
        <v>3531</v>
      </c>
      <c r="B2963" s="4">
        <v>11</v>
      </c>
      <c r="C2963" s="4">
        <v>6</v>
      </c>
      <c r="D2963" s="4">
        <v>1985</v>
      </c>
      <c r="E2963" s="1">
        <f t="shared" si="92"/>
        <v>6154</v>
      </c>
      <c r="F2963">
        <v>62.53</v>
      </c>
      <c r="G2963">
        <v>27.17</v>
      </c>
      <c r="H2963" t="s">
        <v>2455</v>
      </c>
      <c r="I2963" s="4">
        <v>30</v>
      </c>
      <c r="J2963" s="4">
        <v>6</v>
      </c>
      <c r="K2963" s="6">
        <v>1985</v>
      </c>
      <c r="L2963" s="1">
        <f t="shared" si="93"/>
        <v>13094</v>
      </c>
      <c r="M2963">
        <v>62.53</v>
      </c>
      <c r="N2963">
        <v>27.12</v>
      </c>
      <c r="O2963" t="s">
        <v>2455</v>
      </c>
      <c r="P2963" t="s">
        <v>34</v>
      </c>
      <c r="Q2963" t="s">
        <v>35</v>
      </c>
      <c r="R2963">
        <v>19</v>
      </c>
      <c r="S2963">
        <v>3</v>
      </c>
      <c r="T2963">
        <v>270</v>
      </c>
    </row>
    <row r="2964" spans="1:20">
      <c r="A2964" t="s">
        <v>3889</v>
      </c>
      <c r="B2964" s="4">
        <v>3</v>
      </c>
      <c r="C2964" s="4">
        <v>6</v>
      </c>
      <c r="D2964" s="4">
        <v>1985</v>
      </c>
      <c r="E2964" s="1">
        <f t="shared" si="92"/>
        <v>3232</v>
      </c>
      <c r="F2964">
        <v>57.67</v>
      </c>
      <c r="G2964">
        <v>12.02</v>
      </c>
      <c r="H2964" t="s">
        <v>2497</v>
      </c>
      <c r="I2964" s="4">
        <v>15</v>
      </c>
      <c r="J2964" s="4">
        <v>11</v>
      </c>
      <c r="K2964" s="6">
        <v>1985</v>
      </c>
      <c r="L2964" s="1">
        <f t="shared" si="93"/>
        <v>7768</v>
      </c>
      <c r="M2964">
        <v>57.65</v>
      </c>
      <c r="N2964">
        <v>11.97</v>
      </c>
      <c r="O2964" t="s">
        <v>2497</v>
      </c>
      <c r="P2964" t="s">
        <v>34</v>
      </c>
      <c r="Q2964" t="s">
        <v>35</v>
      </c>
      <c r="R2964">
        <v>165</v>
      </c>
      <c r="S2964">
        <v>4</v>
      </c>
      <c r="T2964">
        <v>239</v>
      </c>
    </row>
    <row r="2965" spans="1:20">
      <c r="A2965" t="s">
        <v>3973</v>
      </c>
      <c r="B2965" s="4">
        <v>1</v>
      </c>
      <c r="C2965" s="4">
        <v>6</v>
      </c>
      <c r="D2965" s="4">
        <v>1985</v>
      </c>
      <c r="E2965" s="1">
        <f t="shared" si="92"/>
        <v>2502</v>
      </c>
      <c r="F2965">
        <v>56.02</v>
      </c>
      <c r="G2965">
        <v>14.83</v>
      </c>
      <c r="H2965" t="s">
        <v>2497</v>
      </c>
      <c r="I2965" s="4">
        <v>3</v>
      </c>
      <c r="J2965" s="4">
        <v>1</v>
      </c>
      <c r="K2965" s="6">
        <v>1986</v>
      </c>
      <c r="L2965" s="1">
        <f t="shared" si="93"/>
        <v>3082</v>
      </c>
      <c r="M2965">
        <v>56.1</v>
      </c>
      <c r="N2965">
        <v>14.62</v>
      </c>
      <c r="O2965" t="s">
        <v>2497</v>
      </c>
      <c r="P2965" t="s">
        <v>34</v>
      </c>
      <c r="Q2965" t="s">
        <v>35</v>
      </c>
      <c r="R2965">
        <v>216</v>
      </c>
      <c r="S2965">
        <v>17</v>
      </c>
      <c r="T2965">
        <v>305</v>
      </c>
    </row>
    <row r="2966" spans="1:20">
      <c r="A2966" t="s">
        <v>3974</v>
      </c>
      <c r="B2966" s="4">
        <v>1</v>
      </c>
      <c r="C2966" s="4">
        <v>6</v>
      </c>
      <c r="D2966" s="4">
        <v>1985</v>
      </c>
      <c r="E2966" s="1">
        <f t="shared" si="92"/>
        <v>2502</v>
      </c>
      <c r="F2966">
        <v>56.02</v>
      </c>
      <c r="G2966">
        <v>14.83</v>
      </c>
      <c r="H2966" t="s">
        <v>2497</v>
      </c>
      <c r="I2966" s="4">
        <v>17</v>
      </c>
      <c r="J2966" s="4">
        <v>7</v>
      </c>
      <c r="K2966" s="6">
        <v>1985</v>
      </c>
      <c r="L2966" s="1">
        <f t="shared" si="93"/>
        <v>8376</v>
      </c>
      <c r="M2966">
        <v>56.02</v>
      </c>
      <c r="N2966">
        <v>14.83</v>
      </c>
      <c r="O2966" t="s">
        <v>2497</v>
      </c>
      <c r="P2966" t="s">
        <v>40</v>
      </c>
      <c r="Q2966" t="s">
        <v>35</v>
      </c>
      <c r="R2966">
        <v>46</v>
      </c>
      <c r="S2966">
        <v>0</v>
      </c>
      <c r="T2966">
        <v>0</v>
      </c>
    </row>
    <row r="2967" spans="1:20">
      <c r="A2967" t="s">
        <v>3975</v>
      </c>
      <c r="B2967" s="4">
        <v>1</v>
      </c>
      <c r="C2967" s="4">
        <v>6</v>
      </c>
      <c r="D2967" s="4">
        <v>1985</v>
      </c>
      <c r="E2967" s="1">
        <f t="shared" si="92"/>
        <v>2502</v>
      </c>
      <c r="F2967">
        <v>56.02</v>
      </c>
      <c r="G2967">
        <v>14.83</v>
      </c>
      <c r="H2967" t="s">
        <v>2497</v>
      </c>
      <c r="I2967" s="4">
        <v>28</v>
      </c>
      <c r="J2967" s="4">
        <v>3</v>
      </c>
      <c r="K2967" s="6">
        <v>1986</v>
      </c>
      <c r="L2967" s="1">
        <f t="shared" si="93"/>
        <v>12273</v>
      </c>
      <c r="M2967">
        <v>56.02</v>
      </c>
      <c r="N2967">
        <v>14.58</v>
      </c>
      <c r="O2967" t="s">
        <v>2497</v>
      </c>
      <c r="P2967" t="s">
        <v>34</v>
      </c>
      <c r="Q2967" t="s">
        <v>35</v>
      </c>
      <c r="R2967">
        <v>300</v>
      </c>
      <c r="S2967">
        <v>16</v>
      </c>
      <c r="T2967">
        <v>270</v>
      </c>
    </row>
    <row r="2968" spans="1:20">
      <c r="A2968" t="s">
        <v>397</v>
      </c>
      <c r="B2968" s="4">
        <v>22</v>
      </c>
      <c r="C2968" s="4">
        <v>5</v>
      </c>
      <c r="D2968" s="4">
        <v>1986</v>
      </c>
      <c r="E2968" s="1">
        <f t="shared" si="92"/>
        <v>10142</v>
      </c>
      <c r="F2968">
        <v>54.08</v>
      </c>
      <c r="G2968">
        <v>12.12</v>
      </c>
      <c r="H2968" t="s">
        <v>332</v>
      </c>
      <c r="I2968" s="4">
        <v>1</v>
      </c>
      <c r="J2968" s="4">
        <v>6</v>
      </c>
      <c r="K2968" s="6">
        <v>1986</v>
      </c>
      <c r="L2968" s="1">
        <f t="shared" si="93"/>
        <v>2503</v>
      </c>
      <c r="M2968">
        <v>54.1</v>
      </c>
      <c r="N2968">
        <v>12.08</v>
      </c>
      <c r="O2968" t="s">
        <v>332</v>
      </c>
      <c r="P2968" t="s">
        <v>84</v>
      </c>
      <c r="Q2968" t="s">
        <v>35</v>
      </c>
      <c r="R2968">
        <v>10</v>
      </c>
      <c r="S2968">
        <v>3</v>
      </c>
      <c r="T2968">
        <v>311</v>
      </c>
    </row>
    <row r="2969" spans="1:20">
      <c r="A2969" t="s">
        <v>398</v>
      </c>
      <c r="B2969" s="4">
        <v>23</v>
      </c>
      <c r="C2969" s="4">
        <v>5</v>
      </c>
      <c r="D2969" s="4">
        <v>1986</v>
      </c>
      <c r="E2969" s="1">
        <f t="shared" si="92"/>
        <v>10507</v>
      </c>
      <c r="F2969">
        <v>54.08</v>
      </c>
      <c r="G2969">
        <v>12.12</v>
      </c>
      <c r="H2969" t="s">
        <v>332</v>
      </c>
      <c r="I2969" s="4">
        <v>18</v>
      </c>
      <c r="J2969" s="4">
        <v>3</v>
      </c>
      <c r="K2969" s="6">
        <v>1987</v>
      </c>
      <c r="L2969" s="1">
        <f t="shared" si="93"/>
        <v>8621</v>
      </c>
      <c r="M2969">
        <v>54.08</v>
      </c>
      <c r="N2969">
        <v>12.1</v>
      </c>
      <c r="O2969" t="s">
        <v>332</v>
      </c>
      <c r="P2969" t="s">
        <v>40</v>
      </c>
      <c r="Q2969" t="s">
        <v>35</v>
      </c>
      <c r="R2969">
        <v>299</v>
      </c>
      <c r="S2969">
        <v>2</v>
      </c>
      <c r="T2969">
        <v>270</v>
      </c>
    </row>
    <row r="2970" spans="1:20">
      <c r="A2970" t="s">
        <v>399</v>
      </c>
      <c r="B2970" s="4">
        <v>23</v>
      </c>
      <c r="C2970" s="4">
        <v>5</v>
      </c>
      <c r="D2970" s="4">
        <v>1986</v>
      </c>
      <c r="E2970" s="1">
        <f t="shared" si="92"/>
        <v>10507</v>
      </c>
      <c r="F2970">
        <v>54.15</v>
      </c>
      <c r="G2970">
        <v>12.1</v>
      </c>
      <c r="H2970" t="s">
        <v>332</v>
      </c>
      <c r="I2970" s="4">
        <v>30</v>
      </c>
      <c r="J2970" s="4">
        <v>11</v>
      </c>
      <c r="K2970" s="6">
        <v>1988</v>
      </c>
      <c r="L2970" s="1">
        <f t="shared" si="93"/>
        <v>13250</v>
      </c>
      <c r="M2970">
        <v>54.12</v>
      </c>
      <c r="N2970">
        <v>12.08</v>
      </c>
      <c r="O2970" t="s">
        <v>332</v>
      </c>
      <c r="P2970" t="s">
        <v>40</v>
      </c>
      <c r="Q2970" t="s">
        <v>35</v>
      </c>
      <c r="R2970">
        <v>922</v>
      </c>
      <c r="S2970">
        <v>4</v>
      </c>
      <c r="T2970">
        <v>197</v>
      </c>
    </row>
    <row r="2971" spans="1:20">
      <c r="A2971" t="s">
        <v>613</v>
      </c>
      <c r="B2971" s="4">
        <v>24</v>
      </c>
      <c r="C2971" s="4">
        <v>6</v>
      </c>
      <c r="D2971" s="4">
        <v>1986</v>
      </c>
      <c r="E2971" s="1">
        <f t="shared" si="92"/>
        <v>10904</v>
      </c>
      <c r="F2971">
        <v>56.57</v>
      </c>
      <c r="G2971">
        <v>9.02</v>
      </c>
      <c r="H2971" t="s">
        <v>610</v>
      </c>
      <c r="I2971" s="4">
        <v>4</v>
      </c>
      <c r="J2971" s="4">
        <v>4</v>
      </c>
      <c r="K2971" s="6">
        <v>1988</v>
      </c>
      <c r="L2971" s="1">
        <f t="shared" si="93"/>
        <v>3540</v>
      </c>
      <c r="M2971">
        <v>56.57</v>
      </c>
      <c r="N2971">
        <v>9.02</v>
      </c>
      <c r="O2971" t="s">
        <v>610</v>
      </c>
      <c r="P2971" t="s">
        <v>34</v>
      </c>
      <c r="Q2971" t="s">
        <v>35</v>
      </c>
      <c r="R2971">
        <v>650</v>
      </c>
      <c r="S2971">
        <v>0</v>
      </c>
      <c r="T2971">
        <v>0</v>
      </c>
    </row>
    <row r="2972" spans="1:20">
      <c r="A2972" t="s">
        <v>618</v>
      </c>
      <c r="B2972" s="4">
        <v>20</v>
      </c>
      <c r="C2972" s="4">
        <v>5</v>
      </c>
      <c r="D2972" s="4">
        <v>1986</v>
      </c>
      <c r="E2972" s="1">
        <f t="shared" si="92"/>
        <v>9412</v>
      </c>
      <c r="F2972">
        <v>55.97</v>
      </c>
      <c r="G2972">
        <v>12.3</v>
      </c>
      <c r="H2972" t="s">
        <v>610</v>
      </c>
      <c r="I2972" s="4">
        <v>1</v>
      </c>
      <c r="J2972" s="4">
        <v>6</v>
      </c>
      <c r="K2972" s="6">
        <v>1986</v>
      </c>
      <c r="L2972" s="1">
        <f t="shared" si="93"/>
        <v>2503</v>
      </c>
      <c r="M2972">
        <v>55.97</v>
      </c>
      <c r="N2972">
        <v>12.3</v>
      </c>
      <c r="O2972" t="s">
        <v>610</v>
      </c>
      <c r="P2972" t="s">
        <v>40</v>
      </c>
      <c r="Q2972" t="s">
        <v>35</v>
      </c>
      <c r="R2972">
        <v>12</v>
      </c>
      <c r="S2972">
        <v>0</v>
      </c>
      <c r="T2972">
        <v>0</v>
      </c>
    </row>
    <row r="2973" spans="1:20">
      <c r="A2973" t="s">
        <v>789</v>
      </c>
      <c r="B2973" s="4">
        <v>12</v>
      </c>
      <c r="C2973" s="4">
        <v>6</v>
      </c>
      <c r="D2973" s="4">
        <v>1986</v>
      </c>
      <c r="E2973" s="1">
        <f t="shared" si="92"/>
        <v>6521</v>
      </c>
      <c r="F2973">
        <v>41.5</v>
      </c>
      <c r="G2973">
        <v>2.3199999999999998</v>
      </c>
      <c r="H2973" t="s">
        <v>583</v>
      </c>
      <c r="I2973" s="4">
        <v>7</v>
      </c>
      <c r="J2973" s="4">
        <v>3</v>
      </c>
      <c r="K2973" s="6">
        <v>1988</v>
      </c>
      <c r="L2973" s="1">
        <f t="shared" si="93"/>
        <v>4604</v>
      </c>
      <c r="M2973">
        <v>41.6</v>
      </c>
      <c r="N2973">
        <v>2.4300000000000002</v>
      </c>
      <c r="O2973" t="s">
        <v>583</v>
      </c>
      <c r="P2973" t="s">
        <v>40</v>
      </c>
      <c r="Q2973" t="s">
        <v>35</v>
      </c>
      <c r="R2973">
        <v>634</v>
      </c>
      <c r="S2973">
        <v>15</v>
      </c>
      <c r="T2973">
        <v>42</v>
      </c>
    </row>
    <row r="2974" spans="1:20">
      <c r="A2974" t="s">
        <v>791</v>
      </c>
      <c r="B2974" s="4">
        <v>24</v>
      </c>
      <c r="C2974" s="4">
        <v>5</v>
      </c>
      <c r="D2974" s="4">
        <v>1986</v>
      </c>
      <c r="E2974" s="1">
        <f t="shared" si="92"/>
        <v>10873</v>
      </c>
      <c r="F2974">
        <v>39.979999999999997</v>
      </c>
      <c r="G2974">
        <v>-5.28</v>
      </c>
      <c r="H2974" t="s">
        <v>583</v>
      </c>
      <c r="I2974" s="4">
        <v>3</v>
      </c>
      <c r="J2974" s="4">
        <v>12</v>
      </c>
      <c r="K2974" s="6">
        <v>1986</v>
      </c>
      <c r="L2974" s="1">
        <f t="shared" si="93"/>
        <v>3416</v>
      </c>
      <c r="M2974">
        <v>39.92</v>
      </c>
      <c r="N2974">
        <v>-5.55</v>
      </c>
      <c r="O2974" t="s">
        <v>583</v>
      </c>
      <c r="P2974" t="s">
        <v>40</v>
      </c>
      <c r="Q2974" t="s">
        <v>52</v>
      </c>
      <c r="R2974">
        <v>193</v>
      </c>
      <c r="S2974">
        <v>24</v>
      </c>
      <c r="T2974">
        <v>252</v>
      </c>
    </row>
    <row r="2975" spans="1:20">
      <c r="A2975" t="s">
        <v>807</v>
      </c>
      <c r="B2975" s="4">
        <v>31</v>
      </c>
      <c r="C2975" s="4">
        <v>5</v>
      </c>
      <c r="D2975" s="4">
        <v>1986</v>
      </c>
      <c r="E2975" s="1">
        <f t="shared" si="92"/>
        <v>13429</v>
      </c>
      <c r="F2975">
        <v>58.38</v>
      </c>
      <c r="G2975">
        <v>26.53</v>
      </c>
      <c r="H2975" t="s">
        <v>795</v>
      </c>
      <c r="I2975" s="4">
        <v>25</v>
      </c>
      <c r="J2975" s="4">
        <v>11</v>
      </c>
      <c r="K2975" s="6">
        <v>1989</v>
      </c>
      <c r="L2975" s="1">
        <f t="shared" si="93"/>
        <v>11425</v>
      </c>
      <c r="M2975">
        <v>58.67</v>
      </c>
      <c r="N2975">
        <v>29.97</v>
      </c>
      <c r="O2975" t="s">
        <v>808</v>
      </c>
      <c r="P2975" t="s">
        <v>26</v>
      </c>
      <c r="Q2975" t="s">
        <v>52</v>
      </c>
      <c r="R2975">
        <v>1274</v>
      </c>
      <c r="S2975">
        <v>201</v>
      </c>
      <c r="T2975">
        <v>82</v>
      </c>
    </row>
    <row r="2976" spans="1:20">
      <c r="A2976" t="s">
        <v>826</v>
      </c>
      <c r="B2976" s="4">
        <v>18</v>
      </c>
      <c r="C2976" s="4">
        <v>5</v>
      </c>
      <c r="D2976" s="4">
        <v>1986</v>
      </c>
      <c r="E2976" s="1">
        <f t="shared" si="92"/>
        <v>8681</v>
      </c>
      <c r="F2976">
        <v>58.4</v>
      </c>
      <c r="G2976">
        <v>24.65</v>
      </c>
      <c r="H2976" t="s">
        <v>795</v>
      </c>
      <c r="I2976" s="4">
        <v>1</v>
      </c>
      <c r="J2976" s="4">
        <v>11</v>
      </c>
      <c r="K2976" s="6">
        <v>1988</v>
      </c>
      <c r="L2976" s="1">
        <f t="shared" si="93"/>
        <v>2658</v>
      </c>
      <c r="M2976">
        <v>58.4</v>
      </c>
      <c r="N2976">
        <v>24.63</v>
      </c>
      <c r="O2976" t="s">
        <v>795</v>
      </c>
      <c r="P2976" t="s">
        <v>81</v>
      </c>
      <c r="Q2976" t="s">
        <v>35</v>
      </c>
      <c r="R2976">
        <v>898</v>
      </c>
      <c r="S2976">
        <v>3</v>
      </c>
      <c r="T2976">
        <v>333</v>
      </c>
    </row>
    <row r="2977" spans="1:20">
      <c r="A2977" t="s">
        <v>830</v>
      </c>
      <c r="B2977" s="4">
        <v>19</v>
      </c>
      <c r="C2977" s="4">
        <v>5</v>
      </c>
      <c r="D2977" s="4">
        <v>1986</v>
      </c>
      <c r="E2977" s="1">
        <f t="shared" si="92"/>
        <v>9046</v>
      </c>
      <c r="F2977">
        <v>58.2</v>
      </c>
      <c r="G2977">
        <v>24.47</v>
      </c>
      <c r="H2977" t="s">
        <v>795</v>
      </c>
      <c r="I2977" s="4">
        <v>8</v>
      </c>
      <c r="J2977" s="4">
        <v>2</v>
      </c>
      <c r="K2977" s="6">
        <v>1988</v>
      </c>
      <c r="L2977" s="1">
        <f t="shared" si="93"/>
        <v>4941</v>
      </c>
      <c r="M2977">
        <v>58.82</v>
      </c>
      <c r="N2977">
        <v>26.65</v>
      </c>
      <c r="O2977" t="s">
        <v>795</v>
      </c>
      <c r="P2977" t="s">
        <v>40</v>
      </c>
      <c r="Q2977" t="s">
        <v>35</v>
      </c>
      <c r="R2977">
        <v>630</v>
      </c>
      <c r="S2977">
        <v>144</v>
      </c>
      <c r="T2977">
        <v>62</v>
      </c>
    </row>
    <row r="2978" spans="1:20">
      <c r="A2978" t="s">
        <v>843</v>
      </c>
      <c r="B2978" s="4">
        <v>23</v>
      </c>
      <c r="C2978" s="4">
        <v>5</v>
      </c>
      <c r="D2978" s="4">
        <v>1986</v>
      </c>
      <c r="E2978" s="1">
        <f t="shared" si="92"/>
        <v>10507</v>
      </c>
      <c r="F2978">
        <v>58.4</v>
      </c>
      <c r="G2978">
        <v>24.65</v>
      </c>
      <c r="H2978" t="s">
        <v>795</v>
      </c>
      <c r="I2978" s="4">
        <v>27</v>
      </c>
      <c r="J2978" s="4">
        <v>7</v>
      </c>
      <c r="K2978" s="6">
        <v>1988</v>
      </c>
      <c r="L2978" s="1">
        <f t="shared" si="93"/>
        <v>12031</v>
      </c>
      <c r="M2978">
        <v>58.35</v>
      </c>
      <c r="N2978">
        <v>25.07</v>
      </c>
      <c r="O2978" t="s">
        <v>795</v>
      </c>
      <c r="P2978" t="s">
        <v>81</v>
      </c>
      <c r="Q2978" t="s">
        <v>35</v>
      </c>
      <c r="R2978">
        <v>796</v>
      </c>
      <c r="S2978">
        <v>25</v>
      </c>
      <c r="T2978">
        <v>99</v>
      </c>
    </row>
    <row r="2979" spans="1:20">
      <c r="A2979" t="s">
        <v>844</v>
      </c>
      <c r="B2979" s="4">
        <v>23</v>
      </c>
      <c r="C2979" s="4">
        <v>5</v>
      </c>
      <c r="D2979" s="4">
        <v>1986</v>
      </c>
      <c r="E2979" s="1">
        <f t="shared" si="92"/>
        <v>10507</v>
      </c>
      <c r="F2979">
        <v>58.4</v>
      </c>
      <c r="G2979">
        <v>24.65</v>
      </c>
      <c r="H2979" t="s">
        <v>795</v>
      </c>
      <c r="I2979" s="4">
        <v>17</v>
      </c>
      <c r="J2979" s="4">
        <v>9</v>
      </c>
      <c r="K2979" s="6">
        <v>1986</v>
      </c>
      <c r="L2979" s="1">
        <f t="shared" si="93"/>
        <v>8439</v>
      </c>
      <c r="M2979">
        <v>58.38</v>
      </c>
      <c r="N2979">
        <v>24.57</v>
      </c>
      <c r="O2979" t="s">
        <v>795</v>
      </c>
      <c r="P2979" t="s">
        <v>26</v>
      </c>
      <c r="Q2979" t="s">
        <v>27</v>
      </c>
      <c r="R2979">
        <v>117</v>
      </c>
      <c r="S2979">
        <v>7</v>
      </c>
      <c r="T2979">
        <v>253</v>
      </c>
    </row>
    <row r="2980" spans="1:20">
      <c r="A2980" t="s">
        <v>845</v>
      </c>
      <c r="B2980" s="4">
        <v>25</v>
      </c>
      <c r="C2980" s="4">
        <v>5</v>
      </c>
      <c r="D2980" s="4">
        <v>1986</v>
      </c>
      <c r="E2980" s="1">
        <f t="shared" si="92"/>
        <v>11238</v>
      </c>
      <c r="F2980">
        <v>58.53</v>
      </c>
      <c r="G2980">
        <v>24.82</v>
      </c>
      <c r="H2980" t="s">
        <v>795</v>
      </c>
      <c r="I2980" s="4">
        <v>29</v>
      </c>
      <c r="J2980" s="4">
        <v>9</v>
      </c>
      <c r="K2980" s="6">
        <v>1986</v>
      </c>
      <c r="L2980" s="1">
        <f t="shared" si="93"/>
        <v>12822</v>
      </c>
      <c r="M2980">
        <v>58.53</v>
      </c>
      <c r="N2980">
        <v>24.82</v>
      </c>
      <c r="O2980" t="s">
        <v>795</v>
      </c>
      <c r="P2980" t="s">
        <v>40</v>
      </c>
      <c r="Q2980" t="s">
        <v>35</v>
      </c>
      <c r="R2980">
        <v>127</v>
      </c>
      <c r="S2980">
        <v>0</v>
      </c>
      <c r="T2980">
        <v>0</v>
      </c>
    </row>
    <row r="2981" spans="1:20">
      <c r="A2981" t="s">
        <v>1015</v>
      </c>
      <c r="B2981" s="4">
        <v>20</v>
      </c>
      <c r="C2981" s="4">
        <v>5</v>
      </c>
      <c r="D2981" s="4">
        <v>1986</v>
      </c>
      <c r="E2981" s="1">
        <f t="shared" si="92"/>
        <v>9412</v>
      </c>
      <c r="F2981">
        <v>53.92</v>
      </c>
      <c r="G2981">
        <v>-2.97</v>
      </c>
      <c r="H2981" t="s">
        <v>4129</v>
      </c>
      <c r="I2981" s="4">
        <v>20</v>
      </c>
      <c r="J2981" s="4">
        <v>3</v>
      </c>
      <c r="K2981" s="6">
        <v>1987</v>
      </c>
      <c r="L2981" s="1">
        <f t="shared" si="93"/>
        <v>9352</v>
      </c>
      <c r="M2981">
        <v>53.92</v>
      </c>
      <c r="N2981">
        <v>-2.97</v>
      </c>
      <c r="O2981" t="s">
        <v>4129</v>
      </c>
      <c r="P2981" t="s">
        <v>34</v>
      </c>
      <c r="Q2981" t="s">
        <v>35</v>
      </c>
      <c r="R2981">
        <v>304</v>
      </c>
      <c r="S2981">
        <v>0</v>
      </c>
      <c r="T2981">
        <v>0</v>
      </c>
    </row>
    <row r="2982" spans="1:20">
      <c r="A2982" t="s">
        <v>1019</v>
      </c>
      <c r="B2982" s="4">
        <v>8</v>
      </c>
      <c r="C2982" s="4">
        <v>6</v>
      </c>
      <c r="D2982" s="4">
        <v>1986</v>
      </c>
      <c r="E2982" s="1">
        <f t="shared" si="92"/>
        <v>5060</v>
      </c>
      <c r="F2982">
        <v>51.38</v>
      </c>
      <c r="G2982">
        <v>0.72</v>
      </c>
      <c r="H2982" t="s">
        <v>4129</v>
      </c>
      <c r="I2982" s="4">
        <v>30</v>
      </c>
      <c r="J2982" s="4">
        <v>7</v>
      </c>
      <c r="K2982" s="6">
        <v>1986</v>
      </c>
      <c r="L2982" s="1">
        <f t="shared" si="93"/>
        <v>13125</v>
      </c>
      <c r="M2982">
        <v>51.35</v>
      </c>
      <c r="N2982">
        <v>0.73</v>
      </c>
      <c r="O2982" t="s">
        <v>4129</v>
      </c>
      <c r="P2982" t="s">
        <v>34</v>
      </c>
      <c r="Q2982" t="s">
        <v>27</v>
      </c>
      <c r="R2982">
        <v>52</v>
      </c>
      <c r="S2982">
        <v>4</v>
      </c>
      <c r="T2982">
        <v>163</v>
      </c>
    </row>
    <row r="2983" spans="1:20">
      <c r="A2983" t="s">
        <v>1054</v>
      </c>
      <c r="B2983" s="4">
        <v>11</v>
      </c>
      <c r="C2983" s="4">
        <v>5</v>
      </c>
      <c r="D2983" s="4">
        <v>1986</v>
      </c>
      <c r="E2983" s="1">
        <f t="shared" si="92"/>
        <v>6124</v>
      </c>
      <c r="F2983">
        <v>54.05</v>
      </c>
      <c r="G2983">
        <v>-4.82</v>
      </c>
      <c r="H2983" t="s">
        <v>4129</v>
      </c>
      <c r="I2983" s="4">
        <v>30</v>
      </c>
      <c r="J2983" s="4">
        <v>3</v>
      </c>
      <c r="K2983" s="6">
        <v>1992</v>
      </c>
      <c r="L2983" s="1">
        <f t="shared" si="93"/>
        <v>13009</v>
      </c>
      <c r="M2983">
        <v>54.05</v>
      </c>
      <c r="N2983">
        <v>-4.82</v>
      </c>
      <c r="O2983" t="s">
        <v>4129</v>
      </c>
      <c r="P2983" t="s">
        <v>140</v>
      </c>
      <c r="Q2983" t="s">
        <v>35</v>
      </c>
      <c r="R2983">
        <v>2150</v>
      </c>
      <c r="S2983">
        <v>0</v>
      </c>
      <c r="T2983">
        <v>0</v>
      </c>
    </row>
    <row r="2984" spans="1:20">
      <c r="A2984" t="s">
        <v>1055</v>
      </c>
      <c r="B2984" s="4">
        <v>11</v>
      </c>
      <c r="C2984" s="4">
        <v>5</v>
      </c>
      <c r="D2984" s="4">
        <v>1986</v>
      </c>
      <c r="E2984" s="1">
        <f t="shared" si="92"/>
        <v>6124</v>
      </c>
      <c r="F2984">
        <v>54.05</v>
      </c>
      <c r="G2984">
        <v>-4.82</v>
      </c>
      <c r="H2984" t="s">
        <v>4129</v>
      </c>
      <c r="I2984" s="4">
        <v>11</v>
      </c>
      <c r="J2984" s="4">
        <v>6</v>
      </c>
      <c r="K2984" s="6">
        <v>1986</v>
      </c>
      <c r="L2984" s="1">
        <f t="shared" si="93"/>
        <v>6155</v>
      </c>
      <c r="M2984">
        <v>54.05</v>
      </c>
      <c r="N2984">
        <v>-4.82</v>
      </c>
      <c r="O2984" t="s">
        <v>4129</v>
      </c>
      <c r="P2984" t="s">
        <v>40</v>
      </c>
      <c r="Q2984" t="s">
        <v>35</v>
      </c>
      <c r="R2984">
        <v>31</v>
      </c>
      <c r="S2984">
        <v>0</v>
      </c>
      <c r="T2984">
        <v>0</v>
      </c>
    </row>
    <row r="2985" spans="1:20">
      <c r="A2985" t="s">
        <v>1056</v>
      </c>
      <c r="B2985" s="4">
        <v>18</v>
      </c>
      <c r="C2985" s="4">
        <v>5</v>
      </c>
      <c r="D2985" s="4">
        <v>1986</v>
      </c>
      <c r="E2985" s="1">
        <f t="shared" si="92"/>
        <v>8681</v>
      </c>
      <c r="F2985">
        <v>54.05</v>
      </c>
      <c r="G2985">
        <v>-4.82</v>
      </c>
      <c r="H2985" t="s">
        <v>4129</v>
      </c>
      <c r="I2985" s="4">
        <v>14</v>
      </c>
      <c r="J2985" s="4">
        <v>6</v>
      </c>
      <c r="K2985" s="6">
        <v>1986</v>
      </c>
      <c r="L2985" s="1">
        <f t="shared" si="93"/>
        <v>7251</v>
      </c>
      <c r="M2985">
        <v>54.05</v>
      </c>
      <c r="N2985">
        <v>-4.82</v>
      </c>
      <c r="O2985" t="s">
        <v>4129</v>
      </c>
      <c r="P2985" t="s">
        <v>40</v>
      </c>
      <c r="Q2985" t="s">
        <v>35</v>
      </c>
      <c r="R2985">
        <v>27</v>
      </c>
      <c r="S2985">
        <v>0</v>
      </c>
      <c r="T2985">
        <v>0</v>
      </c>
    </row>
    <row r="2986" spans="1:20">
      <c r="A2986" t="s">
        <v>1217</v>
      </c>
      <c r="B2986" s="4">
        <v>2</v>
      </c>
      <c r="C2986" s="4">
        <v>5</v>
      </c>
      <c r="D2986" s="4">
        <v>1986</v>
      </c>
      <c r="E2986" s="1">
        <f t="shared" si="92"/>
        <v>2837</v>
      </c>
      <c r="F2986">
        <v>51.77</v>
      </c>
      <c r="G2986">
        <v>-0.75</v>
      </c>
      <c r="H2986" t="s">
        <v>4129</v>
      </c>
      <c r="I2986" s="4">
        <v>10</v>
      </c>
      <c r="J2986" s="4">
        <v>7</v>
      </c>
      <c r="K2986" s="6">
        <v>1987</v>
      </c>
      <c r="L2986" s="1">
        <f t="shared" si="93"/>
        <v>5821</v>
      </c>
      <c r="M2986">
        <v>51.77</v>
      </c>
      <c r="N2986">
        <v>-0.77</v>
      </c>
      <c r="O2986" t="s">
        <v>4129</v>
      </c>
      <c r="P2986" t="s">
        <v>81</v>
      </c>
      <c r="Q2986" t="s">
        <v>35</v>
      </c>
      <c r="R2986">
        <v>434</v>
      </c>
      <c r="S2986">
        <v>2</v>
      </c>
      <c r="T2986">
        <v>270</v>
      </c>
    </row>
    <row r="2987" spans="1:20">
      <c r="A2987" t="s">
        <v>1218</v>
      </c>
      <c r="B2987" s="4">
        <v>11</v>
      </c>
      <c r="C2987" s="4">
        <v>5</v>
      </c>
      <c r="D2987" s="4">
        <v>1986</v>
      </c>
      <c r="E2987" s="1">
        <f t="shared" si="92"/>
        <v>6124</v>
      </c>
      <c r="F2987">
        <v>50.88</v>
      </c>
      <c r="G2987">
        <v>-1.32</v>
      </c>
      <c r="H2987" t="s">
        <v>4129</v>
      </c>
      <c r="I2987" s="4">
        <v>20</v>
      </c>
      <c r="J2987" s="4">
        <v>7</v>
      </c>
      <c r="K2987" s="6">
        <v>1986</v>
      </c>
      <c r="L2987" s="1">
        <f t="shared" si="93"/>
        <v>9473</v>
      </c>
      <c r="M2987">
        <v>50.88</v>
      </c>
      <c r="N2987">
        <v>-1.32</v>
      </c>
      <c r="O2987" t="s">
        <v>4129</v>
      </c>
      <c r="P2987" t="s">
        <v>40</v>
      </c>
      <c r="Q2987" t="s">
        <v>35</v>
      </c>
      <c r="R2987">
        <v>70</v>
      </c>
      <c r="S2987">
        <v>0</v>
      </c>
      <c r="T2987">
        <v>0</v>
      </c>
    </row>
    <row r="2988" spans="1:20">
      <c r="A2988" t="s">
        <v>1228</v>
      </c>
      <c r="B2988" s="4">
        <v>29</v>
      </c>
      <c r="C2988" s="4">
        <v>5</v>
      </c>
      <c r="D2988" s="4">
        <v>1986</v>
      </c>
      <c r="E2988" s="1">
        <f t="shared" si="92"/>
        <v>12699</v>
      </c>
      <c r="F2988">
        <v>51.72</v>
      </c>
      <c r="G2988">
        <v>-5.32</v>
      </c>
      <c r="H2988" t="s">
        <v>4129</v>
      </c>
      <c r="I2988" s="4">
        <v>1</v>
      </c>
      <c r="J2988" s="4">
        <v>6</v>
      </c>
      <c r="K2988" s="6">
        <v>1987</v>
      </c>
      <c r="L2988" s="1">
        <f t="shared" si="93"/>
        <v>2504</v>
      </c>
      <c r="M2988">
        <v>51.72</v>
      </c>
      <c r="N2988">
        <v>-5.32</v>
      </c>
      <c r="O2988" t="s">
        <v>4129</v>
      </c>
      <c r="P2988" t="s">
        <v>40</v>
      </c>
      <c r="Q2988" t="s">
        <v>35</v>
      </c>
      <c r="R2988">
        <v>368</v>
      </c>
      <c r="S2988">
        <v>0</v>
      </c>
      <c r="T2988">
        <v>0</v>
      </c>
    </row>
    <row r="2989" spans="1:20">
      <c r="A2989" t="s">
        <v>1286</v>
      </c>
      <c r="B2989" s="4">
        <v>26</v>
      </c>
      <c r="C2989" s="4">
        <v>5</v>
      </c>
      <c r="D2989" s="4">
        <v>1986</v>
      </c>
      <c r="E2989" s="1">
        <f t="shared" si="92"/>
        <v>11603</v>
      </c>
      <c r="F2989">
        <v>54.02</v>
      </c>
      <c r="G2989">
        <v>-2.78</v>
      </c>
      <c r="H2989" t="s">
        <v>4129</v>
      </c>
      <c r="I2989" s="4">
        <v>22</v>
      </c>
      <c r="J2989" s="4">
        <v>7</v>
      </c>
      <c r="K2989" s="6">
        <v>1986</v>
      </c>
      <c r="L2989" s="1">
        <f t="shared" si="93"/>
        <v>10203</v>
      </c>
      <c r="M2989">
        <v>54.02</v>
      </c>
      <c r="N2989">
        <v>-2.78</v>
      </c>
      <c r="O2989" t="s">
        <v>4129</v>
      </c>
      <c r="P2989" t="s">
        <v>81</v>
      </c>
      <c r="Q2989" t="s">
        <v>35</v>
      </c>
      <c r="R2989">
        <v>57</v>
      </c>
      <c r="S2989">
        <v>0</v>
      </c>
      <c r="T2989">
        <v>0</v>
      </c>
    </row>
    <row r="2990" spans="1:20">
      <c r="A2990" t="s">
        <v>1319</v>
      </c>
      <c r="B2990" s="4">
        <v>4</v>
      </c>
      <c r="C2990" s="4">
        <v>6</v>
      </c>
      <c r="D2990" s="4">
        <v>1986</v>
      </c>
      <c r="E2990" s="1">
        <f t="shared" si="92"/>
        <v>3599</v>
      </c>
      <c r="F2990">
        <v>52.38</v>
      </c>
      <c r="G2990">
        <v>-1.53</v>
      </c>
      <c r="H2990" t="s">
        <v>4129</v>
      </c>
      <c r="I2990" s="4">
        <v>15</v>
      </c>
      <c r="J2990" s="4">
        <v>7</v>
      </c>
      <c r="K2990" s="6">
        <v>1986</v>
      </c>
      <c r="L2990" s="1">
        <f t="shared" si="93"/>
        <v>7646</v>
      </c>
      <c r="M2990">
        <v>52.38</v>
      </c>
      <c r="N2990">
        <v>-1.53</v>
      </c>
      <c r="O2990" t="s">
        <v>4129</v>
      </c>
      <c r="P2990" t="s">
        <v>40</v>
      </c>
      <c r="Q2990" t="s">
        <v>35</v>
      </c>
      <c r="R2990">
        <v>41</v>
      </c>
      <c r="S2990">
        <v>0</v>
      </c>
      <c r="T2990">
        <v>0</v>
      </c>
    </row>
    <row r="2991" spans="1:20">
      <c r="A2991" t="s">
        <v>1338</v>
      </c>
      <c r="B2991" s="4">
        <v>18</v>
      </c>
      <c r="C2991" s="4">
        <v>5</v>
      </c>
      <c r="D2991" s="4">
        <v>1986</v>
      </c>
      <c r="E2991" s="1">
        <f t="shared" si="92"/>
        <v>8681</v>
      </c>
      <c r="F2991">
        <v>51.43</v>
      </c>
      <c r="G2991">
        <v>-0.5</v>
      </c>
      <c r="H2991" t="s">
        <v>4129</v>
      </c>
      <c r="I2991" s="4">
        <v>21</v>
      </c>
      <c r="J2991" s="4">
        <v>1</v>
      </c>
      <c r="K2991" s="6">
        <v>1991</v>
      </c>
      <c r="L2991" s="1">
        <f t="shared" si="93"/>
        <v>9662</v>
      </c>
      <c r="M2991">
        <v>51.43</v>
      </c>
      <c r="N2991">
        <v>-0.5</v>
      </c>
      <c r="O2991" t="s">
        <v>4129</v>
      </c>
      <c r="P2991" t="s">
        <v>26</v>
      </c>
      <c r="Q2991" t="s">
        <v>35</v>
      </c>
      <c r="R2991">
        <v>1709</v>
      </c>
      <c r="S2991">
        <v>0</v>
      </c>
      <c r="T2991">
        <v>0</v>
      </c>
    </row>
    <row r="2992" spans="1:20">
      <c r="A2992" t="s">
        <v>1358</v>
      </c>
      <c r="B2992" s="4">
        <v>14</v>
      </c>
      <c r="C2992" s="4">
        <v>5</v>
      </c>
      <c r="D2992" s="4">
        <v>1986</v>
      </c>
      <c r="E2992" s="1">
        <f t="shared" si="92"/>
        <v>7220</v>
      </c>
      <c r="F2992">
        <v>52.52</v>
      </c>
      <c r="G2992">
        <v>-1.45</v>
      </c>
      <c r="H2992" t="s">
        <v>4129</v>
      </c>
      <c r="I2992" s="4">
        <v>4</v>
      </c>
      <c r="J2992" s="4">
        <v>6</v>
      </c>
      <c r="K2992" s="6">
        <v>1989</v>
      </c>
      <c r="L2992" s="1">
        <f t="shared" si="93"/>
        <v>3602</v>
      </c>
      <c r="M2992">
        <v>52.52</v>
      </c>
      <c r="N2992">
        <v>-1.45</v>
      </c>
      <c r="O2992" t="s">
        <v>4129</v>
      </c>
      <c r="P2992" t="s">
        <v>40</v>
      </c>
      <c r="Q2992" t="s">
        <v>35</v>
      </c>
      <c r="R2992">
        <v>1117</v>
      </c>
      <c r="S2992">
        <v>0</v>
      </c>
      <c r="T2992">
        <v>0</v>
      </c>
    </row>
    <row r="2993" spans="1:20">
      <c r="A2993" t="s">
        <v>1359</v>
      </c>
      <c r="B2993" s="4">
        <v>19</v>
      </c>
      <c r="C2993" s="4">
        <v>5</v>
      </c>
      <c r="D2993" s="4">
        <v>1986</v>
      </c>
      <c r="E2993" s="1">
        <f t="shared" si="92"/>
        <v>9046</v>
      </c>
      <c r="F2993">
        <v>52.53</v>
      </c>
      <c r="G2993">
        <v>-1.47</v>
      </c>
      <c r="H2993" t="s">
        <v>4129</v>
      </c>
      <c r="I2993" s="4">
        <v>27</v>
      </c>
      <c r="J2993" s="4">
        <v>5</v>
      </c>
      <c r="K2993" s="6">
        <v>1988</v>
      </c>
      <c r="L2993" s="1">
        <f t="shared" si="93"/>
        <v>11970</v>
      </c>
      <c r="M2993">
        <v>52.57</v>
      </c>
      <c r="N2993">
        <v>-1.48</v>
      </c>
      <c r="O2993" t="s">
        <v>4129</v>
      </c>
      <c r="P2993" t="s">
        <v>40</v>
      </c>
      <c r="Q2993" t="s">
        <v>35</v>
      </c>
      <c r="R2993">
        <v>739</v>
      </c>
      <c r="S2993">
        <v>4</v>
      </c>
      <c r="T2993">
        <v>344</v>
      </c>
    </row>
    <row r="2994" spans="1:20">
      <c r="A2994" t="s">
        <v>1360</v>
      </c>
      <c r="B2994" s="4">
        <v>24</v>
      </c>
      <c r="C2994" s="4">
        <v>5</v>
      </c>
      <c r="D2994" s="4">
        <v>1986</v>
      </c>
      <c r="E2994" s="1">
        <f t="shared" si="92"/>
        <v>10873</v>
      </c>
      <c r="F2994">
        <v>52.75</v>
      </c>
      <c r="G2994">
        <v>-4.8</v>
      </c>
      <c r="H2994" t="s">
        <v>4129</v>
      </c>
      <c r="I2994" s="4">
        <v>25</v>
      </c>
      <c r="J2994" s="4">
        <v>7</v>
      </c>
      <c r="K2994" s="6">
        <v>1987</v>
      </c>
      <c r="L2994" s="1">
        <f t="shared" si="93"/>
        <v>11300</v>
      </c>
      <c r="M2994">
        <v>52.75</v>
      </c>
      <c r="N2994">
        <v>-4.8</v>
      </c>
      <c r="O2994" t="s">
        <v>4129</v>
      </c>
      <c r="P2994" t="s">
        <v>40</v>
      </c>
      <c r="Q2994" t="s">
        <v>35</v>
      </c>
      <c r="R2994">
        <v>427</v>
      </c>
      <c r="S2994">
        <v>0</v>
      </c>
      <c r="T2994">
        <v>0</v>
      </c>
    </row>
    <row r="2995" spans="1:20">
      <c r="A2995" t="s">
        <v>1361</v>
      </c>
      <c r="B2995" s="4">
        <v>25</v>
      </c>
      <c r="C2995" s="4">
        <v>5</v>
      </c>
      <c r="D2995" s="4">
        <v>1986</v>
      </c>
      <c r="E2995" s="1">
        <f t="shared" si="92"/>
        <v>11238</v>
      </c>
      <c r="F2995">
        <v>52.75</v>
      </c>
      <c r="G2995">
        <v>-4.8</v>
      </c>
      <c r="H2995" t="s">
        <v>4129</v>
      </c>
      <c r="I2995" s="4">
        <v>12</v>
      </c>
      <c r="J2995" s="4">
        <v>6</v>
      </c>
      <c r="K2995" s="6">
        <v>1986</v>
      </c>
      <c r="L2995" s="1">
        <f t="shared" si="93"/>
        <v>6521</v>
      </c>
      <c r="M2995">
        <v>52.75</v>
      </c>
      <c r="N2995">
        <v>-4.8</v>
      </c>
      <c r="O2995" t="s">
        <v>4129</v>
      </c>
      <c r="P2995" t="s">
        <v>140</v>
      </c>
      <c r="Q2995" t="s">
        <v>35</v>
      </c>
      <c r="R2995">
        <v>18</v>
      </c>
      <c r="S2995">
        <v>0</v>
      </c>
      <c r="T2995">
        <v>0</v>
      </c>
    </row>
    <row r="2996" spans="1:20">
      <c r="A2996" t="s">
        <v>1362</v>
      </c>
      <c r="B2996" s="4">
        <v>8</v>
      </c>
      <c r="C2996" s="4">
        <v>6</v>
      </c>
      <c r="D2996" s="4">
        <v>1986</v>
      </c>
      <c r="E2996" s="1">
        <f t="shared" si="92"/>
        <v>5060</v>
      </c>
      <c r="F2996">
        <v>52.75</v>
      </c>
      <c r="G2996">
        <v>-4.8</v>
      </c>
      <c r="H2996" t="s">
        <v>4129</v>
      </c>
      <c r="I2996" s="4">
        <v>10</v>
      </c>
      <c r="J2996" s="4">
        <v>8</v>
      </c>
      <c r="K2996" s="6">
        <v>1986</v>
      </c>
      <c r="L2996" s="1">
        <f t="shared" si="93"/>
        <v>5851</v>
      </c>
      <c r="M2996">
        <v>52.75</v>
      </c>
      <c r="N2996">
        <v>-4.8</v>
      </c>
      <c r="O2996" t="s">
        <v>4129</v>
      </c>
      <c r="P2996" t="s">
        <v>40</v>
      </c>
      <c r="Q2996" t="s">
        <v>35</v>
      </c>
      <c r="R2996">
        <v>63</v>
      </c>
      <c r="S2996">
        <v>0</v>
      </c>
      <c r="T2996">
        <v>0</v>
      </c>
    </row>
    <row r="2997" spans="1:20">
      <c r="A2997" t="s">
        <v>1363</v>
      </c>
      <c r="B2997" s="4">
        <v>8</v>
      </c>
      <c r="C2997" s="4">
        <v>6</v>
      </c>
      <c r="D2997" s="4">
        <v>1986</v>
      </c>
      <c r="E2997" s="1">
        <f t="shared" si="92"/>
        <v>5060</v>
      </c>
      <c r="F2997">
        <v>52.75</v>
      </c>
      <c r="G2997">
        <v>-4.8</v>
      </c>
      <c r="H2997" t="s">
        <v>4129</v>
      </c>
      <c r="I2997" s="4">
        <v>8</v>
      </c>
      <c r="J2997" s="4">
        <v>3</v>
      </c>
      <c r="K2997" s="6">
        <v>2000</v>
      </c>
      <c r="L2997" s="1">
        <f t="shared" si="93"/>
        <v>4982</v>
      </c>
      <c r="M2997">
        <v>52.75</v>
      </c>
      <c r="N2997">
        <v>-4.8</v>
      </c>
      <c r="O2997" t="s">
        <v>4129</v>
      </c>
      <c r="P2997" t="s">
        <v>40</v>
      </c>
      <c r="Q2997" t="s">
        <v>35</v>
      </c>
      <c r="R2997">
        <v>5022</v>
      </c>
      <c r="S2997">
        <v>0</v>
      </c>
      <c r="T2997">
        <v>0</v>
      </c>
    </row>
    <row r="2998" spans="1:20">
      <c r="A2998" t="s">
        <v>1364</v>
      </c>
      <c r="B2998" s="4">
        <v>17</v>
      </c>
      <c r="C2998" s="4">
        <v>5</v>
      </c>
      <c r="D2998" s="4">
        <v>1986</v>
      </c>
      <c r="E2998" s="1">
        <f t="shared" si="92"/>
        <v>8316</v>
      </c>
      <c r="F2998">
        <v>52.75</v>
      </c>
      <c r="G2998">
        <v>-4.8</v>
      </c>
      <c r="H2998" t="s">
        <v>4129</v>
      </c>
      <c r="I2998" s="4">
        <v>8</v>
      </c>
      <c r="J2998" s="4">
        <v>7</v>
      </c>
      <c r="K2998" s="6">
        <v>1986</v>
      </c>
      <c r="L2998" s="1">
        <f t="shared" si="93"/>
        <v>5090</v>
      </c>
      <c r="M2998">
        <v>52.75</v>
      </c>
      <c r="N2998">
        <v>-4.8</v>
      </c>
      <c r="O2998" t="s">
        <v>4129</v>
      </c>
      <c r="P2998" t="s">
        <v>40</v>
      </c>
      <c r="Q2998" t="s">
        <v>35</v>
      </c>
      <c r="R2998">
        <v>52</v>
      </c>
      <c r="S2998">
        <v>0</v>
      </c>
      <c r="T2998">
        <v>0</v>
      </c>
    </row>
    <row r="2999" spans="1:20">
      <c r="A2999" t="s">
        <v>1390</v>
      </c>
      <c r="B2999" s="4">
        <v>21</v>
      </c>
      <c r="C2999" s="4">
        <v>5</v>
      </c>
      <c r="D2999" s="4">
        <v>1986</v>
      </c>
      <c r="E2999" s="1">
        <f t="shared" si="92"/>
        <v>9777</v>
      </c>
      <c r="F2999">
        <v>51.77</v>
      </c>
      <c r="G2999">
        <v>-0.75</v>
      </c>
      <c r="H2999" t="s">
        <v>4129</v>
      </c>
      <c r="I2999" s="4">
        <v>6</v>
      </c>
      <c r="J2999" s="4">
        <v>5</v>
      </c>
      <c r="K2999" s="6">
        <v>1988</v>
      </c>
      <c r="L2999" s="1">
        <f t="shared" si="93"/>
        <v>4300</v>
      </c>
      <c r="M2999">
        <v>51.78</v>
      </c>
      <c r="N2999">
        <v>-0.73</v>
      </c>
      <c r="O2999" t="s">
        <v>4129</v>
      </c>
      <c r="P2999" t="s">
        <v>26</v>
      </c>
      <c r="Q2999" t="s">
        <v>35</v>
      </c>
      <c r="R2999">
        <v>716</v>
      </c>
      <c r="S2999">
        <v>3</v>
      </c>
      <c r="T2999">
        <v>32</v>
      </c>
    </row>
    <row r="3000" spans="1:20">
      <c r="A3000" t="s">
        <v>1400</v>
      </c>
      <c r="B3000" s="4">
        <v>23</v>
      </c>
      <c r="C3000" s="4">
        <v>5</v>
      </c>
      <c r="D3000" s="4">
        <v>1986</v>
      </c>
      <c r="E3000" s="1">
        <f t="shared" si="92"/>
        <v>10507</v>
      </c>
      <c r="F3000">
        <v>52.93</v>
      </c>
      <c r="G3000">
        <v>-1.23</v>
      </c>
      <c r="H3000" t="s">
        <v>4129</v>
      </c>
      <c r="I3000" s="4">
        <v>17</v>
      </c>
      <c r="J3000" s="4">
        <v>3</v>
      </c>
      <c r="K3000" s="6">
        <v>1987</v>
      </c>
      <c r="L3000" s="1">
        <f t="shared" si="93"/>
        <v>8256</v>
      </c>
      <c r="M3000">
        <v>52.93</v>
      </c>
      <c r="N3000">
        <v>-1.23</v>
      </c>
      <c r="O3000" t="s">
        <v>4129</v>
      </c>
      <c r="P3000" t="s">
        <v>40</v>
      </c>
      <c r="Q3000" t="s">
        <v>52</v>
      </c>
      <c r="R3000">
        <v>298</v>
      </c>
      <c r="S3000">
        <v>0</v>
      </c>
      <c r="T3000">
        <v>0</v>
      </c>
    </row>
    <row r="3001" spans="1:20">
      <c r="A3001" t="s">
        <v>1612</v>
      </c>
      <c r="B3001" s="4">
        <v>1</v>
      </c>
      <c r="C3001" s="4">
        <v>6</v>
      </c>
      <c r="D3001" s="4">
        <v>1986</v>
      </c>
      <c r="E3001" s="1">
        <f t="shared" si="92"/>
        <v>2503</v>
      </c>
      <c r="F3001">
        <v>55.23</v>
      </c>
      <c r="G3001">
        <v>24.67</v>
      </c>
      <c r="H3001" t="s">
        <v>1607</v>
      </c>
      <c r="I3001" s="4">
        <v>4</v>
      </c>
      <c r="J3001" s="4">
        <v>7</v>
      </c>
      <c r="K3001" s="6">
        <v>1987</v>
      </c>
      <c r="L3001" s="1">
        <f t="shared" si="93"/>
        <v>3630</v>
      </c>
      <c r="M3001">
        <v>55.25</v>
      </c>
      <c r="N3001">
        <v>24.77</v>
      </c>
      <c r="O3001" t="s">
        <v>1607</v>
      </c>
      <c r="P3001" t="s">
        <v>34</v>
      </c>
      <c r="Q3001" t="s">
        <v>35</v>
      </c>
      <c r="R3001">
        <v>398</v>
      </c>
      <c r="S3001">
        <v>7</v>
      </c>
      <c r="T3001">
        <v>74</v>
      </c>
    </row>
    <row r="3002" spans="1:20">
      <c r="A3002" t="s">
        <v>1650</v>
      </c>
      <c r="B3002" s="4">
        <v>7</v>
      </c>
      <c r="C3002" s="4">
        <v>6</v>
      </c>
      <c r="D3002" s="4">
        <v>1986</v>
      </c>
      <c r="E3002" s="1">
        <f t="shared" si="92"/>
        <v>4694</v>
      </c>
      <c r="F3002">
        <v>53.05</v>
      </c>
      <c r="G3002">
        <v>4.72</v>
      </c>
      <c r="H3002" t="s">
        <v>1615</v>
      </c>
      <c r="I3002" s="4">
        <v>11</v>
      </c>
      <c r="J3002" s="4">
        <v>7</v>
      </c>
      <c r="K3002" s="6">
        <v>1986</v>
      </c>
      <c r="L3002" s="1">
        <f t="shared" si="93"/>
        <v>6185</v>
      </c>
      <c r="M3002">
        <v>53.05</v>
      </c>
      <c r="N3002">
        <v>4.72</v>
      </c>
      <c r="O3002" t="s">
        <v>1615</v>
      </c>
      <c r="P3002" t="s">
        <v>40</v>
      </c>
      <c r="Q3002" t="s">
        <v>35</v>
      </c>
      <c r="R3002">
        <v>34</v>
      </c>
      <c r="S3002">
        <v>0</v>
      </c>
      <c r="T3002">
        <v>0</v>
      </c>
    </row>
    <row r="3003" spans="1:20">
      <c r="A3003" t="s">
        <v>1982</v>
      </c>
      <c r="B3003" s="4">
        <v>8</v>
      </c>
      <c r="C3003" s="4">
        <v>6</v>
      </c>
      <c r="D3003" s="4">
        <v>1986</v>
      </c>
      <c r="E3003" s="1">
        <f t="shared" si="92"/>
        <v>5060</v>
      </c>
      <c r="F3003">
        <v>52.33</v>
      </c>
      <c r="G3003">
        <v>4.53</v>
      </c>
      <c r="H3003" t="s">
        <v>1615</v>
      </c>
      <c r="I3003" s="4">
        <v>1</v>
      </c>
      <c r="J3003" s="4">
        <v>7</v>
      </c>
      <c r="K3003" s="6">
        <v>1990</v>
      </c>
      <c r="L3003" s="1">
        <f t="shared" si="93"/>
        <v>2537</v>
      </c>
      <c r="M3003">
        <v>52.35</v>
      </c>
      <c r="N3003">
        <v>4.57</v>
      </c>
      <c r="O3003" t="s">
        <v>1615</v>
      </c>
      <c r="P3003" t="s">
        <v>40</v>
      </c>
      <c r="Q3003" t="s">
        <v>35</v>
      </c>
      <c r="R3003">
        <v>1484</v>
      </c>
      <c r="S3003">
        <v>2</v>
      </c>
      <c r="T3003">
        <v>91</v>
      </c>
    </row>
    <row r="3004" spans="1:20">
      <c r="A3004" t="s">
        <v>2399</v>
      </c>
      <c r="B3004" s="4">
        <v>1</v>
      </c>
      <c r="C3004" s="4">
        <v>6</v>
      </c>
      <c r="D3004" s="4">
        <v>1986</v>
      </c>
      <c r="E3004" s="1">
        <f t="shared" si="92"/>
        <v>2503</v>
      </c>
      <c r="F3004">
        <v>59.32</v>
      </c>
      <c r="G3004">
        <v>5.37</v>
      </c>
      <c r="H3004" t="s">
        <v>669</v>
      </c>
      <c r="I3004" s="4">
        <v>27</v>
      </c>
      <c r="J3004" s="4">
        <v>7</v>
      </c>
      <c r="K3004" s="6">
        <v>1987</v>
      </c>
      <c r="L3004" s="1">
        <f t="shared" si="93"/>
        <v>12030</v>
      </c>
      <c r="M3004">
        <v>59.37</v>
      </c>
      <c r="N3004">
        <v>5.33</v>
      </c>
      <c r="O3004" t="s">
        <v>669</v>
      </c>
      <c r="P3004" t="s">
        <v>40</v>
      </c>
      <c r="Q3004" t="s">
        <v>35</v>
      </c>
      <c r="R3004">
        <v>421</v>
      </c>
      <c r="S3004">
        <v>6</v>
      </c>
      <c r="T3004">
        <v>342</v>
      </c>
    </row>
    <row r="3005" spans="1:20">
      <c r="A3005" t="s">
        <v>2452</v>
      </c>
      <c r="B3005" s="4">
        <v>25</v>
      </c>
      <c r="C3005" s="4">
        <v>6</v>
      </c>
      <c r="D3005" s="4">
        <v>1986</v>
      </c>
      <c r="E3005" s="1">
        <f t="shared" si="92"/>
        <v>11269</v>
      </c>
      <c r="F3005">
        <v>49.75</v>
      </c>
      <c r="G3005">
        <v>21.47</v>
      </c>
      <c r="H3005" t="s">
        <v>2428</v>
      </c>
      <c r="I3005" s="4">
        <v>15</v>
      </c>
      <c r="J3005" s="4">
        <v>11</v>
      </c>
      <c r="K3005" s="6">
        <v>1986</v>
      </c>
      <c r="L3005" s="1">
        <f t="shared" si="93"/>
        <v>7769</v>
      </c>
      <c r="M3005">
        <v>49.75</v>
      </c>
      <c r="N3005">
        <v>21.47</v>
      </c>
      <c r="O3005" t="s">
        <v>2428</v>
      </c>
      <c r="P3005" t="s">
        <v>40</v>
      </c>
      <c r="Q3005" t="s">
        <v>35</v>
      </c>
      <c r="R3005">
        <v>143</v>
      </c>
      <c r="S3005">
        <v>0</v>
      </c>
      <c r="T3005">
        <v>0</v>
      </c>
    </row>
    <row r="3006" spans="1:20">
      <c r="A3006" t="s">
        <v>2784</v>
      </c>
      <c r="B3006" s="4">
        <v>12</v>
      </c>
      <c r="C3006" s="4">
        <v>6</v>
      </c>
      <c r="D3006" s="4">
        <v>1986</v>
      </c>
      <c r="E3006" s="1">
        <f t="shared" si="92"/>
        <v>6521</v>
      </c>
      <c r="F3006">
        <v>61.05</v>
      </c>
      <c r="G3006">
        <v>24.35</v>
      </c>
      <c r="H3006" t="s">
        <v>2455</v>
      </c>
      <c r="I3006" s="4">
        <v>1</v>
      </c>
      <c r="J3006" s="4">
        <v>1</v>
      </c>
      <c r="K3006" s="6">
        <v>1987</v>
      </c>
      <c r="L3006" s="1">
        <f t="shared" si="93"/>
        <v>2353</v>
      </c>
      <c r="M3006">
        <v>61</v>
      </c>
      <c r="N3006">
        <v>24.33</v>
      </c>
      <c r="O3006" t="s">
        <v>2455</v>
      </c>
      <c r="P3006" t="s">
        <v>40</v>
      </c>
      <c r="Q3006" t="s">
        <v>52</v>
      </c>
      <c r="R3006">
        <v>203</v>
      </c>
      <c r="S3006">
        <v>6</v>
      </c>
      <c r="T3006">
        <v>190</v>
      </c>
    </row>
    <row r="3007" spans="1:20">
      <c r="A3007" t="s">
        <v>3112</v>
      </c>
      <c r="B3007" s="4">
        <v>6</v>
      </c>
      <c r="C3007" s="4">
        <v>6</v>
      </c>
      <c r="D3007" s="4">
        <v>1986</v>
      </c>
      <c r="E3007" s="1">
        <f t="shared" si="92"/>
        <v>4329</v>
      </c>
      <c r="F3007">
        <v>60.15</v>
      </c>
      <c r="G3007">
        <v>23.77</v>
      </c>
      <c r="H3007" t="s">
        <v>2455</v>
      </c>
      <c r="I3007" s="4">
        <v>5</v>
      </c>
      <c r="J3007" s="4">
        <v>7</v>
      </c>
      <c r="K3007" s="6">
        <v>1986</v>
      </c>
      <c r="L3007" s="1">
        <f t="shared" si="93"/>
        <v>3994</v>
      </c>
      <c r="M3007">
        <v>60.15</v>
      </c>
      <c r="N3007">
        <v>23.77</v>
      </c>
      <c r="O3007" t="s">
        <v>2455</v>
      </c>
      <c r="P3007" t="s">
        <v>81</v>
      </c>
      <c r="Q3007" t="s">
        <v>35</v>
      </c>
      <c r="R3007">
        <v>29</v>
      </c>
      <c r="S3007">
        <v>0</v>
      </c>
      <c r="T3007">
        <v>0</v>
      </c>
    </row>
    <row r="3008" spans="1:20">
      <c r="A3008" t="s">
        <v>3113</v>
      </c>
      <c r="B3008" s="4">
        <v>6</v>
      </c>
      <c r="C3008" s="4">
        <v>6</v>
      </c>
      <c r="D3008" s="4">
        <v>1986</v>
      </c>
      <c r="E3008" s="1">
        <f t="shared" si="92"/>
        <v>4329</v>
      </c>
      <c r="F3008">
        <v>60.15</v>
      </c>
      <c r="G3008">
        <v>23.78</v>
      </c>
      <c r="H3008" t="s">
        <v>2455</v>
      </c>
      <c r="I3008" s="4">
        <v>23</v>
      </c>
      <c r="J3008" s="4">
        <v>7</v>
      </c>
      <c r="K3008" s="6">
        <v>1986</v>
      </c>
      <c r="L3008" s="1">
        <f t="shared" si="93"/>
        <v>10568</v>
      </c>
      <c r="M3008">
        <v>60.15</v>
      </c>
      <c r="N3008">
        <v>23.77</v>
      </c>
      <c r="O3008" t="s">
        <v>2455</v>
      </c>
      <c r="P3008" t="s">
        <v>140</v>
      </c>
      <c r="Q3008" t="s">
        <v>35</v>
      </c>
      <c r="R3008">
        <v>47</v>
      </c>
      <c r="S3008">
        <v>1</v>
      </c>
      <c r="T3008">
        <v>270</v>
      </c>
    </row>
    <row r="3009" spans="1:20">
      <c r="A3009" t="s">
        <v>3114</v>
      </c>
      <c r="B3009" s="4">
        <v>6</v>
      </c>
      <c r="C3009" s="4">
        <v>6</v>
      </c>
      <c r="D3009" s="4">
        <v>1986</v>
      </c>
      <c r="E3009" s="1">
        <f t="shared" si="92"/>
        <v>4329</v>
      </c>
      <c r="F3009">
        <v>60.15</v>
      </c>
      <c r="G3009">
        <v>23.78</v>
      </c>
      <c r="H3009" t="s">
        <v>2455</v>
      </c>
      <c r="I3009" s="4">
        <v>23</v>
      </c>
      <c r="J3009" s="4">
        <v>7</v>
      </c>
      <c r="K3009" s="6">
        <v>1986</v>
      </c>
      <c r="L3009" s="1">
        <f t="shared" si="93"/>
        <v>10568</v>
      </c>
      <c r="M3009">
        <v>60.15</v>
      </c>
      <c r="N3009">
        <v>23.77</v>
      </c>
      <c r="O3009" t="s">
        <v>2455</v>
      </c>
      <c r="P3009" t="s">
        <v>81</v>
      </c>
      <c r="Q3009" t="s">
        <v>35</v>
      </c>
      <c r="R3009">
        <v>47</v>
      </c>
      <c r="S3009">
        <v>1</v>
      </c>
      <c r="T3009">
        <v>270</v>
      </c>
    </row>
    <row r="3010" spans="1:20">
      <c r="A3010" t="s">
        <v>3115</v>
      </c>
      <c r="B3010" s="4">
        <v>8</v>
      </c>
      <c r="C3010" s="4">
        <v>6</v>
      </c>
      <c r="D3010" s="4">
        <v>1986</v>
      </c>
      <c r="E3010" s="1">
        <f t="shared" si="92"/>
        <v>5060</v>
      </c>
      <c r="F3010">
        <v>60.15</v>
      </c>
      <c r="G3010">
        <v>24.72</v>
      </c>
      <c r="H3010" t="s">
        <v>2455</v>
      </c>
      <c r="I3010" s="4">
        <v>1</v>
      </c>
      <c r="J3010" s="4">
        <v>7</v>
      </c>
      <c r="K3010" s="6">
        <v>1986</v>
      </c>
      <c r="L3010" s="1">
        <f t="shared" si="93"/>
        <v>2533</v>
      </c>
      <c r="M3010">
        <v>60.15</v>
      </c>
      <c r="N3010">
        <v>24.72</v>
      </c>
      <c r="O3010" t="s">
        <v>2455</v>
      </c>
      <c r="P3010" t="s">
        <v>40</v>
      </c>
      <c r="Q3010" t="s">
        <v>35</v>
      </c>
      <c r="R3010">
        <v>23</v>
      </c>
      <c r="S3010">
        <v>0</v>
      </c>
      <c r="T3010">
        <v>0</v>
      </c>
    </row>
    <row r="3011" spans="1:20">
      <c r="A3011" t="s">
        <v>3134</v>
      </c>
      <c r="B3011" s="4">
        <v>1</v>
      </c>
      <c r="C3011" s="4">
        <v>6</v>
      </c>
      <c r="D3011" s="4">
        <v>1986</v>
      </c>
      <c r="E3011" s="1">
        <f t="shared" ref="E3011:E3074" si="94">DATE(B3011,C3011,D3011)</f>
        <v>2503</v>
      </c>
      <c r="F3011">
        <v>61.15</v>
      </c>
      <c r="G3011">
        <v>24.8</v>
      </c>
      <c r="H3011" t="s">
        <v>2455</v>
      </c>
      <c r="I3011" s="4">
        <v>28</v>
      </c>
      <c r="J3011" s="4">
        <v>7</v>
      </c>
      <c r="K3011" s="6">
        <v>1991</v>
      </c>
      <c r="L3011" s="1">
        <f t="shared" ref="L3011:L3074" si="95">DATE(I3011,J3011,K3011)</f>
        <v>12400</v>
      </c>
      <c r="M3011">
        <v>61.15</v>
      </c>
      <c r="N3011">
        <v>24.77</v>
      </c>
      <c r="O3011" t="s">
        <v>2455</v>
      </c>
      <c r="P3011" t="s">
        <v>34</v>
      </c>
      <c r="Q3011" t="s">
        <v>35</v>
      </c>
      <c r="R3011">
        <v>1883</v>
      </c>
      <c r="S3011">
        <v>2</v>
      </c>
      <c r="T3011">
        <v>270</v>
      </c>
    </row>
    <row r="3012" spans="1:20">
      <c r="A3012" t="s">
        <v>3139</v>
      </c>
      <c r="B3012" s="4">
        <v>25</v>
      </c>
      <c r="C3012" s="4">
        <v>5</v>
      </c>
      <c r="D3012" s="4">
        <v>1986</v>
      </c>
      <c r="E3012" s="1">
        <f t="shared" si="94"/>
        <v>11238</v>
      </c>
      <c r="F3012">
        <v>62.85</v>
      </c>
      <c r="G3012">
        <v>22.83</v>
      </c>
      <c r="H3012" t="s">
        <v>2455</v>
      </c>
      <c r="I3012" s="4">
        <v>17</v>
      </c>
      <c r="J3012" s="4">
        <v>9</v>
      </c>
      <c r="K3012" s="6">
        <v>1986</v>
      </c>
      <c r="L3012" s="1">
        <f t="shared" si="95"/>
        <v>8439</v>
      </c>
      <c r="M3012">
        <v>62.85</v>
      </c>
      <c r="N3012">
        <v>22.83</v>
      </c>
      <c r="O3012" t="s">
        <v>2455</v>
      </c>
      <c r="P3012" t="s">
        <v>40</v>
      </c>
      <c r="Q3012" t="s">
        <v>35</v>
      </c>
      <c r="R3012">
        <v>115</v>
      </c>
      <c r="S3012">
        <v>0</v>
      </c>
      <c r="T3012">
        <v>0</v>
      </c>
    </row>
    <row r="3013" spans="1:20">
      <c r="A3013" t="s">
        <v>3140</v>
      </c>
      <c r="B3013" s="4">
        <v>25</v>
      </c>
      <c r="C3013" s="4">
        <v>5</v>
      </c>
      <c r="D3013" s="4">
        <v>1986</v>
      </c>
      <c r="E3013" s="1">
        <f t="shared" si="94"/>
        <v>11238</v>
      </c>
      <c r="F3013">
        <v>62.85</v>
      </c>
      <c r="G3013">
        <v>22.83</v>
      </c>
      <c r="H3013" t="s">
        <v>2455</v>
      </c>
      <c r="I3013" s="4">
        <v>9</v>
      </c>
      <c r="J3013" s="4">
        <v>6</v>
      </c>
      <c r="K3013" s="6">
        <v>1986</v>
      </c>
      <c r="L3013" s="1">
        <f t="shared" si="95"/>
        <v>5425</v>
      </c>
      <c r="M3013">
        <v>62.85</v>
      </c>
      <c r="N3013">
        <v>22.83</v>
      </c>
      <c r="O3013" t="s">
        <v>2455</v>
      </c>
      <c r="P3013" t="s">
        <v>26</v>
      </c>
      <c r="Q3013" t="s">
        <v>35</v>
      </c>
      <c r="R3013">
        <v>15</v>
      </c>
      <c r="S3013">
        <v>0</v>
      </c>
      <c r="T3013">
        <v>0</v>
      </c>
    </row>
    <row r="3014" spans="1:20">
      <c r="A3014" t="s">
        <v>3149</v>
      </c>
      <c r="B3014" s="4">
        <v>13</v>
      </c>
      <c r="C3014" s="4">
        <v>6</v>
      </c>
      <c r="D3014" s="4">
        <v>1986</v>
      </c>
      <c r="E3014" s="1">
        <f t="shared" si="94"/>
        <v>6886</v>
      </c>
      <c r="F3014">
        <v>62.62</v>
      </c>
      <c r="G3014">
        <v>29.68</v>
      </c>
      <c r="H3014" t="s">
        <v>2455</v>
      </c>
      <c r="I3014" s="4">
        <v>1</v>
      </c>
      <c r="J3014" s="4">
        <v>6</v>
      </c>
      <c r="K3014" s="6">
        <v>1987</v>
      </c>
      <c r="L3014" s="1">
        <f t="shared" si="95"/>
        <v>2504</v>
      </c>
      <c r="M3014">
        <v>62.62</v>
      </c>
      <c r="N3014">
        <v>29.7</v>
      </c>
      <c r="O3014" t="s">
        <v>2455</v>
      </c>
      <c r="P3014" t="s">
        <v>81</v>
      </c>
      <c r="Q3014" t="s">
        <v>35</v>
      </c>
      <c r="R3014">
        <v>353</v>
      </c>
      <c r="S3014">
        <v>1</v>
      </c>
      <c r="T3014">
        <v>91</v>
      </c>
    </row>
    <row r="3015" spans="1:20">
      <c r="A3015" t="s">
        <v>3150</v>
      </c>
      <c r="B3015" s="4">
        <v>2</v>
      </c>
      <c r="C3015" s="4">
        <v>6</v>
      </c>
      <c r="D3015" s="4">
        <v>1986</v>
      </c>
      <c r="E3015" s="1">
        <f t="shared" si="94"/>
        <v>2868</v>
      </c>
      <c r="F3015">
        <v>63.08</v>
      </c>
      <c r="G3015">
        <v>27.2</v>
      </c>
      <c r="H3015" t="s">
        <v>2455</v>
      </c>
      <c r="I3015" s="4">
        <v>20</v>
      </c>
      <c r="J3015" s="4">
        <v>11</v>
      </c>
      <c r="K3015" s="6">
        <v>1989</v>
      </c>
      <c r="L3015" s="1">
        <f t="shared" si="95"/>
        <v>9599</v>
      </c>
      <c r="M3015">
        <v>61.62</v>
      </c>
      <c r="N3015">
        <v>29.6</v>
      </c>
      <c r="O3015" t="s">
        <v>2455</v>
      </c>
      <c r="P3015" t="s">
        <v>34</v>
      </c>
      <c r="Q3015" t="s">
        <v>35</v>
      </c>
      <c r="R3015">
        <v>1267</v>
      </c>
      <c r="S3015">
        <v>205</v>
      </c>
      <c r="T3015">
        <v>143</v>
      </c>
    </row>
    <row r="3016" spans="1:20">
      <c r="A3016" t="s">
        <v>3151</v>
      </c>
      <c r="B3016" s="4">
        <v>4</v>
      </c>
      <c r="C3016" s="4">
        <v>6</v>
      </c>
      <c r="D3016" s="4">
        <v>1986</v>
      </c>
      <c r="E3016" s="1">
        <f t="shared" si="94"/>
        <v>3599</v>
      </c>
      <c r="F3016">
        <v>63.3</v>
      </c>
      <c r="G3016">
        <v>28.17</v>
      </c>
      <c r="H3016" t="s">
        <v>2455</v>
      </c>
      <c r="I3016" s="4">
        <v>12</v>
      </c>
      <c r="J3016" s="4">
        <v>8</v>
      </c>
      <c r="K3016" s="6">
        <v>1992</v>
      </c>
      <c r="L3016" s="1">
        <f t="shared" si="95"/>
        <v>6588</v>
      </c>
      <c r="M3016">
        <v>63.28</v>
      </c>
      <c r="N3016">
        <v>28.2</v>
      </c>
      <c r="O3016" t="s">
        <v>2455</v>
      </c>
      <c r="P3016" t="s">
        <v>40</v>
      </c>
      <c r="Q3016" t="s">
        <v>35</v>
      </c>
      <c r="R3016">
        <v>2261</v>
      </c>
      <c r="S3016">
        <v>3</v>
      </c>
      <c r="T3016">
        <v>139</v>
      </c>
    </row>
    <row r="3017" spans="1:20">
      <c r="A3017" t="s">
        <v>3152</v>
      </c>
      <c r="B3017" s="4">
        <v>4</v>
      </c>
      <c r="C3017" s="4">
        <v>6</v>
      </c>
      <c r="D3017" s="4">
        <v>1986</v>
      </c>
      <c r="E3017" s="1">
        <f t="shared" si="94"/>
        <v>3599</v>
      </c>
      <c r="F3017">
        <v>63.3</v>
      </c>
      <c r="G3017">
        <v>28.17</v>
      </c>
      <c r="H3017" t="s">
        <v>2455</v>
      </c>
      <c r="I3017" s="4">
        <v>24</v>
      </c>
      <c r="J3017" s="4">
        <v>7</v>
      </c>
      <c r="K3017" s="6">
        <v>1986</v>
      </c>
      <c r="L3017" s="1">
        <f t="shared" si="95"/>
        <v>10934</v>
      </c>
      <c r="M3017">
        <v>63.32</v>
      </c>
      <c r="N3017">
        <v>28.17</v>
      </c>
      <c r="O3017" t="s">
        <v>2455</v>
      </c>
      <c r="P3017" t="s">
        <v>34</v>
      </c>
      <c r="Q3017" t="s">
        <v>35</v>
      </c>
      <c r="R3017">
        <v>50</v>
      </c>
      <c r="S3017">
        <v>2</v>
      </c>
      <c r="T3017">
        <v>0</v>
      </c>
    </row>
    <row r="3018" spans="1:20">
      <c r="A3018" t="s">
        <v>3153</v>
      </c>
      <c r="B3018" s="4">
        <v>4</v>
      </c>
      <c r="C3018" s="4">
        <v>6</v>
      </c>
      <c r="D3018" s="4">
        <v>1986</v>
      </c>
      <c r="E3018" s="1">
        <f t="shared" si="94"/>
        <v>3599</v>
      </c>
      <c r="F3018">
        <v>63.3</v>
      </c>
      <c r="G3018">
        <v>28.17</v>
      </c>
      <c r="H3018" t="s">
        <v>2455</v>
      </c>
      <c r="I3018" s="4">
        <v>24</v>
      </c>
      <c r="J3018" s="4">
        <v>7</v>
      </c>
      <c r="K3018" s="6">
        <v>1986</v>
      </c>
      <c r="L3018" s="1">
        <f t="shared" si="95"/>
        <v>10934</v>
      </c>
      <c r="M3018">
        <v>63.32</v>
      </c>
      <c r="N3018">
        <v>28.17</v>
      </c>
      <c r="O3018" t="s">
        <v>2455</v>
      </c>
      <c r="P3018" t="s">
        <v>34</v>
      </c>
      <c r="Q3018" t="s">
        <v>35</v>
      </c>
      <c r="R3018">
        <v>50</v>
      </c>
      <c r="S3018">
        <v>2</v>
      </c>
      <c r="T3018">
        <v>0</v>
      </c>
    </row>
    <row r="3019" spans="1:20">
      <c r="A3019" t="s">
        <v>3154</v>
      </c>
      <c r="B3019" s="4">
        <v>4</v>
      </c>
      <c r="C3019" s="4">
        <v>6</v>
      </c>
      <c r="D3019" s="4">
        <v>1986</v>
      </c>
      <c r="E3019" s="1">
        <f t="shared" si="94"/>
        <v>3599</v>
      </c>
      <c r="F3019">
        <v>63.3</v>
      </c>
      <c r="G3019">
        <v>28.17</v>
      </c>
      <c r="H3019" t="s">
        <v>2455</v>
      </c>
      <c r="I3019" s="4">
        <v>3</v>
      </c>
      <c r="J3019" s="4">
        <v>9</v>
      </c>
      <c r="K3019" s="6">
        <v>1986</v>
      </c>
      <c r="L3019" s="1">
        <f t="shared" si="95"/>
        <v>3325</v>
      </c>
      <c r="M3019">
        <v>63.32</v>
      </c>
      <c r="N3019">
        <v>28.17</v>
      </c>
      <c r="O3019" t="s">
        <v>2455</v>
      </c>
      <c r="P3019" t="s">
        <v>34</v>
      </c>
      <c r="Q3019" t="s">
        <v>35</v>
      </c>
      <c r="R3019">
        <v>91</v>
      </c>
      <c r="S3019">
        <v>2</v>
      </c>
      <c r="T3019">
        <v>0</v>
      </c>
    </row>
    <row r="3020" spans="1:20">
      <c r="A3020" t="s">
        <v>3156</v>
      </c>
      <c r="B3020" s="4">
        <v>7</v>
      </c>
      <c r="C3020" s="4">
        <v>6</v>
      </c>
      <c r="D3020" s="4">
        <v>1986</v>
      </c>
      <c r="E3020" s="1">
        <f t="shared" si="94"/>
        <v>4694</v>
      </c>
      <c r="F3020">
        <v>62.72</v>
      </c>
      <c r="G3020">
        <v>22.53</v>
      </c>
      <c r="H3020" t="s">
        <v>2455</v>
      </c>
      <c r="I3020" s="4">
        <v>12</v>
      </c>
      <c r="J3020" s="4">
        <v>11</v>
      </c>
      <c r="K3020" s="6">
        <v>1986</v>
      </c>
      <c r="L3020" s="1">
        <f t="shared" si="95"/>
        <v>6674</v>
      </c>
      <c r="M3020">
        <v>62.72</v>
      </c>
      <c r="N3020">
        <v>22.62</v>
      </c>
      <c r="O3020" t="s">
        <v>2455</v>
      </c>
      <c r="P3020" t="s">
        <v>40</v>
      </c>
      <c r="Q3020" t="s">
        <v>35</v>
      </c>
      <c r="R3020">
        <v>158</v>
      </c>
      <c r="S3020">
        <v>5</v>
      </c>
      <c r="T3020">
        <v>91</v>
      </c>
    </row>
    <row r="3021" spans="1:20">
      <c r="A3021" t="s">
        <v>3157</v>
      </c>
      <c r="B3021" s="4">
        <v>8</v>
      </c>
      <c r="C3021" s="4">
        <v>6</v>
      </c>
      <c r="D3021" s="4">
        <v>1986</v>
      </c>
      <c r="E3021" s="1">
        <f t="shared" si="94"/>
        <v>5060</v>
      </c>
      <c r="F3021">
        <v>62.72</v>
      </c>
      <c r="G3021">
        <v>22.53</v>
      </c>
      <c r="H3021" t="s">
        <v>2455</v>
      </c>
      <c r="I3021" s="4">
        <v>8</v>
      </c>
      <c r="J3021" s="4">
        <v>7</v>
      </c>
      <c r="K3021" s="6">
        <v>1986</v>
      </c>
      <c r="L3021" s="1">
        <f t="shared" si="95"/>
        <v>5090</v>
      </c>
      <c r="M3021">
        <v>62.72</v>
      </c>
      <c r="N3021">
        <v>22.55</v>
      </c>
      <c r="O3021" t="s">
        <v>2455</v>
      </c>
      <c r="P3021" t="s">
        <v>40</v>
      </c>
      <c r="Q3021" t="s">
        <v>35</v>
      </c>
      <c r="R3021">
        <v>30</v>
      </c>
      <c r="S3021">
        <v>1</v>
      </c>
      <c r="T3021">
        <v>91</v>
      </c>
    </row>
    <row r="3022" spans="1:20">
      <c r="A3022" t="s">
        <v>3158</v>
      </c>
      <c r="B3022" s="4">
        <v>8</v>
      </c>
      <c r="C3022" s="4">
        <v>6</v>
      </c>
      <c r="D3022" s="4">
        <v>1986</v>
      </c>
      <c r="E3022" s="1">
        <f t="shared" si="94"/>
        <v>5060</v>
      </c>
      <c r="F3022">
        <v>62.72</v>
      </c>
      <c r="G3022">
        <v>22.53</v>
      </c>
      <c r="H3022" t="s">
        <v>2455</v>
      </c>
      <c r="I3022" s="4">
        <v>14</v>
      </c>
      <c r="J3022" s="4">
        <v>7</v>
      </c>
      <c r="K3022" s="6">
        <v>1986</v>
      </c>
      <c r="L3022" s="1">
        <f t="shared" si="95"/>
        <v>7281</v>
      </c>
      <c r="M3022">
        <v>62.72</v>
      </c>
      <c r="N3022">
        <v>22.53</v>
      </c>
      <c r="O3022" t="s">
        <v>2455</v>
      </c>
      <c r="P3022" t="s">
        <v>81</v>
      </c>
      <c r="Q3022" t="s">
        <v>35</v>
      </c>
      <c r="R3022">
        <v>36</v>
      </c>
      <c r="S3022">
        <v>0</v>
      </c>
      <c r="T3022">
        <v>0</v>
      </c>
    </row>
    <row r="3023" spans="1:20">
      <c r="A3023" t="s">
        <v>3159</v>
      </c>
      <c r="B3023" s="4">
        <v>8</v>
      </c>
      <c r="C3023" s="4">
        <v>6</v>
      </c>
      <c r="D3023" s="4">
        <v>1986</v>
      </c>
      <c r="E3023" s="1">
        <f t="shared" si="94"/>
        <v>5060</v>
      </c>
      <c r="F3023">
        <v>62.72</v>
      </c>
      <c r="G3023">
        <v>22.53</v>
      </c>
      <c r="H3023" t="s">
        <v>2455</v>
      </c>
      <c r="I3023" s="4">
        <v>1</v>
      </c>
      <c r="J3023" s="4">
        <v>7</v>
      </c>
      <c r="K3023" s="6">
        <v>1986</v>
      </c>
      <c r="L3023" s="1">
        <f t="shared" si="95"/>
        <v>2533</v>
      </c>
      <c r="M3023">
        <v>62.72</v>
      </c>
      <c r="N3023">
        <v>22.53</v>
      </c>
      <c r="O3023" t="s">
        <v>2455</v>
      </c>
      <c r="P3023" t="s">
        <v>140</v>
      </c>
      <c r="Q3023" t="s">
        <v>35</v>
      </c>
      <c r="R3023">
        <v>23</v>
      </c>
      <c r="S3023">
        <v>0</v>
      </c>
      <c r="T3023">
        <v>0</v>
      </c>
    </row>
    <row r="3024" spans="1:20">
      <c r="A3024" t="s">
        <v>3160</v>
      </c>
      <c r="B3024" s="4">
        <v>10</v>
      </c>
      <c r="C3024" s="4">
        <v>6</v>
      </c>
      <c r="D3024" s="4">
        <v>1986</v>
      </c>
      <c r="E3024" s="1">
        <f t="shared" si="94"/>
        <v>5790</v>
      </c>
      <c r="F3024">
        <v>65.48</v>
      </c>
      <c r="G3024">
        <v>25.95</v>
      </c>
      <c r="H3024" t="s">
        <v>2455</v>
      </c>
      <c r="I3024" s="4">
        <v>21</v>
      </c>
      <c r="J3024" s="4">
        <v>3</v>
      </c>
      <c r="K3024" s="6">
        <v>1987</v>
      </c>
      <c r="L3024" s="1">
        <f t="shared" si="95"/>
        <v>9717</v>
      </c>
      <c r="M3024">
        <v>65.62</v>
      </c>
      <c r="N3024">
        <v>25.98</v>
      </c>
      <c r="O3024" t="s">
        <v>2455</v>
      </c>
      <c r="P3024" t="s">
        <v>34</v>
      </c>
      <c r="Q3024" t="s">
        <v>35</v>
      </c>
      <c r="R3024">
        <v>284</v>
      </c>
      <c r="S3024">
        <v>15</v>
      </c>
      <c r="T3024">
        <v>6</v>
      </c>
    </row>
    <row r="3025" spans="1:20">
      <c r="A3025" t="s">
        <v>3167</v>
      </c>
      <c r="B3025" s="4">
        <v>8</v>
      </c>
      <c r="C3025" s="4">
        <v>6</v>
      </c>
      <c r="D3025" s="4">
        <v>1986</v>
      </c>
      <c r="E3025" s="1">
        <f t="shared" si="94"/>
        <v>5060</v>
      </c>
      <c r="F3025">
        <v>62.65</v>
      </c>
      <c r="G3025">
        <v>26.65</v>
      </c>
      <c r="H3025" t="s">
        <v>2455</v>
      </c>
      <c r="I3025" s="4">
        <v>1</v>
      </c>
      <c r="J3025" s="4">
        <v>7</v>
      </c>
      <c r="K3025" s="6">
        <v>1986</v>
      </c>
      <c r="L3025" s="1">
        <f t="shared" si="95"/>
        <v>2533</v>
      </c>
      <c r="M3025">
        <v>62.65</v>
      </c>
      <c r="N3025">
        <v>26.67</v>
      </c>
      <c r="O3025" t="s">
        <v>2455</v>
      </c>
      <c r="P3025" t="s">
        <v>81</v>
      </c>
      <c r="Q3025" t="s">
        <v>35</v>
      </c>
      <c r="R3025">
        <v>23</v>
      </c>
      <c r="S3025">
        <v>1</v>
      </c>
      <c r="T3025">
        <v>91</v>
      </c>
    </row>
    <row r="3026" spans="1:20">
      <c r="A3026" t="s">
        <v>3174</v>
      </c>
      <c r="B3026" s="4">
        <v>31</v>
      </c>
      <c r="C3026" s="4">
        <v>5</v>
      </c>
      <c r="D3026" s="4">
        <v>1986</v>
      </c>
      <c r="E3026" s="1">
        <f t="shared" si="94"/>
        <v>13429</v>
      </c>
      <c r="F3026">
        <v>63.13</v>
      </c>
      <c r="G3026">
        <v>23.08</v>
      </c>
      <c r="H3026" t="s">
        <v>2455</v>
      </c>
      <c r="I3026" s="4">
        <v>15</v>
      </c>
      <c r="J3026" s="4">
        <v>7</v>
      </c>
      <c r="K3026" s="6">
        <v>1987</v>
      </c>
      <c r="L3026" s="1">
        <f t="shared" si="95"/>
        <v>7647</v>
      </c>
      <c r="M3026">
        <v>63.12</v>
      </c>
      <c r="N3026">
        <v>23.07</v>
      </c>
      <c r="O3026" t="s">
        <v>2455</v>
      </c>
      <c r="P3026" t="s">
        <v>81</v>
      </c>
      <c r="Q3026" t="s">
        <v>35</v>
      </c>
      <c r="R3026">
        <v>410</v>
      </c>
      <c r="S3026">
        <v>3</v>
      </c>
      <c r="T3026">
        <v>205</v>
      </c>
    </row>
    <row r="3027" spans="1:20">
      <c r="A3027" t="s">
        <v>3175</v>
      </c>
      <c r="B3027" s="4">
        <v>31</v>
      </c>
      <c r="C3027" s="4">
        <v>5</v>
      </c>
      <c r="D3027" s="4">
        <v>1986</v>
      </c>
      <c r="E3027" s="1">
        <f t="shared" si="94"/>
        <v>13429</v>
      </c>
      <c r="F3027">
        <v>63.13</v>
      </c>
      <c r="G3027">
        <v>23.08</v>
      </c>
      <c r="H3027" t="s">
        <v>2455</v>
      </c>
      <c r="I3027" s="4">
        <v>13</v>
      </c>
      <c r="J3027" s="4">
        <v>9</v>
      </c>
      <c r="K3027" s="6">
        <v>1986</v>
      </c>
      <c r="L3027" s="1">
        <f t="shared" si="95"/>
        <v>6978</v>
      </c>
      <c r="M3027">
        <v>63.13</v>
      </c>
      <c r="N3027">
        <v>23.08</v>
      </c>
      <c r="O3027" t="s">
        <v>2455</v>
      </c>
      <c r="P3027" t="s">
        <v>34</v>
      </c>
      <c r="Q3027" t="s">
        <v>35</v>
      </c>
      <c r="R3027">
        <v>105</v>
      </c>
      <c r="S3027">
        <v>0</v>
      </c>
      <c r="T3027">
        <v>0</v>
      </c>
    </row>
    <row r="3028" spans="1:20">
      <c r="A3028" t="s">
        <v>3176</v>
      </c>
      <c r="B3028" s="4">
        <v>4</v>
      </c>
      <c r="C3028" s="4">
        <v>6</v>
      </c>
      <c r="D3028" s="4">
        <v>1986</v>
      </c>
      <c r="E3028" s="1">
        <f t="shared" si="94"/>
        <v>3599</v>
      </c>
      <c r="F3028">
        <v>63.1</v>
      </c>
      <c r="G3028">
        <v>22.92</v>
      </c>
      <c r="H3028" t="s">
        <v>2455</v>
      </c>
      <c r="I3028" s="4">
        <v>3</v>
      </c>
      <c r="J3028" s="4">
        <v>11</v>
      </c>
      <c r="K3028" s="6">
        <v>1988</v>
      </c>
      <c r="L3028" s="1">
        <f t="shared" si="95"/>
        <v>3388</v>
      </c>
      <c r="M3028">
        <v>62.57</v>
      </c>
      <c r="N3028">
        <v>22.3</v>
      </c>
      <c r="O3028" t="s">
        <v>2455</v>
      </c>
      <c r="P3028" t="s">
        <v>40</v>
      </c>
      <c r="Q3028" t="s">
        <v>35</v>
      </c>
      <c r="R3028">
        <v>883</v>
      </c>
      <c r="S3028">
        <v>68</v>
      </c>
      <c r="T3028">
        <v>208</v>
      </c>
    </row>
    <row r="3029" spans="1:20">
      <c r="A3029" t="s">
        <v>3887</v>
      </c>
      <c r="B3029" s="4">
        <v>3</v>
      </c>
      <c r="C3029" s="4">
        <v>6</v>
      </c>
      <c r="D3029" s="4">
        <v>1986</v>
      </c>
      <c r="E3029" s="1">
        <f t="shared" si="94"/>
        <v>3233</v>
      </c>
      <c r="F3029">
        <v>58.72</v>
      </c>
      <c r="G3029">
        <v>16.93</v>
      </c>
      <c r="H3029" t="s">
        <v>2497</v>
      </c>
      <c r="I3029" s="4">
        <v>27</v>
      </c>
      <c r="J3029" s="4">
        <v>8</v>
      </c>
      <c r="K3029" s="6">
        <v>1986</v>
      </c>
      <c r="L3029" s="1">
        <f t="shared" si="95"/>
        <v>12060</v>
      </c>
      <c r="M3029">
        <v>58.7</v>
      </c>
      <c r="N3029">
        <v>16.97</v>
      </c>
      <c r="O3029" t="s">
        <v>2497</v>
      </c>
      <c r="P3029" t="s">
        <v>26</v>
      </c>
      <c r="Q3029" t="s">
        <v>35</v>
      </c>
      <c r="R3029">
        <v>85</v>
      </c>
      <c r="S3029">
        <v>3</v>
      </c>
      <c r="T3029">
        <v>134</v>
      </c>
    </row>
    <row r="3030" spans="1:20">
      <c r="A3030" t="s">
        <v>3888</v>
      </c>
      <c r="B3030" s="4">
        <v>3</v>
      </c>
      <c r="C3030" s="4">
        <v>6</v>
      </c>
      <c r="D3030" s="4">
        <v>1986</v>
      </c>
      <c r="E3030" s="1">
        <f t="shared" si="94"/>
        <v>3233</v>
      </c>
      <c r="F3030">
        <v>58.72</v>
      </c>
      <c r="G3030">
        <v>16.93</v>
      </c>
      <c r="H3030" t="s">
        <v>2497</v>
      </c>
      <c r="I3030" s="4">
        <v>27</v>
      </c>
      <c r="J3030" s="4">
        <v>8</v>
      </c>
      <c r="K3030" s="6">
        <v>1986</v>
      </c>
      <c r="L3030" s="1">
        <f t="shared" si="95"/>
        <v>12060</v>
      </c>
      <c r="M3030">
        <v>58.7</v>
      </c>
      <c r="N3030">
        <v>16.97</v>
      </c>
      <c r="O3030" t="s">
        <v>2497</v>
      </c>
      <c r="P3030" t="s">
        <v>26</v>
      </c>
      <c r="Q3030" t="s">
        <v>35</v>
      </c>
      <c r="R3030">
        <v>85</v>
      </c>
      <c r="S3030">
        <v>3</v>
      </c>
      <c r="T3030">
        <v>134</v>
      </c>
    </row>
    <row r="3031" spans="1:20">
      <c r="A3031" t="s">
        <v>3971</v>
      </c>
      <c r="B3031" s="4">
        <v>11</v>
      </c>
      <c r="C3031" s="4">
        <v>6</v>
      </c>
      <c r="D3031" s="4">
        <v>1986</v>
      </c>
      <c r="E3031" s="1">
        <f t="shared" si="94"/>
        <v>6155</v>
      </c>
      <c r="F3031">
        <v>59.07</v>
      </c>
      <c r="G3031">
        <v>15.53</v>
      </c>
      <c r="H3031" t="s">
        <v>2497</v>
      </c>
      <c r="I3031" s="4">
        <v>18</v>
      </c>
      <c r="J3031" s="4">
        <v>3</v>
      </c>
      <c r="K3031" s="6">
        <v>1987</v>
      </c>
      <c r="L3031" s="1">
        <f t="shared" si="95"/>
        <v>8621</v>
      </c>
      <c r="M3031">
        <v>59.05</v>
      </c>
      <c r="N3031">
        <v>15.57</v>
      </c>
      <c r="O3031" t="s">
        <v>2497</v>
      </c>
      <c r="P3031" t="s">
        <v>84</v>
      </c>
      <c r="Q3031" t="s">
        <v>35</v>
      </c>
      <c r="R3031">
        <v>280</v>
      </c>
      <c r="S3031">
        <v>3</v>
      </c>
      <c r="T3031">
        <v>135</v>
      </c>
    </row>
    <row r="3032" spans="1:20">
      <c r="A3032" t="s">
        <v>3981</v>
      </c>
      <c r="B3032" s="4">
        <v>26</v>
      </c>
      <c r="C3032" s="4">
        <v>5</v>
      </c>
      <c r="D3032" s="4">
        <v>1986</v>
      </c>
      <c r="E3032" s="1">
        <f t="shared" si="94"/>
        <v>11603</v>
      </c>
      <c r="F3032">
        <v>57.7</v>
      </c>
      <c r="G3032">
        <v>11.93</v>
      </c>
      <c r="H3032" t="s">
        <v>2497</v>
      </c>
      <c r="I3032" s="4">
        <v>28</v>
      </c>
      <c r="J3032" s="4">
        <v>8</v>
      </c>
      <c r="K3032" s="6">
        <v>1986</v>
      </c>
      <c r="L3032" s="1">
        <f t="shared" si="95"/>
        <v>12426</v>
      </c>
      <c r="M3032">
        <v>57.7</v>
      </c>
      <c r="N3032">
        <v>11.93</v>
      </c>
      <c r="O3032" t="s">
        <v>2497</v>
      </c>
      <c r="P3032" t="s">
        <v>40</v>
      </c>
      <c r="Q3032" t="s">
        <v>35</v>
      </c>
      <c r="R3032">
        <v>94</v>
      </c>
      <c r="S3032">
        <v>0</v>
      </c>
      <c r="T3032">
        <v>0</v>
      </c>
    </row>
    <row r="3033" spans="1:20">
      <c r="A3033" t="s">
        <v>3982</v>
      </c>
      <c r="B3033" s="4">
        <v>27</v>
      </c>
      <c r="C3033" s="4">
        <v>5</v>
      </c>
      <c r="D3033" s="4">
        <v>1986</v>
      </c>
      <c r="E3033" s="1">
        <f t="shared" si="94"/>
        <v>11968</v>
      </c>
      <c r="F3033">
        <v>57.7</v>
      </c>
      <c r="G3033">
        <v>11.92</v>
      </c>
      <c r="H3033" t="s">
        <v>2497</v>
      </c>
      <c r="I3033" s="4">
        <v>6</v>
      </c>
      <c r="J3033" s="4">
        <v>5</v>
      </c>
      <c r="K3033" s="6">
        <v>1987</v>
      </c>
      <c r="L3033" s="1">
        <f t="shared" si="95"/>
        <v>4299</v>
      </c>
      <c r="M3033">
        <v>57.7</v>
      </c>
      <c r="N3033">
        <v>11.93</v>
      </c>
      <c r="O3033" t="s">
        <v>2497</v>
      </c>
      <c r="P3033" t="s">
        <v>40</v>
      </c>
      <c r="Q3033" t="s">
        <v>35</v>
      </c>
      <c r="R3033">
        <v>344</v>
      </c>
      <c r="S3033">
        <v>1</v>
      </c>
      <c r="T3033">
        <v>91</v>
      </c>
    </row>
    <row r="3034" spans="1:20">
      <c r="A3034" t="s">
        <v>3983</v>
      </c>
      <c r="B3034" s="4">
        <v>28</v>
      </c>
      <c r="C3034" s="4">
        <v>5</v>
      </c>
      <c r="D3034" s="4">
        <v>1986</v>
      </c>
      <c r="E3034" s="1">
        <f t="shared" si="94"/>
        <v>12334</v>
      </c>
      <c r="F3034">
        <v>57.68</v>
      </c>
      <c r="G3034">
        <v>11.95</v>
      </c>
      <c r="H3034" t="s">
        <v>2497</v>
      </c>
      <c r="I3034" s="4">
        <v>18</v>
      </c>
      <c r="J3034" s="4">
        <v>8</v>
      </c>
      <c r="K3034" s="6">
        <v>1986</v>
      </c>
      <c r="L3034" s="1">
        <f t="shared" si="95"/>
        <v>8773</v>
      </c>
      <c r="M3034">
        <v>57.7</v>
      </c>
      <c r="N3034">
        <v>11.95</v>
      </c>
      <c r="O3034" t="s">
        <v>2497</v>
      </c>
      <c r="P3034" t="s">
        <v>40</v>
      </c>
      <c r="Q3034" t="s">
        <v>35</v>
      </c>
      <c r="R3034">
        <v>82</v>
      </c>
      <c r="S3034">
        <v>2</v>
      </c>
      <c r="T3034">
        <v>0</v>
      </c>
    </row>
    <row r="3035" spans="1:20">
      <c r="A3035" t="s">
        <v>259</v>
      </c>
      <c r="B3035" s="4">
        <v>26</v>
      </c>
      <c r="C3035" s="4">
        <v>5</v>
      </c>
      <c r="D3035" s="4">
        <v>1987</v>
      </c>
      <c r="E3035" s="1">
        <f t="shared" si="94"/>
        <v>11604</v>
      </c>
      <c r="F3035">
        <v>50.1</v>
      </c>
      <c r="G3035">
        <v>14.28</v>
      </c>
      <c r="H3035" t="s">
        <v>211</v>
      </c>
      <c r="I3035" s="4">
        <v>1</v>
      </c>
      <c r="J3035" s="4">
        <v>4</v>
      </c>
      <c r="K3035" s="6">
        <v>1989</v>
      </c>
      <c r="L3035" s="1">
        <f t="shared" si="95"/>
        <v>2445</v>
      </c>
      <c r="M3035">
        <v>50.1</v>
      </c>
      <c r="N3035">
        <v>14.32</v>
      </c>
      <c r="O3035" t="s">
        <v>211</v>
      </c>
      <c r="P3035" t="s">
        <v>107</v>
      </c>
      <c r="Q3035" t="s">
        <v>35</v>
      </c>
      <c r="R3035">
        <v>676</v>
      </c>
      <c r="S3035">
        <v>3</v>
      </c>
      <c r="T3035">
        <v>91</v>
      </c>
    </row>
    <row r="3036" spans="1:20">
      <c r="A3036" t="s">
        <v>798</v>
      </c>
      <c r="B3036" s="4">
        <v>10</v>
      </c>
      <c r="C3036" s="4">
        <v>6</v>
      </c>
      <c r="D3036" s="4">
        <v>1987</v>
      </c>
      <c r="E3036" s="1">
        <f t="shared" si="94"/>
        <v>5791</v>
      </c>
      <c r="F3036">
        <v>58.48</v>
      </c>
      <c r="G3036">
        <v>24.75</v>
      </c>
      <c r="H3036" t="s">
        <v>795</v>
      </c>
      <c r="I3036" s="4">
        <v>24</v>
      </c>
      <c r="J3036" s="4">
        <v>5</v>
      </c>
      <c r="K3036" s="6">
        <v>1988</v>
      </c>
      <c r="L3036" s="1">
        <f t="shared" si="95"/>
        <v>10875</v>
      </c>
      <c r="M3036">
        <v>58.52</v>
      </c>
      <c r="N3036">
        <v>24.82</v>
      </c>
      <c r="O3036" t="s">
        <v>795</v>
      </c>
      <c r="P3036" t="s">
        <v>40</v>
      </c>
      <c r="Q3036" t="s">
        <v>35</v>
      </c>
      <c r="R3036">
        <v>349</v>
      </c>
      <c r="S3036">
        <v>5</v>
      </c>
      <c r="T3036">
        <v>39</v>
      </c>
    </row>
    <row r="3037" spans="1:20">
      <c r="A3037" t="s">
        <v>839</v>
      </c>
      <c r="B3037" s="4">
        <v>27</v>
      </c>
      <c r="C3037" s="4">
        <v>5</v>
      </c>
      <c r="D3037" s="4">
        <v>1987</v>
      </c>
      <c r="E3037" s="1">
        <f t="shared" si="94"/>
        <v>11969</v>
      </c>
      <c r="F3037">
        <v>58.37</v>
      </c>
      <c r="G3037">
        <v>25.58</v>
      </c>
      <c r="H3037" t="s">
        <v>795</v>
      </c>
      <c r="I3037" s="4">
        <v>21</v>
      </c>
      <c r="J3037" s="4">
        <v>8</v>
      </c>
      <c r="K3037" s="6">
        <v>1988</v>
      </c>
      <c r="L3037" s="1">
        <f t="shared" si="95"/>
        <v>9871</v>
      </c>
      <c r="M3037">
        <v>58.15</v>
      </c>
      <c r="N3037">
        <v>25.53</v>
      </c>
      <c r="O3037" t="s">
        <v>795</v>
      </c>
      <c r="P3037" t="s">
        <v>81</v>
      </c>
      <c r="Q3037" t="s">
        <v>35</v>
      </c>
      <c r="R3037">
        <v>452</v>
      </c>
      <c r="S3037">
        <v>25</v>
      </c>
      <c r="T3037">
        <v>187</v>
      </c>
    </row>
    <row r="3038" spans="1:20">
      <c r="A3038" t="s">
        <v>847</v>
      </c>
      <c r="B3038" s="4">
        <v>1</v>
      </c>
      <c r="C3038" s="4">
        <v>6</v>
      </c>
      <c r="D3038" s="4">
        <v>1987</v>
      </c>
      <c r="E3038" s="1">
        <f t="shared" si="94"/>
        <v>2504</v>
      </c>
      <c r="F3038">
        <v>58.4</v>
      </c>
      <c r="G3038">
        <v>24.65</v>
      </c>
      <c r="H3038" t="s">
        <v>795</v>
      </c>
      <c r="I3038" s="4">
        <v>15</v>
      </c>
      <c r="J3038" s="4">
        <v>6</v>
      </c>
      <c r="K3038" s="6">
        <v>1989</v>
      </c>
      <c r="L3038" s="1">
        <f t="shared" si="95"/>
        <v>7619</v>
      </c>
      <c r="M3038">
        <v>58.52</v>
      </c>
      <c r="N3038">
        <v>24.68</v>
      </c>
      <c r="O3038" t="s">
        <v>795</v>
      </c>
      <c r="P3038" t="s">
        <v>34</v>
      </c>
      <c r="Q3038" t="s">
        <v>35</v>
      </c>
      <c r="R3038">
        <v>745</v>
      </c>
      <c r="S3038">
        <v>15</v>
      </c>
      <c r="T3038">
        <v>8</v>
      </c>
    </row>
    <row r="3039" spans="1:20">
      <c r="A3039" t="s">
        <v>855</v>
      </c>
      <c r="B3039" s="4">
        <v>7</v>
      </c>
      <c r="C3039" s="4">
        <v>6</v>
      </c>
      <c r="D3039" s="4">
        <v>1987</v>
      </c>
      <c r="E3039" s="1">
        <f t="shared" si="94"/>
        <v>4695</v>
      </c>
      <c r="F3039">
        <v>58.92</v>
      </c>
      <c r="G3039">
        <v>23.9</v>
      </c>
      <c r="H3039" t="s">
        <v>795</v>
      </c>
      <c r="I3039" s="4">
        <v>19</v>
      </c>
      <c r="J3039" s="4">
        <v>11</v>
      </c>
      <c r="K3039" s="6">
        <v>1990</v>
      </c>
      <c r="L3039" s="1">
        <f t="shared" si="95"/>
        <v>9234</v>
      </c>
      <c r="M3039">
        <v>58.75</v>
      </c>
      <c r="N3039">
        <v>25.37</v>
      </c>
      <c r="O3039" t="s">
        <v>795</v>
      </c>
      <c r="P3039" t="s">
        <v>81</v>
      </c>
      <c r="Q3039" t="s">
        <v>35</v>
      </c>
      <c r="R3039">
        <v>1261</v>
      </c>
      <c r="S3039">
        <v>86</v>
      </c>
      <c r="T3039">
        <v>103</v>
      </c>
    </row>
    <row r="3040" spans="1:20">
      <c r="A3040" t="s">
        <v>1057</v>
      </c>
      <c r="B3040" s="4">
        <v>18</v>
      </c>
      <c r="C3040" s="4">
        <v>5</v>
      </c>
      <c r="D3040" s="4">
        <v>1987</v>
      </c>
      <c r="E3040" s="1">
        <f t="shared" si="94"/>
        <v>8682</v>
      </c>
      <c r="F3040">
        <v>54.05</v>
      </c>
      <c r="G3040">
        <v>-4.82</v>
      </c>
      <c r="H3040" t="s">
        <v>4129</v>
      </c>
      <c r="I3040" s="4">
        <v>5</v>
      </c>
      <c r="J3040" s="4">
        <v>5</v>
      </c>
      <c r="K3040" s="6">
        <v>1989</v>
      </c>
      <c r="L3040" s="1">
        <f t="shared" si="95"/>
        <v>3936</v>
      </c>
      <c r="M3040">
        <v>54.05</v>
      </c>
      <c r="N3040">
        <v>-4.82</v>
      </c>
      <c r="O3040" t="s">
        <v>4129</v>
      </c>
      <c r="P3040" t="s">
        <v>40</v>
      </c>
      <c r="Q3040" t="s">
        <v>35</v>
      </c>
      <c r="R3040">
        <v>718</v>
      </c>
      <c r="S3040">
        <v>0</v>
      </c>
      <c r="T3040">
        <v>0</v>
      </c>
    </row>
    <row r="3041" spans="1:20">
      <c r="A3041" t="s">
        <v>1058</v>
      </c>
      <c r="B3041" s="4">
        <v>28</v>
      </c>
      <c r="C3041" s="4">
        <v>5</v>
      </c>
      <c r="D3041" s="4">
        <v>1987</v>
      </c>
      <c r="E3041" s="1">
        <f t="shared" si="94"/>
        <v>12335</v>
      </c>
      <c r="F3041">
        <v>54.05</v>
      </c>
      <c r="G3041">
        <v>-4.82</v>
      </c>
      <c r="H3041" t="s">
        <v>4129</v>
      </c>
      <c r="I3041" s="4">
        <v>20</v>
      </c>
      <c r="J3041" s="4">
        <v>4</v>
      </c>
      <c r="K3041" s="6">
        <v>1992</v>
      </c>
      <c r="L3041" s="1">
        <f t="shared" si="95"/>
        <v>9388</v>
      </c>
      <c r="M3041">
        <v>54.05</v>
      </c>
      <c r="N3041">
        <v>-4.82</v>
      </c>
      <c r="O3041" t="s">
        <v>4129</v>
      </c>
      <c r="P3041" t="s">
        <v>34</v>
      </c>
      <c r="Q3041" t="s">
        <v>35</v>
      </c>
      <c r="R3041">
        <v>1789</v>
      </c>
      <c r="S3041">
        <v>0</v>
      </c>
      <c r="T3041">
        <v>0</v>
      </c>
    </row>
    <row r="3042" spans="1:20">
      <c r="A3042" t="s">
        <v>1126</v>
      </c>
      <c r="B3042" s="4">
        <v>19</v>
      </c>
      <c r="C3042" s="4">
        <v>5</v>
      </c>
      <c r="D3042" s="4">
        <v>1987</v>
      </c>
      <c r="E3042" s="1">
        <f t="shared" si="94"/>
        <v>9047</v>
      </c>
      <c r="F3042">
        <v>50.92</v>
      </c>
      <c r="G3042">
        <v>0.98</v>
      </c>
      <c r="H3042" t="s">
        <v>4129</v>
      </c>
      <c r="I3042" s="4">
        <v>24</v>
      </c>
      <c r="J3042" s="4">
        <v>9</v>
      </c>
      <c r="K3042" s="6">
        <v>1988</v>
      </c>
      <c r="L3042" s="1">
        <f t="shared" si="95"/>
        <v>10998</v>
      </c>
      <c r="M3042">
        <v>50.93</v>
      </c>
      <c r="N3042">
        <v>0.87</v>
      </c>
      <c r="O3042" t="s">
        <v>4129</v>
      </c>
      <c r="P3042" t="s">
        <v>34</v>
      </c>
      <c r="Q3042" t="s">
        <v>35</v>
      </c>
      <c r="R3042">
        <v>494</v>
      </c>
      <c r="S3042">
        <v>9</v>
      </c>
      <c r="T3042">
        <v>283</v>
      </c>
    </row>
    <row r="3043" spans="1:20">
      <c r="A3043" t="s">
        <v>1127</v>
      </c>
      <c r="B3043" s="4">
        <v>6</v>
      </c>
      <c r="C3043" s="4">
        <v>6</v>
      </c>
      <c r="D3043" s="4">
        <v>1987</v>
      </c>
      <c r="E3043" s="1">
        <f t="shared" si="94"/>
        <v>4330</v>
      </c>
      <c r="F3043">
        <v>50.92</v>
      </c>
      <c r="G3043">
        <v>0.98</v>
      </c>
      <c r="H3043" t="s">
        <v>4129</v>
      </c>
      <c r="I3043" s="4">
        <v>2</v>
      </c>
      <c r="J3043" s="4">
        <v>9</v>
      </c>
      <c r="K3043" s="6">
        <v>1987</v>
      </c>
      <c r="L3043" s="1">
        <f t="shared" si="95"/>
        <v>2961</v>
      </c>
      <c r="M3043">
        <v>50.92</v>
      </c>
      <c r="N3043">
        <v>0.98</v>
      </c>
      <c r="O3043" t="s">
        <v>4129</v>
      </c>
      <c r="P3043" t="s">
        <v>40</v>
      </c>
      <c r="Q3043" t="s">
        <v>35</v>
      </c>
      <c r="R3043">
        <v>88</v>
      </c>
      <c r="S3043">
        <v>0</v>
      </c>
      <c r="T3043">
        <v>0</v>
      </c>
    </row>
    <row r="3044" spans="1:20">
      <c r="A3044" t="s">
        <v>1192</v>
      </c>
      <c r="B3044" s="4">
        <v>23</v>
      </c>
      <c r="C3044" s="4">
        <v>5</v>
      </c>
      <c r="D3044" s="4">
        <v>1987</v>
      </c>
      <c r="E3044" s="1">
        <f t="shared" si="94"/>
        <v>10508</v>
      </c>
      <c r="F3044">
        <v>53.37</v>
      </c>
      <c r="G3044">
        <v>-0.8</v>
      </c>
      <c r="H3044" t="s">
        <v>4129</v>
      </c>
      <c r="I3044" s="4">
        <v>31</v>
      </c>
      <c r="J3044" s="4">
        <v>7</v>
      </c>
      <c r="K3044" s="6">
        <v>1987</v>
      </c>
      <c r="L3044" s="1">
        <f t="shared" si="95"/>
        <v>13491</v>
      </c>
      <c r="M3044">
        <v>53.37</v>
      </c>
      <c r="N3044">
        <v>-0.8</v>
      </c>
      <c r="O3044" t="s">
        <v>4129</v>
      </c>
      <c r="P3044" t="s">
        <v>81</v>
      </c>
      <c r="Q3044" t="s">
        <v>35</v>
      </c>
      <c r="R3044">
        <v>69</v>
      </c>
      <c r="S3044">
        <v>0</v>
      </c>
      <c r="T3044">
        <v>0</v>
      </c>
    </row>
    <row r="3045" spans="1:20">
      <c r="A3045" t="s">
        <v>1224</v>
      </c>
      <c r="B3045" s="4">
        <v>24</v>
      </c>
      <c r="C3045" s="4">
        <v>5</v>
      </c>
      <c r="D3045" s="4">
        <v>1987</v>
      </c>
      <c r="E3045" s="1">
        <f t="shared" si="94"/>
        <v>10874</v>
      </c>
      <c r="F3045">
        <v>51.42</v>
      </c>
      <c r="G3045">
        <v>-0.52</v>
      </c>
      <c r="H3045" t="s">
        <v>4129</v>
      </c>
      <c r="I3045" s="4">
        <v>21</v>
      </c>
      <c r="J3045" s="4">
        <v>12</v>
      </c>
      <c r="K3045" s="6">
        <v>1989</v>
      </c>
      <c r="L3045" s="1">
        <f t="shared" si="95"/>
        <v>9994</v>
      </c>
      <c r="M3045">
        <v>51.42</v>
      </c>
      <c r="N3045">
        <v>-0.52</v>
      </c>
      <c r="O3045" t="s">
        <v>4129</v>
      </c>
      <c r="P3045" t="s">
        <v>34</v>
      </c>
      <c r="Q3045" t="s">
        <v>35</v>
      </c>
      <c r="R3045">
        <v>942</v>
      </c>
      <c r="S3045">
        <v>0</v>
      </c>
      <c r="T3045">
        <v>0</v>
      </c>
    </row>
    <row r="3046" spans="1:20">
      <c r="A3046" t="s">
        <v>1225</v>
      </c>
      <c r="B3046" s="4">
        <v>24</v>
      </c>
      <c r="C3046" s="4">
        <v>5</v>
      </c>
      <c r="D3046" s="4">
        <v>1987</v>
      </c>
      <c r="E3046" s="1">
        <f t="shared" si="94"/>
        <v>10874</v>
      </c>
      <c r="F3046">
        <v>51.42</v>
      </c>
      <c r="G3046">
        <v>-0.52</v>
      </c>
      <c r="H3046" t="s">
        <v>4129</v>
      </c>
      <c r="I3046" s="4">
        <v>11</v>
      </c>
      <c r="J3046" s="4">
        <v>11</v>
      </c>
      <c r="K3046" s="6">
        <v>1987</v>
      </c>
      <c r="L3046" s="1">
        <f t="shared" si="95"/>
        <v>6309</v>
      </c>
      <c r="M3046">
        <v>51.42</v>
      </c>
      <c r="N3046">
        <v>-0.52</v>
      </c>
      <c r="O3046" t="s">
        <v>4129</v>
      </c>
      <c r="P3046" t="s">
        <v>40</v>
      </c>
      <c r="Q3046" t="s">
        <v>35</v>
      </c>
      <c r="R3046">
        <v>171</v>
      </c>
      <c r="S3046">
        <v>0</v>
      </c>
      <c r="T3046">
        <v>0</v>
      </c>
    </row>
    <row r="3047" spans="1:20">
      <c r="A3047" t="s">
        <v>1326</v>
      </c>
      <c r="B3047" s="4">
        <v>12</v>
      </c>
      <c r="C3047" s="4">
        <v>5</v>
      </c>
      <c r="D3047" s="4">
        <v>1987</v>
      </c>
      <c r="E3047" s="1">
        <f t="shared" si="94"/>
        <v>6491</v>
      </c>
      <c r="F3047">
        <v>53.17</v>
      </c>
      <c r="G3047">
        <v>-4.3499999999999996</v>
      </c>
      <c r="H3047" t="s">
        <v>4129</v>
      </c>
      <c r="I3047" s="4">
        <v>11</v>
      </c>
      <c r="J3047" s="4">
        <v>6</v>
      </c>
      <c r="K3047" s="6">
        <v>1989</v>
      </c>
      <c r="L3047" s="1">
        <f t="shared" si="95"/>
        <v>6158</v>
      </c>
      <c r="M3047">
        <v>53.13</v>
      </c>
      <c r="N3047">
        <v>-4.3499999999999996</v>
      </c>
      <c r="O3047" t="s">
        <v>4129</v>
      </c>
      <c r="P3047" t="s">
        <v>40</v>
      </c>
      <c r="Q3047" t="s">
        <v>35</v>
      </c>
      <c r="R3047">
        <v>761</v>
      </c>
      <c r="S3047">
        <v>4</v>
      </c>
      <c r="T3047">
        <v>181</v>
      </c>
    </row>
    <row r="3048" spans="1:20">
      <c r="A3048" t="s">
        <v>1327</v>
      </c>
      <c r="B3048" s="4">
        <v>26</v>
      </c>
      <c r="C3048" s="4">
        <v>5</v>
      </c>
      <c r="D3048" s="4">
        <v>1987</v>
      </c>
      <c r="E3048" s="1">
        <f t="shared" si="94"/>
        <v>11604</v>
      </c>
      <c r="F3048">
        <v>53.17</v>
      </c>
      <c r="G3048">
        <v>-4.3499999999999996</v>
      </c>
      <c r="H3048" t="s">
        <v>4129</v>
      </c>
      <c r="I3048" s="4">
        <v>14</v>
      </c>
      <c r="J3048" s="4">
        <v>3</v>
      </c>
      <c r="K3048" s="6">
        <v>1988</v>
      </c>
      <c r="L3048" s="1">
        <f t="shared" si="95"/>
        <v>7161</v>
      </c>
      <c r="M3048">
        <v>53.4</v>
      </c>
      <c r="N3048">
        <v>-4.55</v>
      </c>
      <c r="O3048" t="s">
        <v>4129</v>
      </c>
      <c r="P3048" t="s">
        <v>34</v>
      </c>
      <c r="Q3048" t="s">
        <v>35</v>
      </c>
      <c r="R3048">
        <v>293</v>
      </c>
      <c r="S3048">
        <v>30</v>
      </c>
      <c r="T3048">
        <v>333</v>
      </c>
    </row>
    <row r="3049" spans="1:20">
      <c r="A3049" t="s">
        <v>1337</v>
      </c>
      <c r="B3049" s="4">
        <v>12</v>
      </c>
      <c r="C3049" s="4">
        <v>5</v>
      </c>
      <c r="D3049" s="4">
        <v>1987</v>
      </c>
      <c r="E3049" s="1">
        <f t="shared" si="94"/>
        <v>6491</v>
      </c>
      <c r="F3049">
        <v>51.52</v>
      </c>
      <c r="G3049">
        <v>-0.22</v>
      </c>
      <c r="H3049" t="s">
        <v>4129</v>
      </c>
      <c r="I3049" s="4">
        <v>25</v>
      </c>
      <c r="J3049" s="4">
        <v>5</v>
      </c>
      <c r="K3049" s="6">
        <v>1987</v>
      </c>
      <c r="L3049" s="1">
        <f t="shared" si="95"/>
        <v>11239</v>
      </c>
      <c r="M3049">
        <v>51.52</v>
      </c>
      <c r="N3049">
        <v>-0.22</v>
      </c>
      <c r="O3049" t="s">
        <v>4129</v>
      </c>
      <c r="P3049" t="s">
        <v>40</v>
      </c>
      <c r="Q3049" t="s">
        <v>27</v>
      </c>
      <c r="R3049">
        <v>13</v>
      </c>
      <c r="S3049">
        <v>0</v>
      </c>
      <c r="T3049">
        <v>0</v>
      </c>
    </row>
    <row r="3050" spans="1:20">
      <c r="A3050" t="s">
        <v>1365</v>
      </c>
      <c r="B3050" s="4">
        <v>18</v>
      </c>
      <c r="C3050" s="4">
        <v>5</v>
      </c>
      <c r="D3050" s="4">
        <v>1987</v>
      </c>
      <c r="E3050" s="1">
        <f t="shared" si="94"/>
        <v>8682</v>
      </c>
      <c r="F3050">
        <v>52.75</v>
      </c>
      <c r="G3050">
        <v>-4.8</v>
      </c>
      <c r="H3050" t="s">
        <v>4129</v>
      </c>
      <c r="I3050" s="4">
        <v>24</v>
      </c>
      <c r="J3050" s="4">
        <v>8</v>
      </c>
      <c r="K3050" s="6">
        <v>1987</v>
      </c>
      <c r="L3050" s="1">
        <f t="shared" si="95"/>
        <v>10966</v>
      </c>
      <c r="M3050">
        <v>52.75</v>
      </c>
      <c r="N3050">
        <v>-4.8</v>
      </c>
      <c r="O3050" t="s">
        <v>4129</v>
      </c>
      <c r="P3050" t="s">
        <v>34</v>
      </c>
      <c r="Q3050" t="s">
        <v>35</v>
      </c>
      <c r="R3050">
        <v>98</v>
      </c>
      <c r="S3050">
        <v>0</v>
      </c>
      <c r="T3050">
        <v>0</v>
      </c>
    </row>
    <row r="3051" spans="1:20">
      <c r="A3051" t="s">
        <v>1366</v>
      </c>
      <c r="B3051" s="4">
        <v>18</v>
      </c>
      <c r="C3051" s="4">
        <v>5</v>
      </c>
      <c r="D3051" s="4">
        <v>1987</v>
      </c>
      <c r="E3051" s="1">
        <f t="shared" si="94"/>
        <v>8682</v>
      </c>
      <c r="F3051">
        <v>52.75</v>
      </c>
      <c r="G3051">
        <v>-4.8</v>
      </c>
      <c r="H3051" t="s">
        <v>4129</v>
      </c>
      <c r="I3051" s="4">
        <v>29</v>
      </c>
      <c r="J3051" s="4">
        <v>7</v>
      </c>
      <c r="K3051" s="6">
        <v>1987</v>
      </c>
      <c r="L3051" s="1">
        <f t="shared" si="95"/>
        <v>12761</v>
      </c>
      <c r="M3051">
        <v>52.75</v>
      </c>
      <c r="N3051">
        <v>-4.8</v>
      </c>
      <c r="O3051" t="s">
        <v>4129</v>
      </c>
      <c r="P3051" t="s">
        <v>40</v>
      </c>
      <c r="Q3051" t="s">
        <v>35</v>
      </c>
      <c r="R3051">
        <v>72</v>
      </c>
      <c r="S3051">
        <v>0</v>
      </c>
      <c r="T3051">
        <v>0</v>
      </c>
    </row>
    <row r="3052" spans="1:20">
      <c r="A3052" t="s">
        <v>1367</v>
      </c>
      <c r="B3052" s="4">
        <v>18</v>
      </c>
      <c r="C3052" s="4">
        <v>5</v>
      </c>
      <c r="D3052" s="4">
        <v>1987</v>
      </c>
      <c r="E3052" s="1">
        <f t="shared" si="94"/>
        <v>8682</v>
      </c>
      <c r="F3052">
        <v>52.75</v>
      </c>
      <c r="G3052">
        <v>-4.8</v>
      </c>
      <c r="H3052" t="s">
        <v>4129</v>
      </c>
      <c r="I3052" s="4">
        <v>4</v>
      </c>
      <c r="J3052" s="4">
        <v>5</v>
      </c>
      <c r="K3052" s="6">
        <v>2000</v>
      </c>
      <c r="L3052" s="1">
        <f t="shared" si="95"/>
        <v>3582</v>
      </c>
      <c r="M3052">
        <v>52.75</v>
      </c>
      <c r="N3052">
        <v>-4.8</v>
      </c>
      <c r="O3052" t="s">
        <v>4129</v>
      </c>
      <c r="P3052" t="s">
        <v>84</v>
      </c>
      <c r="Q3052" t="s">
        <v>35</v>
      </c>
      <c r="R3052">
        <v>4735</v>
      </c>
      <c r="S3052">
        <v>0</v>
      </c>
      <c r="T3052">
        <v>0</v>
      </c>
    </row>
    <row r="3053" spans="1:20">
      <c r="A3053" t="s">
        <v>1368</v>
      </c>
      <c r="B3053" s="4">
        <v>18</v>
      </c>
      <c r="C3053" s="4">
        <v>5</v>
      </c>
      <c r="D3053" s="4">
        <v>1987</v>
      </c>
      <c r="E3053" s="1">
        <f t="shared" si="94"/>
        <v>8682</v>
      </c>
      <c r="F3053">
        <v>52.75</v>
      </c>
      <c r="G3053">
        <v>-4.8</v>
      </c>
      <c r="H3053" t="s">
        <v>4129</v>
      </c>
      <c r="I3053" s="4">
        <v>21</v>
      </c>
      <c r="J3053" s="4">
        <v>2</v>
      </c>
      <c r="K3053" s="6">
        <v>1998</v>
      </c>
      <c r="L3053" s="1">
        <f t="shared" si="95"/>
        <v>9700</v>
      </c>
      <c r="M3053">
        <v>52.75</v>
      </c>
      <c r="N3053">
        <v>-4.8</v>
      </c>
      <c r="O3053" t="s">
        <v>4129</v>
      </c>
      <c r="P3053" t="s">
        <v>81</v>
      </c>
      <c r="Q3053" t="s">
        <v>35</v>
      </c>
      <c r="R3053">
        <v>3932</v>
      </c>
      <c r="S3053">
        <v>0</v>
      </c>
      <c r="T3053">
        <v>0</v>
      </c>
    </row>
    <row r="3054" spans="1:20">
      <c r="A3054" t="s">
        <v>1369</v>
      </c>
      <c r="B3054" s="4">
        <v>28</v>
      </c>
      <c r="C3054" s="4">
        <v>5</v>
      </c>
      <c r="D3054" s="4">
        <v>1987</v>
      </c>
      <c r="E3054" s="1">
        <f t="shared" si="94"/>
        <v>12335</v>
      </c>
      <c r="F3054">
        <v>52.75</v>
      </c>
      <c r="G3054">
        <v>-4.8</v>
      </c>
      <c r="H3054" t="s">
        <v>4129</v>
      </c>
      <c r="I3054" s="4">
        <v>1</v>
      </c>
      <c r="J3054" s="4">
        <v>6</v>
      </c>
      <c r="K3054" s="6">
        <v>1989</v>
      </c>
      <c r="L3054" s="1">
        <f t="shared" si="95"/>
        <v>2506</v>
      </c>
      <c r="M3054">
        <v>52.75</v>
      </c>
      <c r="N3054">
        <v>-4.8</v>
      </c>
      <c r="O3054" t="s">
        <v>4129</v>
      </c>
      <c r="P3054" t="s">
        <v>40</v>
      </c>
      <c r="Q3054" t="s">
        <v>35</v>
      </c>
      <c r="R3054">
        <v>735</v>
      </c>
      <c r="S3054">
        <v>0</v>
      </c>
      <c r="T3054">
        <v>0</v>
      </c>
    </row>
    <row r="3055" spans="1:20">
      <c r="A3055" t="s">
        <v>1403</v>
      </c>
      <c r="B3055" s="4">
        <v>9</v>
      </c>
      <c r="C3055" s="4">
        <v>5</v>
      </c>
      <c r="D3055" s="4">
        <v>1987</v>
      </c>
      <c r="E3055" s="1">
        <f t="shared" si="94"/>
        <v>5395</v>
      </c>
      <c r="F3055">
        <v>52.53</v>
      </c>
      <c r="G3055">
        <v>-1.47</v>
      </c>
      <c r="H3055" t="s">
        <v>4129</v>
      </c>
      <c r="I3055" s="4">
        <v>29</v>
      </c>
      <c r="J3055" s="4">
        <v>4</v>
      </c>
      <c r="K3055" s="6">
        <v>1992</v>
      </c>
      <c r="L3055" s="1">
        <f t="shared" si="95"/>
        <v>12675</v>
      </c>
      <c r="M3055">
        <v>52.53</v>
      </c>
      <c r="N3055">
        <v>-1.47</v>
      </c>
      <c r="O3055" t="s">
        <v>4129</v>
      </c>
      <c r="P3055" t="s">
        <v>26</v>
      </c>
      <c r="Q3055" t="s">
        <v>35</v>
      </c>
      <c r="R3055">
        <v>1817</v>
      </c>
      <c r="S3055">
        <v>0</v>
      </c>
      <c r="T3055">
        <v>0</v>
      </c>
    </row>
    <row r="3056" spans="1:20">
      <c r="A3056" t="s">
        <v>1404</v>
      </c>
      <c r="B3056" s="4">
        <v>27</v>
      </c>
      <c r="C3056" s="4">
        <v>5</v>
      </c>
      <c r="D3056" s="4">
        <v>1987</v>
      </c>
      <c r="E3056" s="1">
        <f t="shared" si="94"/>
        <v>11969</v>
      </c>
      <c r="F3056">
        <v>53.2</v>
      </c>
      <c r="G3056">
        <v>-1.17</v>
      </c>
      <c r="H3056" t="s">
        <v>4129</v>
      </c>
      <c r="I3056" s="4">
        <v>12</v>
      </c>
      <c r="J3056" s="4">
        <v>5</v>
      </c>
      <c r="K3056" s="6">
        <v>1992</v>
      </c>
      <c r="L3056" s="1">
        <f t="shared" si="95"/>
        <v>6496</v>
      </c>
      <c r="M3056">
        <v>53.17</v>
      </c>
      <c r="N3056">
        <v>-1.1000000000000001</v>
      </c>
      <c r="O3056" t="s">
        <v>4129</v>
      </c>
      <c r="P3056" t="s">
        <v>40</v>
      </c>
      <c r="Q3056" t="s">
        <v>35</v>
      </c>
      <c r="R3056">
        <v>1812</v>
      </c>
      <c r="S3056">
        <v>6</v>
      </c>
      <c r="T3056">
        <v>130</v>
      </c>
    </row>
    <row r="3057" spans="1:20">
      <c r="A3057" t="s">
        <v>1405</v>
      </c>
      <c r="B3057" s="4">
        <v>31</v>
      </c>
      <c r="C3057" s="4">
        <v>5</v>
      </c>
      <c r="D3057" s="4">
        <v>1987</v>
      </c>
      <c r="E3057" s="1">
        <f t="shared" si="94"/>
        <v>13430</v>
      </c>
      <c r="F3057">
        <v>51.08</v>
      </c>
      <c r="G3057">
        <v>-0.43</v>
      </c>
      <c r="H3057" t="s">
        <v>4129</v>
      </c>
      <c r="I3057" s="4">
        <v>18</v>
      </c>
      <c r="J3057" s="4">
        <v>6</v>
      </c>
      <c r="K3057" s="6">
        <v>1987</v>
      </c>
      <c r="L3057" s="1">
        <f t="shared" si="95"/>
        <v>8713</v>
      </c>
      <c r="M3057">
        <v>51.08</v>
      </c>
      <c r="N3057">
        <v>-0.43</v>
      </c>
      <c r="O3057" t="s">
        <v>4129</v>
      </c>
      <c r="P3057" t="s">
        <v>40</v>
      </c>
      <c r="Q3057" t="s">
        <v>35</v>
      </c>
      <c r="R3057">
        <v>18</v>
      </c>
      <c r="S3057">
        <v>0</v>
      </c>
      <c r="T3057">
        <v>0</v>
      </c>
    </row>
    <row r="3058" spans="1:20">
      <c r="A3058" t="s">
        <v>1415</v>
      </c>
      <c r="B3058" s="4">
        <v>14</v>
      </c>
      <c r="C3058" s="4">
        <v>5</v>
      </c>
      <c r="D3058" s="4">
        <v>1987</v>
      </c>
      <c r="E3058" s="1">
        <f t="shared" si="94"/>
        <v>7221</v>
      </c>
      <c r="F3058">
        <v>51.77</v>
      </c>
      <c r="G3058">
        <v>-0.77</v>
      </c>
      <c r="H3058" t="s">
        <v>4129</v>
      </c>
      <c r="I3058" s="4">
        <v>13</v>
      </c>
      <c r="J3058" s="4">
        <v>7</v>
      </c>
      <c r="K3058" s="6">
        <v>1987</v>
      </c>
      <c r="L3058" s="1">
        <f t="shared" si="95"/>
        <v>6917</v>
      </c>
      <c r="M3058">
        <v>51.77</v>
      </c>
      <c r="N3058">
        <v>-0.77</v>
      </c>
      <c r="O3058" t="s">
        <v>4129</v>
      </c>
      <c r="P3058" t="s">
        <v>81</v>
      </c>
      <c r="Q3058" t="s">
        <v>35</v>
      </c>
      <c r="R3058">
        <v>60</v>
      </c>
      <c r="S3058">
        <v>0</v>
      </c>
      <c r="T3058">
        <v>0</v>
      </c>
    </row>
    <row r="3059" spans="1:20">
      <c r="A3059" t="s">
        <v>1613</v>
      </c>
      <c r="B3059" s="4">
        <v>3</v>
      </c>
      <c r="C3059" s="4">
        <v>6</v>
      </c>
      <c r="D3059" s="4">
        <v>1987</v>
      </c>
      <c r="E3059" s="1">
        <f t="shared" si="94"/>
        <v>3234</v>
      </c>
      <c r="F3059">
        <v>55.35</v>
      </c>
      <c r="G3059">
        <v>21.48</v>
      </c>
      <c r="H3059" t="s">
        <v>1607</v>
      </c>
      <c r="I3059" s="4">
        <v>25</v>
      </c>
      <c r="J3059" s="4">
        <v>11</v>
      </c>
      <c r="K3059" s="6">
        <v>1988</v>
      </c>
      <c r="L3059" s="1">
        <f t="shared" si="95"/>
        <v>11424</v>
      </c>
      <c r="M3059">
        <v>55.35</v>
      </c>
      <c r="N3059">
        <v>21.48</v>
      </c>
      <c r="O3059" t="s">
        <v>1607</v>
      </c>
      <c r="P3059" t="s">
        <v>40</v>
      </c>
      <c r="Q3059" t="s">
        <v>35</v>
      </c>
      <c r="R3059">
        <v>541</v>
      </c>
      <c r="S3059">
        <v>0</v>
      </c>
      <c r="T3059">
        <v>0</v>
      </c>
    </row>
    <row r="3060" spans="1:20">
      <c r="A3060" t="s">
        <v>1651</v>
      </c>
      <c r="B3060" s="4">
        <v>23</v>
      </c>
      <c r="C3060" s="4">
        <v>5</v>
      </c>
      <c r="D3060" s="4">
        <v>1987</v>
      </c>
      <c r="E3060" s="1">
        <f t="shared" si="94"/>
        <v>10508</v>
      </c>
      <c r="F3060">
        <v>53.05</v>
      </c>
      <c r="G3060">
        <v>4.72</v>
      </c>
      <c r="H3060" t="s">
        <v>1615</v>
      </c>
      <c r="I3060" s="4">
        <v>7</v>
      </c>
      <c r="J3060" s="4">
        <v>4</v>
      </c>
      <c r="K3060" s="6">
        <v>1993</v>
      </c>
      <c r="L3060" s="1">
        <f t="shared" si="95"/>
        <v>4640</v>
      </c>
      <c r="M3060">
        <v>53.05</v>
      </c>
      <c r="N3060">
        <v>4.72</v>
      </c>
      <c r="O3060" t="s">
        <v>1615</v>
      </c>
      <c r="P3060" t="s">
        <v>34</v>
      </c>
      <c r="Q3060" t="s">
        <v>35</v>
      </c>
      <c r="R3060">
        <v>2146</v>
      </c>
      <c r="S3060">
        <v>0</v>
      </c>
      <c r="T3060">
        <v>0</v>
      </c>
    </row>
    <row r="3061" spans="1:20">
      <c r="A3061" t="s">
        <v>1652</v>
      </c>
      <c r="B3061" s="4">
        <v>23</v>
      </c>
      <c r="C3061" s="4">
        <v>5</v>
      </c>
      <c r="D3061" s="4">
        <v>1987</v>
      </c>
      <c r="E3061" s="1">
        <f t="shared" si="94"/>
        <v>10508</v>
      </c>
      <c r="F3061">
        <v>53.05</v>
      </c>
      <c r="G3061">
        <v>4.72</v>
      </c>
      <c r="H3061" t="s">
        <v>1615</v>
      </c>
      <c r="I3061" s="4">
        <v>12</v>
      </c>
      <c r="J3061" s="4">
        <v>2</v>
      </c>
      <c r="K3061" s="6">
        <v>1988</v>
      </c>
      <c r="L3061" s="1">
        <f t="shared" si="95"/>
        <v>6402</v>
      </c>
      <c r="M3061">
        <v>53.1</v>
      </c>
      <c r="N3061">
        <v>4.7699999999999996</v>
      </c>
      <c r="O3061" t="s">
        <v>1615</v>
      </c>
      <c r="P3061" t="s">
        <v>81</v>
      </c>
      <c r="Q3061" t="s">
        <v>35</v>
      </c>
      <c r="R3061">
        <v>265</v>
      </c>
      <c r="S3061">
        <v>7</v>
      </c>
      <c r="T3061">
        <v>31</v>
      </c>
    </row>
    <row r="3062" spans="1:20">
      <c r="A3062" t="s">
        <v>1653</v>
      </c>
      <c r="B3062" s="4">
        <v>23</v>
      </c>
      <c r="C3062" s="4">
        <v>5</v>
      </c>
      <c r="D3062" s="4">
        <v>1987</v>
      </c>
      <c r="E3062" s="1">
        <f t="shared" si="94"/>
        <v>10508</v>
      </c>
      <c r="F3062">
        <v>53.05</v>
      </c>
      <c r="G3062">
        <v>4.72</v>
      </c>
      <c r="H3062" t="s">
        <v>1615</v>
      </c>
      <c r="I3062" s="4">
        <v>14</v>
      </c>
      <c r="J3062" s="4">
        <v>4</v>
      </c>
      <c r="K3062" s="6">
        <v>1991</v>
      </c>
      <c r="L3062" s="1">
        <f t="shared" si="95"/>
        <v>7195</v>
      </c>
      <c r="M3062">
        <v>53.07</v>
      </c>
      <c r="N3062">
        <v>4.7300000000000004</v>
      </c>
      <c r="O3062" t="s">
        <v>1615</v>
      </c>
      <c r="P3062" t="s">
        <v>40</v>
      </c>
      <c r="Q3062" t="s">
        <v>35</v>
      </c>
      <c r="R3062">
        <v>1422</v>
      </c>
      <c r="S3062">
        <v>3</v>
      </c>
      <c r="T3062">
        <v>32</v>
      </c>
    </row>
    <row r="3063" spans="1:20">
      <c r="A3063" t="s">
        <v>1654</v>
      </c>
      <c r="B3063" s="4">
        <v>23</v>
      </c>
      <c r="C3063" s="4">
        <v>5</v>
      </c>
      <c r="D3063" s="4">
        <v>1987</v>
      </c>
      <c r="E3063" s="1">
        <f t="shared" si="94"/>
        <v>10508</v>
      </c>
      <c r="F3063">
        <v>53.05</v>
      </c>
      <c r="G3063">
        <v>4.7300000000000004</v>
      </c>
      <c r="H3063" t="s">
        <v>1615</v>
      </c>
      <c r="I3063" s="4">
        <v>16</v>
      </c>
      <c r="J3063" s="4">
        <v>7</v>
      </c>
      <c r="K3063" s="6">
        <v>1987</v>
      </c>
      <c r="L3063" s="1">
        <f t="shared" si="95"/>
        <v>8013</v>
      </c>
      <c r="M3063">
        <v>53.05</v>
      </c>
      <c r="N3063">
        <v>4.7300000000000004</v>
      </c>
      <c r="O3063" t="s">
        <v>1615</v>
      </c>
      <c r="P3063" t="s">
        <v>40</v>
      </c>
      <c r="Q3063" t="s">
        <v>35</v>
      </c>
      <c r="R3063">
        <v>54</v>
      </c>
      <c r="S3063">
        <v>0</v>
      </c>
      <c r="T3063">
        <v>0</v>
      </c>
    </row>
    <row r="3064" spans="1:20">
      <c r="A3064" t="s">
        <v>1655</v>
      </c>
      <c r="B3064" s="4">
        <v>23</v>
      </c>
      <c r="C3064" s="4">
        <v>5</v>
      </c>
      <c r="D3064" s="4">
        <v>1987</v>
      </c>
      <c r="E3064" s="1">
        <f t="shared" si="94"/>
        <v>10508</v>
      </c>
      <c r="F3064">
        <v>53.05</v>
      </c>
      <c r="G3064">
        <v>4.7300000000000004</v>
      </c>
      <c r="H3064" t="s">
        <v>1615</v>
      </c>
      <c r="I3064" s="4">
        <v>1</v>
      </c>
      <c r="J3064" s="4">
        <v>7</v>
      </c>
      <c r="K3064" s="6">
        <v>1987</v>
      </c>
      <c r="L3064" s="1">
        <f t="shared" si="95"/>
        <v>2534</v>
      </c>
      <c r="M3064">
        <v>53.05</v>
      </c>
      <c r="N3064">
        <v>4.7300000000000004</v>
      </c>
      <c r="O3064" t="s">
        <v>1615</v>
      </c>
      <c r="P3064" t="s">
        <v>40</v>
      </c>
      <c r="Q3064" t="s">
        <v>35</v>
      </c>
      <c r="R3064">
        <v>39</v>
      </c>
      <c r="S3064">
        <v>0</v>
      </c>
      <c r="T3064">
        <v>0</v>
      </c>
    </row>
    <row r="3065" spans="1:20">
      <c r="A3065" t="s">
        <v>1656</v>
      </c>
      <c r="B3065" s="4">
        <v>23</v>
      </c>
      <c r="C3065" s="4">
        <v>5</v>
      </c>
      <c r="D3065" s="4">
        <v>1987</v>
      </c>
      <c r="E3065" s="1">
        <f t="shared" si="94"/>
        <v>10508</v>
      </c>
      <c r="F3065">
        <v>53.05</v>
      </c>
      <c r="G3065">
        <v>4.7300000000000004</v>
      </c>
      <c r="H3065" t="s">
        <v>1615</v>
      </c>
      <c r="I3065" s="4">
        <v>16</v>
      </c>
      <c r="J3065" s="4">
        <v>6</v>
      </c>
      <c r="K3065" s="6">
        <v>1988</v>
      </c>
      <c r="L3065" s="1">
        <f t="shared" si="95"/>
        <v>7984</v>
      </c>
      <c r="M3065">
        <v>53.05</v>
      </c>
      <c r="N3065">
        <v>4.7300000000000004</v>
      </c>
      <c r="O3065" t="s">
        <v>1615</v>
      </c>
      <c r="P3065" t="s">
        <v>40</v>
      </c>
      <c r="Q3065" t="s">
        <v>35</v>
      </c>
      <c r="R3065">
        <v>390</v>
      </c>
      <c r="S3065">
        <v>0</v>
      </c>
      <c r="T3065">
        <v>0</v>
      </c>
    </row>
    <row r="3066" spans="1:20">
      <c r="A3066" t="s">
        <v>1657</v>
      </c>
      <c r="B3066" s="4">
        <v>6</v>
      </c>
      <c r="C3066" s="4">
        <v>6</v>
      </c>
      <c r="D3066" s="4">
        <v>1987</v>
      </c>
      <c r="E3066" s="1">
        <f t="shared" si="94"/>
        <v>4330</v>
      </c>
      <c r="F3066">
        <v>53.05</v>
      </c>
      <c r="G3066">
        <v>4.7300000000000004</v>
      </c>
      <c r="H3066" t="s">
        <v>1615</v>
      </c>
      <c r="I3066" s="4">
        <v>29</v>
      </c>
      <c r="J3066" s="4">
        <v>5</v>
      </c>
      <c r="K3066" s="6">
        <v>1989</v>
      </c>
      <c r="L3066" s="1">
        <f t="shared" si="95"/>
        <v>12702</v>
      </c>
      <c r="M3066">
        <v>53.03</v>
      </c>
      <c r="N3066">
        <v>4.7300000000000004</v>
      </c>
      <c r="O3066" t="s">
        <v>1615</v>
      </c>
      <c r="P3066" t="s">
        <v>40</v>
      </c>
      <c r="Q3066" t="s">
        <v>35</v>
      </c>
      <c r="R3066">
        <v>723</v>
      </c>
      <c r="S3066">
        <v>2</v>
      </c>
      <c r="T3066">
        <v>181</v>
      </c>
    </row>
    <row r="3067" spans="1:20">
      <c r="A3067" t="s">
        <v>1658</v>
      </c>
      <c r="B3067" s="4">
        <v>6</v>
      </c>
      <c r="C3067" s="4">
        <v>6</v>
      </c>
      <c r="D3067" s="4">
        <v>1987</v>
      </c>
      <c r="E3067" s="1">
        <f t="shared" si="94"/>
        <v>4330</v>
      </c>
      <c r="F3067">
        <v>53.05</v>
      </c>
      <c r="G3067">
        <v>4.7300000000000004</v>
      </c>
      <c r="H3067" t="s">
        <v>1615</v>
      </c>
      <c r="I3067" s="4">
        <v>31</v>
      </c>
      <c r="J3067" s="4">
        <v>7</v>
      </c>
      <c r="K3067" s="6">
        <v>1987</v>
      </c>
      <c r="L3067" s="1">
        <f t="shared" si="95"/>
        <v>13491</v>
      </c>
      <c r="M3067">
        <v>53.05</v>
      </c>
      <c r="N3067">
        <v>4.7300000000000004</v>
      </c>
      <c r="O3067" t="s">
        <v>1615</v>
      </c>
      <c r="P3067" t="s">
        <v>40</v>
      </c>
      <c r="Q3067" t="s">
        <v>35</v>
      </c>
      <c r="R3067">
        <v>55</v>
      </c>
      <c r="S3067">
        <v>0</v>
      </c>
      <c r="T3067">
        <v>0</v>
      </c>
    </row>
    <row r="3068" spans="1:20">
      <c r="A3068" t="s">
        <v>1977</v>
      </c>
      <c r="B3068" s="4">
        <v>3</v>
      </c>
      <c r="C3068" s="4">
        <v>6</v>
      </c>
      <c r="D3068" s="4">
        <v>1987</v>
      </c>
      <c r="E3068" s="1">
        <f t="shared" si="94"/>
        <v>3234</v>
      </c>
      <c r="F3068">
        <v>52.15</v>
      </c>
      <c r="G3068">
        <v>4.37</v>
      </c>
      <c r="H3068" t="s">
        <v>1615</v>
      </c>
      <c r="I3068" s="4">
        <v>2</v>
      </c>
      <c r="J3068" s="4">
        <v>2</v>
      </c>
      <c r="K3068" s="6">
        <v>1988</v>
      </c>
      <c r="L3068" s="1">
        <f t="shared" si="95"/>
        <v>2750</v>
      </c>
      <c r="M3068">
        <v>52.2</v>
      </c>
      <c r="N3068">
        <v>4.37</v>
      </c>
      <c r="O3068" t="s">
        <v>1615</v>
      </c>
      <c r="P3068" t="s">
        <v>40</v>
      </c>
      <c r="Q3068" t="s">
        <v>35</v>
      </c>
      <c r="R3068">
        <v>244</v>
      </c>
      <c r="S3068">
        <v>4</v>
      </c>
      <c r="T3068">
        <v>0</v>
      </c>
    </row>
    <row r="3069" spans="1:20">
      <c r="A3069" t="s">
        <v>1978</v>
      </c>
      <c r="B3069" s="4">
        <v>3</v>
      </c>
      <c r="C3069" s="4">
        <v>6</v>
      </c>
      <c r="D3069" s="4">
        <v>1987</v>
      </c>
      <c r="E3069" s="1">
        <f t="shared" si="94"/>
        <v>3234</v>
      </c>
      <c r="F3069">
        <v>52.15</v>
      </c>
      <c r="G3069">
        <v>4.37</v>
      </c>
      <c r="H3069" t="s">
        <v>1615</v>
      </c>
      <c r="I3069" s="4">
        <v>26</v>
      </c>
      <c r="J3069" s="4">
        <v>6</v>
      </c>
      <c r="K3069" s="6">
        <v>1988</v>
      </c>
      <c r="L3069" s="1">
        <f t="shared" si="95"/>
        <v>11636</v>
      </c>
      <c r="M3069">
        <v>52.2</v>
      </c>
      <c r="N3069">
        <v>4.38</v>
      </c>
      <c r="O3069" t="s">
        <v>1615</v>
      </c>
      <c r="P3069" t="s">
        <v>81</v>
      </c>
      <c r="Q3069" t="s">
        <v>35</v>
      </c>
      <c r="R3069">
        <v>389</v>
      </c>
      <c r="S3069">
        <v>4</v>
      </c>
      <c r="T3069">
        <v>18</v>
      </c>
    </row>
    <row r="3070" spans="1:20">
      <c r="A3070" t="s">
        <v>1979</v>
      </c>
      <c r="B3070" s="4">
        <v>3</v>
      </c>
      <c r="C3070" s="4">
        <v>6</v>
      </c>
      <c r="D3070" s="4">
        <v>1987</v>
      </c>
      <c r="E3070" s="1">
        <f t="shared" si="94"/>
        <v>3234</v>
      </c>
      <c r="F3070">
        <v>52.15</v>
      </c>
      <c r="G3070">
        <v>4.37</v>
      </c>
      <c r="H3070" t="s">
        <v>1615</v>
      </c>
      <c r="I3070" s="4">
        <v>13</v>
      </c>
      <c r="J3070" s="4">
        <v>6</v>
      </c>
      <c r="K3070" s="6">
        <v>1987</v>
      </c>
      <c r="L3070" s="1">
        <f t="shared" si="95"/>
        <v>6887</v>
      </c>
      <c r="M3070">
        <v>52.2</v>
      </c>
      <c r="N3070">
        <v>4.37</v>
      </c>
      <c r="O3070" t="s">
        <v>1615</v>
      </c>
      <c r="P3070" t="s">
        <v>40</v>
      </c>
      <c r="Q3070" t="s">
        <v>35</v>
      </c>
      <c r="R3070">
        <v>10</v>
      </c>
      <c r="S3070">
        <v>4</v>
      </c>
      <c r="T3070">
        <v>0</v>
      </c>
    </row>
    <row r="3071" spans="1:20">
      <c r="A3071" t="s">
        <v>1980</v>
      </c>
      <c r="B3071" s="4">
        <v>3</v>
      </c>
      <c r="C3071" s="4">
        <v>6</v>
      </c>
      <c r="D3071" s="4">
        <v>1987</v>
      </c>
      <c r="E3071" s="1">
        <f t="shared" si="94"/>
        <v>3234</v>
      </c>
      <c r="F3071">
        <v>52.15</v>
      </c>
      <c r="G3071">
        <v>4.37</v>
      </c>
      <c r="H3071" t="s">
        <v>1615</v>
      </c>
      <c r="I3071" s="4">
        <v>1</v>
      </c>
      <c r="J3071" s="4">
        <v>4</v>
      </c>
      <c r="K3071" s="6">
        <v>1990</v>
      </c>
      <c r="L3071" s="1">
        <f t="shared" si="95"/>
        <v>2446</v>
      </c>
      <c r="M3071">
        <v>52.2</v>
      </c>
      <c r="N3071">
        <v>4.43</v>
      </c>
      <c r="O3071" t="s">
        <v>1615</v>
      </c>
      <c r="P3071" t="s">
        <v>81</v>
      </c>
      <c r="Q3071" t="s">
        <v>35</v>
      </c>
      <c r="R3071">
        <v>1033</v>
      </c>
      <c r="S3071">
        <v>6</v>
      </c>
      <c r="T3071">
        <v>51</v>
      </c>
    </row>
    <row r="3072" spans="1:20">
      <c r="A3072" t="s">
        <v>1981</v>
      </c>
      <c r="B3072" s="4">
        <v>21</v>
      </c>
      <c r="C3072" s="4">
        <v>5</v>
      </c>
      <c r="D3072" s="4">
        <v>1987</v>
      </c>
      <c r="E3072" s="1">
        <f t="shared" si="94"/>
        <v>9778</v>
      </c>
      <c r="F3072">
        <v>53.22</v>
      </c>
      <c r="G3072">
        <v>5.73</v>
      </c>
      <c r="H3072" t="s">
        <v>1615</v>
      </c>
      <c r="I3072" s="4">
        <v>14</v>
      </c>
      <c r="J3072" s="4">
        <v>10</v>
      </c>
      <c r="K3072" s="6">
        <v>1990</v>
      </c>
      <c r="L3072" s="1">
        <f t="shared" si="95"/>
        <v>7377</v>
      </c>
      <c r="M3072">
        <v>53.2</v>
      </c>
      <c r="N3072">
        <v>5.73</v>
      </c>
      <c r="O3072" t="s">
        <v>1615</v>
      </c>
      <c r="P3072" t="s">
        <v>40</v>
      </c>
      <c r="Q3072" t="s">
        <v>35</v>
      </c>
      <c r="R3072">
        <v>1242</v>
      </c>
      <c r="S3072">
        <v>4</v>
      </c>
      <c r="T3072">
        <v>181</v>
      </c>
    </row>
    <row r="3073" spans="1:20">
      <c r="A3073" t="s">
        <v>1983</v>
      </c>
      <c r="B3073" s="4">
        <v>30</v>
      </c>
      <c r="C3073" s="4">
        <v>5</v>
      </c>
      <c r="D3073" s="4">
        <v>1987</v>
      </c>
      <c r="E3073" s="1">
        <f t="shared" si="94"/>
        <v>13065</v>
      </c>
      <c r="F3073">
        <v>52.33</v>
      </c>
      <c r="G3073">
        <v>4.53</v>
      </c>
      <c r="H3073" t="s">
        <v>1615</v>
      </c>
      <c r="I3073" s="4">
        <v>25</v>
      </c>
      <c r="J3073" s="4">
        <v>3</v>
      </c>
      <c r="K3073" s="6">
        <v>1995</v>
      </c>
      <c r="L3073" s="1">
        <f t="shared" si="95"/>
        <v>11186</v>
      </c>
      <c r="M3073">
        <v>52.3</v>
      </c>
      <c r="N3073">
        <v>4.5</v>
      </c>
      <c r="O3073" t="s">
        <v>1615</v>
      </c>
      <c r="P3073" t="s">
        <v>81</v>
      </c>
      <c r="Q3073" t="s">
        <v>35</v>
      </c>
      <c r="R3073">
        <v>2856</v>
      </c>
      <c r="S3073">
        <v>7</v>
      </c>
      <c r="T3073">
        <v>212</v>
      </c>
    </row>
    <row r="3074" spans="1:20">
      <c r="A3074" t="s">
        <v>2108</v>
      </c>
      <c r="B3074" s="4">
        <v>6</v>
      </c>
      <c r="C3074" s="4">
        <v>6</v>
      </c>
      <c r="D3074" s="4">
        <v>1987</v>
      </c>
      <c r="E3074" s="1">
        <f t="shared" si="94"/>
        <v>4330</v>
      </c>
      <c r="F3074">
        <v>59.75</v>
      </c>
      <c r="G3074">
        <v>9.85</v>
      </c>
      <c r="H3074" t="s">
        <v>669</v>
      </c>
      <c r="I3074" s="4">
        <v>18</v>
      </c>
      <c r="J3074" s="4">
        <v>7</v>
      </c>
      <c r="K3074" s="6">
        <v>1987</v>
      </c>
      <c r="L3074" s="1">
        <f t="shared" si="95"/>
        <v>8743</v>
      </c>
      <c r="M3074">
        <v>59.75</v>
      </c>
      <c r="N3074">
        <v>9.85</v>
      </c>
      <c r="O3074" t="s">
        <v>669</v>
      </c>
      <c r="P3074" t="s">
        <v>84</v>
      </c>
      <c r="Q3074" t="s">
        <v>35</v>
      </c>
      <c r="R3074">
        <v>42</v>
      </c>
      <c r="S3074">
        <v>0</v>
      </c>
      <c r="T3074">
        <v>0</v>
      </c>
    </row>
    <row r="3075" spans="1:20">
      <c r="A3075" t="s">
        <v>2247</v>
      </c>
      <c r="B3075" s="4">
        <v>3</v>
      </c>
      <c r="C3075" s="4">
        <v>6</v>
      </c>
      <c r="D3075" s="4">
        <v>1987</v>
      </c>
      <c r="E3075" s="1">
        <f t="shared" ref="E3075:E3138" si="96">DATE(B3075,C3075,D3075)</f>
        <v>3234</v>
      </c>
      <c r="F3075">
        <v>63.47</v>
      </c>
      <c r="G3075">
        <v>10.92</v>
      </c>
      <c r="H3075" t="s">
        <v>669</v>
      </c>
      <c r="I3075" s="4">
        <v>19</v>
      </c>
      <c r="J3075" s="4">
        <v>6</v>
      </c>
      <c r="K3075" s="6">
        <v>1987</v>
      </c>
      <c r="L3075" s="1">
        <f t="shared" ref="L3075:L3138" si="97">DATE(I3075,J3075,K3075)</f>
        <v>9078</v>
      </c>
      <c r="M3075">
        <v>63.45</v>
      </c>
      <c r="N3075">
        <v>10.95</v>
      </c>
      <c r="O3075" t="s">
        <v>669</v>
      </c>
      <c r="P3075" t="s">
        <v>81</v>
      </c>
      <c r="Q3075" t="s">
        <v>35</v>
      </c>
      <c r="R3075">
        <v>16</v>
      </c>
      <c r="S3075">
        <v>3</v>
      </c>
      <c r="T3075">
        <v>139</v>
      </c>
    </row>
    <row r="3076" spans="1:20">
      <c r="A3076" t="s">
        <v>2338</v>
      </c>
      <c r="B3076" s="4">
        <v>30</v>
      </c>
      <c r="C3076" s="4">
        <v>5</v>
      </c>
      <c r="D3076" s="4">
        <v>1987</v>
      </c>
      <c r="E3076" s="1">
        <f t="shared" si="96"/>
        <v>13065</v>
      </c>
      <c r="F3076">
        <v>63.12</v>
      </c>
      <c r="G3076">
        <v>7.75</v>
      </c>
      <c r="H3076" t="s">
        <v>669</v>
      </c>
      <c r="I3076" s="4">
        <v>23</v>
      </c>
      <c r="J3076" s="4">
        <v>9</v>
      </c>
      <c r="K3076" s="6">
        <v>1992</v>
      </c>
      <c r="L3076" s="1">
        <f t="shared" si="97"/>
        <v>10636</v>
      </c>
      <c r="M3076">
        <v>63.07</v>
      </c>
      <c r="N3076">
        <v>7.9</v>
      </c>
      <c r="O3076" t="s">
        <v>669</v>
      </c>
      <c r="P3076" t="s">
        <v>34</v>
      </c>
      <c r="Q3076" t="s">
        <v>35</v>
      </c>
      <c r="R3076">
        <v>1943</v>
      </c>
      <c r="S3076">
        <v>10</v>
      </c>
      <c r="T3076">
        <v>127</v>
      </c>
    </row>
    <row r="3077" spans="1:20">
      <c r="A3077" t="s">
        <v>2351</v>
      </c>
      <c r="B3077" s="4">
        <v>24</v>
      </c>
      <c r="C3077" s="4">
        <v>5</v>
      </c>
      <c r="D3077" s="4">
        <v>1987</v>
      </c>
      <c r="E3077" s="1">
        <f t="shared" si="96"/>
        <v>10874</v>
      </c>
      <c r="F3077">
        <v>58.03</v>
      </c>
      <c r="G3077">
        <v>7.37</v>
      </c>
      <c r="H3077" t="s">
        <v>669</v>
      </c>
      <c r="I3077" s="4">
        <v>13</v>
      </c>
      <c r="J3077" s="4">
        <v>10</v>
      </c>
      <c r="K3077" s="6">
        <v>1987</v>
      </c>
      <c r="L3077" s="1">
        <f t="shared" si="97"/>
        <v>7009</v>
      </c>
      <c r="M3077">
        <v>58.02</v>
      </c>
      <c r="N3077">
        <v>7.42</v>
      </c>
      <c r="O3077" t="s">
        <v>669</v>
      </c>
      <c r="P3077" t="s">
        <v>26</v>
      </c>
      <c r="Q3077" t="s">
        <v>27</v>
      </c>
      <c r="R3077">
        <v>142</v>
      </c>
      <c r="S3077">
        <v>4</v>
      </c>
      <c r="T3077">
        <v>123</v>
      </c>
    </row>
    <row r="3078" spans="1:20">
      <c r="A3078" t="s">
        <v>2451</v>
      </c>
      <c r="B3078" s="4">
        <v>17</v>
      </c>
      <c r="C3078" s="4">
        <v>5</v>
      </c>
      <c r="D3078" s="4">
        <v>1987</v>
      </c>
      <c r="E3078" s="1">
        <f t="shared" si="96"/>
        <v>8317</v>
      </c>
      <c r="F3078">
        <v>49.75</v>
      </c>
      <c r="G3078">
        <v>21.47</v>
      </c>
      <c r="H3078" t="s">
        <v>2428</v>
      </c>
      <c r="I3078" s="4">
        <v>16</v>
      </c>
      <c r="J3078" s="4">
        <v>4</v>
      </c>
      <c r="K3078" s="6">
        <v>1988</v>
      </c>
      <c r="L3078" s="1">
        <f t="shared" si="97"/>
        <v>7923</v>
      </c>
      <c r="M3078">
        <v>49.77</v>
      </c>
      <c r="N3078">
        <v>21.45</v>
      </c>
      <c r="O3078" t="s">
        <v>2428</v>
      </c>
      <c r="P3078" t="s">
        <v>34</v>
      </c>
      <c r="Q3078" t="s">
        <v>35</v>
      </c>
      <c r="R3078">
        <v>335</v>
      </c>
      <c r="S3078">
        <v>3</v>
      </c>
      <c r="T3078">
        <v>328</v>
      </c>
    </row>
    <row r="3079" spans="1:20">
      <c r="A3079" t="s">
        <v>2777</v>
      </c>
      <c r="B3079" s="4">
        <v>8</v>
      </c>
      <c r="C3079" s="4">
        <v>6</v>
      </c>
      <c r="D3079" s="4">
        <v>1987</v>
      </c>
      <c r="E3079" s="1">
        <f t="shared" si="96"/>
        <v>5061</v>
      </c>
      <c r="F3079">
        <v>61.2</v>
      </c>
      <c r="G3079">
        <v>24.23</v>
      </c>
      <c r="H3079" t="s">
        <v>2455</v>
      </c>
      <c r="I3079" s="4">
        <v>1</v>
      </c>
      <c r="J3079" s="4">
        <v>10</v>
      </c>
      <c r="K3079" s="6">
        <v>1987</v>
      </c>
      <c r="L3079" s="1">
        <f t="shared" si="97"/>
        <v>2626</v>
      </c>
      <c r="M3079">
        <v>61.2</v>
      </c>
      <c r="N3079">
        <v>24.22</v>
      </c>
      <c r="O3079" t="s">
        <v>2455</v>
      </c>
      <c r="P3079" t="s">
        <v>34</v>
      </c>
      <c r="Q3079" t="s">
        <v>35</v>
      </c>
      <c r="R3079">
        <v>115</v>
      </c>
      <c r="S3079">
        <v>1</v>
      </c>
      <c r="T3079">
        <v>270</v>
      </c>
    </row>
    <row r="3080" spans="1:20">
      <c r="A3080" t="s">
        <v>2895</v>
      </c>
      <c r="B3080" s="4">
        <v>27</v>
      </c>
      <c r="C3080" s="4">
        <v>5</v>
      </c>
      <c r="D3080" s="4">
        <v>1987</v>
      </c>
      <c r="E3080" s="1">
        <f t="shared" si="96"/>
        <v>11969</v>
      </c>
      <c r="F3080">
        <v>62.2</v>
      </c>
      <c r="G3080">
        <v>29.73</v>
      </c>
      <c r="H3080" t="s">
        <v>2455</v>
      </c>
      <c r="I3080" s="4">
        <v>15</v>
      </c>
      <c r="J3080" s="4">
        <v>7</v>
      </c>
      <c r="K3080" s="6">
        <v>1987</v>
      </c>
      <c r="L3080" s="1">
        <f t="shared" si="97"/>
        <v>7647</v>
      </c>
      <c r="M3080">
        <v>62.2</v>
      </c>
      <c r="N3080">
        <v>29.73</v>
      </c>
      <c r="O3080" t="s">
        <v>2455</v>
      </c>
      <c r="P3080" t="s">
        <v>34</v>
      </c>
      <c r="Q3080" t="s">
        <v>35</v>
      </c>
      <c r="R3080">
        <v>49</v>
      </c>
      <c r="S3080">
        <v>0</v>
      </c>
      <c r="T3080">
        <v>0</v>
      </c>
    </row>
    <row r="3081" spans="1:20">
      <c r="A3081" t="s">
        <v>2896</v>
      </c>
      <c r="B3081" s="4">
        <v>27</v>
      </c>
      <c r="C3081" s="4">
        <v>5</v>
      </c>
      <c r="D3081" s="4">
        <v>1987</v>
      </c>
      <c r="E3081" s="1">
        <f t="shared" si="96"/>
        <v>11969</v>
      </c>
      <c r="F3081">
        <v>62.2</v>
      </c>
      <c r="G3081">
        <v>29.73</v>
      </c>
      <c r="H3081" t="s">
        <v>2455</v>
      </c>
      <c r="I3081" s="4">
        <v>15</v>
      </c>
      <c r="J3081" s="4">
        <v>7</v>
      </c>
      <c r="K3081" s="6">
        <v>1987</v>
      </c>
      <c r="L3081" s="1">
        <f t="shared" si="97"/>
        <v>7647</v>
      </c>
      <c r="M3081">
        <v>62.2</v>
      </c>
      <c r="N3081">
        <v>29.73</v>
      </c>
      <c r="O3081" t="s">
        <v>2455</v>
      </c>
      <c r="P3081" t="s">
        <v>34</v>
      </c>
      <c r="Q3081" t="s">
        <v>35</v>
      </c>
      <c r="R3081">
        <v>49</v>
      </c>
      <c r="S3081">
        <v>0</v>
      </c>
      <c r="T3081">
        <v>0</v>
      </c>
    </row>
    <row r="3082" spans="1:20">
      <c r="A3082" t="s">
        <v>2897</v>
      </c>
      <c r="B3082" s="4">
        <v>30</v>
      </c>
      <c r="C3082" s="4">
        <v>5</v>
      </c>
      <c r="D3082" s="4">
        <v>1987</v>
      </c>
      <c r="E3082" s="1">
        <f t="shared" si="96"/>
        <v>13065</v>
      </c>
      <c r="F3082">
        <v>61.93</v>
      </c>
      <c r="G3082">
        <v>22.93</v>
      </c>
      <c r="H3082" t="s">
        <v>2455</v>
      </c>
      <c r="I3082" s="4">
        <v>15</v>
      </c>
      <c r="J3082" s="4">
        <v>12</v>
      </c>
      <c r="K3082" s="6">
        <v>1987</v>
      </c>
      <c r="L3082" s="1">
        <f t="shared" si="97"/>
        <v>7800</v>
      </c>
      <c r="M3082">
        <v>61.87</v>
      </c>
      <c r="N3082">
        <v>22.98</v>
      </c>
      <c r="O3082" t="s">
        <v>2455</v>
      </c>
      <c r="P3082" t="s">
        <v>34</v>
      </c>
      <c r="Q3082" t="s">
        <v>35</v>
      </c>
      <c r="R3082">
        <v>199</v>
      </c>
      <c r="S3082">
        <v>8</v>
      </c>
      <c r="T3082">
        <v>161</v>
      </c>
    </row>
    <row r="3083" spans="1:20">
      <c r="A3083" t="s">
        <v>3043</v>
      </c>
      <c r="B3083" s="4">
        <v>19</v>
      </c>
      <c r="C3083" s="4">
        <v>6</v>
      </c>
      <c r="D3083" s="4">
        <v>1987</v>
      </c>
      <c r="E3083" s="1">
        <f t="shared" si="96"/>
        <v>9078</v>
      </c>
      <c r="F3083">
        <v>61.55</v>
      </c>
      <c r="G3083">
        <v>21.67</v>
      </c>
      <c r="H3083" t="s">
        <v>2455</v>
      </c>
      <c r="I3083" s="4">
        <v>24</v>
      </c>
      <c r="J3083" s="4">
        <v>5</v>
      </c>
      <c r="K3083" s="6">
        <v>1988</v>
      </c>
      <c r="L3083" s="1">
        <f t="shared" si="97"/>
        <v>10875</v>
      </c>
      <c r="M3083">
        <v>61.55</v>
      </c>
      <c r="N3083">
        <v>21.67</v>
      </c>
      <c r="O3083" t="s">
        <v>2455</v>
      </c>
      <c r="P3083" t="s">
        <v>26</v>
      </c>
      <c r="Q3083" t="s">
        <v>35</v>
      </c>
      <c r="R3083">
        <v>340</v>
      </c>
      <c r="S3083">
        <v>0</v>
      </c>
      <c r="T3083">
        <v>0</v>
      </c>
    </row>
    <row r="3084" spans="1:20">
      <c r="A3084" t="s">
        <v>3079</v>
      </c>
      <c r="B3084" s="4">
        <v>6</v>
      </c>
      <c r="C3084" s="4">
        <v>6</v>
      </c>
      <c r="D3084" s="4">
        <v>1987</v>
      </c>
      <c r="E3084" s="1">
        <f t="shared" si="96"/>
        <v>4330</v>
      </c>
      <c r="F3084">
        <v>61.05</v>
      </c>
      <c r="G3084">
        <v>25.05</v>
      </c>
      <c r="H3084" t="s">
        <v>2455</v>
      </c>
      <c r="I3084" s="4">
        <v>3</v>
      </c>
      <c r="J3084" s="4">
        <v>7</v>
      </c>
      <c r="K3084" s="6">
        <v>1987</v>
      </c>
      <c r="L3084" s="1">
        <f t="shared" si="97"/>
        <v>3264</v>
      </c>
      <c r="M3084">
        <v>61.05</v>
      </c>
      <c r="N3084">
        <v>25.05</v>
      </c>
      <c r="O3084" t="s">
        <v>2455</v>
      </c>
      <c r="P3084" t="s">
        <v>81</v>
      </c>
      <c r="Q3084" t="s">
        <v>35</v>
      </c>
      <c r="R3084">
        <v>27</v>
      </c>
      <c r="S3084">
        <v>0</v>
      </c>
      <c r="T3084">
        <v>0</v>
      </c>
    </row>
    <row r="3085" spans="1:20">
      <c r="A3085" t="s">
        <v>3080</v>
      </c>
      <c r="B3085" s="4">
        <v>6</v>
      </c>
      <c r="C3085" s="4">
        <v>6</v>
      </c>
      <c r="D3085" s="4">
        <v>1987</v>
      </c>
      <c r="E3085" s="1">
        <f t="shared" si="96"/>
        <v>4330</v>
      </c>
      <c r="F3085">
        <v>61.05</v>
      </c>
      <c r="G3085">
        <v>25.05</v>
      </c>
      <c r="H3085" t="s">
        <v>2455</v>
      </c>
      <c r="I3085" s="4">
        <v>1</v>
      </c>
      <c r="J3085" s="4">
        <v>8</v>
      </c>
      <c r="K3085" s="6">
        <v>1987</v>
      </c>
      <c r="L3085" s="1">
        <f t="shared" si="97"/>
        <v>2565</v>
      </c>
      <c r="M3085">
        <v>61.05</v>
      </c>
      <c r="N3085">
        <v>25.03</v>
      </c>
      <c r="O3085" t="s">
        <v>2455</v>
      </c>
      <c r="P3085" t="s">
        <v>81</v>
      </c>
      <c r="Q3085" t="s">
        <v>35</v>
      </c>
      <c r="R3085">
        <v>56</v>
      </c>
      <c r="S3085">
        <v>1</v>
      </c>
      <c r="T3085">
        <v>270</v>
      </c>
    </row>
    <row r="3086" spans="1:20">
      <c r="A3086" t="s">
        <v>3093</v>
      </c>
      <c r="B3086" s="4">
        <v>23</v>
      </c>
      <c r="C3086" s="4">
        <v>5</v>
      </c>
      <c r="D3086" s="4">
        <v>1987</v>
      </c>
      <c r="E3086" s="1">
        <f t="shared" si="96"/>
        <v>10508</v>
      </c>
      <c r="F3086">
        <v>63.12</v>
      </c>
      <c r="G3086">
        <v>27.38</v>
      </c>
      <c r="H3086" t="s">
        <v>2455</v>
      </c>
      <c r="I3086" s="4">
        <v>1</v>
      </c>
      <c r="J3086" s="4">
        <v>7</v>
      </c>
      <c r="K3086" s="6">
        <v>1987</v>
      </c>
      <c r="L3086" s="1">
        <f t="shared" si="97"/>
        <v>2534</v>
      </c>
      <c r="M3086">
        <v>63.12</v>
      </c>
      <c r="N3086">
        <v>27.38</v>
      </c>
      <c r="O3086" t="s">
        <v>2455</v>
      </c>
      <c r="P3086" t="s">
        <v>40</v>
      </c>
      <c r="Q3086" t="s">
        <v>35</v>
      </c>
      <c r="R3086">
        <v>39</v>
      </c>
      <c r="S3086">
        <v>0</v>
      </c>
      <c r="T3086">
        <v>0</v>
      </c>
    </row>
    <row r="3087" spans="1:20">
      <c r="A3087" t="s">
        <v>3094</v>
      </c>
      <c r="B3087" s="4">
        <v>23</v>
      </c>
      <c r="C3087" s="4">
        <v>5</v>
      </c>
      <c r="D3087" s="4">
        <v>1987</v>
      </c>
      <c r="E3087" s="1">
        <f t="shared" si="96"/>
        <v>10508</v>
      </c>
      <c r="F3087">
        <v>63.12</v>
      </c>
      <c r="G3087">
        <v>27.38</v>
      </c>
      <c r="H3087" t="s">
        <v>2455</v>
      </c>
      <c r="I3087" s="4">
        <v>2</v>
      </c>
      <c r="J3087" s="4">
        <v>7</v>
      </c>
      <c r="K3087" s="6">
        <v>1995</v>
      </c>
      <c r="L3087" s="1">
        <f t="shared" si="97"/>
        <v>2907</v>
      </c>
      <c r="M3087">
        <v>63.12</v>
      </c>
      <c r="N3087">
        <v>27.3</v>
      </c>
      <c r="O3087" t="s">
        <v>2455</v>
      </c>
      <c r="P3087" t="s">
        <v>34</v>
      </c>
      <c r="Q3087" t="s">
        <v>35</v>
      </c>
      <c r="R3087">
        <v>2962</v>
      </c>
      <c r="S3087">
        <v>5</v>
      </c>
      <c r="T3087">
        <v>270</v>
      </c>
    </row>
    <row r="3088" spans="1:20">
      <c r="A3088" t="s">
        <v>3095</v>
      </c>
      <c r="B3088" s="4">
        <v>30</v>
      </c>
      <c r="C3088" s="4">
        <v>5</v>
      </c>
      <c r="D3088" s="4">
        <v>1987</v>
      </c>
      <c r="E3088" s="1">
        <f t="shared" si="96"/>
        <v>13065</v>
      </c>
      <c r="F3088">
        <v>63.15</v>
      </c>
      <c r="G3088">
        <v>27.08</v>
      </c>
      <c r="H3088" t="s">
        <v>2455</v>
      </c>
      <c r="I3088" s="4">
        <v>1</v>
      </c>
      <c r="J3088" s="4">
        <v>5</v>
      </c>
      <c r="K3088" s="6">
        <v>1988</v>
      </c>
      <c r="L3088" s="1">
        <f t="shared" si="97"/>
        <v>2474</v>
      </c>
      <c r="M3088">
        <v>63.13</v>
      </c>
      <c r="N3088">
        <v>27.17</v>
      </c>
      <c r="O3088" t="s">
        <v>2455</v>
      </c>
      <c r="P3088" t="s">
        <v>40</v>
      </c>
      <c r="Q3088" t="s">
        <v>35</v>
      </c>
      <c r="R3088">
        <v>337</v>
      </c>
      <c r="S3088">
        <v>5</v>
      </c>
      <c r="T3088">
        <v>114</v>
      </c>
    </row>
    <row r="3089" spans="1:20">
      <c r="A3089" t="s">
        <v>3142</v>
      </c>
      <c r="B3089" s="4">
        <v>31</v>
      </c>
      <c r="C3089" s="4">
        <v>5</v>
      </c>
      <c r="D3089" s="4">
        <v>1987</v>
      </c>
      <c r="E3089" s="1">
        <f t="shared" si="96"/>
        <v>13430</v>
      </c>
      <c r="F3089">
        <v>62.68</v>
      </c>
      <c r="G3089">
        <v>21.18</v>
      </c>
      <c r="H3089" t="s">
        <v>2455</v>
      </c>
      <c r="I3089" s="4">
        <v>30</v>
      </c>
      <c r="J3089" s="4">
        <v>12</v>
      </c>
      <c r="K3089" s="6">
        <v>1992</v>
      </c>
      <c r="L3089" s="1">
        <f t="shared" si="97"/>
        <v>13284</v>
      </c>
      <c r="M3089">
        <v>62.67</v>
      </c>
      <c r="N3089">
        <v>21.17</v>
      </c>
      <c r="O3089" t="s">
        <v>2455</v>
      </c>
      <c r="P3089" t="s">
        <v>34</v>
      </c>
      <c r="Q3089" t="s">
        <v>35</v>
      </c>
      <c r="R3089">
        <v>2040</v>
      </c>
      <c r="S3089">
        <v>3</v>
      </c>
      <c r="T3089">
        <v>205</v>
      </c>
    </row>
    <row r="3090" spans="1:20">
      <c r="A3090" t="s">
        <v>3168</v>
      </c>
      <c r="B3090" s="4">
        <v>29</v>
      </c>
      <c r="C3090" s="4">
        <v>5</v>
      </c>
      <c r="D3090" s="4">
        <v>1987</v>
      </c>
      <c r="E3090" s="1">
        <f t="shared" si="96"/>
        <v>12700</v>
      </c>
      <c r="F3090">
        <v>62.62</v>
      </c>
      <c r="G3090">
        <v>26.88</v>
      </c>
      <c r="H3090" t="s">
        <v>2455</v>
      </c>
      <c r="I3090" s="4">
        <v>13</v>
      </c>
      <c r="J3090" s="4">
        <v>1</v>
      </c>
      <c r="K3090" s="6">
        <v>1993</v>
      </c>
      <c r="L3090" s="1">
        <f t="shared" si="97"/>
        <v>6742</v>
      </c>
      <c r="M3090">
        <v>62.5</v>
      </c>
      <c r="N3090">
        <v>29.45</v>
      </c>
      <c r="O3090" t="s">
        <v>2455</v>
      </c>
      <c r="P3090" t="s">
        <v>26</v>
      </c>
      <c r="Q3090" t="s">
        <v>27</v>
      </c>
      <c r="R3090">
        <v>2056</v>
      </c>
      <c r="S3090">
        <v>133</v>
      </c>
      <c r="T3090">
        <v>96</v>
      </c>
    </row>
    <row r="3091" spans="1:20">
      <c r="A3091" t="s">
        <v>3169</v>
      </c>
      <c r="B3091" s="4">
        <v>29</v>
      </c>
      <c r="C3091" s="4">
        <v>5</v>
      </c>
      <c r="D3091" s="4">
        <v>1987</v>
      </c>
      <c r="E3091" s="1">
        <f t="shared" si="96"/>
        <v>12700</v>
      </c>
      <c r="F3091">
        <v>62.63</v>
      </c>
      <c r="G3091">
        <v>26.83</v>
      </c>
      <c r="H3091" t="s">
        <v>2455</v>
      </c>
      <c r="I3091" s="4">
        <v>13</v>
      </c>
      <c r="J3091" s="4">
        <v>4</v>
      </c>
      <c r="K3091" s="6">
        <v>1993</v>
      </c>
      <c r="L3091" s="1">
        <f t="shared" si="97"/>
        <v>6832</v>
      </c>
      <c r="M3091">
        <v>62.8</v>
      </c>
      <c r="N3091">
        <v>26.5</v>
      </c>
      <c r="O3091" t="s">
        <v>2455</v>
      </c>
      <c r="P3091" t="s">
        <v>34</v>
      </c>
      <c r="Q3091" t="s">
        <v>35</v>
      </c>
      <c r="R3091">
        <v>2146</v>
      </c>
      <c r="S3091">
        <v>26</v>
      </c>
      <c r="T3091">
        <v>318</v>
      </c>
    </row>
    <row r="3092" spans="1:20">
      <c r="A3092" t="s">
        <v>3177</v>
      </c>
      <c r="B3092" s="4">
        <v>6</v>
      </c>
      <c r="C3092" s="4">
        <v>6</v>
      </c>
      <c r="D3092" s="4">
        <v>1987</v>
      </c>
      <c r="E3092" s="1">
        <f t="shared" si="96"/>
        <v>4330</v>
      </c>
      <c r="F3092">
        <v>63.1</v>
      </c>
      <c r="G3092">
        <v>22.92</v>
      </c>
      <c r="H3092" t="s">
        <v>2455</v>
      </c>
      <c r="I3092" s="4">
        <v>1</v>
      </c>
      <c r="J3092" s="4">
        <v>5</v>
      </c>
      <c r="K3092" s="6">
        <v>1992</v>
      </c>
      <c r="L3092" s="1">
        <f t="shared" si="97"/>
        <v>2478</v>
      </c>
      <c r="M3092">
        <v>63.05</v>
      </c>
      <c r="N3092">
        <v>22.88</v>
      </c>
      <c r="O3092" t="s">
        <v>2455</v>
      </c>
      <c r="P3092" t="s">
        <v>40</v>
      </c>
      <c r="Q3092" t="s">
        <v>35</v>
      </c>
      <c r="R3092">
        <v>1791</v>
      </c>
      <c r="S3092">
        <v>6</v>
      </c>
      <c r="T3092">
        <v>197</v>
      </c>
    </row>
    <row r="3093" spans="1:20">
      <c r="A3093" t="s">
        <v>3178</v>
      </c>
      <c r="B3093" s="4">
        <v>9</v>
      </c>
      <c r="C3093" s="4">
        <v>6</v>
      </c>
      <c r="D3093" s="4">
        <v>1987</v>
      </c>
      <c r="E3093" s="1">
        <f t="shared" si="96"/>
        <v>5426</v>
      </c>
      <c r="F3093">
        <v>63.1</v>
      </c>
      <c r="G3093">
        <v>23.1</v>
      </c>
      <c r="H3093" t="s">
        <v>2455</v>
      </c>
      <c r="I3093" s="4">
        <v>14</v>
      </c>
      <c r="J3093" s="4">
        <v>7</v>
      </c>
      <c r="K3093" s="6">
        <v>1987</v>
      </c>
      <c r="L3093" s="1">
        <f t="shared" si="97"/>
        <v>7282</v>
      </c>
      <c r="M3093">
        <v>63.12</v>
      </c>
      <c r="N3093">
        <v>23.08</v>
      </c>
      <c r="O3093" t="s">
        <v>2455</v>
      </c>
      <c r="P3093" t="s">
        <v>40</v>
      </c>
      <c r="Q3093" t="s">
        <v>35</v>
      </c>
      <c r="R3093">
        <v>35</v>
      </c>
      <c r="S3093">
        <v>3</v>
      </c>
      <c r="T3093">
        <v>336</v>
      </c>
    </row>
    <row r="3094" spans="1:20">
      <c r="A3094" t="s">
        <v>3181</v>
      </c>
      <c r="B3094" s="4">
        <v>24</v>
      </c>
      <c r="C3094" s="4">
        <v>5</v>
      </c>
      <c r="D3094" s="4">
        <v>1987</v>
      </c>
      <c r="E3094" s="1">
        <f t="shared" si="96"/>
        <v>10874</v>
      </c>
      <c r="F3094">
        <v>62.8</v>
      </c>
      <c r="G3094">
        <v>22.87</v>
      </c>
      <c r="H3094" t="s">
        <v>2455</v>
      </c>
      <c r="I3094" s="4">
        <v>22</v>
      </c>
      <c r="J3094" s="4">
        <v>10</v>
      </c>
      <c r="K3094" s="6">
        <v>1998</v>
      </c>
      <c r="L3094" s="1">
        <f t="shared" si="97"/>
        <v>10307</v>
      </c>
      <c r="M3094">
        <v>60.35</v>
      </c>
      <c r="N3094">
        <v>22.67</v>
      </c>
      <c r="O3094" t="s">
        <v>2455</v>
      </c>
      <c r="P3094" t="s">
        <v>81</v>
      </c>
      <c r="Q3094" t="s">
        <v>27</v>
      </c>
      <c r="R3094">
        <v>4169</v>
      </c>
      <c r="S3094">
        <v>273</v>
      </c>
      <c r="T3094">
        <v>183</v>
      </c>
    </row>
    <row r="3095" spans="1:20">
      <c r="A3095" t="s">
        <v>3182</v>
      </c>
      <c r="B3095" s="4">
        <v>31</v>
      </c>
      <c r="C3095" s="4">
        <v>5</v>
      </c>
      <c r="D3095" s="4">
        <v>1987</v>
      </c>
      <c r="E3095" s="1">
        <f t="shared" si="96"/>
        <v>13430</v>
      </c>
      <c r="F3095">
        <v>62.8</v>
      </c>
      <c r="G3095">
        <v>22.85</v>
      </c>
      <c r="H3095" t="s">
        <v>2455</v>
      </c>
      <c r="I3095" s="4">
        <v>5</v>
      </c>
      <c r="J3095" s="4">
        <v>2</v>
      </c>
      <c r="K3095" s="6">
        <v>1993</v>
      </c>
      <c r="L3095" s="1">
        <f t="shared" si="97"/>
        <v>3851</v>
      </c>
      <c r="M3095">
        <v>62.78</v>
      </c>
      <c r="N3095">
        <v>22.77</v>
      </c>
      <c r="O3095" t="s">
        <v>2455</v>
      </c>
      <c r="P3095" t="s">
        <v>34</v>
      </c>
      <c r="Q3095" t="s">
        <v>35</v>
      </c>
      <c r="R3095">
        <v>2077</v>
      </c>
      <c r="S3095">
        <v>5</v>
      </c>
      <c r="T3095">
        <v>247</v>
      </c>
    </row>
    <row r="3096" spans="1:20">
      <c r="A3096" t="s">
        <v>3183</v>
      </c>
      <c r="B3096" s="4">
        <v>1</v>
      </c>
      <c r="C3096" s="4">
        <v>6</v>
      </c>
      <c r="D3096" s="4">
        <v>1987</v>
      </c>
      <c r="E3096" s="1">
        <f t="shared" si="96"/>
        <v>2504</v>
      </c>
      <c r="F3096">
        <v>62.8</v>
      </c>
      <c r="G3096">
        <v>22.75</v>
      </c>
      <c r="H3096" t="s">
        <v>2455</v>
      </c>
      <c r="I3096" s="4">
        <v>1</v>
      </c>
      <c r="J3096" s="4">
        <v>7</v>
      </c>
      <c r="K3096" s="6">
        <v>1988</v>
      </c>
      <c r="L3096" s="1">
        <f t="shared" si="97"/>
        <v>2535</v>
      </c>
      <c r="M3096">
        <v>62</v>
      </c>
      <c r="N3096">
        <v>22</v>
      </c>
      <c r="O3096" t="s">
        <v>2455</v>
      </c>
      <c r="P3096" t="s">
        <v>107</v>
      </c>
      <c r="Q3096" t="s">
        <v>35</v>
      </c>
      <c r="R3096">
        <v>396</v>
      </c>
      <c r="S3096">
        <v>97</v>
      </c>
      <c r="T3096">
        <v>204</v>
      </c>
    </row>
    <row r="3097" spans="1:20">
      <c r="A3097" t="s">
        <v>3184</v>
      </c>
      <c r="B3097" s="4">
        <v>7</v>
      </c>
      <c r="C3097" s="4">
        <v>6</v>
      </c>
      <c r="D3097" s="4">
        <v>1987</v>
      </c>
      <c r="E3097" s="1">
        <f t="shared" si="96"/>
        <v>4695</v>
      </c>
      <c r="F3097">
        <v>62.8</v>
      </c>
      <c r="G3097">
        <v>22.83</v>
      </c>
      <c r="H3097" t="s">
        <v>2455</v>
      </c>
      <c r="I3097" s="4">
        <v>1</v>
      </c>
      <c r="J3097" s="4">
        <v>1</v>
      </c>
      <c r="K3097" s="6">
        <v>1988</v>
      </c>
      <c r="L3097" s="1">
        <f t="shared" si="97"/>
        <v>2354</v>
      </c>
      <c r="M3097">
        <v>62</v>
      </c>
      <c r="N3097">
        <v>22</v>
      </c>
      <c r="O3097" t="s">
        <v>2455</v>
      </c>
      <c r="P3097" t="s">
        <v>34</v>
      </c>
      <c r="Q3097" t="s">
        <v>35</v>
      </c>
      <c r="R3097">
        <v>208</v>
      </c>
      <c r="S3097">
        <v>99</v>
      </c>
      <c r="T3097">
        <v>206</v>
      </c>
    </row>
    <row r="3098" spans="1:20">
      <c r="A3098" t="s">
        <v>3185</v>
      </c>
      <c r="B3098" s="4">
        <v>7</v>
      </c>
      <c r="C3098" s="4">
        <v>6</v>
      </c>
      <c r="D3098" s="4">
        <v>1987</v>
      </c>
      <c r="E3098" s="1">
        <f t="shared" si="96"/>
        <v>4695</v>
      </c>
      <c r="F3098">
        <v>62.8</v>
      </c>
      <c r="G3098">
        <v>22.83</v>
      </c>
      <c r="H3098" t="s">
        <v>2455</v>
      </c>
      <c r="I3098" s="4">
        <v>18</v>
      </c>
      <c r="J3098" s="4">
        <v>7</v>
      </c>
      <c r="K3098" s="6">
        <v>1987</v>
      </c>
      <c r="L3098" s="1">
        <f t="shared" si="97"/>
        <v>8743</v>
      </c>
      <c r="M3098">
        <v>62.8</v>
      </c>
      <c r="N3098">
        <v>22.83</v>
      </c>
      <c r="O3098" t="s">
        <v>2455</v>
      </c>
      <c r="P3098" t="s">
        <v>40</v>
      </c>
      <c r="Q3098" t="s">
        <v>35</v>
      </c>
      <c r="R3098">
        <v>41</v>
      </c>
      <c r="S3098">
        <v>0</v>
      </c>
      <c r="T3098">
        <v>0</v>
      </c>
    </row>
    <row r="3099" spans="1:20">
      <c r="A3099" t="s">
        <v>3186</v>
      </c>
      <c r="B3099" s="4">
        <v>14</v>
      </c>
      <c r="C3099" s="4">
        <v>6</v>
      </c>
      <c r="D3099" s="4">
        <v>1987</v>
      </c>
      <c r="E3099" s="1">
        <f t="shared" si="96"/>
        <v>7252</v>
      </c>
      <c r="F3099">
        <v>62.92</v>
      </c>
      <c r="G3099">
        <v>23.08</v>
      </c>
      <c r="H3099" t="s">
        <v>2455</v>
      </c>
      <c r="I3099" s="4">
        <v>9</v>
      </c>
      <c r="J3099" s="4">
        <v>11</v>
      </c>
      <c r="K3099" s="6">
        <v>1987</v>
      </c>
      <c r="L3099" s="1">
        <f t="shared" si="97"/>
        <v>5579</v>
      </c>
      <c r="M3099">
        <v>62.93</v>
      </c>
      <c r="N3099">
        <v>23.08</v>
      </c>
      <c r="O3099" t="s">
        <v>2455</v>
      </c>
      <c r="P3099" t="s">
        <v>34</v>
      </c>
      <c r="Q3099" t="s">
        <v>35</v>
      </c>
      <c r="R3099">
        <v>148</v>
      </c>
      <c r="S3099">
        <v>2</v>
      </c>
      <c r="T3099">
        <v>0</v>
      </c>
    </row>
    <row r="3100" spans="1:20">
      <c r="A3100" t="s">
        <v>3192</v>
      </c>
      <c r="B3100" s="4">
        <v>27</v>
      </c>
      <c r="C3100" s="4">
        <v>5</v>
      </c>
      <c r="D3100" s="4">
        <v>1987</v>
      </c>
      <c r="E3100" s="1">
        <f t="shared" si="96"/>
        <v>11969</v>
      </c>
      <c r="F3100">
        <v>62.25</v>
      </c>
      <c r="G3100">
        <v>29.62</v>
      </c>
      <c r="H3100" t="s">
        <v>2455</v>
      </c>
      <c r="I3100" s="4">
        <v>15</v>
      </c>
      <c r="J3100" s="4">
        <v>7</v>
      </c>
      <c r="K3100" s="6">
        <v>1992</v>
      </c>
      <c r="L3100" s="1">
        <f t="shared" si="97"/>
        <v>7652</v>
      </c>
      <c r="M3100">
        <v>62.87</v>
      </c>
      <c r="N3100">
        <v>29.4</v>
      </c>
      <c r="O3100" t="s">
        <v>2455</v>
      </c>
      <c r="P3100" t="s">
        <v>34</v>
      </c>
      <c r="Q3100" t="s">
        <v>35</v>
      </c>
      <c r="R3100">
        <v>1876</v>
      </c>
      <c r="S3100">
        <v>70</v>
      </c>
      <c r="T3100">
        <v>351</v>
      </c>
    </row>
    <row r="3101" spans="1:20">
      <c r="A3101" t="s">
        <v>3196</v>
      </c>
      <c r="B3101" s="4">
        <v>31</v>
      </c>
      <c r="C3101" s="4">
        <v>5</v>
      </c>
      <c r="D3101" s="4">
        <v>1987</v>
      </c>
      <c r="E3101" s="1">
        <f t="shared" si="96"/>
        <v>13430</v>
      </c>
      <c r="F3101">
        <v>62.85</v>
      </c>
      <c r="G3101">
        <v>22.8</v>
      </c>
      <c r="H3101" t="s">
        <v>2455</v>
      </c>
      <c r="I3101" s="4">
        <v>4</v>
      </c>
      <c r="J3101" s="4">
        <v>11</v>
      </c>
      <c r="K3101" s="6">
        <v>1989</v>
      </c>
      <c r="L3101" s="1">
        <f t="shared" si="97"/>
        <v>3755</v>
      </c>
      <c r="M3101">
        <v>62.83</v>
      </c>
      <c r="N3101">
        <v>22.8</v>
      </c>
      <c r="O3101" t="s">
        <v>2455</v>
      </c>
      <c r="P3101" t="s">
        <v>34</v>
      </c>
      <c r="Q3101" t="s">
        <v>35</v>
      </c>
      <c r="R3101">
        <v>888</v>
      </c>
      <c r="S3101">
        <v>2</v>
      </c>
      <c r="T3101">
        <v>181</v>
      </c>
    </row>
    <row r="3102" spans="1:20">
      <c r="A3102" t="s">
        <v>3197</v>
      </c>
      <c r="B3102" s="4">
        <v>8</v>
      </c>
      <c r="C3102" s="4">
        <v>6</v>
      </c>
      <c r="D3102" s="4">
        <v>1987</v>
      </c>
      <c r="E3102" s="1">
        <f t="shared" si="96"/>
        <v>5061</v>
      </c>
      <c r="F3102">
        <v>62.73</v>
      </c>
      <c r="G3102">
        <v>22.28</v>
      </c>
      <c r="H3102" t="s">
        <v>2455</v>
      </c>
      <c r="I3102" s="4">
        <v>20</v>
      </c>
      <c r="J3102" s="4">
        <v>7</v>
      </c>
      <c r="K3102" s="6">
        <v>1987</v>
      </c>
      <c r="L3102" s="1">
        <f t="shared" si="97"/>
        <v>9474</v>
      </c>
      <c r="M3102">
        <v>62.73</v>
      </c>
      <c r="N3102">
        <v>22.28</v>
      </c>
      <c r="O3102" t="s">
        <v>2455</v>
      </c>
      <c r="P3102" t="s">
        <v>34</v>
      </c>
      <c r="Q3102" t="s">
        <v>35</v>
      </c>
      <c r="R3102">
        <v>42</v>
      </c>
      <c r="S3102">
        <v>0</v>
      </c>
      <c r="T3102">
        <v>0</v>
      </c>
    </row>
    <row r="3103" spans="1:20">
      <c r="A3103" t="s">
        <v>3199</v>
      </c>
      <c r="B3103" s="4">
        <v>6</v>
      </c>
      <c r="C3103" s="4">
        <v>6</v>
      </c>
      <c r="D3103" s="4">
        <v>1987</v>
      </c>
      <c r="E3103" s="1">
        <f t="shared" si="96"/>
        <v>4330</v>
      </c>
      <c r="F3103">
        <v>62.77</v>
      </c>
      <c r="G3103">
        <v>26.7</v>
      </c>
      <c r="H3103" t="s">
        <v>2455</v>
      </c>
      <c r="I3103" s="4">
        <v>15</v>
      </c>
      <c r="J3103" s="4">
        <v>7</v>
      </c>
      <c r="K3103" s="6">
        <v>1987</v>
      </c>
      <c r="L3103" s="1">
        <f t="shared" si="97"/>
        <v>7647</v>
      </c>
      <c r="M3103">
        <v>62.77</v>
      </c>
      <c r="N3103">
        <v>26.7</v>
      </c>
      <c r="O3103" t="s">
        <v>2455</v>
      </c>
      <c r="P3103" t="s">
        <v>84</v>
      </c>
      <c r="Q3103" t="s">
        <v>35</v>
      </c>
      <c r="R3103">
        <v>39</v>
      </c>
      <c r="S3103">
        <v>0</v>
      </c>
      <c r="T3103">
        <v>0</v>
      </c>
    </row>
    <row r="3104" spans="1:20">
      <c r="A3104" t="s">
        <v>3200</v>
      </c>
      <c r="B3104" s="4">
        <v>7</v>
      </c>
      <c r="C3104" s="4">
        <v>6</v>
      </c>
      <c r="D3104" s="4">
        <v>1987</v>
      </c>
      <c r="E3104" s="1">
        <f t="shared" si="96"/>
        <v>4695</v>
      </c>
      <c r="F3104">
        <v>62.65</v>
      </c>
      <c r="G3104">
        <v>26.67</v>
      </c>
      <c r="H3104" t="s">
        <v>2455</v>
      </c>
      <c r="I3104" s="4">
        <v>15</v>
      </c>
      <c r="J3104" s="4">
        <v>12</v>
      </c>
      <c r="K3104" s="6">
        <v>1987</v>
      </c>
      <c r="L3104" s="1">
        <f t="shared" si="97"/>
        <v>7800</v>
      </c>
      <c r="M3104">
        <v>62.65</v>
      </c>
      <c r="N3104">
        <v>26.67</v>
      </c>
      <c r="O3104" t="s">
        <v>2455</v>
      </c>
      <c r="P3104" t="s">
        <v>34</v>
      </c>
      <c r="Q3104" t="s">
        <v>35</v>
      </c>
      <c r="R3104">
        <v>191</v>
      </c>
      <c r="S3104">
        <v>0</v>
      </c>
      <c r="T3104">
        <v>0</v>
      </c>
    </row>
    <row r="3105" spans="1:20">
      <c r="A3105" t="s">
        <v>3533</v>
      </c>
      <c r="B3105" s="4">
        <v>3</v>
      </c>
      <c r="C3105" s="4">
        <v>6</v>
      </c>
      <c r="D3105" s="4">
        <v>1987</v>
      </c>
      <c r="E3105" s="1">
        <f t="shared" si="96"/>
        <v>3234</v>
      </c>
      <c r="F3105">
        <v>62.95</v>
      </c>
      <c r="G3105">
        <v>27.93</v>
      </c>
      <c r="H3105" t="s">
        <v>2455</v>
      </c>
      <c r="I3105" s="4">
        <v>16</v>
      </c>
      <c r="J3105" s="4">
        <v>8</v>
      </c>
      <c r="K3105" s="6">
        <v>1987</v>
      </c>
      <c r="L3105" s="1">
        <f t="shared" si="97"/>
        <v>8044</v>
      </c>
      <c r="M3105">
        <v>62.95</v>
      </c>
      <c r="N3105">
        <v>27.98</v>
      </c>
      <c r="O3105" t="s">
        <v>2455</v>
      </c>
      <c r="P3105" t="s">
        <v>34</v>
      </c>
      <c r="Q3105" t="s">
        <v>35</v>
      </c>
      <c r="R3105">
        <v>74</v>
      </c>
      <c r="S3105">
        <v>3</v>
      </c>
      <c r="T3105">
        <v>91</v>
      </c>
    </row>
    <row r="3106" spans="1:20">
      <c r="A3106" t="s">
        <v>3534</v>
      </c>
      <c r="B3106" s="4">
        <v>3</v>
      </c>
      <c r="C3106" s="4">
        <v>6</v>
      </c>
      <c r="D3106" s="4">
        <v>1987</v>
      </c>
      <c r="E3106" s="1">
        <f t="shared" si="96"/>
        <v>3234</v>
      </c>
      <c r="F3106">
        <v>62.95</v>
      </c>
      <c r="G3106">
        <v>27.93</v>
      </c>
      <c r="H3106" t="s">
        <v>2455</v>
      </c>
      <c r="I3106" s="4">
        <v>20</v>
      </c>
      <c r="J3106" s="4">
        <v>7</v>
      </c>
      <c r="K3106" s="6">
        <v>1987</v>
      </c>
      <c r="L3106" s="1">
        <f t="shared" si="97"/>
        <v>9474</v>
      </c>
      <c r="M3106">
        <v>62.95</v>
      </c>
      <c r="N3106">
        <v>27.95</v>
      </c>
      <c r="O3106" t="s">
        <v>2455</v>
      </c>
      <c r="P3106" t="s">
        <v>40</v>
      </c>
      <c r="Q3106" t="s">
        <v>35</v>
      </c>
      <c r="R3106">
        <v>47</v>
      </c>
      <c r="S3106">
        <v>1</v>
      </c>
      <c r="T3106">
        <v>91</v>
      </c>
    </row>
    <row r="3107" spans="1:20">
      <c r="A3107" t="s">
        <v>3535</v>
      </c>
      <c r="B3107" s="4">
        <v>3</v>
      </c>
      <c r="C3107" s="4">
        <v>6</v>
      </c>
      <c r="D3107" s="4">
        <v>1987</v>
      </c>
      <c r="E3107" s="1">
        <f t="shared" si="96"/>
        <v>3234</v>
      </c>
      <c r="F3107">
        <v>62.95</v>
      </c>
      <c r="G3107">
        <v>27.93</v>
      </c>
      <c r="H3107" t="s">
        <v>2455</v>
      </c>
      <c r="I3107" s="4">
        <v>30</v>
      </c>
      <c r="J3107" s="4">
        <v>10</v>
      </c>
      <c r="K3107" s="6">
        <v>1987</v>
      </c>
      <c r="L3107" s="1">
        <f t="shared" si="97"/>
        <v>13218</v>
      </c>
      <c r="M3107">
        <v>62.95</v>
      </c>
      <c r="N3107">
        <v>27.93</v>
      </c>
      <c r="O3107" t="s">
        <v>2455</v>
      </c>
      <c r="P3107" t="s">
        <v>40</v>
      </c>
      <c r="Q3107" t="s">
        <v>35</v>
      </c>
      <c r="R3107">
        <v>149</v>
      </c>
      <c r="S3107">
        <v>0</v>
      </c>
      <c r="T3107">
        <v>0</v>
      </c>
    </row>
    <row r="3108" spans="1:20">
      <c r="A3108" t="s">
        <v>3536</v>
      </c>
      <c r="B3108" s="4">
        <v>3</v>
      </c>
      <c r="C3108" s="4">
        <v>6</v>
      </c>
      <c r="D3108" s="4">
        <v>1987</v>
      </c>
      <c r="E3108" s="1">
        <f t="shared" si="96"/>
        <v>3234</v>
      </c>
      <c r="F3108">
        <v>62.95</v>
      </c>
      <c r="G3108">
        <v>27.93</v>
      </c>
      <c r="H3108" t="s">
        <v>2455</v>
      </c>
      <c r="I3108" s="4">
        <v>19</v>
      </c>
      <c r="J3108" s="4">
        <v>8</v>
      </c>
      <c r="K3108" s="6">
        <v>1987</v>
      </c>
      <c r="L3108" s="1">
        <f t="shared" si="97"/>
        <v>9139</v>
      </c>
      <c r="M3108">
        <v>62.95</v>
      </c>
      <c r="N3108">
        <v>27.97</v>
      </c>
      <c r="O3108" t="s">
        <v>2455</v>
      </c>
      <c r="P3108" t="s">
        <v>81</v>
      </c>
      <c r="Q3108" t="s">
        <v>35</v>
      </c>
      <c r="R3108">
        <v>77</v>
      </c>
      <c r="S3108">
        <v>2</v>
      </c>
      <c r="T3108">
        <v>91</v>
      </c>
    </row>
    <row r="3109" spans="1:20">
      <c r="A3109" t="s">
        <v>3537</v>
      </c>
      <c r="B3109" s="4">
        <v>3</v>
      </c>
      <c r="C3109" s="4">
        <v>6</v>
      </c>
      <c r="D3109" s="4">
        <v>1987</v>
      </c>
      <c r="E3109" s="1">
        <f t="shared" si="96"/>
        <v>3234</v>
      </c>
      <c r="F3109">
        <v>62.95</v>
      </c>
      <c r="G3109">
        <v>27.93</v>
      </c>
      <c r="H3109" t="s">
        <v>2455</v>
      </c>
      <c r="I3109" s="4">
        <v>11</v>
      </c>
      <c r="J3109" s="4">
        <v>8</v>
      </c>
      <c r="K3109" s="6">
        <v>1987</v>
      </c>
      <c r="L3109" s="1">
        <f t="shared" si="97"/>
        <v>6217</v>
      </c>
      <c r="M3109">
        <v>62.95</v>
      </c>
      <c r="N3109">
        <v>27.98</v>
      </c>
      <c r="O3109" t="s">
        <v>2455</v>
      </c>
      <c r="P3109" t="s">
        <v>81</v>
      </c>
      <c r="Q3109" t="s">
        <v>35</v>
      </c>
      <c r="R3109">
        <v>69</v>
      </c>
      <c r="S3109">
        <v>3</v>
      </c>
      <c r="T3109">
        <v>91</v>
      </c>
    </row>
    <row r="3110" spans="1:20">
      <c r="A3110" t="s">
        <v>3538</v>
      </c>
      <c r="B3110" s="4">
        <v>3</v>
      </c>
      <c r="C3110" s="4">
        <v>6</v>
      </c>
      <c r="D3110" s="4">
        <v>1987</v>
      </c>
      <c r="E3110" s="1">
        <f t="shared" si="96"/>
        <v>3234</v>
      </c>
      <c r="F3110">
        <v>62.95</v>
      </c>
      <c r="G3110">
        <v>27.93</v>
      </c>
      <c r="H3110" t="s">
        <v>2455</v>
      </c>
      <c r="I3110" s="4">
        <v>15</v>
      </c>
      <c r="J3110" s="4">
        <v>8</v>
      </c>
      <c r="K3110" s="6">
        <v>1987</v>
      </c>
      <c r="L3110" s="1">
        <f t="shared" si="97"/>
        <v>7678</v>
      </c>
      <c r="M3110">
        <v>62.95</v>
      </c>
      <c r="N3110">
        <v>27.98</v>
      </c>
      <c r="O3110" t="s">
        <v>2455</v>
      </c>
      <c r="P3110" t="s">
        <v>81</v>
      </c>
      <c r="Q3110" t="s">
        <v>35</v>
      </c>
      <c r="R3110">
        <v>73</v>
      </c>
      <c r="S3110">
        <v>3</v>
      </c>
      <c r="T3110">
        <v>91</v>
      </c>
    </row>
    <row r="3111" spans="1:20">
      <c r="A3111" t="s">
        <v>3879</v>
      </c>
      <c r="B3111" s="4">
        <v>3</v>
      </c>
      <c r="C3111" s="4">
        <v>6</v>
      </c>
      <c r="D3111" s="4">
        <v>1987</v>
      </c>
      <c r="E3111" s="1">
        <f t="shared" si="96"/>
        <v>3234</v>
      </c>
      <c r="F3111">
        <v>58.75</v>
      </c>
      <c r="G3111">
        <v>17.05</v>
      </c>
      <c r="H3111" t="s">
        <v>2497</v>
      </c>
      <c r="I3111" s="4">
        <v>30</v>
      </c>
      <c r="J3111" s="4">
        <v>7</v>
      </c>
      <c r="K3111" s="6">
        <v>1987</v>
      </c>
      <c r="L3111" s="1">
        <f t="shared" si="97"/>
        <v>13126</v>
      </c>
      <c r="M3111">
        <v>58.75</v>
      </c>
      <c r="N3111">
        <v>17.05</v>
      </c>
      <c r="O3111" t="s">
        <v>2497</v>
      </c>
      <c r="P3111" t="s">
        <v>40</v>
      </c>
      <c r="Q3111" t="s">
        <v>35</v>
      </c>
      <c r="R3111">
        <v>57</v>
      </c>
      <c r="S3111">
        <v>0</v>
      </c>
      <c r="T3111">
        <v>0</v>
      </c>
    </row>
    <row r="3112" spans="1:20">
      <c r="A3112" t="s">
        <v>128</v>
      </c>
      <c r="B3112" s="4">
        <v>26</v>
      </c>
      <c r="C3112" s="4">
        <v>4</v>
      </c>
      <c r="D3112" s="4">
        <v>1988</v>
      </c>
      <c r="E3112" s="1">
        <f t="shared" si="96"/>
        <v>11575</v>
      </c>
      <c r="F3112">
        <v>50.87</v>
      </c>
      <c r="G3112">
        <v>4.45</v>
      </c>
      <c r="H3112" t="s">
        <v>22</v>
      </c>
      <c r="I3112" s="4">
        <v>3</v>
      </c>
      <c r="J3112" s="4">
        <v>7</v>
      </c>
      <c r="K3112" s="6">
        <v>1990</v>
      </c>
      <c r="L3112" s="1">
        <f t="shared" si="97"/>
        <v>3267</v>
      </c>
      <c r="M3112">
        <v>50.88</v>
      </c>
      <c r="N3112">
        <v>4.42</v>
      </c>
      <c r="O3112" t="s">
        <v>22</v>
      </c>
      <c r="P3112" t="s">
        <v>40</v>
      </c>
      <c r="Q3112" t="s">
        <v>35</v>
      </c>
      <c r="R3112">
        <v>798</v>
      </c>
      <c r="S3112">
        <v>3</v>
      </c>
      <c r="T3112">
        <v>309</v>
      </c>
    </row>
    <row r="3113" spans="1:20">
      <c r="A3113" t="s">
        <v>799</v>
      </c>
      <c r="B3113" s="4">
        <v>1</v>
      </c>
      <c r="C3113" s="4">
        <v>6</v>
      </c>
      <c r="D3113" s="4">
        <v>1988</v>
      </c>
      <c r="E3113" s="1">
        <f t="shared" si="96"/>
        <v>2505</v>
      </c>
      <c r="F3113">
        <v>58.52</v>
      </c>
      <c r="G3113">
        <v>24.82</v>
      </c>
      <c r="H3113" t="s">
        <v>795</v>
      </c>
      <c r="I3113" s="4">
        <v>7</v>
      </c>
      <c r="J3113" s="4">
        <v>3</v>
      </c>
      <c r="K3113" s="6">
        <v>1989</v>
      </c>
      <c r="L3113" s="1">
        <f t="shared" si="97"/>
        <v>4605</v>
      </c>
      <c r="M3113">
        <v>58.58</v>
      </c>
      <c r="N3113">
        <v>24.78</v>
      </c>
      <c r="O3113" t="s">
        <v>795</v>
      </c>
      <c r="P3113" t="s">
        <v>40</v>
      </c>
      <c r="Q3113" t="s">
        <v>35</v>
      </c>
      <c r="R3113">
        <v>279</v>
      </c>
      <c r="S3113">
        <v>8</v>
      </c>
      <c r="T3113">
        <v>346</v>
      </c>
    </row>
    <row r="3114" spans="1:20">
      <c r="A3114" t="s">
        <v>827</v>
      </c>
      <c r="B3114" s="4">
        <v>22</v>
      </c>
      <c r="C3114" s="4">
        <v>5</v>
      </c>
      <c r="D3114" s="4">
        <v>1988</v>
      </c>
      <c r="E3114" s="1">
        <f t="shared" si="96"/>
        <v>10144</v>
      </c>
      <c r="F3114">
        <v>58.63</v>
      </c>
      <c r="G3114">
        <v>24.98</v>
      </c>
      <c r="H3114" t="s">
        <v>795</v>
      </c>
      <c r="I3114" s="4">
        <v>24</v>
      </c>
      <c r="J3114" s="4">
        <v>8</v>
      </c>
      <c r="K3114" s="6">
        <v>1988</v>
      </c>
      <c r="L3114" s="1">
        <f t="shared" si="97"/>
        <v>10967</v>
      </c>
      <c r="M3114">
        <v>58.65</v>
      </c>
      <c r="N3114">
        <v>25.02</v>
      </c>
      <c r="O3114" t="s">
        <v>795</v>
      </c>
      <c r="P3114" t="s">
        <v>40</v>
      </c>
      <c r="Q3114" t="s">
        <v>35</v>
      </c>
      <c r="R3114">
        <v>94</v>
      </c>
      <c r="S3114">
        <v>4</v>
      </c>
      <c r="T3114">
        <v>58</v>
      </c>
    </row>
    <row r="3115" spans="1:20">
      <c r="A3115" t="s">
        <v>838</v>
      </c>
      <c r="B3115" s="4">
        <v>1</v>
      </c>
      <c r="C3115" s="4">
        <v>6</v>
      </c>
      <c r="D3115" s="4">
        <v>1988</v>
      </c>
      <c r="E3115" s="1">
        <f t="shared" si="96"/>
        <v>2505</v>
      </c>
      <c r="F3115">
        <v>59.25</v>
      </c>
      <c r="G3115">
        <v>25.83</v>
      </c>
      <c r="H3115" t="s">
        <v>795</v>
      </c>
      <c r="I3115" s="4">
        <v>2</v>
      </c>
      <c r="J3115" s="4">
        <v>7</v>
      </c>
      <c r="K3115" s="6">
        <v>1988</v>
      </c>
      <c r="L3115" s="1">
        <f t="shared" si="97"/>
        <v>2900</v>
      </c>
      <c r="M3115">
        <v>59.25</v>
      </c>
      <c r="N3115">
        <v>25.83</v>
      </c>
      <c r="O3115" t="s">
        <v>795</v>
      </c>
      <c r="P3115" t="s">
        <v>81</v>
      </c>
      <c r="Q3115" t="s">
        <v>35</v>
      </c>
      <c r="R3115">
        <v>31</v>
      </c>
      <c r="S3115">
        <v>0</v>
      </c>
      <c r="T3115">
        <v>0</v>
      </c>
    </row>
    <row r="3116" spans="1:20">
      <c r="A3116" t="s">
        <v>846</v>
      </c>
      <c r="B3116" s="4">
        <v>4</v>
      </c>
      <c r="C3116" s="4">
        <v>6</v>
      </c>
      <c r="D3116" s="4">
        <v>1988</v>
      </c>
      <c r="E3116" s="1">
        <f t="shared" si="96"/>
        <v>3601</v>
      </c>
      <c r="F3116">
        <v>58.67</v>
      </c>
      <c r="G3116">
        <v>26.58</v>
      </c>
      <c r="H3116" t="s">
        <v>795</v>
      </c>
      <c r="I3116" s="4">
        <v>25</v>
      </c>
      <c r="J3116" s="4">
        <v>11</v>
      </c>
      <c r="K3116" s="6">
        <v>1988</v>
      </c>
      <c r="L3116" s="1">
        <f t="shared" si="97"/>
        <v>11424</v>
      </c>
      <c r="M3116">
        <v>58.67</v>
      </c>
      <c r="N3116">
        <v>26.58</v>
      </c>
      <c r="O3116" t="s">
        <v>795</v>
      </c>
      <c r="P3116" t="s">
        <v>81</v>
      </c>
      <c r="Q3116" t="s">
        <v>35</v>
      </c>
      <c r="R3116">
        <v>174</v>
      </c>
      <c r="S3116">
        <v>0</v>
      </c>
      <c r="T3116">
        <v>0</v>
      </c>
    </row>
    <row r="3117" spans="1:20">
      <c r="A3117" t="s">
        <v>1072</v>
      </c>
      <c r="B3117" s="4">
        <v>15</v>
      </c>
      <c r="C3117" s="4">
        <v>5</v>
      </c>
      <c r="D3117" s="4">
        <v>1988</v>
      </c>
      <c r="E3117" s="1">
        <f t="shared" si="96"/>
        <v>7587</v>
      </c>
      <c r="F3117">
        <v>50.85</v>
      </c>
      <c r="G3117">
        <v>-0.27</v>
      </c>
      <c r="H3117" t="s">
        <v>4129</v>
      </c>
      <c r="I3117" s="4">
        <v>12</v>
      </c>
      <c r="J3117" s="4">
        <v>1</v>
      </c>
      <c r="K3117" s="6">
        <v>1989</v>
      </c>
      <c r="L3117" s="1">
        <f t="shared" si="97"/>
        <v>6372</v>
      </c>
      <c r="M3117">
        <v>50.85</v>
      </c>
      <c r="N3117">
        <v>-0.62</v>
      </c>
      <c r="O3117" t="s">
        <v>4129</v>
      </c>
      <c r="P3117" t="s">
        <v>34</v>
      </c>
      <c r="Q3117" t="s">
        <v>35</v>
      </c>
      <c r="R3117">
        <v>242</v>
      </c>
      <c r="S3117">
        <v>25</v>
      </c>
      <c r="T3117">
        <v>270</v>
      </c>
    </row>
    <row r="3118" spans="1:20">
      <c r="A3118" t="s">
        <v>1295</v>
      </c>
      <c r="B3118" s="4">
        <v>30</v>
      </c>
      <c r="C3118" s="4">
        <v>5</v>
      </c>
      <c r="D3118" s="4">
        <v>1988</v>
      </c>
      <c r="E3118" s="1">
        <f t="shared" si="96"/>
        <v>13066</v>
      </c>
      <c r="F3118">
        <v>52.75</v>
      </c>
      <c r="G3118">
        <v>-4.8</v>
      </c>
      <c r="H3118" t="s">
        <v>4129</v>
      </c>
      <c r="I3118" s="4">
        <v>16</v>
      </c>
      <c r="J3118" s="4">
        <v>7</v>
      </c>
      <c r="K3118" s="6">
        <v>1988</v>
      </c>
      <c r="L3118" s="1">
        <f t="shared" si="97"/>
        <v>8014</v>
      </c>
      <c r="M3118">
        <v>52.75</v>
      </c>
      <c r="N3118">
        <v>-4.8</v>
      </c>
      <c r="O3118" t="s">
        <v>4129</v>
      </c>
      <c r="P3118" t="s">
        <v>40</v>
      </c>
      <c r="Q3118" t="s">
        <v>35</v>
      </c>
      <c r="R3118">
        <v>47</v>
      </c>
      <c r="S3118">
        <v>0</v>
      </c>
      <c r="T3118">
        <v>0</v>
      </c>
    </row>
    <row r="3119" spans="1:20">
      <c r="A3119" t="s">
        <v>1296</v>
      </c>
      <c r="B3119" s="4">
        <v>30</v>
      </c>
      <c r="C3119" s="4">
        <v>5</v>
      </c>
      <c r="D3119" s="4">
        <v>1988</v>
      </c>
      <c r="E3119" s="1">
        <f t="shared" si="96"/>
        <v>13066</v>
      </c>
      <c r="F3119">
        <v>52.75</v>
      </c>
      <c r="G3119">
        <v>-4.8</v>
      </c>
      <c r="H3119" t="s">
        <v>4129</v>
      </c>
      <c r="I3119" s="4">
        <v>15</v>
      </c>
      <c r="J3119" s="4">
        <v>6</v>
      </c>
      <c r="K3119" s="6">
        <v>1988</v>
      </c>
      <c r="L3119" s="1">
        <f t="shared" si="97"/>
        <v>7618</v>
      </c>
      <c r="M3119">
        <v>52.75</v>
      </c>
      <c r="N3119">
        <v>-4.8</v>
      </c>
      <c r="O3119" t="s">
        <v>4129</v>
      </c>
      <c r="P3119" t="s">
        <v>40</v>
      </c>
      <c r="Q3119" t="s">
        <v>35</v>
      </c>
      <c r="R3119">
        <v>16</v>
      </c>
      <c r="S3119">
        <v>0</v>
      </c>
      <c r="T3119">
        <v>0</v>
      </c>
    </row>
    <row r="3120" spans="1:20">
      <c r="A3120" t="s">
        <v>1311</v>
      </c>
      <c r="B3120" s="4">
        <v>8</v>
      </c>
      <c r="C3120" s="4">
        <v>5</v>
      </c>
      <c r="D3120" s="4">
        <v>1988</v>
      </c>
      <c r="E3120" s="1">
        <f t="shared" si="96"/>
        <v>5031</v>
      </c>
      <c r="F3120">
        <v>51.82</v>
      </c>
      <c r="G3120">
        <v>-0.32</v>
      </c>
      <c r="H3120" t="s">
        <v>4129</v>
      </c>
      <c r="I3120" s="4">
        <v>16</v>
      </c>
      <c r="J3120" s="4">
        <v>8</v>
      </c>
      <c r="K3120" s="6">
        <v>1988</v>
      </c>
      <c r="L3120" s="1">
        <f t="shared" si="97"/>
        <v>8045</v>
      </c>
      <c r="M3120">
        <v>51.82</v>
      </c>
      <c r="N3120">
        <v>-0.32</v>
      </c>
      <c r="O3120" t="s">
        <v>4129</v>
      </c>
      <c r="P3120" t="s">
        <v>34</v>
      </c>
      <c r="Q3120" t="s">
        <v>35</v>
      </c>
      <c r="R3120">
        <v>100</v>
      </c>
      <c r="S3120">
        <v>0</v>
      </c>
      <c r="T3120">
        <v>0</v>
      </c>
    </row>
    <row r="3121" spans="1:20">
      <c r="A3121" t="s">
        <v>1312</v>
      </c>
      <c r="B3121" s="4">
        <v>1</v>
      </c>
      <c r="C3121" s="4">
        <v>6</v>
      </c>
      <c r="D3121" s="4">
        <v>1988</v>
      </c>
      <c r="E3121" s="1">
        <f t="shared" si="96"/>
        <v>2505</v>
      </c>
      <c r="F3121">
        <v>53.4</v>
      </c>
      <c r="G3121">
        <v>-2.5300000000000002</v>
      </c>
      <c r="H3121" t="s">
        <v>4129</v>
      </c>
      <c r="I3121" s="4">
        <v>10</v>
      </c>
      <c r="J3121" s="4">
        <v>3</v>
      </c>
      <c r="K3121" s="6">
        <v>1990</v>
      </c>
      <c r="L3121" s="1">
        <f t="shared" si="97"/>
        <v>5702</v>
      </c>
      <c r="M3121">
        <v>53.38</v>
      </c>
      <c r="N3121">
        <v>-2.5300000000000002</v>
      </c>
      <c r="O3121" t="s">
        <v>4129</v>
      </c>
      <c r="P3121" t="s">
        <v>34</v>
      </c>
      <c r="Q3121" t="s">
        <v>35</v>
      </c>
      <c r="R3121">
        <v>647</v>
      </c>
      <c r="S3121">
        <v>2</v>
      </c>
      <c r="T3121">
        <v>181</v>
      </c>
    </row>
    <row r="3122" spans="1:20">
      <c r="A3122" t="s">
        <v>1314</v>
      </c>
      <c r="B3122" s="4">
        <v>14</v>
      </c>
      <c r="C3122" s="4">
        <v>5</v>
      </c>
      <c r="D3122" s="4">
        <v>1988</v>
      </c>
      <c r="E3122" s="1">
        <f t="shared" si="96"/>
        <v>7222</v>
      </c>
      <c r="F3122">
        <v>53.4</v>
      </c>
      <c r="G3122">
        <v>-3.07</v>
      </c>
      <c r="H3122" t="s">
        <v>4129</v>
      </c>
      <c r="I3122" s="4">
        <v>8</v>
      </c>
      <c r="J3122" s="4">
        <v>9</v>
      </c>
      <c r="K3122" s="6">
        <v>1988</v>
      </c>
      <c r="L3122" s="1">
        <f t="shared" si="97"/>
        <v>5154</v>
      </c>
      <c r="M3122">
        <v>53.4</v>
      </c>
      <c r="N3122">
        <v>-3.07</v>
      </c>
      <c r="O3122" t="s">
        <v>4129</v>
      </c>
      <c r="P3122" t="s">
        <v>34</v>
      </c>
      <c r="Q3122" t="s">
        <v>35</v>
      </c>
      <c r="R3122">
        <v>117</v>
      </c>
      <c r="S3122">
        <v>0</v>
      </c>
      <c r="T3122">
        <v>0</v>
      </c>
    </row>
    <row r="3123" spans="1:20">
      <c r="A3123" t="s">
        <v>1391</v>
      </c>
      <c r="B3123" s="4">
        <v>17</v>
      </c>
      <c r="C3123" s="4">
        <v>5</v>
      </c>
      <c r="D3123" s="4">
        <v>1988</v>
      </c>
      <c r="E3123" s="1">
        <f t="shared" si="96"/>
        <v>8318</v>
      </c>
      <c r="F3123">
        <v>52.9</v>
      </c>
      <c r="G3123">
        <v>-1.43</v>
      </c>
      <c r="H3123" t="s">
        <v>4129</v>
      </c>
      <c r="I3123" s="4">
        <v>13</v>
      </c>
      <c r="J3123" s="4">
        <v>6</v>
      </c>
      <c r="K3123" s="6">
        <v>1989</v>
      </c>
      <c r="L3123" s="1">
        <f t="shared" si="97"/>
        <v>6889</v>
      </c>
      <c r="M3123">
        <v>52.9</v>
      </c>
      <c r="N3123">
        <v>-1.4</v>
      </c>
      <c r="O3123" t="s">
        <v>4129</v>
      </c>
      <c r="P3123" t="s">
        <v>40</v>
      </c>
      <c r="Q3123" t="s">
        <v>35</v>
      </c>
      <c r="R3123">
        <v>392</v>
      </c>
      <c r="S3123">
        <v>3</v>
      </c>
      <c r="T3123">
        <v>91</v>
      </c>
    </row>
    <row r="3124" spans="1:20">
      <c r="A3124" t="s">
        <v>1397</v>
      </c>
      <c r="B3124" s="4">
        <v>29</v>
      </c>
      <c r="C3124" s="4">
        <v>5</v>
      </c>
      <c r="D3124" s="4">
        <v>1988</v>
      </c>
      <c r="E3124" s="1">
        <f t="shared" si="96"/>
        <v>12701</v>
      </c>
      <c r="F3124">
        <v>51.27</v>
      </c>
      <c r="G3124">
        <v>1.38</v>
      </c>
      <c r="H3124" t="s">
        <v>4129</v>
      </c>
      <c r="I3124" s="4">
        <v>14</v>
      </c>
      <c r="J3124" s="4">
        <v>6</v>
      </c>
      <c r="K3124" s="6">
        <v>1988</v>
      </c>
      <c r="L3124" s="1">
        <f t="shared" si="97"/>
        <v>7253</v>
      </c>
      <c r="M3124">
        <v>51.27</v>
      </c>
      <c r="N3124">
        <v>1.38</v>
      </c>
      <c r="O3124" t="s">
        <v>4129</v>
      </c>
      <c r="P3124" t="s">
        <v>140</v>
      </c>
      <c r="Q3124" t="s">
        <v>35</v>
      </c>
      <c r="R3124">
        <v>16</v>
      </c>
      <c r="S3124">
        <v>0</v>
      </c>
      <c r="T3124">
        <v>0</v>
      </c>
    </row>
    <row r="3125" spans="1:20">
      <c r="A3125" t="s">
        <v>1399</v>
      </c>
      <c r="B3125" s="4">
        <v>28</v>
      </c>
      <c r="C3125" s="4">
        <v>5</v>
      </c>
      <c r="D3125" s="4">
        <v>1988</v>
      </c>
      <c r="E3125" s="1">
        <f t="shared" si="96"/>
        <v>12336</v>
      </c>
      <c r="F3125">
        <v>53.22</v>
      </c>
      <c r="G3125">
        <v>-4.37</v>
      </c>
      <c r="H3125" t="s">
        <v>4129</v>
      </c>
      <c r="I3125" s="4">
        <v>18</v>
      </c>
      <c r="J3125" s="4">
        <v>7</v>
      </c>
      <c r="K3125" s="6">
        <v>1988</v>
      </c>
      <c r="L3125" s="1">
        <f t="shared" si="97"/>
        <v>8744</v>
      </c>
      <c r="M3125">
        <v>53.22</v>
      </c>
      <c r="N3125">
        <v>-4.37</v>
      </c>
      <c r="O3125" t="s">
        <v>4129</v>
      </c>
      <c r="P3125" t="s">
        <v>40</v>
      </c>
      <c r="Q3125" t="s">
        <v>35</v>
      </c>
      <c r="R3125">
        <v>51</v>
      </c>
      <c r="S3125">
        <v>0</v>
      </c>
      <c r="T3125">
        <v>0</v>
      </c>
    </row>
    <row r="3126" spans="1:20">
      <c r="A3126" t="s">
        <v>1412</v>
      </c>
      <c r="B3126" s="4">
        <v>10</v>
      </c>
      <c r="C3126" s="4">
        <v>5</v>
      </c>
      <c r="D3126" s="4">
        <v>1988</v>
      </c>
      <c r="E3126" s="1">
        <f t="shared" si="96"/>
        <v>5761</v>
      </c>
      <c r="F3126">
        <v>53.93</v>
      </c>
      <c r="G3126">
        <v>-2.9</v>
      </c>
      <c r="H3126" t="s">
        <v>4129</v>
      </c>
      <c r="I3126" s="4">
        <v>1</v>
      </c>
      <c r="J3126" s="4">
        <v>5</v>
      </c>
      <c r="K3126" s="6">
        <v>1989</v>
      </c>
      <c r="L3126" s="1">
        <f t="shared" si="97"/>
        <v>2475</v>
      </c>
      <c r="M3126">
        <v>53.93</v>
      </c>
      <c r="N3126">
        <v>-2.9</v>
      </c>
      <c r="O3126" t="s">
        <v>4129</v>
      </c>
      <c r="P3126" t="s">
        <v>40</v>
      </c>
      <c r="Q3126" t="s">
        <v>35</v>
      </c>
      <c r="R3126">
        <v>356</v>
      </c>
      <c r="S3126">
        <v>0</v>
      </c>
      <c r="T3126">
        <v>0</v>
      </c>
    </row>
    <row r="3127" spans="1:20">
      <c r="A3127" t="s">
        <v>1417</v>
      </c>
      <c r="B3127" s="4">
        <v>24</v>
      </c>
      <c r="C3127" s="4">
        <v>5</v>
      </c>
      <c r="D3127" s="4">
        <v>1988</v>
      </c>
      <c r="E3127" s="1">
        <f t="shared" si="96"/>
        <v>10875</v>
      </c>
      <c r="F3127">
        <v>53.37</v>
      </c>
      <c r="G3127">
        <v>-0.8</v>
      </c>
      <c r="H3127" t="s">
        <v>4129</v>
      </c>
      <c r="I3127" s="4">
        <v>15</v>
      </c>
      <c r="J3127" s="4">
        <v>7</v>
      </c>
      <c r="K3127" s="6">
        <v>1988</v>
      </c>
      <c r="L3127" s="1">
        <f t="shared" si="97"/>
        <v>7648</v>
      </c>
      <c r="M3127">
        <v>53.37</v>
      </c>
      <c r="N3127">
        <v>-0.8</v>
      </c>
      <c r="O3127" t="s">
        <v>4129</v>
      </c>
      <c r="P3127" t="s">
        <v>34</v>
      </c>
      <c r="Q3127" t="s">
        <v>35</v>
      </c>
      <c r="R3127">
        <v>52</v>
      </c>
      <c r="S3127">
        <v>0</v>
      </c>
      <c r="T3127">
        <v>0</v>
      </c>
    </row>
    <row r="3128" spans="1:20">
      <c r="A3128" t="s">
        <v>1418</v>
      </c>
      <c r="B3128" s="4">
        <v>24</v>
      </c>
      <c r="C3128" s="4">
        <v>5</v>
      </c>
      <c r="D3128" s="4">
        <v>1988</v>
      </c>
      <c r="E3128" s="1">
        <f t="shared" si="96"/>
        <v>10875</v>
      </c>
      <c r="F3128">
        <v>53.37</v>
      </c>
      <c r="G3128">
        <v>-0.8</v>
      </c>
      <c r="H3128" t="s">
        <v>4129</v>
      </c>
      <c r="I3128" s="4">
        <v>29</v>
      </c>
      <c r="J3128" s="4">
        <v>9</v>
      </c>
      <c r="K3128" s="6">
        <v>1993</v>
      </c>
      <c r="L3128" s="1">
        <f t="shared" si="97"/>
        <v>12829</v>
      </c>
      <c r="M3128">
        <v>53.35</v>
      </c>
      <c r="N3128">
        <v>-0.83</v>
      </c>
      <c r="O3128" t="s">
        <v>4129</v>
      </c>
      <c r="P3128" t="s">
        <v>34</v>
      </c>
      <c r="Q3128" t="s">
        <v>35</v>
      </c>
      <c r="R3128">
        <v>1954</v>
      </c>
      <c r="S3128">
        <v>3</v>
      </c>
      <c r="T3128">
        <v>231</v>
      </c>
    </row>
    <row r="3129" spans="1:20">
      <c r="A3129" t="s">
        <v>1419</v>
      </c>
      <c r="B3129" s="4">
        <v>24</v>
      </c>
      <c r="C3129" s="4">
        <v>5</v>
      </c>
      <c r="D3129" s="4">
        <v>1988</v>
      </c>
      <c r="E3129" s="1">
        <f t="shared" si="96"/>
        <v>10875</v>
      </c>
      <c r="F3129">
        <v>53.37</v>
      </c>
      <c r="G3129">
        <v>-0.8</v>
      </c>
      <c r="H3129" t="s">
        <v>4129</v>
      </c>
      <c r="I3129" s="4">
        <v>23</v>
      </c>
      <c r="J3129" s="4">
        <v>7</v>
      </c>
      <c r="K3129" s="6">
        <v>1991</v>
      </c>
      <c r="L3129" s="1">
        <f t="shared" si="97"/>
        <v>10573</v>
      </c>
      <c r="M3129">
        <v>53.35</v>
      </c>
      <c r="N3129">
        <v>-0.87</v>
      </c>
      <c r="O3129" t="s">
        <v>4129</v>
      </c>
      <c r="P3129" t="s">
        <v>40</v>
      </c>
      <c r="Q3129" t="s">
        <v>35</v>
      </c>
      <c r="R3129">
        <v>1155</v>
      </c>
      <c r="S3129">
        <v>5</v>
      </c>
      <c r="T3129">
        <v>248</v>
      </c>
    </row>
    <row r="3130" spans="1:20">
      <c r="A3130" t="s">
        <v>1420</v>
      </c>
      <c r="B3130" s="4">
        <v>30</v>
      </c>
      <c r="C3130" s="4">
        <v>4</v>
      </c>
      <c r="D3130" s="4">
        <v>1988</v>
      </c>
      <c r="E3130" s="1">
        <f t="shared" si="96"/>
        <v>13036</v>
      </c>
      <c r="F3130">
        <v>51.28</v>
      </c>
      <c r="G3130">
        <v>-1.75</v>
      </c>
      <c r="H3130" t="s">
        <v>4129</v>
      </c>
      <c r="I3130" s="4">
        <v>2</v>
      </c>
      <c r="J3130" s="4">
        <v>10</v>
      </c>
      <c r="K3130" s="6">
        <v>1988</v>
      </c>
      <c r="L3130" s="1">
        <f t="shared" si="97"/>
        <v>2992</v>
      </c>
      <c r="M3130">
        <v>51.28</v>
      </c>
      <c r="N3130">
        <v>-1.75</v>
      </c>
      <c r="O3130" t="s">
        <v>4129</v>
      </c>
      <c r="P3130" t="s">
        <v>40</v>
      </c>
      <c r="Q3130" t="s">
        <v>35</v>
      </c>
      <c r="R3130">
        <v>155</v>
      </c>
      <c r="S3130">
        <v>0</v>
      </c>
      <c r="T3130">
        <v>0</v>
      </c>
    </row>
    <row r="3131" spans="1:20">
      <c r="A3131" t="s">
        <v>1421</v>
      </c>
      <c r="B3131" s="4">
        <v>8</v>
      </c>
      <c r="C3131" s="4">
        <v>5</v>
      </c>
      <c r="D3131" s="4">
        <v>1988</v>
      </c>
      <c r="E3131" s="1">
        <f t="shared" si="96"/>
        <v>5031</v>
      </c>
      <c r="F3131">
        <v>51.12</v>
      </c>
      <c r="G3131">
        <v>-1.75</v>
      </c>
      <c r="H3131" t="s">
        <v>4129</v>
      </c>
      <c r="I3131" s="4">
        <v>1</v>
      </c>
      <c r="J3131" s="4">
        <v>10</v>
      </c>
      <c r="K3131" s="6">
        <v>1989</v>
      </c>
      <c r="L3131" s="1">
        <f t="shared" si="97"/>
        <v>2628</v>
      </c>
      <c r="M3131">
        <v>51.3</v>
      </c>
      <c r="N3131">
        <v>-1.8</v>
      </c>
      <c r="O3131" t="s">
        <v>4129</v>
      </c>
      <c r="P3131" t="s">
        <v>40</v>
      </c>
      <c r="Q3131" t="s">
        <v>35</v>
      </c>
      <c r="R3131">
        <v>511</v>
      </c>
      <c r="S3131">
        <v>21</v>
      </c>
      <c r="T3131">
        <v>351</v>
      </c>
    </row>
    <row r="3132" spans="1:20">
      <c r="A3132" t="s">
        <v>2334</v>
      </c>
      <c r="B3132" s="4">
        <v>8</v>
      </c>
      <c r="C3132" s="4">
        <v>6</v>
      </c>
      <c r="D3132" s="4">
        <v>1988</v>
      </c>
      <c r="E3132" s="1">
        <f t="shared" si="96"/>
        <v>5062</v>
      </c>
      <c r="F3132">
        <v>60.07</v>
      </c>
      <c r="G3132">
        <v>6.55</v>
      </c>
      <c r="H3132" t="s">
        <v>669</v>
      </c>
      <c r="I3132" s="4">
        <v>18</v>
      </c>
      <c r="J3132" s="4">
        <v>6</v>
      </c>
      <c r="K3132" s="6">
        <v>1989</v>
      </c>
      <c r="L3132" s="1">
        <f t="shared" si="97"/>
        <v>8715</v>
      </c>
      <c r="M3132">
        <v>60.07</v>
      </c>
      <c r="N3132">
        <v>6.55</v>
      </c>
      <c r="O3132" t="s">
        <v>669</v>
      </c>
      <c r="P3132" t="s">
        <v>81</v>
      </c>
      <c r="Q3132" t="s">
        <v>35</v>
      </c>
      <c r="R3132">
        <v>375</v>
      </c>
      <c r="S3132">
        <v>0</v>
      </c>
      <c r="T3132">
        <v>0</v>
      </c>
    </row>
    <row r="3133" spans="1:20">
      <c r="A3133" t="s">
        <v>2352</v>
      </c>
      <c r="B3133" s="4">
        <v>23</v>
      </c>
      <c r="C3133" s="4">
        <v>5</v>
      </c>
      <c r="D3133" s="4">
        <v>1988</v>
      </c>
      <c r="E3133" s="1">
        <f t="shared" si="96"/>
        <v>10509</v>
      </c>
      <c r="F3133">
        <v>63.1</v>
      </c>
      <c r="G3133">
        <v>7.83</v>
      </c>
      <c r="H3133" t="s">
        <v>669</v>
      </c>
      <c r="I3133" s="4">
        <v>31</v>
      </c>
      <c r="J3133" s="4">
        <v>8</v>
      </c>
      <c r="K3133" s="6">
        <v>1988</v>
      </c>
      <c r="L3133" s="1">
        <f t="shared" si="97"/>
        <v>13523</v>
      </c>
      <c r="M3133">
        <v>63.1</v>
      </c>
      <c r="N3133">
        <v>7.83</v>
      </c>
      <c r="O3133" t="s">
        <v>669</v>
      </c>
      <c r="P3133" t="s">
        <v>81</v>
      </c>
      <c r="Q3133" t="s">
        <v>35</v>
      </c>
      <c r="R3133">
        <v>100</v>
      </c>
      <c r="S3133">
        <v>0</v>
      </c>
      <c r="T3133">
        <v>0</v>
      </c>
    </row>
    <row r="3134" spans="1:20">
      <c r="A3134" t="s">
        <v>2353</v>
      </c>
      <c r="B3134" s="4">
        <v>15</v>
      </c>
      <c r="C3134" s="4">
        <v>6</v>
      </c>
      <c r="D3134" s="4">
        <v>1988</v>
      </c>
      <c r="E3134" s="1">
        <f t="shared" si="96"/>
        <v>7618</v>
      </c>
      <c r="F3134">
        <v>63.1</v>
      </c>
      <c r="G3134">
        <v>7.83</v>
      </c>
      <c r="H3134" t="s">
        <v>669</v>
      </c>
      <c r="I3134" s="4">
        <v>3</v>
      </c>
      <c r="J3134" s="4">
        <v>4</v>
      </c>
      <c r="K3134" s="6">
        <v>1989</v>
      </c>
      <c r="L3134" s="1">
        <f t="shared" si="97"/>
        <v>3175</v>
      </c>
      <c r="M3134">
        <v>63.12</v>
      </c>
      <c r="N3134">
        <v>7.78</v>
      </c>
      <c r="O3134" t="s">
        <v>669</v>
      </c>
      <c r="P3134" t="s">
        <v>40</v>
      </c>
      <c r="Q3134" t="s">
        <v>35</v>
      </c>
      <c r="R3134">
        <v>292</v>
      </c>
      <c r="S3134">
        <v>4</v>
      </c>
      <c r="T3134">
        <v>307</v>
      </c>
    </row>
    <row r="3135" spans="1:20">
      <c r="A3135" t="s">
        <v>2354</v>
      </c>
      <c r="B3135" s="4">
        <v>15</v>
      </c>
      <c r="C3135" s="4">
        <v>6</v>
      </c>
      <c r="D3135" s="4">
        <v>1988</v>
      </c>
      <c r="E3135" s="1">
        <f t="shared" si="96"/>
        <v>7618</v>
      </c>
      <c r="F3135">
        <v>63.1</v>
      </c>
      <c r="G3135">
        <v>7.83</v>
      </c>
      <c r="H3135" t="s">
        <v>669</v>
      </c>
      <c r="I3135" s="4">
        <v>15</v>
      </c>
      <c r="J3135" s="4">
        <v>7</v>
      </c>
      <c r="K3135" s="6">
        <v>1988</v>
      </c>
      <c r="L3135" s="1">
        <f t="shared" si="97"/>
        <v>7648</v>
      </c>
      <c r="M3135">
        <v>63.1</v>
      </c>
      <c r="N3135">
        <v>7.83</v>
      </c>
      <c r="O3135" t="s">
        <v>669</v>
      </c>
      <c r="P3135" t="s">
        <v>40</v>
      </c>
      <c r="Q3135" t="s">
        <v>35</v>
      </c>
      <c r="R3135">
        <v>30</v>
      </c>
      <c r="S3135">
        <v>0</v>
      </c>
      <c r="T3135">
        <v>0</v>
      </c>
    </row>
    <row r="3136" spans="1:20">
      <c r="A3136" t="s">
        <v>2355</v>
      </c>
      <c r="B3136" s="4">
        <v>15</v>
      </c>
      <c r="C3136" s="4">
        <v>6</v>
      </c>
      <c r="D3136" s="4">
        <v>1988</v>
      </c>
      <c r="E3136" s="1">
        <f t="shared" si="96"/>
        <v>7618</v>
      </c>
      <c r="F3136">
        <v>63.1</v>
      </c>
      <c r="G3136">
        <v>7.83</v>
      </c>
      <c r="H3136" t="s">
        <v>669</v>
      </c>
      <c r="I3136" s="4">
        <v>15</v>
      </c>
      <c r="J3136" s="4">
        <v>7</v>
      </c>
      <c r="K3136" s="6">
        <v>1988</v>
      </c>
      <c r="L3136" s="1">
        <f t="shared" si="97"/>
        <v>7648</v>
      </c>
      <c r="M3136">
        <v>63.1</v>
      </c>
      <c r="N3136">
        <v>7.83</v>
      </c>
      <c r="O3136" t="s">
        <v>669</v>
      </c>
      <c r="P3136" t="s">
        <v>40</v>
      </c>
      <c r="Q3136" t="s">
        <v>35</v>
      </c>
      <c r="R3136">
        <v>30</v>
      </c>
      <c r="S3136">
        <v>0</v>
      </c>
      <c r="T3136">
        <v>0</v>
      </c>
    </row>
    <row r="3137" spans="1:20">
      <c r="A3137" t="s">
        <v>2360</v>
      </c>
      <c r="B3137" s="4">
        <v>25</v>
      </c>
      <c r="C3137" s="4">
        <v>5</v>
      </c>
      <c r="D3137" s="4">
        <v>1988</v>
      </c>
      <c r="E3137" s="1">
        <f t="shared" si="96"/>
        <v>11240</v>
      </c>
      <c r="F3137">
        <v>58.03</v>
      </c>
      <c r="G3137">
        <v>7.43</v>
      </c>
      <c r="H3137" t="s">
        <v>669</v>
      </c>
      <c r="I3137" s="4">
        <v>28</v>
      </c>
      <c r="J3137" s="4">
        <v>5</v>
      </c>
      <c r="K3137" s="6">
        <v>1995</v>
      </c>
      <c r="L3137" s="1">
        <f t="shared" si="97"/>
        <v>12343</v>
      </c>
      <c r="M3137">
        <v>58.03</v>
      </c>
      <c r="N3137">
        <v>7.42</v>
      </c>
      <c r="O3137" t="s">
        <v>669</v>
      </c>
      <c r="P3137" t="s">
        <v>26</v>
      </c>
      <c r="Q3137" t="s">
        <v>27</v>
      </c>
      <c r="R3137">
        <v>2559</v>
      </c>
      <c r="S3137">
        <v>1</v>
      </c>
      <c r="T3137">
        <v>270</v>
      </c>
    </row>
    <row r="3138" spans="1:20">
      <c r="A3138" t="s">
        <v>2361</v>
      </c>
      <c r="B3138" s="4">
        <v>25</v>
      </c>
      <c r="C3138" s="4">
        <v>5</v>
      </c>
      <c r="D3138" s="4">
        <v>1988</v>
      </c>
      <c r="E3138" s="1">
        <f t="shared" si="96"/>
        <v>11240</v>
      </c>
      <c r="F3138">
        <v>58.03</v>
      </c>
      <c r="G3138">
        <v>7.42</v>
      </c>
      <c r="H3138" t="s">
        <v>669</v>
      </c>
      <c r="I3138" s="4">
        <v>15</v>
      </c>
      <c r="J3138" s="4">
        <v>7</v>
      </c>
      <c r="K3138" s="6">
        <v>1988</v>
      </c>
      <c r="L3138" s="1">
        <f t="shared" si="97"/>
        <v>7648</v>
      </c>
      <c r="M3138">
        <v>58.03</v>
      </c>
      <c r="N3138">
        <v>7.45</v>
      </c>
      <c r="O3138" t="s">
        <v>669</v>
      </c>
      <c r="P3138" t="s">
        <v>84</v>
      </c>
      <c r="Q3138" t="s">
        <v>35</v>
      </c>
      <c r="R3138">
        <v>51</v>
      </c>
      <c r="S3138">
        <v>2</v>
      </c>
      <c r="T3138">
        <v>91</v>
      </c>
    </row>
    <row r="3139" spans="1:20">
      <c r="A3139" t="s">
        <v>2362</v>
      </c>
      <c r="B3139" s="4">
        <v>25</v>
      </c>
      <c r="C3139" s="4">
        <v>5</v>
      </c>
      <c r="D3139" s="4">
        <v>1988</v>
      </c>
      <c r="E3139" s="1">
        <f t="shared" ref="E3139:E3202" si="98">DATE(B3139,C3139,D3139)</f>
        <v>11240</v>
      </c>
      <c r="F3139">
        <v>58.03</v>
      </c>
      <c r="G3139">
        <v>7.42</v>
      </c>
      <c r="H3139" t="s">
        <v>669</v>
      </c>
      <c r="I3139" s="4">
        <v>1</v>
      </c>
      <c r="J3139" s="4">
        <v>7</v>
      </c>
      <c r="K3139" s="6">
        <v>1988</v>
      </c>
      <c r="L3139" s="1">
        <f t="shared" ref="L3139:L3202" si="99">DATE(I3139,J3139,K3139)</f>
        <v>2535</v>
      </c>
      <c r="M3139">
        <v>58.02</v>
      </c>
      <c r="N3139">
        <v>7.42</v>
      </c>
      <c r="O3139" t="s">
        <v>669</v>
      </c>
      <c r="P3139" t="s">
        <v>40</v>
      </c>
      <c r="Q3139" t="s">
        <v>35</v>
      </c>
      <c r="R3139">
        <v>37</v>
      </c>
      <c r="S3139">
        <v>2</v>
      </c>
      <c r="T3139">
        <v>181</v>
      </c>
    </row>
    <row r="3140" spans="1:20">
      <c r="A3140" t="s">
        <v>2363</v>
      </c>
      <c r="B3140" s="4">
        <v>25</v>
      </c>
      <c r="C3140" s="4">
        <v>5</v>
      </c>
      <c r="D3140" s="4">
        <v>1988</v>
      </c>
      <c r="E3140" s="1">
        <f t="shared" si="98"/>
        <v>11240</v>
      </c>
      <c r="F3140">
        <v>58.03</v>
      </c>
      <c r="G3140">
        <v>7.42</v>
      </c>
      <c r="H3140" t="s">
        <v>669</v>
      </c>
      <c r="I3140" s="4">
        <v>1</v>
      </c>
      <c r="J3140" s="4">
        <v>6</v>
      </c>
      <c r="K3140" s="6">
        <v>1989</v>
      </c>
      <c r="L3140" s="1">
        <f t="shared" si="99"/>
        <v>2506</v>
      </c>
      <c r="M3140">
        <v>58.2</v>
      </c>
      <c r="N3140">
        <v>7.93</v>
      </c>
      <c r="O3140" t="s">
        <v>669</v>
      </c>
      <c r="P3140" t="s">
        <v>40</v>
      </c>
      <c r="Q3140" t="s">
        <v>52</v>
      </c>
      <c r="R3140">
        <v>372</v>
      </c>
      <c r="S3140">
        <v>36</v>
      </c>
      <c r="T3140">
        <v>59</v>
      </c>
    </row>
    <row r="3141" spans="1:20">
      <c r="A3141" t="s">
        <v>2369</v>
      </c>
      <c r="B3141" s="4">
        <v>2</v>
      </c>
      <c r="C3141" s="4">
        <v>7</v>
      </c>
      <c r="D3141" s="4">
        <v>1988</v>
      </c>
      <c r="E3141" s="1">
        <f t="shared" si="98"/>
        <v>2900</v>
      </c>
      <c r="F3141">
        <v>58.02</v>
      </c>
      <c r="G3141">
        <v>7.42</v>
      </c>
      <c r="H3141" t="s">
        <v>669</v>
      </c>
      <c r="I3141" s="4">
        <v>12</v>
      </c>
      <c r="J3141" s="4">
        <v>11</v>
      </c>
      <c r="K3141" s="6">
        <v>1988</v>
      </c>
      <c r="L3141" s="1">
        <f t="shared" si="99"/>
        <v>6676</v>
      </c>
      <c r="M3141">
        <v>58.02</v>
      </c>
      <c r="N3141">
        <v>7.42</v>
      </c>
      <c r="O3141" t="s">
        <v>669</v>
      </c>
      <c r="P3141" t="s">
        <v>26</v>
      </c>
      <c r="Q3141" t="s">
        <v>27</v>
      </c>
      <c r="R3141">
        <v>133</v>
      </c>
      <c r="S3141">
        <v>0</v>
      </c>
      <c r="T3141">
        <v>0</v>
      </c>
    </row>
    <row r="3142" spans="1:20">
      <c r="A3142" t="s">
        <v>2736</v>
      </c>
      <c r="B3142" s="4">
        <v>14</v>
      </c>
      <c r="C3142" s="4">
        <v>6</v>
      </c>
      <c r="D3142" s="4">
        <v>1988</v>
      </c>
      <c r="E3142" s="1">
        <f t="shared" si="98"/>
        <v>7253</v>
      </c>
      <c r="F3142">
        <v>62.6</v>
      </c>
      <c r="G3142">
        <v>29.75</v>
      </c>
      <c r="H3142" t="s">
        <v>2455</v>
      </c>
      <c r="I3142" s="4">
        <v>12</v>
      </c>
      <c r="J3142" s="4">
        <v>11</v>
      </c>
      <c r="K3142" s="6">
        <v>1988</v>
      </c>
      <c r="L3142" s="1">
        <f t="shared" si="99"/>
        <v>6676</v>
      </c>
      <c r="M3142">
        <v>62.62</v>
      </c>
      <c r="N3142">
        <v>29.7</v>
      </c>
      <c r="O3142" t="s">
        <v>2455</v>
      </c>
      <c r="P3142" t="s">
        <v>81</v>
      </c>
      <c r="Q3142" t="s">
        <v>35</v>
      </c>
      <c r="R3142">
        <v>151</v>
      </c>
      <c r="S3142">
        <v>4</v>
      </c>
      <c r="T3142">
        <v>306</v>
      </c>
    </row>
    <row r="3143" spans="1:20">
      <c r="A3143" t="s">
        <v>2778</v>
      </c>
      <c r="B3143" s="4">
        <v>24</v>
      </c>
      <c r="C3143" s="4">
        <v>5</v>
      </c>
      <c r="D3143" s="4">
        <v>1988</v>
      </c>
      <c r="E3143" s="1">
        <f t="shared" si="98"/>
        <v>10875</v>
      </c>
      <c r="F3143">
        <v>60.63</v>
      </c>
      <c r="G3143">
        <v>23.17</v>
      </c>
      <c r="H3143" t="s">
        <v>2455</v>
      </c>
      <c r="I3143" s="4">
        <v>3</v>
      </c>
      <c r="J3143" s="4">
        <v>10</v>
      </c>
      <c r="K3143" s="6">
        <v>1990</v>
      </c>
      <c r="L3143" s="1">
        <f t="shared" si="99"/>
        <v>3359</v>
      </c>
      <c r="M3143">
        <v>60.67</v>
      </c>
      <c r="N3143">
        <v>23.13</v>
      </c>
      <c r="O3143" t="s">
        <v>2455</v>
      </c>
      <c r="P3143" t="s">
        <v>26</v>
      </c>
      <c r="Q3143" t="s">
        <v>35</v>
      </c>
      <c r="R3143">
        <v>862</v>
      </c>
      <c r="S3143">
        <v>5</v>
      </c>
      <c r="T3143">
        <v>334</v>
      </c>
    </row>
    <row r="3144" spans="1:20">
      <c r="A3144" t="s">
        <v>2935</v>
      </c>
      <c r="B3144" s="4">
        <v>5</v>
      </c>
      <c r="C3144" s="4">
        <v>6</v>
      </c>
      <c r="D3144" s="4">
        <v>1988</v>
      </c>
      <c r="E3144" s="1">
        <f t="shared" si="98"/>
        <v>3966</v>
      </c>
      <c r="F3144">
        <v>60.63</v>
      </c>
      <c r="G3144">
        <v>25.48</v>
      </c>
      <c r="H3144" t="s">
        <v>2455</v>
      </c>
      <c r="I3144" s="4">
        <v>14</v>
      </c>
      <c r="J3144" s="4">
        <v>10</v>
      </c>
      <c r="K3144" s="6">
        <v>1988</v>
      </c>
      <c r="L3144" s="1">
        <f t="shared" si="99"/>
        <v>7375</v>
      </c>
      <c r="M3144">
        <v>60.58</v>
      </c>
      <c r="N3144">
        <v>25.42</v>
      </c>
      <c r="O3144" t="s">
        <v>2455</v>
      </c>
      <c r="P3144" t="s">
        <v>34</v>
      </c>
      <c r="Q3144" t="s">
        <v>35</v>
      </c>
      <c r="R3144">
        <v>131</v>
      </c>
      <c r="S3144">
        <v>7</v>
      </c>
      <c r="T3144">
        <v>214</v>
      </c>
    </row>
    <row r="3145" spans="1:20">
      <c r="A3145" t="s">
        <v>2954</v>
      </c>
      <c r="B3145" s="4">
        <v>29</v>
      </c>
      <c r="C3145" s="4">
        <v>5</v>
      </c>
      <c r="D3145" s="4">
        <v>1988</v>
      </c>
      <c r="E3145" s="1">
        <f t="shared" si="98"/>
        <v>12701</v>
      </c>
      <c r="F3145">
        <v>62.62</v>
      </c>
      <c r="G3145">
        <v>26.82</v>
      </c>
      <c r="H3145" t="s">
        <v>2455</v>
      </c>
      <c r="I3145" s="4">
        <v>3</v>
      </c>
      <c r="J3145" s="4">
        <v>6</v>
      </c>
      <c r="K3145" s="6">
        <v>1989</v>
      </c>
      <c r="L3145" s="1">
        <f t="shared" si="99"/>
        <v>3236</v>
      </c>
      <c r="M3145">
        <v>62.63</v>
      </c>
      <c r="N3145">
        <v>26.8</v>
      </c>
      <c r="O3145" t="s">
        <v>2455</v>
      </c>
      <c r="P3145" t="s">
        <v>40</v>
      </c>
      <c r="Q3145" t="s">
        <v>35</v>
      </c>
      <c r="R3145">
        <v>370</v>
      </c>
      <c r="S3145">
        <v>3</v>
      </c>
      <c r="T3145">
        <v>336</v>
      </c>
    </row>
    <row r="3146" spans="1:20">
      <c r="A3146" t="s">
        <v>2955</v>
      </c>
      <c r="B3146" s="4">
        <v>2</v>
      </c>
      <c r="C3146" s="4">
        <v>6</v>
      </c>
      <c r="D3146" s="4">
        <v>1988</v>
      </c>
      <c r="E3146" s="1">
        <f t="shared" si="98"/>
        <v>2870</v>
      </c>
      <c r="F3146">
        <v>62.67</v>
      </c>
      <c r="G3146">
        <v>26.83</v>
      </c>
      <c r="H3146" t="s">
        <v>2455</v>
      </c>
      <c r="I3146" s="4">
        <v>9</v>
      </c>
      <c r="J3146" s="4">
        <v>8</v>
      </c>
      <c r="K3146" s="6">
        <v>1988</v>
      </c>
      <c r="L3146" s="1">
        <f t="shared" si="99"/>
        <v>5488</v>
      </c>
      <c r="M3146">
        <v>62.67</v>
      </c>
      <c r="N3146">
        <v>26.83</v>
      </c>
      <c r="O3146" t="s">
        <v>2455</v>
      </c>
      <c r="P3146" t="s">
        <v>34</v>
      </c>
      <c r="Q3146" t="s">
        <v>35</v>
      </c>
      <c r="R3146">
        <v>68</v>
      </c>
      <c r="S3146">
        <v>0</v>
      </c>
      <c r="T3146">
        <v>0</v>
      </c>
    </row>
    <row r="3147" spans="1:20">
      <c r="A3147" t="s">
        <v>2956</v>
      </c>
      <c r="B3147" s="4">
        <v>2</v>
      </c>
      <c r="C3147" s="4">
        <v>6</v>
      </c>
      <c r="D3147" s="4">
        <v>1988</v>
      </c>
      <c r="E3147" s="1">
        <f t="shared" si="98"/>
        <v>2870</v>
      </c>
      <c r="F3147">
        <v>62.67</v>
      </c>
      <c r="G3147">
        <v>26.83</v>
      </c>
      <c r="H3147" t="s">
        <v>2455</v>
      </c>
      <c r="I3147" s="4">
        <v>24</v>
      </c>
      <c r="J3147" s="4">
        <v>8</v>
      </c>
      <c r="K3147" s="6">
        <v>1988</v>
      </c>
      <c r="L3147" s="1">
        <f t="shared" si="99"/>
        <v>10967</v>
      </c>
      <c r="M3147">
        <v>62.67</v>
      </c>
      <c r="N3147">
        <v>26.83</v>
      </c>
      <c r="O3147" t="s">
        <v>2455</v>
      </c>
      <c r="P3147" t="s">
        <v>34</v>
      </c>
      <c r="Q3147" t="s">
        <v>35</v>
      </c>
      <c r="R3147">
        <v>83</v>
      </c>
      <c r="S3147">
        <v>0</v>
      </c>
      <c r="T3147">
        <v>0</v>
      </c>
    </row>
    <row r="3148" spans="1:20">
      <c r="A3148" t="s">
        <v>3102</v>
      </c>
      <c r="B3148" s="4">
        <v>15</v>
      </c>
      <c r="C3148" s="4">
        <v>6</v>
      </c>
      <c r="D3148" s="4">
        <v>1988</v>
      </c>
      <c r="E3148" s="1">
        <f t="shared" si="98"/>
        <v>7618</v>
      </c>
      <c r="F3148">
        <v>65.27</v>
      </c>
      <c r="G3148">
        <v>26.08</v>
      </c>
      <c r="H3148" t="s">
        <v>2455</v>
      </c>
      <c r="I3148" s="4">
        <v>16</v>
      </c>
      <c r="J3148" s="4">
        <v>10</v>
      </c>
      <c r="K3148" s="6">
        <v>1988</v>
      </c>
      <c r="L3148" s="1">
        <f t="shared" si="99"/>
        <v>8106</v>
      </c>
      <c r="M3148">
        <v>65.27</v>
      </c>
      <c r="N3148">
        <v>26.07</v>
      </c>
      <c r="O3148" t="s">
        <v>2455</v>
      </c>
      <c r="P3148" t="s">
        <v>34</v>
      </c>
      <c r="Q3148" t="s">
        <v>35</v>
      </c>
      <c r="R3148">
        <v>123</v>
      </c>
      <c r="S3148">
        <v>1</v>
      </c>
      <c r="T3148">
        <v>270</v>
      </c>
    </row>
    <row r="3149" spans="1:20">
      <c r="A3149" t="s">
        <v>3141</v>
      </c>
      <c r="B3149" s="4">
        <v>3</v>
      </c>
      <c r="C3149" s="4">
        <v>6</v>
      </c>
      <c r="D3149" s="4">
        <v>1988</v>
      </c>
      <c r="E3149" s="1">
        <f t="shared" si="98"/>
        <v>3235</v>
      </c>
      <c r="F3149">
        <v>60.22</v>
      </c>
      <c r="G3149">
        <v>24.87</v>
      </c>
      <c r="H3149" t="s">
        <v>2455</v>
      </c>
      <c r="I3149" s="4">
        <v>10</v>
      </c>
      <c r="J3149" s="4">
        <v>11</v>
      </c>
      <c r="K3149" s="6">
        <v>1996</v>
      </c>
      <c r="L3149" s="1">
        <f t="shared" si="99"/>
        <v>5953</v>
      </c>
      <c r="M3149">
        <v>60.23</v>
      </c>
      <c r="N3149">
        <v>24.87</v>
      </c>
      <c r="O3149" t="s">
        <v>2455</v>
      </c>
      <c r="P3149" t="s">
        <v>81</v>
      </c>
      <c r="Q3149" t="s">
        <v>35</v>
      </c>
      <c r="R3149">
        <v>3082</v>
      </c>
      <c r="S3149">
        <v>2</v>
      </c>
      <c r="T3149">
        <v>0</v>
      </c>
    </row>
    <row r="3150" spans="1:20">
      <c r="A3150" t="s">
        <v>3164</v>
      </c>
      <c r="B3150" s="4">
        <v>21</v>
      </c>
      <c r="C3150" s="4">
        <v>6</v>
      </c>
      <c r="D3150" s="4">
        <v>1988</v>
      </c>
      <c r="E3150" s="1">
        <f t="shared" si="98"/>
        <v>9810</v>
      </c>
      <c r="F3150">
        <v>60.48</v>
      </c>
      <c r="G3150">
        <v>23.97</v>
      </c>
      <c r="H3150" t="s">
        <v>2455</v>
      </c>
      <c r="I3150" s="4">
        <v>14</v>
      </c>
      <c r="J3150" s="4">
        <v>3</v>
      </c>
      <c r="K3150" s="6">
        <v>1989</v>
      </c>
      <c r="L3150" s="1">
        <f t="shared" si="99"/>
        <v>7162</v>
      </c>
      <c r="M3150">
        <v>60.48</v>
      </c>
      <c r="N3150">
        <v>24</v>
      </c>
      <c r="O3150" t="s">
        <v>2455</v>
      </c>
      <c r="P3150" t="s">
        <v>34</v>
      </c>
      <c r="Q3150" t="s">
        <v>35</v>
      </c>
      <c r="R3150">
        <v>266</v>
      </c>
      <c r="S3150">
        <v>2</v>
      </c>
      <c r="T3150">
        <v>91</v>
      </c>
    </row>
    <row r="3151" spans="1:20">
      <c r="A3151" t="s">
        <v>3165</v>
      </c>
      <c r="B3151" s="4">
        <v>21</v>
      </c>
      <c r="C3151" s="4">
        <v>6</v>
      </c>
      <c r="D3151" s="4">
        <v>1988</v>
      </c>
      <c r="E3151" s="1">
        <f t="shared" si="98"/>
        <v>9810</v>
      </c>
      <c r="F3151">
        <v>60.48</v>
      </c>
      <c r="G3151">
        <v>23.97</v>
      </c>
      <c r="H3151" t="s">
        <v>2455</v>
      </c>
      <c r="I3151" s="4">
        <v>2</v>
      </c>
      <c r="J3151" s="4">
        <v>6</v>
      </c>
      <c r="K3151" s="6">
        <v>1994</v>
      </c>
      <c r="L3151" s="1">
        <f t="shared" si="99"/>
        <v>2876</v>
      </c>
      <c r="M3151">
        <v>60.48</v>
      </c>
      <c r="N3151">
        <v>24</v>
      </c>
      <c r="O3151" t="s">
        <v>2455</v>
      </c>
      <c r="P3151" t="s">
        <v>40</v>
      </c>
      <c r="Q3151" t="s">
        <v>35</v>
      </c>
      <c r="R3151">
        <v>2172</v>
      </c>
      <c r="S3151">
        <v>2</v>
      </c>
      <c r="T3151">
        <v>91</v>
      </c>
    </row>
    <row r="3152" spans="1:20">
      <c r="A3152" t="s">
        <v>3166</v>
      </c>
      <c r="B3152" s="4">
        <v>21</v>
      </c>
      <c r="C3152" s="4">
        <v>6</v>
      </c>
      <c r="D3152" s="4">
        <v>1988</v>
      </c>
      <c r="E3152" s="1">
        <f t="shared" si="98"/>
        <v>9810</v>
      </c>
      <c r="F3152">
        <v>60.48</v>
      </c>
      <c r="G3152">
        <v>23.97</v>
      </c>
      <c r="H3152" t="s">
        <v>2455</v>
      </c>
      <c r="I3152" s="4">
        <v>22</v>
      </c>
      <c r="J3152" s="4">
        <v>10</v>
      </c>
      <c r="K3152" s="6">
        <v>1988</v>
      </c>
      <c r="L3152" s="1">
        <f t="shared" si="99"/>
        <v>10297</v>
      </c>
      <c r="M3152">
        <v>60.48</v>
      </c>
      <c r="N3152">
        <v>24</v>
      </c>
      <c r="O3152" t="s">
        <v>2455</v>
      </c>
      <c r="P3152" t="s">
        <v>34</v>
      </c>
      <c r="Q3152" t="s">
        <v>35</v>
      </c>
      <c r="R3152">
        <v>123</v>
      </c>
      <c r="S3152">
        <v>2</v>
      </c>
      <c r="T3152">
        <v>91</v>
      </c>
    </row>
    <row r="3153" spans="1:20">
      <c r="A3153" t="s">
        <v>3187</v>
      </c>
      <c r="B3153" s="4">
        <v>25</v>
      </c>
      <c r="C3153" s="4">
        <v>5</v>
      </c>
      <c r="D3153" s="4">
        <v>1988</v>
      </c>
      <c r="E3153" s="1">
        <f t="shared" si="98"/>
        <v>11240</v>
      </c>
      <c r="F3153">
        <v>62.68</v>
      </c>
      <c r="G3153">
        <v>23</v>
      </c>
      <c r="H3153" t="s">
        <v>2455</v>
      </c>
      <c r="I3153" s="4">
        <v>24</v>
      </c>
      <c r="J3153" s="4">
        <v>10</v>
      </c>
      <c r="K3153" s="6">
        <v>1988</v>
      </c>
      <c r="L3153" s="1">
        <f t="shared" si="99"/>
        <v>11028</v>
      </c>
      <c r="M3153">
        <v>62.75</v>
      </c>
      <c r="N3153">
        <v>22.85</v>
      </c>
      <c r="O3153" t="s">
        <v>2455</v>
      </c>
      <c r="P3153" t="s">
        <v>34</v>
      </c>
      <c r="Q3153" t="s">
        <v>35</v>
      </c>
      <c r="R3153">
        <v>152</v>
      </c>
      <c r="S3153">
        <v>11</v>
      </c>
      <c r="T3153">
        <v>315</v>
      </c>
    </row>
    <row r="3154" spans="1:20">
      <c r="A3154" t="s">
        <v>3188</v>
      </c>
      <c r="B3154" s="4">
        <v>26</v>
      </c>
      <c r="C3154" s="4">
        <v>5</v>
      </c>
      <c r="D3154" s="4">
        <v>1988</v>
      </c>
      <c r="E3154" s="1">
        <f t="shared" si="98"/>
        <v>11605</v>
      </c>
      <c r="F3154">
        <v>62.8</v>
      </c>
      <c r="G3154">
        <v>22.87</v>
      </c>
      <c r="H3154" t="s">
        <v>2455</v>
      </c>
      <c r="I3154" s="4">
        <v>19</v>
      </c>
      <c r="J3154" s="4">
        <v>9</v>
      </c>
      <c r="K3154" s="6">
        <v>1994</v>
      </c>
      <c r="L3154" s="1">
        <f t="shared" si="99"/>
        <v>9177</v>
      </c>
      <c r="M3154">
        <v>62.8</v>
      </c>
      <c r="N3154">
        <v>22.92</v>
      </c>
      <c r="O3154" t="s">
        <v>2455</v>
      </c>
      <c r="P3154" t="s">
        <v>34</v>
      </c>
      <c r="Q3154" t="s">
        <v>35</v>
      </c>
      <c r="R3154">
        <v>2307</v>
      </c>
      <c r="S3154">
        <v>3</v>
      </c>
      <c r="T3154">
        <v>91</v>
      </c>
    </row>
    <row r="3155" spans="1:20">
      <c r="A3155" t="s">
        <v>3189</v>
      </c>
      <c r="B3155" s="4">
        <v>26</v>
      </c>
      <c r="C3155" s="4">
        <v>5</v>
      </c>
      <c r="D3155" s="4">
        <v>1988</v>
      </c>
      <c r="E3155" s="1">
        <f t="shared" si="98"/>
        <v>11605</v>
      </c>
      <c r="F3155">
        <v>62.8</v>
      </c>
      <c r="G3155">
        <v>22.87</v>
      </c>
      <c r="H3155" t="s">
        <v>2455</v>
      </c>
      <c r="I3155" s="4">
        <v>14</v>
      </c>
      <c r="J3155" s="4">
        <v>5</v>
      </c>
      <c r="K3155" s="6">
        <v>1989</v>
      </c>
      <c r="L3155" s="1">
        <f t="shared" si="99"/>
        <v>7223</v>
      </c>
      <c r="M3155">
        <v>62.8</v>
      </c>
      <c r="N3155">
        <v>22.92</v>
      </c>
      <c r="O3155" t="s">
        <v>2455</v>
      </c>
      <c r="P3155" t="s">
        <v>81</v>
      </c>
      <c r="Q3155" t="s">
        <v>35</v>
      </c>
      <c r="R3155">
        <v>353</v>
      </c>
      <c r="S3155">
        <v>3</v>
      </c>
      <c r="T3155">
        <v>91</v>
      </c>
    </row>
    <row r="3156" spans="1:20">
      <c r="A3156" t="s">
        <v>3190</v>
      </c>
      <c r="B3156" s="4">
        <v>30</v>
      </c>
      <c r="C3156" s="4">
        <v>5</v>
      </c>
      <c r="D3156" s="4">
        <v>1988</v>
      </c>
      <c r="E3156" s="1">
        <f t="shared" si="98"/>
        <v>13066</v>
      </c>
      <c r="F3156">
        <v>62.77</v>
      </c>
      <c r="G3156">
        <v>22.85</v>
      </c>
      <c r="H3156" t="s">
        <v>2455</v>
      </c>
      <c r="I3156" s="4">
        <v>2</v>
      </c>
      <c r="J3156" s="4">
        <v>8</v>
      </c>
      <c r="K3156" s="6">
        <v>1988</v>
      </c>
      <c r="L3156" s="1">
        <f t="shared" si="99"/>
        <v>2931</v>
      </c>
      <c r="M3156">
        <v>62.77</v>
      </c>
      <c r="N3156">
        <v>22.85</v>
      </c>
      <c r="O3156" t="s">
        <v>2455</v>
      </c>
      <c r="P3156" t="s">
        <v>81</v>
      </c>
      <c r="Q3156" t="s">
        <v>35</v>
      </c>
      <c r="R3156">
        <v>64</v>
      </c>
      <c r="S3156">
        <v>0</v>
      </c>
      <c r="T3156">
        <v>0</v>
      </c>
    </row>
    <row r="3157" spans="1:20">
      <c r="A3157" t="s">
        <v>3198</v>
      </c>
      <c r="B3157" s="4">
        <v>3</v>
      </c>
      <c r="C3157" s="4">
        <v>6</v>
      </c>
      <c r="D3157" s="4">
        <v>1988</v>
      </c>
      <c r="E3157" s="1">
        <f t="shared" si="98"/>
        <v>3235</v>
      </c>
      <c r="F3157">
        <v>61.82</v>
      </c>
      <c r="G3157">
        <v>22.77</v>
      </c>
      <c r="H3157" t="s">
        <v>2455</v>
      </c>
      <c r="I3157" s="4">
        <v>10</v>
      </c>
      <c r="J3157" s="4">
        <v>7</v>
      </c>
      <c r="K3157" s="6">
        <v>1989</v>
      </c>
      <c r="L3157" s="1">
        <f t="shared" si="99"/>
        <v>5823</v>
      </c>
      <c r="M3157">
        <v>61.82</v>
      </c>
      <c r="N3157">
        <v>22.8</v>
      </c>
      <c r="O3157" t="s">
        <v>2455</v>
      </c>
      <c r="P3157" t="s">
        <v>81</v>
      </c>
      <c r="Q3157" t="s">
        <v>35</v>
      </c>
      <c r="R3157">
        <v>402</v>
      </c>
      <c r="S3157">
        <v>2</v>
      </c>
      <c r="T3157">
        <v>91</v>
      </c>
    </row>
    <row r="3158" spans="1:20">
      <c r="A3158" t="s">
        <v>3202</v>
      </c>
      <c r="B3158" s="4">
        <v>15</v>
      </c>
      <c r="C3158" s="4">
        <v>6</v>
      </c>
      <c r="D3158" s="4">
        <v>1988</v>
      </c>
      <c r="E3158" s="1">
        <f t="shared" si="98"/>
        <v>7618</v>
      </c>
      <c r="F3158">
        <v>62.97</v>
      </c>
      <c r="G3158">
        <v>28</v>
      </c>
      <c r="H3158" t="s">
        <v>2455</v>
      </c>
      <c r="I3158" s="4">
        <v>15</v>
      </c>
      <c r="J3158" s="4">
        <v>8</v>
      </c>
      <c r="K3158" s="6">
        <v>1988</v>
      </c>
      <c r="L3158" s="1">
        <f t="shared" si="99"/>
        <v>7679</v>
      </c>
      <c r="M3158">
        <v>62.97</v>
      </c>
      <c r="N3158">
        <v>28</v>
      </c>
      <c r="O3158" t="s">
        <v>2455</v>
      </c>
      <c r="P3158" t="s">
        <v>40</v>
      </c>
      <c r="Q3158" t="s">
        <v>35</v>
      </c>
      <c r="R3158">
        <v>61</v>
      </c>
      <c r="S3158">
        <v>0</v>
      </c>
      <c r="T3158">
        <v>0</v>
      </c>
    </row>
    <row r="3159" spans="1:20">
      <c r="A3159" t="s">
        <v>3204</v>
      </c>
      <c r="B3159" s="4">
        <v>6</v>
      </c>
      <c r="C3159" s="4">
        <v>6</v>
      </c>
      <c r="D3159" s="4">
        <v>1988</v>
      </c>
      <c r="E3159" s="1">
        <f t="shared" si="98"/>
        <v>4331</v>
      </c>
      <c r="F3159">
        <v>60.63</v>
      </c>
      <c r="G3159">
        <v>27.22</v>
      </c>
      <c r="H3159" t="s">
        <v>2455</v>
      </c>
      <c r="I3159" s="4">
        <v>15</v>
      </c>
      <c r="J3159" s="4">
        <v>10</v>
      </c>
      <c r="K3159" s="6">
        <v>1988</v>
      </c>
      <c r="L3159" s="1">
        <f t="shared" si="99"/>
        <v>7740</v>
      </c>
      <c r="M3159">
        <v>60.63</v>
      </c>
      <c r="N3159">
        <v>27.22</v>
      </c>
      <c r="O3159" t="s">
        <v>2455</v>
      </c>
      <c r="P3159" t="s">
        <v>34</v>
      </c>
      <c r="Q3159" t="s">
        <v>35</v>
      </c>
      <c r="R3159">
        <v>131</v>
      </c>
      <c r="S3159">
        <v>0</v>
      </c>
      <c r="T3159">
        <v>0</v>
      </c>
    </row>
    <row r="3160" spans="1:20">
      <c r="A3160" t="s">
        <v>3209</v>
      </c>
      <c r="B3160" s="4">
        <v>3</v>
      </c>
      <c r="C3160" s="4">
        <v>6</v>
      </c>
      <c r="D3160" s="4">
        <v>1988</v>
      </c>
      <c r="E3160" s="1">
        <f t="shared" si="98"/>
        <v>3235</v>
      </c>
      <c r="F3160">
        <v>62.78</v>
      </c>
      <c r="G3160">
        <v>22.88</v>
      </c>
      <c r="H3160" t="s">
        <v>2455</v>
      </c>
      <c r="I3160" s="4">
        <v>4</v>
      </c>
      <c r="J3160" s="4">
        <v>10</v>
      </c>
      <c r="K3160" s="6">
        <v>1988</v>
      </c>
      <c r="L3160" s="1">
        <f t="shared" si="99"/>
        <v>3723</v>
      </c>
      <c r="M3160">
        <v>62.8</v>
      </c>
      <c r="N3160">
        <v>22.92</v>
      </c>
      <c r="O3160" t="s">
        <v>2455</v>
      </c>
      <c r="P3160" t="s">
        <v>40</v>
      </c>
      <c r="Q3160" t="s">
        <v>35</v>
      </c>
      <c r="R3160">
        <v>123</v>
      </c>
      <c r="S3160">
        <v>3</v>
      </c>
      <c r="T3160">
        <v>43</v>
      </c>
    </row>
    <row r="3161" spans="1:20">
      <c r="A3161" t="s">
        <v>3210</v>
      </c>
      <c r="B3161" s="4">
        <v>12</v>
      </c>
      <c r="C3161" s="4">
        <v>6</v>
      </c>
      <c r="D3161" s="4">
        <v>1988</v>
      </c>
      <c r="E3161" s="1">
        <f t="shared" si="98"/>
        <v>6523</v>
      </c>
      <c r="F3161">
        <v>62.9</v>
      </c>
      <c r="G3161">
        <v>22.8</v>
      </c>
      <c r="H3161" t="s">
        <v>2455</v>
      </c>
      <c r="I3161" s="4">
        <v>5</v>
      </c>
      <c r="J3161" s="4">
        <v>1</v>
      </c>
      <c r="K3161" s="6">
        <v>1989</v>
      </c>
      <c r="L3161" s="1">
        <f t="shared" si="99"/>
        <v>3816</v>
      </c>
      <c r="M3161">
        <v>62.82</v>
      </c>
      <c r="N3161">
        <v>22.95</v>
      </c>
      <c r="O3161" t="s">
        <v>2455</v>
      </c>
      <c r="P3161" t="s">
        <v>34</v>
      </c>
      <c r="Q3161" t="s">
        <v>35</v>
      </c>
      <c r="R3161">
        <v>207</v>
      </c>
      <c r="S3161">
        <v>12</v>
      </c>
      <c r="T3161">
        <v>141</v>
      </c>
    </row>
    <row r="3162" spans="1:20">
      <c r="A3162" t="s">
        <v>3873</v>
      </c>
      <c r="B3162" s="4">
        <v>31</v>
      </c>
      <c r="C3162" s="4">
        <v>5</v>
      </c>
      <c r="D3162" s="4">
        <v>1988</v>
      </c>
      <c r="E3162" s="1">
        <f t="shared" si="98"/>
        <v>13431</v>
      </c>
      <c r="F3162">
        <v>57.68</v>
      </c>
      <c r="G3162">
        <v>11.95</v>
      </c>
      <c r="H3162" t="s">
        <v>2497</v>
      </c>
      <c r="I3162" s="4">
        <v>14</v>
      </c>
      <c r="J3162" s="4">
        <v>8</v>
      </c>
      <c r="K3162" s="6">
        <v>1988</v>
      </c>
      <c r="L3162" s="1">
        <f t="shared" si="99"/>
        <v>7314</v>
      </c>
      <c r="M3162">
        <v>57.68</v>
      </c>
      <c r="N3162">
        <v>11.95</v>
      </c>
      <c r="O3162" t="s">
        <v>2497</v>
      </c>
      <c r="P3162" t="s">
        <v>84</v>
      </c>
      <c r="Q3162" t="s">
        <v>35</v>
      </c>
      <c r="R3162">
        <v>75</v>
      </c>
      <c r="S3162">
        <v>0</v>
      </c>
      <c r="T3162">
        <v>0</v>
      </c>
    </row>
    <row r="3163" spans="1:20">
      <c r="A3163" t="s">
        <v>3967</v>
      </c>
      <c r="B3163" s="4">
        <v>22</v>
      </c>
      <c r="C3163" s="4">
        <v>5</v>
      </c>
      <c r="D3163" s="4">
        <v>1988</v>
      </c>
      <c r="E3163" s="1">
        <f t="shared" si="98"/>
        <v>10144</v>
      </c>
      <c r="F3163">
        <v>56.17</v>
      </c>
      <c r="G3163">
        <v>14.88</v>
      </c>
      <c r="H3163" t="s">
        <v>2497</v>
      </c>
      <c r="I3163" s="4">
        <v>28</v>
      </c>
      <c r="J3163" s="4">
        <v>3</v>
      </c>
      <c r="K3163" s="6">
        <v>1991</v>
      </c>
      <c r="L3163" s="1">
        <f t="shared" si="99"/>
        <v>12278</v>
      </c>
      <c r="M3163">
        <v>56.22</v>
      </c>
      <c r="N3163">
        <v>15.28</v>
      </c>
      <c r="O3163" t="s">
        <v>2497</v>
      </c>
      <c r="P3163" t="s">
        <v>40</v>
      </c>
      <c r="Q3163" t="s">
        <v>52</v>
      </c>
      <c r="R3163">
        <v>1040</v>
      </c>
      <c r="S3163">
        <v>26</v>
      </c>
      <c r="T3163">
        <v>78</v>
      </c>
    </row>
    <row r="3164" spans="1:20">
      <c r="A3164" t="s">
        <v>3985</v>
      </c>
      <c r="B3164" s="4">
        <v>29</v>
      </c>
      <c r="C3164" s="4">
        <v>5</v>
      </c>
      <c r="D3164" s="4">
        <v>1988</v>
      </c>
      <c r="E3164" s="1">
        <f t="shared" si="98"/>
        <v>12701</v>
      </c>
      <c r="F3164">
        <v>55.67</v>
      </c>
      <c r="G3164">
        <v>13.5</v>
      </c>
      <c r="H3164" t="s">
        <v>2497</v>
      </c>
      <c r="I3164" s="4">
        <v>5</v>
      </c>
      <c r="J3164" s="4">
        <v>4</v>
      </c>
      <c r="K3164" s="6">
        <v>1989</v>
      </c>
      <c r="L3164" s="1">
        <f t="shared" si="99"/>
        <v>3906</v>
      </c>
      <c r="M3164">
        <v>55.85</v>
      </c>
      <c r="N3164">
        <v>13.6</v>
      </c>
      <c r="O3164" t="s">
        <v>2497</v>
      </c>
      <c r="P3164" t="s">
        <v>34</v>
      </c>
      <c r="Q3164" t="s">
        <v>35</v>
      </c>
      <c r="R3164">
        <v>311</v>
      </c>
      <c r="S3164">
        <v>22</v>
      </c>
      <c r="T3164">
        <v>18</v>
      </c>
    </row>
    <row r="3165" spans="1:20">
      <c r="A3165" t="s">
        <v>3986</v>
      </c>
      <c r="B3165" s="4">
        <v>29</v>
      </c>
      <c r="C3165" s="4">
        <v>5</v>
      </c>
      <c r="D3165" s="4">
        <v>1988</v>
      </c>
      <c r="E3165" s="1">
        <f t="shared" si="98"/>
        <v>12701</v>
      </c>
      <c r="F3165">
        <v>55.67</v>
      </c>
      <c r="G3165">
        <v>13.5</v>
      </c>
      <c r="H3165" t="s">
        <v>2497</v>
      </c>
      <c r="I3165" s="4">
        <v>26</v>
      </c>
      <c r="J3165" s="4">
        <v>11</v>
      </c>
      <c r="K3165" s="6">
        <v>1989</v>
      </c>
      <c r="L3165" s="1">
        <f t="shared" si="99"/>
        <v>11790</v>
      </c>
      <c r="M3165">
        <v>55.67</v>
      </c>
      <c r="N3165">
        <v>13.48</v>
      </c>
      <c r="O3165" t="s">
        <v>2497</v>
      </c>
      <c r="P3165" t="s">
        <v>34</v>
      </c>
      <c r="Q3165" t="s">
        <v>35</v>
      </c>
      <c r="R3165">
        <v>546</v>
      </c>
      <c r="S3165">
        <v>2</v>
      </c>
      <c r="T3165">
        <v>270</v>
      </c>
    </row>
    <row r="3166" spans="1:20">
      <c r="A3166" t="s">
        <v>3987</v>
      </c>
      <c r="B3166" s="4">
        <v>29</v>
      </c>
      <c r="C3166" s="4">
        <v>5</v>
      </c>
      <c r="D3166" s="4">
        <v>1988</v>
      </c>
      <c r="E3166" s="1">
        <f t="shared" si="98"/>
        <v>12701</v>
      </c>
      <c r="F3166">
        <v>55.67</v>
      </c>
      <c r="G3166">
        <v>13.5</v>
      </c>
      <c r="H3166" t="s">
        <v>2497</v>
      </c>
      <c r="I3166" s="4">
        <v>26</v>
      </c>
      <c r="J3166" s="4">
        <v>11</v>
      </c>
      <c r="K3166" s="6">
        <v>1989</v>
      </c>
      <c r="L3166" s="1">
        <f t="shared" si="99"/>
        <v>11790</v>
      </c>
      <c r="M3166">
        <v>55.67</v>
      </c>
      <c r="N3166">
        <v>13.48</v>
      </c>
      <c r="O3166" t="s">
        <v>2497</v>
      </c>
      <c r="P3166" t="s">
        <v>34</v>
      </c>
      <c r="Q3166" t="s">
        <v>35</v>
      </c>
      <c r="R3166">
        <v>546</v>
      </c>
      <c r="S3166">
        <v>2</v>
      </c>
      <c r="T3166">
        <v>270</v>
      </c>
    </row>
    <row r="3167" spans="1:20">
      <c r="A3167" t="s">
        <v>3988</v>
      </c>
      <c r="B3167" s="4">
        <v>29</v>
      </c>
      <c r="C3167" s="4">
        <v>5</v>
      </c>
      <c r="D3167" s="4">
        <v>1988</v>
      </c>
      <c r="E3167" s="1">
        <f t="shared" si="98"/>
        <v>12701</v>
      </c>
      <c r="F3167">
        <v>55.67</v>
      </c>
      <c r="G3167">
        <v>13.5</v>
      </c>
      <c r="H3167" t="s">
        <v>2497</v>
      </c>
      <c r="I3167" s="4">
        <v>10</v>
      </c>
      <c r="J3167" s="4">
        <v>1</v>
      </c>
      <c r="K3167" s="6">
        <v>1993</v>
      </c>
      <c r="L3167" s="1">
        <f t="shared" si="99"/>
        <v>5646</v>
      </c>
      <c r="M3167">
        <v>55.68</v>
      </c>
      <c r="N3167">
        <v>13.45</v>
      </c>
      <c r="O3167" t="s">
        <v>2497</v>
      </c>
      <c r="P3167" t="s">
        <v>40</v>
      </c>
      <c r="Q3167" t="s">
        <v>35</v>
      </c>
      <c r="R3167">
        <v>1687</v>
      </c>
      <c r="S3167">
        <v>4</v>
      </c>
      <c r="T3167">
        <v>301</v>
      </c>
    </row>
    <row r="3168" spans="1:20">
      <c r="A3168" t="s">
        <v>3993</v>
      </c>
      <c r="B3168" s="4">
        <v>22</v>
      </c>
      <c r="C3168" s="4">
        <v>5</v>
      </c>
      <c r="D3168" s="4">
        <v>1988</v>
      </c>
      <c r="E3168" s="1">
        <f t="shared" si="98"/>
        <v>10144</v>
      </c>
      <c r="F3168">
        <v>57.88</v>
      </c>
      <c r="G3168">
        <v>11.58</v>
      </c>
      <c r="H3168" t="s">
        <v>2497</v>
      </c>
      <c r="I3168" s="4">
        <v>17</v>
      </c>
      <c r="J3168" s="4">
        <v>6</v>
      </c>
      <c r="K3168" s="6">
        <v>1988</v>
      </c>
      <c r="L3168" s="1">
        <f t="shared" si="99"/>
        <v>8349</v>
      </c>
      <c r="M3168">
        <v>57.88</v>
      </c>
      <c r="N3168">
        <v>11.58</v>
      </c>
      <c r="O3168" t="s">
        <v>2497</v>
      </c>
      <c r="P3168" t="s">
        <v>84</v>
      </c>
      <c r="Q3168" t="s">
        <v>35</v>
      </c>
      <c r="R3168">
        <v>26</v>
      </c>
      <c r="S3168">
        <v>0</v>
      </c>
      <c r="T3168">
        <v>0</v>
      </c>
    </row>
    <row r="3169" spans="1:20">
      <c r="A3169" t="s">
        <v>113</v>
      </c>
      <c r="B3169" s="4">
        <v>16</v>
      </c>
      <c r="C3169" s="4">
        <v>4</v>
      </c>
      <c r="D3169" s="4">
        <v>1989</v>
      </c>
      <c r="E3169" s="1">
        <f t="shared" si="98"/>
        <v>7924</v>
      </c>
      <c r="F3169">
        <v>50.72</v>
      </c>
      <c r="G3169">
        <v>2.88</v>
      </c>
      <c r="H3169" t="s">
        <v>22</v>
      </c>
      <c r="I3169" s="4">
        <v>28</v>
      </c>
      <c r="J3169" s="4">
        <v>5</v>
      </c>
      <c r="K3169" s="6">
        <v>1990</v>
      </c>
      <c r="L3169" s="1">
        <f t="shared" si="99"/>
        <v>12338</v>
      </c>
      <c r="M3169">
        <v>50.67</v>
      </c>
      <c r="N3169">
        <v>2.48</v>
      </c>
      <c r="O3169" t="s">
        <v>116</v>
      </c>
      <c r="P3169" t="s">
        <v>40</v>
      </c>
      <c r="Q3169" t="s">
        <v>35</v>
      </c>
      <c r="R3169">
        <v>407</v>
      </c>
      <c r="S3169">
        <v>29</v>
      </c>
      <c r="T3169">
        <v>259</v>
      </c>
    </row>
    <row r="3170" spans="1:20">
      <c r="A3170" t="s">
        <v>401</v>
      </c>
      <c r="B3170" s="4">
        <v>27</v>
      </c>
      <c r="C3170" s="4">
        <v>5</v>
      </c>
      <c r="D3170" s="4">
        <v>1989</v>
      </c>
      <c r="E3170" s="1">
        <f t="shared" si="98"/>
        <v>11971</v>
      </c>
      <c r="F3170">
        <v>53.08</v>
      </c>
      <c r="G3170">
        <v>12.33</v>
      </c>
      <c r="H3170" t="s">
        <v>332</v>
      </c>
      <c r="I3170" s="4">
        <v>15</v>
      </c>
      <c r="J3170" s="4">
        <v>9</v>
      </c>
      <c r="K3170" s="6">
        <v>1990</v>
      </c>
      <c r="L3170" s="1">
        <f t="shared" si="99"/>
        <v>7712</v>
      </c>
      <c r="M3170">
        <v>53.02</v>
      </c>
      <c r="N3170">
        <v>12.38</v>
      </c>
      <c r="O3170" t="s">
        <v>332</v>
      </c>
      <c r="P3170" t="s">
        <v>26</v>
      </c>
      <c r="Q3170" t="s">
        <v>27</v>
      </c>
      <c r="R3170">
        <v>476</v>
      </c>
      <c r="S3170">
        <v>9</v>
      </c>
      <c r="T3170">
        <v>156</v>
      </c>
    </row>
    <row r="3171" spans="1:20">
      <c r="A3171" t="s">
        <v>553</v>
      </c>
      <c r="B3171" s="4">
        <v>6</v>
      </c>
      <c r="C3171" s="4">
        <v>6</v>
      </c>
      <c r="D3171" s="4">
        <v>1989</v>
      </c>
      <c r="E3171" s="1">
        <f t="shared" si="98"/>
        <v>4332</v>
      </c>
      <c r="F3171">
        <v>51.28</v>
      </c>
      <c r="G3171">
        <v>8.82</v>
      </c>
      <c r="H3171" t="s">
        <v>332</v>
      </c>
      <c r="I3171" s="4">
        <v>1</v>
      </c>
      <c r="J3171" s="4">
        <v>6</v>
      </c>
      <c r="K3171" s="6">
        <v>1992</v>
      </c>
      <c r="L3171" s="1">
        <f t="shared" si="99"/>
        <v>2509</v>
      </c>
      <c r="M3171">
        <v>51.27</v>
      </c>
      <c r="N3171">
        <v>8.83</v>
      </c>
      <c r="O3171" t="s">
        <v>332</v>
      </c>
      <c r="P3171" t="s">
        <v>81</v>
      </c>
      <c r="Q3171" t="s">
        <v>35</v>
      </c>
      <c r="R3171">
        <v>1091</v>
      </c>
      <c r="S3171">
        <v>4</v>
      </c>
      <c r="T3171">
        <v>181</v>
      </c>
    </row>
    <row r="3172" spans="1:20">
      <c r="A3172" t="s">
        <v>554</v>
      </c>
      <c r="B3172" s="4">
        <v>14</v>
      </c>
      <c r="C3172" s="4">
        <v>6</v>
      </c>
      <c r="D3172" s="4">
        <v>1989</v>
      </c>
      <c r="E3172" s="1">
        <f t="shared" si="98"/>
        <v>7254</v>
      </c>
      <c r="F3172">
        <v>51.27</v>
      </c>
      <c r="G3172">
        <v>8.8699999999999992</v>
      </c>
      <c r="H3172" t="s">
        <v>332</v>
      </c>
      <c r="I3172" s="4">
        <v>1</v>
      </c>
      <c r="J3172" s="4">
        <v>1</v>
      </c>
      <c r="K3172" s="6">
        <v>1990</v>
      </c>
      <c r="L3172" s="1">
        <f t="shared" si="99"/>
        <v>2356</v>
      </c>
      <c r="M3172">
        <v>51.35</v>
      </c>
      <c r="N3172">
        <v>8.92</v>
      </c>
      <c r="O3172" t="s">
        <v>332</v>
      </c>
      <c r="P3172" t="s">
        <v>81</v>
      </c>
      <c r="Q3172" t="s">
        <v>35</v>
      </c>
      <c r="R3172">
        <v>201</v>
      </c>
      <c r="S3172">
        <v>8</v>
      </c>
      <c r="T3172">
        <v>18</v>
      </c>
    </row>
    <row r="3173" spans="1:20">
      <c r="A3173" t="s">
        <v>785</v>
      </c>
      <c r="B3173" s="4">
        <v>15</v>
      </c>
      <c r="C3173" s="4">
        <v>6</v>
      </c>
      <c r="D3173" s="4">
        <v>1989</v>
      </c>
      <c r="E3173" s="1">
        <f t="shared" si="98"/>
        <v>7619</v>
      </c>
      <c r="F3173">
        <v>40.479999999999997</v>
      </c>
      <c r="G3173">
        <v>-3.37</v>
      </c>
      <c r="H3173" t="s">
        <v>583</v>
      </c>
      <c r="I3173" s="4">
        <v>4</v>
      </c>
      <c r="J3173" s="4">
        <v>6</v>
      </c>
      <c r="K3173" s="6">
        <v>1993</v>
      </c>
      <c r="L3173" s="1">
        <f t="shared" si="99"/>
        <v>3606</v>
      </c>
      <c r="M3173">
        <v>40.630000000000003</v>
      </c>
      <c r="N3173">
        <v>-3.3</v>
      </c>
      <c r="O3173" t="s">
        <v>583</v>
      </c>
      <c r="P3173" t="s">
        <v>81</v>
      </c>
      <c r="Q3173" t="s">
        <v>35</v>
      </c>
      <c r="R3173">
        <v>1450</v>
      </c>
      <c r="S3173">
        <v>18</v>
      </c>
      <c r="T3173">
        <v>19</v>
      </c>
    </row>
    <row r="3174" spans="1:20">
      <c r="A3174" t="s">
        <v>1227</v>
      </c>
      <c r="B3174" s="4">
        <v>14</v>
      </c>
      <c r="C3174" s="4">
        <v>5</v>
      </c>
      <c r="D3174" s="4">
        <v>1989</v>
      </c>
      <c r="E3174" s="1">
        <f t="shared" si="98"/>
        <v>7223</v>
      </c>
      <c r="F3174">
        <v>51.58</v>
      </c>
      <c r="G3174">
        <v>-0.73</v>
      </c>
      <c r="H3174" t="s">
        <v>4129</v>
      </c>
      <c r="I3174" s="4">
        <v>5</v>
      </c>
      <c r="J3174" s="4">
        <v>7</v>
      </c>
      <c r="K3174" s="6">
        <v>1989</v>
      </c>
      <c r="L3174" s="1">
        <f t="shared" si="99"/>
        <v>3997</v>
      </c>
      <c r="M3174">
        <v>51.58</v>
      </c>
      <c r="N3174">
        <v>-0.73</v>
      </c>
      <c r="O3174" t="s">
        <v>4129</v>
      </c>
      <c r="P3174" t="s">
        <v>40</v>
      </c>
      <c r="Q3174" t="s">
        <v>35</v>
      </c>
      <c r="R3174">
        <v>52</v>
      </c>
      <c r="S3174">
        <v>0</v>
      </c>
      <c r="T3174">
        <v>0</v>
      </c>
    </row>
    <row r="3175" spans="1:20">
      <c r="A3175" t="s">
        <v>1235</v>
      </c>
      <c r="B3175" s="4">
        <v>16</v>
      </c>
      <c r="C3175" s="4">
        <v>5</v>
      </c>
      <c r="D3175" s="4">
        <v>1989</v>
      </c>
      <c r="E3175" s="1">
        <f t="shared" si="98"/>
        <v>7954</v>
      </c>
      <c r="F3175">
        <v>54.05</v>
      </c>
      <c r="G3175">
        <v>-4.82</v>
      </c>
      <c r="H3175" t="s">
        <v>4129</v>
      </c>
      <c r="I3175" s="4">
        <v>7</v>
      </c>
      <c r="J3175" s="4">
        <v>9</v>
      </c>
      <c r="K3175" s="6">
        <v>1989</v>
      </c>
      <c r="L3175" s="1">
        <f t="shared" si="99"/>
        <v>4789</v>
      </c>
      <c r="M3175">
        <v>54.05</v>
      </c>
      <c r="N3175">
        <v>-4.82</v>
      </c>
      <c r="O3175" t="s">
        <v>4129</v>
      </c>
      <c r="P3175" t="s">
        <v>40</v>
      </c>
      <c r="Q3175" t="s">
        <v>35</v>
      </c>
      <c r="R3175">
        <v>114</v>
      </c>
      <c r="S3175">
        <v>0</v>
      </c>
      <c r="T3175">
        <v>0</v>
      </c>
    </row>
    <row r="3176" spans="1:20">
      <c r="A3176" t="s">
        <v>1381</v>
      </c>
      <c r="B3176" s="4">
        <v>15</v>
      </c>
      <c r="C3176" s="4">
        <v>5</v>
      </c>
      <c r="D3176" s="4">
        <v>1989</v>
      </c>
      <c r="E3176" s="1">
        <f t="shared" si="98"/>
        <v>7588</v>
      </c>
      <c r="F3176">
        <v>53.5</v>
      </c>
      <c r="G3176">
        <v>-2.35</v>
      </c>
      <c r="H3176" t="s">
        <v>4129</v>
      </c>
      <c r="I3176" s="4">
        <v>22</v>
      </c>
      <c r="J3176" s="4">
        <v>5</v>
      </c>
      <c r="K3176" s="6">
        <v>1991</v>
      </c>
      <c r="L3176" s="1">
        <f t="shared" si="99"/>
        <v>10147</v>
      </c>
      <c r="M3176">
        <v>53.38</v>
      </c>
      <c r="N3176">
        <v>-2.35</v>
      </c>
      <c r="O3176" t="s">
        <v>4129</v>
      </c>
      <c r="P3176" t="s">
        <v>84</v>
      </c>
      <c r="Q3176" t="s">
        <v>35</v>
      </c>
      <c r="R3176">
        <v>737</v>
      </c>
      <c r="S3176">
        <v>13</v>
      </c>
      <c r="T3176">
        <v>181</v>
      </c>
    </row>
    <row r="3177" spans="1:20">
      <c r="A3177" t="s">
        <v>1394</v>
      </c>
      <c r="B3177" s="4">
        <v>18</v>
      </c>
      <c r="C3177" s="4">
        <v>5</v>
      </c>
      <c r="D3177" s="4">
        <v>1989</v>
      </c>
      <c r="E3177" s="1">
        <f t="shared" si="98"/>
        <v>8684</v>
      </c>
      <c r="F3177">
        <v>53.47</v>
      </c>
      <c r="G3177">
        <v>-1.02</v>
      </c>
      <c r="H3177" t="s">
        <v>4129</v>
      </c>
      <c r="I3177" s="4">
        <v>22</v>
      </c>
      <c r="J3177" s="4">
        <v>8</v>
      </c>
      <c r="K3177" s="6">
        <v>1989</v>
      </c>
      <c r="L3177" s="1">
        <f t="shared" si="99"/>
        <v>10237</v>
      </c>
      <c r="M3177">
        <v>53.47</v>
      </c>
      <c r="N3177">
        <v>-1.03</v>
      </c>
      <c r="O3177" t="s">
        <v>4129</v>
      </c>
      <c r="P3177" t="s">
        <v>34</v>
      </c>
      <c r="Q3177" t="s">
        <v>35</v>
      </c>
      <c r="R3177">
        <v>96</v>
      </c>
      <c r="S3177">
        <v>2</v>
      </c>
      <c r="T3177">
        <v>270</v>
      </c>
    </row>
    <row r="3178" spans="1:20">
      <c r="A3178" t="s">
        <v>1406</v>
      </c>
      <c r="B3178" s="4">
        <v>12</v>
      </c>
      <c r="C3178" s="4">
        <v>6</v>
      </c>
      <c r="D3178" s="4">
        <v>1989</v>
      </c>
      <c r="E3178" s="1">
        <f t="shared" si="98"/>
        <v>6524</v>
      </c>
      <c r="F3178">
        <v>52.75</v>
      </c>
      <c r="G3178">
        <v>-4.8</v>
      </c>
      <c r="H3178" t="s">
        <v>4129</v>
      </c>
      <c r="I3178" s="4">
        <v>17</v>
      </c>
      <c r="J3178" s="4">
        <v>3</v>
      </c>
      <c r="K3178" s="6">
        <v>1992</v>
      </c>
      <c r="L3178" s="1">
        <f t="shared" si="99"/>
        <v>8261</v>
      </c>
      <c r="M3178">
        <v>52.75</v>
      </c>
      <c r="N3178">
        <v>-4.8</v>
      </c>
      <c r="O3178" t="s">
        <v>4129</v>
      </c>
      <c r="P3178" t="s">
        <v>34</v>
      </c>
      <c r="Q3178" t="s">
        <v>35</v>
      </c>
      <c r="R3178">
        <v>1009</v>
      </c>
      <c r="S3178">
        <v>0</v>
      </c>
      <c r="T3178">
        <v>0</v>
      </c>
    </row>
    <row r="3179" spans="1:20">
      <c r="A3179" t="s">
        <v>1407</v>
      </c>
      <c r="B3179" s="4">
        <v>12</v>
      </c>
      <c r="C3179" s="4">
        <v>6</v>
      </c>
      <c r="D3179" s="4">
        <v>1989</v>
      </c>
      <c r="E3179" s="1">
        <f t="shared" si="98"/>
        <v>6524</v>
      </c>
      <c r="F3179">
        <v>52.75</v>
      </c>
      <c r="G3179">
        <v>-4.8</v>
      </c>
      <c r="H3179" t="s">
        <v>4129</v>
      </c>
      <c r="I3179" s="4">
        <v>15</v>
      </c>
      <c r="J3179" s="4">
        <v>4</v>
      </c>
      <c r="K3179" s="6">
        <v>1996</v>
      </c>
      <c r="L3179" s="1">
        <f t="shared" si="99"/>
        <v>7565</v>
      </c>
      <c r="M3179">
        <v>52.75</v>
      </c>
      <c r="N3179">
        <v>-4.8</v>
      </c>
      <c r="O3179" t="s">
        <v>4129</v>
      </c>
      <c r="P3179" t="s">
        <v>40</v>
      </c>
      <c r="Q3179" t="s">
        <v>35</v>
      </c>
      <c r="R3179">
        <v>2499</v>
      </c>
      <c r="S3179">
        <v>0</v>
      </c>
      <c r="T3179">
        <v>0</v>
      </c>
    </row>
    <row r="3180" spans="1:20">
      <c r="A3180" t="s">
        <v>1411</v>
      </c>
      <c r="B3180" s="4">
        <v>9</v>
      </c>
      <c r="C3180" s="4">
        <v>6</v>
      </c>
      <c r="D3180" s="4">
        <v>1989</v>
      </c>
      <c r="E3180" s="1">
        <f t="shared" si="98"/>
        <v>5428</v>
      </c>
      <c r="F3180">
        <v>51.58</v>
      </c>
      <c r="G3180">
        <v>-0.73</v>
      </c>
      <c r="H3180" t="s">
        <v>4129</v>
      </c>
      <c r="I3180" s="4">
        <v>30</v>
      </c>
      <c r="J3180" s="4">
        <v>4</v>
      </c>
      <c r="K3180" s="6">
        <v>1990</v>
      </c>
      <c r="L3180" s="1">
        <f t="shared" si="99"/>
        <v>13038</v>
      </c>
      <c r="M3180">
        <v>51.62</v>
      </c>
      <c r="N3180">
        <v>-0.78</v>
      </c>
      <c r="O3180" t="s">
        <v>4129</v>
      </c>
      <c r="P3180" t="s">
        <v>34</v>
      </c>
      <c r="Q3180" t="s">
        <v>35</v>
      </c>
      <c r="R3180">
        <v>325</v>
      </c>
      <c r="S3180">
        <v>6</v>
      </c>
      <c r="T3180">
        <v>318</v>
      </c>
    </row>
    <row r="3181" spans="1:20">
      <c r="A3181" t="s">
        <v>1413</v>
      </c>
      <c r="B3181" s="4">
        <v>19</v>
      </c>
      <c r="C3181" s="4">
        <v>5</v>
      </c>
      <c r="D3181" s="4">
        <v>1989</v>
      </c>
      <c r="E3181" s="1">
        <f t="shared" si="98"/>
        <v>9049</v>
      </c>
      <c r="F3181">
        <v>53.93</v>
      </c>
      <c r="G3181">
        <v>-2.9</v>
      </c>
      <c r="H3181" t="s">
        <v>4129</v>
      </c>
      <c r="I3181" s="4">
        <v>17</v>
      </c>
      <c r="J3181" s="4">
        <v>12</v>
      </c>
      <c r="K3181" s="6">
        <v>1989</v>
      </c>
      <c r="L3181" s="1">
        <f t="shared" si="99"/>
        <v>8533</v>
      </c>
      <c r="M3181">
        <v>53.93</v>
      </c>
      <c r="N3181">
        <v>-2.9</v>
      </c>
      <c r="O3181" t="s">
        <v>4129</v>
      </c>
      <c r="P3181" t="s">
        <v>40</v>
      </c>
      <c r="Q3181" t="s">
        <v>35</v>
      </c>
      <c r="R3181">
        <v>212</v>
      </c>
      <c r="S3181">
        <v>0</v>
      </c>
      <c r="T3181">
        <v>0</v>
      </c>
    </row>
    <row r="3182" spans="1:20">
      <c r="A3182" t="s">
        <v>1423</v>
      </c>
      <c r="B3182" s="4">
        <v>29</v>
      </c>
      <c r="C3182" s="4">
        <v>5</v>
      </c>
      <c r="D3182" s="4">
        <v>1989</v>
      </c>
      <c r="E3182" s="1">
        <f t="shared" si="98"/>
        <v>12702</v>
      </c>
      <c r="F3182">
        <v>55.88</v>
      </c>
      <c r="G3182">
        <v>-3.57</v>
      </c>
      <c r="H3182" t="s">
        <v>4129</v>
      </c>
      <c r="I3182" s="4">
        <v>5</v>
      </c>
      <c r="J3182" s="4">
        <v>9</v>
      </c>
      <c r="K3182" s="6">
        <v>1990</v>
      </c>
      <c r="L3182" s="1">
        <f t="shared" si="99"/>
        <v>4060</v>
      </c>
      <c r="M3182">
        <v>55.88</v>
      </c>
      <c r="N3182">
        <v>-3.58</v>
      </c>
      <c r="O3182" t="s">
        <v>4129</v>
      </c>
      <c r="P3182" t="s">
        <v>34</v>
      </c>
      <c r="Q3182" t="s">
        <v>35</v>
      </c>
      <c r="R3182">
        <v>464</v>
      </c>
      <c r="S3182">
        <v>2</v>
      </c>
      <c r="T3182">
        <v>270</v>
      </c>
    </row>
    <row r="3183" spans="1:20">
      <c r="A3183" t="s">
        <v>1976</v>
      </c>
      <c r="B3183" s="4">
        <v>20</v>
      </c>
      <c r="C3183" s="4">
        <v>5</v>
      </c>
      <c r="D3183" s="4">
        <v>1989</v>
      </c>
      <c r="E3183" s="1">
        <f t="shared" si="98"/>
        <v>9415</v>
      </c>
      <c r="F3183">
        <v>52.15</v>
      </c>
      <c r="G3183">
        <v>4.37</v>
      </c>
      <c r="H3183" t="s">
        <v>1615</v>
      </c>
      <c r="I3183" s="4">
        <v>28</v>
      </c>
      <c r="J3183" s="4">
        <v>4</v>
      </c>
      <c r="K3183" s="6">
        <v>1990</v>
      </c>
      <c r="L3183" s="1">
        <f t="shared" si="99"/>
        <v>12308</v>
      </c>
      <c r="M3183">
        <v>52.27</v>
      </c>
      <c r="N3183">
        <v>4.5</v>
      </c>
      <c r="O3183" t="s">
        <v>1615</v>
      </c>
      <c r="P3183" t="s">
        <v>34</v>
      </c>
      <c r="Q3183" t="s">
        <v>35</v>
      </c>
      <c r="R3183">
        <v>343</v>
      </c>
      <c r="S3183">
        <v>15</v>
      </c>
      <c r="T3183">
        <v>40</v>
      </c>
    </row>
    <row r="3184" spans="1:20">
      <c r="A3184" t="s">
        <v>1984</v>
      </c>
      <c r="B3184" s="4">
        <v>20</v>
      </c>
      <c r="C3184" s="4">
        <v>5</v>
      </c>
      <c r="D3184" s="4">
        <v>1989</v>
      </c>
      <c r="E3184" s="1">
        <f t="shared" si="98"/>
        <v>9415</v>
      </c>
      <c r="F3184">
        <v>52.32</v>
      </c>
      <c r="G3184">
        <v>4.53</v>
      </c>
      <c r="H3184" t="s">
        <v>1615</v>
      </c>
      <c r="I3184" s="4">
        <v>3</v>
      </c>
      <c r="J3184" s="4">
        <v>4</v>
      </c>
      <c r="K3184" s="6">
        <v>1998</v>
      </c>
      <c r="L3184" s="1">
        <f t="shared" si="99"/>
        <v>3184</v>
      </c>
      <c r="M3184">
        <v>52.53</v>
      </c>
      <c r="N3184">
        <v>4.5999999999999996</v>
      </c>
      <c r="O3184" t="s">
        <v>1615</v>
      </c>
      <c r="P3184" t="s">
        <v>26</v>
      </c>
      <c r="Q3184" t="s">
        <v>27</v>
      </c>
      <c r="R3184">
        <v>3240</v>
      </c>
      <c r="S3184">
        <v>27</v>
      </c>
      <c r="T3184">
        <v>10</v>
      </c>
    </row>
    <row r="3185" spans="1:20">
      <c r="A3185" t="s">
        <v>1986</v>
      </c>
      <c r="B3185" s="4">
        <v>27</v>
      </c>
      <c r="C3185" s="4">
        <v>5</v>
      </c>
      <c r="D3185" s="4">
        <v>1989</v>
      </c>
      <c r="E3185" s="1">
        <f t="shared" si="98"/>
        <v>11971</v>
      </c>
      <c r="F3185">
        <v>52.33</v>
      </c>
      <c r="G3185">
        <v>4.5199999999999996</v>
      </c>
      <c r="H3185" t="s">
        <v>1615</v>
      </c>
      <c r="I3185" s="4">
        <v>27</v>
      </c>
      <c r="J3185" s="4">
        <v>7</v>
      </c>
      <c r="K3185" s="6">
        <v>1992</v>
      </c>
      <c r="L3185" s="1">
        <f t="shared" si="99"/>
        <v>12035</v>
      </c>
      <c r="M3185">
        <v>52.35</v>
      </c>
      <c r="N3185">
        <v>4.53</v>
      </c>
      <c r="O3185" t="s">
        <v>1615</v>
      </c>
      <c r="P3185" t="s">
        <v>40</v>
      </c>
      <c r="Q3185" t="s">
        <v>52</v>
      </c>
      <c r="R3185">
        <v>1157</v>
      </c>
      <c r="S3185">
        <v>0</v>
      </c>
      <c r="T3185">
        <v>0</v>
      </c>
    </row>
    <row r="3186" spans="1:20">
      <c r="A3186" t="s">
        <v>1994</v>
      </c>
      <c r="B3186" s="4">
        <v>27</v>
      </c>
      <c r="C3186" s="4">
        <v>5</v>
      </c>
      <c r="D3186" s="4">
        <v>1989</v>
      </c>
      <c r="E3186" s="1">
        <f t="shared" si="98"/>
        <v>11971</v>
      </c>
      <c r="F3186">
        <v>52.27</v>
      </c>
      <c r="G3186">
        <v>6.05</v>
      </c>
      <c r="H3186" t="s">
        <v>1615</v>
      </c>
      <c r="I3186" s="4">
        <v>7</v>
      </c>
      <c r="J3186" s="4">
        <v>6</v>
      </c>
      <c r="K3186" s="6">
        <v>1989</v>
      </c>
      <c r="L3186" s="1">
        <f t="shared" si="99"/>
        <v>4697</v>
      </c>
      <c r="M3186">
        <v>52.27</v>
      </c>
      <c r="N3186">
        <v>6.05</v>
      </c>
      <c r="O3186" t="s">
        <v>1615</v>
      </c>
      <c r="P3186" t="s">
        <v>81</v>
      </c>
      <c r="Q3186" t="s">
        <v>35</v>
      </c>
      <c r="R3186">
        <v>11</v>
      </c>
      <c r="S3186">
        <v>0</v>
      </c>
      <c r="T3186">
        <v>0</v>
      </c>
    </row>
    <row r="3187" spans="1:20">
      <c r="A3187" t="s">
        <v>1995</v>
      </c>
      <c r="B3187" s="4">
        <v>27</v>
      </c>
      <c r="C3187" s="4">
        <v>5</v>
      </c>
      <c r="D3187" s="4">
        <v>1989</v>
      </c>
      <c r="E3187" s="1">
        <f t="shared" si="98"/>
        <v>11971</v>
      </c>
      <c r="F3187">
        <v>52.27</v>
      </c>
      <c r="G3187">
        <v>6.05</v>
      </c>
      <c r="H3187" t="s">
        <v>1615</v>
      </c>
      <c r="I3187" s="4">
        <v>16</v>
      </c>
      <c r="J3187" s="4">
        <v>6</v>
      </c>
      <c r="K3187" s="6">
        <v>1989</v>
      </c>
      <c r="L3187" s="1">
        <f t="shared" si="99"/>
        <v>7985</v>
      </c>
      <c r="M3187">
        <v>52.27</v>
      </c>
      <c r="N3187">
        <v>6.05</v>
      </c>
      <c r="O3187" t="s">
        <v>1615</v>
      </c>
      <c r="P3187" t="s">
        <v>81</v>
      </c>
      <c r="Q3187" t="s">
        <v>35</v>
      </c>
      <c r="R3187">
        <v>20</v>
      </c>
      <c r="S3187">
        <v>0</v>
      </c>
      <c r="T3187">
        <v>0</v>
      </c>
    </row>
    <row r="3188" spans="1:20">
      <c r="A3188" t="s">
        <v>1996</v>
      </c>
      <c r="B3188" s="4">
        <v>27</v>
      </c>
      <c r="C3188" s="4">
        <v>5</v>
      </c>
      <c r="D3188" s="4">
        <v>1989</v>
      </c>
      <c r="E3188" s="1">
        <f t="shared" si="98"/>
        <v>11971</v>
      </c>
      <c r="F3188">
        <v>52.27</v>
      </c>
      <c r="G3188">
        <v>6.05</v>
      </c>
      <c r="H3188" t="s">
        <v>1615</v>
      </c>
      <c r="I3188" s="4">
        <v>5</v>
      </c>
      <c r="J3188" s="4">
        <v>7</v>
      </c>
      <c r="K3188" s="6">
        <v>1989</v>
      </c>
      <c r="L3188" s="1">
        <f t="shared" si="99"/>
        <v>3997</v>
      </c>
      <c r="M3188">
        <v>52.27</v>
      </c>
      <c r="N3188">
        <v>6.05</v>
      </c>
      <c r="O3188" t="s">
        <v>1615</v>
      </c>
      <c r="P3188" t="s">
        <v>81</v>
      </c>
      <c r="Q3188" t="s">
        <v>35</v>
      </c>
      <c r="R3188">
        <v>39</v>
      </c>
      <c r="S3188">
        <v>0</v>
      </c>
      <c r="T3188">
        <v>0</v>
      </c>
    </row>
    <row r="3189" spans="1:20">
      <c r="A3189" t="s">
        <v>1997</v>
      </c>
      <c r="B3189" s="4">
        <v>28</v>
      </c>
      <c r="C3189" s="4">
        <v>5</v>
      </c>
      <c r="D3189" s="4">
        <v>1989</v>
      </c>
      <c r="E3189" s="1">
        <f t="shared" si="98"/>
        <v>12337</v>
      </c>
      <c r="F3189">
        <v>53.05</v>
      </c>
      <c r="G3189">
        <v>4.72</v>
      </c>
      <c r="H3189" t="s">
        <v>1615</v>
      </c>
      <c r="I3189" s="4">
        <v>7</v>
      </c>
      <c r="J3189" s="4">
        <v>7</v>
      </c>
      <c r="K3189" s="6">
        <v>1989</v>
      </c>
      <c r="L3189" s="1">
        <f t="shared" si="99"/>
        <v>4727</v>
      </c>
      <c r="M3189">
        <v>53.05</v>
      </c>
      <c r="N3189">
        <v>4.72</v>
      </c>
      <c r="O3189" t="s">
        <v>1615</v>
      </c>
      <c r="P3189" t="s">
        <v>40</v>
      </c>
      <c r="Q3189" t="s">
        <v>35</v>
      </c>
      <c r="R3189">
        <v>40</v>
      </c>
      <c r="S3189">
        <v>0</v>
      </c>
      <c r="T3189">
        <v>0</v>
      </c>
    </row>
    <row r="3190" spans="1:20">
      <c r="A3190" t="s">
        <v>2229</v>
      </c>
      <c r="B3190" s="4">
        <v>20</v>
      </c>
      <c r="C3190" s="4">
        <v>5</v>
      </c>
      <c r="D3190" s="4">
        <v>1989</v>
      </c>
      <c r="E3190" s="1">
        <f t="shared" si="98"/>
        <v>9415</v>
      </c>
      <c r="F3190">
        <v>59.03</v>
      </c>
      <c r="G3190">
        <v>10.88</v>
      </c>
      <c r="H3190" t="s">
        <v>669</v>
      </c>
      <c r="I3190" s="4">
        <v>23</v>
      </c>
      <c r="J3190" s="4">
        <v>9</v>
      </c>
      <c r="K3190" s="6">
        <v>1989</v>
      </c>
      <c r="L3190" s="1">
        <f t="shared" si="99"/>
        <v>10633</v>
      </c>
      <c r="M3190">
        <v>59.03</v>
      </c>
      <c r="N3190">
        <v>10.88</v>
      </c>
      <c r="O3190" t="s">
        <v>669</v>
      </c>
      <c r="P3190" t="s">
        <v>26</v>
      </c>
      <c r="Q3190" t="s">
        <v>27</v>
      </c>
      <c r="R3190">
        <v>126</v>
      </c>
      <c r="S3190">
        <v>0</v>
      </c>
      <c r="T3190">
        <v>0</v>
      </c>
    </row>
    <row r="3191" spans="1:20">
      <c r="A3191" t="s">
        <v>2230</v>
      </c>
      <c r="B3191" s="4">
        <v>20</v>
      </c>
      <c r="C3191" s="4">
        <v>5</v>
      </c>
      <c r="D3191" s="4">
        <v>1989</v>
      </c>
      <c r="E3191" s="1">
        <f t="shared" si="98"/>
        <v>9415</v>
      </c>
      <c r="F3191">
        <v>59.03</v>
      </c>
      <c r="G3191">
        <v>10.88</v>
      </c>
      <c r="H3191" t="s">
        <v>669</v>
      </c>
      <c r="I3191" s="4">
        <v>14</v>
      </c>
      <c r="J3191" s="4">
        <v>10</v>
      </c>
      <c r="K3191" s="6">
        <v>1989</v>
      </c>
      <c r="L3191" s="1">
        <f t="shared" si="99"/>
        <v>7376</v>
      </c>
      <c r="M3191">
        <v>59.03</v>
      </c>
      <c r="N3191">
        <v>10.88</v>
      </c>
      <c r="O3191" t="s">
        <v>669</v>
      </c>
      <c r="P3191" t="s">
        <v>26</v>
      </c>
      <c r="Q3191" t="s">
        <v>27</v>
      </c>
      <c r="R3191">
        <v>147</v>
      </c>
      <c r="S3191">
        <v>0</v>
      </c>
      <c r="T3191">
        <v>0</v>
      </c>
    </row>
    <row r="3192" spans="1:20">
      <c r="A3192" t="s">
        <v>2251</v>
      </c>
      <c r="B3192" s="4">
        <v>16</v>
      </c>
      <c r="C3192" s="4">
        <v>7</v>
      </c>
      <c r="D3192" s="4">
        <v>1989</v>
      </c>
      <c r="E3192" s="1">
        <f t="shared" si="98"/>
        <v>8015</v>
      </c>
      <c r="F3192">
        <v>58.07</v>
      </c>
      <c r="G3192">
        <v>6.7</v>
      </c>
      <c r="H3192" t="s">
        <v>669</v>
      </c>
      <c r="I3192" s="4">
        <v>3</v>
      </c>
      <c r="J3192" s="4">
        <v>10</v>
      </c>
      <c r="K3192" s="6">
        <v>1992</v>
      </c>
      <c r="L3192" s="1">
        <f t="shared" si="99"/>
        <v>3361</v>
      </c>
      <c r="M3192">
        <v>58.08</v>
      </c>
      <c r="N3192">
        <v>6.73</v>
      </c>
      <c r="O3192" t="s">
        <v>669</v>
      </c>
      <c r="P3192" t="s">
        <v>34</v>
      </c>
      <c r="Q3192" t="s">
        <v>35</v>
      </c>
      <c r="R3192">
        <v>1175</v>
      </c>
      <c r="S3192">
        <v>3</v>
      </c>
      <c r="T3192">
        <v>47</v>
      </c>
    </row>
    <row r="3193" spans="1:20">
      <c r="A3193" t="s">
        <v>2320</v>
      </c>
      <c r="B3193" s="4">
        <v>28</v>
      </c>
      <c r="C3193" s="4">
        <v>5</v>
      </c>
      <c r="D3193" s="4">
        <v>1989</v>
      </c>
      <c r="E3193" s="1">
        <f t="shared" si="98"/>
        <v>12337</v>
      </c>
      <c r="F3193">
        <v>58.4</v>
      </c>
      <c r="G3193">
        <v>6.43</v>
      </c>
      <c r="H3193" t="s">
        <v>669</v>
      </c>
      <c r="I3193" s="4">
        <v>10</v>
      </c>
      <c r="J3193" s="4">
        <v>10</v>
      </c>
      <c r="K3193" s="6">
        <v>1989</v>
      </c>
      <c r="L3193" s="1">
        <f t="shared" si="99"/>
        <v>5915</v>
      </c>
      <c r="M3193">
        <v>58.47</v>
      </c>
      <c r="N3193">
        <v>6.23</v>
      </c>
      <c r="O3193" t="s">
        <v>669</v>
      </c>
      <c r="P3193" t="s">
        <v>34</v>
      </c>
      <c r="Q3193" t="s">
        <v>35</v>
      </c>
      <c r="R3193">
        <v>135</v>
      </c>
      <c r="S3193">
        <v>14</v>
      </c>
      <c r="T3193">
        <v>303</v>
      </c>
    </row>
    <row r="3194" spans="1:20">
      <c r="A3194" t="s">
        <v>2356</v>
      </c>
      <c r="B3194" s="4">
        <v>13</v>
      </c>
      <c r="C3194" s="4">
        <v>6</v>
      </c>
      <c r="D3194" s="4">
        <v>1989</v>
      </c>
      <c r="E3194" s="1">
        <f t="shared" si="98"/>
        <v>6889</v>
      </c>
      <c r="F3194">
        <v>63.47</v>
      </c>
      <c r="G3194">
        <v>11.08</v>
      </c>
      <c r="H3194" t="s">
        <v>669</v>
      </c>
      <c r="I3194" s="4">
        <v>17</v>
      </c>
      <c r="J3194" s="4">
        <v>7</v>
      </c>
      <c r="K3194" s="6">
        <v>1990</v>
      </c>
      <c r="L3194" s="1">
        <f t="shared" si="99"/>
        <v>8381</v>
      </c>
      <c r="M3194">
        <v>63.47</v>
      </c>
      <c r="N3194">
        <v>11.08</v>
      </c>
      <c r="O3194" t="s">
        <v>669</v>
      </c>
      <c r="P3194" t="s">
        <v>40</v>
      </c>
      <c r="Q3194" t="s">
        <v>35</v>
      </c>
      <c r="R3194">
        <v>399</v>
      </c>
      <c r="S3194">
        <v>0</v>
      </c>
      <c r="T3194">
        <v>0</v>
      </c>
    </row>
    <row r="3195" spans="1:20">
      <c r="A3195" t="s">
        <v>2359</v>
      </c>
      <c r="B3195" s="4">
        <v>11</v>
      </c>
      <c r="C3195" s="4">
        <v>6</v>
      </c>
      <c r="D3195" s="4">
        <v>1989</v>
      </c>
      <c r="E3195" s="1">
        <f t="shared" si="98"/>
        <v>6158</v>
      </c>
      <c r="F3195">
        <v>58.03</v>
      </c>
      <c r="G3195">
        <v>7.43</v>
      </c>
      <c r="H3195" t="s">
        <v>669</v>
      </c>
      <c r="I3195" s="4">
        <v>21</v>
      </c>
      <c r="J3195" s="4">
        <v>6</v>
      </c>
      <c r="K3195" s="6">
        <v>1989</v>
      </c>
      <c r="L3195" s="1">
        <f t="shared" si="99"/>
        <v>9811</v>
      </c>
      <c r="M3195">
        <v>58.03</v>
      </c>
      <c r="N3195">
        <v>7.5</v>
      </c>
      <c r="O3195" t="s">
        <v>669</v>
      </c>
      <c r="P3195" t="s">
        <v>40</v>
      </c>
      <c r="Q3195" t="s">
        <v>35</v>
      </c>
      <c r="R3195">
        <v>10</v>
      </c>
      <c r="S3195">
        <v>4</v>
      </c>
      <c r="T3195">
        <v>91</v>
      </c>
    </row>
    <row r="3196" spans="1:20">
      <c r="A3196" t="s">
        <v>2401</v>
      </c>
      <c r="B3196" s="4">
        <v>24</v>
      </c>
      <c r="C3196" s="4">
        <v>5</v>
      </c>
      <c r="D3196" s="4">
        <v>1989</v>
      </c>
      <c r="E3196" s="1">
        <f t="shared" si="98"/>
        <v>10876</v>
      </c>
      <c r="F3196">
        <v>60.35</v>
      </c>
      <c r="G3196">
        <v>5.35</v>
      </c>
      <c r="H3196" t="s">
        <v>669</v>
      </c>
      <c r="I3196" s="4">
        <v>28</v>
      </c>
      <c r="J3196" s="4">
        <v>9</v>
      </c>
      <c r="K3196" s="6">
        <v>1989</v>
      </c>
      <c r="L3196" s="1">
        <f t="shared" si="99"/>
        <v>12460</v>
      </c>
      <c r="M3196">
        <v>60.37</v>
      </c>
      <c r="N3196">
        <v>5.25</v>
      </c>
      <c r="O3196" t="s">
        <v>669</v>
      </c>
      <c r="P3196" t="s">
        <v>81</v>
      </c>
      <c r="Q3196" t="s">
        <v>35</v>
      </c>
      <c r="R3196">
        <v>127</v>
      </c>
      <c r="S3196">
        <v>6</v>
      </c>
      <c r="T3196">
        <v>289</v>
      </c>
    </row>
    <row r="3197" spans="1:20">
      <c r="A3197" t="s">
        <v>2402</v>
      </c>
      <c r="B3197" s="4">
        <v>27</v>
      </c>
      <c r="C3197" s="4">
        <v>5</v>
      </c>
      <c r="D3197" s="4">
        <v>1989</v>
      </c>
      <c r="E3197" s="1">
        <f t="shared" si="98"/>
        <v>11971</v>
      </c>
      <c r="F3197">
        <v>60.38</v>
      </c>
      <c r="G3197">
        <v>4.9800000000000004</v>
      </c>
      <c r="H3197" t="s">
        <v>669</v>
      </c>
      <c r="I3197" s="4">
        <v>30</v>
      </c>
      <c r="J3197" s="4">
        <v>7</v>
      </c>
      <c r="K3197" s="6">
        <v>1989</v>
      </c>
      <c r="L3197" s="1">
        <f t="shared" si="99"/>
        <v>13128</v>
      </c>
      <c r="M3197">
        <v>60.4</v>
      </c>
      <c r="N3197">
        <v>5.0199999999999996</v>
      </c>
      <c r="O3197" t="s">
        <v>669</v>
      </c>
      <c r="P3197" t="s">
        <v>40</v>
      </c>
      <c r="Q3197" t="s">
        <v>35</v>
      </c>
      <c r="R3197">
        <v>64</v>
      </c>
      <c r="S3197">
        <v>3</v>
      </c>
      <c r="T3197">
        <v>45</v>
      </c>
    </row>
    <row r="3198" spans="1:20">
      <c r="A3198" t="s">
        <v>2403</v>
      </c>
      <c r="B3198" s="4">
        <v>29</v>
      </c>
      <c r="C3198" s="4">
        <v>5</v>
      </c>
      <c r="D3198" s="4">
        <v>1989</v>
      </c>
      <c r="E3198" s="1">
        <f t="shared" si="98"/>
        <v>12702</v>
      </c>
      <c r="F3198">
        <v>60.35</v>
      </c>
      <c r="G3198">
        <v>5.35</v>
      </c>
      <c r="H3198" t="s">
        <v>669</v>
      </c>
      <c r="I3198" s="4">
        <v>30</v>
      </c>
      <c r="J3198" s="4">
        <v>8</v>
      </c>
      <c r="K3198" s="6">
        <v>1989</v>
      </c>
      <c r="L3198" s="1">
        <f t="shared" si="99"/>
        <v>13159</v>
      </c>
      <c r="M3198">
        <v>60.33</v>
      </c>
      <c r="N3198">
        <v>5.35</v>
      </c>
      <c r="O3198" t="s">
        <v>669</v>
      </c>
      <c r="P3198" t="s">
        <v>81</v>
      </c>
      <c r="Q3198" t="s">
        <v>35</v>
      </c>
      <c r="R3198">
        <v>93</v>
      </c>
      <c r="S3198">
        <v>2</v>
      </c>
      <c r="T3198">
        <v>181</v>
      </c>
    </row>
    <row r="3199" spans="1:20">
      <c r="A3199" t="s">
        <v>2404</v>
      </c>
      <c r="B3199" s="4">
        <v>1</v>
      </c>
      <c r="C3199" s="4">
        <v>6</v>
      </c>
      <c r="D3199" s="4">
        <v>1989</v>
      </c>
      <c r="E3199" s="1">
        <f t="shared" si="98"/>
        <v>2506</v>
      </c>
      <c r="F3199">
        <v>60.35</v>
      </c>
      <c r="G3199">
        <v>5.35</v>
      </c>
      <c r="H3199" t="s">
        <v>669</v>
      </c>
      <c r="I3199" s="4">
        <v>23</v>
      </c>
      <c r="J3199" s="4">
        <v>7</v>
      </c>
      <c r="K3199" s="6">
        <v>1989</v>
      </c>
      <c r="L3199" s="1">
        <f t="shared" si="99"/>
        <v>10571</v>
      </c>
      <c r="M3199">
        <v>60.35</v>
      </c>
      <c r="N3199">
        <v>5.33</v>
      </c>
      <c r="O3199" t="s">
        <v>669</v>
      </c>
      <c r="P3199" t="s">
        <v>84</v>
      </c>
      <c r="Q3199" t="s">
        <v>35</v>
      </c>
      <c r="R3199">
        <v>52</v>
      </c>
      <c r="S3199">
        <v>1</v>
      </c>
      <c r="T3199">
        <v>270</v>
      </c>
    </row>
    <row r="3200" spans="1:20">
      <c r="A3200" t="s">
        <v>2751</v>
      </c>
      <c r="B3200" s="4">
        <v>19</v>
      </c>
      <c r="C3200" s="4">
        <v>6</v>
      </c>
      <c r="D3200" s="4">
        <v>1989</v>
      </c>
      <c r="E3200" s="1">
        <f t="shared" si="98"/>
        <v>9080</v>
      </c>
      <c r="F3200">
        <v>62.98</v>
      </c>
      <c r="G3200">
        <v>23.68</v>
      </c>
      <c r="H3200" t="s">
        <v>2455</v>
      </c>
      <c r="I3200" s="4">
        <v>28</v>
      </c>
      <c r="J3200" s="4">
        <v>2</v>
      </c>
      <c r="K3200" s="6">
        <v>1991</v>
      </c>
      <c r="L3200" s="1">
        <f t="shared" si="99"/>
        <v>12249</v>
      </c>
      <c r="M3200">
        <v>63.03</v>
      </c>
      <c r="N3200">
        <v>23.87</v>
      </c>
      <c r="O3200" t="s">
        <v>2455</v>
      </c>
      <c r="P3200" t="s">
        <v>40</v>
      </c>
      <c r="Q3200" t="s">
        <v>35</v>
      </c>
      <c r="R3200">
        <v>619</v>
      </c>
      <c r="S3200">
        <v>11</v>
      </c>
      <c r="T3200">
        <v>59</v>
      </c>
    </row>
    <row r="3201" spans="1:20">
      <c r="A3201" t="s">
        <v>2851</v>
      </c>
      <c r="B3201" s="4">
        <v>7</v>
      </c>
      <c r="C3201" s="4">
        <v>6</v>
      </c>
      <c r="D3201" s="4">
        <v>1989</v>
      </c>
      <c r="E3201" s="1">
        <f t="shared" si="98"/>
        <v>4697</v>
      </c>
      <c r="F3201">
        <v>60.97</v>
      </c>
      <c r="G3201">
        <v>25.93</v>
      </c>
      <c r="H3201" t="s">
        <v>2455</v>
      </c>
      <c r="I3201" s="4">
        <v>1</v>
      </c>
      <c r="J3201" s="4">
        <v>7</v>
      </c>
      <c r="K3201" s="6">
        <v>1989</v>
      </c>
      <c r="L3201" s="1">
        <f t="shared" si="99"/>
        <v>2536</v>
      </c>
      <c r="M3201">
        <v>60.97</v>
      </c>
      <c r="N3201">
        <v>25.93</v>
      </c>
      <c r="O3201" t="s">
        <v>2455</v>
      </c>
      <c r="P3201" t="s">
        <v>81</v>
      </c>
      <c r="Q3201" t="s">
        <v>52</v>
      </c>
      <c r="R3201">
        <v>24</v>
      </c>
      <c r="S3201">
        <v>0</v>
      </c>
      <c r="T3201">
        <v>0</v>
      </c>
    </row>
    <row r="3202" spans="1:20">
      <c r="A3202" t="s">
        <v>2908</v>
      </c>
      <c r="B3202" s="4">
        <v>1</v>
      </c>
      <c r="C3202" s="4">
        <v>6</v>
      </c>
      <c r="D3202" s="4">
        <v>1989</v>
      </c>
      <c r="E3202" s="1">
        <f t="shared" si="98"/>
        <v>2506</v>
      </c>
      <c r="F3202">
        <v>61.3</v>
      </c>
      <c r="G3202">
        <v>22.77</v>
      </c>
      <c r="H3202" t="s">
        <v>2455</v>
      </c>
      <c r="I3202" s="4">
        <v>25</v>
      </c>
      <c r="J3202" s="4">
        <v>12</v>
      </c>
      <c r="K3202" s="6">
        <v>1990</v>
      </c>
      <c r="L3202" s="1">
        <f t="shared" si="99"/>
        <v>11456</v>
      </c>
      <c r="M3202">
        <v>61.98</v>
      </c>
      <c r="N3202">
        <v>23.33</v>
      </c>
      <c r="O3202" t="s">
        <v>2455</v>
      </c>
      <c r="P3202" t="s">
        <v>84</v>
      </c>
      <c r="Q3202" t="s">
        <v>35</v>
      </c>
      <c r="R3202">
        <v>572</v>
      </c>
      <c r="S3202">
        <v>82</v>
      </c>
      <c r="T3202">
        <v>22</v>
      </c>
    </row>
    <row r="3203" spans="1:20">
      <c r="A3203" t="s">
        <v>3191</v>
      </c>
      <c r="B3203" s="4">
        <v>1</v>
      </c>
      <c r="C3203" s="4">
        <v>6</v>
      </c>
      <c r="D3203" s="4">
        <v>1989</v>
      </c>
      <c r="E3203" s="1">
        <f t="shared" ref="E3203:E3266" si="100">DATE(B3203,C3203,D3203)</f>
        <v>2506</v>
      </c>
      <c r="F3203">
        <v>61.3</v>
      </c>
      <c r="G3203">
        <v>22.77</v>
      </c>
      <c r="H3203" t="s">
        <v>2455</v>
      </c>
      <c r="I3203" s="4">
        <v>15</v>
      </c>
      <c r="J3203" s="4">
        <v>3</v>
      </c>
      <c r="K3203" s="6">
        <v>1992</v>
      </c>
      <c r="L3203" s="1">
        <f t="shared" ref="L3203:L3266" si="101">DATE(I3203,J3203,K3203)</f>
        <v>7530</v>
      </c>
      <c r="M3203">
        <v>61.32</v>
      </c>
      <c r="N3203">
        <v>22.77</v>
      </c>
      <c r="O3203" t="s">
        <v>2455</v>
      </c>
      <c r="P3203" t="s">
        <v>40</v>
      </c>
      <c r="Q3203" t="s">
        <v>35</v>
      </c>
      <c r="R3203">
        <v>1018</v>
      </c>
      <c r="S3203">
        <v>2</v>
      </c>
      <c r="T3203">
        <v>0</v>
      </c>
    </row>
    <row r="3204" spans="1:20">
      <c r="A3204" t="s">
        <v>3201</v>
      </c>
      <c r="B3204" s="4">
        <v>4</v>
      </c>
      <c r="C3204" s="4">
        <v>6</v>
      </c>
      <c r="D3204" s="4">
        <v>1989</v>
      </c>
      <c r="E3204" s="1">
        <f t="shared" si="100"/>
        <v>3602</v>
      </c>
      <c r="F3204">
        <v>62.62</v>
      </c>
      <c r="G3204">
        <v>26.9</v>
      </c>
      <c r="H3204" t="s">
        <v>2455</v>
      </c>
      <c r="I3204" s="4">
        <v>5</v>
      </c>
      <c r="J3204" s="4">
        <v>8</v>
      </c>
      <c r="K3204" s="6">
        <v>1989</v>
      </c>
      <c r="L3204" s="1">
        <f t="shared" si="101"/>
        <v>4028</v>
      </c>
      <c r="M3204">
        <v>62.62</v>
      </c>
      <c r="N3204">
        <v>26.88</v>
      </c>
      <c r="O3204" t="s">
        <v>2455</v>
      </c>
      <c r="P3204" t="s">
        <v>81</v>
      </c>
      <c r="Q3204" t="s">
        <v>35</v>
      </c>
      <c r="R3204">
        <v>62</v>
      </c>
      <c r="S3204">
        <v>1</v>
      </c>
      <c r="T3204">
        <v>270</v>
      </c>
    </row>
    <row r="3205" spans="1:20">
      <c r="A3205" t="s">
        <v>3203</v>
      </c>
      <c r="B3205" s="4">
        <v>23</v>
      </c>
      <c r="C3205" s="4">
        <v>5</v>
      </c>
      <c r="D3205" s="4">
        <v>1989</v>
      </c>
      <c r="E3205" s="1">
        <f t="shared" si="100"/>
        <v>10510</v>
      </c>
      <c r="F3205">
        <v>60.87</v>
      </c>
      <c r="G3205">
        <v>23.48</v>
      </c>
      <c r="H3205" t="s">
        <v>2455</v>
      </c>
      <c r="I3205" s="4">
        <v>3</v>
      </c>
      <c r="J3205" s="4">
        <v>2</v>
      </c>
      <c r="K3205" s="6">
        <v>1990</v>
      </c>
      <c r="L3205" s="1">
        <f t="shared" si="101"/>
        <v>3117</v>
      </c>
      <c r="M3205">
        <v>61.02</v>
      </c>
      <c r="N3205">
        <v>21.62</v>
      </c>
      <c r="O3205" t="s">
        <v>2455</v>
      </c>
      <c r="P3205" t="s">
        <v>34</v>
      </c>
      <c r="Q3205" t="s">
        <v>35</v>
      </c>
      <c r="R3205">
        <v>256</v>
      </c>
      <c r="S3205">
        <v>103</v>
      </c>
      <c r="T3205">
        <v>280</v>
      </c>
    </row>
    <row r="3206" spans="1:20">
      <c r="A3206" t="s">
        <v>3205</v>
      </c>
      <c r="B3206" s="4">
        <v>31</v>
      </c>
      <c r="C3206" s="4">
        <v>5</v>
      </c>
      <c r="D3206" s="4">
        <v>1989</v>
      </c>
      <c r="E3206" s="1">
        <f t="shared" si="100"/>
        <v>13432</v>
      </c>
      <c r="F3206">
        <v>63.7</v>
      </c>
      <c r="G3206">
        <v>28.78</v>
      </c>
      <c r="H3206" t="s">
        <v>2455</v>
      </c>
      <c r="I3206" s="4">
        <v>25</v>
      </c>
      <c r="J3206" s="4">
        <v>4</v>
      </c>
      <c r="K3206" s="6">
        <v>1990</v>
      </c>
      <c r="L3206" s="1">
        <f t="shared" si="101"/>
        <v>11212</v>
      </c>
      <c r="M3206">
        <v>63.72</v>
      </c>
      <c r="N3206">
        <v>28.75</v>
      </c>
      <c r="O3206" t="s">
        <v>2455</v>
      </c>
      <c r="P3206" t="s">
        <v>81</v>
      </c>
      <c r="Q3206" t="s">
        <v>35</v>
      </c>
      <c r="R3206">
        <v>329</v>
      </c>
      <c r="S3206">
        <v>3</v>
      </c>
      <c r="T3206">
        <v>319</v>
      </c>
    </row>
    <row r="3207" spans="1:20">
      <c r="A3207" t="s">
        <v>3206</v>
      </c>
      <c r="B3207" s="4">
        <v>2</v>
      </c>
      <c r="C3207" s="4">
        <v>6</v>
      </c>
      <c r="D3207" s="4">
        <v>1989</v>
      </c>
      <c r="E3207" s="1">
        <f t="shared" si="100"/>
        <v>2871</v>
      </c>
      <c r="F3207">
        <v>63.77</v>
      </c>
      <c r="G3207">
        <v>28.78</v>
      </c>
      <c r="H3207" t="s">
        <v>2455</v>
      </c>
      <c r="I3207" s="4">
        <v>5</v>
      </c>
      <c r="J3207" s="4">
        <v>11</v>
      </c>
      <c r="K3207" s="6">
        <v>1989</v>
      </c>
      <c r="L3207" s="1">
        <f t="shared" si="101"/>
        <v>4120</v>
      </c>
      <c r="M3207">
        <v>63.77</v>
      </c>
      <c r="N3207">
        <v>28.78</v>
      </c>
      <c r="O3207" t="s">
        <v>2455</v>
      </c>
      <c r="P3207" t="s">
        <v>34</v>
      </c>
      <c r="Q3207" t="s">
        <v>35</v>
      </c>
      <c r="R3207">
        <v>156</v>
      </c>
      <c r="S3207">
        <v>0</v>
      </c>
      <c r="T3207">
        <v>0</v>
      </c>
    </row>
    <row r="3208" spans="1:20">
      <c r="A3208" t="s">
        <v>3207</v>
      </c>
      <c r="B3208" s="4">
        <v>28</v>
      </c>
      <c r="C3208" s="4">
        <v>5</v>
      </c>
      <c r="D3208" s="4">
        <v>1989</v>
      </c>
      <c r="E3208" s="1">
        <f t="shared" si="100"/>
        <v>12337</v>
      </c>
      <c r="F3208">
        <v>60.62</v>
      </c>
      <c r="G3208">
        <v>24.82</v>
      </c>
      <c r="H3208" t="s">
        <v>2455</v>
      </c>
      <c r="I3208" s="4">
        <v>7</v>
      </c>
      <c r="J3208" s="4">
        <v>7</v>
      </c>
      <c r="K3208" s="6">
        <v>1989</v>
      </c>
      <c r="L3208" s="1">
        <f t="shared" si="101"/>
        <v>4727</v>
      </c>
      <c r="M3208">
        <v>60.62</v>
      </c>
      <c r="N3208">
        <v>24.82</v>
      </c>
      <c r="O3208" t="s">
        <v>2455</v>
      </c>
      <c r="P3208" t="s">
        <v>81</v>
      </c>
      <c r="Q3208" t="s">
        <v>35</v>
      </c>
      <c r="R3208">
        <v>40</v>
      </c>
      <c r="S3208">
        <v>0</v>
      </c>
      <c r="T3208">
        <v>0</v>
      </c>
    </row>
    <row r="3209" spans="1:20">
      <c r="A3209" t="s">
        <v>3208</v>
      </c>
      <c r="B3209" s="4">
        <v>28</v>
      </c>
      <c r="C3209" s="4">
        <v>5</v>
      </c>
      <c r="D3209" s="4">
        <v>1989</v>
      </c>
      <c r="E3209" s="1">
        <f t="shared" si="100"/>
        <v>12337</v>
      </c>
      <c r="F3209">
        <v>60.62</v>
      </c>
      <c r="G3209">
        <v>24.82</v>
      </c>
      <c r="H3209" t="s">
        <v>2455</v>
      </c>
      <c r="I3209" s="4">
        <v>1</v>
      </c>
      <c r="J3209" s="4">
        <v>7</v>
      </c>
      <c r="K3209" s="6">
        <v>1989</v>
      </c>
      <c r="L3209" s="1">
        <f t="shared" si="101"/>
        <v>2536</v>
      </c>
      <c r="M3209">
        <v>60.62</v>
      </c>
      <c r="N3209">
        <v>24.82</v>
      </c>
      <c r="O3209" t="s">
        <v>2455</v>
      </c>
      <c r="P3209" t="s">
        <v>81</v>
      </c>
      <c r="Q3209" t="s">
        <v>35</v>
      </c>
      <c r="R3209">
        <v>34</v>
      </c>
      <c r="S3209">
        <v>0</v>
      </c>
      <c r="T3209">
        <v>0</v>
      </c>
    </row>
    <row r="3210" spans="1:20">
      <c r="A3210" t="s">
        <v>3211</v>
      </c>
      <c r="B3210" s="4">
        <v>28</v>
      </c>
      <c r="C3210" s="4">
        <v>5</v>
      </c>
      <c r="D3210" s="4">
        <v>1989</v>
      </c>
      <c r="E3210" s="1">
        <f t="shared" si="100"/>
        <v>12337</v>
      </c>
      <c r="F3210">
        <v>60.93</v>
      </c>
      <c r="G3210">
        <v>26.62</v>
      </c>
      <c r="H3210" t="s">
        <v>2455</v>
      </c>
      <c r="I3210" s="4">
        <v>15</v>
      </c>
      <c r="J3210" s="4">
        <v>6</v>
      </c>
      <c r="K3210" s="6">
        <v>1989</v>
      </c>
      <c r="L3210" s="1">
        <f t="shared" si="101"/>
        <v>7619</v>
      </c>
      <c r="M3210">
        <v>60.93</v>
      </c>
      <c r="N3210">
        <v>26.62</v>
      </c>
      <c r="O3210" t="s">
        <v>2455</v>
      </c>
      <c r="P3210" t="s">
        <v>40</v>
      </c>
      <c r="Q3210" t="s">
        <v>35</v>
      </c>
      <c r="R3210">
        <v>18</v>
      </c>
      <c r="S3210">
        <v>0</v>
      </c>
      <c r="T3210">
        <v>0</v>
      </c>
    </row>
    <row r="3211" spans="1:20">
      <c r="A3211" t="s">
        <v>3212</v>
      </c>
      <c r="B3211" s="4">
        <v>5</v>
      </c>
      <c r="C3211" s="4">
        <v>6</v>
      </c>
      <c r="D3211" s="4">
        <v>1989</v>
      </c>
      <c r="E3211" s="1">
        <f t="shared" si="100"/>
        <v>3967</v>
      </c>
      <c r="F3211">
        <v>60.65</v>
      </c>
      <c r="G3211">
        <v>24.83</v>
      </c>
      <c r="H3211" t="s">
        <v>2455</v>
      </c>
      <c r="I3211" s="4">
        <v>17</v>
      </c>
      <c r="J3211" s="4">
        <v>7</v>
      </c>
      <c r="K3211" s="6">
        <v>1989</v>
      </c>
      <c r="L3211" s="1">
        <f t="shared" si="101"/>
        <v>8380</v>
      </c>
      <c r="M3211">
        <v>60.65</v>
      </c>
      <c r="N3211">
        <v>24.83</v>
      </c>
      <c r="O3211" t="s">
        <v>2455</v>
      </c>
      <c r="P3211" t="s">
        <v>81</v>
      </c>
      <c r="Q3211" t="s">
        <v>35</v>
      </c>
      <c r="R3211">
        <v>42</v>
      </c>
      <c r="S3211">
        <v>0</v>
      </c>
      <c r="T3211">
        <v>0</v>
      </c>
    </row>
    <row r="3212" spans="1:20">
      <c r="A3212" t="s">
        <v>3215</v>
      </c>
      <c r="B3212" s="4">
        <v>5</v>
      </c>
      <c r="C3212" s="4">
        <v>6</v>
      </c>
      <c r="D3212" s="4">
        <v>1989</v>
      </c>
      <c r="E3212" s="1">
        <f t="shared" si="100"/>
        <v>3967</v>
      </c>
      <c r="F3212">
        <v>61.85</v>
      </c>
      <c r="G3212">
        <v>22.92</v>
      </c>
      <c r="H3212" t="s">
        <v>2455</v>
      </c>
      <c r="I3212" s="4">
        <v>23</v>
      </c>
      <c r="J3212" s="4">
        <v>4</v>
      </c>
      <c r="K3212" s="6">
        <v>1990</v>
      </c>
      <c r="L3212" s="1">
        <f t="shared" si="101"/>
        <v>10481</v>
      </c>
      <c r="M3212">
        <v>61.85</v>
      </c>
      <c r="N3212">
        <v>22.62</v>
      </c>
      <c r="O3212" t="s">
        <v>2455</v>
      </c>
      <c r="P3212" t="s">
        <v>34</v>
      </c>
      <c r="Q3212" t="s">
        <v>35</v>
      </c>
      <c r="R3212">
        <v>322</v>
      </c>
      <c r="S3212">
        <v>16</v>
      </c>
      <c r="T3212">
        <v>270</v>
      </c>
    </row>
    <row r="3213" spans="1:20">
      <c r="A3213" t="s">
        <v>3218</v>
      </c>
      <c r="B3213" s="4">
        <v>3</v>
      </c>
      <c r="C3213" s="4">
        <v>7</v>
      </c>
      <c r="D3213" s="4">
        <v>1989</v>
      </c>
      <c r="E3213" s="1">
        <f t="shared" si="100"/>
        <v>3266</v>
      </c>
      <c r="F3213">
        <v>62.78</v>
      </c>
      <c r="G3213">
        <v>26.58</v>
      </c>
      <c r="H3213" t="s">
        <v>2455</v>
      </c>
      <c r="I3213" s="4">
        <v>21</v>
      </c>
      <c r="J3213" s="4">
        <v>8</v>
      </c>
      <c r="K3213" s="6">
        <v>1989</v>
      </c>
      <c r="L3213" s="1">
        <f t="shared" si="101"/>
        <v>9872</v>
      </c>
      <c r="M3213">
        <v>62.78</v>
      </c>
      <c r="N3213">
        <v>26.58</v>
      </c>
      <c r="O3213" t="s">
        <v>2455</v>
      </c>
      <c r="P3213" t="s">
        <v>34</v>
      </c>
      <c r="Q3213" t="s">
        <v>35</v>
      </c>
      <c r="R3213">
        <v>49</v>
      </c>
      <c r="S3213">
        <v>0</v>
      </c>
      <c r="T3213">
        <v>0</v>
      </c>
    </row>
    <row r="3214" spans="1:20">
      <c r="A3214" t="s">
        <v>3219</v>
      </c>
      <c r="B3214" s="4">
        <v>3</v>
      </c>
      <c r="C3214" s="4">
        <v>7</v>
      </c>
      <c r="D3214" s="4">
        <v>1989</v>
      </c>
      <c r="E3214" s="1">
        <f t="shared" si="100"/>
        <v>3266</v>
      </c>
      <c r="F3214">
        <v>62.78</v>
      </c>
      <c r="G3214">
        <v>26.58</v>
      </c>
      <c r="H3214" t="s">
        <v>2455</v>
      </c>
      <c r="I3214" s="4">
        <v>21</v>
      </c>
      <c r="J3214" s="4">
        <v>8</v>
      </c>
      <c r="K3214" s="6">
        <v>1989</v>
      </c>
      <c r="L3214" s="1">
        <f t="shared" si="101"/>
        <v>9872</v>
      </c>
      <c r="M3214">
        <v>62.78</v>
      </c>
      <c r="N3214">
        <v>26.58</v>
      </c>
      <c r="O3214" t="s">
        <v>2455</v>
      </c>
      <c r="P3214" t="s">
        <v>34</v>
      </c>
      <c r="Q3214" t="s">
        <v>35</v>
      </c>
      <c r="R3214">
        <v>49</v>
      </c>
      <c r="S3214">
        <v>0</v>
      </c>
      <c r="T3214">
        <v>0</v>
      </c>
    </row>
    <row r="3215" spans="1:20">
      <c r="A3215" t="s">
        <v>3220</v>
      </c>
      <c r="B3215" s="4">
        <v>28</v>
      </c>
      <c r="C3215" s="4">
        <v>5</v>
      </c>
      <c r="D3215" s="4">
        <v>1989</v>
      </c>
      <c r="E3215" s="1">
        <f t="shared" si="100"/>
        <v>12337</v>
      </c>
      <c r="F3215">
        <v>62.73</v>
      </c>
      <c r="G3215">
        <v>22.87</v>
      </c>
      <c r="H3215" t="s">
        <v>2455</v>
      </c>
      <c r="I3215" s="4">
        <v>15</v>
      </c>
      <c r="J3215" s="4">
        <v>7</v>
      </c>
      <c r="K3215" s="6">
        <v>1989</v>
      </c>
      <c r="L3215" s="1">
        <f t="shared" si="101"/>
        <v>7649</v>
      </c>
      <c r="M3215">
        <v>62.75</v>
      </c>
      <c r="N3215">
        <v>22.87</v>
      </c>
      <c r="O3215" t="s">
        <v>2455</v>
      </c>
      <c r="P3215" t="s">
        <v>81</v>
      </c>
      <c r="Q3215" t="s">
        <v>27</v>
      </c>
      <c r="R3215">
        <v>48</v>
      </c>
      <c r="S3215">
        <v>2</v>
      </c>
      <c r="T3215">
        <v>0</v>
      </c>
    </row>
    <row r="3216" spans="1:20">
      <c r="A3216" t="s">
        <v>3221</v>
      </c>
      <c r="B3216" s="4">
        <v>28</v>
      </c>
      <c r="C3216" s="4">
        <v>5</v>
      </c>
      <c r="D3216" s="4">
        <v>1989</v>
      </c>
      <c r="E3216" s="1">
        <f t="shared" si="100"/>
        <v>12337</v>
      </c>
      <c r="F3216">
        <v>62.78</v>
      </c>
      <c r="G3216">
        <v>22.88</v>
      </c>
      <c r="H3216" t="s">
        <v>2455</v>
      </c>
      <c r="I3216" s="4">
        <v>14</v>
      </c>
      <c r="J3216" s="4">
        <v>8</v>
      </c>
      <c r="K3216" s="6">
        <v>1991</v>
      </c>
      <c r="L3216" s="1">
        <f t="shared" si="101"/>
        <v>7317</v>
      </c>
      <c r="M3216">
        <v>62.7</v>
      </c>
      <c r="N3216">
        <v>22.83</v>
      </c>
      <c r="O3216" t="s">
        <v>2455</v>
      </c>
      <c r="P3216" t="s">
        <v>34</v>
      </c>
      <c r="Q3216" t="s">
        <v>35</v>
      </c>
      <c r="R3216">
        <v>808</v>
      </c>
      <c r="S3216">
        <v>10</v>
      </c>
      <c r="T3216">
        <v>196</v>
      </c>
    </row>
    <row r="3217" spans="1:20">
      <c r="A3217" t="s">
        <v>3222</v>
      </c>
      <c r="B3217" s="4">
        <v>28</v>
      </c>
      <c r="C3217" s="4">
        <v>5</v>
      </c>
      <c r="D3217" s="4">
        <v>1989</v>
      </c>
      <c r="E3217" s="1">
        <f t="shared" si="100"/>
        <v>12337</v>
      </c>
      <c r="F3217">
        <v>62.78</v>
      </c>
      <c r="G3217">
        <v>22.88</v>
      </c>
      <c r="H3217" t="s">
        <v>2455</v>
      </c>
      <c r="I3217" s="4">
        <v>30</v>
      </c>
      <c r="J3217" s="4">
        <v>7</v>
      </c>
      <c r="K3217" s="6">
        <v>1992</v>
      </c>
      <c r="L3217" s="1">
        <f t="shared" si="101"/>
        <v>13131</v>
      </c>
      <c r="M3217">
        <v>62.67</v>
      </c>
      <c r="N3217">
        <v>23</v>
      </c>
      <c r="O3217" t="s">
        <v>2455</v>
      </c>
      <c r="P3217" t="s">
        <v>34</v>
      </c>
      <c r="Q3217" t="s">
        <v>35</v>
      </c>
      <c r="R3217">
        <v>1159</v>
      </c>
      <c r="S3217">
        <v>15</v>
      </c>
      <c r="T3217">
        <v>156</v>
      </c>
    </row>
    <row r="3218" spans="1:20">
      <c r="A3218" t="s">
        <v>3223</v>
      </c>
      <c r="B3218" s="4">
        <v>28</v>
      </c>
      <c r="C3218" s="4">
        <v>5</v>
      </c>
      <c r="D3218" s="4">
        <v>1989</v>
      </c>
      <c r="E3218" s="1">
        <f t="shared" si="100"/>
        <v>12337</v>
      </c>
      <c r="F3218">
        <v>62.78</v>
      </c>
      <c r="G3218">
        <v>22.88</v>
      </c>
      <c r="H3218" t="s">
        <v>2455</v>
      </c>
      <c r="I3218" s="4">
        <v>30</v>
      </c>
      <c r="J3218" s="4">
        <v>10</v>
      </c>
      <c r="K3218" s="6">
        <v>1991</v>
      </c>
      <c r="L3218" s="1">
        <f t="shared" si="101"/>
        <v>13222</v>
      </c>
      <c r="M3218">
        <v>62.85</v>
      </c>
      <c r="N3218">
        <v>22.93</v>
      </c>
      <c r="O3218" t="s">
        <v>2455</v>
      </c>
      <c r="P3218" t="s">
        <v>34</v>
      </c>
      <c r="Q3218" t="s">
        <v>35</v>
      </c>
      <c r="R3218">
        <v>885</v>
      </c>
      <c r="S3218">
        <v>8</v>
      </c>
      <c r="T3218">
        <v>19</v>
      </c>
    </row>
    <row r="3219" spans="1:20">
      <c r="A3219" t="s">
        <v>3224</v>
      </c>
      <c r="B3219" s="4">
        <v>28</v>
      </c>
      <c r="C3219" s="4">
        <v>5</v>
      </c>
      <c r="D3219" s="4">
        <v>1989</v>
      </c>
      <c r="E3219" s="1">
        <f t="shared" si="100"/>
        <v>12337</v>
      </c>
      <c r="F3219">
        <v>62.9</v>
      </c>
      <c r="G3219">
        <v>22.8</v>
      </c>
      <c r="H3219" t="s">
        <v>2455</v>
      </c>
      <c r="I3219" s="4">
        <v>15</v>
      </c>
      <c r="J3219" s="4">
        <v>5</v>
      </c>
      <c r="K3219" s="6">
        <v>1995</v>
      </c>
      <c r="L3219" s="1">
        <f t="shared" si="101"/>
        <v>7594</v>
      </c>
      <c r="M3219">
        <v>62.83</v>
      </c>
      <c r="N3219">
        <v>22.77</v>
      </c>
      <c r="O3219" t="s">
        <v>2455</v>
      </c>
      <c r="P3219" t="s">
        <v>34</v>
      </c>
      <c r="Q3219" t="s">
        <v>35</v>
      </c>
      <c r="R3219">
        <v>2178</v>
      </c>
      <c r="S3219">
        <v>8</v>
      </c>
      <c r="T3219">
        <v>193</v>
      </c>
    </row>
    <row r="3220" spans="1:20">
      <c r="A3220" t="s">
        <v>3225</v>
      </c>
      <c r="B3220" s="4">
        <v>7</v>
      </c>
      <c r="C3220" s="4">
        <v>6</v>
      </c>
      <c r="D3220" s="4">
        <v>1989</v>
      </c>
      <c r="E3220" s="1">
        <f t="shared" si="100"/>
        <v>4697</v>
      </c>
      <c r="F3220">
        <v>62.68</v>
      </c>
      <c r="G3220">
        <v>22.47</v>
      </c>
      <c r="H3220" t="s">
        <v>2455</v>
      </c>
      <c r="I3220" s="4">
        <v>15</v>
      </c>
      <c r="J3220" s="4">
        <v>7</v>
      </c>
      <c r="K3220" s="6">
        <v>1989</v>
      </c>
      <c r="L3220" s="1">
        <f t="shared" si="101"/>
        <v>7649</v>
      </c>
      <c r="M3220">
        <v>62.68</v>
      </c>
      <c r="N3220">
        <v>22.45</v>
      </c>
      <c r="O3220" t="s">
        <v>2455</v>
      </c>
      <c r="P3220" t="s">
        <v>34</v>
      </c>
      <c r="Q3220" t="s">
        <v>35</v>
      </c>
      <c r="R3220">
        <v>38</v>
      </c>
      <c r="S3220">
        <v>1</v>
      </c>
      <c r="T3220">
        <v>270</v>
      </c>
    </row>
    <row r="3221" spans="1:20">
      <c r="A3221" t="s">
        <v>3227</v>
      </c>
      <c r="B3221" s="4">
        <v>2</v>
      </c>
      <c r="C3221" s="4">
        <v>6</v>
      </c>
      <c r="D3221" s="4">
        <v>1989</v>
      </c>
      <c r="E3221" s="1">
        <f t="shared" si="100"/>
        <v>2871</v>
      </c>
      <c r="F3221">
        <v>64.67</v>
      </c>
      <c r="G3221">
        <v>25.6</v>
      </c>
      <c r="H3221" t="s">
        <v>2455</v>
      </c>
      <c r="I3221" s="4">
        <v>15</v>
      </c>
      <c r="J3221" s="4">
        <v>7</v>
      </c>
      <c r="K3221" s="6">
        <v>1989</v>
      </c>
      <c r="L3221" s="1">
        <f t="shared" si="101"/>
        <v>7649</v>
      </c>
      <c r="M3221">
        <v>64.67</v>
      </c>
      <c r="N3221">
        <v>25.6</v>
      </c>
      <c r="O3221" t="s">
        <v>2455</v>
      </c>
      <c r="P3221" t="s">
        <v>81</v>
      </c>
      <c r="Q3221" t="s">
        <v>35</v>
      </c>
      <c r="R3221">
        <v>43</v>
      </c>
      <c r="S3221">
        <v>0</v>
      </c>
      <c r="T3221">
        <v>0</v>
      </c>
    </row>
    <row r="3222" spans="1:20">
      <c r="A3222" t="s">
        <v>3228</v>
      </c>
      <c r="B3222" s="4">
        <v>24</v>
      </c>
      <c r="C3222" s="4">
        <v>5</v>
      </c>
      <c r="D3222" s="4">
        <v>1989</v>
      </c>
      <c r="E3222" s="1">
        <f t="shared" si="100"/>
        <v>10876</v>
      </c>
      <c r="F3222">
        <v>61.5</v>
      </c>
      <c r="G3222">
        <v>21.78</v>
      </c>
      <c r="H3222" t="s">
        <v>2455</v>
      </c>
      <c r="I3222" s="4">
        <v>18</v>
      </c>
      <c r="J3222" s="4">
        <v>3</v>
      </c>
      <c r="K3222" s="6">
        <v>1990</v>
      </c>
      <c r="L3222" s="1">
        <f t="shared" si="101"/>
        <v>8624</v>
      </c>
      <c r="M3222">
        <v>61.52</v>
      </c>
      <c r="N3222">
        <v>21.72</v>
      </c>
      <c r="O3222" t="s">
        <v>2455</v>
      </c>
      <c r="P3222" t="s">
        <v>34</v>
      </c>
      <c r="Q3222" t="s">
        <v>35</v>
      </c>
      <c r="R3222">
        <v>298</v>
      </c>
      <c r="S3222">
        <v>4</v>
      </c>
      <c r="T3222">
        <v>298</v>
      </c>
    </row>
    <row r="3223" spans="1:20">
      <c r="A3223" t="s">
        <v>3229</v>
      </c>
      <c r="B3223" s="4">
        <v>25</v>
      </c>
      <c r="C3223" s="4">
        <v>5</v>
      </c>
      <c r="D3223" s="4">
        <v>1989</v>
      </c>
      <c r="E3223" s="1">
        <f t="shared" si="100"/>
        <v>11241</v>
      </c>
      <c r="F3223">
        <v>61.5</v>
      </c>
      <c r="G3223">
        <v>21.77</v>
      </c>
      <c r="H3223" t="s">
        <v>2455</v>
      </c>
      <c r="I3223" s="4">
        <v>30</v>
      </c>
      <c r="J3223" s="4">
        <v>6</v>
      </c>
      <c r="K3223" s="6">
        <v>1994</v>
      </c>
      <c r="L3223" s="1">
        <f t="shared" si="101"/>
        <v>13103</v>
      </c>
      <c r="M3223">
        <v>61.27</v>
      </c>
      <c r="N3223">
        <v>24.03</v>
      </c>
      <c r="O3223" t="s">
        <v>2455</v>
      </c>
      <c r="P3223" t="s">
        <v>34</v>
      </c>
      <c r="Q3223" t="s">
        <v>35</v>
      </c>
      <c r="R3223">
        <v>1862</v>
      </c>
      <c r="S3223">
        <v>124</v>
      </c>
      <c r="T3223">
        <v>103</v>
      </c>
    </row>
    <row r="3224" spans="1:20">
      <c r="A3224" t="s">
        <v>3234</v>
      </c>
      <c r="B3224" s="4">
        <v>17</v>
      </c>
      <c r="C3224" s="4">
        <v>5</v>
      </c>
      <c r="D3224" s="4">
        <v>1989</v>
      </c>
      <c r="E3224" s="1">
        <f t="shared" si="100"/>
        <v>8319</v>
      </c>
      <c r="F3224">
        <v>60.63</v>
      </c>
      <c r="G3224">
        <v>24.8</v>
      </c>
      <c r="H3224" t="s">
        <v>2455</v>
      </c>
      <c r="I3224" s="4">
        <v>17</v>
      </c>
      <c r="J3224" s="4">
        <v>9</v>
      </c>
      <c r="K3224" s="6">
        <v>1989</v>
      </c>
      <c r="L3224" s="1">
        <f t="shared" si="101"/>
        <v>8442</v>
      </c>
      <c r="M3224">
        <v>60.67</v>
      </c>
      <c r="N3224">
        <v>24.82</v>
      </c>
      <c r="O3224" t="s">
        <v>2455</v>
      </c>
      <c r="P3224" t="s">
        <v>34</v>
      </c>
      <c r="Q3224" t="s">
        <v>35</v>
      </c>
      <c r="R3224">
        <v>123</v>
      </c>
      <c r="S3224">
        <v>4</v>
      </c>
      <c r="T3224">
        <v>14</v>
      </c>
    </row>
    <row r="3225" spans="1:20">
      <c r="A3225" t="s">
        <v>3235</v>
      </c>
      <c r="B3225" s="4">
        <v>4</v>
      </c>
      <c r="C3225" s="4">
        <v>6</v>
      </c>
      <c r="D3225" s="4">
        <v>1989</v>
      </c>
      <c r="E3225" s="1">
        <f t="shared" si="100"/>
        <v>3602</v>
      </c>
      <c r="F3225">
        <v>62.72</v>
      </c>
      <c r="G3225">
        <v>22.48</v>
      </c>
      <c r="H3225" t="s">
        <v>2455</v>
      </c>
      <c r="I3225" s="4">
        <v>5</v>
      </c>
      <c r="J3225" s="4">
        <v>7</v>
      </c>
      <c r="K3225" s="6">
        <v>1989</v>
      </c>
      <c r="L3225" s="1">
        <f t="shared" si="101"/>
        <v>3997</v>
      </c>
      <c r="M3225">
        <v>62.72</v>
      </c>
      <c r="N3225">
        <v>22.48</v>
      </c>
      <c r="O3225" t="s">
        <v>2455</v>
      </c>
      <c r="P3225" t="s">
        <v>40</v>
      </c>
      <c r="Q3225" t="s">
        <v>35</v>
      </c>
      <c r="R3225">
        <v>31</v>
      </c>
      <c r="S3225">
        <v>0</v>
      </c>
      <c r="T3225">
        <v>0</v>
      </c>
    </row>
    <row r="3226" spans="1:20">
      <c r="A3226" t="s">
        <v>3236</v>
      </c>
      <c r="B3226" s="4">
        <v>10</v>
      </c>
      <c r="C3226" s="4">
        <v>6</v>
      </c>
      <c r="D3226" s="4">
        <v>1989</v>
      </c>
      <c r="E3226" s="1">
        <f t="shared" si="100"/>
        <v>5793</v>
      </c>
      <c r="F3226">
        <v>60.63</v>
      </c>
      <c r="G3226">
        <v>24.8</v>
      </c>
      <c r="H3226" t="s">
        <v>2455</v>
      </c>
      <c r="I3226" s="4">
        <v>31</v>
      </c>
      <c r="J3226" s="4">
        <v>8</v>
      </c>
      <c r="K3226" s="6">
        <v>1990</v>
      </c>
      <c r="L3226" s="1">
        <f t="shared" si="101"/>
        <v>13525</v>
      </c>
      <c r="M3226">
        <v>60.63</v>
      </c>
      <c r="N3226">
        <v>24.97</v>
      </c>
      <c r="O3226" t="s">
        <v>2455</v>
      </c>
      <c r="P3226" t="s">
        <v>34</v>
      </c>
      <c r="Q3226" t="s">
        <v>35</v>
      </c>
      <c r="R3226">
        <v>447</v>
      </c>
      <c r="S3226">
        <v>10</v>
      </c>
      <c r="T3226">
        <v>91</v>
      </c>
    </row>
    <row r="3227" spans="1:20">
      <c r="A3227" t="s">
        <v>3245</v>
      </c>
      <c r="B3227" s="4">
        <v>3</v>
      </c>
      <c r="C3227" s="4">
        <v>6</v>
      </c>
      <c r="D3227" s="4">
        <v>1989</v>
      </c>
      <c r="E3227" s="1">
        <f t="shared" si="100"/>
        <v>3236</v>
      </c>
      <c r="F3227">
        <v>61.05</v>
      </c>
      <c r="G3227">
        <v>26.47</v>
      </c>
      <c r="H3227" t="s">
        <v>2455</v>
      </c>
      <c r="I3227" s="4">
        <v>7</v>
      </c>
      <c r="J3227" s="4">
        <v>11</v>
      </c>
      <c r="K3227" s="6">
        <v>1993</v>
      </c>
      <c r="L3227" s="1">
        <f t="shared" si="101"/>
        <v>4854</v>
      </c>
      <c r="M3227">
        <v>61.05</v>
      </c>
      <c r="N3227">
        <v>26.5</v>
      </c>
      <c r="O3227" t="s">
        <v>2455</v>
      </c>
      <c r="P3227" t="s">
        <v>40</v>
      </c>
      <c r="Q3227" t="s">
        <v>35</v>
      </c>
      <c r="R3227">
        <v>1618</v>
      </c>
      <c r="S3227">
        <v>2</v>
      </c>
      <c r="T3227">
        <v>91</v>
      </c>
    </row>
    <row r="3228" spans="1:20">
      <c r="A3228" t="s">
        <v>3246</v>
      </c>
      <c r="B3228" s="4">
        <v>3</v>
      </c>
      <c r="C3228" s="4">
        <v>6</v>
      </c>
      <c r="D3228" s="4">
        <v>1989</v>
      </c>
      <c r="E3228" s="1">
        <f t="shared" si="100"/>
        <v>3236</v>
      </c>
      <c r="F3228">
        <v>61.05</v>
      </c>
      <c r="G3228">
        <v>26.48</v>
      </c>
      <c r="H3228" t="s">
        <v>2455</v>
      </c>
      <c r="I3228" s="4">
        <v>14</v>
      </c>
      <c r="J3228" s="4">
        <v>10</v>
      </c>
      <c r="K3228" s="6">
        <v>1994</v>
      </c>
      <c r="L3228" s="1">
        <f t="shared" si="101"/>
        <v>7381</v>
      </c>
      <c r="M3228">
        <v>61.4</v>
      </c>
      <c r="N3228">
        <v>26.9</v>
      </c>
      <c r="O3228" t="s">
        <v>2455</v>
      </c>
      <c r="P3228" t="s">
        <v>40</v>
      </c>
      <c r="Q3228" t="s">
        <v>35</v>
      </c>
      <c r="R3228">
        <v>1959</v>
      </c>
      <c r="S3228">
        <v>45</v>
      </c>
      <c r="T3228">
        <v>30</v>
      </c>
    </row>
    <row r="3229" spans="1:20">
      <c r="A3229" t="s">
        <v>3932</v>
      </c>
      <c r="B3229" s="4">
        <v>4</v>
      </c>
      <c r="C3229" s="4">
        <v>6</v>
      </c>
      <c r="D3229" s="4">
        <v>1989</v>
      </c>
      <c r="E3229" s="1">
        <f t="shared" si="100"/>
        <v>3602</v>
      </c>
      <c r="F3229">
        <v>58</v>
      </c>
      <c r="G3229">
        <v>11.75</v>
      </c>
      <c r="H3229" t="s">
        <v>2497</v>
      </c>
      <c r="I3229" s="4">
        <v>16</v>
      </c>
      <c r="J3229" s="4">
        <v>9</v>
      </c>
      <c r="K3229" s="6">
        <v>1991</v>
      </c>
      <c r="L3229" s="1">
        <f t="shared" si="101"/>
        <v>8079</v>
      </c>
      <c r="M3229">
        <v>58</v>
      </c>
      <c r="N3229">
        <v>11.75</v>
      </c>
      <c r="O3229" t="s">
        <v>2497</v>
      </c>
      <c r="P3229" t="s">
        <v>40</v>
      </c>
      <c r="Q3229" t="s">
        <v>35</v>
      </c>
      <c r="R3229">
        <v>834</v>
      </c>
      <c r="S3229">
        <v>0</v>
      </c>
      <c r="T3229">
        <v>0</v>
      </c>
    </row>
    <row r="3230" spans="1:20">
      <c r="A3230" t="s">
        <v>3968</v>
      </c>
      <c r="B3230" s="4">
        <v>21</v>
      </c>
      <c r="C3230" s="4">
        <v>5</v>
      </c>
      <c r="D3230" s="4">
        <v>1989</v>
      </c>
      <c r="E3230" s="1">
        <f t="shared" si="100"/>
        <v>9780</v>
      </c>
      <c r="F3230">
        <v>61.72</v>
      </c>
      <c r="G3230">
        <v>17.079999999999998</v>
      </c>
      <c r="H3230" t="s">
        <v>2497</v>
      </c>
      <c r="I3230" s="4">
        <v>28</v>
      </c>
      <c r="J3230" s="4">
        <v>6</v>
      </c>
      <c r="K3230" s="6">
        <v>1989</v>
      </c>
      <c r="L3230" s="1">
        <f t="shared" si="101"/>
        <v>12368</v>
      </c>
      <c r="M3230">
        <v>61.72</v>
      </c>
      <c r="N3230">
        <v>17.079999999999998</v>
      </c>
      <c r="O3230" t="s">
        <v>2497</v>
      </c>
      <c r="P3230" t="s">
        <v>40</v>
      </c>
      <c r="Q3230" t="s">
        <v>35</v>
      </c>
      <c r="R3230">
        <v>38</v>
      </c>
      <c r="S3230">
        <v>0</v>
      </c>
      <c r="T3230">
        <v>0</v>
      </c>
    </row>
    <row r="3231" spans="1:20">
      <c r="A3231" t="s">
        <v>3969</v>
      </c>
      <c r="B3231" s="4">
        <v>21</v>
      </c>
      <c r="C3231" s="4">
        <v>5</v>
      </c>
      <c r="D3231" s="4">
        <v>1989</v>
      </c>
      <c r="E3231" s="1">
        <f t="shared" si="100"/>
        <v>9780</v>
      </c>
      <c r="F3231">
        <v>61.72</v>
      </c>
      <c r="G3231">
        <v>17.079999999999998</v>
      </c>
      <c r="H3231" t="s">
        <v>2497</v>
      </c>
      <c r="I3231" s="4">
        <v>8</v>
      </c>
      <c r="J3231" s="4">
        <v>6</v>
      </c>
      <c r="K3231" s="6">
        <v>1989</v>
      </c>
      <c r="L3231" s="1">
        <f t="shared" si="101"/>
        <v>5063</v>
      </c>
      <c r="M3231">
        <v>61.72</v>
      </c>
      <c r="N3231">
        <v>17.079999999999998</v>
      </c>
      <c r="O3231" t="s">
        <v>2497</v>
      </c>
      <c r="P3231" t="s">
        <v>34</v>
      </c>
      <c r="Q3231" t="s">
        <v>35</v>
      </c>
      <c r="R3231">
        <v>18</v>
      </c>
      <c r="S3231">
        <v>0</v>
      </c>
      <c r="T3231">
        <v>0</v>
      </c>
    </row>
    <row r="3232" spans="1:20">
      <c r="A3232" t="s">
        <v>3976</v>
      </c>
      <c r="B3232" s="4">
        <v>1</v>
      </c>
      <c r="C3232" s="4">
        <v>6</v>
      </c>
      <c r="D3232" s="4">
        <v>1989</v>
      </c>
      <c r="E3232" s="1">
        <f t="shared" si="100"/>
        <v>2506</v>
      </c>
      <c r="F3232">
        <v>57.85</v>
      </c>
      <c r="G3232">
        <v>11.9</v>
      </c>
      <c r="H3232" t="s">
        <v>2497</v>
      </c>
      <c r="I3232" s="4">
        <v>12</v>
      </c>
      <c r="J3232" s="4">
        <v>6</v>
      </c>
      <c r="K3232" s="6">
        <v>1989</v>
      </c>
      <c r="L3232" s="1">
        <f t="shared" si="101"/>
        <v>6524</v>
      </c>
      <c r="M3232">
        <v>57.85</v>
      </c>
      <c r="N3232">
        <v>11.9</v>
      </c>
      <c r="O3232" t="s">
        <v>2497</v>
      </c>
      <c r="P3232" t="s">
        <v>81</v>
      </c>
      <c r="Q3232" t="s">
        <v>35</v>
      </c>
      <c r="R3232">
        <v>11</v>
      </c>
      <c r="S3232">
        <v>0</v>
      </c>
      <c r="T3232">
        <v>0</v>
      </c>
    </row>
    <row r="3233" spans="1:20">
      <c r="A3233" t="s">
        <v>3977</v>
      </c>
      <c r="B3233" s="4">
        <v>1</v>
      </c>
      <c r="C3233" s="4">
        <v>6</v>
      </c>
      <c r="D3233" s="4">
        <v>1989</v>
      </c>
      <c r="E3233" s="1">
        <f t="shared" si="100"/>
        <v>2506</v>
      </c>
      <c r="F3233">
        <v>57.85</v>
      </c>
      <c r="G3233">
        <v>11.9</v>
      </c>
      <c r="H3233" t="s">
        <v>2497</v>
      </c>
      <c r="I3233" s="4">
        <v>25</v>
      </c>
      <c r="J3233" s="4">
        <v>6</v>
      </c>
      <c r="K3233" s="6">
        <v>1989</v>
      </c>
      <c r="L3233" s="1">
        <f t="shared" si="101"/>
        <v>11272</v>
      </c>
      <c r="M3233">
        <v>57.85</v>
      </c>
      <c r="N3233">
        <v>11.9</v>
      </c>
      <c r="O3233" t="s">
        <v>2497</v>
      </c>
      <c r="P3233" t="s">
        <v>81</v>
      </c>
      <c r="Q3233" t="s">
        <v>35</v>
      </c>
      <c r="R3233">
        <v>24</v>
      </c>
      <c r="S3233">
        <v>0</v>
      </c>
      <c r="T3233">
        <v>0</v>
      </c>
    </row>
    <row r="3234" spans="1:20">
      <c r="A3234" t="s">
        <v>3978</v>
      </c>
      <c r="B3234" s="4">
        <v>1</v>
      </c>
      <c r="C3234" s="4">
        <v>6</v>
      </c>
      <c r="D3234" s="4">
        <v>1989</v>
      </c>
      <c r="E3234" s="1">
        <f t="shared" si="100"/>
        <v>2506</v>
      </c>
      <c r="F3234">
        <v>57.85</v>
      </c>
      <c r="G3234">
        <v>11.9</v>
      </c>
      <c r="H3234" t="s">
        <v>2497</v>
      </c>
      <c r="I3234" s="4">
        <v>15</v>
      </c>
      <c r="J3234" s="4">
        <v>7</v>
      </c>
      <c r="K3234" s="6">
        <v>1989</v>
      </c>
      <c r="L3234" s="1">
        <f t="shared" si="101"/>
        <v>7649</v>
      </c>
      <c r="M3234">
        <v>57.85</v>
      </c>
      <c r="N3234">
        <v>11.9</v>
      </c>
      <c r="O3234" t="s">
        <v>2497</v>
      </c>
      <c r="P3234" t="s">
        <v>40</v>
      </c>
      <c r="Q3234" t="s">
        <v>35</v>
      </c>
      <c r="R3234">
        <v>44</v>
      </c>
      <c r="S3234">
        <v>0</v>
      </c>
      <c r="T3234">
        <v>0</v>
      </c>
    </row>
    <row r="3235" spans="1:20">
      <c r="A3235" t="s">
        <v>3984</v>
      </c>
      <c r="B3235" s="4">
        <v>2</v>
      </c>
      <c r="C3235" s="4">
        <v>6</v>
      </c>
      <c r="D3235" s="4">
        <v>1989</v>
      </c>
      <c r="E3235" s="1">
        <f t="shared" si="100"/>
        <v>2871</v>
      </c>
      <c r="F3235">
        <v>57.63</v>
      </c>
      <c r="G3235">
        <v>11.87</v>
      </c>
      <c r="H3235" t="s">
        <v>2497</v>
      </c>
      <c r="I3235" s="4">
        <v>2</v>
      </c>
      <c r="J3235" s="4">
        <v>9</v>
      </c>
      <c r="K3235" s="6">
        <v>1989</v>
      </c>
      <c r="L3235" s="1">
        <f t="shared" si="101"/>
        <v>2963</v>
      </c>
      <c r="M3235">
        <v>57.63</v>
      </c>
      <c r="N3235">
        <v>11.87</v>
      </c>
      <c r="O3235" t="s">
        <v>2497</v>
      </c>
      <c r="P3235" t="s">
        <v>81</v>
      </c>
      <c r="Q3235" t="s">
        <v>27</v>
      </c>
      <c r="R3235">
        <v>92</v>
      </c>
      <c r="S3235">
        <v>0</v>
      </c>
      <c r="T3235">
        <v>0</v>
      </c>
    </row>
    <row r="3236" spans="1:20">
      <c r="A3236" t="s">
        <v>3989</v>
      </c>
      <c r="B3236" s="4">
        <v>27</v>
      </c>
      <c r="C3236" s="4">
        <v>5</v>
      </c>
      <c r="D3236" s="4">
        <v>1989</v>
      </c>
      <c r="E3236" s="1">
        <f t="shared" si="100"/>
        <v>11971</v>
      </c>
      <c r="F3236">
        <v>55.67</v>
      </c>
      <c r="G3236">
        <v>13.48</v>
      </c>
      <c r="H3236" t="s">
        <v>2497</v>
      </c>
      <c r="I3236" s="4">
        <v>3</v>
      </c>
      <c r="J3236" s="4">
        <v>3</v>
      </c>
      <c r="K3236" s="6">
        <v>1990</v>
      </c>
      <c r="L3236" s="1">
        <f t="shared" si="101"/>
        <v>3145</v>
      </c>
      <c r="M3236">
        <v>55.67</v>
      </c>
      <c r="N3236">
        <v>13.48</v>
      </c>
      <c r="O3236" t="s">
        <v>2497</v>
      </c>
      <c r="P3236" t="s">
        <v>34</v>
      </c>
      <c r="Q3236" t="s">
        <v>35</v>
      </c>
      <c r="R3236">
        <v>280</v>
      </c>
      <c r="S3236">
        <v>0</v>
      </c>
      <c r="T3236">
        <v>0</v>
      </c>
    </row>
    <row r="3237" spans="1:20">
      <c r="A3237" t="s">
        <v>3990</v>
      </c>
      <c r="B3237" s="4">
        <v>27</v>
      </c>
      <c r="C3237" s="4">
        <v>5</v>
      </c>
      <c r="D3237" s="4">
        <v>1989</v>
      </c>
      <c r="E3237" s="1">
        <f t="shared" si="100"/>
        <v>11971</v>
      </c>
      <c r="F3237">
        <v>55.67</v>
      </c>
      <c r="G3237">
        <v>13.48</v>
      </c>
      <c r="H3237" t="s">
        <v>2497</v>
      </c>
      <c r="I3237" s="4">
        <v>11</v>
      </c>
      <c r="J3237" s="4">
        <v>10</v>
      </c>
      <c r="K3237" s="6">
        <v>1989</v>
      </c>
      <c r="L3237" s="1">
        <f t="shared" si="101"/>
        <v>6280</v>
      </c>
      <c r="M3237">
        <v>55.68</v>
      </c>
      <c r="N3237">
        <v>13.5</v>
      </c>
      <c r="O3237" t="s">
        <v>2497</v>
      </c>
      <c r="P3237" t="s">
        <v>40</v>
      </c>
      <c r="Q3237" t="s">
        <v>52</v>
      </c>
      <c r="R3237">
        <v>137</v>
      </c>
      <c r="S3237">
        <v>3</v>
      </c>
      <c r="T3237">
        <v>30</v>
      </c>
    </row>
    <row r="3238" spans="1:20">
      <c r="A3238" t="s">
        <v>3995</v>
      </c>
      <c r="B3238" s="4">
        <v>31</v>
      </c>
      <c r="C3238" s="4">
        <v>5</v>
      </c>
      <c r="D3238" s="4">
        <v>1989</v>
      </c>
      <c r="E3238" s="1">
        <f t="shared" si="100"/>
        <v>13432</v>
      </c>
      <c r="F3238">
        <v>57.77</v>
      </c>
      <c r="G3238">
        <v>12.05</v>
      </c>
      <c r="H3238" t="s">
        <v>2497</v>
      </c>
      <c r="I3238" s="4">
        <v>6</v>
      </c>
      <c r="J3238" s="4">
        <v>6</v>
      </c>
      <c r="K3238" s="6">
        <v>1989</v>
      </c>
      <c r="L3238" s="1">
        <f t="shared" si="101"/>
        <v>4332</v>
      </c>
      <c r="M3238">
        <v>57.77</v>
      </c>
      <c r="N3238">
        <v>12.05</v>
      </c>
      <c r="O3238" t="s">
        <v>2497</v>
      </c>
      <c r="P3238" t="s">
        <v>40</v>
      </c>
      <c r="Q3238" t="s">
        <v>35</v>
      </c>
      <c r="R3238">
        <v>6</v>
      </c>
      <c r="S3238">
        <v>0</v>
      </c>
      <c r="T3238">
        <v>0</v>
      </c>
    </row>
    <row r="3239" spans="1:20">
      <c r="A3239" t="s">
        <v>174</v>
      </c>
      <c r="B3239" s="4">
        <v>1</v>
      </c>
      <c r="C3239" s="4">
        <v>6</v>
      </c>
      <c r="D3239" s="4">
        <v>1990</v>
      </c>
      <c r="E3239" s="1">
        <f t="shared" si="100"/>
        <v>2507</v>
      </c>
      <c r="F3239">
        <v>51.17</v>
      </c>
      <c r="G3239">
        <v>5</v>
      </c>
      <c r="H3239" t="s">
        <v>22</v>
      </c>
      <c r="I3239" s="4">
        <v>1</v>
      </c>
      <c r="J3239" s="4">
        <v>12</v>
      </c>
      <c r="K3239" s="6">
        <v>1991</v>
      </c>
      <c r="L3239" s="1">
        <f t="shared" si="101"/>
        <v>2691</v>
      </c>
      <c r="M3239">
        <v>51.17</v>
      </c>
      <c r="N3239">
        <v>4.9800000000000004</v>
      </c>
      <c r="O3239" t="s">
        <v>22</v>
      </c>
      <c r="P3239" t="s">
        <v>40</v>
      </c>
      <c r="Q3239" t="s">
        <v>35</v>
      </c>
      <c r="R3239">
        <v>548</v>
      </c>
      <c r="S3239">
        <v>0</v>
      </c>
      <c r="T3239">
        <v>0</v>
      </c>
    </row>
    <row r="3240" spans="1:20">
      <c r="A3240" t="s">
        <v>291</v>
      </c>
      <c r="B3240" s="4">
        <v>26</v>
      </c>
      <c r="C3240" s="4">
        <v>5</v>
      </c>
      <c r="D3240" s="4">
        <v>1990</v>
      </c>
      <c r="E3240" s="1">
        <f t="shared" si="100"/>
        <v>11607</v>
      </c>
      <c r="F3240">
        <v>50.1</v>
      </c>
      <c r="G3240">
        <v>15.6</v>
      </c>
      <c r="H3240" t="s">
        <v>211</v>
      </c>
      <c r="I3240" s="4">
        <v>3</v>
      </c>
      <c r="J3240" s="4">
        <v>7</v>
      </c>
      <c r="K3240" s="6">
        <v>1990</v>
      </c>
      <c r="L3240" s="1">
        <f t="shared" si="101"/>
        <v>3267</v>
      </c>
      <c r="M3240">
        <v>50.1</v>
      </c>
      <c r="N3240">
        <v>15.6</v>
      </c>
      <c r="O3240" t="s">
        <v>211</v>
      </c>
      <c r="P3240" t="s">
        <v>34</v>
      </c>
      <c r="Q3240" t="s">
        <v>35</v>
      </c>
      <c r="R3240">
        <v>38</v>
      </c>
      <c r="S3240">
        <v>0</v>
      </c>
      <c r="T3240">
        <v>0</v>
      </c>
    </row>
    <row r="3241" spans="1:20">
      <c r="A3241" t="s">
        <v>555</v>
      </c>
      <c r="B3241" s="4">
        <v>19</v>
      </c>
      <c r="C3241" s="4">
        <v>5</v>
      </c>
      <c r="D3241" s="4">
        <v>1990</v>
      </c>
      <c r="E3241" s="1">
        <f t="shared" si="100"/>
        <v>9050</v>
      </c>
      <c r="F3241">
        <v>51.2</v>
      </c>
      <c r="G3241">
        <v>8.82</v>
      </c>
      <c r="H3241" t="s">
        <v>332</v>
      </c>
      <c r="I3241" s="4">
        <v>28</v>
      </c>
      <c r="J3241" s="4">
        <v>6</v>
      </c>
      <c r="K3241" s="6">
        <v>1990</v>
      </c>
      <c r="L3241" s="1">
        <f t="shared" si="101"/>
        <v>12369</v>
      </c>
      <c r="M3241">
        <v>51.2</v>
      </c>
      <c r="N3241">
        <v>8.82</v>
      </c>
      <c r="O3241" t="s">
        <v>332</v>
      </c>
      <c r="P3241" t="s">
        <v>40</v>
      </c>
      <c r="Q3241" t="s">
        <v>35</v>
      </c>
      <c r="R3241">
        <v>40</v>
      </c>
      <c r="S3241">
        <v>0</v>
      </c>
      <c r="T3241">
        <v>0</v>
      </c>
    </row>
    <row r="3242" spans="1:20">
      <c r="A3242" t="s">
        <v>556</v>
      </c>
      <c r="B3242" s="4">
        <v>22</v>
      </c>
      <c r="C3242" s="4">
        <v>5</v>
      </c>
      <c r="D3242" s="4">
        <v>1990</v>
      </c>
      <c r="E3242" s="1">
        <f t="shared" si="100"/>
        <v>10146</v>
      </c>
      <c r="F3242">
        <v>51.33</v>
      </c>
      <c r="G3242">
        <v>8.8699999999999992</v>
      </c>
      <c r="H3242" t="s">
        <v>332</v>
      </c>
      <c r="I3242" s="4">
        <v>15</v>
      </c>
      <c r="J3242" s="4">
        <v>8</v>
      </c>
      <c r="K3242" s="6">
        <v>1990</v>
      </c>
      <c r="L3242" s="1">
        <f t="shared" si="101"/>
        <v>7681</v>
      </c>
      <c r="M3242">
        <v>51.33</v>
      </c>
      <c r="N3242">
        <v>8.8699999999999992</v>
      </c>
      <c r="O3242" t="s">
        <v>332</v>
      </c>
      <c r="P3242" t="s">
        <v>40</v>
      </c>
      <c r="Q3242" t="s">
        <v>35</v>
      </c>
      <c r="R3242">
        <v>85</v>
      </c>
      <c r="S3242">
        <v>0</v>
      </c>
      <c r="T3242">
        <v>0</v>
      </c>
    </row>
    <row r="3243" spans="1:20">
      <c r="A3243" t="s">
        <v>557</v>
      </c>
      <c r="B3243" s="4">
        <v>30</v>
      </c>
      <c r="C3243" s="4">
        <v>6</v>
      </c>
      <c r="D3243" s="4">
        <v>1990</v>
      </c>
      <c r="E3243" s="1">
        <f t="shared" si="100"/>
        <v>13099</v>
      </c>
      <c r="F3243">
        <v>51.27</v>
      </c>
      <c r="G3243">
        <v>8.8699999999999992</v>
      </c>
      <c r="H3243" t="s">
        <v>332</v>
      </c>
      <c r="I3243" s="4">
        <v>29</v>
      </c>
      <c r="J3243" s="4">
        <v>5</v>
      </c>
      <c r="K3243" s="6">
        <v>1991</v>
      </c>
      <c r="L3243" s="1">
        <f t="shared" si="101"/>
        <v>12704</v>
      </c>
      <c r="M3243">
        <v>51.37</v>
      </c>
      <c r="N3243">
        <v>9.02</v>
      </c>
      <c r="O3243" t="s">
        <v>332</v>
      </c>
      <c r="P3243" t="s">
        <v>81</v>
      </c>
      <c r="Q3243" t="s">
        <v>35</v>
      </c>
      <c r="R3243">
        <v>333</v>
      </c>
      <c r="S3243">
        <v>14</v>
      </c>
      <c r="T3243">
        <v>45</v>
      </c>
    </row>
    <row r="3244" spans="1:20">
      <c r="A3244" t="s">
        <v>558</v>
      </c>
      <c r="B3244" s="4">
        <v>30</v>
      </c>
      <c r="C3244" s="4">
        <v>6</v>
      </c>
      <c r="D3244" s="4">
        <v>1990</v>
      </c>
      <c r="E3244" s="1">
        <f t="shared" si="100"/>
        <v>13099</v>
      </c>
      <c r="F3244">
        <v>51.27</v>
      </c>
      <c r="G3244">
        <v>8.8699999999999992</v>
      </c>
      <c r="H3244" t="s">
        <v>332</v>
      </c>
      <c r="I3244" s="4">
        <v>6</v>
      </c>
      <c r="J3244" s="4">
        <v>8</v>
      </c>
      <c r="K3244" s="6">
        <v>1992</v>
      </c>
      <c r="L3244" s="1">
        <f t="shared" si="101"/>
        <v>4396</v>
      </c>
      <c r="M3244">
        <v>51.2</v>
      </c>
      <c r="N3244">
        <v>8.7200000000000006</v>
      </c>
      <c r="O3244" t="s">
        <v>332</v>
      </c>
      <c r="P3244" t="s">
        <v>34</v>
      </c>
      <c r="Q3244" t="s">
        <v>35</v>
      </c>
      <c r="R3244">
        <v>768</v>
      </c>
      <c r="S3244">
        <v>15</v>
      </c>
      <c r="T3244">
        <v>232</v>
      </c>
    </row>
    <row r="3245" spans="1:20">
      <c r="A3245" t="s">
        <v>778</v>
      </c>
      <c r="B3245" s="4">
        <v>12</v>
      </c>
      <c r="C3245" s="4">
        <v>5</v>
      </c>
      <c r="D3245" s="4">
        <v>1990</v>
      </c>
      <c r="E3245" s="1">
        <f t="shared" si="100"/>
        <v>6494</v>
      </c>
      <c r="F3245">
        <v>37</v>
      </c>
      <c r="G3245">
        <v>-6.5</v>
      </c>
      <c r="H3245" t="s">
        <v>583</v>
      </c>
      <c r="I3245" s="4">
        <v>30</v>
      </c>
      <c r="J3245" s="4">
        <v>6</v>
      </c>
      <c r="K3245" s="6">
        <v>1991</v>
      </c>
      <c r="L3245" s="1">
        <f t="shared" si="101"/>
        <v>13100</v>
      </c>
      <c r="M3245">
        <v>37</v>
      </c>
      <c r="N3245">
        <v>-6.5</v>
      </c>
      <c r="O3245" t="s">
        <v>583</v>
      </c>
      <c r="P3245" t="s">
        <v>84</v>
      </c>
      <c r="Q3245" t="s">
        <v>35</v>
      </c>
      <c r="R3245">
        <v>414</v>
      </c>
      <c r="S3245">
        <v>0</v>
      </c>
      <c r="T3245">
        <v>0</v>
      </c>
    </row>
    <row r="3246" spans="1:20">
      <c r="A3246" t="s">
        <v>786</v>
      </c>
      <c r="B3246" s="4">
        <v>19</v>
      </c>
      <c r="C3246" s="4">
        <v>5</v>
      </c>
      <c r="D3246" s="4">
        <v>1990</v>
      </c>
      <c r="E3246" s="1">
        <f t="shared" si="100"/>
        <v>9050</v>
      </c>
      <c r="F3246">
        <v>40.67</v>
      </c>
      <c r="G3246">
        <v>-4.0999999999999996</v>
      </c>
      <c r="H3246" t="s">
        <v>583</v>
      </c>
      <c r="I3246" s="4">
        <v>16</v>
      </c>
      <c r="J3246" s="4">
        <v>4</v>
      </c>
      <c r="K3246" s="6">
        <v>1991</v>
      </c>
      <c r="L3246" s="1">
        <f t="shared" si="101"/>
        <v>7926</v>
      </c>
      <c r="M3246">
        <v>40.72</v>
      </c>
      <c r="N3246">
        <v>-4.08</v>
      </c>
      <c r="O3246" t="s">
        <v>583</v>
      </c>
      <c r="P3246" t="s">
        <v>40</v>
      </c>
      <c r="Q3246" t="s">
        <v>35</v>
      </c>
      <c r="R3246">
        <v>332</v>
      </c>
      <c r="S3246">
        <v>6</v>
      </c>
      <c r="T3246">
        <v>15</v>
      </c>
    </row>
    <row r="3247" spans="1:20">
      <c r="A3247" t="s">
        <v>848</v>
      </c>
      <c r="B3247" s="4">
        <v>7</v>
      </c>
      <c r="C3247" s="4">
        <v>6</v>
      </c>
      <c r="D3247" s="4">
        <v>1990</v>
      </c>
      <c r="E3247" s="1">
        <f t="shared" si="100"/>
        <v>4698</v>
      </c>
      <c r="F3247">
        <v>59.18</v>
      </c>
      <c r="G3247">
        <v>25.22</v>
      </c>
      <c r="H3247" t="s">
        <v>795</v>
      </c>
      <c r="I3247" s="4">
        <v>15</v>
      </c>
      <c r="J3247" s="4">
        <v>5</v>
      </c>
      <c r="K3247" s="6">
        <v>1991</v>
      </c>
      <c r="L3247" s="1">
        <f t="shared" si="101"/>
        <v>7590</v>
      </c>
      <c r="M3247">
        <v>59.18</v>
      </c>
      <c r="N3247">
        <v>25.22</v>
      </c>
      <c r="O3247" t="s">
        <v>795</v>
      </c>
      <c r="P3247" t="s">
        <v>34</v>
      </c>
      <c r="Q3247" t="s">
        <v>35</v>
      </c>
      <c r="R3247">
        <v>342</v>
      </c>
      <c r="S3247">
        <v>0</v>
      </c>
      <c r="T3247">
        <v>0</v>
      </c>
    </row>
    <row r="3248" spans="1:20">
      <c r="A3248" t="s">
        <v>1016</v>
      </c>
      <c r="B3248" s="4">
        <v>11</v>
      </c>
      <c r="C3248" s="4">
        <v>5</v>
      </c>
      <c r="D3248" s="4">
        <v>1990</v>
      </c>
      <c r="E3248" s="1">
        <f t="shared" si="100"/>
        <v>6128</v>
      </c>
      <c r="F3248">
        <v>53.25</v>
      </c>
      <c r="G3248">
        <v>-4.3</v>
      </c>
      <c r="H3248" t="s">
        <v>4129</v>
      </c>
      <c r="I3248" s="4">
        <v>18</v>
      </c>
      <c r="J3248" s="4">
        <v>9</v>
      </c>
      <c r="K3248" s="6">
        <v>1990</v>
      </c>
      <c r="L3248" s="1">
        <f t="shared" si="101"/>
        <v>8808</v>
      </c>
      <c r="M3248">
        <v>53.25</v>
      </c>
      <c r="N3248">
        <v>-4.4000000000000004</v>
      </c>
      <c r="O3248" t="s">
        <v>4129</v>
      </c>
      <c r="P3248" t="s">
        <v>40</v>
      </c>
      <c r="Q3248" t="s">
        <v>35</v>
      </c>
      <c r="R3248">
        <v>130</v>
      </c>
      <c r="S3248">
        <v>7</v>
      </c>
      <c r="T3248">
        <v>270</v>
      </c>
    </row>
    <row r="3249" spans="1:20">
      <c r="A3249" t="s">
        <v>1018</v>
      </c>
      <c r="B3249" s="4">
        <v>15</v>
      </c>
      <c r="C3249" s="4">
        <v>5</v>
      </c>
      <c r="D3249" s="4">
        <v>1990</v>
      </c>
      <c r="E3249" s="1">
        <f t="shared" si="100"/>
        <v>7589</v>
      </c>
      <c r="F3249">
        <v>53.28</v>
      </c>
      <c r="G3249">
        <v>-4.57</v>
      </c>
      <c r="H3249" t="s">
        <v>4129</v>
      </c>
      <c r="I3249" s="4">
        <v>10</v>
      </c>
      <c r="J3249" s="4">
        <v>7</v>
      </c>
      <c r="K3249" s="6">
        <v>1990</v>
      </c>
      <c r="L3249" s="1">
        <f t="shared" si="101"/>
        <v>5824</v>
      </c>
      <c r="M3249">
        <v>53.3</v>
      </c>
      <c r="N3249">
        <v>-4.5199999999999996</v>
      </c>
      <c r="O3249" t="s">
        <v>4129</v>
      </c>
      <c r="P3249" t="s">
        <v>81</v>
      </c>
      <c r="Q3249" t="s">
        <v>35</v>
      </c>
      <c r="R3249">
        <v>56</v>
      </c>
      <c r="S3249">
        <v>4</v>
      </c>
      <c r="T3249">
        <v>61</v>
      </c>
    </row>
    <row r="3250" spans="1:20">
      <c r="A3250" t="s">
        <v>1027</v>
      </c>
      <c r="B3250" s="4">
        <v>5</v>
      </c>
      <c r="C3250" s="4">
        <v>5</v>
      </c>
      <c r="D3250" s="4">
        <v>1990</v>
      </c>
      <c r="E3250" s="1">
        <f t="shared" si="100"/>
        <v>3937</v>
      </c>
      <c r="F3250">
        <v>51.28</v>
      </c>
      <c r="G3250">
        <v>1.35</v>
      </c>
      <c r="H3250" t="s">
        <v>4129</v>
      </c>
      <c r="I3250" s="4">
        <v>27</v>
      </c>
      <c r="J3250" s="4">
        <v>2</v>
      </c>
      <c r="K3250" s="6">
        <v>1991</v>
      </c>
      <c r="L3250" s="1">
        <f t="shared" si="101"/>
        <v>11884</v>
      </c>
      <c r="M3250">
        <v>51.2</v>
      </c>
      <c r="N3250">
        <v>1.4</v>
      </c>
      <c r="O3250" t="s">
        <v>4129</v>
      </c>
      <c r="P3250" t="s">
        <v>40</v>
      </c>
      <c r="Q3250" t="s">
        <v>35</v>
      </c>
      <c r="R3250">
        <v>298</v>
      </c>
      <c r="S3250">
        <v>10</v>
      </c>
      <c r="T3250">
        <v>160</v>
      </c>
    </row>
    <row r="3251" spans="1:20">
      <c r="A3251" t="s">
        <v>1310</v>
      </c>
      <c r="B3251" s="4">
        <v>26</v>
      </c>
      <c r="C3251" s="4">
        <v>5</v>
      </c>
      <c r="D3251" s="4">
        <v>1990</v>
      </c>
      <c r="E3251" s="1">
        <f t="shared" si="100"/>
        <v>11607</v>
      </c>
      <c r="F3251">
        <v>54.05</v>
      </c>
      <c r="G3251">
        <v>-4.82</v>
      </c>
      <c r="H3251" t="s">
        <v>4129</v>
      </c>
      <c r="I3251" s="4">
        <v>4</v>
      </c>
      <c r="J3251" s="4">
        <v>3</v>
      </c>
      <c r="K3251" s="6">
        <v>1991</v>
      </c>
      <c r="L3251" s="1">
        <f t="shared" si="101"/>
        <v>3512</v>
      </c>
      <c r="M3251">
        <v>54.08</v>
      </c>
      <c r="N3251">
        <v>-4.75</v>
      </c>
      <c r="O3251" t="s">
        <v>4129</v>
      </c>
      <c r="P3251" t="s">
        <v>34</v>
      </c>
      <c r="Q3251" t="s">
        <v>35</v>
      </c>
      <c r="R3251">
        <v>282</v>
      </c>
      <c r="S3251">
        <v>6</v>
      </c>
      <c r="T3251">
        <v>50</v>
      </c>
    </row>
    <row r="3252" spans="1:20">
      <c r="A3252" t="s">
        <v>1313</v>
      </c>
      <c r="B3252" s="4">
        <v>6</v>
      </c>
      <c r="C3252" s="4">
        <v>6</v>
      </c>
      <c r="D3252" s="4">
        <v>1990</v>
      </c>
      <c r="E3252" s="1">
        <f t="shared" si="100"/>
        <v>4333</v>
      </c>
      <c r="F3252">
        <v>53.32</v>
      </c>
      <c r="G3252">
        <v>-2.72</v>
      </c>
      <c r="H3252" t="s">
        <v>4129</v>
      </c>
      <c r="I3252" s="4">
        <v>2</v>
      </c>
      <c r="J3252" s="4">
        <v>8</v>
      </c>
      <c r="K3252" s="6">
        <v>1990</v>
      </c>
      <c r="L3252" s="1">
        <f t="shared" si="101"/>
        <v>2933</v>
      </c>
      <c r="M3252">
        <v>53.3</v>
      </c>
      <c r="N3252">
        <v>-2.68</v>
      </c>
      <c r="O3252" t="s">
        <v>4129</v>
      </c>
      <c r="P3252" t="s">
        <v>40</v>
      </c>
      <c r="Q3252" t="s">
        <v>35</v>
      </c>
      <c r="R3252">
        <v>57</v>
      </c>
      <c r="S3252">
        <v>3</v>
      </c>
      <c r="T3252">
        <v>130</v>
      </c>
    </row>
    <row r="3253" spans="1:20">
      <c r="A3253" t="s">
        <v>1320</v>
      </c>
      <c r="B3253" s="4">
        <v>20</v>
      </c>
      <c r="C3253" s="4">
        <v>5</v>
      </c>
      <c r="D3253" s="4">
        <v>1990</v>
      </c>
      <c r="E3253" s="1">
        <f t="shared" si="100"/>
        <v>9416</v>
      </c>
      <c r="F3253">
        <v>53.42</v>
      </c>
      <c r="G3253">
        <v>-1.53</v>
      </c>
      <c r="H3253" t="s">
        <v>4129</v>
      </c>
      <c r="I3253" s="4">
        <v>13</v>
      </c>
      <c r="J3253" s="4">
        <v>4</v>
      </c>
      <c r="K3253" s="6">
        <v>1992</v>
      </c>
      <c r="L3253" s="1">
        <f t="shared" si="101"/>
        <v>6831</v>
      </c>
      <c r="M3253">
        <v>53.38</v>
      </c>
      <c r="N3253">
        <v>-1.58</v>
      </c>
      <c r="O3253" t="s">
        <v>4129</v>
      </c>
      <c r="P3253" t="s">
        <v>40</v>
      </c>
      <c r="Q3253" t="s">
        <v>35</v>
      </c>
      <c r="R3253">
        <v>694</v>
      </c>
      <c r="S3253">
        <v>5</v>
      </c>
      <c r="T3253">
        <v>222</v>
      </c>
    </row>
    <row r="3254" spans="1:20">
      <c r="A3254" t="s">
        <v>1378</v>
      </c>
      <c r="B3254" s="4">
        <v>28</v>
      </c>
      <c r="C3254" s="4">
        <v>5</v>
      </c>
      <c r="D3254" s="4">
        <v>1990</v>
      </c>
      <c r="E3254" s="1">
        <f t="shared" si="100"/>
        <v>12338</v>
      </c>
      <c r="F3254">
        <v>53.4</v>
      </c>
      <c r="G3254">
        <v>-2.5300000000000002</v>
      </c>
      <c r="H3254" t="s">
        <v>4129</v>
      </c>
      <c r="I3254" s="4">
        <v>7</v>
      </c>
      <c r="J3254" s="4">
        <v>7</v>
      </c>
      <c r="K3254" s="6">
        <v>1991</v>
      </c>
      <c r="L3254" s="1">
        <f t="shared" si="101"/>
        <v>4729</v>
      </c>
      <c r="M3254">
        <v>53.27</v>
      </c>
      <c r="N3254">
        <v>-2.6</v>
      </c>
      <c r="O3254" t="s">
        <v>4129</v>
      </c>
      <c r="P3254" t="s">
        <v>40</v>
      </c>
      <c r="Q3254" t="s">
        <v>35</v>
      </c>
      <c r="R3254">
        <v>405</v>
      </c>
      <c r="S3254">
        <v>16</v>
      </c>
      <c r="T3254">
        <v>197</v>
      </c>
    </row>
    <row r="3255" spans="1:20">
      <c r="A3255" t="s">
        <v>1379</v>
      </c>
      <c r="B3255" s="4">
        <v>31</v>
      </c>
      <c r="C3255" s="4">
        <v>5</v>
      </c>
      <c r="D3255" s="4">
        <v>1990</v>
      </c>
      <c r="E3255" s="1">
        <f t="shared" si="100"/>
        <v>13433</v>
      </c>
      <c r="F3255">
        <v>53.42</v>
      </c>
      <c r="G3255">
        <v>-2.58</v>
      </c>
      <c r="H3255" t="s">
        <v>4129</v>
      </c>
      <c r="I3255" s="4">
        <v>20</v>
      </c>
      <c r="J3255" s="4">
        <v>6</v>
      </c>
      <c r="K3255" s="6">
        <v>1990</v>
      </c>
      <c r="L3255" s="1">
        <f t="shared" si="101"/>
        <v>9447</v>
      </c>
      <c r="M3255">
        <v>53.42</v>
      </c>
      <c r="N3255">
        <v>-2.58</v>
      </c>
      <c r="O3255" t="s">
        <v>4129</v>
      </c>
      <c r="P3255" t="s">
        <v>40</v>
      </c>
      <c r="Q3255" t="s">
        <v>35</v>
      </c>
      <c r="R3255">
        <v>20</v>
      </c>
      <c r="S3255">
        <v>0</v>
      </c>
      <c r="T3255">
        <v>0</v>
      </c>
    </row>
    <row r="3256" spans="1:20">
      <c r="A3256" t="s">
        <v>1395</v>
      </c>
      <c r="B3256" s="4">
        <v>18</v>
      </c>
      <c r="C3256" s="4">
        <v>5</v>
      </c>
      <c r="D3256" s="4">
        <v>1990</v>
      </c>
      <c r="E3256" s="1">
        <f t="shared" si="100"/>
        <v>8685</v>
      </c>
      <c r="F3256">
        <v>53.47</v>
      </c>
      <c r="G3256">
        <v>-1.03</v>
      </c>
      <c r="H3256" t="s">
        <v>4129</v>
      </c>
      <c r="I3256" s="4">
        <v>7</v>
      </c>
      <c r="J3256" s="4">
        <v>6</v>
      </c>
      <c r="K3256" s="6">
        <v>1990</v>
      </c>
      <c r="L3256" s="1">
        <f t="shared" si="101"/>
        <v>4698</v>
      </c>
      <c r="M3256">
        <v>53.47</v>
      </c>
      <c r="N3256">
        <v>-1.03</v>
      </c>
      <c r="O3256" t="s">
        <v>4129</v>
      </c>
      <c r="P3256" t="s">
        <v>34</v>
      </c>
      <c r="Q3256" t="s">
        <v>35</v>
      </c>
      <c r="R3256">
        <v>20</v>
      </c>
      <c r="S3256">
        <v>0</v>
      </c>
      <c r="T3256">
        <v>0</v>
      </c>
    </row>
    <row r="3257" spans="1:20">
      <c r="A3257" t="s">
        <v>1396</v>
      </c>
      <c r="B3257" s="4">
        <v>18</v>
      </c>
      <c r="C3257" s="4">
        <v>5</v>
      </c>
      <c r="D3257" s="4">
        <v>1990</v>
      </c>
      <c r="E3257" s="1">
        <f t="shared" si="100"/>
        <v>8685</v>
      </c>
      <c r="F3257">
        <v>53.47</v>
      </c>
      <c r="G3257">
        <v>-1.03</v>
      </c>
      <c r="H3257" t="s">
        <v>4129</v>
      </c>
      <c r="I3257" s="4">
        <v>7</v>
      </c>
      <c r="J3257" s="4">
        <v>6</v>
      </c>
      <c r="K3257" s="6">
        <v>1990</v>
      </c>
      <c r="L3257" s="1">
        <f t="shared" si="101"/>
        <v>4698</v>
      </c>
      <c r="M3257">
        <v>53.47</v>
      </c>
      <c r="N3257">
        <v>-1.03</v>
      </c>
      <c r="O3257" t="s">
        <v>4129</v>
      </c>
      <c r="P3257" t="s">
        <v>34</v>
      </c>
      <c r="Q3257" t="s">
        <v>35</v>
      </c>
      <c r="R3257">
        <v>20</v>
      </c>
      <c r="S3257">
        <v>0</v>
      </c>
      <c r="T3257">
        <v>0</v>
      </c>
    </row>
    <row r="3258" spans="1:20">
      <c r="A3258" t="s">
        <v>1402</v>
      </c>
      <c r="B3258" s="4">
        <v>13</v>
      </c>
      <c r="C3258" s="4">
        <v>5</v>
      </c>
      <c r="D3258" s="4">
        <v>1990</v>
      </c>
      <c r="E3258" s="1">
        <f t="shared" si="100"/>
        <v>6859</v>
      </c>
      <c r="F3258">
        <v>52.88</v>
      </c>
      <c r="G3258">
        <v>-1.4</v>
      </c>
      <c r="H3258" t="s">
        <v>4129</v>
      </c>
      <c r="I3258" s="4">
        <v>9</v>
      </c>
      <c r="J3258" s="4">
        <v>9</v>
      </c>
      <c r="K3258" s="6">
        <v>1990</v>
      </c>
      <c r="L3258" s="1">
        <f t="shared" si="101"/>
        <v>5521</v>
      </c>
      <c r="M3258">
        <v>52.88</v>
      </c>
      <c r="N3258">
        <v>-1.4</v>
      </c>
      <c r="O3258" t="s">
        <v>4129</v>
      </c>
      <c r="P3258" t="s">
        <v>40</v>
      </c>
      <c r="Q3258" t="s">
        <v>35</v>
      </c>
      <c r="R3258">
        <v>119</v>
      </c>
      <c r="S3258">
        <v>0</v>
      </c>
      <c r="T3258">
        <v>0</v>
      </c>
    </row>
    <row r="3259" spans="1:20">
      <c r="A3259" t="s">
        <v>1414</v>
      </c>
      <c r="B3259" s="4">
        <v>20</v>
      </c>
      <c r="C3259" s="4">
        <v>5</v>
      </c>
      <c r="D3259" s="4">
        <v>1990</v>
      </c>
      <c r="E3259" s="1">
        <f t="shared" si="100"/>
        <v>9416</v>
      </c>
      <c r="F3259">
        <v>53.9</v>
      </c>
      <c r="G3259">
        <v>-2.93</v>
      </c>
      <c r="H3259" t="s">
        <v>4129</v>
      </c>
      <c r="I3259" s="4">
        <v>9</v>
      </c>
      <c r="J3259" s="4">
        <v>4</v>
      </c>
      <c r="K3259" s="6">
        <v>1996</v>
      </c>
      <c r="L3259" s="1">
        <f t="shared" si="101"/>
        <v>5374</v>
      </c>
      <c r="M3259">
        <v>53.9</v>
      </c>
      <c r="N3259">
        <v>-2.93</v>
      </c>
      <c r="O3259" t="s">
        <v>4129</v>
      </c>
      <c r="P3259" t="s">
        <v>84</v>
      </c>
      <c r="Q3259" t="s">
        <v>35</v>
      </c>
      <c r="R3259">
        <v>2151</v>
      </c>
      <c r="S3259">
        <v>0</v>
      </c>
      <c r="T3259">
        <v>0</v>
      </c>
    </row>
    <row r="3260" spans="1:20">
      <c r="A3260" t="s">
        <v>1430</v>
      </c>
      <c r="B3260" s="4">
        <v>12</v>
      </c>
      <c r="C3260" s="4">
        <v>5</v>
      </c>
      <c r="D3260" s="4">
        <v>1990</v>
      </c>
      <c r="E3260" s="1">
        <f t="shared" si="100"/>
        <v>6494</v>
      </c>
      <c r="F3260">
        <v>52.88</v>
      </c>
      <c r="G3260">
        <v>-1.17</v>
      </c>
      <c r="H3260" t="s">
        <v>4129</v>
      </c>
      <c r="I3260" s="4">
        <v>15</v>
      </c>
      <c r="J3260" s="4">
        <v>6</v>
      </c>
      <c r="K3260" s="6">
        <v>1992</v>
      </c>
      <c r="L3260" s="1">
        <f t="shared" si="101"/>
        <v>7622</v>
      </c>
      <c r="M3260">
        <v>51.67</v>
      </c>
      <c r="N3260">
        <v>-1.7000000000000002</v>
      </c>
      <c r="O3260" t="s">
        <v>4129</v>
      </c>
      <c r="P3260" t="s">
        <v>34</v>
      </c>
      <c r="Q3260" t="s">
        <v>35</v>
      </c>
      <c r="R3260">
        <v>765</v>
      </c>
      <c r="S3260">
        <v>140</v>
      </c>
      <c r="T3260">
        <v>196</v>
      </c>
    </row>
    <row r="3261" spans="1:20">
      <c r="A3261" t="s">
        <v>1431</v>
      </c>
      <c r="B3261" s="4">
        <v>14</v>
      </c>
      <c r="C3261" s="4">
        <v>5</v>
      </c>
      <c r="D3261" s="4">
        <v>1990</v>
      </c>
      <c r="E3261" s="1">
        <f t="shared" si="100"/>
        <v>7224</v>
      </c>
      <c r="F3261">
        <v>53.92</v>
      </c>
      <c r="G3261">
        <v>-2.92</v>
      </c>
      <c r="H3261" t="s">
        <v>4129</v>
      </c>
      <c r="I3261" s="4">
        <v>10</v>
      </c>
      <c r="J3261" s="4">
        <v>6</v>
      </c>
      <c r="K3261" s="6">
        <v>1990</v>
      </c>
      <c r="L3261" s="1">
        <f t="shared" si="101"/>
        <v>5794</v>
      </c>
      <c r="M3261">
        <v>53.92</v>
      </c>
      <c r="N3261">
        <v>-2.92</v>
      </c>
      <c r="O3261" t="s">
        <v>4129</v>
      </c>
      <c r="P3261" t="s">
        <v>84</v>
      </c>
      <c r="Q3261" t="s">
        <v>35</v>
      </c>
      <c r="R3261">
        <v>27</v>
      </c>
      <c r="S3261">
        <v>0</v>
      </c>
      <c r="T3261">
        <v>0</v>
      </c>
    </row>
    <row r="3262" spans="1:20">
      <c r="A3262" t="s">
        <v>1438</v>
      </c>
      <c r="B3262" s="4">
        <v>29</v>
      </c>
      <c r="C3262" s="4">
        <v>4</v>
      </c>
      <c r="D3262" s="4">
        <v>1990</v>
      </c>
      <c r="E3262" s="1">
        <f t="shared" si="100"/>
        <v>12673</v>
      </c>
      <c r="F3262">
        <v>52.7</v>
      </c>
      <c r="G3262">
        <v>8.8699999999999992</v>
      </c>
      <c r="H3262" t="s">
        <v>1115</v>
      </c>
      <c r="I3262" s="4">
        <v>4</v>
      </c>
      <c r="J3262" s="4">
        <v>9</v>
      </c>
      <c r="K3262" s="6">
        <v>1991</v>
      </c>
      <c r="L3262" s="1">
        <f t="shared" si="101"/>
        <v>3696</v>
      </c>
      <c r="M3262">
        <v>52.7</v>
      </c>
      <c r="N3262">
        <v>8.9499999999999993</v>
      </c>
      <c r="O3262" t="s">
        <v>1115</v>
      </c>
      <c r="P3262" t="s">
        <v>40</v>
      </c>
      <c r="Q3262" t="s">
        <v>35</v>
      </c>
      <c r="R3262">
        <v>493</v>
      </c>
      <c r="S3262">
        <v>6</v>
      </c>
      <c r="T3262">
        <v>270</v>
      </c>
    </row>
    <row r="3263" spans="1:20">
      <c r="A3263" t="s">
        <v>1439</v>
      </c>
      <c r="B3263" s="4">
        <v>29</v>
      </c>
      <c r="C3263" s="4">
        <v>4</v>
      </c>
      <c r="D3263" s="4">
        <v>1990</v>
      </c>
      <c r="E3263" s="1">
        <f t="shared" si="100"/>
        <v>12673</v>
      </c>
      <c r="F3263">
        <v>52.7</v>
      </c>
      <c r="G3263">
        <v>8.8699999999999992</v>
      </c>
      <c r="H3263" t="s">
        <v>1115</v>
      </c>
      <c r="I3263" s="4">
        <v>14</v>
      </c>
      <c r="J3263" s="4">
        <v>6</v>
      </c>
      <c r="K3263" s="6">
        <v>1995</v>
      </c>
      <c r="L3263" s="1">
        <f t="shared" si="101"/>
        <v>7260</v>
      </c>
      <c r="M3263">
        <v>52.53</v>
      </c>
      <c r="N3263">
        <v>8.93</v>
      </c>
      <c r="O3263" t="s">
        <v>1115</v>
      </c>
      <c r="P3263" t="s">
        <v>81</v>
      </c>
      <c r="Q3263" t="s">
        <v>35</v>
      </c>
      <c r="R3263">
        <v>1872</v>
      </c>
      <c r="S3263">
        <v>20</v>
      </c>
      <c r="T3263">
        <v>194</v>
      </c>
    </row>
    <row r="3264" spans="1:20">
      <c r="A3264" t="s">
        <v>1449</v>
      </c>
      <c r="B3264" s="4">
        <v>2</v>
      </c>
      <c r="C3264" s="4">
        <v>5</v>
      </c>
      <c r="D3264" s="4">
        <v>1990</v>
      </c>
      <c r="E3264" s="1">
        <f t="shared" si="100"/>
        <v>2841</v>
      </c>
      <c r="F3264">
        <v>53.22</v>
      </c>
      <c r="G3264">
        <v>-1.1499999999999999</v>
      </c>
      <c r="H3264" t="s">
        <v>4129</v>
      </c>
      <c r="I3264" s="4">
        <v>22</v>
      </c>
      <c r="J3264" s="4">
        <v>6</v>
      </c>
      <c r="K3264" s="6">
        <v>1991</v>
      </c>
      <c r="L3264" s="1">
        <f t="shared" si="101"/>
        <v>10178</v>
      </c>
      <c r="M3264">
        <v>53.2</v>
      </c>
      <c r="N3264">
        <v>-1.22</v>
      </c>
      <c r="O3264" t="s">
        <v>4129</v>
      </c>
      <c r="P3264" t="s">
        <v>81</v>
      </c>
      <c r="Q3264" t="s">
        <v>35</v>
      </c>
      <c r="R3264">
        <v>416</v>
      </c>
      <c r="S3264">
        <v>5</v>
      </c>
      <c r="T3264">
        <v>248</v>
      </c>
    </row>
    <row r="3265" spans="1:20">
      <c r="A3265" t="s">
        <v>1985</v>
      </c>
      <c r="B3265" s="4">
        <v>5</v>
      </c>
      <c r="C3265" s="4">
        <v>5</v>
      </c>
      <c r="D3265" s="4">
        <v>1990</v>
      </c>
      <c r="E3265" s="1">
        <f t="shared" si="100"/>
        <v>3937</v>
      </c>
      <c r="F3265">
        <v>52.35</v>
      </c>
      <c r="G3265">
        <v>4.53</v>
      </c>
      <c r="H3265" t="s">
        <v>1615</v>
      </c>
      <c r="I3265" s="4">
        <v>5</v>
      </c>
      <c r="J3265" s="4">
        <v>8</v>
      </c>
      <c r="K3265" s="6">
        <v>1990</v>
      </c>
      <c r="L3265" s="1">
        <f t="shared" si="101"/>
        <v>4029</v>
      </c>
      <c r="M3265">
        <v>52.35</v>
      </c>
      <c r="N3265">
        <v>4.53</v>
      </c>
      <c r="O3265" t="s">
        <v>1615</v>
      </c>
      <c r="P3265" t="s">
        <v>40</v>
      </c>
      <c r="Q3265" t="s">
        <v>35</v>
      </c>
      <c r="R3265">
        <v>92</v>
      </c>
      <c r="S3265">
        <v>0</v>
      </c>
      <c r="T3265">
        <v>0</v>
      </c>
    </row>
    <row r="3266" spans="1:20">
      <c r="A3266" t="s">
        <v>1987</v>
      </c>
      <c r="B3266" s="4">
        <v>24</v>
      </c>
      <c r="C3266" s="4">
        <v>5</v>
      </c>
      <c r="D3266" s="4">
        <v>1990</v>
      </c>
      <c r="E3266" s="1">
        <f t="shared" si="100"/>
        <v>10877</v>
      </c>
      <c r="F3266">
        <v>52.33</v>
      </c>
      <c r="G3266">
        <v>4.5199999999999996</v>
      </c>
      <c r="H3266" t="s">
        <v>1615</v>
      </c>
      <c r="I3266" s="4">
        <v>21</v>
      </c>
      <c r="J3266" s="4">
        <v>5</v>
      </c>
      <c r="K3266" s="6">
        <v>1991</v>
      </c>
      <c r="L3266" s="1">
        <f t="shared" si="101"/>
        <v>9782</v>
      </c>
      <c r="M3266">
        <v>52.35</v>
      </c>
      <c r="N3266">
        <v>4.5199999999999996</v>
      </c>
      <c r="O3266" t="s">
        <v>1615</v>
      </c>
      <c r="P3266" t="s">
        <v>40</v>
      </c>
      <c r="Q3266" t="s">
        <v>52</v>
      </c>
      <c r="R3266">
        <v>362</v>
      </c>
      <c r="S3266">
        <v>0</v>
      </c>
      <c r="T3266">
        <v>0</v>
      </c>
    </row>
    <row r="3267" spans="1:20">
      <c r="A3267" t="s">
        <v>1992</v>
      </c>
      <c r="B3267" s="4">
        <v>13</v>
      </c>
      <c r="C3267" s="4">
        <v>5</v>
      </c>
      <c r="D3267" s="4">
        <v>1990</v>
      </c>
      <c r="E3267" s="1">
        <f t="shared" ref="E3267:E3330" si="102">DATE(B3267,C3267,D3267)</f>
        <v>6859</v>
      </c>
      <c r="F3267">
        <v>52.35</v>
      </c>
      <c r="G3267">
        <v>4.53</v>
      </c>
      <c r="H3267" t="s">
        <v>1615</v>
      </c>
      <c r="I3267" s="4">
        <v>27</v>
      </c>
      <c r="J3267" s="4">
        <v>3</v>
      </c>
      <c r="K3267" s="6">
        <v>1991</v>
      </c>
      <c r="L3267" s="1">
        <f t="shared" ref="L3267:L3330" si="103">DATE(I3267,J3267,K3267)</f>
        <v>11912</v>
      </c>
      <c r="M3267">
        <v>52.33</v>
      </c>
      <c r="N3267">
        <v>4.53</v>
      </c>
      <c r="O3267" t="s">
        <v>1615</v>
      </c>
      <c r="P3267" t="s">
        <v>40</v>
      </c>
      <c r="Q3267" t="s">
        <v>52</v>
      </c>
      <c r="R3267">
        <v>318</v>
      </c>
      <c r="S3267">
        <v>2</v>
      </c>
      <c r="T3267">
        <v>181</v>
      </c>
    </row>
    <row r="3268" spans="1:20">
      <c r="A3268" t="s">
        <v>1993</v>
      </c>
      <c r="B3268" s="4">
        <v>13</v>
      </c>
      <c r="C3268" s="4">
        <v>5</v>
      </c>
      <c r="D3268" s="4">
        <v>1990</v>
      </c>
      <c r="E3268" s="1">
        <f t="shared" si="102"/>
        <v>6859</v>
      </c>
      <c r="F3268">
        <v>52.35</v>
      </c>
      <c r="G3268">
        <v>4.53</v>
      </c>
      <c r="H3268" t="s">
        <v>1615</v>
      </c>
      <c r="I3268" s="4">
        <v>28</v>
      </c>
      <c r="J3268" s="4">
        <v>2</v>
      </c>
      <c r="K3268" s="6">
        <v>1998</v>
      </c>
      <c r="L3268" s="1">
        <f t="shared" si="103"/>
        <v>12256</v>
      </c>
      <c r="M3268">
        <v>52.3</v>
      </c>
      <c r="N3268">
        <v>4.4800000000000004</v>
      </c>
      <c r="O3268" t="s">
        <v>1615</v>
      </c>
      <c r="P3268" t="s">
        <v>34</v>
      </c>
      <c r="Q3268" t="s">
        <v>35</v>
      </c>
      <c r="R3268">
        <v>2848</v>
      </c>
      <c r="S3268">
        <v>7</v>
      </c>
      <c r="T3268">
        <v>212</v>
      </c>
    </row>
    <row r="3269" spans="1:20">
      <c r="A3269" t="s">
        <v>1998</v>
      </c>
      <c r="B3269" s="4">
        <v>14</v>
      </c>
      <c r="C3269" s="4">
        <v>5</v>
      </c>
      <c r="D3269" s="4">
        <v>1990</v>
      </c>
      <c r="E3269" s="1">
        <f t="shared" si="102"/>
        <v>7224</v>
      </c>
      <c r="F3269">
        <v>53.07</v>
      </c>
      <c r="G3269">
        <v>4.72</v>
      </c>
      <c r="H3269" t="s">
        <v>1615</v>
      </c>
      <c r="I3269" s="4">
        <v>8</v>
      </c>
      <c r="J3269" s="4">
        <v>5</v>
      </c>
      <c r="K3269" s="6">
        <v>1992</v>
      </c>
      <c r="L3269" s="1">
        <f t="shared" si="103"/>
        <v>5035</v>
      </c>
      <c r="M3269">
        <v>53.15</v>
      </c>
      <c r="N3269">
        <v>4.82</v>
      </c>
      <c r="O3269" t="s">
        <v>1615</v>
      </c>
      <c r="P3269" t="s">
        <v>40</v>
      </c>
      <c r="Q3269" t="s">
        <v>35</v>
      </c>
      <c r="R3269">
        <v>725</v>
      </c>
      <c r="S3269">
        <v>12</v>
      </c>
      <c r="T3269">
        <v>36</v>
      </c>
    </row>
    <row r="3270" spans="1:20">
      <c r="A3270" t="s">
        <v>1999</v>
      </c>
      <c r="B3270" s="4">
        <v>2</v>
      </c>
      <c r="C3270" s="4">
        <v>6</v>
      </c>
      <c r="D3270" s="4">
        <v>1990</v>
      </c>
      <c r="E3270" s="1">
        <f t="shared" si="102"/>
        <v>2872</v>
      </c>
      <c r="F3270">
        <v>53.05</v>
      </c>
      <c r="G3270">
        <v>4.72</v>
      </c>
      <c r="H3270" t="s">
        <v>1615</v>
      </c>
      <c r="I3270" s="4">
        <v>2</v>
      </c>
      <c r="J3270" s="4">
        <v>6</v>
      </c>
      <c r="K3270" s="6">
        <v>1990</v>
      </c>
      <c r="L3270" s="1">
        <f t="shared" si="103"/>
        <v>2872</v>
      </c>
      <c r="M3270">
        <v>53.05</v>
      </c>
      <c r="N3270">
        <v>4.72</v>
      </c>
      <c r="O3270" t="s">
        <v>1615</v>
      </c>
      <c r="P3270" t="s">
        <v>26</v>
      </c>
      <c r="Q3270" t="s">
        <v>27</v>
      </c>
      <c r="R3270">
        <v>0</v>
      </c>
      <c r="S3270">
        <v>0</v>
      </c>
      <c r="T3270">
        <v>0</v>
      </c>
    </row>
    <row r="3271" spans="1:20">
      <c r="A3271" t="s">
        <v>2001</v>
      </c>
      <c r="B3271" s="4">
        <v>16</v>
      </c>
      <c r="C3271" s="4">
        <v>5</v>
      </c>
      <c r="D3271" s="4">
        <v>1990</v>
      </c>
      <c r="E3271" s="1">
        <f t="shared" si="102"/>
        <v>7955</v>
      </c>
      <c r="F3271">
        <v>52.17</v>
      </c>
      <c r="G3271">
        <v>4.3499999999999996</v>
      </c>
      <c r="H3271" t="s">
        <v>1615</v>
      </c>
      <c r="I3271" s="4">
        <v>16</v>
      </c>
      <c r="J3271" s="4">
        <v>6</v>
      </c>
      <c r="K3271" s="6">
        <v>1990</v>
      </c>
      <c r="L3271" s="1">
        <f t="shared" si="103"/>
        <v>7986</v>
      </c>
      <c r="M3271">
        <v>52.17</v>
      </c>
      <c r="N3271">
        <v>4.37</v>
      </c>
      <c r="O3271" t="s">
        <v>1615</v>
      </c>
      <c r="P3271" t="s">
        <v>40</v>
      </c>
      <c r="Q3271" t="s">
        <v>35</v>
      </c>
      <c r="R3271">
        <v>31</v>
      </c>
      <c r="S3271">
        <v>2</v>
      </c>
      <c r="T3271">
        <v>91</v>
      </c>
    </row>
    <row r="3272" spans="1:20">
      <c r="A3272" t="s">
        <v>2002</v>
      </c>
      <c r="B3272" s="4">
        <v>19</v>
      </c>
      <c r="C3272" s="4">
        <v>5</v>
      </c>
      <c r="D3272" s="4">
        <v>1990</v>
      </c>
      <c r="E3272" s="1">
        <f t="shared" si="102"/>
        <v>9050</v>
      </c>
      <c r="F3272">
        <v>52.35</v>
      </c>
      <c r="G3272">
        <v>4.53</v>
      </c>
      <c r="H3272" t="s">
        <v>1615</v>
      </c>
      <c r="I3272" s="4">
        <v>3</v>
      </c>
      <c r="J3272" s="4">
        <v>4</v>
      </c>
      <c r="K3272" s="6">
        <v>1993</v>
      </c>
      <c r="L3272" s="1">
        <f t="shared" si="103"/>
        <v>3179</v>
      </c>
      <c r="M3272">
        <v>52.35</v>
      </c>
      <c r="N3272">
        <v>4.5199999999999996</v>
      </c>
      <c r="O3272" t="s">
        <v>1615</v>
      </c>
      <c r="P3272" t="s">
        <v>84</v>
      </c>
      <c r="Q3272" t="s">
        <v>35</v>
      </c>
      <c r="R3272">
        <v>1050</v>
      </c>
      <c r="S3272">
        <v>0</v>
      </c>
      <c r="T3272">
        <v>0</v>
      </c>
    </row>
    <row r="3273" spans="1:20">
      <c r="A3273" t="s">
        <v>2003</v>
      </c>
      <c r="B3273" s="4">
        <v>19</v>
      </c>
      <c r="C3273" s="4">
        <v>5</v>
      </c>
      <c r="D3273" s="4">
        <v>1990</v>
      </c>
      <c r="E3273" s="1">
        <f t="shared" si="102"/>
        <v>9050</v>
      </c>
      <c r="F3273">
        <v>52.35</v>
      </c>
      <c r="G3273">
        <v>4.53</v>
      </c>
      <c r="H3273" t="s">
        <v>1615</v>
      </c>
      <c r="I3273" s="4">
        <v>15</v>
      </c>
      <c r="J3273" s="4">
        <v>6</v>
      </c>
      <c r="K3273" s="6">
        <v>1992</v>
      </c>
      <c r="L3273" s="1">
        <f t="shared" si="103"/>
        <v>7622</v>
      </c>
      <c r="M3273">
        <v>52.18</v>
      </c>
      <c r="N3273">
        <v>4.47</v>
      </c>
      <c r="O3273" t="s">
        <v>1615</v>
      </c>
      <c r="P3273" t="s">
        <v>40</v>
      </c>
      <c r="Q3273" t="s">
        <v>35</v>
      </c>
      <c r="R3273">
        <v>758</v>
      </c>
      <c r="S3273">
        <v>20</v>
      </c>
      <c r="T3273">
        <v>194</v>
      </c>
    </row>
    <row r="3274" spans="1:20">
      <c r="A3274" t="s">
        <v>2004</v>
      </c>
      <c r="B3274" s="4">
        <v>19</v>
      </c>
      <c r="C3274" s="4">
        <v>5</v>
      </c>
      <c r="D3274" s="4">
        <v>1990</v>
      </c>
      <c r="E3274" s="1">
        <f t="shared" si="102"/>
        <v>9050</v>
      </c>
      <c r="F3274">
        <v>52.35</v>
      </c>
      <c r="G3274">
        <v>4.53</v>
      </c>
      <c r="H3274" t="s">
        <v>1615</v>
      </c>
      <c r="I3274" s="4">
        <v>1</v>
      </c>
      <c r="J3274" s="4">
        <v>6</v>
      </c>
      <c r="K3274" s="6">
        <v>1990</v>
      </c>
      <c r="L3274" s="1">
        <f t="shared" si="103"/>
        <v>2507</v>
      </c>
      <c r="M3274">
        <v>52.3</v>
      </c>
      <c r="N3274">
        <v>4.53</v>
      </c>
      <c r="O3274" t="s">
        <v>1615</v>
      </c>
      <c r="P3274" t="s">
        <v>40</v>
      </c>
      <c r="Q3274" t="s">
        <v>52</v>
      </c>
      <c r="R3274">
        <v>13</v>
      </c>
      <c r="S3274">
        <v>6</v>
      </c>
      <c r="T3274">
        <v>181</v>
      </c>
    </row>
    <row r="3275" spans="1:20">
      <c r="A3275" t="s">
        <v>2005</v>
      </c>
      <c r="B3275" s="4">
        <v>24</v>
      </c>
      <c r="C3275" s="4">
        <v>5</v>
      </c>
      <c r="D3275" s="4">
        <v>1990</v>
      </c>
      <c r="E3275" s="1">
        <f t="shared" si="102"/>
        <v>10877</v>
      </c>
      <c r="F3275">
        <v>52.35</v>
      </c>
      <c r="G3275">
        <v>4.53</v>
      </c>
      <c r="H3275" t="s">
        <v>1615</v>
      </c>
      <c r="I3275" s="4">
        <v>14</v>
      </c>
      <c r="J3275" s="4">
        <v>2</v>
      </c>
      <c r="K3275" s="6">
        <v>1991</v>
      </c>
      <c r="L3275" s="1">
        <f t="shared" si="103"/>
        <v>7136</v>
      </c>
      <c r="M3275">
        <v>52.22</v>
      </c>
      <c r="N3275">
        <v>4.45</v>
      </c>
      <c r="O3275" t="s">
        <v>1615</v>
      </c>
      <c r="P3275" t="s">
        <v>34</v>
      </c>
      <c r="Q3275" t="s">
        <v>35</v>
      </c>
      <c r="R3275">
        <v>266</v>
      </c>
      <c r="S3275">
        <v>15</v>
      </c>
      <c r="T3275">
        <v>204</v>
      </c>
    </row>
    <row r="3276" spans="1:20">
      <c r="A3276" t="s">
        <v>2006</v>
      </c>
      <c r="B3276" s="4">
        <v>1</v>
      </c>
      <c r="C3276" s="4">
        <v>6</v>
      </c>
      <c r="D3276" s="4">
        <v>1990</v>
      </c>
      <c r="E3276" s="1">
        <f t="shared" si="102"/>
        <v>2507</v>
      </c>
      <c r="F3276">
        <v>52.35</v>
      </c>
      <c r="G3276">
        <v>4.53</v>
      </c>
      <c r="H3276" t="s">
        <v>1615</v>
      </c>
      <c r="I3276" s="4">
        <v>3</v>
      </c>
      <c r="J3276" s="4">
        <v>10</v>
      </c>
      <c r="K3276" s="6">
        <v>1990</v>
      </c>
      <c r="L3276" s="1">
        <f t="shared" si="103"/>
        <v>3359</v>
      </c>
      <c r="M3276">
        <v>52.35</v>
      </c>
      <c r="N3276">
        <v>4.53</v>
      </c>
      <c r="O3276" t="s">
        <v>1615</v>
      </c>
      <c r="P3276" t="s">
        <v>40</v>
      </c>
      <c r="Q3276" t="s">
        <v>35</v>
      </c>
      <c r="R3276">
        <v>124</v>
      </c>
      <c r="S3276">
        <v>0</v>
      </c>
      <c r="T3276">
        <v>0</v>
      </c>
    </row>
    <row r="3277" spans="1:20">
      <c r="A3277" t="s">
        <v>2370</v>
      </c>
      <c r="B3277" s="4">
        <v>8</v>
      </c>
      <c r="C3277" s="4">
        <v>6</v>
      </c>
      <c r="D3277" s="4">
        <v>1990</v>
      </c>
      <c r="E3277" s="1">
        <f t="shared" si="102"/>
        <v>5064</v>
      </c>
      <c r="F3277">
        <v>58.03</v>
      </c>
      <c r="G3277">
        <v>7.37</v>
      </c>
      <c r="H3277" t="s">
        <v>669</v>
      </c>
      <c r="I3277" s="4">
        <v>20</v>
      </c>
      <c r="J3277" s="4">
        <v>11</v>
      </c>
      <c r="K3277" s="6">
        <v>1990</v>
      </c>
      <c r="L3277" s="1">
        <f t="shared" si="103"/>
        <v>9600</v>
      </c>
      <c r="M3277">
        <v>58.03</v>
      </c>
      <c r="N3277">
        <v>7.42</v>
      </c>
      <c r="O3277" t="s">
        <v>669</v>
      </c>
      <c r="P3277" t="s">
        <v>26</v>
      </c>
      <c r="Q3277" t="s">
        <v>27</v>
      </c>
      <c r="R3277">
        <v>165</v>
      </c>
      <c r="S3277">
        <v>3</v>
      </c>
      <c r="T3277">
        <v>91</v>
      </c>
    </row>
    <row r="3278" spans="1:20">
      <c r="A3278" t="s">
        <v>2371</v>
      </c>
      <c r="B3278" s="4">
        <v>8</v>
      </c>
      <c r="C3278" s="4">
        <v>6</v>
      </c>
      <c r="D3278" s="4">
        <v>1990</v>
      </c>
      <c r="E3278" s="1">
        <f t="shared" si="102"/>
        <v>5064</v>
      </c>
      <c r="F3278">
        <v>58.03</v>
      </c>
      <c r="G3278">
        <v>7.37</v>
      </c>
      <c r="H3278" t="s">
        <v>669</v>
      </c>
      <c r="I3278" s="4">
        <v>8</v>
      </c>
      <c r="J3278" s="4">
        <v>11</v>
      </c>
      <c r="K3278" s="6">
        <v>1990</v>
      </c>
      <c r="L3278" s="1">
        <f t="shared" si="103"/>
        <v>5217</v>
      </c>
      <c r="M3278">
        <v>58.03</v>
      </c>
      <c r="N3278">
        <v>7.42</v>
      </c>
      <c r="O3278" t="s">
        <v>669</v>
      </c>
      <c r="P3278" t="s">
        <v>26</v>
      </c>
      <c r="Q3278" t="s">
        <v>27</v>
      </c>
      <c r="R3278">
        <v>153</v>
      </c>
      <c r="S3278">
        <v>3</v>
      </c>
      <c r="T3278">
        <v>91</v>
      </c>
    </row>
    <row r="3279" spans="1:20">
      <c r="A3279" t="s">
        <v>2936</v>
      </c>
      <c r="B3279" s="4">
        <v>22</v>
      </c>
      <c r="C3279" s="4">
        <v>5</v>
      </c>
      <c r="D3279" s="4">
        <v>1990</v>
      </c>
      <c r="E3279" s="1">
        <f t="shared" si="102"/>
        <v>10146</v>
      </c>
      <c r="F3279">
        <v>60.63</v>
      </c>
      <c r="G3279">
        <v>25.48</v>
      </c>
      <c r="H3279" t="s">
        <v>2455</v>
      </c>
      <c r="I3279" s="4">
        <v>12</v>
      </c>
      <c r="J3279" s="4">
        <v>6</v>
      </c>
      <c r="K3279" s="6">
        <v>1990</v>
      </c>
      <c r="L3279" s="1">
        <f t="shared" si="103"/>
        <v>6525</v>
      </c>
      <c r="M3279">
        <v>60.63</v>
      </c>
      <c r="N3279">
        <v>25.33</v>
      </c>
      <c r="O3279" t="s">
        <v>2455</v>
      </c>
      <c r="P3279" t="s">
        <v>40</v>
      </c>
      <c r="Q3279" t="s">
        <v>35</v>
      </c>
      <c r="R3279">
        <v>21</v>
      </c>
      <c r="S3279">
        <v>9</v>
      </c>
      <c r="T3279">
        <v>270</v>
      </c>
    </row>
    <row r="3280" spans="1:20">
      <c r="A3280" t="s">
        <v>2945</v>
      </c>
      <c r="B3280" s="4">
        <v>24</v>
      </c>
      <c r="C3280" s="4">
        <v>5</v>
      </c>
      <c r="D3280" s="4">
        <v>1990</v>
      </c>
      <c r="E3280" s="1">
        <f t="shared" si="102"/>
        <v>10877</v>
      </c>
      <c r="F3280">
        <v>60.3</v>
      </c>
      <c r="G3280">
        <v>25.02</v>
      </c>
      <c r="H3280" t="s">
        <v>2455</v>
      </c>
      <c r="I3280" s="4">
        <v>27</v>
      </c>
      <c r="J3280" s="4">
        <v>5</v>
      </c>
      <c r="K3280" s="6">
        <v>1991</v>
      </c>
      <c r="L3280" s="1">
        <f t="shared" si="103"/>
        <v>11973</v>
      </c>
      <c r="M3280">
        <v>60.3</v>
      </c>
      <c r="N3280">
        <v>25.03</v>
      </c>
      <c r="O3280" t="s">
        <v>2455</v>
      </c>
      <c r="P3280" t="s">
        <v>40</v>
      </c>
      <c r="Q3280" t="s">
        <v>35</v>
      </c>
      <c r="R3280">
        <v>368</v>
      </c>
      <c r="S3280">
        <v>1</v>
      </c>
      <c r="T3280">
        <v>91</v>
      </c>
    </row>
    <row r="3281" spans="1:20">
      <c r="A3281" t="s">
        <v>2975</v>
      </c>
      <c r="B3281" s="4">
        <v>29</v>
      </c>
      <c r="C3281" s="4">
        <v>5</v>
      </c>
      <c r="D3281" s="4">
        <v>1990</v>
      </c>
      <c r="E3281" s="1">
        <f t="shared" si="102"/>
        <v>12703</v>
      </c>
      <c r="F3281">
        <v>63.9</v>
      </c>
      <c r="G3281">
        <v>23.33</v>
      </c>
      <c r="H3281" t="s">
        <v>2455</v>
      </c>
      <c r="I3281" s="4">
        <v>18</v>
      </c>
      <c r="J3281" s="4">
        <v>7</v>
      </c>
      <c r="K3281" s="6">
        <v>1990</v>
      </c>
      <c r="L3281" s="1">
        <f t="shared" si="103"/>
        <v>8746</v>
      </c>
      <c r="M3281">
        <v>63.9</v>
      </c>
      <c r="N3281">
        <v>23.33</v>
      </c>
      <c r="O3281" t="s">
        <v>2455</v>
      </c>
      <c r="P3281" t="s">
        <v>81</v>
      </c>
      <c r="Q3281" t="s">
        <v>27</v>
      </c>
      <c r="R3281">
        <v>50</v>
      </c>
      <c r="S3281">
        <v>0</v>
      </c>
      <c r="T3281">
        <v>0</v>
      </c>
    </row>
    <row r="3282" spans="1:20">
      <c r="A3282" t="s">
        <v>3163</v>
      </c>
      <c r="B3282" s="4">
        <v>3</v>
      </c>
      <c r="C3282" s="4">
        <v>6</v>
      </c>
      <c r="D3282" s="4">
        <v>1990</v>
      </c>
      <c r="E3282" s="1">
        <f t="shared" si="102"/>
        <v>3237</v>
      </c>
      <c r="F3282">
        <v>60.23</v>
      </c>
      <c r="G3282">
        <v>24.95</v>
      </c>
      <c r="H3282" t="s">
        <v>2455</v>
      </c>
      <c r="I3282" s="4">
        <v>5</v>
      </c>
      <c r="J3282" s="4">
        <v>6</v>
      </c>
      <c r="K3282" s="6">
        <v>1990</v>
      </c>
      <c r="L3282" s="1">
        <f t="shared" si="103"/>
        <v>3968</v>
      </c>
      <c r="M3282">
        <v>60.25</v>
      </c>
      <c r="N3282">
        <v>24.97</v>
      </c>
      <c r="O3282" t="s">
        <v>2455</v>
      </c>
      <c r="P3282" t="s">
        <v>81</v>
      </c>
      <c r="Q3282" t="s">
        <v>35</v>
      </c>
      <c r="R3282">
        <v>2</v>
      </c>
      <c r="S3282">
        <v>3</v>
      </c>
      <c r="T3282">
        <v>27</v>
      </c>
    </row>
    <row r="3283" spans="1:20">
      <c r="A3283" t="s">
        <v>3179</v>
      </c>
      <c r="B3283" s="4">
        <v>8</v>
      </c>
      <c r="C3283" s="4">
        <v>6</v>
      </c>
      <c r="D3283" s="4">
        <v>1990</v>
      </c>
      <c r="E3283" s="1">
        <f t="shared" si="102"/>
        <v>5064</v>
      </c>
      <c r="F3283">
        <v>62.48</v>
      </c>
      <c r="G3283">
        <v>21.33</v>
      </c>
      <c r="H3283" t="s">
        <v>2455</v>
      </c>
      <c r="I3283" s="4">
        <v>18</v>
      </c>
      <c r="J3283" s="4">
        <v>6</v>
      </c>
      <c r="K3283" s="6">
        <v>1990</v>
      </c>
      <c r="L3283" s="1">
        <f t="shared" si="103"/>
        <v>8716</v>
      </c>
      <c r="M3283">
        <v>62.48</v>
      </c>
      <c r="N3283">
        <v>21.33</v>
      </c>
      <c r="O3283" t="s">
        <v>2455</v>
      </c>
      <c r="P3283" t="s">
        <v>40</v>
      </c>
      <c r="Q3283" t="s">
        <v>35</v>
      </c>
      <c r="R3283">
        <v>10</v>
      </c>
      <c r="S3283">
        <v>0</v>
      </c>
      <c r="T3283">
        <v>0</v>
      </c>
    </row>
    <row r="3284" spans="1:20">
      <c r="A3284" t="s">
        <v>3193</v>
      </c>
      <c r="B3284" s="4">
        <v>14</v>
      </c>
      <c r="C3284" s="4">
        <v>6</v>
      </c>
      <c r="D3284" s="4">
        <v>1990</v>
      </c>
      <c r="E3284" s="1">
        <f t="shared" si="102"/>
        <v>7255</v>
      </c>
      <c r="F3284">
        <v>63.22</v>
      </c>
      <c r="G3284">
        <v>22.43</v>
      </c>
      <c r="H3284" t="s">
        <v>2455</v>
      </c>
      <c r="I3284" s="4">
        <v>29</v>
      </c>
      <c r="J3284" s="4">
        <v>10</v>
      </c>
      <c r="K3284" s="6">
        <v>1990</v>
      </c>
      <c r="L3284" s="1">
        <f t="shared" si="103"/>
        <v>12856</v>
      </c>
      <c r="M3284">
        <v>63.25</v>
      </c>
      <c r="N3284">
        <v>22.45</v>
      </c>
      <c r="O3284" t="s">
        <v>2455</v>
      </c>
      <c r="P3284" t="s">
        <v>40</v>
      </c>
      <c r="Q3284" t="s">
        <v>35</v>
      </c>
      <c r="R3284">
        <v>137</v>
      </c>
      <c r="S3284">
        <v>4</v>
      </c>
      <c r="T3284">
        <v>13</v>
      </c>
    </row>
    <row r="3285" spans="1:20">
      <c r="A3285" t="s">
        <v>3230</v>
      </c>
      <c r="B3285" s="4">
        <v>3</v>
      </c>
      <c r="C3285" s="4">
        <v>6</v>
      </c>
      <c r="D3285" s="4">
        <v>1990</v>
      </c>
      <c r="E3285" s="1">
        <f t="shared" si="102"/>
        <v>3237</v>
      </c>
      <c r="F3285">
        <v>61.5</v>
      </c>
      <c r="G3285">
        <v>21.77</v>
      </c>
      <c r="H3285" t="s">
        <v>2455</v>
      </c>
      <c r="I3285" s="4">
        <v>8</v>
      </c>
      <c r="J3285" s="4">
        <v>9</v>
      </c>
      <c r="K3285" s="6">
        <v>1990</v>
      </c>
      <c r="L3285" s="1">
        <f t="shared" si="103"/>
        <v>5156</v>
      </c>
      <c r="M3285">
        <v>61.52</v>
      </c>
      <c r="N3285">
        <v>21.77</v>
      </c>
      <c r="O3285" t="s">
        <v>2455</v>
      </c>
      <c r="P3285" t="s">
        <v>34</v>
      </c>
      <c r="Q3285" t="s">
        <v>35</v>
      </c>
      <c r="R3285">
        <v>97</v>
      </c>
      <c r="S3285">
        <v>2</v>
      </c>
      <c r="T3285">
        <v>0</v>
      </c>
    </row>
    <row r="3286" spans="1:20">
      <c r="A3286" t="s">
        <v>3231</v>
      </c>
      <c r="B3286" s="4">
        <v>1</v>
      </c>
      <c r="C3286" s="4">
        <v>6</v>
      </c>
      <c r="D3286" s="4">
        <v>1990</v>
      </c>
      <c r="E3286" s="1">
        <f t="shared" si="102"/>
        <v>2507</v>
      </c>
      <c r="F3286">
        <v>63.7</v>
      </c>
      <c r="G3286">
        <v>28.78</v>
      </c>
      <c r="H3286" t="s">
        <v>2455</v>
      </c>
      <c r="I3286" s="4">
        <v>4</v>
      </c>
      <c r="J3286" s="4">
        <v>7</v>
      </c>
      <c r="K3286" s="6">
        <v>1990</v>
      </c>
      <c r="L3286" s="1">
        <f t="shared" si="103"/>
        <v>3633</v>
      </c>
      <c r="M3286">
        <v>63.7</v>
      </c>
      <c r="N3286">
        <v>28.78</v>
      </c>
      <c r="O3286" t="s">
        <v>2455</v>
      </c>
      <c r="P3286" t="s">
        <v>81</v>
      </c>
      <c r="Q3286" t="s">
        <v>35</v>
      </c>
      <c r="R3286">
        <v>33</v>
      </c>
      <c r="S3286">
        <v>0</v>
      </c>
      <c r="T3286">
        <v>0</v>
      </c>
    </row>
    <row r="3287" spans="1:20">
      <c r="A3287" t="s">
        <v>3232</v>
      </c>
      <c r="B3287" s="4">
        <v>1</v>
      </c>
      <c r="C3287" s="4">
        <v>6</v>
      </c>
      <c r="D3287" s="4">
        <v>1990</v>
      </c>
      <c r="E3287" s="1">
        <f t="shared" si="102"/>
        <v>2507</v>
      </c>
      <c r="F3287">
        <v>63.67</v>
      </c>
      <c r="G3287">
        <v>28.85</v>
      </c>
      <c r="H3287" t="s">
        <v>2455</v>
      </c>
      <c r="I3287" s="4">
        <v>27</v>
      </c>
      <c r="J3287" s="4">
        <v>4</v>
      </c>
      <c r="K3287" s="6">
        <v>1992</v>
      </c>
      <c r="L3287" s="1">
        <f t="shared" si="103"/>
        <v>11944</v>
      </c>
      <c r="M3287">
        <v>64.47</v>
      </c>
      <c r="N3287">
        <v>27.8</v>
      </c>
      <c r="O3287" t="s">
        <v>2455</v>
      </c>
      <c r="P3287" t="s">
        <v>40</v>
      </c>
      <c r="Q3287" t="s">
        <v>35</v>
      </c>
      <c r="R3287">
        <v>696</v>
      </c>
      <c r="S3287">
        <v>103</v>
      </c>
      <c r="T3287">
        <v>331</v>
      </c>
    </row>
    <row r="3288" spans="1:20">
      <c r="A3288" t="s">
        <v>3237</v>
      </c>
      <c r="B3288" s="4">
        <v>21</v>
      </c>
      <c r="C3288" s="4">
        <v>5</v>
      </c>
      <c r="D3288" s="4">
        <v>1990</v>
      </c>
      <c r="E3288" s="1">
        <f t="shared" si="102"/>
        <v>9781</v>
      </c>
      <c r="F3288">
        <v>60.65</v>
      </c>
      <c r="G3288">
        <v>25</v>
      </c>
      <c r="H3288" t="s">
        <v>2455</v>
      </c>
      <c r="I3288" s="4">
        <v>16</v>
      </c>
      <c r="J3288" s="4">
        <v>11</v>
      </c>
      <c r="K3288" s="6">
        <v>1991</v>
      </c>
      <c r="L3288" s="1">
        <f t="shared" si="103"/>
        <v>8140</v>
      </c>
      <c r="M3288">
        <v>60.65</v>
      </c>
      <c r="N3288">
        <v>25</v>
      </c>
      <c r="O3288" t="s">
        <v>2455</v>
      </c>
      <c r="P3288" t="s">
        <v>34</v>
      </c>
      <c r="Q3288" t="s">
        <v>35</v>
      </c>
      <c r="R3288">
        <v>544</v>
      </c>
      <c r="S3288">
        <v>0</v>
      </c>
      <c r="T3288">
        <v>0</v>
      </c>
    </row>
    <row r="3289" spans="1:20">
      <c r="A3289" t="s">
        <v>3238</v>
      </c>
      <c r="B3289" s="4">
        <v>23</v>
      </c>
      <c r="C3289" s="4">
        <v>5</v>
      </c>
      <c r="D3289" s="4">
        <v>1990</v>
      </c>
      <c r="E3289" s="1">
        <f t="shared" si="102"/>
        <v>10511</v>
      </c>
      <c r="F3289">
        <v>60.63</v>
      </c>
      <c r="G3289">
        <v>24.8</v>
      </c>
      <c r="H3289" t="s">
        <v>2455</v>
      </c>
      <c r="I3289" s="4">
        <v>27</v>
      </c>
      <c r="J3289" s="4">
        <v>6</v>
      </c>
      <c r="K3289" s="6">
        <v>1996</v>
      </c>
      <c r="L3289" s="1">
        <f t="shared" si="103"/>
        <v>12009</v>
      </c>
      <c r="M3289">
        <v>60.62</v>
      </c>
      <c r="N3289">
        <v>24.8</v>
      </c>
      <c r="O3289" t="s">
        <v>2455</v>
      </c>
      <c r="P3289" t="s">
        <v>40</v>
      </c>
      <c r="Q3289" t="s">
        <v>35</v>
      </c>
      <c r="R3289">
        <v>2227</v>
      </c>
      <c r="S3289">
        <v>2</v>
      </c>
      <c r="T3289">
        <v>181</v>
      </c>
    </row>
    <row r="3290" spans="1:20">
      <c r="A3290" t="s">
        <v>3239</v>
      </c>
      <c r="B3290" s="4">
        <v>23</v>
      </c>
      <c r="C3290" s="4">
        <v>5</v>
      </c>
      <c r="D3290" s="4">
        <v>1990</v>
      </c>
      <c r="E3290" s="1">
        <f t="shared" si="102"/>
        <v>10511</v>
      </c>
      <c r="F3290">
        <v>60.58</v>
      </c>
      <c r="G3290">
        <v>24.63</v>
      </c>
      <c r="H3290" t="s">
        <v>2455</v>
      </c>
      <c r="I3290" s="4">
        <v>26</v>
      </c>
      <c r="J3290" s="4">
        <v>6</v>
      </c>
      <c r="K3290" s="6">
        <v>1990</v>
      </c>
      <c r="L3290" s="1">
        <f t="shared" si="103"/>
        <v>11638</v>
      </c>
      <c r="M3290">
        <v>60.6</v>
      </c>
      <c r="N3290">
        <v>24.65</v>
      </c>
      <c r="O3290" t="s">
        <v>2455</v>
      </c>
      <c r="P3290" t="s">
        <v>81</v>
      </c>
      <c r="Q3290" t="s">
        <v>35</v>
      </c>
      <c r="R3290">
        <v>34</v>
      </c>
      <c r="S3290">
        <v>3</v>
      </c>
      <c r="T3290">
        <v>27</v>
      </c>
    </row>
    <row r="3291" spans="1:20">
      <c r="A3291" t="s">
        <v>3240</v>
      </c>
      <c r="B3291" s="4">
        <v>29</v>
      </c>
      <c r="C3291" s="4">
        <v>5</v>
      </c>
      <c r="D3291" s="4">
        <v>1990</v>
      </c>
      <c r="E3291" s="1">
        <f t="shared" si="102"/>
        <v>12703</v>
      </c>
      <c r="F3291">
        <v>60.87</v>
      </c>
      <c r="G3291">
        <v>23.52</v>
      </c>
      <c r="H3291" t="s">
        <v>2455</v>
      </c>
      <c r="I3291" s="4">
        <v>15</v>
      </c>
      <c r="J3291" s="4">
        <v>10</v>
      </c>
      <c r="K3291" s="6">
        <v>1991</v>
      </c>
      <c r="L3291" s="1">
        <f t="shared" si="103"/>
        <v>7743</v>
      </c>
      <c r="M3291">
        <v>60.87</v>
      </c>
      <c r="N3291">
        <v>23.52</v>
      </c>
      <c r="O3291" t="s">
        <v>2455</v>
      </c>
      <c r="P3291" t="s">
        <v>40</v>
      </c>
      <c r="Q3291" t="s">
        <v>35</v>
      </c>
      <c r="R3291">
        <v>504</v>
      </c>
      <c r="S3291">
        <v>0</v>
      </c>
      <c r="T3291">
        <v>0</v>
      </c>
    </row>
    <row r="3292" spans="1:20">
      <c r="A3292" t="s">
        <v>3241</v>
      </c>
      <c r="B3292" s="4">
        <v>31</v>
      </c>
      <c r="C3292" s="4">
        <v>5</v>
      </c>
      <c r="D3292" s="4">
        <v>1990</v>
      </c>
      <c r="E3292" s="1">
        <f t="shared" si="102"/>
        <v>13433</v>
      </c>
      <c r="F3292">
        <v>60.8</v>
      </c>
      <c r="G3292">
        <v>23.63</v>
      </c>
      <c r="H3292" t="s">
        <v>2455</v>
      </c>
      <c r="I3292" s="4">
        <v>27</v>
      </c>
      <c r="J3292" s="4">
        <v>6</v>
      </c>
      <c r="K3292" s="6">
        <v>1990</v>
      </c>
      <c r="L3292" s="1">
        <f t="shared" si="103"/>
        <v>12003</v>
      </c>
      <c r="M3292">
        <v>60.8</v>
      </c>
      <c r="N3292">
        <v>23.63</v>
      </c>
      <c r="O3292" t="s">
        <v>2455</v>
      </c>
      <c r="P3292" t="s">
        <v>40</v>
      </c>
      <c r="Q3292" t="s">
        <v>35</v>
      </c>
      <c r="R3292">
        <v>27</v>
      </c>
      <c r="S3292">
        <v>0</v>
      </c>
      <c r="T3292">
        <v>0</v>
      </c>
    </row>
    <row r="3293" spans="1:20">
      <c r="A3293" t="s">
        <v>3242</v>
      </c>
      <c r="B3293" s="4">
        <v>31</v>
      </c>
      <c r="C3293" s="4">
        <v>5</v>
      </c>
      <c r="D3293" s="4">
        <v>1990</v>
      </c>
      <c r="E3293" s="1">
        <f t="shared" si="102"/>
        <v>13433</v>
      </c>
      <c r="F3293">
        <v>60.8</v>
      </c>
      <c r="G3293">
        <v>23.63</v>
      </c>
      <c r="H3293" t="s">
        <v>2455</v>
      </c>
      <c r="I3293" s="4">
        <v>20</v>
      </c>
      <c r="J3293" s="4">
        <v>6</v>
      </c>
      <c r="K3293" s="6">
        <v>1990</v>
      </c>
      <c r="L3293" s="1">
        <f t="shared" si="103"/>
        <v>9447</v>
      </c>
      <c r="M3293">
        <v>60.85</v>
      </c>
      <c r="N3293">
        <v>23.58</v>
      </c>
      <c r="O3293" t="s">
        <v>2455</v>
      </c>
      <c r="P3293" t="s">
        <v>40</v>
      </c>
      <c r="Q3293" t="s">
        <v>35</v>
      </c>
      <c r="R3293">
        <v>20</v>
      </c>
      <c r="S3293">
        <v>7</v>
      </c>
      <c r="T3293">
        <v>335</v>
      </c>
    </row>
    <row r="3294" spans="1:20">
      <c r="A3294" t="s">
        <v>3244</v>
      </c>
      <c r="B3294" s="4">
        <v>4</v>
      </c>
      <c r="C3294" s="4">
        <v>6</v>
      </c>
      <c r="D3294" s="4">
        <v>1990</v>
      </c>
      <c r="E3294" s="1">
        <f t="shared" si="102"/>
        <v>3603</v>
      </c>
      <c r="F3294">
        <v>62.72</v>
      </c>
      <c r="G3294">
        <v>22.57</v>
      </c>
      <c r="H3294" t="s">
        <v>2455</v>
      </c>
      <c r="I3294" s="4">
        <v>25</v>
      </c>
      <c r="J3294" s="4">
        <v>6</v>
      </c>
      <c r="K3294" s="6">
        <v>1990</v>
      </c>
      <c r="L3294" s="1">
        <f t="shared" si="103"/>
        <v>11273</v>
      </c>
      <c r="M3294">
        <v>62.73</v>
      </c>
      <c r="N3294">
        <v>22.57</v>
      </c>
      <c r="O3294" t="s">
        <v>2455</v>
      </c>
      <c r="P3294" t="s">
        <v>40</v>
      </c>
      <c r="Q3294" t="s">
        <v>35</v>
      </c>
      <c r="R3294">
        <v>21</v>
      </c>
      <c r="S3294">
        <v>2</v>
      </c>
      <c r="T3294">
        <v>0</v>
      </c>
    </row>
    <row r="3295" spans="1:20">
      <c r="A3295" t="s">
        <v>3250</v>
      </c>
      <c r="B3295" s="4">
        <v>5</v>
      </c>
      <c r="C3295" s="4">
        <v>6</v>
      </c>
      <c r="D3295" s="4">
        <v>1990</v>
      </c>
      <c r="E3295" s="1">
        <f t="shared" si="102"/>
        <v>3968</v>
      </c>
      <c r="F3295">
        <v>60.9</v>
      </c>
      <c r="G3295">
        <v>26.7</v>
      </c>
      <c r="H3295" t="s">
        <v>2455</v>
      </c>
      <c r="I3295" s="4">
        <v>6</v>
      </c>
      <c r="J3295" s="4">
        <v>8</v>
      </c>
      <c r="K3295" s="6">
        <v>1990</v>
      </c>
      <c r="L3295" s="1">
        <f t="shared" si="103"/>
        <v>4394</v>
      </c>
      <c r="M3295">
        <v>60.92</v>
      </c>
      <c r="N3295">
        <v>26.72</v>
      </c>
      <c r="O3295" t="s">
        <v>2455</v>
      </c>
      <c r="P3295" t="s">
        <v>81</v>
      </c>
      <c r="Q3295" t="s">
        <v>35</v>
      </c>
      <c r="R3295">
        <v>62</v>
      </c>
      <c r="S3295">
        <v>3</v>
      </c>
      <c r="T3295">
        <v>26</v>
      </c>
    </row>
    <row r="3296" spans="1:20">
      <c r="A3296" t="s">
        <v>3251</v>
      </c>
      <c r="B3296" s="4">
        <v>4</v>
      </c>
      <c r="C3296" s="4">
        <v>6</v>
      </c>
      <c r="D3296" s="4">
        <v>1990</v>
      </c>
      <c r="E3296" s="1">
        <f t="shared" si="102"/>
        <v>3603</v>
      </c>
      <c r="F3296">
        <v>62.72</v>
      </c>
      <c r="G3296">
        <v>22.57</v>
      </c>
      <c r="H3296" t="s">
        <v>2455</v>
      </c>
      <c r="I3296" s="4">
        <v>15</v>
      </c>
      <c r="J3296" s="4">
        <v>8</v>
      </c>
      <c r="K3296" s="6">
        <v>1994</v>
      </c>
      <c r="L3296" s="1">
        <f t="shared" si="103"/>
        <v>7685</v>
      </c>
      <c r="M3296">
        <v>62.72</v>
      </c>
      <c r="N3296">
        <v>22.55</v>
      </c>
      <c r="O3296" t="s">
        <v>2455</v>
      </c>
      <c r="P3296" t="s">
        <v>40</v>
      </c>
      <c r="Q3296" t="s">
        <v>52</v>
      </c>
      <c r="R3296">
        <v>1533</v>
      </c>
      <c r="S3296">
        <v>1</v>
      </c>
      <c r="T3296">
        <v>270</v>
      </c>
    </row>
    <row r="3297" spans="1:20">
      <c r="A3297" t="s">
        <v>3252</v>
      </c>
      <c r="B3297" s="4">
        <v>6</v>
      </c>
      <c r="C3297" s="4">
        <v>6</v>
      </c>
      <c r="D3297" s="4">
        <v>1990</v>
      </c>
      <c r="E3297" s="1">
        <f t="shared" si="102"/>
        <v>4333</v>
      </c>
      <c r="F3297">
        <v>62.7</v>
      </c>
      <c r="G3297">
        <v>22.5</v>
      </c>
      <c r="H3297" t="s">
        <v>2455</v>
      </c>
      <c r="I3297" s="4">
        <v>17</v>
      </c>
      <c r="J3297" s="4">
        <v>5</v>
      </c>
      <c r="K3297" s="6">
        <v>1991</v>
      </c>
      <c r="L3297" s="1">
        <f t="shared" si="103"/>
        <v>8321</v>
      </c>
      <c r="M3297">
        <v>62.68</v>
      </c>
      <c r="N3297">
        <v>22.45</v>
      </c>
      <c r="O3297" t="s">
        <v>2455</v>
      </c>
      <c r="P3297" t="s">
        <v>40</v>
      </c>
      <c r="Q3297" t="s">
        <v>35</v>
      </c>
      <c r="R3297">
        <v>345</v>
      </c>
      <c r="S3297">
        <v>4</v>
      </c>
      <c r="T3297">
        <v>234</v>
      </c>
    </row>
    <row r="3298" spans="1:20">
      <c r="A3298" t="s">
        <v>3256</v>
      </c>
      <c r="B3298" s="4">
        <v>1</v>
      </c>
      <c r="C3298" s="4">
        <v>6</v>
      </c>
      <c r="D3298" s="4">
        <v>1990</v>
      </c>
      <c r="E3298" s="1">
        <f t="shared" si="102"/>
        <v>2507</v>
      </c>
      <c r="F3298">
        <v>60.62</v>
      </c>
      <c r="G3298">
        <v>24.77</v>
      </c>
      <c r="H3298" t="s">
        <v>2455</v>
      </c>
      <c r="I3298" s="4">
        <v>26</v>
      </c>
      <c r="J3298" s="4">
        <v>11</v>
      </c>
      <c r="K3298" s="6">
        <v>1990</v>
      </c>
      <c r="L3298" s="1">
        <f t="shared" si="103"/>
        <v>11791</v>
      </c>
      <c r="M3298">
        <v>60.6</v>
      </c>
      <c r="N3298">
        <v>24.83</v>
      </c>
      <c r="O3298" t="s">
        <v>2455</v>
      </c>
      <c r="P3298" t="s">
        <v>40</v>
      </c>
      <c r="Q3298" t="s">
        <v>35</v>
      </c>
      <c r="R3298">
        <v>178</v>
      </c>
      <c r="S3298">
        <v>5</v>
      </c>
      <c r="T3298">
        <v>117</v>
      </c>
    </row>
    <row r="3299" spans="1:20">
      <c r="A3299" t="s">
        <v>3257</v>
      </c>
      <c r="B3299" s="4">
        <v>3</v>
      </c>
      <c r="C3299" s="4">
        <v>6</v>
      </c>
      <c r="D3299" s="4">
        <v>1990</v>
      </c>
      <c r="E3299" s="1">
        <f t="shared" si="102"/>
        <v>3237</v>
      </c>
      <c r="F3299">
        <v>60.58</v>
      </c>
      <c r="G3299">
        <v>24.6</v>
      </c>
      <c r="H3299" t="s">
        <v>2455</v>
      </c>
      <c r="I3299" s="4">
        <v>8</v>
      </c>
      <c r="J3299" s="4">
        <v>8</v>
      </c>
      <c r="K3299" s="6">
        <v>1990</v>
      </c>
      <c r="L3299" s="1">
        <f t="shared" si="103"/>
        <v>5125</v>
      </c>
      <c r="M3299">
        <v>60.62</v>
      </c>
      <c r="N3299">
        <v>24.72</v>
      </c>
      <c r="O3299" t="s">
        <v>2455</v>
      </c>
      <c r="P3299" t="s">
        <v>81</v>
      </c>
      <c r="Q3299" t="s">
        <v>35</v>
      </c>
      <c r="R3299">
        <v>66</v>
      </c>
      <c r="S3299">
        <v>8</v>
      </c>
      <c r="T3299">
        <v>60</v>
      </c>
    </row>
    <row r="3300" spans="1:20">
      <c r="A3300" t="s">
        <v>3258</v>
      </c>
      <c r="B3300" s="4">
        <v>4</v>
      </c>
      <c r="C3300" s="4">
        <v>6</v>
      </c>
      <c r="D3300" s="4">
        <v>1990</v>
      </c>
      <c r="E3300" s="1">
        <f t="shared" si="102"/>
        <v>3603</v>
      </c>
      <c r="F3300">
        <v>60.6</v>
      </c>
      <c r="G3300">
        <v>24.83</v>
      </c>
      <c r="H3300" t="s">
        <v>2455</v>
      </c>
      <c r="I3300" s="4">
        <v>9</v>
      </c>
      <c r="J3300" s="4">
        <v>6</v>
      </c>
      <c r="K3300" s="6">
        <v>1990</v>
      </c>
      <c r="L3300" s="1">
        <f t="shared" si="103"/>
        <v>5429</v>
      </c>
      <c r="M3300">
        <v>60.6</v>
      </c>
      <c r="N3300">
        <v>24.83</v>
      </c>
      <c r="O3300" t="s">
        <v>2455</v>
      </c>
      <c r="P3300" t="s">
        <v>40</v>
      </c>
      <c r="Q3300" t="s">
        <v>35</v>
      </c>
      <c r="R3300">
        <v>5</v>
      </c>
      <c r="S3300">
        <v>0</v>
      </c>
      <c r="T3300">
        <v>0</v>
      </c>
    </row>
    <row r="3301" spans="1:20">
      <c r="A3301" t="s">
        <v>3979</v>
      </c>
      <c r="B3301" s="4">
        <v>18</v>
      </c>
      <c r="C3301" s="4">
        <v>6</v>
      </c>
      <c r="D3301" s="4">
        <v>1990</v>
      </c>
      <c r="E3301" s="1">
        <f t="shared" si="102"/>
        <v>8716</v>
      </c>
      <c r="F3301">
        <v>57.87</v>
      </c>
      <c r="G3301">
        <v>11.93</v>
      </c>
      <c r="H3301" t="s">
        <v>2497</v>
      </c>
      <c r="I3301" s="4">
        <v>15</v>
      </c>
      <c r="J3301" s="4">
        <v>7</v>
      </c>
      <c r="K3301" s="6">
        <v>1990</v>
      </c>
      <c r="L3301" s="1">
        <f t="shared" si="103"/>
        <v>7650</v>
      </c>
      <c r="M3301">
        <v>57.87</v>
      </c>
      <c r="N3301">
        <v>11.93</v>
      </c>
      <c r="O3301" t="s">
        <v>2497</v>
      </c>
      <c r="P3301" t="s">
        <v>40</v>
      </c>
      <c r="Q3301" t="s">
        <v>35</v>
      </c>
      <c r="R3301">
        <v>27</v>
      </c>
      <c r="S3301">
        <v>0</v>
      </c>
      <c r="T3301">
        <v>0</v>
      </c>
    </row>
    <row r="3302" spans="1:20">
      <c r="A3302" t="s">
        <v>3991</v>
      </c>
      <c r="B3302" s="4">
        <v>10</v>
      </c>
      <c r="C3302" s="4">
        <v>5</v>
      </c>
      <c r="D3302" s="4">
        <v>1990</v>
      </c>
      <c r="E3302" s="1">
        <f t="shared" si="102"/>
        <v>5763</v>
      </c>
      <c r="F3302">
        <v>56.2</v>
      </c>
      <c r="G3302">
        <v>15.65</v>
      </c>
      <c r="H3302" t="s">
        <v>2497</v>
      </c>
      <c r="I3302" s="4">
        <v>2</v>
      </c>
      <c r="J3302" s="4">
        <v>8</v>
      </c>
      <c r="K3302" s="6">
        <v>1990</v>
      </c>
      <c r="L3302" s="1">
        <f t="shared" si="103"/>
        <v>2933</v>
      </c>
      <c r="M3302">
        <v>56.2</v>
      </c>
      <c r="N3302">
        <v>15.65</v>
      </c>
      <c r="O3302" t="s">
        <v>2497</v>
      </c>
      <c r="P3302" t="s">
        <v>40</v>
      </c>
      <c r="Q3302" t="s">
        <v>35</v>
      </c>
      <c r="R3302">
        <v>84</v>
      </c>
      <c r="S3302">
        <v>0</v>
      </c>
      <c r="T3302">
        <v>0</v>
      </c>
    </row>
    <row r="3303" spans="1:20">
      <c r="A3303" t="s">
        <v>3992</v>
      </c>
      <c r="B3303" s="4">
        <v>5</v>
      </c>
      <c r="C3303" s="4">
        <v>6</v>
      </c>
      <c r="D3303" s="4">
        <v>1990</v>
      </c>
      <c r="E3303" s="1">
        <f t="shared" si="102"/>
        <v>3968</v>
      </c>
      <c r="F3303">
        <v>59.98</v>
      </c>
      <c r="G3303">
        <v>16.649999999999999</v>
      </c>
      <c r="H3303" t="s">
        <v>2497</v>
      </c>
      <c r="I3303" s="4">
        <v>10</v>
      </c>
      <c r="J3303" s="4">
        <v>9</v>
      </c>
      <c r="K3303" s="6">
        <v>1990</v>
      </c>
      <c r="L3303" s="1">
        <f t="shared" si="103"/>
        <v>5886</v>
      </c>
      <c r="M3303">
        <v>59.98</v>
      </c>
      <c r="N3303">
        <v>16.649999999999999</v>
      </c>
      <c r="O3303" t="s">
        <v>2497</v>
      </c>
      <c r="P3303" t="s">
        <v>81</v>
      </c>
      <c r="Q3303" t="s">
        <v>35</v>
      </c>
      <c r="R3303">
        <v>97</v>
      </c>
      <c r="S3303">
        <v>0</v>
      </c>
      <c r="T3303">
        <v>0</v>
      </c>
    </row>
    <row r="3304" spans="1:20">
      <c r="A3304" t="s">
        <v>3996</v>
      </c>
      <c r="B3304" s="4">
        <v>15</v>
      </c>
      <c r="C3304" s="4">
        <v>6</v>
      </c>
      <c r="D3304" s="4">
        <v>1990</v>
      </c>
      <c r="E3304" s="1">
        <f t="shared" si="102"/>
        <v>7620</v>
      </c>
      <c r="F3304">
        <v>60.02</v>
      </c>
      <c r="G3304">
        <v>13.6</v>
      </c>
      <c r="H3304" t="s">
        <v>2497</v>
      </c>
      <c r="I3304" s="4">
        <v>24</v>
      </c>
      <c r="J3304" s="4">
        <v>8</v>
      </c>
      <c r="K3304" s="6">
        <v>1991</v>
      </c>
      <c r="L3304" s="1">
        <f t="shared" si="103"/>
        <v>10970</v>
      </c>
      <c r="M3304">
        <v>60.02</v>
      </c>
      <c r="N3304">
        <v>13.6</v>
      </c>
      <c r="O3304" t="s">
        <v>2497</v>
      </c>
      <c r="P3304" t="s">
        <v>40</v>
      </c>
      <c r="Q3304" t="s">
        <v>35</v>
      </c>
      <c r="R3304">
        <v>435</v>
      </c>
      <c r="S3304">
        <v>0</v>
      </c>
      <c r="T3304">
        <v>0</v>
      </c>
    </row>
    <row r="3305" spans="1:20">
      <c r="A3305" t="s">
        <v>130</v>
      </c>
      <c r="B3305" s="4">
        <v>26</v>
      </c>
      <c r="C3305" s="4">
        <v>5</v>
      </c>
      <c r="D3305" s="4">
        <v>1991</v>
      </c>
      <c r="E3305" s="1">
        <f t="shared" si="102"/>
        <v>11608</v>
      </c>
      <c r="F3305">
        <v>50.73</v>
      </c>
      <c r="G3305">
        <v>4.4800000000000004</v>
      </c>
      <c r="H3305" t="s">
        <v>22</v>
      </c>
      <c r="I3305" s="4">
        <v>25</v>
      </c>
      <c r="J3305" s="4">
        <v>10</v>
      </c>
      <c r="K3305" s="6">
        <v>1991</v>
      </c>
      <c r="L3305" s="1">
        <f t="shared" si="103"/>
        <v>11396</v>
      </c>
      <c r="M3305">
        <v>50.77</v>
      </c>
      <c r="N3305">
        <v>4.53</v>
      </c>
      <c r="O3305" t="s">
        <v>22</v>
      </c>
      <c r="P3305" t="s">
        <v>81</v>
      </c>
      <c r="Q3305" t="s">
        <v>35</v>
      </c>
      <c r="R3305">
        <v>152</v>
      </c>
      <c r="S3305">
        <v>6</v>
      </c>
      <c r="T3305">
        <v>44</v>
      </c>
    </row>
    <row r="3306" spans="1:20">
      <c r="A3306" t="s">
        <v>149</v>
      </c>
      <c r="B3306" s="4">
        <v>5</v>
      </c>
      <c r="C3306" s="4">
        <v>5</v>
      </c>
      <c r="D3306" s="4">
        <v>1991</v>
      </c>
      <c r="E3306" s="1">
        <f t="shared" si="102"/>
        <v>3938</v>
      </c>
      <c r="F3306">
        <v>50.8</v>
      </c>
      <c r="G3306">
        <v>3.12</v>
      </c>
      <c r="H3306" t="s">
        <v>22</v>
      </c>
      <c r="I3306" s="4">
        <v>20</v>
      </c>
      <c r="J3306" s="4">
        <v>11</v>
      </c>
      <c r="K3306" s="6">
        <v>1991</v>
      </c>
      <c r="L3306" s="1">
        <f t="shared" si="103"/>
        <v>9601</v>
      </c>
      <c r="M3306">
        <v>50.78</v>
      </c>
      <c r="N3306">
        <v>3.13</v>
      </c>
      <c r="O3306" t="s">
        <v>116</v>
      </c>
      <c r="P3306" t="s">
        <v>34</v>
      </c>
      <c r="Q3306" t="s">
        <v>35</v>
      </c>
      <c r="R3306">
        <v>199</v>
      </c>
      <c r="S3306">
        <v>3</v>
      </c>
      <c r="T3306">
        <v>148</v>
      </c>
    </row>
    <row r="3307" spans="1:20">
      <c r="A3307" t="s">
        <v>200</v>
      </c>
      <c r="B3307" s="4">
        <v>25</v>
      </c>
      <c r="C3307" s="4">
        <v>5</v>
      </c>
      <c r="D3307" s="4">
        <v>1991</v>
      </c>
      <c r="E3307" s="1">
        <f t="shared" si="102"/>
        <v>11243</v>
      </c>
      <c r="F3307">
        <v>50.28</v>
      </c>
      <c r="G3307">
        <v>4.38</v>
      </c>
      <c r="H3307" t="s">
        <v>22</v>
      </c>
      <c r="I3307" s="4">
        <v>10</v>
      </c>
      <c r="J3307" s="4">
        <v>9</v>
      </c>
      <c r="K3307" s="6">
        <v>1991</v>
      </c>
      <c r="L3307" s="1">
        <f t="shared" si="103"/>
        <v>5887</v>
      </c>
      <c r="M3307">
        <v>50.28</v>
      </c>
      <c r="N3307">
        <v>4.38</v>
      </c>
      <c r="O3307" t="s">
        <v>22</v>
      </c>
      <c r="P3307" t="s">
        <v>26</v>
      </c>
      <c r="Q3307" t="s">
        <v>27</v>
      </c>
      <c r="R3307">
        <v>108</v>
      </c>
      <c r="S3307">
        <v>0</v>
      </c>
      <c r="T3307">
        <v>0</v>
      </c>
    </row>
    <row r="3308" spans="1:20">
      <c r="A3308" t="s">
        <v>201</v>
      </c>
      <c r="B3308" s="4">
        <v>25</v>
      </c>
      <c r="C3308" s="4">
        <v>5</v>
      </c>
      <c r="D3308" s="4">
        <v>1991</v>
      </c>
      <c r="E3308" s="1">
        <f t="shared" si="102"/>
        <v>11243</v>
      </c>
      <c r="F3308">
        <v>50.28</v>
      </c>
      <c r="G3308">
        <v>4.38</v>
      </c>
      <c r="H3308" t="s">
        <v>22</v>
      </c>
      <c r="I3308" s="4">
        <v>19</v>
      </c>
      <c r="J3308" s="4">
        <v>10</v>
      </c>
      <c r="K3308" s="6">
        <v>1991</v>
      </c>
      <c r="L3308" s="1">
        <f t="shared" si="103"/>
        <v>9204</v>
      </c>
      <c r="M3308">
        <v>50.28</v>
      </c>
      <c r="N3308">
        <v>4.38</v>
      </c>
      <c r="O3308" t="s">
        <v>22</v>
      </c>
      <c r="P3308" t="s">
        <v>26</v>
      </c>
      <c r="Q3308" t="s">
        <v>27</v>
      </c>
      <c r="R3308">
        <v>147</v>
      </c>
      <c r="S3308">
        <v>0</v>
      </c>
      <c r="T3308">
        <v>0</v>
      </c>
    </row>
    <row r="3309" spans="1:20">
      <c r="A3309" t="s">
        <v>787</v>
      </c>
      <c r="B3309" s="4">
        <v>23</v>
      </c>
      <c r="C3309" s="4">
        <v>5</v>
      </c>
      <c r="D3309" s="4">
        <v>1991</v>
      </c>
      <c r="E3309" s="1">
        <f t="shared" si="102"/>
        <v>10512</v>
      </c>
      <c r="F3309">
        <v>39.35</v>
      </c>
      <c r="G3309">
        <v>-3.07</v>
      </c>
      <c r="H3309" t="s">
        <v>583</v>
      </c>
      <c r="I3309" s="4">
        <v>28</v>
      </c>
      <c r="J3309" s="4">
        <v>6</v>
      </c>
      <c r="K3309" s="6">
        <v>2005</v>
      </c>
      <c r="L3309" s="1">
        <f t="shared" si="103"/>
        <v>12384</v>
      </c>
      <c r="M3309">
        <v>39.58</v>
      </c>
      <c r="N3309">
        <v>-3.02</v>
      </c>
      <c r="O3309" t="s">
        <v>583</v>
      </c>
      <c r="P3309" t="s">
        <v>84</v>
      </c>
      <c r="Q3309" t="s">
        <v>35</v>
      </c>
      <c r="R3309">
        <v>5150</v>
      </c>
      <c r="S3309">
        <v>27</v>
      </c>
      <c r="T3309">
        <v>10</v>
      </c>
    </row>
    <row r="3310" spans="1:20">
      <c r="A3310" t="s">
        <v>828</v>
      </c>
      <c r="B3310" s="4">
        <v>27</v>
      </c>
      <c r="C3310" s="4">
        <v>5</v>
      </c>
      <c r="D3310" s="4">
        <v>1991</v>
      </c>
      <c r="E3310" s="1">
        <f t="shared" si="102"/>
        <v>11973</v>
      </c>
      <c r="F3310">
        <v>58.38</v>
      </c>
      <c r="G3310">
        <v>24.5</v>
      </c>
      <c r="H3310" t="s">
        <v>795</v>
      </c>
      <c r="I3310" s="4">
        <v>3</v>
      </c>
      <c r="J3310" s="4">
        <v>9</v>
      </c>
      <c r="K3310" s="6">
        <v>1991</v>
      </c>
      <c r="L3310" s="1">
        <f t="shared" si="103"/>
        <v>3330</v>
      </c>
      <c r="M3310">
        <v>58.38</v>
      </c>
      <c r="N3310">
        <v>24.5</v>
      </c>
      <c r="O3310" t="s">
        <v>795</v>
      </c>
      <c r="P3310" t="s">
        <v>40</v>
      </c>
      <c r="Q3310" t="s">
        <v>35</v>
      </c>
      <c r="R3310">
        <v>99</v>
      </c>
      <c r="S3310">
        <v>0</v>
      </c>
      <c r="T3310">
        <v>0</v>
      </c>
    </row>
    <row r="3311" spans="1:20">
      <c r="A3311" t="s">
        <v>1095</v>
      </c>
      <c r="B3311" s="4">
        <v>22</v>
      </c>
      <c r="C3311" s="4">
        <v>5</v>
      </c>
      <c r="D3311" s="4">
        <v>1991</v>
      </c>
      <c r="E3311" s="1">
        <f t="shared" si="102"/>
        <v>10147</v>
      </c>
      <c r="F3311">
        <v>50.83</v>
      </c>
      <c r="G3311">
        <v>-1.27</v>
      </c>
      <c r="H3311" t="s">
        <v>4129</v>
      </c>
      <c r="I3311" s="4">
        <v>12</v>
      </c>
      <c r="J3311" s="4">
        <v>5</v>
      </c>
      <c r="K3311" s="6">
        <v>1992</v>
      </c>
      <c r="L3311" s="1">
        <f t="shared" si="103"/>
        <v>6496</v>
      </c>
      <c r="M3311">
        <v>50.83</v>
      </c>
      <c r="N3311">
        <v>-1.23</v>
      </c>
      <c r="O3311" t="s">
        <v>4129</v>
      </c>
      <c r="P3311" t="s">
        <v>40</v>
      </c>
      <c r="Q3311" t="s">
        <v>35</v>
      </c>
      <c r="R3311">
        <v>356</v>
      </c>
      <c r="S3311">
        <v>3</v>
      </c>
      <c r="T3311">
        <v>91</v>
      </c>
    </row>
    <row r="3312" spans="1:20">
      <c r="A3312" t="s">
        <v>1222</v>
      </c>
      <c r="B3312" s="4">
        <v>27</v>
      </c>
      <c r="C3312" s="4">
        <v>4</v>
      </c>
      <c r="D3312" s="4">
        <v>1991</v>
      </c>
      <c r="E3312" s="1">
        <f t="shared" si="102"/>
        <v>11943</v>
      </c>
      <c r="F3312">
        <v>52.7</v>
      </c>
      <c r="G3312">
        <v>-1.72</v>
      </c>
      <c r="H3312" t="s">
        <v>4129</v>
      </c>
      <c r="I3312" s="4">
        <v>14</v>
      </c>
      <c r="J3312" s="4">
        <v>9</v>
      </c>
      <c r="K3312" s="6">
        <v>1991</v>
      </c>
      <c r="L3312" s="1">
        <f t="shared" si="103"/>
        <v>7348</v>
      </c>
      <c r="M3312">
        <v>52.52</v>
      </c>
      <c r="N3312">
        <v>-1.5</v>
      </c>
      <c r="O3312" t="s">
        <v>4129</v>
      </c>
      <c r="P3312" t="s">
        <v>140</v>
      </c>
      <c r="Q3312" t="s">
        <v>35</v>
      </c>
      <c r="R3312">
        <v>140</v>
      </c>
      <c r="S3312">
        <v>26</v>
      </c>
      <c r="T3312">
        <v>145</v>
      </c>
    </row>
    <row r="3313" spans="1:20">
      <c r="A3313" t="s">
        <v>1229</v>
      </c>
      <c r="B3313" s="4">
        <v>21</v>
      </c>
      <c r="C3313" s="4">
        <v>5</v>
      </c>
      <c r="D3313" s="4">
        <v>1991</v>
      </c>
      <c r="E3313" s="1">
        <f t="shared" si="102"/>
        <v>9782</v>
      </c>
      <c r="F3313">
        <v>50.92</v>
      </c>
      <c r="G3313">
        <v>-1.67</v>
      </c>
      <c r="H3313" t="s">
        <v>4129</v>
      </c>
      <c r="I3313" s="4">
        <v>29</v>
      </c>
      <c r="J3313" s="4">
        <v>3</v>
      </c>
      <c r="K3313" s="6">
        <v>1992</v>
      </c>
      <c r="L3313" s="1">
        <f t="shared" si="103"/>
        <v>12644</v>
      </c>
      <c r="M3313">
        <v>50.95</v>
      </c>
      <c r="N3313">
        <v>-1.5</v>
      </c>
      <c r="O3313" t="s">
        <v>4129</v>
      </c>
      <c r="P3313" t="s">
        <v>26</v>
      </c>
      <c r="Q3313" t="s">
        <v>35</v>
      </c>
      <c r="R3313">
        <v>313</v>
      </c>
      <c r="S3313">
        <v>13</v>
      </c>
      <c r="T3313">
        <v>73</v>
      </c>
    </row>
    <row r="3314" spans="1:20">
      <c r="A3314" t="s">
        <v>1259</v>
      </c>
      <c r="B3314" s="4">
        <v>20</v>
      </c>
      <c r="C3314" s="4">
        <v>5</v>
      </c>
      <c r="D3314" s="4">
        <v>1991</v>
      </c>
      <c r="E3314" s="1">
        <f t="shared" si="102"/>
        <v>9417</v>
      </c>
      <c r="F3314">
        <v>51.73</v>
      </c>
      <c r="G3314">
        <v>-5.3</v>
      </c>
      <c r="H3314" t="s">
        <v>4129</v>
      </c>
      <c r="I3314" s="4">
        <v>6</v>
      </c>
      <c r="J3314" s="4">
        <v>3</v>
      </c>
      <c r="K3314" s="6">
        <v>1993</v>
      </c>
      <c r="L3314" s="1">
        <f t="shared" si="103"/>
        <v>4244</v>
      </c>
      <c r="M3314">
        <v>51.73</v>
      </c>
      <c r="N3314">
        <v>-5.3</v>
      </c>
      <c r="O3314" t="s">
        <v>4129</v>
      </c>
      <c r="P3314" t="s">
        <v>81</v>
      </c>
      <c r="Q3314" t="s">
        <v>35</v>
      </c>
      <c r="R3314">
        <v>656</v>
      </c>
      <c r="S3314">
        <v>0</v>
      </c>
      <c r="T3314">
        <v>0</v>
      </c>
    </row>
    <row r="3315" spans="1:20">
      <c r="A3315" t="s">
        <v>1287</v>
      </c>
      <c r="B3315" s="4">
        <v>14</v>
      </c>
      <c r="C3315" s="4">
        <v>5</v>
      </c>
      <c r="D3315" s="4">
        <v>1991</v>
      </c>
      <c r="E3315" s="1">
        <f t="shared" si="102"/>
        <v>7225</v>
      </c>
      <c r="F3315">
        <v>54.05</v>
      </c>
      <c r="G3315">
        <v>-4.82</v>
      </c>
      <c r="H3315" t="s">
        <v>4129</v>
      </c>
      <c r="I3315" s="4">
        <v>14</v>
      </c>
      <c r="J3315" s="4">
        <v>3</v>
      </c>
      <c r="K3315" s="6">
        <v>1992</v>
      </c>
      <c r="L3315" s="1">
        <f t="shared" si="103"/>
        <v>7165</v>
      </c>
      <c r="M3315">
        <v>54.05</v>
      </c>
      <c r="N3315">
        <v>-4.82</v>
      </c>
      <c r="O3315" t="s">
        <v>4129</v>
      </c>
      <c r="P3315" t="s">
        <v>40</v>
      </c>
      <c r="Q3315" t="s">
        <v>35</v>
      </c>
      <c r="R3315">
        <v>305</v>
      </c>
      <c r="S3315">
        <v>0</v>
      </c>
      <c r="T3315">
        <v>0</v>
      </c>
    </row>
    <row r="3316" spans="1:20">
      <c r="A3316" t="s">
        <v>1376</v>
      </c>
      <c r="B3316" s="4">
        <v>12</v>
      </c>
      <c r="C3316" s="4">
        <v>5</v>
      </c>
      <c r="D3316" s="4">
        <v>1991</v>
      </c>
      <c r="E3316" s="1">
        <f t="shared" si="102"/>
        <v>6495</v>
      </c>
      <c r="F3316">
        <v>53.47</v>
      </c>
      <c r="G3316">
        <v>-2.25</v>
      </c>
      <c r="H3316" t="s">
        <v>4129</v>
      </c>
      <c r="I3316" s="4">
        <v>1</v>
      </c>
      <c r="J3316" s="4">
        <v>12</v>
      </c>
      <c r="K3316" s="6">
        <v>1991</v>
      </c>
      <c r="L3316" s="1">
        <f t="shared" si="103"/>
        <v>2691</v>
      </c>
      <c r="M3316">
        <v>53.42</v>
      </c>
      <c r="N3316">
        <v>-2.3199999999999998</v>
      </c>
      <c r="O3316" t="s">
        <v>4129</v>
      </c>
      <c r="P3316" t="s">
        <v>26</v>
      </c>
      <c r="Q3316" t="s">
        <v>35</v>
      </c>
      <c r="R3316">
        <v>203</v>
      </c>
      <c r="S3316">
        <v>8</v>
      </c>
      <c r="T3316">
        <v>219</v>
      </c>
    </row>
    <row r="3317" spans="1:20">
      <c r="A3317" t="s">
        <v>1377</v>
      </c>
      <c r="B3317" s="4">
        <v>16</v>
      </c>
      <c r="C3317" s="4">
        <v>5</v>
      </c>
      <c r="D3317" s="4">
        <v>1991</v>
      </c>
      <c r="E3317" s="1">
        <f t="shared" si="102"/>
        <v>7956</v>
      </c>
      <c r="F3317">
        <v>53.53</v>
      </c>
      <c r="G3317">
        <v>-2.35</v>
      </c>
      <c r="H3317" t="s">
        <v>4129</v>
      </c>
      <c r="I3317" s="4">
        <v>9</v>
      </c>
      <c r="J3317" s="4">
        <v>9</v>
      </c>
      <c r="K3317" s="6">
        <v>1999</v>
      </c>
      <c r="L3317" s="1">
        <f t="shared" si="103"/>
        <v>5530</v>
      </c>
      <c r="M3317">
        <v>53.53</v>
      </c>
      <c r="N3317">
        <v>-2.33</v>
      </c>
      <c r="O3317" t="s">
        <v>4129</v>
      </c>
      <c r="P3317" t="s">
        <v>81</v>
      </c>
      <c r="Q3317" t="s">
        <v>35</v>
      </c>
      <c r="R3317">
        <v>3038</v>
      </c>
      <c r="S3317">
        <v>2</v>
      </c>
      <c r="T3317">
        <v>91</v>
      </c>
    </row>
    <row r="3318" spans="1:20">
      <c r="A3318" t="s">
        <v>1380</v>
      </c>
      <c r="B3318" s="4">
        <v>1</v>
      </c>
      <c r="C3318" s="4">
        <v>6</v>
      </c>
      <c r="D3318" s="4">
        <v>1991</v>
      </c>
      <c r="E3318" s="1">
        <f t="shared" si="102"/>
        <v>2508</v>
      </c>
      <c r="F3318">
        <v>52.9</v>
      </c>
      <c r="G3318">
        <v>-1.23</v>
      </c>
      <c r="H3318" t="s">
        <v>4129</v>
      </c>
      <c r="I3318" s="4">
        <v>15</v>
      </c>
      <c r="J3318" s="4">
        <v>1</v>
      </c>
      <c r="K3318" s="6">
        <v>1992</v>
      </c>
      <c r="L3318" s="1">
        <f t="shared" si="103"/>
        <v>7471</v>
      </c>
      <c r="M3318">
        <v>52.9</v>
      </c>
      <c r="N3318">
        <v>-1.23</v>
      </c>
      <c r="O3318" t="s">
        <v>4129</v>
      </c>
      <c r="P3318" t="s">
        <v>81</v>
      </c>
      <c r="Q3318" t="s">
        <v>35</v>
      </c>
      <c r="R3318">
        <v>228</v>
      </c>
      <c r="S3318">
        <v>0</v>
      </c>
      <c r="T3318">
        <v>0</v>
      </c>
    </row>
    <row r="3319" spans="1:20">
      <c r="A3319" t="s">
        <v>1382</v>
      </c>
      <c r="B3319" s="4">
        <v>19</v>
      </c>
      <c r="C3319" s="4">
        <v>5</v>
      </c>
      <c r="D3319" s="4">
        <v>1991</v>
      </c>
      <c r="E3319" s="1">
        <f t="shared" si="102"/>
        <v>9051</v>
      </c>
      <c r="F3319">
        <v>52.23</v>
      </c>
      <c r="G3319">
        <v>-0.93</v>
      </c>
      <c r="H3319" t="s">
        <v>4129</v>
      </c>
      <c r="I3319" s="4">
        <v>3</v>
      </c>
      <c r="J3319" s="4">
        <v>4</v>
      </c>
      <c r="K3319" s="6">
        <v>1992</v>
      </c>
      <c r="L3319" s="1">
        <f t="shared" si="103"/>
        <v>3178</v>
      </c>
      <c r="M3319">
        <v>52.02</v>
      </c>
      <c r="N3319">
        <v>-1.1000000000000001</v>
      </c>
      <c r="O3319" t="s">
        <v>4129</v>
      </c>
      <c r="P3319" t="s">
        <v>40</v>
      </c>
      <c r="Q3319" t="s">
        <v>35</v>
      </c>
      <c r="R3319">
        <v>320</v>
      </c>
      <c r="S3319">
        <v>27</v>
      </c>
      <c r="T3319">
        <v>206</v>
      </c>
    </row>
    <row r="3320" spans="1:20">
      <c r="A3320" t="s">
        <v>1383</v>
      </c>
      <c r="B3320" s="4">
        <v>19</v>
      </c>
      <c r="C3320" s="4">
        <v>5</v>
      </c>
      <c r="D3320" s="4">
        <v>1991</v>
      </c>
      <c r="E3320" s="1">
        <f t="shared" si="102"/>
        <v>9051</v>
      </c>
      <c r="F3320">
        <v>52.23</v>
      </c>
      <c r="G3320">
        <v>-0.93</v>
      </c>
      <c r="H3320" t="s">
        <v>4129</v>
      </c>
      <c r="I3320" s="4">
        <v>5</v>
      </c>
      <c r="J3320" s="4">
        <v>4</v>
      </c>
      <c r="K3320" s="6">
        <v>1992</v>
      </c>
      <c r="L3320" s="1">
        <f t="shared" si="103"/>
        <v>3909</v>
      </c>
      <c r="M3320">
        <v>52.23</v>
      </c>
      <c r="N3320">
        <v>-0.93</v>
      </c>
      <c r="O3320" t="s">
        <v>4129</v>
      </c>
      <c r="P3320" t="s">
        <v>40</v>
      </c>
      <c r="Q3320" t="s">
        <v>35</v>
      </c>
      <c r="R3320">
        <v>322</v>
      </c>
      <c r="S3320">
        <v>0</v>
      </c>
      <c r="T3320">
        <v>0</v>
      </c>
    </row>
    <row r="3321" spans="1:20">
      <c r="A3321" t="s">
        <v>1384</v>
      </c>
      <c r="B3321" s="4">
        <v>22</v>
      </c>
      <c r="C3321" s="4">
        <v>5</v>
      </c>
      <c r="D3321" s="4">
        <v>1991</v>
      </c>
      <c r="E3321" s="1">
        <f t="shared" si="102"/>
        <v>10147</v>
      </c>
      <c r="F3321">
        <v>52.2</v>
      </c>
      <c r="G3321">
        <v>-1</v>
      </c>
      <c r="H3321" t="s">
        <v>4129</v>
      </c>
      <c r="I3321" s="4">
        <v>30</v>
      </c>
      <c r="J3321" s="4">
        <v>5</v>
      </c>
      <c r="K3321" s="6">
        <v>1992</v>
      </c>
      <c r="L3321" s="1">
        <f t="shared" si="103"/>
        <v>13070</v>
      </c>
      <c r="M3321">
        <v>52.2</v>
      </c>
      <c r="N3321">
        <v>-1</v>
      </c>
      <c r="O3321" t="s">
        <v>4129</v>
      </c>
      <c r="P3321" t="s">
        <v>81</v>
      </c>
      <c r="Q3321" t="s">
        <v>35</v>
      </c>
      <c r="R3321">
        <v>374</v>
      </c>
      <c r="S3321">
        <v>0</v>
      </c>
      <c r="T3321">
        <v>0</v>
      </c>
    </row>
    <row r="3322" spans="1:20">
      <c r="A3322" t="s">
        <v>1408</v>
      </c>
      <c r="B3322" s="4">
        <v>28</v>
      </c>
      <c r="C3322" s="4">
        <v>5</v>
      </c>
      <c r="D3322" s="4">
        <v>1991</v>
      </c>
      <c r="E3322" s="1">
        <f t="shared" si="102"/>
        <v>12339</v>
      </c>
      <c r="F3322">
        <v>52.75</v>
      </c>
      <c r="G3322">
        <v>-4.8</v>
      </c>
      <c r="H3322" t="s">
        <v>4129</v>
      </c>
      <c r="I3322" s="4">
        <v>11</v>
      </c>
      <c r="J3322" s="4">
        <v>7</v>
      </c>
      <c r="K3322" s="6">
        <v>1991</v>
      </c>
      <c r="L3322" s="1">
        <f t="shared" si="103"/>
        <v>6190</v>
      </c>
      <c r="M3322">
        <v>52.75</v>
      </c>
      <c r="N3322">
        <v>-4.8</v>
      </c>
      <c r="O3322" t="s">
        <v>4129</v>
      </c>
      <c r="P3322" t="s">
        <v>40</v>
      </c>
      <c r="Q3322" t="s">
        <v>35</v>
      </c>
      <c r="R3322">
        <v>44</v>
      </c>
      <c r="S3322">
        <v>0</v>
      </c>
      <c r="T3322">
        <v>0</v>
      </c>
    </row>
    <row r="3323" spans="1:20">
      <c r="A3323" t="s">
        <v>1409</v>
      </c>
      <c r="B3323" s="4">
        <v>29</v>
      </c>
      <c r="C3323" s="4">
        <v>5</v>
      </c>
      <c r="D3323" s="4">
        <v>1991</v>
      </c>
      <c r="E3323" s="1">
        <f t="shared" si="102"/>
        <v>12704</v>
      </c>
      <c r="F3323">
        <v>52.75</v>
      </c>
      <c r="G3323">
        <v>-4.8</v>
      </c>
      <c r="H3323" t="s">
        <v>4129</v>
      </c>
      <c r="I3323" s="4">
        <v>5</v>
      </c>
      <c r="J3323" s="4">
        <v>4</v>
      </c>
      <c r="K3323" s="6">
        <v>2003</v>
      </c>
      <c r="L3323" s="1">
        <f t="shared" si="103"/>
        <v>3920</v>
      </c>
      <c r="M3323">
        <v>52.75</v>
      </c>
      <c r="N3323">
        <v>-4.8</v>
      </c>
      <c r="O3323" t="s">
        <v>4129</v>
      </c>
      <c r="P3323" t="s">
        <v>81</v>
      </c>
      <c r="Q3323" t="s">
        <v>35</v>
      </c>
      <c r="R3323">
        <v>4329</v>
      </c>
      <c r="S3323">
        <v>0</v>
      </c>
      <c r="T3323">
        <v>0</v>
      </c>
    </row>
    <row r="3324" spans="1:20">
      <c r="A3324" t="s">
        <v>1422</v>
      </c>
      <c r="B3324" s="4">
        <v>14</v>
      </c>
      <c r="C3324" s="4">
        <v>5</v>
      </c>
      <c r="D3324" s="4">
        <v>1991</v>
      </c>
      <c r="E3324" s="1">
        <f t="shared" si="102"/>
        <v>7225</v>
      </c>
      <c r="F3324">
        <v>53.33</v>
      </c>
      <c r="G3324">
        <v>-0.9</v>
      </c>
      <c r="H3324" t="s">
        <v>4129</v>
      </c>
      <c r="I3324" s="4">
        <v>7</v>
      </c>
      <c r="J3324" s="4">
        <v>8</v>
      </c>
      <c r="K3324" s="6">
        <v>1997</v>
      </c>
      <c r="L3324" s="1">
        <f t="shared" si="103"/>
        <v>4766</v>
      </c>
      <c r="M3324">
        <v>53.33</v>
      </c>
      <c r="N3324">
        <v>-0.9</v>
      </c>
      <c r="O3324" t="s">
        <v>4129</v>
      </c>
      <c r="P3324" t="s">
        <v>81</v>
      </c>
      <c r="Q3324" t="s">
        <v>35</v>
      </c>
      <c r="R3324">
        <v>2277</v>
      </c>
      <c r="S3324">
        <v>0</v>
      </c>
      <c r="T3324">
        <v>0</v>
      </c>
    </row>
    <row r="3325" spans="1:20">
      <c r="A3325" t="s">
        <v>1425</v>
      </c>
      <c r="B3325" s="4">
        <v>21</v>
      </c>
      <c r="C3325" s="4">
        <v>6</v>
      </c>
      <c r="D3325" s="4">
        <v>1991</v>
      </c>
      <c r="E3325" s="1">
        <f t="shared" si="102"/>
        <v>9813</v>
      </c>
      <c r="F3325">
        <v>50.43</v>
      </c>
      <c r="G3325">
        <v>-3.57</v>
      </c>
      <c r="H3325" t="s">
        <v>4129</v>
      </c>
      <c r="I3325" s="4">
        <v>18</v>
      </c>
      <c r="J3325" s="4">
        <v>9</v>
      </c>
      <c r="K3325" s="6">
        <v>1991</v>
      </c>
      <c r="L3325" s="1">
        <f t="shared" si="103"/>
        <v>8809</v>
      </c>
      <c r="M3325">
        <v>50.43</v>
      </c>
      <c r="N3325">
        <v>-3.57</v>
      </c>
      <c r="O3325" t="s">
        <v>4129</v>
      </c>
      <c r="P3325" t="s">
        <v>84</v>
      </c>
      <c r="Q3325" t="s">
        <v>35</v>
      </c>
      <c r="R3325">
        <v>89</v>
      </c>
      <c r="S3325">
        <v>0</v>
      </c>
      <c r="T3325">
        <v>0</v>
      </c>
    </row>
    <row r="3326" spans="1:20">
      <c r="A3326" t="s">
        <v>1426</v>
      </c>
      <c r="B3326" s="4">
        <v>21</v>
      </c>
      <c r="C3326" s="4">
        <v>5</v>
      </c>
      <c r="D3326" s="4">
        <v>1991</v>
      </c>
      <c r="E3326" s="1">
        <f t="shared" si="102"/>
        <v>9782</v>
      </c>
      <c r="F3326">
        <v>53.48</v>
      </c>
      <c r="G3326">
        <v>-2.5300000000000002</v>
      </c>
      <c r="H3326" t="s">
        <v>4129</v>
      </c>
      <c r="I3326" s="4">
        <v>20</v>
      </c>
      <c r="J3326" s="4">
        <v>5</v>
      </c>
      <c r="K3326" s="6">
        <v>1992</v>
      </c>
      <c r="L3326" s="1">
        <f t="shared" si="103"/>
        <v>9418</v>
      </c>
      <c r="M3326">
        <v>53.48</v>
      </c>
      <c r="N3326">
        <v>-2.5300000000000002</v>
      </c>
      <c r="O3326" t="s">
        <v>4129</v>
      </c>
      <c r="P3326" t="s">
        <v>34</v>
      </c>
      <c r="Q3326" t="s">
        <v>35</v>
      </c>
      <c r="R3326">
        <v>365</v>
      </c>
      <c r="S3326">
        <v>0</v>
      </c>
      <c r="T3326">
        <v>0</v>
      </c>
    </row>
    <row r="3327" spans="1:20">
      <c r="A3327" t="s">
        <v>1427</v>
      </c>
      <c r="B3327" s="4">
        <v>21</v>
      </c>
      <c r="C3327" s="4">
        <v>5</v>
      </c>
      <c r="D3327" s="4">
        <v>1991</v>
      </c>
      <c r="E3327" s="1">
        <f t="shared" si="102"/>
        <v>9782</v>
      </c>
      <c r="F3327">
        <v>53.48</v>
      </c>
      <c r="G3327">
        <v>-2.5300000000000002</v>
      </c>
      <c r="H3327" t="s">
        <v>4129</v>
      </c>
      <c r="I3327" s="4">
        <v>20</v>
      </c>
      <c r="J3327" s="4">
        <v>5</v>
      </c>
      <c r="K3327" s="6">
        <v>1992</v>
      </c>
      <c r="L3327" s="1">
        <f t="shared" si="103"/>
        <v>9418</v>
      </c>
      <c r="M3327">
        <v>53.48</v>
      </c>
      <c r="N3327">
        <v>-2.5300000000000002</v>
      </c>
      <c r="O3327" t="s">
        <v>4129</v>
      </c>
      <c r="P3327" t="s">
        <v>34</v>
      </c>
      <c r="Q3327" t="s">
        <v>35</v>
      </c>
      <c r="R3327">
        <v>365</v>
      </c>
      <c r="S3327">
        <v>0</v>
      </c>
      <c r="T3327">
        <v>0</v>
      </c>
    </row>
    <row r="3328" spans="1:20">
      <c r="A3328" t="s">
        <v>1432</v>
      </c>
      <c r="B3328" s="4">
        <v>27</v>
      </c>
      <c r="C3328" s="4">
        <v>5</v>
      </c>
      <c r="D3328" s="4">
        <v>1991</v>
      </c>
      <c r="E3328" s="1">
        <f t="shared" si="102"/>
        <v>11973</v>
      </c>
      <c r="F3328">
        <v>52.72</v>
      </c>
      <c r="G3328">
        <v>0.42</v>
      </c>
      <c r="H3328" t="s">
        <v>4129</v>
      </c>
      <c r="I3328" s="4">
        <v>5</v>
      </c>
      <c r="J3328" s="4">
        <v>4</v>
      </c>
      <c r="K3328" s="6">
        <v>1992</v>
      </c>
      <c r="L3328" s="1">
        <f t="shared" si="103"/>
        <v>3909</v>
      </c>
      <c r="M3328">
        <v>52.72</v>
      </c>
      <c r="N3328">
        <v>0.42</v>
      </c>
      <c r="O3328" t="s">
        <v>4129</v>
      </c>
      <c r="P3328" t="s">
        <v>40</v>
      </c>
      <c r="Q3328" t="s">
        <v>35</v>
      </c>
      <c r="R3328">
        <v>314</v>
      </c>
      <c r="S3328">
        <v>0</v>
      </c>
      <c r="T3328">
        <v>0</v>
      </c>
    </row>
    <row r="3329" spans="1:20">
      <c r="A3329" t="s">
        <v>1433</v>
      </c>
      <c r="B3329" s="4">
        <v>15</v>
      </c>
      <c r="C3329" s="4">
        <v>5</v>
      </c>
      <c r="D3329" s="4">
        <v>1991</v>
      </c>
      <c r="E3329" s="1">
        <f t="shared" si="102"/>
        <v>7590</v>
      </c>
      <c r="F3329">
        <v>53.37</v>
      </c>
      <c r="G3329">
        <v>-2.75</v>
      </c>
      <c r="H3329" t="s">
        <v>4129</v>
      </c>
      <c r="I3329" s="4">
        <v>15</v>
      </c>
      <c r="J3329" s="4">
        <v>7</v>
      </c>
      <c r="K3329" s="6">
        <v>1991</v>
      </c>
      <c r="L3329" s="1">
        <f t="shared" si="103"/>
        <v>7651</v>
      </c>
      <c r="M3329">
        <v>53.33</v>
      </c>
      <c r="N3329">
        <v>-2.8</v>
      </c>
      <c r="O3329" t="s">
        <v>4129</v>
      </c>
      <c r="P3329" t="s">
        <v>26</v>
      </c>
      <c r="Q3329" t="s">
        <v>35</v>
      </c>
      <c r="R3329">
        <v>61</v>
      </c>
      <c r="S3329">
        <v>5</v>
      </c>
      <c r="T3329">
        <v>222</v>
      </c>
    </row>
    <row r="3330" spans="1:20">
      <c r="A3330" t="s">
        <v>1434</v>
      </c>
      <c r="B3330" s="4">
        <v>15</v>
      </c>
      <c r="C3330" s="4">
        <v>5</v>
      </c>
      <c r="D3330" s="4">
        <v>1991</v>
      </c>
      <c r="E3330" s="1">
        <f t="shared" si="102"/>
        <v>7590</v>
      </c>
      <c r="F3330">
        <v>53.37</v>
      </c>
      <c r="G3330">
        <v>-2.75</v>
      </c>
      <c r="H3330" t="s">
        <v>4129</v>
      </c>
      <c r="I3330" s="4">
        <v>15</v>
      </c>
      <c r="J3330" s="4">
        <v>7</v>
      </c>
      <c r="K3330" s="6">
        <v>1991</v>
      </c>
      <c r="L3330" s="1">
        <f t="shared" si="103"/>
        <v>7651</v>
      </c>
      <c r="M3330">
        <v>53.33</v>
      </c>
      <c r="N3330">
        <v>-2.8</v>
      </c>
      <c r="O3330" t="s">
        <v>4129</v>
      </c>
      <c r="P3330" t="s">
        <v>26</v>
      </c>
      <c r="Q3330" t="s">
        <v>35</v>
      </c>
      <c r="R3330">
        <v>61</v>
      </c>
      <c r="S3330">
        <v>5</v>
      </c>
      <c r="T3330">
        <v>222</v>
      </c>
    </row>
    <row r="3331" spans="1:20">
      <c r="A3331" t="s">
        <v>1435</v>
      </c>
      <c r="B3331" s="4">
        <v>18</v>
      </c>
      <c r="C3331" s="4">
        <v>5</v>
      </c>
      <c r="D3331" s="4">
        <v>1991</v>
      </c>
      <c r="E3331" s="1">
        <f t="shared" ref="E3331:E3394" si="104">DATE(B3331,C3331,D3331)</f>
        <v>8686</v>
      </c>
      <c r="F3331">
        <v>53.37</v>
      </c>
      <c r="G3331">
        <v>-2.83</v>
      </c>
      <c r="H3331" t="s">
        <v>4129</v>
      </c>
      <c r="I3331" s="4">
        <v>2</v>
      </c>
      <c r="J3331" s="4">
        <v>7</v>
      </c>
      <c r="K3331" s="6">
        <v>1992</v>
      </c>
      <c r="L3331" s="1">
        <f t="shared" ref="L3331:L3394" si="105">DATE(I3331,J3331,K3331)</f>
        <v>2904</v>
      </c>
      <c r="M3331">
        <v>53.38</v>
      </c>
      <c r="N3331">
        <v>-2.8</v>
      </c>
      <c r="O3331" t="s">
        <v>4129</v>
      </c>
      <c r="P3331" t="s">
        <v>26</v>
      </c>
      <c r="Q3331" t="s">
        <v>35</v>
      </c>
      <c r="R3331">
        <v>411</v>
      </c>
      <c r="S3331">
        <v>3</v>
      </c>
      <c r="T3331">
        <v>51</v>
      </c>
    </row>
    <row r="3332" spans="1:20">
      <c r="A3332" t="s">
        <v>1436</v>
      </c>
      <c r="B3332" s="4">
        <v>29</v>
      </c>
      <c r="C3332" s="4">
        <v>5</v>
      </c>
      <c r="D3332" s="4">
        <v>1991</v>
      </c>
      <c r="E3332" s="1">
        <f t="shared" si="104"/>
        <v>12704</v>
      </c>
      <c r="F3332">
        <v>53.37</v>
      </c>
      <c r="G3332">
        <v>-2.75</v>
      </c>
      <c r="H3332" t="s">
        <v>4129</v>
      </c>
      <c r="I3332" s="4">
        <v>15</v>
      </c>
      <c r="J3332" s="4">
        <v>7</v>
      </c>
      <c r="K3332" s="6">
        <v>1991</v>
      </c>
      <c r="L3332" s="1">
        <f t="shared" si="105"/>
        <v>7651</v>
      </c>
      <c r="M3332">
        <v>53.33</v>
      </c>
      <c r="N3332">
        <v>-2.8</v>
      </c>
      <c r="O3332" t="s">
        <v>4129</v>
      </c>
      <c r="P3332" t="s">
        <v>26</v>
      </c>
      <c r="Q3332" t="s">
        <v>35</v>
      </c>
      <c r="R3332">
        <v>47</v>
      </c>
      <c r="S3332">
        <v>5</v>
      </c>
      <c r="T3332">
        <v>222</v>
      </c>
    </row>
    <row r="3333" spans="1:20">
      <c r="A3333" t="s">
        <v>1437</v>
      </c>
      <c r="B3333" s="4">
        <v>29</v>
      </c>
      <c r="C3333" s="4">
        <v>5</v>
      </c>
      <c r="D3333" s="4">
        <v>1991</v>
      </c>
      <c r="E3333" s="1">
        <f t="shared" si="104"/>
        <v>12704</v>
      </c>
      <c r="F3333">
        <v>53.37</v>
      </c>
      <c r="G3333">
        <v>-2.75</v>
      </c>
      <c r="H3333" t="s">
        <v>4129</v>
      </c>
      <c r="I3333" s="4">
        <v>15</v>
      </c>
      <c r="J3333" s="4">
        <v>7</v>
      </c>
      <c r="K3333" s="6">
        <v>1991</v>
      </c>
      <c r="L3333" s="1">
        <f t="shared" si="105"/>
        <v>7651</v>
      </c>
      <c r="M3333">
        <v>53.33</v>
      </c>
      <c r="N3333">
        <v>-2.8</v>
      </c>
      <c r="O3333" t="s">
        <v>4129</v>
      </c>
      <c r="P3333" t="s">
        <v>26</v>
      </c>
      <c r="Q3333" t="s">
        <v>35</v>
      </c>
      <c r="R3333">
        <v>47</v>
      </c>
      <c r="S3333">
        <v>5</v>
      </c>
      <c r="T3333">
        <v>222</v>
      </c>
    </row>
    <row r="3334" spans="1:20">
      <c r="A3334" t="s">
        <v>1440</v>
      </c>
      <c r="B3334" s="4">
        <v>30</v>
      </c>
      <c r="C3334" s="4">
        <v>5</v>
      </c>
      <c r="D3334" s="4">
        <v>1991</v>
      </c>
      <c r="E3334" s="1">
        <f t="shared" si="104"/>
        <v>13069</v>
      </c>
      <c r="F3334">
        <v>55.9</v>
      </c>
      <c r="G3334">
        <v>-3.33</v>
      </c>
      <c r="H3334" t="s">
        <v>4129</v>
      </c>
      <c r="I3334" s="4">
        <v>19</v>
      </c>
      <c r="J3334" s="4">
        <v>6</v>
      </c>
      <c r="K3334" s="6">
        <v>1995</v>
      </c>
      <c r="L3334" s="1">
        <f t="shared" si="105"/>
        <v>9086</v>
      </c>
      <c r="M3334">
        <v>55.9</v>
      </c>
      <c r="N3334">
        <v>-3.23</v>
      </c>
      <c r="O3334" t="s">
        <v>4129</v>
      </c>
      <c r="P3334" t="s">
        <v>40</v>
      </c>
      <c r="Q3334" t="s">
        <v>35</v>
      </c>
      <c r="R3334">
        <v>1481</v>
      </c>
      <c r="S3334">
        <v>7</v>
      </c>
      <c r="T3334">
        <v>91</v>
      </c>
    </row>
    <row r="3335" spans="1:20">
      <c r="A3335" t="s">
        <v>1443</v>
      </c>
      <c r="B3335" s="4">
        <v>3</v>
      </c>
      <c r="C3335" s="4">
        <v>6</v>
      </c>
      <c r="D3335" s="4">
        <v>1991</v>
      </c>
      <c r="E3335" s="1">
        <f t="shared" si="104"/>
        <v>3238</v>
      </c>
      <c r="F3335">
        <v>52.87</v>
      </c>
      <c r="G3335">
        <v>0.43</v>
      </c>
      <c r="H3335" t="s">
        <v>4129</v>
      </c>
      <c r="I3335" s="4">
        <v>22</v>
      </c>
      <c r="J3335" s="4">
        <v>5</v>
      </c>
      <c r="K3335" s="6">
        <v>1994</v>
      </c>
      <c r="L3335" s="1">
        <f t="shared" si="105"/>
        <v>10150</v>
      </c>
      <c r="M3335">
        <v>53.45</v>
      </c>
      <c r="N3335">
        <v>0</v>
      </c>
      <c r="O3335" t="s">
        <v>4129</v>
      </c>
      <c r="P3335" t="s">
        <v>26</v>
      </c>
      <c r="Q3335" t="s">
        <v>35</v>
      </c>
      <c r="R3335">
        <v>1084</v>
      </c>
      <c r="S3335">
        <v>71</v>
      </c>
      <c r="T3335">
        <v>336</v>
      </c>
    </row>
    <row r="3336" spans="1:20">
      <c r="A3336" t="s">
        <v>1448</v>
      </c>
      <c r="B3336" s="4">
        <v>13</v>
      </c>
      <c r="C3336" s="4">
        <v>5</v>
      </c>
      <c r="D3336" s="4">
        <v>1991</v>
      </c>
      <c r="E3336" s="1">
        <f t="shared" si="104"/>
        <v>6860</v>
      </c>
      <c r="F3336">
        <v>52.18</v>
      </c>
      <c r="G3336">
        <v>0.98</v>
      </c>
      <c r="H3336" t="s">
        <v>4129</v>
      </c>
      <c r="I3336" s="4">
        <v>29</v>
      </c>
      <c r="J3336" s="4">
        <v>2</v>
      </c>
      <c r="K3336" s="6">
        <v>1992</v>
      </c>
      <c r="L3336" s="1">
        <f t="shared" si="105"/>
        <v>12616</v>
      </c>
      <c r="M3336">
        <v>52.17</v>
      </c>
      <c r="N3336">
        <v>0.95</v>
      </c>
      <c r="O3336" t="s">
        <v>4129</v>
      </c>
      <c r="P3336" t="s">
        <v>40</v>
      </c>
      <c r="Q3336" t="s">
        <v>35</v>
      </c>
      <c r="R3336">
        <v>292</v>
      </c>
      <c r="S3336">
        <v>3</v>
      </c>
      <c r="T3336">
        <v>231</v>
      </c>
    </row>
    <row r="3337" spans="1:20">
      <c r="A3337" t="s">
        <v>1450</v>
      </c>
      <c r="B3337" s="4">
        <v>5</v>
      </c>
      <c r="C3337" s="4">
        <v>5</v>
      </c>
      <c r="D3337" s="4">
        <v>1991</v>
      </c>
      <c r="E3337" s="1">
        <f t="shared" si="104"/>
        <v>3938</v>
      </c>
      <c r="F3337">
        <v>53.18</v>
      </c>
      <c r="G3337">
        <v>-1.2</v>
      </c>
      <c r="H3337" t="s">
        <v>4129</v>
      </c>
      <c r="I3337" s="4">
        <v>19</v>
      </c>
      <c r="J3337" s="4">
        <v>6</v>
      </c>
      <c r="K3337" s="6">
        <v>1994</v>
      </c>
      <c r="L3337" s="1">
        <f t="shared" si="105"/>
        <v>9085</v>
      </c>
      <c r="M3337">
        <v>53.18</v>
      </c>
      <c r="N3337">
        <v>-1.2</v>
      </c>
      <c r="O3337" t="s">
        <v>4129</v>
      </c>
      <c r="P3337" t="s">
        <v>81</v>
      </c>
      <c r="Q3337" t="s">
        <v>35</v>
      </c>
      <c r="R3337">
        <v>1141</v>
      </c>
      <c r="S3337">
        <v>0</v>
      </c>
      <c r="T3337">
        <v>0</v>
      </c>
    </row>
    <row r="3338" spans="1:20">
      <c r="A3338" t="s">
        <v>1451</v>
      </c>
      <c r="B3338" s="4">
        <v>12</v>
      </c>
      <c r="C3338" s="4">
        <v>5</v>
      </c>
      <c r="D3338" s="4">
        <v>1991</v>
      </c>
      <c r="E3338" s="1">
        <f t="shared" si="104"/>
        <v>6495</v>
      </c>
      <c r="F3338">
        <v>53.2</v>
      </c>
      <c r="G3338">
        <v>-1.17</v>
      </c>
      <c r="H3338" t="s">
        <v>4129</v>
      </c>
      <c r="I3338" s="4">
        <v>16</v>
      </c>
      <c r="J3338" s="4">
        <v>2</v>
      </c>
      <c r="K3338" s="6">
        <v>1992</v>
      </c>
      <c r="L3338" s="1">
        <f t="shared" si="105"/>
        <v>7867</v>
      </c>
      <c r="M3338">
        <v>53.2</v>
      </c>
      <c r="N3338">
        <v>-1.17</v>
      </c>
      <c r="O3338" t="s">
        <v>4129</v>
      </c>
      <c r="P3338" t="s">
        <v>40</v>
      </c>
      <c r="Q3338" t="s">
        <v>35</v>
      </c>
      <c r="R3338">
        <v>280</v>
      </c>
      <c r="S3338">
        <v>0</v>
      </c>
      <c r="T3338">
        <v>0</v>
      </c>
    </row>
    <row r="3339" spans="1:20">
      <c r="A3339" t="s">
        <v>2000</v>
      </c>
      <c r="B3339" s="4">
        <v>7</v>
      </c>
      <c r="C3339" s="4">
        <v>6</v>
      </c>
      <c r="D3339" s="4">
        <v>1991</v>
      </c>
      <c r="E3339" s="1">
        <f t="shared" si="104"/>
        <v>4699</v>
      </c>
      <c r="F3339">
        <v>53.22</v>
      </c>
      <c r="G3339">
        <v>5.77</v>
      </c>
      <c r="H3339" t="s">
        <v>1615</v>
      </c>
      <c r="I3339" s="4">
        <v>12</v>
      </c>
      <c r="J3339" s="4">
        <v>6</v>
      </c>
      <c r="K3339" s="6">
        <v>1991</v>
      </c>
      <c r="L3339" s="1">
        <f t="shared" si="105"/>
        <v>6526</v>
      </c>
      <c r="M3339">
        <v>53.22</v>
      </c>
      <c r="N3339">
        <v>5.77</v>
      </c>
      <c r="O3339" t="s">
        <v>1615</v>
      </c>
      <c r="P3339" t="s">
        <v>40</v>
      </c>
      <c r="Q3339" t="s">
        <v>35</v>
      </c>
      <c r="R3339">
        <v>5</v>
      </c>
      <c r="S3339">
        <v>0</v>
      </c>
      <c r="T3339">
        <v>0</v>
      </c>
    </row>
    <row r="3340" spans="1:20">
      <c r="A3340" t="s">
        <v>2007</v>
      </c>
      <c r="B3340" s="4">
        <v>10</v>
      </c>
      <c r="C3340" s="4">
        <v>5</v>
      </c>
      <c r="D3340" s="4">
        <v>1991</v>
      </c>
      <c r="E3340" s="1">
        <f t="shared" si="104"/>
        <v>5764</v>
      </c>
      <c r="F3340">
        <v>52.02</v>
      </c>
      <c r="G3340">
        <v>4.57</v>
      </c>
      <c r="H3340" t="s">
        <v>1615</v>
      </c>
      <c r="I3340" s="4">
        <v>18</v>
      </c>
      <c r="J3340" s="4">
        <v>10</v>
      </c>
      <c r="K3340" s="6">
        <v>1991</v>
      </c>
      <c r="L3340" s="1">
        <f t="shared" si="105"/>
        <v>8839</v>
      </c>
      <c r="M3340">
        <v>52.02</v>
      </c>
      <c r="N3340">
        <v>4.57</v>
      </c>
      <c r="O3340" t="s">
        <v>1615</v>
      </c>
      <c r="P3340" t="s">
        <v>34</v>
      </c>
      <c r="Q3340" t="s">
        <v>35</v>
      </c>
      <c r="R3340">
        <v>161</v>
      </c>
      <c r="S3340">
        <v>0</v>
      </c>
      <c r="T3340">
        <v>0</v>
      </c>
    </row>
    <row r="3341" spans="1:20">
      <c r="A3341" t="s">
        <v>2008</v>
      </c>
      <c r="B3341" s="4">
        <v>10</v>
      </c>
      <c r="C3341" s="4">
        <v>5</v>
      </c>
      <c r="D3341" s="4">
        <v>1991</v>
      </c>
      <c r="E3341" s="1">
        <f t="shared" si="104"/>
        <v>5764</v>
      </c>
      <c r="F3341">
        <v>52.02</v>
      </c>
      <c r="G3341">
        <v>4.57</v>
      </c>
      <c r="H3341" t="s">
        <v>1615</v>
      </c>
      <c r="I3341" s="4">
        <v>6</v>
      </c>
      <c r="J3341" s="4">
        <v>11</v>
      </c>
      <c r="K3341" s="6">
        <v>1991</v>
      </c>
      <c r="L3341" s="1">
        <f t="shared" si="105"/>
        <v>4487</v>
      </c>
      <c r="M3341">
        <v>52.02</v>
      </c>
      <c r="N3341">
        <v>4.57</v>
      </c>
      <c r="O3341" t="s">
        <v>1615</v>
      </c>
      <c r="P3341" t="s">
        <v>34</v>
      </c>
      <c r="Q3341" t="s">
        <v>35</v>
      </c>
      <c r="R3341">
        <v>180</v>
      </c>
      <c r="S3341">
        <v>0</v>
      </c>
      <c r="T3341">
        <v>0</v>
      </c>
    </row>
    <row r="3342" spans="1:20">
      <c r="A3342" t="s">
        <v>2009</v>
      </c>
      <c r="B3342" s="4">
        <v>4</v>
      </c>
      <c r="C3342" s="4">
        <v>6</v>
      </c>
      <c r="D3342" s="4">
        <v>1991</v>
      </c>
      <c r="E3342" s="1">
        <f t="shared" si="104"/>
        <v>3604</v>
      </c>
      <c r="F3342">
        <v>53.07</v>
      </c>
      <c r="G3342">
        <v>4.7300000000000004</v>
      </c>
      <c r="H3342" t="s">
        <v>1615</v>
      </c>
      <c r="I3342" s="4">
        <v>30</v>
      </c>
      <c r="J3342" s="4">
        <v>1</v>
      </c>
      <c r="K3342" s="6">
        <v>1992</v>
      </c>
      <c r="L3342" s="1">
        <f t="shared" si="105"/>
        <v>12950</v>
      </c>
      <c r="M3342">
        <v>53.17</v>
      </c>
      <c r="N3342">
        <v>4.8499999999999996</v>
      </c>
      <c r="O3342" t="s">
        <v>1615</v>
      </c>
      <c r="P3342" t="s">
        <v>40</v>
      </c>
      <c r="Q3342" t="s">
        <v>35</v>
      </c>
      <c r="R3342">
        <v>240</v>
      </c>
      <c r="S3342">
        <v>16</v>
      </c>
      <c r="T3342">
        <v>31</v>
      </c>
    </row>
    <row r="3343" spans="1:20">
      <c r="A3343" t="s">
        <v>2010</v>
      </c>
      <c r="B3343" s="4">
        <v>4</v>
      </c>
      <c r="C3343" s="4">
        <v>6</v>
      </c>
      <c r="D3343" s="4">
        <v>1991</v>
      </c>
      <c r="E3343" s="1">
        <f t="shared" si="104"/>
        <v>3604</v>
      </c>
      <c r="F3343">
        <v>53.05</v>
      </c>
      <c r="G3343">
        <v>4.72</v>
      </c>
      <c r="H3343" t="s">
        <v>1615</v>
      </c>
      <c r="I3343" s="4">
        <v>9</v>
      </c>
      <c r="J3343" s="4">
        <v>7</v>
      </c>
      <c r="K3343" s="6">
        <v>1994</v>
      </c>
      <c r="L3343" s="1">
        <f t="shared" si="105"/>
        <v>5463</v>
      </c>
      <c r="M3343">
        <v>53.02</v>
      </c>
      <c r="N3343">
        <v>4.72</v>
      </c>
      <c r="O3343" t="s">
        <v>1615</v>
      </c>
      <c r="P3343" t="s">
        <v>40</v>
      </c>
      <c r="Q3343" t="s">
        <v>35</v>
      </c>
      <c r="R3343">
        <v>1131</v>
      </c>
      <c r="S3343">
        <v>2</v>
      </c>
      <c r="T3343">
        <v>181</v>
      </c>
    </row>
    <row r="3344" spans="1:20">
      <c r="A3344" t="s">
        <v>2014</v>
      </c>
      <c r="B3344" s="4">
        <v>11</v>
      </c>
      <c r="C3344" s="4">
        <v>5</v>
      </c>
      <c r="D3344" s="4">
        <v>1991</v>
      </c>
      <c r="E3344" s="1">
        <f t="shared" si="104"/>
        <v>6129</v>
      </c>
      <c r="F3344">
        <v>52.17</v>
      </c>
      <c r="G3344">
        <v>4.3499999999999996</v>
      </c>
      <c r="H3344" t="s">
        <v>1615</v>
      </c>
      <c r="I3344" s="4">
        <v>9</v>
      </c>
      <c r="J3344" s="4">
        <v>11</v>
      </c>
      <c r="K3344" s="6">
        <v>1991</v>
      </c>
      <c r="L3344" s="1">
        <f t="shared" si="105"/>
        <v>5583</v>
      </c>
      <c r="M3344">
        <v>52.25</v>
      </c>
      <c r="N3344">
        <v>4.43</v>
      </c>
      <c r="O3344" t="s">
        <v>1615</v>
      </c>
      <c r="P3344" t="s">
        <v>34</v>
      </c>
      <c r="Q3344" t="s">
        <v>35</v>
      </c>
      <c r="R3344">
        <v>182</v>
      </c>
      <c r="S3344">
        <v>11</v>
      </c>
      <c r="T3344">
        <v>32</v>
      </c>
    </row>
    <row r="3345" spans="1:20">
      <c r="A3345" t="s">
        <v>2015</v>
      </c>
      <c r="B3345" s="4">
        <v>19</v>
      </c>
      <c r="C3345" s="4">
        <v>5</v>
      </c>
      <c r="D3345" s="4">
        <v>1991</v>
      </c>
      <c r="E3345" s="1">
        <f t="shared" si="104"/>
        <v>9051</v>
      </c>
      <c r="F3345">
        <v>52.17</v>
      </c>
      <c r="G3345">
        <v>4.3499999999999996</v>
      </c>
      <c r="H3345" t="s">
        <v>1615</v>
      </c>
      <c r="I3345" s="4">
        <v>22</v>
      </c>
      <c r="J3345" s="4">
        <v>2</v>
      </c>
      <c r="K3345" s="6">
        <v>1992</v>
      </c>
      <c r="L3345" s="1">
        <f t="shared" si="105"/>
        <v>10059</v>
      </c>
      <c r="M3345">
        <v>52.02</v>
      </c>
      <c r="N3345">
        <v>4.38</v>
      </c>
      <c r="O3345" t="s">
        <v>1615</v>
      </c>
      <c r="P3345" t="s">
        <v>40</v>
      </c>
      <c r="Q3345" t="s">
        <v>35</v>
      </c>
      <c r="R3345">
        <v>279</v>
      </c>
      <c r="S3345">
        <v>17</v>
      </c>
      <c r="T3345">
        <v>173</v>
      </c>
    </row>
    <row r="3346" spans="1:20">
      <c r="A3346" t="s">
        <v>2016</v>
      </c>
      <c r="B3346" s="4">
        <v>25</v>
      </c>
      <c r="C3346" s="4">
        <v>5</v>
      </c>
      <c r="D3346" s="4">
        <v>1991</v>
      </c>
      <c r="E3346" s="1">
        <f t="shared" si="104"/>
        <v>11243</v>
      </c>
      <c r="F3346">
        <v>52.17</v>
      </c>
      <c r="G3346">
        <v>4.3499999999999996</v>
      </c>
      <c r="H3346" t="s">
        <v>1615</v>
      </c>
      <c r="I3346" s="4">
        <v>18</v>
      </c>
      <c r="J3346" s="4">
        <v>6</v>
      </c>
      <c r="K3346" s="6">
        <v>1991</v>
      </c>
      <c r="L3346" s="1">
        <f t="shared" si="105"/>
        <v>8717</v>
      </c>
      <c r="M3346">
        <v>52.18</v>
      </c>
      <c r="N3346">
        <v>4.38</v>
      </c>
      <c r="O3346" t="s">
        <v>1615</v>
      </c>
      <c r="P3346" t="s">
        <v>84</v>
      </c>
      <c r="Q3346" t="s">
        <v>35</v>
      </c>
      <c r="R3346">
        <v>24</v>
      </c>
      <c r="S3346">
        <v>3</v>
      </c>
      <c r="T3346">
        <v>51</v>
      </c>
    </row>
    <row r="3347" spans="1:20">
      <c r="A3347" t="s">
        <v>2366</v>
      </c>
      <c r="B3347" s="4">
        <v>23</v>
      </c>
      <c r="C3347" s="4">
        <v>5</v>
      </c>
      <c r="D3347" s="4">
        <v>1991</v>
      </c>
      <c r="E3347" s="1">
        <f t="shared" si="104"/>
        <v>10512</v>
      </c>
      <c r="F3347">
        <v>58.02</v>
      </c>
      <c r="G3347">
        <v>7.42</v>
      </c>
      <c r="H3347" t="s">
        <v>669</v>
      </c>
      <c r="I3347" s="4">
        <v>16</v>
      </c>
      <c r="J3347" s="4">
        <v>7</v>
      </c>
      <c r="K3347" s="6">
        <v>1991</v>
      </c>
      <c r="L3347" s="1">
        <f t="shared" si="105"/>
        <v>8017</v>
      </c>
      <c r="M3347">
        <v>58.03</v>
      </c>
      <c r="N3347">
        <v>7.42</v>
      </c>
      <c r="O3347" t="s">
        <v>669</v>
      </c>
      <c r="P3347" t="s">
        <v>26</v>
      </c>
      <c r="Q3347" t="s">
        <v>27</v>
      </c>
      <c r="R3347">
        <v>54</v>
      </c>
      <c r="S3347">
        <v>2</v>
      </c>
      <c r="T3347">
        <v>0</v>
      </c>
    </row>
    <row r="3348" spans="1:20">
      <c r="A3348" t="s">
        <v>2367</v>
      </c>
      <c r="B3348" s="4">
        <v>23</v>
      </c>
      <c r="C3348" s="4">
        <v>5</v>
      </c>
      <c r="D3348" s="4">
        <v>1991</v>
      </c>
      <c r="E3348" s="1">
        <f t="shared" si="104"/>
        <v>10512</v>
      </c>
      <c r="F3348">
        <v>58.02</v>
      </c>
      <c r="G3348">
        <v>7.42</v>
      </c>
      <c r="H3348" t="s">
        <v>669</v>
      </c>
      <c r="I3348" s="4">
        <v>20</v>
      </c>
      <c r="J3348" s="4">
        <v>7</v>
      </c>
      <c r="K3348" s="6">
        <v>1991</v>
      </c>
      <c r="L3348" s="1">
        <f t="shared" si="105"/>
        <v>9478</v>
      </c>
      <c r="M3348">
        <v>58.03</v>
      </c>
      <c r="N3348">
        <v>7.42</v>
      </c>
      <c r="O3348" t="s">
        <v>669</v>
      </c>
      <c r="P3348" t="s">
        <v>26</v>
      </c>
      <c r="Q3348" t="s">
        <v>27</v>
      </c>
      <c r="R3348">
        <v>58</v>
      </c>
      <c r="S3348">
        <v>2</v>
      </c>
      <c r="T3348">
        <v>0</v>
      </c>
    </row>
    <row r="3349" spans="1:20">
      <c r="A3349" t="s">
        <v>2377</v>
      </c>
      <c r="B3349" s="4">
        <v>31</v>
      </c>
      <c r="C3349" s="4">
        <v>5</v>
      </c>
      <c r="D3349" s="4">
        <v>1991</v>
      </c>
      <c r="E3349" s="1">
        <f t="shared" si="104"/>
        <v>13434</v>
      </c>
      <c r="F3349">
        <v>58.02</v>
      </c>
      <c r="G3349">
        <v>7.42</v>
      </c>
      <c r="H3349" t="s">
        <v>669</v>
      </c>
      <c r="I3349" s="4">
        <v>15</v>
      </c>
      <c r="J3349" s="4">
        <v>10</v>
      </c>
      <c r="K3349" s="6">
        <v>1991</v>
      </c>
      <c r="L3349" s="1">
        <f t="shared" si="105"/>
        <v>7743</v>
      </c>
      <c r="M3349">
        <v>58.02</v>
      </c>
      <c r="N3349">
        <v>7.42</v>
      </c>
      <c r="O3349" t="s">
        <v>669</v>
      </c>
      <c r="P3349" t="s">
        <v>40</v>
      </c>
      <c r="Q3349" t="s">
        <v>35</v>
      </c>
      <c r="R3349">
        <v>137</v>
      </c>
      <c r="S3349">
        <v>0</v>
      </c>
      <c r="T3349">
        <v>0</v>
      </c>
    </row>
    <row r="3350" spans="1:20">
      <c r="A3350" t="s">
        <v>2378</v>
      </c>
      <c r="B3350" s="4">
        <v>29</v>
      </c>
      <c r="C3350" s="4">
        <v>5</v>
      </c>
      <c r="D3350" s="4">
        <v>1991</v>
      </c>
      <c r="E3350" s="1">
        <f t="shared" si="104"/>
        <v>12704</v>
      </c>
      <c r="F3350">
        <v>58.97</v>
      </c>
      <c r="G3350">
        <v>5.67</v>
      </c>
      <c r="H3350" t="s">
        <v>669</v>
      </c>
      <c r="I3350" s="4">
        <v>9</v>
      </c>
      <c r="J3350" s="4">
        <v>6</v>
      </c>
      <c r="K3350" s="6">
        <v>1991</v>
      </c>
      <c r="L3350" s="1">
        <f t="shared" si="105"/>
        <v>5430</v>
      </c>
      <c r="M3350">
        <v>58.97</v>
      </c>
      <c r="N3350">
        <v>5.67</v>
      </c>
      <c r="O3350" t="s">
        <v>669</v>
      </c>
      <c r="P3350" t="s">
        <v>26</v>
      </c>
      <c r="Q3350" t="s">
        <v>27</v>
      </c>
      <c r="R3350">
        <v>11</v>
      </c>
      <c r="S3350">
        <v>0</v>
      </c>
      <c r="T3350">
        <v>0</v>
      </c>
    </row>
    <row r="3351" spans="1:20">
      <c r="A3351" t="s">
        <v>2441</v>
      </c>
      <c r="B3351" s="4">
        <v>15</v>
      </c>
      <c r="C3351" s="4">
        <v>5</v>
      </c>
      <c r="D3351" s="4">
        <v>1991</v>
      </c>
      <c r="E3351" s="1">
        <f t="shared" si="104"/>
        <v>7590</v>
      </c>
      <c r="F3351">
        <v>50.28</v>
      </c>
      <c r="G3351">
        <v>18.670000000000002</v>
      </c>
      <c r="H3351" t="s">
        <v>2428</v>
      </c>
      <c r="I3351" s="4">
        <v>18</v>
      </c>
      <c r="J3351" s="4">
        <v>6</v>
      </c>
      <c r="K3351" s="6">
        <v>1991</v>
      </c>
      <c r="L3351" s="1">
        <f t="shared" si="105"/>
        <v>8717</v>
      </c>
      <c r="M3351">
        <v>50.28</v>
      </c>
      <c r="N3351">
        <v>18.670000000000002</v>
      </c>
      <c r="O3351" t="s">
        <v>2428</v>
      </c>
      <c r="P3351" t="s">
        <v>140</v>
      </c>
      <c r="Q3351" t="s">
        <v>35</v>
      </c>
      <c r="R3351">
        <v>34</v>
      </c>
      <c r="S3351">
        <v>0</v>
      </c>
      <c r="T3351">
        <v>0</v>
      </c>
    </row>
    <row r="3352" spans="1:20">
      <c r="A3352" t="s">
        <v>2442</v>
      </c>
      <c r="B3352" s="4">
        <v>27</v>
      </c>
      <c r="C3352" s="4">
        <v>5</v>
      </c>
      <c r="D3352" s="4">
        <v>1991</v>
      </c>
      <c r="E3352" s="1">
        <f t="shared" si="104"/>
        <v>11973</v>
      </c>
      <c r="F3352">
        <v>50.28</v>
      </c>
      <c r="G3352">
        <v>18.670000000000002</v>
      </c>
      <c r="H3352" t="s">
        <v>2428</v>
      </c>
      <c r="I3352" s="4">
        <v>2</v>
      </c>
      <c r="J3352" s="4">
        <v>6</v>
      </c>
      <c r="K3352" s="6">
        <v>1991</v>
      </c>
      <c r="L3352" s="1">
        <f t="shared" si="105"/>
        <v>2873</v>
      </c>
      <c r="M3352">
        <v>50.28</v>
      </c>
      <c r="N3352">
        <v>18.670000000000002</v>
      </c>
      <c r="O3352" t="s">
        <v>2428</v>
      </c>
      <c r="P3352" t="s">
        <v>40</v>
      </c>
      <c r="Q3352" t="s">
        <v>35</v>
      </c>
      <c r="R3352">
        <v>6</v>
      </c>
      <c r="S3352">
        <v>0</v>
      </c>
      <c r="T3352">
        <v>0</v>
      </c>
    </row>
    <row r="3353" spans="1:20">
      <c r="A3353" t="s">
        <v>2849</v>
      </c>
      <c r="B3353" s="4">
        <v>17</v>
      </c>
      <c r="C3353" s="4">
        <v>6</v>
      </c>
      <c r="D3353" s="4">
        <v>1991</v>
      </c>
      <c r="E3353" s="1">
        <f t="shared" si="104"/>
        <v>8352</v>
      </c>
      <c r="F3353">
        <v>66.77</v>
      </c>
      <c r="G3353">
        <v>23.97</v>
      </c>
      <c r="H3353" t="s">
        <v>2455</v>
      </c>
      <c r="I3353" s="4">
        <v>22</v>
      </c>
      <c r="J3353" s="4">
        <v>6</v>
      </c>
      <c r="K3353" s="6">
        <v>1991</v>
      </c>
      <c r="L3353" s="1">
        <f t="shared" si="105"/>
        <v>10178</v>
      </c>
      <c r="M3353">
        <v>66.77</v>
      </c>
      <c r="N3353">
        <v>23.97</v>
      </c>
      <c r="O3353" t="s">
        <v>2455</v>
      </c>
      <c r="P3353" t="s">
        <v>40</v>
      </c>
      <c r="Q3353" t="s">
        <v>35</v>
      </c>
      <c r="R3353">
        <v>5</v>
      </c>
      <c r="S3353">
        <v>0</v>
      </c>
      <c r="T3353">
        <v>0</v>
      </c>
    </row>
    <row r="3354" spans="1:20">
      <c r="A3354" t="s">
        <v>2983</v>
      </c>
      <c r="B3354" s="4">
        <v>4</v>
      </c>
      <c r="C3354" s="4">
        <v>6</v>
      </c>
      <c r="D3354" s="4">
        <v>1991</v>
      </c>
      <c r="E3354" s="1">
        <f t="shared" si="104"/>
        <v>3604</v>
      </c>
      <c r="F3354">
        <v>61.55</v>
      </c>
      <c r="G3354">
        <v>21.62</v>
      </c>
      <c r="H3354" t="s">
        <v>2455</v>
      </c>
      <c r="I3354" s="4">
        <v>6</v>
      </c>
      <c r="J3354" s="4">
        <v>7</v>
      </c>
      <c r="K3354" s="6">
        <v>1992</v>
      </c>
      <c r="L3354" s="1">
        <f t="shared" si="105"/>
        <v>4365</v>
      </c>
      <c r="M3354">
        <v>61.67</v>
      </c>
      <c r="N3354">
        <v>21.5</v>
      </c>
      <c r="O3354" t="s">
        <v>2455</v>
      </c>
      <c r="P3354" t="s">
        <v>40</v>
      </c>
      <c r="Q3354" t="s">
        <v>35</v>
      </c>
      <c r="R3354">
        <v>398</v>
      </c>
      <c r="S3354">
        <v>15</v>
      </c>
      <c r="T3354">
        <v>335</v>
      </c>
    </row>
    <row r="3355" spans="1:20">
      <c r="A3355" t="s">
        <v>3162</v>
      </c>
      <c r="B3355" s="4">
        <v>24</v>
      </c>
      <c r="C3355" s="4">
        <v>5</v>
      </c>
      <c r="D3355" s="4">
        <v>1991</v>
      </c>
      <c r="E3355" s="1">
        <f t="shared" si="104"/>
        <v>10878</v>
      </c>
      <c r="F3355">
        <v>60.25</v>
      </c>
      <c r="G3355">
        <v>24.85</v>
      </c>
      <c r="H3355" t="s">
        <v>2455</v>
      </c>
      <c r="I3355" s="4">
        <v>10</v>
      </c>
      <c r="J3355" s="4">
        <v>6</v>
      </c>
      <c r="K3355" s="6">
        <v>1992</v>
      </c>
      <c r="L3355" s="1">
        <f t="shared" si="105"/>
        <v>5796</v>
      </c>
      <c r="M3355">
        <v>60.25</v>
      </c>
      <c r="N3355">
        <v>24.87</v>
      </c>
      <c r="O3355" t="s">
        <v>2455</v>
      </c>
      <c r="P3355" t="s">
        <v>40</v>
      </c>
      <c r="Q3355" t="s">
        <v>35</v>
      </c>
      <c r="R3355">
        <v>383</v>
      </c>
      <c r="S3355">
        <v>1</v>
      </c>
      <c r="T3355">
        <v>91</v>
      </c>
    </row>
    <row r="3356" spans="1:20">
      <c r="A3356" t="s">
        <v>3170</v>
      </c>
      <c r="B3356" s="4">
        <v>4</v>
      </c>
      <c r="C3356" s="4">
        <v>6</v>
      </c>
      <c r="D3356" s="4">
        <v>1991</v>
      </c>
      <c r="E3356" s="1">
        <f t="shared" si="104"/>
        <v>3604</v>
      </c>
      <c r="F3356">
        <v>60.15</v>
      </c>
      <c r="G3356">
        <v>23.83</v>
      </c>
      <c r="H3356" t="s">
        <v>2455</v>
      </c>
      <c r="I3356" s="4">
        <v>12</v>
      </c>
      <c r="J3356" s="4">
        <v>2</v>
      </c>
      <c r="K3356" s="6">
        <v>1993</v>
      </c>
      <c r="L3356" s="1">
        <f t="shared" si="105"/>
        <v>6407</v>
      </c>
      <c r="M3356">
        <v>60.17</v>
      </c>
      <c r="N3356">
        <v>23.83</v>
      </c>
      <c r="O3356" t="s">
        <v>2455</v>
      </c>
      <c r="P3356" t="s">
        <v>40</v>
      </c>
      <c r="Q3356" t="s">
        <v>52</v>
      </c>
      <c r="R3356">
        <v>619</v>
      </c>
      <c r="S3356">
        <v>2</v>
      </c>
      <c r="T3356">
        <v>0</v>
      </c>
    </row>
    <row r="3357" spans="1:20">
      <c r="A3357" t="s">
        <v>3180</v>
      </c>
      <c r="B3357" s="4">
        <v>20</v>
      </c>
      <c r="C3357" s="4">
        <v>5</v>
      </c>
      <c r="D3357" s="4">
        <v>1991</v>
      </c>
      <c r="E3357" s="1">
        <f t="shared" si="104"/>
        <v>9417</v>
      </c>
      <c r="F3357">
        <v>62.48</v>
      </c>
      <c r="G3357">
        <v>21.33</v>
      </c>
      <c r="H3357" t="s">
        <v>2455</v>
      </c>
      <c r="I3357" s="4">
        <v>25</v>
      </c>
      <c r="J3357" s="4">
        <v>5</v>
      </c>
      <c r="K3357" s="6">
        <v>1991</v>
      </c>
      <c r="L3357" s="1">
        <f t="shared" si="105"/>
        <v>11243</v>
      </c>
      <c r="M3357">
        <v>62.48</v>
      </c>
      <c r="N3357">
        <v>21.33</v>
      </c>
      <c r="O3357" t="s">
        <v>2455</v>
      </c>
      <c r="P3357" t="s">
        <v>84</v>
      </c>
      <c r="Q3357" t="s">
        <v>35</v>
      </c>
      <c r="R3357">
        <v>5</v>
      </c>
      <c r="S3357">
        <v>0</v>
      </c>
      <c r="T3357">
        <v>0</v>
      </c>
    </row>
    <row r="3358" spans="1:20">
      <c r="A3358" t="s">
        <v>3194</v>
      </c>
      <c r="B3358" s="4">
        <v>1</v>
      </c>
      <c r="C3358" s="4">
        <v>6</v>
      </c>
      <c r="D3358" s="4">
        <v>1991</v>
      </c>
      <c r="E3358" s="1">
        <f t="shared" si="104"/>
        <v>2508</v>
      </c>
      <c r="F3358">
        <v>60.42</v>
      </c>
      <c r="G3358">
        <v>23.02</v>
      </c>
      <c r="H3358" t="s">
        <v>2455</v>
      </c>
      <c r="I3358" s="4">
        <v>6</v>
      </c>
      <c r="J3358" s="4">
        <v>9</v>
      </c>
      <c r="K3358" s="6">
        <v>1991</v>
      </c>
      <c r="L3358" s="1">
        <f t="shared" si="105"/>
        <v>4426</v>
      </c>
      <c r="M3358">
        <v>60.43</v>
      </c>
      <c r="N3358">
        <v>23.03</v>
      </c>
      <c r="O3358" t="s">
        <v>2455</v>
      </c>
      <c r="P3358" t="s">
        <v>81</v>
      </c>
      <c r="Q3358" t="s">
        <v>35</v>
      </c>
      <c r="R3358">
        <v>97</v>
      </c>
      <c r="S3358">
        <v>3</v>
      </c>
      <c r="T3358">
        <v>27</v>
      </c>
    </row>
    <row r="3359" spans="1:20">
      <c r="A3359" t="s">
        <v>3213</v>
      </c>
      <c r="B3359" s="4">
        <v>27</v>
      </c>
      <c r="C3359" s="4">
        <v>5</v>
      </c>
      <c r="D3359" s="4">
        <v>1991</v>
      </c>
      <c r="E3359" s="1">
        <f t="shared" si="104"/>
        <v>11973</v>
      </c>
      <c r="F3359">
        <v>61.05</v>
      </c>
      <c r="G3359">
        <v>25.05</v>
      </c>
      <c r="H3359" t="s">
        <v>2455</v>
      </c>
      <c r="I3359" s="4">
        <v>26</v>
      </c>
      <c r="J3359" s="4">
        <v>10</v>
      </c>
      <c r="K3359" s="6">
        <v>1991</v>
      </c>
      <c r="L3359" s="1">
        <f t="shared" si="105"/>
        <v>11761</v>
      </c>
      <c r="M3359">
        <v>61.05</v>
      </c>
      <c r="N3359">
        <v>25.02</v>
      </c>
      <c r="O3359" t="s">
        <v>2455</v>
      </c>
      <c r="P3359" t="s">
        <v>34</v>
      </c>
      <c r="Q3359" t="s">
        <v>35</v>
      </c>
      <c r="R3359">
        <v>152</v>
      </c>
      <c r="S3359">
        <v>2</v>
      </c>
      <c r="T3359">
        <v>270</v>
      </c>
    </row>
    <row r="3360" spans="1:20">
      <c r="A3360" t="s">
        <v>3214</v>
      </c>
      <c r="B3360" s="4">
        <v>27</v>
      </c>
      <c r="C3360" s="4">
        <v>5</v>
      </c>
      <c r="D3360" s="4">
        <v>1991</v>
      </c>
      <c r="E3360" s="1">
        <f t="shared" si="104"/>
        <v>11973</v>
      </c>
      <c r="F3360">
        <v>61.05</v>
      </c>
      <c r="G3360">
        <v>25.05</v>
      </c>
      <c r="H3360" t="s">
        <v>2455</v>
      </c>
      <c r="I3360" s="4">
        <v>26</v>
      </c>
      <c r="J3360" s="4">
        <v>10</v>
      </c>
      <c r="K3360" s="6">
        <v>1991</v>
      </c>
      <c r="L3360" s="1">
        <f t="shared" si="105"/>
        <v>11761</v>
      </c>
      <c r="M3360">
        <v>61.05</v>
      </c>
      <c r="N3360">
        <v>25.02</v>
      </c>
      <c r="O3360" t="s">
        <v>2455</v>
      </c>
      <c r="P3360" t="s">
        <v>34</v>
      </c>
      <c r="Q3360" t="s">
        <v>35</v>
      </c>
      <c r="R3360">
        <v>152</v>
      </c>
      <c r="S3360">
        <v>2</v>
      </c>
      <c r="T3360">
        <v>270</v>
      </c>
    </row>
    <row r="3361" spans="1:20">
      <c r="A3361" t="s">
        <v>3226</v>
      </c>
      <c r="B3361" s="4">
        <v>11</v>
      </c>
      <c r="C3361" s="4">
        <v>6</v>
      </c>
      <c r="D3361" s="4">
        <v>1991</v>
      </c>
      <c r="E3361" s="1">
        <f t="shared" si="104"/>
        <v>6160</v>
      </c>
      <c r="F3361">
        <v>63.9</v>
      </c>
      <c r="G3361">
        <v>27.5</v>
      </c>
      <c r="H3361" t="s">
        <v>2455</v>
      </c>
      <c r="I3361" s="4">
        <v>30</v>
      </c>
      <c r="J3361" s="4">
        <v>7</v>
      </c>
      <c r="K3361" s="6">
        <v>1995</v>
      </c>
      <c r="L3361" s="1">
        <f t="shared" si="105"/>
        <v>13134</v>
      </c>
      <c r="M3361">
        <v>63.88</v>
      </c>
      <c r="N3361">
        <v>27.5</v>
      </c>
      <c r="O3361" t="s">
        <v>2455</v>
      </c>
      <c r="P3361" t="s">
        <v>40</v>
      </c>
      <c r="Q3361" t="s">
        <v>35</v>
      </c>
      <c r="R3361">
        <v>1510</v>
      </c>
      <c r="S3361">
        <v>2</v>
      </c>
      <c r="T3361">
        <v>181</v>
      </c>
    </row>
    <row r="3362" spans="1:20">
      <c r="A3362" t="s">
        <v>3233</v>
      </c>
      <c r="B3362" s="4">
        <v>30</v>
      </c>
      <c r="C3362" s="4">
        <v>5</v>
      </c>
      <c r="D3362" s="4">
        <v>1991</v>
      </c>
      <c r="E3362" s="1">
        <f t="shared" si="104"/>
        <v>13069</v>
      </c>
      <c r="F3362">
        <v>61.75</v>
      </c>
      <c r="G3362">
        <v>23.07</v>
      </c>
      <c r="H3362" t="s">
        <v>2455</v>
      </c>
      <c r="I3362" s="4">
        <v>16</v>
      </c>
      <c r="J3362" s="4">
        <v>7</v>
      </c>
      <c r="K3362" s="6">
        <v>1991</v>
      </c>
      <c r="L3362" s="1">
        <f t="shared" si="105"/>
        <v>8017</v>
      </c>
      <c r="M3362">
        <v>61.77</v>
      </c>
      <c r="N3362">
        <v>23.05</v>
      </c>
      <c r="O3362" t="s">
        <v>2455</v>
      </c>
      <c r="P3362" t="s">
        <v>84</v>
      </c>
      <c r="Q3362" t="s">
        <v>35</v>
      </c>
      <c r="R3362">
        <v>47</v>
      </c>
      <c r="S3362">
        <v>3</v>
      </c>
      <c r="T3362">
        <v>335</v>
      </c>
    </row>
    <row r="3363" spans="1:20">
      <c r="A3363" t="s">
        <v>3243</v>
      </c>
      <c r="B3363" s="4">
        <v>26</v>
      </c>
      <c r="C3363" s="4">
        <v>5</v>
      </c>
      <c r="D3363" s="4">
        <v>1991</v>
      </c>
      <c r="E3363" s="1">
        <f t="shared" si="104"/>
        <v>11608</v>
      </c>
      <c r="F3363">
        <v>60.8</v>
      </c>
      <c r="G3363">
        <v>23.28</v>
      </c>
      <c r="H3363" t="s">
        <v>2455</v>
      </c>
      <c r="I3363" s="4">
        <v>8</v>
      </c>
      <c r="J3363" s="4">
        <v>7</v>
      </c>
      <c r="K3363" s="6">
        <v>1991</v>
      </c>
      <c r="L3363" s="1">
        <f t="shared" si="105"/>
        <v>5095</v>
      </c>
      <c r="M3363">
        <v>60.8</v>
      </c>
      <c r="N3363">
        <v>23.28</v>
      </c>
      <c r="O3363" t="s">
        <v>2455</v>
      </c>
      <c r="P3363" t="s">
        <v>81</v>
      </c>
      <c r="Q3363" t="s">
        <v>35</v>
      </c>
      <c r="R3363">
        <v>43</v>
      </c>
      <c r="S3363">
        <v>0</v>
      </c>
      <c r="T3363">
        <v>0</v>
      </c>
    </row>
    <row r="3364" spans="1:20">
      <c r="A3364" t="s">
        <v>3247</v>
      </c>
      <c r="B3364" s="4">
        <v>10</v>
      </c>
      <c r="C3364" s="4">
        <v>6</v>
      </c>
      <c r="D3364" s="4">
        <v>1991</v>
      </c>
      <c r="E3364" s="1">
        <f t="shared" si="104"/>
        <v>5795</v>
      </c>
      <c r="F3364">
        <v>65.819999999999993</v>
      </c>
      <c r="G3364">
        <v>24.43</v>
      </c>
      <c r="H3364" t="s">
        <v>2455</v>
      </c>
      <c r="I3364" s="4">
        <v>31</v>
      </c>
      <c r="J3364" s="4">
        <v>10</v>
      </c>
      <c r="K3364" s="6">
        <v>1993</v>
      </c>
      <c r="L3364" s="1">
        <f t="shared" si="105"/>
        <v>13589</v>
      </c>
      <c r="M3364">
        <v>65.819999999999993</v>
      </c>
      <c r="N3364">
        <v>24.43</v>
      </c>
      <c r="O3364" t="s">
        <v>2455</v>
      </c>
      <c r="P3364" t="s">
        <v>26</v>
      </c>
      <c r="Q3364" t="s">
        <v>27</v>
      </c>
      <c r="R3364">
        <v>874</v>
      </c>
      <c r="S3364">
        <v>0</v>
      </c>
      <c r="T3364">
        <v>0</v>
      </c>
    </row>
    <row r="3365" spans="1:20">
      <c r="A3365" t="s">
        <v>3253</v>
      </c>
      <c r="B3365" s="4">
        <v>24</v>
      </c>
      <c r="C3365" s="4">
        <v>5</v>
      </c>
      <c r="D3365" s="4">
        <v>1991</v>
      </c>
      <c r="E3365" s="1">
        <f t="shared" si="104"/>
        <v>10878</v>
      </c>
      <c r="F3365">
        <v>62.72</v>
      </c>
      <c r="G3365">
        <v>22.53</v>
      </c>
      <c r="H3365" t="s">
        <v>2455</v>
      </c>
      <c r="I3365" s="4">
        <v>10</v>
      </c>
      <c r="J3365" s="4">
        <v>4</v>
      </c>
      <c r="K3365" s="6">
        <v>1993</v>
      </c>
      <c r="L3365" s="1">
        <f t="shared" si="105"/>
        <v>5736</v>
      </c>
      <c r="M3365">
        <v>62.72</v>
      </c>
      <c r="N3365">
        <v>22.55</v>
      </c>
      <c r="O3365" t="s">
        <v>2455</v>
      </c>
      <c r="P3365" t="s">
        <v>81</v>
      </c>
      <c r="Q3365" t="s">
        <v>35</v>
      </c>
      <c r="R3365">
        <v>687</v>
      </c>
      <c r="S3365">
        <v>1</v>
      </c>
      <c r="T3365">
        <v>91</v>
      </c>
    </row>
    <row r="3366" spans="1:20">
      <c r="A3366" t="s">
        <v>3254</v>
      </c>
      <c r="B3366" s="4">
        <v>30</v>
      </c>
      <c r="C3366" s="4">
        <v>5</v>
      </c>
      <c r="D3366" s="4">
        <v>1991</v>
      </c>
      <c r="E3366" s="1">
        <f t="shared" si="104"/>
        <v>13069</v>
      </c>
      <c r="F3366">
        <v>62.7</v>
      </c>
      <c r="G3366">
        <v>22.5</v>
      </c>
      <c r="H3366" t="s">
        <v>2455</v>
      </c>
      <c r="I3366" s="4">
        <v>17</v>
      </c>
      <c r="J3366" s="4">
        <v>4</v>
      </c>
      <c r="K3366" s="6">
        <v>1992</v>
      </c>
      <c r="L3366" s="1">
        <f t="shared" si="105"/>
        <v>8292</v>
      </c>
      <c r="M3366">
        <v>63.22</v>
      </c>
      <c r="N3366">
        <v>21.85</v>
      </c>
      <c r="O3366" t="s">
        <v>2455</v>
      </c>
      <c r="P3366" t="s">
        <v>34</v>
      </c>
      <c r="Q3366" t="s">
        <v>35</v>
      </c>
      <c r="R3366">
        <v>323</v>
      </c>
      <c r="S3366">
        <v>67</v>
      </c>
      <c r="T3366">
        <v>331</v>
      </c>
    </row>
    <row r="3367" spans="1:20">
      <c r="A3367" t="s">
        <v>3255</v>
      </c>
      <c r="B3367" s="4">
        <v>4</v>
      </c>
      <c r="C3367" s="4">
        <v>6</v>
      </c>
      <c r="D3367" s="4">
        <v>1991</v>
      </c>
      <c r="E3367" s="1">
        <f t="shared" si="104"/>
        <v>3604</v>
      </c>
      <c r="F3367">
        <v>62.72</v>
      </c>
      <c r="G3367">
        <v>22.55</v>
      </c>
      <c r="H3367" t="s">
        <v>2455</v>
      </c>
      <c r="I3367" s="4">
        <v>11</v>
      </c>
      <c r="J3367" s="4">
        <v>8</v>
      </c>
      <c r="K3367" s="6">
        <v>1995</v>
      </c>
      <c r="L3367" s="1">
        <f t="shared" si="105"/>
        <v>6225</v>
      </c>
      <c r="M3367">
        <v>62.97</v>
      </c>
      <c r="N3367">
        <v>21.92</v>
      </c>
      <c r="O3367" t="s">
        <v>2455</v>
      </c>
      <c r="P3367" t="s">
        <v>84</v>
      </c>
      <c r="Q3367" t="s">
        <v>35</v>
      </c>
      <c r="R3367">
        <v>1529</v>
      </c>
      <c r="S3367">
        <v>43</v>
      </c>
      <c r="T3367">
        <v>311</v>
      </c>
    </row>
    <row r="3368" spans="1:20">
      <c r="A3368" t="s">
        <v>3259</v>
      </c>
      <c r="B3368" s="4">
        <v>19</v>
      </c>
      <c r="C3368" s="4">
        <v>6</v>
      </c>
      <c r="D3368" s="4">
        <v>1991</v>
      </c>
      <c r="E3368" s="1">
        <f t="shared" si="104"/>
        <v>9082</v>
      </c>
      <c r="F3368">
        <v>62.92</v>
      </c>
      <c r="G3368">
        <v>23.1</v>
      </c>
      <c r="H3368" t="s">
        <v>2455</v>
      </c>
      <c r="I3368" s="4">
        <v>23</v>
      </c>
      <c r="J3368" s="4">
        <v>7</v>
      </c>
      <c r="K3368" s="6">
        <v>1991</v>
      </c>
      <c r="L3368" s="1">
        <f t="shared" si="105"/>
        <v>10573</v>
      </c>
      <c r="M3368">
        <v>62.92</v>
      </c>
      <c r="N3368">
        <v>23.08</v>
      </c>
      <c r="O3368" t="s">
        <v>2455</v>
      </c>
      <c r="P3368" t="s">
        <v>40</v>
      </c>
      <c r="Q3368" t="s">
        <v>35</v>
      </c>
      <c r="R3368">
        <v>34</v>
      </c>
      <c r="S3368">
        <v>1</v>
      </c>
      <c r="T3368">
        <v>270</v>
      </c>
    </row>
    <row r="3369" spans="1:20">
      <c r="A3369" t="s">
        <v>3260</v>
      </c>
      <c r="B3369" s="4">
        <v>13</v>
      </c>
      <c r="C3369" s="4">
        <v>6</v>
      </c>
      <c r="D3369" s="4">
        <v>1991</v>
      </c>
      <c r="E3369" s="1">
        <f t="shared" si="104"/>
        <v>6891</v>
      </c>
      <c r="F3369">
        <v>61.5</v>
      </c>
      <c r="G3369">
        <v>21.77</v>
      </c>
      <c r="H3369" t="s">
        <v>2455</v>
      </c>
      <c r="I3369" s="4">
        <v>27</v>
      </c>
      <c r="J3369" s="4">
        <v>4</v>
      </c>
      <c r="K3369" s="6">
        <v>1995</v>
      </c>
      <c r="L3369" s="1">
        <f t="shared" si="105"/>
        <v>11947</v>
      </c>
      <c r="M3369">
        <v>61.48</v>
      </c>
      <c r="N3369">
        <v>21.77</v>
      </c>
      <c r="O3369" t="s">
        <v>2455</v>
      </c>
      <c r="P3369" t="s">
        <v>40</v>
      </c>
      <c r="Q3369" t="s">
        <v>35</v>
      </c>
      <c r="R3369">
        <v>1414</v>
      </c>
      <c r="S3369">
        <v>2</v>
      </c>
      <c r="T3369">
        <v>181</v>
      </c>
    </row>
    <row r="3370" spans="1:20">
      <c r="A3370" t="s">
        <v>3261</v>
      </c>
      <c r="B3370" s="4">
        <v>30</v>
      </c>
      <c r="C3370" s="4">
        <v>6</v>
      </c>
      <c r="D3370" s="4">
        <v>1991</v>
      </c>
      <c r="E3370" s="1">
        <f t="shared" si="104"/>
        <v>13100</v>
      </c>
      <c r="F3370">
        <v>61.5</v>
      </c>
      <c r="G3370">
        <v>21.78</v>
      </c>
      <c r="H3370" t="s">
        <v>2455</v>
      </c>
      <c r="I3370" s="4">
        <v>17</v>
      </c>
      <c r="J3370" s="4">
        <v>8</v>
      </c>
      <c r="K3370" s="6">
        <v>1991</v>
      </c>
      <c r="L3370" s="1">
        <f t="shared" si="105"/>
        <v>8413</v>
      </c>
      <c r="M3370">
        <v>61.5</v>
      </c>
      <c r="N3370">
        <v>21.75</v>
      </c>
      <c r="O3370" t="s">
        <v>2455</v>
      </c>
      <c r="P3370" t="s">
        <v>81</v>
      </c>
      <c r="Q3370" t="s">
        <v>35</v>
      </c>
      <c r="R3370">
        <v>48</v>
      </c>
      <c r="S3370">
        <v>2</v>
      </c>
      <c r="T3370">
        <v>270</v>
      </c>
    </row>
    <row r="3371" spans="1:20">
      <c r="A3371" t="s">
        <v>3264</v>
      </c>
      <c r="B3371" s="4">
        <v>6</v>
      </c>
      <c r="C3371" s="4">
        <v>6</v>
      </c>
      <c r="D3371" s="4">
        <v>1991</v>
      </c>
      <c r="E3371" s="1">
        <f t="shared" si="104"/>
        <v>4334</v>
      </c>
      <c r="F3371">
        <v>63.7</v>
      </c>
      <c r="G3371">
        <v>28.78</v>
      </c>
      <c r="H3371" t="s">
        <v>2455</v>
      </c>
      <c r="I3371" s="4">
        <v>24</v>
      </c>
      <c r="J3371" s="4">
        <v>11</v>
      </c>
      <c r="K3371" s="6">
        <v>1991</v>
      </c>
      <c r="L3371" s="1">
        <f t="shared" si="105"/>
        <v>11062</v>
      </c>
      <c r="M3371">
        <v>63.7</v>
      </c>
      <c r="N3371">
        <v>28.77</v>
      </c>
      <c r="O3371" t="s">
        <v>2455</v>
      </c>
      <c r="P3371" t="s">
        <v>34</v>
      </c>
      <c r="Q3371" t="s">
        <v>35</v>
      </c>
      <c r="R3371">
        <v>171</v>
      </c>
      <c r="S3371">
        <v>1</v>
      </c>
      <c r="T3371">
        <v>270</v>
      </c>
    </row>
    <row r="3372" spans="1:20">
      <c r="A3372" t="s">
        <v>3265</v>
      </c>
      <c r="B3372" s="4">
        <v>6</v>
      </c>
      <c r="C3372" s="4">
        <v>6</v>
      </c>
      <c r="D3372" s="4">
        <v>1991</v>
      </c>
      <c r="E3372" s="1">
        <f t="shared" si="104"/>
        <v>4334</v>
      </c>
      <c r="F3372">
        <v>63.7</v>
      </c>
      <c r="G3372">
        <v>28.82</v>
      </c>
      <c r="H3372" t="s">
        <v>2455</v>
      </c>
      <c r="I3372" s="4">
        <v>7</v>
      </c>
      <c r="J3372" s="4">
        <v>7</v>
      </c>
      <c r="K3372" s="6">
        <v>1991</v>
      </c>
      <c r="L3372" s="1">
        <f t="shared" si="105"/>
        <v>4729</v>
      </c>
      <c r="M3372">
        <v>63.68</v>
      </c>
      <c r="N3372">
        <v>28.8</v>
      </c>
      <c r="O3372" t="s">
        <v>2455</v>
      </c>
      <c r="P3372" t="s">
        <v>34</v>
      </c>
      <c r="Q3372" t="s">
        <v>35</v>
      </c>
      <c r="R3372">
        <v>31</v>
      </c>
      <c r="S3372">
        <v>3</v>
      </c>
      <c r="T3372">
        <v>204</v>
      </c>
    </row>
    <row r="3373" spans="1:20">
      <c r="A3373" t="s">
        <v>3269</v>
      </c>
      <c r="B3373" s="4">
        <v>7</v>
      </c>
      <c r="C3373" s="4">
        <v>6</v>
      </c>
      <c r="D3373" s="4">
        <v>1991</v>
      </c>
      <c r="E3373" s="1">
        <f t="shared" si="104"/>
        <v>4699</v>
      </c>
      <c r="F3373">
        <v>60.5</v>
      </c>
      <c r="G3373">
        <v>25.05</v>
      </c>
      <c r="H3373" t="s">
        <v>2455</v>
      </c>
      <c r="I3373" s="4">
        <v>11</v>
      </c>
      <c r="J3373" s="4">
        <v>9</v>
      </c>
      <c r="K3373" s="6">
        <v>1992</v>
      </c>
      <c r="L3373" s="1">
        <f t="shared" si="105"/>
        <v>6253</v>
      </c>
      <c r="M3373">
        <v>60.53</v>
      </c>
      <c r="N3373">
        <v>25.12</v>
      </c>
      <c r="O3373" t="s">
        <v>2455</v>
      </c>
      <c r="P3373" t="s">
        <v>40</v>
      </c>
      <c r="Q3373" t="s">
        <v>35</v>
      </c>
      <c r="R3373">
        <v>462</v>
      </c>
      <c r="S3373">
        <v>6</v>
      </c>
      <c r="T3373">
        <v>45</v>
      </c>
    </row>
    <row r="3374" spans="1:20">
      <c r="A3374" t="s">
        <v>3270</v>
      </c>
      <c r="B3374" s="4">
        <v>7</v>
      </c>
      <c r="C3374" s="4">
        <v>6</v>
      </c>
      <c r="D3374" s="4">
        <v>1991</v>
      </c>
      <c r="E3374" s="1">
        <f t="shared" si="104"/>
        <v>4699</v>
      </c>
      <c r="F3374">
        <v>60.5</v>
      </c>
      <c r="G3374">
        <v>25.05</v>
      </c>
      <c r="H3374" t="s">
        <v>2455</v>
      </c>
      <c r="I3374" s="4">
        <v>20</v>
      </c>
      <c r="J3374" s="4">
        <v>8</v>
      </c>
      <c r="K3374" s="6">
        <v>1992</v>
      </c>
      <c r="L3374" s="1">
        <f t="shared" si="105"/>
        <v>9510</v>
      </c>
      <c r="M3374">
        <v>60.5</v>
      </c>
      <c r="N3374">
        <v>25.05</v>
      </c>
      <c r="O3374" t="s">
        <v>2455</v>
      </c>
      <c r="P3374" t="s">
        <v>81</v>
      </c>
      <c r="Q3374" t="s">
        <v>35</v>
      </c>
      <c r="R3374">
        <v>440</v>
      </c>
      <c r="S3374">
        <v>0</v>
      </c>
      <c r="T3374">
        <v>0</v>
      </c>
    </row>
    <row r="3375" spans="1:20">
      <c r="A3375" t="s">
        <v>3271</v>
      </c>
      <c r="B3375" s="4">
        <v>8</v>
      </c>
      <c r="C3375" s="4">
        <v>6</v>
      </c>
      <c r="D3375" s="4">
        <v>1991</v>
      </c>
      <c r="E3375" s="1">
        <f t="shared" si="104"/>
        <v>5065</v>
      </c>
      <c r="F3375">
        <v>60.52</v>
      </c>
      <c r="G3375">
        <v>24.77</v>
      </c>
      <c r="H3375" t="s">
        <v>2455</v>
      </c>
      <c r="I3375" s="4">
        <v>13</v>
      </c>
      <c r="J3375" s="4">
        <v>6</v>
      </c>
      <c r="K3375" s="6">
        <v>1991</v>
      </c>
      <c r="L3375" s="1">
        <f t="shared" si="105"/>
        <v>6891</v>
      </c>
      <c r="M3375">
        <v>60.53</v>
      </c>
      <c r="N3375">
        <v>24.77</v>
      </c>
      <c r="O3375" t="s">
        <v>2455</v>
      </c>
      <c r="P3375" t="s">
        <v>40</v>
      </c>
      <c r="Q3375" t="s">
        <v>35</v>
      </c>
      <c r="R3375">
        <v>5</v>
      </c>
      <c r="S3375">
        <v>2</v>
      </c>
      <c r="T3375">
        <v>0</v>
      </c>
    </row>
    <row r="3376" spans="1:20">
      <c r="A3376" t="s">
        <v>3272</v>
      </c>
      <c r="B3376" s="4">
        <v>10</v>
      </c>
      <c r="C3376" s="4">
        <v>6</v>
      </c>
      <c r="D3376" s="4">
        <v>1991</v>
      </c>
      <c r="E3376" s="1">
        <f t="shared" si="104"/>
        <v>5795</v>
      </c>
      <c r="F3376">
        <v>65.819999999999993</v>
      </c>
      <c r="G3376">
        <v>24.43</v>
      </c>
      <c r="H3376" t="s">
        <v>2455</v>
      </c>
      <c r="I3376" s="4">
        <v>24</v>
      </c>
      <c r="J3376" s="4">
        <v>10</v>
      </c>
      <c r="K3376" s="6">
        <v>1993</v>
      </c>
      <c r="L3376" s="1">
        <f t="shared" si="105"/>
        <v>11033</v>
      </c>
      <c r="M3376">
        <v>65.819999999999993</v>
      </c>
      <c r="N3376">
        <v>24.43</v>
      </c>
      <c r="O3376" t="s">
        <v>2455</v>
      </c>
      <c r="P3376" t="s">
        <v>26</v>
      </c>
      <c r="Q3376" t="s">
        <v>27</v>
      </c>
      <c r="R3376">
        <v>867</v>
      </c>
      <c r="S3376">
        <v>0</v>
      </c>
      <c r="T3376">
        <v>0</v>
      </c>
    </row>
    <row r="3377" spans="1:20">
      <c r="A3377" t="s">
        <v>3273</v>
      </c>
      <c r="B3377" s="4">
        <v>10</v>
      </c>
      <c r="C3377" s="4">
        <v>6</v>
      </c>
      <c r="D3377" s="4">
        <v>1991</v>
      </c>
      <c r="E3377" s="1">
        <f t="shared" si="104"/>
        <v>5795</v>
      </c>
      <c r="F3377">
        <v>65.819999999999993</v>
      </c>
      <c r="G3377">
        <v>24.43</v>
      </c>
      <c r="H3377" t="s">
        <v>2455</v>
      </c>
      <c r="I3377" s="4">
        <v>23</v>
      </c>
      <c r="J3377" s="4">
        <v>8</v>
      </c>
      <c r="K3377" s="6">
        <v>1991</v>
      </c>
      <c r="L3377" s="1">
        <f t="shared" si="105"/>
        <v>10604</v>
      </c>
      <c r="M3377">
        <v>65.819999999999993</v>
      </c>
      <c r="N3377">
        <v>24.43</v>
      </c>
      <c r="O3377" t="s">
        <v>2455</v>
      </c>
      <c r="P3377" t="s">
        <v>81</v>
      </c>
      <c r="Q3377" t="s">
        <v>35</v>
      </c>
      <c r="R3377">
        <v>74</v>
      </c>
      <c r="S3377">
        <v>0</v>
      </c>
      <c r="T3377">
        <v>0</v>
      </c>
    </row>
    <row r="3378" spans="1:20">
      <c r="A3378" t="s">
        <v>3274</v>
      </c>
      <c r="B3378" s="4">
        <v>11</v>
      </c>
      <c r="C3378" s="4">
        <v>6</v>
      </c>
      <c r="D3378" s="4">
        <v>1991</v>
      </c>
      <c r="E3378" s="1">
        <f t="shared" si="104"/>
        <v>6160</v>
      </c>
      <c r="F3378">
        <v>62.88</v>
      </c>
      <c r="G3378">
        <v>26.37</v>
      </c>
      <c r="H3378" t="s">
        <v>2455</v>
      </c>
      <c r="I3378" s="4">
        <v>14</v>
      </c>
      <c r="J3378" s="4">
        <v>7</v>
      </c>
      <c r="K3378" s="6">
        <v>1993</v>
      </c>
      <c r="L3378" s="1">
        <f t="shared" si="105"/>
        <v>7288</v>
      </c>
      <c r="M3378">
        <v>62.88</v>
      </c>
      <c r="N3378">
        <v>26.37</v>
      </c>
      <c r="O3378" t="s">
        <v>2455</v>
      </c>
      <c r="P3378" t="s">
        <v>40</v>
      </c>
      <c r="Q3378" t="s">
        <v>35</v>
      </c>
      <c r="R3378">
        <v>764</v>
      </c>
      <c r="S3378">
        <v>0</v>
      </c>
      <c r="T3378">
        <v>0</v>
      </c>
    </row>
    <row r="3379" spans="1:20">
      <c r="A3379" t="s">
        <v>3275</v>
      </c>
      <c r="B3379" s="4">
        <v>16</v>
      </c>
      <c r="C3379" s="4">
        <v>6</v>
      </c>
      <c r="D3379" s="4">
        <v>1991</v>
      </c>
      <c r="E3379" s="1">
        <f t="shared" si="104"/>
        <v>7987</v>
      </c>
      <c r="F3379">
        <v>63.15</v>
      </c>
      <c r="G3379">
        <v>27.07</v>
      </c>
      <c r="H3379" t="s">
        <v>2455</v>
      </c>
      <c r="I3379" s="4">
        <v>15</v>
      </c>
      <c r="J3379" s="4">
        <v>7</v>
      </c>
      <c r="K3379" s="6">
        <v>1991</v>
      </c>
      <c r="L3379" s="1">
        <f t="shared" si="105"/>
        <v>7651</v>
      </c>
      <c r="M3379">
        <v>63.13</v>
      </c>
      <c r="N3379">
        <v>27.07</v>
      </c>
      <c r="O3379" t="s">
        <v>2455</v>
      </c>
      <c r="P3379" t="s">
        <v>34</v>
      </c>
      <c r="Q3379" t="s">
        <v>35</v>
      </c>
      <c r="R3379">
        <v>29</v>
      </c>
      <c r="S3379">
        <v>2</v>
      </c>
      <c r="T3379">
        <v>181</v>
      </c>
    </row>
    <row r="3380" spans="1:20">
      <c r="A3380" t="s">
        <v>3291</v>
      </c>
      <c r="B3380" s="4">
        <v>8</v>
      </c>
      <c r="C3380" s="4">
        <v>6</v>
      </c>
      <c r="D3380" s="4">
        <v>1991</v>
      </c>
      <c r="E3380" s="1">
        <f t="shared" si="104"/>
        <v>5065</v>
      </c>
      <c r="F3380">
        <v>60.27</v>
      </c>
      <c r="G3380">
        <v>24.85</v>
      </c>
      <c r="H3380" t="s">
        <v>2455</v>
      </c>
      <c r="I3380" s="4">
        <v>30</v>
      </c>
      <c r="J3380" s="4">
        <v>9</v>
      </c>
      <c r="K3380" s="6">
        <v>1991</v>
      </c>
      <c r="L3380" s="1">
        <f t="shared" si="105"/>
        <v>13192</v>
      </c>
      <c r="M3380">
        <v>60.27</v>
      </c>
      <c r="N3380">
        <v>24.83</v>
      </c>
      <c r="O3380" t="s">
        <v>2455</v>
      </c>
      <c r="P3380" t="s">
        <v>40</v>
      </c>
      <c r="Q3380" t="s">
        <v>35</v>
      </c>
      <c r="R3380">
        <v>114</v>
      </c>
      <c r="S3380">
        <v>1</v>
      </c>
      <c r="T3380">
        <v>270</v>
      </c>
    </row>
    <row r="3381" spans="1:20">
      <c r="A3381" t="s">
        <v>3292</v>
      </c>
      <c r="B3381" s="4">
        <v>10</v>
      </c>
      <c r="C3381" s="4">
        <v>6</v>
      </c>
      <c r="D3381" s="4">
        <v>1991</v>
      </c>
      <c r="E3381" s="1">
        <f t="shared" si="104"/>
        <v>5795</v>
      </c>
      <c r="F3381">
        <v>60.25</v>
      </c>
      <c r="G3381">
        <v>25.2</v>
      </c>
      <c r="H3381" t="s">
        <v>2455</v>
      </c>
      <c r="I3381" s="4">
        <v>31</v>
      </c>
      <c r="J3381" s="4">
        <v>3</v>
      </c>
      <c r="K3381" s="6">
        <v>1992</v>
      </c>
      <c r="L3381" s="1">
        <f t="shared" si="105"/>
        <v>13374</v>
      </c>
      <c r="M3381">
        <v>60.25</v>
      </c>
      <c r="N3381">
        <v>25.2</v>
      </c>
      <c r="O3381" t="s">
        <v>2455</v>
      </c>
      <c r="P3381" t="s">
        <v>34</v>
      </c>
      <c r="Q3381" t="s">
        <v>35</v>
      </c>
      <c r="R3381">
        <v>295</v>
      </c>
      <c r="S3381">
        <v>0</v>
      </c>
      <c r="T3381">
        <v>0</v>
      </c>
    </row>
    <row r="3382" spans="1:20">
      <c r="A3382" t="s">
        <v>3293</v>
      </c>
      <c r="B3382" s="4">
        <v>28</v>
      </c>
      <c r="C3382" s="4">
        <v>6</v>
      </c>
      <c r="D3382" s="4">
        <v>1991</v>
      </c>
      <c r="E3382" s="1">
        <f t="shared" si="104"/>
        <v>12370</v>
      </c>
      <c r="F3382">
        <v>60.2</v>
      </c>
      <c r="G3382">
        <v>24.97</v>
      </c>
      <c r="H3382" t="s">
        <v>2455</v>
      </c>
      <c r="I3382" s="4">
        <v>30</v>
      </c>
      <c r="J3382" s="4">
        <v>7</v>
      </c>
      <c r="K3382" s="6">
        <v>1992</v>
      </c>
      <c r="L3382" s="1">
        <f t="shared" si="105"/>
        <v>13131</v>
      </c>
      <c r="M3382">
        <v>60.2</v>
      </c>
      <c r="N3382">
        <v>24.98</v>
      </c>
      <c r="O3382" t="s">
        <v>2455</v>
      </c>
      <c r="P3382" t="s">
        <v>26</v>
      </c>
      <c r="Q3382" t="s">
        <v>35</v>
      </c>
      <c r="R3382">
        <v>398</v>
      </c>
      <c r="S3382">
        <v>1</v>
      </c>
      <c r="T3382">
        <v>91</v>
      </c>
    </row>
    <row r="3383" spans="1:20">
      <c r="A3383" t="s">
        <v>3294</v>
      </c>
      <c r="B3383" s="4">
        <v>1</v>
      </c>
      <c r="C3383" s="4">
        <v>6</v>
      </c>
      <c r="D3383" s="4">
        <v>1991</v>
      </c>
      <c r="E3383" s="1">
        <f t="shared" si="104"/>
        <v>2508</v>
      </c>
      <c r="F3383">
        <v>60.47</v>
      </c>
      <c r="G3383">
        <v>24.53</v>
      </c>
      <c r="H3383" t="s">
        <v>2455</v>
      </c>
      <c r="I3383" s="4">
        <v>27</v>
      </c>
      <c r="J3383" s="4">
        <v>4</v>
      </c>
      <c r="K3383" s="6">
        <v>1996</v>
      </c>
      <c r="L3383" s="1">
        <f t="shared" si="105"/>
        <v>11948</v>
      </c>
      <c r="M3383">
        <v>60.45</v>
      </c>
      <c r="N3383">
        <v>24.35</v>
      </c>
      <c r="O3383" t="s">
        <v>2455</v>
      </c>
      <c r="P3383" t="s">
        <v>40</v>
      </c>
      <c r="Q3383" t="s">
        <v>35</v>
      </c>
      <c r="R3383">
        <v>1792</v>
      </c>
      <c r="S3383">
        <v>11</v>
      </c>
      <c r="T3383">
        <v>260</v>
      </c>
    </row>
    <row r="3384" spans="1:20">
      <c r="A3384" t="s">
        <v>3295</v>
      </c>
      <c r="B3384" s="4">
        <v>5</v>
      </c>
      <c r="C3384" s="4">
        <v>6</v>
      </c>
      <c r="D3384" s="4">
        <v>1991</v>
      </c>
      <c r="E3384" s="1">
        <f t="shared" si="104"/>
        <v>3969</v>
      </c>
      <c r="F3384">
        <v>60.43</v>
      </c>
      <c r="G3384">
        <v>24.52</v>
      </c>
      <c r="H3384" t="s">
        <v>2455</v>
      </c>
      <c r="I3384" s="4">
        <v>11</v>
      </c>
      <c r="J3384" s="4">
        <v>7</v>
      </c>
      <c r="K3384" s="6">
        <v>1994</v>
      </c>
      <c r="L3384" s="1">
        <f t="shared" si="105"/>
        <v>6193</v>
      </c>
      <c r="M3384">
        <v>60.45</v>
      </c>
      <c r="N3384">
        <v>24.52</v>
      </c>
      <c r="O3384" t="s">
        <v>2455</v>
      </c>
      <c r="P3384" t="s">
        <v>34</v>
      </c>
      <c r="Q3384" t="s">
        <v>35</v>
      </c>
      <c r="R3384">
        <v>1132</v>
      </c>
      <c r="S3384">
        <v>2</v>
      </c>
      <c r="T3384">
        <v>0</v>
      </c>
    </row>
    <row r="3385" spans="1:20">
      <c r="A3385" t="s">
        <v>3296</v>
      </c>
      <c r="B3385" s="4">
        <v>9</v>
      </c>
      <c r="C3385" s="4">
        <v>6</v>
      </c>
      <c r="D3385" s="4">
        <v>1991</v>
      </c>
      <c r="E3385" s="1">
        <f t="shared" si="104"/>
        <v>5430</v>
      </c>
      <c r="F3385">
        <v>62.72</v>
      </c>
      <c r="G3385">
        <v>22.53</v>
      </c>
      <c r="H3385" t="s">
        <v>2455</v>
      </c>
      <c r="I3385" s="4">
        <v>28</v>
      </c>
      <c r="J3385" s="4">
        <v>7</v>
      </c>
      <c r="K3385" s="6">
        <v>1991</v>
      </c>
      <c r="L3385" s="1">
        <f t="shared" si="105"/>
        <v>12400</v>
      </c>
      <c r="M3385">
        <v>62.72</v>
      </c>
      <c r="N3385">
        <v>22.53</v>
      </c>
      <c r="O3385" t="s">
        <v>2455</v>
      </c>
      <c r="P3385" t="s">
        <v>40</v>
      </c>
      <c r="Q3385" t="s">
        <v>35</v>
      </c>
      <c r="R3385">
        <v>49</v>
      </c>
      <c r="S3385">
        <v>0</v>
      </c>
      <c r="T3385">
        <v>0</v>
      </c>
    </row>
    <row r="3386" spans="1:20">
      <c r="A3386" t="s">
        <v>3297</v>
      </c>
      <c r="B3386" s="4">
        <v>20</v>
      </c>
      <c r="C3386" s="4">
        <v>6</v>
      </c>
      <c r="D3386" s="4">
        <v>1991</v>
      </c>
      <c r="E3386" s="1">
        <f t="shared" si="104"/>
        <v>9448</v>
      </c>
      <c r="F3386">
        <v>62.82</v>
      </c>
      <c r="G3386">
        <v>22.27</v>
      </c>
      <c r="H3386" t="s">
        <v>2455</v>
      </c>
      <c r="I3386" s="4">
        <v>9</v>
      </c>
      <c r="J3386" s="4">
        <v>7</v>
      </c>
      <c r="K3386" s="6">
        <v>1991</v>
      </c>
      <c r="L3386" s="1">
        <f t="shared" si="105"/>
        <v>5460</v>
      </c>
      <c r="M3386">
        <v>62.82</v>
      </c>
      <c r="N3386">
        <v>22.27</v>
      </c>
      <c r="O3386" t="s">
        <v>2455</v>
      </c>
      <c r="P3386" t="s">
        <v>81</v>
      </c>
      <c r="Q3386" t="s">
        <v>35</v>
      </c>
      <c r="R3386">
        <v>19</v>
      </c>
      <c r="S3386">
        <v>0</v>
      </c>
      <c r="T3386">
        <v>0</v>
      </c>
    </row>
    <row r="3387" spans="1:20">
      <c r="A3387" t="s">
        <v>117</v>
      </c>
      <c r="B3387" s="4">
        <v>23</v>
      </c>
      <c r="C3387" s="4">
        <v>5</v>
      </c>
      <c r="D3387" s="4">
        <v>1992</v>
      </c>
      <c r="E3387" s="1">
        <f t="shared" si="104"/>
        <v>10513</v>
      </c>
      <c r="F3387">
        <v>50.72</v>
      </c>
      <c r="G3387">
        <v>2.88</v>
      </c>
      <c r="H3387" t="s">
        <v>22</v>
      </c>
      <c r="I3387" s="4">
        <v>30</v>
      </c>
      <c r="J3387" s="4">
        <v>3</v>
      </c>
      <c r="K3387" s="6">
        <v>1993</v>
      </c>
      <c r="L3387" s="1">
        <f t="shared" si="105"/>
        <v>13010</v>
      </c>
      <c r="M3387">
        <v>50.6</v>
      </c>
      <c r="N3387">
        <v>2.83</v>
      </c>
      <c r="O3387" t="s">
        <v>116</v>
      </c>
      <c r="P3387" t="s">
        <v>26</v>
      </c>
      <c r="Q3387" t="s">
        <v>35</v>
      </c>
      <c r="R3387">
        <v>311</v>
      </c>
      <c r="S3387">
        <v>14</v>
      </c>
      <c r="T3387">
        <v>196</v>
      </c>
    </row>
    <row r="3388" spans="1:20">
      <c r="A3388" t="s">
        <v>796</v>
      </c>
      <c r="B3388" s="4">
        <v>4</v>
      </c>
      <c r="C3388" s="4">
        <v>6</v>
      </c>
      <c r="D3388" s="4">
        <v>1992</v>
      </c>
      <c r="E3388" s="1">
        <f t="shared" si="104"/>
        <v>3605</v>
      </c>
      <c r="F3388">
        <v>59.05</v>
      </c>
      <c r="G3388">
        <v>24.45</v>
      </c>
      <c r="H3388" t="s">
        <v>795</v>
      </c>
      <c r="I3388" s="4">
        <v>25</v>
      </c>
      <c r="J3388" s="4">
        <v>11</v>
      </c>
      <c r="K3388" s="6">
        <v>1994</v>
      </c>
      <c r="L3388" s="1">
        <f t="shared" si="105"/>
        <v>11430</v>
      </c>
      <c r="M3388">
        <v>59.03</v>
      </c>
      <c r="N3388">
        <v>24.43</v>
      </c>
      <c r="O3388" t="s">
        <v>795</v>
      </c>
      <c r="P3388" t="s">
        <v>40</v>
      </c>
      <c r="Q3388" t="s">
        <v>35</v>
      </c>
      <c r="R3388">
        <v>904</v>
      </c>
      <c r="S3388">
        <v>3</v>
      </c>
      <c r="T3388">
        <v>208</v>
      </c>
    </row>
    <row r="3389" spans="1:20">
      <c r="A3389" t="s">
        <v>1260</v>
      </c>
      <c r="B3389" s="4">
        <v>15</v>
      </c>
      <c r="C3389" s="4">
        <v>5</v>
      </c>
      <c r="D3389" s="4">
        <v>1992</v>
      </c>
      <c r="E3389" s="1">
        <f t="shared" si="104"/>
        <v>7591</v>
      </c>
      <c r="F3389">
        <v>51.73</v>
      </c>
      <c r="G3389">
        <v>-5.3</v>
      </c>
      <c r="H3389" t="s">
        <v>4129</v>
      </c>
      <c r="I3389" s="4">
        <v>27</v>
      </c>
      <c r="J3389" s="4">
        <v>6</v>
      </c>
      <c r="K3389" s="6">
        <v>2009</v>
      </c>
      <c r="L3389" s="1">
        <f t="shared" si="105"/>
        <v>12022</v>
      </c>
      <c r="M3389">
        <v>52.4</v>
      </c>
      <c r="N3389">
        <v>-4.08</v>
      </c>
      <c r="O3389" t="s">
        <v>4129</v>
      </c>
      <c r="P3389" t="s">
        <v>40</v>
      </c>
      <c r="Q3389" t="s">
        <v>52</v>
      </c>
      <c r="R3389">
        <v>6252</v>
      </c>
      <c r="S3389">
        <v>112</v>
      </c>
      <c r="T3389">
        <v>49</v>
      </c>
    </row>
    <row r="3390" spans="1:20">
      <c r="A3390" t="s">
        <v>1261</v>
      </c>
      <c r="B3390" s="4">
        <v>15</v>
      </c>
      <c r="C3390" s="4">
        <v>5</v>
      </c>
      <c r="D3390" s="4">
        <v>1992</v>
      </c>
      <c r="E3390" s="1">
        <f t="shared" si="104"/>
        <v>7591</v>
      </c>
      <c r="F3390">
        <v>51.73</v>
      </c>
      <c r="G3390">
        <v>-5.3</v>
      </c>
      <c r="H3390" t="s">
        <v>4129</v>
      </c>
      <c r="I3390" s="4">
        <v>8</v>
      </c>
      <c r="J3390" s="4">
        <v>6</v>
      </c>
      <c r="K3390" s="6">
        <v>1992</v>
      </c>
      <c r="L3390" s="1">
        <f t="shared" si="105"/>
        <v>5066</v>
      </c>
      <c r="M3390">
        <v>51.73</v>
      </c>
      <c r="N3390">
        <v>-5.3</v>
      </c>
      <c r="O3390" t="s">
        <v>4129</v>
      </c>
      <c r="P3390" t="s">
        <v>40</v>
      </c>
      <c r="Q3390" t="s">
        <v>35</v>
      </c>
      <c r="R3390">
        <v>24</v>
      </c>
      <c r="S3390">
        <v>0</v>
      </c>
      <c r="T3390">
        <v>0</v>
      </c>
    </row>
    <row r="3391" spans="1:20">
      <c r="A3391" t="s">
        <v>1262</v>
      </c>
      <c r="B3391" s="4">
        <v>23</v>
      </c>
      <c r="C3391" s="4">
        <v>5</v>
      </c>
      <c r="D3391" s="4">
        <v>1992</v>
      </c>
      <c r="E3391" s="1">
        <f t="shared" si="104"/>
        <v>10513</v>
      </c>
      <c r="F3391">
        <v>51.73</v>
      </c>
      <c r="G3391">
        <v>-5.3</v>
      </c>
      <c r="H3391" t="s">
        <v>4129</v>
      </c>
      <c r="I3391" s="4">
        <v>20</v>
      </c>
      <c r="J3391" s="4">
        <v>6</v>
      </c>
      <c r="K3391" s="6">
        <v>1992</v>
      </c>
      <c r="L3391" s="1">
        <f t="shared" si="105"/>
        <v>9449</v>
      </c>
      <c r="M3391">
        <v>51.73</v>
      </c>
      <c r="N3391">
        <v>-5.3</v>
      </c>
      <c r="O3391" t="s">
        <v>4129</v>
      </c>
      <c r="P3391" t="s">
        <v>84</v>
      </c>
      <c r="Q3391" t="s">
        <v>35</v>
      </c>
      <c r="R3391">
        <v>28</v>
      </c>
      <c r="S3391">
        <v>0</v>
      </c>
      <c r="T3391">
        <v>0</v>
      </c>
    </row>
    <row r="3392" spans="1:20">
      <c r="A3392" t="s">
        <v>1398</v>
      </c>
      <c r="B3392" s="4">
        <v>30</v>
      </c>
      <c r="C3392" s="4">
        <v>5</v>
      </c>
      <c r="D3392" s="4">
        <v>1992</v>
      </c>
      <c r="E3392" s="1">
        <f t="shared" si="104"/>
        <v>13070</v>
      </c>
      <c r="F3392">
        <v>53.2</v>
      </c>
      <c r="G3392">
        <v>-1.48</v>
      </c>
      <c r="H3392" t="s">
        <v>4129</v>
      </c>
      <c r="I3392" s="4">
        <v>13</v>
      </c>
      <c r="J3392" s="4">
        <v>4</v>
      </c>
      <c r="K3392" s="6">
        <v>1993</v>
      </c>
      <c r="L3392" s="1">
        <f t="shared" si="105"/>
        <v>6832</v>
      </c>
      <c r="M3392">
        <v>53.2</v>
      </c>
      <c r="N3392">
        <v>-1.48</v>
      </c>
      <c r="O3392" t="s">
        <v>4129</v>
      </c>
      <c r="P3392" t="s">
        <v>40</v>
      </c>
      <c r="Q3392" t="s">
        <v>35</v>
      </c>
      <c r="R3392">
        <v>318</v>
      </c>
      <c r="S3392">
        <v>0</v>
      </c>
      <c r="T3392">
        <v>0</v>
      </c>
    </row>
    <row r="3393" spans="1:20">
      <c r="A3393" t="s">
        <v>1416</v>
      </c>
      <c r="B3393" s="4">
        <v>27</v>
      </c>
      <c r="C3393" s="4">
        <v>5</v>
      </c>
      <c r="D3393" s="4">
        <v>1992</v>
      </c>
      <c r="E3393" s="1">
        <f t="shared" si="104"/>
        <v>11974</v>
      </c>
      <c r="F3393">
        <v>52.93</v>
      </c>
      <c r="G3393">
        <v>-1.45</v>
      </c>
      <c r="H3393" t="s">
        <v>4129</v>
      </c>
      <c r="I3393" s="4">
        <v>26</v>
      </c>
      <c r="J3393" s="4">
        <v>7</v>
      </c>
      <c r="K3393" s="6">
        <v>1994</v>
      </c>
      <c r="L3393" s="1">
        <f t="shared" si="105"/>
        <v>11672</v>
      </c>
      <c r="M3393">
        <v>52.93</v>
      </c>
      <c r="N3393">
        <v>-1.45</v>
      </c>
      <c r="O3393" t="s">
        <v>4129</v>
      </c>
      <c r="P3393" t="s">
        <v>40</v>
      </c>
      <c r="Q3393" t="s">
        <v>35</v>
      </c>
      <c r="R3393">
        <v>790</v>
      </c>
      <c r="S3393">
        <v>0</v>
      </c>
      <c r="T3393">
        <v>0</v>
      </c>
    </row>
    <row r="3394" spans="1:20">
      <c r="A3394" t="s">
        <v>1441</v>
      </c>
      <c r="B3394" s="4">
        <v>6</v>
      </c>
      <c r="C3394" s="4">
        <v>5</v>
      </c>
      <c r="D3394" s="4">
        <v>1992</v>
      </c>
      <c r="E3394" s="1">
        <f t="shared" si="104"/>
        <v>4304</v>
      </c>
      <c r="F3394">
        <v>51.78</v>
      </c>
      <c r="G3394">
        <v>0</v>
      </c>
      <c r="H3394" t="s">
        <v>4129</v>
      </c>
      <c r="I3394" s="4">
        <v>4</v>
      </c>
      <c r="J3394" s="4">
        <v>8</v>
      </c>
      <c r="K3394" s="6">
        <v>1996</v>
      </c>
      <c r="L3394" s="1">
        <f t="shared" si="105"/>
        <v>3670</v>
      </c>
      <c r="M3394">
        <v>51.95</v>
      </c>
      <c r="N3394">
        <v>0.08</v>
      </c>
      <c r="O3394" t="s">
        <v>4129</v>
      </c>
      <c r="P3394" t="s">
        <v>40</v>
      </c>
      <c r="Q3394" t="s">
        <v>52</v>
      </c>
      <c r="R3394">
        <v>1551</v>
      </c>
      <c r="S3394">
        <v>20</v>
      </c>
      <c r="T3394">
        <v>18</v>
      </c>
    </row>
    <row r="3395" spans="1:20">
      <c r="A3395" t="s">
        <v>1442</v>
      </c>
      <c r="B3395" s="4">
        <v>16</v>
      </c>
      <c r="C3395" s="4">
        <v>5</v>
      </c>
      <c r="D3395" s="4">
        <v>1992</v>
      </c>
      <c r="E3395" s="1">
        <f t="shared" ref="E3395:E3458" si="106">DATE(B3395,C3395,D3395)</f>
        <v>7957</v>
      </c>
      <c r="F3395">
        <v>51.78</v>
      </c>
      <c r="G3395">
        <v>0</v>
      </c>
      <c r="H3395" t="s">
        <v>4129</v>
      </c>
      <c r="I3395" s="4">
        <v>7</v>
      </c>
      <c r="J3395" s="4">
        <v>4</v>
      </c>
      <c r="K3395" s="6">
        <v>1994</v>
      </c>
      <c r="L3395" s="1">
        <f t="shared" ref="L3395:L3458" si="107">DATE(I3395,J3395,K3395)</f>
        <v>4641</v>
      </c>
      <c r="M3395">
        <v>51.78</v>
      </c>
      <c r="N3395">
        <v>0.02</v>
      </c>
      <c r="O3395" t="s">
        <v>4129</v>
      </c>
      <c r="P3395" t="s">
        <v>40</v>
      </c>
      <c r="Q3395" t="s">
        <v>35</v>
      </c>
      <c r="R3395">
        <v>691</v>
      </c>
      <c r="S3395">
        <v>2</v>
      </c>
      <c r="T3395">
        <v>91</v>
      </c>
    </row>
    <row r="3396" spans="1:20">
      <c r="A3396" t="s">
        <v>1445</v>
      </c>
      <c r="B3396" s="4">
        <v>23</v>
      </c>
      <c r="C3396" s="4">
        <v>5</v>
      </c>
      <c r="D3396" s="4">
        <v>1992</v>
      </c>
      <c r="E3396" s="1">
        <f t="shared" si="106"/>
        <v>10513</v>
      </c>
      <c r="F3396">
        <v>51.77</v>
      </c>
      <c r="G3396">
        <v>-0.75</v>
      </c>
      <c r="H3396" t="s">
        <v>4129</v>
      </c>
      <c r="I3396" s="4">
        <v>7</v>
      </c>
      <c r="J3396" s="4">
        <v>7</v>
      </c>
      <c r="K3396" s="6">
        <v>1992</v>
      </c>
      <c r="L3396" s="1">
        <f t="shared" si="107"/>
        <v>4730</v>
      </c>
      <c r="M3396">
        <v>51.77</v>
      </c>
      <c r="N3396">
        <v>-0.75</v>
      </c>
      <c r="O3396" t="s">
        <v>4129</v>
      </c>
      <c r="P3396" t="s">
        <v>81</v>
      </c>
      <c r="Q3396" t="s">
        <v>35</v>
      </c>
      <c r="R3396">
        <v>45</v>
      </c>
      <c r="S3396">
        <v>0</v>
      </c>
      <c r="T3396">
        <v>0</v>
      </c>
    </row>
    <row r="3397" spans="1:20">
      <c r="A3397" t="s">
        <v>1446</v>
      </c>
      <c r="B3397" s="4">
        <v>24</v>
      </c>
      <c r="C3397" s="4">
        <v>5</v>
      </c>
      <c r="D3397" s="4">
        <v>1992</v>
      </c>
      <c r="E3397" s="1">
        <f t="shared" si="106"/>
        <v>10879</v>
      </c>
      <c r="F3397">
        <v>54.97</v>
      </c>
      <c r="G3397">
        <v>-1.73</v>
      </c>
      <c r="H3397" t="s">
        <v>4129</v>
      </c>
      <c r="I3397" s="4">
        <v>17</v>
      </c>
      <c r="J3397" s="4">
        <v>3</v>
      </c>
      <c r="K3397" s="6">
        <v>1993</v>
      </c>
      <c r="L3397" s="1">
        <f t="shared" si="107"/>
        <v>8262</v>
      </c>
      <c r="M3397">
        <v>55.2</v>
      </c>
      <c r="N3397">
        <v>-1.85</v>
      </c>
      <c r="O3397" t="s">
        <v>4129</v>
      </c>
      <c r="P3397" t="s">
        <v>26</v>
      </c>
      <c r="Q3397" t="s">
        <v>35</v>
      </c>
      <c r="R3397">
        <v>297</v>
      </c>
      <c r="S3397">
        <v>27</v>
      </c>
      <c r="T3397">
        <v>345</v>
      </c>
    </row>
    <row r="3398" spans="1:20">
      <c r="A3398" t="s">
        <v>1455</v>
      </c>
      <c r="B3398" s="4">
        <v>29</v>
      </c>
      <c r="C3398" s="4">
        <v>4</v>
      </c>
      <c r="D3398" s="4">
        <v>1992</v>
      </c>
      <c r="E3398" s="1">
        <f t="shared" si="106"/>
        <v>12675</v>
      </c>
      <c r="F3398">
        <v>53.33</v>
      </c>
      <c r="G3398">
        <v>-2.8</v>
      </c>
      <c r="H3398" t="s">
        <v>4129</v>
      </c>
      <c r="I3398" s="4">
        <v>22</v>
      </c>
      <c r="J3398" s="4">
        <v>5</v>
      </c>
      <c r="K3398" s="6">
        <v>1992</v>
      </c>
      <c r="L3398" s="1">
        <f t="shared" si="107"/>
        <v>10148</v>
      </c>
      <c r="M3398">
        <v>53.37</v>
      </c>
      <c r="N3398">
        <v>-2.85</v>
      </c>
      <c r="O3398" t="s">
        <v>4129</v>
      </c>
      <c r="P3398" t="s">
        <v>140</v>
      </c>
      <c r="Q3398" t="s">
        <v>27</v>
      </c>
      <c r="R3398">
        <v>23</v>
      </c>
      <c r="S3398">
        <v>5</v>
      </c>
      <c r="T3398">
        <v>319</v>
      </c>
    </row>
    <row r="3399" spans="1:20">
      <c r="A3399" t="s">
        <v>1456</v>
      </c>
      <c r="B3399" s="4">
        <v>5</v>
      </c>
      <c r="C3399" s="4">
        <v>5</v>
      </c>
      <c r="D3399" s="4">
        <v>1992</v>
      </c>
      <c r="E3399" s="1">
        <f t="shared" si="106"/>
        <v>3939</v>
      </c>
      <c r="F3399">
        <v>53.33</v>
      </c>
      <c r="G3399">
        <v>-2.82</v>
      </c>
      <c r="H3399" t="s">
        <v>4129</v>
      </c>
      <c r="I3399" s="4">
        <v>5</v>
      </c>
      <c r="J3399" s="4">
        <v>6</v>
      </c>
      <c r="K3399" s="6">
        <v>1992</v>
      </c>
      <c r="L3399" s="1">
        <f t="shared" si="107"/>
        <v>3970</v>
      </c>
      <c r="M3399">
        <v>53.33</v>
      </c>
      <c r="N3399">
        <v>-2.8</v>
      </c>
      <c r="O3399" t="s">
        <v>4129</v>
      </c>
      <c r="P3399" t="s">
        <v>26</v>
      </c>
      <c r="Q3399" t="s">
        <v>35</v>
      </c>
      <c r="R3399">
        <v>31</v>
      </c>
      <c r="S3399">
        <v>2</v>
      </c>
      <c r="T3399">
        <v>91</v>
      </c>
    </row>
    <row r="3400" spans="1:20">
      <c r="A3400" t="s">
        <v>1457</v>
      </c>
      <c r="B3400" s="4">
        <v>5</v>
      </c>
      <c r="C3400" s="4">
        <v>5</v>
      </c>
      <c r="D3400" s="4">
        <v>1992</v>
      </c>
      <c r="E3400" s="1">
        <f t="shared" si="106"/>
        <v>3939</v>
      </c>
      <c r="F3400">
        <v>53.33</v>
      </c>
      <c r="G3400">
        <v>-2.82</v>
      </c>
      <c r="H3400" t="s">
        <v>4129</v>
      </c>
      <c r="I3400" s="4">
        <v>5</v>
      </c>
      <c r="J3400" s="4">
        <v>6</v>
      </c>
      <c r="K3400" s="6">
        <v>1992</v>
      </c>
      <c r="L3400" s="1">
        <f t="shared" si="107"/>
        <v>3970</v>
      </c>
      <c r="M3400">
        <v>53.33</v>
      </c>
      <c r="N3400">
        <v>-2.8</v>
      </c>
      <c r="O3400" t="s">
        <v>4129</v>
      </c>
      <c r="P3400" t="s">
        <v>26</v>
      </c>
      <c r="Q3400" t="s">
        <v>35</v>
      </c>
      <c r="R3400">
        <v>31</v>
      </c>
      <c r="S3400">
        <v>2</v>
      </c>
      <c r="T3400">
        <v>91</v>
      </c>
    </row>
    <row r="3401" spans="1:20">
      <c r="A3401" t="s">
        <v>1458</v>
      </c>
      <c r="B3401" s="4">
        <v>5</v>
      </c>
      <c r="C3401" s="4">
        <v>5</v>
      </c>
      <c r="D3401" s="4">
        <v>1992</v>
      </c>
      <c r="E3401" s="1">
        <f t="shared" si="106"/>
        <v>3939</v>
      </c>
      <c r="F3401">
        <v>53.33</v>
      </c>
      <c r="G3401">
        <v>-2.82</v>
      </c>
      <c r="H3401" t="s">
        <v>4129</v>
      </c>
      <c r="I3401" s="4">
        <v>5</v>
      </c>
      <c r="J3401" s="4">
        <v>6</v>
      </c>
      <c r="K3401" s="6">
        <v>1992</v>
      </c>
      <c r="L3401" s="1">
        <f t="shared" si="107"/>
        <v>3970</v>
      </c>
      <c r="M3401">
        <v>53.33</v>
      </c>
      <c r="N3401">
        <v>-2.8</v>
      </c>
      <c r="O3401" t="s">
        <v>4129</v>
      </c>
      <c r="P3401" t="s">
        <v>26</v>
      </c>
      <c r="Q3401" t="s">
        <v>35</v>
      </c>
      <c r="R3401">
        <v>31</v>
      </c>
      <c r="S3401">
        <v>2</v>
      </c>
      <c r="T3401">
        <v>91</v>
      </c>
    </row>
    <row r="3402" spans="1:20">
      <c r="A3402" t="s">
        <v>1459</v>
      </c>
      <c r="B3402" s="4">
        <v>10</v>
      </c>
      <c r="C3402" s="4">
        <v>5</v>
      </c>
      <c r="D3402" s="4">
        <v>1992</v>
      </c>
      <c r="E3402" s="1">
        <f t="shared" si="106"/>
        <v>5765</v>
      </c>
      <c r="F3402">
        <v>53.37</v>
      </c>
      <c r="G3402">
        <v>-2.83</v>
      </c>
      <c r="H3402" t="s">
        <v>4129</v>
      </c>
      <c r="I3402" s="4">
        <v>2</v>
      </c>
      <c r="J3402" s="4">
        <v>5</v>
      </c>
      <c r="K3402" s="6">
        <v>1993</v>
      </c>
      <c r="L3402" s="1">
        <f t="shared" si="107"/>
        <v>2844</v>
      </c>
      <c r="M3402">
        <v>53.37</v>
      </c>
      <c r="N3402">
        <v>-2.83</v>
      </c>
      <c r="O3402" t="s">
        <v>4129</v>
      </c>
      <c r="P3402" t="s">
        <v>26</v>
      </c>
      <c r="Q3402" t="s">
        <v>35</v>
      </c>
      <c r="R3402">
        <v>357</v>
      </c>
      <c r="S3402">
        <v>0</v>
      </c>
      <c r="T3402">
        <v>0</v>
      </c>
    </row>
    <row r="3403" spans="1:20">
      <c r="A3403" t="s">
        <v>2379</v>
      </c>
      <c r="B3403" s="4">
        <v>9</v>
      </c>
      <c r="C3403" s="4">
        <v>6</v>
      </c>
      <c r="D3403" s="4">
        <v>1992</v>
      </c>
      <c r="E3403" s="1">
        <f t="shared" si="106"/>
        <v>5431</v>
      </c>
      <c r="F3403">
        <v>58.55</v>
      </c>
      <c r="G3403">
        <v>6.07</v>
      </c>
      <c r="H3403" t="s">
        <v>669</v>
      </c>
      <c r="I3403" s="4">
        <v>15</v>
      </c>
      <c r="J3403" s="4">
        <v>10</v>
      </c>
      <c r="K3403" s="6">
        <v>1992</v>
      </c>
      <c r="L3403" s="1">
        <f t="shared" si="107"/>
        <v>7744</v>
      </c>
      <c r="M3403">
        <v>58.58</v>
      </c>
      <c r="N3403">
        <v>6.08</v>
      </c>
      <c r="O3403" t="s">
        <v>669</v>
      </c>
      <c r="P3403" t="s">
        <v>26</v>
      </c>
      <c r="Q3403" t="s">
        <v>35</v>
      </c>
      <c r="R3403">
        <v>128</v>
      </c>
      <c r="S3403">
        <v>4</v>
      </c>
      <c r="T3403">
        <v>15</v>
      </c>
    </row>
    <row r="3404" spans="1:20">
      <c r="A3404" t="s">
        <v>2726</v>
      </c>
      <c r="B3404" s="4">
        <v>3</v>
      </c>
      <c r="C3404" s="4">
        <v>6</v>
      </c>
      <c r="D3404" s="4">
        <v>1992</v>
      </c>
      <c r="E3404" s="1">
        <f t="shared" si="106"/>
        <v>3239</v>
      </c>
      <c r="F3404">
        <v>65.63</v>
      </c>
      <c r="G3404">
        <v>29.17</v>
      </c>
      <c r="H3404" t="s">
        <v>2455</v>
      </c>
      <c r="I3404" s="4">
        <v>26</v>
      </c>
      <c r="J3404" s="4">
        <v>8</v>
      </c>
      <c r="K3404" s="6">
        <v>1992</v>
      </c>
      <c r="L3404" s="1">
        <f t="shared" si="107"/>
        <v>11701</v>
      </c>
      <c r="M3404">
        <v>65.63</v>
      </c>
      <c r="N3404">
        <v>29.17</v>
      </c>
      <c r="O3404" t="s">
        <v>2455</v>
      </c>
      <c r="P3404" t="s">
        <v>81</v>
      </c>
      <c r="Q3404" t="s">
        <v>27</v>
      </c>
      <c r="R3404">
        <v>84</v>
      </c>
      <c r="S3404">
        <v>0</v>
      </c>
      <c r="T3404">
        <v>0</v>
      </c>
    </row>
    <row r="3405" spans="1:20">
      <c r="A3405" t="s">
        <v>2890</v>
      </c>
      <c r="B3405" s="4">
        <v>23</v>
      </c>
      <c r="C3405" s="4">
        <v>6</v>
      </c>
      <c r="D3405" s="4">
        <v>1992</v>
      </c>
      <c r="E3405" s="1">
        <f t="shared" si="106"/>
        <v>10544</v>
      </c>
      <c r="F3405">
        <v>61</v>
      </c>
      <c r="G3405">
        <v>25.7</v>
      </c>
      <c r="H3405" t="s">
        <v>2455</v>
      </c>
      <c r="I3405" s="4">
        <v>27</v>
      </c>
      <c r="J3405" s="4">
        <v>7</v>
      </c>
      <c r="K3405" s="6">
        <v>1992</v>
      </c>
      <c r="L3405" s="1">
        <f t="shared" si="107"/>
        <v>12035</v>
      </c>
      <c r="M3405">
        <v>61</v>
      </c>
      <c r="N3405">
        <v>25.68</v>
      </c>
      <c r="O3405" t="s">
        <v>2455</v>
      </c>
      <c r="P3405" t="s">
        <v>40</v>
      </c>
      <c r="Q3405" t="s">
        <v>35</v>
      </c>
      <c r="R3405">
        <v>34</v>
      </c>
      <c r="S3405">
        <v>1</v>
      </c>
      <c r="T3405">
        <v>270</v>
      </c>
    </row>
    <row r="3406" spans="1:20">
      <c r="A3406" t="s">
        <v>2891</v>
      </c>
      <c r="B3406" s="4">
        <v>2</v>
      </c>
      <c r="C3406" s="4">
        <v>6</v>
      </c>
      <c r="D3406" s="4">
        <v>1992</v>
      </c>
      <c r="E3406" s="1">
        <f t="shared" si="106"/>
        <v>2874</v>
      </c>
      <c r="F3406">
        <v>63.57</v>
      </c>
      <c r="G3406">
        <v>27.22</v>
      </c>
      <c r="H3406" t="s">
        <v>2455</v>
      </c>
      <c r="I3406" s="4">
        <v>22</v>
      </c>
      <c r="J3406" s="4">
        <v>7</v>
      </c>
      <c r="K3406" s="6">
        <v>1992</v>
      </c>
      <c r="L3406" s="1">
        <f t="shared" si="107"/>
        <v>10209</v>
      </c>
      <c r="M3406">
        <v>63.6</v>
      </c>
      <c r="N3406">
        <v>27.17</v>
      </c>
      <c r="O3406" t="s">
        <v>2455</v>
      </c>
      <c r="P3406" t="s">
        <v>81</v>
      </c>
      <c r="Q3406" t="s">
        <v>35</v>
      </c>
      <c r="R3406">
        <v>50</v>
      </c>
      <c r="S3406">
        <v>5</v>
      </c>
      <c r="T3406">
        <v>327</v>
      </c>
    </row>
    <row r="3407" spans="1:20">
      <c r="A3407" t="s">
        <v>3143</v>
      </c>
      <c r="B3407" s="4">
        <v>23</v>
      </c>
      <c r="C3407" s="4">
        <v>6</v>
      </c>
      <c r="D3407" s="4">
        <v>1992</v>
      </c>
      <c r="E3407" s="1">
        <f t="shared" si="106"/>
        <v>10544</v>
      </c>
      <c r="F3407">
        <v>62.93</v>
      </c>
      <c r="G3407">
        <v>23.1</v>
      </c>
      <c r="H3407" t="s">
        <v>2455</v>
      </c>
      <c r="I3407" s="4">
        <v>20</v>
      </c>
      <c r="J3407" s="4">
        <v>3</v>
      </c>
      <c r="K3407" s="6">
        <v>1993</v>
      </c>
      <c r="L3407" s="1">
        <f t="shared" si="107"/>
        <v>9358</v>
      </c>
      <c r="M3407">
        <v>62.95</v>
      </c>
      <c r="N3407">
        <v>23.07</v>
      </c>
      <c r="O3407" t="s">
        <v>2455</v>
      </c>
      <c r="P3407" t="s">
        <v>34</v>
      </c>
      <c r="Q3407" t="s">
        <v>35</v>
      </c>
      <c r="R3407">
        <v>270</v>
      </c>
      <c r="S3407">
        <v>3</v>
      </c>
      <c r="T3407">
        <v>318</v>
      </c>
    </row>
    <row r="3408" spans="1:20">
      <c r="A3408" t="s">
        <v>3171</v>
      </c>
      <c r="B3408" s="4">
        <v>7</v>
      </c>
      <c r="C3408" s="4">
        <v>6</v>
      </c>
      <c r="D3408" s="4">
        <v>1992</v>
      </c>
      <c r="E3408" s="1">
        <f t="shared" si="106"/>
        <v>4700</v>
      </c>
      <c r="F3408">
        <v>60.45</v>
      </c>
      <c r="G3408">
        <v>21.93</v>
      </c>
      <c r="H3408" t="s">
        <v>2455</v>
      </c>
      <c r="I3408" s="4">
        <v>17</v>
      </c>
      <c r="J3408" s="4">
        <v>7</v>
      </c>
      <c r="K3408" s="6">
        <v>1992</v>
      </c>
      <c r="L3408" s="1">
        <f t="shared" si="107"/>
        <v>8383</v>
      </c>
      <c r="M3408">
        <v>60.45</v>
      </c>
      <c r="N3408">
        <v>21.93</v>
      </c>
      <c r="O3408" t="s">
        <v>2455</v>
      </c>
      <c r="P3408" t="s">
        <v>81</v>
      </c>
      <c r="Q3408" t="s">
        <v>35</v>
      </c>
      <c r="R3408">
        <v>40</v>
      </c>
      <c r="S3408">
        <v>0</v>
      </c>
      <c r="T3408">
        <v>0</v>
      </c>
    </row>
    <row r="3409" spans="1:20">
      <c r="A3409" t="s">
        <v>3172</v>
      </c>
      <c r="B3409" s="4">
        <v>7</v>
      </c>
      <c r="C3409" s="4">
        <v>6</v>
      </c>
      <c r="D3409" s="4">
        <v>1992</v>
      </c>
      <c r="E3409" s="1">
        <f t="shared" si="106"/>
        <v>4700</v>
      </c>
      <c r="F3409">
        <v>60.45</v>
      </c>
      <c r="G3409">
        <v>21.93</v>
      </c>
      <c r="H3409" t="s">
        <v>2455</v>
      </c>
      <c r="I3409" s="4">
        <v>17</v>
      </c>
      <c r="J3409" s="4">
        <v>7</v>
      </c>
      <c r="K3409" s="6">
        <v>1992</v>
      </c>
      <c r="L3409" s="1">
        <f t="shared" si="107"/>
        <v>8383</v>
      </c>
      <c r="M3409">
        <v>60.45</v>
      </c>
      <c r="N3409">
        <v>21.93</v>
      </c>
      <c r="O3409" t="s">
        <v>2455</v>
      </c>
      <c r="P3409" t="s">
        <v>81</v>
      </c>
      <c r="Q3409" t="s">
        <v>35</v>
      </c>
      <c r="R3409">
        <v>40</v>
      </c>
      <c r="S3409">
        <v>0</v>
      </c>
      <c r="T3409">
        <v>0</v>
      </c>
    </row>
    <row r="3410" spans="1:20">
      <c r="A3410" t="s">
        <v>3173</v>
      </c>
      <c r="B3410" s="4">
        <v>7</v>
      </c>
      <c r="C3410" s="4">
        <v>6</v>
      </c>
      <c r="D3410" s="4">
        <v>1992</v>
      </c>
      <c r="E3410" s="1">
        <f t="shared" si="106"/>
        <v>4700</v>
      </c>
      <c r="F3410">
        <v>60.45</v>
      </c>
      <c r="G3410">
        <v>21.93</v>
      </c>
      <c r="H3410" t="s">
        <v>2455</v>
      </c>
      <c r="I3410" s="4">
        <v>17</v>
      </c>
      <c r="J3410" s="4">
        <v>7</v>
      </c>
      <c r="K3410" s="6">
        <v>1992</v>
      </c>
      <c r="L3410" s="1">
        <f t="shared" si="107"/>
        <v>8383</v>
      </c>
      <c r="M3410">
        <v>60.45</v>
      </c>
      <c r="N3410">
        <v>21.93</v>
      </c>
      <c r="O3410" t="s">
        <v>2455</v>
      </c>
      <c r="P3410" t="s">
        <v>81</v>
      </c>
      <c r="Q3410" t="s">
        <v>35</v>
      </c>
      <c r="R3410">
        <v>40</v>
      </c>
      <c r="S3410">
        <v>0</v>
      </c>
      <c r="T3410">
        <v>0</v>
      </c>
    </row>
    <row r="3411" spans="1:20">
      <c r="A3411" t="s">
        <v>3217</v>
      </c>
      <c r="B3411" s="4">
        <v>22</v>
      </c>
      <c r="C3411" s="4">
        <v>6</v>
      </c>
      <c r="D3411" s="4">
        <v>1992</v>
      </c>
      <c r="E3411" s="1">
        <f t="shared" si="106"/>
        <v>10179</v>
      </c>
      <c r="F3411">
        <v>61.53</v>
      </c>
      <c r="G3411">
        <v>21.67</v>
      </c>
      <c r="H3411" t="s">
        <v>2455</v>
      </c>
      <c r="I3411" s="4">
        <v>21</v>
      </c>
      <c r="J3411" s="4">
        <v>8</v>
      </c>
      <c r="K3411" s="6">
        <v>1992</v>
      </c>
      <c r="L3411" s="1">
        <f t="shared" si="107"/>
        <v>9875</v>
      </c>
      <c r="M3411">
        <v>61.53</v>
      </c>
      <c r="N3411">
        <v>21.67</v>
      </c>
      <c r="O3411" t="s">
        <v>2455</v>
      </c>
      <c r="P3411" t="s">
        <v>81</v>
      </c>
      <c r="Q3411" t="s">
        <v>35</v>
      </c>
      <c r="R3411">
        <v>60</v>
      </c>
      <c r="S3411">
        <v>0</v>
      </c>
      <c r="T3411">
        <v>0</v>
      </c>
    </row>
    <row r="3412" spans="1:20">
      <c r="A3412" t="s">
        <v>3263</v>
      </c>
      <c r="B3412" s="4">
        <v>28</v>
      </c>
      <c r="C3412" s="4">
        <v>5</v>
      </c>
      <c r="D3412" s="4">
        <v>1992</v>
      </c>
      <c r="E3412" s="1">
        <f t="shared" si="106"/>
        <v>12340</v>
      </c>
      <c r="F3412">
        <v>60.32</v>
      </c>
      <c r="G3412">
        <v>25.02</v>
      </c>
      <c r="H3412" t="s">
        <v>2455</v>
      </c>
      <c r="I3412" s="4">
        <v>8</v>
      </c>
      <c r="J3412" s="4">
        <v>9</v>
      </c>
      <c r="K3412" s="6">
        <v>1992</v>
      </c>
      <c r="L3412" s="1">
        <f t="shared" si="107"/>
        <v>5158</v>
      </c>
      <c r="M3412">
        <v>60.32</v>
      </c>
      <c r="N3412">
        <v>25.02</v>
      </c>
      <c r="O3412" t="s">
        <v>2455</v>
      </c>
      <c r="P3412" t="s">
        <v>81</v>
      </c>
      <c r="Q3412" t="s">
        <v>35</v>
      </c>
      <c r="R3412">
        <v>103</v>
      </c>
      <c r="S3412">
        <v>0</v>
      </c>
      <c r="T3412">
        <v>0</v>
      </c>
    </row>
    <row r="3413" spans="1:20">
      <c r="A3413" t="s">
        <v>3266</v>
      </c>
      <c r="B3413" s="4">
        <v>13</v>
      </c>
      <c r="C3413" s="4">
        <v>6</v>
      </c>
      <c r="D3413" s="4">
        <v>1992</v>
      </c>
      <c r="E3413" s="1">
        <f t="shared" si="106"/>
        <v>6892</v>
      </c>
      <c r="F3413">
        <v>60.58</v>
      </c>
      <c r="G3413">
        <v>27.73</v>
      </c>
      <c r="H3413" t="s">
        <v>2455</v>
      </c>
      <c r="I3413" s="4">
        <v>1</v>
      </c>
      <c r="J3413" s="4">
        <v>8</v>
      </c>
      <c r="K3413" s="6">
        <v>1992</v>
      </c>
      <c r="L3413" s="1">
        <f t="shared" si="107"/>
        <v>2570</v>
      </c>
      <c r="M3413">
        <v>60.58</v>
      </c>
      <c r="N3413">
        <v>27.73</v>
      </c>
      <c r="O3413" t="s">
        <v>2455</v>
      </c>
      <c r="P3413" t="s">
        <v>81</v>
      </c>
      <c r="Q3413" t="s">
        <v>35</v>
      </c>
      <c r="R3413">
        <v>49</v>
      </c>
      <c r="S3413">
        <v>0</v>
      </c>
      <c r="T3413">
        <v>0</v>
      </c>
    </row>
    <row r="3414" spans="1:20">
      <c r="A3414" t="s">
        <v>3267</v>
      </c>
      <c r="B3414" s="4">
        <v>14</v>
      </c>
      <c r="C3414" s="4">
        <v>6</v>
      </c>
      <c r="D3414" s="4">
        <v>1992</v>
      </c>
      <c r="E3414" s="1">
        <f t="shared" si="106"/>
        <v>7257</v>
      </c>
      <c r="F3414">
        <v>60.53</v>
      </c>
      <c r="G3414">
        <v>27.57</v>
      </c>
      <c r="H3414" t="s">
        <v>2455</v>
      </c>
      <c r="I3414" s="4">
        <v>2</v>
      </c>
      <c r="J3414" s="4">
        <v>7</v>
      </c>
      <c r="K3414" s="6">
        <v>1994</v>
      </c>
      <c r="L3414" s="1">
        <f t="shared" si="107"/>
        <v>2906</v>
      </c>
      <c r="M3414">
        <v>60.55</v>
      </c>
      <c r="N3414">
        <v>27.58</v>
      </c>
      <c r="O3414" t="s">
        <v>2455</v>
      </c>
      <c r="P3414" t="s">
        <v>34</v>
      </c>
      <c r="Q3414" t="s">
        <v>35</v>
      </c>
      <c r="R3414">
        <v>748</v>
      </c>
      <c r="S3414">
        <v>3</v>
      </c>
      <c r="T3414">
        <v>27</v>
      </c>
    </row>
    <row r="3415" spans="1:20">
      <c r="A3415" t="s">
        <v>3268</v>
      </c>
      <c r="B3415" s="4">
        <v>21</v>
      </c>
      <c r="C3415" s="4">
        <v>6</v>
      </c>
      <c r="D3415" s="4">
        <v>1992</v>
      </c>
      <c r="E3415" s="1">
        <f t="shared" si="106"/>
        <v>9814</v>
      </c>
      <c r="F3415">
        <v>60.58</v>
      </c>
      <c r="G3415">
        <v>27.72</v>
      </c>
      <c r="H3415" t="s">
        <v>2455</v>
      </c>
      <c r="I3415" s="4">
        <v>23</v>
      </c>
      <c r="J3415" s="4">
        <v>6</v>
      </c>
      <c r="K3415" s="6">
        <v>1992</v>
      </c>
      <c r="L3415" s="1">
        <f t="shared" si="107"/>
        <v>10544</v>
      </c>
      <c r="M3415">
        <v>60.58</v>
      </c>
      <c r="N3415">
        <v>27.72</v>
      </c>
      <c r="O3415" t="s">
        <v>2455</v>
      </c>
      <c r="P3415" t="s">
        <v>40</v>
      </c>
      <c r="Q3415" t="s">
        <v>35</v>
      </c>
      <c r="R3415">
        <v>2</v>
      </c>
      <c r="S3415">
        <v>0</v>
      </c>
      <c r="T3415">
        <v>0</v>
      </c>
    </row>
    <row r="3416" spans="1:20">
      <c r="A3416" t="s">
        <v>3279</v>
      </c>
      <c r="B3416" s="4">
        <v>26</v>
      </c>
      <c r="C3416" s="4">
        <v>5</v>
      </c>
      <c r="D3416" s="4">
        <v>1992</v>
      </c>
      <c r="E3416" s="1">
        <f t="shared" si="106"/>
        <v>11609</v>
      </c>
      <c r="F3416">
        <v>61.48</v>
      </c>
      <c r="G3416">
        <v>21.73</v>
      </c>
      <c r="H3416" t="s">
        <v>2455</v>
      </c>
      <c r="I3416" s="4">
        <v>16</v>
      </c>
      <c r="J3416" s="4">
        <v>6</v>
      </c>
      <c r="K3416" s="6">
        <v>1992</v>
      </c>
      <c r="L3416" s="1">
        <f t="shared" si="107"/>
        <v>7988</v>
      </c>
      <c r="M3416">
        <v>61.48</v>
      </c>
      <c r="N3416">
        <v>21.73</v>
      </c>
      <c r="O3416" t="s">
        <v>2455</v>
      </c>
      <c r="P3416" t="s">
        <v>26</v>
      </c>
      <c r="Q3416" t="s">
        <v>27</v>
      </c>
      <c r="R3416">
        <v>21</v>
      </c>
      <c r="S3416">
        <v>0</v>
      </c>
      <c r="T3416">
        <v>0</v>
      </c>
    </row>
    <row r="3417" spans="1:20">
      <c r="A3417" t="s">
        <v>3280</v>
      </c>
      <c r="B3417" s="4">
        <v>27</v>
      </c>
      <c r="C3417" s="4">
        <v>5</v>
      </c>
      <c r="D3417" s="4">
        <v>1992</v>
      </c>
      <c r="E3417" s="1">
        <f t="shared" si="106"/>
        <v>11974</v>
      </c>
      <c r="F3417">
        <v>61.53</v>
      </c>
      <c r="G3417">
        <v>21.68</v>
      </c>
      <c r="H3417" t="s">
        <v>2455</v>
      </c>
      <c r="I3417" s="4">
        <v>14</v>
      </c>
      <c r="J3417" s="4">
        <v>6</v>
      </c>
      <c r="K3417" s="6">
        <v>1992</v>
      </c>
      <c r="L3417" s="1">
        <f t="shared" si="107"/>
        <v>7257</v>
      </c>
      <c r="M3417">
        <v>61.53</v>
      </c>
      <c r="N3417">
        <v>21.68</v>
      </c>
      <c r="O3417" t="s">
        <v>2455</v>
      </c>
      <c r="P3417" t="s">
        <v>40</v>
      </c>
      <c r="Q3417" t="s">
        <v>35</v>
      </c>
      <c r="R3417">
        <v>18</v>
      </c>
      <c r="S3417">
        <v>0</v>
      </c>
      <c r="T3417">
        <v>0</v>
      </c>
    </row>
    <row r="3418" spans="1:20">
      <c r="A3418" t="s">
        <v>3281</v>
      </c>
      <c r="B3418" s="4">
        <v>28</v>
      </c>
      <c r="C3418" s="4">
        <v>5</v>
      </c>
      <c r="D3418" s="4">
        <v>1992</v>
      </c>
      <c r="E3418" s="1">
        <f t="shared" si="106"/>
        <v>12340</v>
      </c>
      <c r="F3418">
        <v>61.45</v>
      </c>
      <c r="G3418">
        <v>21.73</v>
      </c>
      <c r="H3418" t="s">
        <v>2455</v>
      </c>
      <c r="I3418" s="4">
        <v>12</v>
      </c>
      <c r="J3418" s="4">
        <v>6</v>
      </c>
      <c r="K3418" s="6">
        <v>1992</v>
      </c>
      <c r="L3418" s="1">
        <f t="shared" si="107"/>
        <v>6527</v>
      </c>
      <c r="M3418">
        <v>61.45</v>
      </c>
      <c r="N3418">
        <v>21.73</v>
      </c>
      <c r="O3418" t="s">
        <v>2455</v>
      </c>
      <c r="P3418" t="s">
        <v>26</v>
      </c>
      <c r="Q3418" t="s">
        <v>27</v>
      </c>
      <c r="R3418">
        <v>15</v>
      </c>
      <c r="S3418">
        <v>0</v>
      </c>
      <c r="T3418">
        <v>0</v>
      </c>
    </row>
    <row r="3419" spans="1:20">
      <c r="A3419" t="s">
        <v>3282</v>
      </c>
      <c r="B3419" s="4">
        <v>30</v>
      </c>
      <c r="C3419" s="4">
        <v>5</v>
      </c>
      <c r="D3419" s="4">
        <v>1992</v>
      </c>
      <c r="E3419" s="1">
        <f t="shared" si="106"/>
        <v>13070</v>
      </c>
      <c r="F3419">
        <v>61.52</v>
      </c>
      <c r="G3419">
        <v>21.78</v>
      </c>
      <c r="H3419" t="s">
        <v>2455</v>
      </c>
      <c r="I3419" s="4">
        <v>2</v>
      </c>
      <c r="J3419" s="4">
        <v>7</v>
      </c>
      <c r="K3419" s="6">
        <v>1992</v>
      </c>
      <c r="L3419" s="1">
        <f t="shared" si="107"/>
        <v>2904</v>
      </c>
      <c r="M3419">
        <v>61.52</v>
      </c>
      <c r="N3419">
        <v>21.78</v>
      </c>
      <c r="O3419" t="s">
        <v>2455</v>
      </c>
      <c r="P3419" t="s">
        <v>81</v>
      </c>
      <c r="Q3419" t="s">
        <v>35</v>
      </c>
      <c r="R3419">
        <v>33</v>
      </c>
      <c r="S3419">
        <v>0</v>
      </c>
      <c r="T3419">
        <v>0</v>
      </c>
    </row>
    <row r="3420" spans="1:20">
      <c r="A3420" t="s">
        <v>3283</v>
      </c>
      <c r="B3420" s="4">
        <v>30</v>
      </c>
      <c r="C3420" s="4">
        <v>5</v>
      </c>
      <c r="D3420" s="4">
        <v>1992</v>
      </c>
      <c r="E3420" s="1">
        <f t="shared" si="106"/>
        <v>13070</v>
      </c>
      <c r="F3420">
        <v>61.52</v>
      </c>
      <c r="G3420">
        <v>21.77</v>
      </c>
      <c r="H3420" t="s">
        <v>2455</v>
      </c>
      <c r="I3420" s="4">
        <v>15</v>
      </c>
      <c r="J3420" s="4">
        <v>8</v>
      </c>
      <c r="K3420" s="6">
        <v>1992</v>
      </c>
      <c r="L3420" s="1">
        <f t="shared" si="107"/>
        <v>7683</v>
      </c>
      <c r="M3420">
        <v>61.55</v>
      </c>
      <c r="N3420">
        <v>21.75</v>
      </c>
      <c r="O3420" t="s">
        <v>2455</v>
      </c>
      <c r="P3420" t="s">
        <v>40</v>
      </c>
      <c r="Q3420" t="s">
        <v>35</v>
      </c>
      <c r="R3420">
        <v>77</v>
      </c>
      <c r="S3420">
        <v>4</v>
      </c>
      <c r="T3420">
        <v>347</v>
      </c>
    </row>
    <row r="3421" spans="1:20">
      <c r="A3421" t="s">
        <v>3284</v>
      </c>
      <c r="B3421" s="4">
        <v>1</v>
      </c>
      <c r="C3421" s="4">
        <v>6</v>
      </c>
      <c r="D3421" s="4">
        <v>1992</v>
      </c>
      <c r="E3421" s="1">
        <f t="shared" si="106"/>
        <v>2509</v>
      </c>
      <c r="F3421">
        <v>61.5</v>
      </c>
      <c r="G3421">
        <v>21.77</v>
      </c>
      <c r="H3421" t="s">
        <v>2455</v>
      </c>
      <c r="I3421" s="4">
        <v>30</v>
      </c>
      <c r="J3421" s="4">
        <v>6</v>
      </c>
      <c r="K3421" s="6">
        <v>1992</v>
      </c>
      <c r="L3421" s="1">
        <f t="shared" si="107"/>
        <v>13101</v>
      </c>
      <c r="M3421">
        <v>61.5</v>
      </c>
      <c r="N3421">
        <v>21.75</v>
      </c>
      <c r="O3421" t="s">
        <v>2455</v>
      </c>
      <c r="P3421" t="s">
        <v>81</v>
      </c>
      <c r="Q3421" t="s">
        <v>35</v>
      </c>
      <c r="R3421">
        <v>29</v>
      </c>
      <c r="S3421">
        <v>1</v>
      </c>
      <c r="T3421">
        <v>270</v>
      </c>
    </row>
    <row r="3422" spans="1:20">
      <c r="A3422" t="s">
        <v>3285</v>
      </c>
      <c r="B3422" s="4">
        <v>2</v>
      </c>
      <c r="C3422" s="4">
        <v>6</v>
      </c>
      <c r="D3422" s="4">
        <v>1992</v>
      </c>
      <c r="E3422" s="1">
        <f t="shared" si="106"/>
        <v>2874</v>
      </c>
      <c r="F3422">
        <v>61.42</v>
      </c>
      <c r="G3422">
        <v>21.8</v>
      </c>
      <c r="H3422" t="s">
        <v>2455</v>
      </c>
      <c r="I3422" s="4">
        <v>8</v>
      </c>
      <c r="J3422" s="4">
        <v>7</v>
      </c>
      <c r="K3422" s="6">
        <v>1992</v>
      </c>
      <c r="L3422" s="1">
        <f t="shared" si="107"/>
        <v>5096</v>
      </c>
      <c r="M3422">
        <v>61.42</v>
      </c>
      <c r="N3422">
        <v>21.8</v>
      </c>
      <c r="O3422" t="s">
        <v>2455</v>
      </c>
      <c r="P3422" t="s">
        <v>26</v>
      </c>
      <c r="Q3422" t="s">
        <v>27</v>
      </c>
      <c r="R3422">
        <v>36</v>
      </c>
      <c r="S3422">
        <v>0</v>
      </c>
      <c r="T3422">
        <v>0</v>
      </c>
    </row>
    <row r="3423" spans="1:20">
      <c r="A3423" t="s">
        <v>3286</v>
      </c>
      <c r="B3423" s="4">
        <v>2</v>
      </c>
      <c r="C3423" s="4">
        <v>6</v>
      </c>
      <c r="D3423" s="4">
        <v>1992</v>
      </c>
      <c r="E3423" s="1">
        <f t="shared" si="106"/>
        <v>2874</v>
      </c>
      <c r="F3423">
        <v>61.42</v>
      </c>
      <c r="G3423">
        <v>21.8</v>
      </c>
      <c r="H3423" t="s">
        <v>2455</v>
      </c>
      <c r="I3423" s="4">
        <v>18</v>
      </c>
      <c r="J3423" s="4">
        <v>7</v>
      </c>
      <c r="K3423" s="6">
        <v>1992</v>
      </c>
      <c r="L3423" s="1">
        <f t="shared" si="107"/>
        <v>8748</v>
      </c>
      <c r="M3423">
        <v>61.42</v>
      </c>
      <c r="N3423">
        <v>21.8</v>
      </c>
      <c r="O3423" t="s">
        <v>2455</v>
      </c>
      <c r="P3423" t="s">
        <v>40</v>
      </c>
      <c r="Q3423" t="s">
        <v>35</v>
      </c>
      <c r="R3423">
        <v>46</v>
      </c>
      <c r="S3423">
        <v>0</v>
      </c>
      <c r="T3423">
        <v>0</v>
      </c>
    </row>
    <row r="3424" spans="1:20">
      <c r="A3424" t="s">
        <v>3287</v>
      </c>
      <c r="B3424" s="4">
        <v>2</v>
      </c>
      <c r="C3424" s="4">
        <v>6</v>
      </c>
      <c r="D3424" s="4">
        <v>1992</v>
      </c>
      <c r="E3424" s="1">
        <f t="shared" si="106"/>
        <v>2874</v>
      </c>
      <c r="F3424">
        <v>61.5</v>
      </c>
      <c r="G3424">
        <v>21.77</v>
      </c>
      <c r="H3424" t="s">
        <v>2455</v>
      </c>
      <c r="I3424" s="4">
        <v>9</v>
      </c>
      <c r="J3424" s="4">
        <v>7</v>
      </c>
      <c r="K3424" s="6">
        <v>1992</v>
      </c>
      <c r="L3424" s="1">
        <f t="shared" si="107"/>
        <v>5461</v>
      </c>
      <c r="M3424">
        <v>61.5</v>
      </c>
      <c r="N3424">
        <v>21.77</v>
      </c>
      <c r="O3424" t="s">
        <v>2455</v>
      </c>
      <c r="P3424" t="s">
        <v>81</v>
      </c>
      <c r="Q3424" t="s">
        <v>35</v>
      </c>
      <c r="R3424">
        <v>37</v>
      </c>
      <c r="S3424">
        <v>0</v>
      </c>
      <c r="T3424">
        <v>0</v>
      </c>
    </row>
    <row r="3425" spans="1:20">
      <c r="A3425" t="s">
        <v>3288</v>
      </c>
      <c r="B3425" s="4">
        <v>25</v>
      </c>
      <c r="C3425" s="4">
        <v>5</v>
      </c>
      <c r="D3425" s="4">
        <v>1992</v>
      </c>
      <c r="E3425" s="1">
        <f t="shared" si="106"/>
        <v>11244</v>
      </c>
      <c r="F3425">
        <v>63.27</v>
      </c>
      <c r="G3425">
        <v>22.45</v>
      </c>
      <c r="H3425" t="s">
        <v>2455</v>
      </c>
      <c r="I3425" s="4">
        <v>10</v>
      </c>
      <c r="J3425" s="4">
        <v>8</v>
      </c>
      <c r="K3425" s="6">
        <v>1992</v>
      </c>
      <c r="L3425" s="1">
        <f t="shared" si="107"/>
        <v>5857</v>
      </c>
      <c r="M3425">
        <v>63.27</v>
      </c>
      <c r="N3425">
        <v>22.45</v>
      </c>
      <c r="O3425" t="s">
        <v>2455</v>
      </c>
      <c r="P3425" t="s">
        <v>34</v>
      </c>
      <c r="Q3425" t="s">
        <v>35</v>
      </c>
      <c r="R3425">
        <v>77</v>
      </c>
      <c r="S3425">
        <v>0</v>
      </c>
      <c r="T3425">
        <v>0</v>
      </c>
    </row>
    <row r="3426" spans="1:20">
      <c r="A3426" t="s">
        <v>3289</v>
      </c>
      <c r="B3426" s="4">
        <v>6</v>
      </c>
      <c r="C3426" s="4">
        <v>6</v>
      </c>
      <c r="D3426" s="4">
        <v>1992</v>
      </c>
      <c r="E3426" s="1">
        <f t="shared" si="106"/>
        <v>4335</v>
      </c>
      <c r="F3426">
        <v>63.32</v>
      </c>
      <c r="G3426">
        <v>22.4</v>
      </c>
      <c r="H3426" t="s">
        <v>2455</v>
      </c>
      <c r="I3426" s="4">
        <v>15</v>
      </c>
      <c r="J3426" s="4">
        <v>4</v>
      </c>
      <c r="K3426" s="6">
        <v>1993</v>
      </c>
      <c r="L3426" s="1">
        <f t="shared" si="107"/>
        <v>7562</v>
      </c>
      <c r="M3426">
        <v>63.43</v>
      </c>
      <c r="N3426">
        <v>22.6</v>
      </c>
      <c r="O3426" t="s">
        <v>2455</v>
      </c>
      <c r="P3426" t="s">
        <v>26</v>
      </c>
      <c r="Q3426" t="s">
        <v>35</v>
      </c>
      <c r="R3426">
        <v>313</v>
      </c>
      <c r="S3426">
        <v>17</v>
      </c>
      <c r="T3426">
        <v>38</v>
      </c>
    </row>
    <row r="3427" spans="1:20">
      <c r="A3427" t="s">
        <v>3298</v>
      </c>
      <c r="B3427" s="4">
        <v>29</v>
      </c>
      <c r="C3427" s="4">
        <v>5</v>
      </c>
      <c r="D3427" s="4">
        <v>1992</v>
      </c>
      <c r="E3427" s="1">
        <f t="shared" si="106"/>
        <v>12705</v>
      </c>
      <c r="F3427">
        <v>62.7</v>
      </c>
      <c r="G3427">
        <v>22.47</v>
      </c>
      <c r="H3427" t="s">
        <v>2455</v>
      </c>
      <c r="I3427" s="4">
        <v>13</v>
      </c>
      <c r="J3427" s="4">
        <v>6</v>
      </c>
      <c r="K3427" s="6">
        <v>1992</v>
      </c>
      <c r="L3427" s="1">
        <f t="shared" si="107"/>
        <v>6892</v>
      </c>
      <c r="M3427">
        <v>62.7</v>
      </c>
      <c r="N3427">
        <v>22.47</v>
      </c>
      <c r="O3427" t="s">
        <v>2455</v>
      </c>
      <c r="P3427" t="s">
        <v>26</v>
      </c>
      <c r="Q3427" t="s">
        <v>27</v>
      </c>
      <c r="R3427">
        <v>15</v>
      </c>
      <c r="S3427">
        <v>0</v>
      </c>
      <c r="T3427">
        <v>0</v>
      </c>
    </row>
    <row r="3428" spans="1:20">
      <c r="A3428" t="s">
        <v>3299</v>
      </c>
      <c r="B3428" s="4">
        <v>20</v>
      </c>
      <c r="C3428" s="4">
        <v>6</v>
      </c>
      <c r="D3428" s="4">
        <v>1992</v>
      </c>
      <c r="E3428" s="1">
        <f t="shared" si="106"/>
        <v>9449</v>
      </c>
      <c r="F3428">
        <v>62.72</v>
      </c>
      <c r="G3428">
        <v>22.53</v>
      </c>
      <c r="H3428" t="s">
        <v>2455</v>
      </c>
      <c r="I3428" s="4">
        <v>7</v>
      </c>
      <c r="J3428" s="4">
        <v>7</v>
      </c>
      <c r="K3428" s="6">
        <v>1992</v>
      </c>
      <c r="L3428" s="1">
        <f t="shared" si="107"/>
        <v>4730</v>
      </c>
      <c r="M3428">
        <v>62.72</v>
      </c>
      <c r="N3428">
        <v>22.53</v>
      </c>
      <c r="O3428" t="s">
        <v>2455</v>
      </c>
      <c r="P3428" t="s">
        <v>26</v>
      </c>
      <c r="Q3428" t="s">
        <v>27</v>
      </c>
      <c r="R3428">
        <v>17</v>
      </c>
      <c r="S3428">
        <v>0</v>
      </c>
      <c r="T3428">
        <v>0</v>
      </c>
    </row>
    <row r="3429" spans="1:20">
      <c r="A3429" t="s">
        <v>3300</v>
      </c>
      <c r="B3429" s="4">
        <v>11</v>
      </c>
      <c r="C3429" s="4">
        <v>6</v>
      </c>
      <c r="D3429" s="4">
        <v>1992</v>
      </c>
      <c r="E3429" s="1">
        <f t="shared" si="106"/>
        <v>6161</v>
      </c>
      <c r="F3429">
        <v>63.72</v>
      </c>
      <c r="G3429">
        <v>28.88</v>
      </c>
      <c r="H3429" t="s">
        <v>2455</v>
      </c>
      <c r="I3429" s="4">
        <v>4</v>
      </c>
      <c r="J3429" s="4">
        <v>9</v>
      </c>
      <c r="K3429" s="6">
        <v>1992</v>
      </c>
      <c r="L3429" s="1">
        <f t="shared" si="107"/>
        <v>3697</v>
      </c>
      <c r="M3429">
        <v>63.7</v>
      </c>
      <c r="N3429">
        <v>28.88</v>
      </c>
      <c r="O3429" t="s">
        <v>2455</v>
      </c>
      <c r="P3429" t="s">
        <v>84</v>
      </c>
      <c r="Q3429" t="s">
        <v>35</v>
      </c>
      <c r="R3429">
        <v>85</v>
      </c>
      <c r="S3429">
        <v>2</v>
      </c>
      <c r="T3429">
        <v>181</v>
      </c>
    </row>
    <row r="3430" spans="1:20">
      <c r="A3430" t="s">
        <v>3301</v>
      </c>
      <c r="B3430" s="4">
        <v>11</v>
      </c>
      <c r="C3430" s="4">
        <v>6</v>
      </c>
      <c r="D3430" s="4">
        <v>1992</v>
      </c>
      <c r="E3430" s="1">
        <f t="shared" si="106"/>
        <v>6161</v>
      </c>
      <c r="F3430">
        <v>63.72</v>
      </c>
      <c r="G3430">
        <v>28.88</v>
      </c>
      <c r="H3430" t="s">
        <v>2455</v>
      </c>
      <c r="I3430" s="4">
        <v>15</v>
      </c>
      <c r="J3430" s="4">
        <v>8</v>
      </c>
      <c r="K3430" s="6">
        <v>1992</v>
      </c>
      <c r="L3430" s="1">
        <f t="shared" si="107"/>
        <v>7683</v>
      </c>
      <c r="M3430">
        <v>63.7</v>
      </c>
      <c r="N3430">
        <v>28.9</v>
      </c>
      <c r="O3430" t="s">
        <v>2455</v>
      </c>
      <c r="P3430" t="s">
        <v>26</v>
      </c>
      <c r="Q3430" t="s">
        <v>35</v>
      </c>
      <c r="R3430">
        <v>65</v>
      </c>
      <c r="S3430">
        <v>3</v>
      </c>
      <c r="T3430">
        <v>157</v>
      </c>
    </row>
    <row r="3431" spans="1:20">
      <c r="A3431" t="s">
        <v>3310</v>
      </c>
      <c r="B3431" s="4">
        <v>29</v>
      </c>
      <c r="C3431" s="4">
        <v>5</v>
      </c>
      <c r="D3431" s="4">
        <v>1992</v>
      </c>
      <c r="E3431" s="1">
        <f t="shared" si="106"/>
        <v>12705</v>
      </c>
      <c r="F3431">
        <v>60.3</v>
      </c>
      <c r="G3431">
        <v>25.02</v>
      </c>
      <c r="H3431" t="s">
        <v>2455</v>
      </c>
      <c r="I3431" s="4">
        <v>14</v>
      </c>
      <c r="J3431" s="4">
        <v>8</v>
      </c>
      <c r="K3431" s="6">
        <v>2010</v>
      </c>
      <c r="L3431" s="1">
        <f t="shared" si="107"/>
        <v>7336</v>
      </c>
      <c r="M3431">
        <v>60.3</v>
      </c>
      <c r="N3431">
        <v>25</v>
      </c>
      <c r="O3431" t="s">
        <v>2455</v>
      </c>
      <c r="P3431" t="s">
        <v>40</v>
      </c>
      <c r="Q3431" t="s">
        <v>52</v>
      </c>
      <c r="R3431">
        <v>6651</v>
      </c>
      <c r="S3431">
        <v>1</v>
      </c>
      <c r="T3431">
        <v>270</v>
      </c>
    </row>
    <row r="3432" spans="1:20">
      <c r="A3432" t="s">
        <v>3314</v>
      </c>
      <c r="B3432" s="4">
        <v>27</v>
      </c>
      <c r="C3432" s="4">
        <v>5</v>
      </c>
      <c r="D3432" s="4">
        <v>1992</v>
      </c>
      <c r="E3432" s="1">
        <f t="shared" si="106"/>
        <v>11974</v>
      </c>
      <c r="F3432">
        <v>60.27</v>
      </c>
      <c r="G3432">
        <v>24.87</v>
      </c>
      <c r="H3432" t="s">
        <v>2455</v>
      </c>
      <c r="I3432" s="4">
        <v>12</v>
      </c>
      <c r="J3432" s="4">
        <v>1</v>
      </c>
      <c r="K3432" s="6">
        <v>1993</v>
      </c>
      <c r="L3432" s="1">
        <f t="shared" si="107"/>
        <v>6376</v>
      </c>
      <c r="M3432">
        <v>60.3</v>
      </c>
      <c r="N3432">
        <v>24.83</v>
      </c>
      <c r="O3432" t="s">
        <v>2455</v>
      </c>
      <c r="P3432" t="s">
        <v>34</v>
      </c>
      <c r="Q3432" t="s">
        <v>35</v>
      </c>
      <c r="R3432">
        <v>230</v>
      </c>
      <c r="S3432">
        <v>5</v>
      </c>
      <c r="T3432">
        <v>334</v>
      </c>
    </row>
    <row r="3433" spans="1:20">
      <c r="A3433" t="s">
        <v>3315</v>
      </c>
      <c r="B3433" s="4">
        <v>28</v>
      </c>
      <c r="C3433" s="4">
        <v>5</v>
      </c>
      <c r="D3433" s="4">
        <v>1992</v>
      </c>
      <c r="E3433" s="1">
        <f t="shared" si="106"/>
        <v>12340</v>
      </c>
      <c r="F3433">
        <v>60.22</v>
      </c>
      <c r="G3433">
        <v>25.1</v>
      </c>
      <c r="H3433" t="s">
        <v>2455</v>
      </c>
      <c r="I3433" s="4">
        <v>6</v>
      </c>
      <c r="J3433" s="4">
        <v>5</v>
      </c>
      <c r="K3433" s="6">
        <v>1993</v>
      </c>
      <c r="L3433" s="1">
        <f t="shared" si="107"/>
        <v>4305</v>
      </c>
      <c r="M3433">
        <v>60.2</v>
      </c>
      <c r="N3433">
        <v>25.05</v>
      </c>
      <c r="O3433" t="s">
        <v>2455</v>
      </c>
      <c r="P3433" t="s">
        <v>40</v>
      </c>
      <c r="Q3433" t="s">
        <v>35</v>
      </c>
      <c r="R3433">
        <v>343</v>
      </c>
      <c r="S3433">
        <v>4</v>
      </c>
      <c r="T3433">
        <v>237</v>
      </c>
    </row>
    <row r="3434" spans="1:20">
      <c r="A3434" t="s">
        <v>3316</v>
      </c>
      <c r="B3434" s="4">
        <v>29</v>
      </c>
      <c r="C3434" s="4">
        <v>5</v>
      </c>
      <c r="D3434" s="4">
        <v>1992</v>
      </c>
      <c r="E3434" s="1">
        <f t="shared" si="106"/>
        <v>12705</v>
      </c>
      <c r="F3434">
        <v>60.25</v>
      </c>
      <c r="G3434">
        <v>24.87</v>
      </c>
      <c r="H3434" t="s">
        <v>2455</v>
      </c>
      <c r="I3434" s="4">
        <v>12</v>
      </c>
      <c r="J3434" s="4">
        <v>8</v>
      </c>
      <c r="K3434" s="6">
        <v>1992</v>
      </c>
      <c r="L3434" s="1">
        <f t="shared" si="107"/>
        <v>6588</v>
      </c>
      <c r="M3434">
        <v>60.25</v>
      </c>
      <c r="N3434">
        <v>24.9</v>
      </c>
      <c r="O3434" t="s">
        <v>2455</v>
      </c>
      <c r="P3434" t="s">
        <v>40</v>
      </c>
      <c r="Q3434" t="s">
        <v>35</v>
      </c>
      <c r="R3434">
        <v>75</v>
      </c>
      <c r="S3434">
        <v>2</v>
      </c>
      <c r="T3434">
        <v>91</v>
      </c>
    </row>
    <row r="3435" spans="1:20">
      <c r="A3435" t="s">
        <v>3317</v>
      </c>
      <c r="B3435" s="4">
        <v>29</v>
      </c>
      <c r="C3435" s="4">
        <v>5</v>
      </c>
      <c r="D3435" s="4">
        <v>1992</v>
      </c>
      <c r="E3435" s="1">
        <f t="shared" si="106"/>
        <v>12705</v>
      </c>
      <c r="F3435">
        <v>60.27</v>
      </c>
      <c r="G3435">
        <v>24.87</v>
      </c>
      <c r="H3435" t="s">
        <v>2455</v>
      </c>
      <c r="I3435" s="4">
        <v>28</v>
      </c>
      <c r="J3435" s="4">
        <v>4</v>
      </c>
      <c r="K3435" s="6">
        <v>1993</v>
      </c>
      <c r="L3435" s="1">
        <f t="shared" si="107"/>
        <v>12311</v>
      </c>
      <c r="M3435">
        <v>60.23</v>
      </c>
      <c r="N3435">
        <v>24.93</v>
      </c>
      <c r="O3435" t="s">
        <v>2455</v>
      </c>
      <c r="P3435" t="s">
        <v>34</v>
      </c>
      <c r="Q3435" t="s">
        <v>35</v>
      </c>
      <c r="R3435">
        <v>334</v>
      </c>
      <c r="S3435">
        <v>6</v>
      </c>
      <c r="T3435">
        <v>136</v>
      </c>
    </row>
    <row r="3436" spans="1:20">
      <c r="A3436" t="s">
        <v>3318</v>
      </c>
      <c r="B3436" s="4">
        <v>5</v>
      </c>
      <c r="C3436" s="4">
        <v>6</v>
      </c>
      <c r="D3436" s="4">
        <v>1992</v>
      </c>
      <c r="E3436" s="1">
        <f t="shared" si="106"/>
        <v>3970</v>
      </c>
      <c r="F3436">
        <v>60.25</v>
      </c>
      <c r="G3436">
        <v>24.88</v>
      </c>
      <c r="H3436" t="s">
        <v>2455</v>
      </c>
      <c r="I3436" s="4">
        <v>14</v>
      </c>
      <c r="J3436" s="4">
        <v>6</v>
      </c>
      <c r="K3436" s="6">
        <v>1992</v>
      </c>
      <c r="L3436" s="1">
        <f t="shared" si="107"/>
        <v>7257</v>
      </c>
      <c r="M3436">
        <v>60.23</v>
      </c>
      <c r="N3436">
        <v>24.88</v>
      </c>
      <c r="O3436" t="s">
        <v>2455</v>
      </c>
      <c r="P3436" t="s">
        <v>40</v>
      </c>
      <c r="Q3436" t="s">
        <v>35</v>
      </c>
      <c r="R3436">
        <v>9</v>
      </c>
      <c r="S3436">
        <v>2</v>
      </c>
      <c r="T3436">
        <v>181</v>
      </c>
    </row>
    <row r="3437" spans="1:20">
      <c r="A3437" t="s">
        <v>3319</v>
      </c>
      <c r="B3437" s="4">
        <v>7</v>
      </c>
      <c r="C3437" s="4">
        <v>6</v>
      </c>
      <c r="D3437" s="4">
        <v>1992</v>
      </c>
      <c r="E3437" s="1">
        <f t="shared" si="106"/>
        <v>4700</v>
      </c>
      <c r="F3437">
        <v>60.28</v>
      </c>
      <c r="G3437">
        <v>24.83</v>
      </c>
      <c r="H3437" t="s">
        <v>2455</v>
      </c>
      <c r="I3437" s="4">
        <v>17</v>
      </c>
      <c r="J3437" s="4">
        <v>7</v>
      </c>
      <c r="K3437" s="6">
        <v>1992</v>
      </c>
      <c r="L3437" s="1">
        <f t="shared" si="107"/>
        <v>8383</v>
      </c>
      <c r="M3437">
        <v>60.3</v>
      </c>
      <c r="N3437">
        <v>24.85</v>
      </c>
      <c r="O3437" t="s">
        <v>2455</v>
      </c>
      <c r="P3437" t="s">
        <v>81</v>
      </c>
      <c r="Q3437" t="s">
        <v>35</v>
      </c>
      <c r="R3437">
        <v>40</v>
      </c>
      <c r="S3437">
        <v>3</v>
      </c>
      <c r="T3437">
        <v>27</v>
      </c>
    </row>
    <row r="3438" spans="1:20">
      <c r="A3438" t="s">
        <v>3933</v>
      </c>
      <c r="B3438" s="4">
        <v>7</v>
      </c>
      <c r="C3438" s="4">
        <v>6</v>
      </c>
      <c r="D3438" s="4">
        <v>1992</v>
      </c>
      <c r="E3438" s="1">
        <f t="shared" si="106"/>
        <v>4700</v>
      </c>
      <c r="F3438">
        <v>65.62</v>
      </c>
      <c r="G3438">
        <v>22.15</v>
      </c>
      <c r="H3438" t="s">
        <v>2497</v>
      </c>
      <c r="I3438" s="4">
        <v>1</v>
      </c>
      <c r="J3438" s="4">
        <v>9</v>
      </c>
      <c r="K3438" s="6">
        <v>2009</v>
      </c>
      <c r="L3438" s="1">
        <f t="shared" si="107"/>
        <v>2618</v>
      </c>
      <c r="M3438">
        <v>65.67</v>
      </c>
      <c r="N3438">
        <v>24.42</v>
      </c>
      <c r="O3438" t="s">
        <v>2455</v>
      </c>
      <c r="P3438" t="s">
        <v>40</v>
      </c>
      <c r="Q3438" t="s">
        <v>52</v>
      </c>
      <c r="R3438">
        <v>6295</v>
      </c>
      <c r="S3438">
        <v>105</v>
      </c>
      <c r="T3438">
        <v>87</v>
      </c>
    </row>
    <row r="3439" spans="1:20">
      <c r="A3439" t="s">
        <v>147</v>
      </c>
      <c r="B3439" s="4">
        <v>16</v>
      </c>
      <c r="C3439" s="4">
        <v>5</v>
      </c>
      <c r="D3439" s="4">
        <v>1993</v>
      </c>
      <c r="E3439" s="1">
        <f t="shared" si="106"/>
        <v>7958</v>
      </c>
      <c r="F3439">
        <v>50.92</v>
      </c>
      <c r="G3439">
        <v>4.43</v>
      </c>
      <c r="H3439" t="s">
        <v>22</v>
      </c>
      <c r="I3439" s="4">
        <v>18</v>
      </c>
      <c r="J3439" s="4">
        <v>5</v>
      </c>
      <c r="K3439" s="6">
        <v>1994</v>
      </c>
      <c r="L3439" s="1">
        <f t="shared" si="107"/>
        <v>8689</v>
      </c>
      <c r="M3439">
        <v>50.95</v>
      </c>
      <c r="N3439">
        <v>3.48</v>
      </c>
      <c r="O3439" t="s">
        <v>22</v>
      </c>
      <c r="P3439" t="s">
        <v>26</v>
      </c>
      <c r="Q3439" t="s">
        <v>27</v>
      </c>
      <c r="R3439">
        <v>367</v>
      </c>
      <c r="S3439">
        <v>67</v>
      </c>
      <c r="T3439">
        <v>274</v>
      </c>
    </row>
    <row r="3440" spans="1:20">
      <c r="A3440" t="s">
        <v>247</v>
      </c>
      <c r="B3440" s="4">
        <v>5</v>
      </c>
      <c r="C3440" s="4">
        <v>5</v>
      </c>
      <c r="D3440" s="4">
        <v>1993</v>
      </c>
      <c r="E3440" s="1">
        <f t="shared" si="106"/>
        <v>3940</v>
      </c>
      <c r="F3440">
        <v>49.98</v>
      </c>
      <c r="G3440">
        <v>14.4</v>
      </c>
      <c r="H3440" t="s">
        <v>211</v>
      </c>
      <c r="I3440" s="4">
        <v>20</v>
      </c>
      <c r="J3440" s="4">
        <v>10</v>
      </c>
      <c r="K3440" s="6">
        <v>1997</v>
      </c>
      <c r="L3440" s="1">
        <f t="shared" si="107"/>
        <v>9576</v>
      </c>
      <c r="M3440">
        <v>49.98</v>
      </c>
      <c r="N3440">
        <v>14.4</v>
      </c>
      <c r="O3440" t="s">
        <v>211</v>
      </c>
      <c r="P3440" t="s">
        <v>40</v>
      </c>
      <c r="Q3440" t="s">
        <v>35</v>
      </c>
      <c r="R3440">
        <v>1629</v>
      </c>
      <c r="S3440">
        <v>0</v>
      </c>
      <c r="T3440">
        <v>0</v>
      </c>
    </row>
    <row r="3441" spans="1:20">
      <c r="A3441" t="s">
        <v>849</v>
      </c>
      <c r="B3441" s="4">
        <v>16</v>
      </c>
      <c r="C3441" s="4">
        <v>6</v>
      </c>
      <c r="D3441" s="4">
        <v>1993</v>
      </c>
      <c r="E3441" s="1">
        <f t="shared" si="106"/>
        <v>7989</v>
      </c>
      <c r="F3441">
        <v>58.52</v>
      </c>
      <c r="G3441">
        <v>24.82</v>
      </c>
      <c r="H3441" t="s">
        <v>795</v>
      </c>
      <c r="I3441" s="4">
        <v>7</v>
      </c>
      <c r="J3441" s="4">
        <v>7</v>
      </c>
      <c r="K3441" s="6">
        <v>1993</v>
      </c>
      <c r="L3441" s="1">
        <f t="shared" si="107"/>
        <v>4731</v>
      </c>
      <c r="M3441">
        <v>58.52</v>
      </c>
      <c r="N3441">
        <v>24.82</v>
      </c>
      <c r="O3441" t="s">
        <v>795</v>
      </c>
      <c r="P3441" t="s">
        <v>26</v>
      </c>
      <c r="Q3441" t="s">
        <v>35</v>
      </c>
      <c r="R3441">
        <v>21</v>
      </c>
      <c r="S3441">
        <v>0</v>
      </c>
      <c r="T3441">
        <v>0</v>
      </c>
    </row>
    <row r="3442" spans="1:20">
      <c r="A3442" t="s">
        <v>1263</v>
      </c>
      <c r="B3442" s="4">
        <v>14</v>
      </c>
      <c r="C3442" s="4">
        <v>5</v>
      </c>
      <c r="D3442" s="4">
        <v>1993</v>
      </c>
      <c r="E3442" s="1">
        <f t="shared" si="106"/>
        <v>7227</v>
      </c>
      <c r="F3442">
        <v>51.73</v>
      </c>
      <c r="G3442">
        <v>-5.3</v>
      </c>
      <c r="H3442" t="s">
        <v>4129</v>
      </c>
      <c r="I3442" s="4">
        <v>26</v>
      </c>
      <c r="J3442" s="4">
        <v>6</v>
      </c>
      <c r="K3442" s="6">
        <v>1993</v>
      </c>
      <c r="L3442" s="1">
        <f t="shared" si="107"/>
        <v>11641</v>
      </c>
      <c r="M3442">
        <v>51.73</v>
      </c>
      <c r="N3442">
        <v>-5.3</v>
      </c>
      <c r="O3442" t="s">
        <v>4129</v>
      </c>
      <c r="P3442" t="s">
        <v>40</v>
      </c>
      <c r="Q3442" t="s">
        <v>35</v>
      </c>
      <c r="R3442">
        <v>43</v>
      </c>
      <c r="S3442">
        <v>0</v>
      </c>
      <c r="T3442">
        <v>0</v>
      </c>
    </row>
    <row r="3443" spans="1:20">
      <c r="A3443" t="s">
        <v>1264</v>
      </c>
      <c r="B3443" s="4">
        <v>26</v>
      </c>
      <c r="C3443" s="4">
        <v>5</v>
      </c>
      <c r="D3443" s="4">
        <v>1993</v>
      </c>
      <c r="E3443" s="1">
        <f t="shared" si="106"/>
        <v>11610</v>
      </c>
      <c r="F3443">
        <v>51.73</v>
      </c>
      <c r="G3443">
        <v>-5.3</v>
      </c>
      <c r="H3443" t="s">
        <v>4129</v>
      </c>
      <c r="I3443" s="4">
        <v>20</v>
      </c>
      <c r="J3443" s="4">
        <v>3</v>
      </c>
      <c r="K3443" s="6">
        <v>1994</v>
      </c>
      <c r="L3443" s="1">
        <f t="shared" si="107"/>
        <v>9359</v>
      </c>
      <c r="M3443">
        <v>51.73</v>
      </c>
      <c r="N3443">
        <v>-5.3</v>
      </c>
      <c r="O3443" t="s">
        <v>4129</v>
      </c>
      <c r="P3443" t="s">
        <v>40</v>
      </c>
      <c r="Q3443" t="s">
        <v>35</v>
      </c>
      <c r="R3443">
        <v>298</v>
      </c>
      <c r="S3443">
        <v>0</v>
      </c>
      <c r="T3443">
        <v>0</v>
      </c>
    </row>
    <row r="3444" spans="1:20">
      <c r="A3444" t="s">
        <v>1280</v>
      </c>
      <c r="B3444" s="4">
        <v>17</v>
      </c>
      <c r="C3444" s="4">
        <v>5</v>
      </c>
      <c r="D3444" s="4">
        <v>1993</v>
      </c>
      <c r="E3444" s="1">
        <f t="shared" si="106"/>
        <v>8323</v>
      </c>
      <c r="F3444">
        <v>55.32</v>
      </c>
      <c r="G3444">
        <v>-1.57</v>
      </c>
      <c r="H3444" t="s">
        <v>4129</v>
      </c>
      <c r="I3444" s="4">
        <v>26</v>
      </c>
      <c r="J3444" s="4">
        <v>2</v>
      </c>
      <c r="K3444" s="6">
        <v>1996</v>
      </c>
      <c r="L3444" s="1">
        <f t="shared" si="107"/>
        <v>11524</v>
      </c>
      <c r="M3444">
        <v>55.35</v>
      </c>
      <c r="N3444">
        <v>-1.6</v>
      </c>
      <c r="O3444" t="s">
        <v>4129</v>
      </c>
      <c r="P3444" t="s">
        <v>34</v>
      </c>
      <c r="Q3444" t="s">
        <v>35</v>
      </c>
      <c r="R3444">
        <v>1015</v>
      </c>
      <c r="S3444">
        <v>5</v>
      </c>
      <c r="T3444">
        <v>331</v>
      </c>
    </row>
    <row r="3445" spans="1:20">
      <c r="A3445" t="s">
        <v>1281</v>
      </c>
      <c r="B3445" s="4">
        <v>17</v>
      </c>
      <c r="C3445" s="4">
        <v>5</v>
      </c>
      <c r="D3445" s="4">
        <v>1993</v>
      </c>
      <c r="E3445" s="1">
        <f t="shared" si="106"/>
        <v>8323</v>
      </c>
      <c r="F3445">
        <v>55.32</v>
      </c>
      <c r="G3445">
        <v>-1.57</v>
      </c>
      <c r="H3445" t="s">
        <v>4129</v>
      </c>
      <c r="I3445" s="4">
        <v>11</v>
      </c>
      <c r="J3445" s="4">
        <v>2</v>
      </c>
      <c r="K3445" s="6">
        <v>2001</v>
      </c>
      <c r="L3445" s="1">
        <f t="shared" si="107"/>
        <v>6050</v>
      </c>
      <c r="M3445">
        <v>55.32</v>
      </c>
      <c r="N3445">
        <v>-1.55</v>
      </c>
      <c r="O3445" t="s">
        <v>4129</v>
      </c>
      <c r="P3445" t="s">
        <v>40</v>
      </c>
      <c r="Q3445" t="s">
        <v>52</v>
      </c>
      <c r="R3445">
        <v>2827</v>
      </c>
      <c r="S3445">
        <v>2</v>
      </c>
      <c r="T3445">
        <v>91</v>
      </c>
    </row>
    <row r="3446" spans="1:20">
      <c r="A3446" t="s">
        <v>1392</v>
      </c>
      <c r="B3446" s="4">
        <v>28</v>
      </c>
      <c r="C3446" s="4">
        <v>5</v>
      </c>
      <c r="D3446" s="4">
        <v>1993</v>
      </c>
      <c r="E3446" s="1">
        <f t="shared" si="106"/>
        <v>12341</v>
      </c>
      <c r="F3446">
        <v>53.02</v>
      </c>
      <c r="G3446">
        <v>-2.2200000000000002</v>
      </c>
      <c r="H3446" t="s">
        <v>4129</v>
      </c>
      <c r="I3446" s="4">
        <v>31</v>
      </c>
      <c r="J3446" s="4">
        <v>5</v>
      </c>
      <c r="K3446" s="6">
        <v>1996</v>
      </c>
      <c r="L3446" s="1">
        <f t="shared" si="107"/>
        <v>13439</v>
      </c>
      <c r="M3446">
        <v>53.02</v>
      </c>
      <c r="N3446">
        <v>-2.2200000000000002</v>
      </c>
      <c r="O3446" t="s">
        <v>4129</v>
      </c>
      <c r="P3446" t="s">
        <v>40</v>
      </c>
      <c r="Q3446" t="s">
        <v>35</v>
      </c>
      <c r="R3446">
        <v>1099</v>
      </c>
      <c r="S3446">
        <v>0</v>
      </c>
      <c r="T3446">
        <v>0</v>
      </c>
    </row>
    <row r="3447" spans="1:20">
      <c r="A3447" t="s">
        <v>1410</v>
      </c>
      <c r="B3447" s="4">
        <v>12</v>
      </c>
      <c r="C3447" s="4">
        <v>5</v>
      </c>
      <c r="D3447" s="4">
        <v>1993</v>
      </c>
      <c r="E3447" s="1">
        <f t="shared" si="106"/>
        <v>6497</v>
      </c>
      <c r="F3447">
        <v>52.93</v>
      </c>
      <c r="G3447">
        <v>-1.23</v>
      </c>
      <c r="H3447" t="s">
        <v>4129</v>
      </c>
      <c r="I3447" s="4">
        <v>6</v>
      </c>
      <c r="J3447" s="4">
        <v>8</v>
      </c>
      <c r="K3447" s="6">
        <v>1996</v>
      </c>
      <c r="L3447" s="1">
        <f t="shared" si="107"/>
        <v>4400</v>
      </c>
      <c r="M3447">
        <v>52.93</v>
      </c>
      <c r="N3447">
        <v>-1.23</v>
      </c>
      <c r="O3447" t="s">
        <v>4129</v>
      </c>
      <c r="P3447" t="s">
        <v>40</v>
      </c>
      <c r="Q3447" t="s">
        <v>35</v>
      </c>
      <c r="R3447">
        <v>1182</v>
      </c>
      <c r="S3447">
        <v>0</v>
      </c>
      <c r="T3447">
        <v>0</v>
      </c>
    </row>
    <row r="3448" spans="1:20">
      <c r="A3448" t="s">
        <v>1447</v>
      </c>
      <c r="B3448" s="4">
        <v>18</v>
      </c>
      <c r="C3448" s="4">
        <v>6</v>
      </c>
      <c r="D3448" s="4">
        <v>1993</v>
      </c>
      <c r="E3448" s="1">
        <f t="shared" si="106"/>
        <v>8719</v>
      </c>
      <c r="F3448">
        <v>52.72</v>
      </c>
      <c r="G3448">
        <v>-1.23</v>
      </c>
      <c r="H3448" t="s">
        <v>4129</v>
      </c>
      <c r="I3448" s="4">
        <v>25</v>
      </c>
      <c r="J3448" s="4">
        <v>4</v>
      </c>
      <c r="K3448" s="6">
        <v>1994</v>
      </c>
      <c r="L3448" s="1">
        <f t="shared" si="107"/>
        <v>11216</v>
      </c>
      <c r="M3448">
        <v>53.13</v>
      </c>
      <c r="N3448">
        <v>-1.27</v>
      </c>
      <c r="O3448" t="s">
        <v>4129</v>
      </c>
      <c r="P3448" t="s">
        <v>34</v>
      </c>
      <c r="Q3448" t="s">
        <v>35</v>
      </c>
      <c r="R3448">
        <v>311</v>
      </c>
      <c r="S3448">
        <v>47</v>
      </c>
      <c r="T3448">
        <v>358</v>
      </c>
    </row>
    <row r="3449" spans="1:20">
      <c r="A3449" t="s">
        <v>1460</v>
      </c>
      <c r="B3449" s="4">
        <v>9</v>
      </c>
      <c r="C3449" s="4">
        <v>5</v>
      </c>
      <c r="D3449" s="4">
        <v>1993</v>
      </c>
      <c r="E3449" s="1">
        <f t="shared" si="106"/>
        <v>5401</v>
      </c>
      <c r="F3449">
        <v>53.37</v>
      </c>
      <c r="G3449">
        <v>-2.87</v>
      </c>
      <c r="H3449" t="s">
        <v>4129</v>
      </c>
      <c r="I3449" s="4">
        <v>17</v>
      </c>
      <c r="J3449" s="4">
        <v>6</v>
      </c>
      <c r="K3449" s="6">
        <v>1995</v>
      </c>
      <c r="L3449" s="1">
        <f t="shared" si="107"/>
        <v>8356</v>
      </c>
      <c r="M3449">
        <v>53.37</v>
      </c>
      <c r="N3449">
        <v>-2.87</v>
      </c>
      <c r="O3449" t="s">
        <v>4129</v>
      </c>
      <c r="P3449" t="s">
        <v>40</v>
      </c>
      <c r="Q3449" t="s">
        <v>35</v>
      </c>
      <c r="R3449">
        <v>769</v>
      </c>
      <c r="S3449">
        <v>0</v>
      </c>
      <c r="T3449">
        <v>0</v>
      </c>
    </row>
    <row r="3450" spans="1:20">
      <c r="A3450" t="s">
        <v>1467</v>
      </c>
      <c r="B3450" s="4">
        <v>16</v>
      </c>
      <c r="C3450" s="4">
        <v>5</v>
      </c>
      <c r="D3450" s="4">
        <v>1993</v>
      </c>
      <c r="E3450" s="1">
        <f t="shared" si="106"/>
        <v>7958</v>
      </c>
      <c r="F3450">
        <v>53.43</v>
      </c>
      <c r="G3450">
        <v>-2.4500000000000002</v>
      </c>
      <c r="H3450" t="s">
        <v>4129</v>
      </c>
      <c r="I3450" s="4">
        <v>23</v>
      </c>
      <c r="J3450" s="4">
        <v>10</v>
      </c>
      <c r="K3450" s="6">
        <v>1993</v>
      </c>
      <c r="L3450" s="1">
        <f t="shared" si="107"/>
        <v>10667</v>
      </c>
      <c r="M3450">
        <v>53.45</v>
      </c>
      <c r="N3450">
        <v>-2.4300000000000002</v>
      </c>
      <c r="O3450" t="s">
        <v>4129</v>
      </c>
      <c r="P3450" t="s">
        <v>34</v>
      </c>
      <c r="Q3450" t="s">
        <v>35</v>
      </c>
      <c r="R3450">
        <v>160</v>
      </c>
      <c r="S3450">
        <v>3</v>
      </c>
      <c r="T3450">
        <v>31</v>
      </c>
    </row>
    <row r="3451" spans="1:20">
      <c r="A3451" t="s">
        <v>1471</v>
      </c>
      <c r="B3451" s="4">
        <v>16</v>
      </c>
      <c r="C3451" s="4">
        <v>5</v>
      </c>
      <c r="D3451" s="4">
        <v>1993</v>
      </c>
      <c r="E3451" s="1">
        <f t="shared" si="106"/>
        <v>7958</v>
      </c>
      <c r="F3451">
        <v>53.3</v>
      </c>
      <c r="G3451">
        <v>-2.72</v>
      </c>
      <c r="H3451" t="s">
        <v>4129</v>
      </c>
      <c r="I3451" s="4">
        <v>26</v>
      </c>
      <c r="J3451" s="4">
        <v>4</v>
      </c>
      <c r="K3451" s="6">
        <v>1995</v>
      </c>
      <c r="L3451" s="1">
        <f t="shared" si="107"/>
        <v>11582</v>
      </c>
      <c r="M3451">
        <v>53.33</v>
      </c>
      <c r="N3451">
        <v>-2.67</v>
      </c>
      <c r="O3451" t="s">
        <v>4129</v>
      </c>
      <c r="P3451" t="s">
        <v>40</v>
      </c>
      <c r="Q3451" t="s">
        <v>35</v>
      </c>
      <c r="R3451">
        <v>710</v>
      </c>
      <c r="S3451">
        <v>5</v>
      </c>
      <c r="T3451">
        <v>42</v>
      </c>
    </row>
    <row r="3452" spans="1:20">
      <c r="A3452" t="s">
        <v>1472</v>
      </c>
      <c r="B3452" s="4">
        <v>17</v>
      </c>
      <c r="C3452" s="4">
        <v>5</v>
      </c>
      <c r="D3452" s="4">
        <v>1993</v>
      </c>
      <c r="E3452" s="1">
        <f t="shared" si="106"/>
        <v>8323</v>
      </c>
      <c r="F3452">
        <v>53.38</v>
      </c>
      <c r="G3452">
        <v>-1.55</v>
      </c>
      <c r="H3452" t="s">
        <v>4129</v>
      </c>
      <c r="I3452" s="4">
        <v>29</v>
      </c>
      <c r="J3452" s="4">
        <v>6</v>
      </c>
      <c r="K3452" s="6">
        <v>1993</v>
      </c>
      <c r="L3452" s="1">
        <f t="shared" si="107"/>
        <v>12737</v>
      </c>
      <c r="M3452">
        <v>53.38</v>
      </c>
      <c r="N3452">
        <v>-1.55</v>
      </c>
      <c r="O3452" t="s">
        <v>4129</v>
      </c>
      <c r="P3452" t="s">
        <v>81</v>
      </c>
      <c r="Q3452" t="s">
        <v>35</v>
      </c>
      <c r="R3452">
        <v>43</v>
      </c>
      <c r="S3452">
        <v>0</v>
      </c>
      <c r="T3452">
        <v>0</v>
      </c>
    </row>
    <row r="3453" spans="1:20">
      <c r="A3453" t="s">
        <v>1473</v>
      </c>
      <c r="B3453" s="4">
        <v>18</v>
      </c>
      <c r="C3453" s="4">
        <v>5</v>
      </c>
      <c r="D3453" s="4">
        <v>1993</v>
      </c>
      <c r="E3453" s="1">
        <f t="shared" si="106"/>
        <v>8688</v>
      </c>
      <c r="F3453">
        <v>53.38</v>
      </c>
      <c r="G3453">
        <v>-1.55</v>
      </c>
      <c r="H3453" t="s">
        <v>4129</v>
      </c>
      <c r="I3453" s="4">
        <v>23</v>
      </c>
      <c r="J3453" s="4">
        <v>6</v>
      </c>
      <c r="K3453" s="6">
        <v>1993</v>
      </c>
      <c r="L3453" s="1">
        <f t="shared" si="107"/>
        <v>10545</v>
      </c>
      <c r="M3453">
        <v>53.38</v>
      </c>
      <c r="N3453">
        <v>-1.55</v>
      </c>
      <c r="O3453" t="s">
        <v>4129</v>
      </c>
      <c r="P3453" t="s">
        <v>81</v>
      </c>
      <c r="Q3453" t="s">
        <v>35</v>
      </c>
      <c r="R3453">
        <v>36</v>
      </c>
      <c r="S3453">
        <v>0</v>
      </c>
      <c r="T3453">
        <v>0</v>
      </c>
    </row>
    <row r="3454" spans="1:20">
      <c r="A3454" t="s">
        <v>1474</v>
      </c>
      <c r="B3454" s="4">
        <v>24</v>
      </c>
      <c r="C3454" s="4">
        <v>5</v>
      </c>
      <c r="D3454" s="4">
        <v>1993</v>
      </c>
      <c r="E3454" s="1">
        <f t="shared" si="106"/>
        <v>10880</v>
      </c>
      <c r="F3454">
        <v>53.38</v>
      </c>
      <c r="G3454">
        <v>-1.55</v>
      </c>
      <c r="H3454" t="s">
        <v>4129</v>
      </c>
      <c r="I3454" s="4">
        <v>24</v>
      </c>
      <c r="J3454" s="4">
        <v>7</v>
      </c>
      <c r="K3454" s="6">
        <v>1993</v>
      </c>
      <c r="L3454" s="1">
        <f t="shared" si="107"/>
        <v>10941</v>
      </c>
      <c r="M3454">
        <v>53.37</v>
      </c>
      <c r="N3454">
        <v>-1.53</v>
      </c>
      <c r="O3454" t="s">
        <v>4129</v>
      </c>
      <c r="P3454" t="s">
        <v>40</v>
      </c>
      <c r="Q3454" t="s">
        <v>35</v>
      </c>
      <c r="R3454">
        <v>61</v>
      </c>
      <c r="S3454">
        <v>3</v>
      </c>
      <c r="T3454">
        <v>150</v>
      </c>
    </row>
    <row r="3455" spans="1:20">
      <c r="A3455" t="s">
        <v>1475</v>
      </c>
      <c r="B3455" s="4">
        <v>29</v>
      </c>
      <c r="C3455" s="4">
        <v>5</v>
      </c>
      <c r="D3455" s="4">
        <v>1993</v>
      </c>
      <c r="E3455" s="1">
        <f t="shared" si="106"/>
        <v>12706</v>
      </c>
      <c r="F3455">
        <v>53.38</v>
      </c>
      <c r="G3455">
        <v>-1.55</v>
      </c>
      <c r="H3455" t="s">
        <v>4129</v>
      </c>
      <c r="I3455" s="4">
        <v>23</v>
      </c>
      <c r="J3455" s="4">
        <v>6</v>
      </c>
      <c r="K3455" s="6">
        <v>1993</v>
      </c>
      <c r="L3455" s="1">
        <f t="shared" si="107"/>
        <v>10545</v>
      </c>
      <c r="M3455">
        <v>53.38</v>
      </c>
      <c r="N3455">
        <v>-1.55</v>
      </c>
      <c r="O3455" t="s">
        <v>4129</v>
      </c>
      <c r="P3455" t="s">
        <v>81</v>
      </c>
      <c r="Q3455" t="s">
        <v>35</v>
      </c>
      <c r="R3455">
        <v>25</v>
      </c>
      <c r="S3455">
        <v>0</v>
      </c>
      <c r="T3455">
        <v>0</v>
      </c>
    </row>
    <row r="3456" spans="1:20">
      <c r="A3456" t="s">
        <v>1476</v>
      </c>
      <c r="B3456" s="4">
        <v>21</v>
      </c>
      <c r="C3456" s="4">
        <v>5</v>
      </c>
      <c r="D3456" s="4">
        <v>1993</v>
      </c>
      <c r="E3456" s="1">
        <f t="shared" si="106"/>
        <v>9784</v>
      </c>
      <c r="F3456">
        <v>52.2</v>
      </c>
      <c r="G3456">
        <v>1.1000000000000001</v>
      </c>
      <c r="H3456" t="s">
        <v>4129</v>
      </c>
      <c r="I3456" s="4">
        <v>15</v>
      </c>
      <c r="J3456" s="4">
        <v>4</v>
      </c>
      <c r="K3456" s="6">
        <v>1994</v>
      </c>
      <c r="L3456" s="1">
        <f t="shared" si="107"/>
        <v>7563</v>
      </c>
      <c r="M3456">
        <v>52.18</v>
      </c>
      <c r="N3456">
        <v>1.1000000000000001</v>
      </c>
      <c r="O3456" t="s">
        <v>4129</v>
      </c>
      <c r="P3456" t="s">
        <v>26</v>
      </c>
      <c r="Q3456" t="s">
        <v>35</v>
      </c>
      <c r="R3456">
        <v>329</v>
      </c>
      <c r="S3456">
        <v>2</v>
      </c>
      <c r="T3456">
        <v>181</v>
      </c>
    </row>
    <row r="3457" spans="1:20">
      <c r="A3457" t="s">
        <v>1478</v>
      </c>
      <c r="B3457" s="4">
        <v>18</v>
      </c>
      <c r="C3457" s="4">
        <v>6</v>
      </c>
      <c r="D3457" s="4">
        <v>1993</v>
      </c>
      <c r="E3457" s="1">
        <f t="shared" si="106"/>
        <v>8719</v>
      </c>
      <c r="F3457">
        <v>51.77</v>
      </c>
      <c r="G3457">
        <v>-0.77</v>
      </c>
      <c r="H3457" t="s">
        <v>4129</v>
      </c>
      <c r="I3457" s="4">
        <v>29</v>
      </c>
      <c r="J3457" s="4">
        <v>10</v>
      </c>
      <c r="K3457" s="6">
        <v>1993</v>
      </c>
      <c r="L3457" s="1">
        <f t="shared" si="107"/>
        <v>12859</v>
      </c>
      <c r="M3457">
        <v>51.78</v>
      </c>
      <c r="N3457">
        <v>-0.73</v>
      </c>
      <c r="O3457" t="s">
        <v>4129</v>
      </c>
      <c r="P3457" t="s">
        <v>34</v>
      </c>
      <c r="Q3457" t="s">
        <v>35</v>
      </c>
      <c r="R3457">
        <v>133</v>
      </c>
      <c r="S3457">
        <v>3</v>
      </c>
      <c r="T3457">
        <v>52</v>
      </c>
    </row>
    <row r="3458" spans="1:20">
      <c r="A3458" t="s">
        <v>2011</v>
      </c>
      <c r="B3458" s="4">
        <v>22</v>
      </c>
      <c r="C3458" s="4">
        <v>5</v>
      </c>
      <c r="D3458" s="4">
        <v>1993</v>
      </c>
      <c r="E3458" s="1">
        <f t="shared" si="106"/>
        <v>10149</v>
      </c>
      <c r="F3458">
        <v>52.35</v>
      </c>
      <c r="G3458">
        <v>4.5199999999999996</v>
      </c>
      <c r="H3458" t="s">
        <v>1615</v>
      </c>
      <c r="I3458" s="4">
        <v>19</v>
      </c>
      <c r="J3458" s="4">
        <v>4</v>
      </c>
      <c r="K3458" s="6">
        <v>2000</v>
      </c>
      <c r="L3458" s="1">
        <f t="shared" si="107"/>
        <v>9030</v>
      </c>
      <c r="M3458">
        <v>52.23</v>
      </c>
      <c r="N3458">
        <v>4.47</v>
      </c>
      <c r="O3458" t="s">
        <v>1615</v>
      </c>
      <c r="P3458" t="s">
        <v>84</v>
      </c>
      <c r="Q3458" t="s">
        <v>35</v>
      </c>
      <c r="R3458">
        <v>2524</v>
      </c>
      <c r="S3458">
        <v>12</v>
      </c>
      <c r="T3458">
        <v>203</v>
      </c>
    </row>
    <row r="3459" spans="1:20">
      <c r="A3459" t="s">
        <v>2012</v>
      </c>
      <c r="B3459" s="4">
        <v>22</v>
      </c>
      <c r="C3459" s="4">
        <v>5</v>
      </c>
      <c r="D3459" s="4">
        <v>1993</v>
      </c>
      <c r="E3459" s="1">
        <f t="shared" ref="E3459:E3522" si="108">DATE(B3459,C3459,D3459)</f>
        <v>10149</v>
      </c>
      <c r="F3459">
        <v>52.35</v>
      </c>
      <c r="G3459">
        <v>4.5199999999999996</v>
      </c>
      <c r="H3459" t="s">
        <v>1615</v>
      </c>
      <c r="I3459" s="4">
        <v>12</v>
      </c>
      <c r="J3459" s="4">
        <v>5</v>
      </c>
      <c r="K3459" s="6">
        <v>1994</v>
      </c>
      <c r="L3459" s="1">
        <f t="shared" ref="L3459:L3522" si="109">DATE(I3459,J3459,K3459)</f>
        <v>6498</v>
      </c>
      <c r="M3459">
        <v>52.5</v>
      </c>
      <c r="N3459">
        <v>4.72</v>
      </c>
      <c r="O3459" t="s">
        <v>1615</v>
      </c>
      <c r="P3459" t="s">
        <v>81</v>
      </c>
      <c r="Q3459" t="s">
        <v>35</v>
      </c>
      <c r="R3459">
        <v>355</v>
      </c>
      <c r="S3459">
        <v>21</v>
      </c>
      <c r="T3459">
        <v>37</v>
      </c>
    </row>
    <row r="3460" spans="1:20">
      <c r="A3460" t="s">
        <v>2228</v>
      </c>
      <c r="B3460" s="4">
        <v>21</v>
      </c>
      <c r="C3460" s="4">
        <v>5</v>
      </c>
      <c r="D3460" s="4">
        <v>1993</v>
      </c>
      <c r="E3460" s="1">
        <f t="shared" si="108"/>
        <v>9784</v>
      </c>
      <c r="F3460">
        <v>58.48</v>
      </c>
      <c r="G3460">
        <v>8.9</v>
      </c>
      <c r="H3460" t="s">
        <v>669</v>
      </c>
      <c r="I3460" s="4">
        <v>18</v>
      </c>
      <c r="J3460" s="4">
        <v>10</v>
      </c>
      <c r="K3460" s="6">
        <v>1993</v>
      </c>
      <c r="L3460" s="1">
        <f t="shared" si="109"/>
        <v>8841</v>
      </c>
      <c r="M3460">
        <v>58.48</v>
      </c>
      <c r="N3460">
        <v>8.9</v>
      </c>
      <c r="O3460" t="s">
        <v>669</v>
      </c>
      <c r="P3460" t="s">
        <v>40</v>
      </c>
      <c r="Q3460" t="s">
        <v>35</v>
      </c>
      <c r="R3460">
        <v>150</v>
      </c>
      <c r="S3460">
        <v>0</v>
      </c>
      <c r="T3460">
        <v>0</v>
      </c>
    </row>
    <row r="3461" spans="1:20">
      <c r="A3461" t="s">
        <v>2886</v>
      </c>
      <c r="B3461" s="4">
        <v>24</v>
      </c>
      <c r="C3461" s="4">
        <v>5</v>
      </c>
      <c r="D3461" s="4">
        <v>1993</v>
      </c>
      <c r="E3461" s="1">
        <f t="shared" si="108"/>
        <v>10880</v>
      </c>
      <c r="F3461">
        <v>61.52</v>
      </c>
      <c r="G3461">
        <v>21.78</v>
      </c>
      <c r="H3461" t="s">
        <v>2455</v>
      </c>
      <c r="I3461" s="4">
        <v>21</v>
      </c>
      <c r="J3461" s="4">
        <v>8</v>
      </c>
      <c r="K3461" s="6">
        <v>1993</v>
      </c>
      <c r="L3461" s="1">
        <f t="shared" si="109"/>
        <v>9876</v>
      </c>
      <c r="M3461">
        <v>61.55</v>
      </c>
      <c r="N3461">
        <v>21.67</v>
      </c>
      <c r="O3461" t="s">
        <v>2455</v>
      </c>
      <c r="P3461" t="s">
        <v>81</v>
      </c>
      <c r="Q3461" t="s">
        <v>35</v>
      </c>
      <c r="R3461">
        <v>89</v>
      </c>
      <c r="S3461">
        <v>8</v>
      </c>
      <c r="T3461">
        <v>301</v>
      </c>
    </row>
    <row r="3462" spans="1:20">
      <c r="A3462" t="s">
        <v>2887</v>
      </c>
      <c r="B3462" s="4">
        <v>28</v>
      </c>
      <c r="C3462" s="4">
        <v>5</v>
      </c>
      <c r="D3462" s="4">
        <v>1993</v>
      </c>
      <c r="E3462" s="1">
        <f t="shared" si="108"/>
        <v>12341</v>
      </c>
      <c r="F3462">
        <v>61.48</v>
      </c>
      <c r="G3462">
        <v>21.75</v>
      </c>
      <c r="H3462" t="s">
        <v>2455</v>
      </c>
      <c r="I3462" s="4">
        <v>27</v>
      </c>
      <c r="J3462" s="4">
        <v>6</v>
      </c>
      <c r="K3462" s="6">
        <v>1993</v>
      </c>
      <c r="L3462" s="1">
        <f t="shared" si="109"/>
        <v>12006</v>
      </c>
      <c r="M3462">
        <v>61.5</v>
      </c>
      <c r="N3462">
        <v>21.75</v>
      </c>
      <c r="O3462" t="s">
        <v>2455</v>
      </c>
      <c r="P3462" t="s">
        <v>81</v>
      </c>
      <c r="Q3462" t="s">
        <v>35</v>
      </c>
      <c r="R3462">
        <v>30</v>
      </c>
      <c r="S3462">
        <v>2</v>
      </c>
      <c r="T3462">
        <v>0</v>
      </c>
    </row>
    <row r="3463" spans="1:20">
      <c r="A3463" t="s">
        <v>2888</v>
      </c>
      <c r="B3463" s="4">
        <v>28</v>
      </c>
      <c r="C3463" s="4">
        <v>5</v>
      </c>
      <c r="D3463" s="4">
        <v>1993</v>
      </c>
      <c r="E3463" s="1">
        <f t="shared" si="108"/>
        <v>12341</v>
      </c>
      <c r="F3463">
        <v>61.48</v>
      </c>
      <c r="G3463">
        <v>21.75</v>
      </c>
      <c r="H3463" t="s">
        <v>2455</v>
      </c>
      <c r="I3463" s="4">
        <v>5</v>
      </c>
      <c r="J3463" s="4">
        <v>6</v>
      </c>
      <c r="K3463" s="6">
        <v>1998</v>
      </c>
      <c r="L3463" s="1">
        <f t="shared" si="109"/>
        <v>3976</v>
      </c>
      <c r="M3463">
        <v>61.5</v>
      </c>
      <c r="N3463">
        <v>21.77</v>
      </c>
      <c r="O3463" t="s">
        <v>2455</v>
      </c>
      <c r="P3463" t="s">
        <v>26</v>
      </c>
      <c r="Q3463" t="s">
        <v>27</v>
      </c>
      <c r="R3463">
        <v>1834</v>
      </c>
      <c r="S3463">
        <v>3</v>
      </c>
      <c r="T3463">
        <v>26</v>
      </c>
    </row>
    <row r="3464" spans="1:20">
      <c r="A3464" t="s">
        <v>3037</v>
      </c>
      <c r="B3464" s="4">
        <v>6</v>
      </c>
      <c r="C3464" s="4">
        <v>6</v>
      </c>
      <c r="D3464" s="4">
        <v>1993</v>
      </c>
      <c r="E3464" s="1">
        <f t="shared" si="108"/>
        <v>4336</v>
      </c>
      <c r="F3464">
        <v>60.37</v>
      </c>
      <c r="G3464">
        <v>23.97</v>
      </c>
      <c r="H3464" t="s">
        <v>2455</v>
      </c>
      <c r="I3464" s="4">
        <v>17</v>
      </c>
      <c r="J3464" s="4">
        <v>7</v>
      </c>
      <c r="K3464" s="6">
        <v>1993</v>
      </c>
      <c r="L3464" s="1">
        <f t="shared" si="109"/>
        <v>8384</v>
      </c>
      <c r="M3464">
        <v>60.37</v>
      </c>
      <c r="N3464">
        <v>23.97</v>
      </c>
      <c r="O3464" t="s">
        <v>2455</v>
      </c>
      <c r="P3464" t="s">
        <v>26</v>
      </c>
      <c r="Q3464" t="s">
        <v>27</v>
      </c>
      <c r="R3464">
        <v>41</v>
      </c>
      <c r="S3464">
        <v>0</v>
      </c>
      <c r="T3464">
        <v>0</v>
      </c>
    </row>
    <row r="3465" spans="1:20">
      <c r="A3465" t="s">
        <v>3248</v>
      </c>
      <c r="B3465" s="4">
        <v>11</v>
      </c>
      <c r="C3465" s="4">
        <v>6</v>
      </c>
      <c r="D3465" s="4">
        <v>1993</v>
      </c>
      <c r="E3465" s="1">
        <f t="shared" si="108"/>
        <v>6162</v>
      </c>
      <c r="F3465">
        <v>65.77</v>
      </c>
      <c r="G3465">
        <v>24.52</v>
      </c>
      <c r="H3465" t="s">
        <v>2455</v>
      </c>
      <c r="I3465" s="4">
        <v>17</v>
      </c>
      <c r="J3465" s="4">
        <v>9</v>
      </c>
      <c r="K3465" s="6">
        <v>1995</v>
      </c>
      <c r="L3465" s="1">
        <f t="shared" si="109"/>
        <v>8448</v>
      </c>
      <c r="M3465">
        <v>65.75</v>
      </c>
      <c r="N3465">
        <v>24.58</v>
      </c>
      <c r="O3465" t="s">
        <v>2455</v>
      </c>
      <c r="P3465" t="s">
        <v>40</v>
      </c>
      <c r="Q3465" t="s">
        <v>35</v>
      </c>
      <c r="R3465">
        <v>828</v>
      </c>
      <c r="S3465">
        <v>4</v>
      </c>
      <c r="T3465">
        <v>122</v>
      </c>
    </row>
    <row r="3466" spans="1:20">
      <c r="A3466" t="s">
        <v>3249</v>
      </c>
      <c r="B3466" s="4">
        <v>11</v>
      </c>
      <c r="C3466" s="4">
        <v>6</v>
      </c>
      <c r="D3466" s="4">
        <v>1993</v>
      </c>
      <c r="E3466" s="1">
        <f t="shared" si="108"/>
        <v>6162</v>
      </c>
      <c r="F3466">
        <v>65.77</v>
      </c>
      <c r="G3466">
        <v>24.52</v>
      </c>
      <c r="H3466" t="s">
        <v>2455</v>
      </c>
      <c r="I3466" s="4">
        <v>30</v>
      </c>
      <c r="J3466" s="4">
        <v>8</v>
      </c>
      <c r="K3466" s="6">
        <v>1993</v>
      </c>
      <c r="L3466" s="1">
        <f t="shared" si="109"/>
        <v>13163</v>
      </c>
      <c r="M3466">
        <v>65.77</v>
      </c>
      <c r="N3466">
        <v>24.52</v>
      </c>
      <c r="O3466" t="s">
        <v>2455</v>
      </c>
      <c r="P3466" t="s">
        <v>34</v>
      </c>
      <c r="Q3466" t="s">
        <v>35</v>
      </c>
      <c r="R3466">
        <v>80</v>
      </c>
      <c r="S3466">
        <v>0</v>
      </c>
      <c r="T3466">
        <v>0</v>
      </c>
    </row>
    <row r="3467" spans="1:20">
      <c r="A3467" t="s">
        <v>3276</v>
      </c>
      <c r="B3467" s="4">
        <v>10</v>
      </c>
      <c r="C3467" s="4">
        <v>6</v>
      </c>
      <c r="D3467" s="4">
        <v>1993</v>
      </c>
      <c r="E3467" s="1">
        <f t="shared" si="108"/>
        <v>5797</v>
      </c>
      <c r="F3467">
        <v>62.78</v>
      </c>
      <c r="G3467">
        <v>22.85</v>
      </c>
      <c r="H3467" t="s">
        <v>2455</v>
      </c>
      <c r="I3467" s="4">
        <v>28</v>
      </c>
      <c r="J3467" s="4">
        <v>9</v>
      </c>
      <c r="K3467" s="6">
        <v>1993</v>
      </c>
      <c r="L3467" s="1">
        <f t="shared" si="109"/>
        <v>12464</v>
      </c>
      <c r="M3467">
        <v>62.78</v>
      </c>
      <c r="N3467">
        <v>22.83</v>
      </c>
      <c r="O3467" t="s">
        <v>2455</v>
      </c>
      <c r="P3467" t="s">
        <v>81</v>
      </c>
      <c r="Q3467" t="s">
        <v>35</v>
      </c>
      <c r="R3467">
        <v>110</v>
      </c>
      <c r="S3467">
        <v>1</v>
      </c>
      <c r="T3467">
        <v>270</v>
      </c>
    </row>
    <row r="3468" spans="1:20">
      <c r="A3468" t="s">
        <v>3302</v>
      </c>
      <c r="B3468" s="4">
        <v>7</v>
      </c>
      <c r="C3468" s="4">
        <v>6</v>
      </c>
      <c r="D3468" s="4">
        <v>1993</v>
      </c>
      <c r="E3468" s="1">
        <f t="shared" si="108"/>
        <v>4701</v>
      </c>
      <c r="F3468">
        <v>63.72</v>
      </c>
      <c r="G3468">
        <v>28.88</v>
      </c>
      <c r="H3468" t="s">
        <v>2455</v>
      </c>
      <c r="I3468" s="4">
        <v>10</v>
      </c>
      <c r="J3468" s="4">
        <v>1</v>
      </c>
      <c r="K3468" s="6">
        <v>1998</v>
      </c>
      <c r="L3468" s="1">
        <f t="shared" si="109"/>
        <v>5651</v>
      </c>
      <c r="M3468">
        <v>65.52</v>
      </c>
      <c r="N3468">
        <v>28.55</v>
      </c>
      <c r="O3468" t="s">
        <v>2455</v>
      </c>
      <c r="P3468" t="s">
        <v>34</v>
      </c>
      <c r="Q3468" t="s">
        <v>35</v>
      </c>
      <c r="R3468">
        <v>1678</v>
      </c>
      <c r="S3468">
        <v>201</v>
      </c>
      <c r="T3468">
        <v>356</v>
      </c>
    </row>
    <row r="3469" spans="1:20">
      <c r="A3469" t="s">
        <v>3303</v>
      </c>
      <c r="B3469" s="4">
        <v>7</v>
      </c>
      <c r="C3469" s="4">
        <v>6</v>
      </c>
      <c r="D3469" s="4">
        <v>1993</v>
      </c>
      <c r="E3469" s="1">
        <f t="shared" si="108"/>
        <v>4701</v>
      </c>
      <c r="F3469">
        <v>63.72</v>
      </c>
      <c r="G3469">
        <v>28.88</v>
      </c>
      <c r="H3469" t="s">
        <v>2455</v>
      </c>
      <c r="I3469" s="4">
        <v>21</v>
      </c>
      <c r="J3469" s="4">
        <v>2</v>
      </c>
      <c r="K3469" s="6">
        <v>1996</v>
      </c>
      <c r="L3469" s="1">
        <f t="shared" si="109"/>
        <v>9698</v>
      </c>
      <c r="M3469">
        <v>64.02</v>
      </c>
      <c r="N3469">
        <v>28.8</v>
      </c>
      <c r="O3469" t="s">
        <v>2455</v>
      </c>
      <c r="P3469" t="s">
        <v>34</v>
      </c>
      <c r="Q3469" t="s">
        <v>35</v>
      </c>
      <c r="R3469">
        <v>989</v>
      </c>
      <c r="S3469">
        <v>34</v>
      </c>
      <c r="T3469">
        <v>354</v>
      </c>
    </row>
    <row r="3470" spans="1:20">
      <c r="A3470" t="s">
        <v>3304</v>
      </c>
      <c r="B3470" s="4">
        <v>30</v>
      </c>
      <c r="C3470" s="4">
        <v>5</v>
      </c>
      <c r="D3470" s="4">
        <v>1993</v>
      </c>
      <c r="E3470" s="1">
        <f t="shared" si="108"/>
        <v>13071</v>
      </c>
      <c r="F3470">
        <v>62.7</v>
      </c>
      <c r="G3470">
        <v>26.75</v>
      </c>
      <c r="H3470" t="s">
        <v>2455</v>
      </c>
      <c r="I3470" s="4">
        <v>12</v>
      </c>
      <c r="J3470" s="4">
        <v>5</v>
      </c>
      <c r="K3470" s="6">
        <v>1994</v>
      </c>
      <c r="L3470" s="1">
        <f t="shared" si="109"/>
        <v>6498</v>
      </c>
      <c r="M3470">
        <v>63.37</v>
      </c>
      <c r="N3470">
        <v>26.92</v>
      </c>
      <c r="O3470" t="s">
        <v>2455</v>
      </c>
      <c r="P3470" t="s">
        <v>40</v>
      </c>
      <c r="Q3470" t="s">
        <v>35</v>
      </c>
      <c r="R3470">
        <v>347</v>
      </c>
      <c r="S3470">
        <v>75</v>
      </c>
      <c r="T3470">
        <v>7</v>
      </c>
    </row>
    <row r="3471" spans="1:20">
      <c r="A3471" t="s">
        <v>3305</v>
      </c>
      <c r="B3471" s="4">
        <v>30</v>
      </c>
      <c r="C3471" s="4">
        <v>5</v>
      </c>
      <c r="D3471" s="4">
        <v>1993</v>
      </c>
      <c r="E3471" s="1">
        <f t="shared" si="108"/>
        <v>13071</v>
      </c>
      <c r="F3471">
        <v>62.7</v>
      </c>
      <c r="G3471">
        <v>26.75</v>
      </c>
      <c r="H3471" t="s">
        <v>2455</v>
      </c>
      <c r="I3471" s="4">
        <v>31</v>
      </c>
      <c r="J3471" s="4">
        <v>7</v>
      </c>
      <c r="K3471" s="6">
        <v>1993</v>
      </c>
      <c r="L3471" s="1">
        <f t="shared" si="109"/>
        <v>13497</v>
      </c>
      <c r="M3471">
        <v>62.72</v>
      </c>
      <c r="N3471">
        <v>26.75</v>
      </c>
      <c r="O3471" t="s">
        <v>2455</v>
      </c>
      <c r="P3471" t="s">
        <v>40</v>
      </c>
      <c r="Q3471" t="s">
        <v>35</v>
      </c>
      <c r="R3471">
        <v>62</v>
      </c>
      <c r="S3471">
        <v>2</v>
      </c>
      <c r="T3471">
        <v>0</v>
      </c>
    </row>
    <row r="3472" spans="1:20">
      <c r="A3472" t="s">
        <v>3306</v>
      </c>
      <c r="B3472" s="4">
        <v>31</v>
      </c>
      <c r="C3472" s="4">
        <v>5</v>
      </c>
      <c r="D3472" s="4">
        <v>1993</v>
      </c>
      <c r="E3472" s="1">
        <f t="shared" si="108"/>
        <v>13436</v>
      </c>
      <c r="F3472">
        <v>60.43</v>
      </c>
      <c r="G3472">
        <v>22.47</v>
      </c>
      <c r="H3472" t="s">
        <v>2455</v>
      </c>
      <c r="I3472" s="4">
        <v>12</v>
      </c>
      <c r="J3472" s="4">
        <v>4</v>
      </c>
      <c r="K3472" s="6">
        <v>1999</v>
      </c>
      <c r="L3472" s="1">
        <f t="shared" si="109"/>
        <v>6473</v>
      </c>
      <c r="M3472">
        <v>60.42</v>
      </c>
      <c r="N3472">
        <v>22.47</v>
      </c>
      <c r="O3472" t="s">
        <v>2455</v>
      </c>
      <c r="P3472" t="s">
        <v>40</v>
      </c>
      <c r="Q3472" t="s">
        <v>35</v>
      </c>
      <c r="R3472">
        <v>2142</v>
      </c>
      <c r="S3472">
        <v>2</v>
      </c>
      <c r="T3472">
        <v>181</v>
      </c>
    </row>
    <row r="3473" spans="1:20">
      <c r="A3473" t="s">
        <v>3311</v>
      </c>
      <c r="B3473" s="4">
        <v>18</v>
      </c>
      <c r="C3473" s="4">
        <v>5</v>
      </c>
      <c r="D3473" s="4">
        <v>1993</v>
      </c>
      <c r="E3473" s="1">
        <f t="shared" si="108"/>
        <v>8688</v>
      </c>
      <c r="F3473">
        <v>60.3</v>
      </c>
      <c r="G3473">
        <v>25.02</v>
      </c>
      <c r="H3473" t="s">
        <v>2455</v>
      </c>
      <c r="I3473" s="4">
        <v>27</v>
      </c>
      <c r="J3473" s="4">
        <v>7</v>
      </c>
      <c r="K3473" s="6">
        <v>1993</v>
      </c>
      <c r="L3473" s="1">
        <f t="shared" si="109"/>
        <v>12036</v>
      </c>
      <c r="M3473">
        <v>60.32</v>
      </c>
      <c r="N3473">
        <v>25.02</v>
      </c>
      <c r="O3473" t="s">
        <v>2455</v>
      </c>
      <c r="P3473" t="s">
        <v>40</v>
      </c>
      <c r="Q3473" t="s">
        <v>35</v>
      </c>
      <c r="R3473">
        <v>70</v>
      </c>
      <c r="S3473">
        <v>2</v>
      </c>
      <c r="T3473">
        <v>0</v>
      </c>
    </row>
    <row r="3474" spans="1:20">
      <c r="A3474" t="s">
        <v>3312</v>
      </c>
      <c r="B3474" s="4">
        <v>30</v>
      </c>
      <c r="C3474" s="4">
        <v>5</v>
      </c>
      <c r="D3474" s="4">
        <v>1993</v>
      </c>
      <c r="E3474" s="1">
        <f t="shared" si="108"/>
        <v>13071</v>
      </c>
      <c r="F3474">
        <v>60.3</v>
      </c>
      <c r="G3474">
        <v>25.02</v>
      </c>
      <c r="H3474" t="s">
        <v>2455</v>
      </c>
      <c r="I3474" s="4">
        <v>29</v>
      </c>
      <c r="J3474" s="4">
        <v>10</v>
      </c>
      <c r="K3474" s="6">
        <v>1993</v>
      </c>
      <c r="L3474" s="1">
        <f t="shared" si="109"/>
        <v>12859</v>
      </c>
      <c r="M3474">
        <v>60.3</v>
      </c>
      <c r="N3474">
        <v>24.98</v>
      </c>
      <c r="O3474" t="s">
        <v>2455</v>
      </c>
      <c r="P3474" t="s">
        <v>81</v>
      </c>
      <c r="Q3474" t="s">
        <v>35</v>
      </c>
      <c r="R3474">
        <v>152</v>
      </c>
      <c r="S3474">
        <v>2</v>
      </c>
      <c r="T3474">
        <v>270</v>
      </c>
    </row>
    <row r="3475" spans="1:20">
      <c r="A3475" t="s">
        <v>3313</v>
      </c>
      <c r="B3475" s="4">
        <v>11</v>
      </c>
      <c r="C3475" s="4">
        <v>6</v>
      </c>
      <c r="D3475" s="4">
        <v>1993</v>
      </c>
      <c r="E3475" s="1">
        <f t="shared" si="108"/>
        <v>6162</v>
      </c>
      <c r="F3475">
        <v>60.23</v>
      </c>
      <c r="G3475">
        <v>24.9</v>
      </c>
      <c r="H3475" t="s">
        <v>2455</v>
      </c>
      <c r="I3475" s="4">
        <v>23</v>
      </c>
      <c r="J3475" s="4">
        <v>9</v>
      </c>
      <c r="K3475" s="6">
        <v>1994</v>
      </c>
      <c r="L3475" s="1">
        <f t="shared" si="109"/>
        <v>10638</v>
      </c>
      <c r="M3475">
        <v>60.22</v>
      </c>
      <c r="N3475">
        <v>25.12</v>
      </c>
      <c r="O3475" t="s">
        <v>2455</v>
      </c>
      <c r="P3475" t="s">
        <v>40</v>
      </c>
      <c r="Q3475" t="s">
        <v>35</v>
      </c>
      <c r="R3475">
        <v>469</v>
      </c>
      <c r="S3475">
        <v>13</v>
      </c>
      <c r="T3475">
        <v>99</v>
      </c>
    </row>
    <row r="3476" spans="1:20">
      <c r="A3476" t="s">
        <v>3320</v>
      </c>
      <c r="B3476" s="4">
        <v>18</v>
      </c>
      <c r="C3476" s="4">
        <v>5</v>
      </c>
      <c r="D3476" s="4">
        <v>1993</v>
      </c>
      <c r="E3476" s="1">
        <f t="shared" si="108"/>
        <v>8688</v>
      </c>
      <c r="F3476">
        <v>60.2</v>
      </c>
      <c r="G3476">
        <v>24.97</v>
      </c>
      <c r="H3476" t="s">
        <v>2455</v>
      </c>
      <c r="I3476" s="4">
        <v>25</v>
      </c>
      <c r="J3476" s="4">
        <v>4</v>
      </c>
      <c r="K3476" s="6">
        <v>1994</v>
      </c>
      <c r="L3476" s="1">
        <f t="shared" si="109"/>
        <v>11216</v>
      </c>
      <c r="M3476">
        <v>60.2</v>
      </c>
      <c r="N3476">
        <v>24.98</v>
      </c>
      <c r="O3476" t="s">
        <v>2455</v>
      </c>
      <c r="P3476" t="s">
        <v>40</v>
      </c>
      <c r="Q3476" t="s">
        <v>35</v>
      </c>
      <c r="R3476">
        <v>342</v>
      </c>
      <c r="S3476">
        <v>1</v>
      </c>
      <c r="T3476">
        <v>91</v>
      </c>
    </row>
    <row r="3477" spans="1:20">
      <c r="A3477" t="s">
        <v>3321</v>
      </c>
      <c r="B3477" s="4">
        <v>18</v>
      </c>
      <c r="C3477" s="4">
        <v>5</v>
      </c>
      <c r="D3477" s="4">
        <v>1993</v>
      </c>
      <c r="E3477" s="1">
        <f t="shared" si="108"/>
        <v>8688</v>
      </c>
      <c r="F3477">
        <v>60.2</v>
      </c>
      <c r="G3477">
        <v>24.97</v>
      </c>
      <c r="H3477" t="s">
        <v>2455</v>
      </c>
      <c r="I3477" s="4">
        <v>1</v>
      </c>
      <c r="J3477" s="4">
        <v>7</v>
      </c>
      <c r="K3477" s="6">
        <v>1994</v>
      </c>
      <c r="L3477" s="1">
        <f t="shared" si="109"/>
        <v>2541</v>
      </c>
      <c r="M3477">
        <v>60.2</v>
      </c>
      <c r="N3477">
        <v>24.97</v>
      </c>
      <c r="O3477" t="s">
        <v>2455</v>
      </c>
      <c r="P3477" t="s">
        <v>140</v>
      </c>
      <c r="Q3477" t="s">
        <v>35</v>
      </c>
      <c r="R3477">
        <v>409</v>
      </c>
      <c r="S3477">
        <v>0</v>
      </c>
      <c r="T3477">
        <v>0</v>
      </c>
    </row>
    <row r="3478" spans="1:20">
      <c r="A3478" t="s">
        <v>3329</v>
      </c>
      <c r="B3478" s="4">
        <v>15</v>
      </c>
      <c r="C3478" s="4">
        <v>5</v>
      </c>
      <c r="D3478" s="4">
        <v>1993</v>
      </c>
      <c r="E3478" s="1">
        <f t="shared" si="108"/>
        <v>7592</v>
      </c>
      <c r="F3478">
        <v>60.45</v>
      </c>
      <c r="G3478">
        <v>22.25</v>
      </c>
      <c r="H3478" t="s">
        <v>2455</v>
      </c>
      <c r="I3478" s="4">
        <v>5</v>
      </c>
      <c r="J3478" s="4">
        <v>7</v>
      </c>
      <c r="K3478" s="6">
        <v>1993</v>
      </c>
      <c r="L3478" s="1">
        <f t="shared" si="109"/>
        <v>4001</v>
      </c>
      <c r="M3478">
        <v>60.45</v>
      </c>
      <c r="N3478">
        <v>22.33</v>
      </c>
      <c r="O3478" t="s">
        <v>2455</v>
      </c>
      <c r="P3478" t="s">
        <v>40</v>
      </c>
      <c r="Q3478" t="s">
        <v>35</v>
      </c>
      <c r="R3478">
        <v>51</v>
      </c>
      <c r="S3478">
        <v>5</v>
      </c>
      <c r="T3478">
        <v>91</v>
      </c>
    </row>
    <row r="3479" spans="1:20">
      <c r="A3479" t="s">
        <v>3330</v>
      </c>
      <c r="B3479" s="4">
        <v>15</v>
      </c>
      <c r="C3479" s="4">
        <v>5</v>
      </c>
      <c r="D3479" s="4">
        <v>1993</v>
      </c>
      <c r="E3479" s="1">
        <f t="shared" si="108"/>
        <v>7592</v>
      </c>
      <c r="F3479">
        <v>60.45</v>
      </c>
      <c r="G3479">
        <v>22.25</v>
      </c>
      <c r="H3479" t="s">
        <v>2455</v>
      </c>
      <c r="I3479" s="4">
        <v>22</v>
      </c>
      <c r="J3479" s="4">
        <v>10</v>
      </c>
      <c r="K3479" s="6">
        <v>1993</v>
      </c>
      <c r="L3479" s="1">
        <f t="shared" si="109"/>
        <v>10302</v>
      </c>
      <c r="M3479">
        <v>60.45</v>
      </c>
      <c r="N3479">
        <v>22.32</v>
      </c>
      <c r="O3479" t="s">
        <v>2455</v>
      </c>
      <c r="P3479" t="s">
        <v>140</v>
      </c>
      <c r="Q3479" t="s">
        <v>35</v>
      </c>
      <c r="R3479">
        <v>160</v>
      </c>
      <c r="S3479">
        <v>4</v>
      </c>
      <c r="T3479">
        <v>91</v>
      </c>
    </row>
    <row r="3480" spans="1:20">
      <c r="A3480" t="s">
        <v>3331</v>
      </c>
      <c r="B3480" s="4">
        <v>16</v>
      </c>
      <c r="C3480" s="4">
        <v>5</v>
      </c>
      <c r="D3480" s="4">
        <v>1993</v>
      </c>
      <c r="E3480" s="1">
        <f t="shared" si="108"/>
        <v>7958</v>
      </c>
      <c r="F3480">
        <v>60.45</v>
      </c>
      <c r="G3480">
        <v>22.25</v>
      </c>
      <c r="H3480" t="s">
        <v>2455</v>
      </c>
      <c r="I3480" s="4">
        <v>7</v>
      </c>
      <c r="J3480" s="4">
        <v>8</v>
      </c>
      <c r="K3480" s="6">
        <v>1994</v>
      </c>
      <c r="L3480" s="1">
        <f t="shared" si="109"/>
        <v>4763</v>
      </c>
      <c r="M3480">
        <v>60.45</v>
      </c>
      <c r="N3480">
        <v>22.27</v>
      </c>
      <c r="O3480" t="s">
        <v>2455</v>
      </c>
      <c r="P3480" t="s">
        <v>34</v>
      </c>
      <c r="Q3480" t="s">
        <v>27</v>
      </c>
      <c r="R3480">
        <v>448</v>
      </c>
      <c r="S3480">
        <v>1</v>
      </c>
      <c r="T3480">
        <v>91</v>
      </c>
    </row>
    <row r="3481" spans="1:20">
      <c r="A3481" t="s">
        <v>3332</v>
      </c>
      <c r="B3481" s="4">
        <v>19</v>
      </c>
      <c r="C3481" s="4">
        <v>5</v>
      </c>
      <c r="D3481" s="4">
        <v>1993</v>
      </c>
      <c r="E3481" s="1">
        <f t="shared" si="108"/>
        <v>9053</v>
      </c>
      <c r="F3481">
        <v>60.45</v>
      </c>
      <c r="G3481">
        <v>22.25</v>
      </c>
      <c r="H3481" t="s">
        <v>2455</v>
      </c>
      <c r="I3481" s="4">
        <v>14</v>
      </c>
      <c r="J3481" s="4">
        <v>7</v>
      </c>
      <c r="K3481" s="6">
        <v>1993</v>
      </c>
      <c r="L3481" s="1">
        <f t="shared" si="109"/>
        <v>7288</v>
      </c>
      <c r="M3481">
        <v>60.45</v>
      </c>
      <c r="N3481">
        <v>22.27</v>
      </c>
      <c r="O3481" t="s">
        <v>2455</v>
      </c>
      <c r="P3481" t="s">
        <v>81</v>
      </c>
      <c r="Q3481" t="s">
        <v>35</v>
      </c>
      <c r="R3481">
        <v>56</v>
      </c>
      <c r="S3481">
        <v>1</v>
      </c>
      <c r="T3481">
        <v>91</v>
      </c>
    </row>
    <row r="3482" spans="1:20">
      <c r="A3482" t="s">
        <v>3333</v>
      </c>
      <c r="B3482" s="4">
        <v>21</v>
      </c>
      <c r="C3482" s="4">
        <v>5</v>
      </c>
      <c r="D3482" s="4">
        <v>1993</v>
      </c>
      <c r="E3482" s="1">
        <f t="shared" si="108"/>
        <v>9784</v>
      </c>
      <c r="F3482">
        <v>60.45</v>
      </c>
      <c r="G3482">
        <v>22.25</v>
      </c>
      <c r="H3482" t="s">
        <v>2455</v>
      </c>
      <c r="I3482" s="4">
        <v>1</v>
      </c>
      <c r="J3482" s="4">
        <v>7</v>
      </c>
      <c r="K3482" s="6">
        <v>1993</v>
      </c>
      <c r="L3482" s="1">
        <f t="shared" si="109"/>
        <v>2540</v>
      </c>
      <c r="M3482">
        <v>60.45</v>
      </c>
      <c r="N3482">
        <v>22.33</v>
      </c>
      <c r="O3482" t="s">
        <v>2455</v>
      </c>
      <c r="P3482" t="s">
        <v>40</v>
      </c>
      <c r="Q3482" t="s">
        <v>35</v>
      </c>
      <c r="R3482">
        <v>41</v>
      </c>
      <c r="S3482">
        <v>5</v>
      </c>
      <c r="T3482">
        <v>91</v>
      </c>
    </row>
    <row r="3483" spans="1:20">
      <c r="A3483" t="s">
        <v>3334</v>
      </c>
      <c r="B3483" s="4">
        <v>22</v>
      </c>
      <c r="C3483" s="4">
        <v>5</v>
      </c>
      <c r="D3483" s="4">
        <v>1993</v>
      </c>
      <c r="E3483" s="1">
        <f t="shared" si="108"/>
        <v>10149</v>
      </c>
      <c r="F3483">
        <v>60.45</v>
      </c>
      <c r="G3483">
        <v>22.25</v>
      </c>
      <c r="H3483" t="s">
        <v>2455</v>
      </c>
      <c r="I3483" s="4">
        <v>8</v>
      </c>
      <c r="J3483" s="4">
        <v>6</v>
      </c>
      <c r="K3483" s="6">
        <v>1993</v>
      </c>
      <c r="L3483" s="1">
        <f t="shared" si="109"/>
        <v>5067</v>
      </c>
      <c r="M3483">
        <v>60.45</v>
      </c>
      <c r="N3483">
        <v>22.27</v>
      </c>
      <c r="O3483" t="s">
        <v>2455</v>
      </c>
      <c r="P3483" t="s">
        <v>84</v>
      </c>
      <c r="Q3483" t="s">
        <v>35</v>
      </c>
      <c r="R3483">
        <v>17</v>
      </c>
      <c r="S3483">
        <v>1</v>
      </c>
      <c r="T3483">
        <v>91</v>
      </c>
    </row>
    <row r="3484" spans="1:20">
      <c r="A3484" t="s">
        <v>3335</v>
      </c>
      <c r="B3484" s="4">
        <v>14</v>
      </c>
      <c r="C3484" s="4">
        <v>5</v>
      </c>
      <c r="D3484" s="4">
        <v>1993</v>
      </c>
      <c r="E3484" s="1">
        <f t="shared" si="108"/>
        <v>7227</v>
      </c>
      <c r="F3484">
        <v>60.45</v>
      </c>
      <c r="G3484">
        <v>22.25</v>
      </c>
      <c r="H3484" t="s">
        <v>2455</v>
      </c>
      <c r="I3484" s="4">
        <v>9</v>
      </c>
      <c r="J3484" s="4">
        <v>6</v>
      </c>
      <c r="K3484" s="6">
        <v>1993</v>
      </c>
      <c r="L3484" s="1">
        <f t="shared" si="109"/>
        <v>5432</v>
      </c>
      <c r="M3484">
        <v>60.45</v>
      </c>
      <c r="N3484">
        <v>22.25</v>
      </c>
      <c r="O3484" t="s">
        <v>2455</v>
      </c>
      <c r="P3484" t="s">
        <v>140</v>
      </c>
      <c r="Q3484" t="s">
        <v>35</v>
      </c>
      <c r="R3484">
        <v>26</v>
      </c>
      <c r="S3484">
        <v>0</v>
      </c>
      <c r="T3484">
        <v>0</v>
      </c>
    </row>
    <row r="3485" spans="1:20">
      <c r="A3485" t="s">
        <v>3336</v>
      </c>
      <c r="B3485" s="4">
        <v>28</v>
      </c>
      <c r="C3485" s="4">
        <v>5</v>
      </c>
      <c r="D3485" s="4">
        <v>1993</v>
      </c>
      <c r="E3485" s="1">
        <f t="shared" si="108"/>
        <v>12341</v>
      </c>
      <c r="F3485">
        <v>60.45</v>
      </c>
      <c r="G3485">
        <v>22.25</v>
      </c>
      <c r="H3485" t="s">
        <v>2455</v>
      </c>
      <c r="I3485" s="4">
        <v>9</v>
      </c>
      <c r="J3485" s="4">
        <v>6</v>
      </c>
      <c r="K3485" s="6">
        <v>1993</v>
      </c>
      <c r="L3485" s="1">
        <f t="shared" si="109"/>
        <v>5432</v>
      </c>
      <c r="M3485">
        <v>60.43</v>
      </c>
      <c r="N3485">
        <v>22.3</v>
      </c>
      <c r="O3485" t="s">
        <v>2455</v>
      </c>
      <c r="P3485" t="s">
        <v>40</v>
      </c>
      <c r="Q3485" t="s">
        <v>35</v>
      </c>
      <c r="R3485">
        <v>12</v>
      </c>
      <c r="S3485">
        <v>4</v>
      </c>
      <c r="T3485">
        <v>125</v>
      </c>
    </row>
    <row r="3486" spans="1:20">
      <c r="A3486" t="s">
        <v>3337</v>
      </c>
      <c r="B3486" s="4">
        <v>28</v>
      </c>
      <c r="C3486" s="4">
        <v>5</v>
      </c>
      <c r="D3486" s="4">
        <v>1993</v>
      </c>
      <c r="E3486" s="1">
        <f t="shared" si="108"/>
        <v>12341</v>
      </c>
      <c r="F3486">
        <v>60.45</v>
      </c>
      <c r="G3486">
        <v>22.25</v>
      </c>
      <c r="H3486" t="s">
        <v>2455</v>
      </c>
      <c r="I3486" s="4">
        <v>19</v>
      </c>
      <c r="J3486" s="4">
        <v>10</v>
      </c>
      <c r="K3486" s="6">
        <v>1993</v>
      </c>
      <c r="L3486" s="1">
        <f t="shared" si="109"/>
        <v>9206</v>
      </c>
      <c r="M3486">
        <v>60.45</v>
      </c>
      <c r="N3486">
        <v>22.27</v>
      </c>
      <c r="O3486" t="s">
        <v>2455</v>
      </c>
      <c r="P3486" t="s">
        <v>34</v>
      </c>
      <c r="Q3486" t="s">
        <v>27</v>
      </c>
      <c r="R3486">
        <v>144</v>
      </c>
      <c r="S3486">
        <v>1</v>
      </c>
      <c r="T3486">
        <v>91</v>
      </c>
    </row>
    <row r="3487" spans="1:20">
      <c r="A3487" t="s">
        <v>3338</v>
      </c>
      <c r="B3487" s="4">
        <v>8</v>
      </c>
      <c r="C3487" s="4">
        <v>6</v>
      </c>
      <c r="D3487" s="4">
        <v>1993</v>
      </c>
      <c r="E3487" s="1">
        <f t="shared" si="108"/>
        <v>5067</v>
      </c>
      <c r="F3487">
        <v>60.45</v>
      </c>
      <c r="G3487">
        <v>22.25</v>
      </c>
      <c r="H3487" t="s">
        <v>2455</v>
      </c>
      <c r="I3487" s="4">
        <v>7</v>
      </c>
      <c r="J3487" s="4">
        <v>8</v>
      </c>
      <c r="K3487" s="6">
        <v>1998</v>
      </c>
      <c r="L3487" s="1">
        <f t="shared" si="109"/>
        <v>4767</v>
      </c>
      <c r="M3487">
        <v>60.45</v>
      </c>
      <c r="N3487">
        <v>22.28</v>
      </c>
      <c r="O3487" t="s">
        <v>2455</v>
      </c>
      <c r="P3487" t="s">
        <v>40</v>
      </c>
      <c r="Q3487" t="s">
        <v>35</v>
      </c>
      <c r="R3487">
        <v>1886</v>
      </c>
      <c r="S3487">
        <v>2</v>
      </c>
      <c r="T3487">
        <v>91</v>
      </c>
    </row>
    <row r="3488" spans="1:20">
      <c r="A3488" t="s">
        <v>3343</v>
      </c>
      <c r="B3488" s="4">
        <v>29</v>
      </c>
      <c r="C3488" s="4">
        <v>5</v>
      </c>
      <c r="D3488" s="4">
        <v>1993</v>
      </c>
      <c r="E3488" s="1">
        <f t="shared" si="108"/>
        <v>12706</v>
      </c>
      <c r="F3488">
        <v>60.25</v>
      </c>
      <c r="G3488">
        <v>24.88</v>
      </c>
      <c r="H3488" t="s">
        <v>2455</v>
      </c>
      <c r="I3488" s="4">
        <v>27</v>
      </c>
      <c r="J3488" s="4">
        <v>5</v>
      </c>
      <c r="K3488" s="6">
        <v>1994</v>
      </c>
      <c r="L3488" s="1">
        <f t="shared" si="109"/>
        <v>11976</v>
      </c>
      <c r="M3488">
        <v>60.25</v>
      </c>
      <c r="N3488">
        <v>24.88</v>
      </c>
      <c r="O3488" t="s">
        <v>2455</v>
      </c>
      <c r="P3488" t="s">
        <v>81</v>
      </c>
      <c r="Q3488" t="s">
        <v>27</v>
      </c>
      <c r="R3488">
        <v>363</v>
      </c>
      <c r="S3488">
        <v>0</v>
      </c>
      <c r="T3488">
        <v>0</v>
      </c>
    </row>
    <row r="3489" spans="1:20">
      <c r="A3489" t="s">
        <v>3344</v>
      </c>
      <c r="B3489" s="4">
        <v>30</v>
      </c>
      <c r="C3489" s="4">
        <v>5</v>
      </c>
      <c r="D3489" s="4">
        <v>1993</v>
      </c>
      <c r="E3489" s="1">
        <f t="shared" si="108"/>
        <v>13071</v>
      </c>
      <c r="F3489">
        <v>60.22</v>
      </c>
      <c r="G3489">
        <v>25.1</v>
      </c>
      <c r="H3489" t="s">
        <v>2455</v>
      </c>
      <c r="I3489" s="4">
        <v>15</v>
      </c>
      <c r="J3489" s="4">
        <v>6</v>
      </c>
      <c r="K3489" s="6">
        <v>1993</v>
      </c>
      <c r="L3489" s="1">
        <f t="shared" si="109"/>
        <v>7623</v>
      </c>
      <c r="M3489">
        <v>60.22</v>
      </c>
      <c r="N3489">
        <v>25.08</v>
      </c>
      <c r="O3489" t="s">
        <v>2455</v>
      </c>
      <c r="P3489" t="s">
        <v>84</v>
      </c>
      <c r="Q3489" t="s">
        <v>35</v>
      </c>
      <c r="R3489">
        <v>16</v>
      </c>
      <c r="S3489">
        <v>1</v>
      </c>
      <c r="T3489">
        <v>270</v>
      </c>
    </row>
    <row r="3490" spans="1:20">
      <c r="A3490" t="s">
        <v>3345</v>
      </c>
      <c r="B3490" s="4">
        <v>30</v>
      </c>
      <c r="C3490" s="4">
        <v>5</v>
      </c>
      <c r="D3490" s="4">
        <v>1993</v>
      </c>
      <c r="E3490" s="1">
        <f t="shared" si="108"/>
        <v>13071</v>
      </c>
      <c r="F3490">
        <v>60.25</v>
      </c>
      <c r="G3490">
        <v>24</v>
      </c>
      <c r="H3490" t="s">
        <v>2455</v>
      </c>
      <c r="I3490" s="4">
        <v>13</v>
      </c>
      <c r="J3490" s="4">
        <v>6</v>
      </c>
      <c r="K3490" s="6">
        <v>1993</v>
      </c>
      <c r="L3490" s="1">
        <f t="shared" si="109"/>
        <v>6893</v>
      </c>
      <c r="M3490">
        <v>60.25</v>
      </c>
      <c r="N3490">
        <v>24</v>
      </c>
      <c r="O3490" t="s">
        <v>2455</v>
      </c>
      <c r="P3490" t="s">
        <v>140</v>
      </c>
      <c r="Q3490" t="s">
        <v>35</v>
      </c>
      <c r="R3490">
        <v>14</v>
      </c>
      <c r="S3490">
        <v>0</v>
      </c>
      <c r="T3490">
        <v>0</v>
      </c>
    </row>
    <row r="3491" spans="1:20">
      <c r="A3491" t="s">
        <v>3346</v>
      </c>
      <c r="B3491" s="4">
        <v>30</v>
      </c>
      <c r="C3491" s="4">
        <v>5</v>
      </c>
      <c r="D3491" s="4">
        <v>1993</v>
      </c>
      <c r="E3491" s="1">
        <f t="shared" si="108"/>
        <v>13071</v>
      </c>
      <c r="F3491">
        <v>60.25</v>
      </c>
      <c r="G3491">
        <v>24</v>
      </c>
      <c r="H3491" t="s">
        <v>2455</v>
      </c>
      <c r="I3491" s="4">
        <v>9</v>
      </c>
      <c r="J3491" s="4">
        <v>6</v>
      </c>
      <c r="K3491" s="6">
        <v>1993</v>
      </c>
      <c r="L3491" s="1">
        <f t="shared" si="109"/>
        <v>5432</v>
      </c>
      <c r="M3491">
        <v>60.25</v>
      </c>
      <c r="N3491">
        <v>24</v>
      </c>
      <c r="O3491" t="s">
        <v>2455</v>
      </c>
      <c r="P3491" t="s">
        <v>40</v>
      </c>
      <c r="Q3491" t="s">
        <v>35</v>
      </c>
      <c r="R3491">
        <v>10</v>
      </c>
      <c r="S3491">
        <v>0</v>
      </c>
      <c r="T3491">
        <v>0</v>
      </c>
    </row>
    <row r="3492" spans="1:20">
      <c r="A3492" t="s">
        <v>3347</v>
      </c>
      <c r="B3492" s="4">
        <v>31</v>
      </c>
      <c r="C3492" s="4">
        <v>5</v>
      </c>
      <c r="D3492" s="4">
        <v>1993</v>
      </c>
      <c r="E3492" s="1">
        <f t="shared" si="108"/>
        <v>13436</v>
      </c>
      <c r="F3492">
        <v>60.27</v>
      </c>
      <c r="G3492">
        <v>24.85</v>
      </c>
      <c r="H3492" t="s">
        <v>2455</v>
      </c>
      <c r="I3492" s="4">
        <v>1</v>
      </c>
      <c r="J3492" s="4">
        <v>7</v>
      </c>
      <c r="K3492" s="6">
        <v>1993</v>
      </c>
      <c r="L3492" s="1">
        <f t="shared" si="109"/>
        <v>2540</v>
      </c>
      <c r="M3492">
        <v>60.27</v>
      </c>
      <c r="N3492">
        <v>24.85</v>
      </c>
      <c r="O3492" t="s">
        <v>2455</v>
      </c>
      <c r="P3492" t="s">
        <v>40</v>
      </c>
      <c r="Q3492" t="s">
        <v>35</v>
      </c>
      <c r="R3492">
        <v>31</v>
      </c>
      <c r="S3492">
        <v>0</v>
      </c>
      <c r="T3492">
        <v>0</v>
      </c>
    </row>
    <row r="3493" spans="1:20">
      <c r="A3493" t="s">
        <v>3348</v>
      </c>
      <c r="B3493" s="4">
        <v>31</v>
      </c>
      <c r="C3493" s="4">
        <v>5</v>
      </c>
      <c r="D3493" s="4">
        <v>1993</v>
      </c>
      <c r="E3493" s="1">
        <f t="shared" si="108"/>
        <v>13436</v>
      </c>
      <c r="F3493">
        <v>60.27</v>
      </c>
      <c r="G3493">
        <v>24.87</v>
      </c>
      <c r="H3493" t="s">
        <v>2455</v>
      </c>
      <c r="I3493" s="4">
        <v>4</v>
      </c>
      <c r="J3493" s="4">
        <v>4</v>
      </c>
      <c r="K3493" s="6">
        <v>1994</v>
      </c>
      <c r="L3493" s="1">
        <f t="shared" si="109"/>
        <v>3546</v>
      </c>
      <c r="M3493">
        <v>60.27</v>
      </c>
      <c r="N3493">
        <v>24.85</v>
      </c>
      <c r="O3493" t="s">
        <v>2455</v>
      </c>
      <c r="P3493" t="s">
        <v>40</v>
      </c>
      <c r="Q3493" t="s">
        <v>35</v>
      </c>
      <c r="R3493">
        <v>308</v>
      </c>
      <c r="S3493">
        <v>1</v>
      </c>
      <c r="T3493">
        <v>270</v>
      </c>
    </row>
    <row r="3494" spans="1:20">
      <c r="A3494" t="s">
        <v>3349</v>
      </c>
      <c r="B3494" s="4">
        <v>31</v>
      </c>
      <c r="C3494" s="4">
        <v>5</v>
      </c>
      <c r="D3494" s="4">
        <v>1993</v>
      </c>
      <c r="E3494" s="1">
        <f t="shared" si="108"/>
        <v>13436</v>
      </c>
      <c r="F3494">
        <v>60.2</v>
      </c>
      <c r="G3494">
        <v>24.97</v>
      </c>
      <c r="H3494" t="s">
        <v>2455</v>
      </c>
      <c r="I3494" s="4">
        <v>22</v>
      </c>
      <c r="J3494" s="4">
        <v>12</v>
      </c>
      <c r="K3494" s="6">
        <v>1993</v>
      </c>
      <c r="L3494" s="1">
        <f t="shared" si="109"/>
        <v>10363</v>
      </c>
      <c r="M3494">
        <v>60.32</v>
      </c>
      <c r="N3494">
        <v>24.68</v>
      </c>
      <c r="O3494" t="s">
        <v>2455</v>
      </c>
      <c r="P3494" t="s">
        <v>81</v>
      </c>
      <c r="Q3494" t="s">
        <v>35</v>
      </c>
      <c r="R3494">
        <v>205</v>
      </c>
      <c r="S3494">
        <v>21</v>
      </c>
      <c r="T3494">
        <v>310</v>
      </c>
    </row>
    <row r="3495" spans="1:20">
      <c r="A3495" t="s">
        <v>3350</v>
      </c>
      <c r="B3495" s="4">
        <v>31</v>
      </c>
      <c r="C3495" s="4">
        <v>5</v>
      </c>
      <c r="D3495" s="4">
        <v>1993</v>
      </c>
      <c r="E3495" s="1">
        <f t="shared" si="108"/>
        <v>13436</v>
      </c>
      <c r="F3495">
        <v>60.2</v>
      </c>
      <c r="G3495">
        <v>24.97</v>
      </c>
      <c r="H3495" t="s">
        <v>2455</v>
      </c>
      <c r="I3495" s="4">
        <v>7</v>
      </c>
      <c r="J3495" s="4">
        <v>6</v>
      </c>
      <c r="K3495" s="6">
        <v>1993</v>
      </c>
      <c r="L3495" s="1">
        <f t="shared" si="109"/>
        <v>4701</v>
      </c>
      <c r="M3495">
        <v>60.2</v>
      </c>
      <c r="N3495">
        <v>24.97</v>
      </c>
      <c r="O3495" t="s">
        <v>2455</v>
      </c>
      <c r="P3495" t="s">
        <v>40</v>
      </c>
      <c r="Q3495" t="s">
        <v>35</v>
      </c>
      <c r="R3495">
        <v>7</v>
      </c>
      <c r="S3495">
        <v>0</v>
      </c>
      <c r="T3495">
        <v>0</v>
      </c>
    </row>
    <row r="3496" spans="1:20">
      <c r="A3496" t="s">
        <v>3351</v>
      </c>
      <c r="B3496" s="4">
        <v>1</v>
      </c>
      <c r="C3496" s="4">
        <v>6</v>
      </c>
      <c r="D3496" s="4">
        <v>1993</v>
      </c>
      <c r="E3496" s="1">
        <f t="shared" si="108"/>
        <v>2510</v>
      </c>
      <c r="F3496">
        <v>60.27</v>
      </c>
      <c r="G3496">
        <v>24.83</v>
      </c>
      <c r="H3496" t="s">
        <v>2455</v>
      </c>
      <c r="I3496" s="4">
        <v>10</v>
      </c>
      <c r="J3496" s="4">
        <v>6</v>
      </c>
      <c r="K3496" s="6">
        <v>1994</v>
      </c>
      <c r="L3496" s="1">
        <f t="shared" si="109"/>
        <v>5798</v>
      </c>
      <c r="M3496">
        <v>60.27</v>
      </c>
      <c r="N3496">
        <v>24.87</v>
      </c>
      <c r="O3496" t="s">
        <v>2455</v>
      </c>
      <c r="P3496" t="s">
        <v>140</v>
      </c>
      <c r="Q3496" t="s">
        <v>35</v>
      </c>
      <c r="R3496">
        <v>374</v>
      </c>
      <c r="S3496">
        <v>2</v>
      </c>
      <c r="T3496">
        <v>91</v>
      </c>
    </row>
    <row r="3497" spans="1:20">
      <c r="A3497" t="s">
        <v>3352</v>
      </c>
      <c r="B3497" s="4">
        <v>1</v>
      </c>
      <c r="C3497" s="4">
        <v>6</v>
      </c>
      <c r="D3497" s="4">
        <v>1993</v>
      </c>
      <c r="E3497" s="1">
        <f t="shared" si="108"/>
        <v>2510</v>
      </c>
      <c r="F3497">
        <v>60.23</v>
      </c>
      <c r="G3497">
        <v>24.87</v>
      </c>
      <c r="H3497" t="s">
        <v>2455</v>
      </c>
      <c r="I3497" s="4">
        <v>28</v>
      </c>
      <c r="J3497" s="4">
        <v>5</v>
      </c>
      <c r="K3497" s="6">
        <v>2000</v>
      </c>
      <c r="L3497" s="1">
        <f t="shared" si="109"/>
        <v>12348</v>
      </c>
      <c r="M3497">
        <v>60.25</v>
      </c>
      <c r="N3497">
        <v>24.85</v>
      </c>
      <c r="O3497" t="s">
        <v>2455</v>
      </c>
      <c r="P3497" t="s">
        <v>81</v>
      </c>
      <c r="Q3497" t="s">
        <v>35</v>
      </c>
      <c r="R3497">
        <v>2553</v>
      </c>
      <c r="S3497">
        <v>3</v>
      </c>
      <c r="T3497">
        <v>334</v>
      </c>
    </row>
    <row r="3498" spans="1:20">
      <c r="A3498" t="s">
        <v>3353</v>
      </c>
      <c r="B3498" s="4">
        <v>1</v>
      </c>
      <c r="C3498" s="4">
        <v>6</v>
      </c>
      <c r="D3498" s="4">
        <v>1993</v>
      </c>
      <c r="E3498" s="1">
        <f t="shared" si="108"/>
        <v>2510</v>
      </c>
      <c r="F3498">
        <v>60.22</v>
      </c>
      <c r="G3498">
        <v>24.9</v>
      </c>
      <c r="H3498" t="s">
        <v>2455</v>
      </c>
      <c r="I3498" s="4">
        <v>23</v>
      </c>
      <c r="J3498" s="4">
        <v>4</v>
      </c>
      <c r="K3498" s="6">
        <v>1995</v>
      </c>
      <c r="L3498" s="1">
        <f t="shared" si="109"/>
        <v>10486</v>
      </c>
      <c r="M3498">
        <v>60.28</v>
      </c>
      <c r="N3498">
        <v>24.92</v>
      </c>
      <c r="O3498" t="s">
        <v>2455</v>
      </c>
      <c r="P3498" t="s">
        <v>34</v>
      </c>
      <c r="Q3498" t="s">
        <v>35</v>
      </c>
      <c r="R3498">
        <v>691</v>
      </c>
      <c r="S3498">
        <v>8</v>
      </c>
      <c r="T3498">
        <v>8</v>
      </c>
    </row>
    <row r="3499" spans="1:20">
      <c r="A3499" t="s">
        <v>3354</v>
      </c>
      <c r="B3499" s="4">
        <v>2</v>
      </c>
      <c r="C3499" s="4">
        <v>6</v>
      </c>
      <c r="D3499" s="4">
        <v>1993</v>
      </c>
      <c r="E3499" s="1">
        <f t="shared" si="108"/>
        <v>2875</v>
      </c>
      <c r="F3499">
        <v>60.22</v>
      </c>
      <c r="G3499">
        <v>24.9</v>
      </c>
      <c r="H3499" t="s">
        <v>2455</v>
      </c>
      <c r="I3499" s="4">
        <v>16</v>
      </c>
      <c r="J3499" s="4">
        <v>12</v>
      </c>
      <c r="K3499" s="6">
        <v>1994</v>
      </c>
      <c r="L3499" s="1">
        <f t="shared" si="109"/>
        <v>8173</v>
      </c>
      <c r="M3499">
        <v>60.22</v>
      </c>
      <c r="N3499">
        <v>24.92</v>
      </c>
      <c r="O3499" t="s">
        <v>2455</v>
      </c>
      <c r="P3499" t="s">
        <v>84</v>
      </c>
      <c r="Q3499" t="s">
        <v>35</v>
      </c>
      <c r="R3499">
        <v>562</v>
      </c>
      <c r="S3499">
        <v>1</v>
      </c>
      <c r="T3499">
        <v>91</v>
      </c>
    </row>
    <row r="3500" spans="1:20">
      <c r="A3500" t="s">
        <v>3355</v>
      </c>
      <c r="B3500" s="4">
        <v>8</v>
      </c>
      <c r="C3500" s="4">
        <v>6</v>
      </c>
      <c r="D3500" s="4">
        <v>1993</v>
      </c>
      <c r="E3500" s="1">
        <f t="shared" si="108"/>
        <v>5067</v>
      </c>
      <c r="F3500">
        <v>60.28</v>
      </c>
      <c r="G3500">
        <v>24.83</v>
      </c>
      <c r="H3500" t="s">
        <v>2455</v>
      </c>
      <c r="I3500" s="4">
        <v>15</v>
      </c>
      <c r="J3500" s="4">
        <v>6</v>
      </c>
      <c r="K3500" s="6">
        <v>1993</v>
      </c>
      <c r="L3500" s="1">
        <f t="shared" si="109"/>
        <v>7623</v>
      </c>
      <c r="M3500">
        <v>60.28</v>
      </c>
      <c r="N3500">
        <v>24.83</v>
      </c>
      <c r="O3500" t="s">
        <v>2455</v>
      </c>
      <c r="P3500" t="s">
        <v>81</v>
      </c>
      <c r="Q3500" t="s">
        <v>35</v>
      </c>
      <c r="R3500">
        <v>7</v>
      </c>
      <c r="S3500">
        <v>0</v>
      </c>
      <c r="T3500">
        <v>0</v>
      </c>
    </row>
    <row r="3501" spans="1:20">
      <c r="A3501" t="s">
        <v>3356</v>
      </c>
      <c r="B3501" s="4">
        <v>9</v>
      </c>
      <c r="C3501" s="4">
        <v>6</v>
      </c>
      <c r="D3501" s="4">
        <v>1993</v>
      </c>
      <c r="E3501" s="1">
        <f t="shared" si="108"/>
        <v>5432</v>
      </c>
      <c r="F3501">
        <v>60.27</v>
      </c>
      <c r="G3501">
        <v>24.85</v>
      </c>
      <c r="H3501" t="s">
        <v>2455</v>
      </c>
      <c r="I3501" s="4">
        <v>2</v>
      </c>
      <c r="J3501" s="4">
        <v>7</v>
      </c>
      <c r="K3501" s="6">
        <v>1993</v>
      </c>
      <c r="L3501" s="1">
        <f t="shared" si="109"/>
        <v>2905</v>
      </c>
      <c r="M3501">
        <v>60.27</v>
      </c>
      <c r="N3501">
        <v>24.85</v>
      </c>
      <c r="O3501" t="s">
        <v>2455</v>
      </c>
      <c r="P3501" t="s">
        <v>81</v>
      </c>
      <c r="Q3501" t="s">
        <v>35</v>
      </c>
      <c r="R3501">
        <v>23</v>
      </c>
      <c r="S3501">
        <v>0</v>
      </c>
      <c r="T3501">
        <v>0</v>
      </c>
    </row>
    <row r="3502" spans="1:20">
      <c r="A3502" t="s">
        <v>3357</v>
      </c>
      <c r="B3502" s="4">
        <v>9</v>
      </c>
      <c r="C3502" s="4">
        <v>6</v>
      </c>
      <c r="D3502" s="4">
        <v>1993</v>
      </c>
      <c r="E3502" s="1">
        <f t="shared" si="108"/>
        <v>5432</v>
      </c>
      <c r="F3502">
        <v>60.27</v>
      </c>
      <c r="G3502">
        <v>24.85</v>
      </c>
      <c r="H3502" t="s">
        <v>2455</v>
      </c>
      <c r="I3502" s="4">
        <v>15</v>
      </c>
      <c r="J3502" s="4">
        <v>9</v>
      </c>
      <c r="K3502" s="6">
        <v>1994</v>
      </c>
      <c r="L3502" s="1">
        <f t="shared" si="109"/>
        <v>7716</v>
      </c>
      <c r="M3502">
        <v>60.28</v>
      </c>
      <c r="N3502">
        <v>24.85</v>
      </c>
      <c r="O3502" t="s">
        <v>2455</v>
      </c>
      <c r="P3502" t="s">
        <v>40</v>
      </c>
      <c r="Q3502" t="s">
        <v>35</v>
      </c>
      <c r="R3502">
        <v>463</v>
      </c>
      <c r="S3502">
        <v>2</v>
      </c>
      <c r="T3502">
        <v>0</v>
      </c>
    </row>
    <row r="3503" spans="1:20">
      <c r="A3503" t="s">
        <v>3359</v>
      </c>
      <c r="B3503" s="4">
        <v>28</v>
      </c>
      <c r="C3503" s="4">
        <v>5</v>
      </c>
      <c r="D3503" s="4">
        <v>1993</v>
      </c>
      <c r="E3503" s="1">
        <f t="shared" si="108"/>
        <v>12341</v>
      </c>
      <c r="F3503">
        <v>61.52</v>
      </c>
      <c r="G3503">
        <v>21.77</v>
      </c>
      <c r="H3503" t="s">
        <v>2455</v>
      </c>
      <c r="I3503" s="4">
        <v>27</v>
      </c>
      <c r="J3503" s="4">
        <v>6</v>
      </c>
      <c r="K3503" s="6">
        <v>1993</v>
      </c>
      <c r="L3503" s="1">
        <f t="shared" si="109"/>
        <v>12006</v>
      </c>
      <c r="M3503">
        <v>61.52</v>
      </c>
      <c r="N3503">
        <v>21.77</v>
      </c>
      <c r="O3503" t="s">
        <v>2455</v>
      </c>
      <c r="P3503" t="s">
        <v>81</v>
      </c>
      <c r="Q3503" t="s">
        <v>35</v>
      </c>
      <c r="R3503">
        <v>30</v>
      </c>
      <c r="S3503">
        <v>0</v>
      </c>
      <c r="T3503">
        <v>0</v>
      </c>
    </row>
    <row r="3504" spans="1:20">
      <c r="A3504" t="s">
        <v>3360</v>
      </c>
      <c r="B3504" s="4">
        <v>28</v>
      </c>
      <c r="C3504" s="4">
        <v>5</v>
      </c>
      <c r="D3504" s="4">
        <v>1993</v>
      </c>
      <c r="E3504" s="1">
        <f t="shared" si="108"/>
        <v>12341</v>
      </c>
      <c r="F3504">
        <v>61.5</v>
      </c>
      <c r="G3504">
        <v>21.78</v>
      </c>
      <c r="H3504" t="s">
        <v>2455</v>
      </c>
      <c r="I3504" s="4">
        <v>17</v>
      </c>
      <c r="J3504" s="4">
        <v>7</v>
      </c>
      <c r="K3504" s="6">
        <v>1993</v>
      </c>
      <c r="L3504" s="1">
        <f t="shared" si="109"/>
        <v>8384</v>
      </c>
      <c r="M3504">
        <v>61.5</v>
      </c>
      <c r="N3504">
        <v>21.82</v>
      </c>
      <c r="O3504" t="s">
        <v>2455</v>
      </c>
      <c r="P3504" t="s">
        <v>34</v>
      </c>
      <c r="Q3504" t="s">
        <v>27</v>
      </c>
      <c r="R3504">
        <v>50</v>
      </c>
      <c r="S3504">
        <v>2</v>
      </c>
      <c r="T3504">
        <v>91</v>
      </c>
    </row>
    <row r="3505" spans="1:20">
      <c r="A3505" t="s">
        <v>3361</v>
      </c>
      <c r="B3505" s="4">
        <v>28</v>
      </c>
      <c r="C3505" s="4">
        <v>5</v>
      </c>
      <c r="D3505" s="4">
        <v>1993</v>
      </c>
      <c r="E3505" s="1">
        <f t="shared" si="108"/>
        <v>12341</v>
      </c>
      <c r="F3505">
        <v>61.5</v>
      </c>
      <c r="G3505">
        <v>21.77</v>
      </c>
      <c r="H3505" t="s">
        <v>2455</v>
      </c>
      <c r="I3505" s="4">
        <v>19</v>
      </c>
      <c r="J3505" s="4">
        <v>5</v>
      </c>
      <c r="K3505" s="6">
        <v>1994</v>
      </c>
      <c r="L3505" s="1">
        <f t="shared" si="109"/>
        <v>9054</v>
      </c>
      <c r="M3505">
        <v>61.52</v>
      </c>
      <c r="N3505">
        <v>21.77</v>
      </c>
      <c r="O3505" t="s">
        <v>2455</v>
      </c>
      <c r="P3505" t="s">
        <v>40</v>
      </c>
      <c r="Q3505" t="s">
        <v>35</v>
      </c>
      <c r="R3505">
        <v>356</v>
      </c>
      <c r="S3505">
        <v>2</v>
      </c>
      <c r="T3505">
        <v>0</v>
      </c>
    </row>
    <row r="3506" spans="1:20">
      <c r="A3506" t="s">
        <v>3362</v>
      </c>
      <c r="B3506" s="4">
        <v>31</v>
      </c>
      <c r="C3506" s="4">
        <v>5</v>
      </c>
      <c r="D3506" s="4">
        <v>1993</v>
      </c>
      <c r="E3506" s="1">
        <f t="shared" si="108"/>
        <v>13436</v>
      </c>
      <c r="F3506">
        <v>61.13</v>
      </c>
      <c r="G3506">
        <v>21.55</v>
      </c>
      <c r="H3506" t="s">
        <v>2455</v>
      </c>
      <c r="I3506" s="4">
        <v>26</v>
      </c>
      <c r="J3506" s="4">
        <v>4</v>
      </c>
      <c r="K3506" s="6">
        <v>1994</v>
      </c>
      <c r="L3506" s="1">
        <f t="shared" si="109"/>
        <v>11581</v>
      </c>
      <c r="M3506">
        <v>61.12</v>
      </c>
      <c r="N3506">
        <v>21.53</v>
      </c>
      <c r="O3506" t="s">
        <v>2455</v>
      </c>
      <c r="P3506" t="s">
        <v>40</v>
      </c>
      <c r="Q3506" t="s">
        <v>35</v>
      </c>
      <c r="R3506">
        <v>330</v>
      </c>
      <c r="S3506">
        <v>3</v>
      </c>
      <c r="T3506">
        <v>206</v>
      </c>
    </row>
    <row r="3507" spans="1:20">
      <c r="A3507" t="s">
        <v>3363</v>
      </c>
      <c r="B3507" s="4">
        <v>3</v>
      </c>
      <c r="C3507" s="4">
        <v>6</v>
      </c>
      <c r="D3507" s="4">
        <v>1993</v>
      </c>
      <c r="E3507" s="1">
        <f t="shared" si="108"/>
        <v>3240</v>
      </c>
      <c r="F3507">
        <v>61.5</v>
      </c>
      <c r="G3507">
        <v>21.78</v>
      </c>
      <c r="H3507" t="s">
        <v>2455</v>
      </c>
      <c r="I3507" s="4">
        <v>6</v>
      </c>
      <c r="J3507" s="4">
        <v>7</v>
      </c>
      <c r="K3507" s="6">
        <v>1993</v>
      </c>
      <c r="L3507" s="1">
        <f t="shared" si="109"/>
        <v>4366</v>
      </c>
      <c r="M3507">
        <v>61.5</v>
      </c>
      <c r="N3507">
        <v>21.77</v>
      </c>
      <c r="O3507" t="s">
        <v>2455</v>
      </c>
      <c r="P3507" t="s">
        <v>81</v>
      </c>
      <c r="Q3507" t="s">
        <v>27</v>
      </c>
      <c r="R3507">
        <v>33</v>
      </c>
      <c r="S3507">
        <v>1</v>
      </c>
      <c r="T3507">
        <v>270</v>
      </c>
    </row>
    <row r="3508" spans="1:20">
      <c r="A3508" t="s">
        <v>3364</v>
      </c>
      <c r="B3508" s="4">
        <v>6</v>
      </c>
      <c r="C3508" s="4">
        <v>6</v>
      </c>
      <c r="D3508" s="4">
        <v>1993</v>
      </c>
      <c r="E3508" s="1">
        <f t="shared" si="108"/>
        <v>4336</v>
      </c>
      <c r="F3508">
        <v>61.5</v>
      </c>
      <c r="G3508">
        <v>21.77</v>
      </c>
      <c r="H3508" t="s">
        <v>2455</v>
      </c>
      <c r="I3508" s="4">
        <v>16</v>
      </c>
      <c r="J3508" s="4">
        <v>7</v>
      </c>
      <c r="K3508" s="6">
        <v>1993</v>
      </c>
      <c r="L3508" s="1">
        <f t="shared" si="109"/>
        <v>8019</v>
      </c>
      <c r="M3508">
        <v>61.5</v>
      </c>
      <c r="N3508">
        <v>21.77</v>
      </c>
      <c r="O3508" t="s">
        <v>2455</v>
      </c>
      <c r="P3508" t="s">
        <v>40</v>
      </c>
      <c r="Q3508" t="s">
        <v>35</v>
      </c>
      <c r="R3508">
        <v>40</v>
      </c>
      <c r="S3508">
        <v>0</v>
      </c>
      <c r="T3508">
        <v>0</v>
      </c>
    </row>
    <row r="3509" spans="1:20">
      <c r="A3509" t="s">
        <v>3365</v>
      </c>
      <c r="B3509" s="4">
        <v>9</v>
      </c>
      <c r="C3509" s="4">
        <v>6</v>
      </c>
      <c r="D3509" s="4">
        <v>1993</v>
      </c>
      <c r="E3509" s="1">
        <f t="shared" si="108"/>
        <v>5432</v>
      </c>
      <c r="F3509">
        <v>61.53</v>
      </c>
      <c r="G3509">
        <v>21.75</v>
      </c>
      <c r="H3509" t="s">
        <v>2455</v>
      </c>
      <c r="I3509" s="4">
        <v>3</v>
      </c>
      <c r="J3509" s="4">
        <v>12</v>
      </c>
      <c r="K3509" s="6">
        <v>1994</v>
      </c>
      <c r="L3509" s="1">
        <f t="shared" si="109"/>
        <v>3424</v>
      </c>
      <c r="M3509">
        <v>61.53</v>
      </c>
      <c r="N3509">
        <v>21.67</v>
      </c>
      <c r="O3509" t="s">
        <v>2455</v>
      </c>
      <c r="P3509" t="s">
        <v>81</v>
      </c>
      <c r="Q3509" t="s">
        <v>35</v>
      </c>
      <c r="R3509">
        <v>542</v>
      </c>
      <c r="S3509">
        <v>5</v>
      </c>
      <c r="T3509">
        <v>270</v>
      </c>
    </row>
    <row r="3510" spans="1:20">
      <c r="A3510" t="s">
        <v>3980</v>
      </c>
      <c r="B3510" s="4">
        <v>15</v>
      </c>
      <c r="C3510" s="4">
        <v>5</v>
      </c>
      <c r="D3510" s="4">
        <v>1993</v>
      </c>
      <c r="E3510" s="1">
        <f t="shared" si="108"/>
        <v>7592</v>
      </c>
      <c r="F3510">
        <v>57.93</v>
      </c>
      <c r="G3510">
        <v>12.08</v>
      </c>
      <c r="H3510" t="s">
        <v>2497</v>
      </c>
      <c r="I3510" s="4">
        <v>1</v>
      </c>
      <c r="J3510" s="4">
        <v>6</v>
      </c>
      <c r="K3510" s="6">
        <v>1993</v>
      </c>
      <c r="L3510" s="1">
        <f t="shared" si="109"/>
        <v>2510</v>
      </c>
      <c r="M3510">
        <v>57.93</v>
      </c>
      <c r="N3510">
        <v>12.08</v>
      </c>
      <c r="O3510" t="s">
        <v>2497</v>
      </c>
      <c r="P3510" t="s">
        <v>40</v>
      </c>
      <c r="Q3510" t="s">
        <v>35</v>
      </c>
      <c r="R3510">
        <v>17</v>
      </c>
      <c r="S3510">
        <v>0</v>
      </c>
      <c r="T3510">
        <v>0</v>
      </c>
    </row>
    <row r="3511" spans="1:20">
      <c r="A3511" t="s">
        <v>1274</v>
      </c>
      <c r="B3511" s="4">
        <v>23</v>
      </c>
      <c r="C3511" s="4">
        <v>5</v>
      </c>
      <c r="D3511" s="4">
        <v>1994</v>
      </c>
      <c r="E3511" s="1">
        <f t="shared" si="108"/>
        <v>10515</v>
      </c>
      <c r="F3511">
        <v>54.63</v>
      </c>
      <c r="G3511">
        <v>-1.1499999999999999</v>
      </c>
      <c r="H3511" t="s">
        <v>4129</v>
      </c>
      <c r="I3511" s="4">
        <v>11</v>
      </c>
      <c r="J3511" s="4">
        <v>12</v>
      </c>
      <c r="K3511" s="6">
        <v>1994</v>
      </c>
      <c r="L3511" s="1">
        <f t="shared" si="109"/>
        <v>6346</v>
      </c>
      <c r="M3511">
        <v>54.63</v>
      </c>
      <c r="N3511">
        <v>-1.1499999999999999</v>
      </c>
      <c r="O3511" t="s">
        <v>4129</v>
      </c>
      <c r="P3511" t="s">
        <v>40</v>
      </c>
      <c r="Q3511" t="s">
        <v>35</v>
      </c>
      <c r="R3511">
        <v>202</v>
      </c>
      <c r="S3511">
        <v>0</v>
      </c>
      <c r="T3511">
        <v>0</v>
      </c>
    </row>
    <row r="3512" spans="1:20">
      <c r="A3512" t="s">
        <v>1393</v>
      </c>
      <c r="B3512" s="4">
        <v>8</v>
      </c>
      <c r="C3512" s="4">
        <v>5</v>
      </c>
      <c r="D3512" s="4">
        <v>1994</v>
      </c>
      <c r="E3512" s="1">
        <f t="shared" si="108"/>
        <v>5037</v>
      </c>
      <c r="F3512">
        <v>53.02</v>
      </c>
      <c r="G3512">
        <v>-2.2200000000000002</v>
      </c>
      <c r="H3512" t="s">
        <v>4129</v>
      </c>
      <c r="I3512" s="4">
        <v>17</v>
      </c>
      <c r="J3512" s="4">
        <v>7</v>
      </c>
      <c r="K3512" s="6">
        <v>1994</v>
      </c>
      <c r="L3512" s="1">
        <f t="shared" si="109"/>
        <v>8385</v>
      </c>
      <c r="M3512">
        <v>53.02</v>
      </c>
      <c r="N3512">
        <v>-2.2200000000000002</v>
      </c>
      <c r="O3512" t="s">
        <v>4129</v>
      </c>
      <c r="P3512" t="s">
        <v>81</v>
      </c>
      <c r="Q3512" t="s">
        <v>35</v>
      </c>
      <c r="R3512">
        <v>70</v>
      </c>
      <c r="S3512">
        <v>0</v>
      </c>
      <c r="T3512">
        <v>0</v>
      </c>
    </row>
    <row r="3513" spans="1:20">
      <c r="A3513" t="s">
        <v>1461</v>
      </c>
      <c r="B3513" s="4">
        <v>7</v>
      </c>
      <c r="C3513" s="4">
        <v>6</v>
      </c>
      <c r="D3513" s="4">
        <v>1994</v>
      </c>
      <c r="E3513" s="1">
        <f t="shared" si="108"/>
        <v>4702</v>
      </c>
      <c r="F3513">
        <v>52.75</v>
      </c>
      <c r="G3513">
        <v>-4.8</v>
      </c>
      <c r="H3513" t="s">
        <v>4129</v>
      </c>
      <c r="I3513" s="4">
        <v>25</v>
      </c>
      <c r="J3513" s="4">
        <v>10</v>
      </c>
      <c r="K3513" s="6">
        <v>1995</v>
      </c>
      <c r="L3513" s="1">
        <f t="shared" si="109"/>
        <v>11400</v>
      </c>
      <c r="M3513">
        <v>52.75</v>
      </c>
      <c r="N3513">
        <v>-4.8</v>
      </c>
      <c r="O3513" t="s">
        <v>4129</v>
      </c>
      <c r="P3513" t="s">
        <v>40</v>
      </c>
      <c r="Q3513" t="s">
        <v>35</v>
      </c>
      <c r="R3513">
        <v>505</v>
      </c>
      <c r="S3513">
        <v>0</v>
      </c>
      <c r="T3513">
        <v>0</v>
      </c>
    </row>
    <row r="3514" spans="1:20">
      <c r="A3514" t="s">
        <v>1465</v>
      </c>
      <c r="B3514" s="4">
        <v>20</v>
      </c>
      <c r="C3514" s="4">
        <v>5</v>
      </c>
      <c r="D3514" s="4">
        <v>1994</v>
      </c>
      <c r="E3514" s="1">
        <f t="shared" si="108"/>
        <v>9420</v>
      </c>
      <c r="F3514">
        <v>53.37</v>
      </c>
      <c r="G3514">
        <v>-2.83</v>
      </c>
      <c r="H3514" t="s">
        <v>4129</v>
      </c>
      <c r="I3514" s="4">
        <v>11</v>
      </c>
      <c r="J3514" s="4">
        <v>7</v>
      </c>
      <c r="K3514" s="6">
        <v>1994</v>
      </c>
      <c r="L3514" s="1">
        <f t="shared" si="109"/>
        <v>6193</v>
      </c>
      <c r="M3514">
        <v>53.37</v>
      </c>
      <c r="N3514">
        <v>-2.83</v>
      </c>
      <c r="O3514" t="s">
        <v>4129</v>
      </c>
      <c r="P3514" t="s">
        <v>140</v>
      </c>
      <c r="Q3514" t="s">
        <v>35</v>
      </c>
      <c r="R3514">
        <v>52</v>
      </c>
      <c r="S3514">
        <v>0</v>
      </c>
      <c r="T3514">
        <v>0</v>
      </c>
    </row>
    <row r="3515" spans="1:20">
      <c r="A3515" t="s">
        <v>1466</v>
      </c>
      <c r="B3515" s="4">
        <v>11</v>
      </c>
      <c r="C3515" s="4">
        <v>5</v>
      </c>
      <c r="D3515" s="4">
        <v>1994</v>
      </c>
      <c r="E3515" s="1">
        <f t="shared" si="108"/>
        <v>6132</v>
      </c>
      <c r="F3515">
        <v>53.38</v>
      </c>
      <c r="G3515">
        <v>-1.55</v>
      </c>
      <c r="H3515" t="s">
        <v>4129</v>
      </c>
      <c r="I3515" s="4">
        <v>6</v>
      </c>
      <c r="J3515" s="4">
        <v>7</v>
      </c>
      <c r="K3515" s="6">
        <v>1998</v>
      </c>
      <c r="L3515" s="1">
        <f t="shared" si="109"/>
        <v>4371</v>
      </c>
      <c r="M3515">
        <v>53.38</v>
      </c>
      <c r="N3515">
        <v>-1.53</v>
      </c>
      <c r="O3515" t="s">
        <v>4129</v>
      </c>
      <c r="P3515" t="s">
        <v>40</v>
      </c>
      <c r="Q3515" t="s">
        <v>35</v>
      </c>
      <c r="R3515">
        <v>1517</v>
      </c>
      <c r="S3515">
        <v>2</v>
      </c>
      <c r="T3515">
        <v>91</v>
      </c>
    </row>
    <row r="3516" spans="1:20">
      <c r="A3516" t="s">
        <v>1468</v>
      </c>
      <c r="B3516" s="4">
        <v>12</v>
      </c>
      <c r="C3516" s="4">
        <v>6</v>
      </c>
      <c r="D3516" s="4">
        <v>1994</v>
      </c>
      <c r="E3516" s="1">
        <f t="shared" si="108"/>
        <v>6529</v>
      </c>
      <c r="F3516">
        <v>53.33</v>
      </c>
      <c r="G3516">
        <v>-2.83</v>
      </c>
      <c r="H3516" t="s">
        <v>4129</v>
      </c>
      <c r="I3516" s="4">
        <v>8</v>
      </c>
      <c r="J3516" s="4">
        <v>8</v>
      </c>
      <c r="K3516" s="6">
        <v>1994</v>
      </c>
      <c r="L3516" s="1">
        <f t="shared" si="109"/>
        <v>5129</v>
      </c>
      <c r="M3516">
        <v>53.33</v>
      </c>
      <c r="N3516">
        <v>-2.83</v>
      </c>
      <c r="O3516" t="s">
        <v>4129</v>
      </c>
      <c r="P3516" t="s">
        <v>40</v>
      </c>
      <c r="Q3516" t="s">
        <v>35</v>
      </c>
      <c r="R3516">
        <v>57</v>
      </c>
      <c r="S3516">
        <v>0</v>
      </c>
      <c r="T3516">
        <v>0</v>
      </c>
    </row>
    <row r="3517" spans="1:20">
      <c r="A3517" t="s">
        <v>1479</v>
      </c>
      <c r="B3517" s="4">
        <v>11</v>
      </c>
      <c r="C3517" s="4">
        <v>5</v>
      </c>
      <c r="D3517" s="4">
        <v>1994</v>
      </c>
      <c r="E3517" s="1">
        <f t="shared" si="108"/>
        <v>6132</v>
      </c>
      <c r="F3517">
        <v>51.77</v>
      </c>
      <c r="G3517">
        <v>-0.77</v>
      </c>
      <c r="H3517" t="s">
        <v>4129</v>
      </c>
      <c r="I3517" s="4">
        <v>11</v>
      </c>
      <c r="J3517" s="4">
        <v>6</v>
      </c>
      <c r="K3517" s="6">
        <v>1994</v>
      </c>
      <c r="L3517" s="1">
        <f t="shared" si="109"/>
        <v>6163</v>
      </c>
      <c r="M3517">
        <v>51.77</v>
      </c>
      <c r="N3517">
        <v>-0.77</v>
      </c>
      <c r="O3517" t="s">
        <v>4129</v>
      </c>
      <c r="P3517" t="s">
        <v>40</v>
      </c>
      <c r="Q3517" t="s">
        <v>35</v>
      </c>
      <c r="R3517">
        <v>31</v>
      </c>
      <c r="S3517">
        <v>0</v>
      </c>
      <c r="T3517">
        <v>0</v>
      </c>
    </row>
    <row r="3518" spans="1:20">
      <c r="A3518" t="s">
        <v>2017</v>
      </c>
      <c r="B3518" s="4">
        <v>1</v>
      </c>
      <c r="C3518" s="4">
        <v>6</v>
      </c>
      <c r="D3518" s="4">
        <v>1994</v>
      </c>
      <c r="E3518" s="1">
        <f t="shared" si="108"/>
        <v>2511</v>
      </c>
      <c r="F3518">
        <v>52.52</v>
      </c>
      <c r="G3518">
        <v>5.43</v>
      </c>
      <c r="H3518" t="s">
        <v>1615</v>
      </c>
      <c r="I3518" s="4">
        <v>22</v>
      </c>
      <c r="J3518" s="4">
        <v>7</v>
      </c>
      <c r="K3518" s="6">
        <v>1994</v>
      </c>
      <c r="L3518" s="1">
        <f t="shared" si="109"/>
        <v>10211</v>
      </c>
      <c r="M3518">
        <v>52.52</v>
      </c>
      <c r="N3518">
        <v>5.43</v>
      </c>
      <c r="O3518" t="s">
        <v>1615</v>
      </c>
      <c r="P3518" t="s">
        <v>26</v>
      </c>
      <c r="Q3518" t="s">
        <v>27</v>
      </c>
      <c r="R3518">
        <v>51</v>
      </c>
      <c r="S3518">
        <v>0</v>
      </c>
      <c r="T3518">
        <v>0</v>
      </c>
    </row>
    <row r="3519" spans="1:20">
      <c r="A3519" t="s">
        <v>2018</v>
      </c>
      <c r="B3519" s="4">
        <v>1</v>
      </c>
      <c r="C3519" s="4">
        <v>6</v>
      </c>
      <c r="D3519" s="4">
        <v>1994</v>
      </c>
      <c r="E3519" s="1">
        <f t="shared" si="108"/>
        <v>2511</v>
      </c>
      <c r="F3519">
        <v>52.52</v>
      </c>
      <c r="G3519">
        <v>5.43</v>
      </c>
      <c r="H3519" t="s">
        <v>1615</v>
      </c>
      <c r="I3519" s="4">
        <v>22</v>
      </c>
      <c r="J3519" s="4">
        <v>7</v>
      </c>
      <c r="K3519" s="6">
        <v>1994</v>
      </c>
      <c r="L3519" s="1">
        <f t="shared" si="109"/>
        <v>10211</v>
      </c>
      <c r="M3519">
        <v>52.52</v>
      </c>
      <c r="N3519">
        <v>5.43</v>
      </c>
      <c r="O3519" t="s">
        <v>1615</v>
      </c>
      <c r="P3519" t="s">
        <v>26</v>
      </c>
      <c r="Q3519" t="s">
        <v>27</v>
      </c>
      <c r="R3519">
        <v>51</v>
      </c>
      <c r="S3519">
        <v>0</v>
      </c>
      <c r="T3519">
        <v>0</v>
      </c>
    </row>
    <row r="3520" spans="1:20">
      <c r="A3520" t="s">
        <v>2376</v>
      </c>
      <c r="B3520" s="4">
        <v>22</v>
      </c>
      <c r="C3520" s="4">
        <v>5</v>
      </c>
      <c r="D3520" s="4">
        <v>1994</v>
      </c>
      <c r="E3520" s="1">
        <f t="shared" si="108"/>
        <v>10150</v>
      </c>
      <c r="F3520">
        <v>60.32</v>
      </c>
      <c r="G3520">
        <v>6.67</v>
      </c>
      <c r="H3520" t="s">
        <v>669</v>
      </c>
      <c r="I3520" s="4">
        <v>29</v>
      </c>
      <c r="J3520" s="4">
        <v>10</v>
      </c>
      <c r="K3520" s="6">
        <v>1994</v>
      </c>
      <c r="L3520" s="1">
        <f t="shared" si="109"/>
        <v>12860</v>
      </c>
      <c r="M3520">
        <v>60.23</v>
      </c>
      <c r="N3520">
        <v>6.62</v>
      </c>
      <c r="O3520" t="s">
        <v>669</v>
      </c>
      <c r="P3520" t="s">
        <v>40</v>
      </c>
      <c r="Q3520" t="s">
        <v>35</v>
      </c>
      <c r="R3520">
        <v>160</v>
      </c>
      <c r="S3520">
        <v>10</v>
      </c>
      <c r="T3520">
        <v>197</v>
      </c>
    </row>
    <row r="3521" spans="1:20">
      <c r="A3521" t="s">
        <v>2415</v>
      </c>
      <c r="B3521" s="4">
        <v>6</v>
      </c>
      <c r="C3521" s="4">
        <v>6</v>
      </c>
      <c r="D3521" s="4">
        <v>1994</v>
      </c>
      <c r="E3521" s="1">
        <f t="shared" si="108"/>
        <v>4337</v>
      </c>
      <c r="F3521">
        <v>59.25</v>
      </c>
      <c r="G3521">
        <v>5.22</v>
      </c>
      <c r="H3521" t="s">
        <v>669</v>
      </c>
      <c r="I3521" s="4">
        <v>20</v>
      </c>
      <c r="J3521" s="4">
        <v>11</v>
      </c>
      <c r="K3521" s="6">
        <v>1994</v>
      </c>
      <c r="L3521" s="1">
        <f t="shared" si="109"/>
        <v>9604</v>
      </c>
      <c r="M3521">
        <v>59.43</v>
      </c>
      <c r="N3521">
        <v>5.62</v>
      </c>
      <c r="O3521" t="s">
        <v>669</v>
      </c>
      <c r="P3521" t="s">
        <v>40</v>
      </c>
      <c r="Q3521" t="s">
        <v>35</v>
      </c>
      <c r="R3521">
        <v>167</v>
      </c>
      <c r="S3521">
        <v>31</v>
      </c>
      <c r="T3521">
        <v>49</v>
      </c>
    </row>
    <row r="3522" spans="1:20">
      <c r="A3522" t="s">
        <v>2889</v>
      </c>
      <c r="B3522" s="4">
        <v>5</v>
      </c>
      <c r="C3522" s="4">
        <v>6</v>
      </c>
      <c r="D3522" s="4">
        <v>1994</v>
      </c>
      <c r="E3522" s="1">
        <f t="shared" si="108"/>
        <v>3972</v>
      </c>
      <c r="F3522">
        <v>65.819999999999993</v>
      </c>
      <c r="G3522">
        <v>24.45</v>
      </c>
      <c r="H3522" t="s">
        <v>2455</v>
      </c>
      <c r="I3522" s="4">
        <v>27</v>
      </c>
      <c r="J3522" s="4">
        <v>6</v>
      </c>
      <c r="K3522" s="6">
        <v>1994</v>
      </c>
      <c r="L3522" s="1">
        <f t="shared" si="109"/>
        <v>12007</v>
      </c>
      <c r="M3522">
        <v>65.819999999999993</v>
      </c>
      <c r="N3522">
        <v>24.45</v>
      </c>
      <c r="O3522" t="s">
        <v>2455</v>
      </c>
      <c r="P3522" t="s">
        <v>40</v>
      </c>
      <c r="Q3522" t="s">
        <v>35</v>
      </c>
      <c r="R3522">
        <v>22</v>
      </c>
      <c r="S3522">
        <v>0</v>
      </c>
      <c r="T3522">
        <v>0</v>
      </c>
    </row>
    <row r="3523" spans="1:20">
      <c r="A3523" t="s">
        <v>3033</v>
      </c>
      <c r="B3523" s="4">
        <v>28</v>
      </c>
      <c r="C3523" s="4">
        <v>5</v>
      </c>
      <c r="D3523" s="4">
        <v>1994</v>
      </c>
      <c r="E3523" s="1">
        <f t="shared" ref="E3523:E3586" si="110">DATE(B3523,C3523,D3523)</f>
        <v>12342</v>
      </c>
      <c r="F3523">
        <v>61.68</v>
      </c>
      <c r="G3523">
        <v>24.03</v>
      </c>
      <c r="H3523" t="s">
        <v>2455</v>
      </c>
      <c r="I3523" s="4">
        <v>26</v>
      </c>
      <c r="J3523" s="4">
        <v>8</v>
      </c>
      <c r="K3523" s="6">
        <v>1994</v>
      </c>
      <c r="L3523" s="1">
        <f t="shared" ref="L3523:L3586" si="111">DATE(I3523,J3523,K3523)</f>
        <v>11703</v>
      </c>
      <c r="M3523">
        <v>61.68</v>
      </c>
      <c r="N3523">
        <v>24.03</v>
      </c>
      <c r="O3523" t="s">
        <v>2455</v>
      </c>
      <c r="P3523" t="s">
        <v>34</v>
      </c>
      <c r="Q3523" t="s">
        <v>35</v>
      </c>
      <c r="R3523">
        <v>90</v>
      </c>
      <c r="S3523">
        <v>0</v>
      </c>
      <c r="T3523">
        <v>0</v>
      </c>
    </row>
    <row r="3524" spans="1:20">
      <c r="A3524" t="s">
        <v>3339</v>
      </c>
      <c r="B3524" s="4">
        <v>29</v>
      </c>
      <c r="C3524" s="4">
        <v>5</v>
      </c>
      <c r="D3524" s="4">
        <v>1994</v>
      </c>
      <c r="E3524" s="1">
        <f t="shared" si="110"/>
        <v>12707</v>
      </c>
      <c r="F3524">
        <v>60.45</v>
      </c>
      <c r="G3524">
        <v>22.25</v>
      </c>
      <c r="H3524" t="s">
        <v>2455</v>
      </c>
      <c r="I3524" s="4">
        <v>16</v>
      </c>
      <c r="J3524" s="4">
        <v>7</v>
      </c>
      <c r="K3524" s="6">
        <v>1994</v>
      </c>
      <c r="L3524" s="1">
        <f t="shared" si="111"/>
        <v>8020</v>
      </c>
      <c r="M3524">
        <v>60.45</v>
      </c>
      <c r="N3524">
        <v>22.25</v>
      </c>
      <c r="O3524" t="s">
        <v>2455</v>
      </c>
      <c r="P3524" t="s">
        <v>40</v>
      </c>
      <c r="Q3524" t="s">
        <v>35</v>
      </c>
      <c r="R3524">
        <v>48</v>
      </c>
      <c r="S3524">
        <v>0</v>
      </c>
      <c r="T3524">
        <v>0</v>
      </c>
    </row>
    <row r="3525" spans="1:20">
      <c r="A3525" t="s">
        <v>3340</v>
      </c>
      <c r="B3525" s="4">
        <v>12</v>
      </c>
      <c r="C3525" s="4">
        <v>6</v>
      </c>
      <c r="D3525" s="4">
        <v>1994</v>
      </c>
      <c r="E3525" s="1">
        <f t="shared" si="110"/>
        <v>6529</v>
      </c>
      <c r="F3525">
        <v>60.45</v>
      </c>
      <c r="G3525">
        <v>22.25</v>
      </c>
      <c r="H3525" t="s">
        <v>2455</v>
      </c>
      <c r="I3525" s="4">
        <v>10</v>
      </c>
      <c r="J3525" s="4">
        <v>5</v>
      </c>
      <c r="K3525" s="6">
        <v>1995</v>
      </c>
      <c r="L3525" s="1">
        <f t="shared" si="111"/>
        <v>5768</v>
      </c>
      <c r="M3525">
        <v>60.43</v>
      </c>
      <c r="N3525">
        <v>22.3</v>
      </c>
      <c r="O3525" t="s">
        <v>2455</v>
      </c>
      <c r="P3525" t="s">
        <v>40</v>
      </c>
      <c r="Q3525" t="s">
        <v>35</v>
      </c>
      <c r="R3525">
        <v>332</v>
      </c>
      <c r="S3525">
        <v>4</v>
      </c>
      <c r="T3525">
        <v>125</v>
      </c>
    </row>
    <row r="3526" spans="1:20">
      <c r="A3526" t="s">
        <v>3341</v>
      </c>
      <c r="B3526" s="4">
        <v>12</v>
      </c>
      <c r="C3526" s="4">
        <v>6</v>
      </c>
      <c r="D3526" s="4">
        <v>1994</v>
      </c>
      <c r="E3526" s="1">
        <f t="shared" si="110"/>
        <v>6529</v>
      </c>
      <c r="F3526">
        <v>60.45</v>
      </c>
      <c r="G3526">
        <v>22.25</v>
      </c>
      <c r="H3526" t="s">
        <v>2455</v>
      </c>
      <c r="I3526" s="4">
        <v>1</v>
      </c>
      <c r="J3526" s="4">
        <v>12</v>
      </c>
      <c r="K3526" s="6">
        <v>1994</v>
      </c>
      <c r="L3526" s="1">
        <f t="shared" si="111"/>
        <v>2694</v>
      </c>
      <c r="M3526">
        <v>60.45</v>
      </c>
      <c r="N3526">
        <v>22.27</v>
      </c>
      <c r="O3526" t="s">
        <v>2455</v>
      </c>
      <c r="P3526" t="s">
        <v>40</v>
      </c>
      <c r="Q3526" t="s">
        <v>35</v>
      </c>
      <c r="R3526">
        <v>172</v>
      </c>
      <c r="S3526">
        <v>1</v>
      </c>
      <c r="T3526">
        <v>91</v>
      </c>
    </row>
    <row r="3527" spans="1:20">
      <c r="A3527" t="s">
        <v>3342</v>
      </c>
      <c r="B3527" s="4">
        <v>12</v>
      </c>
      <c r="C3527" s="4">
        <v>6</v>
      </c>
      <c r="D3527" s="4">
        <v>1994</v>
      </c>
      <c r="E3527" s="1">
        <f t="shared" si="110"/>
        <v>6529</v>
      </c>
      <c r="F3527">
        <v>60.45</v>
      </c>
      <c r="G3527">
        <v>22.25</v>
      </c>
      <c r="H3527" t="s">
        <v>2455</v>
      </c>
      <c r="I3527" s="4">
        <v>26</v>
      </c>
      <c r="J3527" s="4">
        <v>4</v>
      </c>
      <c r="K3527" s="6">
        <v>1995</v>
      </c>
      <c r="L3527" s="1">
        <f t="shared" si="111"/>
        <v>11582</v>
      </c>
      <c r="M3527">
        <v>60.45</v>
      </c>
      <c r="N3527">
        <v>22.28</v>
      </c>
      <c r="O3527" t="s">
        <v>2455</v>
      </c>
      <c r="P3527" t="s">
        <v>40</v>
      </c>
      <c r="Q3527" t="s">
        <v>35</v>
      </c>
      <c r="R3527">
        <v>318</v>
      </c>
      <c r="S3527">
        <v>2</v>
      </c>
      <c r="T3527">
        <v>91</v>
      </c>
    </row>
    <row r="3528" spans="1:20">
      <c r="A3528" t="s">
        <v>3358</v>
      </c>
      <c r="B3528" s="4">
        <v>18</v>
      </c>
      <c r="C3528" s="4">
        <v>5</v>
      </c>
      <c r="D3528" s="4">
        <v>1994</v>
      </c>
      <c r="E3528" s="1">
        <f t="shared" si="110"/>
        <v>8689</v>
      </c>
      <c r="F3528">
        <v>60.28</v>
      </c>
      <c r="G3528">
        <v>24.88</v>
      </c>
      <c r="H3528" t="s">
        <v>2455</v>
      </c>
      <c r="I3528" s="4">
        <v>8</v>
      </c>
      <c r="J3528" s="4">
        <v>7</v>
      </c>
      <c r="K3528" s="6">
        <v>1994</v>
      </c>
      <c r="L3528" s="1">
        <f t="shared" si="111"/>
        <v>5098</v>
      </c>
      <c r="M3528">
        <v>60.17</v>
      </c>
      <c r="N3528">
        <v>24.95</v>
      </c>
      <c r="O3528" t="s">
        <v>2455</v>
      </c>
      <c r="P3528" t="s">
        <v>140</v>
      </c>
      <c r="Q3528" t="s">
        <v>35</v>
      </c>
      <c r="R3528">
        <v>51</v>
      </c>
      <c r="S3528">
        <v>14</v>
      </c>
      <c r="T3528">
        <v>165</v>
      </c>
    </row>
    <row r="3529" spans="1:20">
      <c r="A3529" t="s">
        <v>3366</v>
      </c>
      <c r="B3529" s="4">
        <v>4</v>
      </c>
      <c r="C3529" s="4">
        <v>6</v>
      </c>
      <c r="D3529" s="4">
        <v>1994</v>
      </c>
      <c r="E3529" s="1">
        <f t="shared" si="110"/>
        <v>3607</v>
      </c>
      <c r="F3529">
        <v>65.819999999999993</v>
      </c>
      <c r="G3529">
        <v>24.43</v>
      </c>
      <c r="H3529" t="s">
        <v>2455</v>
      </c>
      <c r="I3529" s="4">
        <v>30</v>
      </c>
      <c r="J3529" s="4">
        <v>10</v>
      </c>
      <c r="K3529" s="6">
        <v>1994</v>
      </c>
      <c r="L3529" s="1">
        <f t="shared" si="111"/>
        <v>13225</v>
      </c>
      <c r="M3529">
        <v>65.819999999999993</v>
      </c>
      <c r="N3529">
        <v>24.43</v>
      </c>
      <c r="O3529" t="s">
        <v>2455</v>
      </c>
      <c r="P3529" t="s">
        <v>26</v>
      </c>
      <c r="Q3529" t="s">
        <v>27</v>
      </c>
      <c r="R3529">
        <v>148</v>
      </c>
      <c r="S3529">
        <v>0</v>
      </c>
      <c r="T3529">
        <v>0</v>
      </c>
    </row>
    <row r="3530" spans="1:20">
      <c r="A3530" t="s">
        <v>3367</v>
      </c>
      <c r="B3530" s="4">
        <v>4</v>
      </c>
      <c r="C3530" s="4">
        <v>6</v>
      </c>
      <c r="D3530" s="4">
        <v>1994</v>
      </c>
      <c r="E3530" s="1">
        <f t="shared" si="110"/>
        <v>3607</v>
      </c>
      <c r="F3530">
        <v>65.819999999999993</v>
      </c>
      <c r="G3530">
        <v>24.43</v>
      </c>
      <c r="H3530" t="s">
        <v>2455</v>
      </c>
      <c r="I3530" s="4">
        <v>26</v>
      </c>
      <c r="J3530" s="4">
        <v>4</v>
      </c>
      <c r="K3530" s="6">
        <v>1995</v>
      </c>
      <c r="L3530" s="1">
        <f t="shared" si="111"/>
        <v>11582</v>
      </c>
      <c r="M3530">
        <v>65.819999999999993</v>
      </c>
      <c r="N3530">
        <v>24.43</v>
      </c>
      <c r="O3530" t="s">
        <v>2455</v>
      </c>
      <c r="P3530" t="s">
        <v>40</v>
      </c>
      <c r="Q3530" t="s">
        <v>35</v>
      </c>
      <c r="R3530">
        <v>326</v>
      </c>
      <c r="S3530">
        <v>0</v>
      </c>
      <c r="T3530">
        <v>0</v>
      </c>
    </row>
    <row r="3531" spans="1:20">
      <c r="A3531" t="s">
        <v>3370</v>
      </c>
      <c r="B3531" s="4">
        <v>26</v>
      </c>
      <c r="C3531" s="4">
        <v>5</v>
      </c>
      <c r="D3531" s="4">
        <v>1994</v>
      </c>
      <c r="E3531" s="1">
        <f t="shared" si="110"/>
        <v>11611</v>
      </c>
      <c r="F3531">
        <v>60.22</v>
      </c>
      <c r="G3531">
        <v>25.08</v>
      </c>
      <c r="H3531" t="s">
        <v>2455</v>
      </c>
      <c r="I3531" s="4">
        <v>21</v>
      </c>
      <c r="J3531" s="4">
        <v>8</v>
      </c>
      <c r="K3531" s="6">
        <v>2008</v>
      </c>
      <c r="L3531" s="1">
        <f t="shared" si="111"/>
        <v>9891</v>
      </c>
      <c r="M3531">
        <v>60.22</v>
      </c>
      <c r="N3531">
        <v>25.07</v>
      </c>
      <c r="O3531" t="s">
        <v>2455</v>
      </c>
      <c r="P3531" t="s">
        <v>40</v>
      </c>
      <c r="Q3531" t="s">
        <v>52</v>
      </c>
      <c r="R3531">
        <v>5201</v>
      </c>
      <c r="S3531">
        <v>1</v>
      </c>
      <c r="T3531">
        <v>270</v>
      </c>
    </row>
    <row r="3532" spans="1:20">
      <c r="A3532" t="s">
        <v>3371</v>
      </c>
      <c r="B3532" s="4">
        <v>28</v>
      </c>
      <c r="C3532" s="4">
        <v>5</v>
      </c>
      <c r="D3532" s="4">
        <v>1994</v>
      </c>
      <c r="E3532" s="1">
        <f t="shared" si="110"/>
        <v>12342</v>
      </c>
      <c r="F3532">
        <v>61.6</v>
      </c>
      <c r="G3532">
        <v>23.25</v>
      </c>
      <c r="H3532" t="s">
        <v>2455</v>
      </c>
      <c r="I3532" s="4">
        <v>20</v>
      </c>
      <c r="J3532" s="4">
        <v>11</v>
      </c>
      <c r="K3532" s="6">
        <v>1996</v>
      </c>
      <c r="L3532" s="1">
        <f t="shared" si="111"/>
        <v>9606</v>
      </c>
      <c r="M3532">
        <v>61.78</v>
      </c>
      <c r="N3532">
        <v>23.3</v>
      </c>
      <c r="O3532" t="s">
        <v>2455</v>
      </c>
      <c r="P3532" t="s">
        <v>81</v>
      </c>
      <c r="Q3532" t="s">
        <v>35</v>
      </c>
      <c r="R3532">
        <v>907</v>
      </c>
      <c r="S3532">
        <v>21</v>
      </c>
      <c r="T3532">
        <v>8</v>
      </c>
    </row>
    <row r="3533" spans="1:20">
      <c r="A3533" t="s">
        <v>3372</v>
      </c>
      <c r="B3533" s="4">
        <v>1</v>
      </c>
      <c r="C3533" s="4">
        <v>6</v>
      </c>
      <c r="D3533" s="4">
        <v>1994</v>
      </c>
      <c r="E3533" s="1">
        <f t="shared" si="110"/>
        <v>2511</v>
      </c>
      <c r="F3533">
        <v>60.27</v>
      </c>
      <c r="G3533">
        <v>24.82</v>
      </c>
      <c r="H3533" t="s">
        <v>2455</v>
      </c>
      <c r="I3533" s="4">
        <v>17</v>
      </c>
      <c r="J3533" s="4">
        <v>7</v>
      </c>
      <c r="K3533" s="6">
        <v>1994</v>
      </c>
      <c r="L3533" s="1">
        <f t="shared" si="111"/>
        <v>8385</v>
      </c>
      <c r="M3533">
        <v>60.27</v>
      </c>
      <c r="N3533">
        <v>24.8</v>
      </c>
      <c r="O3533" t="s">
        <v>2455</v>
      </c>
      <c r="P3533" t="s">
        <v>40</v>
      </c>
      <c r="Q3533" t="s">
        <v>35</v>
      </c>
      <c r="R3533">
        <v>46</v>
      </c>
      <c r="S3533">
        <v>1</v>
      </c>
      <c r="T3533">
        <v>270</v>
      </c>
    </row>
    <row r="3534" spans="1:20">
      <c r="A3534" t="s">
        <v>3373</v>
      </c>
      <c r="B3534" s="4">
        <v>2</v>
      </c>
      <c r="C3534" s="4">
        <v>6</v>
      </c>
      <c r="D3534" s="4">
        <v>1994</v>
      </c>
      <c r="E3534" s="1">
        <f t="shared" si="110"/>
        <v>2876</v>
      </c>
      <c r="F3534">
        <v>61.87</v>
      </c>
      <c r="G3534">
        <v>22.97</v>
      </c>
      <c r="H3534" t="s">
        <v>2455</v>
      </c>
      <c r="I3534" s="4">
        <v>14</v>
      </c>
      <c r="J3534" s="4">
        <v>8</v>
      </c>
      <c r="K3534" s="6">
        <v>1995</v>
      </c>
      <c r="L3534" s="1">
        <f t="shared" si="111"/>
        <v>7321</v>
      </c>
      <c r="M3534">
        <v>61.87</v>
      </c>
      <c r="N3534">
        <v>22.97</v>
      </c>
      <c r="O3534" t="s">
        <v>2455</v>
      </c>
      <c r="P3534" t="s">
        <v>81</v>
      </c>
      <c r="Q3534" t="s">
        <v>35</v>
      </c>
      <c r="R3534">
        <v>438</v>
      </c>
      <c r="S3534">
        <v>0</v>
      </c>
      <c r="T3534">
        <v>0</v>
      </c>
    </row>
    <row r="3535" spans="1:20">
      <c r="A3535" t="s">
        <v>3374</v>
      </c>
      <c r="B3535" s="4">
        <v>2</v>
      </c>
      <c r="C3535" s="4">
        <v>6</v>
      </c>
      <c r="D3535" s="4">
        <v>1994</v>
      </c>
      <c r="E3535" s="1">
        <f t="shared" si="110"/>
        <v>2876</v>
      </c>
      <c r="F3535">
        <v>61.77</v>
      </c>
      <c r="G3535">
        <v>23.08</v>
      </c>
      <c r="H3535" t="s">
        <v>2455</v>
      </c>
      <c r="I3535" s="4">
        <v>1</v>
      </c>
      <c r="J3535" s="4">
        <v>5</v>
      </c>
      <c r="K3535" s="6">
        <v>1995</v>
      </c>
      <c r="L3535" s="1">
        <f t="shared" si="111"/>
        <v>2481</v>
      </c>
      <c r="M3535">
        <v>61.77</v>
      </c>
      <c r="N3535">
        <v>23.05</v>
      </c>
      <c r="O3535" t="s">
        <v>2455</v>
      </c>
      <c r="P3535" t="s">
        <v>40</v>
      </c>
      <c r="Q3535" t="s">
        <v>35</v>
      </c>
      <c r="R3535">
        <v>333</v>
      </c>
      <c r="S3535">
        <v>2</v>
      </c>
      <c r="T3535">
        <v>270</v>
      </c>
    </row>
    <row r="3536" spans="1:20">
      <c r="A3536" t="s">
        <v>3375</v>
      </c>
      <c r="B3536" s="4">
        <v>2</v>
      </c>
      <c r="C3536" s="4">
        <v>6</v>
      </c>
      <c r="D3536" s="4">
        <v>1994</v>
      </c>
      <c r="E3536" s="1">
        <f t="shared" si="110"/>
        <v>2876</v>
      </c>
      <c r="F3536">
        <v>61.77</v>
      </c>
      <c r="G3536">
        <v>23.08</v>
      </c>
      <c r="H3536" t="s">
        <v>2455</v>
      </c>
      <c r="I3536" s="4">
        <v>20</v>
      </c>
      <c r="J3536" s="4">
        <v>1</v>
      </c>
      <c r="K3536" s="6">
        <v>1995</v>
      </c>
      <c r="L3536" s="1">
        <f t="shared" si="111"/>
        <v>9300</v>
      </c>
      <c r="M3536">
        <v>61.77</v>
      </c>
      <c r="N3536">
        <v>23.05</v>
      </c>
      <c r="O3536" t="s">
        <v>2455</v>
      </c>
      <c r="P3536" t="s">
        <v>40</v>
      </c>
      <c r="Q3536" t="s">
        <v>35</v>
      </c>
      <c r="R3536">
        <v>232</v>
      </c>
      <c r="S3536">
        <v>2</v>
      </c>
      <c r="T3536">
        <v>270</v>
      </c>
    </row>
    <row r="3537" spans="1:20">
      <c r="A3537" t="s">
        <v>3376</v>
      </c>
      <c r="B3537" s="4">
        <v>4</v>
      </c>
      <c r="C3537" s="4">
        <v>6</v>
      </c>
      <c r="D3537" s="4">
        <v>1994</v>
      </c>
      <c r="E3537" s="1">
        <f t="shared" si="110"/>
        <v>3607</v>
      </c>
      <c r="F3537">
        <v>60.25</v>
      </c>
      <c r="G3537">
        <v>24.88</v>
      </c>
      <c r="H3537" t="s">
        <v>2455</v>
      </c>
      <c r="I3537" s="4">
        <v>5</v>
      </c>
      <c r="J3537" s="4">
        <v>10</v>
      </c>
      <c r="K3537" s="6">
        <v>1994</v>
      </c>
      <c r="L3537" s="1">
        <f t="shared" si="111"/>
        <v>4094</v>
      </c>
      <c r="M3537">
        <v>60.25</v>
      </c>
      <c r="N3537">
        <v>24.87</v>
      </c>
      <c r="O3537" t="s">
        <v>2455</v>
      </c>
      <c r="P3537" t="s">
        <v>40</v>
      </c>
      <c r="Q3537" t="s">
        <v>35</v>
      </c>
      <c r="R3537">
        <v>123</v>
      </c>
      <c r="S3537">
        <v>1</v>
      </c>
      <c r="T3537">
        <v>270</v>
      </c>
    </row>
    <row r="3538" spans="1:20">
      <c r="A3538" t="s">
        <v>3377</v>
      </c>
      <c r="B3538" s="4">
        <v>31</v>
      </c>
      <c r="C3538" s="4">
        <v>5</v>
      </c>
      <c r="D3538" s="4">
        <v>1994</v>
      </c>
      <c r="E3538" s="1">
        <f t="shared" si="110"/>
        <v>13437</v>
      </c>
      <c r="F3538">
        <v>61.03</v>
      </c>
      <c r="G3538">
        <v>21.55</v>
      </c>
      <c r="H3538" t="s">
        <v>2455</v>
      </c>
      <c r="I3538" s="4">
        <v>15</v>
      </c>
      <c r="J3538" s="4">
        <v>1</v>
      </c>
      <c r="K3538" s="6">
        <v>1999</v>
      </c>
      <c r="L3538" s="1">
        <f t="shared" si="111"/>
        <v>7478</v>
      </c>
      <c r="M3538">
        <v>60.98</v>
      </c>
      <c r="N3538">
        <v>21.6</v>
      </c>
      <c r="O3538" t="s">
        <v>2455</v>
      </c>
      <c r="P3538" t="s">
        <v>34</v>
      </c>
      <c r="Q3538" t="s">
        <v>35</v>
      </c>
      <c r="R3538">
        <v>1690</v>
      </c>
      <c r="S3538">
        <v>7</v>
      </c>
      <c r="T3538">
        <v>155</v>
      </c>
    </row>
    <row r="3539" spans="1:20">
      <c r="A3539" t="s">
        <v>3378</v>
      </c>
      <c r="B3539" s="4">
        <v>2</v>
      </c>
      <c r="C3539" s="4">
        <v>6</v>
      </c>
      <c r="D3539" s="4">
        <v>1994</v>
      </c>
      <c r="E3539" s="1">
        <f t="shared" si="110"/>
        <v>2876</v>
      </c>
      <c r="F3539">
        <v>61.5</v>
      </c>
      <c r="G3539">
        <v>21.73</v>
      </c>
      <c r="H3539" t="s">
        <v>2455</v>
      </c>
      <c r="I3539" s="4">
        <v>2</v>
      </c>
      <c r="J3539" s="4">
        <v>3</v>
      </c>
      <c r="K3539" s="6">
        <v>1995</v>
      </c>
      <c r="L3539" s="1">
        <f t="shared" si="111"/>
        <v>2785</v>
      </c>
      <c r="M3539">
        <v>61.52</v>
      </c>
      <c r="N3539">
        <v>21.72</v>
      </c>
      <c r="O3539" t="s">
        <v>2455</v>
      </c>
      <c r="P3539" t="s">
        <v>40</v>
      </c>
      <c r="Q3539" t="s">
        <v>35</v>
      </c>
      <c r="R3539">
        <v>273</v>
      </c>
      <c r="S3539">
        <v>3</v>
      </c>
      <c r="T3539">
        <v>335</v>
      </c>
    </row>
    <row r="3540" spans="1:20">
      <c r="A3540" t="s">
        <v>779</v>
      </c>
      <c r="B3540" s="4">
        <v>10</v>
      </c>
      <c r="C3540" s="4">
        <v>5</v>
      </c>
      <c r="D3540" s="4">
        <v>1995</v>
      </c>
      <c r="E3540" s="1">
        <f t="shared" si="110"/>
        <v>5768</v>
      </c>
      <c r="F3540">
        <v>37.17</v>
      </c>
      <c r="G3540">
        <v>-6.38</v>
      </c>
      <c r="H3540" t="s">
        <v>583</v>
      </c>
      <c r="I3540" s="4">
        <v>10</v>
      </c>
      <c r="J3540" s="4">
        <v>6</v>
      </c>
      <c r="K3540" s="6">
        <v>1995</v>
      </c>
      <c r="L3540" s="1">
        <f t="shared" si="111"/>
        <v>5799</v>
      </c>
      <c r="M3540">
        <v>37</v>
      </c>
      <c r="N3540">
        <v>-6.5</v>
      </c>
      <c r="O3540" t="s">
        <v>583</v>
      </c>
      <c r="P3540" t="s">
        <v>84</v>
      </c>
      <c r="Q3540" t="s">
        <v>35</v>
      </c>
      <c r="R3540">
        <v>31</v>
      </c>
      <c r="S3540">
        <v>22</v>
      </c>
      <c r="T3540">
        <v>210</v>
      </c>
    </row>
    <row r="3541" spans="1:20">
      <c r="A3541" t="s">
        <v>781</v>
      </c>
      <c r="B3541" s="4">
        <v>19</v>
      </c>
      <c r="C3541" s="4">
        <v>5</v>
      </c>
      <c r="D3541" s="4">
        <v>1995</v>
      </c>
      <c r="E3541" s="1">
        <f t="shared" si="110"/>
        <v>9055</v>
      </c>
      <c r="F3541">
        <v>37.229999999999997</v>
      </c>
      <c r="G3541">
        <v>2.98</v>
      </c>
      <c r="H3541" t="s">
        <v>583</v>
      </c>
      <c r="I3541" s="4">
        <v>18</v>
      </c>
      <c r="J3541" s="4">
        <v>3</v>
      </c>
      <c r="K3541" s="6">
        <v>1996</v>
      </c>
      <c r="L3541" s="1">
        <f t="shared" si="111"/>
        <v>8630</v>
      </c>
      <c r="M3541">
        <v>34.979999999999997</v>
      </c>
      <c r="N3541">
        <v>-2.33</v>
      </c>
      <c r="O3541" t="s">
        <v>783</v>
      </c>
      <c r="P3541" t="s">
        <v>40</v>
      </c>
      <c r="Q3541" t="s">
        <v>35</v>
      </c>
      <c r="R3541">
        <v>304</v>
      </c>
      <c r="S3541">
        <v>257</v>
      </c>
      <c r="T3541">
        <v>167</v>
      </c>
    </row>
    <row r="3542" spans="1:20">
      <c r="A3542" t="s">
        <v>1230</v>
      </c>
      <c r="B3542" s="4">
        <v>20</v>
      </c>
      <c r="C3542" s="4">
        <v>5</v>
      </c>
      <c r="D3542" s="4">
        <v>1995</v>
      </c>
      <c r="E3542" s="1">
        <f t="shared" si="110"/>
        <v>9421</v>
      </c>
      <c r="F3542">
        <v>52.92</v>
      </c>
      <c r="G3542">
        <v>-0.7</v>
      </c>
      <c r="H3542" t="s">
        <v>4129</v>
      </c>
      <c r="I3542" s="4">
        <v>23</v>
      </c>
      <c r="J3542" s="4">
        <v>6</v>
      </c>
      <c r="K3542" s="6">
        <v>1995</v>
      </c>
      <c r="L3542" s="1">
        <f t="shared" si="111"/>
        <v>10547</v>
      </c>
      <c r="M3542">
        <v>52.92</v>
      </c>
      <c r="N3542">
        <v>-0.7</v>
      </c>
      <c r="O3542" t="s">
        <v>4129</v>
      </c>
      <c r="P3542" t="s">
        <v>81</v>
      </c>
      <c r="Q3542" t="s">
        <v>35</v>
      </c>
      <c r="R3542">
        <v>34</v>
      </c>
      <c r="S3542">
        <v>0</v>
      </c>
      <c r="T3542">
        <v>0</v>
      </c>
    </row>
    <row r="3543" spans="1:20">
      <c r="A3543" t="s">
        <v>1231</v>
      </c>
      <c r="B3543" s="4">
        <v>20</v>
      </c>
      <c r="C3543" s="4">
        <v>5</v>
      </c>
      <c r="D3543" s="4">
        <v>1995</v>
      </c>
      <c r="E3543" s="1">
        <f t="shared" si="110"/>
        <v>9421</v>
      </c>
      <c r="F3543">
        <v>52.92</v>
      </c>
      <c r="G3543">
        <v>-0.7</v>
      </c>
      <c r="H3543" t="s">
        <v>4129</v>
      </c>
      <c r="I3543" s="4">
        <v>27</v>
      </c>
      <c r="J3543" s="4">
        <v>3</v>
      </c>
      <c r="K3543" s="6">
        <v>1996</v>
      </c>
      <c r="L3543" s="1">
        <f t="shared" si="111"/>
        <v>11917</v>
      </c>
      <c r="M3543">
        <v>52.92</v>
      </c>
      <c r="N3543">
        <v>-0.7</v>
      </c>
      <c r="O3543" t="s">
        <v>4129</v>
      </c>
      <c r="P3543" t="s">
        <v>81</v>
      </c>
      <c r="Q3543" t="s">
        <v>35</v>
      </c>
      <c r="R3543">
        <v>312</v>
      </c>
      <c r="S3543">
        <v>0</v>
      </c>
      <c r="T3543">
        <v>0</v>
      </c>
    </row>
    <row r="3544" spans="1:20">
      <c r="A3544" t="s">
        <v>1452</v>
      </c>
      <c r="B3544" s="4">
        <v>21</v>
      </c>
      <c r="C3544" s="4">
        <v>5</v>
      </c>
      <c r="D3544" s="4">
        <v>1995</v>
      </c>
      <c r="E3544" s="1">
        <f t="shared" si="110"/>
        <v>9786</v>
      </c>
      <c r="F3544">
        <v>54.97</v>
      </c>
      <c r="G3544">
        <v>-1.72</v>
      </c>
      <c r="H3544" t="s">
        <v>4129</v>
      </c>
      <c r="I3544" s="4">
        <v>2</v>
      </c>
      <c r="J3544" s="4">
        <v>8</v>
      </c>
      <c r="K3544" s="6">
        <v>1995</v>
      </c>
      <c r="L3544" s="1">
        <f t="shared" si="111"/>
        <v>2938</v>
      </c>
      <c r="M3544">
        <v>54.97</v>
      </c>
      <c r="N3544">
        <v>-1.72</v>
      </c>
      <c r="O3544" t="s">
        <v>4129</v>
      </c>
      <c r="P3544" t="s">
        <v>81</v>
      </c>
      <c r="Q3544" t="s">
        <v>35</v>
      </c>
      <c r="R3544">
        <v>73</v>
      </c>
      <c r="S3544">
        <v>0</v>
      </c>
      <c r="T3544">
        <v>0</v>
      </c>
    </row>
    <row r="3545" spans="1:20">
      <c r="A3545" t="s">
        <v>1453</v>
      </c>
      <c r="B3545" s="4">
        <v>21</v>
      </c>
      <c r="C3545" s="4">
        <v>5</v>
      </c>
      <c r="D3545" s="4">
        <v>1995</v>
      </c>
      <c r="E3545" s="1">
        <f t="shared" si="110"/>
        <v>9786</v>
      </c>
      <c r="F3545">
        <v>54.95</v>
      </c>
      <c r="G3545">
        <v>-1.6800000000000002</v>
      </c>
      <c r="H3545" t="s">
        <v>4129</v>
      </c>
      <c r="I3545" s="4">
        <v>2</v>
      </c>
      <c r="J3545" s="4">
        <v>5</v>
      </c>
      <c r="K3545" s="6">
        <v>1997</v>
      </c>
      <c r="L3545" s="1">
        <f t="shared" si="111"/>
        <v>2848</v>
      </c>
      <c r="M3545">
        <v>54.95</v>
      </c>
      <c r="N3545">
        <v>-1.6800000000000002</v>
      </c>
      <c r="O3545" t="s">
        <v>4129</v>
      </c>
      <c r="P3545" t="s">
        <v>26</v>
      </c>
      <c r="Q3545" t="s">
        <v>35</v>
      </c>
      <c r="R3545">
        <v>712</v>
      </c>
      <c r="S3545">
        <v>0</v>
      </c>
      <c r="T3545">
        <v>0</v>
      </c>
    </row>
    <row r="3546" spans="1:20">
      <c r="A3546" t="s">
        <v>1462</v>
      </c>
      <c r="B3546" s="4">
        <v>15</v>
      </c>
      <c r="C3546" s="4">
        <v>5</v>
      </c>
      <c r="D3546" s="4">
        <v>1995</v>
      </c>
      <c r="E3546" s="1">
        <f t="shared" si="110"/>
        <v>7594</v>
      </c>
      <c r="F3546">
        <v>52.75</v>
      </c>
      <c r="G3546">
        <v>-4.8</v>
      </c>
      <c r="H3546" t="s">
        <v>4129</v>
      </c>
      <c r="I3546" s="4">
        <v>20</v>
      </c>
      <c r="J3546" s="4">
        <v>6</v>
      </c>
      <c r="K3546" s="6">
        <v>2005</v>
      </c>
      <c r="L3546" s="1">
        <f t="shared" si="111"/>
        <v>9462</v>
      </c>
      <c r="M3546">
        <v>52.75</v>
      </c>
      <c r="N3546">
        <v>-4.8</v>
      </c>
      <c r="O3546" t="s">
        <v>4129</v>
      </c>
      <c r="P3546" t="s">
        <v>40</v>
      </c>
      <c r="Q3546" t="s">
        <v>35</v>
      </c>
      <c r="R3546">
        <v>3689</v>
      </c>
      <c r="S3546">
        <v>0</v>
      </c>
      <c r="T3546">
        <v>0</v>
      </c>
    </row>
    <row r="3547" spans="1:20">
      <c r="A3547" t="s">
        <v>1463</v>
      </c>
      <c r="B3547" s="4">
        <v>16</v>
      </c>
      <c r="C3547" s="4">
        <v>5</v>
      </c>
      <c r="D3547" s="4">
        <v>1995</v>
      </c>
      <c r="E3547" s="1">
        <f t="shared" si="110"/>
        <v>7960</v>
      </c>
      <c r="F3547">
        <v>52.75</v>
      </c>
      <c r="G3547">
        <v>-4.8</v>
      </c>
      <c r="H3547" t="s">
        <v>4129</v>
      </c>
      <c r="I3547" s="4">
        <v>28</v>
      </c>
      <c r="J3547" s="4">
        <v>4</v>
      </c>
      <c r="K3547" s="6">
        <v>2003</v>
      </c>
      <c r="L3547" s="1">
        <f t="shared" si="111"/>
        <v>12321</v>
      </c>
      <c r="M3547">
        <v>52.75</v>
      </c>
      <c r="N3547">
        <v>-4.8</v>
      </c>
      <c r="O3547" t="s">
        <v>4129</v>
      </c>
      <c r="P3547" t="s">
        <v>40</v>
      </c>
      <c r="Q3547" t="s">
        <v>35</v>
      </c>
      <c r="R3547">
        <v>2904</v>
      </c>
      <c r="S3547">
        <v>0</v>
      </c>
      <c r="T3547">
        <v>0</v>
      </c>
    </row>
    <row r="3548" spans="1:20">
      <c r="A3548" t="s">
        <v>1464</v>
      </c>
      <c r="B3548" s="4">
        <v>21</v>
      </c>
      <c r="C3548" s="4">
        <v>5</v>
      </c>
      <c r="D3548" s="4">
        <v>1995</v>
      </c>
      <c r="E3548" s="1">
        <f t="shared" si="110"/>
        <v>9786</v>
      </c>
      <c r="F3548">
        <v>52.75</v>
      </c>
      <c r="G3548">
        <v>-4.8</v>
      </c>
      <c r="H3548" t="s">
        <v>4129</v>
      </c>
      <c r="I3548" s="4">
        <v>1</v>
      </c>
      <c r="J3548" s="4">
        <v>12</v>
      </c>
      <c r="K3548" s="6">
        <v>1996</v>
      </c>
      <c r="L3548" s="1">
        <f t="shared" si="111"/>
        <v>2696</v>
      </c>
      <c r="M3548">
        <v>52.75</v>
      </c>
      <c r="N3548">
        <v>-4.8</v>
      </c>
      <c r="O3548" t="s">
        <v>4129</v>
      </c>
      <c r="P3548" t="s">
        <v>40</v>
      </c>
      <c r="Q3548" t="s">
        <v>35</v>
      </c>
      <c r="R3548">
        <v>560</v>
      </c>
      <c r="S3548">
        <v>0</v>
      </c>
      <c r="T3548">
        <v>0</v>
      </c>
    </row>
    <row r="3549" spans="1:20">
      <c r="A3549" t="s">
        <v>1469</v>
      </c>
      <c r="B3549" s="4">
        <v>7</v>
      </c>
      <c r="C3549" s="4">
        <v>5</v>
      </c>
      <c r="D3549" s="4">
        <v>1995</v>
      </c>
      <c r="E3549" s="1">
        <f t="shared" si="110"/>
        <v>4672</v>
      </c>
      <c r="F3549">
        <v>53.35</v>
      </c>
      <c r="G3549">
        <v>-2.92</v>
      </c>
      <c r="H3549" t="s">
        <v>4129</v>
      </c>
      <c r="I3549" s="4">
        <v>6</v>
      </c>
      <c r="J3549" s="4">
        <v>4</v>
      </c>
      <c r="K3549" s="6">
        <v>1996</v>
      </c>
      <c r="L3549" s="1">
        <f t="shared" si="111"/>
        <v>4278</v>
      </c>
      <c r="M3549">
        <v>53.35</v>
      </c>
      <c r="N3549">
        <v>-2.92</v>
      </c>
      <c r="O3549" t="s">
        <v>4129</v>
      </c>
      <c r="P3549" t="s">
        <v>40</v>
      </c>
      <c r="Q3549" t="s">
        <v>35</v>
      </c>
      <c r="R3549">
        <v>335</v>
      </c>
      <c r="S3549">
        <v>0</v>
      </c>
      <c r="T3549">
        <v>0</v>
      </c>
    </row>
    <row r="3550" spans="1:20">
      <c r="A3550" t="s">
        <v>1470</v>
      </c>
      <c r="B3550" s="4">
        <v>7</v>
      </c>
      <c r="C3550" s="4">
        <v>5</v>
      </c>
      <c r="D3550" s="4">
        <v>1995</v>
      </c>
      <c r="E3550" s="1">
        <f t="shared" si="110"/>
        <v>4672</v>
      </c>
      <c r="F3550">
        <v>53.4</v>
      </c>
      <c r="G3550">
        <v>-2.97</v>
      </c>
      <c r="H3550" t="s">
        <v>4129</v>
      </c>
      <c r="I3550" s="4">
        <v>22</v>
      </c>
      <c r="J3550" s="4">
        <v>8</v>
      </c>
      <c r="K3550" s="6">
        <v>1995</v>
      </c>
      <c r="L3550" s="1">
        <f t="shared" si="111"/>
        <v>10243</v>
      </c>
      <c r="M3550">
        <v>53.4</v>
      </c>
      <c r="N3550">
        <v>-2.97</v>
      </c>
      <c r="O3550" t="s">
        <v>4129</v>
      </c>
      <c r="P3550" t="s">
        <v>140</v>
      </c>
      <c r="Q3550" t="s">
        <v>35</v>
      </c>
      <c r="R3550">
        <v>107</v>
      </c>
      <c r="S3550">
        <v>0</v>
      </c>
      <c r="T3550">
        <v>0</v>
      </c>
    </row>
    <row r="3551" spans="1:20">
      <c r="A3551" t="s">
        <v>1477</v>
      </c>
      <c r="B3551" s="4">
        <v>2</v>
      </c>
      <c r="C3551" s="4">
        <v>5</v>
      </c>
      <c r="D3551" s="4">
        <v>1995</v>
      </c>
      <c r="E3551" s="1">
        <f t="shared" si="110"/>
        <v>2846</v>
      </c>
      <c r="F3551">
        <v>52.18</v>
      </c>
      <c r="G3551">
        <v>0.98</v>
      </c>
      <c r="H3551" t="s">
        <v>4129</v>
      </c>
      <c r="I3551" s="4">
        <v>25</v>
      </c>
      <c r="J3551" s="4">
        <v>3</v>
      </c>
      <c r="K3551" s="6">
        <v>2000</v>
      </c>
      <c r="L3551" s="1">
        <f t="shared" si="111"/>
        <v>11191</v>
      </c>
      <c r="M3551">
        <v>52.18</v>
      </c>
      <c r="N3551">
        <v>0.98</v>
      </c>
      <c r="O3551" t="s">
        <v>4129</v>
      </c>
      <c r="P3551" t="s">
        <v>40</v>
      </c>
      <c r="Q3551" t="s">
        <v>52</v>
      </c>
      <c r="R3551">
        <v>1789</v>
      </c>
      <c r="S3551">
        <v>0</v>
      </c>
      <c r="T3551">
        <v>0</v>
      </c>
    </row>
    <row r="3552" spans="1:20">
      <c r="A3552" t="s">
        <v>1481</v>
      </c>
      <c r="B3552" s="4">
        <v>20</v>
      </c>
      <c r="C3552" s="4">
        <v>5</v>
      </c>
      <c r="D3552" s="4">
        <v>1995</v>
      </c>
      <c r="E3552" s="1">
        <f t="shared" si="110"/>
        <v>9421</v>
      </c>
      <c r="F3552">
        <v>53.37</v>
      </c>
      <c r="G3552">
        <v>-2.92</v>
      </c>
      <c r="H3552" t="s">
        <v>4129</v>
      </c>
      <c r="I3552" s="4">
        <v>4</v>
      </c>
      <c r="J3552" s="4">
        <v>6</v>
      </c>
      <c r="K3552" s="6">
        <v>1995</v>
      </c>
      <c r="L3552" s="1">
        <f t="shared" si="111"/>
        <v>3608</v>
      </c>
      <c r="M3552">
        <v>53.35</v>
      </c>
      <c r="N3552">
        <v>-2.93</v>
      </c>
      <c r="O3552" t="s">
        <v>4129</v>
      </c>
      <c r="P3552" t="s">
        <v>40</v>
      </c>
      <c r="Q3552" t="s">
        <v>27</v>
      </c>
      <c r="R3552">
        <v>15</v>
      </c>
      <c r="S3552">
        <v>3</v>
      </c>
      <c r="T3552">
        <v>211</v>
      </c>
    </row>
    <row r="3553" spans="1:20">
      <c r="A3553" t="s">
        <v>1482</v>
      </c>
      <c r="B3553" s="4">
        <v>27</v>
      </c>
      <c r="C3553" s="4">
        <v>5</v>
      </c>
      <c r="D3553" s="4">
        <v>1995</v>
      </c>
      <c r="E3553" s="1">
        <f t="shared" si="110"/>
        <v>11977</v>
      </c>
      <c r="F3553">
        <v>53.37</v>
      </c>
      <c r="G3553">
        <v>-2.92</v>
      </c>
      <c r="H3553" t="s">
        <v>4129</v>
      </c>
      <c r="I3553" s="4">
        <v>14</v>
      </c>
      <c r="J3553" s="4">
        <v>8</v>
      </c>
      <c r="K3553" s="6">
        <v>1995</v>
      </c>
      <c r="L3553" s="1">
        <f t="shared" si="111"/>
        <v>7321</v>
      </c>
      <c r="M3553">
        <v>53.42</v>
      </c>
      <c r="N3553">
        <v>-2.95</v>
      </c>
      <c r="O3553" t="s">
        <v>4129</v>
      </c>
      <c r="P3553" t="s">
        <v>40</v>
      </c>
      <c r="Q3553" t="s">
        <v>52</v>
      </c>
      <c r="R3553">
        <v>79</v>
      </c>
      <c r="S3553">
        <v>6</v>
      </c>
      <c r="T3553">
        <v>339</v>
      </c>
    </row>
    <row r="3554" spans="1:20">
      <c r="A3554" t="s">
        <v>1490</v>
      </c>
      <c r="B3554" s="4">
        <v>5</v>
      </c>
      <c r="C3554" s="4">
        <v>5</v>
      </c>
      <c r="D3554" s="4">
        <v>1995</v>
      </c>
      <c r="E3554" s="1">
        <f t="shared" si="110"/>
        <v>3942</v>
      </c>
      <c r="F3554">
        <v>51.77</v>
      </c>
      <c r="G3554">
        <v>-0.77</v>
      </c>
      <c r="H3554" t="s">
        <v>4129</v>
      </c>
      <c r="I3554" s="4">
        <v>10</v>
      </c>
      <c r="J3554" s="4">
        <v>6</v>
      </c>
      <c r="K3554" s="6">
        <v>1995</v>
      </c>
      <c r="L3554" s="1">
        <f t="shared" si="111"/>
        <v>5799</v>
      </c>
      <c r="M3554">
        <v>51.77</v>
      </c>
      <c r="N3554">
        <v>-0.77</v>
      </c>
      <c r="O3554" t="s">
        <v>4129</v>
      </c>
      <c r="P3554" t="s">
        <v>40</v>
      </c>
      <c r="Q3554" t="s">
        <v>35</v>
      </c>
      <c r="R3554">
        <v>36</v>
      </c>
      <c r="S3554">
        <v>0</v>
      </c>
      <c r="T3554">
        <v>0</v>
      </c>
    </row>
    <row r="3555" spans="1:20">
      <c r="A3555" t="s">
        <v>1491</v>
      </c>
      <c r="B3555" s="4">
        <v>7</v>
      </c>
      <c r="C3555" s="4">
        <v>5</v>
      </c>
      <c r="D3555" s="4">
        <v>1995</v>
      </c>
      <c r="E3555" s="1">
        <f t="shared" si="110"/>
        <v>4672</v>
      </c>
      <c r="F3555">
        <v>51.77</v>
      </c>
      <c r="G3555">
        <v>-0.75</v>
      </c>
      <c r="H3555" t="s">
        <v>4129</v>
      </c>
      <c r="I3555" s="4">
        <v>28</v>
      </c>
      <c r="J3555" s="4">
        <v>3</v>
      </c>
      <c r="K3555" s="6">
        <v>1996</v>
      </c>
      <c r="L3555" s="1">
        <f t="shared" si="111"/>
        <v>12283</v>
      </c>
      <c r="M3555">
        <v>51.78</v>
      </c>
      <c r="N3555">
        <v>-0.63</v>
      </c>
      <c r="O3555" t="s">
        <v>4129</v>
      </c>
      <c r="P3555" t="s">
        <v>81</v>
      </c>
      <c r="Q3555" t="s">
        <v>35</v>
      </c>
      <c r="R3555">
        <v>326</v>
      </c>
      <c r="S3555">
        <v>9</v>
      </c>
      <c r="T3555">
        <v>77</v>
      </c>
    </row>
    <row r="3556" spans="1:20">
      <c r="A3556" t="s">
        <v>1492</v>
      </c>
      <c r="B3556" s="4">
        <v>7</v>
      </c>
      <c r="C3556" s="4">
        <v>5</v>
      </c>
      <c r="D3556" s="4">
        <v>1995</v>
      </c>
      <c r="E3556" s="1">
        <f t="shared" si="110"/>
        <v>4672</v>
      </c>
      <c r="F3556">
        <v>51.77</v>
      </c>
      <c r="G3556">
        <v>-0.75</v>
      </c>
      <c r="H3556" t="s">
        <v>4129</v>
      </c>
      <c r="I3556" s="4">
        <v>3</v>
      </c>
      <c r="J3556" s="4">
        <v>8</v>
      </c>
      <c r="K3556" s="6">
        <v>1996</v>
      </c>
      <c r="L3556" s="1">
        <f t="shared" si="111"/>
        <v>3304</v>
      </c>
      <c r="M3556">
        <v>51.77</v>
      </c>
      <c r="N3556">
        <v>-0.75</v>
      </c>
      <c r="O3556" t="s">
        <v>4129</v>
      </c>
      <c r="P3556" t="s">
        <v>34</v>
      </c>
      <c r="Q3556" t="s">
        <v>35</v>
      </c>
      <c r="R3556">
        <v>454</v>
      </c>
      <c r="S3556">
        <v>0</v>
      </c>
      <c r="T3556">
        <v>0</v>
      </c>
    </row>
    <row r="3557" spans="1:20">
      <c r="A3557" t="s">
        <v>1494</v>
      </c>
      <c r="B3557" s="4">
        <v>30</v>
      </c>
      <c r="C3557" s="4">
        <v>5</v>
      </c>
      <c r="D3557" s="4">
        <v>1995</v>
      </c>
      <c r="E3557" s="1">
        <f t="shared" si="110"/>
        <v>13073</v>
      </c>
      <c r="F3557">
        <v>52.75</v>
      </c>
      <c r="G3557">
        <v>-4.8</v>
      </c>
      <c r="H3557" t="s">
        <v>4129</v>
      </c>
      <c r="I3557" s="4">
        <v>9</v>
      </c>
      <c r="J3557" s="4">
        <v>12</v>
      </c>
      <c r="K3557" s="6">
        <v>1995</v>
      </c>
      <c r="L3557" s="1">
        <f t="shared" si="111"/>
        <v>5617</v>
      </c>
      <c r="M3557">
        <v>52.75</v>
      </c>
      <c r="N3557">
        <v>-4.8</v>
      </c>
      <c r="O3557" t="s">
        <v>4129</v>
      </c>
      <c r="P3557" t="s">
        <v>40</v>
      </c>
      <c r="Q3557" t="s">
        <v>35</v>
      </c>
      <c r="R3557">
        <v>193</v>
      </c>
      <c r="S3557">
        <v>0</v>
      </c>
      <c r="T3557">
        <v>0</v>
      </c>
    </row>
    <row r="3558" spans="1:20">
      <c r="A3558" t="s">
        <v>1495</v>
      </c>
      <c r="B3558" s="4">
        <v>30</v>
      </c>
      <c r="C3558" s="4">
        <v>5</v>
      </c>
      <c r="D3558" s="4">
        <v>1995</v>
      </c>
      <c r="E3558" s="1">
        <f t="shared" si="110"/>
        <v>13073</v>
      </c>
      <c r="F3558">
        <v>52.75</v>
      </c>
      <c r="G3558">
        <v>-4.8</v>
      </c>
      <c r="H3558" t="s">
        <v>4129</v>
      </c>
      <c r="I3558" s="4">
        <v>29</v>
      </c>
      <c r="J3558" s="4">
        <v>3</v>
      </c>
      <c r="K3558" s="6">
        <v>1996</v>
      </c>
      <c r="L3558" s="1">
        <f t="shared" si="111"/>
        <v>12648</v>
      </c>
      <c r="M3558">
        <v>52.75</v>
      </c>
      <c r="N3558">
        <v>-4.8</v>
      </c>
      <c r="O3558" t="s">
        <v>4129</v>
      </c>
      <c r="P3558" t="s">
        <v>40</v>
      </c>
      <c r="Q3558" t="s">
        <v>35</v>
      </c>
      <c r="R3558">
        <v>304</v>
      </c>
      <c r="S3558">
        <v>0</v>
      </c>
      <c r="T3558">
        <v>0</v>
      </c>
    </row>
    <row r="3559" spans="1:20">
      <c r="A3559" t="s">
        <v>1496</v>
      </c>
      <c r="B3559" s="4">
        <v>14</v>
      </c>
      <c r="C3559" s="4">
        <v>6</v>
      </c>
      <c r="D3559" s="4">
        <v>1995</v>
      </c>
      <c r="E3559" s="1">
        <f t="shared" si="110"/>
        <v>7260</v>
      </c>
      <c r="F3559">
        <v>52.75</v>
      </c>
      <c r="G3559">
        <v>-4.8</v>
      </c>
      <c r="H3559" t="s">
        <v>4129</v>
      </c>
      <c r="I3559" s="4">
        <v>1</v>
      </c>
      <c r="J3559" s="4">
        <v>7</v>
      </c>
      <c r="K3559" s="6">
        <v>1997</v>
      </c>
      <c r="L3559" s="1">
        <f t="shared" si="111"/>
        <v>2544</v>
      </c>
      <c r="M3559">
        <v>52.75</v>
      </c>
      <c r="N3559">
        <v>-4.8</v>
      </c>
      <c r="O3559" t="s">
        <v>4129</v>
      </c>
      <c r="P3559" t="s">
        <v>40</v>
      </c>
      <c r="Q3559" t="s">
        <v>35</v>
      </c>
      <c r="R3559">
        <v>748</v>
      </c>
      <c r="S3559">
        <v>0</v>
      </c>
      <c r="T3559">
        <v>0</v>
      </c>
    </row>
    <row r="3560" spans="1:20">
      <c r="A3560" t="s">
        <v>1497</v>
      </c>
      <c r="B3560" s="4">
        <v>11</v>
      </c>
      <c r="C3560" s="4">
        <v>6</v>
      </c>
      <c r="D3560" s="4">
        <v>1995</v>
      </c>
      <c r="E3560" s="1">
        <f t="shared" si="110"/>
        <v>6164</v>
      </c>
      <c r="F3560">
        <v>54.53</v>
      </c>
      <c r="G3560">
        <v>-1.1499999999999999</v>
      </c>
      <c r="H3560" t="s">
        <v>4129</v>
      </c>
      <c r="I3560" s="4">
        <v>26</v>
      </c>
      <c r="J3560" s="4">
        <v>5</v>
      </c>
      <c r="K3560" s="6">
        <v>1996</v>
      </c>
      <c r="L3560" s="1">
        <f t="shared" si="111"/>
        <v>11613</v>
      </c>
      <c r="M3560">
        <v>54.52</v>
      </c>
      <c r="N3560">
        <v>-1.05</v>
      </c>
      <c r="O3560" t="s">
        <v>4129</v>
      </c>
      <c r="P3560" t="s">
        <v>34</v>
      </c>
      <c r="Q3560" t="s">
        <v>35</v>
      </c>
      <c r="R3560">
        <v>350</v>
      </c>
      <c r="S3560">
        <v>7</v>
      </c>
      <c r="T3560">
        <v>107</v>
      </c>
    </row>
    <row r="3561" spans="1:20">
      <c r="A3561" t="s">
        <v>1581</v>
      </c>
      <c r="B3561" s="4">
        <v>25</v>
      </c>
      <c r="C3561" s="4">
        <v>5</v>
      </c>
      <c r="D3561" s="4">
        <v>1995</v>
      </c>
      <c r="E3561" s="1">
        <f t="shared" si="110"/>
        <v>11247</v>
      </c>
      <c r="F3561">
        <v>46.95</v>
      </c>
      <c r="G3561">
        <v>7.43</v>
      </c>
      <c r="H3561" t="s">
        <v>1558</v>
      </c>
      <c r="I3561" s="4">
        <v>23</v>
      </c>
      <c r="J3561" s="4">
        <v>4</v>
      </c>
      <c r="K3561" s="6">
        <v>1998</v>
      </c>
      <c r="L3561" s="1">
        <f t="shared" si="111"/>
        <v>10489</v>
      </c>
      <c r="M3561">
        <v>46.95</v>
      </c>
      <c r="N3561">
        <v>7.43</v>
      </c>
      <c r="O3561" t="s">
        <v>1558</v>
      </c>
      <c r="P3561" t="s">
        <v>40</v>
      </c>
      <c r="Q3561" t="s">
        <v>35</v>
      </c>
      <c r="R3561">
        <v>1064</v>
      </c>
      <c r="S3561">
        <v>0</v>
      </c>
      <c r="T3561">
        <v>0</v>
      </c>
    </row>
    <row r="3562" spans="1:20">
      <c r="A3562" t="s">
        <v>2021</v>
      </c>
      <c r="B3562" s="4">
        <v>31</v>
      </c>
      <c r="C3562" s="4">
        <v>5</v>
      </c>
      <c r="D3562" s="4">
        <v>1995</v>
      </c>
      <c r="E3562" s="1">
        <f t="shared" si="110"/>
        <v>13438</v>
      </c>
      <c r="F3562">
        <v>52.52</v>
      </c>
      <c r="G3562">
        <v>5.43</v>
      </c>
      <c r="H3562" t="s">
        <v>1615</v>
      </c>
      <c r="I3562" s="4">
        <v>20</v>
      </c>
      <c r="J3562" s="4">
        <v>6</v>
      </c>
      <c r="K3562" s="6">
        <v>1995</v>
      </c>
      <c r="L3562" s="1">
        <f t="shared" si="111"/>
        <v>9452</v>
      </c>
      <c r="M3562">
        <v>52.52</v>
      </c>
      <c r="N3562">
        <v>5.43</v>
      </c>
      <c r="O3562" t="s">
        <v>1615</v>
      </c>
      <c r="P3562" t="s">
        <v>26</v>
      </c>
      <c r="Q3562" t="s">
        <v>27</v>
      </c>
      <c r="R3562">
        <v>20</v>
      </c>
      <c r="S3562">
        <v>0</v>
      </c>
      <c r="T3562">
        <v>0</v>
      </c>
    </row>
    <row r="3563" spans="1:20">
      <c r="A3563" t="s">
        <v>2022</v>
      </c>
      <c r="B3563" s="4">
        <v>31</v>
      </c>
      <c r="C3563" s="4">
        <v>5</v>
      </c>
      <c r="D3563" s="4">
        <v>1995</v>
      </c>
      <c r="E3563" s="1">
        <f t="shared" si="110"/>
        <v>13438</v>
      </c>
      <c r="F3563">
        <v>52.52</v>
      </c>
      <c r="G3563">
        <v>5.43</v>
      </c>
      <c r="H3563" t="s">
        <v>1615</v>
      </c>
      <c r="I3563" s="4">
        <v>20</v>
      </c>
      <c r="J3563" s="4">
        <v>6</v>
      </c>
      <c r="K3563" s="6">
        <v>1995</v>
      </c>
      <c r="L3563" s="1">
        <f t="shared" si="111"/>
        <v>9452</v>
      </c>
      <c r="M3563">
        <v>52.52</v>
      </c>
      <c r="N3563">
        <v>5.43</v>
      </c>
      <c r="O3563" t="s">
        <v>1615</v>
      </c>
      <c r="P3563" t="s">
        <v>26</v>
      </c>
      <c r="Q3563" t="s">
        <v>27</v>
      </c>
      <c r="R3563">
        <v>20</v>
      </c>
      <c r="S3563">
        <v>0</v>
      </c>
      <c r="T3563">
        <v>0</v>
      </c>
    </row>
    <row r="3564" spans="1:20">
      <c r="A3564" t="s">
        <v>2357</v>
      </c>
      <c r="B3564" s="4">
        <v>2</v>
      </c>
      <c r="C3564" s="4">
        <v>6</v>
      </c>
      <c r="D3564" s="4">
        <v>1995</v>
      </c>
      <c r="E3564" s="1">
        <f t="shared" si="110"/>
        <v>2877</v>
      </c>
      <c r="F3564">
        <v>63.75</v>
      </c>
      <c r="G3564">
        <v>11.23</v>
      </c>
      <c r="H3564" t="s">
        <v>669</v>
      </c>
      <c r="I3564" s="4">
        <v>15</v>
      </c>
      <c r="J3564" s="4">
        <v>9</v>
      </c>
      <c r="K3564" s="6">
        <v>1995</v>
      </c>
      <c r="L3564" s="1">
        <f t="shared" si="111"/>
        <v>7717</v>
      </c>
      <c r="M3564">
        <v>63.75</v>
      </c>
      <c r="N3564">
        <v>11.27</v>
      </c>
      <c r="O3564" t="s">
        <v>669</v>
      </c>
      <c r="P3564" t="s">
        <v>84</v>
      </c>
      <c r="Q3564" t="s">
        <v>35</v>
      </c>
      <c r="R3564">
        <v>105</v>
      </c>
      <c r="S3564">
        <v>2</v>
      </c>
      <c r="T3564">
        <v>91</v>
      </c>
    </row>
    <row r="3565" spans="1:20">
      <c r="A3565" t="s">
        <v>2408</v>
      </c>
      <c r="B3565" s="4">
        <v>15</v>
      </c>
      <c r="C3565" s="4">
        <v>6</v>
      </c>
      <c r="D3565" s="4">
        <v>1995</v>
      </c>
      <c r="E3565" s="1">
        <f t="shared" si="110"/>
        <v>7625</v>
      </c>
      <c r="F3565">
        <v>61.2</v>
      </c>
      <c r="G3565">
        <v>10.28</v>
      </c>
      <c r="H3565" t="s">
        <v>669</v>
      </c>
      <c r="I3565" s="4">
        <v>29</v>
      </c>
      <c r="J3565" s="4">
        <v>6</v>
      </c>
      <c r="K3565" s="6">
        <v>1995</v>
      </c>
      <c r="L3565" s="1">
        <f t="shared" si="111"/>
        <v>12739</v>
      </c>
      <c r="M3565">
        <v>61.22</v>
      </c>
      <c r="N3565">
        <v>10.28</v>
      </c>
      <c r="O3565" t="s">
        <v>669</v>
      </c>
      <c r="P3565" t="s">
        <v>40</v>
      </c>
      <c r="Q3565" t="s">
        <v>35</v>
      </c>
      <c r="R3565">
        <v>14</v>
      </c>
      <c r="S3565">
        <v>2</v>
      </c>
      <c r="T3565">
        <v>0</v>
      </c>
    </row>
    <row r="3566" spans="1:20">
      <c r="A3566" t="s">
        <v>2409</v>
      </c>
      <c r="B3566" s="4">
        <v>22</v>
      </c>
      <c r="C3566" s="4">
        <v>6</v>
      </c>
      <c r="D3566" s="4">
        <v>1995</v>
      </c>
      <c r="E3566" s="1">
        <f t="shared" si="110"/>
        <v>10182</v>
      </c>
      <c r="F3566">
        <v>61.52</v>
      </c>
      <c r="G3566">
        <v>10.17</v>
      </c>
      <c r="H3566" t="s">
        <v>669</v>
      </c>
      <c r="I3566" s="4">
        <v>16</v>
      </c>
      <c r="J3566" s="4">
        <v>1</v>
      </c>
      <c r="K3566" s="6">
        <v>1999</v>
      </c>
      <c r="L3566" s="1">
        <f t="shared" si="111"/>
        <v>7843</v>
      </c>
      <c r="M3566">
        <v>60.85</v>
      </c>
      <c r="N3566">
        <v>10.08</v>
      </c>
      <c r="O3566" t="s">
        <v>669</v>
      </c>
      <c r="P3566" t="s">
        <v>81</v>
      </c>
      <c r="Q3566" t="s">
        <v>35</v>
      </c>
      <c r="R3566">
        <v>1304</v>
      </c>
      <c r="S3566">
        <v>75</v>
      </c>
      <c r="T3566">
        <v>184</v>
      </c>
    </row>
    <row r="3567" spans="1:20">
      <c r="A3567" t="s">
        <v>2453</v>
      </c>
      <c r="B3567" s="4">
        <v>28</v>
      </c>
      <c r="C3567" s="4">
        <v>6</v>
      </c>
      <c r="D3567" s="4">
        <v>1995</v>
      </c>
      <c r="E3567" s="1">
        <f t="shared" si="110"/>
        <v>12374</v>
      </c>
      <c r="F3567">
        <v>49.72</v>
      </c>
      <c r="G3567">
        <v>21.65</v>
      </c>
      <c r="H3567" t="s">
        <v>2428</v>
      </c>
      <c r="I3567" s="4">
        <v>19</v>
      </c>
      <c r="J3567" s="4">
        <v>7</v>
      </c>
      <c r="K3567" s="6">
        <v>1995</v>
      </c>
      <c r="L3567" s="1">
        <f t="shared" si="111"/>
        <v>9116</v>
      </c>
      <c r="M3567">
        <v>49.72</v>
      </c>
      <c r="N3567">
        <v>21.65</v>
      </c>
      <c r="O3567" t="s">
        <v>2428</v>
      </c>
      <c r="P3567" t="s">
        <v>140</v>
      </c>
      <c r="Q3567" t="s">
        <v>35</v>
      </c>
      <c r="R3567">
        <v>21</v>
      </c>
      <c r="S3567">
        <v>0</v>
      </c>
      <c r="T3567">
        <v>0</v>
      </c>
    </row>
    <row r="3568" spans="1:20">
      <c r="A3568" t="s">
        <v>2761</v>
      </c>
      <c r="B3568" s="4">
        <v>4</v>
      </c>
      <c r="C3568" s="4">
        <v>6</v>
      </c>
      <c r="D3568" s="4">
        <v>1995</v>
      </c>
      <c r="E3568" s="1">
        <f t="shared" si="110"/>
        <v>3608</v>
      </c>
      <c r="F3568">
        <v>62.93</v>
      </c>
      <c r="G3568">
        <v>26.42</v>
      </c>
      <c r="H3568" t="s">
        <v>2455</v>
      </c>
      <c r="I3568" s="4">
        <v>15</v>
      </c>
      <c r="J3568" s="4">
        <v>4</v>
      </c>
      <c r="K3568" s="6">
        <v>1997</v>
      </c>
      <c r="L3568" s="1">
        <f t="shared" si="111"/>
        <v>7566</v>
      </c>
      <c r="M3568">
        <v>64.72</v>
      </c>
      <c r="N3568">
        <v>29.5</v>
      </c>
      <c r="O3568" t="s">
        <v>2455</v>
      </c>
      <c r="P3568" t="s">
        <v>34</v>
      </c>
      <c r="Q3568" t="s">
        <v>35</v>
      </c>
      <c r="R3568">
        <v>681</v>
      </c>
      <c r="S3568">
        <v>250</v>
      </c>
      <c r="T3568">
        <v>38</v>
      </c>
    </row>
    <row r="3569" spans="1:20">
      <c r="A3569" t="s">
        <v>3277</v>
      </c>
      <c r="B3569" s="4">
        <v>24</v>
      </c>
      <c r="C3569" s="4">
        <v>5</v>
      </c>
      <c r="D3569" s="4">
        <v>1995</v>
      </c>
      <c r="E3569" s="1">
        <f t="shared" si="110"/>
        <v>10882</v>
      </c>
      <c r="F3569">
        <v>62.78</v>
      </c>
      <c r="G3569">
        <v>22.85</v>
      </c>
      <c r="H3569" t="s">
        <v>2455</v>
      </c>
      <c r="I3569" s="4">
        <v>21</v>
      </c>
      <c r="J3569" s="4">
        <v>5</v>
      </c>
      <c r="K3569" s="6">
        <v>1996</v>
      </c>
      <c r="L3569" s="1">
        <f t="shared" si="111"/>
        <v>9787</v>
      </c>
      <c r="M3569">
        <v>62.8</v>
      </c>
      <c r="N3569">
        <v>22.87</v>
      </c>
      <c r="O3569" t="s">
        <v>2455</v>
      </c>
      <c r="P3569" t="s">
        <v>81</v>
      </c>
      <c r="Q3569" t="s">
        <v>35</v>
      </c>
      <c r="R3569">
        <v>363</v>
      </c>
      <c r="S3569">
        <v>3</v>
      </c>
      <c r="T3569">
        <v>25</v>
      </c>
    </row>
    <row r="3570" spans="1:20">
      <c r="A3570" t="s">
        <v>3307</v>
      </c>
      <c r="B3570" s="4">
        <v>9</v>
      </c>
      <c r="C3570" s="4">
        <v>6</v>
      </c>
      <c r="D3570" s="4">
        <v>1995</v>
      </c>
      <c r="E3570" s="1">
        <f t="shared" si="110"/>
        <v>5434</v>
      </c>
      <c r="F3570">
        <v>62.77</v>
      </c>
      <c r="G3570">
        <v>22.4</v>
      </c>
      <c r="H3570" t="s">
        <v>2455</v>
      </c>
      <c r="I3570" s="4">
        <v>28</v>
      </c>
      <c r="J3570" s="4">
        <v>9</v>
      </c>
      <c r="K3570" s="6">
        <v>1995</v>
      </c>
      <c r="L3570" s="1">
        <f t="shared" si="111"/>
        <v>12466</v>
      </c>
      <c r="M3570">
        <v>62.75</v>
      </c>
      <c r="N3570">
        <v>22.38</v>
      </c>
      <c r="O3570" t="s">
        <v>2455</v>
      </c>
      <c r="P3570" t="s">
        <v>34</v>
      </c>
      <c r="Q3570" t="s">
        <v>35</v>
      </c>
      <c r="R3570">
        <v>111</v>
      </c>
      <c r="S3570">
        <v>3</v>
      </c>
      <c r="T3570">
        <v>205</v>
      </c>
    </row>
    <row r="3571" spans="1:20">
      <c r="A3571" t="s">
        <v>3328</v>
      </c>
      <c r="B3571" s="4">
        <v>27</v>
      </c>
      <c r="C3571" s="4">
        <v>5</v>
      </c>
      <c r="D3571" s="4">
        <v>1995</v>
      </c>
      <c r="E3571" s="1">
        <f t="shared" si="110"/>
        <v>11977</v>
      </c>
      <c r="F3571">
        <v>62.62</v>
      </c>
      <c r="G3571">
        <v>26.88</v>
      </c>
      <c r="H3571" t="s">
        <v>2455</v>
      </c>
      <c r="I3571" s="4">
        <v>10</v>
      </c>
      <c r="J3571" s="4">
        <v>10</v>
      </c>
      <c r="K3571" s="6">
        <v>1995</v>
      </c>
      <c r="L3571" s="1">
        <f t="shared" si="111"/>
        <v>5921</v>
      </c>
      <c r="M3571">
        <v>62.72</v>
      </c>
      <c r="N3571">
        <v>26.75</v>
      </c>
      <c r="O3571" t="s">
        <v>2455</v>
      </c>
      <c r="P3571" t="s">
        <v>26</v>
      </c>
      <c r="Q3571" t="s">
        <v>27</v>
      </c>
      <c r="R3571">
        <v>136</v>
      </c>
      <c r="S3571">
        <v>14</v>
      </c>
      <c r="T3571">
        <v>329</v>
      </c>
    </row>
    <row r="3572" spans="1:20">
      <c r="A3572" t="s">
        <v>3381</v>
      </c>
      <c r="B3572" s="4">
        <v>2</v>
      </c>
      <c r="C3572" s="4">
        <v>7</v>
      </c>
      <c r="D3572" s="4">
        <v>1995</v>
      </c>
      <c r="E3572" s="1">
        <f t="shared" si="110"/>
        <v>2907</v>
      </c>
      <c r="F3572">
        <v>61.9</v>
      </c>
      <c r="G3572">
        <v>23.73</v>
      </c>
      <c r="H3572" t="s">
        <v>2455</v>
      </c>
      <c r="I3572" s="4">
        <v>26</v>
      </c>
      <c r="J3572" s="4">
        <v>8</v>
      </c>
      <c r="K3572" s="6">
        <v>1995</v>
      </c>
      <c r="L3572" s="1">
        <f t="shared" si="111"/>
        <v>11704</v>
      </c>
      <c r="M3572">
        <v>61.9</v>
      </c>
      <c r="N3572">
        <v>23.73</v>
      </c>
      <c r="O3572" t="s">
        <v>2455</v>
      </c>
      <c r="P3572" t="s">
        <v>26</v>
      </c>
      <c r="Q3572" t="s">
        <v>27</v>
      </c>
      <c r="R3572">
        <v>55</v>
      </c>
      <c r="S3572">
        <v>0</v>
      </c>
      <c r="T3572">
        <v>0</v>
      </c>
    </row>
    <row r="3573" spans="1:20">
      <c r="A3573" t="s">
        <v>3383</v>
      </c>
      <c r="B3573" s="4">
        <v>28</v>
      </c>
      <c r="C3573" s="4">
        <v>5</v>
      </c>
      <c r="D3573" s="4">
        <v>1995</v>
      </c>
      <c r="E3573" s="1">
        <f t="shared" si="110"/>
        <v>12343</v>
      </c>
      <c r="F3573">
        <v>60.27</v>
      </c>
      <c r="G3573">
        <v>24.83</v>
      </c>
      <c r="H3573" t="s">
        <v>2455</v>
      </c>
      <c r="I3573" s="4">
        <v>9</v>
      </c>
      <c r="J3573" s="4">
        <v>7</v>
      </c>
      <c r="K3573" s="6">
        <v>1995</v>
      </c>
      <c r="L3573" s="1">
        <f t="shared" si="111"/>
        <v>5464</v>
      </c>
      <c r="M3573">
        <v>60.27</v>
      </c>
      <c r="N3573">
        <v>24.82</v>
      </c>
      <c r="O3573" t="s">
        <v>2455</v>
      </c>
      <c r="P3573" t="s">
        <v>81</v>
      </c>
      <c r="Q3573" t="s">
        <v>35</v>
      </c>
      <c r="R3573">
        <v>42</v>
      </c>
      <c r="S3573">
        <v>1</v>
      </c>
      <c r="T3573">
        <v>270</v>
      </c>
    </row>
    <row r="3574" spans="1:20">
      <c r="A3574" t="s">
        <v>3384</v>
      </c>
      <c r="B3574" s="4">
        <v>31</v>
      </c>
      <c r="C3574" s="4">
        <v>5</v>
      </c>
      <c r="D3574" s="4">
        <v>1995</v>
      </c>
      <c r="E3574" s="1">
        <f t="shared" si="110"/>
        <v>13438</v>
      </c>
      <c r="F3574">
        <v>60.23</v>
      </c>
      <c r="G3574">
        <v>24.58</v>
      </c>
      <c r="H3574" t="s">
        <v>2455</v>
      </c>
      <c r="I3574" s="4">
        <v>3</v>
      </c>
      <c r="J3574" s="4">
        <v>8</v>
      </c>
      <c r="K3574" s="6">
        <v>1995</v>
      </c>
      <c r="L3574" s="1">
        <f t="shared" si="111"/>
        <v>3303</v>
      </c>
      <c r="M3574">
        <v>60.32</v>
      </c>
      <c r="N3574">
        <v>24.57</v>
      </c>
      <c r="O3574" t="s">
        <v>2455</v>
      </c>
      <c r="P3574" t="s">
        <v>81</v>
      </c>
      <c r="Q3574" t="s">
        <v>35</v>
      </c>
      <c r="R3574">
        <v>64</v>
      </c>
      <c r="S3574">
        <v>10</v>
      </c>
      <c r="T3574">
        <v>355</v>
      </c>
    </row>
    <row r="3575" spans="1:20">
      <c r="A3575" t="s">
        <v>3385</v>
      </c>
      <c r="B3575" s="4">
        <v>31</v>
      </c>
      <c r="C3575" s="4">
        <v>5</v>
      </c>
      <c r="D3575" s="4">
        <v>1995</v>
      </c>
      <c r="E3575" s="1">
        <f t="shared" si="110"/>
        <v>13438</v>
      </c>
      <c r="F3575">
        <v>60.28</v>
      </c>
      <c r="G3575">
        <v>24.98</v>
      </c>
      <c r="H3575" t="s">
        <v>2455</v>
      </c>
      <c r="I3575" s="4">
        <v>6</v>
      </c>
      <c r="J3575" s="4">
        <v>10</v>
      </c>
      <c r="K3575" s="6">
        <v>1995</v>
      </c>
      <c r="L3575" s="1">
        <f t="shared" si="111"/>
        <v>4460</v>
      </c>
      <c r="M3575">
        <v>60.2</v>
      </c>
      <c r="N3575">
        <v>24.98</v>
      </c>
      <c r="O3575" t="s">
        <v>2455</v>
      </c>
      <c r="P3575" t="s">
        <v>140</v>
      </c>
      <c r="Q3575" t="s">
        <v>35</v>
      </c>
      <c r="R3575">
        <v>128</v>
      </c>
      <c r="S3575">
        <v>10</v>
      </c>
      <c r="T3575">
        <v>181</v>
      </c>
    </row>
    <row r="3576" spans="1:20">
      <c r="A3576" t="s">
        <v>3386</v>
      </c>
      <c r="B3576" s="4">
        <v>8</v>
      </c>
      <c r="C3576" s="4">
        <v>6</v>
      </c>
      <c r="D3576" s="4">
        <v>1995</v>
      </c>
      <c r="E3576" s="1">
        <f t="shared" si="110"/>
        <v>5069</v>
      </c>
      <c r="F3576">
        <v>60.23</v>
      </c>
      <c r="G3576">
        <v>24.87</v>
      </c>
      <c r="H3576" t="s">
        <v>2455</v>
      </c>
      <c r="I3576" s="4">
        <v>19</v>
      </c>
      <c r="J3576" s="4">
        <v>2</v>
      </c>
      <c r="K3576" s="6">
        <v>1998</v>
      </c>
      <c r="L3576" s="1">
        <f t="shared" si="111"/>
        <v>8969</v>
      </c>
      <c r="M3576">
        <v>60.23</v>
      </c>
      <c r="N3576">
        <v>24.88</v>
      </c>
      <c r="O3576" t="s">
        <v>2455</v>
      </c>
      <c r="P3576" t="s">
        <v>140</v>
      </c>
      <c r="Q3576" t="s">
        <v>35</v>
      </c>
      <c r="R3576">
        <v>987</v>
      </c>
      <c r="S3576">
        <v>1</v>
      </c>
      <c r="T3576">
        <v>91</v>
      </c>
    </row>
    <row r="3577" spans="1:20">
      <c r="A3577" t="s">
        <v>3400</v>
      </c>
      <c r="B3577" s="4">
        <v>31</v>
      </c>
      <c r="C3577" s="4">
        <v>5</v>
      </c>
      <c r="D3577" s="4">
        <v>1995</v>
      </c>
      <c r="E3577" s="1">
        <f t="shared" si="110"/>
        <v>13438</v>
      </c>
      <c r="F3577">
        <v>61.52</v>
      </c>
      <c r="G3577">
        <v>21.78</v>
      </c>
      <c r="H3577" t="s">
        <v>2455</v>
      </c>
      <c r="I3577" s="4">
        <v>29</v>
      </c>
      <c r="J3577" s="4">
        <v>6</v>
      </c>
      <c r="K3577" s="6">
        <v>1995</v>
      </c>
      <c r="L3577" s="1">
        <f t="shared" si="111"/>
        <v>12739</v>
      </c>
      <c r="M3577">
        <v>61.52</v>
      </c>
      <c r="N3577">
        <v>21.78</v>
      </c>
      <c r="O3577" t="s">
        <v>2455</v>
      </c>
      <c r="P3577" t="s">
        <v>81</v>
      </c>
      <c r="Q3577" t="s">
        <v>35</v>
      </c>
      <c r="R3577">
        <v>29</v>
      </c>
      <c r="S3577">
        <v>0</v>
      </c>
      <c r="T3577">
        <v>0</v>
      </c>
    </row>
    <row r="3578" spans="1:20">
      <c r="A3578" t="s">
        <v>3401</v>
      </c>
      <c r="B3578" s="4">
        <v>31</v>
      </c>
      <c r="C3578" s="4">
        <v>5</v>
      </c>
      <c r="D3578" s="4">
        <v>1995</v>
      </c>
      <c r="E3578" s="1">
        <f t="shared" si="110"/>
        <v>13438</v>
      </c>
      <c r="F3578">
        <v>61.52</v>
      </c>
      <c r="G3578">
        <v>21.78</v>
      </c>
      <c r="H3578" t="s">
        <v>2455</v>
      </c>
      <c r="I3578" s="4">
        <v>25</v>
      </c>
      <c r="J3578" s="4">
        <v>6</v>
      </c>
      <c r="K3578" s="6">
        <v>1995</v>
      </c>
      <c r="L3578" s="1">
        <f t="shared" si="111"/>
        <v>11278</v>
      </c>
      <c r="M3578">
        <v>61.52</v>
      </c>
      <c r="N3578">
        <v>21.8</v>
      </c>
      <c r="O3578" t="s">
        <v>2455</v>
      </c>
      <c r="P3578" t="s">
        <v>81</v>
      </c>
      <c r="Q3578" t="s">
        <v>35</v>
      </c>
      <c r="R3578">
        <v>25</v>
      </c>
      <c r="S3578">
        <v>1</v>
      </c>
      <c r="T3578">
        <v>91</v>
      </c>
    </row>
    <row r="3579" spans="1:20">
      <c r="A3579" t="s">
        <v>3402</v>
      </c>
      <c r="B3579" s="4">
        <v>31</v>
      </c>
      <c r="C3579" s="4">
        <v>5</v>
      </c>
      <c r="D3579" s="4">
        <v>1995</v>
      </c>
      <c r="E3579" s="1">
        <f t="shared" si="110"/>
        <v>13438</v>
      </c>
      <c r="F3579">
        <v>61.52</v>
      </c>
      <c r="G3579">
        <v>21.78</v>
      </c>
      <c r="H3579" t="s">
        <v>2455</v>
      </c>
      <c r="I3579" s="4">
        <v>2</v>
      </c>
      <c r="J3579" s="4">
        <v>7</v>
      </c>
      <c r="K3579" s="6">
        <v>1995</v>
      </c>
      <c r="L3579" s="1">
        <f t="shared" si="111"/>
        <v>2907</v>
      </c>
      <c r="M3579">
        <v>61.52</v>
      </c>
      <c r="N3579">
        <v>21.8</v>
      </c>
      <c r="O3579" t="s">
        <v>2455</v>
      </c>
      <c r="P3579" t="s">
        <v>81</v>
      </c>
      <c r="Q3579" t="s">
        <v>35</v>
      </c>
      <c r="R3579">
        <v>32</v>
      </c>
      <c r="S3579">
        <v>1</v>
      </c>
      <c r="T3579">
        <v>91</v>
      </c>
    </row>
    <row r="3580" spans="1:20">
      <c r="A3580" t="s">
        <v>3403</v>
      </c>
      <c r="B3580" s="4">
        <v>31</v>
      </c>
      <c r="C3580" s="4">
        <v>5</v>
      </c>
      <c r="D3580" s="4">
        <v>1995</v>
      </c>
      <c r="E3580" s="1">
        <f t="shared" si="110"/>
        <v>13438</v>
      </c>
      <c r="F3580">
        <v>61.5</v>
      </c>
      <c r="G3580">
        <v>21.77</v>
      </c>
      <c r="H3580" t="s">
        <v>2455</v>
      </c>
      <c r="I3580" s="4">
        <v>2</v>
      </c>
      <c r="J3580" s="4">
        <v>7</v>
      </c>
      <c r="K3580" s="6">
        <v>1995</v>
      </c>
      <c r="L3580" s="1">
        <f t="shared" si="111"/>
        <v>2907</v>
      </c>
      <c r="M3580">
        <v>61.52</v>
      </c>
      <c r="N3580">
        <v>21.77</v>
      </c>
      <c r="O3580" t="s">
        <v>2455</v>
      </c>
      <c r="P3580" t="s">
        <v>81</v>
      </c>
      <c r="Q3580" t="s">
        <v>35</v>
      </c>
      <c r="R3580">
        <v>32</v>
      </c>
      <c r="S3580">
        <v>2</v>
      </c>
      <c r="T3580">
        <v>0</v>
      </c>
    </row>
    <row r="3581" spans="1:20">
      <c r="A3581" t="s">
        <v>3404</v>
      </c>
      <c r="B3581" s="4">
        <v>31</v>
      </c>
      <c r="C3581" s="4">
        <v>5</v>
      </c>
      <c r="D3581" s="4">
        <v>1995</v>
      </c>
      <c r="E3581" s="1">
        <f t="shared" si="110"/>
        <v>13438</v>
      </c>
      <c r="F3581">
        <v>61.5</v>
      </c>
      <c r="G3581">
        <v>21.78</v>
      </c>
      <c r="H3581" t="s">
        <v>2455</v>
      </c>
      <c r="I3581" s="4">
        <v>25</v>
      </c>
      <c r="J3581" s="4">
        <v>8</v>
      </c>
      <c r="K3581" s="6">
        <v>1996</v>
      </c>
      <c r="L3581" s="1">
        <f t="shared" si="111"/>
        <v>11340</v>
      </c>
      <c r="M3581">
        <v>61.48</v>
      </c>
      <c r="N3581">
        <v>21.72</v>
      </c>
      <c r="O3581" t="s">
        <v>2455</v>
      </c>
      <c r="P3581" t="s">
        <v>140</v>
      </c>
      <c r="Q3581" t="s">
        <v>35</v>
      </c>
      <c r="R3581">
        <v>452</v>
      </c>
      <c r="S3581">
        <v>4</v>
      </c>
      <c r="T3581">
        <v>243</v>
      </c>
    </row>
    <row r="3582" spans="1:20">
      <c r="A3582" t="s">
        <v>3405</v>
      </c>
      <c r="B3582" s="4">
        <v>1</v>
      </c>
      <c r="C3582" s="4">
        <v>6</v>
      </c>
      <c r="D3582" s="4">
        <v>1995</v>
      </c>
      <c r="E3582" s="1">
        <f t="shared" si="110"/>
        <v>2512</v>
      </c>
      <c r="F3582">
        <v>61.5</v>
      </c>
      <c r="G3582">
        <v>21.75</v>
      </c>
      <c r="H3582" t="s">
        <v>2455</v>
      </c>
      <c r="I3582" s="4">
        <v>6</v>
      </c>
      <c r="J3582" s="4">
        <v>6</v>
      </c>
      <c r="K3582" s="6">
        <v>1996</v>
      </c>
      <c r="L3582" s="1">
        <f t="shared" si="111"/>
        <v>4339</v>
      </c>
      <c r="M3582">
        <v>61.5</v>
      </c>
      <c r="N3582">
        <v>21.83</v>
      </c>
      <c r="O3582" t="s">
        <v>2455</v>
      </c>
      <c r="P3582" t="s">
        <v>40</v>
      </c>
      <c r="Q3582" t="s">
        <v>52</v>
      </c>
      <c r="R3582">
        <v>371</v>
      </c>
      <c r="S3582">
        <v>5</v>
      </c>
      <c r="T3582">
        <v>91</v>
      </c>
    </row>
    <row r="3583" spans="1:20">
      <c r="A3583" t="s">
        <v>3406</v>
      </c>
      <c r="B3583" s="4">
        <v>2</v>
      </c>
      <c r="C3583" s="4">
        <v>6</v>
      </c>
      <c r="D3583" s="4">
        <v>1995</v>
      </c>
      <c r="E3583" s="1">
        <f t="shared" si="110"/>
        <v>2877</v>
      </c>
      <c r="F3583">
        <v>61.5</v>
      </c>
      <c r="G3583">
        <v>21.78</v>
      </c>
      <c r="H3583" t="s">
        <v>2455</v>
      </c>
      <c r="I3583" s="4">
        <v>3</v>
      </c>
      <c r="J3583" s="4">
        <v>8</v>
      </c>
      <c r="K3583" s="6">
        <v>1995</v>
      </c>
      <c r="L3583" s="1">
        <f t="shared" si="111"/>
        <v>3303</v>
      </c>
      <c r="M3583">
        <v>61.48</v>
      </c>
      <c r="N3583">
        <v>21.77</v>
      </c>
      <c r="O3583" t="s">
        <v>2455</v>
      </c>
      <c r="P3583" t="s">
        <v>81</v>
      </c>
      <c r="Q3583" t="s">
        <v>35</v>
      </c>
      <c r="R3583">
        <v>62</v>
      </c>
      <c r="S3583">
        <v>3</v>
      </c>
      <c r="T3583">
        <v>206</v>
      </c>
    </row>
    <row r="3584" spans="1:20">
      <c r="A3584" t="s">
        <v>3407</v>
      </c>
      <c r="B3584" s="4">
        <v>3</v>
      </c>
      <c r="C3584" s="4">
        <v>6</v>
      </c>
      <c r="D3584" s="4">
        <v>1995</v>
      </c>
      <c r="E3584" s="1">
        <f t="shared" si="110"/>
        <v>3242</v>
      </c>
      <c r="F3584">
        <v>61.48</v>
      </c>
      <c r="G3584">
        <v>21.75</v>
      </c>
      <c r="H3584" t="s">
        <v>2455</v>
      </c>
      <c r="I3584" s="4">
        <v>23</v>
      </c>
      <c r="J3584" s="4">
        <v>12</v>
      </c>
      <c r="K3584" s="6">
        <v>1997</v>
      </c>
      <c r="L3584" s="1">
        <f t="shared" si="111"/>
        <v>10732</v>
      </c>
      <c r="M3584">
        <v>62.4</v>
      </c>
      <c r="N3584">
        <v>22.8</v>
      </c>
      <c r="O3584" t="s">
        <v>2455</v>
      </c>
      <c r="P3584" t="s">
        <v>84</v>
      </c>
      <c r="Q3584" t="s">
        <v>35</v>
      </c>
      <c r="R3584">
        <v>934</v>
      </c>
      <c r="S3584">
        <v>116</v>
      </c>
      <c r="T3584">
        <v>29</v>
      </c>
    </row>
    <row r="3585" spans="1:20">
      <c r="A3585" t="s">
        <v>3408</v>
      </c>
      <c r="B3585" s="4">
        <v>9</v>
      </c>
      <c r="C3585" s="4">
        <v>6</v>
      </c>
      <c r="D3585" s="4">
        <v>1995</v>
      </c>
      <c r="E3585" s="1">
        <f t="shared" si="110"/>
        <v>5434</v>
      </c>
      <c r="F3585">
        <v>61.48</v>
      </c>
      <c r="G3585">
        <v>21.82</v>
      </c>
      <c r="H3585" t="s">
        <v>2455</v>
      </c>
      <c r="I3585" s="4">
        <v>8</v>
      </c>
      <c r="J3585" s="4">
        <v>4</v>
      </c>
      <c r="K3585" s="6">
        <v>1996</v>
      </c>
      <c r="L3585" s="1">
        <f t="shared" si="111"/>
        <v>5009</v>
      </c>
      <c r="M3585">
        <v>62.67</v>
      </c>
      <c r="N3585">
        <v>21.97</v>
      </c>
      <c r="O3585" t="s">
        <v>2455</v>
      </c>
      <c r="P3585" t="s">
        <v>34</v>
      </c>
      <c r="Q3585" t="s">
        <v>35</v>
      </c>
      <c r="R3585">
        <v>304</v>
      </c>
      <c r="S3585">
        <v>132</v>
      </c>
      <c r="T3585">
        <v>4</v>
      </c>
    </row>
    <row r="3586" spans="1:20">
      <c r="A3586" t="s">
        <v>3409</v>
      </c>
      <c r="B3586" s="4">
        <v>10</v>
      </c>
      <c r="C3586" s="4">
        <v>6</v>
      </c>
      <c r="D3586" s="4">
        <v>1995</v>
      </c>
      <c r="E3586" s="1">
        <f t="shared" si="110"/>
        <v>5799</v>
      </c>
      <c r="F3586">
        <v>61.48</v>
      </c>
      <c r="G3586">
        <v>21.75</v>
      </c>
      <c r="H3586" t="s">
        <v>2455</v>
      </c>
      <c r="I3586" s="4">
        <v>26</v>
      </c>
      <c r="J3586" s="4">
        <v>8</v>
      </c>
      <c r="K3586" s="6">
        <v>1995</v>
      </c>
      <c r="L3586" s="1">
        <f t="shared" si="111"/>
        <v>11704</v>
      </c>
      <c r="M3586">
        <v>61.52</v>
      </c>
      <c r="N3586">
        <v>21.72</v>
      </c>
      <c r="O3586" t="s">
        <v>2455</v>
      </c>
      <c r="P3586" t="s">
        <v>40</v>
      </c>
      <c r="Q3586" t="s">
        <v>35</v>
      </c>
      <c r="R3586">
        <v>77</v>
      </c>
      <c r="S3586">
        <v>5</v>
      </c>
      <c r="T3586">
        <v>335</v>
      </c>
    </row>
    <row r="3587" spans="1:20">
      <c r="A3587" t="s">
        <v>3410</v>
      </c>
      <c r="B3587" s="4">
        <v>23</v>
      </c>
      <c r="C3587" s="4">
        <v>6</v>
      </c>
      <c r="D3587" s="4">
        <v>1995</v>
      </c>
      <c r="E3587" s="1">
        <f t="shared" ref="E3587:E3650" si="112">DATE(B3587,C3587,D3587)</f>
        <v>10547</v>
      </c>
      <c r="F3587">
        <v>61.5</v>
      </c>
      <c r="G3587">
        <v>21.78</v>
      </c>
      <c r="H3587" t="s">
        <v>2455</v>
      </c>
      <c r="I3587" s="4">
        <v>20</v>
      </c>
      <c r="J3587" s="4">
        <v>5</v>
      </c>
      <c r="K3587" s="6">
        <v>1996</v>
      </c>
      <c r="L3587" s="1">
        <f t="shared" ref="L3587:L3650" si="113">DATE(I3587,J3587,K3587)</f>
        <v>9422</v>
      </c>
      <c r="M3587">
        <v>61.48</v>
      </c>
      <c r="N3587">
        <v>21.53</v>
      </c>
      <c r="O3587" t="s">
        <v>2455</v>
      </c>
      <c r="P3587" t="s">
        <v>40</v>
      </c>
      <c r="Q3587" t="s">
        <v>35</v>
      </c>
      <c r="R3587">
        <v>332</v>
      </c>
      <c r="S3587">
        <v>14</v>
      </c>
      <c r="T3587">
        <v>263</v>
      </c>
    </row>
    <row r="3588" spans="1:20">
      <c r="A3588" t="s">
        <v>3994</v>
      </c>
      <c r="B3588" s="4">
        <v>18</v>
      </c>
      <c r="C3588" s="4">
        <v>5</v>
      </c>
      <c r="D3588" s="4">
        <v>1995</v>
      </c>
      <c r="E3588" s="1">
        <f t="shared" si="112"/>
        <v>8690</v>
      </c>
      <c r="F3588">
        <v>57.88</v>
      </c>
      <c r="G3588">
        <v>11.58</v>
      </c>
      <c r="H3588" t="s">
        <v>2497</v>
      </c>
      <c r="I3588" s="4">
        <v>27</v>
      </c>
      <c r="J3588" s="4">
        <v>6</v>
      </c>
      <c r="K3588" s="6">
        <v>1996</v>
      </c>
      <c r="L3588" s="1">
        <f t="shared" si="113"/>
        <v>12009</v>
      </c>
      <c r="M3588">
        <v>57.88</v>
      </c>
      <c r="N3588">
        <v>11.58</v>
      </c>
      <c r="O3588" t="s">
        <v>2497</v>
      </c>
      <c r="P3588" t="s">
        <v>40</v>
      </c>
      <c r="Q3588" t="s">
        <v>35</v>
      </c>
      <c r="R3588">
        <v>406</v>
      </c>
      <c r="S3588">
        <v>0</v>
      </c>
      <c r="T3588">
        <v>0</v>
      </c>
    </row>
    <row r="3589" spans="1:20">
      <c r="A3589" t="s">
        <v>1454</v>
      </c>
      <c r="B3589" s="4">
        <v>29</v>
      </c>
      <c r="C3589" s="4">
        <v>5</v>
      </c>
      <c r="D3589" s="4">
        <v>1996</v>
      </c>
      <c r="E3589" s="1">
        <f t="shared" si="112"/>
        <v>12709</v>
      </c>
      <c r="F3589">
        <v>52.75</v>
      </c>
      <c r="G3589">
        <v>-4.8</v>
      </c>
      <c r="H3589" t="s">
        <v>4129</v>
      </c>
      <c r="I3589" s="4">
        <v>15</v>
      </c>
      <c r="J3589" s="4">
        <v>7</v>
      </c>
      <c r="K3589" s="6">
        <v>1996</v>
      </c>
      <c r="L3589" s="1">
        <f t="shared" si="113"/>
        <v>7656</v>
      </c>
      <c r="M3589">
        <v>52.75</v>
      </c>
      <c r="N3589">
        <v>-4.8</v>
      </c>
      <c r="O3589" t="s">
        <v>4129</v>
      </c>
      <c r="P3589" t="s">
        <v>40</v>
      </c>
      <c r="Q3589" t="s">
        <v>35</v>
      </c>
      <c r="R3589">
        <v>47</v>
      </c>
      <c r="S3589">
        <v>0</v>
      </c>
      <c r="T3589">
        <v>0</v>
      </c>
    </row>
    <row r="3590" spans="1:20">
      <c r="A3590" t="s">
        <v>1480</v>
      </c>
      <c r="B3590" s="4">
        <v>2</v>
      </c>
      <c r="C3590" s="4">
        <v>6</v>
      </c>
      <c r="D3590" s="4">
        <v>1996</v>
      </c>
      <c r="E3590" s="1">
        <f t="shared" si="112"/>
        <v>2878</v>
      </c>
      <c r="F3590">
        <v>52.88</v>
      </c>
      <c r="G3590">
        <v>-1.18</v>
      </c>
      <c r="H3590" t="s">
        <v>4129</v>
      </c>
      <c r="I3590" s="4">
        <v>7</v>
      </c>
      <c r="J3590" s="4">
        <v>6</v>
      </c>
      <c r="K3590" s="6">
        <v>1996</v>
      </c>
      <c r="L3590" s="1">
        <f t="shared" si="113"/>
        <v>4704</v>
      </c>
      <c r="M3590">
        <v>52.87</v>
      </c>
      <c r="N3590">
        <v>-1.18</v>
      </c>
      <c r="O3590" t="s">
        <v>4129</v>
      </c>
      <c r="P3590" t="s">
        <v>40</v>
      </c>
      <c r="Q3590" t="s">
        <v>27</v>
      </c>
      <c r="R3590">
        <v>5</v>
      </c>
      <c r="S3590">
        <v>2</v>
      </c>
      <c r="T3590">
        <v>181</v>
      </c>
    </row>
    <row r="3591" spans="1:20">
      <c r="A3591" t="s">
        <v>1485</v>
      </c>
      <c r="B3591" s="4">
        <v>25</v>
      </c>
      <c r="C3591" s="4">
        <v>5</v>
      </c>
      <c r="D3591" s="4">
        <v>1996</v>
      </c>
      <c r="E3591" s="1">
        <f t="shared" si="112"/>
        <v>11248</v>
      </c>
      <c r="F3591">
        <v>53.38</v>
      </c>
      <c r="G3591">
        <v>-2.5300000000000002</v>
      </c>
      <c r="H3591" t="s">
        <v>4129</v>
      </c>
      <c r="I3591" s="4">
        <v>1</v>
      </c>
      <c r="J3591" s="4">
        <v>4</v>
      </c>
      <c r="K3591" s="6">
        <v>1997</v>
      </c>
      <c r="L3591" s="1">
        <f t="shared" si="113"/>
        <v>2453</v>
      </c>
      <c r="M3591">
        <v>53.33</v>
      </c>
      <c r="N3591">
        <v>-2.4500000000000002</v>
      </c>
      <c r="O3591" t="s">
        <v>4129</v>
      </c>
      <c r="P3591" t="s">
        <v>34</v>
      </c>
      <c r="Q3591" t="s">
        <v>35</v>
      </c>
      <c r="R3591">
        <v>311</v>
      </c>
      <c r="S3591">
        <v>8</v>
      </c>
      <c r="T3591">
        <v>136</v>
      </c>
    </row>
    <row r="3592" spans="1:20">
      <c r="A3592" t="s">
        <v>1486</v>
      </c>
      <c r="B3592" s="4">
        <v>2</v>
      </c>
      <c r="C3592" s="4">
        <v>6</v>
      </c>
      <c r="D3592" s="4">
        <v>1996</v>
      </c>
      <c r="E3592" s="1">
        <f t="shared" si="112"/>
        <v>2878</v>
      </c>
      <c r="F3592">
        <v>52.1</v>
      </c>
      <c r="G3592">
        <v>-7.0000000000000007E-2</v>
      </c>
      <c r="H3592" t="s">
        <v>4129</v>
      </c>
      <c r="I3592" s="4">
        <v>5</v>
      </c>
      <c r="J3592" s="4">
        <v>9</v>
      </c>
      <c r="K3592" s="6">
        <v>1996</v>
      </c>
      <c r="L3592" s="1">
        <f t="shared" si="113"/>
        <v>4066</v>
      </c>
      <c r="M3592">
        <v>52.08</v>
      </c>
      <c r="N3592">
        <v>-7.0000000000000007E-2</v>
      </c>
      <c r="O3592" t="s">
        <v>4129</v>
      </c>
      <c r="P3592" t="s">
        <v>26</v>
      </c>
      <c r="Q3592" t="s">
        <v>35</v>
      </c>
      <c r="R3592">
        <v>95</v>
      </c>
      <c r="S3592">
        <v>2</v>
      </c>
      <c r="T3592">
        <v>181</v>
      </c>
    </row>
    <row r="3593" spans="1:20">
      <c r="A3593" t="s">
        <v>1487</v>
      </c>
      <c r="B3593" s="4">
        <v>23</v>
      </c>
      <c r="C3593" s="4">
        <v>5</v>
      </c>
      <c r="D3593" s="4">
        <v>1996</v>
      </c>
      <c r="E3593" s="1">
        <f t="shared" si="112"/>
        <v>10517</v>
      </c>
      <c r="F3593">
        <v>54.93</v>
      </c>
      <c r="G3593">
        <v>-1.8</v>
      </c>
      <c r="H3593" t="s">
        <v>4129</v>
      </c>
      <c r="I3593" s="4">
        <v>22</v>
      </c>
      <c r="J3593" s="4">
        <v>6</v>
      </c>
      <c r="K3593" s="6">
        <v>1996</v>
      </c>
      <c r="L3593" s="1">
        <f t="shared" si="113"/>
        <v>10183</v>
      </c>
      <c r="M3593">
        <v>54.92</v>
      </c>
      <c r="N3593">
        <v>-1.8</v>
      </c>
      <c r="O3593" t="s">
        <v>4129</v>
      </c>
      <c r="P3593" t="s">
        <v>84</v>
      </c>
      <c r="Q3593" t="s">
        <v>35</v>
      </c>
      <c r="R3593">
        <v>30</v>
      </c>
      <c r="S3593">
        <v>2</v>
      </c>
      <c r="T3593">
        <v>181</v>
      </c>
    </row>
    <row r="3594" spans="1:20">
      <c r="A3594" t="s">
        <v>1498</v>
      </c>
      <c r="B3594" s="4">
        <v>7</v>
      </c>
      <c r="C3594" s="4">
        <v>6</v>
      </c>
      <c r="D3594" s="4">
        <v>1996</v>
      </c>
      <c r="E3594" s="1">
        <f t="shared" si="112"/>
        <v>4704</v>
      </c>
      <c r="F3594">
        <v>54.52</v>
      </c>
      <c r="G3594">
        <v>-1.18</v>
      </c>
      <c r="H3594" t="s">
        <v>4129</v>
      </c>
      <c r="I3594" s="4">
        <v>2</v>
      </c>
      <c r="J3594" s="4">
        <v>5</v>
      </c>
      <c r="K3594" s="6">
        <v>1997</v>
      </c>
      <c r="L3594" s="1">
        <f t="shared" si="113"/>
        <v>2848</v>
      </c>
      <c r="M3594">
        <v>54.5</v>
      </c>
      <c r="N3594">
        <v>-1.1299999999999999</v>
      </c>
      <c r="O3594" t="s">
        <v>4129</v>
      </c>
      <c r="P3594" t="s">
        <v>40</v>
      </c>
      <c r="Q3594" t="s">
        <v>35</v>
      </c>
      <c r="R3594">
        <v>329</v>
      </c>
      <c r="S3594">
        <v>4</v>
      </c>
      <c r="T3594">
        <v>120</v>
      </c>
    </row>
    <row r="3595" spans="1:20">
      <c r="A3595" t="s">
        <v>1506</v>
      </c>
      <c r="B3595" s="4">
        <v>10</v>
      </c>
      <c r="C3595" s="4">
        <v>5</v>
      </c>
      <c r="D3595" s="4">
        <v>1996</v>
      </c>
      <c r="E3595" s="1">
        <f t="shared" si="112"/>
        <v>5769</v>
      </c>
      <c r="F3595">
        <v>52.18</v>
      </c>
      <c r="G3595">
        <v>0.98</v>
      </c>
      <c r="H3595" t="s">
        <v>4129</v>
      </c>
      <c r="I3595" s="4">
        <v>17</v>
      </c>
      <c r="J3595" s="4">
        <v>1</v>
      </c>
      <c r="K3595" s="6">
        <v>2001</v>
      </c>
      <c r="L3595" s="1">
        <f t="shared" si="113"/>
        <v>8211</v>
      </c>
      <c r="M3595">
        <v>52.18</v>
      </c>
      <c r="N3595">
        <v>0.98</v>
      </c>
      <c r="O3595" t="s">
        <v>4129</v>
      </c>
      <c r="P3595" t="s">
        <v>40</v>
      </c>
      <c r="Q3595" t="s">
        <v>35</v>
      </c>
      <c r="R3595">
        <v>1713</v>
      </c>
      <c r="S3595">
        <v>0</v>
      </c>
      <c r="T3595">
        <v>0</v>
      </c>
    </row>
    <row r="3596" spans="1:20">
      <c r="A3596" t="s">
        <v>1510</v>
      </c>
      <c r="B3596" s="4">
        <v>13</v>
      </c>
      <c r="C3596" s="4">
        <v>5</v>
      </c>
      <c r="D3596" s="4">
        <v>1996</v>
      </c>
      <c r="E3596" s="1">
        <f t="shared" si="112"/>
        <v>6865</v>
      </c>
      <c r="F3596">
        <v>53.02</v>
      </c>
      <c r="G3596">
        <v>-2.2200000000000002</v>
      </c>
      <c r="H3596" t="s">
        <v>4129</v>
      </c>
      <c r="I3596" s="4">
        <v>15</v>
      </c>
      <c r="J3596" s="4">
        <v>7</v>
      </c>
      <c r="K3596" s="6">
        <v>1996</v>
      </c>
      <c r="L3596" s="1">
        <f t="shared" si="113"/>
        <v>7656</v>
      </c>
      <c r="M3596">
        <v>53.02</v>
      </c>
      <c r="N3596">
        <v>-2.2200000000000002</v>
      </c>
      <c r="O3596" t="s">
        <v>4129</v>
      </c>
      <c r="P3596" t="s">
        <v>81</v>
      </c>
      <c r="Q3596" t="s">
        <v>35</v>
      </c>
      <c r="R3596">
        <v>63</v>
      </c>
      <c r="S3596">
        <v>0</v>
      </c>
      <c r="T3596">
        <v>0</v>
      </c>
    </row>
    <row r="3597" spans="1:20">
      <c r="A3597" t="s">
        <v>1511</v>
      </c>
      <c r="B3597" s="4">
        <v>17</v>
      </c>
      <c r="C3597" s="4">
        <v>5</v>
      </c>
      <c r="D3597" s="4">
        <v>1996</v>
      </c>
      <c r="E3597" s="1">
        <f t="shared" si="112"/>
        <v>8326</v>
      </c>
      <c r="F3597">
        <v>53.03</v>
      </c>
      <c r="G3597">
        <v>-2.2200000000000002</v>
      </c>
      <c r="H3597" t="s">
        <v>4129</v>
      </c>
      <c r="I3597" s="4">
        <v>29</v>
      </c>
      <c r="J3597" s="4">
        <v>7</v>
      </c>
      <c r="K3597" s="6">
        <v>1999</v>
      </c>
      <c r="L3597" s="1">
        <f t="shared" si="113"/>
        <v>12773</v>
      </c>
      <c r="M3597">
        <v>53.03</v>
      </c>
      <c r="N3597">
        <v>-2.2200000000000002</v>
      </c>
      <c r="O3597" t="s">
        <v>4129</v>
      </c>
      <c r="P3597" t="s">
        <v>81</v>
      </c>
      <c r="Q3597" t="s">
        <v>35</v>
      </c>
      <c r="R3597">
        <v>1168</v>
      </c>
      <c r="S3597">
        <v>0</v>
      </c>
      <c r="T3597">
        <v>0</v>
      </c>
    </row>
    <row r="3598" spans="1:20">
      <c r="A3598" t="s">
        <v>1512</v>
      </c>
      <c r="B3598" s="4">
        <v>17</v>
      </c>
      <c r="C3598" s="4">
        <v>5</v>
      </c>
      <c r="D3598" s="4">
        <v>1996</v>
      </c>
      <c r="E3598" s="1">
        <f t="shared" si="112"/>
        <v>8326</v>
      </c>
      <c r="F3598">
        <v>53.03</v>
      </c>
      <c r="G3598">
        <v>-2.2200000000000002</v>
      </c>
      <c r="H3598" t="s">
        <v>4129</v>
      </c>
      <c r="I3598" s="4">
        <v>7</v>
      </c>
      <c r="J3598" s="4">
        <v>7</v>
      </c>
      <c r="K3598" s="6">
        <v>1996</v>
      </c>
      <c r="L3598" s="1">
        <f t="shared" si="113"/>
        <v>4734</v>
      </c>
      <c r="M3598">
        <v>53.02</v>
      </c>
      <c r="N3598">
        <v>-2.2200000000000002</v>
      </c>
      <c r="O3598" t="s">
        <v>4129</v>
      </c>
      <c r="P3598" t="s">
        <v>40</v>
      </c>
      <c r="Q3598" t="s">
        <v>35</v>
      </c>
      <c r="R3598">
        <v>51</v>
      </c>
      <c r="S3598">
        <v>2</v>
      </c>
      <c r="T3598">
        <v>181</v>
      </c>
    </row>
    <row r="3599" spans="1:20">
      <c r="A3599" t="s">
        <v>1514</v>
      </c>
      <c r="B3599" s="4">
        <v>9</v>
      </c>
      <c r="C3599" s="4">
        <v>6</v>
      </c>
      <c r="D3599" s="4">
        <v>1996</v>
      </c>
      <c r="E3599" s="1">
        <f t="shared" si="112"/>
        <v>5435</v>
      </c>
      <c r="F3599">
        <v>51.85</v>
      </c>
      <c r="G3599">
        <v>-3.18</v>
      </c>
      <c r="H3599" t="s">
        <v>4129</v>
      </c>
      <c r="I3599" s="4">
        <v>17</v>
      </c>
      <c r="J3599" s="4">
        <v>6</v>
      </c>
      <c r="K3599" s="6">
        <v>1996</v>
      </c>
      <c r="L3599" s="1">
        <f t="shared" si="113"/>
        <v>8357</v>
      </c>
      <c r="M3599">
        <v>51.85</v>
      </c>
      <c r="N3599">
        <v>-3.15</v>
      </c>
      <c r="O3599" t="s">
        <v>4129</v>
      </c>
      <c r="P3599" t="s">
        <v>81</v>
      </c>
      <c r="Q3599" t="s">
        <v>35</v>
      </c>
      <c r="R3599">
        <v>8</v>
      </c>
      <c r="S3599">
        <v>3</v>
      </c>
      <c r="T3599">
        <v>91</v>
      </c>
    </row>
    <row r="3600" spans="1:20">
      <c r="A3600" t="s">
        <v>2023</v>
      </c>
      <c r="B3600" s="4">
        <v>2</v>
      </c>
      <c r="C3600" s="4">
        <v>6</v>
      </c>
      <c r="D3600" s="4">
        <v>1996</v>
      </c>
      <c r="E3600" s="1">
        <f t="shared" si="112"/>
        <v>2878</v>
      </c>
      <c r="F3600">
        <v>52.35</v>
      </c>
      <c r="G3600">
        <v>4.5199999999999996</v>
      </c>
      <c r="H3600" t="s">
        <v>1615</v>
      </c>
      <c r="I3600" s="4">
        <v>31</v>
      </c>
      <c r="J3600" s="4">
        <v>3</v>
      </c>
      <c r="K3600" s="6">
        <v>2004</v>
      </c>
      <c r="L3600" s="1">
        <f t="shared" si="113"/>
        <v>13386</v>
      </c>
      <c r="M3600">
        <v>52.35</v>
      </c>
      <c r="N3600">
        <v>4.5199999999999996</v>
      </c>
      <c r="O3600" t="s">
        <v>1615</v>
      </c>
      <c r="P3600" t="s">
        <v>84</v>
      </c>
      <c r="Q3600" t="s">
        <v>52</v>
      </c>
      <c r="R3600">
        <v>2859</v>
      </c>
      <c r="S3600">
        <v>2</v>
      </c>
      <c r="T3600">
        <v>0</v>
      </c>
    </row>
    <row r="3601" spans="1:20">
      <c r="A3601" t="s">
        <v>2349</v>
      </c>
      <c r="B3601" s="4">
        <v>4</v>
      </c>
      <c r="C3601" s="4">
        <v>6</v>
      </c>
      <c r="D3601" s="4">
        <v>1996</v>
      </c>
      <c r="E3601" s="1">
        <f t="shared" si="112"/>
        <v>3609</v>
      </c>
      <c r="F3601">
        <v>59.23</v>
      </c>
      <c r="G3601">
        <v>5.2</v>
      </c>
      <c r="H3601" t="s">
        <v>669</v>
      </c>
      <c r="I3601" s="4">
        <v>12</v>
      </c>
      <c r="J3601" s="4">
        <v>3</v>
      </c>
      <c r="K3601" s="6">
        <v>1998</v>
      </c>
      <c r="L3601" s="1">
        <f t="shared" si="113"/>
        <v>6441</v>
      </c>
      <c r="M3601">
        <v>59.22</v>
      </c>
      <c r="N3601">
        <v>5.18</v>
      </c>
      <c r="O3601" t="s">
        <v>669</v>
      </c>
      <c r="P3601" t="s">
        <v>84</v>
      </c>
      <c r="Q3601" t="s">
        <v>35</v>
      </c>
      <c r="R3601">
        <v>646</v>
      </c>
      <c r="S3601">
        <v>3</v>
      </c>
      <c r="T3601">
        <v>208</v>
      </c>
    </row>
    <row r="3602" spans="1:20">
      <c r="A3602" t="s">
        <v>2350</v>
      </c>
      <c r="B3602" s="4">
        <v>28</v>
      </c>
      <c r="C3602" s="4">
        <v>5</v>
      </c>
      <c r="D3602" s="4">
        <v>1996</v>
      </c>
      <c r="E3602" s="1">
        <f t="shared" si="112"/>
        <v>12344</v>
      </c>
      <c r="F3602">
        <v>59.2</v>
      </c>
      <c r="G3602">
        <v>5.32</v>
      </c>
      <c r="H3602" t="s">
        <v>669</v>
      </c>
      <c r="I3602" s="4">
        <v>24</v>
      </c>
      <c r="J3602" s="4">
        <v>1</v>
      </c>
      <c r="K3602" s="6">
        <v>1997</v>
      </c>
      <c r="L3602" s="1">
        <f t="shared" si="113"/>
        <v>10763</v>
      </c>
      <c r="M3602">
        <v>59.2</v>
      </c>
      <c r="N3602">
        <v>5.32</v>
      </c>
      <c r="O3602" t="s">
        <v>669</v>
      </c>
      <c r="P3602" t="s">
        <v>34</v>
      </c>
      <c r="Q3602" t="s">
        <v>35</v>
      </c>
      <c r="R3602">
        <v>241</v>
      </c>
      <c r="S3602">
        <v>0</v>
      </c>
      <c r="T3602">
        <v>0</v>
      </c>
    </row>
    <row r="3603" spans="1:20">
      <c r="A3603" t="s">
        <v>2372</v>
      </c>
      <c r="B3603" s="4">
        <v>28</v>
      </c>
      <c r="C3603" s="4">
        <v>6</v>
      </c>
      <c r="D3603" s="4">
        <v>1996</v>
      </c>
      <c r="E3603" s="1">
        <f t="shared" si="112"/>
        <v>12375</v>
      </c>
      <c r="F3603">
        <v>68.13</v>
      </c>
      <c r="G3603">
        <v>13.63</v>
      </c>
      <c r="H3603" t="s">
        <v>669</v>
      </c>
      <c r="I3603" s="4">
        <v>18</v>
      </c>
      <c r="J3603" s="4">
        <v>9</v>
      </c>
      <c r="K3603" s="6">
        <v>1996</v>
      </c>
      <c r="L3603" s="1">
        <f t="shared" si="113"/>
        <v>8814</v>
      </c>
      <c r="M3603">
        <v>68.13</v>
      </c>
      <c r="N3603">
        <v>13.63</v>
      </c>
      <c r="O3603" t="s">
        <v>669</v>
      </c>
      <c r="P3603" t="s">
        <v>40</v>
      </c>
      <c r="Q3603" t="s">
        <v>35</v>
      </c>
      <c r="R3603">
        <v>82</v>
      </c>
      <c r="S3603">
        <v>0</v>
      </c>
      <c r="T3603">
        <v>0</v>
      </c>
    </row>
    <row r="3604" spans="1:20">
      <c r="A3604" t="s">
        <v>2407</v>
      </c>
      <c r="B3604" s="4">
        <v>3</v>
      </c>
      <c r="C3604" s="4">
        <v>6</v>
      </c>
      <c r="D3604" s="4">
        <v>1996</v>
      </c>
      <c r="E3604" s="1">
        <f t="shared" si="112"/>
        <v>3243</v>
      </c>
      <c r="F3604">
        <v>61.22</v>
      </c>
      <c r="G3604">
        <v>10.27</v>
      </c>
      <c r="H3604" t="s">
        <v>669</v>
      </c>
      <c r="I3604" s="4">
        <v>11</v>
      </c>
      <c r="J3604" s="4">
        <v>6</v>
      </c>
      <c r="K3604" s="6">
        <v>1996</v>
      </c>
      <c r="L3604" s="1">
        <f t="shared" si="113"/>
        <v>6165</v>
      </c>
      <c r="M3604">
        <v>61.22</v>
      </c>
      <c r="N3604">
        <v>10.27</v>
      </c>
      <c r="O3604" t="s">
        <v>669</v>
      </c>
      <c r="P3604" t="s">
        <v>40</v>
      </c>
      <c r="Q3604" t="s">
        <v>35</v>
      </c>
      <c r="R3604">
        <v>8</v>
      </c>
      <c r="S3604">
        <v>0</v>
      </c>
      <c r="T3604">
        <v>0</v>
      </c>
    </row>
    <row r="3605" spans="1:20">
      <c r="A3605" t="s">
        <v>2976</v>
      </c>
      <c r="B3605" s="4">
        <v>16</v>
      </c>
      <c r="C3605" s="4">
        <v>6</v>
      </c>
      <c r="D3605" s="4">
        <v>1996</v>
      </c>
      <c r="E3605" s="1">
        <f t="shared" si="112"/>
        <v>7992</v>
      </c>
      <c r="F3605">
        <v>65.03</v>
      </c>
      <c r="G3605">
        <v>25.42</v>
      </c>
      <c r="H3605" t="s">
        <v>2455</v>
      </c>
      <c r="I3605" s="4">
        <v>11</v>
      </c>
      <c r="J3605" s="4">
        <v>4</v>
      </c>
      <c r="K3605" s="6">
        <v>1997</v>
      </c>
      <c r="L3605" s="1">
        <f t="shared" si="113"/>
        <v>6105</v>
      </c>
      <c r="M3605">
        <v>64.48</v>
      </c>
      <c r="N3605">
        <v>24.33</v>
      </c>
      <c r="O3605" t="s">
        <v>2455</v>
      </c>
      <c r="P3605" t="s">
        <v>40</v>
      </c>
      <c r="Q3605" t="s">
        <v>35</v>
      </c>
      <c r="R3605">
        <v>299</v>
      </c>
      <c r="S3605">
        <v>80</v>
      </c>
      <c r="T3605">
        <v>221</v>
      </c>
    </row>
    <row r="3606" spans="1:20">
      <c r="A3606" t="s">
        <v>3278</v>
      </c>
      <c r="B3606" s="4">
        <v>1</v>
      </c>
      <c r="C3606" s="4">
        <v>6</v>
      </c>
      <c r="D3606" s="4">
        <v>1996</v>
      </c>
      <c r="E3606" s="1">
        <f t="shared" si="112"/>
        <v>2513</v>
      </c>
      <c r="F3606">
        <v>62.78</v>
      </c>
      <c r="G3606">
        <v>22.88</v>
      </c>
      <c r="H3606" t="s">
        <v>2455</v>
      </c>
      <c r="I3606" s="4">
        <v>30</v>
      </c>
      <c r="J3606" s="4">
        <v>6</v>
      </c>
      <c r="K3606" s="6">
        <v>1997</v>
      </c>
      <c r="L3606" s="1">
        <f t="shared" si="113"/>
        <v>13106</v>
      </c>
      <c r="M3606">
        <v>62.8</v>
      </c>
      <c r="N3606">
        <v>22.87</v>
      </c>
      <c r="O3606" t="s">
        <v>2455</v>
      </c>
      <c r="P3606" t="s">
        <v>40</v>
      </c>
      <c r="Q3606" t="s">
        <v>35</v>
      </c>
      <c r="R3606">
        <v>394</v>
      </c>
      <c r="S3606">
        <v>3</v>
      </c>
      <c r="T3606">
        <v>336</v>
      </c>
    </row>
    <row r="3607" spans="1:20">
      <c r="A3607" t="s">
        <v>3308</v>
      </c>
      <c r="B3607" s="4">
        <v>18</v>
      </c>
      <c r="C3607" s="4">
        <v>6</v>
      </c>
      <c r="D3607" s="4">
        <v>1996</v>
      </c>
      <c r="E3607" s="1">
        <f t="shared" si="112"/>
        <v>8722</v>
      </c>
      <c r="F3607">
        <v>60.53</v>
      </c>
      <c r="G3607">
        <v>24.22</v>
      </c>
      <c r="H3607" t="s">
        <v>2455</v>
      </c>
      <c r="I3607" s="4">
        <v>18</v>
      </c>
      <c r="J3607" s="4">
        <v>10</v>
      </c>
      <c r="K3607" s="6">
        <v>1996</v>
      </c>
      <c r="L3607" s="1">
        <f t="shared" si="113"/>
        <v>8844</v>
      </c>
      <c r="M3607">
        <v>60.53</v>
      </c>
      <c r="N3607">
        <v>24.22</v>
      </c>
      <c r="O3607" t="s">
        <v>2455</v>
      </c>
      <c r="P3607" t="s">
        <v>26</v>
      </c>
      <c r="Q3607" t="s">
        <v>27</v>
      </c>
      <c r="R3607">
        <v>122</v>
      </c>
      <c r="S3607">
        <v>0</v>
      </c>
      <c r="T3607">
        <v>0</v>
      </c>
    </row>
    <row r="3608" spans="1:20">
      <c r="A3608" t="s">
        <v>3322</v>
      </c>
      <c r="B3608" s="4">
        <v>4</v>
      </c>
      <c r="C3608" s="4">
        <v>6</v>
      </c>
      <c r="D3608" s="4">
        <v>1996</v>
      </c>
      <c r="E3608" s="1">
        <f t="shared" si="112"/>
        <v>3609</v>
      </c>
      <c r="F3608">
        <v>60.53</v>
      </c>
      <c r="G3608">
        <v>26.97</v>
      </c>
      <c r="H3608" t="s">
        <v>2455</v>
      </c>
      <c r="I3608" s="4">
        <v>23</v>
      </c>
      <c r="J3608" s="4">
        <v>6</v>
      </c>
      <c r="K3608" s="6">
        <v>1998</v>
      </c>
      <c r="L3608" s="1">
        <f t="shared" si="113"/>
        <v>10550</v>
      </c>
      <c r="M3608">
        <v>60.53</v>
      </c>
      <c r="N3608">
        <v>26.95</v>
      </c>
      <c r="O3608" t="s">
        <v>2455</v>
      </c>
      <c r="P3608" t="s">
        <v>40</v>
      </c>
      <c r="Q3608" t="s">
        <v>52</v>
      </c>
      <c r="R3608">
        <v>749</v>
      </c>
      <c r="S3608">
        <v>1</v>
      </c>
      <c r="T3608">
        <v>270</v>
      </c>
    </row>
    <row r="3609" spans="1:20">
      <c r="A3609" t="s">
        <v>3323</v>
      </c>
      <c r="B3609" s="4">
        <v>22</v>
      </c>
      <c r="C3609" s="4">
        <v>6</v>
      </c>
      <c r="D3609" s="4">
        <v>1996</v>
      </c>
      <c r="E3609" s="1">
        <f t="shared" si="112"/>
        <v>10183</v>
      </c>
      <c r="F3609">
        <v>68.92</v>
      </c>
      <c r="G3609">
        <v>26.87</v>
      </c>
      <c r="H3609" t="s">
        <v>2455</v>
      </c>
      <c r="I3609" s="4">
        <v>31</v>
      </c>
      <c r="J3609" s="4">
        <v>5</v>
      </c>
      <c r="K3609" s="6">
        <v>1998</v>
      </c>
      <c r="L3609" s="1">
        <f t="shared" si="113"/>
        <v>13441</v>
      </c>
      <c r="M3609">
        <v>69.52</v>
      </c>
      <c r="N3609">
        <v>28.42</v>
      </c>
      <c r="O3609" t="s">
        <v>2455</v>
      </c>
      <c r="P3609" t="s">
        <v>40</v>
      </c>
      <c r="Q3609" t="s">
        <v>35</v>
      </c>
      <c r="R3609">
        <v>708</v>
      </c>
      <c r="S3609">
        <v>91</v>
      </c>
      <c r="T3609">
        <v>43</v>
      </c>
    </row>
    <row r="3610" spans="1:20">
      <c r="A3610" t="s">
        <v>3325</v>
      </c>
      <c r="B3610" s="4">
        <v>6</v>
      </c>
      <c r="C3610" s="4">
        <v>6</v>
      </c>
      <c r="D3610" s="4">
        <v>1996</v>
      </c>
      <c r="E3610" s="1">
        <f t="shared" si="112"/>
        <v>4339</v>
      </c>
      <c r="F3610">
        <v>60.63</v>
      </c>
      <c r="G3610">
        <v>24.8</v>
      </c>
      <c r="H3610" t="s">
        <v>2455</v>
      </c>
      <c r="I3610" s="4">
        <v>1</v>
      </c>
      <c r="J3610" s="4">
        <v>11</v>
      </c>
      <c r="K3610" s="6">
        <v>1996</v>
      </c>
      <c r="L3610" s="1">
        <f t="shared" si="113"/>
        <v>2666</v>
      </c>
      <c r="M3610">
        <v>60.63</v>
      </c>
      <c r="N3610">
        <v>24.82</v>
      </c>
      <c r="O3610" t="s">
        <v>2455</v>
      </c>
      <c r="P3610" t="s">
        <v>40</v>
      </c>
      <c r="Q3610" t="s">
        <v>35</v>
      </c>
      <c r="R3610">
        <v>148</v>
      </c>
      <c r="S3610">
        <v>1</v>
      </c>
      <c r="T3610">
        <v>91</v>
      </c>
    </row>
    <row r="3611" spans="1:20">
      <c r="A3611" t="s">
        <v>3379</v>
      </c>
      <c r="B3611" s="4">
        <v>1</v>
      </c>
      <c r="C3611" s="4">
        <v>6</v>
      </c>
      <c r="D3611" s="4">
        <v>1996</v>
      </c>
      <c r="E3611" s="1">
        <f t="shared" si="112"/>
        <v>2513</v>
      </c>
      <c r="F3611">
        <v>62.78</v>
      </c>
      <c r="G3611">
        <v>22.88</v>
      </c>
      <c r="H3611" t="s">
        <v>2455</v>
      </c>
      <c r="I3611" s="4">
        <v>23</v>
      </c>
      <c r="J3611" s="4">
        <v>9</v>
      </c>
      <c r="K3611" s="6">
        <v>1996</v>
      </c>
      <c r="L3611" s="1">
        <f t="shared" si="113"/>
        <v>10640</v>
      </c>
      <c r="M3611">
        <v>62.78</v>
      </c>
      <c r="N3611">
        <v>22.83</v>
      </c>
      <c r="O3611" t="s">
        <v>2455</v>
      </c>
      <c r="P3611" t="s">
        <v>81</v>
      </c>
      <c r="Q3611" t="s">
        <v>35</v>
      </c>
      <c r="R3611">
        <v>114</v>
      </c>
      <c r="S3611">
        <v>3</v>
      </c>
      <c r="T3611">
        <v>270</v>
      </c>
    </row>
    <row r="3612" spans="1:20">
      <c r="A3612" t="s">
        <v>3387</v>
      </c>
      <c r="B3612" s="4">
        <v>31</v>
      </c>
      <c r="C3612" s="4">
        <v>5</v>
      </c>
      <c r="D3612" s="4">
        <v>1996</v>
      </c>
      <c r="E3612" s="1">
        <f t="shared" si="112"/>
        <v>13439</v>
      </c>
      <c r="F3612">
        <v>60.15</v>
      </c>
      <c r="G3612">
        <v>24.88</v>
      </c>
      <c r="H3612" t="s">
        <v>2455</v>
      </c>
      <c r="I3612" s="4">
        <v>24</v>
      </c>
      <c r="J3612" s="4">
        <v>6</v>
      </c>
      <c r="K3612" s="6">
        <v>1996</v>
      </c>
      <c r="L3612" s="1">
        <f t="shared" si="113"/>
        <v>10914</v>
      </c>
      <c r="M3612">
        <v>60.15</v>
      </c>
      <c r="N3612">
        <v>24.88</v>
      </c>
      <c r="O3612" t="s">
        <v>2455</v>
      </c>
      <c r="P3612" t="s">
        <v>40</v>
      </c>
      <c r="Q3612" t="s">
        <v>35</v>
      </c>
      <c r="R3612">
        <v>24</v>
      </c>
      <c r="S3612">
        <v>0</v>
      </c>
      <c r="T3612">
        <v>0</v>
      </c>
    </row>
    <row r="3613" spans="1:20">
      <c r="A3613" t="s">
        <v>3388</v>
      </c>
      <c r="B3613" s="4">
        <v>2</v>
      </c>
      <c r="C3613" s="4">
        <v>6</v>
      </c>
      <c r="D3613" s="4">
        <v>1996</v>
      </c>
      <c r="E3613" s="1">
        <f t="shared" si="112"/>
        <v>2878</v>
      </c>
      <c r="F3613">
        <v>61.75</v>
      </c>
      <c r="G3613">
        <v>23.1</v>
      </c>
      <c r="H3613" t="s">
        <v>2455</v>
      </c>
      <c r="I3613" s="4">
        <v>4</v>
      </c>
      <c r="J3613" s="4">
        <v>6</v>
      </c>
      <c r="K3613" s="6">
        <v>1997</v>
      </c>
      <c r="L3613" s="1">
        <f t="shared" si="113"/>
        <v>3610</v>
      </c>
      <c r="M3613">
        <v>61.7</v>
      </c>
      <c r="N3613">
        <v>23.08</v>
      </c>
      <c r="O3613" t="s">
        <v>2455</v>
      </c>
      <c r="P3613" t="s">
        <v>40</v>
      </c>
      <c r="Q3613" t="s">
        <v>52</v>
      </c>
      <c r="R3613">
        <v>367</v>
      </c>
      <c r="S3613">
        <v>6</v>
      </c>
      <c r="T3613">
        <v>189</v>
      </c>
    </row>
    <row r="3614" spans="1:20">
      <c r="A3614" t="s">
        <v>3389</v>
      </c>
      <c r="B3614" s="4">
        <v>7</v>
      </c>
      <c r="C3614" s="4">
        <v>6</v>
      </c>
      <c r="D3614" s="4">
        <v>1996</v>
      </c>
      <c r="E3614" s="1">
        <f t="shared" si="112"/>
        <v>4704</v>
      </c>
      <c r="F3614">
        <v>61.87</v>
      </c>
      <c r="G3614">
        <v>22.92</v>
      </c>
      <c r="H3614" t="s">
        <v>2455</v>
      </c>
      <c r="I3614" s="4">
        <v>16</v>
      </c>
      <c r="J3614" s="4">
        <v>1</v>
      </c>
      <c r="K3614" s="6">
        <v>2003</v>
      </c>
      <c r="L3614" s="1">
        <f t="shared" si="113"/>
        <v>7847</v>
      </c>
      <c r="M3614">
        <v>61.87</v>
      </c>
      <c r="N3614">
        <v>22.98</v>
      </c>
      <c r="O3614" t="s">
        <v>2455</v>
      </c>
      <c r="P3614" t="s">
        <v>40</v>
      </c>
      <c r="Q3614" t="s">
        <v>35</v>
      </c>
      <c r="R3614">
        <v>2414</v>
      </c>
      <c r="S3614">
        <v>4</v>
      </c>
      <c r="T3614">
        <v>91</v>
      </c>
    </row>
    <row r="3615" spans="1:20">
      <c r="A3615" t="s">
        <v>3390</v>
      </c>
      <c r="B3615" s="4">
        <v>7</v>
      </c>
      <c r="C3615" s="4">
        <v>6</v>
      </c>
      <c r="D3615" s="4">
        <v>1996</v>
      </c>
      <c r="E3615" s="1">
        <f t="shared" si="112"/>
        <v>4704</v>
      </c>
      <c r="F3615">
        <v>61.87</v>
      </c>
      <c r="G3615">
        <v>22.92</v>
      </c>
      <c r="H3615" t="s">
        <v>2455</v>
      </c>
      <c r="I3615" s="4">
        <v>31</v>
      </c>
      <c r="J3615" s="4">
        <v>8</v>
      </c>
      <c r="K3615" s="6">
        <v>1996</v>
      </c>
      <c r="L3615" s="1">
        <f t="shared" si="113"/>
        <v>13531</v>
      </c>
      <c r="M3615">
        <v>61.85</v>
      </c>
      <c r="N3615">
        <v>22.98</v>
      </c>
      <c r="O3615" t="s">
        <v>2455</v>
      </c>
      <c r="P3615" t="s">
        <v>81</v>
      </c>
      <c r="Q3615" t="s">
        <v>35</v>
      </c>
      <c r="R3615">
        <v>85</v>
      </c>
      <c r="S3615">
        <v>4</v>
      </c>
      <c r="T3615">
        <v>118</v>
      </c>
    </row>
    <row r="3616" spans="1:20">
      <c r="A3616" t="s">
        <v>3391</v>
      </c>
      <c r="B3616" s="4">
        <v>8</v>
      </c>
      <c r="C3616" s="4">
        <v>6</v>
      </c>
      <c r="D3616" s="4">
        <v>1996</v>
      </c>
      <c r="E3616" s="1">
        <f t="shared" si="112"/>
        <v>5070</v>
      </c>
      <c r="F3616">
        <v>60.18</v>
      </c>
      <c r="G3616">
        <v>25.02</v>
      </c>
      <c r="H3616" t="s">
        <v>2455</v>
      </c>
      <c r="I3616" s="4">
        <v>25</v>
      </c>
      <c r="J3616" s="4">
        <v>5</v>
      </c>
      <c r="K3616" s="6">
        <v>1998</v>
      </c>
      <c r="L3616" s="1">
        <f t="shared" si="113"/>
        <v>11250</v>
      </c>
      <c r="M3616">
        <v>60.18</v>
      </c>
      <c r="N3616">
        <v>25.02</v>
      </c>
      <c r="O3616" t="s">
        <v>2455</v>
      </c>
      <c r="P3616" t="s">
        <v>40</v>
      </c>
      <c r="Q3616" t="s">
        <v>35</v>
      </c>
      <c r="R3616">
        <v>716</v>
      </c>
      <c r="S3616">
        <v>0</v>
      </c>
      <c r="T3616">
        <v>0</v>
      </c>
    </row>
    <row r="3617" spans="1:20">
      <c r="A3617" t="s">
        <v>3392</v>
      </c>
      <c r="B3617" s="4">
        <v>8</v>
      </c>
      <c r="C3617" s="4">
        <v>6</v>
      </c>
      <c r="D3617" s="4">
        <v>1996</v>
      </c>
      <c r="E3617" s="1">
        <f t="shared" si="112"/>
        <v>5070</v>
      </c>
      <c r="F3617">
        <v>60.27</v>
      </c>
      <c r="G3617">
        <v>24.88</v>
      </c>
      <c r="H3617" t="s">
        <v>2455</v>
      </c>
      <c r="I3617" s="4">
        <v>21</v>
      </c>
      <c r="J3617" s="4">
        <v>6</v>
      </c>
      <c r="K3617" s="6">
        <v>1996</v>
      </c>
      <c r="L3617" s="1">
        <f t="shared" si="113"/>
        <v>9818</v>
      </c>
      <c r="M3617">
        <v>60.27</v>
      </c>
      <c r="N3617">
        <v>24.88</v>
      </c>
      <c r="O3617" t="s">
        <v>2455</v>
      </c>
      <c r="P3617" t="s">
        <v>81</v>
      </c>
      <c r="Q3617" t="s">
        <v>35</v>
      </c>
      <c r="R3617">
        <v>13</v>
      </c>
      <c r="S3617">
        <v>0</v>
      </c>
      <c r="T3617">
        <v>0</v>
      </c>
    </row>
    <row r="3618" spans="1:20">
      <c r="A3618" t="s">
        <v>3411</v>
      </c>
      <c r="B3618" s="4">
        <v>6</v>
      </c>
      <c r="C3618" s="4">
        <v>6</v>
      </c>
      <c r="D3618" s="4">
        <v>1996</v>
      </c>
      <c r="E3618" s="1">
        <f t="shared" si="112"/>
        <v>4339</v>
      </c>
      <c r="F3618">
        <v>65.02</v>
      </c>
      <c r="G3618">
        <v>25.55</v>
      </c>
      <c r="H3618" t="s">
        <v>2455</v>
      </c>
      <c r="I3618" s="4">
        <v>2</v>
      </c>
      <c r="J3618" s="4">
        <v>7</v>
      </c>
      <c r="K3618" s="6">
        <v>2007</v>
      </c>
      <c r="L3618" s="1">
        <f t="shared" si="113"/>
        <v>2919</v>
      </c>
      <c r="M3618">
        <v>65</v>
      </c>
      <c r="N3618">
        <v>25.48</v>
      </c>
      <c r="O3618" t="s">
        <v>2455</v>
      </c>
      <c r="P3618" t="s">
        <v>40</v>
      </c>
      <c r="Q3618" t="s">
        <v>35</v>
      </c>
      <c r="R3618">
        <v>4043</v>
      </c>
      <c r="S3618">
        <v>4</v>
      </c>
      <c r="T3618">
        <v>240</v>
      </c>
    </row>
    <row r="3619" spans="1:20">
      <c r="A3619" t="s">
        <v>3412</v>
      </c>
      <c r="B3619" s="4">
        <v>6</v>
      </c>
      <c r="C3619" s="4">
        <v>6</v>
      </c>
      <c r="D3619" s="4">
        <v>1996</v>
      </c>
      <c r="E3619" s="1">
        <f t="shared" si="112"/>
        <v>4339</v>
      </c>
      <c r="F3619">
        <v>65</v>
      </c>
      <c r="G3619">
        <v>25.55</v>
      </c>
      <c r="H3619" t="s">
        <v>2455</v>
      </c>
      <c r="I3619" s="4">
        <v>11</v>
      </c>
      <c r="J3619" s="4">
        <v>6</v>
      </c>
      <c r="K3619" s="6">
        <v>1996</v>
      </c>
      <c r="L3619" s="1">
        <f t="shared" si="113"/>
        <v>6165</v>
      </c>
      <c r="M3619">
        <v>65</v>
      </c>
      <c r="N3619">
        <v>25.55</v>
      </c>
      <c r="O3619" t="s">
        <v>2455</v>
      </c>
      <c r="P3619" t="s">
        <v>40</v>
      </c>
      <c r="Q3619" t="s">
        <v>35</v>
      </c>
      <c r="R3619">
        <v>5</v>
      </c>
      <c r="S3619">
        <v>0</v>
      </c>
      <c r="T3619">
        <v>0</v>
      </c>
    </row>
    <row r="3620" spans="1:20">
      <c r="A3620" t="s">
        <v>3414</v>
      </c>
      <c r="B3620" s="4">
        <v>28</v>
      </c>
      <c r="C3620" s="4">
        <v>5</v>
      </c>
      <c r="D3620" s="4">
        <v>1996</v>
      </c>
      <c r="E3620" s="1">
        <f t="shared" si="112"/>
        <v>12344</v>
      </c>
      <c r="F3620">
        <v>61.52</v>
      </c>
      <c r="G3620">
        <v>21.78</v>
      </c>
      <c r="H3620" t="s">
        <v>2455</v>
      </c>
      <c r="I3620" s="4">
        <v>11</v>
      </c>
      <c r="J3620" s="4">
        <v>3</v>
      </c>
      <c r="K3620" s="6">
        <v>1998</v>
      </c>
      <c r="L3620" s="1">
        <f t="shared" si="113"/>
        <v>6075</v>
      </c>
      <c r="M3620">
        <v>61.52</v>
      </c>
      <c r="N3620">
        <v>21.77</v>
      </c>
      <c r="O3620" t="s">
        <v>2455</v>
      </c>
      <c r="P3620" t="s">
        <v>34</v>
      </c>
      <c r="Q3620" t="s">
        <v>35</v>
      </c>
      <c r="R3620">
        <v>652</v>
      </c>
      <c r="S3620">
        <v>1</v>
      </c>
      <c r="T3620">
        <v>270</v>
      </c>
    </row>
    <row r="3621" spans="1:20">
      <c r="A3621" t="s">
        <v>3415</v>
      </c>
      <c r="B3621" s="4">
        <v>5</v>
      </c>
      <c r="C3621" s="4">
        <v>6</v>
      </c>
      <c r="D3621" s="4">
        <v>1996</v>
      </c>
      <c r="E3621" s="1">
        <f t="shared" si="112"/>
        <v>3974</v>
      </c>
      <c r="F3621">
        <v>61.48</v>
      </c>
      <c r="G3621">
        <v>21.75</v>
      </c>
      <c r="H3621" t="s">
        <v>2455</v>
      </c>
      <c r="I3621" s="4">
        <v>14</v>
      </c>
      <c r="J3621" s="4">
        <v>4</v>
      </c>
      <c r="K3621" s="6">
        <v>1997</v>
      </c>
      <c r="L3621" s="1">
        <f t="shared" si="113"/>
        <v>7201</v>
      </c>
      <c r="M3621">
        <v>61.03</v>
      </c>
      <c r="N3621">
        <v>21.4</v>
      </c>
      <c r="O3621" t="s">
        <v>2455</v>
      </c>
      <c r="P3621" t="s">
        <v>34</v>
      </c>
      <c r="Q3621" t="s">
        <v>35</v>
      </c>
      <c r="R3621">
        <v>313</v>
      </c>
      <c r="S3621">
        <v>54</v>
      </c>
      <c r="T3621">
        <v>201</v>
      </c>
    </row>
    <row r="3622" spans="1:20">
      <c r="A3622" t="s">
        <v>3416</v>
      </c>
      <c r="B3622" s="4">
        <v>6</v>
      </c>
      <c r="C3622" s="4">
        <v>6</v>
      </c>
      <c r="D3622" s="4">
        <v>1996</v>
      </c>
      <c r="E3622" s="1">
        <f t="shared" si="112"/>
        <v>4339</v>
      </c>
      <c r="F3622">
        <v>61.67</v>
      </c>
      <c r="G3622">
        <v>21.62</v>
      </c>
      <c r="H3622" t="s">
        <v>2455</v>
      </c>
      <c r="I3622" s="4">
        <v>13</v>
      </c>
      <c r="J3622" s="4">
        <v>6</v>
      </c>
      <c r="K3622" s="6">
        <v>1996</v>
      </c>
      <c r="L3622" s="1">
        <f t="shared" si="113"/>
        <v>6896</v>
      </c>
      <c r="M3622">
        <v>61.67</v>
      </c>
      <c r="N3622">
        <v>21.62</v>
      </c>
      <c r="O3622" t="s">
        <v>2455</v>
      </c>
      <c r="P3622" t="s">
        <v>81</v>
      </c>
      <c r="Q3622" t="s">
        <v>35</v>
      </c>
      <c r="R3622">
        <v>7</v>
      </c>
      <c r="S3622">
        <v>0</v>
      </c>
      <c r="T3622">
        <v>0</v>
      </c>
    </row>
    <row r="3623" spans="1:20">
      <c r="A3623" t="s">
        <v>3540</v>
      </c>
      <c r="B3623" s="4">
        <v>6</v>
      </c>
      <c r="C3623" s="4">
        <v>6</v>
      </c>
      <c r="D3623" s="4">
        <v>1996</v>
      </c>
      <c r="E3623" s="1">
        <f t="shared" si="112"/>
        <v>4339</v>
      </c>
      <c r="F3623">
        <v>62.98</v>
      </c>
      <c r="G3623">
        <v>27.95</v>
      </c>
      <c r="H3623" t="s">
        <v>2455</v>
      </c>
      <c r="I3623" s="4">
        <v>1</v>
      </c>
      <c r="J3623" s="4">
        <v>5</v>
      </c>
      <c r="K3623" s="6">
        <v>1998</v>
      </c>
      <c r="L3623" s="1">
        <f t="shared" si="113"/>
        <v>2484</v>
      </c>
      <c r="M3623">
        <v>62.95</v>
      </c>
      <c r="N3623">
        <v>27.95</v>
      </c>
      <c r="O3623" t="s">
        <v>2455</v>
      </c>
      <c r="P3623" t="s">
        <v>81</v>
      </c>
      <c r="Q3623" t="s">
        <v>35</v>
      </c>
      <c r="R3623">
        <v>694</v>
      </c>
      <c r="S3623">
        <v>4</v>
      </c>
      <c r="T3623">
        <v>181</v>
      </c>
    </row>
    <row r="3624" spans="1:20">
      <c r="A3624" t="s">
        <v>3541</v>
      </c>
      <c r="B3624" s="4">
        <v>6</v>
      </c>
      <c r="C3624" s="4">
        <v>6</v>
      </c>
      <c r="D3624" s="4">
        <v>1996</v>
      </c>
      <c r="E3624" s="1">
        <f t="shared" si="112"/>
        <v>4339</v>
      </c>
      <c r="F3624">
        <v>62.98</v>
      </c>
      <c r="G3624">
        <v>27.95</v>
      </c>
      <c r="H3624" t="s">
        <v>2455</v>
      </c>
      <c r="I3624" s="4">
        <v>14</v>
      </c>
      <c r="J3624" s="4">
        <v>10</v>
      </c>
      <c r="K3624" s="6">
        <v>1996</v>
      </c>
      <c r="L3624" s="1">
        <f t="shared" si="113"/>
        <v>7383</v>
      </c>
      <c r="M3624">
        <v>62.95</v>
      </c>
      <c r="N3624">
        <v>27.95</v>
      </c>
      <c r="O3624" t="s">
        <v>2455</v>
      </c>
      <c r="P3624" t="s">
        <v>81</v>
      </c>
      <c r="Q3624" t="s">
        <v>35</v>
      </c>
      <c r="R3624">
        <v>130</v>
      </c>
      <c r="S3624">
        <v>4</v>
      </c>
      <c r="T3624">
        <v>181</v>
      </c>
    </row>
    <row r="3625" spans="1:20">
      <c r="A3625" t="s">
        <v>3998</v>
      </c>
      <c r="B3625" s="4">
        <v>7</v>
      </c>
      <c r="C3625" s="4">
        <v>6</v>
      </c>
      <c r="D3625" s="4">
        <v>1996</v>
      </c>
      <c r="E3625" s="1">
        <f t="shared" si="112"/>
        <v>4704</v>
      </c>
      <c r="F3625">
        <v>61.72</v>
      </c>
      <c r="G3625">
        <v>17.079999999999998</v>
      </c>
      <c r="H3625" t="s">
        <v>2497</v>
      </c>
      <c r="I3625" s="4">
        <v>15</v>
      </c>
      <c r="J3625" s="4">
        <v>7</v>
      </c>
      <c r="K3625" s="6">
        <v>1996</v>
      </c>
      <c r="L3625" s="1">
        <f t="shared" si="113"/>
        <v>7656</v>
      </c>
      <c r="M3625">
        <v>61.72</v>
      </c>
      <c r="N3625">
        <v>17.079999999999998</v>
      </c>
      <c r="O3625" t="s">
        <v>2497</v>
      </c>
      <c r="P3625" t="s">
        <v>40</v>
      </c>
      <c r="Q3625" t="s">
        <v>35</v>
      </c>
      <c r="R3625">
        <v>38</v>
      </c>
      <c r="S3625">
        <v>0</v>
      </c>
      <c r="T3625">
        <v>0</v>
      </c>
    </row>
    <row r="3626" spans="1:20">
      <c r="A3626" t="s">
        <v>289</v>
      </c>
      <c r="B3626" s="4">
        <v>8</v>
      </c>
      <c r="C3626" s="4">
        <v>6</v>
      </c>
      <c r="D3626" s="4">
        <v>1997</v>
      </c>
      <c r="E3626" s="1">
        <f t="shared" si="112"/>
        <v>5071</v>
      </c>
      <c r="F3626">
        <v>48.8</v>
      </c>
      <c r="G3626">
        <v>16.63</v>
      </c>
      <c r="H3626" t="s">
        <v>211</v>
      </c>
      <c r="I3626" s="4">
        <v>1</v>
      </c>
      <c r="J3626" s="4">
        <v>9</v>
      </c>
      <c r="K3626" s="6">
        <v>1998</v>
      </c>
      <c r="L3626" s="1">
        <f t="shared" si="113"/>
        <v>2607</v>
      </c>
      <c r="M3626">
        <v>48.8</v>
      </c>
      <c r="N3626">
        <v>16.63</v>
      </c>
      <c r="O3626" t="s">
        <v>211</v>
      </c>
      <c r="P3626" t="s">
        <v>107</v>
      </c>
      <c r="Q3626" t="s">
        <v>35</v>
      </c>
      <c r="R3626">
        <v>450</v>
      </c>
      <c r="S3626">
        <v>0</v>
      </c>
      <c r="T3626">
        <v>0</v>
      </c>
    </row>
    <row r="3627" spans="1:20">
      <c r="A3627" t="s">
        <v>425</v>
      </c>
      <c r="B3627" s="4">
        <v>9</v>
      </c>
      <c r="C3627" s="4">
        <v>6</v>
      </c>
      <c r="D3627" s="4">
        <v>1997</v>
      </c>
      <c r="E3627" s="1">
        <f t="shared" si="112"/>
        <v>5436</v>
      </c>
      <c r="F3627">
        <v>48.65</v>
      </c>
      <c r="G3627">
        <v>13.95</v>
      </c>
      <c r="H3627" t="s">
        <v>426</v>
      </c>
      <c r="I3627" s="4">
        <v>15</v>
      </c>
      <c r="J3627" s="4">
        <v>4</v>
      </c>
      <c r="K3627" s="6">
        <v>2001</v>
      </c>
      <c r="L3627" s="1">
        <f t="shared" si="113"/>
        <v>7570</v>
      </c>
      <c r="M3627">
        <v>48.55</v>
      </c>
      <c r="N3627">
        <v>14</v>
      </c>
      <c r="O3627" t="s">
        <v>426</v>
      </c>
      <c r="P3627" t="s">
        <v>84</v>
      </c>
      <c r="Q3627" t="s">
        <v>35</v>
      </c>
      <c r="R3627">
        <v>1406</v>
      </c>
      <c r="S3627">
        <v>13</v>
      </c>
      <c r="T3627">
        <v>157</v>
      </c>
    </row>
    <row r="3628" spans="1:20">
      <c r="A3628" t="s">
        <v>1232</v>
      </c>
      <c r="B3628" s="4">
        <v>30</v>
      </c>
      <c r="C3628" s="4">
        <v>4</v>
      </c>
      <c r="D3628" s="4">
        <v>1997</v>
      </c>
      <c r="E3628" s="1">
        <f t="shared" si="112"/>
        <v>13045</v>
      </c>
      <c r="F3628">
        <v>52.93</v>
      </c>
      <c r="G3628">
        <v>-0.68</v>
      </c>
      <c r="H3628" t="s">
        <v>4129</v>
      </c>
      <c r="I3628" s="4">
        <v>29</v>
      </c>
      <c r="J3628" s="4">
        <v>6</v>
      </c>
      <c r="K3628" s="6">
        <v>1997</v>
      </c>
      <c r="L3628" s="1">
        <f t="shared" si="113"/>
        <v>12741</v>
      </c>
      <c r="M3628">
        <v>52.93</v>
      </c>
      <c r="N3628">
        <v>-0.68</v>
      </c>
      <c r="O3628" t="s">
        <v>4129</v>
      </c>
      <c r="P3628" t="s">
        <v>81</v>
      </c>
      <c r="Q3628" t="s">
        <v>35</v>
      </c>
      <c r="R3628">
        <v>60</v>
      </c>
      <c r="S3628">
        <v>0</v>
      </c>
      <c r="T3628">
        <v>0</v>
      </c>
    </row>
    <row r="3629" spans="1:20">
      <c r="A3629" t="s">
        <v>1401</v>
      </c>
      <c r="B3629" s="4">
        <v>15</v>
      </c>
      <c r="C3629" s="4">
        <v>5</v>
      </c>
      <c r="D3629" s="4">
        <v>1997</v>
      </c>
      <c r="E3629" s="1">
        <f t="shared" si="112"/>
        <v>7596</v>
      </c>
      <c r="F3629">
        <v>54.92</v>
      </c>
      <c r="G3629">
        <v>-5.13</v>
      </c>
      <c r="H3629" t="s">
        <v>4129</v>
      </c>
      <c r="I3629" s="4">
        <v>16</v>
      </c>
      <c r="J3629" s="4">
        <v>4</v>
      </c>
      <c r="K3629" s="6">
        <v>1999</v>
      </c>
      <c r="L3629" s="1">
        <f t="shared" si="113"/>
        <v>7934</v>
      </c>
      <c r="M3629">
        <v>54.92</v>
      </c>
      <c r="N3629">
        <v>-5.17</v>
      </c>
      <c r="O3629" t="s">
        <v>4129</v>
      </c>
      <c r="P3629" t="s">
        <v>34</v>
      </c>
      <c r="Q3629" t="s">
        <v>35</v>
      </c>
      <c r="R3629">
        <v>701</v>
      </c>
      <c r="S3629">
        <v>3</v>
      </c>
      <c r="T3629">
        <v>270</v>
      </c>
    </row>
    <row r="3630" spans="1:20">
      <c r="A3630" t="s">
        <v>1483</v>
      </c>
      <c r="B3630" s="4">
        <v>22</v>
      </c>
      <c r="C3630" s="4">
        <v>5</v>
      </c>
      <c r="D3630" s="4">
        <v>1997</v>
      </c>
      <c r="E3630" s="1">
        <f t="shared" si="112"/>
        <v>10153</v>
      </c>
      <c r="F3630">
        <v>53.37</v>
      </c>
      <c r="G3630">
        <v>-2.92</v>
      </c>
      <c r="H3630" t="s">
        <v>4129</v>
      </c>
      <c r="I3630" s="4">
        <v>8</v>
      </c>
      <c r="J3630" s="4">
        <v>5</v>
      </c>
      <c r="K3630" s="6">
        <v>1998</v>
      </c>
      <c r="L3630" s="1">
        <f t="shared" si="113"/>
        <v>5041</v>
      </c>
      <c r="M3630">
        <v>53.33</v>
      </c>
      <c r="N3630">
        <v>-3.12</v>
      </c>
      <c r="O3630" t="s">
        <v>4129</v>
      </c>
      <c r="P3630" t="s">
        <v>40</v>
      </c>
      <c r="Q3630" t="s">
        <v>35</v>
      </c>
      <c r="R3630">
        <v>351</v>
      </c>
      <c r="S3630">
        <v>14</v>
      </c>
      <c r="T3630">
        <v>255</v>
      </c>
    </row>
    <row r="3631" spans="1:20">
      <c r="A3631" t="s">
        <v>1484</v>
      </c>
      <c r="B3631" s="4">
        <v>16</v>
      </c>
      <c r="C3631" s="4">
        <v>5</v>
      </c>
      <c r="D3631" s="4">
        <v>1997</v>
      </c>
      <c r="E3631" s="1">
        <f t="shared" si="112"/>
        <v>7962</v>
      </c>
      <c r="F3631">
        <v>53.35</v>
      </c>
      <c r="G3631">
        <v>-2.92</v>
      </c>
      <c r="H3631" t="s">
        <v>4129</v>
      </c>
      <c r="I3631" s="4">
        <v>9</v>
      </c>
      <c r="J3631" s="4">
        <v>6</v>
      </c>
      <c r="K3631" s="6">
        <v>1997</v>
      </c>
      <c r="L3631" s="1">
        <f t="shared" si="113"/>
        <v>5436</v>
      </c>
      <c r="M3631">
        <v>53.35</v>
      </c>
      <c r="N3631">
        <v>-2.92</v>
      </c>
      <c r="O3631" t="s">
        <v>4129</v>
      </c>
      <c r="P3631" t="s">
        <v>40</v>
      </c>
      <c r="Q3631" t="s">
        <v>35</v>
      </c>
      <c r="R3631">
        <v>24</v>
      </c>
      <c r="S3631">
        <v>0</v>
      </c>
      <c r="T3631">
        <v>0</v>
      </c>
    </row>
    <row r="3632" spans="1:20">
      <c r="A3632" t="s">
        <v>1488</v>
      </c>
      <c r="B3632" s="4">
        <v>19</v>
      </c>
      <c r="C3632" s="4">
        <v>5</v>
      </c>
      <c r="D3632" s="4">
        <v>1997</v>
      </c>
      <c r="E3632" s="1">
        <f t="shared" si="112"/>
        <v>9057</v>
      </c>
      <c r="F3632">
        <v>54.93</v>
      </c>
      <c r="G3632">
        <v>-1.73</v>
      </c>
      <c r="H3632" t="s">
        <v>4129</v>
      </c>
      <c r="I3632" s="4">
        <v>1</v>
      </c>
      <c r="J3632" s="4">
        <v>5</v>
      </c>
      <c r="K3632" s="6">
        <v>1998</v>
      </c>
      <c r="L3632" s="1">
        <f t="shared" si="113"/>
        <v>2484</v>
      </c>
      <c r="M3632">
        <v>54.95</v>
      </c>
      <c r="N3632">
        <v>-1.72</v>
      </c>
      <c r="O3632" t="s">
        <v>4129</v>
      </c>
      <c r="P3632" t="s">
        <v>40</v>
      </c>
      <c r="Q3632" t="s">
        <v>52</v>
      </c>
      <c r="R3632">
        <v>347</v>
      </c>
      <c r="S3632">
        <v>3</v>
      </c>
      <c r="T3632">
        <v>30</v>
      </c>
    </row>
    <row r="3633" spans="1:20">
      <c r="A3633" t="s">
        <v>1489</v>
      </c>
      <c r="B3633" s="4">
        <v>19</v>
      </c>
      <c r="C3633" s="4">
        <v>5</v>
      </c>
      <c r="D3633" s="4">
        <v>1997</v>
      </c>
      <c r="E3633" s="1">
        <f t="shared" si="112"/>
        <v>9057</v>
      </c>
      <c r="F3633">
        <v>54.93</v>
      </c>
      <c r="G3633">
        <v>-1.73</v>
      </c>
      <c r="H3633" t="s">
        <v>4129</v>
      </c>
      <c r="I3633" s="4">
        <v>1</v>
      </c>
      <c r="J3633" s="4">
        <v>12</v>
      </c>
      <c r="K3633" s="6">
        <v>1998</v>
      </c>
      <c r="L3633" s="1">
        <f t="shared" si="113"/>
        <v>2698</v>
      </c>
      <c r="M3633">
        <v>54.92</v>
      </c>
      <c r="N3633">
        <v>-1.63</v>
      </c>
      <c r="O3633" t="s">
        <v>4129</v>
      </c>
      <c r="P3633" t="s">
        <v>34</v>
      </c>
      <c r="Q3633" t="s">
        <v>35</v>
      </c>
      <c r="R3633">
        <v>561</v>
      </c>
      <c r="S3633">
        <v>7</v>
      </c>
      <c r="T3633">
        <v>107</v>
      </c>
    </row>
    <row r="3634" spans="1:20">
      <c r="A3634" t="s">
        <v>1493</v>
      </c>
      <c r="B3634" s="4">
        <v>26</v>
      </c>
      <c r="C3634" s="4">
        <v>5</v>
      </c>
      <c r="D3634" s="4">
        <v>1997</v>
      </c>
      <c r="E3634" s="1">
        <f t="shared" si="112"/>
        <v>11614</v>
      </c>
      <c r="F3634">
        <v>52.75</v>
      </c>
      <c r="G3634">
        <v>-4.8</v>
      </c>
      <c r="H3634" t="s">
        <v>4129</v>
      </c>
      <c r="I3634" s="4">
        <v>1</v>
      </c>
      <c r="J3634" s="4">
        <v>8</v>
      </c>
      <c r="K3634" s="6">
        <v>1998</v>
      </c>
      <c r="L3634" s="1">
        <f t="shared" si="113"/>
        <v>2576</v>
      </c>
      <c r="M3634">
        <v>52.75</v>
      </c>
      <c r="N3634">
        <v>-4.8</v>
      </c>
      <c r="O3634" t="s">
        <v>4129</v>
      </c>
      <c r="P3634" t="s">
        <v>40</v>
      </c>
      <c r="Q3634" t="s">
        <v>35</v>
      </c>
      <c r="R3634">
        <v>432</v>
      </c>
      <c r="S3634">
        <v>0</v>
      </c>
      <c r="T3634">
        <v>0</v>
      </c>
    </row>
    <row r="3635" spans="1:20">
      <c r="A3635" t="s">
        <v>1507</v>
      </c>
      <c r="B3635" s="4">
        <v>14</v>
      </c>
      <c r="C3635" s="4">
        <v>5</v>
      </c>
      <c r="D3635" s="4">
        <v>1997</v>
      </c>
      <c r="E3635" s="1">
        <f t="shared" si="112"/>
        <v>7231</v>
      </c>
      <c r="F3635">
        <v>51.77</v>
      </c>
      <c r="G3635">
        <v>-0.77</v>
      </c>
      <c r="H3635" t="s">
        <v>4129</v>
      </c>
      <c r="I3635" s="4">
        <v>5</v>
      </c>
      <c r="J3635" s="4">
        <v>7</v>
      </c>
      <c r="K3635" s="6">
        <v>1997</v>
      </c>
      <c r="L3635" s="1">
        <f t="shared" si="113"/>
        <v>4005</v>
      </c>
      <c r="M3635">
        <v>51.77</v>
      </c>
      <c r="N3635">
        <v>-0.77</v>
      </c>
      <c r="O3635" t="s">
        <v>4129</v>
      </c>
      <c r="P3635" t="s">
        <v>81</v>
      </c>
      <c r="Q3635" t="s">
        <v>35</v>
      </c>
      <c r="R3635">
        <v>52</v>
      </c>
      <c r="S3635">
        <v>0</v>
      </c>
      <c r="T3635">
        <v>0</v>
      </c>
    </row>
    <row r="3636" spans="1:20">
      <c r="A3636" t="s">
        <v>1508</v>
      </c>
      <c r="B3636" s="4">
        <v>16</v>
      </c>
      <c r="C3636" s="4">
        <v>5</v>
      </c>
      <c r="D3636" s="4">
        <v>1997</v>
      </c>
      <c r="E3636" s="1">
        <f t="shared" si="112"/>
        <v>7962</v>
      </c>
      <c r="F3636">
        <v>51.77</v>
      </c>
      <c r="G3636">
        <v>-0.77</v>
      </c>
      <c r="H3636" t="s">
        <v>4129</v>
      </c>
      <c r="I3636" s="4">
        <v>29</v>
      </c>
      <c r="J3636" s="4">
        <v>11</v>
      </c>
      <c r="K3636" s="6">
        <v>1997</v>
      </c>
      <c r="L3636" s="1">
        <f t="shared" si="113"/>
        <v>12894</v>
      </c>
      <c r="M3636">
        <v>51.78</v>
      </c>
      <c r="N3636">
        <v>-0.8</v>
      </c>
      <c r="O3636" t="s">
        <v>4129</v>
      </c>
      <c r="P3636" t="s">
        <v>34</v>
      </c>
      <c r="Q3636" t="s">
        <v>35</v>
      </c>
      <c r="R3636">
        <v>197</v>
      </c>
      <c r="S3636">
        <v>3</v>
      </c>
      <c r="T3636">
        <v>309</v>
      </c>
    </row>
    <row r="3637" spans="1:20">
      <c r="A3637" t="s">
        <v>1513</v>
      </c>
      <c r="B3637" s="4">
        <v>1</v>
      </c>
      <c r="C3637" s="4">
        <v>5</v>
      </c>
      <c r="D3637" s="4">
        <v>1997</v>
      </c>
      <c r="E3637" s="1">
        <f t="shared" si="112"/>
        <v>2483</v>
      </c>
      <c r="F3637">
        <v>52.42</v>
      </c>
      <c r="G3637">
        <v>-4.07</v>
      </c>
      <c r="H3637" t="s">
        <v>4129</v>
      </c>
      <c r="I3637" s="4">
        <v>26</v>
      </c>
      <c r="J3637" s="4">
        <v>8</v>
      </c>
      <c r="K3637" s="6">
        <v>2008</v>
      </c>
      <c r="L3637" s="1">
        <f t="shared" si="113"/>
        <v>11717</v>
      </c>
      <c r="M3637">
        <v>52.4</v>
      </c>
      <c r="N3637">
        <v>-4.05</v>
      </c>
      <c r="O3637" t="s">
        <v>4129</v>
      </c>
      <c r="P3637" t="s">
        <v>40</v>
      </c>
      <c r="Q3637" t="s">
        <v>35</v>
      </c>
      <c r="R3637">
        <v>4135</v>
      </c>
      <c r="S3637">
        <v>3</v>
      </c>
      <c r="T3637">
        <v>149</v>
      </c>
    </row>
    <row r="3638" spans="1:20">
      <c r="A3638" t="s">
        <v>1515</v>
      </c>
      <c r="B3638" s="4">
        <v>3</v>
      </c>
      <c r="C3638" s="4">
        <v>1</v>
      </c>
      <c r="D3638" s="4">
        <v>1997</v>
      </c>
      <c r="E3638" s="1">
        <f t="shared" si="112"/>
        <v>3093</v>
      </c>
      <c r="F3638">
        <v>51.92</v>
      </c>
      <c r="G3638">
        <v>-3.25</v>
      </c>
      <c r="H3638" t="s">
        <v>4129</v>
      </c>
      <c r="I3638" s="4">
        <v>15</v>
      </c>
      <c r="J3638" s="4">
        <v>9</v>
      </c>
      <c r="K3638" s="6">
        <v>2007</v>
      </c>
      <c r="L3638" s="1">
        <f t="shared" si="113"/>
        <v>7729</v>
      </c>
      <c r="M3638">
        <v>51.8</v>
      </c>
      <c r="N3638">
        <v>-3.28</v>
      </c>
      <c r="O3638" t="s">
        <v>4129</v>
      </c>
      <c r="P3638" t="s">
        <v>26</v>
      </c>
      <c r="Q3638" t="s">
        <v>35</v>
      </c>
      <c r="R3638">
        <v>3907</v>
      </c>
      <c r="S3638">
        <v>14</v>
      </c>
      <c r="T3638">
        <v>191</v>
      </c>
    </row>
    <row r="3639" spans="1:20">
      <c r="A3639" t="s">
        <v>2024</v>
      </c>
      <c r="B3639" s="4">
        <v>20</v>
      </c>
      <c r="C3639" s="4">
        <v>4</v>
      </c>
      <c r="D3639" s="4">
        <v>1997</v>
      </c>
      <c r="E3639" s="1">
        <f t="shared" si="112"/>
        <v>9393</v>
      </c>
      <c r="F3639">
        <v>52.75</v>
      </c>
      <c r="G3639">
        <v>4.67</v>
      </c>
      <c r="H3639" t="s">
        <v>1615</v>
      </c>
      <c r="I3639" s="4">
        <v>1</v>
      </c>
      <c r="J3639" s="4">
        <v>3</v>
      </c>
      <c r="K3639" s="6">
        <v>2000</v>
      </c>
      <c r="L3639" s="1">
        <f t="shared" si="113"/>
        <v>2425</v>
      </c>
      <c r="M3639">
        <v>52.72</v>
      </c>
      <c r="N3639">
        <v>4.68</v>
      </c>
      <c r="O3639" t="s">
        <v>1615</v>
      </c>
      <c r="P3639" t="s">
        <v>34</v>
      </c>
      <c r="Q3639" t="s">
        <v>35</v>
      </c>
      <c r="R3639">
        <v>1046</v>
      </c>
      <c r="S3639">
        <v>6</v>
      </c>
      <c r="T3639">
        <v>169</v>
      </c>
    </row>
    <row r="3640" spans="1:20">
      <c r="A3640" t="s">
        <v>2025</v>
      </c>
      <c r="B3640" s="4">
        <v>3</v>
      </c>
      <c r="C3640" s="4">
        <v>6</v>
      </c>
      <c r="D3640" s="4">
        <v>1997</v>
      </c>
      <c r="E3640" s="1">
        <f t="shared" si="112"/>
        <v>3244</v>
      </c>
      <c r="F3640">
        <v>51.97</v>
      </c>
      <c r="G3640">
        <v>4.53</v>
      </c>
      <c r="H3640" t="s">
        <v>1615</v>
      </c>
      <c r="I3640" s="4">
        <v>11</v>
      </c>
      <c r="J3640" s="4">
        <v>5</v>
      </c>
      <c r="K3640" s="6">
        <v>1998</v>
      </c>
      <c r="L3640" s="1">
        <f t="shared" si="113"/>
        <v>6136</v>
      </c>
      <c r="M3640">
        <v>52</v>
      </c>
      <c r="N3640">
        <v>4.53</v>
      </c>
      <c r="O3640" t="s">
        <v>1615</v>
      </c>
      <c r="P3640" t="s">
        <v>26</v>
      </c>
      <c r="Q3640" t="s">
        <v>35</v>
      </c>
      <c r="R3640">
        <v>342</v>
      </c>
      <c r="S3640">
        <v>2</v>
      </c>
      <c r="T3640">
        <v>0</v>
      </c>
    </row>
    <row r="3641" spans="1:20">
      <c r="A3641" t="s">
        <v>2944</v>
      </c>
      <c r="B3641" s="4">
        <v>10</v>
      </c>
      <c r="C3641" s="4">
        <v>6</v>
      </c>
      <c r="D3641" s="4">
        <v>1997</v>
      </c>
      <c r="E3641" s="1">
        <f t="shared" si="112"/>
        <v>5801</v>
      </c>
      <c r="F3641">
        <v>62.73</v>
      </c>
      <c r="G3641">
        <v>22.27</v>
      </c>
      <c r="H3641" t="s">
        <v>2455</v>
      </c>
      <c r="I3641" s="4">
        <v>30</v>
      </c>
      <c r="J3641" s="4">
        <v>10</v>
      </c>
      <c r="K3641" s="6">
        <v>1998</v>
      </c>
      <c r="L3641" s="1">
        <f t="shared" si="113"/>
        <v>13229</v>
      </c>
      <c r="M3641">
        <v>63.08</v>
      </c>
      <c r="N3641">
        <v>22.12</v>
      </c>
      <c r="O3641" t="s">
        <v>2455</v>
      </c>
      <c r="P3641" t="s">
        <v>34</v>
      </c>
      <c r="Q3641" t="s">
        <v>35</v>
      </c>
      <c r="R3641">
        <v>507</v>
      </c>
      <c r="S3641">
        <v>40</v>
      </c>
      <c r="T3641">
        <v>349</v>
      </c>
    </row>
    <row r="3642" spans="1:20">
      <c r="A3642" t="s">
        <v>3195</v>
      </c>
      <c r="B3642" s="4">
        <v>27</v>
      </c>
      <c r="C3642" s="4">
        <v>5</v>
      </c>
      <c r="D3642" s="4">
        <v>1997</v>
      </c>
      <c r="E3642" s="1">
        <f t="shared" si="112"/>
        <v>11979</v>
      </c>
      <c r="F3642">
        <v>60.42</v>
      </c>
      <c r="G3642">
        <v>23.05</v>
      </c>
      <c r="H3642" t="s">
        <v>2455</v>
      </c>
      <c r="I3642" s="4">
        <v>15</v>
      </c>
      <c r="J3642" s="4">
        <v>1</v>
      </c>
      <c r="K3642" s="6">
        <v>1999</v>
      </c>
      <c r="L3642" s="1">
        <f t="shared" si="113"/>
        <v>7478</v>
      </c>
      <c r="M3642">
        <v>60.35</v>
      </c>
      <c r="N3642">
        <v>22.33</v>
      </c>
      <c r="O3642" t="s">
        <v>2455</v>
      </c>
      <c r="P3642" t="s">
        <v>34</v>
      </c>
      <c r="Q3642" t="s">
        <v>35</v>
      </c>
      <c r="R3642">
        <v>598</v>
      </c>
      <c r="S3642">
        <v>41</v>
      </c>
      <c r="T3642">
        <v>260</v>
      </c>
    </row>
    <row r="3643" spans="1:20">
      <c r="A3643" t="s">
        <v>3290</v>
      </c>
      <c r="B3643" s="4">
        <v>7</v>
      </c>
      <c r="C3643" s="4">
        <v>6</v>
      </c>
      <c r="D3643" s="4">
        <v>1997</v>
      </c>
      <c r="E3643" s="1">
        <f t="shared" si="112"/>
        <v>4705</v>
      </c>
      <c r="F3643">
        <v>60.8</v>
      </c>
      <c r="G3643">
        <v>21.4</v>
      </c>
      <c r="H3643" t="s">
        <v>2455</v>
      </c>
      <c r="I3643" s="4">
        <v>15</v>
      </c>
      <c r="J3643" s="4">
        <v>9</v>
      </c>
      <c r="K3643" s="6">
        <v>1997</v>
      </c>
      <c r="L3643" s="1">
        <f t="shared" si="113"/>
        <v>7719</v>
      </c>
      <c r="M3643">
        <v>60.8</v>
      </c>
      <c r="N3643">
        <v>21.4</v>
      </c>
      <c r="O3643" t="s">
        <v>2455</v>
      </c>
      <c r="P3643" t="s">
        <v>40</v>
      </c>
      <c r="Q3643" t="s">
        <v>35</v>
      </c>
      <c r="R3643">
        <v>100</v>
      </c>
      <c r="S3643">
        <v>0</v>
      </c>
      <c r="T3643">
        <v>0</v>
      </c>
    </row>
    <row r="3644" spans="1:20">
      <c r="A3644" t="s">
        <v>3326</v>
      </c>
      <c r="B3644" s="4">
        <v>29</v>
      </c>
      <c r="C3644" s="4">
        <v>5</v>
      </c>
      <c r="D3644" s="4">
        <v>1997</v>
      </c>
      <c r="E3644" s="1">
        <f t="shared" si="112"/>
        <v>12710</v>
      </c>
      <c r="F3644">
        <v>60.6</v>
      </c>
      <c r="G3644">
        <v>24.83</v>
      </c>
      <c r="H3644" t="s">
        <v>2455</v>
      </c>
      <c r="I3644" s="4">
        <v>21</v>
      </c>
      <c r="J3644" s="4">
        <v>7</v>
      </c>
      <c r="K3644" s="6">
        <v>1998</v>
      </c>
      <c r="L3644" s="1">
        <f t="shared" si="113"/>
        <v>9850</v>
      </c>
      <c r="M3644">
        <v>60.5</v>
      </c>
      <c r="N3644">
        <v>24.83</v>
      </c>
      <c r="O3644" t="s">
        <v>2455</v>
      </c>
      <c r="P3644" t="s">
        <v>34</v>
      </c>
      <c r="Q3644" t="s">
        <v>35</v>
      </c>
      <c r="R3644">
        <v>418</v>
      </c>
      <c r="S3644">
        <v>12</v>
      </c>
      <c r="T3644">
        <v>181</v>
      </c>
    </row>
    <row r="3645" spans="1:20">
      <c r="A3645" t="s">
        <v>3393</v>
      </c>
      <c r="B3645" s="4">
        <v>18</v>
      </c>
      <c r="C3645" s="4">
        <v>5</v>
      </c>
      <c r="D3645" s="4">
        <v>1997</v>
      </c>
      <c r="E3645" s="1">
        <f t="shared" si="112"/>
        <v>8692</v>
      </c>
      <c r="F3645">
        <v>60.18</v>
      </c>
      <c r="G3645">
        <v>24.97</v>
      </c>
      <c r="H3645" t="s">
        <v>2455</v>
      </c>
      <c r="I3645" s="4">
        <v>12</v>
      </c>
      <c r="J3645" s="4">
        <v>6</v>
      </c>
      <c r="K3645" s="6">
        <v>1997</v>
      </c>
      <c r="L3645" s="1">
        <f t="shared" si="113"/>
        <v>6532</v>
      </c>
      <c r="M3645">
        <v>60.18</v>
      </c>
      <c r="N3645">
        <v>24.97</v>
      </c>
      <c r="O3645" t="s">
        <v>2455</v>
      </c>
      <c r="P3645" t="s">
        <v>40</v>
      </c>
      <c r="Q3645" t="s">
        <v>35</v>
      </c>
      <c r="R3645">
        <v>25</v>
      </c>
      <c r="S3645">
        <v>0</v>
      </c>
      <c r="T3645">
        <v>0</v>
      </c>
    </row>
    <row r="3646" spans="1:20">
      <c r="A3646" t="s">
        <v>3394</v>
      </c>
      <c r="B3646" s="4">
        <v>18</v>
      </c>
      <c r="C3646" s="4">
        <v>5</v>
      </c>
      <c r="D3646" s="4">
        <v>1997</v>
      </c>
      <c r="E3646" s="1">
        <f t="shared" si="112"/>
        <v>8692</v>
      </c>
      <c r="F3646">
        <v>60.18</v>
      </c>
      <c r="G3646">
        <v>24.97</v>
      </c>
      <c r="H3646" t="s">
        <v>2455</v>
      </c>
      <c r="I3646" s="4">
        <v>9</v>
      </c>
      <c r="J3646" s="4">
        <v>6</v>
      </c>
      <c r="K3646" s="6">
        <v>1997</v>
      </c>
      <c r="L3646" s="1">
        <f t="shared" si="113"/>
        <v>5436</v>
      </c>
      <c r="M3646">
        <v>60.18</v>
      </c>
      <c r="N3646">
        <v>24.97</v>
      </c>
      <c r="O3646" t="s">
        <v>2455</v>
      </c>
      <c r="P3646" t="s">
        <v>40</v>
      </c>
      <c r="Q3646" t="s">
        <v>35</v>
      </c>
      <c r="R3646">
        <v>22</v>
      </c>
      <c r="S3646">
        <v>0</v>
      </c>
      <c r="T3646">
        <v>0</v>
      </c>
    </row>
    <row r="3647" spans="1:20">
      <c r="A3647" t="s">
        <v>3395</v>
      </c>
      <c r="B3647" s="4">
        <v>4</v>
      </c>
      <c r="C3647" s="4">
        <v>6</v>
      </c>
      <c r="D3647" s="4">
        <v>1997</v>
      </c>
      <c r="E3647" s="1">
        <f t="shared" si="112"/>
        <v>3610</v>
      </c>
      <c r="F3647">
        <v>60.27</v>
      </c>
      <c r="G3647">
        <v>24.87</v>
      </c>
      <c r="H3647" t="s">
        <v>2455</v>
      </c>
      <c r="I3647" s="4">
        <v>29</v>
      </c>
      <c r="J3647" s="4">
        <v>6</v>
      </c>
      <c r="K3647" s="6">
        <v>1997</v>
      </c>
      <c r="L3647" s="1">
        <f t="shared" si="113"/>
        <v>12741</v>
      </c>
      <c r="M3647">
        <v>60.27</v>
      </c>
      <c r="N3647">
        <v>24.87</v>
      </c>
      <c r="O3647" t="s">
        <v>2455</v>
      </c>
      <c r="P3647" t="s">
        <v>40</v>
      </c>
      <c r="Q3647" t="s">
        <v>35</v>
      </c>
      <c r="R3647">
        <v>25</v>
      </c>
      <c r="S3647">
        <v>0</v>
      </c>
      <c r="T3647">
        <v>0</v>
      </c>
    </row>
    <row r="3648" spans="1:20">
      <c r="A3648" t="s">
        <v>3396</v>
      </c>
      <c r="B3648" s="4">
        <v>4</v>
      </c>
      <c r="C3648" s="4">
        <v>6</v>
      </c>
      <c r="D3648" s="4">
        <v>1997</v>
      </c>
      <c r="E3648" s="1">
        <f t="shared" si="112"/>
        <v>3610</v>
      </c>
      <c r="F3648">
        <v>60.27</v>
      </c>
      <c r="G3648">
        <v>24.87</v>
      </c>
      <c r="H3648" t="s">
        <v>2455</v>
      </c>
      <c r="I3648" s="4">
        <v>20</v>
      </c>
      <c r="J3648" s="4">
        <v>7</v>
      </c>
      <c r="K3648" s="6">
        <v>1997</v>
      </c>
      <c r="L3648" s="1">
        <f t="shared" si="113"/>
        <v>9484</v>
      </c>
      <c r="M3648">
        <v>60.25</v>
      </c>
      <c r="N3648">
        <v>24.87</v>
      </c>
      <c r="O3648" t="s">
        <v>2455</v>
      </c>
      <c r="P3648" t="s">
        <v>140</v>
      </c>
      <c r="Q3648" t="s">
        <v>35</v>
      </c>
      <c r="R3648">
        <v>46</v>
      </c>
      <c r="S3648">
        <v>2</v>
      </c>
      <c r="T3648">
        <v>181</v>
      </c>
    </row>
    <row r="3649" spans="1:20">
      <c r="A3649" t="s">
        <v>3397</v>
      </c>
      <c r="B3649" s="4">
        <v>23</v>
      </c>
      <c r="C3649" s="4">
        <v>5</v>
      </c>
      <c r="D3649" s="4">
        <v>1997</v>
      </c>
      <c r="E3649" s="1">
        <f t="shared" si="112"/>
        <v>10518</v>
      </c>
      <c r="F3649">
        <v>60.23</v>
      </c>
      <c r="G3649">
        <v>24.87</v>
      </c>
      <c r="H3649" t="s">
        <v>2455</v>
      </c>
      <c r="I3649" s="4">
        <v>26</v>
      </c>
      <c r="J3649" s="4">
        <v>3</v>
      </c>
      <c r="K3649" s="6">
        <v>1998</v>
      </c>
      <c r="L3649" s="1">
        <f t="shared" si="113"/>
        <v>11554</v>
      </c>
      <c r="M3649">
        <v>60.25</v>
      </c>
      <c r="N3649">
        <v>24.87</v>
      </c>
      <c r="O3649" t="s">
        <v>2455</v>
      </c>
      <c r="P3649" t="s">
        <v>81</v>
      </c>
      <c r="Q3649" t="s">
        <v>35</v>
      </c>
      <c r="R3649">
        <v>307</v>
      </c>
      <c r="S3649">
        <v>2</v>
      </c>
      <c r="T3649">
        <v>0</v>
      </c>
    </row>
    <row r="3650" spans="1:20">
      <c r="A3650" t="s">
        <v>3398</v>
      </c>
      <c r="B3650" s="4">
        <v>14</v>
      </c>
      <c r="C3650" s="4">
        <v>6</v>
      </c>
      <c r="D3650" s="4">
        <v>1997</v>
      </c>
      <c r="E3650" s="1">
        <f t="shared" si="112"/>
        <v>7262</v>
      </c>
      <c r="F3650">
        <v>60.2</v>
      </c>
      <c r="G3650">
        <v>25.03</v>
      </c>
      <c r="H3650" t="s">
        <v>2455</v>
      </c>
      <c r="I3650" s="4">
        <v>15</v>
      </c>
      <c r="J3650" s="4">
        <v>7</v>
      </c>
      <c r="K3650" s="6">
        <v>2002</v>
      </c>
      <c r="L3650" s="1">
        <f t="shared" si="113"/>
        <v>7662</v>
      </c>
      <c r="M3650">
        <v>61.47</v>
      </c>
      <c r="N3650">
        <v>24.77</v>
      </c>
      <c r="O3650" t="s">
        <v>2455</v>
      </c>
      <c r="P3650" t="s">
        <v>40</v>
      </c>
      <c r="Q3650" t="s">
        <v>35</v>
      </c>
      <c r="R3650">
        <v>1857</v>
      </c>
      <c r="S3650">
        <v>142</v>
      </c>
      <c r="T3650">
        <v>355</v>
      </c>
    </row>
    <row r="3651" spans="1:20">
      <c r="A3651" t="s">
        <v>3413</v>
      </c>
      <c r="B3651" s="4">
        <v>23</v>
      </c>
      <c r="C3651" s="4">
        <v>5</v>
      </c>
      <c r="D3651" s="4">
        <v>1997</v>
      </c>
      <c r="E3651" s="1">
        <f t="shared" ref="E3651:E3714" si="114">DATE(B3651,C3651,D3651)</f>
        <v>10518</v>
      </c>
      <c r="F3651">
        <v>62.7</v>
      </c>
      <c r="G3651">
        <v>22.48</v>
      </c>
      <c r="H3651" t="s">
        <v>2455</v>
      </c>
      <c r="I3651" s="4">
        <v>7</v>
      </c>
      <c r="J3651" s="4">
        <v>6</v>
      </c>
      <c r="K3651" s="6">
        <v>2006</v>
      </c>
      <c r="L3651" s="1">
        <f t="shared" ref="L3651:L3714" si="115">DATE(I3651,J3651,K3651)</f>
        <v>4714</v>
      </c>
      <c r="M3651">
        <v>62.78</v>
      </c>
      <c r="N3651">
        <v>22.82</v>
      </c>
      <c r="O3651" t="s">
        <v>2455</v>
      </c>
      <c r="P3651" t="s">
        <v>40</v>
      </c>
      <c r="Q3651" t="s">
        <v>35</v>
      </c>
      <c r="R3651">
        <v>3302</v>
      </c>
      <c r="S3651">
        <v>20</v>
      </c>
      <c r="T3651">
        <v>62</v>
      </c>
    </row>
    <row r="3652" spans="1:20">
      <c r="A3652" t="s">
        <v>3417</v>
      </c>
      <c r="B3652" s="4">
        <v>31</v>
      </c>
      <c r="C3652" s="4">
        <v>5</v>
      </c>
      <c r="D3652" s="4">
        <v>1997</v>
      </c>
      <c r="E3652" s="1">
        <f t="shared" si="114"/>
        <v>13440</v>
      </c>
      <c r="F3652">
        <v>61.2</v>
      </c>
      <c r="G3652">
        <v>21.77</v>
      </c>
      <c r="H3652" t="s">
        <v>2455</v>
      </c>
      <c r="I3652" s="4">
        <v>8</v>
      </c>
      <c r="J3652" s="4">
        <v>8</v>
      </c>
      <c r="K3652" s="6">
        <v>1997</v>
      </c>
      <c r="L3652" s="1">
        <f t="shared" si="115"/>
        <v>5132</v>
      </c>
      <c r="M3652">
        <v>61.2</v>
      </c>
      <c r="N3652">
        <v>21.77</v>
      </c>
      <c r="O3652" t="s">
        <v>2455</v>
      </c>
      <c r="P3652" t="s">
        <v>81</v>
      </c>
      <c r="Q3652" t="s">
        <v>35</v>
      </c>
      <c r="R3652">
        <v>69</v>
      </c>
      <c r="S3652">
        <v>0</v>
      </c>
      <c r="T3652">
        <v>0</v>
      </c>
    </row>
    <row r="3653" spans="1:20">
      <c r="A3653" t="s">
        <v>3420</v>
      </c>
      <c r="B3653" s="4">
        <v>13</v>
      </c>
      <c r="C3653" s="4">
        <v>6</v>
      </c>
      <c r="D3653" s="4">
        <v>1997</v>
      </c>
      <c r="E3653" s="1">
        <f t="shared" si="114"/>
        <v>6897</v>
      </c>
      <c r="F3653">
        <v>62.72</v>
      </c>
      <c r="G3653">
        <v>22.53</v>
      </c>
      <c r="H3653" t="s">
        <v>2455</v>
      </c>
      <c r="I3653" s="4">
        <v>13</v>
      </c>
      <c r="J3653" s="4">
        <v>7</v>
      </c>
      <c r="K3653" s="6">
        <v>1997</v>
      </c>
      <c r="L3653" s="1">
        <f t="shared" si="115"/>
        <v>6927</v>
      </c>
      <c r="M3653">
        <v>62.72</v>
      </c>
      <c r="N3653">
        <v>22.53</v>
      </c>
      <c r="O3653" t="s">
        <v>2455</v>
      </c>
      <c r="P3653" t="s">
        <v>81</v>
      </c>
      <c r="Q3653" t="s">
        <v>35</v>
      </c>
      <c r="R3653">
        <v>30</v>
      </c>
      <c r="S3653">
        <v>0</v>
      </c>
      <c r="T3653">
        <v>0</v>
      </c>
    </row>
    <row r="3654" spans="1:20">
      <c r="A3654" t="s">
        <v>3421</v>
      </c>
      <c r="B3654" s="4">
        <v>6</v>
      </c>
      <c r="C3654" s="4">
        <v>6</v>
      </c>
      <c r="D3654" s="4">
        <v>1997</v>
      </c>
      <c r="E3654" s="1">
        <f t="shared" si="114"/>
        <v>4340</v>
      </c>
      <c r="F3654">
        <v>61.5</v>
      </c>
      <c r="G3654">
        <v>21.73</v>
      </c>
      <c r="H3654" t="s">
        <v>2455</v>
      </c>
      <c r="I3654" s="4">
        <v>20</v>
      </c>
      <c r="J3654" s="4">
        <v>3</v>
      </c>
      <c r="K3654" s="6">
        <v>1998</v>
      </c>
      <c r="L3654" s="1">
        <f t="shared" si="115"/>
        <v>9363</v>
      </c>
      <c r="M3654">
        <v>61.52</v>
      </c>
      <c r="N3654">
        <v>21.72</v>
      </c>
      <c r="O3654" t="s">
        <v>2455</v>
      </c>
      <c r="P3654" t="s">
        <v>34</v>
      </c>
      <c r="Q3654" t="s">
        <v>35</v>
      </c>
      <c r="R3654">
        <v>287</v>
      </c>
      <c r="S3654">
        <v>3</v>
      </c>
      <c r="T3654">
        <v>335</v>
      </c>
    </row>
    <row r="3655" spans="1:20">
      <c r="A3655" t="s">
        <v>3422</v>
      </c>
      <c r="B3655" s="4">
        <v>13</v>
      </c>
      <c r="C3655" s="4">
        <v>6</v>
      </c>
      <c r="D3655" s="4">
        <v>1997</v>
      </c>
      <c r="E3655" s="1">
        <f t="shared" si="114"/>
        <v>6897</v>
      </c>
      <c r="F3655">
        <v>61.48</v>
      </c>
      <c r="G3655">
        <v>21.78</v>
      </c>
      <c r="H3655" t="s">
        <v>2455</v>
      </c>
      <c r="I3655" s="4">
        <v>21</v>
      </c>
      <c r="J3655" s="4">
        <v>10</v>
      </c>
      <c r="K3655" s="6">
        <v>1998</v>
      </c>
      <c r="L3655" s="1">
        <f t="shared" si="115"/>
        <v>9942</v>
      </c>
      <c r="M3655">
        <v>62.53</v>
      </c>
      <c r="N3655">
        <v>21.43</v>
      </c>
      <c r="O3655" t="s">
        <v>2455</v>
      </c>
      <c r="P3655" t="s">
        <v>34</v>
      </c>
      <c r="Q3655" t="s">
        <v>35</v>
      </c>
      <c r="R3655">
        <v>495</v>
      </c>
      <c r="S3655">
        <v>119</v>
      </c>
      <c r="T3655">
        <v>352</v>
      </c>
    </row>
    <row r="3656" spans="1:20">
      <c r="A3656" t="s">
        <v>3423</v>
      </c>
      <c r="B3656" s="4">
        <v>13</v>
      </c>
      <c r="C3656" s="4">
        <v>6</v>
      </c>
      <c r="D3656" s="4">
        <v>1997</v>
      </c>
      <c r="E3656" s="1">
        <f t="shared" si="114"/>
        <v>6897</v>
      </c>
      <c r="F3656">
        <v>61.5</v>
      </c>
      <c r="G3656">
        <v>21.78</v>
      </c>
      <c r="H3656" t="s">
        <v>2455</v>
      </c>
      <c r="I3656" s="4">
        <v>5</v>
      </c>
      <c r="J3656" s="4">
        <v>6</v>
      </c>
      <c r="K3656" s="6">
        <v>2009</v>
      </c>
      <c r="L3656" s="1">
        <f t="shared" si="115"/>
        <v>3987</v>
      </c>
      <c r="M3656">
        <v>61.5</v>
      </c>
      <c r="N3656">
        <v>21.8</v>
      </c>
      <c r="O3656" t="s">
        <v>2455</v>
      </c>
      <c r="P3656" t="s">
        <v>40</v>
      </c>
      <c r="Q3656" t="s">
        <v>35</v>
      </c>
      <c r="R3656">
        <v>4375</v>
      </c>
      <c r="S3656">
        <v>1</v>
      </c>
      <c r="T3656">
        <v>91</v>
      </c>
    </row>
    <row r="3657" spans="1:20">
      <c r="A3657" t="s">
        <v>3425</v>
      </c>
      <c r="B3657" s="4">
        <v>16</v>
      </c>
      <c r="C3657" s="4">
        <v>6</v>
      </c>
      <c r="D3657" s="4">
        <v>1997</v>
      </c>
      <c r="E3657" s="1">
        <f t="shared" si="114"/>
        <v>7993</v>
      </c>
      <c r="F3657">
        <v>62.7</v>
      </c>
      <c r="G3657">
        <v>22.5</v>
      </c>
      <c r="H3657" t="s">
        <v>2455</v>
      </c>
      <c r="I3657" s="4">
        <v>15</v>
      </c>
      <c r="J3657" s="4">
        <v>3</v>
      </c>
      <c r="K3657" s="6">
        <v>1998</v>
      </c>
      <c r="L3657" s="1">
        <f t="shared" si="115"/>
        <v>7536</v>
      </c>
      <c r="M3657">
        <v>62.68</v>
      </c>
      <c r="N3657">
        <v>22.47</v>
      </c>
      <c r="O3657" t="s">
        <v>2455</v>
      </c>
      <c r="P3657" t="s">
        <v>34</v>
      </c>
      <c r="Q3657" t="s">
        <v>35</v>
      </c>
      <c r="R3657">
        <v>272</v>
      </c>
      <c r="S3657">
        <v>3</v>
      </c>
      <c r="T3657">
        <v>223</v>
      </c>
    </row>
    <row r="3658" spans="1:20">
      <c r="A3658" t="s">
        <v>3426</v>
      </c>
      <c r="B3658" s="4">
        <v>16</v>
      </c>
      <c r="C3658" s="4">
        <v>6</v>
      </c>
      <c r="D3658" s="4">
        <v>1997</v>
      </c>
      <c r="E3658" s="1">
        <f t="shared" si="114"/>
        <v>7993</v>
      </c>
      <c r="F3658">
        <v>62.7</v>
      </c>
      <c r="G3658">
        <v>22.5</v>
      </c>
      <c r="H3658" t="s">
        <v>2455</v>
      </c>
      <c r="I3658" s="4">
        <v>2</v>
      </c>
      <c r="J3658" s="4">
        <v>12</v>
      </c>
      <c r="K3658" s="6">
        <v>1999</v>
      </c>
      <c r="L3658" s="1">
        <f t="shared" si="115"/>
        <v>3064</v>
      </c>
      <c r="M3658">
        <v>62.67</v>
      </c>
      <c r="N3658">
        <v>22.4</v>
      </c>
      <c r="O3658" t="s">
        <v>2455</v>
      </c>
      <c r="P3658" t="s">
        <v>34</v>
      </c>
      <c r="Q3658" t="s">
        <v>35</v>
      </c>
      <c r="R3658">
        <v>899</v>
      </c>
      <c r="S3658">
        <v>7</v>
      </c>
      <c r="T3658">
        <v>235</v>
      </c>
    </row>
    <row r="3659" spans="1:20">
      <c r="A3659" t="s">
        <v>3428</v>
      </c>
      <c r="B3659" s="4">
        <v>14</v>
      </c>
      <c r="C3659" s="4">
        <v>6</v>
      </c>
      <c r="D3659" s="4">
        <v>1997</v>
      </c>
      <c r="E3659" s="1">
        <f t="shared" si="114"/>
        <v>7262</v>
      </c>
      <c r="F3659">
        <v>62.95</v>
      </c>
      <c r="G3659">
        <v>27.98</v>
      </c>
      <c r="H3659" t="s">
        <v>2455</v>
      </c>
      <c r="I3659" s="4">
        <v>15</v>
      </c>
      <c r="J3659" s="4">
        <v>9</v>
      </c>
      <c r="K3659" s="6">
        <v>1997</v>
      </c>
      <c r="L3659" s="1">
        <f t="shared" si="115"/>
        <v>7719</v>
      </c>
      <c r="M3659">
        <v>62.95</v>
      </c>
      <c r="N3659">
        <v>27.95</v>
      </c>
      <c r="O3659" t="s">
        <v>2455</v>
      </c>
      <c r="P3659" t="s">
        <v>84</v>
      </c>
      <c r="Q3659" t="s">
        <v>35</v>
      </c>
      <c r="R3659">
        <v>93</v>
      </c>
      <c r="S3659">
        <v>2</v>
      </c>
      <c r="T3659">
        <v>270</v>
      </c>
    </row>
    <row r="3660" spans="1:20">
      <c r="A3660" t="s">
        <v>3429</v>
      </c>
      <c r="B3660" s="4">
        <v>14</v>
      </c>
      <c r="C3660" s="4">
        <v>6</v>
      </c>
      <c r="D3660" s="4">
        <v>1997</v>
      </c>
      <c r="E3660" s="1">
        <f t="shared" si="114"/>
        <v>7262</v>
      </c>
      <c r="F3660">
        <v>62.95</v>
      </c>
      <c r="G3660">
        <v>27.98</v>
      </c>
      <c r="H3660" t="s">
        <v>2455</v>
      </c>
      <c r="I3660" s="4">
        <v>20</v>
      </c>
      <c r="J3660" s="4">
        <v>12</v>
      </c>
      <c r="K3660" s="6">
        <v>1997</v>
      </c>
      <c r="L3660" s="1">
        <f t="shared" si="115"/>
        <v>9637</v>
      </c>
      <c r="M3660">
        <v>62.95</v>
      </c>
      <c r="N3660">
        <v>27.95</v>
      </c>
      <c r="O3660" t="s">
        <v>2455</v>
      </c>
      <c r="P3660" t="s">
        <v>34</v>
      </c>
      <c r="Q3660" t="s">
        <v>35</v>
      </c>
      <c r="R3660">
        <v>189</v>
      </c>
      <c r="S3660">
        <v>2</v>
      </c>
      <c r="T3660">
        <v>270</v>
      </c>
    </row>
    <row r="3661" spans="1:20">
      <c r="A3661" t="s">
        <v>3881</v>
      </c>
      <c r="B3661" s="4">
        <v>18</v>
      </c>
      <c r="C3661" s="4">
        <v>6</v>
      </c>
      <c r="D3661" s="4">
        <v>1997</v>
      </c>
      <c r="E3661" s="1">
        <f t="shared" si="114"/>
        <v>8723</v>
      </c>
      <c r="F3661">
        <v>58.72</v>
      </c>
      <c r="G3661">
        <v>14.13</v>
      </c>
      <c r="H3661" t="s">
        <v>2497</v>
      </c>
      <c r="I3661" s="4">
        <v>26</v>
      </c>
      <c r="J3661" s="4">
        <v>5</v>
      </c>
      <c r="K3661" s="6">
        <v>2000</v>
      </c>
      <c r="L3661" s="1">
        <f t="shared" si="115"/>
        <v>11617</v>
      </c>
      <c r="M3661">
        <v>58.72</v>
      </c>
      <c r="N3661">
        <v>14.13</v>
      </c>
      <c r="O3661" t="s">
        <v>2497</v>
      </c>
      <c r="P3661" t="s">
        <v>40</v>
      </c>
      <c r="Q3661" t="s">
        <v>35</v>
      </c>
      <c r="R3661">
        <v>1073</v>
      </c>
      <c r="S3661">
        <v>0</v>
      </c>
      <c r="T3661">
        <v>0</v>
      </c>
    </row>
    <row r="3662" spans="1:20">
      <c r="A3662" t="s">
        <v>3965</v>
      </c>
      <c r="B3662" s="4">
        <v>31</v>
      </c>
      <c r="C3662" s="4">
        <v>5</v>
      </c>
      <c r="D3662" s="4">
        <v>1997</v>
      </c>
      <c r="E3662" s="1">
        <f t="shared" si="114"/>
        <v>13440</v>
      </c>
      <c r="F3662">
        <v>57.85</v>
      </c>
      <c r="G3662">
        <v>11.97</v>
      </c>
      <c r="H3662" t="s">
        <v>2497</v>
      </c>
      <c r="I3662" s="4">
        <v>1</v>
      </c>
      <c r="J3662" s="4">
        <v>8</v>
      </c>
      <c r="K3662" s="6">
        <v>2006</v>
      </c>
      <c r="L3662" s="1">
        <f t="shared" si="115"/>
        <v>2584</v>
      </c>
      <c r="M3662">
        <v>57.82</v>
      </c>
      <c r="N3662">
        <v>11.98</v>
      </c>
      <c r="O3662" t="s">
        <v>2497</v>
      </c>
      <c r="P3662" t="s">
        <v>84</v>
      </c>
      <c r="Q3662" t="s">
        <v>52</v>
      </c>
      <c r="R3662">
        <v>3349</v>
      </c>
      <c r="S3662">
        <v>4</v>
      </c>
      <c r="T3662">
        <v>166</v>
      </c>
    </row>
    <row r="3663" spans="1:20">
      <c r="A3663" t="s">
        <v>414</v>
      </c>
      <c r="B3663" s="4">
        <v>6</v>
      </c>
      <c r="C3663" s="4">
        <v>6</v>
      </c>
      <c r="D3663" s="4">
        <v>1998</v>
      </c>
      <c r="E3663" s="1">
        <f t="shared" si="114"/>
        <v>4341</v>
      </c>
      <c r="F3663">
        <v>53.17</v>
      </c>
      <c r="G3663">
        <v>12.47</v>
      </c>
      <c r="H3663" t="s">
        <v>332</v>
      </c>
      <c r="I3663" s="4">
        <v>8</v>
      </c>
      <c r="J3663" s="4">
        <v>6</v>
      </c>
      <c r="K3663" s="6">
        <v>1998</v>
      </c>
      <c r="L3663" s="1">
        <f t="shared" si="115"/>
        <v>5072</v>
      </c>
      <c r="M3663">
        <v>53.17</v>
      </c>
      <c r="N3663">
        <v>12.47</v>
      </c>
      <c r="O3663" t="s">
        <v>332</v>
      </c>
      <c r="P3663" t="s">
        <v>140</v>
      </c>
      <c r="Q3663" t="s">
        <v>35</v>
      </c>
      <c r="R3663">
        <v>2</v>
      </c>
      <c r="S3663">
        <v>0</v>
      </c>
      <c r="T3663">
        <v>0</v>
      </c>
    </row>
    <row r="3664" spans="1:20">
      <c r="A3664" t="s">
        <v>415</v>
      </c>
      <c r="B3664" s="4">
        <v>6</v>
      </c>
      <c r="C3664" s="4">
        <v>6</v>
      </c>
      <c r="D3664" s="4">
        <v>1998</v>
      </c>
      <c r="E3664" s="1">
        <f t="shared" si="114"/>
        <v>4341</v>
      </c>
      <c r="F3664">
        <v>53.17</v>
      </c>
      <c r="G3664">
        <v>12.47</v>
      </c>
      <c r="H3664" t="s">
        <v>332</v>
      </c>
      <c r="I3664" s="4">
        <v>8</v>
      </c>
      <c r="J3664" s="4">
        <v>6</v>
      </c>
      <c r="K3664" s="6">
        <v>1998</v>
      </c>
      <c r="L3664" s="1">
        <f t="shared" si="115"/>
        <v>5072</v>
      </c>
      <c r="M3664">
        <v>53.17</v>
      </c>
      <c r="N3664">
        <v>12.47</v>
      </c>
      <c r="O3664" t="s">
        <v>332</v>
      </c>
      <c r="P3664" t="s">
        <v>140</v>
      </c>
      <c r="Q3664" t="s">
        <v>35</v>
      </c>
      <c r="R3664">
        <v>2</v>
      </c>
      <c r="S3664">
        <v>0</v>
      </c>
      <c r="T3664">
        <v>0</v>
      </c>
    </row>
    <row r="3665" spans="1:20">
      <c r="A3665" t="s">
        <v>416</v>
      </c>
      <c r="B3665" s="4">
        <v>6</v>
      </c>
      <c r="C3665" s="4">
        <v>6</v>
      </c>
      <c r="D3665" s="4">
        <v>1998</v>
      </c>
      <c r="E3665" s="1">
        <f t="shared" si="114"/>
        <v>4341</v>
      </c>
      <c r="F3665">
        <v>53.17</v>
      </c>
      <c r="G3665">
        <v>12.47</v>
      </c>
      <c r="H3665" t="s">
        <v>332</v>
      </c>
      <c r="I3665" s="4">
        <v>8</v>
      </c>
      <c r="J3665" s="4">
        <v>6</v>
      </c>
      <c r="K3665" s="6">
        <v>1998</v>
      </c>
      <c r="L3665" s="1">
        <f t="shared" si="115"/>
        <v>5072</v>
      </c>
      <c r="M3665">
        <v>53.17</v>
      </c>
      <c r="N3665">
        <v>12.47</v>
      </c>
      <c r="O3665" t="s">
        <v>332</v>
      </c>
      <c r="P3665" t="s">
        <v>140</v>
      </c>
      <c r="Q3665" t="s">
        <v>35</v>
      </c>
      <c r="R3665">
        <v>2</v>
      </c>
      <c r="S3665">
        <v>0</v>
      </c>
      <c r="T3665">
        <v>0</v>
      </c>
    </row>
    <row r="3666" spans="1:20">
      <c r="A3666" t="s">
        <v>417</v>
      </c>
      <c r="B3666" s="4">
        <v>6</v>
      </c>
      <c r="C3666" s="4">
        <v>6</v>
      </c>
      <c r="D3666" s="4">
        <v>1998</v>
      </c>
      <c r="E3666" s="1">
        <f t="shared" si="114"/>
        <v>4341</v>
      </c>
      <c r="F3666">
        <v>53.17</v>
      </c>
      <c r="G3666">
        <v>12.47</v>
      </c>
      <c r="H3666" t="s">
        <v>332</v>
      </c>
      <c r="I3666" s="4">
        <v>8</v>
      </c>
      <c r="J3666" s="4">
        <v>6</v>
      </c>
      <c r="K3666" s="6">
        <v>1998</v>
      </c>
      <c r="L3666" s="1">
        <f t="shared" si="115"/>
        <v>5072</v>
      </c>
      <c r="M3666">
        <v>53.17</v>
      </c>
      <c r="N3666">
        <v>12.47</v>
      </c>
      <c r="O3666" t="s">
        <v>332</v>
      </c>
      <c r="P3666" t="s">
        <v>140</v>
      </c>
      <c r="Q3666" t="s">
        <v>35</v>
      </c>
      <c r="R3666">
        <v>2</v>
      </c>
      <c r="S3666">
        <v>0</v>
      </c>
      <c r="T3666">
        <v>0</v>
      </c>
    </row>
    <row r="3667" spans="1:20">
      <c r="A3667" t="s">
        <v>418</v>
      </c>
      <c r="B3667" s="4">
        <v>6</v>
      </c>
      <c r="C3667" s="4">
        <v>6</v>
      </c>
      <c r="D3667" s="4">
        <v>1998</v>
      </c>
      <c r="E3667" s="1">
        <f t="shared" si="114"/>
        <v>4341</v>
      </c>
      <c r="F3667">
        <v>53.17</v>
      </c>
      <c r="G3667">
        <v>12.47</v>
      </c>
      <c r="H3667" t="s">
        <v>332</v>
      </c>
      <c r="I3667" s="4">
        <v>8</v>
      </c>
      <c r="J3667" s="4">
        <v>6</v>
      </c>
      <c r="K3667" s="6">
        <v>1998</v>
      </c>
      <c r="L3667" s="1">
        <f t="shared" si="115"/>
        <v>5072</v>
      </c>
      <c r="M3667">
        <v>53.17</v>
      </c>
      <c r="N3667">
        <v>12.47</v>
      </c>
      <c r="O3667" t="s">
        <v>332</v>
      </c>
      <c r="P3667" t="s">
        <v>140</v>
      </c>
      <c r="Q3667" t="s">
        <v>35</v>
      </c>
      <c r="R3667">
        <v>2</v>
      </c>
      <c r="S3667">
        <v>0</v>
      </c>
      <c r="T3667">
        <v>0</v>
      </c>
    </row>
    <row r="3668" spans="1:20">
      <c r="A3668" t="s">
        <v>850</v>
      </c>
      <c r="B3668" s="4">
        <v>2</v>
      </c>
      <c r="C3668" s="4">
        <v>6</v>
      </c>
      <c r="D3668" s="4">
        <v>1998</v>
      </c>
      <c r="E3668" s="1">
        <f t="shared" si="114"/>
        <v>2880</v>
      </c>
      <c r="F3668">
        <v>58.52</v>
      </c>
      <c r="G3668">
        <v>24.82</v>
      </c>
      <c r="H3668" t="s">
        <v>795</v>
      </c>
      <c r="I3668" s="4">
        <v>16</v>
      </c>
      <c r="J3668" s="4">
        <v>12</v>
      </c>
      <c r="K3668" s="6">
        <v>1999</v>
      </c>
      <c r="L3668" s="1">
        <f t="shared" si="115"/>
        <v>8178</v>
      </c>
      <c r="M3668">
        <v>58.52</v>
      </c>
      <c r="N3668">
        <v>24.82</v>
      </c>
      <c r="O3668" t="s">
        <v>795</v>
      </c>
      <c r="P3668" t="s">
        <v>81</v>
      </c>
      <c r="Q3668" t="s">
        <v>35</v>
      </c>
      <c r="R3668">
        <v>562</v>
      </c>
      <c r="S3668">
        <v>0</v>
      </c>
      <c r="T3668">
        <v>0</v>
      </c>
    </row>
    <row r="3669" spans="1:20">
      <c r="A3669" t="s">
        <v>1499</v>
      </c>
      <c r="B3669" s="4">
        <v>16</v>
      </c>
      <c r="C3669" s="4">
        <v>5</v>
      </c>
      <c r="D3669" s="4">
        <v>1998</v>
      </c>
      <c r="E3669" s="1">
        <f t="shared" si="114"/>
        <v>7963</v>
      </c>
      <c r="F3669">
        <v>52.75</v>
      </c>
      <c r="G3669">
        <v>-4.8</v>
      </c>
      <c r="H3669" t="s">
        <v>4129</v>
      </c>
      <c r="I3669" s="4">
        <v>7</v>
      </c>
      <c r="J3669" s="4">
        <v>8</v>
      </c>
      <c r="K3669" s="6">
        <v>1998</v>
      </c>
      <c r="L3669" s="1">
        <f t="shared" si="115"/>
        <v>4767</v>
      </c>
      <c r="M3669">
        <v>52.75</v>
      </c>
      <c r="N3669">
        <v>-4.8</v>
      </c>
      <c r="O3669" t="s">
        <v>4129</v>
      </c>
      <c r="P3669" t="s">
        <v>40</v>
      </c>
      <c r="Q3669" t="s">
        <v>35</v>
      </c>
      <c r="R3669">
        <v>83</v>
      </c>
      <c r="S3669">
        <v>0</v>
      </c>
      <c r="T3669">
        <v>0</v>
      </c>
    </row>
    <row r="3670" spans="1:20">
      <c r="A3670" t="s">
        <v>1500</v>
      </c>
      <c r="B3670" s="4">
        <v>16</v>
      </c>
      <c r="C3670" s="4">
        <v>5</v>
      </c>
      <c r="D3670" s="4">
        <v>1998</v>
      </c>
      <c r="E3670" s="1">
        <f t="shared" si="114"/>
        <v>7963</v>
      </c>
      <c r="F3670">
        <v>52.75</v>
      </c>
      <c r="G3670">
        <v>-4.8</v>
      </c>
      <c r="H3670" t="s">
        <v>4129</v>
      </c>
      <c r="I3670" s="4">
        <v>18</v>
      </c>
      <c r="J3670" s="4">
        <v>12</v>
      </c>
      <c r="K3670" s="6">
        <v>2006</v>
      </c>
      <c r="L3670" s="1">
        <f t="shared" si="115"/>
        <v>8915</v>
      </c>
      <c r="M3670">
        <v>52.75</v>
      </c>
      <c r="N3670">
        <v>-4.8</v>
      </c>
      <c r="O3670" t="s">
        <v>4129</v>
      </c>
      <c r="P3670" t="s">
        <v>40</v>
      </c>
      <c r="Q3670" t="s">
        <v>35</v>
      </c>
      <c r="R3670">
        <v>3138</v>
      </c>
      <c r="S3670">
        <v>0</v>
      </c>
      <c r="T3670">
        <v>0</v>
      </c>
    </row>
    <row r="3671" spans="1:20">
      <c r="A3671" t="s">
        <v>1501</v>
      </c>
      <c r="B3671" s="4">
        <v>16</v>
      </c>
      <c r="C3671" s="4">
        <v>5</v>
      </c>
      <c r="D3671" s="4">
        <v>1998</v>
      </c>
      <c r="E3671" s="1">
        <f t="shared" si="114"/>
        <v>7963</v>
      </c>
      <c r="F3671">
        <v>52.75</v>
      </c>
      <c r="G3671">
        <v>-4.8</v>
      </c>
      <c r="H3671" t="s">
        <v>4129</v>
      </c>
      <c r="I3671" s="4">
        <v>9</v>
      </c>
      <c r="J3671" s="4">
        <v>4</v>
      </c>
      <c r="K3671" s="6">
        <v>2003</v>
      </c>
      <c r="L3671" s="1">
        <f t="shared" si="115"/>
        <v>5381</v>
      </c>
      <c r="M3671">
        <v>52.75</v>
      </c>
      <c r="N3671">
        <v>-4.8</v>
      </c>
      <c r="O3671" t="s">
        <v>4129</v>
      </c>
      <c r="P3671" t="s">
        <v>81</v>
      </c>
      <c r="Q3671" t="s">
        <v>35</v>
      </c>
      <c r="R3671">
        <v>1789</v>
      </c>
      <c r="S3671">
        <v>0</v>
      </c>
      <c r="T3671">
        <v>0</v>
      </c>
    </row>
    <row r="3672" spans="1:20">
      <c r="A3672" t="s">
        <v>1502</v>
      </c>
      <c r="B3672" s="4">
        <v>17</v>
      </c>
      <c r="C3672" s="4">
        <v>5</v>
      </c>
      <c r="D3672" s="4">
        <v>1998</v>
      </c>
      <c r="E3672" s="1">
        <f t="shared" si="114"/>
        <v>8328</v>
      </c>
      <c r="F3672">
        <v>52.75</v>
      </c>
      <c r="G3672">
        <v>-4.8</v>
      </c>
      <c r="H3672" t="s">
        <v>4129</v>
      </c>
      <c r="I3672" s="4">
        <v>17</v>
      </c>
      <c r="J3672" s="4">
        <v>7</v>
      </c>
      <c r="K3672" s="6">
        <v>1998</v>
      </c>
      <c r="L3672" s="1">
        <f t="shared" si="115"/>
        <v>8389</v>
      </c>
      <c r="M3672">
        <v>52.75</v>
      </c>
      <c r="N3672">
        <v>-4.8</v>
      </c>
      <c r="O3672" t="s">
        <v>4129</v>
      </c>
      <c r="P3672" t="s">
        <v>40</v>
      </c>
      <c r="Q3672" t="s">
        <v>35</v>
      </c>
      <c r="R3672">
        <v>61</v>
      </c>
      <c r="S3672">
        <v>0</v>
      </c>
      <c r="T3672">
        <v>0</v>
      </c>
    </row>
    <row r="3673" spans="1:20">
      <c r="A3673" t="s">
        <v>1503</v>
      </c>
      <c r="B3673" s="4">
        <v>17</v>
      </c>
      <c r="C3673" s="4">
        <v>5</v>
      </c>
      <c r="D3673" s="4">
        <v>1998</v>
      </c>
      <c r="E3673" s="1">
        <f t="shared" si="114"/>
        <v>8328</v>
      </c>
      <c r="F3673">
        <v>52.75</v>
      </c>
      <c r="G3673">
        <v>-4.8</v>
      </c>
      <c r="H3673" t="s">
        <v>4129</v>
      </c>
      <c r="I3673" s="4">
        <v>14</v>
      </c>
      <c r="J3673" s="4">
        <v>8</v>
      </c>
      <c r="K3673" s="6">
        <v>1999</v>
      </c>
      <c r="L3673" s="1">
        <f t="shared" si="115"/>
        <v>7325</v>
      </c>
      <c r="M3673">
        <v>52.75</v>
      </c>
      <c r="N3673">
        <v>-4.8</v>
      </c>
      <c r="O3673" t="s">
        <v>4129</v>
      </c>
      <c r="P3673" t="s">
        <v>40</v>
      </c>
      <c r="Q3673" t="s">
        <v>35</v>
      </c>
      <c r="R3673">
        <v>454</v>
      </c>
      <c r="S3673">
        <v>0</v>
      </c>
      <c r="T3673">
        <v>0</v>
      </c>
    </row>
    <row r="3674" spans="1:20">
      <c r="A3674" t="s">
        <v>1504</v>
      </c>
      <c r="B3674" s="4">
        <v>17</v>
      </c>
      <c r="C3674" s="4">
        <v>5</v>
      </c>
      <c r="D3674" s="4">
        <v>1998</v>
      </c>
      <c r="E3674" s="1">
        <f t="shared" si="114"/>
        <v>8328</v>
      </c>
      <c r="F3674">
        <v>52.75</v>
      </c>
      <c r="G3674">
        <v>-4.8</v>
      </c>
      <c r="H3674" t="s">
        <v>4129</v>
      </c>
      <c r="I3674" s="4">
        <v>13</v>
      </c>
      <c r="J3674" s="4">
        <v>4</v>
      </c>
      <c r="K3674" s="6">
        <v>2002</v>
      </c>
      <c r="L3674" s="1">
        <f t="shared" si="115"/>
        <v>6841</v>
      </c>
      <c r="M3674">
        <v>52.75</v>
      </c>
      <c r="N3674">
        <v>-4.8</v>
      </c>
      <c r="O3674" t="s">
        <v>4129</v>
      </c>
      <c r="P3674" t="s">
        <v>40</v>
      </c>
      <c r="Q3674" t="s">
        <v>35</v>
      </c>
      <c r="R3674">
        <v>1427</v>
      </c>
      <c r="S3674">
        <v>0</v>
      </c>
      <c r="T3674">
        <v>0</v>
      </c>
    </row>
    <row r="3675" spans="1:20">
      <c r="A3675" t="s">
        <v>1509</v>
      </c>
      <c r="B3675" s="4">
        <v>8</v>
      </c>
      <c r="C3675" s="4">
        <v>5</v>
      </c>
      <c r="D3675" s="4">
        <v>1998</v>
      </c>
      <c r="E3675" s="1">
        <f t="shared" si="114"/>
        <v>5041</v>
      </c>
      <c r="F3675">
        <v>53.4</v>
      </c>
      <c r="G3675">
        <v>-2.85</v>
      </c>
      <c r="H3675" t="s">
        <v>4129</v>
      </c>
      <c r="I3675" s="4">
        <v>20</v>
      </c>
      <c r="J3675" s="4">
        <v>6</v>
      </c>
      <c r="K3675" s="6">
        <v>1998</v>
      </c>
      <c r="L3675" s="1">
        <f t="shared" si="115"/>
        <v>9455</v>
      </c>
      <c r="M3675">
        <v>53.42</v>
      </c>
      <c r="N3675">
        <v>-2.85</v>
      </c>
      <c r="O3675" t="s">
        <v>4129</v>
      </c>
      <c r="P3675" t="s">
        <v>40</v>
      </c>
      <c r="Q3675" t="s">
        <v>35</v>
      </c>
      <c r="R3675">
        <v>43</v>
      </c>
      <c r="S3675">
        <v>2</v>
      </c>
      <c r="T3675">
        <v>0</v>
      </c>
    </row>
    <row r="3676" spans="1:20">
      <c r="A3676" t="s">
        <v>1521</v>
      </c>
      <c r="B3676" s="4">
        <v>2</v>
      </c>
      <c r="C3676" s="4">
        <v>5</v>
      </c>
      <c r="D3676" s="4">
        <v>1998</v>
      </c>
      <c r="E3676" s="1">
        <f t="shared" si="114"/>
        <v>2849</v>
      </c>
      <c r="F3676">
        <v>52.67</v>
      </c>
      <c r="G3676">
        <v>-0.52</v>
      </c>
      <c r="H3676" t="s">
        <v>4129</v>
      </c>
      <c r="I3676" s="4">
        <v>12</v>
      </c>
      <c r="J3676" s="4">
        <v>9</v>
      </c>
      <c r="K3676" s="6">
        <v>1999</v>
      </c>
      <c r="L3676" s="1">
        <f t="shared" si="115"/>
        <v>6626</v>
      </c>
      <c r="M3676">
        <v>52.65</v>
      </c>
      <c r="N3676">
        <v>-0.62</v>
      </c>
      <c r="O3676" t="s">
        <v>4129</v>
      </c>
      <c r="P3676" t="s">
        <v>40</v>
      </c>
      <c r="Q3676" t="s">
        <v>35</v>
      </c>
      <c r="R3676">
        <v>498</v>
      </c>
      <c r="S3676">
        <v>7</v>
      </c>
      <c r="T3676">
        <v>255</v>
      </c>
    </row>
    <row r="3677" spans="1:20">
      <c r="A3677" t="s">
        <v>1522</v>
      </c>
      <c r="B3677" s="4">
        <v>17</v>
      </c>
      <c r="C3677" s="4">
        <v>5</v>
      </c>
      <c r="D3677" s="4">
        <v>1998</v>
      </c>
      <c r="E3677" s="1">
        <f t="shared" si="114"/>
        <v>8328</v>
      </c>
      <c r="F3677">
        <v>52.93</v>
      </c>
      <c r="G3677">
        <v>-0.68</v>
      </c>
      <c r="H3677" t="s">
        <v>4129</v>
      </c>
      <c r="I3677" s="4">
        <v>4</v>
      </c>
      <c r="J3677" s="4">
        <v>5</v>
      </c>
      <c r="K3677" s="6">
        <v>2007</v>
      </c>
      <c r="L3677" s="1">
        <f t="shared" si="115"/>
        <v>3589</v>
      </c>
      <c r="M3677">
        <v>52.88</v>
      </c>
      <c r="N3677">
        <v>-0.7</v>
      </c>
      <c r="O3677" t="s">
        <v>4129</v>
      </c>
      <c r="P3677" t="s">
        <v>34</v>
      </c>
      <c r="Q3677" t="s">
        <v>35</v>
      </c>
      <c r="R3677">
        <v>3274</v>
      </c>
      <c r="S3677">
        <v>6</v>
      </c>
      <c r="T3677">
        <v>192</v>
      </c>
    </row>
    <row r="3678" spans="1:20">
      <c r="A3678" t="s">
        <v>1523</v>
      </c>
      <c r="B3678" s="4">
        <v>1</v>
      </c>
      <c r="C3678" s="4">
        <v>6</v>
      </c>
      <c r="D3678" s="4">
        <v>1998</v>
      </c>
      <c r="E3678" s="1">
        <f t="shared" si="114"/>
        <v>2515</v>
      </c>
      <c r="F3678">
        <v>52.93</v>
      </c>
      <c r="G3678">
        <v>-0.68</v>
      </c>
      <c r="H3678" t="s">
        <v>4129</v>
      </c>
      <c r="I3678" s="4">
        <v>15</v>
      </c>
      <c r="J3678" s="4">
        <v>4</v>
      </c>
      <c r="K3678" s="6">
        <v>1999</v>
      </c>
      <c r="L3678" s="1">
        <f t="shared" si="115"/>
        <v>7568</v>
      </c>
      <c r="M3678">
        <v>52.88</v>
      </c>
      <c r="N3678">
        <v>-0.60000000000000009</v>
      </c>
      <c r="O3678" t="s">
        <v>4129</v>
      </c>
      <c r="P3678" t="s">
        <v>34</v>
      </c>
      <c r="Q3678" t="s">
        <v>35</v>
      </c>
      <c r="R3678">
        <v>318</v>
      </c>
      <c r="S3678">
        <v>8</v>
      </c>
      <c r="T3678">
        <v>135</v>
      </c>
    </row>
    <row r="3679" spans="1:20">
      <c r="A3679" t="s">
        <v>1527</v>
      </c>
      <c r="B3679" s="4">
        <v>24</v>
      </c>
      <c r="C3679" s="4">
        <v>5</v>
      </c>
      <c r="D3679" s="4">
        <v>1998</v>
      </c>
      <c r="E3679" s="1">
        <f t="shared" si="114"/>
        <v>10885</v>
      </c>
      <c r="F3679">
        <v>51.77</v>
      </c>
      <c r="G3679">
        <v>-0.78</v>
      </c>
      <c r="H3679" t="s">
        <v>4129</v>
      </c>
      <c r="I3679" s="4">
        <v>28</v>
      </c>
      <c r="J3679" s="4">
        <v>6</v>
      </c>
      <c r="K3679" s="6">
        <v>1998</v>
      </c>
      <c r="L3679" s="1">
        <f t="shared" si="115"/>
        <v>12377</v>
      </c>
      <c r="M3679">
        <v>51.77</v>
      </c>
      <c r="N3679">
        <v>-0.78</v>
      </c>
      <c r="O3679" t="s">
        <v>4129</v>
      </c>
      <c r="P3679" t="s">
        <v>81</v>
      </c>
      <c r="Q3679" t="s">
        <v>35</v>
      </c>
      <c r="R3679">
        <v>35</v>
      </c>
      <c r="S3679">
        <v>0</v>
      </c>
      <c r="T3679">
        <v>0</v>
      </c>
    </row>
    <row r="3680" spans="1:20">
      <c r="A3680" t="s">
        <v>1528</v>
      </c>
      <c r="B3680" s="4">
        <v>8</v>
      </c>
      <c r="C3680" s="4">
        <v>5</v>
      </c>
      <c r="D3680" s="4">
        <v>1998</v>
      </c>
      <c r="E3680" s="1">
        <f t="shared" si="114"/>
        <v>5041</v>
      </c>
      <c r="F3680">
        <v>52.65</v>
      </c>
      <c r="G3680">
        <v>-0.60000000000000009</v>
      </c>
      <c r="H3680" t="s">
        <v>4129</v>
      </c>
      <c r="I3680" s="4">
        <v>25</v>
      </c>
      <c r="J3680" s="4">
        <v>3</v>
      </c>
      <c r="K3680" s="6">
        <v>1999</v>
      </c>
      <c r="L3680" s="1">
        <f t="shared" si="115"/>
        <v>11190</v>
      </c>
      <c r="M3680">
        <v>52.65</v>
      </c>
      <c r="N3680">
        <v>-0.60000000000000009</v>
      </c>
      <c r="O3680" t="s">
        <v>4129</v>
      </c>
      <c r="P3680" t="s">
        <v>34</v>
      </c>
      <c r="Q3680" t="s">
        <v>35</v>
      </c>
      <c r="R3680">
        <v>321</v>
      </c>
      <c r="S3680">
        <v>0</v>
      </c>
      <c r="T3680">
        <v>0</v>
      </c>
    </row>
    <row r="3681" spans="1:20">
      <c r="A3681" t="s">
        <v>1580</v>
      </c>
      <c r="B3681" s="4">
        <v>5</v>
      </c>
      <c r="C3681" s="4">
        <v>8</v>
      </c>
      <c r="D3681" s="4">
        <v>1998</v>
      </c>
      <c r="E3681" s="1">
        <f t="shared" si="114"/>
        <v>4037</v>
      </c>
      <c r="F3681">
        <v>47.13</v>
      </c>
      <c r="G3681">
        <v>8.18</v>
      </c>
      <c r="H3681" t="s">
        <v>1558</v>
      </c>
      <c r="I3681" s="4">
        <v>11</v>
      </c>
      <c r="J3681" s="4">
        <v>8</v>
      </c>
      <c r="K3681" s="6">
        <v>1998</v>
      </c>
      <c r="L3681" s="1">
        <f t="shared" si="115"/>
        <v>6228</v>
      </c>
      <c r="M3681">
        <v>47.13</v>
      </c>
      <c r="N3681">
        <v>8.18</v>
      </c>
      <c r="O3681" t="s">
        <v>1558</v>
      </c>
      <c r="P3681" t="s">
        <v>40</v>
      </c>
      <c r="Q3681" t="s">
        <v>35</v>
      </c>
      <c r="R3681">
        <v>6</v>
      </c>
      <c r="S3681">
        <v>0</v>
      </c>
      <c r="T3681">
        <v>0</v>
      </c>
    </row>
    <row r="3682" spans="1:20">
      <c r="A3682" t="s">
        <v>1605</v>
      </c>
      <c r="B3682" s="4">
        <v>23</v>
      </c>
      <c r="C3682" s="4">
        <v>5</v>
      </c>
      <c r="D3682" s="4">
        <v>1998</v>
      </c>
      <c r="E3682" s="1">
        <f t="shared" si="114"/>
        <v>10519</v>
      </c>
      <c r="F3682">
        <v>45.72</v>
      </c>
      <c r="G3682">
        <v>18.2</v>
      </c>
      <c r="H3682" t="s">
        <v>1600</v>
      </c>
      <c r="I3682" s="4">
        <v>18</v>
      </c>
      <c r="J3682" s="4">
        <v>10</v>
      </c>
      <c r="K3682" s="6">
        <v>1998</v>
      </c>
      <c r="L3682" s="1">
        <f t="shared" si="115"/>
        <v>8846</v>
      </c>
      <c r="M3682">
        <v>45.72</v>
      </c>
      <c r="N3682">
        <v>18.2</v>
      </c>
      <c r="O3682" t="s">
        <v>1600</v>
      </c>
      <c r="P3682" t="s">
        <v>34</v>
      </c>
      <c r="Q3682" t="s">
        <v>35</v>
      </c>
      <c r="R3682">
        <v>148</v>
      </c>
      <c r="S3682">
        <v>0</v>
      </c>
      <c r="T3682">
        <v>0</v>
      </c>
    </row>
    <row r="3683" spans="1:20">
      <c r="A3683" t="s">
        <v>2358</v>
      </c>
      <c r="B3683" s="4">
        <v>9</v>
      </c>
      <c r="C3683" s="4">
        <v>7</v>
      </c>
      <c r="D3683" s="4">
        <v>1998</v>
      </c>
      <c r="E3683" s="1">
        <f t="shared" si="114"/>
        <v>5467</v>
      </c>
      <c r="F3683">
        <v>59.2</v>
      </c>
      <c r="G3683">
        <v>5.32</v>
      </c>
      <c r="H3683" t="s">
        <v>669</v>
      </c>
      <c r="I3683" s="4">
        <v>6</v>
      </c>
      <c r="J3683" s="4">
        <v>9</v>
      </c>
      <c r="K3683" s="6">
        <v>1999</v>
      </c>
      <c r="L3683" s="1">
        <f t="shared" si="115"/>
        <v>4434</v>
      </c>
      <c r="M3683">
        <v>59.17</v>
      </c>
      <c r="N3683">
        <v>5.25</v>
      </c>
      <c r="O3683" t="s">
        <v>669</v>
      </c>
      <c r="P3683" t="s">
        <v>40</v>
      </c>
      <c r="Q3683" t="s">
        <v>52</v>
      </c>
      <c r="R3683">
        <v>424</v>
      </c>
      <c r="S3683">
        <v>6</v>
      </c>
      <c r="T3683">
        <v>226</v>
      </c>
    </row>
    <row r="3684" spans="1:20">
      <c r="A3684" t="s">
        <v>2381</v>
      </c>
      <c r="B3684" s="4">
        <v>24</v>
      </c>
      <c r="C3684" s="4">
        <v>5</v>
      </c>
      <c r="D3684" s="4">
        <v>1998</v>
      </c>
      <c r="E3684" s="1">
        <f t="shared" si="114"/>
        <v>10885</v>
      </c>
      <c r="F3684">
        <v>58.98</v>
      </c>
      <c r="G3684">
        <v>5.62</v>
      </c>
      <c r="H3684" t="s">
        <v>669</v>
      </c>
      <c r="I3684" s="4">
        <v>26</v>
      </c>
      <c r="J3684" s="4">
        <v>2</v>
      </c>
      <c r="K3684" s="6">
        <v>2005</v>
      </c>
      <c r="L3684" s="1">
        <f t="shared" si="115"/>
        <v>11533</v>
      </c>
      <c r="M3684">
        <v>58.97</v>
      </c>
      <c r="N3684">
        <v>5.62</v>
      </c>
      <c r="O3684" t="s">
        <v>669</v>
      </c>
      <c r="P3684" t="s">
        <v>40</v>
      </c>
      <c r="Q3684" t="s">
        <v>35</v>
      </c>
      <c r="R3684">
        <v>2470</v>
      </c>
      <c r="S3684">
        <v>2</v>
      </c>
      <c r="T3684">
        <v>181</v>
      </c>
    </row>
    <row r="3685" spans="1:20">
      <c r="A3685" t="s">
        <v>3049</v>
      </c>
      <c r="B3685" s="4">
        <v>8</v>
      </c>
      <c r="C3685" s="4">
        <v>6</v>
      </c>
      <c r="D3685" s="4">
        <v>1998</v>
      </c>
      <c r="E3685" s="1">
        <f t="shared" si="114"/>
        <v>5072</v>
      </c>
      <c r="F3685">
        <v>60.45</v>
      </c>
      <c r="G3685">
        <v>24.53</v>
      </c>
      <c r="H3685" t="s">
        <v>2455</v>
      </c>
      <c r="I3685" s="4">
        <v>22</v>
      </c>
      <c r="J3685" s="4">
        <v>6</v>
      </c>
      <c r="K3685" s="6">
        <v>1998</v>
      </c>
      <c r="L3685" s="1">
        <f t="shared" si="115"/>
        <v>10185</v>
      </c>
      <c r="M3685">
        <v>60.45</v>
      </c>
      <c r="N3685">
        <v>24.53</v>
      </c>
      <c r="O3685" t="s">
        <v>2455</v>
      </c>
      <c r="P3685" t="s">
        <v>84</v>
      </c>
      <c r="Q3685" t="s">
        <v>35</v>
      </c>
      <c r="R3685">
        <v>14</v>
      </c>
      <c r="S3685">
        <v>0</v>
      </c>
      <c r="T3685">
        <v>0</v>
      </c>
    </row>
    <row r="3686" spans="1:20">
      <c r="A3686" t="s">
        <v>3382</v>
      </c>
      <c r="B3686" s="4">
        <v>7</v>
      </c>
      <c r="C3686" s="4">
        <v>6</v>
      </c>
      <c r="D3686" s="4">
        <v>1998</v>
      </c>
      <c r="E3686" s="1">
        <f t="shared" si="114"/>
        <v>4706</v>
      </c>
      <c r="F3686">
        <v>60.45</v>
      </c>
      <c r="G3686">
        <v>22.23</v>
      </c>
      <c r="H3686" t="s">
        <v>2455</v>
      </c>
      <c r="I3686" s="4">
        <v>17</v>
      </c>
      <c r="J3686" s="4">
        <v>10</v>
      </c>
      <c r="K3686" s="6">
        <v>1998</v>
      </c>
      <c r="L3686" s="1">
        <f t="shared" si="115"/>
        <v>8481</v>
      </c>
      <c r="M3686">
        <v>60.45</v>
      </c>
      <c r="N3686">
        <v>22.22</v>
      </c>
      <c r="O3686" t="s">
        <v>2455</v>
      </c>
      <c r="P3686" t="s">
        <v>34</v>
      </c>
      <c r="Q3686" t="s">
        <v>27</v>
      </c>
      <c r="R3686">
        <v>132</v>
      </c>
      <c r="S3686">
        <v>1</v>
      </c>
      <c r="T3686">
        <v>270</v>
      </c>
    </row>
    <row r="3687" spans="1:20">
      <c r="A3687" t="s">
        <v>3399</v>
      </c>
      <c r="B3687" s="4">
        <v>30</v>
      </c>
      <c r="C3687" s="4">
        <v>5</v>
      </c>
      <c r="D3687" s="4">
        <v>1998</v>
      </c>
      <c r="E3687" s="1">
        <f t="shared" si="114"/>
        <v>13076</v>
      </c>
      <c r="F3687">
        <v>61.57</v>
      </c>
      <c r="G3687">
        <v>23.08</v>
      </c>
      <c r="H3687" t="s">
        <v>2455</v>
      </c>
      <c r="I3687" s="4">
        <v>26</v>
      </c>
      <c r="J3687" s="4">
        <v>9</v>
      </c>
      <c r="K3687" s="6">
        <v>2000</v>
      </c>
      <c r="L3687" s="1">
        <f t="shared" si="115"/>
        <v>11740</v>
      </c>
      <c r="M3687">
        <v>63.3</v>
      </c>
      <c r="N3687">
        <v>21.75</v>
      </c>
      <c r="O3687" t="s">
        <v>2455</v>
      </c>
      <c r="P3687" t="s">
        <v>81</v>
      </c>
      <c r="Q3687" t="s">
        <v>35</v>
      </c>
      <c r="R3687">
        <v>850</v>
      </c>
      <c r="S3687">
        <v>205</v>
      </c>
      <c r="T3687">
        <v>341</v>
      </c>
    </row>
    <row r="3688" spans="1:20">
      <c r="A3688" t="s">
        <v>3424</v>
      </c>
      <c r="B3688" s="4">
        <v>30</v>
      </c>
      <c r="C3688" s="4">
        <v>5</v>
      </c>
      <c r="D3688" s="4">
        <v>1998</v>
      </c>
      <c r="E3688" s="1">
        <f t="shared" si="114"/>
        <v>13076</v>
      </c>
      <c r="F3688">
        <v>61.5</v>
      </c>
      <c r="G3688">
        <v>21.78</v>
      </c>
      <c r="H3688" t="s">
        <v>2455</v>
      </c>
      <c r="I3688" s="4">
        <v>22</v>
      </c>
      <c r="J3688" s="4">
        <v>8</v>
      </c>
      <c r="K3688" s="6">
        <v>1998</v>
      </c>
      <c r="L3688" s="1">
        <f t="shared" si="115"/>
        <v>10246</v>
      </c>
      <c r="M3688">
        <v>61.5</v>
      </c>
      <c r="N3688">
        <v>21.78</v>
      </c>
      <c r="O3688" t="s">
        <v>2455</v>
      </c>
      <c r="P3688" t="s">
        <v>40</v>
      </c>
      <c r="Q3688" t="s">
        <v>35</v>
      </c>
      <c r="R3688">
        <v>84</v>
      </c>
      <c r="S3688">
        <v>0</v>
      </c>
      <c r="T3688">
        <v>0</v>
      </c>
    </row>
    <row r="3689" spans="1:20">
      <c r="A3689" t="s">
        <v>3430</v>
      </c>
      <c r="B3689" s="4">
        <v>13</v>
      </c>
      <c r="C3689" s="4">
        <v>6</v>
      </c>
      <c r="D3689" s="4">
        <v>1998</v>
      </c>
      <c r="E3689" s="1">
        <f t="shared" si="114"/>
        <v>6898</v>
      </c>
      <c r="F3689">
        <v>62.98</v>
      </c>
      <c r="G3689">
        <v>28.17</v>
      </c>
      <c r="H3689" t="s">
        <v>2455</v>
      </c>
      <c r="I3689" s="4">
        <v>10</v>
      </c>
      <c r="J3689" s="4">
        <v>8</v>
      </c>
      <c r="K3689" s="6">
        <v>1998</v>
      </c>
      <c r="L3689" s="1">
        <f t="shared" si="115"/>
        <v>5863</v>
      </c>
      <c r="M3689">
        <v>62.95</v>
      </c>
      <c r="N3689">
        <v>27.95</v>
      </c>
      <c r="O3689" t="s">
        <v>2455</v>
      </c>
      <c r="P3689" t="s">
        <v>34</v>
      </c>
      <c r="Q3689" t="s">
        <v>35</v>
      </c>
      <c r="R3689">
        <v>58</v>
      </c>
      <c r="S3689">
        <v>12</v>
      </c>
      <c r="T3689">
        <v>252</v>
      </c>
    </row>
    <row r="3690" spans="1:20">
      <c r="A3690" t="s">
        <v>3431</v>
      </c>
      <c r="B3690" s="4">
        <v>24</v>
      </c>
      <c r="C3690" s="4">
        <v>5</v>
      </c>
      <c r="D3690" s="4">
        <v>1998</v>
      </c>
      <c r="E3690" s="1">
        <f t="shared" si="114"/>
        <v>10885</v>
      </c>
      <c r="F3690">
        <v>61.53</v>
      </c>
      <c r="G3690">
        <v>23.88</v>
      </c>
      <c r="H3690" t="s">
        <v>2455</v>
      </c>
      <c r="I3690" s="4">
        <v>22</v>
      </c>
      <c r="J3690" s="4">
        <v>10</v>
      </c>
      <c r="K3690" s="6">
        <v>1999</v>
      </c>
      <c r="L3690" s="1">
        <f t="shared" si="115"/>
        <v>10308</v>
      </c>
      <c r="M3690">
        <v>61.42</v>
      </c>
      <c r="N3690">
        <v>23.13</v>
      </c>
      <c r="O3690" t="s">
        <v>2455</v>
      </c>
      <c r="P3690" t="s">
        <v>34</v>
      </c>
      <c r="Q3690" t="s">
        <v>35</v>
      </c>
      <c r="R3690">
        <v>516</v>
      </c>
      <c r="S3690">
        <v>42</v>
      </c>
      <c r="T3690">
        <v>252</v>
      </c>
    </row>
    <row r="3691" spans="1:20">
      <c r="A3691" t="s">
        <v>3432</v>
      </c>
      <c r="B3691" s="4">
        <v>24</v>
      </c>
      <c r="C3691" s="4">
        <v>5</v>
      </c>
      <c r="D3691" s="4">
        <v>1998</v>
      </c>
      <c r="E3691" s="1">
        <f t="shared" si="114"/>
        <v>10885</v>
      </c>
      <c r="F3691">
        <v>61.55</v>
      </c>
      <c r="G3691">
        <v>23.95</v>
      </c>
      <c r="H3691" t="s">
        <v>2455</v>
      </c>
      <c r="I3691" s="4">
        <v>21</v>
      </c>
      <c r="J3691" s="4">
        <v>8</v>
      </c>
      <c r="K3691" s="6">
        <v>1998</v>
      </c>
      <c r="L3691" s="1">
        <f t="shared" si="115"/>
        <v>9881</v>
      </c>
      <c r="M3691">
        <v>61.53</v>
      </c>
      <c r="N3691">
        <v>23.85</v>
      </c>
      <c r="O3691" t="s">
        <v>2455</v>
      </c>
      <c r="P3691" t="s">
        <v>81</v>
      </c>
      <c r="Q3691" t="s">
        <v>35</v>
      </c>
      <c r="R3691">
        <v>89</v>
      </c>
      <c r="S3691">
        <v>6</v>
      </c>
      <c r="T3691">
        <v>251</v>
      </c>
    </row>
    <row r="3692" spans="1:20">
      <c r="A3692" t="s">
        <v>3434</v>
      </c>
      <c r="B3692" s="4">
        <v>9</v>
      </c>
      <c r="C3692" s="4">
        <v>6</v>
      </c>
      <c r="D3692" s="4">
        <v>1998</v>
      </c>
      <c r="E3692" s="1">
        <f t="shared" si="114"/>
        <v>5437</v>
      </c>
      <c r="F3692">
        <v>60.83</v>
      </c>
      <c r="G3692">
        <v>23.77</v>
      </c>
      <c r="H3692" t="s">
        <v>2455</v>
      </c>
      <c r="I3692" s="4">
        <v>25</v>
      </c>
      <c r="J3692" s="4">
        <v>3</v>
      </c>
      <c r="K3692" s="6">
        <v>2007</v>
      </c>
      <c r="L3692" s="1">
        <f t="shared" si="115"/>
        <v>11198</v>
      </c>
      <c r="M3692">
        <v>60.82</v>
      </c>
      <c r="N3692">
        <v>23.67</v>
      </c>
      <c r="O3692" t="s">
        <v>2455</v>
      </c>
      <c r="P3692" t="s">
        <v>40</v>
      </c>
      <c r="Q3692" t="s">
        <v>35</v>
      </c>
      <c r="R3692">
        <v>3211</v>
      </c>
      <c r="S3692">
        <v>6</v>
      </c>
      <c r="T3692">
        <v>252</v>
      </c>
    </row>
    <row r="3693" spans="1:20">
      <c r="A3693" t="s">
        <v>3435</v>
      </c>
      <c r="B3693" s="4">
        <v>14</v>
      </c>
      <c r="C3693" s="4">
        <v>6</v>
      </c>
      <c r="D3693" s="4">
        <v>1998</v>
      </c>
      <c r="E3693" s="1">
        <f t="shared" si="114"/>
        <v>7263</v>
      </c>
      <c r="F3693">
        <v>61.5</v>
      </c>
      <c r="G3693">
        <v>21.75</v>
      </c>
      <c r="H3693" t="s">
        <v>2455</v>
      </c>
      <c r="I3693" s="4">
        <v>29</v>
      </c>
      <c r="J3693" s="4">
        <v>6</v>
      </c>
      <c r="K3693" s="6">
        <v>1998</v>
      </c>
      <c r="L3693" s="1">
        <f t="shared" si="115"/>
        <v>12742</v>
      </c>
      <c r="M3693">
        <v>61.5</v>
      </c>
      <c r="N3693">
        <v>21.73</v>
      </c>
      <c r="O3693" t="s">
        <v>2455</v>
      </c>
      <c r="P3693" t="s">
        <v>40</v>
      </c>
      <c r="Q3693" t="s">
        <v>35</v>
      </c>
      <c r="R3693">
        <v>15</v>
      </c>
      <c r="S3693">
        <v>1</v>
      </c>
      <c r="T3693">
        <v>270</v>
      </c>
    </row>
    <row r="3694" spans="1:20">
      <c r="A3694" t="s">
        <v>3437</v>
      </c>
      <c r="B3694" s="4">
        <v>5</v>
      </c>
      <c r="C3694" s="4">
        <v>6</v>
      </c>
      <c r="D3694" s="4">
        <v>1998</v>
      </c>
      <c r="E3694" s="1">
        <f t="shared" si="114"/>
        <v>3976</v>
      </c>
      <c r="F3694">
        <v>62.7</v>
      </c>
      <c r="G3694">
        <v>22.5</v>
      </c>
      <c r="H3694" t="s">
        <v>2455</v>
      </c>
      <c r="I3694" s="4">
        <v>8</v>
      </c>
      <c r="J3694" s="4">
        <v>10</v>
      </c>
      <c r="K3694" s="6">
        <v>2011</v>
      </c>
      <c r="L3694" s="1">
        <f t="shared" si="115"/>
        <v>5207</v>
      </c>
      <c r="M3694">
        <v>62.7</v>
      </c>
      <c r="N3694">
        <v>22.45</v>
      </c>
      <c r="O3694" t="s">
        <v>2455</v>
      </c>
      <c r="P3694" t="s">
        <v>140</v>
      </c>
      <c r="Q3694" t="s">
        <v>35</v>
      </c>
      <c r="R3694">
        <v>4873</v>
      </c>
      <c r="S3694">
        <v>3</v>
      </c>
      <c r="T3694">
        <v>270</v>
      </c>
    </row>
    <row r="3695" spans="1:20">
      <c r="A3695" t="s">
        <v>3438</v>
      </c>
      <c r="B3695" s="4">
        <v>31</v>
      </c>
      <c r="C3695" s="4">
        <v>5</v>
      </c>
      <c r="D3695" s="4">
        <v>1998</v>
      </c>
      <c r="E3695" s="1">
        <f t="shared" si="114"/>
        <v>13441</v>
      </c>
      <c r="F3695">
        <v>61.87</v>
      </c>
      <c r="G3695">
        <v>23</v>
      </c>
      <c r="H3695" t="s">
        <v>2455</v>
      </c>
      <c r="I3695" s="4">
        <v>22</v>
      </c>
      <c r="J3695" s="4">
        <v>6</v>
      </c>
      <c r="K3695" s="6">
        <v>2005</v>
      </c>
      <c r="L3695" s="1">
        <f t="shared" si="115"/>
        <v>10192</v>
      </c>
      <c r="M3695">
        <v>61.83</v>
      </c>
      <c r="N3695">
        <v>23.03</v>
      </c>
      <c r="O3695" t="s">
        <v>2455</v>
      </c>
      <c r="P3695" t="s">
        <v>81</v>
      </c>
      <c r="Q3695" t="s">
        <v>35</v>
      </c>
      <c r="R3695">
        <v>2579</v>
      </c>
      <c r="S3695">
        <v>5</v>
      </c>
      <c r="T3695">
        <v>155</v>
      </c>
    </row>
    <row r="3696" spans="1:20">
      <c r="A3696" t="s">
        <v>3439</v>
      </c>
      <c r="B3696" s="4">
        <v>31</v>
      </c>
      <c r="C3696" s="4">
        <v>5</v>
      </c>
      <c r="D3696" s="4">
        <v>1998</v>
      </c>
      <c r="E3696" s="1">
        <f t="shared" si="114"/>
        <v>13441</v>
      </c>
      <c r="F3696">
        <v>61.87</v>
      </c>
      <c r="G3696">
        <v>23</v>
      </c>
      <c r="H3696" t="s">
        <v>2455</v>
      </c>
      <c r="I3696" s="4">
        <v>14</v>
      </c>
      <c r="J3696" s="4">
        <v>8</v>
      </c>
      <c r="K3696" s="6">
        <v>1998</v>
      </c>
      <c r="L3696" s="1">
        <f t="shared" si="115"/>
        <v>7324</v>
      </c>
      <c r="M3696">
        <v>61.87</v>
      </c>
      <c r="N3696">
        <v>22.98</v>
      </c>
      <c r="O3696" t="s">
        <v>2455</v>
      </c>
      <c r="P3696" t="s">
        <v>40</v>
      </c>
      <c r="Q3696" t="s">
        <v>35</v>
      </c>
      <c r="R3696">
        <v>75</v>
      </c>
      <c r="S3696">
        <v>1</v>
      </c>
      <c r="T3696">
        <v>270</v>
      </c>
    </row>
    <row r="3697" spans="1:20">
      <c r="A3697" t="s">
        <v>3441</v>
      </c>
      <c r="B3697" s="4">
        <v>9</v>
      </c>
      <c r="C3697" s="4">
        <v>6</v>
      </c>
      <c r="D3697" s="4">
        <v>1998</v>
      </c>
      <c r="E3697" s="1">
        <f t="shared" si="114"/>
        <v>5437</v>
      </c>
      <c r="F3697">
        <v>61.48</v>
      </c>
      <c r="G3697">
        <v>23.9</v>
      </c>
      <c r="H3697" t="s">
        <v>2455</v>
      </c>
      <c r="I3697" s="4">
        <v>1</v>
      </c>
      <c r="J3697" s="4">
        <v>7</v>
      </c>
      <c r="K3697" s="6">
        <v>1998</v>
      </c>
      <c r="L3697" s="1">
        <f t="shared" si="115"/>
        <v>2545</v>
      </c>
      <c r="M3697">
        <v>61.47</v>
      </c>
      <c r="N3697">
        <v>23.92</v>
      </c>
      <c r="O3697" t="s">
        <v>2455</v>
      </c>
      <c r="P3697" t="s">
        <v>40</v>
      </c>
      <c r="Q3697" t="s">
        <v>35</v>
      </c>
      <c r="R3697">
        <v>22</v>
      </c>
      <c r="S3697">
        <v>3</v>
      </c>
      <c r="T3697">
        <v>155</v>
      </c>
    </row>
    <row r="3698" spans="1:20">
      <c r="A3698" t="s">
        <v>3442</v>
      </c>
      <c r="B3698" s="4">
        <v>9</v>
      </c>
      <c r="C3698" s="4">
        <v>6</v>
      </c>
      <c r="D3698" s="4">
        <v>1998</v>
      </c>
      <c r="E3698" s="1">
        <f t="shared" si="114"/>
        <v>5437</v>
      </c>
      <c r="F3698">
        <v>61.48</v>
      </c>
      <c r="G3698">
        <v>23.9</v>
      </c>
      <c r="H3698" t="s">
        <v>2455</v>
      </c>
      <c r="I3698" s="4">
        <v>1</v>
      </c>
      <c r="J3698" s="4">
        <v>7</v>
      </c>
      <c r="K3698" s="6">
        <v>1998</v>
      </c>
      <c r="L3698" s="1">
        <f t="shared" si="115"/>
        <v>2545</v>
      </c>
      <c r="M3698">
        <v>61.47</v>
      </c>
      <c r="N3698">
        <v>23.92</v>
      </c>
      <c r="O3698" t="s">
        <v>2455</v>
      </c>
      <c r="P3698" t="s">
        <v>81</v>
      </c>
      <c r="Q3698" t="s">
        <v>35</v>
      </c>
      <c r="R3698">
        <v>22</v>
      </c>
      <c r="S3698">
        <v>3</v>
      </c>
      <c r="T3698">
        <v>155</v>
      </c>
    </row>
    <row r="3699" spans="1:20">
      <c r="A3699" t="s">
        <v>409</v>
      </c>
      <c r="B3699" s="4">
        <v>27</v>
      </c>
      <c r="C3699" s="4">
        <v>5</v>
      </c>
      <c r="D3699" s="4">
        <v>1999</v>
      </c>
      <c r="E3699" s="1">
        <f t="shared" si="114"/>
        <v>11981</v>
      </c>
      <c r="F3699">
        <v>50.65</v>
      </c>
      <c r="G3699">
        <v>12.2</v>
      </c>
      <c r="H3699" t="s">
        <v>332</v>
      </c>
      <c r="I3699" s="4">
        <v>20</v>
      </c>
      <c r="J3699" s="4">
        <v>3</v>
      </c>
      <c r="K3699" s="6">
        <v>2012</v>
      </c>
      <c r="L3699" s="1">
        <f t="shared" si="115"/>
        <v>9377</v>
      </c>
      <c r="M3699">
        <v>50.65</v>
      </c>
      <c r="N3699">
        <v>12.2</v>
      </c>
      <c r="O3699" t="s">
        <v>332</v>
      </c>
      <c r="P3699" t="s">
        <v>40</v>
      </c>
      <c r="Q3699" t="s">
        <v>52</v>
      </c>
      <c r="R3699">
        <v>4681</v>
      </c>
      <c r="S3699">
        <v>0</v>
      </c>
      <c r="T3699">
        <v>0</v>
      </c>
    </row>
    <row r="3700" spans="1:20">
      <c r="A3700" t="s">
        <v>466</v>
      </c>
      <c r="B3700" s="4">
        <v>26</v>
      </c>
      <c r="C3700" s="4">
        <v>7</v>
      </c>
      <c r="D3700" s="4">
        <v>1999</v>
      </c>
      <c r="E3700" s="1">
        <f t="shared" si="114"/>
        <v>11677</v>
      </c>
      <c r="F3700">
        <v>49.65</v>
      </c>
      <c r="G3700">
        <v>8.32</v>
      </c>
      <c r="H3700" t="s">
        <v>332</v>
      </c>
      <c r="I3700" s="4">
        <v>28</v>
      </c>
      <c r="J3700" s="4">
        <v>3</v>
      </c>
      <c r="K3700" s="6">
        <v>2001</v>
      </c>
      <c r="L3700" s="1">
        <f t="shared" si="115"/>
        <v>12288</v>
      </c>
      <c r="M3700">
        <v>49.73</v>
      </c>
      <c r="N3700">
        <v>8.3800000000000008</v>
      </c>
      <c r="O3700" t="s">
        <v>332</v>
      </c>
      <c r="P3700" t="s">
        <v>81</v>
      </c>
      <c r="Q3700" t="s">
        <v>35</v>
      </c>
      <c r="R3700">
        <v>611</v>
      </c>
      <c r="S3700">
        <v>12</v>
      </c>
      <c r="T3700">
        <v>33</v>
      </c>
    </row>
    <row r="3701" spans="1:20">
      <c r="A3701" t="s">
        <v>1424</v>
      </c>
      <c r="B3701" s="4">
        <v>22</v>
      </c>
      <c r="C3701" s="4">
        <v>5</v>
      </c>
      <c r="D3701" s="4">
        <v>1999</v>
      </c>
      <c r="E3701" s="1">
        <f t="shared" si="114"/>
        <v>10155</v>
      </c>
      <c r="F3701">
        <v>55.93</v>
      </c>
      <c r="G3701">
        <v>-3.4</v>
      </c>
      <c r="H3701" t="s">
        <v>4129</v>
      </c>
      <c r="I3701" s="4">
        <v>9</v>
      </c>
      <c r="J3701" s="4">
        <v>3</v>
      </c>
      <c r="K3701" s="6">
        <v>2000</v>
      </c>
      <c r="L3701" s="1">
        <f t="shared" si="115"/>
        <v>5347</v>
      </c>
      <c r="M3701">
        <v>55.95</v>
      </c>
      <c r="N3701">
        <v>-3.47</v>
      </c>
      <c r="O3701" t="s">
        <v>4129</v>
      </c>
      <c r="P3701" t="s">
        <v>34</v>
      </c>
      <c r="Q3701" t="s">
        <v>35</v>
      </c>
      <c r="R3701">
        <v>292</v>
      </c>
      <c r="S3701">
        <v>5</v>
      </c>
      <c r="T3701">
        <v>295</v>
      </c>
    </row>
    <row r="3702" spans="1:20">
      <c r="A3702" t="s">
        <v>1505</v>
      </c>
      <c r="B3702" s="4">
        <v>22</v>
      </c>
      <c r="C3702" s="4">
        <v>5</v>
      </c>
      <c r="D3702" s="4">
        <v>1999</v>
      </c>
      <c r="E3702" s="1">
        <f t="shared" si="114"/>
        <v>10155</v>
      </c>
      <c r="F3702">
        <v>52.75</v>
      </c>
      <c r="G3702">
        <v>-4.8</v>
      </c>
      <c r="H3702" t="s">
        <v>4129</v>
      </c>
      <c r="I3702" s="4">
        <v>14</v>
      </c>
      <c r="J3702" s="4">
        <v>7</v>
      </c>
      <c r="K3702" s="6">
        <v>1999</v>
      </c>
      <c r="L3702" s="1">
        <f t="shared" si="115"/>
        <v>7294</v>
      </c>
      <c r="M3702">
        <v>52.75</v>
      </c>
      <c r="N3702">
        <v>-4.8</v>
      </c>
      <c r="O3702" t="s">
        <v>4129</v>
      </c>
      <c r="P3702" t="s">
        <v>40</v>
      </c>
      <c r="Q3702" t="s">
        <v>35</v>
      </c>
      <c r="R3702">
        <v>53</v>
      </c>
      <c r="S3702">
        <v>0</v>
      </c>
      <c r="T3702">
        <v>0</v>
      </c>
    </row>
    <row r="3703" spans="1:20">
      <c r="A3703" t="s">
        <v>1520</v>
      </c>
      <c r="B3703" s="4">
        <v>21</v>
      </c>
      <c r="C3703" s="4">
        <v>5</v>
      </c>
      <c r="D3703" s="4">
        <v>1999</v>
      </c>
      <c r="E3703" s="1">
        <f t="shared" si="114"/>
        <v>9790</v>
      </c>
      <c r="F3703">
        <v>52.75</v>
      </c>
      <c r="G3703">
        <v>-4.8</v>
      </c>
      <c r="H3703" t="s">
        <v>4129</v>
      </c>
      <c r="I3703" s="4">
        <v>28</v>
      </c>
      <c r="J3703" s="4">
        <v>3</v>
      </c>
      <c r="K3703" s="6">
        <v>2000</v>
      </c>
      <c r="L3703" s="1">
        <f t="shared" si="115"/>
        <v>12287</v>
      </c>
      <c r="M3703">
        <v>52.75</v>
      </c>
      <c r="N3703">
        <v>-4.8</v>
      </c>
      <c r="O3703" t="s">
        <v>4129</v>
      </c>
      <c r="P3703" t="s">
        <v>40</v>
      </c>
      <c r="Q3703" t="s">
        <v>35</v>
      </c>
      <c r="R3703">
        <v>312</v>
      </c>
      <c r="S3703">
        <v>0</v>
      </c>
      <c r="T3703">
        <v>0</v>
      </c>
    </row>
    <row r="3704" spans="1:20">
      <c r="A3704" t="s">
        <v>1529</v>
      </c>
      <c r="B3704" s="4">
        <v>14</v>
      </c>
      <c r="C3704" s="4">
        <v>5</v>
      </c>
      <c r="D3704" s="4">
        <v>1999</v>
      </c>
      <c r="E3704" s="1">
        <f t="shared" si="114"/>
        <v>7233</v>
      </c>
      <c r="F3704">
        <v>53.9</v>
      </c>
      <c r="G3704">
        <v>-2.98</v>
      </c>
      <c r="H3704" t="s">
        <v>4129</v>
      </c>
      <c r="I3704" s="4">
        <v>1</v>
      </c>
      <c r="J3704" s="4">
        <v>4</v>
      </c>
      <c r="K3704" s="6">
        <v>2000</v>
      </c>
      <c r="L3704" s="1">
        <f t="shared" si="115"/>
        <v>2456</v>
      </c>
      <c r="M3704">
        <v>53.9</v>
      </c>
      <c r="N3704">
        <v>-2.97</v>
      </c>
      <c r="O3704" t="s">
        <v>4129</v>
      </c>
      <c r="P3704" t="s">
        <v>34</v>
      </c>
      <c r="Q3704" t="s">
        <v>35</v>
      </c>
      <c r="R3704">
        <v>323</v>
      </c>
      <c r="S3704">
        <v>2</v>
      </c>
      <c r="T3704">
        <v>91</v>
      </c>
    </row>
    <row r="3705" spans="1:20">
      <c r="A3705" t="s">
        <v>2444</v>
      </c>
      <c r="B3705" s="4">
        <v>23</v>
      </c>
      <c r="C3705" s="4">
        <v>5</v>
      </c>
      <c r="D3705" s="4">
        <v>1999</v>
      </c>
      <c r="E3705" s="1">
        <f t="shared" si="114"/>
        <v>10520</v>
      </c>
      <c r="F3705">
        <v>51.93</v>
      </c>
      <c r="G3705">
        <v>15.5</v>
      </c>
      <c r="H3705" t="s">
        <v>2428</v>
      </c>
      <c r="I3705" s="4">
        <v>4</v>
      </c>
      <c r="J3705" s="4">
        <v>6</v>
      </c>
      <c r="K3705" s="6">
        <v>1999</v>
      </c>
      <c r="L3705" s="1">
        <f t="shared" si="115"/>
        <v>3612</v>
      </c>
      <c r="M3705">
        <v>51.93</v>
      </c>
      <c r="N3705">
        <v>15.5</v>
      </c>
      <c r="O3705" t="s">
        <v>2428</v>
      </c>
      <c r="P3705" t="s">
        <v>40</v>
      </c>
      <c r="Q3705" t="s">
        <v>35</v>
      </c>
      <c r="R3705">
        <v>12</v>
      </c>
      <c r="S3705">
        <v>0</v>
      </c>
      <c r="T3705">
        <v>0</v>
      </c>
    </row>
    <row r="3706" spans="1:20">
      <c r="A3706" t="s">
        <v>3436</v>
      </c>
      <c r="B3706" s="4">
        <v>27</v>
      </c>
      <c r="C3706" s="4">
        <v>5</v>
      </c>
      <c r="D3706" s="4">
        <v>1999</v>
      </c>
      <c r="E3706" s="1">
        <f t="shared" si="114"/>
        <v>11981</v>
      </c>
      <c r="F3706">
        <v>61.22</v>
      </c>
      <c r="G3706">
        <v>21.77</v>
      </c>
      <c r="H3706" t="s">
        <v>2455</v>
      </c>
      <c r="I3706" s="4">
        <v>15</v>
      </c>
      <c r="J3706" s="4">
        <v>5</v>
      </c>
      <c r="K3706" s="6">
        <v>2000</v>
      </c>
      <c r="L3706" s="1">
        <f t="shared" si="115"/>
        <v>7599</v>
      </c>
      <c r="M3706">
        <v>61.22</v>
      </c>
      <c r="N3706">
        <v>21.78</v>
      </c>
      <c r="O3706" t="s">
        <v>2455</v>
      </c>
      <c r="P3706" t="s">
        <v>34</v>
      </c>
      <c r="Q3706" t="s">
        <v>35</v>
      </c>
      <c r="R3706">
        <v>354</v>
      </c>
      <c r="S3706">
        <v>1</v>
      </c>
      <c r="T3706">
        <v>91</v>
      </c>
    </row>
    <row r="3707" spans="1:20">
      <c r="A3707" t="s">
        <v>3440</v>
      </c>
      <c r="B3707" s="4">
        <v>16</v>
      </c>
      <c r="C3707" s="4">
        <v>5</v>
      </c>
      <c r="D3707" s="4">
        <v>1999</v>
      </c>
      <c r="E3707" s="1">
        <f t="shared" si="114"/>
        <v>7964</v>
      </c>
      <c r="F3707">
        <v>60.27</v>
      </c>
      <c r="G3707">
        <v>24.78</v>
      </c>
      <c r="H3707" t="s">
        <v>2455</v>
      </c>
      <c r="I3707" s="4">
        <v>11</v>
      </c>
      <c r="J3707" s="4">
        <v>5</v>
      </c>
      <c r="K3707" s="6">
        <v>2004</v>
      </c>
      <c r="L3707" s="1">
        <f t="shared" si="115"/>
        <v>6142</v>
      </c>
      <c r="M3707">
        <v>60.27</v>
      </c>
      <c r="N3707">
        <v>24.8</v>
      </c>
      <c r="O3707" t="s">
        <v>2455</v>
      </c>
      <c r="P3707" t="s">
        <v>40</v>
      </c>
      <c r="Q3707" t="s">
        <v>35</v>
      </c>
      <c r="R3707">
        <v>1822</v>
      </c>
      <c r="S3707">
        <v>1</v>
      </c>
      <c r="T3707">
        <v>91</v>
      </c>
    </row>
    <row r="3708" spans="1:20">
      <c r="A3708" t="s">
        <v>3443</v>
      </c>
      <c r="B3708" s="4">
        <v>20</v>
      </c>
      <c r="C3708" s="4">
        <v>5</v>
      </c>
      <c r="D3708" s="4">
        <v>1999</v>
      </c>
      <c r="E3708" s="1">
        <f t="shared" si="114"/>
        <v>9425</v>
      </c>
      <c r="F3708">
        <v>61.52</v>
      </c>
      <c r="G3708">
        <v>23</v>
      </c>
      <c r="H3708" t="s">
        <v>2455</v>
      </c>
      <c r="I3708" s="4">
        <v>10</v>
      </c>
      <c r="J3708" s="4">
        <v>9</v>
      </c>
      <c r="K3708" s="6">
        <v>1999</v>
      </c>
      <c r="L3708" s="1">
        <f t="shared" si="115"/>
        <v>5895</v>
      </c>
      <c r="M3708">
        <v>61.5</v>
      </c>
      <c r="N3708">
        <v>24</v>
      </c>
      <c r="O3708" t="s">
        <v>2455</v>
      </c>
      <c r="P3708" t="s">
        <v>40</v>
      </c>
      <c r="Q3708" t="s">
        <v>35</v>
      </c>
      <c r="R3708">
        <v>113</v>
      </c>
      <c r="S3708">
        <v>54</v>
      </c>
      <c r="T3708">
        <v>93</v>
      </c>
    </row>
    <row r="3709" spans="1:20">
      <c r="A3709" t="s">
        <v>3444</v>
      </c>
      <c r="B3709" s="4">
        <v>25</v>
      </c>
      <c r="C3709" s="4">
        <v>5</v>
      </c>
      <c r="D3709" s="4">
        <v>1999</v>
      </c>
      <c r="E3709" s="1">
        <f t="shared" si="114"/>
        <v>11251</v>
      </c>
      <c r="F3709">
        <v>60.45</v>
      </c>
      <c r="G3709">
        <v>22.2</v>
      </c>
      <c r="H3709" t="s">
        <v>2455</v>
      </c>
      <c r="I3709" s="4">
        <v>7</v>
      </c>
      <c r="J3709" s="4">
        <v>11</v>
      </c>
      <c r="K3709" s="6">
        <v>2000</v>
      </c>
      <c r="L3709" s="1">
        <f t="shared" si="115"/>
        <v>4861</v>
      </c>
      <c r="M3709">
        <v>60.45</v>
      </c>
      <c r="N3709">
        <v>22.18</v>
      </c>
      <c r="O3709" t="s">
        <v>2455</v>
      </c>
      <c r="P3709" t="s">
        <v>81</v>
      </c>
      <c r="Q3709" t="s">
        <v>35</v>
      </c>
      <c r="R3709">
        <v>532</v>
      </c>
      <c r="S3709">
        <v>1</v>
      </c>
      <c r="T3709">
        <v>270</v>
      </c>
    </row>
    <row r="3710" spans="1:20">
      <c r="A3710" t="s">
        <v>3445</v>
      </c>
      <c r="B3710" s="4">
        <v>26</v>
      </c>
      <c r="C3710" s="4">
        <v>5</v>
      </c>
      <c r="D3710" s="4">
        <v>1999</v>
      </c>
      <c r="E3710" s="1">
        <f t="shared" si="114"/>
        <v>11616</v>
      </c>
      <c r="F3710">
        <v>60.58</v>
      </c>
      <c r="G3710">
        <v>22.08</v>
      </c>
      <c r="H3710" t="s">
        <v>2455</v>
      </c>
      <c r="I3710" s="4">
        <v>22</v>
      </c>
      <c r="J3710" s="4">
        <v>10</v>
      </c>
      <c r="K3710" s="6">
        <v>1999</v>
      </c>
      <c r="L3710" s="1">
        <f t="shared" si="115"/>
        <v>10308</v>
      </c>
      <c r="M3710">
        <v>60.2</v>
      </c>
      <c r="N3710">
        <v>22.08</v>
      </c>
      <c r="O3710" t="s">
        <v>2455</v>
      </c>
      <c r="P3710" t="s">
        <v>34</v>
      </c>
      <c r="Q3710" t="s">
        <v>35</v>
      </c>
      <c r="R3710">
        <v>149</v>
      </c>
      <c r="S3710">
        <v>43</v>
      </c>
      <c r="T3710">
        <v>181</v>
      </c>
    </row>
    <row r="3711" spans="1:20">
      <c r="A3711" t="s">
        <v>3447</v>
      </c>
      <c r="B3711" s="4">
        <v>23</v>
      </c>
      <c r="C3711" s="4">
        <v>5</v>
      </c>
      <c r="D3711" s="4">
        <v>1999</v>
      </c>
      <c r="E3711" s="1">
        <f t="shared" si="114"/>
        <v>10520</v>
      </c>
      <c r="F3711">
        <v>61.6</v>
      </c>
      <c r="G3711">
        <v>23.18</v>
      </c>
      <c r="H3711" t="s">
        <v>2455</v>
      </c>
      <c r="I3711" s="4">
        <v>2</v>
      </c>
      <c r="J3711" s="4">
        <v>12</v>
      </c>
      <c r="K3711" s="6">
        <v>1999</v>
      </c>
      <c r="L3711" s="1">
        <f t="shared" si="115"/>
        <v>3064</v>
      </c>
      <c r="M3711">
        <v>61.58</v>
      </c>
      <c r="N3711">
        <v>23.18</v>
      </c>
      <c r="O3711" t="s">
        <v>2455</v>
      </c>
      <c r="P3711" t="s">
        <v>34</v>
      </c>
      <c r="Q3711" t="s">
        <v>35</v>
      </c>
      <c r="R3711">
        <v>193</v>
      </c>
      <c r="S3711">
        <v>2</v>
      </c>
      <c r="T3711">
        <v>181</v>
      </c>
    </row>
    <row r="3712" spans="1:20">
      <c r="A3712" t="s">
        <v>3448</v>
      </c>
      <c r="B3712" s="4">
        <v>24</v>
      </c>
      <c r="C3712" s="4">
        <v>5</v>
      </c>
      <c r="D3712" s="4">
        <v>1999</v>
      </c>
      <c r="E3712" s="1">
        <f t="shared" si="114"/>
        <v>10886</v>
      </c>
      <c r="F3712">
        <v>60.27</v>
      </c>
      <c r="G3712">
        <v>24.82</v>
      </c>
      <c r="H3712" t="s">
        <v>2455</v>
      </c>
      <c r="I3712" s="4">
        <v>31</v>
      </c>
      <c r="J3712" s="4">
        <v>10</v>
      </c>
      <c r="K3712" s="6">
        <v>1999</v>
      </c>
      <c r="L3712" s="1">
        <f t="shared" si="115"/>
        <v>13595</v>
      </c>
      <c r="M3712">
        <v>60.28</v>
      </c>
      <c r="N3712">
        <v>24.8</v>
      </c>
      <c r="O3712" t="s">
        <v>2455</v>
      </c>
      <c r="P3712" t="s">
        <v>26</v>
      </c>
      <c r="Q3712" t="s">
        <v>27</v>
      </c>
      <c r="R3712">
        <v>160</v>
      </c>
      <c r="S3712">
        <v>3</v>
      </c>
      <c r="T3712">
        <v>334</v>
      </c>
    </row>
    <row r="3713" spans="1:20">
      <c r="A3713" t="s">
        <v>3449</v>
      </c>
      <c r="B3713" s="4">
        <v>25</v>
      </c>
      <c r="C3713" s="4">
        <v>5</v>
      </c>
      <c r="D3713" s="4">
        <v>1999</v>
      </c>
      <c r="E3713" s="1">
        <f t="shared" si="114"/>
        <v>11251</v>
      </c>
      <c r="F3713">
        <v>60.25</v>
      </c>
      <c r="G3713">
        <v>24.88</v>
      </c>
      <c r="H3713" t="s">
        <v>2455</v>
      </c>
      <c r="I3713" s="4">
        <v>8</v>
      </c>
      <c r="J3713" s="4">
        <v>7</v>
      </c>
      <c r="K3713" s="6">
        <v>1999</v>
      </c>
      <c r="L3713" s="1">
        <f t="shared" si="115"/>
        <v>5103</v>
      </c>
      <c r="M3713">
        <v>60.25</v>
      </c>
      <c r="N3713">
        <v>24.87</v>
      </c>
      <c r="O3713" t="s">
        <v>2455</v>
      </c>
      <c r="P3713" t="s">
        <v>81</v>
      </c>
      <c r="Q3713" t="s">
        <v>35</v>
      </c>
      <c r="R3713">
        <v>44</v>
      </c>
      <c r="S3713">
        <v>1</v>
      </c>
      <c r="T3713">
        <v>270</v>
      </c>
    </row>
    <row r="3714" spans="1:20">
      <c r="A3714" t="s">
        <v>3450</v>
      </c>
      <c r="B3714" s="4">
        <v>29</v>
      </c>
      <c r="C3714" s="4">
        <v>5</v>
      </c>
      <c r="D3714" s="4">
        <v>1999</v>
      </c>
      <c r="E3714" s="1">
        <f t="shared" si="114"/>
        <v>12712</v>
      </c>
      <c r="F3714">
        <v>61.77</v>
      </c>
      <c r="G3714">
        <v>23.1</v>
      </c>
      <c r="H3714" t="s">
        <v>2455</v>
      </c>
      <c r="I3714" s="4">
        <v>11</v>
      </c>
      <c r="J3714" s="4">
        <v>6</v>
      </c>
      <c r="K3714" s="6">
        <v>2000</v>
      </c>
      <c r="L3714" s="1">
        <f t="shared" si="115"/>
        <v>6169</v>
      </c>
      <c r="M3714">
        <v>61.77</v>
      </c>
      <c r="N3714">
        <v>23.08</v>
      </c>
      <c r="O3714" t="s">
        <v>2455</v>
      </c>
      <c r="P3714" t="s">
        <v>40</v>
      </c>
      <c r="Q3714" t="s">
        <v>35</v>
      </c>
      <c r="R3714">
        <v>379</v>
      </c>
      <c r="S3714">
        <v>1</v>
      </c>
      <c r="T3714">
        <v>270</v>
      </c>
    </row>
    <row r="3715" spans="1:20">
      <c r="A3715" t="s">
        <v>3451</v>
      </c>
      <c r="B3715" s="4">
        <v>30</v>
      </c>
      <c r="C3715" s="4">
        <v>5</v>
      </c>
      <c r="D3715" s="4">
        <v>1999</v>
      </c>
      <c r="E3715" s="1">
        <f t="shared" ref="E3715:E3778" si="116">DATE(B3715,C3715,D3715)</f>
        <v>13077</v>
      </c>
      <c r="F3715">
        <v>61.82</v>
      </c>
      <c r="G3715">
        <v>22.77</v>
      </c>
      <c r="H3715" t="s">
        <v>2455</v>
      </c>
      <c r="I3715" s="4">
        <v>24</v>
      </c>
      <c r="J3715" s="4">
        <v>6</v>
      </c>
      <c r="K3715" s="6">
        <v>1999</v>
      </c>
      <c r="L3715" s="1">
        <f t="shared" ref="L3715:L3778" si="117">DATE(I3715,J3715,K3715)</f>
        <v>10917</v>
      </c>
      <c r="M3715">
        <v>61.82</v>
      </c>
      <c r="N3715">
        <v>22.77</v>
      </c>
      <c r="O3715" t="s">
        <v>2455</v>
      </c>
      <c r="P3715" t="s">
        <v>40</v>
      </c>
      <c r="Q3715" t="s">
        <v>35</v>
      </c>
      <c r="R3715">
        <v>25</v>
      </c>
      <c r="S3715">
        <v>0</v>
      </c>
      <c r="T3715">
        <v>0</v>
      </c>
    </row>
    <row r="3716" spans="1:20">
      <c r="A3716" t="s">
        <v>3452</v>
      </c>
      <c r="B3716" s="4">
        <v>26</v>
      </c>
      <c r="C3716" s="4">
        <v>5</v>
      </c>
      <c r="D3716" s="4">
        <v>1999</v>
      </c>
      <c r="E3716" s="1">
        <f t="shared" si="116"/>
        <v>11616</v>
      </c>
      <c r="F3716">
        <v>61.48</v>
      </c>
      <c r="G3716">
        <v>23.95</v>
      </c>
      <c r="H3716" t="s">
        <v>2455</v>
      </c>
      <c r="I3716" s="4">
        <v>17</v>
      </c>
      <c r="J3716" s="4">
        <v>6</v>
      </c>
      <c r="K3716" s="6">
        <v>1999</v>
      </c>
      <c r="L3716" s="1">
        <f t="shared" si="117"/>
        <v>8360</v>
      </c>
      <c r="M3716">
        <v>61.47</v>
      </c>
      <c r="N3716">
        <v>23.95</v>
      </c>
      <c r="O3716" t="s">
        <v>2455</v>
      </c>
      <c r="P3716" t="s">
        <v>40</v>
      </c>
      <c r="Q3716" t="s">
        <v>35</v>
      </c>
      <c r="R3716">
        <v>22</v>
      </c>
      <c r="S3716">
        <v>2</v>
      </c>
      <c r="T3716">
        <v>181</v>
      </c>
    </row>
    <row r="3717" spans="1:20">
      <c r="A3717" t="s">
        <v>3453</v>
      </c>
      <c r="B3717" s="4">
        <v>31</v>
      </c>
      <c r="C3717" s="4">
        <v>5</v>
      </c>
      <c r="D3717" s="4">
        <v>1999</v>
      </c>
      <c r="E3717" s="1">
        <f t="shared" si="116"/>
        <v>13442</v>
      </c>
      <c r="F3717">
        <v>61.47</v>
      </c>
      <c r="G3717">
        <v>23.78</v>
      </c>
      <c r="H3717" t="s">
        <v>2455</v>
      </c>
      <c r="I3717" s="4">
        <v>20</v>
      </c>
      <c r="J3717" s="4">
        <v>7</v>
      </c>
      <c r="K3717" s="6">
        <v>1999</v>
      </c>
      <c r="L3717" s="1">
        <f t="shared" si="117"/>
        <v>9486</v>
      </c>
      <c r="M3717">
        <v>61.47</v>
      </c>
      <c r="N3717">
        <v>23.8</v>
      </c>
      <c r="O3717" t="s">
        <v>2455</v>
      </c>
      <c r="P3717" t="s">
        <v>40</v>
      </c>
      <c r="Q3717" t="s">
        <v>35</v>
      </c>
      <c r="R3717">
        <v>50</v>
      </c>
      <c r="S3717">
        <v>1</v>
      </c>
      <c r="T3717">
        <v>91</v>
      </c>
    </row>
    <row r="3718" spans="1:20">
      <c r="A3718" t="s">
        <v>3454</v>
      </c>
      <c r="B3718" s="4">
        <v>31</v>
      </c>
      <c r="C3718" s="4">
        <v>5</v>
      </c>
      <c r="D3718" s="4">
        <v>1999</v>
      </c>
      <c r="E3718" s="1">
        <f t="shared" si="116"/>
        <v>13442</v>
      </c>
      <c r="F3718">
        <v>61.47</v>
      </c>
      <c r="G3718">
        <v>23.75</v>
      </c>
      <c r="H3718" t="s">
        <v>2455</v>
      </c>
      <c r="I3718" s="4">
        <v>17</v>
      </c>
      <c r="J3718" s="4">
        <v>6</v>
      </c>
      <c r="K3718" s="6">
        <v>1999</v>
      </c>
      <c r="L3718" s="1">
        <f t="shared" si="117"/>
        <v>8360</v>
      </c>
      <c r="M3718">
        <v>61.47</v>
      </c>
      <c r="N3718">
        <v>23.75</v>
      </c>
      <c r="O3718" t="s">
        <v>2455</v>
      </c>
      <c r="P3718" t="s">
        <v>40</v>
      </c>
      <c r="Q3718" t="s">
        <v>35</v>
      </c>
      <c r="R3718">
        <v>17</v>
      </c>
      <c r="S3718">
        <v>0</v>
      </c>
      <c r="T3718">
        <v>0</v>
      </c>
    </row>
    <row r="3719" spans="1:20">
      <c r="A3719" t="s">
        <v>3455</v>
      </c>
      <c r="B3719" s="4">
        <v>31</v>
      </c>
      <c r="C3719" s="4">
        <v>5</v>
      </c>
      <c r="D3719" s="4">
        <v>1999</v>
      </c>
      <c r="E3719" s="1">
        <f t="shared" si="116"/>
        <v>13442</v>
      </c>
      <c r="F3719">
        <v>61.47</v>
      </c>
      <c r="G3719">
        <v>23.75</v>
      </c>
      <c r="H3719" t="s">
        <v>2455</v>
      </c>
      <c r="I3719" s="4">
        <v>19</v>
      </c>
      <c r="J3719" s="4">
        <v>6</v>
      </c>
      <c r="K3719" s="6">
        <v>1999</v>
      </c>
      <c r="L3719" s="1">
        <f t="shared" si="117"/>
        <v>9090</v>
      </c>
      <c r="M3719">
        <v>61.47</v>
      </c>
      <c r="N3719">
        <v>23.75</v>
      </c>
      <c r="O3719" t="s">
        <v>2455</v>
      </c>
      <c r="P3719" t="s">
        <v>81</v>
      </c>
      <c r="Q3719" t="s">
        <v>35</v>
      </c>
      <c r="R3719">
        <v>19</v>
      </c>
      <c r="S3719">
        <v>0</v>
      </c>
      <c r="T3719">
        <v>0</v>
      </c>
    </row>
    <row r="3720" spans="1:20">
      <c r="A3720" t="s">
        <v>3456</v>
      </c>
      <c r="B3720" s="4">
        <v>9</v>
      </c>
      <c r="C3720" s="4">
        <v>6</v>
      </c>
      <c r="D3720" s="4">
        <v>1999</v>
      </c>
      <c r="E3720" s="1">
        <f t="shared" si="116"/>
        <v>5438</v>
      </c>
      <c r="F3720">
        <v>61.47</v>
      </c>
      <c r="G3720">
        <v>23.78</v>
      </c>
      <c r="H3720" t="s">
        <v>2455</v>
      </c>
      <c r="I3720" s="4">
        <v>18</v>
      </c>
      <c r="J3720" s="4">
        <v>7</v>
      </c>
      <c r="K3720" s="6">
        <v>1999</v>
      </c>
      <c r="L3720" s="1">
        <f t="shared" si="117"/>
        <v>8755</v>
      </c>
      <c r="M3720">
        <v>61.48</v>
      </c>
      <c r="N3720">
        <v>23.82</v>
      </c>
      <c r="O3720" t="s">
        <v>2455</v>
      </c>
      <c r="P3720" t="s">
        <v>81</v>
      </c>
      <c r="Q3720" t="s">
        <v>35</v>
      </c>
      <c r="R3720">
        <v>39</v>
      </c>
      <c r="S3720">
        <v>3</v>
      </c>
      <c r="T3720">
        <v>44</v>
      </c>
    </row>
    <row r="3721" spans="1:20">
      <c r="A3721" t="s">
        <v>3457</v>
      </c>
      <c r="B3721" s="4">
        <v>6</v>
      </c>
      <c r="C3721" s="4">
        <v>6</v>
      </c>
      <c r="D3721" s="4">
        <v>1999</v>
      </c>
      <c r="E3721" s="1">
        <f t="shared" si="116"/>
        <v>4342</v>
      </c>
      <c r="F3721">
        <v>61.5</v>
      </c>
      <c r="G3721">
        <v>21.78</v>
      </c>
      <c r="H3721" t="s">
        <v>2455</v>
      </c>
      <c r="I3721" s="4">
        <v>18</v>
      </c>
      <c r="J3721" s="4">
        <v>6</v>
      </c>
      <c r="K3721" s="6">
        <v>1999</v>
      </c>
      <c r="L3721" s="1">
        <f t="shared" si="117"/>
        <v>8725</v>
      </c>
      <c r="M3721">
        <v>61.5</v>
      </c>
      <c r="N3721">
        <v>21.78</v>
      </c>
      <c r="O3721" t="s">
        <v>2455</v>
      </c>
      <c r="P3721" t="s">
        <v>84</v>
      </c>
      <c r="Q3721" t="s">
        <v>35</v>
      </c>
      <c r="R3721">
        <v>12</v>
      </c>
      <c r="S3721">
        <v>0</v>
      </c>
      <c r="T3721">
        <v>0</v>
      </c>
    </row>
    <row r="3722" spans="1:20">
      <c r="A3722" t="s">
        <v>3997</v>
      </c>
      <c r="B3722" s="4">
        <v>15</v>
      </c>
      <c r="C3722" s="4">
        <v>5</v>
      </c>
      <c r="D3722" s="4">
        <v>1999</v>
      </c>
      <c r="E3722" s="1">
        <f t="shared" si="116"/>
        <v>7598</v>
      </c>
      <c r="F3722">
        <v>60.18</v>
      </c>
      <c r="G3722">
        <v>17.22</v>
      </c>
      <c r="H3722" t="s">
        <v>2497</v>
      </c>
      <c r="I3722" s="4">
        <v>5</v>
      </c>
      <c r="J3722" s="4">
        <v>7</v>
      </c>
      <c r="K3722" s="6">
        <v>1999</v>
      </c>
      <c r="L3722" s="1">
        <f t="shared" si="117"/>
        <v>4007</v>
      </c>
      <c r="M3722">
        <v>60.18</v>
      </c>
      <c r="N3722">
        <v>17.2</v>
      </c>
      <c r="O3722" t="s">
        <v>2497</v>
      </c>
      <c r="P3722" t="s">
        <v>40</v>
      </c>
      <c r="Q3722" t="s">
        <v>35</v>
      </c>
      <c r="R3722">
        <v>51</v>
      </c>
      <c r="S3722">
        <v>1</v>
      </c>
      <c r="T3722">
        <v>270</v>
      </c>
    </row>
    <row r="3723" spans="1:20">
      <c r="A3723" t="s">
        <v>4000</v>
      </c>
      <c r="B3723" s="4">
        <v>31</v>
      </c>
      <c r="C3723" s="4">
        <v>5</v>
      </c>
      <c r="D3723" s="4">
        <v>1999</v>
      </c>
      <c r="E3723" s="1">
        <f t="shared" si="116"/>
        <v>13442</v>
      </c>
      <c r="F3723">
        <v>58.23</v>
      </c>
      <c r="G3723">
        <v>12.77</v>
      </c>
      <c r="H3723" t="s">
        <v>2497</v>
      </c>
      <c r="I3723" s="4">
        <v>17</v>
      </c>
      <c r="J3723" s="4">
        <v>12</v>
      </c>
      <c r="K3723" s="6">
        <v>1999</v>
      </c>
      <c r="L3723" s="1">
        <f t="shared" si="117"/>
        <v>8543</v>
      </c>
      <c r="M3723">
        <v>58.12</v>
      </c>
      <c r="N3723">
        <v>12.53</v>
      </c>
      <c r="O3723" t="s">
        <v>2497</v>
      </c>
      <c r="P3723" t="s">
        <v>34</v>
      </c>
      <c r="Q3723" t="s">
        <v>35</v>
      </c>
      <c r="R3723">
        <v>200</v>
      </c>
      <c r="S3723">
        <v>19</v>
      </c>
      <c r="T3723">
        <v>227</v>
      </c>
    </row>
    <row r="3724" spans="1:20">
      <c r="A3724" t="s">
        <v>405</v>
      </c>
      <c r="B3724" s="4">
        <v>31</v>
      </c>
      <c r="C3724" s="4">
        <v>5</v>
      </c>
      <c r="D3724" s="4">
        <v>2000</v>
      </c>
      <c r="E3724" s="1">
        <f t="shared" si="116"/>
        <v>13443</v>
      </c>
      <c r="F3724">
        <v>51.5</v>
      </c>
      <c r="G3724">
        <v>12</v>
      </c>
      <c r="H3724" t="s">
        <v>332</v>
      </c>
      <c r="I3724" s="4">
        <v>15</v>
      </c>
      <c r="J3724" s="4">
        <v>6</v>
      </c>
      <c r="K3724" s="6">
        <v>2000</v>
      </c>
      <c r="L3724" s="1">
        <f t="shared" si="117"/>
        <v>7630</v>
      </c>
      <c r="M3724">
        <v>51.5</v>
      </c>
      <c r="N3724">
        <v>12</v>
      </c>
      <c r="O3724" t="s">
        <v>332</v>
      </c>
      <c r="P3724" t="s">
        <v>40</v>
      </c>
      <c r="Q3724" t="s">
        <v>35</v>
      </c>
      <c r="R3724">
        <v>15</v>
      </c>
      <c r="S3724">
        <v>0</v>
      </c>
      <c r="T3724">
        <v>0</v>
      </c>
    </row>
    <row r="3725" spans="1:20">
      <c r="A3725" t="s">
        <v>1122</v>
      </c>
      <c r="B3725" s="4">
        <v>13</v>
      </c>
      <c r="C3725" s="4">
        <v>5</v>
      </c>
      <c r="D3725" s="4">
        <v>2000</v>
      </c>
      <c r="E3725" s="1">
        <f t="shared" si="116"/>
        <v>6869</v>
      </c>
      <c r="F3725">
        <v>53.43</v>
      </c>
      <c r="G3725">
        <v>-2.52</v>
      </c>
      <c r="H3725" t="s">
        <v>4129</v>
      </c>
      <c r="I3725" s="4">
        <v>26</v>
      </c>
      <c r="J3725" s="4">
        <v>4</v>
      </c>
      <c r="K3725" s="6">
        <v>2001</v>
      </c>
      <c r="L3725" s="1">
        <f t="shared" si="117"/>
        <v>11588</v>
      </c>
      <c r="M3725">
        <v>53.45</v>
      </c>
      <c r="N3725">
        <v>-2.5300000000000002</v>
      </c>
      <c r="O3725" t="s">
        <v>4129</v>
      </c>
      <c r="P3725" t="s">
        <v>34</v>
      </c>
      <c r="Q3725" t="s">
        <v>35</v>
      </c>
      <c r="R3725">
        <v>348</v>
      </c>
      <c r="S3725">
        <v>3</v>
      </c>
      <c r="T3725">
        <v>330</v>
      </c>
    </row>
    <row r="3726" spans="1:20">
      <c r="A3726" t="s">
        <v>1518</v>
      </c>
      <c r="B3726" s="4">
        <v>6</v>
      </c>
      <c r="C3726" s="4">
        <v>5</v>
      </c>
      <c r="D3726" s="4">
        <v>2000</v>
      </c>
      <c r="E3726" s="1">
        <f t="shared" si="116"/>
        <v>4312</v>
      </c>
      <c r="F3726">
        <v>53.02</v>
      </c>
      <c r="G3726">
        <v>-2.2200000000000002</v>
      </c>
      <c r="H3726" t="s">
        <v>4129</v>
      </c>
      <c r="I3726" s="4">
        <v>9</v>
      </c>
      <c r="J3726" s="4">
        <v>9</v>
      </c>
      <c r="K3726" s="6">
        <v>2003</v>
      </c>
      <c r="L3726" s="1">
        <f t="shared" si="117"/>
        <v>5534</v>
      </c>
      <c r="M3726">
        <v>53.07</v>
      </c>
      <c r="N3726">
        <v>-2.2800000000000002</v>
      </c>
      <c r="O3726" t="s">
        <v>4129</v>
      </c>
      <c r="P3726" t="s">
        <v>34</v>
      </c>
      <c r="Q3726" t="s">
        <v>35</v>
      </c>
      <c r="R3726">
        <v>1221</v>
      </c>
      <c r="S3726">
        <v>8</v>
      </c>
      <c r="T3726">
        <v>322</v>
      </c>
    </row>
    <row r="3727" spans="1:20">
      <c r="A3727" t="s">
        <v>1519</v>
      </c>
      <c r="B3727" s="4">
        <v>30</v>
      </c>
      <c r="C3727" s="4">
        <v>4</v>
      </c>
      <c r="D3727" s="4">
        <v>2000</v>
      </c>
      <c r="E3727" s="1">
        <f t="shared" si="116"/>
        <v>13048</v>
      </c>
      <c r="F3727">
        <v>54.43</v>
      </c>
      <c r="G3727">
        <v>-6.67</v>
      </c>
      <c r="H3727" t="s">
        <v>4129</v>
      </c>
      <c r="I3727" s="4">
        <v>10</v>
      </c>
      <c r="J3727" s="4">
        <v>5</v>
      </c>
      <c r="K3727" s="6">
        <v>2001</v>
      </c>
      <c r="L3727" s="1">
        <f t="shared" si="117"/>
        <v>5774</v>
      </c>
      <c r="M3727">
        <v>54.53</v>
      </c>
      <c r="N3727">
        <v>-6.7</v>
      </c>
      <c r="O3727" t="s">
        <v>4129</v>
      </c>
      <c r="P3727" t="s">
        <v>34</v>
      </c>
      <c r="Q3727" t="s">
        <v>35</v>
      </c>
      <c r="R3727">
        <v>375</v>
      </c>
      <c r="S3727">
        <v>12</v>
      </c>
      <c r="T3727">
        <v>350</v>
      </c>
    </row>
    <row r="3728" spans="1:20">
      <c r="A3728" t="s">
        <v>2026</v>
      </c>
      <c r="B3728" s="4">
        <v>22</v>
      </c>
      <c r="C3728" s="4">
        <v>5</v>
      </c>
      <c r="D3728" s="4">
        <v>2000</v>
      </c>
      <c r="E3728" s="1">
        <f t="shared" si="116"/>
        <v>10156</v>
      </c>
      <c r="F3728">
        <v>52.82</v>
      </c>
      <c r="G3728">
        <v>4.67</v>
      </c>
      <c r="H3728" t="s">
        <v>1615</v>
      </c>
      <c r="I3728" s="4">
        <v>8</v>
      </c>
      <c r="J3728" s="4">
        <v>10</v>
      </c>
      <c r="K3728" s="6">
        <v>2006</v>
      </c>
      <c r="L3728" s="1">
        <f t="shared" si="117"/>
        <v>5202</v>
      </c>
      <c r="M3728">
        <v>51.53</v>
      </c>
      <c r="N3728">
        <v>6.13</v>
      </c>
      <c r="O3728" t="s">
        <v>1615</v>
      </c>
      <c r="P3728" t="s">
        <v>40</v>
      </c>
      <c r="Q3728" t="s">
        <v>52</v>
      </c>
      <c r="R3728">
        <v>2330</v>
      </c>
      <c r="S3728">
        <v>174</v>
      </c>
      <c r="T3728">
        <v>146</v>
      </c>
    </row>
    <row r="3729" spans="1:20">
      <c r="A3729" t="s">
        <v>2033</v>
      </c>
      <c r="B3729" s="4">
        <v>21</v>
      </c>
      <c r="C3729" s="4">
        <v>4</v>
      </c>
      <c r="D3729" s="4">
        <v>2000</v>
      </c>
      <c r="E3729" s="1">
        <f t="shared" si="116"/>
        <v>9761</v>
      </c>
      <c r="F3729">
        <v>51.98</v>
      </c>
      <c r="G3729">
        <v>5.93</v>
      </c>
      <c r="H3729" t="s">
        <v>1615</v>
      </c>
      <c r="I3729" s="4">
        <v>8</v>
      </c>
      <c r="J3729" s="4">
        <v>10</v>
      </c>
      <c r="K3729" s="6">
        <v>2000</v>
      </c>
      <c r="L3729" s="1">
        <f t="shared" si="117"/>
        <v>5196</v>
      </c>
      <c r="M3729">
        <v>51.97</v>
      </c>
      <c r="N3729">
        <v>5.93</v>
      </c>
      <c r="O3729" t="s">
        <v>1615</v>
      </c>
      <c r="P3729" t="s">
        <v>34</v>
      </c>
      <c r="Q3729" t="s">
        <v>27</v>
      </c>
      <c r="R3729">
        <v>170</v>
      </c>
      <c r="S3729">
        <v>0</v>
      </c>
      <c r="T3729">
        <v>0</v>
      </c>
    </row>
    <row r="3730" spans="1:20">
      <c r="A3730" t="s">
        <v>2034</v>
      </c>
      <c r="B3730" s="4">
        <v>3</v>
      </c>
      <c r="C3730" s="4">
        <v>5</v>
      </c>
      <c r="D3730" s="4">
        <v>2000</v>
      </c>
      <c r="E3730" s="1">
        <f t="shared" si="116"/>
        <v>3216</v>
      </c>
      <c r="F3730">
        <v>51.98</v>
      </c>
      <c r="G3730">
        <v>5.93</v>
      </c>
      <c r="H3730" t="s">
        <v>1615</v>
      </c>
      <c r="I3730" s="4">
        <v>4</v>
      </c>
      <c r="J3730" s="4">
        <v>7</v>
      </c>
      <c r="K3730" s="6">
        <v>2000</v>
      </c>
      <c r="L3730" s="1">
        <f t="shared" si="117"/>
        <v>3643</v>
      </c>
      <c r="M3730">
        <v>51.98</v>
      </c>
      <c r="N3730">
        <v>5.93</v>
      </c>
      <c r="O3730" t="s">
        <v>1615</v>
      </c>
      <c r="P3730" t="s">
        <v>81</v>
      </c>
      <c r="Q3730" t="s">
        <v>35</v>
      </c>
      <c r="R3730">
        <v>62</v>
      </c>
      <c r="S3730">
        <v>2</v>
      </c>
      <c r="T3730">
        <v>91</v>
      </c>
    </row>
    <row r="3731" spans="1:20">
      <c r="A3731" t="s">
        <v>2035</v>
      </c>
      <c r="B3731" s="4">
        <v>3</v>
      </c>
      <c r="C3731" s="4">
        <v>5</v>
      </c>
      <c r="D3731" s="4">
        <v>2000</v>
      </c>
      <c r="E3731" s="1">
        <f t="shared" si="116"/>
        <v>3216</v>
      </c>
      <c r="F3731">
        <v>51.98</v>
      </c>
      <c r="G3731">
        <v>5.93</v>
      </c>
      <c r="H3731" t="s">
        <v>1615</v>
      </c>
      <c r="I3731" s="4">
        <v>22</v>
      </c>
      <c r="J3731" s="4">
        <v>12</v>
      </c>
      <c r="K3731" s="6">
        <v>2001</v>
      </c>
      <c r="L3731" s="1">
        <f t="shared" si="117"/>
        <v>10371</v>
      </c>
      <c r="M3731">
        <v>51.98</v>
      </c>
      <c r="N3731">
        <v>5.93</v>
      </c>
      <c r="O3731" t="s">
        <v>1615</v>
      </c>
      <c r="P3731" t="s">
        <v>34</v>
      </c>
      <c r="Q3731" t="s">
        <v>27</v>
      </c>
      <c r="R3731">
        <v>598</v>
      </c>
      <c r="S3731">
        <v>3</v>
      </c>
      <c r="T3731">
        <v>149</v>
      </c>
    </row>
    <row r="3732" spans="1:20">
      <c r="A3732" t="s">
        <v>2036</v>
      </c>
      <c r="B3732" s="4">
        <v>3</v>
      </c>
      <c r="C3732" s="4">
        <v>5</v>
      </c>
      <c r="D3732" s="4">
        <v>2000</v>
      </c>
      <c r="E3732" s="1">
        <f t="shared" si="116"/>
        <v>3216</v>
      </c>
      <c r="F3732">
        <v>51.98</v>
      </c>
      <c r="G3732">
        <v>5.93</v>
      </c>
      <c r="H3732" t="s">
        <v>1615</v>
      </c>
      <c r="I3732" s="4">
        <v>5</v>
      </c>
      <c r="J3732" s="4">
        <v>9</v>
      </c>
      <c r="K3732" s="6">
        <v>2000</v>
      </c>
      <c r="L3732" s="1">
        <f t="shared" si="117"/>
        <v>4070</v>
      </c>
      <c r="M3732">
        <v>51.97</v>
      </c>
      <c r="N3732">
        <v>5.92</v>
      </c>
      <c r="O3732" t="s">
        <v>1615</v>
      </c>
      <c r="P3732" t="s">
        <v>40</v>
      </c>
      <c r="Q3732" t="s">
        <v>27</v>
      </c>
      <c r="R3732">
        <v>125</v>
      </c>
      <c r="S3732">
        <v>2</v>
      </c>
      <c r="T3732">
        <v>270</v>
      </c>
    </row>
    <row r="3733" spans="1:20">
      <c r="A3733" t="s">
        <v>2037</v>
      </c>
      <c r="B3733" s="4">
        <v>3</v>
      </c>
      <c r="C3733" s="4">
        <v>5</v>
      </c>
      <c r="D3733" s="4">
        <v>2000</v>
      </c>
      <c r="E3733" s="1">
        <f t="shared" si="116"/>
        <v>3216</v>
      </c>
      <c r="F3733">
        <v>51.97</v>
      </c>
      <c r="G3733">
        <v>5.9</v>
      </c>
      <c r="H3733" t="s">
        <v>1615</v>
      </c>
      <c r="I3733" s="4">
        <v>7</v>
      </c>
      <c r="J3733" s="4">
        <v>3</v>
      </c>
      <c r="K3733" s="6">
        <v>2001</v>
      </c>
      <c r="L3733" s="1">
        <f t="shared" si="117"/>
        <v>4617</v>
      </c>
      <c r="M3733">
        <v>51.97</v>
      </c>
      <c r="N3733">
        <v>5.9</v>
      </c>
      <c r="O3733" t="s">
        <v>1615</v>
      </c>
      <c r="P3733" t="s">
        <v>34</v>
      </c>
      <c r="Q3733" t="s">
        <v>27</v>
      </c>
      <c r="R3733">
        <v>308</v>
      </c>
      <c r="S3733">
        <v>0</v>
      </c>
      <c r="T3733">
        <v>0</v>
      </c>
    </row>
    <row r="3734" spans="1:20">
      <c r="A3734" t="s">
        <v>2038</v>
      </c>
      <c r="B3734" s="4">
        <v>3</v>
      </c>
      <c r="C3734" s="4">
        <v>5</v>
      </c>
      <c r="D3734" s="4">
        <v>2000</v>
      </c>
      <c r="E3734" s="1">
        <f t="shared" si="116"/>
        <v>3216</v>
      </c>
      <c r="F3734">
        <v>51.97</v>
      </c>
      <c r="G3734">
        <v>5.9</v>
      </c>
      <c r="H3734" t="s">
        <v>1615</v>
      </c>
      <c r="I3734" s="4">
        <v>1</v>
      </c>
      <c r="J3734" s="4">
        <v>10</v>
      </c>
      <c r="K3734" s="6">
        <v>2003</v>
      </c>
      <c r="L3734" s="1">
        <f t="shared" si="117"/>
        <v>2642</v>
      </c>
      <c r="M3734">
        <v>51.97</v>
      </c>
      <c r="N3734">
        <v>5.9</v>
      </c>
      <c r="O3734" t="s">
        <v>1615</v>
      </c>
      <c r="P3734" t="s">
        <v>34</v>
      </c>
      <c r="Q3734" t="s">
        <v>27</v>
      </c>
      <c r="R3734">
        <v>1246</v>
      </c>
      <c r="S3734">
        <v>0</v>
      </c>
      <c r="T3734">
        <v>0</v>
      </c>
    </row>
    <row r="3735" spans="1:20">
      <c r="A3735" t="s">
        <v>2039</v>
      </c>
      <c r="B3735" s="4">
        <v>3</v>
      </c>
      <c r="C3735" s="4">
        <v>5</v>
      </c>
      <c r="D3735" s="4">
        <v>2000</v>
      </c>
      <c r="E3735" s="1">
        <f t="shared" si="116"/>
        <v>3216</v>
      </c>
      <c r="F3735">
        <v>51.97</v>
      </c>
      <c r="G3735">
        <v>5.9</v>
      </c>
      <c r="H3735" t="s">
        <v>1615</v>
      </c>
      <c r="I3735" s="4">
        <v>21</v>
      </c>
      <c r="J3735" s="4">
        <v>2</v>
      </c>
      <c r="K3735" s="6">
        <v>2001</v>
      </c>
      <c r="L3735" s="1">
        <f t="shared" si="117"/>
        <v>9703</v>
      </c>
      <c r="M3735">
        <v>51.97</v>
      </c>
      <c r="N3735">
        <v>5.92</v>
      </c>
      <c r="O3735" t="s">
        <v>1615</v>
      </c>
      <c r="P3735" t="s">
        <v>34</v>
      </c>
      <c r="Q3735" t="s">
        <v>27</v>
      </c>
      <c r="R3735">
        <v>294</v>
      </c>
      <c r="S3735">
        <v>3</v>
      </c>
      <c r="T3735">
        <v>130</v>
      </c>
    </row>
    <row r="3736" spans="1:20">
      <c r="A3736" t="s">
        <v>2040</v>
      </c>
      <c r="B3736" s="4">
        <v>10</v>
      </c>
      <c r="C3736" s="4">
        <v>5</v>
      </c>
      <c r="D3736" s="4">
        <v>2000</v>
      </c>
      <c r="E3736" s="1">
        <f t="shared" si="116"/>
        <v>5773</v>
      </c>
      <c r="F3736">
        <v>51.98</v>
      </c>
      <c r="G3736">
        <v>5.93</v>
      </c>
      <c r="H3736" t="s">
        <v>1615</v>
      </c>
      <c r="I3736" s="4">
        <v>8</v>
      </c>
      <c r="J3736" s="4">
        <v>2</v>
      </c>
      <c r="K3736" s="6">
        <v>2001</v>
      </c>
      <c r="L3736" s="1">
        <f t="shared" si="117"/>
        <v>4954</v>
      </c>
      <c r="M3736">
        <v>51.98</v>
      </c>
      <c r="N3736">
        <v>5.93</v>
      </c>
      <c r="O3736" t="s">
        <v>1615</v>
      </c>
      <c r="P3736" t="s">
        <v>34</v>
      </c>
      <c r="Q3736" t="s">
        <v>27</v>
      </c>
      <c r="R3736">
        <v>274</v>
      </c>
      <c r="S3736">
        <v>0</v>
      </c>
      <c r="T3736">
        <v>0</v>
      </c>
    </row>
    <row r="3737" spans="1:20">
      <c r="A3737" t="s">
        <v>2041</v>
      </c>
      <c r="B3737" s="4">
        <v>10</v>
      </c>
      <c r="C3737" s="4">
        <v>5</v>
      </c>
      <c r="D3737" s="4">
        <v>2000</v>
      </c>
      <c r="E3737" s="1">
        <f t="shared" si="116"/>
        <v>5773</v>
      </c>
      <c r="F3737">
        <v>51.98</v>
      </c>
      <c r="G3737">
        <v>5.93</v>
      </c>
      <c r="H3737" t="s">
        <v>1615</v>
      </c>
      <c r="I3737" s="4">
        <v>22</v>
      </c>
      <c r="J3737" s="4">
        <v>2</v>
      </c>
      <c r="K3737" s="6">
        <v>2001</v>
      </c>
      <c r="L3737" s="1">
        <f t="shared" si="117"/>
        <v>10068</v>
      </c>
      <c r="M3737">
        <v>51.98</v>
      </c>
      <c r="N3737">
        <v>5.93</v>
      </c>
      <c r="O3737" t="s">
        <v>1615</v>
      </c>
      <c r="P3737" t="s">
        <v>34</v>
      </c>
      <c r="Q3737" t="s">
        <v>27</v>
      </c>
      <c r="R3737">
        <v>288</v>
      </c>
      <c r="S3737">
        <v>0</v>
      </c>
      <c r="T3737">
        <v>0</v>
      </c>
    </row>
    <row r="3738" spans="1:20">
      <c r="A3738" t="s">
        <v>2042</v>
      </c>
      <c r="B3738" s="4">
        <v>11</v>
      </c>
      <c r="C3738" s="4">
        <v>5</v>
      </c>
      <c r="D3738" s="4">
        <v>2000</v>
      </c>
      <c r="E3738" s="1">
        <f t="shared" si="116"/>
        <v>6138</v>
      </c>
      <c r="F3738">
        <v>51.97</v>
      </c>
      <c r="G3738">
        <v>5.97</v>
      </c>
      <c r="H3738" t="s">
        <v>1615</v>
      </c>
      <c r="I3738" s="4">
        <v>13</v>
      </c>
      <c r="J3738" s="4">
        <v>10</v>
      </c>
      <c r="K3738" s="6">
        <v>2000</v>
      </c>
      <c r="L3738" s="1">
        <f t="shared" si="117"/>
        <v>7022</v>
      </c>
      <c r="M3738">
        <v>51.97</v>
      </c>
      <c r="N3738">
        <v>5.9</v>
      </c>
      <c r="O3738" t="s">
        <v>1615</v>
      </c>
      <c r="P3738" t="s">
        <v>34</v>
      </c>
      <c r="Q3738" t="s">
        <v>27</v>
      </c>
      <c r="R3738">
        <v>155</v>
      </c>
      <c r="S3738">
        <v>6</v>
      </c>
      <c r="T3738">
        <v>270</v>
      </c>
    </row>
    <row r="3739" spans="1:20">
      <c r="A3739" t="s">
        <v>2043</v>
      </c>
      <c r="B3739" s="4">
        <v>11</v>
      </c>
      <c r="C3739" s="4">
        <v>5</v>
      </c>
      <c r="D3739" s="4">
        <v>2000</v>
      </c>
      <c r="E3739" s="1">
        <f t="shared" si="116"/>
        <v>6138</v>
      </c>
      <c r="F3739">
        <v>51.97</v>
      </c>
      <c r="G3739">
        <v>5.92</v>
      </c>
      <c r="H3739" t="s">
        <v>1615</v>
      </c>
      <c r="I3739" s="4">
        <v>15</v>
      </c>
      <c r="J3739" s="4">
        <v>3</v>
      </c>
      <c r="K3739" s="6">
        <v>2010</v>
      </c>
      <c r="L3739" s="1">
        <f t="shared" si="117"/>
        <v>7548</v>
      </c>
      <c r="M3739">
        <v>51.95</v>
      </c>
      <c r="N3739">
        <v>5.92</v>
      </c>
      <c r="O3739" t="s">
        <v>1615</v>
      </c>
      <c r="P3739" t="s">
        <v>40</v>
      </c>
      <c r="Q3739" t="s">
        <v>35</v>
      </c>
      <c r="R3739">
        <v>3595</v>
      </c>
      <c r="S3739">
        <v>2</v>
      </c>
      <c r="T3739">
        <v>270</v>
      </c>
    </row>
    <row r="3740" spans="1:20">
      <c r="A3740" t="s">
        <v>2044</v>
      </c>
      <c r="B3740" s="4">
        <v>11</v>
      </c>
      <c r="C3740" s="4">
        <v>5</v>
      </c>
      <c r="D3740" s="4">
        <v>2000</v>
      </c>
      <c r="E3740" s="1">
        <f t="shared" si="116"/>
        <v>6138</v>
      </c>
      <c r="F3740">
        <v>51.97</v>
      </c>
      <c r="G3740">
        <v>5.9</v>
      </c>
      <c r="H3740" t="s">
        <v>1615</v>
      </c>
      <c r="I3740" s="4">
        <v>23</v>
      </c>
      <c r="J3740" s="4">
        <v>2</v>
      </c>
      <c r="K3740" s="6">
        <v>2001</v>
      </c>
      <c r="L3740" s="1">
        <f t="shared" si="117"/>
        <v>10433</v>
      </c>
      <c r="M3740">
        <v>51.97</v>
      </c>
      <c r="N3740">
        <v>5.92</v>
      </c>
      <c r="O3740" t="s">
        <v>1615</v>
      </c>
      <c r="P3740" t="s">
        <v>34</v>
      </c>
      <c r="Q3740" t="s">
        <v>27</v>
      </c>
      <c r="R3740">
        <v>288</v>
      </c>
      <c r="S3740">
        <v>3</v>
      </c>
      <c r="T3740">
        <v>130</v>
      </c>
    </row>
    <row r="3741" spans="1:20">
      <c r="A3741" t="s">
        <v>2045</v>
      </c>
      <c r="B3741" s="4">
        <v>11</v>
      </c>
      <c r="C3741" s="4">
        <v>5</v>
      </c>
      <c r="D3741" s="4">
        <v>2000</v>
      </c>
      <c r="E3741" s="1">
        <f t="shared" si="116"/>
        <v>6138</v>
      </c>
      <c r="F3741">
        <v>51.97</v>
      </c>
      <c r="G3741">
        <v>5.88</v>
      </c>
      <c r="H3741" t="s">
        <v>1615</v>
      </c>
      <c r="I3741" s="4">
        <v>9</v>
      </c>
      <c r="J3741" s="4">
        <v>12</v>
      </c>
      <c r="K3741" s="6">
        <v>2000</v>
      </c>
      <c r="L3741" s="1">
        <f t="shared" si="117"/>
        <v>5622</v>
      </c>
      <c r="M3741">
        <v>51.97</v>
      </c>
      <c r="N3741">
        <v>5.85</v>
      </c>
      <c r="O3741" t="s">
        <v>1615</v>
      </c>
      <c r="P3741" t="s">
        <v>34</v>
      </c>
      <c r="Q3741" t="s">
        <v>27</v>
      </c>
      <c r="R3741">
        <v>212</v>
      </c>
      <c r="S3741">
        <v>2</v>
      </c>
      <c r="T3741">
        <v>270</v>
      </c>
    </row>
    <row r="3742" spans="1:20">
      <c r="A3742" t="s">
        <v>2046</v>
      </c>
      <c r="B3742" s="4">
        <v>11</v>
      </c>
      <c r="C3742" s="4">
        <v>5</v>
      </c>
      <c r="D3742" s="4">
        <v>2000</v>
      </c>
      <c r="E3742" s="1">
        <f t="shared" si="116"/>
        <v>6138</v>
      </c>
      <c r="F3742">
        <v>51.97</v>
      </c>
      <c r="G3742">
        <v>5.87</v>
      </c>
      <c r="H3742" t="s">
        <v>1615</v>
      </c>
      <c r="I3742" s="4">
        <v>17</v>
      </c>
      <c r="J3742" s="4">
        <v>6</v>
      </c>
      <c r="K3742" s="6">
        <v>2000</v>
      </c>
      <c r="L3742" s="1">
        <f t="shared" si="117"/>
        <v>8361</v>
      </c>
      <c r="M3742">
        <v>51.97</v>
      </c>
      <c r="N3742">
        <v>5.87</v>
      </c>
      <c r="O3742" t="s">
        <v>1615</v>
      </c>
      <c r="P3742" t="s">
        <v>81</v>
      </c>
      <c r="Q3742" t="s">
        <v>35</v>
      </c>
      <c r="R3742">
        <v>37</v>
      </c>
      <c r="S3742">
        <v>0</v>
      </c>
      <c r="T3742">
        <v>0</v>
      </c>
    </row>
    <row r="3743" spans="1:20">
      <c r="A3743" t="s">
        <v>2047</v>
      </c>
      <c r="B3743" s="4">
        <v>19</v>
      </c>
      <c r="C3743" s="4">
        <v>5</v>
      </c>
      <c r="D3743" s="4">
        <v>2000</v>
      </c>
      <c r="E3743" s="1">
        <f t="shared" si="116"/>
        <v>9060</v>
      </c>
      <c r="F3743">
        <v>51.97</v>
      </c>
      <c r="G3743">
        <v>5.97</v>
      </c>
      <c r="H3743" t="s">
        <v>1615</v>
      </c>
      <c r="I3743" s="4">
        <v>24</v>
      </c>
      <c r="J3743" s="4">
        <v>2</v>
      </c>
      <c r="K3743" s="6">
        <v>2001</v>
      </c>
      <c r="L3743" s="1">
        <f t="shared" si="117"/>
        <v>10798</v>
      </c>
      <c r="M3743">
        <v>51.97</v>
      </c>
      <c r="N3743">
        <v>5.93</v>
      </c>
      <c r="O3743" t="s">
        <v>1615</v>
      </c>
      <c r="P3743" t="s">
        <v>34</v>
      </c>
      <c r="Q3743" t="s">
        <v>27</v>
      </c>
      <c r="R3743">
        <v>281</v>
      </c>
      <c r="S3743">
        <v>3</v>
      </c>
      <c r="T3743">
        <v>231</v>
      </c>
    </row>
    <row r="3744" spans="1:20">
      <c r="A3744" t="s">
        <v>2048</v>
      </c>
      <c r="B3744" s="4">
        <v>19</v>
      </c>
      <c r="C3744" s="4">
        <v>5</v>
      </c>
      <c r="D3744" s="4">
        <v>2000</v>
      </c>
      <c r="E3744" s="1">
        <f t="shared" si="116"/>
        <v>9060</v>
      </c>
      <c r="F3744">
        <v>51.97</v>
      </c>
      <c r="G3744">
        <v>5.97</v>
      </c>
      <c r="H3744" t="s">
        <v>1615</v>
      </c>
      <c r="I3744" s="4">
        <v>10</v>
      </c>
      <c r="J3744" s="4">
        <v>11</v>
      </c>
      <c r="K3744" s="6">
        <v>2001</v>
      </c>
      <c r="L3744" s="1">
        <f t="shared" si="117"/>
        <v>5958</v>
      </c>
      <c r="M3744">
        <v>51.97</v>
      </c>
      <c r="N3744">
        <v>5.93</v>
      </c>
      <c r="O3744" t="s">
        <v>1615</v>
      </c>
      <c r="P3744" t="s">
        <v>34</v>
      </c>
      <c r="Q3744" t="s">
        <v>27</v>
      </c>
      <c r="R3744">
        <v>540</v>
      </c>
      <c r="S3744">
        <v>3</v>
      </c>
      <c r="T3744">
        <v>231</v>
      </c>
    </row>
    <row r="3745" spans="1:20">
      <c r="A3745" t="s">
        <v>2049</v>
      </c>
      <c r="B3745" s="4">
        <v>25</v>
      </c>
      <c r="C3745" s="4">
        <v>5</v>
      </c>
      <c r="D3745" s="4">
        <v>2000</v>
      </c>
      <c r="E3745" s="1">
        <f t="shared" si="116"/>
        <v>11252</v>
      </c>
      <c r="F3745">
        <v>51.95</v>
      </c>
      <c r="G3745">
        <v>5.85</v>
      </c>
      <c r="H3745" t="s">
        <v>1615</v>
      </c>
      <c r="I3745" s="4">
        <v>3</v>
      </c>
      <c r="J3745" s="4">
        <v>1</v>
      </c>
      <c r="K3745" s="6">
        <v>2001</v>
      </c>
      <c r="L3745" s="1">
        <f t="shared" si="117"/>
        <v>3097</v>
      </c>
      <c r="M3745">
        <v>51.97</v>
      </c>
      <c r="N3745">
        <v>5.85</v>
      </c>
      <c r="O3745" t="s">
        <v>1615</v>
      </c>
      <c r="P3745" t="s">
        <v>34</v>
      </c>
      <c r="Q3745" t="s">
        <v>27</v>
      </c>
      <c r="R3745">
        <v>223</v>
      </c>
      <c r="S3745">
        <v>0</v>
      </c>
      <c r="T3745">
        <v>0</v>
      </c>
    </row>
    <row r="3746" spans="1:20">
      <c r="A3746" t="s">
        <v>2050</v>
      </c>
      <c r="B3746" s="4">
        <v>25</v>
      </c>
      <c r="C3746" s="4">
        <v>5</v>
      </c>
      <c r="D3746" s="4">
        <v>2000</v>
      </c>
      <c r="E3746" s="1">
        <f t="shared" si="116"/>
        <v>11252</v>
      </c>
      <c r="F3746">
        <v>51.95</v>
      </c>
      <c r="G3746">
        <v>5.85</v>
      </c>
      <c r="H3746" t="s">
        <v>1615</v>
      </c>
      <c r="I3746" s="4">
        <v>3</v>
      </c>
      <c r="J3746" s="4">
        <v>1</v>
      </c>
      <c r="K3746" s="6">
        <v>2001</v>
      </c>
      <c r="L3746" s="1">
        <f t="shared" si="117"/>
        <v>3097</v>
      </c>
      <c r="M3746">
        <v>51.97</v>
      </c>
      <c r="N3746">
        <v>5.85</v>
      </c>
      <c r="O3746" t="s">
        <v>1615</v>
      </c>
      <c r="P3746" t="s">
        <v>34</v>
      </c>
      <c r="Q3746" t="s">
        <v>27</v>
      </c>
      <c r="R3746">
        <v>223</v>
      </c>
      <c r="S3746">
        <v>0</v>
      </c>
      <c r="T3746">
        <v>0</v>
      </c>
    </row>
    <row r="3747" spans="1:20">
      <c r="A3747" t="s">
        <v>2051</v>
      </c>
      <c r="B3747" s="4">
        <v>28</v>
      </c>
      <c r="C3747" s="4">
        <v>5</v>
      </c>
      <c r="D3747" s="4">
        <v>2000</v>
      </c>
      <c r="E3747" s="1">
        <f t="shared" si="116"/>
        <v>12348</v>
      </c>
      <c r="F3747">
        <v>51.97</v>
      </c>
      <c r="G3747">
        <v>5.97</v>
      </c>
      <c r="H3747" t="s">
        <v>1615</v>
      </c>
      <c r="I3747" s="4">
        <v>30</v>
      </c>
      <c r="J3747" s="4">
        <v>5</v>
      </c>
      <c r="K3747" s="6">
        <v>2000</v>
      </c>
      <c r="L3747" s="1">
        <f t="shared" si="117"/>
        <v>13078</v>
      </c>
      <c r="M3747">
        <v>51.97</v>
      </c>
      <c r="N3747">
        <v>5.97</v>
      </c>
      <c r="O3747" t="s">
        <v>1615</v>
      </c>
      <c r="P3747" t="s">
        <v>40</v>
      </c>
      <c r="Q3747" t="s">
        <v>35</v>
      </c>
      <c r="R3747">
        <v>2</v>
      </c>
      <c r="S3747">
        <v>0</v>
      </c>
      <c r="T3747">
        <v>0</v>
      </c>
    </row>
    <row r="3748" spans="1:20">
      <c r="A3748" t="s">
        <v>2055</v>
      </c>
      <c r="B3748" s="4">
        <v>7</v>
      </c>
      <c r="C3748" s="4">
        <v>5</v>
      </c>
      <c r="D3748" s="4">
        <v>2000</v>
      </c>
      <c r="E3748" s="1">
        <f t="shared" si="116"/>
        <v>4677</v>
      </c>
      <c r="F3748">
        <v>52.73</v>
      </c>
      <c r="G3748">
        <v>6.88</v>
      </c>
      <c r="H3748" t="s">
        <v>1615</v>
      </c>
      <c r="I3748" s="4">
        <v>24</v>
      </c>
      <c r="J3748" s="4">
        <v>9</v>
      </c>
      <c r="K3748" s="6">
        <v>2001</v>
      </c>
      <c r="L3748" s="1">
        <f t="shared" si="117"/>
        <v>11011</v>
      </c>
      <c r="M3748">
        <v>52.73</v>
      </c>
      <c r="N3748">
        <v>6.9</v>
      </c>
      <c r="O3748" t="s">
        <v>1615</v>
      </c>
      <c r="P3748" t="s">
        <v>34</v>
      </c>
      <c r="Q3748" t="s">
        <v>27</v>
      </c>
      <c r="R3748">
        <v>505</v>
      </c>
      <c r="S3748">
        <v>2</v>
      </c>
      <c r="T3748">
        <v>91</v>
      </c>
    </row>
    <row r="3749" spans="1:20">
      <c r="A3749" t="s">
        <v>2056</v>
      </c>
      <c r="B3749" s="4">
        <v>7</v>
      </c>
      <c r="C3749" s="4">
        <v>5</v>
      </c>
      <c r="D3749" s="4">
        <v>2000</v>
      </c>
      <c r="E3749" s="1">
        <f t="shared" si="116"/>
        <v>4677</v>
      </c>
      <c r="F3749">
        <v>52.73</v>
      </c>
      <c r="G3749">
        <v>6.88</v>
      </c>
      <c r="H3749" t="s">
        <v>1615</v>
      </c>
      <c r="I3749" s="4">
        <v>3</v>
      </c>
      <c r="J3749" s="4">
        <v>12</v>
      </c>
      <c r="K3749" s="6">
        <v>2000</v>
      </c>
      <c r="L3749" s="1">
        <f t="shared" si="117"/>
        <v>3430</v>
      </c>
      <c r="M3749">
        <v>52.73</v>
      </c>
      <c r="N3749">
        <v>6.88</v>
      </c>
      <c r="O3749" t="s">
        <v>1615</v>
      </c>
      <c r="P3749" t="s">
        <v>34</v>
      </c>
      <c r="Q3749" t="s">
        <v>27</v>
      </c>
      <c r="R3749">
        <v>210</v>
      </c>
      <c r="S3749">
        <v>2</v>
      </c>
      <c r="T3749">
        <v>181</v>
      </c>
    </row>
    <row r="3750" spans="1:20">
      <c r="A3750" t="s">
        <v>2057</v>
      </c>
      <c r="B3750" s="4">
        <v>21</v>
      </c>
      <c r="C3750" s="4">
        <v>5</v>
      </c>
      <c r="D3750" s="4">
        <v>2000</v>
      </c>
      <c r="E3750" s="1">
        <f t="shared" si="116"/>
        <v>9791</v>
      </c>
      <c r="F3750">
        <v>52.73</v>
      </c>
      <c r="G3750">
        <v>6.88</v>
      </c>
      <c r="H3750" t="s">
        <v>1615</v>
      </c>
      <c r="I3750" s="4">
        <v>1</v>
      </c>
      <c r="J3750" s="4">
        <v>7</v>
      </c>
      <c r="K3750" s="6">
        <v>2000</v>
      </c>
      <c r="L3750" s="1">
        <f t="shared" si="117"/>
        <v>2547</v>
      </c>
      <c r="M3750">
        <v>52.73</v>
      </c>
      <c r="N3750">
        <v>6.88</v>
      </c>
      <c r="O3750" t="s">
        <v>1615</v>
      </c>
      <c r="P3750" t="s">
        <v>40</v>
      </c>
      <c r="Q3750" t="s">
        <v>35</v>
      </c>
      <c r="R3750">
        <v>41</v>
      </c>
      <c r="S3750">
        <v>0</v>
      </c>
      <c r="T3750">
        <v>0</v>
      </c>
    </row>
    <row r="3751" spans="1:20">
      <c r="A3751" t="s">
        <v>2058</v>
      </c>
      <c r="B3751" s="4">
        <v>22</v>
      </c>
      <c r="C3751" s="4">
        <v>5</v>
      </c>
      <c r="D3751" s="4">
        <v>2000</v>
      </c>
      <c r="E3751" s="1">
        <f t="shared" si="116"/>
        <v>10156</v>
      </c>
      <c r="F3751">
        <v>52.78</v>
      </c>
      <c r="G3751">
        <v>6.88</v>
      </c>
      <c r="H3751" t="s">
        <v>1615</v>
      </c>
      <c r="I3751" s="4">
        <v>5</v>
      </c>
      <c r="J3751" s="4">
        <v>6</v>
      </c>
      <c r="K3751" s="6">
        <v>2000</v>
      </c>
      <c r="L3751" s="1">
        <f t="shared" si="117"/>
        <v>3978</v>
      </c>
      <c r="M3751">
        <v>52.8</v>
      </c>
      <c r="N3751">
        <v>6.87</v>
      </c>
      <c r="O3751" t="s">
        <v>1615</v>
      </c>
      <c r="P3751" t="s">
        <v>84</v>
      </c>
      <c r="Q3751" t="s">
        <v>35</v>
      </c>
      <c r="R3751">
        <v>14</v>
      </c>
      <c r="S3751">
        <v>2</v>
      </c>
      <c r="T3751">
        <v>270</v>
      </c>
    </row>
    <row r="3752" spans="1:20">
      <c r="A3752" t="s">
        <v>2059</v>
      </c>
      <c r="B3752" s="4">
        <v>22</v>
      </c>
      <c r="C3752" s="4">
        <v>5</v>
      </c>
      <c r="D3752" s="4">
        <v>2000</v>
      </c>
      <c r="E3752" s="1">
        <f t="shared" si="116"/>
        <v>10156</v>
      </c>
      <c r="F3752">
        <v>52.78</v>
      </c>
      <c r="G3752">
        <v>6.88</v>
      </c>
      <c r="H3752" t="s">
        <v>1615</v>
      </c>
      <c r="I3752" s="4">
        <v>15</v>
      </c>
      <c r="J3752" s="4">
        <v>6</v>
      </c>
      <c r="K3752" s="6">
        <v>2000</v>
      </c>
      <c r="L3752" s="1">
        <f t="shared" si="117"/>
        <v>7630</v>
      </c>
      <c r="M3752">
        <v>52.8</v>
      </c>
      <c r="N3752">
        <v>6.87</v>
      </c>
      <c r="O3752" t="s">
        <v>1615</v>
      </c>
      <c r="P3752" t="s">
        <v>84</v>
      </c>
      <c r="Q3752" t="s">
        <v>35</v>
      </c>
      <c r="R3752">
        <v>24</v>
      </c>
      <c r="S3752">
        <v>2</v>
      </c>
      <c r="T3752">
        <v>270</v>
      </c>
    </row>
    <row r="3753" spans="1:20">
      <c r="A3753" t="s">
        <v>2348</v>
      </c>
      <c r="B3753" s="4">
        <v>5</v>
      </c>
      <c r="C3753" s="4">
        <v>6</v>
      </c>
      <c r="D3753" s="4">
        <v>2000</v>
      </c>
      <c r="E3753" s="1">
        <f t="shared" si="116"/>
        <v>3978</v>
      </c>
      <c r="F3753">
        <v>69.900000000000006</v>
      </c>
      <c r="G3753">
        <v>24.98</v>
      </c>
      <c r="H3753" t="s">
        <v>669</v>
      </c>
      <c r="I3753" s="4">
        <v>20</v>
      </c>
      <c r="J3753" s="4">
        <v>10</v>
      </c>
      <c r="K3753" s="6">
        <v>2000</v>
      </c>
      <c r="L3753" s="1">
        <f t="shared" si="117"/>
        <v>9579</v>
      </c>
      <c r="M3753">
        <v>69.92</v>
      </c>
      <c r="N3753">
        <v>25</v>
      </c>
      <c r="O3753" t="s">
        <v>669</v>
      </c>
      <c r="P3753" t="s">
        <v>40</v>
      </c>
      <c r="Q3753" t="s">
        <v>35</v>
      </c>
      <c r="R3753">
        <v>137</v>
      </c>
      <c r="S3753">
        <v>2</v>
      </c>
      <c r="T3753">
        <v>19</v>
      </c>
    </row>
    <row r="3754" spans="1:20">
      <c r="A3754" t="s">
        <v>3380</v>
      </c>
      <c r="B3754" s="4">
        <v>1</v>
      </c>
      <c r="C3754" s="4">
        <v>6</v>
      </c>
      <c r="D3754" s="4">
        <v>2000</v>
      </c>
      <c r="E3754" s="1">
        <f t="shared" si="116"/>
        <v>2517</v>
      </c>
      <c r="F3754">
        <v>62.8</v>
      </c>
      <c r="G3754">
        <v>22.87</v>
      </c>
      <c r="H3754" t="s">
        <v>2455</v>
      </c>
      <c r="I3754" s="4">
        <v>25</v>
      </c>
      <c r="J3754" s="4">
        <v>4</v>
      </c>
      <c r="K3754" s="6">
        <v>2010</v>
      </c>
      <c r="L3754" s="1">
        <f t="shared" si="117"/>
        <v>11232</v>
      </c>
      <c r="M3754">
        <v>62.8</v>
      </c>
      <c r="N3754">
        <v>22.9</v>
      </c>
      <c r="O3754" t="s">
        <v>2455</v>
      </c>
      <c r="P3754" t="s">
        <v>84</v>
      </c>
      <c r="Q3754" t="s">
        <v>35</v>
      </c>
      <c r="R3754">
        <v>3615</v>
      </c>
      <c r="S3754">
        <v>2</v>
      </c>
      <c r="T3754">
        <v>91</v>
      </c>
    </row>
    <row r="3755" spans="1:20">
      <c r="A3755" t="s">
        <v>3418</v>
      </c>
      <c r="B3755" s="4">
        <v>25</v>
      </c>
      <c r="C3755" s="4">
        <v>5</v>
      </c>
      <c r="D3755" s="4">
        <v>2000</v>
      </c>
      <c r="E3755" s="1">
        <f t="shared" si="116"/>
        <v>11252</v>
      </c>
      <c r="F3755">
        <v>60.45</v>
      </c>
      <c r="G3755">
        <v>22.25</v>
      </c>
      <c r="H3755" t="s">
        <v>2455</v>
      </c>
      <c r="I3755" s="4">
        <v>29</v>
      </c>
      <c r="J3755" s="4">
        <v>5</v>
      </c>
      <c r="K3755" s="6">
        <v>2001</v>
      </c>
      <c r="L3755" s="1">
        <f t="shared" si="117"/>
        <v>12714</v>
      </c>
      <c r="M3755">
        <v>60.47</v>
      </c>
      <c r="N3755">
        <v>22.2</v>
      </c>
      <c r="O3755" t="s">
        <v>2455</v>
      </c>
      <c r="P3755" t="s">
        <v>84</v>
      </c>
      <c r="Q3755" t="s">
        <v>35</v>
      </c>
      <c r="R3755">
        <v>369</v>
      </c>
      <c r="S3755">
        <v>4</v>
      </c>
      <c r="T3755">
        <v>305</v>
      </c>
    </row>
    <row r="3756" spans="1:20">
      <c r="A3756" t="s">
        <v>3446</v>
      </c>
      <c r="B3756" s="4">
        <v>29</v>
      </c>
      <c r="C3756" s="4">
        <v>5</v>
      </c>
      <c r="D3756" s="4">
        <v>2000</v>
      </c>
      <c r="E3756" s="1">
        <f t="shared" si="116"/>
        <v>12713</v>
      </c>
      <c r="F3756">
        <v>62.7</v>
      </c>
      <c r="G3756">
        <v>22.53</v>
      </c>
      <c r="H3756" t="s">
        <v>2455</v>
      </c>
      <c r="I3756" s="4">
        <v>9</v>
      </c>
      <c r="J3756" s="4">
        <v>7</v>
      </c>
      <c r="K3756" s="6">
        <v>2000</v>
      </c>
      <c r="L3756" s="1">
        <f t="shared" si="117"/>
        <v>5469</v>
      </c>
      <c r="M3756">
        <v>62.7</v>
      </c>
      <c r="N3756">
        <v>22.52</v>
      </c>
      <c r="O3756" t="s">
        <v>2455</v>
      </c>
      <c r="P3756" t="s">
        <v>81</v>
      </c>
      <c r="Q3756" t="s">
        <v>35</v>
      </c>
      <c r="R3756">
        <v>41</v>
      </c>
      <c r="S3756">
        <v>1</v>
      </c>
      <c r="T3756">
        <v>270</v>
      </c>
    </row>
    <row r="3757" spans="1:20">
      <c r="A3757" t="s">
        <v>3458</v>
      </c>
      <c r="B3757" s="4">
        <v>24</v>
      </c>
      <c r="C3757" s="4">
        <v>5</v>
      </c>
      <c r="D3757" s="4">
        <v>2000</v>
      </c>
      <c r="E3757" s="1">
        <f t="shared" si="116"/>
        <v>10887</v>
      </c>
      <c r="F3757">
        <v>61.55</v>
      </c>
      <c r="G3757">
        <v>23.95</v>
      </c>
      <c r="H3757" t="s">
        <v>2455</v>
      </c>
      <c r="I3757" s="4">
        <v>12</v>
      </c>
      <c r="J3757" s="4">
        <v>8</v>
      </c>
      <c r="K3757" s="6">
        <v>2003</v>
      </c>
      <c r="L3757" s="1">
        <f t="shared" si="117"/>
        <v>6599</v>
      </c>
      <c r="M3757">
        <v>61.62</v>
      </c>
      <c r="N3757">
        <v>23.85</v>
      </c>
      <c r="O3757" t="s">
        <v>2455</v>
      </c>
      <c r="P3757" t="s">
        <v>40</v>
      </c>
      <c r="Q3757" t="s">
        <v>35</v>
      </c>
      <c r="R3757">
        <v>1175</v>
      </c>
      <c r="S3757">
        <v>10</v>
      </c>
      <c r="T3757">
        <v>325</v>
      </c>
    </row>
    <row r="3758" spans="1:20">
      <c r="A3758" t="s">
        <v>3459</v>
      </c>
      <c r="B3758" s="4">
        <v>29</v>
      </c>
      <c r="C3758" s="4">
        <v>5</v>
      </c>
      <c r="D3758" s="4">
        <v>2000</v>
      </c>
      <c r="E3758" s="1">
        <f t="shared" si="116"/>
        <v>12713</v>
      </c>
      <c r="F3758">
        <v>62.4</v>
      </c>
      <c r="G3758">
        <v>21.38</v>
      </c>
      <c r="H3758" t="s">
        <v>2455</v>
      </c>
      <c r="I3758" s="4">
        <v>1</v>
      </c>
      <c r="J3758" s="4">
        <v>6</v>
      </c>
      <c r="K3758" s="6">
        <v>2002</v>
      </c>
      <c r="L3758" s="1">
        <f t="shared" si="117"/>
        <v>2519</v>
      </c>
      <c r="M3758">
        <v>62.37</v>
      </c>
      <c r="N3758">
        <v>21.38</v>
      </c>
      <c r="O3758" t="s">
        <v>2455</v>
      </c>
      <c r="P3758" t="s">
        <v>40</v>
      </c>
      <c r="Q3758" t="s">
        <v>35</v>
      </c>
      <c r="R3758">
        <v>733</v>
      </c>
      <c r="S3758">
        <v>4</v>
      </c>
      <c r="T3758">
        <v>181</v>
      </c>
    </row>
    <row r="3759" spans="1:20">
      <c r="A3759" t="s">
        <v>3460</v>
      </c>
      <c r="B3759" s="4">
        <v>27</v>
      </c>
      <c r="C3759" s="4">
        <v>5</v>
      </c>
      <c r="D3759" s="4">
        <v>2000</v>
      </c>
      <c r="E3759" s="1">
        <f t="shared" si="116"/>
        <v>11982</v>
      </c>
      <c r="F3759">
        <v>61.75</v>
      </c>
      <c r="G3759">
        <v>23.07</v>
      </c>
      <c r="H3759" t="s">
        <v>2455</v>
      </c>
      <c r="I3759" s="4">
        <v>29</v>
      </c>
      <c r="J3759" s="4">
        <v>6</v>
      </c>
      <c r="K3759" s="6">
        <v>2000</v>
      </c>
      <c r="L3759" s="1">
        <f t="shared" si="117"/>
        <v>12744</v>
      </c>
      <c r="M3759">
        <v>61.75</v>
      </c>
      <c r="N3759">
        <v>23.07</v>
      </c>
      <c r="O3759" t="s">
        <v>2455</v>
      </c>
      <c r="P3759" t="s">
        <v>81</v>
      </c>
      <c r="Q3759" t="s">
        <v>35</v>
      </c>
      <c r="R3759">
        <v>33</v>
      </c>
      <c r="S3759">
        <v>0</v>
      </c>
      <c r="T3759">
        <v>0</v>
      </c>
    </row>
    <row r="3760" spans="1:20">
      <c r="A3760" t="s">
        <v>3461</v>
      </c>
      <c r="B3760" s="4">
        <v>27</v>
      </c>
      <c r="C3760" s="4">
        <v>5</v>
      </c>
      <c r="D3760" s="4">
        <v>2000</v>
      </c>
      <c r="E3760" s="1">
        <f t="shared" si="116"/>
        <v>11982</v>
      </c>
      <c r="F3760">
        <v>61.87</v>
      </c>
      <c r="G3760">
        <v>22.88</v>
      </c>
      <c r="H3760" t="s">
        <v>2455</v>
      </c>
      <c r="I3760" s="4">
        <v>12</v>
      </c>
      <c r="J3760" s="4">
        <v>5</v>
      </c>
      <c r="K3760" s="6">
        <v>2008</v>
      </c>
      <c r="L3760" s="1">
        <f t="shared" si="117"/>
        <v>6512</v>
      </c>
      <c r="M3760">
        <v>61.9</v>
      </c>
      <c r="N3760">
        <v>22.87</v>
      </c>
      <c r="O3760" t="s">
        <v>2455</v>
      </c>
      <c r="P3760" t="s">
        <v>34</v>
      </c>
      <c r="Q3760" t="s">
        <v>35</v>
      </c>
      <c r="R3760">
        <v>2907</v>
      </c>
      <c r="S3760">
        <v>4</v>
      </c>
      <c r="T3760">
        <v>347</v>
      </c>
    </row>
    <row r="3761" spans="1:20">
      <c r="A3761" t="s">
        <v>94</v>
      </c>
      <c r="B3761" s="4">
        <v>12</v>
      </c>
      <c r="C3761" s="4">
        <v>5</v>
      </c>
      <c r="D3761" s="4">
        <v>2001</v>
      </c>
      <c r="E3761" s="1">
        <f t="shared" si="116"/>
        <v>6505</v>
      </c>
      <c r="F3761">
        <v>50.13</v>
      </c>
      <c r="G3761">
        <v>4.53</v>
      </c>
      <c r="H3761" t="s">
        <v>22</v>
      </c>
      <c r="I3761" s="4">
        <v>6</v>
      </c>
      <c r="J3761" s="4">
        <v>10</v>
      </c>
      <c r="K3761" s="6">
        <v>2001</v>
      </c>
      <c r="L3761" s="1">
        <f t="shared" si="117"/>
        <v>4466</v>
      </c>
      <c r="M3761">
        <v>50.13</v>
      </c>
      <c r="N3761">
        <v>4.53</v>
      </c>
      <c r="O3761" t="s">
        <v>22</v>
      </c>
      <c r="P3761" t="s">
        <v>40</v>
      </c>
      <c r="Q3761" t="s">
        <v>35</v>
      </c>
      <c r="R3761">
        <v>147</v>
      </c>
      <c r="S3761">
        <v>0</v>
      </c>
      <c r="T3761">
        <v>0</v>
      </c>
    </row>
    <row r="3762" spans="1:20">
      <c r="A3762" t="s">
        <v>240</v>
      </c>
      <c r="B3762" s="4">
        <v>12</v>
      </c>
      <c r="C3762" s="4">
        <v>5</v>
      </c>
      <c r="D3762" s="4">
        <v>2001</v>
      </c>
      <c r="E3762" s="1">
        <f t="shared" si="116"/>
        <v>6505</v>
      </c>
      <c r="F3762">
        <v>49.35</v>
      </c>
      <c r="G3762">
        <v>14.72</v>
      </c>
      <c r="H3762" t="s">
        <v>211</v>
      </c>
      <c r="I3762" s="4">
        <v>3</v>
      </c>
      <c r="J3762" s="4">
        <v>9</v>
      </c>
      <c r="K3762" s="6">
        <v>2001</v>
      </c>
      <c r="L3762" s="1">
        <f t="shared" si="117"/>
        <v>3340</v>
      </c>
      <c r="M3762">
        <v>49.35</v>
      </c>
      <c r="N3762">
        <v>14.72</v>
      </c>
      <c r="O3762" t="s">
        <v>211</v>
      </c>
      <c r="P3762" t="s">
        <v>26</v>
      </c>
      <c r="Q3762" t="s">
        <v>27</v>
      </c>
      <c r="R3762">
        <v>114</v>
      </c>
      <c r="S3762">
        <v>0</v>
      </c>
      <c r="T3762">
        <v>0</v>
      </c>
    </row>
    <row r="3763" spans="1:20">
      <c r="A3763" t="s">
        <v>241</v>
      </c>
      <c r="B3763" s="4">
        <v>12</v>
      </c>
      <c r="C3763" s="4">
        <v>5</v>
      </c>
      <c r="D3763" s="4">
        <v>2001</v>
      </c>
      <c r="E3763" s="1">
        <f t="shared" si="116"/>
        <v>6505</v>
      </c>
      <c r="F3763">
        <v>49.35</v>
      </c>
      <c r="G3763">
        <v>14.72</v>
      </c>
      <c r="H3763" t="s">
        <v>211</v>
      </c>
      <c r="I3763" s="4">
        <v>15</v>
      </c>
      <c r="J3763" s="4">
        <v>10</v>
      </c>
      <c r="K3763" s="6">
        <v>2001</v>
      </c>
      <c r="L3763" s="1">
        <f t="shared" si="117"/>
        <v>7753</v>
      </c>
      <c r="M3763">
        <v>49.35</v>
      </c>
      <c r="N3763">
        <v>14.72</v>
      </c>
      <c r="O3763" t="s">
        <v>211</v>
      </c>
      <c r="P3763" t="s">
        <v>40</v>
      </c>
      <c r="Q3763" t="s">
        <v>35</v>
      </c>
      <c r="R3763">
        <v>156</v>
      </c>
      <c r="S3763">
        <v>0</v>
      </c>
      <c r="T3763">
        <v>0</v>
      </c>
    </row>
    <row r="3764" spans="1:20">
      <c r="A3764" t="s">
        <v>323</v>
      </c>
      <c r="B3764" s="4">
        <v>29</v>
      </c>
      <c r="C3764" s="4">
        <v>5</v>
      </c>
      <c r="D3764" s="4">
        <v>2001</v>
      </c>
      <c r="E3764" s="1">
        <f t="shared" si="116"/>
        <v>12714</v>
      </c>
      <c r="F3764">
        <v>49.1</v>
      </c>
      <c r="G3764">
        <v>16.55</v>
      </c>
      <c r="H3764" t="s">
        <v>211</v>
      </c>
      <c r="I3764" s="4">
        <v>15</v>
      </c>
      <c r="J3764" s="4">
        <v>3</v>
      </c>
      <c r="K3764" s="6">
        <v>2002</v>
      </c>
      <c r="L3764" s="1">
        <f t="shared" si="117"/>
        <v>7540</v>
      </c>
      <c r="M3764">
        <v>48.85</v>
      </c>
      <c r="N3764">
        <v>16.600000000000001</v>
      </c>
      <c r="O3764" t="s">
        <v>211</v>
      </c>
      <c r="P3764" t="s">
        <v>34</v>
      </c>
      <c r="Q3764" t="s">
        <v>35</v>
      </c>
      <c r="R3764">
        <v>290</v>
      </c>
      <c r="S3764">
        <v>29</v>
      </c>
      <c r="T3764">
        <v>173</v>
      </c>
    </row>
    <row r="3765" spans="1:20">
      <c r="A3765" t="s">
        <v>402</v>
      </c>
      <c r="B3765" s="4">
        <v>18</v>
      </c>
      <c r="C3765" s="4">
        <v>7</v>
      </c>
      <c r="D3765" s="4">
        <v>2001</v>
      </c>
      <c r="E3765" s="1">
        <f t="shared" si="116"/>
        <v>8757</v>
      </c>
      <c r="F3765">
        <v>52.6</v>
      </c>
      <c r="G3765">
        <v>12.33</v>
      </c>
      <c r="H3765" t="s">
        <v>332</v>
      </c>
      <c r="I3765" s="4">
        <v>3</v>
      </c>
      <c r="J3765" s="4">
        <v>10</v>
      </c>
      <c r="K3765" s="6">
        <v>2001</v>
      </c>
      <c r="L3765" s="1">
        <f t="shared" si="117"/>
        <v>3370</v>
      </c>
      <c r="M3765">
        <v>52.6</v>
      </c>
      <c r="N3765">
        <v>12.33</v>
      </c>
      <c r="O3765" t="s">
        <v>332</v>
      </c>
      <c r="P3765" t="s">
        <v>34</v>
      </c>
      <c r="Q3765" t="s">
        <v>27</v>
      </c>
      <c r="R3765">
        <v>77</v>
      </c>
      <c r="S3765">
        <v>0</v>
      </c>
      <c r="T3765">
        <v>0</v>
      </c>
    </row>
    <row r="3766" spans="1:20">
      <c r="A3766" t="s">
        <v>403</v>
      </c>
      <c r="B3766" s="4">
        <v>18</v>
      </c>
      <c r="C3766" s="4">
        <v>7</v>
      </c>
      <c r="D3766" s="4">
        <v>2001</v>
      </c>
      <c r="E3766" s="1">
        <f t="shared" si="116"/>
        <v>8757</v>
      </c>
      <c r="F3766">
        <v>52.6</v>
      </c>
      <c r="G3766">
        <v>12.33</v>
      </c>
      <c r="H3766" t="s">
        <v>332</v>
      </c>
      <c r="I3766" s="4">
        <v>30</v>
      </c>
      <c r="J3766" s="4">
        <v>7</v>
      </c>
      <c r="K3766" s="6">
        <v>2001</v>
      </c>
      <c r="L3766" s="1">
        <f t="shared" si="117"/>
        <v>13140</v>
      </c>
      <c r="M3766">
        <v>52.6</v>
      </c>
      <c r="N3766">
        <v>12.33</v>
      </c>
      <c r="O3766" t="s">
        <v>332</v>
      </c>
      <c r="P3766" t="s">
        <v>40</v>
      </c>
      <c r="Q3766" t="s">
        <v>35</v>
      </c>
      <c r="R3766">
        <v>12</v>
      </c>
      <c r="S3766">
        <v>0</v>
      </c>
      <c r="T3766">
        <v>0</v>
      </c>
    </row>
    <row r="3767" spans="1:20">
      <c r="A3767" t="s">
        <v>2027</v>
      </c>
      <c r="B3767" s="4">
        <v>14</v>
      </c>
      <c r="C3767" s="4">
        <v>5</v>
      </c>
      <c r="D3767" s="4">
        <v>2001</v>
      </c>
      <c r="E3767" s="1">
        <f t="shared" si="116"/>
        <v>7235</v>
      </c>
      <c r="F3767">
        <v>53.18</v>
      </c>
      <c r="G3767">
        <v>6.58</v>
      </c>
      <c r="H3767" t="s">
        <v>1615</v>
      </c>
      <c r="I3767" s="4">
        <v>10</v>
      </c>
      <c r="J3767" s="4">
        <v>8</v>
      </c>
      <c r="K3767" s="6">
        <v>2001</v>
      </c>
      <c r="L3767" s="1">
        <f t="shared" si="117"/>
        <v>5866</v>
      </c>
      <c r="M3767">
        <v>53.17</v>
      </c>
      <c r="N3767">
        <v>6.58</v>
      </c>
      <c r="O3767" t="s">
        <v>1615</v>
      </c>
      <c r="P3767" t="s">
        <v>40</v>
      </c>
      <c r="Q3767" t="s">
        <v>35</v>
      </c>
      <c r="R3767">
        <v>88</v>
      </c>
      <c r="S3767">
        <v>0</v>
      </c>
      <c r="T3767">
        <v>0</v>
      </c>
    </row>
    <row r="3768" spans="1:20">
      <c r="A3768" t="s">
        <v>2030</v>
      </c>
      <c r="B3768" s="4">
        <v>14</v>
      </c>
      <c r="C3768" s="4">
        <v>5</v>
      </c>
      <c r="D3768" s="4">
        <v>2001</v>
      </c>
      <c r="E3768" s="1">
        <f t="shared" si="116"/>
        <v>7235</v>
      </c>
      <c r="F3768">
        <v>53.2</v>
      </c>
      <c r="G3768">
        <v>6.5</v>
      </c>
      <c r="H3768" t="s">
        <v>1615</v>
      </c>
      <c r="I3768" s="4">
        <v>24</v>
      </c>
      <c r="J3768" s="4">
        <v>6</v>
      </c>
      <c r="K3768" s="6">
        <v>2001</v>
      </c>
      <c r="L3768" s="1">
        <f t="shared" si="117"/>
        <v>10919</v>
      </c>
      <c r="M3768">
        <v>53.2</v>
      </c>
      <c r="N3768">
        <v>6.5</v>
      </c>
      <c r="O3768" t="s">
        <v>1615</v>
      </c>
      <c r="P3768" t="s">
        <v>81</v>
      </c>
      <c r="Q3768" t="s">
        <v>35</v>
      </c>
      <c r="R3768">
        <v>41</v>
      </c>
      <c r="S3768">
        <v>0</v>
      </c>
      <c r="T3768">
        <v>0</v>
      </c>
    </row>
    <row r="3769" spans="1:20">
      <c r="A3769" t="s">
        <v>2031</v>
      </c>
      <c r="B3769" s="4">
        <v>14</v>
      </c>
      <c r="C3769" s="4">
        <v>5</v>
      </c>
      <c r="D3769" s="4">
        <v>2001</v>
      </c>
      <c r="E3769" s="1">
        <f t="shared" si="116"/>
        <v>7235</v>
      </c>
      <c r="F3769">
        <v>53.2</v>
      </c>
      <c r="G3769">
        <v>6.5</v>
      </c>
      <c r="H3769" t="s">
        <v>1615</v>
      </c>
      <c r="I3769" s="4">
        <v>15</v>
      </c>
      <c r="J3769" s="4">
        <v>10</v>
      </c>
      <c r="K3769" s="6">
        <v>2008</v>
      </c>
      <c r="L3769" s="1">
        <f t="shared" si="117"/>
        <v>7760</v>
      </c>
      <c r="M3769">
        <v>53.2</v>
      </c>
      <c r="N3769">
        <v>6.55</v>
      </c>
      <c r="O3769" t="s">
        <v>1615</v>
      </c>
      <c r="P3769" t="s">
        <v>40</v>
      </c>
      <c r="Q3769" t="s">
        <v>52</v>
      </c>
      <c r="R3769">
        <v>2711</v>
      </c>
      <c r="S3769">
        <v>4</v>
      </c>
      <c r="T3769">
        <v>91</v>
      </c>
    </row>
    <row r="3770" spans="1:20">
      <c r="A3770" t="s">
        <v>2052</v>
      </c>
      <c r="B3770" s="4">
        <v>4</v>
      </c>
      <c r="C3770" s="4">
        <v>5</v>
      </c>
      <c r="D3770" s="4">
        <v>2001</v>
      </c>
      <c r="E3770" s="1">
        <f t="shared" si="116"/>
        <v>3583</v>
      </c>
      <c r="F3770">
        <v>51.97</v>
      </c>
      <c r="G3770">
        <v>5.9</v>
      </c>
      <c r="H3770" t="s">
        <v>1615</v>
      </c>
      <c r="I3770" s="4">
        <v>7</v>
      </c>
      <c r="J3770" s="4">
        <v>8</v>
      </c>
      <c r="K3770" s="6">
        <v>2008</v>
      </c>
      <c r="L3770" s="1">
        <f t="shared" si="117"/>
        <v>4777</v>
      </c>
      <c r="M3770">
        <v>51.97</v>
      </c>
      <c r="N3770">
        <v>5.92</v>
      </c>
      <c r="O3770" t="s">
        <v>1615</v>
      </c>
      <c r="P3770" t="s">
        <v>84</v>
      </c>
      <c r="Q3770" t="s">
        <v>27</v>
      </c>
      <c r="R3770">
        <v>2652</v>
      </c>
      <c r="S3770">
        <v>2</v>
      </c>
      <c r="T3770">
        <v>91</v>
      </c>
    </row>
    <row r="3771" spans="1:20">
      <c r="A3771" t="s">
        <v>2053</v>
      </c>
      <c r="B3771" s="4">
        <v>4</v>
      </c>
      <c r="C3771" s="4">
        <v>5</v>
      </c>
      <c r="D3771" s="4">
        <v>2001</v>
      </c>
      <c r="E3771" s="1">
        <f t="shared" si="116"/>
        <v>3583</v>
      </c>
      <c r="F3771">
        <v>51.97</v>
      </c>
      <c r="G3771">
        <v>5.9</v>
      </c>
      <c r="H3771" t="s">
        <v>1615</v>
      </c>
      <c r="I3771" s="4">
        <v>22</v>
      </c>
      <c r="J3771" s="4">
        <v>6</v>
      </c>
      <c r="K3771" s="6">
        <v>2001</v>
      </c>
      <c r="L3771" s="1">
        <f t="shared" si="117"/>
        <v>10188</v>
      </c>
      <c r="M3771">
        <v>51.97</v>
      </c>
      <c r="N3771">
        <v>5.92</v>
      </c>
      <c r="O3771" t="s">
        <v>1615</v>
      </c>
      <c r="P3771" t="s">
        <v>34</v>
      </c>
      <c r="Q3771" t="s">
        <v>27</v>
      </c>
      <c r="R3771">
        <v>49</v>
      </c>
      <c r="S3771">
        <v>3</v>
      </c>
      <c r="T3771">
        <v>91</v>
      </c>
    </row>
    <row r="3772" spans="1:20">
      <c r="A3772" t="s">
        <v>2060</v>
      </c>
      <c r="B3772" s="4">
        <v>13</v>
      </c>
      <c r="C3772" s="4">
        <v>5</v>
      </c>
      <c r="D3772" s="4">
        <v>2001</v>
      </c>
      <c r="E3772" s="1">
        <f t="shared" si="116"/>
        <v>6870</v>
      </c>
      <c r="F3772">
        <v>52.75</v>
      </c>
      <c r="G3772">
        <v>6.88</v>
      </c>
      <c r="H3772" t="s">
        <v>1615</v>
      </c>
      <c r="I3772" s="4">
        <v>19</v>
      </c>
      <c r="J3772" s="4">
        <v>7</v>
      </c>
      <c r="K3772" s="6">
        <v>2001</v>
      </c>
      <c r="L3772" s="1">
        <f t="shared" si="117"/>
        <v>9122</v>
      </c>
      <c r="M3772">
        <v>52.75</v>
      </c>
      <c r="N3772">
        <v>6.88</v>
      </c>
      <c r="O3772" t="s">
        <v>1615</v>
      </c>
      <c r="P3772" t="s">
        <v>34</v>
      </c>
      <c r="Q3772" t="s">
        <v>27</v>
      </c>
      <c r="R3772">
        <v>67</v>
      </c>
      <c r="S3772">
        <v>0</v>
      </c>
      <c r="T3772">
        <v>0</v>
      </c>
    </row>
    <row r="3773" spans="1:20">
      <c r="A3773" t="s">
        <v>2061</v>
      </c>
      <c r="B3773" s="4">
        <v>13</v>
      </c>
      <c r="C3773" s="4">
        <v>5</v>
      </c>
      <c r="D3773" s="4">
        <v>2001</v>
      </c>
      <c r="E3773" s="1">
        <f t="shared" si="116"/>
        <v>6870</v>
      </c>
      <c r="F3773">
        <v>52.75</v>
      </c>
      <c r="G3773">
        <v>6.88</v>
      </c>
      <c r="H3773" t="s">
        <v>1615</v>
      </c>
      <c r="I3773" s="4">
        <v>19</v>
      </c>
      <c r="J3773" s="4">
        <v>7</v>
      </c>
      <c r="K3773" s="6">
        <v>2001</v>
      </c>
      <c r="L3773" s="1">
        <f t="shared" si="117"/>
        <v>9122</v>
      </c>
      <c r="M3773">
        <v>52.75</v>
      </c>
      <c r="N3773">
        <v>6.88</v>
      </c>
      <c r="O3773" t="s">
        <v>1615</v>
      </c>
      <c r="P3773" t="s">
        <v>34</v>
      </c>
      <c r="Q3773" t="s">
        <v>27</v>
      </c>
      <c r="R3773">
        <v>67</v>
      </c>
      <c r="S3773">
        <v>0</v>
      </c>
      <c r="T3773">
        <v>0</v>
      </c>
    </row>
    <row r="3774" spans="1:20">
      <c r="A3774" t="s">
        <v>2062</v>
      </c>
      <c r="B3774" s="4">
        <v>13</v>
      </c>
      <c r="C3774" s="4">
        <v>5</v>
      </c>
      <c r="D3774" s="4">
        <v>2001</v>
      </c>
      <c r="E3774" s="1">
        <f t="shared" si="116"/>
        <v>6870</v>
      </c>
      <c r="F3774">
        <v>52.75</v>
      </c>
      <c r="G3774">
        <v>6.88</v>
      </c>
      <c r="H3774" t="s">
        <v>1615</v>
      </c>
      <c r="I3774" s="4">
        <v>19</v>
      </c>
      <c r="J3774" s="4">
        <v>7</v>
      </c>
      <c r="K3774" s="6">
        <v>2001</v>
      </c>
      <c r="L3774" s="1">
        <f t="shared" si="117"/>
        <v>9122</v>
      </c>
      <c r="M3774">
        <v>52.75</v>
      </c>
      <c r="N3774">
        <v>6.88</v>
      </c>
      <c r="O3774" t="s">
        <v>1615</v>
      </c>
      <c r="P3774" t="s">
        <v>34</v>
      </c>
      <c r="Q3774" t="s">
        <v>27</v>
      </c>
      <c r="R3774">
        <v>67</v>
      </c>
      <c r="S3774">
        <v>0</v>
      </c>
      <c r="T3774">
        <v>0</v>
      </c>
    </row>
    <row r="3775" spans="1:20">
      <c r="A3775" t="s">
        <v>2063</v>
      </c>
      <c r="B3775" s="4">
        <v>14</v>
      </c>
      <c r="C3775" s="4">
        <v>5</v>
      </c>
      <c r="D3775" s="4">
        <v>2001</v>
      </c>
      <c r="E3775" s="1">
        <f t="shared" si="116"/>
        <v>7235</v>
      </c>
      <c r="F3775">
        <v>51.97</v>
      </c>
      <c r="G3775">
        <v>5.88</v>
      </c>
      <c r="H3775" t="s">
        <v>1615</v>
      </c>
      <c r="I3775" s="4">
        <v>7</v>
      </c>
      <c r="J3775" s="4">
        <v>12</v>
      </c>
      <c r="K3775" s="6">
        <v>2001</v>
      </c>
      <c r="L3775" s="1">
        <f t="shared" si="117"/>
        <v>4892</v>
      </c>
      <c r="M3775">
        <v>51.97</v>
      </c>
      <c r="N3775">
        <v>5.87</v>
      </c>
      <c r="O3775" t="s">
        <v>1615</v>
      </c>
      <c r="P3775" t="s">
        <v>34</v>
      </c>
      <c r="Q3775" t="s">
        <v>27</v>
      </c>
      <c r="R3775">
        <v>207</v>
      </c>
      <c r="S3775">
        <v>2</v>
      </c>
      <c r="T3775">
        <v>270</v>
      </c>
    </row>
    <row r="3776" spans="1:20">
      <c r="A3776" t="s">
        <v>2064</v>
      </c>
      <c r="B3776" s="4">
        <v>5</v>
      </c>
      <c r="C3776" s="4">
        <v>6</v>
      </c>
      <c r="D3776" s="4">
        <v>2001</v>
      </c>
      <c r="E3776" s="1">
        <f t="shared" si="116"/>
        <v>3979</v>
      </c>
      <c r="F3776">
        <v>51.97</v>
      </c>
      <c r="G3776">
        <v>5.9</v>
      </c>
      <c r="H3776" t="s">
        <v>1615</v>
      </c>
      <c r="I3776" s="4">
        <v>26</v>
      </c>
      <c r="J3776" s="4">
        <v>9</v>
      </c>
      <c r="K3776" s="6">
        <v>2001</v>
      </c>
      <c r="L3776" s="1">
        <f t="shared" si="117"/>
        <v>11741</v>
      </c>
      <c r="M3776">
        <v>51.95</v>
      </c>
      <c r="N3776">
        <v>5.88</v>
      </c>
      <c r="O3776" t="s">
        <v>1615</v>
      </c>
      <c r="P3776" t="s">
        <v>34</v>
      </c>
      <c r="Q3776" t="s">
        <v>27</v>
      </c>
      <c r="R3776">
        <v>113</v>
      </c>
      <c r="S3776">
        <v>2</v>
      </c>
      <c r="T3776">
        <v>270</v>
      </c>
    </row>
    <row r="3777" spans="1:20">
      <c r="A3777" t="s">
        <v>2065</v>
      </c>
      <c r="B3777" s="4">
        <v>4</v>
      </c>
      <c r="C3777" s="4">
        <v>5</v>
      </c>
      <c r="D3777" s="4">
        <v>2001</v>
      </c>
      <c r="E3777" s="1">
        <f t="shared" si="116"/>
        <v>3583</v>
      </c>
      <c r="F3777">
        <v>51.95</v>
      </c>
      <c r="G3777">
        <v>5.92</v>
      </c>
      <c r="H3777" t="s">
        <v>1615</v>
      </c>
      <c r="I3777" s="4">
        <v>8</v>
      </c>
      <c r="J3777" s="4">
        <v>12</v>
      </c>
      <c r="K3777" s="6">
        <v>2001</v>
      </c>
      <c r="L3777" s="1">
        <f t="shared" si="117"/>
        <v>5258</v>
      </c>
      <c r="M3777">
        <v>51.97</v>
      </c>
      <c r="N3777">
        <v>5.95</v>
      </c>
      <c r="O3777" t="s">
        <v>1615</v>
      </c>
      <c r="P3777" t="s">
        <v>34</v>
      </c>
      <c r="Q3777" t="s">
        <v>27</v>
      </c>
      <c r="R3777">
        <v>218</v>
      </c>
      <c r="S3777">
        <v>3</v>
      </c>
      <c r="T3777">
        <v>91</v>
      </c>
    </row>
    <row r="3778" spans="1:20">
      <c r="A3778" t="s">
        <v>2066</v>
      </c>
      <c r="B3778" s="4">
        <v>4</v>
      </c>
      <c r="C3778" s="4">
        <v>5</v>
      </c>
      <c r="D3778" s="4">
        <v>2001</v>
      </c>
      <c r="E3778" s="1">
        <f t="shared" si="116"/>
        <v>3583</v>
      </c>
      <c r="F3778">
        <v>51.97</v>
      </c>
      <c r="G3778">
        <v>5.97</v>
      </c>
      <c r="H3778" t="s">
        <v>1615</v>
      </c>
      <c r="I3778" s="4">
        <v>3</v>
      </c>
      <c r="J3778" s="4">
        <v>11</v>
      </c>
      <c r="K3778" s="6">
        <v>2001</v>
      </c>
      <c r="L3778" s="1">
        <f t="shared" si="117"/>
        <v>3401</v>
      </c>
      <c r="M3778">
        <v>51.98</v>
      </c>
      <c r="N3778">
        <v>5.93</v>
      </c>
      <c r="O3778" t="s">
        <v>1615</v>
      </c>
      <c r="P3778" t="s">
        <v>34</v>
      </c>
      <c r="Q3778" t="s">
        <v>27</v>
      </c>
      <c r="R3778">
        <v>183</v>
      </c>
      <c r="S3778">
        <v>3</v>
      </c>
      <c r="T3778">
        <v>270</v>
      </c>
    </row>
    <row r="3779" spans="1:20">
      <c r="A3779" t="s">
        <v>2067</v>
      </c>
      <c r="B3779" s="4">
        <v>8</v>
      </c>
      <c r="C3779" s="4">
        <v>5</v>
      </c>
      <c r="D3779" s="4">
        <v>2001</v>
      </c>
      <c r="E3779" s="1">
        <f t="shared" ref="E3779:E3842" si="118">DATE(B3779,C3779,D3779)</f>
        <v>5044</v>
      </c>
      <c r="F3779">
        <v>51.97</v>
      </c>
      <c r="G3779">
        <v>5.9</v>
      </c>
      <c r="H3779" t="s">
        <v>1615</v>
      </c>
      <c r="I3779" s="4">
        <v>28</v>
      </c>
      <c r="J3779" s="4">
        <v>5</v>
      </c>
      <c r="K3779" s="6">
        <v>2006</v>
      </c>
      <c r="L3779" s="1">
        <f t="shared" ref="L3779:L3842" si="119">DATE(I3779,J3779,K3779)</f>
        <v>12354</v>
      </c>
      <c r="M3779">
        <v>51.97</v>
      </c>
      <c r="N3779">
        <v>5.92</v>
      </c>
      <c r="O3779" t="s">
        <v>1615</v>
      </c>
      <c r="P3779" t="s">
        <v>40</v>
      </c>
      <c r="Q3779" t="s">
        <v>35</v>
      </c>
      <c r="R3779">
        <v>1846</v>
      </c>
      <c r="S3779">
        <v>2</v>
      </c>
      <c r="T3779">
        <v>91</v>
      </c>
    </row>
    <row r="3780" spans="1:20">
      <c r="A3780" t="s">
        <v>2068</v>
      </c>
      <c r="B3780" s="4">
        <v>13</v>
      </c>
      <c r="C3780" s="4">
        <v>5</v>
      </c>
      <c r="D3780" s="4">
        <v>2001</v>
      </c>
      <c r="E3780" s="1">
        <f t="shared" si="118"/>
        <v>6870</v>
      </c>
      <c r="F3780">
        <v>52.75</v>
      </c>
      <c r="G3780">
        <v>6.88</v>
      </c>
      <c r="H3780" t="s">
        <v>1615</v>
      </c>
      <c r="I3780" s="4">
        <v>23</v>
      </c>
      <c r="J3780" s="4">
        <v>8</v>
      </c>
      <c r="K3780" s="6">
        <v>2001</v>
      </c>
      <c r="L3780" s="1">
        <f t="shared" si="119"/>
        <v>10614</v>
      </c>
      <c r="M3780">
        <v>52.77</v>
      </c>
      <c r="N3780">
        <v>6.88</v>
      </c>
      <c r="O3780" t="s">
        <v>1615</v>
      </c>
      <c r="P3780" t="s">
        <v>34</v>
      </c>
      <c r="Q3780" t="s">
        <v>27</v>
      </c>
      <c r="R3780">
        <v>102</v>
      </c>
      <c r="S3780">
        <v>0</v>
      </c>
      <c r="T3780">
        <v>0</v>
      </c>
    </row>
    <row r="3781" spans="1:20">
      <c r="A3781" t="s">
        <v>2069</v>
      </c>
      <c r="B3781" s="4">
        <v>13</v>
      </c>
      <c r="C3781" s="4">
        <v>5</v>
      </c>
      <c r="D3781" s="4">
        <v>2001</v>
      </c>
      <c r="E3781" s="1">
        <f t="shared" si="118"/>
        <v>6870</v>
      </c>
      <c r="F3781">
        <v>52.75</v>
      </c>
      <c r="G3781">
        <v>6.88</v>
      </c>
      <c r="H3781" t="s">
        <v>1615</v>
      </c>
      <c r="I3781" s="4">
        <v>12</v>
      </c>
      <c r="J3781" s="4">
        <v>8</v>
      </c>
      <c r="K3781" s="6">
        <v>2001</v>
      </c>
      <c r="L3781" s="1">
        <f t="shared" si="119"/>
        <v>6597</v>
      </c>
      <c r="M3781">
        <v>52.77</v>
      </c>
      <c r="N3781">
        <v>6.88</v>
      </c>
      <c r="O3781" t="s">
        <v>1615</v>
      </c>
      <c r="P3781" t="s">
        <v>34</v>
      </c>
      <c r="Q3781" t="s">
        <v>27</v>
      </c>
      <c r="R3781">
        <v>91</v>
      </c>
      <c r="S3781">
        <v>0</v>
      </c>
      <c r="T3781">
        <v>0</v>
      </c>
    </row>
    <row r="3782" spans="1:20">
      <c r="A3782" t="s">
        <v>2070</v>
      </c>
      <c r="B3782" s="4">
        <v>13</v>
      </c>
      <c r="C3782" s="4">
        <v>5</v>
      </c>
      <c r="D3782" s="4">
        <v>2001</v>
      </c>
      <c r="E3782" s="1">
        <f t="shared" si="118"/>
        <v>6870</v>
      </c>
      <c r="F3782">
        <v>52.73</v>
      </c>
      <c r="G3782">
        <v>6.88</v>
      </c>
      <c r="H3782" t="s">
        <v>1615</v>
      </c>
      <c r="I3782" s="4">
        <v>23</v>
      </c>
      <c r="J3782" s="4">
        <v>8</v>
      </c>
      <c r="K3782" s="6">
        <v>2001</v>
      </c>
      <c r="L3782" s="1">
        <f t="shared" si="119"/>
        <v>10614</v>
      </c>
      <c r="M3782">
        <v>52.77</v>
      </c>
      <c r="N3782">
        <v>6.88</v>
      </c>
      <c r="O3782" t="s">
        <v>1615</v>
      </c>
      <c r="P3782" t="s">
        <v>34</v>
      </c>
      <c r="Q3782" t="s">
        <v>27</v>
      </c>
      <c r="R3782">
        <v>102</v>
      </c>
      <c r="S3782">
        <v>2</v>
      </c>
      <c r="T3782">
        <v>0</v>
      </c>
    </row>
    <row r="3783" spans="1:20">
      <c r="A3783" t="s">
        <v>2071</v>
      </c>
      <c r="B3783" s="4">
        <v>13</v>
      </c>
      <c r="C3783" s="4">
        <v>5</v>
      </c>
      <c r="D3783" s="4">
        <v>2001</v>
      </c>
      <c r="E3783" s="1">
        <f t="shared" si="118"/>
        <v>6870</v>
      </c>
      <c r="F3783">
        <v>52.75</v>
      </c>
      <c r="G3783">
        <v>6.92</v>
      </c>
      <c r="H3783" t="s">
        <v>1615</v>
      </c>
      <c r="I3783" s="4">
        <v>15</v>
      </c>
      <c r="J3783" s="4">
        <v>8</v>
      </c>
      <c r="K3783" s="6">
        <v>2003</v>
      </c>
      <c r="L3783" s="1">
        <f t="shared" si="119"/>
        <v>7694</v>
      </c>
      <c r="M3783">
        <v>52.77</v>
      </c>
      <c r="N3783">
        <v>6.87</v>
      </c>
      <c r="O3783" t="s">
        <v>1615</v>
      </c>
      <c r="P3783" t="s">
        <v>40</v>
      </c>
      <c r="Q3783" t="s">
        <v>35</v>
      </c>
      <c r="R3783">
        <v>824</v>
      </c>
      <c r="S3783">
        <v>3</v>
      </c>
      <c r="T3783">
        <v>310</v>
      </c>
    </row>
    <row r="3784" spans="1:20">
      <c r="A3784" t="s">
        <v>2072</v>
      </c>
      <c r="B3784" s="4">
        <v>20</v>
      </c>
      <c r="C3784" s="4">
        <v>5</v>
      </c>
      <c r="D3784" s="4">
        <v>2001</v>
      </c>
      <c r="E3784" s="1">
        <f t="shared" si="118"/>
        <v>9427</v>
      </c>
      <c r="F3784">
        <v>52.73</v>
      </c>
      <c r="G3784">
        <v>6.88</v>
      </c>
      <c r="H3784" t="s">
        <v>1615</v>
      </c>
      <c r="I3784" s="4">
        <v>31</v>
      </c>
      <c r="J3784" s="4">
        <v>5</v>
      </c>
      <c r="K3784" s="6">
        <v>2001</v>
      </c>
      <c r="L3784" s="1">
        <f t="shared" si="119"/>
        <v>13444</v>
      </c>
      <c r="M3784">
        <v>52.72</v>
      </c>
      <c r="N3784">
        <v>6.9</v>
      </c>
      <c r="O3784" t="s">
        <v>1615</v>
      </c>
      <c r="P3784" t="s">
        <v>40</v>
      </c>
      <c r="Q3784" t="s">
        <v>35</v>
      </c>
      <c r="R3784">
        <v>11</v>
      </c>
      <c r="S3784">
        <v>3</v>
      </c>
      <c r="T3784">
        <v>149</v>
      </c>
    </row>
    <row r="3785" spans="1:20">
      <c r="A3785" t="s">
        <v>2073</v>
      </c>
      <c r="B3785" s="4">
        <v>27</v>
      </c>
      <c r="C3785" s="4">
        <v>5</v>
      </c>
      <c r="D3785" s="4">
        <v>2001</v>
      </c>
      <c r="E3785" s="1">
        <f t="shared" si="118"/>
        <v>11983</v>
      </c>
      <c r="F3785">
        <v>52.73</v>
      </c>
      <c r="G3785">
        <v>6.88</v>
      </c>
      <c r="H3785" t="s">
        <v>1615</v>
      </c>
      <c r="I3785" s="4">
        <v>11</v>
      </c>
      <c r="J3785" s="4">
        <v>6</v>
      </c>
      <c r="K3785" s="6">
        <v>2001</v>
      </c>
      <c r="L3785" s="1">
        <f t="shared" si="119"/>
        <v>6170</v>
      </c>
      <c r="M3785">
        <v>52.72</v>
      </c>
      <c r="N3785">
        <v>6.9</v>
      </c>
      <c r="O3785" t="s">
        <v>1615</v>
      </c>
      <c r="P3785" t="s">
        <v>81</v>
      </c>
      <c r="Q3785" t="s">
        <v>35</v>
      </c>
      <c r="R3785">
        <v>15</v>
      </c>
      <c r="S3785">
        <v>3</v>
      </c>
      <c r="T3785">
        <v>149</v>
      </c>
    </row>
    <row r="3786" spans="1:20">
      <c r="A3786" t="s">
        <v>2074</v>
      </c>
      <c r="B3786" s="4">
        <v>13</v>
      </c>
      <c r="C3786" s="4">
        <v>6</v>
      </c>
      <c r="D3786" s="4">
        <v>2001</v>
      </c>
      <c r="E3786" s="1">
        <f t="shared" si="118"/>
        <v>6901</v>
      </c>
      <c r="F3786">
        <v>52.75</v>
      </c>
      <c r="G3786">
        <v>6.92</v>
      </c>
      <c r="H3786" t="s">
        <v>1615</v>
      </c>
      <c r="I3786" s="4">
        <v>19</v>
      </c>
      <c r="J3786" s="4">
        <v>6</v>
      </c>
      <c r="K3786" s="6">
        <v>2001</v>
      </c>
      <c r="L3786" s="1">
        <f t="shared" si="119"/>
        <v>9092</v>
      </c>
      <c r="M3786">
        <v>52.75</v>
      </c>
      <c r="N3786">
        <v>6.92</v>
      </c>
      <c r="O3786" t="s">
        <v>1615</v>
      </c>
      <c r="P3786" t="s">
        <v>40</v>
      </c>
      <c r="Q3786" t="s">
        <v>35</v>
      </c>
      <c r="R3786">
        <v>6</v>
      </c>
      <c r="S3786">
        <v>0</v>
      </c>
      <c r="T3786">
        <v>0</v>
      </c>
    </row>
    <row r="3787" spans="1:20">
      <c r="A3787" t="s">
        <v>2075</v>
      </c>
      <c r="B3787" s="4">
        <v>13</v>
      </c>
      <c r="C3787" s="4">
        <v>6</v>
      </c>
      <c r="D3787" s="4">
        <v>2001</v>
      </c>
      <c r="E3787" s="1">
        <f t="shared" si="118"/>
        <v>6901</v>
      </c>
      <c r="F3787">
        <v>52.75</v>
      </c>
      <c r="G3787">
        <v>6.88</v>
      </c>
      <c r="H3787" t="s">
        <v>1615</v>
      </c>
      <c r="I3787" s="4">
        <v>9</v>
      </c>
      <c r="J3787" s="4">
        <v>7</v>
      </c>
      <c r="K3787" s="6">
        <v>2001</v>
      </c>
      <c r="L3787" s="1">
        <f t="shared" si="119"/>
        <v>5470</v>
      </c>
      <c r="M3787">
        <v>52.77</v>
      </c>
      <c r="N3787">
        <v>6.87</v>
      </c>
      <c r="O3787" t="s">
        <v>1615</v>
      </c>
      <c r="P3787" t="s">
        <v>140</v>
      </c>
      <c r="Q3787" t="s">
        <v>35</v>
      </c>
      <c r="R3787">
        <v>26</v>
      </c>
      <c r="S3787">
        <v>0</v>
      </c>
      <c r="T3787">
        <v>0</v>
      </c>
    </row>
    <row r="3788" spans="1:20">
      <c r="A3788" t="s">
        <v>2231</v>
      </c>
      <c r="B3788" s="4">
        <v>9</v>
      </c>
      <c r="C3788" s="4">
        <v>7</v>
      </c>
      <c r="D3788" s="4">
        <v>2001</v>
      </c>
      <c r="E3788" s="1">
        <f t="shared" si="118"/>
        <v>5470</v>
      </c>
      <c r="F3788">
        <v>59.75</v>
      </c>
      <c r="G3788">
        <v>9.85</v>
      </c>
      <c r="H3788" t="s">
        <v>669</v>
      </c>
      <c r="I3788" s="4">
        <v>24</v>
      </c>
      <c r="J3788" s="4">
        <v>8</v>
      </c>
      <c r="K3788" s="6">
        <v>2002</v>
      </c>
      <c r="L3788" s="1">
        <f t="shared" si="119"/>
        <v>10981</v>
      </c>
      <c r="M3788">
        <v>59.77</v>
      </c>
      <c r="N3788">
        <v>9.92</v>
      </c>
      <c r="O3788" t="s">
        <v>669</v>
      </c>
      <c r="P3788" t="s">
        <v>40</v>
      </c>
      <c r="Q3788" t="s">
        <v>35</v>
      </c>
      <c r="R3788">
        <v>411</v>
      </c>
      <c r="S3788">
        <v>5</v>
      </c>
      <c r="T3788">
        <v>64</v>
      </c>
    </row>
    <row r="3789" spans="1:20">
      <c r="A3789" t="s">
        <v>3081</v>
      </c>
      <c r="B3789" s="4">
        <v>4</v>
      </c>
      <c r="C3789" s="4">
        <v>6</v>
      </c>
      <c r="D3789" s="4">
        <v>2001</v>
      </c>
      <c r="E3789" s="1">
        <f t="shared" si="118"/>
        <v>3614</v>
      </c>
      <c r="F3789">
        <v>60.57</v>
      </c>
      <c r="G3789">
        <v>25.15</v>
      </c>
      <c r="H3789" t="s">
        <v>2455</v>
      </c>
      <c r="I3789" s="4">
        <v>3</v>
      </c>
      <c r="J3789" s="4">
        <v>2</v>
      </c>
      <c r="K3789" s="6">
        <v>2002</v>
      </c>
      <c r="L3789" s="1">
        <f t="shared" si="119"/>
        <v>3129</v>
      </c>
      <c r="M3789">
        <v>60.7</v>
      </c>
      <c r="N3789">
        <v>25.47</v>
      </c>
      <c r="O3789" t="s">
        <v>2455</v>
      </c>
      <c r="P3789" t="s">
        <v>40</v>
      </c>
      <c r="Q3789" t="s">
        <v>35</v>
      </c>
      <c r="R3789">
        <v>244</v>
      </c>
      <c r="S3789">
        <v>23</v>
      </c>
      <c r="T3789">
        <v>50</v>
      </c>
    </row>
    <row r="3790" spans="1:20">
      <c r="A3790" t="s">
        <v>3309</v>
      </c>
      <c r="B3790" s="4">
        <v>31</v>
      </c>
      <c r="C3790" s="4">
        <v>5</v>
      </c>
      <c r="D3790" s="4">
        <v>2001</v>
      </c>
      <c r="E3790" s="1">
        <f t="shared" si="118"/>
        <v>13444</v>
      </c>
      <c r="F3790">
        <v>60.63</v>
      </c>
      <c r="G3790">
        <v>26.82</v>
      </c>
      <c r="H3790" t="s">
        <v>2455</v>
      </c>
      <c r="I3790" s="4">
        <v>8</v>
      </c>
      <c r="J3790" s="4">
        <v>7</v>
      </c>
      <c r="K3790" s="6">
        <v>2012</v>
      </c>
      <c r="L3790" s="1">
        <f t="shared" si="119"/>
        <v>5116</v>
      </c>
      <c r="M3790">
        <v>60.68</v>
      </c>
      <c r="N3790">
        <v>26.85</v>
      </c>
      <c r="O3790" t="s">
        <v>2455</v>
      </c>
      <c r="P3790" t="s">
        <v>40</v>
      </c>
      <c r="Q3790" t="s">
        <v>35</v>
      </c>
      <c r="R3790">
        <v>4056</v>
      </c>
      <c r="S3790">
        <v>6</v>
      </c>
      <c r="T3790">
        <v>19</v>
      </c>
    </row>
    <row r="3791" spans="1:20">
      <c r="A3791" t="s">
        <v>3368</v>
      </c>
      <c r="B3791" s="4">
        <v>2</v>
      </c>
      <c r="C3791" s="4">
        <v>6</v>
      </c>
      <c r="D3791" s="4">
        <v>2001</v>
      </c>
      <c r="E3791" s="1">
        <f t="shared" si="118"/>
        <v>2883</v>
      </c>
      <c r="F3791">
        <v>60.3</v>
      </c>
      <c r="G3791">
        <v>23.12</v>
      </c>
      <c r="H3791" t="s">
        <v>2455</v>
      </c>
      <c r="I3791" s="4">
        <v>22</v>
      </c>
      <c r="J3791" s="4">
        <v>6</v>
      </c>
      <c r="K3791" s="6">
        <v>2001</v>
      </c>
      <c r="L3791" s="1">
        <f t="shared" si="119"/>
        <v>10188</v>
      </c>
      <c r="M3791">
        <v>60.3</v>
      </c>
      <c r="N3791">
        <v>23.12</v>
      </c>
      <c r="O3791" t="s">
        <v>2455</v>
      </c>
      <c r="P3791" t="s">
        <v>26</v>
      </c>
      <c r="Q3791" t="s">
        <v>27</v>
      </c>
      <c r="R3791">
        <v>20</v>
      </c>
      <c r="S3791">
        <v>0</v>
      </c>
      <c r="T3791">
        <v>0</v>
      </c>
    </row>
    <row r="3792" spans="1:20">
      <c r="A3792" t="s">
        <v>3369</v>
      </c>
      <c r="B3792" s="4">
        <v>2</v>
      </c>
      <c r="C3792" s="4">
        <v>6</v>
      </c>
      <c r="D3792" s="4">
        <v>2001</v>
      </c>
      <c r="E3792" s="1">
        <f t="shared" si="118"/>
        <v>2883</v>
      </c>
      <c r="F3792">
        <v>60.3</v>
      </c>
      <c r="G3792">
        <v>23.12</v>
      </c>
      <c r="H3792" t="s">
        <v>2455</v>
      </c>
      <c r="I3792" s="4">
        <v>14</v>
      </c>
      <c r="J3792" s="4">
        <v>6</v>
      </c>
      <c r="K3792" s="6">
        <v>2001</v>
      </c>
      <c r="L3792" s="1">
        <f t="shared" si="119"/>
        <v>7266</v>
      </c>
      <c r="M3792">
        <v>60.3</v>
      </c>
      <c r="N3792">
        <v>23.12</v>
      </c>
      <c r="O3792" t="s">
        <v>2455</v>
      </c>
      <c r="P3792" t="s">
        <v>26</v>
      </c>
      <c r="Q3792" t="s">
        <v>27</v>
      </c>
      <c r="R3792">
        <v>12</v>
      </c>
      <c r="S3792">
        <v>0</v>
      </c>
      <c r="T3792">
        <v>0</v>
      </c>
    </row>
    <row r="3793" spans="1:20">
      <c r="A3793" t="s">
        <v>3462</v>
      </c>
      <c r="B3793" s="4">
        <v>2</v>
      </c>
      <c r="C3793" s="4">
        <v>6</v>
      </c>
      <c r="D3793" s="4">
        <v>2001</v>
      </c>
      <c r="E3793" s="1">
        <f t="shared" si="118"/>
        <v>2883</v>
      </c>
      <c r="F3793">
        <v>60.3</v>
      </c>
      <c r="G3793">
        <v>24.87</v>
      </c>
      <c r="H3793" t="s">
        <v>2455</v>
      </c>
      <c r="I3793" s="4">
        <v>1</v>
      </c>
      <c r="J3793" s="4">
        <v>6</v>
      </c>
      <c r="K3793" s="6">
        <v>2002</v>
      </c>
      <c r="L3793" s="1">
        <f t="shared" si="119"/>
        <v>2519</v>
      </c>
      <c r="M3793">
        <v>60.3</v>
      </c>
      <c r="N3793">
        <v>24.85</v>
      </c>
      <c r="O3793" t="s">
        <v>2455</v>
      </c>
      <c r="P3793" t="s">
        <v>40</v>
      </c>
      <c r="Q3793" t="s">
        <v>35</v>
      </c>
      <c r="R3793">
        <v>364</v>
      </c>
      <c r="S3793">
        <v>1</v>
      </c>
      <c r="T3793">
        <v>270</v>
      </c>
    </row>
    <row r="3794" spans="1:20">
      <c r="A3794" t="s">
        <v>3463</v>
      </c>
      <c r="B3794" s="4">
        <v>4</v>
      </c>
      <c r="C3794" s="4">
        <v>6</v>
      </c>
      <c r="D3794" s="4">
        <v>2001</v>
      </c>
      <c r="E3794" s="1">
        <f t="shared" si="118"/>
        <v>3614</v>
      </c>
      <c r="F3794">
        <v>61.75</v>
      </c>
      <c r="G3794">
        <v>23.07</v>
      </c>
      <c r="H3794" t="s">
        <v>2455</v>
      </c>
      <c r="I3794" s="4">
        <v>30</v>
      </c>
      <c r="J3794" s="4">
        <v>6</v>
      </c>
      <c r="K3794" s="6">
        <v>2001</v>
      </c>
      <c r="L3794" s="1">
        <f t="shared" si="119"/>
        <v>13110</v>
      </c>
      <c r="M3794">
        <v>61.78</v>
      </c>
      <c r="N3794">
        <v>23.03</v>
      </c>
      <c r="O3794" t="s">
        <v>2455</v>
      </c>
      <c r="P3794" t="s">
        <v>81</v>
      </c>
      <c r="Q3794" t="s">
        <v>35</v>
      </c>
      <c r="R3794">
        <v>26</v>
      </c>
      <c r="S3794">
        <v>5</v>
      </c>
      <c r="T3794">
        <v>335</v>
      </c>
    </row>
    <row r="3795" spans="1:20">
      <c r="A3795" t="s">
        <v>3464</v>
      </c>
      <c r="B3795" s="4">
        <v>5</v>
      </c>
      <c r="C3795" s="4">
        <v>6</v>
      </c>
      <c r="D3795" s="4">
        <v>2001</v>
      </c>
      <c r="E3795" s="1">
        <f t="shared" si="118"/>
        <v>3979</v>
      </c>
      <c r="F3795">
        <v>61.6</v>
      </c>
      <c r="G3795">
        <v>23.18</v>
      </c>
      <c r="H3795" t="s">
        <v>2455</v>
      </c>
      <c r="I3795" s="4">
        <v>14</v>
      </c>
      <c r="J3795" s="4">
        <v>7</v>
      </c>
      <c r="K3795" s="6">
        <v>2002</v>
      </c>
      <c r="L3795" s="1">
        <f t="shared" si="119"/>
        <v>7297</v>
      </c>
      <c r="M3795">
        <v>61.55</v>
      </c>
      <c r="N3795">
        <v>23.15</v>
      </c>
      <c r="O3795" t="s">
        <v>2455</v>
      </c>
      <c r="P3795" t="s">
        <v>81</v>
      </c>
      <c r="Q3795" t="s">
        <v>35</v>
      </c>
      <c r="R3795">
        <v>404</v>
      </c>
      <c r="S3795">
        <v>6</v>
      </c>
      <c r="T3795">
        <v>198</v>
      </c>
    </row>
    <row r="3796" spans="1:20">
      <c r="A3796" t="s">
        <v>3475</v>
      </c>
      <c r="B3796" s="4">
        <v>1</v>
      </c>
      <c r="C3796" s="4">
        <v>6</v>
      </c>
      <c r="D3796" s="4">
        <v>2001</v>
      </c>
      <c r="E3796" s="1">
        <f t="shared" si="118"/>
        <v>2518</v>
      </c>
      <c r="F3796">
        <v>62.7</v>
      </c>
      <c r="G3796">
        <v>22.47</v>
      </c>
      <c r="H3796" t="s">
        <v>2455</v>
      </c>
      <c r="I3796" s="4">
        <v>28</v>
      </c>
      <c r="J3796" s="4">
        <v>6</v>
      </c>
      <c r="K3796" s="6">
        <v>2001</v>
      </c>
      <c r="L3796" s="1">
        <f t="shared" si="119"/>
        <v>12380</v>
      </c>
      <c r="M3796">
        <v>62.68</v>
      </c>
      <c r="N3796">
        <v>22.45</v>
      </c>
      <c r="O3796" t="s">
        <v>2455</v>
      </c>
      <c r="P3796" t="s">
        <v>40</v>
      </c>
      <c r="Q3796" t="s">
        <v>35</v>
      </c>
      <c r="R3796">
        <v>27</v>
      </c>
      <c r="S3796">
        <v>3</v>
      </c>
      <c r="T3796">
        <v>205</v>
      </c>
    </row>
    <row r="3797" spans="1:20">
      <c r="A3797" t="s">
        <v>3476</v>
      </c>
      <c r="B3797" s="4">
        <v>6</v>
      </c>
      <c r="C3797" s="4">
        <v>6</v>
      </c>
      <c r="D3797" s="4">
        <v>2001</v>
      </c>
      <c r="E3797" s="1">
        <f t="shared" si="118"/>
        <v>4344</v>
      </c>
      <c r="F3797">
        <v>62.75</v>
      </c>
      <c r="G3797">
        <v>22.38</v>
      </c>
      <c r="H3797" t="s">
        <v>2455</v>
      </c>
      <c r="I3797" s="4">
        <v>7</v>
      </c>
      <c r="J3797" s="4">
        <v>8</v>
      </c>
      <c r="K3797" s="6">
        <v>2004</v>
      </c>
      <c r="L3797" s="1">
        <f t="shared" si="119"/>
        <v>4773</v>
      </c>
      <c r="M3797">
        <v>62.77</v>
      </c>
      <c r="N3797">
        <v>22.38</v>
      </c>
      <c r="O3797" t="s">
        <v>2455</v>
      </c>
      <c r="P3797" t="s">
        <v>34</v>
      </c>
      <c r="Q3797" t="s">
        <v>35</v>
      </c>
      <c r="R3797">
        <v>1158</v>
      </c>
      <c r="S3797">
        <v>2</v>
      </c>
      <c r="T3797">
        <v>0</v>
      </c>
    </row>
    <row r="3798" spans="1:20">
      <c r="A3798" t="s">
        <v>407</v>
      </c>
      <c r="B3798" s="4">
        <v>16</v>
      </c>
      <c r="C3798" s="4">
        <v>8</v>
      </c>
      <c r="D3798" s="4">
        <v>2002</v>
      </c>
      <c r="E3798" s="1">
        <f t="shared" si="118"/>
        <v>8059</v>
      </c>
      <c r="F3798">
        <v>51.5</v>
      </c>
      <c r="G3798">
        <v>12</v>
      </c>
      <c r="H3798" t="s">
        <v>332</v>
      </c>
      <c r="I3798" s="4">
        <v>7</v>
      </c>
      <c r="J3798" s="4">
        <v>4</v>
      </c>
      <c r="K3798" s="6">
        <v>2003</v>
      </c>
      <c r="L3798" s="1">
        <f t="shared" si="119"/>
        <v>4650</v>
      </c>
      <c r="M3798">
        <v>51.6</v>
      </c>
      <c r="N3798">
        <v>11.93</v>
      </c>
      <c r="O3798" t="s">
        <v>332</v>
      </c>
      <c r="P3798" t="s">
        <v>40</v>
      </c>
      <c r="Q3798" t="s">
        <v>35</v>
      </c>
      <c r="R3798">
        <v>234</v>
      </c>
      <c r="S3798">
        <v>13</v>
      </c>
      <c r="T3798">
        <v>338</v>
      </c>
    </row>
    <row r="3799" spans="1:20">
      <c r="A3799" t="s">
        <v>1123</v>
      </c>
      <c r="B3799" s="4">
        <v>7</v>
      </c>
      <c r="C3799" s="4">
        <v>5</v>
      </c>
      <c r="D3799" s="4">
        <v>2002</v>
      </c>
      <c r="E3799" s="1">
        <f t="shared" si="118"/>
        <v>4679</v>
      </c>
      <c r="F3799">
        <v>53.4</v>
      </c>
      <c r="G3799">
        <v>-2.97</v>
      </c>
      <c r="H3799" t="s">
        <v>4129</v>
      </c>
      <c r="I3799" s="4">
        <v>18</v>
      </c>
      <c r="J3799" s="4">
        <v>9</v>
      </c>
      <c r="K3799" s="6">
        <v>2002</v>
      </c>
      <c r="L3799" s="1">
        <f t="shared" si="119"/>
        <v>8820</v>
      </c>
      <c r="M3799">
        <v>53.57</v>
      </c>
      <c r="N3799">
        <v>-3.07</v>
      </c>
      <c r="O3799" t="s">
        <v>4129</v>
      </c>
      <c r="P3799" t="s">
        <v>40</v>
      </c>
      <c r="Q3799" t="s">
        <v>35</v>
      </c>
      <c r="R3799">
        <v>134</v>
      </c>
      <c r="S3799">
        <v>20</v>
      </c>
      <c r="T3799">
        <v>341</v>
      </c>
    </row>
    <row r="3800" spans="1:20">
      <c r="A3800" t="s">
        <v>1428</v>
      </c>
      <c r="B3800" s="4">
        <v>19</v>
      </c>
      <c r="C3800" s="4">
        <v>5</v>
      </c>
      <c r="D3800" s="4">
        <v>2002</v>
      </c>
      <c r="E3800" s="1">
        <f t="shared" si="118"/>
        <v>9062</v>
      </c>
      <c r="F3800">
        <v>52.08</v>
      </c>
      <c r="G3800">
        <v>1.57</v>
      </c>
      <c r="H3800" t="s">
        <v>4129</v>
      </c>
      <c r="I3800" s="4">
        <v>8</v>
      </c>
      <c r="J3800" s="4">
        <v>2</v>
      </c>
      <c r="K3800" s="6">
        <v>2009</v>
      </c>
      <c r="L3800" s="1">
        <f t="shared" si="119"/>
        <v>4962</v>
      </c>
      <c r="M3800">
        <v>52.42</v>
      </c>
      <c r="N3800">
        <v>1.2</v>
      </c>
      <c r="O3800" t="s">
        <v>4129</v>
      </c>
      <c r="P3800" t="s">
        <v>34</v>
      </c>
      <c r="Q3800" t="s">
        <v>35</v>
      </c>
      <c r="R3800">
        <v>2457</v>
      </c>
      <c r="S3800">
        <v>45</v>
      </c>
      <c r="T3800">
        <v>327</v>
      </c>
    </row>
    <row r="3801" spans="1:20">
      <c r="A3801" t="s">
        <v>1516</v>
      </c>
      <c r="B3801" s="4">
        <v>11</v>
      </c>
      <c r="C3801" s="4">
        <v>5</v>
      </c>
      <c r="D3801" s="4">
        <v>2002</v>
      </c>
      <c r="E3801" s="1">
        <f t="shared" si="118"/>
        <v>6140</v>
      </c>
      <c r="F3801">
        <v>53.33</v>
      </c>
      <c r="G3801">
        <v>-2.83</v>
      </c>
      <c r="H3801" t="s">
        <v>4129</v>
      </c>
      <c r="I3801" s="4">
        <v>7</v>
      </c>
      <c r="J3801" s="4">
        <v>7</v>
      </c>
      <c r="K3801" s="6">
        <v>2005</v>
      </c>
      <c r="L3801" s="1">
        <f t="shared" si="119"/>
        <v>4743</v>
      </c>
      <c r="M3801">
        <v>53.33</v>
      </c>
      <c r="N3801">
        <v>-2.85</v>
      </c>
      <c r="O3801" t="s">
        <v>4129</v>
      </c>
      <c r="P3801" t="s">
        <v>34</v>
      </c>
      <c r="Q3801" t="s">
        <v>35</v>
      </c>
      <c r="R3801">
        <v>1153</v>
      </c>
      <c r="S3801">
        <v>2</v>
      </c>
      <c r="T3801">
        <v>270</v>
      </c>
    </row>
    <row r="3802" spans="1:20">
      <c r="A3802" t="s">
        <v>1517</v>
      </c>
      <c r="B3802" s="4">
        <v>11</v>
      </c>
      <c r="C3802" s="4">
        <v>5</v>
      </c>
      <c r="D3802" s="4">
        <v>2002</v>
      </c>
      <c r="E3802" s="1">
        <f t="shared" si="118"/>
        <v>6140</v>
      </c>
      <c r="F3802">
        <v>53.33</v>
      </c>
      <c r="G3802">
        <v>-2.83</v>
      </c>
      <c r="H3802" t="s">
        <v>4129</v>
      </c>
      <c r="I3802" s="4">
        <v>20</v>
      </c>
      <c r="J3802" s="4">
        <v>5</v>
      </c>
      <c r="K3802" s="6">
        <v>2002</v>
      </c>
      <c r="L3802" s="1">
        <f t="shared" si="119"/>
        <v>9428</v>
      </c>
      <c r="M3802">
        <v>53.33</v>
      </c>
      <c r="N3802">
        <v>-2.83</v>
      </c>
      <c r="O3802" t="s">
        <v>4129</v>
      </c>
      <c r="P3802" t="s">
        <v>84</v>
      </c>
      <c r="Q3802" t="s">
        <v>35</v>
      </c>
      <c r="R3802">
        <v>9</v>
      </c>
      <c r="S3802">
        <v>0</v>
      </c>
      <c r="T3802">
        <v>0</v>
      </c>
    </row>
    <row r="3803" spans="1:20">
      <c r="A3803" t="s">
        <v>2028</v>
      </c>
      <c r="B3803" s="4">
        <v>15</v>
      </c>
      <c r="C3803" s="4">
        <v>5</v>
      </c>
      <c r="D3803" s="4">
        <v>2002</v>
      </c>
      <c r="E3803" s="1">
        <f t="shared" si="118"/>
        <v>7601</v>
      </c>
      <c r="F3803">
        <v>52.75</v>
      </c>
      <c r="G3803">
        <v>4.67</v>
      </c>
      <c r="H3803" t="s">
        <v>1615</v>
      </c>
      <c r="I3803" s="4">
        <v>9</v>
      </c>
      <c r="J3803" s="4">
        <v>1</v>
      </c>
      <c r="K3803" s="6">
        <v>2003</v>
      </c>
      <c r="L3803" s="1">
        <f t="shared" si="119"/>
        <v>5291</v>
      </c>
      <c r="M3803">
        <v>52.77</v>
      </c>
      <c r="N3803">
        <v>4.67</v>
      </c>
      <c r="O3803" t="s">
        <v>1615</v>
      </c>
      <c r="P3803" t="s">
        <v>40</v>
      </c>
      <c r="Q3803" t="s">
        <v>35</v>
      </c>
      <c r="R3803">
        <v>239</v>
      </c>
      <c r="S3803">
        <v>0</v>
      </c>
      <c r="T3803">
        <v>0</v>
      </c>
    </row>
    <row r="3804" spans="1:20">
      <c r="A3804" t="s">
        <v>2032</v>
      </c>
      <c r="B3804" s="4">
        <v>15</v>
      </c>
      <c r="C3804" s="4">
        <v>5</v>
      </c>
      <c r="D3804" s="4">
        <v>2002</v>
      </c>
      <c r="E3804" s="1">
        <f t="shared" si="118"/>
        <v>7601</v>
      </c>
      <c r="F3804">
        <v>53.18</v>
      </c>
      <c r="G3804">
        <v>6.6</v>
      </c>
      <c r="H3804" t="s">
        <v>1615</v>
      </c>
      <c r="I3804" s="4">
        <v>19</v>
      </c>
      <c r="J3804" s="4">
        <v>11</v>
      </c>
      <c r="K3804" s="6">
        <v>2002</v>
      </c>
      <c r="L3804" s="1">
        <f t="shared" si="119"/>
        <v>9246</v>
      </c>
      <c r="M3804">
        <v>53.18</v>
      </c>
      <c r="N3804">
        <v>6.58</v>
      </c>
      <c r="O3804" t="s">
        <v>1615</v>
      </c>
      <c r="P3804" t="s">
        <v>26</v>
      </c>
      <c r="Q3804" t="s">
        <v>27</v>
      </c>
      <c r="R3804">
        <v>188</v>
      </c>
      <c r="S3804">
        <v>0</v>
      </c>
      <c r="T3804">
        <v>0</v>
      </c>
    </row>
    <row r="3805" spans="1:20">
      <c r="A3805" t="s">
        <v>3466</v>
      </c>
      <c r="B3805" s="4">
        <v>27</v>
      </c>
      <c r="C3805" s="4">
        <v>5</v>
      </c>
      <c r="D3805" s="4">
        <v>2002</v>
      </c>
      <c r="E3805" s="1">
        <f t="shared" si="118"/>
        <v>11984</v>
      </c>
      <c r="F3805">
        <v>61.37</v>
      </c>
      <c r="G3805">
        <v>23.58</v>
      </c>
      <c r="H3805" t="s">
        <v>2455</v>
      </c>
      <c r="I3805" s="4">
        <v>14</v>
      </c>
      <c r="J3805" s="4">
        <v>7</v>
      </c>
      <c r="K3805" s="6">
        <v>2002</v>
      </c>
      <c r="L3805" s="1">
        <f t="shared" si="119"/>
        <v>7297</v>
      </c>
      <c r="M3805">
        <v>61.37</v>
      </c>
      <c r="N3805">
        <v>23.6</v>
      </c>
      <c r="O3805" t="s">
        <v>2455</v>
      </c>
      <c r="P3805" t="s">
        <v>40</v>
      </c>
      <c r="Q3805" t="s">
        <v>35</v>
      </c>
      <c r="R3805">
        <v>48</v>
      </c>
      <c r="S3805">
        <v>1</v>
      </c>
      <c r="T3805">
        <v>91</v>
      </c>
    </row>
    <row r="3806" spans="1:20">
      <c r="A3806" t="s">
        <v>3467</v>
      </c>
      <c r="B3806" s="4">
        <v>27</v>
      </c>
      <c r="C3806" s="4">
        <v>5</v>
      </c>
      <c r="D3806" s="4">
        <v>2002</v>
      </c>
      <c r="E3806" s="1">
        <f t="shared" si="118"/>
        <v>11984</v>
      </c>
      <c r="F3806">
        <v>61.37</v>
      </c>
      <c r="G3806">
        <v>23.58</v>
      </c>
      <c r="H3806" t="s">
        <v>2455</v>
      </c>
      <c r="I3806" s="4">
        <v>5</v>
      </c>
      <c r="J3806" s="4">
        <v>7</v>
      </c>
      <c r="K3806" s="6">
        <v>2002</v>
      </c>
      <c r="L3806" s="1">
        <f t="shared" si="119"/>
        <v>4010</v>
      </c>
      <c r="M3806">
        <v>61.37</v>
      </c>
      <c r="N3806">
        <v>23.6</v>
      </c>
      <c r="O3806" t="s">
        <v>2455</v>
      </c>
      <c r="P3806" t="s">
        <v>40</v>
      </c>
      <c r="Q3806" t="s">
        <v>35</v>
      </c>
      <c r="R3806">
        <v>39</v>
      </c>
      <c r="S3806">
        <v>1</v>
      </c>
      <c r="T3806">
        <v>91</v>
      </c>
    </row>
    <row r="3807" spans="1:20">
      <c r="A3807" t="s">
        <v>3468</v>
      </c>
      <c r="B3807" s="4">
        <v>1</v>
      </c>
      <c r="C3807" s="4">
        <v>6</v>
      </c>
      <c r="D3807" s="4">
        <v>2002</v>
      </c>
      <c r="E3807" s="1">
        <f t="shared" si="118"/>
        <v>2519</v>
      </c>
      <c r="F3807">
        <v>61.75</v>
      </c>
      <c r="G3807">
        <v>23.07</v>
      </c>
      <c r="H3807" t="s">
        <v>2455</v>
      </c>
      <c r="I3807" s="4">
        <v>22</v>
      </c>
      <c r="J3807" s="4">
        <v>6</v>
      </c>
      <c r="K3807" s="6">
        <v>2002</v>
      </c>
      <c r="L3807" s="1">
        <f t="shared" si="119"/>
        <v>10189</v>
      </c>
      <c r="M3807">
        <v>61.75</v>
      </c>
      <c r="N3807">
        <v>23.07</v>
      </c>
      <c r="O3807" t="s">
        <v>2455</v>
      </c>
      <c r="P3807" t="s">
        <v>40</v>
      </c>
      <c r="Q3807" t="s">
        <v>35</v>
      </c>
      <c r="R3807">
        <v>21</v>
      </c>
      <c r="S3807">
        <v>0</v>
      </c>
      <c r="T3807">
        <v>0</v>
      </c>
    </row>
    <row r="3808" spans="1:20">
      <c r="A3808" t="s">
        <v>3469</v>
      </c>
      <c r="B3808" s="4">
        <v>1</v>
      </c>
      <c r="C3808" s="4">
        <v>6</v>
      </c>
      <c r="D3808" s="4">
        <v>2002</v>
      </c>
      <c r="E3808" s="1">
        <f t="shared" si="118"/>
        <v>2519</v>
      </c>
      <c r="F3808">
        <v>61.75</v>
      </c>
      <c r="G3808">
        <v>23.07</v>
      </c>
      <c r="H3808" t="s">
        <v>2455</v>
      </c>
      <c r="I3808" s="4">
        <v>18</v>
      </c>
      <c r="J3808" s="4">
        <v>6</v>
      </c>
      <c r="K3808" s="6">
        <v>2002</v>
      </c>
      <c r="L3808" s="1">
        <f t="shared" si="119"/>
        <v>8728</v>
      </c>
      <c r="M3808">
        <v>61.77</v>
      </c>
      <c r="N3808">
        <v>23.07</v>
      </c>
      <c r="O3808" t="s">
        <v>2455</v>
      </c>
      <c r="P3808" t="s">
        <v>84</v>
      </c>
      <c r="Q3808" t="s">
        <v>35</v>
      </c>
      <c r="R3808">
        <v>17</v>
      </c>
      <c r="S3808">
        <v>2</v>
      </c>
      <c r="T3808">
        <v>0</v>
      </c>
    </row>
    <row r="3809" spans="1:20">
      <c r="A3809" t="s">
        <v>3471</v>
      </c>
      <c r="B3809" s="4">
        <v>26</v>
      </c>
      <c r="C3809" s="4">
        <v>5</v>
      </c>
      <c r="D3809" s="4">
        <v>2002</v>
      </c>
      <c r="E3809" s="1">
        <f t="shared" si="118"/>
        <v>11619</v>
      </c>
      <c r="F3809">
        <v>60.67</v>
      </c>
      <c r="G3809">
        <v>22.12</v>
      </c>
      <c r="H3809" t="s">
        <v>2455</v>
      </c>
      <c r="I3809" s="4">
        <v>3</v>
      </c>
      <c r="J3809" s="4">
        <v>7</v>
      </c>
      <c r="K3809" s="6">
        <v>2003</v>
      </c>
      <c r="L3809" s="1">
        <f t="shared" si="119"/>
        <v>3280</v>
      </c>
      <c r="M3809">
        <v>60.62</v>
      </c>
      <c r="N3809">
        <v>22.1</v>
      </c>
      <c r="O3809" t="s">
        <v>2455</v>
      </c>
      <c r="P3809" t="s">
        <v>81</v>
      </c>
      <c r="Q3809" t="s">
        <v>35</v>
      </c>
      <c r="R3809">
        <v>403</v>
      </c>
      <c r="S3809">
        <v>6</v>
      </c>
      <c r="T3809">
        <v>190</v>
      </c>
    </row>
    <row r="3810" spans="1:20">
      <c r="A3810" t="s">
        <v>3472</v>
      </c>
      <c r="B3810" s="4">
        <v>18</v>
      </c>
      <c r="C3810" s="4">
        <v>5</v>
      </c>
      <c r="D3810" s="4">
        <v>2002</v>
      </c>
      <c r="E3810" s="1">
        <f t="shared" si="118"/>
        <v>8697</v>
      </c>
      <c r="F3810">
        <v>60.55</v>
      </c>
      <c r="G3810">
        <v>27.13</v>
      </c>
      <c r="H3810" t="s">
        <v>2455</v>
      </c>
      <c r="I3810" s="4">
        <v>15</v>
      </c>
      <c r="J3810" s="4">
        <v>8</v>
      </c>
      <c r="K3810" s="6">
        <v>2004</v>
      </c>
      <c r="L3810" s="1">
        <f t="shared" si="119"/>
        <v>7695</v>
      </c>
      <c r="M3810">
        <v>60.57</v>
      </c>
      <c r="N3810">
        <v>27.13</v>
      </c>
      <c r="O3810" t="s">
        <v>2455</v>
      </c>
      <c r="P3810" t="s">
        <v>84</v>
      </c>
      <c r="Q3810" t="s">
        <v>35</v>
      </c>
      <c r="R3810">
        <v>820</v>
      </c>
      <c r="S3810">
        <v>2</v>
      </c>
      <c r="T3810">
        <v>0</v>
      </c>
    </row>
    <row r="3811" spans="1:20">
      <c r="A3811" t="s">
        <v>3473</v>
      </c>
      <c r="B3811" s="4">
        <v>18</v>
      </c>
      <c r="C3811" s="4">
        <v>5</v>
      </c>
      <c r="D3811" s="4">
        <v>2002</v>
      </c>
      <c r="E3811" s="1">
        <f t="shared" si="118"/>
        <v>8697</v>
      </c>
      <c r="F3811">
        <v>60.55</v>
      </c>
      <c r="G3811">
        <v>27.13</v>
      </c>
      <c r="H3811" t="s">
        <v>2455</v>
      </c>
      <c r="I3811" s="4">
        <v>12</v>
      </c>
      <c r="J3811" s="4">
        <v>5</v>
      </c>
      <c r="K3811" s="6">
        <v>2003</v>
      </c>
      <c r="L3811" s="1">
        <f t="shared" si="119"/>
        <v>6507</v>
      </c>
      <c r="M3811">
        <v>61.42</v>
      </c>
      <c r="N3811">
        <v>26.85</v>
      </c>
      <c r="O3811" t="s">
        <v>2455</v>
      </c>
      <c r="P3811" t="s">
        <v>40</v>
      </c>
      <c r="Q3811" t="s">
        <v>35</v>
      </c>
      <c r="R3811">
        <v>359</v>
      </c>
      <c r="S3811">
        <v>98</v>
      </c>
      <c r="T3811">
        <v>351</v>
      </c>
    </row>
    <row r="3812" spans="1:20">
      <c r="A3812" t="s">
        <v>3474</v>
      </c>
      <c r="B3812" s="4">
        <v>18</v>
      </c>
      <c r="C3812" s="4">
        <v>5</v>
      </c>
      <c r="D3812" s="4">
        <v>2002</v>
      </c>
      <c r="E3812" s="1">
        <f t="shared" si="118"/>
        <v>8697</v>
      </c>
      <c r="F3812">
        <v>60.55</v>
      </c>
      <c r="G3812">
        <v>27.13</v>
      </c>
      <c r="H3812" t="s">
        <v>2455</v>
      </c>
      <c r="I3812" s="4">
        <v>22</v>
      </c>
      <c r="J3812" s="4">
        <v>9</v>
      </c>
      <c r="K3812" s="6">
        <v>2002</v>
      </c>
      <c r="L3812" s="1">
        <f t="shared" si="119"/>
        <v>10281</v>
      </c>
      <c r="M3812">
        <v>60.57</v>
      </c>
      <c r="N3812">
        <v>27.12</v>
      </c>
      <c r="O3812" t="s">
        <v>2455</v>
      </c>
      <c r="P3812" t="s">
        <v>34</v>
      </c>
      <c r="Q3812" t="s">
        <v>35</v>
      </c>
      <c r="R3812">
        <v>127</v>
      </c>
      <c r="S3812">
        <v>3</v>
      </c>
      <c r="T3812">
        <v>334</v>
      </c>
    </row>
    <row r="3813" spans="1:20">
      <c r="A3813" t="s">
        <v>3477</v>
      </c>
      <c r="B3813" s="4">
        <v>26</v>
      </c>
      <c r="C3813" s="4">
        <v>5</v>
      </c>
      <c r="D3813" s="4">
        <v>2002</v>
      </c>
      <c r="E3813" s="1">
        <f t="shared" si="118"/>
        <v>11619</v>
      </c>
      <c r="F3813">
        <v>62.8</v>
      </c>
      <c r="G3813">
        <v>22.83</v>
      </c>
      <c r="H3813" t="s">
        <v>2455</v>
      </c>
      <c r="I3813" s="4">
        <v>5</v>
      </c>
      <c r="J3813" s="4">
        <v>11</v>
      </c>
      <c r="K3813" s="6">
        <v>2003</v>
      </c>
      <c r="L3813" s="1">
        <f t="shared" si="119"/>
        <v>4134</v>
      </c>
      <c r="M3813">
        <v>62.78</v>
      </c>
      <c r="N3813">
        <v>22.85</v>
      </c>
      <c r="O3813" t="s">
        <v>2455</v>
      </c>
      <c r="P3813" t="s">
        <v>81</v>
      </c>
      <c r="Q3813" t="s">
        <v>35</v>
      </c>
      <c r="R3813">
        <v>528</v>
      </c>
      <c r="S3813">
        <v>3</v>
      </c>
      <c r="T3813">
        <v>156</v>
      </c>
    </row>
    <row r="3814" spans="1:20">
      <c r="A3814" t="s">
        <v>3479</v>
      </c>
      <c r="B3814" s="4">
        <v>28</v>
      </c>
      <c r="C3814" s="4">
        <v>5</v>
      </c>
      <c r="D3814" s="4">
        <v>2002</v>
      </c>
      <c r="E3814" s="1">
        <f t="shared" si="118"/>
        <v>12350</v>
      </c>
      <c r="F3814">
        <v>62.72</v>
      </c>
      <c r="G3814">
        <v>22.53</v>
      </c>
      <c r="H3814" t="s">
        <v>2455</v>
      </c>
      <c r="I3814" s="4">
        <v>23</v>
      </c>
      <c r="J3814" s="4">
        <v>2</v>
      </c>
      <c r="K3814" s="6">
        <v>2003</v>
      </c>
      <c r="L3814" s="1">
        <f t="shared" si="119"/>
        <v>10435</v>
      </c>
      <c r="M3814">
        <v>62.72</v>
      </c>
      <c r="N3814">
        <v>22.52</v>
      </c>
      <c r="O3814" t="s">
        <v>2455</v>
      </c>
      <c r="P3814" t="s">
        <v>40</v>
      </c>
      <c r="Q3814" t="s">
        <v>35</v>
      </c>
      <c r="R3814">
        <v>271</v>
      </c>
      <c r="S3814">
        <v>1</v>
      </c>
      <c r="T3814">
        <v>270</v>
      </c>
    </row>
    <row r="3815" spans="1:20">
      <c r="A3815" t="s">
        <v>3483</v>
      </c>
      <c r="B3815" s="4">
        <v>12</v>
      </c>
      <c r="C3815" s="4">
        <v>6</v>
      </c>
      <c r="D3815" s="4">
        <v>2002</v>
      </c>
      <c r="E3815" s="1">
        <f t="shared" si="118"/>
        <v>6537</v>
      </c>
      <c r="F3815">
        <v>62.8</v>
      </c>
      <c r="G3815">
        <v>22.8</v>
      </c>
      <c r="H3815" t="s">
        <v>2455</v>
      </c>
      <c r="I3815" s="4">
        <v>9</v>
      </c>
      <c r="J3815" s="4">
        <v>8</v>
      </c>
      <c r="K3815" s="6">
        <v>2002</v>
      </c>
      <c r="L3815" s="1">
        <f t="shared" si="119"/>
        <v>5502</v>
      </c>
      <c r="M3815">
        <v>62.8</v>
      </c>
      <c r="N3815">
        <v>22.8</v>
      </c>
      <c r="O3815" t="s">
        <v>2455</v>
      </c>
      <c r="P3815" t="s">
        <v>40</v>
      </c>
      <c r="Q3815" t="s">
        <v>35</v>
      </c>
      <c r="R3815">
        <v>58</v>
      </c>
      <c r="S3815">
        <v>0</v>
      </c>
      <c r="T3815">
        <v>0</v>
      </c>
    </row>
    <row r="3816" spans="1:20">
      <c r="A3816" t="s">
        <v>3486</v>
      </c>
      <c r="B3816" s="4">
        <v>4</v>
      </c>
      <c r="C3816" s="4">
        <v>6</v>
      </c>
      <c r="D3816" s="4">
        <v>2002</v>
      </c>
      <c r="E3816" s="1">
        <f t="shared" si="118"/>
        <v>3615</v>
      </c>
      <c r="F3816">
        <v>62.22</v>
      </c>
      <c r="G3816">
        <v>25.8</v>
      </c>
      <c r="H3816" t="s">
        <v>2455</v>
      </c>
      <c r="I3816" s="4">
        <v>26</v>
      </c>
      <c r="J3816" s="4">
        <v>5</v>
      </c>
      <c r="K3816" s="6">
        <v>2003</v>
      </c>
      <c r="L3816" s="1">
        <f t="shared" si="119"/>
        <v>11620</v>
      </c>
      <c r="M3816">
        <v>62.22</v>
      </c>
      <c r="N3816">
        <v>25.82</v>
      </c>
      <c r="O3816" t="s">
        <v>2455</v>
      </c>
      <c r="P3816" t="s">
        <v>40</v>
      </c>
      <c r="Q3816" t="s">
        <v>35</v>
      </c>
      <c r="R3816">
        <v>356</v>
      </c>
      <c r="S3816">
        <v>1</v>
      </c>
      <c r="T3816">
        <v>91</v>
      </c>
    </row>
    <row r="3817" spans="1:20">
      <c r="A3817" t="s">
        <v>3487</v>
      </c>
      <c r="B3817" s="4">
        <v>5</v>
      </c>
      <c r="C3817" s="4">
        <v>6</v>
      </c>
      <c r="D3817" s="4">
        <v>2002</v>
      </c>
      <c r="E3817" s="1">
        <f t="shared" si="118"/>
        <v>3980</v>
      </c>
      <c r="F3817">
        <v>62.25</v>
      </c>
      <c r="G3817">
        <v>25.72</v>
      </c>
      <c r="H3817" t="s">
        <v>2455</v>
      </c>
      <c r="I3817" s="4">
        <v>12</v>
      </c>
      <c r="J3817" s="4">
        <v>8</v>
      </c>
      <c r="K3817" s="6">
        <v>2002</v>
      </c>
      <c r="L3817" s="1">
        <f t="shared" si="119"/>
        <v>6598</v>
      </c>
      <c r="M3817">
        <v>62.25</v>
      </c>
      <c r="N3817">
        <v>25.75</v>
      </c>
      <c r="O3817" t="s">
        <v>2455</v>
      </c>
      <c r="P3817" t="s">
        <v>40</v>
      </c>
      <c r="Q3817" t="s">
        <v>35</v>
      </c>
      <c r="R3817">
        <v>68</v>
      </c>
      <c r="S3817">
        <v>2</v>
      </c>
      <c r="T3817">
        <v>91</v>
      </c>
    </row>
    <row r="3818" spans="1:20">
      <c r="A3818" t="s">
        <v>4003</v>
      </c>
      <c r="B3818" s="4">
        <v>20</v>
      </c>
      <c r="C3818" s="4">
        <v>5</v>
      </c>
      <c r="D3818" s="4">
        <v>2002</v>
      </c>
      <c r="E3818" s="1">
        <f t="shared" si="118"/>
        <v>9428</v>
      </c>
      <c r="F3818">
        <v>57.88</v>
      </c>
      <c r="G3818">
        <v>11.58</v>
      </c>
      <c r="H3818" t="s">
        <v>2497</v>
      </c>
      <c r="I3818" s="4">
        <v>21</v>
      </c>
      <c r="J3818" s="4">
        <v>4</v>
      </c>
      <c r="K3818" s="6">
        <v>2004</v>
      </c>
      <c r="L3818" s="1">
        <f t="shared" si="119"/>
        <v>9765</v>
      </c>
      <c r="M3818">
        <v>57.88</v>
      </c>
      <c r="N3818">
        <v>11.58</v>
      </c>
      <c r="O3818" t="s">
        <v>2497</v>
      </c>
      <c r="P3818" t="s">
        <v>40</v>
      </c>
      <c r="Q3818" t="s">
        <v>35</v>
      </c>
      <c r="R3818">
        <v>702</v>
      </c>
      <c r="S3818">
        <v>0</v>
      </c>
      <c r="T3818">
        <v>0</v>
      </c>
    </row>
    <row r="3819" spans="1:20">
      <c r="A3819" t="s">
        <v>1124</v>
      </c>
      <c r="B3819" s="4">
        <v>13</v>
      </c>
      <c r="C3819" s="4">
        <v>5</v>
      </c>
      <c r="D3819" s="4">
        <v>2003</v>
      </c>
      <c r="E3819" s="1">
        <f t="shared" si="118"/>
        <v>6872</v>
      </c>
      <c r="F3819">
        <v>53.92</v>
      </c>
      <c r="G3819">
        <v>-2.95</v>
      </c>
      <c r="H3819" t="s">
        <v>4129</v>
      </c>
      <c r="I3819" s="4">
        <v>4</v>
      </c>
      <c r="J3819" s="4">
        <v>7</v>
      </c>
      <c r="K3819" s="6">
        <v>2004</v>
      </c>
      <c r="L3819" s="1">
        <f t="shared" si="119"/>
        <v>3647</v>
      </c>
      <c r="M3819">
        <v>53.92</v>
      </c>
      <c r="N3819">
        <v>-2.92</v>
      </c>
      <c r="O3819" t="s">
        <v>4129</v>
      </c>
      <c r="P3819" t="s">
        <v>26</v>
      </c>
      <c r="Q3819" t="s">
        <v>35</v>
      </c>
      <c r="R3819">
        <v>418</v>
      </c>
      <c r="S3819">
        <v>3</v>
      </c>
      <c r="T3819">
        <v>91</v>
      </c>
    </row>
    <row r="3820" spans="1:20">
      <c r="A3820" t="s">
        <v>1349</v>
      </c>
      <c r="B3820" s="4">
        <v>17</v>
      </c>
      <c r="C3820" s="4">
        <v>5</v>
      </c>
      <c r="D3820" s="4">
        <v>2003</v>
      </c>
      <c r="E3820" s="1">
        <f t="shared" si="118"/>
        <v>8333</v>
      </c>
      <c r="F3820">
        <v>52.08</v>
      </c>
      <c r="G3820">
        <v>1.57</v>
      </c>
      <c r="H3820" t="s">
        <v>4129</v>
      </c>
      <c r="I3820" s="4">
        <v>15</v>
      </c>
      <c r="J3820" s="4">
        <v>4</v>
      </c>
      <c r="K3820" s="6">
        <v>2005</v>
      </c>
      <c r="L3820" s="1">
        <f t="shared" si="119"/>
        <v>7574</v>
      </c>
      <c r="M3820">
        <v>52.12</v>
      </c>
      <c r="N3820">
        <v>1.57</v>
      </c>
      <c r="O3820" t="s">
        <v>4129</v>
      </c>
      <c r="P3820" t="s">
        <v>26</v>
      </c>
      <c r="Q3820" t="s">
        <v>35</v>
      </c>
      <c r="R3820">
        <v>699</v>
      </c>
      <c r="S3820">
        <v>4</v>
      </c>
      <c r="T3820">
        <v>0</v>
      </c>
    </row>
    <row r="3821" spans="1:20">
      <c r="A3821" t="s">
        <v>1429</v>
      </c>
      <c r="B3821" s="4">
        <v>11</v>
      </c>
      <c r="C3821" s="4">
        <v>5</v>
      </c>
      <c r="D3821" s="4">
        <v>2003</v>
      </c>
      <c r="E3821" s="1">
        <f t="shared" si="118"/>
        <v>6141</v>
      </c>
      <c r="F3821">
        <v>52.08</v>
      </c>
      <c r="G3821">
        <v>1.57</v>
      </c>
      <c r="H3821" t="s">
        <v>4129</v>
      </c>
      <c r="I3821" s="4">
        <v>15</v>
      </c>
      <c r="J3821" s="4">
        <v>4</v>
      </c>
      <c r="K3821" s="6">
        <v>2004</v>
      </c>
      <c r="L3821" s="1">
        <f t="shared" si="119"/>
        <v>7573</v>
      </c>
      <c r="M3821">
        <v>52.08</v>
      </c>
      <c r="N3821">
        <v>1.42</v>
      </c>
      <c r="O3821" t="s">
        <v>4129</v>
      </c>
      <c r="P3821" t="s">
        <v>34</v>
      </c>
      <c r="Q3821" t="s">
        <v>35</v>
      </c>
      <c r="R3821">
        <v>340</v>
      </c>
      <c r="S3821">
        <v>11</v>
      </c>
      <c r="T3821">
        <v>270</v>
      </c>
    </row>
    <row r="3822" spans="1:20">
      <c r="A3822" t="s">
        <v>2029</v>
      </c>
      <c r="B3822" s="4">
        <v>14</v>
      </c>
      <c r="C3822" s="4">
        <v>5</v>
      </c>
      <c r="D3822" s="4">
        <v>2003</v>
      </c>
      <c r="E3822" s="1">
        <f t="shared" si="118"/>
        <v>7237</v>
      </c>
      <c r="F3822">
        <v>52.77</v>
      </c>
      <c r="G3822">
        <v>4.67</v>
      </c>
      <c r="H3822" t="s">
        <v>1615</v>
      </c>
      <c r="I3822" s="4">
        <v>28</v>
      </c>
      <c r="J3822" s="4">
        <v>4</v>
      </c>
      <c r="K3822" s="6">
        <v>2013</v>
      </c>
      <c r="L3822" s="1">
        <f t="shared" si="119"/>
        <v>12331</v>
      </c>
      <c r="M3822">
        <v>52.77</v>
      </c>
      <c r="N3822">
        <v>4.6500000000000004</v>
      </c>
      <c r="O3822" t="s">
        <v>1615</v>
      </c>
      <c r="P3822" t="s">
        <v>140</v>
      </c>
      <c r="Q3822" t="s">
        <v>35</v>
      </c>
      <c r="R3822">
        <v>3637</v>
      </c>
      <c r="S3822">
        <v>0</v>
      </c>
      <c r="T3822">
        <v>0</v>
      </c>
    </row>
    <row r="3823" spans="1:20">
      <c r="A3823" t="s">
        <v>2076</v>
      </c>
      <c r="B3823" s="4">
        <v>30</v>
      </c>
      <c r="C3823" s="4">
        <v>8</v>
      </c>
      <c r="D3823" s="4">
        <v>2003</v>
      </c>
      <c r="E3823" s="1">
        <f t="shared" si="118"/>
        <v>13173</v>
      </c>
      <c r="F3823">
        <v>52.4</v>
      </c>
      <c r="G3823">
        <v>4.62</v>
      </c>
      <c r="H3823" t="s">
        <v>1615</v>
      </c>
      <c r="I3823" s="4">
        <v>2</v>
      </c>
      <c r="J3823" s="4">
        <v>10</v>
      </c>
      <c r="K3823" s="6">
        <v>2012</v>
      </c>
      <c r="L3823" s="1">
        <f t="shared" si="119"/>
        <v>3016</v>
      </c>
      <c r="M3823">
        <v>52.37</v>
      </c>
      <c r="N3823">
        <v>4.63</v>
      </c>
      <c r="O3823" t="s">
        <v>1615</v>
      </c>
      <c r="P3823" t="s">
        <v>40</v>
      </c>
      <c r="Q3823" t="s">
        <v>27</v>
      </c>
      <c r="R3823">
        <v>3321</v>
      </c>
      <c r="S3823">
        <v>2</v>
      </c>
      <c r="T3823">
        <v>181</v>
      </c>
    </row>
    <row r="3824" spans="1:20">
      <c r="A3824" t="s">
        <v>2077</v>
      </c>
      <c r="B3824" s="4">
        <v>29</v>
      </c>
      <c r="C3824" s="4">
        <v>5</v>
      </c>
      <c r="D3824" s="4">
        <v>2003</v>
      </c>
      <c r="E3824" s="1">
        <f t="shared" si="118"/>
        <v>12716</v>
      </c>
      <c r="F3824">
        <v>52.77</v>
      </c>
      <c r="G3824">
        <v>4.67</v>
      </c>
      <c r="H3824" t="s">
        <v>1615</v>
      </c>
      <c r="I3824" s="4">
        <v>28</v>
      </c>
      <c r="J3824" s="4">
        <v>8</v>
      </c>
      <c r="K3824" s="6">
        <v>2012</v>
      </c>
      <c r="L3824" s="1">
        <f t="shared" si="119"/>
        <v>12452</v>
      </c>
      <c r="M3824">
        <v>52.78</v>
      </c>
      <c r="N3824">
        <v>4.67</v>
      </c>
      <c r="O3824" t="s">
        <v>1615</v>
      </c>
      <c r="P3824" t="s">
        <v>40</v>
      </c>
      <c r="Q3824" t="s">
        <v>35</v>
      </c>
      <c r="R3824">
        <v>3379</v>
      </c>
      <c r="S3824">
        <v>4</v>
      </c>
      <c r="T3824">
        <v>17</v>
      </c>
    </row>
    <row r="3825" spans="1:20">
      <c r="A3825" t="s">
        <v>2373</v>
      </c>
      <c r="B3825" s="4">
        <v>3</v>
      </c>
      <c r="C3825" s="4">
        <v>6</v>
      </c>
      <c r="D3825" s="4">
        <v>2003</v>
      </c>
      <c r="E3825" s="1">
        <f t="shared" si="118"/>
        <v>3250</v>
      </c>
      <c r="F3825">
        <v>61.13</v>
      </c>
      <c r="G3825">
        <v>11.37</v>
      </c>
      <c r="H3825" t="s">
        <v>669</v>
      </c>
      <c r="I3825" s="4">
        <v>8</v>
      </c>
      <c r="J3825" s="4">
        <v>7</v>
      </c>
      <c r="K3825" s="6">
        <v>2003</v>
      </c>
      <c r="L3825" s="1">
        <f t="shared" si="119"/>
        <v>5107</v>
      </c>
      <c r="M3825">
        <v>61.13</v>
      </c>
      <c r="N3825">
        <v>11.37</v>
      </c>
      <c r="O3825" t="s">
        <v>669</v>
      </c>
      <c r="P3825" t="s">
        <v>81</v>
      </c>
      <c r="Q3825" t="s">
        <v>35</v>
      </c>
      <c r="R3825">
        <v>35</v>
      </c>
      <c r="S3825">
        <v>0</v>
      </c>
      <c r="T3825">
        <v>0</v>
      </c>
    </row>
    <row r="3826" spans="1:20">
      <c r="A3826" t="s">
        <v>3082</v>
      </c>
      <c r="B3826" s="4">
        <v>12</v>
      </c>
      <c r="C3826" s="4">
        <v>6</v>
      </c>
      <c r="D3826" s="4">
        <v>2003</v>
      </c>
      <c r="E3826" s="1">
        <f t="shared" si="118"/>
        <v>6538</v>
      </c>
      <c r="F3826">
        <v>61</v>
      </c>
      <c r="G3826">
        <v>25.32</v>
      </c>
      <c r="H3826" t="s">
        <v>2455</v>
      </c>
      <c r="I3826" s="4">
        <v>15</v>
      </c>
      <c r="J3826" s="4">
        <v>6</v>
      </c>
      <c r="K3826" s="6">
        <v>2003</v>
      </c>
      <c r="L3826" s="1">
        <f t="shared" si="119"/>
        <v>7633</v>
      </c>
      <c r="M3826">
        <v>61</v>
      </c>
      <c r="N3826">
        <v>25.32</v>
      </c>
      <c r="O3826" t="s">
        <v>2455</v>
      </c>
      <c r="P3826" t="s">
        <v>84</v>
      </c>
      <c r="Q3826" t="s">
        <v>35</v>
      </c>
      <c r="R3826">
        <v>3</v>
      </c>
      <c r="S3826">
        <v>0</v>
      </c>
      <c r="T3826">
        <v>0</v>
      </c>
    </row>
    <row r="3827" spans="1:20">
      <c r="A3827" t="s">
        <v>3262</v>
      </c>
      <c r="B3827" s="4">
        <v>12</v>
      </c>
      <c r="C3827" s="4">
        <v>6</v>
      </c>
      <c r="D3827" s="4">
        <v>2003</v>
      </c>
      <c r="E3827" s="1">
        <f t="shared" si="118"/>
        <v>6538</v>
      </c>
      <c r="F3827">
        <v>61.17</v>
      </c>
      <c r="G3827">
        <v>28.62</v>
      </c>
      <c r="H3827" t="s">
        <v>2455</v>
      </c>
      <c r="I3827" s="4">
        <v>16</v>
      </c>
      <c r="J3827" s="4">
        <v>9</v>
      </c>
      <c r="K3827" s="6">
        <v>2003</v>
      </c>
      <c r="L3827" s="1">
        <f t="shared" si="119"/>
        <v>8091</v>
      </c>
      <c r="M3827">
        <v>61.17</v>
      </c>
      <c r="N3827">
        <v>28.6</v>
      </c>
      <c r="O3827" t="s">
        <v>2455</v>
      </c>
      <c r="P3827" t="s">
        <v>34</v>
      </c>
      <c r="Q3827" t="s">
        <v>35</v>
      </c>
      <c r="R3827">
        <v>96</v>
      </c>
      <c r="S3827">
        <v>1</v>
      </c>
      <c r="T3827">
        <v>270</v>
      </c>
    </row>
    <row r="3828" spans="1:20">
      <c r="A3828" t="s">
        <v>3324</v>
      </c>
      <c r="B3828" s="4">
        <v>10</v>
      </c>
      <c r="C3828" s="4">
        <v>6</v>
      </c>
      <c r="D3828" s="4">
        <v>2003</v>
      </c>
      <c r="E3828" s="1">
        <f t="shared" si="118"/>
        <v>5807</v>
      </c>
      <c r="F3828">
        <v>60.15</v>
      </c>
      <c r="G3828">
        <v>24.72</v>
      </c>
      <c r="H3828" t="s">
        <v>2455</v>
      </c>
      <c r="I3828" s="4">
        <v>17</v>
      </c>
      <c r="J3828" s="4">
        <v>1</v>
      </c>
      <c r="K3828" s="6">
        <v>2004</v>
      </c>
      <c r="L3828" s="1">
        <f t="shared" si="119"/>
        <v>8214</v>
      </c>
      <c r="M3828">
        <v>60.15</v>
      </c>
      <c r="N3828">
        <v>24.73</v>
      </c>
      <c r="O3828" t="s">
        <v>2455</v>
      </c>
      <c r="P3828" t="s">
        <v>40</v>
      </c>
      <c r="Q3828" t="s">
        <v>35</v>
      </c>
      <c r="R3828">
        <v>221</v>
      </c>
      <c r="S3828">
        <v>1</v>
      </c>
      <c r="T3828">
        <v>91</v>
      </c>
    </row>
    <row r="3829" spans="1:20">
      <c r="A3829" t="s">
        <v>3465</v>
      </c>
      <c r="B3829" s="4">
        <v>20</v>
      </c>
      <c r="C3829" s="4">
        <v>7</v>
      </c>
      <c r="D3829" s="4">
        <v>2003</v>
      </c>
      <c r="E3829" s="1">
        <f t="shared" si="118"/>
        <v>9490</v>
      </c>
      <c r="F3829">
        <v>60.15</v>
      </c>
      <c r="G3829">
        <v>23.57</v>
      </c>
      <c r="H3829" t="s">
        <v>2455</v>
      </c>
      <c r="I3829" s="4">
        <v>8</v>
      </c>
      <c r="J3829" s="4">
        <v>10</v>
      </c>
      <c r="K3829" s="6">
        <v>2007</v>
      </c>
      <c r="L3829" s="1">
        <f t="shared" si="119"/>
        <v>5203</v>
      </c>
      <c r="M3829">
        <v>60.17</v>
      </c>
      <c r="N3829">
        <v>23.6</v>
      </c>
      <c r="O3829" t="s">
        <v>2455</v>
      </c>
      <c r="P3829" t="s">
        <v>40</v>
      </c>
      <c r="Q3829" t="s">
        <v>35</v>
      </c>
      <c r="R3829">
        <v>1541</v>
      </c>
      <c r="S3829">
        <v>3</v>
      </c>
      <c r="T3829">
        <v>45</v>
      </c>
    </row>
    <row r="3830" spans="1:20">
      <c r="A3830" t="s">
        <v>3480</v>
      </c>
      <c r="B3830" s="4">
        <v>4</v>
      </c>
      <c r="C3830" s="4">
        <v>6</v>
      </c>
      <c r="D3830" s="4">
        <v>2003</v>
      </c>
      <c r="E3830" s="1">
        <f t="shared" si="118"/>
        <v>3616</v>
      </c>
      <c r="F3830">
        <v>62.72</v>
      </c>
      <c r="G3830">
        <v>22.53</v>
      </c>
      <c r="H3830" t="s">
        <v>2455</v>
      </c>
      <c r="I3830" s="4">
        <v>20</v>
      </c>
      <c r="J3830" s="4">
        <v>8</v>
      </c>
      <c r="K3830" s="6">
        <v>2003</v>
      </c>
      <c r="L3830" s="1">
        <f t="shared" si="119"/>
        <v>9521</v>
      </c>
      <c r="M3830">
        <v>62.72</v>
      </c>
      <c r="N3830">
        <v>22.53</v>
      </c>
      <c r="O3830" t="s">
        <v>2455</v>
      </c>
      <c r="P3830" t="s">
        <v>40</v>
      </c>
      <c r="Q3830" t="s">
        <v>35</v>
      </c>
      <c r="R3830">
        <v>77</v>
      </c>
      <c r="S3830">
        <v>0</v>
      </c>
      <c r="T3830">
        <v>0</v>
      </c>
    </row>
    <row r="3831" spans="1:20">
      <c r="A3831" t="s">
        <v>3481</v>
      </c>
      <c r="B3831" s="4">
        <v>4</v>
      </c>
      <c r="C3831" s="4">
        <v>6</v>
      </c>
      <c r="D3831" s="4">
        <v>2003</v>
      </c>
      <c r="E3831" s="1">
        <f t="shared" si="118"/>
        <v>3616</v>
      </c>
      <c r="F3831">
        <v>62.72</v>
      </c>
      <c r="G3831">
        <v>22.53</v>
      </c>
      <c r="H3831" t="s">
        <v>2455</v>
      </c>
      <c r="I3831" s="4">
        <v>19</v>
      </c>
      <c r="J3831" s="4">
        <v>7</v>
      </c>
      <c r="K3831" s="6">
        <v>2003</v>
      </c>
      <c r="L3831" s="1">
        <f t="shared" si="119"/>
        <v>9124</v>
      </c>
      <c r="M3831">
        <v>62.72</v>
      </c>
      <c r="N3831">
        <v>22.53</v>
      </c>
      <c r="O3831" t="s">
        <v>2455</v>
      </c>
      <c r="P3831" t="s">
        <v>26</v>
      </c>
      <c r="Q3831" t="s">
        <v>27</v>
      </c>
      <c r="R3831">
        <v>45</v>
      </c>
      <c r="S3831">
        <v>0</v>
      </c>
      <c r="T3831">
        <v>0</v>
      </c>
    </row>
    <row r="3832" spans="1:20">
      <c r="A3832" t="s">
        <v>3482</v>
      </c>
      <c r="B3832" s="4">
        <v>23</v>
      </c>
      <c r="C3832" s="4">
        <v>5</v>
      </c>
      <c r="D3832" s="4">
        <v>2003</v>
      </c>
      <c r="E3832" s="1">
        <f t="shared" si="118"/>
        <v>10524</v>
      </c>
      <c r="F3832">
        <v>63.08</v>
      </c>
      <c r="G3832">
        <v>21.7</v>
      </c>
      <c r="H3832" t="s">
        <v>2455</v>
      </c>
      <c r="I3832" s="4">
        <v>7</v>
      </c>
      <c r="J3832" s="4">
        <v>6</v>
      </c>
      <c r="K3832" s="6">
        <v>2004</v>
      </c>
      <c r="L3832" s="1">
        <f t="shared" si="119"/>
        <v>4712</v>
      </c>
      <c r="M3832">
        <v>62.98</v>
      </c>
      <c r="N3832">
        <v>22</v>
      </c>
      <c r="O3832" t="s">
        <v>2455</v>
      </c>
      <c r="P3832" t="s">
        <v>34</v>
      </c>
      <c r="Q3832" t="s">
        <v>35</v>
      </c>
      <c r="R3832">
        <v>381</v>
      </c>
      <c r="S3832">
        <v>19</v>
      </c>
      <c r="T3832">
        <v>127</v>
      </c>
    </row>
    <row r="3833" spans="1:20">
      <c r="A3833" t="s">
        <v>3484</v>
      </c>
      <c r="B3833" s="4">
        <v>1</v>
      </c>
      <c r="C3833" s="4">
        <v>6</v>
      </c>
      <c r="D3833" s="4">
        <v>2003</v>
      </c>
      <c r="E3833" s="1">
        <f t="shared" si="118"/>
        <v>2520</v>
      </c>
      <c r="F3833">
        <v>62.62</v>
      </c>
      <c r="G3833">
        <v>23.8</v>
      </c>
      <c r="H3833" t="s">
        <v>2455</v>
      </c>
      <c r="I3833" s="4">
        <v>15</v>
      </c>
      <c r="J3833" s="4">
        <v>6</v>
      </c>
      <c r="K3833" s="6">
        <v>2003</v>
      </c>
      <c r="L3833" s="1">
        <f t="shared" si="119"/>
        <v>7633</v>
      </c>
      <c r="M3833">
        <v>62.62</v>
      </c>
      <c r="N3833">
        <v>23.8</v>
      </c>
      <c r="O3833" t="s">
        <v>2455</v>
      </c>
      <c r="P3833" t="s">
        <v>40</v>
      </c>
      <c r="Q3833" t="s">
        <v>35</v>
      </c>
      <c r="R3833">
        <v>14</v>
      </c>
      <c r="S3833">
        <v>0</v>
      </c>
      <c r="T3833">
        <v>0</v>
      </c>
    </row>
    <row r="3834" spans="1:20">
      <c r="A3834" t="s">
        <v>3488</v>
      </c>
      <c r="B3834" s="4">
        <v>23</v>
      </c>
      <c r="C3834" s="4">
        <v>5</v>
      </c>
      <c r="D3834" s="4">
        <v>2003</v>
      </c>
      <c r="E3834" s="1">
        <f t="shared" si="118"/>
        <v>10524</v>
      </c>
      <c r="F3834">
        <v>62.22</v>
      </c>
      <c r="G3834">
        <v>25.73</v>
      </c>
      <c r="H3834" t="s">
        <v>2455</v>
      </c>
      <c r="I3834" s="4">
        <v>11</v>
      </c>
      <c r="J3834" s="4">
        <v>1</v>
      </c>
      <c r="K3834" s="6">
        <v>2006</v>
      </c>
      <c r="L3834" s="1">
        <f t="shared" si="119"/>
        <v>6024</v>
      </c>
      <c r="M3834">
        <v>62.22</v>
      </c>
      <c r="N3834">
        <v>25.73</v>
      </c>
      <c r="O3834" t="s">
        <v>2455</v>
      </c>
      <c r="P3834" t="s">
        <v>81</v>
      </c>
      <c r="Q3834" t="s">
        <v>35</v>
      </c>
      <c r="R3834">
        <v>964</v>
      </c>
      <c r="S3834">
        <v>0</v>
      </c>
      <c r="T3834">
        <v>0</v>
      </c>
    </row>
    <row r="3835" spans="1:20">
      <c r="A3835" t="s">
        <v>3489</v>
      </c>
      <c r="B3835" s="4">
        <v>23</v>
      </c>
      <c r="C3835" s="4">
        <v>5</v>
      </c>
      <c r="D3835" s="4">
        <v>2003</v>
      </c>
      <c r="E3835" s="1">
        <f t="shared" si="118"/>
        <v>10524</v>
      </c>
      <c r="F3835">
        <v>62.25</v>
      </c>
      <c r="G3835">
        <v>25.75</v>
      </c>
      <c r="H3835" t="s">
        <v>2455</v>
      </c>
      <c r="I3835" s="4">
        <v>23</v>
      </c>
      <c r="J3835" s="4">
        <v>5</v>
      </c>
      <c r="K3835" s="6">
        <v>2004</v>
      </c>
      <c r="L3835" s="1">
        <f t="shared" si="119"/>
        <v>10525</v>
      </c>
      <c r="M3835">
        <v>62.27</v>
      </c>
      <c r="N3835">
        <v>25.75</v>
      </c>
      <c r="O3835" t="s">
        <v>2455</v>
      </c>
      <c r="P3835" t="s">
        <v>40</v>
      </c>
      <c r="Q3835" t="s">
        <v>35</v>
      </c>
      <c r="R3835">
        <v>366</v>
      </c>
      <c r="S3835">
        <v>2</v>
      </c>
      <c r="T3835">
        <v>0</v>
      </c>
    </row>
    <row r="3836" spans="1:20">
      <c r="A3836" t="s">
        <v>3490</v>
      </c>
      <c r="B3836" s="4">
        <v>23</v>
      </c>
      <c r="C3836" s="4">
        <v>5</v>
      </c>
      <c r="D3836" s="4">
        <v>2003</v>
      </c>
      <c r="E3836" s="1">
        <f t="shared" si="118"/>
        <v>10524</v>
      </c>
      <c r="F3836">
        <v>62.25</v>
      </c>
      <c r="G3836">
        <v>25.75</v>
      </c>
      <c r="H3836" t="s">
        <v>2455</v>
      </c>
      <c r="I3836" s="4">
        <v>10</v>
      </c>
      <c r="J3836" s="4">
        <v>9</v>
      </c>
      <c r="K3836" s="6">
        <v>2003</v>
      </c>
      <c r="L3836" s="1">
        <f t="shared" si="119"/>
        <v>5899</v>
      </c>
      <c r="M3836">
        <v>62.27</v>
      </c>
      <c r="N3836">
        <v>25.75</v>
      </c>
      <c r="O3836" t="s">
        <v>2455</v>
      </c>
      <c r="P3836" t="s">
        <v>81</v>
      </c>
      <c r="Q3836" t="s">
        <v>35</v>
      </c>
      <c r="R3836">
        <v>110</v>
      </c>
      <c r="S3836">
        <v>2</v>
      </c>
      <c r="T3836">
        <v>0</v>
      </c>
    </row>
    <row r="3837" spans="1:20">
      <c r="A3837" t="s">
        <v>3491</v>
      </c>
      <c r="B3837" s="4">
        <v>30</v>
      </c>
      <c r="C3837" s="4">
        <v>5</v>
      </c>
      <c r="D3837" s="4">
        <v>2003</v>
      </c>
      <c r="E3837" s="1">
        <f t="shared" si="118"/>
        <v>13081</v>
      </c>
      <c r="F3837">
        <v>62.23</v>
      </c>
      <c r="G3837">
        <v>25.75</v>
      </c>
      <c r="H3837" t="s">
        <v>2455</v>
      </c>
      <c r="I3837" s="4">
        <v>9</v>
      </c>
      <c r="J3837" s="4">
        <v>6</v>
      </c>
      <c r="K3837" s="6">
        <v>2003</v>
      </c>
      <c r="L3837" s="1">
        <f t="shared" si="119"/>
        <v>5442</v>
      </c>
      <c r="M3837">
        <v>62.23</v>
      </c>
      <c r="N3837">
        <v>25.73</v>
      </c>
      <c r="O3837" t="s">
        <v>2455</v>
      </c>
      <c r="P3837" t="s">
        <v>40</v>
      </c>
      <c r="Q3837" t="s">
        <v>35</v>
      </c>
      <c r="R3837">
        <v>10</v>
      </c>
      <c r="S3837">
        <v>1</v>
      </c>
      <c r="T3837">
        <v>270</v>
      </c>
    </row>
    <row r="3838" spans="1:20">
      <c r="A3838" t="s">
        <v>3492</v>
      </c>
      <c r="B3838" s="4">
        <v>30</v>
      </c>
      <c r="C3838" s="4">
        <v>5</v>
      </c>
      <c r="D3838" s="4">
        <v>2003</v>
      </c>
      <c r="E3838" s="1">
        <f t="shared" si="118"/>
        <v>13081</v>
      </c>
      <c r="F3838">
        <v>62.25</v>
      </c>
      <c r="G3838">
        <v>25.72</v>
      </c>
      <c r="H3838" t="s">
        <v>2455</v>
      </c>
      <c r="I3838" s="4">
        <v>22</v>
      </c>
      <c r="J3838" s="4">
        <v>4</v>
      </c>
      <c r="K3838" s="6">
        <v>2005</v>
      </c>
      <c r="L3838" s="1">
        <f t="shared" si="119"/>
        <v>10131</v>
      </c>
      <c r="M3838">
        <v>62.25</v>
      </c>
      <c r="N3838">
        <v>25.73</v>
      </c>
      <c r="O3838" t="s">
        <v>2455</v>
      </c>
      <c r="P3838" t="s">
        <v>40</v>
      </c>
      <c r="Q3838" t="s">
        <v>35</v>
      </c>
      <c r="R3838">
        <v>693</v>
      </c>
      <c r="S3838">
        <v>1</v>
      </c>
      <c r="T3838">
        <v>91</v>
      </c>
    </row>
    <row r="3839" spans="1:20">
      <c r="A3839" t="s">
        <v>3493</v>
      </c>
      <c r="B3839" s="4">
        <v>26</v>
      </c>
      <c r="C3839" s="4">
        <v>5</v>
      </c>
      <c r="D3839" s="4">
        <v>2003</v>
      </c>
      <c r="E3839" s="1">
        <f t="shared" si="118"/>
        <v>11620</v>
      </c>
      <c r="F3839">
        <v>62.23</v>
      </c>
      <c r="G3839">
        <v>25.7</v>
      </c>
      <c r="H3839" t="s">
        <v>2455</v>
      </c>
      <c r="I3839" s="4">
        <v>3</v>
      </c>
      <c r="J3839" s="4">
        <v>8</v>
      </c>
      <c r="K3839" s="6">
        <v>2003</v>
      </c>
      <c r="L3839" s="1">
        <f t="shared" si="119"/>
        <v>3311</v>
      </c>
      <c r="M3839">
        <v>62.23</v>
      </c>
      <c r="N3839">
        <v>25.72</v>
      </c>
      <c r="O3839" t="s">
        <v>2455</v>
      </c>
      <c r="P3839" t="s">
        <v>81</v>
      </c>
      <c r="Q3839" t="s">
        <v>35</v>
      </c>
      <c r="R3839">
        <v>69</v>
      </c>
      <c r="S3839">
        <v>1</v>
      </c>
      <c r="T3839">
        <v>91</v>
      </c>
    </row>
    <row r="3840" spans="1:20">
      <c r="A3840" t="s">
        <v>3494</v>
      </c>
      <c r="B3840" s="4">
        <v>4</v>
      </c>
      <c r="C3840" s="4">
        <v>6</v>
      </c>
      <c r="D3840" s="4">
        <v>2003</v>
      </c>
      <c r="E3840" s="1">
        <f t="shared" si="118"/>
        <v>3616</v>
      </c>
      <c r="F3840">
        <v>62.28</v>
      </c>
      <c r="G3840">
        <v>25.75</v>
      </c>
      <c r="H3840" t="s">
        <v>2455</v>
      </c>
      <c r="I3840" s="4">
        <v>11</v>
      </c>
      <c r="J3840" s="4">
        <v>7</v>
      </c>
      <c r="K3840" s="6">
        <v>2003</v>
      </c>
      <c r="L3840" s="1">
        <f t="shared" si="119"/>
        <v>6202</v>
      </c>
      <c r="M3840">
        <v>62.28</v>
      </c>
      <c r="N3840">
        <v>25.75</v>
      </c>
      <c r="O3840" t="s">
        <v>2455</v>
      </c>
      <c r="P3840" t="s">
        <v>81</v>
      </c>
      <c r="Q3840" t="s">
        <v>27</v>
      </c>
      <c r="R3840">
        <v>37</v>
      </c>
      <c r="S3840">
        <v>0</v>
      </c>
      <c r="T3840">
        <v>0</v>
      </c>
    </row>
    <row r="3841" spans="1:20">
      <c r="A3841" t="s">
        <v>3495</v>
      </c>
      <c r="B3841" s="4">
        <v>4</v>
      </c>
      <c r="C3841" s="4">
        <v>6</v>
      </c>
      <c r="D3841" s="4">
        <v>2003</v>
      </c>
      <c r="E3841" s="1">
        <f t="shared" si="118"/>
        <v>3616</v>
      </c>
      <c r="F3841">
        <v>62.28</v>
      </c>
      <c r="G3841">
        <v>25.75</v>
      </c>
      <c r="H3841" t="s">
        <v>2455</v>
      </c>
      <c r="I3841" s="4">
        <v>7</v>
      </c>
      <c r="J3841" s="4">
        <v>7</v>
      </c>
      <c r="K3841" s="6">
        <v>2003</v>
      </c>
      <c r="L3841" s="1">
        <f t="shared" si="119"/>
        <v>4741</v>
      </c>
      <c r="M3841">
        <v>62.28</v>
      </c>
      <c r="N3841">
        <v>25.75</v>
      </c>
      <c r="O3841" t="s">
        <v>2455</v>
      </c>
      <c r="P3841" t="s">
        <v>81</v>
      </c>
      <c r="Q3841" t="s">
        <v>35</v>
      </c>
      <c r="R3841">
        <v>33</v>
      </c>
      <c r="S3841">
        <v>0</v>
      </c>
      <c r="T3841">
        <v>0</v>
      </c>
    </row>
    <row r="3842" spans="1:20">
      <c r="A3842" t="s">
        <v>3496</v>
      </c>
      <c r="B3842" s="4">
        <v>12</v>
      </c>
      <c r="C3842" s="4">
        <v>6</v>
      </c>
      <c r="D3842" s="4">
        <v>2003</v>
      </c>
      <c r="E3842" s="1">
        <f t="shared" si="118"/>
        <v>6538</v>
      </c>
      <c r="F3842">
        <v>62.22</v>
      </c>
      <c r="G3842">
        <v>25.75</v>
      </c>
      <c r="H3842" t="s">
        <v>2455</v>
      </c>
      <c r="I3842" s="4">
        <v>30</v>
      </c>
      <c r="J3842" s="4">
        <v>8</v>
      </c>
      <c r="K3842" s="6">
        <v>2003</v>
      </c>
      <c r="L3842" s="1">
        <f t="shared" si="119"/>
        <v>13173</v>
      </c>
      <c r="M3842">
        <v>62.22</v>
      </c>
      <c r="N3842">
        <v>25.77</v>
      </c>
      <c r="O3842" t="s">
        <v>2455</v>
      </c>
      <c r="P3842" t="s">
        <v>40</v>
      </c>
      <c r="Q3842" t="s">
        <v>35</v>
      </c>
      <c r="R3842">
        <v>79</v>
      </c>
      <c r="S3842">
        <v>1</v>
      </c>
      <c r="T3842">
        <v>91</v>
      </c>
    </row>
    <row r="3843" spans="1:20">
      <c r="A3843" t="s">
        <v>3497</v>
      </c>
      <c r="B3843" s="4">
        <v>24</v>
      </c>
      <c r="C3843" s="4">
        <v>5</v>
      </c>
      <c r="D3843" s="4">
        <v>2003</v>
      </c>
      <c r="E3843" s="1">
        <f t="shared" ref="E3843:E3906" si="120">DATE(B3843,C3843,D3843)</f>
        <v>10890</v>
      </c>
      <c r="F3843">
        <v>62.25</v>
      </c>
      <c r="G3843">
        <v>25.72</v>
      </c>
      <c r="H3843" t="s">
        <v>2455</v>
      </c>
      <c r="I3843" s="4">
        <v>16</v>
      </c>
      <c r="J3843" s="4">
        <v>8</v>
      </c>
      <c r="K3843" s="6">
        <v>2003</v>
      </c>
      <c r="L3843" s="1">
        <f t="shared" ref="L3843:L3906" si="121">DATE(I3843,J3843,K3843)</f>
        <v>8060</v>
      </c>
      <c r="M3843">
        <v>62.25</v>
      </c>
      <c r="N3843">
        <v>25.72</v>
      </c>
      <c r="O3843" t="s">
        <v>2455</v>
      </c>
      <c r="P3843" t="s">
        <v>81</v>
      </c>
      <c r="Q3843" t="s">
        <v>35</v>
      </c>
      <c r="R3843">
        <v>84</v>
      </c>
      <c r="S3843">
        <v>0</v>
      </c>
      <c r="T3843">
        <v>0</v>
      </c>
    </row>
    <row r="3844" spans="1:20">
      <c r="A3844" t="s">
        <v>3498</v>
      </c>
      <c r="B3844" s="4">
        <v>24</v>
      </c>
      <c r="C3844" s="4">
        <v>5</v>
      </c>
      <c r="D3844" s="4">
        <v>2003</v>
      </c>
      <c r="E3844" s="1">
        <f t="shared" si="120"/>
        <v>10890</v>
      </c>
      <c r="F3844">
        <v>62.28</v>
      </c>
      <c r="G3844">
        <v>25.77</v>
      </c>
      <c r="H3844" t="s">
        <v>2455</v>
      </c>
      <c r="I3844" s="4">
        <v>2</v>
      </c>
      <c r="J3844" s="4">
        <v>7</v>
      </c>
      <c r="K3844" s="6">
        <v>2003</v>
      </c>
      <c r="L3844" s="1">
        <f t="shared" si="121"/>
        <v>2915</v>
      </c>
      <c r="M3844">
        <v>62.28</v>
      </c>
      <c r="N3844">
        <v>25.77</v>
      </c>
      <c r="O3844" t="s">
        <v>2455</v>
      </c>
      <c r="P3844" t="s">
        <v>40</v>
      </c>
      <c r="Q3844" t="s">
        <v>35</v>
      </c>
      <c r="R3844">
        <v>39</v>
      </c>
      <c r="S3844">
        <v>0</v>
      </c>
      <c r="T3844">
        <v>0</v>
      </c>
    </row>
    <row r="3845" spans="1:20">
      <c r="A3845" t="s">
        <v>3499</v>
      </c>
      <c r="B3845" s="4">
        <v>30</v>
      </c>
      <c r="C3845" s="4">
        <v>5</v>
      </c>
      <c r="D3845" s="4">
        <v>2003</v>
      </c>
      <c r="E3845" s="1">
        <f t="shared" si="120"/>
        <v>13081</v>
      </c>
      <c r="F3845">
        <v>62.25</v>
      </c>
      <c r="G3845">
        <v>25.75</v>
      </c>
      <c r="H3845" t="s">
        <v>2455</v>
      </c>
      <c r="I3845" s="4">
        <v>21</v>
      </c>
      <c r="J3845" s="4">
        <v>6</v>
      </c>
      <c r="K3845" s="6">
        <v>2003</v>
      </c>
      <c r="L3845" s="1">
        <f t="shared" si="121"/>
        <v>9825</v>
      </c>
      <c r="M3845">
        <v>62.25</v>
      </c>
      <c r="N3845">
        <v>25.75</v>
      </c>
      <c r="O3845" t="s">
        <v>2455</v>
      </c>
      <c r="P3845" t="s">
        <v>81</v>
      </c>
      <c r="Q3845" t="s">
        <v>35</v>
      </c>
      <c r="R3845">
        <v>22</v>
      </c>
      <c r="S3845">
        <v>0</v>
      </c>
      <c r="T3845">
        <v>0</v>
      </c>
    </row>
    <row r="3846" spans="1:20">
      <c r="A3846" t="s">
        <v>3501</v>
      </c>
      <c r="B3846" s="4">
        <v>27</v>
      </c>
      <c r="C3846" s="4">
        <v>5</v>
      </c>
      <c r="D3846" s="4">
        <v>2003</v>
      </c>
      <c r="E3846" s="1">
        <f t="shared" si="120"/>
        <v>11985</v>
      </c>
      <c r="F3846">
        <v>62.65</v>
      </c>
      <c r="G3846">
        <v>21.77</v>
      </c>
      <c r="H3846" t="s">
        <v>2455</v>
      </c>
      <c r="I3846" s="4">
        <v>25</v>
      </c>
      <c r="J3846" s="4">
        <v>9</v>
      </c>
      <c r="K3846" s="6">
        <v>2003</v>
      </c>
      <c r="L3846" s="1">
        <f t="shared" si="121"/>
        <v>11378</v>
      </c>
      <c r="M3846">
        <v>62.68</v>
      </c>
      <c r="N3846">
        <v>21.72</v>
      </c>
      <c r="O3846" t="s">
        <v>2455</v>
      </c>
      <c r="P3846" t="s">
        <v>84</v>
      </c>
      <c r="Q3846" t="s">
        <v>35</v>
      </c>
      <c r="R3846">
        <v>121</v>
      </c>
      <c r="S3846">
        <v>5</v>
      </c>
      <c r="T3846">
        <v>326</v>
      </c>
    </row>
    <row r="3847" spans="1:20">
      <c r="A3847" t="s">
        <v>3502</v>
      </c>
      <c r="B3847" s="4">
        <v>16</v>
      </c>
      <c r="C3847" s="4">
        <v>6</v>
      </c>
      <c r="D3847" s="4">
        <v>2003</v>
      </c>
      <c r="E3847" s="1">
        <f t="shared" si="120"/>
        <v>7999</v>
      </c>
      <c r="F3847">
        <v>62.8</v>
      </c>
      <c r="G3847">
        <v>22.83</v>
      </c>
      <c r="H3847" t="s">
        <v>2455</v>
      </c>
      <c r="I3847" s="4">
        <v>18</v>
      </c>
      <c r="J3847" s="4">
        <v>9</v>
      </c>
      <c r="K3847" s="6">
        <v>2003</v>
      </c>
      <c r="L3847" s="1">
        <f t="shared" si="121"/>
        <v>8821</v>
      </c>
      <c r="M3847">
        <v>62.78</v>
      </c>
      <c r="N3847">
        <v>22.85</v>
      </c>
      <c r="O3847" t="s">
        <v>2455</v>
      </c>
      <c r="P3847" t="s">
        <v>81</v>
      </c>
      <c r="Q3847" t="s">
        <v>35</v>
      </c>
      <c r="R3847">
        <v>94</v>
      </c>
      <c r="S3847">
        <v>3</v>
      </c>
      <c r="T3847">
        <v>156</v>
      </c>
    </row>
    <row r="3848" spans="1:20">
      <c r="A3848" t="s">
        <v>3504</v>
      </c>
      <c r="B3848" s="4">
        <v>2</v>
      </c>
      <c r="C3848" s="4">
        <v>6</v>
      </c>
      <c r="D3848" s="4">
        <v>2003</v>
      </c>
      <c r="E3848" s="1">
        <f t="shared" si="120"/>
        <v>2885</v>
      </c>
      <c r="F3848">
        <v>62.8</v>
      </c>
      <c r="G3848">
        <v>22.83</v>
      </c>
      <c r="H3848" t="s">
        <v>2455</v>
      </c>
      <c r="I3848" s="4">
        <v>9</v>
      </c>
      <c r="J3848" s="4">
        <v>8</v>
      </c>
      <c r="K3848" s="6">
        <v>2003</v>
      </c>
      <c r="L3848" s="1">
        <f t="shared" si="121"/>
        <v>5503</v>
      </c>
      <c r="M3848">
        <v>62.78</v>
      </c>
      <c r="N3848">
        <v>22.82</v>
      </c>
      <c r="O3848" t="s">
        <v>2455</v>
      </c>
      <c r="P3848" t="s">
        <v>40</v>
      </c>
      <c r="Q3848" t="s">
        <v>35</v>
      </c>
      <c r="R3848">
        <v>68</v>
      </c>
      <c r="S3848">
        <v>3</v>
      </c>
      <c r="T3848">
        <v>205</v>
      </c>
    </row>
    <row r="3849" spans="1:20">
      <c r="A3849" t="s">
        <v>3507</v>
      </c>
      <c r="B3849" s="4">
        <v>26</v>
      </c>
      <c r="C3849" s="4">
        <v>5</v>
      </c>
      <c r="D3849" s="4">
        <v>2003</v>
      </c>
      <c r="E3849" s="1">
        <f t="shared" si="120"/>
        <v>11620</v>
      </c>
      <c r="F3849">
        <v>62.22</v>
      </c>
      <c r="G3849">
        <v>25.72</v>
      </c>
      <c r="H3849" t="s">
        <v>2455</v>
      </c>
      <c r="I3849" s="4">
        <v>11</v>
      </c>
      <c r="J3849" s="4">
        <v>6</v>
      </c>
      <c r="K3849" s="6">
        <v>2003</v>
      </c>
      <c r="L3849" s="1">
        <f t="shared" si="121"/>
        <v>6172</v>
      </c>
      <c r="M3849">
        <v>62.22</v>
      </c>
      <c r="N3849">
        <v>25.72</v>
      </c>
      <c r="O3849" t="s">
        <v>2455</v>
      </c>
      <c r="P3849" t="s">
        <v>81</v>
      </c>
      <c r="Q3849" t="s">
        <v>35</v>
      </c>
      <c r="R3849">
        <v>16</v>
      </c>
      <c r="S3849">
        <v>0</v>
      </c>
      <c r="T3849">
        <v>0</v>
      </c>
    </row>
    <row r="3850" spans="1:20">
      <c r="A3850" t="s">
        <v>184</v>
      </c>
      <c r="B3850" s="4">
        <v>10</v>
      </c>
      <c r="C3850" s="4">
        <v>6</v>
      </c>
      <c r="D3850" s="4">
        <v>2004</v>
      </c>
      <c r="E3850" s="1">
        <f t="shared" si="120"/>
        <v>5808</v>
      </c>
      <c r="F3850">
        <v>50.73</v>
      </c>
      <c r="G3850">
        <v>4.47</v>
      </c>
      <c r="H3850" t="s">
        <v>22</v>
      </c>
      <c r="I3850" s="4">
        <v>1</v>
      </c>
      <c r="J3850" s="4">
        <v>4</v>
      </c>
      <c r="K3850" s="6">
        <v>2007</v>
      </c>
      <c r="L3850" s="1">
        <f t="shared" si="121"/>
        <v>2463</v>
      </c>
      <c r="M3850">
        <v>51.05</v>
      </c>
      <c r="N3850">
        <v>4.22</v>
      </c>
      <c r="O3850" t="s">
        <v>22</v>
      </c>
      <c r="P3850" t="s">
        <v>26</v>
      </c>
      <c r="Q3850" t="s">
        <v>27</v>
      </c>
      <c r="R3850">
        <v>1025</v>
      </c>
      <c r="S3850">
        <v>40</v>
      </c>
      <c r="T3850">
        <v>334</v>
      </c>
    </row>
    <row r="3851" spans="1:20">
      <c r="A3851" t="s">
        <v>187</v>
      </c>
      <c r="B3851" s="4">
        <v>15</v>
      </c>
      <c r="C3851" s="4">
        <v>6</v>
      </c>
      <c r="D3851" s="4">
        <v>2004</v>
      </c>
      <c r="E3851" s="1">
        <f t="shared" si="120"/>
        <v>7634</v>
      </c>
      <c r="F3851">
        <v>50.73</v>
      </c>
      <c r="G3851">
        <v>4.47</v>
      </c>
      <c r="H3851" t="s">
        <v>22</v>
      </c>
      <c r="I3851" s="4">
        <v>22</v>
      </c>
      <c r="J3851" s="4">
        <v>8</v>
      </c>
      <c r="K3851" s="6">
        <v>2004</v>
      </c>
      <c r="L3851" s="1">
        <f t="shared" si="121"/>
        <v>10252</v>
      </c>
      <c r="M3851">
        <v>50.7</v>
      </c>
      <c r="N3851">
        <v>4.47</v>
      </c>
      <c r="O3851" t="s">
        <v>22</v>
      </c>
      <c r="P3851" t="s">
        <v>40</v>
      </c>
      <c r="Q3851" t="s">
        <v>35</v>
      </c>
      <c r="R3851">
        <v>68</v>
      </c>
      <c r="S3851">
        <v>4</v>
      </c>
      <c r="T3851">
        <v>181</v>
      </c>
    </row>
    <row r="3852" spans="1:20">
      <c r="A3852" t="s">
        <v>404</v>
      </c>
      <c r="B3852" s="4">
        <v>5</v>
      </c>
      <c r="C3852" s="4">
        <v>6</v>
      </c>
      <c r="D3852" s="4">
        <v>2004</v>
      </c>
      <c r="E3852" s="1">
        <f t="shared" si="120"/>
        <v>3982</v>
      </c>
      <c r="F3852">
        <v>52.12</v>
      </c>
      <c r="G3852">
        <v>11.63</v>
      </c>
      <c r="H3852" t="s">
        <v>332</v>
      </c>
      <c r="I3852" s="4">
        <v>6</v>
      </c>
      <c r="J3852" s="4">
        <v>7</v>
      </c>
      <c r="K3852" s="6">
        <v>2004</v>
      </c>
      <c r="L3852" s="1">
        <f t="shared" si="121"/>
        <v>4377</v>
      </c>
      <c r="M3852">
        <v>52.08</v>
      </c>
      <c r="N3852">
        <v>11.72</v>
      </c>
      <c r="O3852" t="s">
        <v>332</v>
      </c>
      <c r="P3852" t="s">
        <v>84</v>
      </c>
      <c r="Q3852" t="s">
        <v>35</v>
      </c>
      <c r="R3852">
        <v>31</v>
      </c>
      <c r="S3852">
        <v>6</v>
      </c>
      <c r="T3852">
        <v>130</v>
      </c>
    </row>
    <row r="3853" spans="1:20">
      <c r="A3853" t="s">
        <v>412</v>
      </c>
      <c r="B3853" s="4">
        <v>11</v>
      </c>
      <c r="C3853" s="4">
        <v>8</v>
      </c>
      <c r="D3853" s="4">
        <v>2004</v>
      </c>
      <c r="E3853" s="1">
        <f t="shared" si="120"/>
        <v>6234</v>
      </c>
      <c r="F3853">
        <v>51.5</v>
      </c>
      <c r="G3853">
        <v>12</v>
      </c>
      <c r="H3853" t="s">
        <v>332</v>
      </c>
      <c r="I3853" s="4">
        <v>22</v>
      </c>
      <c r="J3853" s="4">
        <v>6</v>
      </c>
      <c r="K3853" s="6">
        <v>2005</v>
      </c>
      <c r="L3853" s="1">
        <f t="shared" si="121"/>
        <v>10192</v>
      </c>
      <c r="M3853">
        <v>51.5</v>
      </c>
      <c r="N3853">
        <v>12</v>
      </c>
      <c r="O3853" t="s">
        <v>332</v>
      </c>
      <c r="P3853" t="s">
        <v>26</v>
      </c>
      <c r="Q3853" t="s">
        <v>27</v>
      </c>
      <c r="R3853">
        <v>315</v>
      </c>
      <c r="S3853">
        <v>0</v>
      </c>
      <c r="T3853">
        <v>0</v>
      </c>
    </row>
    <row r="3854" spans="1:20">
      <c r="A3854" t="s">
        <v>1350</v>
      </c>
      <c r="B3854" s="4">
        <v>15</v>
      </c>
      <c r="C3854" s="4">
        <v>5</v>
      </c>
      <c r="D3854" s="4">
        <v>2004</v>
      </c>
      <c r="E3854" s="1">
        <f t="shared" si="120"/>
        <v>7603</v>
      </c>
      <c r="F3854">
        <v>52.08</v>
      </c>
      <c r="G3854">
        <v>1.57</v>
      </c>
      <c r="H3854" t="s">
        <v>4129</v>
      </c>
      <c r="I3854" s="4">
        <v>15</v>
      </c>
      <c r="J3854" s="4">
        <v>4</v>
      </c>
      <c r="K3854" s="6">
        <v>2005</v>
      </c>
      <c r="L3854" s="1">
        <f t="shared" si="121"/>
        <v>7574</v>
      </c>
      <c r="M3854">
        <v>52.12</v>
      </c>
      <c r="N3854">
        <v>1.57</v>
      </c>
      <c r="O3854" t="s">
        <v>4129</v>
      </c>
      <c r="P3854" t="s">
        <v>26</v>
      </c>
      <c r="Q3854" t="s">
        <v>35</v>
      </c>
      <c r="R3854">
        <v>335</v>
      </c>
      <c r="S3854">
        <v>4</v>
      </c>
      <c r="T3854">
        <v>0</v>
      </c>
    </row>
    <row r="3855" spans="1:20">
      <c r="A3855" t="s">
        <v>1351</v>
      </c>
      <c r="B3855" s="4">
        <v>15</v>
      </c>
      <c r="C3855" s="4">
        <v>5</v>
      </c>
      <c r="D3855" s="4">
        <v>2004</v>
      </c>
      <c r="E3855" s="1">
        <f t="shared" si="120"/>
        <v>7603</v>
      </c>
      <c r="F3855">
        <v>52.08</v>
      </c>
      <c r="G3855">
        <v>1.57</v>
      </c>
      <c r="H3855" t="s">
        <v>4129</v>
      </c>
      <c r="I3855" s="4">
        <v>15</v>
      </c>
      <c r="J3855" s="4">
        <v>4</v>
      </c>
      <c r="K3855" s="6">
        <v>2005</v>
      </c>
      <c r="L3855" s="1">
        <f t="shared" si="121"/>
        <v>7574</v>
      </c>
      <c r="M3855">
        <v>52.12</v>
      </c>
      <c r="N3855">
        <v>1.57</v>
      </c>
      <c r="O3855" t="s">
        <v>4129</v>
      </c>
      <c r="P3855" t="s">
        <v>26</v>
      </c>
      <c r="Q3855" t="s">
        <v>35</v>
      </c>
      <c r="R3855">
        <v>335</v>
      </c>
      <c r="S3855">
        <v>4</v>
      </c>
      <c r="T3855">
        <v>0</v>
      </c>
    </row>
    <row r="3856" spans="1:20">
      <c r="A3856" t="s">
        <v>1352</v>
      </c>
      <c r="B3856" s="4">
        <v>23</v>
      </c>
      <c r="C3856" s="4">
        <v>5</v>
      </c>
      <c r="D3856" s="4">
        <v>2004</v>
      </c>
      <c r="E3856" s="1">
        <f t="shared" si="120"/>
        <v>10525</v>
      </c>
      <c r="F3856">
        <v>52.08</v>
      </c>
      <c r="G3856">
        <v>-1.57</v>
      </c>
      <c r="H3856" t="s">
        <v>4129</v>
      </c>
      <c r="I3856" s="4">
        <v>27</v>
      </c>
      <c r="J3856" s="4">
        <v>6</v>
      </c>
      <c r="K3856" s="6">
        <v>2004</v>
      </c>
      <c r="L3856" s="1">
        <f t="shared" si="121"/>
        <v>12017</v>
      </c>
      <c r="M3856">
        <v>52.08</v>
      </c>
      <c r="N3856">
        <v>-1.57</v>
      </c>
      <c r="O3856" t="s">
        <v>4129</v>
      </c>
      <c r="P3856" t="s">
        <v>40</v>
      </c>
      <c r="Q3856" t="s">
        <v>35</v>
      </c>
      <c r="R3856">
        <v>35</v>
      </c>
      <c r="S3856">
        <v>0</v>
      </c>
      <c r="T3856">
        <v>0</v>
      </c>
    </row>
    <row r="3857" spans="1:20">
      <c r="A3857" t="s">
        <v>2079</v>
      </c>
      <c r="B3857" s="4">
        <v>4</v>
      </c>
      <c r="C3857" s="4">
        <v>12</v>
      </c>
      <c r="D3857" s="4">
        <v>2004</v>
      </c>
      <c r="E3857" s="1">
        <f t="shared" si="120"/>
        <v>3800</v>
      </c>
      <c r="F3857">
        <v>52.4</v>
      </c>
      <c r="G3857">
        <v>4.62</v>
      </c>
      <c r="H3857" t="s">
        <v>1615</v>
      </c>
      <c r="I3857" s="4">
        <v>27</v>
      </c>
      <c r="J3857" s="4">
        <v>4</v>
      </c>
      <c r="K3857" s="6">
        <v>2011</v>
      </c>
      <c r="L3857" s="1">
        <f t="shared" si="121"/>
        <v>11963</v>
      </c>
      <c r="M3857">
        <v>52.4</v>
      </c>
      <c r="N3857">
        <v>4.63</v>
      </c>
      <c r="O3857" t="s">
        <v>1615</v>
      </c>
      <c r="P3857" t="s">
        <v>81</v>
      </c>
      <c r="Q3857" t="s">
        <v>27</v>
      </c>
      <c r="R3857">
        <v>2335</v>
      </c>
      <c r="S3857">
        <v>3</v>
      </c>
      <c r="T3857">
        <v>32</v>
      </c>
    </row>
    <row r="3858" spans="1:20">
      <c r="A3858" t="s">
        <v>2384</v>
      </c>
      <c r="B3858" s="4">
        <v>23</v>
      </c>
      <c r="C3858" s="4">
        <v>5</v>
      </c>
      <c r="D3858" s="4">
        <v>2004</v>
      </c>
      <c r="E3858" s="1">
        <f t="shared" si="120"/>
        <v>10525</v>
      </c>
      <c r="F3858">
        <v>60.3</v>
      </c>
      <c r="G3858">
        <v>10.57</v>
      </c>
      <c r="H3858" t="s">
        <v>669</v>
      </c>
      <c r="I3858" s="4">
        <v>22</v>
      </c>
      <c r="J3858" s="4">
        <v>9</v>
      </c>
      <c r="K3858" s="6">
        <v>2004</v>
      </c>
      <c r="L3858" s="1">
        <f t="shared" si="121"/>
        <v>10283</v>
      </c>
      <c r="M3858">
        <v>60.3</v>
      </c>
      <c r="N3858">
        <v>10.57</v>
      </c>
      <c r="O3858" t="s">
        <v>669</v>
      </c>
      <c r="P3858" t="s">
        <v>81</v>
      </c>
      <c r="Q3858" t="s">
        <v>35</v>
      </c>
      <c r="R3858">
        <v>122</v>
      </c>
      <c r="S3858">
        <v>0</v>
      </c>
      <c r="T3858">
        <v>0</v>
      </c>
    </row>
    <row r="3859" spans="1:20">
      <c r="A3859" t="s">
        <v>2850</v>
      </c>
      <c r="B3859" s="4">
        <v>2</v>
      </c>
      <c r="C3859" s="4">
        <v>6</v>
      </c>
      <c r="D3859" s="4">
        <v>2004</v>
      </c>
      <c r="E3859" s="1">
        <f t="shared" si="120"/>
        <v>2886</v>
      </c>
      <c r="F3859">
        <v>66.78</v>
      </c>
      <c r="G3859">
        <v>23.98</v>
      </c>
      <c r="H3859" t="s">
        <v>2455</v>
      </c>
      <c r="I3859" s="4">
        <v>19</v>
      </c>
      <c r="J3859" s="4">
        <v>7</v>
      </c>
      <c r="K3859" s="6">
        <v>2004</v>
      </c>
      <c r="L3859" s="1">
        <f t="shared" si="121"/>
        <v>9125</v>
      </c>
      <c r="M3859">
        <v>66.78</v>
      </c>
      <c r="N3859">
        <v>23.98</v>
      </c>
      <c r="O3859" t="s">
        <v>2455</v>
      </c>
      <c r="P3859" t="s">
        <v>81</v>
      </c>
      <c r="Q3859" t="s">
        <v>35</v>
      </c>
      <c r="R3859">
        <v>47</v>
      </c>
      <c r="S3859">
        <v>0</v>
      </c>
      <c r="T3859">
        <v>0</v>
      </c>
    </row>
    <row r="3860" spans="1:20">
      <c r="A3860" t="s">
        <v>3327</v>
      </c>
      <c r="B3860" s="4">
        <v>11</v>
      </c>
      <c r="C3860" s="4">
        <v>6</v>
      </c>
      <c r="D3860" s="4">
        <v>2004</v>
      </c>
      <c r="E3860" s="1">
        <f t="shared" si="120"/>
        <v>6173</v>
      </c>
      <c r="F3860">
        <v>60.65</v>
      </c>
      <c r="G3860">
        <v>25</v>
      </c>
      <c r="H3860" t="s">
        <v>2455</v>
      </c>
      <c r="I3860" s="4">
        <v>27</v>
      </c>
      <c r="J3860" s="4">
        <v>4</v>
      </c>
      <c r="K3860" s="6">
        <v>2009</v>
      </c>
      <c r="L3860" s="1">
        <f t="shared" si="121"/>
        <v>11961</v>
      </c>
      <c r="M3860">
        <v>60.73</v>
      </c>
      <c r="N3860">
        <v>24.8</v>
      </c>
      <c r="O3860" t="s">
        <v>2455</v>
      </c>
      <c r="P3860" t="s">
        <v>40</v>
      </c>
      <c r="Q3860" t="s">
        <v>35</v>
      </c>
      <c r="R3860">
        <v>1781</v>
      </c>
      <c r="S3860">
        <v>15</v>
      </c>
      <c r="T3860">
        <v>311</v>
      </c>
    </row>
    <row r="3861" spans="1:20">
      <c r="A3861" t="s">
        <v>3433</v>
      </c>
      <c r="B3861" s="4">
        <v>5</v>
      </c>
      <c r="C3861" s="4">
        <v>6</v>
      </c>
      <c r="D3861" s="4">
        <v>2004</v>
      </c>
      <c r="E3861" s="1">
        <f t="shared" si="120"/>
        <v>3982</v>
      </c>
      <c r="F3861">
        <v>64.8</v>
      </c>
      <c r="G3861">
        <v>25.43</v>
      </c>
      <c r="H3861" t="s">
        <v>2455</v>
      </c>
      <c r="I3861" s="4">
        <v>8</v>
      </c>
      <c r="J3861" s="4">
        <v>6</v>
      </c>
      <c r="K3861" s="6">
        <v>2004</v>
      </c>
      <c r="L3861" s="1">
        <f t="shared" si="121"/>
        <v>5078</v>
      </c>
      <c r="M3861">
        <v>64.8</v>
      </c>
      <c r="N3861">
        <v>25.43</v>
      </c>
      <c r="O3861" t="s">
        <v>2455</v>
      </c>
      <c r="P3861" t="s">
        <v>84</v>
      </c>
      <c r="Q3861" t="s">
        <v>35</v>
      </c>
      <c r="R3861">
        <v>3</v>
      </c>
      <c r="S3861">
        <v>0</v>
      </c>
      <c r="T3861">
        <v>0</v>
      </c>
    </row>
    <row r="3862" spans="1:20">
      <c r="A3862" t="s">
        <v>3470</v>
      </c>
      <c r="B3862" s="4">
        <v>1</v>
      </c>
      <c r="C3862" s="4">
        <v>6</v>
      </c>
      <c r="D3862" s="4">
        <v>2004</v>
      </c>
      <c r="E3862" s="1">
        <f t="shared" si="120"/>
        <v>2521</v>
      </c>
      <c r="F3862">
        <v>61.05</v>
      </c>
      <c r="G3862">
        <v>25.05</v>
      </c>
      <c r="H3862" t="s">
        <v>2455</v>
      </c>
      <c r="I3862" s="4">
        <v>5</v>
      </c>
      <c r="J3862" s="4">
        <v>7</v>
      </c>
      <c r="K3862" s="6">
        <v>2004</v>
      </c>
      <c r="L3862" s="1">
        <f t="shared" si="121"/>
        <v>4012</v>
      </c>
      <c r="M3862">
        <v>61.05</v>
      </c>
      <c r="N3862">
        <v>25.05</v>
      </c>
      <c r="O3862" t="s">
        <v>2455</v>
      </c>
      <c r="P3862" t="s">
        <v>40</v>
      </c>
      <c r="Q3862" t="s">
        <v>35</v>
      </c>
      <c r="R3862">
        <v>34</v>
      </c>
      <c r="S3862">
        <v>0</v>
      </c>
      <c r="T3862">
        <v>0</v>
      </c>
    </row>
    <row r="3863" spans="1:20">
      <c r="A3863" t="s">
        <v>3478</v>
      </c>
      <c r="B3863" s="4">
        <v>29</v>
      </c>
      <c r="C3863" s="4">
        <v>5</v>
      </c>
      <c r="D3863" s="4">
        <v>2004</v>
      </c>
      <c r="E3863" s="1">
        <f t="shared" si="120"/>
        <v>12717</v>
      </c>
      <c r="F3863">
        <v>60.38</v>
      </c>
      <c r="G3863">
        <v>24.53</v>
      </c>
      <c r="H3863" t="s">
        <v>2455</v>
      </c>
      <c r="I3863" s="4">
        <v>6</v>
      </c>
      <c r="J3863" s="4">
        <v>4</v>
      </c>
      <c r="K3863" s="6">
        <v>2005</v>
      </c>
      <c r="L3863" s="1">
        <f t="shared" si="121"/>
        <v>4287</v>
      </c>
      <c r="M3863">
        <v>60.4</v>
      </c>
      <c r="N3863">
        <v>24.5</v>
      </c>
      <c r="O3863" t="s">
        <v>2455</v>
      </c>
      <c r="P3863" t="s">
        <v>34</v>
      </c>
      <c r="Q3863" t="s">
        <v>35</v>
      </c>
      <c r="R3863">
        <v>312</v>
      </c>
      <c r="S3863">
        <v>3</v>
      </c>
      <c r="T3863">
        <v>316</v>
      </c>
    </row>
    <row r="3864" spans="1:20">
      <c r="A3864" t="s">
        <v>3485</v>
      </c>
      <c r="B3864" s="4">
        <v>22</v>
      </c>
      <c r="C3864" s="4">
        <v>5</v>
      </c>
      <c r="D3864" s="4">
        <v>2004</v>
      </c>
      <c r="E3864" s="1">
        <f t="shared" si="120"/>
        <v>10160</v>
      </c>
      <c r="F3864">
        <v>60.52</v>
      </c>
      <c r="G3864">
        <v>26.95</v>
      </c>
      <c r="H3864" t="s">
        <v>2455</v>
      </c>
      <c r="I3864" s="4">
        <v>20</v>
      </c>
      <c r="J3864" s="4">
        <v>7</v>
      </c>
      <c r="K3864" s="6">
        <v>2005</v>
      </c>
      <c r="L3864" s="1">
        <f t="shared" si="121"/>
        <v>9492</v>
      </c>
      <c r="M3864">
        <v>60.52</v>
      </c>
      <c r="N3864">
        <v>26.95</v>
      </c>
      <c r="O3864" t="s">
        <v>2455</v>
      </c>
      <c r="P3864" t="s">
        <v>40</v>
      </c>
      <c r="Q3864" t="s">
        <v>35</v>
      </c>
      <c r="R3864">
        <v>424</v>
      </c>
      <c r="S3864">
        <v>0</v>
      </c>
      <c r="T3864">
        <v>0</v>
      </c>
    </row>
    <row r="3865" spans="1:20">
      <c r="A3865" t="s">
        <v>3500</v>
      </c>
      <c r="B3865" s="4">
        <v>2</v>
      </c>
      <c r="C3865" s="4">
        <v>6</v>
      </c>
      <c r="D3865" s="4">
        <v>2004</v>
      </c>
      <c r="E3865" s="1">
        <f t="shared" si="120"/>
        <v>2886</v>
      </c>
      <c r="F3865">
        <v>61.37</v>
      </c>
      <c r="G3865">
        <v>23.6</v>
      </c>
      <c r="H3865" t="s">
        <v>2455</v>
      </c>
      <c r="I3865" s="4">
        <v>14</v>
      </c>
      <c r="J3865" s="4">
        <v>12</v>
      </c>
      <c r="K3865" s="6">
        <v>2004</v>
      </c>
      <c r="L3865" s="1">
        <f t="shared" si="121"/>
        <v>7452</v>
      </c>
      <c r="M3865">
        <v>61.37</v>
      </c>
      <c r="N3865">
        <v>23.58</v>
      </c>
      <c r="O3865" t="s">
        <v>2455</v>
      </c>
      <c r="P3865" t="s">
        <v>34</v>
      </c>
      <c r="Q3865" t="s">
        <v>35</v>
      </c>
      <c r="R3865">
        <v>195</v>
      </c>
      <c r="S3865">
        <v>1</v>
      </c>
      <c r="T3865">
        <v>270</v>
      </c>
    </row>
    <row r="3866" spans="1:20">
      <c r="A3866" t="s">
        <v>3503</v>
      </c>
      <c r="B3866" s="4">
        <v>30</v>
      </c>
      <c r="C3866" s="4">
        <v>5</v>
      </c>
      <c r="D3866" s="4">
        <v>2004</v>
      </c>
      <c r="E3866" s="1">
        <f t="shared" si="120"/>
        <v>13082</v>
      </c>
      <c r="F3866">
        <v>62.55</v>
      </c>
      <c r="G3866">
        <v>22.65</v>
      </c>
      <c r="H3866" t="s">
        <v>2455</v>
      </c>
      <c r="I3866" s="4">
        <v>19</v>
      </c>
      <c r="J3866" s="4">
        <v>10</v>
      </c>
      <c r="K3866" s="6">
        <v>2012</v>
      </c>
      <c r="L3866" s="1">
        <f t="shared" si="121"/>
        <v>9225</v>
      </c>
      <c r="M3866">
        <v>62.55</v>
      </c>
      <c r="N3866">
        <v>22.65</v>
      </c>
      <c r="O3866" t="s">
        <v>2455</v>
      </c>
      <c r="P3866" t="s">
        <v>40</v>
      </c>
      <c r="Q3866" t="s">
        <v>35</v>
      </c>
      <c r="R3866">
        <v>3064</v>
      </c>
      <c r="S3866">
        <v>0</v>
      </c>
      <c r="T3866">
        <v>0</v>
      </c>
    </row>
    <row r="3867" spans="1:20">
      <c r="A3867" t="s">
        <v>3506</v>
      </c>
      <c r="B3867" s="4">
        <v>29</v>
      </c>
      <c r="C3867" s="4">
        <v>5</v>
      </c>
      <c r="D3867" s="4">
        <v>2004</v>
      </c>
      <c r="E3867" s="1">
        <f t="shared" si="120"/>
        <v>12717</v>
      </c>
      <c r="F3867">
        <v>62.37</v>
      </c>
      <c r="G3867">
        <v>25.88</v>
      </c>
      <c r="H3867" t="s">
        <v>2455</v>
      </c>
      <c r="I3867" s="4">
        <v>14</v>
      </c>
      <c r="J3867" s="4">
        <v>12</v>
      </c>
      <c r="K3867" s="6">
        <v>2004</v>
      </c>
      <c r="L3867" s="1">
        <f t="shared" si="121"/>
        <v>7452</v>
      </c>
      <c r="M3867">
        <v>62.37</v>
      </c>
      <c r="N3867">
        <v>25.9</v>
      </c>
      <c r="O3867" t="s">
        <v>2455</v>
      </c>
      <c r="P3867" t="s">
        <v>140</v>
      </c>
      <c r="Q3867" t="s">
        <v>35</v>
      </c>
      <c r="R3867">
        <v>199</v>
      </c>
      <c r="S3867">
        <v>1</v>
      </c>
      <c r="T3867">
        <v>91</v>
      </c>
    </row>
    <row r="3868" spans="1:20">
      <c r="A3868" t="s">
        <v>3508</v>
      </c>
      <c r="B3868" s="4">
        <v>23</v>
      </c>
      <c r="C3868" s="4">
        <v>5</v>
      </c>
      <c r="D3868" s="4">
        <v>2004</v>
      </c>
      <c r="E3868" s="1">
        <f t="shared" si="120"/>
        <v>10525</v>
      </c>
      <c r="F3868">
        <v>62.28</v>
      </c>
      <c r="G3868">
        <v>25.77</v>
      </c>
      <c r="H3868" t="s">
        <v>2455</v>
      </c>
      <c r="I3868" s="4">
        <v>8</v>
      </c>
      <c r="J3868" s="4">
        <v>6</v>
      </c>
      <c r="K3868" s="6">
        <v>2004</v>
      </c>
      <c r="L3868" s="1">
        <f t="shared" si="121"/>
        <v>5078</v>
      </c>
      <c r="M3868">
        <v>62.28</v>
      </c>
      <c r="N3868">
        <v>25.77</v>
      </c>
      <c r="O3868" t="s">
        <v>2455</v>
      </c>
      <c r="P3868" t="s">
        <v>40</v>
      </c>
      <c r="Q3868" t="s">
        <v>35</v>
      </c>
      <c r="R3868">
        <v>16</v>
      </c>
      <c r="S3868">
        <v>0</v>
      </c>
      <c r="T3868">
        <v>0</v>
      </c>
    </row>
    <row r="3869" spans="1:20">
      <c r="A3869" t="s">
        <v>3509</v>
      </c>
      <c r="B3869" s="4">
        <v>31</v>
      </c>
      <c r="C3869" s="4">
        <v>5</v>
      </c>
      <c r="D3869" s="4">
        <v>2004</v>
      </c>
      <c r="E3869" s="1">
        <f t="shared" si="120"/>
        <v>13447</v>
      </c>
      <c r="F3869">
        <v>62.68</v>
      </c>
      <c r="G3869">
        <v>21.7</v>
      </c>
      <c r="H3869" t="s">
        <v>2455</v>
      </c>
      <c r="I3869" s="4">
        <v>2</v>
      </c>
      <c r="J3869" s="4">
        <v>8</v>
      </c>
      <c r="K3869" s="6">
        <v>2005</v>
      </c>
      <c r="L3869" s="1">
        <f t="shared" si="121"/>
        <v>2948</v>
      </c>
      <c r="M3869">
        <v>62.68</v>
      </c>
      <c r="N3869">
        <v>21.72</v>
      </c>
      <c r="O3869" t="s">
        <v>2455</v>
      </c>
      <c r="P3869" t="s">
        <v>34</v>
      </c>
      <c r="Q3869" t="s">
        <v>35</v>
      </c>
      <c r="R3869">
        <v>428</v>
      </c>
      <c r="S3869">
        <v>1</v>
      </c>
      <c r="T3869">
        <v>91</v>
      </c>
    </row>
    <row r="3870" spans="1:20">
      <c r="A3870" t="s">
        <v>3510</v>
      </c>
      <c r="B3870" s="4">
        <v>6</v>
      </c>
      <c r="C3870" s="4">
        <v>6</v>
      </c>
      <c r="D3870" s="4">
        <v>2004</v>
      </c>
      <c r="E3870" s="1">
        <f t="shared" si="120"/>
        <v>4347</v>
      </c>
      <c r="F3870">
        <v>62.8</v>
      </c>
      <c r="G3870">
        <v>22.85</v>
      </c>
      <c r="H3870" t="s">
        <v>2455</v>
      </c>
      <c r="I3870" s="4">
        <v>26</v>
      </c>
      <c r="J3870" s="4">
        <v>6</v>
      </c>
      <c r="K3870" s="6">
        <v>2004</v>
      </c>
      <c r="L3870" s="1">
        <f t="shared" si="121"/>
        <v>11652</v>
      </c>
      <c r="M3870">
        <v>62.8</v>
      </c>
      <c r="N3870">
        <v>22.83</v>
      </c>
      <c r="O3870" t="s">
        <v>2455</v>
      </c>
      <c r="P3870" t="s">
        <v>81</v>
      </c>
      <c r="Q3870" t="s">
        <v>35</v>
      </c>
      <c r="R3870">
        <v>20</v>
      </c>
      <c r="S3870">
        <v>1</v>
      </c>
      <c r="T3870">
        <v>270</v>
      </c>
    </row>
    <row r="3871" spans="1:20">
      <c r="A3871" t="s">
        <v>3512</v>
      </c>
      <c r="B3871" s="4">
        <v>3</v>
      </c>
      <c r="C3871" s="4">
        <v>6</v>
      </c>
      <c r="D3871" s="4">
        <v>2004</v>
      </c>
      <c r="E3871" s="1">
        <f t="shared" si="120"/>
        <v>3251</v>
      </c>
      <c r="F3871">
        <v>62.23</v>
      </c>
      <c r="G3871">
        <v>25.75</v>
      </c>
      <c r="H3871" t="s">
        <v>2455</v>
      </c>
      <c r="I3871" s="4">
        <v>16</v>
      </c>
      <c r="J3871" s="4">
        <v>7</v>
      </c>
      <c r="K3871" s="6">
        <v>2004</v>
      </c>
      <c r="L3871" s="1">
        <f t="shared" si="121"/>
        <v>8030</v>
      </c>
      <c r="M3871">
        <v>62.22</v>
      </c>
      <c r="N3871">
        <v>25.72</v>
      </c>
      <c r="O3871" t="s">
        <v>2455</v>
      </c>
      <c r="P3871" t="s">
        <v>81</v>
      </c>
      <c r="Q3871" t="s">
        <v>35</v>
      </c>
      <c r="R3871">
        <v>43</v>
      </c>
      <c r="S3871">
        <v>3</v>
      </c>
      <c r="T3871">
        <v>223</v>
      </c>
    </row>
    <row r="3872" spans="1:20">
      <c r="A3872" t="s">
        <v>3513</v>
      </c>
      <c r="B3872" s="4">
        <v>3</v>
      </c>
      <c r="C3872" s="4">
        <v>6</v>
      </c>
      <c r="D3872" s="4">
        <v>2004</v>
      </c>
      <c r="E3872" s="1">
        <f t="shared" si="120"/>
        <v>3251</v>
      </c>
      <c r="F3872">
        <v>62.23</v>
      </c>
      <c r="G3872">
        <v>25.75</v>
      </c>
      <c r="H3872" t="s">
        <v>2455</v>
      </c>
      <c r="I3872" s="4">
        <v>21</v>
      </c>
      <c r="J3872" s="4">
        <v>6</v>
      </c>
      <c r="K3872" s="6">
        <v>2004</v>
      </c>
      <c r="L3872" s="1">
        <f t="shared" si="121"/>
        <v>9826</v>
      </c>
      <c r="M3872">
        <v>62.23</v>
      </c>
      <c r="N3872">
        <v>25.73</v>
      </c>
      <c r="O3872" t="s">
        <v>2455</v>
      </c>
      <c r="P3872" t="s">
        <v>40</v>
      </c>
      <c r="Q3872" t="s">
        <v>35</v>
      </c>
      <c r="R3872">
        <v>18</v>
      </c>
      <c r="S3872">
        <v>1</v>
      </c>
      <c r="T3872">
        <v>270</v>
      </c>
    </row>
    <row r="3873" spans="1:20">
      <c r="A3873" t="s">
        <v>3514</v>
      </c>
      <c r="B3873" s="4">
        <v>3</v>
      </c>
      <c r="C3873" s="4">
        <v>6</v>
      </c>
      <c r="D3873" s="4">
        <v>2004</v>
      </c>
      <c r="E3873" s="1">
        <f t="shared" si="120"/>
        <v>3251</v>
      </c>
      <c r="F3873">
        <v>62.22</v>
      </c>
      <c r="G3873">
        <v>25.72</v>
      </c>
      <c r="H3873" t="s">
        <v>2455</v>
      </c>
      <c r="I3873" s="4">
        <v>23</v>
      </c>
      <c r="J3873" s="4">
        <v>6</v>
      </c>
      <c r="K3873" s="6">
        <v>2004</v>
      </c>
      <c r="L3873" s="1">
        <f t="shared" si="121"/>
        <v>10556</v>
      </c>
      <c r="M3873">
        <v>62.3</v>
      </c>
      <c r="N3873">
        <v>25.72</v>
      </c>
      <c r="O3873" t="s">
        <v>2455</v>
      </c>
      <c r="P3873" t="s">
        <v>40</v>
      </c>
      <c r="Q3873" t="s">
        <v>35</v>
      </c>
      <c r="R3873">
        <v>20</v>
      </c>
      <c r="S3873">
        <v>10</v>
      </c>
      <c r="T3873">
        <v>0</v>
      </c>
    </row>
    <row r="3874" spans="1:20">
      <c r="A3874" t="s">
        <v>3515</v>
      </c>
      <c r="B3874" s="4">
        <v>5</v>
      </c>
      <c r="C3874" s="4">
        <v>6</v>
      </c>
      <c r="D3874" s="4">
        <v>2004</v>
      </c>
      <c r="E3874" s="1">
        <f t="shared" si="120"/>
        <v>3982</v>
      </c>
      <c r="F3874">
        <v>62.22</v>
      </c>
      <c r="G3874">
        <v>25.78</v>
      </c>
      <c r="H3874" t="s">
        <v>2455</v>
      </c>
      <c r="I3874" s="4">
        <v>26</v>
      </c>
      <c r="J3874" s="4">
        <v>3</v>
      </c>
      <c r="K3874" s="6">
        <v>2005</v>
      </c>
      <c r="L3874" s="1">
        <f t="shared" si="121"/>
        <v>11561</v>
      </c>
      <c r="M3874">
        <v>62.22</v>
      </c>
      <c r="N3874">
        <v>25.78</v>
      </c>
      <c r="O3874" t="s">
        <v>2455</v>
      </c>
      <c r="P3874" t="s">
        <v>40</v>
      </c>
      <c r="Q3874" t="s">
        <v>35</v>
      </c>
      <c r="R3874">
        <v>294</v>
      </c>
      <c r="S3874">
        <v>0</v>
      </c>
      <c r="T3874">
        <v>0</v>
      </c>
    </row>
    <row r="3875" spans="1:20">
      <c r="A3875" t="s">
        <v>4002</v>
      </c>
      <c r="B3875" s="4">
        <v>1</v>
      </c>
      <c r="C3875" s="4">
        <v>6</v>
      </c>
      <c r="D3875" s="4">
        <v>2004</v>
      </c>
      <c r="E3875" s="1">
        <f t="shared" si="120"/>
        <v>2521</v>
      </c>
      <c r="F3875">
        <v>62.4</v>
      </c>
      <c r="G3875">
        <v>17.350000000000001</v>
      </c>
      <c r="H3875" t="s">
        <v>2497</v>
      </c>
      <c r="I3875" s="4">
        <v>12</v>
      </c>
      <c r="J3875" s="4">
        <v>6</v>
      </c>
      <c r="K3875" s="6">
        <v>2004</v>
      </c>
      <c r="L3875" s="1">
        <f t="shared" si="121"/>
        <v>6539</v>
      </c>
      <c r="M3875">
        <v>62.4</v>
      </c>
      <c r="N3875">
        <v>17.38</v>
      </c>
      <c r="O3875" t="s">
        <v>2497</v>
      </c>
      <c r="P3875" t="s">
        <v>40</v>
      </c>
      <c r="Q3875" t="s">
        <v>35</v>
      </c>
      <c r="R3875">
        <v>11</v>
      </c>
      <c r="S3875">
        <v>2</v>
      </c>
      <c r="T3875">
        <v>91</v>
      </c>
    </row>
    <row r="3876" spans="1:20">
      <c r="A3876" t="s">
        <v>788</v>
      </c>
      <c r="B3876" s="4">
        <v>27</v>
      </c>
      <c r="C3876" s="4">
        <v>5</v>
      </c>
      <c r="D3876" s="4">
        <v>2005</v>
      </c>
      <c r="E3876" s="1">
        <f t="shared" si="120"/>
        <v>11987</v>
      </c>
      <c r="F3876">
        <v>37.1</v>
      </c>
      <c r="G3876">
        <v>-6.15</v>
      </c>
      <c r="H3876" t="s">
        <v>583</v>
      </c>
      <c r="I3876" s="4">
        <v>16</v>
      </c>
      <c r="J3876" s="4">
        <v>6</v>
      </c>
      <c r="K3876" s="6">
        <v>2005</v>
      </c>
      <c r="L3876" s="1">
        <f t="shared" si="121"/>
        <v>8001</v>
      </c>
      <c r="M3876">
        <v>37.1</v>
      </c>
      <c r="N3876">
        <v>-6.15</v>
      </c>
      <c r="O3876" t="s">
        <v>583</v>
      </c>
      <c r="P3876" t="s">
        <v>26</v>
      </c>
      <c r="Q3876" t="s">
        <v>27</v>
      </c>
      <c r="R3876">
        <v>20</v>
      </c>
      <c r="S3876">
        <v>0</v>
      </c>
      <c r="T3876">
        <v>0</v>
      </c>
    </row>
    <row r="3877" spans="1:20">
      <c r="A3877" t="s">
        <v>1121</v>
      </c>
      <c r="B3877" s="4">
        <v>27</v>
      </c>
      <c r="C3877" s="4">
        <v>5</v>
      </c>
      <c r="D3877" s="4">
        <v>2005</v>
      </c>
      <c r="E3877" s="1">
        <f t="shared" si="120"/>
        <v>11987</v>
      </c>
      <c r="F3877">
        <v>52.75</v>
      </c>
      <c r="G3877">
        <v>-4.8</v>
      </c>
      <c r="H3877" t="s">
        <v>4129</v>
      </c>
      <c r="I3877" s="4">
        <v>24</v>
      </c>
      <c r="J3877" s="4">
        <v>6</v>
      </c>
      <c r="K3877" s="6">
        <v>2005</v>
      </c>
      <c r="L3877" s="1">
        <f t="shared" si="121"/>
        <v>10923</v>
      </c>
      <c r="M3877">
        <v>52.75</v>
      </c>
      <c r="N3877">
        <v>-4.8</v>
      </c>
      <c r="O3877" t="s">
        <v>4129</v>
      </c>
      <c r="P3877" t="s">
        <v>40</v>
      </c>
      <c r="Q3877" t="s">
        <v>35</v>
      </c>
      <c r="R3877">
        <v>28</v>
      </c>
      <c r="S3877">
        <v>0</v>
      </c>
      <c r="T3877">
        <v>0</v>
      </c>
    </row>
    <row r="3878" spans="1:20">
      <c r="A3878" t="s">
        <v>1353</v>
      </c>
      <c r="B3878" s="4">
        <v>15</v>
      </c>
      <c r="C3878" s="4">
        <v>5</v>
      </c>
      <c r="D3878" s="4">
        <v>2005</v>
      </c>
      <c r="E3878" s="1">
        <f t="shared" si="120"/>
        <v>7604</v>
      </c>
      <c r="F3878">
        <v>52.08</v>
      </c>
      <c r="G3878">
        <v>1.57</v>
      </c>
      <c r="H3878" t="s">
        <v>4129</v>
      </c>
      <c r="I3878" s="4">
        <v>15</v>
      </c>
      <c r="J3878" s="4">
        <v>4</v>
      </c>
      <c r="K3878" s="6">
        <v>2006</v>
      </c>
      <c r="L3878" s="1">
        <f t="shared" si="121"/>
        <v>7575</v>
      </c>
      <c r="M3878">
        <v>52.05</v>
      </c>
      <c r="N3878">
        <v>1.43</v>
      </c>
      <c r="O3878" t="s">
        <v>4129</v>
      </c>
      <c r="P3878" t="s">
        <v>40</v>
      </c>
      <c r="Q3878" t="s">
        <v>35</v>
      </c>
      <c r="R3878">
        <v>335</v>
      </c>
      <c r="S3878">
        <v>10</v>
      </c>
      <c r="T3878">
        <v>248</v>
      </c>
    </row>
    <row r="3879" spans="1:20">
      <c r="A3879" t="s">
        <v>1524</v>
      </c>
      <c r="B3879" s="4">
        <v>16</v>
      </c>
      <c r="C3879" s="4">
        <v>5</v>
      </c>
      <c r="D3879" s="4">
        <v>2005</v>
      </c>
      <c r="E3879" s="1">
        <f t="shared" si="120"/>
        <v>7970</v>
      </c>
      <c r="F3879">
        <v>54.48</v>
      </c>
      <c r="G3879">
        <v>-6.77</v>
      </c>
      <c r="H3879" t="s">
        <v>4129</v>
      </c>
      <c r="I3879" s="4">
        <v>1</v>
      </c>
      <c r="J3879" s="4">
        <v>6</v>
      </c>
      <c r="K3879" s="6">
        <v>2005</v>
      </c>
      <c r="L3879" s="1">
        <f t="shared" si="121"/>
        <v>2522</v>
      </c>
      <c r="M3879">
        <v>54.48</v>
      </c>
      <c r="N3879">
        <v>-6.77</v>
      </c>
      <c r="O3879" t="s">
        <v>4129</v>
      </c>
      <c r="P3879" t="s">
        <v>40</v>
      </c>
      <c r="Q3879" t="s">
        <v>35</v>
      </c>
      <c r="R3879">
        <v>16</v>
      </c>
      <c r="S3879">
        <v>0</v>
      </c>
      <c r="T3879">
        <v>0</v>
      </c>
    </row>
    <row r="3880" spans="1:20">
      <c r="A3880" t="s">
        <v>2054</v>
      </c>
      <c r="B3880" s="4">
        <v>21</v>
      </c>
      <c r="C3880" s="4">
        <v>4</v>
      </c>
      <c r="D3880" s="4">
        <v>2005</v>
      </c>
      <c r="E3880" s="1">
        <f t="shared" si="120"/>
        <v>9766</v>
      </c>
      <c r="F3880">
        <v>51.93</v>
      </c>
      <c r="G3880">
        <v>5.88</v>
      </c>
      <c r="H3880" t="s">
        <v>1615</v>
      </c>
      <c r="I3880" s="4">
        <v>20</v>
      </c>
      <c r="J3880" s="4">
        <v>5</v>
      </c>
      <c r="K3880" s="6">
        <v>2005</v>
      </c>
      <c r="L3880" s="1">
        <f t="shared" si="121"/>
        <v>9431</v>
      </c>
      <c r="M3880">
        <v>51.95</v>
      </c>
      <c r="N3880">
        <v>5.88</v>
      </c>
      <c r="O3880" t="s">
        <v>1615</v>
      </c>
      <c r="P3880" t="s">
        <v>40</v>
      </c>
      <c r="Q3880" t="s">
        <v>35</v>
      </c>
      <c r="R3880">
        <v>29</v>
      </c>
      <c r="S3880">
        <v>0</v>
      </c>
      <c r="T3880">
        <v>0</v>
      </c>
    </row>
    <row r="3881" spans="1:20">
      <c r="A3881" t="s">
        <v>2078</v>
      </c>
      <c r="B3881" s="4">
        <v>15</v>
      </c>
      <c r="C3881" s="4">
        <v>5</v>
      </c>
      <c r="D3881" s="4">
        <v>2005</v>
      </c>
      <c r="E3881" s="1">
        <f t="shared" si="120"/>
        <v>7604</v>
      </c>
      <c r="F3881">
        <v>52.82</v>
      </c>
      <c r="G3881">
        <v>4.67</v>
      </c>
      <c r="H3881" t="s">
        <v>1615</v>
      </c>
      <c r="I3881" s="4">
        <v>20</v>
      </c>
      <c r="J3881" s="4">
        <v>7</v>
      </c>
      <c r="K3881" s="6">
        <v>2006</v>
      </c>
      <c r="L3881" s="1">
        <f t="shared" si="121"/>
        <v>9493</v>
      </c>
      <c r="M3881">
        <v>52.8</v>
      </c>
      <c r="N3881">
        <v>4.75</v>
      </c>
      <c r="O3881" t="s">
        <v>1615</v>
      </c>
      <c r="P3881" t="s">
        <v>40</v>
      </c>
      <c r="Q3881" t="s">
        <v>35</v>
      </c>
      <c r="R3881">
        <v>431</v>
      </c>
      <c r="S3881">
        <v>5</v>
      </c>
      <c r="T3881">
        <v>113</v>
      </c>
    </row>
    <row r="3882" spans="1:20">
      <c r="A3882" t="s">
        <v>2383</v>
      </c>
      <c r="B3882" s="4">
        <v>27</v>
      </c>
      <c r="C3882" s="4">
        <v>5</v>
      </c>
      <c r="D3882" s="4">
        <v>2005</v>
      </c>
      <c r="E3882" s="1">
        <f t="shared" si="120"/>
        <v>11987</v>
      </c>
      <c r="F3882">
        <v>60.4</v>
      </c>
      <c r="G3882">
        <v>10.57</v>
      </c>
      <c r="H3882" t="s">
        <v>669</v>
      </c>
      <c r="I3882" s="4">
        <v>22</v>
      </c>
      <c r="J3882" s="4">
        <v>11</v>
      </c>
      <c r="K3882" s="6">
        <v>2009</v>
      </c>
      <c r="L3882" s="1">
        <f t="shared" si="121"/>
        <v>10349</v>
      </c>
      <c r="M3882">
        <v>60.37</v>
      </c>
      <c r="N3882">
        <v>10.57</v>
      </c>
      <c r="O3882" t="s">
        <v>669</v>
      </c>
      <c r="P3882" t="s">
        <v>40</v>
      </c>
      <c r="Q3882" t="s">
        <v>35</v>
      </c>
      <c r="R3882">
        <v>1640</v>
      </c>
      <c r="S3882">
        <v>3</v>
      </c>
      <c r="T3882">
        <v>154</v>
      </c>
    </row>
    <row r="3883" spans="1:20">
      <c r="A3883" t="s">
        <v>3511</v>
      </c>
      <c r="B3883" s="4">
        <v>21</v>
      </c>
      <c r="C3883" s="4">
        <v>5</v>
      </c>
      <c r="D3883" s="4">
        <v>2005</v>
      </c>
      <c r="E3883" s="1">
        <f t="shared" si="120"/>
        <v>9796</v>
      </c>
      <c r="F3883">
        <v>62.47</v>
      </c>
      <c r="G3883">
        <v>22.83</v>
      </c>
      <c r="H3883" t="s">
        <v>2455</v>
      </c>
      <c r="I3883" s="4">
        <v>13</v>
      </c>
      <c r="J3883" s="4">
        <v>8</v>
      </c>
      <c r="K3883" s="6">
        <v>2005</v>
      </c>
      <c r="L3883" s="1">
        <f t="shared" si="121"/>
        <v>6966</v>
      </c>
      <c r="M3883">
        <v>62.5</v>
      </c>
      <c r="N3883">
        <v>22.75</v>
      </c>
      <c r="O3883" t="s">
        <v>2455</v>
      </c>
      <c r="P3883" t="s">
        <v>81</v>
      </c>
      <c r="Q3883" t="s">
        <v>35</v>
      </c>
      <c r="R3883">
        <v>84</v>
      </c>
      <c r="S3883">
        <v>6</v>
      </c>
      <c r="T3883">
        <v>311</v>
      </c>
    </row>
    <row r="3884" spans="1:20">
      <c r="A3884" t="s">
        <v>3516</v>
      </c>
      <c r="B3884" s="4">
        <v>26</v>
      </c>
      <c r="C3884" s="4">
        <v>5</v>
      </c>
      <c r="D3884" s="4">
        <v>2005</v>
      </c>
      <c r="E3884" s="1">
        <f t="shared" si="120"/>
        <v>11622</v>
      </c>
      <c r="F3884">
        <v>62.27</v>
      </c>
      <c r="G3884">
        <v>25.75</v>
      </c>
      <c r="H3884" t="s">
        <v>2455</v>
      </c>
      <c r="I3884" s="4">
        <v>15</v>
      </c>
      <c r="J3884" s="4">
        <v>9</v>
      </c>
      <c r="K3884" s="6">
        <v>2005</v>
      </c>
      <c r="L3884" s="1">
        <f t="shared" si="121"/>
        <v>7727</v>
      </c>
      <c r="M3884">
        <v>62.27</v>
      </c>
      <c r="N3884">
        <v>25.75</v>
      </c>
      <c r="O3884" t="s">
        <v>2455</v>
      </c>
      <c r="P3884" t="s">
        <v>40</v>
      </c>
      <c r="Q3884" t="s">
        <v>35</v>
      </c>
      <c r="R3884">
        <v>112</v>
      </c>
      <c r="S3884">
        <v>0</v>
      </c>
      <c r="T3884">
        <v>0</v>
      </c>
    </row>
    <row r="3885" spans="1:20">
      <c r="A3885" t="s">
        <v>3517</v>
      </c>
      <c r="B3885" s="4">
        <v>27</v>
      </c>
      <c r="C3885" s="4">
        <v>5</v>
      </c>
      <c r="D3885" s="4">
        <v>2005</v>
      </c>
      <c r="E3885" s="1">
        <f t="shared" si="120"/>
        <v>11987</v>
      </c>
      <c r="F3885">
        <v>62.22</v>
      </c>
      <c r="G3885">
        <v>25.73</v>
      </c>
      <c r="H3885" t="s">
        <v>2455</v>
      </c>
      <c r="I3885" s="4">
        <v>11</v>
      </c>
      <c r="J3885" s="4">
        <v>7</v>
      </c>
      <c r="K3885" s="6">
        <v>2005</v>
      </c>
      <c r="L3885" s="1">
        <f t="shared" si="121"/>
        <v>6204</v>
      </c>
      <c r="M3885">
        <v>62.22</v>
      </c>
      <c r="N3885">
        <v>25.73</v>
      </c>
      <c r="O3885" t="s">
        <v>2455</v>
      </c>
      <c r="P3885" t="s">
        <v>40</v>
      </c>
      <c r="Q3885" t="s">
        <v>35</v>
      </c>
      <c r="R3885">
        <v>45</v>
      </c>
      <c r="S3885">
        <v>0</v>
      </c>
      <c r="T3885">
        <v>0</v>
      </c>
    </row>
    <row r="3886" spans="1:20">
      <c r="A3886" t="s">
        <v>3518</v>
      </c>
      <c r="B3886" s="4">
        <v>28</v>
      </c>
      <c r="C3886" s="4">
        <v>5</v>
      </c>
      <c r="D3886" s="4">
        <v>2005</v>
      </c>
      <c r="E3886" s="1">
        <f t="shared" si="120"/>
        <v>12353</v>
      </c>
      <c r="F3886">
        <v>62.35</v>
      </c>
      <c r="G3886">
        <v>25.67</v>
      </c>
      <c r="H3886" t="s">
        <v>2455</v>
      </c>
      <c r="I3886" s="4">
        <v>12</v>
      </c>
      <c r="J3886" s="4">
        <v>10</v>
      </c>
      <c r="K3886" s="6">
        <v>2009</v>
      </c>
      <c r="L3886" s="1">
        <f t="shared" si="121"/>
        <v>6666</v>
      </c>
      <c r="M3886">
        <v>62.33</v>
      </c>
      <c r="N3886">
        <v>25.67</v>
      </c>
      <c r="O3886" t="s">
        <v>2455</v>
      </c>
      <c r="P3886" t="s">
        <v>40</v>
      </c>
      <c r="Q3886" t="s">
        <v>35</v>
      </c>
      <c r="R3886">
        <v>1598</v>
      </c>
      <c r="S3886">
        <v>2</v>
      </c>
      <c r="T3886">
        <v>181</v>
      </c>
    </row>
    <row r="3887" spans="1:20">
      <c r="A3887" t="s">
        <v>3519</v>
      </c>
      <c r="B3887" s="4">
        <v>31</v>
      </c>
      <c r="C3887" s="4">
        <v>5</v>
      </c>
      <c r="D3887" s="4">
        <v>2005</v>
      </c>
      <c r="E3887" s="1">
        <f t="shared" si="120"/>
        <v>13448</v>
      </c>
      <c r="F3887">
        <v>62.28</v>
      </c>
      <c r="G3887">
        <v>25.72</v>
      </c>
      <c r="H3887" t="s">
        <v>2455</v>
      </c>
      <c r="I3887" s="4">
        <v>24</v>
      </c>
      <c r="J3887" s="4">
        <v>7</v>
      </c>
      <c r="K3887" s="6">
        <v>2005</v>
      </c>
      <c r="L3887" s="1">
        <f t="shared" si="121"/>
        <v>10953</v>
      </c>
      <c r="M3887">
        <v>62.28</v>
      </c>
      <c r="N3887">
        <v>25.72</v>
      </c>
      <c r="O3887" t="s">
        <v>2455</v>
      </c>
      <c r="P3887" t="s">
        <v>40</v>
      </c>
      <c r="Q3887" t="s">
        <v>35</v>
      </c>
      <c r="R3887">
        <v>54</v>
      </c>
      <c r="S3887">
        <v>0</v>
      </c>
      <c r="T3887">
        <v>0</v>
      </c>
    </row>
    <row r="3888" spans="1:20">
      <c r="A3888" t="s">
        <v>3520</v>
      </c>
      <c r="B3888" s="4">
        <v>2</v>
      </c>
      <c r="C3888" s="4">
        <v>6</v>
      </c>
      <c r="D3888" s="4">
        <v>2005</v>
      </c>
      <c r="E3888" s="1">
        <f t="shared" si="120"/>
        <v>2887</v>
      </c>
      <c r="F3888">
        <v>62.28</v>
      </c>
      <c r="G3888">
        <v>25.77</v>
      </c>
      <c r="H3888" t="s">
        <v>2455</v>
      </c>
      <c r="I3888" s="4">
        <v>18</v>
      </c>
      <c r="J3888" s="4">
        <v>6</v>
      </c>
      <c r="K3888" s="6">
        <v>2005</v>
      </c>
      <c r="L3888" s="1">
        <f t="shared" si="121"/>
        <v>8731</v>
      </c>
      <c r="M3888">
        <v>62.28</v>
      </c>
      <c r="N3888">
        <v>25.77</v>
      </c>
      <c r="O3888" t="s">
        <v>2455</v>
      </c>
      <c r="P3888" t="s">
        <v>40</v>
      </c>
      <c r="Q3888" t="s">
        <v>35</v>
      </c>
      <c r="R3888">
        <v>16</v>
      </c>
      <c r="S3888">
        <v>0</v>
      </c>
      <c r="T3888">
        <v>0</v>
      </c>
    </row>
    <row r="3889" spans="1:20">
      <c r="A3889" t="s">
        <v>3521</v>
      </c>
      <c r="B3889" s="4">
        <v>23</v>
      </c>
      <c r="C3889" s="4">
        <v>5</v>
      </c>
      <c r="D3889" s="4">
        <v>2005</v>
      </c>
      <c r="E3889" s="1">
        <f t="shared" si="120"/>
        <v>10526</v>
      </c>
      <c r="F3889">
        <v>62.25</v>
      </c>
      <c r="G3889">
        <v>25.75</v>
      </c>
      <c r="H3889" t="s">
        <v>2455</v>
      </c>
      <c r="I3889" s="4">
        <v>6</v>
      </c>
      <c r="J3889" s="4">
        <v>4</v>
      </c>
      <c r="K3889" s="6">
        <v>2007</v>
      </c>
      <c r="L3889" s="1">
        <f t="shared" si="121"/>
        <v>4289</v>
      </c>
      <c r="M3889">
        <v>62.25</v>
      </c>
      <c r="N3889">
        <v>25.75</v>
      </c>
      <c r="O3889" t="s">
        <v>2455</v>
      </c>
      <c r="P3889" t="s">
        <v>40</v>
      </c>
      <c r="Q3889" t="s">
        <v>35</v>
      </c>
      <c r="R3889">
        <v>683</v>
      </c>
      <c r="S3889">
        <v>0</v>
      </c>
      <c r="T3889">
        <v>0</v>
      </c>
    </row>
    <row r="3890" spans="1:20">
      <c r="A3890" t="s">
        <v>3522</v>
      </c>
      <c r="B3890" s="4">
        <v>24</v>
      </c>
      <c r="C3890" s="4">
        <v>5</v>
      </c>
      <c r="D3890" s="4">
        <v>2005</v>
      </c>
      <c r="E3890" s="1">
        <f t="shared" si="120"/>
        <v>10892</v>
      </c>
      <c r="F3890">
        <v>62.23</v>
      </c>
      <c r="G3890">
        <v>25.82</v>
      </c>
      <c r="H3890" t="s">
        <v>2455</v>
      </c>
      <c r="I3890" s="4">
        <v>25</v>
      </c>
      <c r="J3890" s="4">
        <v>7</v>
      </c>
      <c r="K3890" s="6">
        <v>2005</v>
      </c>
      <c r="L3890" s="1">
        <f t="shared" si="121"/>
        <v>11318</v>
      </c>
      <c r="M3890">
        <v>62.23</v>
      </c>
      <c r="N3890">
        <v>25.82</v>
      </c>
      <c r="O3890" t="s">
        <v>2455</v>
      </c>
      <c r="P3890" t="s">
        <v>81</v>
      </c>
      <c r="Q3890" t="s">
        <v>35</v>
      </c>
      <c r="R3890">
        <v>62</v>
      </c>
      <c r="S3890">
        <v>0</v>
      </c>
      <c r="T3890">
        <v>0</v>
      </c>
    </row>
    <row r="3891" spans="1:20">
      <c r="A3891" t="s">
        <v>3524</v>
      </c>
      <c r="B3891" s="4">
        <v>29</v>
      </c>
      <c r="C3891" s="4">
        <v>5</v>
      </c>
      <c r="D3891" s="4">
        <v>2005</v>
      </c>
      <c r="E3891" s="1">
        <f t="shared" si="120"/>
        <v>12718</v>
      </c>
      <c r="F3891">
        <v>62.47</v>
      </c>
      <c r="G3891">
        <v>22.82</v>
      </c>
      <c r="H3891" t="s">
        <v>2455</v>
      </c>
      <c r="I3891" s="4">
        <v>6</v>
      </c>
      <c r="J3891" s="4">
        <v>7</v>
      </c>
      <c r="K3891" s="6">
        <v>2011</v>
      </c>
      <c r="L3891" s="1">
        <f t="shared" si="121"/>
        <v>4384</v>
      </c>
      <c r="M3891">
        <v>62.47</v>
      </c>
      <c r="N3891">
        <v>22.82</v>
      </c>
      <c r="O3891" t="s">
        <v>2455</v>
      </c>
      <c r="P3891" t="s">
        <v>81</v>
      </c>
      <c r="Q3891" t="s">
        <v>35</v>
      </c>
      <c r="R3891">
        <v>2229</v>
      </c>
      <c r="S3891">
        <v>0</v>
      </c>
      <c r="T3891">
        <v>0</v>
      </c>
    </row>
    <row r="3892" spans="1:20">
      <c r="A3892" t="s">
        <v>3528</v>
      </c>
      <c r="B3892" s="4">
        <v>12</v>
      </c>
      <c r="C3892" s="4">
        <v>6</v>
      </c>
      <c r="D3892" s="4">
        <v>2005</v>
      </c>
      <c r="E3892" s="1">
        <f t="shared" si="120"/>
        <v>6540</v>
      </c>
      <c r="F3892">
        <v>62.48</v>
      </c>
      <c r="G3892">
        <v>22.05</v>
      </c>
      <c r="H3892" t="s">
        <v>2455</v>
      </c>
      <c r="I3892" s="4">
        <v>26</v>
      </c>
      <c r="J3892" s="4">
        <v>6</v>
      </c>
      <c r="K3892" s="6">
        <v>2007</v>
      </c>
      <c r="L3892" s="1">
        <f t="shared" si="121"/>
        <v>11655</v>
      </c>
      <c r="M3892">
        <v>62.48</v>
      </c>
      <c r="N3892">
        <v>22.05</v>
      </c>
      <c r="O3892" t="s">
        <v>2455</v>
      </c>
      <c r="P3892" t="s">
        <v>81</v>
      </c>
      <c r="Q3892" t="s">
        <v>35</v>
      </c>
      <c r="R3892">
        <v>744</v>
      </c>
      <c r="S3892">
        <v>0</v>
      </c>
      <c r="T3892">
        <v>0</v>
      </c>
    </row>
    <row r="3893" spans="1:20">
      <c r="A3893" t="s">
        <v>3542</v>
      </c>
      <c r="B3893" s="4">
        <v>2</v>
      </c>
      <c r="C3893" s="4">
        <v>6</v>
      </c>
      <c r="D3893" s="4">
        <v>2005</v>
      </c>
      <c r="E3893" s="1">
        <f t="shared" si="120"/>
        <v>2887</v>
      </c>
      <c r="F3893">
        <v>61.87</v>
      </c>
      <c r="G3893">
        <v>22.95</v>
      </c>
      <c r="H3893" t="s">
        <v>2455</v>
      </c>
      <c r="I3893" s="4">
        <v>29</v>
      </c>
      <c r="J3893" s="4">
        <v>10</v>
      </c>
      <c r="K3893" s="6">
        <v>2005</v>
      </c>
      <c r="L3893" s="1">
        <f t="shared" si="121"/>
        <v>12871</v>
      </c>
      <c r="M3893">
        <v>61.22</v>
      </c>
      <c r="N3893">
        <v>22.1</v>
      </c>
      <c r="O3893" t="s">
        <v>2455</v>
      </c>
      <c r="P3893" t="s">
        <v>40</v>
      </c>
      <c r="Q3893" t="s">
        <v>35</v>
      </c>
      <c r="R3893">
        <v>149</v>
      </c>
      <c r="S3893">
        <v>86</v>
      </c>
      <c r="T3893">
        <v>212</v>
      </c>
    </row>
    <row r="3894" spans="1:20">
      <c r="A3894" t="s">
        <v>3543</v>
      </c>
      <c r="B3894" s="4">
        <v>12</v>
      </c>
      <c r="C3894" s="4">
        <v>6</v>
      </c>
      <c r="D3894" s="4">
        <v>2005</v>
      </c>
      <c r="E3894" s="1">
        <f t="shared" si="120"/>
        <v>6540</v>
      </c>
      <c r="F3894">
        <v>62.48</v>
      </c>
      <c r="G3894">
        <v>22.05</v>
      </c>
      <c r="H3894" t="s">
        <v>2455</v>
      </c>
      <c r="I3894" s="4">
        <v>26</v>
      </c>
      <c r="J3894" s="4">
        <v>6</v>
      </c>
      <c r="K3894" s="6">
        <v>2007</v>
      </c>
      <c r="L3894" s="1">
        <f t="shared" si="121"/>
        <v>11655</v>
      </c>
      <c r="M3894">
        <v>62.48</v>
      </c>
      <c r="N3894">
        <v>22.05</v>
      </c>
      <c r="O3894" t="s">
        <v>2455</v>
      </c>
      <c r="P3894" t="s">
        <v>81</v>
      </c>
      <c r="Q3894" t="s">
        <v>35</v>
      </c>
      <c r="R3894">
        <v>744</v>
      </c>
      <c r="S3894">
        <v>0</v>
      </c>
      <c r="T3894">
        <v>0</v>
      </c>
    </row>
    <row r="3895" spans="1:20">
      <c r="A3895" t="s">
        <v>3886</v>
      </c>
      <c r="B3895" s="4">
        <v>7</v>
      </c>
      <c r="C3895" s="4">
        <v>6</v>
      </c>
      <c r="D3895" s="4">
        <v>2005</v>
      </c>
      <c r="E3895" s="1">
        <f t="shared" si="120"/>
        <v>4713</v>
      </c>
      <c r="F3895">
        <v>59.07</v>
      </c>
      <c r="G3895">
        <v>15.55</v>
      </c>
      <c r="H3895" t="s">
        <v>2497</v>
      </c>
      <c r="I3895" s="4">
        <v>2</v>
      </c>
      <c r="J3895" s="4">
        <v>3</v>
      </c>
      <c r="K3895" s="6">
        <v>2007</v>
      </c>
      <c r="L3895" s="1">
        <f t="shared" si="121"/>
        <v>2797</v>
      </c>
      <c r="M3895">
        <v>59.02</v>
      </c>
      <c r="N3895">
        <v>15.58</v>
      </c>
      <c r="O3895" t="s">
        <v>2497</v>
      </c>
      <c r="P3895" t="s">
        <v>40</v>
      </c>
      <c r="Q3895" t="s">
        <v>35</v>
      </c>
      <c r="R3895">
        <v>633</v>
      </c>
      <c r="S3895">
        <v>6</v>
      </c>
      <c r="T3895">
        <v>162</v>
      </c>
    </row>
    <row r="3896" spans="1:20">
      <c r="A3896" t="s">
        <v>4004</v>
      </c>
      <c r="B3896" s="4">
        <v>30</v>
      </c>
      <c r="C3896" s="4">
        <v>5</v>
      </c>
      <c r="D3896" s="4">
        <v>2005</v>
      </c>
      <c r="E3896" s="1">
        <f t="shared" si="120"/>
        <v>13083</v>
      </c>
      <c r="F3896">
        <v>55.5</v>
      </c>
      <c r="G3896">
        <v>13.22</v>
      </c>
      <c r="H3896" t="s">
        <v>2497</v>
      </c>
      <c r="I3896" s="4">
        <v>24</v>
      </c>
      <c r="J3896" s="4">
        <v>6</v>
      </c>
      <c r="K3896" s="6">
        <v>2013</v>
      </c>
      <c r="L3896" s="1">
        <f t="shared" si="121"/>
        <v>10931</v>
      </c>
      <c r="M3896">
        <v>55.5</v>
      </c>
      <c r="N3896">
        <v>13.2</v>
      </c>
      <c r="O3896" t="s">
        <v>2497</v>
      </c>
      <c r="P3896" t="s">
        <v>81</v>
      </c>
      <c r="Q3896" t="s">
        <v>35</v>
      </c>
      <c r="R3896">
        <v>2947</v>
      </c>
      <c r="S3896">
        <v>2</v>
      </c>
      <c r="T3896">
        <v>270</v>
      </c>
    </row>
    <row r="3897" spans="1:20">
      <c r="A3897" t="s">
        <v>4006</v>
      </c>
      <c r="B3897" s="4">
        <v>15</v>
      </c>
      <c r="C3897" s="4">
        <v>5</v>
      </c>
      <c r="D3897" s="4">
        <v>2005</v>
      </c>
      <c r="E3897" s="1">
        <f t="shared" si="120"/>
        <v>7604</v>
      </c>
      <c r="F3897">
        <v>57.85</v>
      </c>
      <c r="G3897">
        <v>11.97</v>
      </c>
      <c r="H3897" t="s">
        <v>2497</v>
      </c>
      <c r="I3897" s="4">
        <v>1</v>
      </c>
      <c r="J3897" s="4">
        <v>8</v>
      </c>
      <c r="K3897" s="6">
        <v>2006</v>
      </c>
      <c r="L3897" s="1">
        <f t="shared" si="121"/>
        <v>2584</v>
      </c>
      <c r="M3897">
        <v>57.82</v>
      </c>
      <c r="N3897">
        <v>11.98</v>
      </c>
      <c r="O3897" t="s">
        <v>2497</v>
      </c>
      <c r="P3897" t="s">
        <v>84</v>
      </c>
      <c r="Q3897" t="s">
        <v>52</v>
      </c>
      <c r="R3897">
        <v>443</v>
      </c>
      <c r="S3897">
        <v>4</v>
      </c>
      <c r="T3897">
        <v>166</v>
      </c>
    </row>
    <row r="3898" spans="1:20">
      <c r="A3898" t="s">
        <v>1355</v>
      </c>
      <c r="B3898" s="4">
        <v>14</v>
      </c>
      <c r="C3898" s="4">
        <v>5</v>
      </c>
      <c r="D3898" s="4">
        <v>2006</v>
      </c>
      <c r="E3898" s="1">
        <f t="shared" si="120"/>
        <v>7240</v>
      </c>
      <c r="F3898">
        <v>52.08</v>
      </c>
      <c r="G3898">
        <v>-1.57</v>
      </c>
      <c r="H3898" t="s">
        <v>4129</v>
      </c>
      <c r="I3898" s="4">
        <v>9</v>
      </c>
      <c r="J3898" s="4">
        <v>6</v>
      </c>
      <c r="K3898" s="6">
        <v>2006</v>
      </c>
      <c r="L3898" s="1">
        <f t="shared" si="121"/>
        <v>5445</v>
      </c>
      <c r="M3898">
        <v>52.1</v>
      </c>
      <c r="N3898">
        <v>-1.53</v>
      </c>
      <c r="O3898" t="s">
        <v>4129</v>
      </c>
      <c r="P3898" t="s">
        <v>34</v>
      </c>
      <c r="Q3898" t="s">
        <v>35</v>
      </c>
      <c r="R3898">
        <v>26</v>
      </c>
      <c r="S3898">
        <v>3</v>
      </c>
      <c r="T3898">
        <v>310</v>
      </c>
    </row>
    <row r="3899" spans="1:20">
      <c r="A3899" t="s">
        <v>1525</v>
      </c>
      <c r="B3899" s="4">
        <v>27</v>
      </c>
      <c r="C3899" s="4">
        <v>4</v>
      </c>
      <c r="D3899" s="4">
        <v>2006</v>
      </c>
      <c r="E3899" s="1">
        <f t="shared" si="120"/>
        <v>11958</v>
      </c>
      <c r="F3899">
        <v>54.48</v>
      </c>
      <c r="G3899">
        <v>-6.73</v>
      </c>
      <c r="H3899" t="s">
        <v>4129</v>
      </c>
      <c r="I3899" s="4">
        <v>7</v>
      </c>
      <c r="J3899" s="4">
        <v>6</v>
      </c>
      <c r="K3899" s="6">
        <v>2006</v>
      </c>
      <c r="L3899" s="1">
        <f t="shared" si="121"/>
        <v>4714</v>
      </c>
      <c r="M3899">
        <v>54.48</v>
      </c>
      <c r="N3899">
        <v>-6.73</v>
      </c>
      <c r="O3899" t="s">
        <v>4129</v>
      </c>
      <c r="P3899" t="s">
        <v>81</v>
      </c>
      <c r="Q3899" t="s">
        <v>35</v>
      </c>
      <c r="R3899">
        <v>41</v>
      </c>
      <c r="S3899">
        <v>0</v>
      </c>
      <c r="T3899">
        <v>0</v>
      </c>
    </row>
    <row r="3900" spans="1:20">
      <c r="A3900" t="s">
        <v>1526</v>
      </c>
      <c r="B3900" s="4">
        <v>5</v>
      </c>
      <c r="C3900" s="4">
        <v>5</v>
      </c>
      <c r="D3900" s="4">
        <v>2006</v>
      </c>
      <c r="E3900" s="1">
        <f t="shared" si="120"/>
        <v>3953</v>
      </c>
      <c r="F3900">
        <v>54.48</v>
      </c>
      <c r="G3900">
        <v>-6.73</v>
      </c>
      <c r="H3900" t="s">
        <v>4129</v>
      </c>
      <c r="I3900" s="4">
        <v>1</v>
      </c>
      <c r="J3900" s="4">
        <v>3</v>
      </c>
      <c r="K3900" s="6">
        <v>2012</v>
      </c>
      <c r="L3900" s="1">
        <f t="shared" si="121"/>
        <v>2437</v>
      </c>
      <c r="M3900">
        <v>54.48</v>
      </c>
      <c r="N3900">
        <v>-6.68</v>
      </c>
      <c r="O3900" t="s">
        <v>4129</v>
      </c>
      <c r="P3900" t="s">
        <v>34</v>
      </c>
      <c r="Q3900" t="s">
        <v>35</v>
      </c>
      <c r="R3900">
        <v>2127</v>
      </c>
      <c r="S3900">
        <v>4</v>
      </c>
      <c r="T3900">
        <v>91</v>
      </c>
    </row>
    <row r="3901" spans="1:20">
      <c r="A3901" t="s">
        <v>2080</v>
      </c>
      <c r="B3901" s="4">
        <v>24</v>
      </c>
      <c r="C3901" s="4">
        <v>5</v>
      </c>
      <c r="D3901" s="4">
        <v>2006</v>
      </c>
      <c r="E3901" s="1">
        <f t="shared" si="120"/>
        <v>10893</v>
      </c>
      <c r="F3901">
        <v>52.77</v>
      </c>
      <c r="G3901">
        <v>4.67</v>
      </c>
      <c r="H3901" t="s">
        <v>1615</v>
      </c>
      <c r="I3901" s="4">
        <v>20</v>
      </c>
      <c r="J3901" s="4">
        <v>8</v>
      </c>
      <c r="K3901" s="6">
        <v>2007</v>
      </c>
      <c r="L3901" s="1">
        <f t="shared" si="121"/>
        <v>9525</v>
      </c>
      <c r="M3901">
        <v>52.75</v>
      </c>
      <c r="N3901">
        <v>4.6500000000000004</v>
      </c>
      <c r="O3901" t="s">
        <v>1615</v>
      </c>
      <c r="P3901" t="s">
        <v>34</v>
      </c>
      <c r="Q3901" t="s">
        <v>27</v>
      </c>
      <c r="R3901">
        <v>453</v>
      </c>
      <c r="S3901">
        <v>2</v>
      </c>
      <c r="T3901">
        <v>270</v>
      </c>
    </row>
    <row r="3902" spans="1:20">
      <c r="A3902" t="s">
        <v>3419</v>
      </c>
      <c r="B3902" s="4">
        <v>6</v>
      </c>
      <c r="C3902" s="4">
        <v>6</v>
      </c>
      <c r="D3902" s="4">
        <v>2006</v>
      </c>
      <c r="E3902" s="1">
        <f t="shared" si="120"/>
        <v>4349</v>
      </c>
      <c r="F3902">
        <v>63.23</v>
      </c>
      <c r="G3902">
        <v>26.77</v>
      </c>
      <c r="H3902" t="s">
        <v>2455</v>
      </c>
      <c r="I3902" s="4">
        <v>26</v>
      </c>
      <c r="J3902" s="4">
        <v>6</v>
      </c>
      <c r="K3902" s="6">
        <v>2006</v>
      </c>
      <c r="L3902" s="1">
        <f t="shared" si="121"/>
        <v>11654</v>
      </c>
      <c r="M3902">
        <v>63.23</v>
      </c>
      <c r="N3902">
        <v>26.77</v>
      </c>
      <c r="O3902" t="s">
        <v>2455</v>
      </c>
      <c r="P3902" t="s">
        <v>81</v>
      </c>
      <c r="Q3902" t="s">
        <v>35</v>
      </c>
      <c r="R3902">
        <v>20</v>
      </c>
      <c r="S3902">
        <v>0</v>
      </c>
      <c r="T3902">
        <v>0</v>
      </c>
    </row>
    <row r="3903" spans="1:20">
      <c r="A3903" t="s">
        <v>3505</v>
      </c>
      <c r="B3903" s="4">
        <v>21</v>
      </c>
      <c r="C3903" s="4">
        <v>6</v>
      </c>
      <c r="D3903" s="4">
        <v>2006</v>
      </c>
      <c r="E3903" s="1">
        <f t="shared" si="120"/>
        <v>9828</v>
      </c>
      <c r="F3903">
        <v>65</v>
      </c>
      <c r="G3903">
        <v>25.47</v>
      </c>
      <c r="H3903" t="s">
        <v>2455</v>
      </c>
      <c r="I3903" s="4">
        <v>3</v>
      </c>
      <c r="J3903" s="4">
        <v>7</v>
      </c>
      <c r="K3903" s="6">
        <v>2006</v>
      </c>
      <c r="L3903" s="1">
        <f t="shared" si="121"/>
        <v>3283</v>
      </c>
      <c r="M3903">
        <v>65</v>
      </c>
      <c r="N3903">
        <v>25.47</v>
      </c>
      <c r="O3903" t="s">
        <v>2455</v>
      </c>
      <c r="P3903" t="s">
        <v>40</v>
      </c>
      <c r="Q3903" t="s">
        <v>35</v>
      </c>
      <c r="R3903">
        <v>12</v>
      </c>
      <c r="S3903">
        <v>0</v>
      </c>
      <c r="T3903">
        <v>0</v>
      </c>
    </row>
    <row r="3904" spans="1:20">
      <c r="A3904" t="s">
        <v>3525</v>
      </c>
      <c r="B3904" s="4">
        <v>29</v>
      </c>
      <c r="C3904" s="4">
        <v>6</v>
      </c>
      <c r="D3904" s="4">
        <v>2006</v>
      </c>
      <c r="E3904" s="1">
        <f t="shared" si="120"/>
        <v>12750</v>
      </c>
      <c r="F3904">
        <v>62.53</v>
      </c>
      <c r="G3904">
        <v>24.18</v>
      </c>
      <c r="H3904" t="s">
        <v>2455</v>
      </c>
      <c r="I3904" s="4">
        <v>26</v>
      </c>
      <c r="J3904" s="4">
        <v>10</v>
      </c>
      <c r="K3904" s="6">
        <v>2006</v>
      </c>
      <c r="L3904" s="1">
        <f t="shared" si="121"/>
        <v>11776</v>
      </c>
      <c r="M3904">
        <v>62.53</v>
      </c>
      <c r="N3904">
        <v>24.18</v>
      </c>
      <c r="O3904" t="s">
        <v>2455</v>
      </c>
      <c r="P3904" t="s">
        <v>26</v>
      </c>
      <c r="Q3904" t="s">
        <v>27</v>
      </c>
      <c r="R3904">
        <v>119</v>
      </c>
      <c r="S3904">
        <v>0</v>
      </c>
      <c r="T3904">
        <v>0</v>
      </c>
    </row>
    <row r="3905" spans="1:20">
      <c r="A3905" t="s">
        <v>3874</v>
      </c>
      <c r="B3905" s="4">
        <v>12</v>
      </c>
      <c r="C3905" s="4">
        <v>6</v>
      </c>
      <c r="D3905" s="4">
        <v>2006</v>
      </c>
      <c r="E3905" s="1">
        <f t="shared" si="120"/>
        <v>6541</v>
      </c>
      <c r="F3905">
        <v>60.67</v>
      </c>
      <c r="G3905">
        <v>17.22</v>
      </c>
      <c r="H3905" t="s">
        <v>2497</v>
      </c>
      <c r="I3905" s="4">
        <v>20</v>
      </c>
      <c r="J3905" s="4">
        <v>6</v>
      </c>
      <c r="K3905" s="6">
        <v>2006</v>
      </c>
      <c r="L3905" s="1">
        <f t="shared" si="121"/>
        <v>9463</v>
      </c>
      <c r="M3905">
        <v>60.68</v>
      </c>
      <c r="N3905">
        <v>17.23</v>
      </c>
      <c r="O3905" t="s">
        <v>2497</v>
      </c>
      <c r="P3905" t="s">
        <v>40</v>
      </c>
      <c r="Q3905" t="s">
        <v>35</v>
      </c>
      <c r="R3905">
        <v>8</v>
      </c>
      <c r="S3905">
        <v>3</v>
      </c>
      <c r="T3905">
        <v>27</v>
      </c>
    </row>
    <row r="3906" spans="1:20">
      <c r="A3906" t="s">
        <v>4005</v>
      </c>
      <c r="B3906" s="4">
        <v>28</v>
      </c>
      <c r="C3906" s="4">
        <v>5</v>
      </c>
      <c r="D3906" s="4">
        <v>2006</v>
      </c>
      <c r="E3906" s="1">
        <f t="shared" si="120"/>
        <v>12354</v>
      </c>
      <c r="F3906">
        <v>57.78</v>
      </c>
      <c r="G3906">
        <v>12.27</v>
      </c>
      <c r="H3906" t="s">
        <v>2497</v>
      </c>
      <c r="I3906" s="4">
        <v>4</v>
      </c>
      <c r="J3906" s="4">
        <v>7</v>
      </c>
      <c r="K3906" s="6">
        <v>2006</v>
      </c>
      <c r="L3906" s="1">
        <f t="shared" si="121"/>
        <v>3649</v>
      </c>
      <c r="M3906">
        <v>57.78</v>
      </c>
      <c r="N3906">
        <v>12.27</v>
      </c>
      <c r="O3906" t="s">
        <v>2497</v>
      </c>
      <c r="P3906" t="s">
        <v>40</v>
      </c>
      <c r="Q3906" t="s">
        <v>35</v>
      </c>
      <c r="R3906">
        <v>37</v>
      </c>
      <c r="S3906">
        <v>0</v>
      </c>
      <c r="T3906">
        <v>0</v>
      </c>
    </row>
    <row r="3907" spans="1:20">
      <c r="A3907" t="s">
        <v>287</v>
      </c>
      <c r="B3907" s="4">
        <v>14</v>
      </c>
      <c r="C3907" s="4">
        <v>5</v>
      </c>
      <c r="D3907" s="4">
        <v>2007</v>
      </c>
      <c r="E3907" s="1">
        <f t="shared" ref="E3907:E3946" si="122">DATE(B3907,C3907,D3907)</f>
        <v>7241</v>
      </c>
      <c r="F3907">
        <v>49.75</v>
      </c>
      <c r="G3907">
        <v>13.38</v>
      </c>
      <c r="H3907" t="s">
        <v>211</v>
      </c>
      <c r="I3907" s="4">
        <v>31</v>
      </c>
      <c r="J3907" s="4">
        <v>5</v>
      </c>
      <c r="K3907" s="6">
        <v>2007</v>
      </c>
      <c r="L3907" s="1">
        <f t="shared" ref="L3907:L3947" si="123">DATE(I3907,J3907,K3907)</f>
        <v>13450</v>
      </c>
      <c r="M3907">
        <v>49.73</v>
      </c>
      <c r="N3907">
        <v>13.37</v>
      </c>
      <c r="O3907" t="s">
        <v>211</v>
      </c>
      <c r="P3907" t="s">
        <v>40</v>
      </c>
      <c r="Q3907" t="s">
        <v>35</v>
      </c>
      <c r="R3907">
        <v>17</v>
      </c>
      <c r="S3907">
        <v>3</v>
      </c>
      <c r="T3907">
        <v>213</v>
      </c>
    </row>
    <row r="3908" spans="1:20">
      <c r="A3908" t="s">
        <v>665</v>
      </c>
      <c r="B3908" s="4">
        <v>30</v>
      </c>
      <c r="C3908" s="4">
        <v>5</v>
      </c>
      <c r="D3908" s="4">
        <v>2007</v>
      </c>
      <c r="E3908" s="1">
        <f t="shared" si="122"/>
        <v>13085</v>
      </c>
      <c r="F3908">
        <v>55.72</v>
      </c>
      <c r="G3908">
        <v>12.55</v>
      </c>
      <c r="H3908" t="s">
        <v>610</v>
      </c>
      <c r="I3908" s="4">
        <v>11</v>
      </c>
      <c r="J3908" s="4">
        <v>3</v>
      </c>
      <c r="K3908" s="6">
        <v>2008</v>
      </c>
      <c r="L3908" s="1">
        <f t="shared" si="123"/>
        <v>6085</v>
      </c>
      <c r="M3908">
        <v>55.72</v>
      </c>
      <c r="N3908">
        <v>12.55</v>
      </c>
      <c r="O3908" t="s">
        <v>610</v>
      </c>
      <c r="P3908" t="s">
        <v>34</v>
      </c>
      <c r="Q3908" t="s">
        <v>27</v>
      </c>
      <c r="R3908">
        <v>286</v>
      </c>
      <c r="S3908">
        <v>0</v>
      </c>
      <c r="T3908">
        <v>0</v>
      </c>
    </row>
    <row r="3909" spans="1:20">
      <c r="A3909" t="s">
        <v>2013</v>
      </c>
      <c r="B3909" s="4">
        <v>8</v>
      </c>
      <c r="C3909" s="4">
        <v>8</v>
      </c>
      <c r="D3909" s="4">
        <v>2007</v>
      </c>
      <c r="E3909" s="1">
        <f t="shared" si="122"/>
        <v>5142</v>
      </c>
      <c r="F3909">
        <v>53.47</v>
      </c>
      <c r="G3909">
        <v>6.15</v>
      </c>
      <c r="H3909" t="s">
        <v>1615</v>
      </c>
      <c r="I3909" s="4">
        <v>12</v>
      </c>
      <c r="J3909" s="4">
        <v>3</v>
      </c>
      <c r="K3909" s="6">
        <v>2012</v>
      </c>
      <c r="L3909" s="1">
        <f t="shared" si="123"/>
        <v>6455</v>
      </c>
      <c r="M3909">
        <v>53.47</v>
      </c>
      <c r="N3909">
        <v>6.15</v>
      </c>
      <c r="O3909" t="s">
        <v>1615</v>
      </c>
      <c r="P3909" t="s">
        <v>40</v>
      </c>
      <c r="Q3909" t="s">
        <v>35</v>
      </c>
      <c r="R3909">
        <v>1678</v>
      </c>
      <c r="S3909">
        <v>0</v>
      </c>
      <c r="T3909">
        <v>0</v>
      </c>
    </row>
    <row r="3910" spans="1:20">
      <c r="A3910" t="s">
        <v>2405</v>
      </c>
      <c r="B3910" s="4">
        <v>28</v>
      </c>
      <c r="C3910" s="4">
        <v>5</v>
      </c>
      <c r="D3910" s="4">
        <v>2007</v>
      </c>
      <c r="E3910" s="1">
        <f t="shared" si="122"/>
        <v>12355</v>
      </c>
      <c r="F3910">
        <v>63.42</v>
      </c>
      <c r="G3910">
        <v>10.43</v>
      </c>
      <c r="H3910" t="s">
        <v>669</v>
      </c>
      <c r="I3910" s="4">
        <v>24</v>
      </c>
      <c r="J3910" s="4">
        <v>8</v>
      </c>
      <c r="K3910" s="6">
        <v>2007</v>
      </c>
      <c r="L3910" s="1">
        <f t="shared" si="123"/>
        <v>10986</v>
      </c>
      <c r="M3910">
        <v>63.42</v>
      </c>
      <c r="N3910">
        <v>10.43</v>
      </c>
      <c r="O3910" t="s">
        <v>669</v>
      </c>
      <c r="P3910" t="s">
        <v>40</v>
      </c>
      <c r="Q3910" t="s">
        <v>35</v>
      </c>
      <c r="R3910">
        <v>88</v>
      </c>
      <c r="S3910">
        <v>0</v>
      </c>
      <c r="T3910">
        <v>0</v>
      </c>
    </row>
    <row r="3911" spans="1:20">
      <c r="A3911" t="s">
        <v>2406</v>
      </c>
      <c r="B3911" s="4">
        <v>4</v>
      </c>
      <c r="C3911" s="4">
        <v>6</v>
      </c>
      <c r="D3911" s="4">
        <v>2007</v>
      </c>
      <c r="E3911" s="1">
        <f t="shared" si="122"/>
        <v>3620</v>
      </c>
      <c r="F3911">
        <v>63.42</v>
      </c>
      <c r="G3911">
        <v>10.43</v>
      </c>
      <c r="H3911" t="s">
        <v>669</v>
      </c>
      <c r="I3911" s="4">
        <v>1</v>
      </c>
      <c r="J3911" s="4">
        <v>7</v>
      </c>
      <c r="K3911" s="6">
        <v>2007</v>
      </c>
      <c r="L3911" s="1">
        <f t="shared" si="123"/>
        <v>2554</v>
      </c>
      <c r="M3911">
        <v>63.42</v>
      </c>
      <c r="N3911">
        <v>10.43</v>
      </c>
      <c r="O3911" t="s">
        <v>669</v>
      </c>
      <c r="P3911" t="s">
        <v>40</v>
      </c>
      <c r="Q3911" t="s">
        <v>35</v>
      </c>
      <c r="R3911">
        <v>27</v>
      </c>
      <c r="S3911">
        <v>0</v>
      </c>
      <c r="T3911">
        <v>0</v>
      </c>
    </row>
    <row r="3912" spans="1:20">
      <c r="A3912" t="s">
        <v>3427</v>
      </c>
      <c r="B3912" s="4">
        <v>8</v>
      </c>
      <c r="C3912" s="4">
        <v>6</v>
      </c>
      <c r="D3912" s="4">
        <v>2007</v>
      </c>
      <c r="E3912" s="1">
        <f t="shared" si="122"/>
        <v>5081</v>
      </c>
      <c r="F3912">
        <v>62.43</v>
      </c>
      <c r="G3912">
        <v>25.95</v>
      </c>
      <c r="H3912" t="s">
        <v>2455</v>
      </c>
      <c r="I3912" s="4">
        <v>9</v>
      </c>
      <c r="J3912" s="4">
        <v>7</v>
      </c>
      <c r="K3912" s="6">
        <v>2007</v>
      </c>
      <c r="L3912" s="1">
        <f t="shared" si="123"/>
        <v>5476</v>
      </c>
      <c r="M3912">
        <v>62.43</v>
      </c>
      <c r="N3912">
        <v>25.95</v>
      </c>
      <c r="O3912" t="s">
        <v>2455</v>
      </c>
      <c r="P3912" t="s">
        <v>81</v>
      </c>
      <c r="Q3912" t="s">
        <v>35</v>
      </c>
      <c r="R3912">
        <v>31</v>
      </c>
      <c r="S3912">
        <v>0</v>
      </c>
      <c r="T3912">
        <v>0</v>
      </c>
    </row>
    <row r="3913" spans="1:20">
      <c r="A3913" t="s">
        <v>467</v>
      </c>
      <c r="B3913" s="4">
        <v>9</v>
      </c>
      <c r="C3913" s="4">
        <v>6</v>
      </c>
      <c r="D3913" s="4">
        <v>2008</v>
      </c>
      <c r="E3913" s="1">
        <f t="shared" si="122"/>
        <v>5447</v>
      </c>
      <c r="F3913">
        <v>49.75</v>
      </c>
      <c r="G3913">
        <v>6.65</v>
      </c>
      <c r="H3913" t="s">
        <v>332</v>
      </c>
      <c r="I3913" s="4">
        <v>10</v>
      </c>
      <c r="J3913" s="4">
        <v>6</v>
      </c>
      <c r="K3913" s="6">
        <v>2008</v>
      </c>
      <c r="L3913" s="1">
        <f t="shared" si="123"/>
        <v>5812</v>
      </c>
      <c r="M3913">
        <v>49.75</v>
      </c>
      <c r="N3913">
        <v>6.65</v>
      </c>
      <c r="O3913" t="s">
        <v>332</v>
      </c>
      <c r="P3913" t="s">
        <v>84</v>
      </c>
      <c r="Q3913" t="s">
        <v>35</v>
      </c>
      <c r="R3913">
        <v>1</v>
      </c>
      <c r="S3913">
        <v>0</v>
      </c>
      <c r="T3913">
        <v>0</v>
      </c>
    </row>
    <row r="3914" spans="1:20">
      <c r="A3914" t="s">
        <v>661</v>
      </c>
      <c r="B3914" s="4">
        <v>22</v>
      </c>
      <c r="C3914" s="4">
        <v>5</v>
      </c>
      <c r="D3914" s="4">
        <v>2008</v>
      </c>
      <c r="E3914" s="1">
        <f t="shared" si="122"/>
        <v>10164</v>
      </c>
      <c r="F3914">
        <v>55.78</v>
      </c>
      <c r="G3914">
        <v>9.58</v>
      </c>
      <c r="H3914" t="s">
        <v>610</v>
      </c>
      <c r="I3914" s="4">
        <v>5</v>
      </c>
      <c r="J3914" s="4">
        <v>6</v>
      </c>
      <c r="K3914" s="6">
        <v>2008</v>
      </c>
      <c r="L3914" s="1">
        <f t="shared" si="123"/>
        <v>3986</v>
      </c>
      <c r="M3914">
        <v>55.78</v>
      </c>
      <c r="N3914">
        <v>9.58</v>
      </c>
      <c r="O3914" t="s">
        <v>610</v>
      </c>
      <c r="P3914" t="s">
        <v>40</v>
      </c>
      <c r="Q3914" t="s">
        <v>35</v>
      </c>
      <c r="R3914">
        <v>14</v>
      </c>
      <c r="S3914">
        <v>0</v>
      </c>
      <c r="T3914">
        <v>0</v>
      </c>
    </row>
    <row r="3915" spans="1:20">
      <c r="A3915" t="s">
        <v>663</v>
      </c>
      <c r="B3915" s="4">
        <v>14</v>
      </c>
      <c r="C3915" s="4">
        <v>6</v>
      </c>
      <c r="D3915" s="4">
        <v>2008</v>
      </c>
      <c r="E3915" s="1">
        <f t="shared" si="122"/>
        <v>7273</v>
      </c>
      <c r="F3915">
        <v>55.88</v>
      </c>
      <c r="G3915">
        <v>10</v>
      </c>
      <c r="H3915" t="s">
        <v>610</v>
      </c>
      <c r="I3915" s="4">
        <v>15</v>
      </c>
      <c r="J3915" s="4">
        <v>6</v>
      </c>
      <c r="K3915" s="6">
        <v>2008</v>
      </c>
      <c r="L3915" s="1">
        <f t="shared" si="123"/>
        <v>7638</v>
      </c>
      <c r="M3915">
        <v>55.88</v>
      </c>
      <c r="N3915">
        <v>10.029999999999999</v>
      </c>
      <c r="O3915" t="s">
        <v>610</v>
      </c>
      <c r="P3915" t="s">
        <v>40</v>
      </c>
      <c r="Q3915" t="s">
        <v>35</v>
      </c>
      <c r="R3915">
        <v>1</v>
      </c>
      <c r="S3915">
        <v>3</v>
      </c>
      <c r="T3915">
        <v>91</v>
      </c>
    </row>
    <row r="3916" spans="1:20">
      <c r="A3916" t="s">
        <v>2081</v>
      </c>
      <c r="B3916" s="4">
        <v>3</v>
      </c>
      <c r="C3916" s="4">
        <v>10</v>
      </c>
      <c r="D3916" s="4">
        <v>2008</v>
      </c>
      <c r="E3916" s="1">
        <f t="shared" si="122"/>
        <v>3377</v>
      </c>
      <c r="F3916">
        <v>52.4</v>
      </c>
      <c r="G3916">
        <v>4.62</v>
      </c>
      <c r="H3916" t="s">
        <v>1615</v>
      </c>
      <c r="I3916" s="4">
        <v>20</v>
      </c>
      <c r="J3916" s="4">
        <v>9</v>
      </c>
      <c r="K3916" s="6">
        <v>2010</v>
      </c>
      <c r="L3916" s="1">
        <f t="shared" si="123"/>
        <v>9559</v>
      </c>
      <c r="M3916">
        <v>52.38</v>
      </c>
      <c r="N3916">
        <v>4.63</v>
      </c>
      <c r="O3916" t="s">
        <v>1615</v>
      </c>
      <c r="P3916" t="s">
        <v>40</v>
      </c>
      <c r="Q3916" t="s">
        <v>27</v>
      </c>
      <c r="R3916">
        <v>717</v>
      </c>
      <c r="S3916">
        <v>2</v>
      </c>
      <c r="T3916">
        <v>91</v>
      </c>
    </row>
    <row r="3917" spans="1:20">
      <c r="A3917" t="s">
        <v>3523</v>
      </c>
      <c r="B3917" s="4">
        <v>28</v>
      </c>
      <c r="C3917" s="4">
        <v>5</v>
      </c>
      <c r="D3917" s="4">
        <v>2008</v>
      </c>
      <c r="E3917" s="1">
        <f t="shared" si="122"/>
        <v>12356</v>
      </c>
      <c r="F3917">
        <v>60.78</v>
      </c>
      <c r="G3917">
        <v>23.3</v>
      </c>
      <c r="H3917" t="s">
        <v>2455</v>
      </c>
      <c r="I3917" s="4">
        <v>26</v>
      </c>
      <c r="J3917" s="4">
        <v>2</v>
      </c>
      <c r="K3917" s="6">
        <v>2009</v>
      </c>
      <c r="L3917" s="1">
        <f t="shared" si="123"/>
        <v>11537</v>
      </c>
      <c r="M3917">
        <v>60.78</v>
      </c>
      <c r="N3917">
        <v>23.3</v>
      </c>
      <c r="O3917" t="s">
        <v>2455</v>
      </c>
      <c r="P3917" t="s">
        <v>40</v>
      </c>
      <c r="Q3917" t="s">
        <v>35</v>
      </c>
      <c r="R3917">
        <v>274</v>
      </c>
      <c r="S3917">
        <v>0</v>
      </c>
      <c r="T3917">
        <v>0</v>
      </c>
    </row>
    <row r="3918" spans="1:20">
      <c r="A3918" t="s">
        <v>3527</v>
      </c>
      <c r="B3918" s="4">
        <v>21</v>
      </c>
      <c r="C3918" s="4">
        <v>6</v>
      </c>
      <c r="D3918" s="4">
        <v>2008</v>
      </c>
      <c r="E3918" s="1">
        <f t="shared" si="122"/>
        <v>9830</v>
      </c>
      <c r="F3918">
        <v>61.07</v>
      </c>
      <c r="G3918">
        <v>21.47</v>
      </c>
      <c r="H3918" t="s">
        <v>2455</v>
      </c>
      <c r="I3918" s="4">
        <v>14</v>
      </c>
      <c r="J3918" s="4">
        <v>7</v>
      </c>
      <c r="K3918" s="6">
        <v>2008</v>
      </c>
      <c r="L3918" s="1">
        <f t="shared" si="123"/>
        <v>7303</v>
      </c>
      <c r="M3918">
        <v>61.07</v>
      </c>
      <c r="N3918">
        <v>21.47</v>
      </c>
      <c r="O3918" t="s">
        <v>2455</v>
      </c>
      <c r="P3918" t="s">
        <v>81</v>
      </c>
      <c r="Q3918" t="s">
        <v>35</v>
      </c>
      <c r="R3918">
        <v>23</v>
      </c>
      <c r="S3918">
        <v>0</v>
      </c>
      <c r="T3918">
        <v>0</v>
      </c>
    </row>
    <row r="3919" spans="1:20">
      <c r="A3919" t="s">
        <v>3532</v>
      </c>
      <c r="B3919" s="4">
        <v>26</v>
      </c>
      <c r="C3919" s="4">
        <v>5</v>
      </c>
      <c r="D3919" s="4">
        <v>2008</v>
      </c>
      <c r="E3919" s="1">
        <f t="shared" si="122"/>
        <v>11625</v>
      </c>
      <c r="F3919">
        <v>60.52</v>
      </c>
      <c r="G3919">
        <v>27.72</v>
      </c>
      <c r="H3919" t="s">
        <v>2455</v>
      </c>
      <c r="I3919" s="4">
        <v>9</v>
      </c>
      <c r="J3919" s="4">
        <v>7</v>
      </c>
      <c r="K3919" s="6">
        <v>2008</v>
      </c>
      <c r="L3919" s="1">
        <f t="shared" si="123"/>
        <v>5477</v>
      </c>
      <c r="M3919">
        <v>60.52</v>
      </c>
      <c r="N3919">
        <v>27.72</v>
      </c>
      <c r="O3919" t="s">
        <v>2455</v>
      </c>
      <c r="P3919" t="s">
        <v>26</v>
      </c>
      <c r="Q3919" t="s">
        <v>27</v>
      </c>
      <c r="R3919">
        <v>44</v>
      </c>
      <c r="S3919">
        <v>0</v>
      </c>
      <c r="T3919">
        <v>0</v>
      </c>
    </row>
    <row r="3920" spans="1:20">
      <c r="A3920" t="s">
        <v>622</v>
      </c>
      <c r="B3920" s="4">
        <v>26</v>
      </c>
      <c r="C3920" s="4">
        <v>5</v>
      </c>
      <c r="D3920" s="4">
        <v>2009</v>
      </c>
      <c r="E3920" s="1">
        <f t="shared" si="122"/>
        <v>11626</v>
      </c>
      <c r="F3920">
        <v>55.62</v>
      </c>
      <c r="G3920">
        <v>12.58</v>
      </c>
      <c r="H3920" t="s">
        <v>610</v>
      </c>
      <c r="I3920" s="4">
        <v>17</v>
      </c>
      <c r="J3920" s="4">
        <v>6</v>
      </c>
      <c r="K3920" s="6">
        <v>2009</v>
      </c>
      <c r="L3920" s="1">
        <f t="shared" si="123"/>
        <v>8370</v>
      </c>
      <c r="M3920">
        <v>55.62</v>
      </c>
      <c r="N3920">
        <v>12.57</v>
      </c>
      <c r="O3920" t="s">
        <v>610</v>
      </c>
      <c r="P3920" t="s">
        <v>40</v>
      </c>
      <c r="Q3920" t="s">
        <v>35</v>
      </c>
      <c r="R3920">
        <v>22</v>
      </c>
      <c r="S3920">
        <v>2</v>
      </c>
      <c r="T3920">
        <v>270</v>
      </c>
    </row>
    <row r="3921" spans="1:20">
      <c r="A3921" t="s">
        <v>624</v>
      </c>
      <c r="B3921" s="4">
        <v>26</v>
      </c>
      <c r="C3921" s="4">
        <v>5</v>
      </c>
      <c r="D3921" s="4">
        <v>2009</v>
      </c>
      <c r="E3921" s="1">
        <f t="shared" si="122"/>
        <v>11626</v>
      </c>
      <c r="F3921">
        <v>55.62</v>
      </c>
      <c r="G3921">
        <v>12.58</v>
      </c>
      <c r="H3921" t="s">
        <v>610</v>
      </c>
      <c r="I3921" s="4">
        <v>17</v>
      </c>
      <c r="J3921" s="4">
        <v>6</v>
      </c>
      <c r="K3921" s="6">
        <v>2009</v>
      </c>
      <c r="L3921" s="1">
        <f t="shared" si="123"/>
        <v>8370</v>
      </c>
      <c r="M3921">
        <v>55.62</v>
      </c>
      <c r="N3921">
        <v>12.57</v>
      </c>
      <c r="O3921" t="s">
        <v>610</v>
      </c>
      <c r="P3921" t="s">
        <v>40</v>
      </c>
      <c r="Q3921" t="s">
        <v>35</v>
      </c>
      <c r="R3921">
        <v>22</v>
      </c>
      <c r="S3921">
        <v>2</v>
      </c>
      <c r="T3921">
        <v>270</v>
      </c>
    </row>
    <row r="3922" spans="1:20">
      <c r="A3922" t="s">
        <v>662</v>
      </c>
      <c r="B3922" s="4">
        <v>29</v>
      </c>
      <c r="C3922" s="4">
        <v>5</v>
      </c>
      <c r="D3922" s="4">
        <v>2009</v>
      </c>
      <c r="E3922" s="1">
        <f t="shared" si="122"/>
        <v>12722</v>
      </c>
      <c r="F3922">
        <v>55.78</v>
      </c>
      <c r="G3922">
        <v>9.58</v>
      </c>
      <c r="H3922" t="s">
        <v>610</v>
      </c>
      <c r="I3922" s="4">
        <v>5</v>
      </c>
      <c r="J3922" s="4">
        <v>6</v>
      </c>
      <c r="K3922" s="6">
        <v>2009</v>
      </c>
      <c r="L3922" s="1">
        <f t="shared" si="123"/>
        <v>3987</v>
      </c>
      <c r="M3922">
        <v>55.78</v>
      </c>
      <c r="N3922">
        <v>9.58</v>
      </c>
      <c r="O3922" t="s">
        <v>610</v>
      </c>
      <c r="P3922" t="s">
        <v>40</v>
      </c>
      <c r="Q3922" t="s">
        <v>35</v>
      </c>
      <c r="R3922">
        <v>7</v>
      </c>
      <c r="S3922">
        <v>0</v>
      </c>
      <c r="T3922">
        <v>0</v>
      </c>
    </row>
    <row r="3923" spans="1:20">
      <c r="A3923" t="s">
        <v>784</v>
      </c>
      <c r="B3923" s="4">
        <v>10</v>
      </c>
      <c r="C3923" s="4">
        <v>5</v>
      </c>
      <c r="D3923" s="4">
        <v>2009</v>
      </c>
      <c r="E3923" s="1">
        <f t="shared" si="122"/>
        <v>5782</v>
      </c>
      <c r="F3923">
        <v>39.5</v>
      </c>
      <c r="G3923">
        <v>-0.42</v>
      </c>
      <c r="H3923" t="s">
        <v>583</v>
      </c>
      <c r="I3923" s="4">
        <v>2</v>
      </c>
      <c r="J3923" s="4">
        <v>11</v>
      </c>
      <c r="K3923" s="6">
        <v>2009</v>
      </c>
      <c r="L3923" s="1">
        <f t="shared" si="123"/>
        <v>3044</v>
      </c>
      <c r="M3923">
        <v>39.619999999999997</v>
      </c>
      <c r="N3923">
        <v>-1.22</v>
      </c>
      <c r="O3923" t="s">
        <v>583</v>
      </c>
      <c r="P3923" t="s">
        <v>26</v>
      </c>
      <c r="Q3923" t="s">
        <v>27</v>
      </c>
      <c r="R3923">
        <v>176</v>
      </c>
      <c r="S3923">
        <v>70</v>
      </c>
      <c r="T3923">
        <v>281</v>
      </c>
    </row>
    <row r="3924" spans="1:20">
      <c r="A3924" t="s">
        <v>1356</v>
      </c>
      <c r="B3924" s="4">
        <v>28</v>
      </c>
      <c r="C3924" s="4">
        <v>5</v>
      </c>
      <c r="D3924" s="4">
        <v>2009</v>
      </c>
      <c r="E3924" s="1">
        <f t="shared" si="122"/>
        <v>12357</v>
      </c>
      <c r="F3924">
        <v>52.5</v>
      </c>
      <c r="G3924">
        <v>-4.07</v>
      </c>
      <c r="H3924" t="s">
        <v>4129</v>
      </c>
      <c r="I3924" s="4">
        <v>21</v>
      </c>
      <c r="J3924" s="4">
        <v>8</v>
      </c>
      <c r="K3924" s="6">
        <v>2009</v>
      </c>
      <c r="L3924" s="1">
        <f t="shared" si="123"/>
        <v>9892</v>
      </c>
      <c r="M3924">
        <v>52.57</v>
      </c>
      <c r="N3924">
        <v>-4.05</v>
      </c>
      <c r="O3924" t="s">
        <v>4129</v>
      </c>
      <c r="P3924" t="s">
        <v>81</v>
      </c>
      <c r="Q3924" t="s">
        <v>35</v>
      </c>
      <c r="R3924">
        <v>85</v>
      </c>
      <c r="S3924">
        <v>8</v>
      </c>
      <c r="T3924">
        <v>9</v>
      </c>
    </row>
    <row r="3925" spans="1:20">
      <c r="A3925" t="s">
        <v>1582</v>
      </c>
      <c r="B3925" s="4">
        <v>2</v>
      </c>
      <c r="C3925" s="4">
        <v>7</v>
      </c>
      <c r="D3925" s="4">
        <v>2009</v>
      </c>
      <c r="E3925" s="1">
        <f t="shared" si="122"/>
        <v>2921</v>
      </c>
      <c r="F3925">
        <v>47.1</v>
      </c>
      <c r="G3925">
        <v>6.82</v>
      </c>
      <c r="H3925" t="s">
        <v>1558</v>
      </c>
      <c r="I3925" s="4">
        <v>12</v>
      </c>
      <c r="J3925" s="4">
        <v>8</v>
      </c>
      <c r="K3925" s="6">
        <v>2009</v>
      </c>
      <c r="L3925" s="1">
        <f t="shared" si="123"/>
        <v>6605</v>
      </c>
      <c r="M3925">
        <v>47.08</v>
      </c>
      <c r="N3925">
        <v>6.82</v>
      </c>
      <c r="O3925" t="s">
        <v>1558</v>
      </c>
      <c r="P3925" t="s">
        <v>40</v>
      </c>
      <c r="Q3925" t="s">
        <v>35</v>
      </c>
      <c r="R3925">
        <v>41</v>
      </c>
      <c r="S3925">
        <v>2</v>
      </c>
      <c r="T3925">
        <v>181</v>
      </c>
    </row>
    <row r="3926" spans="1:20">
      <c r="A3926" t="s">
        <v>1583</v>
      </c>
      <c r="B3926" s="4">
        <v>2</v>
      </c>
      <c r="C3926" s="4">
        <v>7</v>
      </c>
      <c r="D3926" s="4">
        <v>2009</v>
      </c>
      <c r="E3926" s="1">
        <f t="shared" si="122"/>
        <v>2921</v>
      </c>
      <c r="F3926">
        <v>47.1</v>
      </c>
      <c r="G3926">
        <v>6.82</v>
      </c>
      <c r="H3926" t="s">
        <v>1558</v>
      </c>
      <c r="I3926" s="4">
        <v>5</v>
      </c>
      <c r="J3926" s="4">
        <v>7</v>
      </c>
      <c r="K3926" s="6">
        <v>2009</v>
      </c>
      <c r="L3926" s="1">
        <f t="shared" si="123"/>
        <v>4017</v>
      </c>
      <c r="M3926">
        <v>47.1</v>
      </c>
      <c r="N3926">
        <v>6.83</v>
      </c>
      <c r="O3926" t="s">
        <v>1558</v>
      </c>
      <c r="P3926" t="s">
        <v>40</v>
      </c>
      <c r="Q3926" t="s">
        <v>35</v>
      </c>
      <c r="R3926">
        <v>3</v>
      </c>
      <c r="S3926">
        <v>2</v>
      </c>
      <c r="T3926">
        <v>91</v>
      </c>
    </row>
    <row r="3927" spans="1:20">
      <c r="A3927" t="s">
        <v>2082</v>
      </c>
      <c r="B3927" s="4">
        <v>20</v>
      </c>
      <c r="C3927" s="4">
        <v>9</v>
      </c>
      <c r="D3927" s="4">
        <v>2009</v>
      </c>
      <c r="E3927" s="1">
        <f t="shared" si="122"/>
        <v>9558</v>
      </c>
      <c r="F3927">
        <v>53.18</v>
      </c>
      <c r="G3927">
        <v>6.18</v>
      </c>
      <c r="H3927" t="s">
        <v>1615</v>
      </c>
      <c r="I3927" s="4">
        <v>13</v>
      </c>
      <c r="J3927" s="4">
        <v>6</v>
      </c>
      <c r="K3927" s="6">
        <v>2011</v>
      </c>
      <c r="L3927" s="1">
        <f t="shared" si="123"/>
        <v>6911</v>
      </c>
      <c r="M3927">
        <v>53.18</v>
      </c>
      <c r="N3927">
        <v>6.18</v>
      </c>
      <c r="O3927" t="s">
        <v>1615</v>
      </c>
      <c r="P3927" t="s">
        <v>26</v>
      </c>
      <c r="Q3927" t="s">
        <v>27</v>
      </c>
      <c r="R3927">
        <v>631</v>
      </c>
      <c r="S3927">
        <v>0</v>
      </c>
      <c r="T3927">
        <v>0</v>
      </c>
    </row>
    <row r="3928" spans="1:20">
      <c r="A3928" t="s">
        <v>2083</v>
      </c>
      <c r="B3928" s="4">
        <v>9</v>
      </c>
      <c r="C3928" s="4">
        <v>8</v>
      </c>
      <c r="D3928" s="4">
        <v>2009</v>
      </c>
      <c r="E3928" s="1">
        <f t="shared" si="122"/>
        <v>5509</v>
      </c>
      <c r="F3928">
        <v>52.4</v>
      </c>
      <c r="G3928">
        <v>4.62</v>
      </c>
      <c r="H3928" t="s">
        <v>1615</v>
      </c>
      <c r="I3928" s="4">
        <v>21</v>
      </c>
      <c r="J3928" s="4">
        <v>9</v>
      </c>
      <c r="K3928" s="6">
        <v>2010</v>
      </c>
      <c r="L3928" s="1">
        <f t="shared" si="123"/>
        <v>9924</v>
      </c>
      <c r="M3928">
        <v>52.38</v>
      </c>
      <c r="N3928">
        <v>4.63</v>
      </c>
      <c r="O3928" t="s">
        <v>1615</v>
      </c>
      <c r="P3928" t="s">
        <v>140</v>
      </c>
      <c r="Q3928" t="s">
        <v>27</v>
      </c>
      <c r="R3928">
        <v>408</v>
      </c>
      <c r="S3928">
        <v>0</v>
      </c>
      <c r="T3928">
        <v>0</v>
      </c>
    </row>
    <row r="3929" spans="1:20">
      <c r="A3929" t="s">
        <v>3216</v>
      </c>
      <c r="B3929" s="4">
        <v>17</v>
      </c>
      <c r="C3929" s="4">
        <v>6</v>
      </c>
      <c r="D3929" s="4">
        <v>2009</v>
      </c>
      <c r="E3929" s="1">
        <f t="shared" si="122"/>
        <v>8370</v>
      </c>
      <c r="F3929">
        <v>60.17</v>
      </c>
      <c r="G3929">
        <v>24.73</v>
      </c>
      <c r="H3929" t="s">
        <v>2455</v>
      </c>
      <c r="I3929" s="4">
        <v>19</v>
      </c>
      <c r="J3929" s="4">
        <v>6</v>
      </c>
      <c r="K3929" s="6">
        <v>2009</v>
      </c>
      <c r="L3929" s="1">
        <f t="shared" si="123"/>
        <v>9100</v>
      </c>
      <c r="M3929">
        <v>60.17</v>
      </c>
      <c r="N3929">
        <v>24.73</v>
      </c>
      <c r="O3929" t="s">
        <v>2455</v>
      </c>
      <c r="P3929" t="s">
        <v>84</v>
      </c>
      <c r="Q3929" t="s">
        <v>35</v>
      </c>
      <c r="R3929">
        <v>2</v>
      </c>
      <c r="S3929">
        <v>0</v>
      </c>
      <c r="T3929">
        <v>0</v>
      </c>
    </row>
    <row r="3930" spans="1:20">
      <c r="A3930" t="s">
        <v>3526</v>
      </c>
      <c r="B3930" s="4">
        <v>22</v>
      </c>
      <c r="C3930" s="4">
        <v>5</v>
      </c>
      <c r="D3930" s="4">
        <v>2009</v>
      </c>
      <c r="E3930" s="1">
        <f t="shared" si="122"/>
        <v>10165</v>
      </c>
      <c r="F3930">
        <v>62.85</v>
      </c>
      <c r="G3930">
        <v>22.8</v>
      </c>
      <c r="H3930" t="s">
        <v>2455</v>
      </c>
      <c r="I3930" s="4">
        <v>19</v>
      </c>
      <c r="J3930" s="4">
        <v>1</v>
      </c>
      <c r="K3930" s="6">
        <v>2010</v>
      </c>
      <c r="L3930" s="1">
        <f t="shared" si="123"/>
        <v>8950</v>
      </c>
      <c r="M3930">
        <v>62.8</v>
      </c>
      <c r="N3930">
        <v>22.82</v>
      </c>
      <c r="O3930" t="s">
        <v>2455</v>
      </c>
      <c r="P3930" t="s">
        <v>81</v>
      </c>
      <c r="Q3930" t="s">
        <v>35</v>
      </c>
      <c r="R3930">
        <v>242</v>
      </c>
      <c r="S3930">
        <v>6</v>
      </c>
      <c r="T3930">
        <v>172</v>
      </c>
    </row>
    <row r="3931" spans="1:20">
      <c r="A3931" t="s">
        <v>3547</v>
      </c>
      <c r="B3931" s="4">
        <v>13</v>
      </c>
      <c r="C3931" s="4">
        <v>6</v>
      </c>
      <c r="D3931" s="4">
        <v>2009</v>
      </c>
      <c r="E3931" s="1">
        <f t="shared" si="122"/>
        <v>6909</v>
      </c>
      <c r="F3931">
        <v>62.07</v>
      </c>
      <c r="G3931">
        <v>24.17</v>
      </c>
      <c r="H3931" t="s">
        <v>2455</v>
      </c>
      <c r="I3931" s="4">
        <v>22</v>
      </c>
      <c r="J3931" s="4">
        <v>7</v>
      </c>
      <c r="K3931" s="6">
        <v>2009</v>
      </c>
      <c r="L3931" s="1">
        <f t="shared" si="123"/>
        <v>10226</v>
      </c>
      <c r="M3931">
        <v>62.08</v>
      </c>
      <c r="N3931">
        <v>24.15</v>
      </c>
      <c r="O3931" t="s">
        <v>2455</v>
      </c>
      <c r="P3931" t="s">
        <v>81</v>
      </c>
      <c r="Q3931" t="s">
        <v>35</v>
      </c>
      <c r="R3931">
        <v>39</v>
      </c>
      <c r="S3931">
        <v>3</v>
      </c>
      <c r="T3931">
        <v>335</v>
      </c>
    </row>
    <row r="3932" spans="1:20">
      <c r="A3932" t="s">
        <v>3999</v>
      </c>
      <c r="B3932" s="4">
        <v>17</v>
      </c>
      <c r="C3932" s="4">
        <v>6</v>
      </c>
      <c r="D3932" s="4">
        <v>2009</v>
      </c>
      <c r="E3932" s="1">
        <f t="shared" si="122"/>
        <v>8370</v>
      </c>
      <c r="F3932">
        <v>65.819999999999993</v>
      </c>
      <c r="G3932">
        <v>21.73</v>
      </c>
      <c r="H3932" t="s">
        <v>2497</v>
      </c>
      <c r="I3932" s="4">
        <v>6</v>
      </c>
      <c r="J3932" s="4">
        <v>8</v>
      </c>
      <c r="K3932" s="6">
        <v>2009</v>
      </c>
      <c r="L3932" s="1">
        <f t="shared" si="123"/>
        <v>4413</v>
      </c>
      <c r="M3932">
        <v>65.8</v>
      </c>
      <c r="N3932">
        <v>21.7</v>
      </c>
      <c r="O3932" t="s">
        <v>2497</v>
      </c>
      <c r="P3932" t="s">
        <v>34</v>
      </c>
      <c r="Q3932" t="s">
        <v>35</v>
      </c>
      <c r="R3932">
        <v>50</v>
      </c>
      <c r="S3932">
        <v>3</v>
      </c>
      <c r="T3932">
        <v>220</v>
      </c>
    </row>
    <row r="3933" spans="1:20">
      <c r="A3933" t="s">
        <v>188</v>
      </c>
      <c r="B3933" s="4">
        <v>28</v>
      </c>
      <c r="C3933" s="4">
        <v>7</v>
      </c>
      <c r="D3933" s="4">
        <v>2010</v>
      </c>
      <c r="E3933" s="1">
        <f t="shared" si="122"/>
        <v>12419</v>
      </c>
      <c r="F3933">
        <v>50.5</v>
      </c>
      <c r="G3933">
        <v>5.97</v>
      </c>
      <c r="H3933" t="s">
        <v>22</v>
      </c>
      <c r="I3933" s="4">
        <v>11</v>
      </c>
      <c r="J3933" s="4">
        <v>3</v>
      </c>
      <c r="K3933" s="6">
        <v>2011</v>
      </c>
      <c r="L3933" s="1">
        <f t="shared" si="123"/>
        <v>6088</v>
      </c>
      <c r="M3933">
        <v>50.5</v>
      </c>
      <c r="N3933">
        <v>5.97</v>
      </c>
      <c r="O3933" t="s">
        <v>22</v>
      </c>
      <c r="P3933" t="s">
        <v>26</v>
      </c>
      <c r="Q3933" t="s">
        <v>27</v>
      </c>
      <c r="R3933">
        <v>226</v>
      </c>
      <c r="S3933">
        <v>0</v>
      </c>
      <c r="T3933">
        <v>0</v>
      </c>
    </row>
    <row r="3934" spans="1:20">
      <c r="A3934" t="s">
        <v>1444</v>
      </c>
      <c r="B3934" s="4">
        <v>19</v>
      </c>
      <c r="C3934" s="4">
        <v>5</v>
      </c>
      <c r="D3934" s="4">
        <v>2010</v>
      </c>
      <c r="E3934" s="1">
        <f t="shared" si="122"/>
        <v>9070</v>
      </c>
      <c r="F3934">
        <v>54</v>
      </c>
      <c r="G3934">
        <v>-2.8</v>
      </c>
      <c r="H3934" t="s">
        <v>4129</v>
      </c>
      <c r="I3934" s="4">
        <v>21</v>
      </c>
      <c r="J3934" s="4">
        <v>5</v>
      </c>
      <c r="K3934" s="6">
        <v>2010</v>
      </c>
      <c r="L3934" s="1">
        <f t="shared" si="123"/>
        <v>9801</v>
      </c>
      <c r="M3934">
        <v>54</v>
      </c>
      <c r="N3934">
        <v>-2.8</v>
      </c>
      <c r="O3934" t="s">
        <v>4129</v>
      </c>
      <c r="P3934" t="s">
        <v>40</v>
      </c>
      <c r="Q3934" t="s">
        <v>35</v>
      </c>
      <c r="R3934">
        <v>2</v>
      </c>
      <c r="S3934">
        <v>0</v>
      </c>
      <c r="T3934">
        <v>0</v>
      </c>
    </row>
    <row r="3935" spans="1:20">
      <c r="A3935" t="s">
        <v>1530</v>
      </c>
      <c r="B3935" s="4">
        <v>21</v>
      </c>
      <c r="C3935" s="4">
        <v>5</v>
      </c>
      <c r="D3935" s="4">
        <v>2010</v>
      </c>
      <c r="E3935" s="1">
        <f t="shared" si="122"/>
        <v>9801</v>
      </c>
      <c r="F3935">
        <v>52.68</v>
      </c>
      <c r="G3935">
        <v>-1.1200000000000001</v>
      </c>
      <c r="H3935" t="s">
        <v>4129</v>
      </c>
      <c r="I3935" s="4">
        <v>19</v>
      </c>
      <c r="J3935" s="4">
        <v>6</v>
      </c>
      <c r="K3935" s="6">
        <v>2010</v>
      </c>
      <c r="L3935" s="1">
        <f t="shared" si="123"/>
        <v>9101</v>
      </c>
      <c r="M3935">
        <v>52.68</v>
      </c>
      <c r="N3935">
        <v>-1.1200000000000001</v>
      </c>
      <c r="O3935" t="s">
        <v>4129</v>
      </c>
      <c r="P3935" t="s">
        <v>40</v>
      </c>
      <c r="Q3935" t="s">
        <v>35</v>
      </c>
      <c r="R3935">
        <v>29</v>
      </c>
      <c r="S3935">
        <v>0</v>
      </c>
      <c r="T3935">
        <v>0</v>
      </c>
    </row>
    <row r="3936" spans="1:20">
      <c r="A3936" t="s">
        <v>3544</v>
      </c>
      <c r="B3936" s="4">
        <v>3</v>
      </c>
      <c r="C3936" s="4">
        <v>6</v>
      </c>
      <c r="D3936" s="4">
        <v>2010</v>
      </c>
      <c r="E3936" s="1">
        <f t="shared" si="122"/>
        <v>3257</v>
      </c>
      <c r="F3936">
        <v>63.12</v>
      </c>
      <c r="G3936">
        <v>22.9</v>
      </c>
      <c r="H3936" t="s">
        <v>2455</v>
      </c>
      <c r="I3936" s="4">
        <v>21</v>
      </c>
      <c r="J3936" s="4">
        <v>8</v>
      </c>
      <c r="K3936" s="6">
        <v>2010</v>
      </c>
      <c r="L3936" s="1">
        <f t="shared" si="123"/>
        <v>9893</v>
      </c>
      <c r="M3936">
        <v>63.12</v>
      </c>
      <c r="N3936">
        <v>22.9</v>
      </c>
      <c r="O3936" t="s">
        <v>2455</v>
      </c>
      <c r="P3936" t="s">
        <v>26</v>
      </c>
      <c r="Q3936" t="s">
        <v>27</v>
      </c>
      <c r="R3936">
        <v>79</v>
      </c>
      <c r="S3936">
        <v>0</v>
      </c>
      <c r="T3936">
        <v>0</v>
      </c>
    </row>
    <row r="3937" spans="1:20">
      <c r="A3937" t="s">
        <v>3546</v>
      </c>
      <c r="B3937" s="4">
        <v>27</v>
      </c>
      <c r="C3937" s="4">
        <v>5</v>
      </c>
      <c r="D3937" s="4">
        <v>2010</v>
      </c>
      <c r="E3937" s="1">
        <f t="shared" si="122"/>
        <v>11992</v>
      </c>
      <c r="F3937">
        <v>60.98</v>
      </c>
      <c r="G3937">
        <v>24.43</v>
      </c>
      <c r="H3937" t="s">
        <v>2455</v>
      </c>
      <c r="I3937" s="4">
        <v>4</v>
      </c>
      <c r="J3937" s="4">
        <v>7</v>
      </c>
      <c r="K3937" s="6">
        <v>2010</v>
      </c>
      <c r="L3937" s="1">
        <f t="shared" si="123"/>
        <v>3653</v>
      </c>
      <c r="M3937">
        <v>60.98</v>
      </c>
      <c r="N3937">
        <v>24.43</v>
      </c>
      <c r="O3937" t="s">
        <v>2455</v>
      </c>
      <c r="P3937" t="s">
        <v>81</v>
      </c>
      <c r="Q3937" t="s">
        <v>35</v>
      </c>
      <c r="R3937">
        <v>38</v>
      </c>
      <c r="S3937">
        <v>0</v>
      </c>
      <c r="T3937">
        <v>0</v>
      </c>
    </row>
    <row r="3938" spans="1:20">
      <c r="A3938" t="s">
        <v>3548</v>
      </c>
      <c r="B3938" s="4">
        <v>2</v>
      </c>
      <c r="C3938" s="4">
        <v>6</v>
      </c>
      <c r="D3938" s="4">
        <v>2010</v>
      </c>
      <c r="E3938" s="1">
        <f t="shared" si="122"/>
        <v>2892</v>
      </c>
      <c r="F3938">
        <v>60.92</v>
      </c>
      <c r="G3938">
        <v>25.9</v>
      </c>
      <c r="H3938" t="s">
        <v>2455</v>
      </c>
      <c r="I3938" s="4">
        <v>22</v>
      </c>
      <c r="J3938" s="4">
        <v>4</v>
      </c>
      <c r="K3938" s="6">
        <v>2011</v>
      </c>
      <c r="L3938" s="1">
        <f t="shared" si="123"/>
        <v>10137</v>
      </c>
      <c r="M3938">
        <v>60.92</v>
      </c>
      <c r="N3938">
        <v>25.9</v>
      </c>
      <c r="O3938" t="s">
        <v>2455</v>
      </c>
      <c r="P3938" t="s">
        <v>26</v>
      </c>
      <c r="Q3938" t="s">
        <v>27</v>
      </c>
      <c r="R3938">
        <v>324</v>
      </c>
      <c r="S3938">
        <v>0</v>
      </c>
      <c r="T3938">
        <v>0</v>
      </c>
    </row>
    <row r="3939" spans="1:20">
      <c r="A3939" t="s">
        <v>4001</v>
      </c>
      <c r="B3939" s="4">
        <v>2</v>
      </c>
      <c r="C3939" s="4">
        <v>6</v>
      </c>
      <c r="D3939" s="4">
        <v>2010</v>
      </c>
      <c r="E3939" s="1">
        <f t="shared" si="122"/>
        <v>2892</v>
      </c>
      <c r="F3939">
        <v>55.53</v>
      </c>
      <c r="G3939">
        <v>13.35</v>
      </c>
      <c r="H3939" t="s">
        <v>2497</v>
      </c>
      <c r="I3939" s="4">
        <v>9</v>
      </c>
      <c r="J3939" s="4">
        <v>7</v>
      </c>
      <c r="K3939" s="6">
        <v>2010</v>
      </c>
      <c r="L3939" s="1">
        <f t="shared" si="123"/>
        <v>5479</v>
      </c>
      <c r="M3939">
        <v>55.53</v>
      </c>
      <c r="N3939">
        <v>13.37</v>
      </c>
      <c r="O3939" t="s">
        <v>2497</v>
      </c>
      <c r="P3939" t="s">
        <v>40</v>
      </c>
      <c r="Q3939" t="s">
        <v>35</v>
      </c>
      <c r="R3939">
        <v>37</v>
      </c>
      <c r="S3939">
        <v>2</v>
      </c>
      <c r="T3939">
        <v>91</v>
      </c>
    </row>
    <row r="3940" spans="1:20">
      <c r="A3940" t="s">
        <v>322</v>
      </c>
      <c r="B3940" s="4">
        <v>13</v>
      </c>
      <c r="C3940" s="4">
        <v>5</v>
      </c>
      <c r="D3940" s="4">
        <v>2011</v>
      </c>
      <c r="E3940" s="1">
        <f t="shared" si="122"/>
        <v>6880</v>
      </c>
      <c r="F3940">
        <v>49.85</v>
      </c>
      <c r="G3940">
        <v>14.38</v>
      </c>
      <c r="H3940" t="s">
        <v>211</v>
      </c>
      <c r="I3940" s="4">
        <v>5</v>
      </c>
      <c r="J3940" s="4">
        <v>8</v>
      </c>
      <c r="K3940" s="6">
        <v>2011</v>
      </c>
      <c r="L3940" s="1">
        <f t="shared" si="123"/>
        <v>4050</v>
      </c>
      <c r="M3940">
        <v>49.85</v>
      </c>
      <c r="N3940">
        <v>14.38</v>
      </c>
      <c r="O3940" t="s">
        <v>211</v>
      </c>
      <c r="P3940" t="s">
        <v>81</v>
      </c>
      <c r="Q3940" t="s">
        <v>35</v>
      </c>
      <c r="R3940">
        <v>84</v>
      </c>
      <c r="S3940">
        <v>0</v>
      </c>
      <c r="T3940">
        <v>0</v>
      </c>
    </row>
    <row r="3941" spans="1:20">
      <c r="A3941" t="s">
        <v>3539</v>
      </c>
      <c r="B3941" s="4">
        <v>31</v>
      </c>
      <c r="C3941" s="4">
        <v>5</v>
      </c>
      <c r="D3941" s="4">
        <v>2011</v>
      </c>
      <c r="E3941" s="1">
        <f t="shared" si="122"/>
        <v>13454</v>
      </c>
      <c r="F3941">
        <v>65.58</v>
      </c>
      <c r="G3941">
        <v>28.22</v>
      </c>
      <c r="H3941" t="s">
        <v>2455</v>
      </c>
      <c r="I3941" s="4">
        <v>17</v>
      </c>
      <c r="J3941" s="4">
        <v>6</v>
      </c>
      <c r="K3941" s="6">
        <v>2012</v>
      </c>
      <c r="L3941" s="1">
        <f t="shared" si="123"/>
        <v>8373</v>
      </c>
      <c r="M3941">
        <v>65.63</v>
      </c>
      <c r="N3941">
        <v>27.95</v>
      </c>
      <c r="O3941" t="s">
        <v>2455</v>
      </c>
      <c r="P3941" t="s">
        <v>40</v>
      </c>
      <c r="Q3941" t="s">
        <v>35</v>
      </c>
      <c r="R3941">
        <v>383</v>
      </c>
      <c r="S3941">
        <v>14</v>
      </c>
      <c r="T3941">
        <v>295</v>
      </c>
    </row>
    <row r="3942" spans="1:20">
      <c r="A3942" t="s">
        <v>3545</v>
      </c>
      <c r="B3942" s="4">
        <v>29</v>
      </c>
      <c r="C3942" s="4">
        <v>5</v>
      </c>
      <c r="D3942" s="4">
        <v>2011</v>
      </c>
      <c r="E3942" s="1">
        <f t="shared" si="122"/>
        <v>12724</v>
      </c>
      <c r="F3942">
        <v>60.52</v>
      </c>
      <c r="G3942">
        <v>26.95</v>
      </c>
      <c r="H3942" t="s">
        <v>2455</v>
      </c>
      <c r="I3942" s="4">
        <v>19</v>
      </c>
      <c r="J3942" s="4">
        <v>6</v>
      </c>
      <c r="K3942" s="6">
        <v>2011</v>
      </c>
      <c r="L3942" s="1">
        <f t="shared" si="123"/>
        <v>9102</v>
      </c>
      <c r="M3942">
        <v>60.53</v>
      </c>
      <c r="N3942">
        <v>26.95</v>
      </c>
      <c r="O3942" t="s">
        <v>2455</v>
      </c>
      <c r="P3942" t="s">
        <v>81</v>
      </c>
      <c r="Q3942" t="s">
        <v>35</v>
      </c>
      <c r="R3942">
        <v>21</v>
      </c>
      <c r="S3942">
        <v>2</v>
      </c>
      <c r="T3942">
        <v>0</v>
      </c>
    </row>
    <row r="3943" spans="1:20">
      <c r="A3943" t="s">
        <v>2084</v>
      </c>
      <c r="B3943" s="4">
        <v>6</v>
      </c>
      <c r="C3943" s="4">
        <v>11</v>
      </c>
      <c r="D3943" s="4">
        <v>2012</v>
      </c>
      <c r="E3943" s="1">
        <f t="shared" si="122"/>
        <v>4508</v>
      </c>
      <c r="F3943">
        <v>52.28</v>
      </c>
      <c r="G3943">
        <v>5.15</v>
      </c>
      <c r="H3943" t="s">
        <v>1615</v>
      </c>
      <c r="I3943" s="4">
        <v>16</v>
      </c>
      <c r="J3943" s="4">
        <v>11</v>
      </c>
      <c r="K3943" s="6">
        <v>2012</v>
      </c>
      <c r="L3943" s="1">
        <f t="shared" si="123"/>
        <v>8161</v>
      </c>
      <c r="M3943">
        <v>52.28</v>
      </c>
      <c r="N3943">
        <v>5.15</v>
      </c>
      <c r="O3943" t="s">
        <v>1615</v>
      </c>
      <c r="P3943" t="s">
        <v>84</v>
      </c>
      <c r="Q3943" t="s">
        <v>35</v>
      </c>
      <c r="R3943">
        <v>10</v>
      </c>
      <c r="S3943">
        <v>0</v>
      </c>
      <c r="T3943">
        <v>0</v>
      </c>
    </row>
    <row r="3944" spans="1:20">
      <c r="A3944" t="s">
        <v>2085</v>
      </c>
      <c r="B3944" s="4">
        <v>5</v>
      </c>
      <c r="C3944" s="4">
        <v>6</v>
      </c>
      <c r="D3944" s="4">
        <v>2012</v>
      </c>
      <c r="E3944" s="1">
        <f t="shared" si="122"/>
        <v>3990</v>
      </c>
      <c r="F3944">
        <v>52.45</v>
      </c>
      <c r="G3944">
        <v>4.5999999999999996</v>
      </c>
      <c r="H3944" t="s">
        <v>1615</v>
      </c>
      <c r="I3944" s="4">
        <v>16</v>
      </c>
      <c r="J3944" s="4">
        <v>5</v>
      </c>
      <c r="K3944" s="6">
        <v>2013</v>
      </c>
      <c r="L3944" s="1">
        <f t="shared" si="123"/>
        <v>7978</v>
      </c>
      <c r="M3944">
        <v>52.45</v>
      </c>
      <c r="N3944">
        <v>4.5999999999999996</v>
      </c>
      <c r="O3944" t="s">
        <v>1615</v>
      </c>
      <c r="P3944" t="s">
        <v>40</v>
      </c>
      <c r="Q3944" t="s">
        <v>35</v>
      </c>
      <c r="R3944">
        <v>345</v>
      </c>
      <c r="S3944">
        <v>0</v>
      </c>
      <c r="T3944">
        <v>0</v>
      </c>
    </row>
    <row r="3945" spans="1:20">
      <c r="A3945" t="s">
        <v>2019</v>
      </c>
      <c r="B3945" s="4">
        <v>13</v>
      </c>
      <c r="C3945" s="4">
        <v>1</v>
      </c>
      <c r="D3945" s="4">
        <v>2013</v>
      </c>
      <c r="E3945" s="1">
        <f t="shared" si="122"/>
        <v>6762</v>
      </c>
      <c r="F3945">
        <v>52.53</v>
      </c>
      <c r="G3945">
        <v>4.5999999999999996</v>
      </c>
      <c r="H3945" t="s">
        <v>1615</v>
      </c>
      <c r="I3945" s="4">
        <v>21</v>
      </c>
      <c r="J3945" s="4">
        <v>9</v>
      </c>
      <c r="K3945" s="6">
        <v>2013</v>
      </c>
      <c r="L3945" s="1">
        <f t="shared" si="123"/>
        <v>9927</v>
      </c>
      <c r="M3945">
        <v>52.53</v>
      </c>
      <c r="N3945">
        <v>4.62</v>
      </c>
      <c r="O3945" t="s">
        <v>1615</v>
      </c>
      <c r="P3945" t="s">
        <v>40</v>
      </c>
      <c r="Q3945" t="s">
        <v>35</v>
      </c>
      <c r="R3945">
        <v>251</v>
      </c>
      <c r="S3945">
        <v>0</v>
      </c>
      <c r="T3945">
        <v>0</v>
      </c>
    </row>
    <row r="3946" spans="1:20">
      <c r="A3946" t="s">
        <v>192</v>
      </c>
      <c r="B3946" s="4">
        <v>4</v>
      </c>
      <c r="C3946" s="4">
        <v>5</v>
      </c>
      <c r="D3946" s="4">
        <v>2014</v>
      </c>
      <c r="E3946" s="1">
        <f t="shared" si="122"/>
        <v>3596</v>
      </c>
      <c r="F3946">
        <v>51.22</v>
      </c>
      <c r="G3946">
        <v>4.37</v>
      </c>
      <c r="H3946" t="s">
        <v>22</v>
      </c>
      <c r="I3946" s="4">
        <v>10</v>
      </c>
      <c r="J3946" s="4">
        <v>5</v>
      </c>
      <c r="K3946" s="6">
        <v>2014</v>
      </c>
      <c r="L3946" s="1">
        <f t="shared" si="123"/>
        <v>5787</v>
      </c>
      <c r="M3946">
        <v>51.32</v>
      </c>
      <c r="N3946">
        <v>4.42</v>
      </c>
      <c r="O3946" t="s">
        <v>22</v>
      </c>
      <c r="P3946" t="s">
        <v>81</v>
      </c>
      <c r="Q3946" t="s">
        <v>35</v>
      </c>
      <c r="R3946">
        <v>6</v>
      </c>
      <c r="S3946">
        <v>12</v>
      </c>
      <c r="T3946">
        <v>18</v>
      </c>
    </row>
    <row r="3947" spans="1:20">
      <c r="A3947" t="s">
        <v>2382</v>
      </c>
      <c r="B3947" s="4">
        <v>4</v>
      </c>
      <c r="C3947" s="4">
        <v>8</v>
      </c>
      <c r="D3947" s="4">
        <v>2014</v>
      </c>
      <c r="E3947" s="1">
        <f>DATE(B3947,C3947,D3947)</f>
        <v>3688</v>
      </c>
      <c r="F3947">
        <v>67.849999999999994</v>
      </c>
      <c r="G3947">
        <v>15.1</v>
      </c>
      <c r="H3947" t="s">
        <v>669</v>
      </c>
      <c r="I3947" s="4">
        <v>5</v>
      </c>
      <c r="J3947" s="4">
        <v>10</v>
      </c>
      <c r="K3947" s="6">
        <v>2014</v>
      </c>
      <c r="L3947" s="1">
        <f t="shared" si="123"/>
        <v>4114</v>
      </c>
      <c r="M3947">
        <v>67.849999999999994</v>
      </c>
      <c r="N3947">
        <v>15.1</v>
      </c>
      <c r="O3947" t="s">
        <v>669</v>
      </c>
      <c r="P3947" t="s">
        <v>40</v>
      </c>
      <c r="Q3947" t="s">
        <v>52</v>
      </c>
      <c r="R3947">
        <v>62</v>
      </c>
      <c r="S3947">
        <v>0</v>
      </c>
      <c r="T394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DF69-F674-40C7-A050-E45B02F01983}">
  <dimension ref="A3:F1240"/>
  <sheetViews>
    <sheetView topLeftCell="C16" workbookViewId="0">
      <selection activeCell="E28" sqref="E28"/>
    </sheetView>
  </sheetViews>
  <sheetFormatPr defaultRowHeight="15"/>
  <cols>
    <col min="1" max="1" width="30.28515625" bestFit="1" customWidth="1"/>
    <col min="2" max="2" width="16.28515625" bestFit="1" customWidth="1"/>
    <col min="3" max="3" width="11.28515625" bestFit="1" customWidth="1"/>
    <col min="4" max="4" width="30.28515625" bestFit="1" customWidth="1"/>
    <col min="5" max="5" width="16.28515625" bestFit="1" customWidth="1"/>
    <col min="6" max="6" width="11.28515625" bestFit="1" customWidth="1"/>
    <col min="7" max="7" width="9.5703125" bestFit="1" customWidth="1"/>
    <col min="8" max="8" width="7.28515625" bestFit="1" customWidth="1"/>
    <col min="9" max="9" width="11.28515625" bestFit="1" customWidth="1"/>
  </cols>
  <sheetData>
    <row r="3" spans="1:3">
      <c r="A3" s="2" t="s">
        <v>4135</v>
      </c>
      <c r="B3" s="2" t="s">
        <v>4160</v>
      </c>
    </row>
    <row r="4" spans="1:3">
      <c r="A4" s="2" t="s">
        <v>4134</v>
      </c>
      <c r="B4" t="s">
        <v>35</v>
      </c>
      <c r="C4" t="s">
        <v>4131</v>
      </c>
    </row>
    <row r="5" spans="1:3">
      <c r="A5" s="3">
        <v>-6.77</v>
      </c>
      <c r="B5" s="4">
        <v>1</v>
      </c>
      <c r="C5" s="4">
        <v>1</v>
      </c>
    </row>
    <row r="6" spans="1:3">
      <c r="A6" s="3">
        <v>-6.73</v>
      </c>
      <c r="B6" s="4">
        <v>1</v>
      </c>
      <c r="C6" s="4">
        <v>1</v>
      </c>
    </row>
    <row r="7" spans="1:3">
      <c r="A7" s="3">
        <v>-6.7</v>
      </c>
      <c r="B7" s="4">
        <v>1</v>
      </c>
      <c r="C7" s="4">
        <v>1</v>
      </c>
    </row>
    <row r="8" spans="1:3">
      <c r="A8" s="3">
        <v>-6.68</v>
      </c>
      <c r="B8" s="4">
        <v>1</v>
      </c>
      <c r="C8" s="4">
        <v>1</v>
      </c>
    </row>
    <row r="9" spans="1:3">
      <c r="A9" s="3">
        <v>-6.5</v>
      </c>
      <c r="B9" s="4">
        <v>2</v>
      </c>
      <c r="C9" s="4">
        <v>2</v>
      </c>
    </row>
    <row r="10" spans="1:3">
      <c r="A10" s="3">
        <v>-6.35</v>
      </c>
      <c r="B10" s="4">
        <v>1</v>
      </c>
      <c r="C10" s="4">
        <v>1</v>
      </c>
    </row>
    <row r="11" spans="1:3">
      <c r="A11" s="3">
        <v>-6.3</v>
      </c>
      <c r="B11" s="4">
        <v>1</v>
      </c>
      <c r="C11" s="4">
        <v>1</v>
      </c>
    </row>
    <row r="12" spans="1:3">
      <c r="A12" s="3">
        <v>-6.23</v>
      </c>
      <c r="B12" s="4">
        <v>5</v>
      </c>
      <c r="C12" s="4">
        <v>5</v>
      </c>
    </row>
    <row r="13" spans="1:3">
      <c r="A13" s="3">
        <v>-6.18</v>
      </c>
      <c r="B13" s="4">
        <v>1</v>
      </c>
      <c r="C13" s="4">
        <v>1</v>
      </c>
    </row>
    <row r="14" spans="1:3">
      <c r="A14" s="3">
        <v>-6.15</v>
      </c>
      <c r="B14" s="4">
        <v>1</v>
      </c>
      <c r="C14" s="4">
        <v>1</v>
      </c>
    </row>
    <row r="15" spans="1:3">
      <c r="A15" s="3">
        <v>-6.12</v>
      </c>
      <c r="B15" s="4">
        <v>1</v>
      </c>
      <c r="C15" s="4">
        <v>1</v>
      </c>
    </row>
    <row r="16" spans="1:3">
      <c r="A16" s="3">
        <v>-6.05</v>
      </c>
      <c r="B16" s="4">
        <v>2</v>
      </c>
      <c r="C16" s="4">
        <v>2</v>
      </c>
    </row>
    <row r="17" spans="1:6">
      <c r="A17" s="3">
        <v>-5.97</v>
      </c>
      <c r="B17" s="4">
        <v>1</v>
      </c>
      <c r="C17" s="4">
        <v>1</v>
      </c>
    </row>
    <row r="18" spans="1:6">
      <c r="A18" s="3">
        <v>-5.92</v>
      </c>
      <c r="B18" s="4">
        <v>1</v>
      </c>
      <c r="C18" s="4">
        <v>1</v>
      </c>
    </row>
    <row r="19" spans="1:6">
      <c r="A19" s="3">
        <v>-5.85</v>
      </c>
      <c r="B19" s="4">
        <v>1</v>
      </c>
      <c r="C19" s="4">
        <v>1</v>
      </c>
    </row>
    <row r="20" spans="1:6">
      <c r="A20" s="3">
        <v>-5.83</v>
      </c>
      <c r="B20" s="4">
        <v>4</v>
      </c>
      <c r="C20" s="4">
        <v>4</v>
      </c>
    </row>
    <row r="21" spans="1:6">
      <c r="A21" s="3">
        <v>-5.82</v>
      </c>
      <c r="B21" s="4">
        <v>1</v>
      </c>
      <c r="C21" s="4">
        <v>1</v>
      </c>
      <c r="D21" s="2" t="s">
        <v>4135</v>
      </c>
      <c r="E21" s="2" t="s">
        <v>4160</v>
      </c>
    </row>
    <row r="22" spans="1:6">
      <c r="A22" s="3">
        <v>-5.8</v>
      </c>
      <c r="B22" s="4">
        <v>2</v>
      </c>
      <c r="C22" s="4">
        <v>2</v>
      </c>
      <c r="D22" s="2" t="s">
        <v>4134</v>
      </c>
      <c r="E22" t="s">
        <v>27</v>
      </c>
      <c r="F22" t="s">
        <v>4131</v>
      </c>
    </row>
    <row r="23" spans="1:6">
      <c r="A23" s="3">
        <v>-5.78</v>
      </c>
      <c r="B23" s="4">
        <v>1</v>
      </c>
      <c r="C23" s="4">
        <v>1</v>
      </c>
      <c r="D23" s="3">
        <v>-6.32</v>
      </c>
      <c r="E23" s="4">
        <v>1</v>
      </c>
      <c r="F23" s="4">
        <v>1</v>
      </c>
    </row>
    <row r="24" spans="1:6">
      <c r="A24" s="3">
        <v>-5.75</v>
      </c>
      <c r="B24" s="4">
        <v>1</v>
      </c>
      <c r="C24" s="4">
        <v>1</v>
      </c>
      <c r="D24" s="3">
        <v>-6.15</v>
      </c>
      <c r="E24" s="4">
        <v>1</v>
      </c>
      <c r="F24" s="4">
        <v>1</v>
      </c>
    </row>
    <row r="25" spans="1:6">
      <c r="A25" s="3">
        <v>-5.72</v>
      </c>
      <c r="B25" s="4">
        <v>1</v>
      </c>
      <c r="C25" s="4">
        <v>1</v>
      </c>
      <c r="D25" s="3">
        <v>-3.03</v>
      </c>
      <c r="E25" s="4">
        <v>1</v>
      </c>
      <c r="F25" s="4">
        <v>1</v>
      </c>
    </row>
    <row r="26" spans="1:6">
      <c r="A26" s="3">
        <v>-5.68</v>
      </c>
      <c r="B26" s="4">
        <v>1</v>
      </c>
      <c r="C26" s="4">
        <v>1</v>
      </c>
      <c r="D26" s="3">
        <v>-3</v>
      </c>
      <c r="E26" s="4">
        <v>2</v>
      </c>
      <c r="F26" s="4">
        <v>2</v>
      </c>
    </row>
    <row r="27" spans="1:6">
      <c r="A27" s="3">
        <v>-5.65</v>
      </c>
      <c r="B27" s="4">
        <v>1</v>
      </c>
      <c r="C27" s="4">
        <v>1</v>
      </c>
      <c r="D27" s="3">
        <v>-2.93</v>
      </c>
      <c r="E27" s="4">
        <v>1</v>
      </c>
      <c r="F27" s="4">
        <v>1</v>
      </c>
    </row>
    <row r="28" spans="1:6">
      <c r="A28" s="3">
        <v>-5.62</v>
      </c>
      <c r="B28" s="4">
        <v>1</v>
      </c>
      <c r="C28" s="4">
        <v>1</v>
      </c>
      <c r="D28" s="3">
        <v>-2.85</v>
      </c>
      <c r="E28" s="4">
        <v>1</v>
      </c>
      <c r="F28" s="4">
        <v>1</v>
      </c>
    </row>
    <row r="29" spans="1:6">
      <c r="A29" s="3">
        <v>-5.6</v>
      </c>
      <c r="B29" s="4">
        <v>2</v>
      </c>
      <c r="C29" s="4">
        <v>2</v>
      </c>
      <c r="D29" s="3">
        <v>-2.2000000000000002</v>
      </c>
      <c r="E29" s="4">
        <v>1</v>
      </c>
      <c r="F29" s="4">
        <v>1</v>
      </c>
    </row>
    <row r="30" spans="1:6">
      <c r="A30" s="3">
        <v>-5.58</v>
      </c>
      <c r="B30" s="4">
        <v>1</v>
      </c>
      <c r="C30" s="4">
        <v>1</v>
      </c>
      <c r="D30" s="3">
        <v>-1.9</v>
      </c>
      <c r="E30" s="4">
        <v>1</v>
      </c>
      <c r="F30" s="4">
        <v>1</v>
      </c>
    </row>
    <row r="31" spans="1:6">
      <c r="A31" s="3">
        <v>-5.55</v>
      </c>
      <c r="B31" s="4">
        <v>1</v>
      </c>
      <c r="C31" s="4">
        <v>1</v>
      </c>
      <c r="D31" s="3">
        <v>-1.55</v>
      </c>
      <c r="E31" s="4">
        <v>1</v>
      </c>
      <c r="F31" s="4">
        <v>1</v>
      </c>
    </row>
    <row r="32" spans="1:6">
      <c r="A32" s="3">
        <v>-5.52</v>
      </c>
      <c r="B32" s="4">
        <v>10</v>
      </c>
      <c r="C32" s="4">
        <v>10</v>
      </c>
      <c r="D32" s="3">
        <v>-1.53</v>
      </c>
      <c r="E32" s="4">
        <v>1</v>
      </c>
      <c r="F32" s="4">
        <v>1</v>
      </c>
    </row>
    <row r="33" spans="1:6">
      <c r="A33" s="3">
        <v>-5.45</v>
      </c>
      <c r="B33" s="4">
        <v>1</v>
      </c>
      <c r="C33" s="4">
        <v>1</v>
      </c>
      <c r="D33" s="3">
        <v>-1.52</v>
      </c>
      <c r="E33" s="4">
        <v>1</v>
      </c>
      <c r="F33" s="4">
        <v>1</v>
      </c>
    </row>
    <row r="34" spans="1:6">
      <c r="A34" s="3">
        <v>-5.4</v>
      </c>
      <c r="B34" s="4">
        <v>1</v>
      </c>
      <c r="C34" s="4">
        <v>1</v>
      </c>
      <c r="D34" s="3">
        <v>-1.47</v>
      </c>
      <c r="E34" s="4">
        <v>1</v>
      </c>
      <c r="F34" s="4">
        <v>1</v>
      </c>
    </row>
    <row r="35" spans="1:6">
      <c r="A35" s="3">
        <v>-5.32</v>
      </c>
      <c r="B35" s="4">
        <v>1</v>
      </c>
      <c r="C35" s="4">
        <v>1</v>
      </c>
      <c r="D35" s="3">
        <v>-1.32</v>
      </c>
      <c r="E35" s="4">
        <v>1</v>
      </c>
      <c r="F35" s="4">
        <v>1</v>
      </c>
    </row>
    <row r="36" spans="1:6">
      <c r="A36" s="3">
        <v>-5.3</v>
      </c>
      <c r="B36" s="4">
        <v>5</v>
      </c>
      <c r="C36" s="4">
        <v>5</v>
      </c>
      <c r="D36" s="3">
        <v>-1.28</v>
      </c>
      <c r="E36" s="4">
        <v>1</v>
      </c>
      <c r="F36" s="4">
        <v>1</v>
      </c>
    </row>
    <row r="37" spans="1:6">
      <c r="A37" s="3">
        <v>-5.2</v>
      </c>
      <c r="B37" s="4">
        <v>1</v>
      </c>
      <c r="C37" s="4">
        <v>1</v>
      </c>
      <c r="D37" s="3">
        <v>-1.22</v>
      </c>
      <c r="E37" s="4">
        <v>1</v>
      </c>
      <c r="F37" s="4">
        <v>1</v>
      </c>
    </row>
    <row r="38" spans="1:6">
      <c r="A38" s="3">
        <v>-5.17</v>
      </c>
      <c r="B38" s="4">
        <v>1</v>
      </c>
      <c r="C38" s="4">
        <v>1</v>
      </c>
      <c r="D38" s="3">
        <v>-1.18</v>
      </c>
      <c r="E38" s="4">
        <v>1</v>
      </c>
      <c r="F38" s="4">
        <v>1</v>
      </c>
    </row>
    <row r="39" spans="1:6">
      <c r="A39" s="3">
        <v>-5</v>
      </c>
      <c r="B39" s="4">
        <v>1</v>
      </c>
      <c r="C39" s="4">
        <v>1</v>
      </c>
      <c r="D39" s="3">
        <v>-1.1000000000000001</v>
      </c>
      <c r="E39" s="4">
        <v>1</v>
      </c>
      <c r="F39" s="4">
        <v>1</v>
      </c>
    </row>
    <row r="40" spans="1:6">
      <c r="A40" s="3">
        <v>-4.82</v>
      </c>
      <c r="B40" s="4">
        <v>8</v>
      </c>
      <c r="C40" s="4">
        <v>8</v>
      </c>
      <c r="D40" s="3">
        <v>-0.60000000000000009</v>
      </c>
      <c r="E40" s="4">
        <v>1</v>
      </c>
      <c r="F40" s="4">
        <v>1</v>
      </c>
    </row>
    <row r="41" spans="1:6">
      <c r="A41" s="3">
        <v>-4.8</v>
      </c>
      <c r="B41" s="4">
        <v>51</v>
      </c>
      <c r="C41" s="4">
        <v>51</v>
      </c>
      <c r="D41" s="3">
        <v>-0.22</v>
      </c>
      <c r="E41" s="4">
        <v>1</v>
      </c>
      <c r="F41" s="4">
        <v>1</v>
      </c>
    </row>
    <row r="42" spans="1:6">
      <c r="A42" s="3">
        <v>-4.75</v>
      </c>
      <c r="B42" s="4">
        <v>1</v>
      </c>
      <c r="C42" s="4">
        <v>1</v>
      </c>
      <c r="D42" s="3">
        <v>0</v>
      </c>
      <c r="E42" s="4">
        <v>1</v>
      </c>
      <c r="F42" s="4">
        <v>1</v>
      </c>
    </row>
    <row r="43" spans="1:6">
      <c r="A43" s="3">
        <v>-4.67</v>
      </c>
      <c r="B43" s="4">
        <v>1</v>
      </c>
      <c r="C43" s="4">
        <v>1</v>
      </c>
      <c r="D43" s="3">
        <v>0.42</v>
      </c>
      <c r="E43" s="4">
        <v>1</v>
      </c>
      <c r="F43" s="4">
        <v>1</v>
      </c>
    </row>
    <row r="44" spans="1:6">
      <c r="A44" s="3">
        <v>-4.63</v>
      </c>
      <c r="B44" s="4">
        <v>2</v>
      </c>
      <c r="C44" s="4">
        <v>2</v>
      </c>
      <c r="D44" s="3">
        <v>0.73</v>
      </c>
      <c r="E44" s="4">
        <v>1</v>
      </c>
      <c r="F44" s="4">
        <v>1</v>
      </c>
    </row>
    <row r="45" spans="1:6">
      <c r="A45" s="3">
        <v>-4.62</v>
      </c>
      <c r="B45" s="4">
        <v>1</v>
      </c>
      <c r="C45" s="4">
        <v>1</v>
      </c>
      <c r="D45" s="3">
        <v>0.8</v>
      </c>
      <c r="E45" s="4">
        <v>1</v>
      </c>
      <c r="F45" s="4">
        <v>1</v>
      </c>
    </row>
    <row r="46" spans="1:6">
      <c r="A46" s="3">
        <v>-4.57</v>
      </c>
      <c r="B46" s="4">
        <v>1</v>
      </c>
      <c r="C46" s="4">
        <v>1</v>
      </c>
      <c r="D46" s="3">
        <v>0.98</v>
      </c>
      <c r="E46" s="4">
        <v>1</v>
      </c>
      <c r="F46" s="4">
        <v>1</v>
      </c>
    </row>
    <row r="47" spans="1:6">
      <c r="A47" s="3">
        <v>-4.55</v>
      </c>
      <c r="B47" s="4">
        <v>3</v>
      </c>
      <c r="C47" s="4">
        <v>3</v>
      </c>
      <c r="D47" s="3">
        <v>1.85</v>
      </c>
      <c r="E47" s="4">
        <v>1</v>
      </c>
      <c r="F47" s="4">
        <v>1</v>
      </c>
    </row>
    <row r="48" spans="1:6">
      <c r="A48" s="3">
        <v>-4.53</v>
      </c>
      <c r="B48" s="4">
        <v>3</v>
      </c>
      <c r="C48" s="4">
        <v>3</v>
      </c>
      <c r="D48" s="3">
        <v>3.37</v>
      </c>
      <c r="E48" s="4">
        <v>1</v>
      </c>
      <c r="F48" s="4">
        <v>1</v>
      </c>
    </row>
    <row r="49" spans="1:6">
      <c r="A49" s="3">
        <v>-4.5199999999999996</v>
      </c>
      <c r="B49" s="4">
        <v>2</v>
      </c>
      <c r="C49" s="4">
        <v>2</v>
      </c>
      <c r="D49" s="3">
        <v>3.48</v>
      </c>
      <c r="E49" s="4">
        <v>1</v>
      </c>
      <c r="F49" s="4">
        <v>1</v>
      </c>
    </row>
    <row r="50" spans="1:6">
      <c r="A50" s="3">
        <v>-4.4800000000000004</v>
      </c>
      <c r="B50" s="4">
        <v>1</v>
      </c>
      <c r="C50" s="4">
        <v>1</v>
      </c>
      <c r="D50" s="3">
        <v>4.22</v>
      </c>
      <c r="E50" s="4">
        <v>1</v>
      </c>
      <c r="F50" s="4">
        <v>1</v>
      </c>
    </row>
    <row r="51" spans="1:6">
      <c r="A51" s="3">
        <v>-4.45</v>
      </c>
      <c r="B51" s="4">
        <v>2</v>
      </c>
      <c r="C51" s="4">
        <v>2</v>
      </c>
      <c r="D51" s="3">
        <v>4.37</v>
      </c>
      <c r="E51" s="4">
        <v>1</v>
      </c>
      <c r="F51" s="4">
        <v>1</v>
      </c>
    </row>
    <row r="52" spans="1:6">
      <c r="A52" s="3">
        <v>-4.42</v>
      </c>
      <c r="B52" s="4">
        <v>2</v>
      </c>
      <c r="C52" s="4">
        <v>2</v>
      </c>
      <c r="D52" s="3">
        <v>4.38</v>
      </c>
      <c r="E52" s="4">
        <v>2</v>
      </c>
      <c r="F52" s="4">
        <v>2</v>
      </c>
    </row>
    <row r="53" spans="1:6">
      <c r="A53" s="3">
        <v>-4.4000000000000004</v>
      </c>
      <c r="B53" s="4">
        <v>5</v>
      </c>
      <c r="C53" s="4">
        <v>5</v>
      </c>
      <c r="D53" s="3">
        <v>4.47</v>
      </c>
      <c r="E53" s="4">
        <v>1</v>
      </c>
      <c r="F53" s="4">
        <v>1</v>
      </c>
    </row>
    <row r="54" spans="1:6">
      <c r="A54" s="3">
        <v>-4.37</v>
      </c>
      <c r="B54" s="4">
        <v>2</v>
      </c>
      <c r="C54" s="4">
        <v>2</v>
      </c>
      <c r="D54" s="3">
        <v>4.5</v>
      </c>
      <c r="E54" s="4">
        <v>2</v>
      </c>
      <c r="F54" s="4">
        <v>2</v>
      </c>
    </row>
    <row r="55" spans="1:6">
      <c r="A55" s="3">
        <v>-4.3499999999999996</v>
      </c>
      <c r="B55" s="4">
        <v>3</v>
      </c>
      <c r="C55" s="4">
        <v>3</v>
      </c>
      <c r="D55" s="3">
        <v>4.5999999999999996</v>
      </c>
      <c r="E55" s="4">
        <v>1</v>
      </c>
      <c r="F55" s="4">
        <v>1</v>
      </c>
    </row>
    <row r="56" spans="1:6">
      <c r="A56" s="3">
        <v>-4.33</v>
      </c>
      <c r="B56" s="4">
        <v>2</v>
      </c>
      <c r="C56" s="4">
        <v>2</v>
      </c>
      <c r="D56" s="3">
        <v>4.63</v>
      </c>
      <c r="E56" s="4">
        <v>4</v>
      </c>
      <c r="F56" s="4">
        <v>4</v>
      </c>
    </row>
    <row r="57" spans="1:6">
      <c r="A57" s="3">
        <v>-4.2699999999999996</v>
      </c>
      <c r="B57" s="4">
        <v>2</v>
      </c>
      <c r="C57" s="4">
        <v>2</v>
      </c>
      <c r="D57" s="3">
        <v>4.6500000000000004</v>
      </c>
      <c r="E57" s="4">
        <v>1</v>
      </c>
      <c r="F57" s="4">
        <v>1</v>
      </c>
    </row>
    <row r="58" spans="1:6">
      <c r="A58" s="3">
        <v>-4.25</v>
      </c>
      <c r="B58" s="4">
        <v>2</v>
      </c>
      <c r="C58" s="4">
        <v>2</v>
      </c>
      <c r="D58" s="3">
        <v>4.7</v>
      </c>
      <c r="E58" s="4">
        <v>1</v>
      </c>
      <c r="F58" s="4">
        <v>1</v>
      </c>
    </row>
    <row r="59" spans="1:6">
      <c r="A59" s="3">
        <v>-4.18</v>
      </c>
      <c r="B59" s="4">
        <v>1</v>
      </c>
      <c r="C59" s="4">
        <v>1</v>
      </c>
      <c r="D59" s="3">
        <v>4.72</v>
      </c>
      <c r="E59" s="4">
        <v>1</v>
      </c>
      <c r="F59" s="4">
        <v>1</v>
      </c>
    </row>
    <row r="60" spans="1:6">
      <c r="A60" s="3">
        <v>-4.08</v>
      </c>
      <c r="B60" s="4">
        <v>1</v>
      </c>
      <c r="C60" s="4">
        <v>1</v>
      </c>
      <c r="D60" s="3">
        <v>4.8</v>
      </c>
      <c r="E60" s="4">
        <v>4</v>
      </c>
      <c r="F60" s="4">
        <v>4</v>
      </c>
    </row>
    <row r="61" spans="1:6">
      <c r="A61" s="3">
        <v>-4.07</v>
      </c>
      <c r="B61" s="4">
        <v>1</v>
      </c>
      <c r="C61" s="4">
        <v>1</v>
      </c>
      <c r="D61" s="3">
        <v>4.95</v>
      </c>
      <c r="E61" s="4">
        <v>1</v>
      </c>
      <c r="F61" s="4">
        <v>1</v>
      </c>
    </row>
    <row r="62" spans="1:6">
      <c r="A62" s="3">
        <v>-4.05</v>
      </c>
      <c r="B62" s="4">
        <v>3</v>
      </c>
      <c r="C62" s="4">
        <v>3</v>
      </c>
      <c r="D62" s="3">
        <v>4.97</v>
      </c>
      <c r="E62" s="4">
        <v>1</v>
      </c>
      <c r="F62" s="4">
        <v>1</v>
      </c>
    </row>
    <row r="63" spans="1:6">
      <c r="A63" s="3">
        <v>-3.92</v>
      </c>
      <c r="B63" s="4">
        <v>1</v>
      </c>
      <c r="C63" s="4">
        <v>1</v>
      </c>
      <c r="D63" s="3">
        <v>5.3</v>
      </c>
      <c r="E63" s="4">
        <v>1</v>
      </c>
      <c r="F63" s="4">
        <v>1</v>
      </c>
    </row>
    <row r="64" spans="1:6">
      <c r="A64" s="3">
        <v>-3.75</v>
      </c>
      <c r="B64" s="4">
        <v>1</v>
      </c>
      <c r="C64" s="4">
        <v>1</v>
      </c>
      <c r="D64" s="3">
        <v>5.43</v>
      </c>
      <c r="E64" s="4">
        <v>4</v>
      </c>
      <c r="F64" s="4">
        <v>4</v>
      </c>
    </row>
    <row r="65" spans="1:6">
      <c r="A65" s="3">
        <v>-3.58</v>
      </c>
      <c r="B65" s="4">
        <v>1</v>
      </c>
      <c r="C65" s="4">
        <v>1</v>
      </c>
      <c r="D65" s="3">
        <v>5.5</v>
      </c>
      <c r="E65" s="4">
        <v>1</v>
      </c>
      <c r="F65" s="4">
        <v>1</v>
      </c>
    </row>
    <row r="66" spans="1:6">
      <c r="A66" s="3">
        <v>-3.57</v>
      </c>
      <c r="B66" s="4">
        <v>1</v>
      </c>
      <c r="C66" s="4">
        <v>1</v>
      </c>
      <c r="D66" s="3">
        <v>5.58</v>
      </c>
      <c r="E66" s="4">
        <v>1</v>
      </c>
      <c r="F66" s="4">
        <v>1</v>
      </c>
    </row>
    <row r="67" spans="1:6">
      <c r="A67" s="3">
        <v>-3.47</v>
      </c>
      <c r="B67" s="4">
        <v>1</v>
      </c>
      <c r="C67" s="4">
        <v>1</v>
      </c>
      <c r="D67" s="3">
        <v>5.67</v>
      </c>
      <c r="E67" s="4">
        <v>2</v>
      </c>
      <c r="F67" s="4">
        <v>2</v>
      </c>
    </row>
    <row r="68" spans="1:6">
      <c r="A68" s="3">
        <v>-3.3</v>
      </c>
      <c r="B68" s="4">
        <v>2</v>
      </c>
      <c r="C68" s="4">
        <v>2</v>
      </c>
      <c r="D68" s="3">
        <v>5.85</v>
      </c>
      <c r="E68" s="4">
        <v>3</v>
      </c>
      <c r="F68" s="4">
        <v>3</v>
      </c>
    </row>
    <row r="69" spans="1:6">
      <c r="A69" s="3">
        <v>-3.28</v>
      </c>
      <c r="B69" s="4">
        <v>1</v>
      </c>
      <c r="C69" s="4">
        <v>1</v>
      </c>
      <c r="D69" s="3">
        <v>5.87</v>
      </c>
      <c r="E69" s="4">
        <v>2</v>
      </c>
      <c r="F69" s="4">
        <v>2</v>
      </c>
    </row>
    <row r="70" spans="1:6">
      <c r="A70" s="3">
        <v>-3.23</v>
      </c>
      <c r="B70" s="4">
        <v>4</v>
      </c>
      <c r="C70" s="4">
        <v>4</v>
      </c>
      <c r="D70" s="3">
        <v>5.88</v>
      </c>
      <c r="E70" s="4">
        <v>1</v>
      </c>
      <c r="F70" s="4">
        <v>1</v>
      </c>
    </row>
    <row r="71" spans="1:6">
      <c r="A71" s="3">
        <v>-3.2</v>
      </c>
      <c r="B71" s="4">
        <v>3</v>
      </c>
      <c r="C71" s="4">
        <v>3</v>
      </c>
      <c r="D71" s="3">
        <v>5.9</v>
      </c>
      <c r="E71" s="4">
        <v>4</v>
      </c>
      <c r="F71" s="4">
        <v>4</v>
      </c>
    </row>
    <row r="72" spans="1:6">
      <c r="A72" s="3">
        <v>-3.17</v>
      </c>
      <c r="B72" s="4">
        <v>1</v>
      </c>
      <c r="C72" s="4">
        <v>1</v>
      </c>
      <c r="D72" s="3">
        <v>5.92</v>
      </c>
      <c r="E72" s="4">
        <v>5</v>
      </c>
      <c r="F72" s="4">
        <v>5</v>
      </c>
    </row>
    <row r="73" spans="1:6">
      <c r="A73" s="3">
        <v>-3.15</v>
      </c>
      <c r="B73" s="4">
        <v>1</v>
      </c>
      <c r="C73" s="4">
        <v>1</v>
      </c>
      <c r="D73" s="3">
        <v>5.93</v>
      </c>
      <c r="E73" s="4">
        <v>7</v>
      </c>
      <c r="F73" s="4">
        <v>7</v>
      </c>
    </row>
    <row r="74" spans="1:6">
      <c r="A74" s="3">
        <v>-3.12</v>
      </c>
      <c r="B74" s="4">
        <v>1</v>
      </c>
      <c r="C74" s="4">
        <v>1</v>
      </c>
      <c r="D74" s="3">
        <v>5.95</v>
      </c>
      <c r="E74" s="4">
        <v>1</v>
      </c>
      <c r="F74" s="4">
        <v>1</v>
      </c>
    </row>
    <row r="75" spans="1:6">
      <c r="A75" s="3">
        <v>-3.07</v>
      </c>
      <c r="B75" s="4">
        <v>2</v>
      </c>
      <c r="C75" s="4">
        <v>2</v>
      </c>
      <c r="D75" s="3">
        <v>5.97</v>
      </c>
      <c r="E75" s="4">
        <v>2</v>
      </c>
      <c r="F75" s="4">
        <v>2</v>
      </c>
    </row>
    <row r="76" spans="1:6">
      <c r="A76" s="3">
        <v>-3.05</v>
      </c>
      <c r="B76" s="4">
        <v>2</v>
      </c>
      <c r="C76" s="4">
        <v>2</v>
      </c>
      <c r="D76" s="3">
        <v>6</v>
      </c>
      <c r="E76" s="4">
        <v>1</v>
      </c>
      <c r="F76" s="4">
        <v>1</v>
      </c>
    </row>
    <row r="77" spans="1:6">
      <c r="A77" s="3">
        <v>-3.02</v>
      </c>
      <c r="B77" s="4">
        <v>2</v>
      </c>
      <c r="C77" s="4">
        <v>2</v>
      </c>
      <c r="D77" s="3">
        <v>6.02</v>
      </c>
      <c r="E77" s="4">
        <v>2</v>
      </c>
      <c r="F77" s="4">
        <v>2</v>
      </c>
    </row>
    <row r="78" spans="1:6">
      <c r="A78" s="3">
        <v>-2.98</v>
      </c>
      <c r="B78" s="4">
        <v>2</v>
      </c>
      <c r="C78" s="4">
        <v>2</v>
      </c>
      <c r="D78" s="3">
        <v>6.07</v>
      </c>
      <c r="E78" s="4">
        <v>1</v>
      </c>
      <c r="F78" s="4">
        <v>1</v>
      </c>
    </row>
    <row r="79" spans="1:6">
      <c r="A79" s="3">
        <v>-2.97</v>
      </c>
      <c r="B79" s="4">
        <v>4</v>
      </c>
      <c r="C79" s="4">
        <v>4</v>
      </c>
      <c r="D79" s="3">
        <v>6.1</v>
      </c>
      <c r="E79" s="4">
        <v>2</v>
      </c>
      <c r="F79" s="4">
        <v>2</v>
      </c>
    </row>
    <row r="80" spans="1:6">
      <c r="A80" s="3">
        <v>-2.93</v>
      </c>
      <c r="B80" s="4">
        <v>3</v>
      </c>
      <c r="C80" s="4">
        <v>3</v>
      </c>
      <c r="D80" s="3">
        <v>6.18</v>
      </c>
      <c r="E80" s="4">
        <v>1</v>
      </c>
      <c r="F80" s="4">
        <v>1</v>
      </c>
    </row>
    <row r="81" spans="1:6">
      <c r="A81" s="3">
        <v>-2.92</v>
      </c>
      <c r="B81" s="4">
        <v>4</v>
      </c>
      <c r="C81" s="4">
        <v>4</v>
      </c>
      <c r="D81" s="3">
        <v>6.37</v>
      </c>
      <c r="E81" s="4">
        <v>1</v>
      </c>
      <c r="F81" s="4">
        <v>1</v>
      </c>
    </row>
    <row r="82" spans="1:6">
      <c r="A82" s="3">
        <v>-2.9</v>
      </c>
      <c r="B82" s="4">
        <v>3</v>
      </c>
      <c r="C82" s="4">
        <v>3</v>
      </c>
      <c r="D82" s="3">
        <v>6.58</v>
      </c>
      <c r="E82" s="4">
        <v>1</v>
      </c>
      <c r="F82" s="4">
        <v>1</v>
      </c>
    </row>
    <row r="83" spans="1:6">
      <c r="A83" s="3">
        <v>-2.87</v>
      </c>
      <c r="B83" s="4">
        <v>2</v>
      </c>
      <c r="C83" s="4">
        <v>2</v>
      </c>
      <c r="D83" s="3">
        <v>6.6</v>
      </c>
      <c r="E83" s="4">
        <v>1</v>
      </c>
      <c r="F83" s="4">
        <v>1</v>
      </c>
    </row>
    <row r="84" spans="1:6">
      <c r="A84" s="3">
        <v>-2.85</v>
      </c>
      <c r="B84" s="4">
        <v>2</v>
      </c>
      <c r="C84" s="4">
        <v>2</v>
      </c>
      <c r="D84" s="3">
        <v>6.62</v>
      </c>
      <c r="E84" s="4">
        <v>1</v>
      </c>
      <c r="F84" s="4">
        <v>1</v>
      </c>
    </row>
    <row r="85" spans="1:6">
      <c r="A85" s="3">
        <v>-2.83</v>
      </c>
      <c r="B85" s="4">
        <v>5</v>
      </c>
      <c r="C85" s="4">
        <v>5</v>
      </c>
      <c r="D85" s="3">
        <v>6.88</v>
      </c>
      <c r="E85" s="4">
        <v>7</v>
      </c>
      <c r="F85" s="4">
        <v>7</v>
      </c>
    </row>
    <row r="86" spans="1:6">
      <c r="A86" s="3">
        <v>-2.82</v>
      </c>
      <c r="B86" s="4">
        <v>2</v>
      </c>
      <c r="C86" s="4">
        <v>2</v>
      </c>
      <c r="D86" s="3">
        <v>6.9</v>
      </c>
      <c r="E86" s="4">
        <v>1</v>
      </c>
      <c r="F86" s="4">
        <v>1</v>
      </c>
    </row>
    <row r="87" spans="1:6">
      <c r="A87" s="3">
        <v>-2.8</v>
      </c>
      <c r="B87" s="4">
        <v>13</v>
      </c>
      <c r="C87" s="4">
        <v>13</v>
      </c>
      <c r="D87" s="3">
        <v>7.23</v>
      </c>
      <c r="E87" s="4">
        <v>1</v>
      </c>
      <c r="F87" s="4">
        <v>1</v>
      </c>
    </row>
    <row r="88" spans="1:6">
      <c r="A88" s="3">
        <v>-2.78</v>
      </c>
      <c r="B88" s="4">
        <v>1</v>
      </c>
      <c r="C88" s="4">
        <v>1</v>
      </c>
      <c r="D88" s="3">
        <v>7.42</v>
      </c>
      <c r="E88" s="4">
        <v>7</v>
      </c>
      <c r="F88" s="4">
        <v>7</v>
      </c>
    </row>
    <row r="89" spans="1:6">
      <c r="A89" s="3">
        <v>-2.77</v>
      </c>
      <c r="B89" s="4">
        <v>5</v>
      </c>
      <c r="C89" s="4">
        <v>5</v>
      </c>
      <c r="D89" s="3">
        <v>7.58</v>
      </c>
      <c r="E89" s="4">
        <v>1</v>
      </c>
      <c r="F89" s="4">
        <v>1</v>
      </c>
    </row>
    <row r="90" spans="1:6">
      <c r="A90" s="3">
        <v>-2.7</v>
      </c>
      <c r="B90" s="4">
        <v>2</v>
      </c>
      <c r="C90" s="4">
        <v>2</v>
      </c>
      <c r="D90" s="3">
        <v>8.0299999999999994</v>
      </c>
      <c r="E90" s="4">
        <v>2</v>
      </c>
      <c r="F90" s="4">
        <v>2</v>
      </c>
    </row>
    <row r="91" spans="1:6">
      <c r="A91" s="3">
        <v>-2.68</v>
      </c>
      <c r="B91" s="4">
        <v>1</v>
      </c>
      <c r="C91" s="4">
        <v>1</v>
      </c>
      <c r="D91" s="3">
        <v>8.2799999999999994</v>
      </c>
      <c r="E91" s="4">
        <v>1</v>
      </c>
      <c r="F91" s="4">
        <v>1</v>
      </c>
    </row>
    <row r="92" spans="1:6">
      <c r="A92" s="3">
        <v>-2.67</v>
      </c>
      <c r="B92" s="4">
        <v>2</v>
      </c>
      <c r="C92" s="4">
        <v>2</v>
      </c>
      <c r="D92" s="3">
        <v>8.4</v>
      </c>
      <c r="E92" s="4">
        <v>1</v>
      </c>
      <c r="F92" s="4">
        <v>1</v>
      </c>
    </row>
    <row r="93" spans="1:6">
      <c r="A93" s="3">
        <v>-2.65</v>
      </c>
      <c r="B93" s="4">
        <v>2</v>
      </c>
      <c r="C93" s="4">
        <v>2</v>
      </c>
      <c r="D93" s="3">
        <v>8.5</v>
      </c>
      <c r="E93" s="4">
        <v>1</v>
      </c>
      <c r="F93" s="4">
        <v>1</v>
      </c>
    </row>
    <row r="94" spans="1:6">
      <c r="A94" s="3">
        <v>-2.63</v>
      </c>
      <c r="B94" s="4">
        <v>3</v>
      </c>
      <c r="C94" s="4">
        <v>3</v>
      </c>
      <c r="D94" s="3">
        <v>8.57</v>
      </c>
      <c r="E94" s="4">
        <v>3</v>
      </c>
      <c r="F94" s="4">
        <v>3</v>
      </c>
    </row>
    <row r="95" spans="1:6">
      <c r="A95" s="3">
        <v>-2.6</v>
      </c>
      <c r="B95" s="4">
        <v>1</v>
      </c>
      <c r="C95" s="4">
        <v>1</v>
      </c>
      <c r="D95" s="3">
        <v>8.65</v>
      </c>
      <c r="E95" s="4">
        <v>2</v>
      </c>
      <c r="F95" s="4">
        <v>2</v>
      </c>
    </row>
    <row r="96" spans="1:6">
      <c r="A96" s="3">
        <v>-2.58</v>
      </c>
      <c r="B96" s="4">
        <v>1</v>
      </c>
      <c r="C96" s="4">
        <v>1</v>
      </c>
      <c r="D96" s="3">
        <v>8.67</v>
      </c>
      <c r="E96" s="4">
        <v>5</v>
      </c>
      <c r="F96" s="4">
        <v>5</v>
      </c>
    </row>
    <row r="97" spans="1:6">
      <c r="A97" s="3">
        <v>-2.5499999999999998</v>
      </c>
      <c r="B97" s="4">
        <v>3</v>
      </c>
      <c r="C97" s="4">
        <v>3</v>
      </c>
      <c r="D97" s="3">
        <v>8.68</v>
      </c>
      <c r="E97" s="4">
        <v>1</v>
      </c>
      <c r="F97" s="4">
        <v>1</v>
      </c>
    </row>
    <row r="98" spans="1:6">
      <c r="A98" s="3">
        <v>-2.5300000000000002</v>
      </c>
      <c r="B98" s="4">
        <v>4</v>
      </c>
      <c r="C98" s="4">
        <v>4</v>
      </c>
      <c r="D98" s="3">
        <v>8.77</v>
      </c>
      <c r="E98" s="4">
        <v>1</v>
      </c>
      <c r="F98" s="4">
        <v>1</v>
      </c>
    </row>
    <row r="99" spans="1:6">
      <c r="A99" s="3">
        <v>-2.52</v>
      </c>
      <c r="B99" s="4">
        <v>1</v>
      </c>
      <c r="C99" s="4">
        <v>1</v>
      </c>
      <c r="D99" s="3">
        <v>8.8000000000000007</v>
      </c>
      <c r="E99" s="4">
        <v>1</v>
      </c>
      <c r="F99" s="4">
        <v>1</v>
      </c>
    </row>
    <row r="100" spans="1:6">
      <c r="A100" s="3">
        <v>-2.5</v>
      </c>
      <c r="B100" s="4">
        <v>1</v>
      </c>
      <c r="C100" s="4">
        <v>1</v>
      </c>
      <c r="D100" s="3">
        <v>8.8699999999999992</v>
      </c>
      <c r="E100" s="4">
        <v>1</v>
      </c>
      <c r="F100" s="4">
        <v>1</v>
      </c>
    </row>
    <row r="101" spans="1:6">
      <c r="A101" s="3">
        <v>-2.48</v>
      </c>
      <c r="B101" s="4">
        <v>1</v>
      </c>
      <c r="C101" s="4">
        <v>1</v>
      </c>
      <c r="D101" s="3">
        <v>8.9</v>
      </c>
      <c r="E101" s="4">
        <v>1</v>
      </c>
      <c r="F101" s="4">
        <v>1</v>
      </c>
    </row>
    <row r="102" spans="1:6">
      <c r="A102" s="3">
        <v>-2.4500000000000002</v>
      </c>
      <c r="B102" s="4">
        <v>1</v>
      </c>
      <c r="C102" s="4">
        <v>1</v>
      </c>
      <c r="D102" s="3">
        <v>9.1199999999999992</v>
      </c>
      <c r="E102" s="4">
        <v>3</v>
      </c>
      <c r="F102" s="4">
        <v>3</v>
      </c>
    </row>
    <row r="103" spans="1:6">
      <c r="A103" s="3">
        <v>-2.4300000000000002</v>
      </c>
      <c r="B103" s="4">
        <v>5</v>
      </c>
      <c r="C103" s="4">
        <v>5</v>
      </c>
      <c r="D103" s="3">
        <v>9.65</v>
      </c>
      <c r="E103" s="4">
        <v>1</v>
      </c>
      <c r="F103" s="4">
        <v>1</v>
      </c>
    </row>
    <row r="104" spans="1:6">
      <c r="A104" s="3">
        <v>-2.42</v>
      </c>
      <c r="B104" s="4">
        <v>2</v>
      </c>
      <c r="C104" s="4">
        <v>2</v>
      </c>
      <c r="D104" s="3">
        <v>9.67</v>
      </c>
      <c r="E104" s="4">
        <v>1</v>
      </c>
      <c r="F104" s="4">
        <v>1</v>
      </c>
    </row>
    <row r="105" spans="1:6">
      <c r="A105" s="3">
        <v>-2.4</v>
      </c>
      <c r="B105" s="4">
        <v>1</v>
      </c>
      <c r="C105" s="4">
        <v>1</v>
      </c>
      <c r="D105" s="3">
        <v>9.77</v>
      </c>
      <c r="E105" s="4">
        <v>1</v>
      </c>
      <c r="F105" s="4">
        <v>1</v>
      </c>
    </row>
    <row r="106" spans="1:6">
      <c r="A106" s="3">
        <v>-2.38</v>
      </c>
      <c r="B106" s="4">
        <v>1</v>
      </c>
      <c r="C106" s="4">
        <v>1</v>
      </c>
      <c r="D106" s="3">
        <v>9.93</v>
      </c>
      <c r="E106" s="4">
        <v>1</v>
      </c>
      <c r="F106" s="4">
        <v>1</v>
      </c>
    </row>
    <row r="107" spans="1:6">
      <c r="A107" s="3">
        <v>-2.35</v>
      </c>
      <c r="B107" s="4">
        <v>2</v>
      </c>
      <c r="C107" s="4">
        <v>2</v>
      </c>
      <c r="D107" s="3">
        <v>10.48</v>
      </c>
      <c r="E107" s="4">
        <v>1</v>
      </c>
      <c r="F107" s="4">
        <v>1</v>
      </c>
    </row>
    <row r="108" spans="1:6">
      <c r="A108" s="3">
        <v>-2.33</v>
      </c>
      <c r="B108" s="4">
        <v>3</v>
      </c>
      <c r="C108" s="4">
        <v>3</v>
      </c>
      <c r="D108" s="3">
        <v>10.52</v>
      </c>
      <c r="E108" s="4">
        <v>1</v>
      </c>
      <c r="F108" s="4">
        <v>1</v>
      </c>
    </row>
    <row r="109" spans="1:6">
      <c r="A109" s="3">
        <v>-2.3199999999999998</v>
      </c>
      <c r="B109" s="4">
        <v>6</v>
      </c>
      <c r="C109" s="4">
        <v>6</v>
      </c>
      <c r="D109" s="3">
        <v>10.55</v>
      </c>
      <c r="E109" s="4">
        <v>1</v>
      </c>
      <c r="F109" s="4">
        <v>1</v>
      </c>
    </row>
    <row r="110" spans="1:6">
      <c r="A110" s="3">
        <v>-2.2800000000000002</v>
      </c>
      <c r="B110" s="4">
        <v>3</v>
      </c>
      <c r="C110" s="4">
        <v>3</v>
      </c>
      <c r="D110" s="3">
        <v>10.87</v>
      </c>
      <c r="E110" s="4">
        <v>1</v>
      </c>
      <c r="F110" s="4">
        <v>1</v>
      </c>
    </row>
    <row r="111" spans="1:6">
      <c r="A111" s="3">
        <v>-2.27</v>
      </c>
      <c r="B111" s="4">
        <v>2</v>
      </c>
      <c r="C111" s="4">
        <v>2</v>
      </c>
      <c r="D111" s="3">
        <v>10.88</v>
      </c>
      <c r="E111" s="4">
        <v>2</v>
      </c>
      <c r="F111" s="4">
        <v>2</v>
      </c>
    </row>
    <row r="112" spans="1:6">
      <c r="A112" s="3">
        <v>-2.25</v>
      </c>
      <c r="B112" s="4">
        <v>2</v>
      </c>
      <c r="C112" s="4">
        <v>2</v>
      </c>
      <c r="D112" s="3">
        <v>10.93</v>
      </c>
      <c r="E112" s="4">
        <v>1</v>
      </c>
      <c r="F112" s="4">
        <v>1</v>
      </c>
    </row>
    <row r="113" spans="1:6">
      <c r="A113" s="3">
        <v>-2.23</v>
      </c>
      <c r="B113" s="4">
        <v>5</v>
      </c>
      <c r="C113" s="4">
        <v>5</v>
      </c>
      <c r="D113" s="3">
        <v>11.22</v>
      </c>
      <c r="E113" s="4">
        <v>1</v>
      </c>
      <c r="F113" s="4">
        <v>1</v>
      </c>
    </row>
    <row r="114" spans="1:6">
      <c r="A114" s="3">
        <v>-2.2200000000000002</v>
      </c>
      <c r="B114" s="4">
        <v>7</v>
      </c>
      <c r="C114" s="4">
        <v>7</v>
      </c>
      <c r="D114" s="3">
        <v>11.38</v>
      </c>
      <c r="E114" s="4">
        <v>1</v>
      </c>
      <c r="F114" s="4">
        <v>1</v>
      </c>
    </row>
    <row r="115" spans="1:6">
      <c r="A115" s="3">
        <v>-2.2000000000000002</v>
      </c>
      <c r="B115" s="4">
        <v>2</v>
      </c>
      <c r="C115" s="4">
        <v>2</v>
      </c>
      <c r="D115" s="3">
        <v>11.43</v>
      </c>
      <c r="E115" s="4">
        <v>1</v>
      </c>
      <c r="F115" s="4">
        <v>1</v>
      </c>
    </row>
    <row r="116" spans="1:6">
      <c r="A116" s="3">
        <v>-2.1800000000000002</v>
      </c>
      <c r="B116" s="4">
        <v>2</v>
      </c>
      <c r="C116" s="4">
        <v>2</v>
      </c>
      <c r="D116" s="3">
        <v>11.87</v>
      </c>
      <c r="E116" s="4">
        <v>1</v>
      </c>
      <c r="F116" s="4">
        <v>1</v>
      </c>
    </row>
    <row r="117" spans="1:6">
      <c r="A117" s="3">
        <v>-2.17</v>
      </c>
      <c r="B117" s="4">
        <v>3</v>
      </c>
      <c r="C117" s="4">
        <v>3</v>
      </c>
      <c r="D117" s="3">
        <v>11.92</v>
      </c>
      <c r="E117" s="4">
        <v>1</v>
      </c>
      <c r="F117" s="4">
        <v>1</v>
      </c>
    </row>
    <row r="118" spans="1:6">
      <c r="A118" s="3">
        <v>-2.12</v>
      </c>
      <c r="B118" s="4">
        <v>1</v>
      </c>
      <c r="C118" s="4">
        <v>1</v>
      </c>
      <c r="D118" s="3">
        <v>12</v>
      </c>
      <c r="E118" s="4">
        <v>1</v>
      </c>
      <c r="F118" s="4">
        <v>1</v>
      </c>
    </row>
    <row r="119" spans="1:6">
      <c r="A119" s="3">
        <v>-2.1</v>
      </c>
      <c r="B119" s="4">
        <v>1</v>
      </c>
      <c r="C119" s="4">
        <v>1</v>
      </c>
      <c r="D119" s="3">
        <v>12.33</v>
      </c>
      <c r="E119" s="4">
        <v>1</v>
      </c>
      <c r="F119" s="4">
        <v>1</v>
      </c>
    </row>
    <row r="120" spans="1:6">
      <c r="A120" s="3">
        <v>-2</v>
      </c>
      <c r="B120" s="4">
        <v>5</v>
      </c>
      <c r="C120" s="4">
        <v>5</v>
      </c>
      <c r="D120" s="3">
        <v>12.38</v>
      </c>
      <c r="E120" s="4">
        <v>1</v>
      </c>
      <c r="F120" s="4">
        <v>1</v>
      </c>
    </row>
    <row r="121" spans="1:6">
      <c r="A121" s="3">
        <v>-1.92</v>
      </c>
      <c r="B121" s="4">
        <v>1</v>
      </c>
      <c r="C121" s="4">
        <v>1</v>
      </c>
      <c r="D121" s="3">
        <v>12.5</v>
      </c>
      <c r="E121" s="4">
        <v>2</v>
      </c>
      <c r="F121" s="4">
        <v>2</v>
      </c>
    </row>
    <row r="122" spans="1:6">
      <c r="A122" s="3">
        <v>-1.9</v>
      </c>
      <c r="B122" s="4">
        <v>3</v>
      </c>
      <c r="C122" s="4">
        <v>3</v>
      </c>
      <c r="D122" s="3">
        <v>12.55</v>
      </c>
      <c r="E122" s="4">
        <v>1</v>
      </c>
      <c r="F122" s="4">
        <v>1</v>
      </c>
    </row>
    <row r="123" spans="1:6">
      <c r="A123" s="3">
        <v>-1.88</v>
      </c>
      <c r="B123" s="4">
        <v>1</v>
      </c>
      <c r="C123" s="4">
        <v>1</v>
      </c>
      <c r="D123" s="3">
        <v>12.93</v>
      </c>
      <c r="E123" s="4">
        <v>1</v>
      </c>
      <c r="F123" s="4">
        <v>1</v>
      </c>
    </row>
    <row r="124" spans="1:6">
      <c r="A124" s="3">
        <v>-1.87</v>
      </c>
      <c r="B124" s="4">
        <v>3</v>
      </c>
      <c r="C124" s="4">
        <v>3</v>
      </c>
      <c r="D124" s="3">
        <v>13.4</v>
      </c>
      <c r="E124" s="4">
        <v>1</v>
      </c>
      <c r="F124" s="4">
        <v>1</v>
      </c>
    </row>
    <row r="125" spans="1:6">
      <c r="A125" s="3">
        <v>-1.85</v>
      </c>
      <c r="B125" s="4">
        <v>1</v>
      </c>
      <c r="C125" s="4">
        <v>1</v>
      </c>
      <c r="D125" s="3">
        <v>14.4</v>
      </c>
      <c r="E125" s="4">
        <v>1</v>
      </c>
      <c r="F125" s="4">
        <v>1</v>
      </c>
    </row>
    <row r="126" spans="1:6">
      <c r="A126" s="3">
        <v>-1.83</v>
      </c>
      <c r="B126" s="4">
        <v>2</v>
      </c>
      <c r="C126" s="4">
        <v>2</v>
      </c>
      <c r="D126" s="3">
        <v>14.72</v>
      </c>
      <c r="E126" s="4">
        <v>1</v>
      </c>
      <c r="F126" s="4">
        <v>1</v>
      </c>
    </row>
    <row r="127" spans="1:6">
      <c r="A127" s="3">
        <v>-1.8</v>
      </c>
      <c r="B127" s="4">
        <v>4</v>
      </c>
      <c r="C127" s="4">
        <v>4</v>
      </c>
      <c r="D127" s="3">
        <v>15.08</v>
      </c>
      <c r="E127" s="4">
        <v>1</v>
      </c>
      <c r="F127" s="4">
        <v>1</v>
      </c>
    </row>
    <row r="128" spans="1:6">
      <c r="A128" s="3">
        <v>-1.78</v>
      </c>
      <c r="B128" s="4">
        <v>5</v>
      </c>
      <c r="C128" s="4">
        <v>5</v>
      </c>
      <c r="D128" s="3">
        <v>15.78</v>
      </c>
      <c r="E128" s="4">
        <v>1</v>
      </c>
      <c r="F128" s="4">
        <v>1</v>
      </c>
    </row>
    <row r="129" spans="1:6">
      <c r="A129" s="3">
        <v>-1.75</v>
      </c>
      <c r="B129" s="4">
        <v>1</v>
      </c>
      <c r="C129" s="4">
        <v>1</v>
      </c>
      <c r="D129" s="3">
        <v>17.170000000000002</v>
      </c>
      <c r="E129" s="4">
        <v>1</v>
      </c>
      <c r="F129" s="4">
        <v>1</v>
      </c>
    </row>
    <row r="130" spans="1:6">
      <c r="A130" s="3">
        <v>-1.73</v>
      </c>
      <c r="B130" s="4">
        <v>1</v>
      </c>
      <c r="C130" s="4">
        <v>1</v>
      </c>
      <c r="D130" s="3">
        <v>17.38</v>
      </c>
      <c r="E130" s="4">
        <v>1</v>
      </c>
      <c r="F130" s="4">
        <v>1</v>
      </c>
    </row>
    <row r="131" spans="1:6">
      <c r="A131" s="3">
        <v>-1.72</v>
      </c>
      <c r="B131" s="4">
        <v>2</v>
      </c>
      <c r="C131" s="4">
        <v>2</v>
      </c>
      <c r="D131" s="3">
        <v>17.920000000000002</v>
      </c>
      <c r="E131" s="4">
        <v>1</v>
      </c>
      <c r="F131" s="4">
        <v>1</v>
      </c>
    </row>
    <row r="132" spans="1:6">
      <c r="A132" s="3">
        <v>-1.7000000000000002</v>
      </c>
      <c r="B132" s="4">
        <v>3</v>
      </c>
      <c r="C132" s="4">
        <v>3</v>
      </c>
      <c r="D132" s="3">
        <v>18.07</v>
      </c>
      <c r="E132" s="4">
        <v>1</v>
      </c>
      <c r="F132" s="4">
        <v>1</v>
      </c>
    </row>
    <row r="133" spans="1:6">
      <c r="A133" s="3">
        <v>-1.6800000000000002</v>
      </c>
      <c r="B133" s="4">
        <v>2</v>
      </c>
      <c r="C133" s="4">
        <v>2</v>
      </c>
      <c r="D133" s="3">
        <v>18.100000000000001</v>
      </c>
      <c r="E133" s="4">
        <v>2</v>
      </c>
      <c r="F133" s="4">
        <v>2</v>
      </c>
    </row>
    <row r="134" spans="1:6">
      <c r="A134" s="3">
        <v>-1.63</v>
      </c>
      <c r="B134" s="4">
        <v>1</v>
      </c>
      <c r="C134" s="4">
        <v>1</v>
      </c>
      <c r="D134" s="3">
        <v>18.12</v>
      </c>
      <c r="E134" s="4">
        <v>1</v>
      </c>
      <c r="F134" s="4">
        <v>1</v>
      </c>
    </row>
    <row r="135" spans="1:6">
      <c r="A135" s="3">
        <v>-1.6</v>
      </c>
      <c r="B135" s="4">
        <v>9</v>
      </c>
      <c r="C135" s="4">
        <v>9</v>
      </c>
      <c r="D135" s="3">
        <v>18.149999999999999</v>
      </c>
      <c r="E135" s="4">
        <v>1</v>
      </c>
      <c r="F135" s="4">
        <v>1</v>
      </c>
    </row>
    <row r="136" spans="1:6">
      <c r="A136" s="3">
        <v>-1.58</v>
      </c>
      <c r="B136" s="4">
        <v>6</v>
      </c>
      <c r="C136" s="4">
        <v>6</v>
      </c>
      <c r="D136" s="3">
        <v>18.75</v>
      </c>
      <c r="E136" s="4">
        <v>1</v>
      </c>
      <c r="F136" s="4">
        <v>1</v>
      </c>
    </row>
    <row r="137" spans="1:6">
      <c r="A137" s="3">
        <v>-1.57</v>
      </c>
      <c r="B137" s="4">
        <v>8</v>
      </c>
      <c r="C137" s="4">
        <v>8</v>
      </c>
      <c r="D137" s="3">
        <v>21.7</v>
      </c>
      <c r="E137" s="4">
        <v>1</v>
      </c>
      <c r="F137" s="4">
        <v>1</v>
      </c>
    </row>
    <row r="138" spans="1:6">
      <c r="A138" s="3">
        <v>-1.55</v>
      </c>
      <c r="B138" s="4">
        <v>9</v>
      </c>
      <c r="C138" s="4">
        <v>9</v>
      </c>
      <c r="D138" s="3">
        <v>21.73</v>
      </c>
      <c r="E138" s="4">
        <v>2</v>
      </c>
      <c r="F138" s="4">
        <v>2</v>
      </c>
    </row>
    <row r="139" spans="1:6">
      <c r="A139" s="3">
        <v>-1.53</v>
      </c>
      <c r="B139" s="4">
        <v>44</v>
      </c>
      <c r="C139" s="4">
        <v>44</v>
      </c>
      <c r="D139" s="3">
        <v>21.77</v>
      </c>
      <c r="E139" s="4">
        <v>2</v>
      </c>
      <c r="F139" s="4">
        <v>2</v>
      </c>
    </row>
    <row r="140" spans="1:6">
      <c r="A140" s="3">
        <v>-1.52</v>
      </c>
      <c r="B140" s="4">
        <v>2</v>
      </c>
      <c r="C140" s="4">
        <v>2</v>
      </c>
      <c r="D140" s="3">
        <v>21.8</v>
      </c>
      <c r="E140" s="4">
        <v>1</v>
      </c>
      <c r="F140" s="4">
        <v>1</v>
      </c>
    </row>
    <row r="141" spans="1:6">
      <c r="A141" s="3">
        <v>-1.5</v>
      </c>
      <c r="B141" s="4">
        <v>7</v>
      </c>
      <c r="C141" s="4">
        <v>7</v>
      </c>
      <c r="D141" s="3">
        <v>21.82</v>
      </c>
      <c r="E141" s="4">
        <v>1</v>
      </c>
      <c r="F141" s="4">
        <v>1</v>
      </c>
    </row>
    <row r="142" spans="1:6">
      <c r="A142" s="3">
        <v>-1.48</v>
      </c>
      <c r="B142" s="4">
        <v>7</v>
      </c>
      <c r="C142" s="4">
        <v>7</v>
      </c>
      <c r="D142" s="3">
        <v>22.22</v>
      </c>
      <c r="E142" s="4">
        <v>1</v>
      </c>
      <c r="F142" s="4">
        <v>1</v>
      </c>
    </row>
    <row r="143" spans="1:6">
      <c r="A143" s="3">
        <v>-1.47</v>
      </c>
      <c r="B143" s="4">
        <v>6</v>
      </c>
      <c r="C143" s="4">
        <v>6</v>
      </c>
      <c r="D143" s="3">
        <v>22.27</v>
      </c>
      <c r="E143" s="4">
        <v>2</v>
      </c>
      <c r="F143" s="4">
        <v>2</v>
      </c>
    </row>
    <row r="144" spans="1:6">
      <c r="A144" s="3">
        <v>-1.45</v>
      </c>
      <c r="B144" s="4">
        <v>3</v>
      </c>
      <c r="C144" s="4">
        <v>3</v>
      </c>
      <c r="D144" s="3">
        <v>22.47</v>
      </c>
      <c r="E144" s="4">
        <v>1</v>
      </c>
      <c r="F144" s="4">
        <v>1</v>
      </c>
    </row>
    <row r="145" spans="1:6">
      <c r="A145" s="3">
        <v>-1.43</v>
      </c>
      <c r="B145" s="4">
        <v>1</v>
      </c>
      <c r="C145" s="4">
        <v>1</v>
      </c>
      <c r="D145" s="3">
        <v>22.53</v>
      </c>
      <c r="E145" s="4">
        <v>2</v>
      </c>
      <c r="F145" s="4">
        <v>2</v>
      </c>
    </row>
    <row r="146" spans="1:6">
      <c r="A146" s="3">
        <v>-1.42</v>
      </c>
      <c r="B146" s="4">
        <v>1</v>
      </c>
      <c r="C146" s="4">
        <v>1</v>
      </c>
      <c r="D146" s="3">
        <v>22.67</v>
      </c>
      <c r="E146" s="4">
        <v>1</v>
      </c>
      <c r="F146" s="4">
        <v>1</v>
      </c>
    </row>
    <row r="147" spans="1:6">
      <c r="A147" s="3">
        <v>-1.4</v>
      </c>
      <c r="B147" s="4">
        <v>4</v>
      </c>
      <c r="C147" s="4">
        <v>4</v>
      </c>
      <c r="D147" s="3">
        <v>22.87</v>
      </c>
      <c r="E147" s="4">
        <v>1</v>
      </c>
      <c r="F147" s="4">
        <v>1</v>
      </c>
    </row>
    <row r="148" spans="1:6">
      <c r="A148" s="3">
        <v>-1.38</v>
      </c>
      <c r="B148" s="4">
        <v>1</v>
      </c>
      <c r="C148" s="4">
        <v>1</v>
      </c>
      <c r="D148" s="3">
        <v>22.9</v>
      </c>
      <c r="E148" s="4">
        <v>1</v>
      </c>
      <c r="F148" s="4">
        <v>1</v>
      </c>
    </row>
    <row r="149" spans="1:6">
      <c r="A149" s="3">
        <v>-1.37</v>
      </c>
      <c r="B149" s="4">
        <v>1</v>
      </c>
      <c r="C149" s="4">
        <v>1</v>
      </c>
      <c r="D149" s="3">
        <v>23.12</v>
      </c>
      <c r="E149" s="4">
        <v>2</v>
      </c>
      <c r="F149" s="4">
        <v>2</v>
      </c>
    </row>
    <row r="150" spans="1:6">
      <c r="A150" s="3">
        <v>-1.35</v>
      </c>
      <c r="B150" s="4">
        <v>1</v>
      </c>
      <c r="C150" s="4">
        <v>1</v>
      </c>
      <c r="D150" s="3">
        <v>23.17</v>
      </c>
      <c r="E150" s="4">
        <v>1</v>
      </c>
      <c r="F150" s="4">
        <v>1</v>
      </c>
    </row>
    <row r="151" spans="1:6">
      <c r="A151" s="3">
        <v>-1.33</v>
      </c>
      <c r="B151" s="4">
        <v>2</v>
      </c>
      <c r="C151" s="4">
        <v>2</v>
      </c>
      <c r="D151" s="3">
        <v>23.33</v>
      </c>
      <c r="E151" s="4">
        <v>1</v>
      </c>
      <c r="F151" s="4">
        <v>1</v>
      </c>
    </row>
    <row r="152" spans="1:6">
      <c r="A152" s="3">
        <v>-1.32</v>
      </c>
      <c r="B152" s="4">
        <v>6</v>
      </c>
      <c r="C152" s="4">
        <v>6</v>
      </c>
      <c r="D152" s="3">
        <v>23.5</v>
      </c>
      <c r="E152" s="4">
        <v>1</v>
      </c>
      <c r="F152" s="4">
        <v>1</v>
      </c>
    </row>
    <row r="153" spans="1:6">
      <c r="A153" s="3">
        <v>-1.3</v>
      </c>
      <c r="B153" s="4">
        <v>5</v>
      </c>
      <c r="C153" s="4">
        <v>5</v>
      </c>
      <c r="D153" s="3">
        <v>23.68</v>
      </c>
      <c r="E153" s="4">
        <v>1</v>
      </c>
      <c r="F153" s="4">
        <v>1</v>
      </c>
    </row>
    <row r="154" spans="1:6">
      <c r="A154" s="3">
        <v>-1.28</v>
      </c>
      <c r="B154" s="4">
        <v>1</v>
      </c>
      <c r="C154" s="4">
        <v>1</v>
      </c>
      <c r="D154" s="3">
        <v>23.73</v>
      </c>
      <c r="E154" s="4">
        <v>1</v>
      </c>
      <c r="F154" s="4">
        <v>1</v>
      </c>
    </row>
    <row r="155" spans="1:6">
      <c r="A155" s="3">
        <v>-1.27</v>
      </c>
      <c r="B155" s="4">
        <v>2</v>
      </c>
      <c r="C155" s="4">
        <v>2</v>
      </c>
      <c r="D155" s="3">
        <v>23.97</v>
      </c>
      <c r="E155" s="4">
        <v>2</v>
      </c>
      <c r="F155" s="4">
        <v>2</v>
      </c>
    </row>
    <row r="156" spans="1:6">
      <c r="A156" s="3">
        <v>-1.23</v>
      </c>
      <c r="B156" s="4">
        <v>3</v>
      </c>
      <c r="C156" s="4">
        <v>3</v>
      </c>
      <c r="D156" s="3">
        <v>24.17</v>
      </c>
      <c r="E156" s="4">
        <v>1</v>
      </c>
      <c r="F156" s="4">
        <v>1</v>
      </c>
    </row>
    <row r="157" spans="1:6">
      <c r="A157" s="3">
        <v>-1.22</v>
      </c>
      <c r="B157" s="4">
        <v>1</v>
      </c>
      <c r="C157" s="4">
        <v>1</v>
      </c>
      <c r="D157" s="3">
        <v>24.18</v>
      </c>
      <c r="E157" s="4">
        <v>1</v>
      </c>
      <c r="F157" s="4">
        <v>1</v>
      </c>
    </row>
    <row r="158" spans="1:6">
      <c r="A158" s="3">
        <v>-1.2</v>
      </c>
      <c r="B158" s="4">
        <v>3</v>
      </c>
      <c r="C158" s="4">
        <v>3</v>
      </c>
      <c r="D158" s="3">
        <v>24.22</v>
      </c>
      <c r="E158" s="4">
        <v>3</v>
      </c>
      <c r="F158" s="4">
        <v>3</v>
      </c>
    </row>
    <row r="159" spans="1:6">
      <c r="A159" s="3">
        <v>-1.18</v>
      </c>
      <c r="B159" s="4">
        <v>1</v>
      </c>
      <c r="C159" s="4">
        <v>1</v>
      </c>
      <c r="D159" s="3">
        <v>24.43</v>
      </c>
      <c r="E159" s="4">
        <v>3</v>
      </c>
      <c r="F159" s="4">
        <v>3</v>
      </c>
    </row>
    <row r="160" spans="1:6">
      <c r="A160" s="3">
        <v>-1.17</v>
      </c>
      <c r="B160" s="4">
        <v>2</v>
      </c>
      <c r="C160" s="4">
        <v>2</v>
      </c>
      <c r="D160" s="3">
        <v>24.5</v>
      </c>
      <c r="E160" s="4">
        <v>13</v>
      </c>
      <c r="F160" s="4">
        <v>13</v>
      </c>
    </row>
    <row r="161" spans="1:6">
      <c r="A161" s="3">
        <v>-1.1499999999999999</v>
      </c>
      <c r="B161" s="4">
        <v>1</v>
      </c>
      <c r="C161" s="4">
        <v>1</v>
      </c>
      <c r="D161" s="3">
        <v>24.53</v>
      </c>
      <c r="E161" s="4">
        <v>1</v>
      </c>
      <c r="F161" s="4">
        <v>1</v>
      </c>
    </row>
    <row r="162" spans="1:6">
      <c r="A162" s="3">
        <v>-1.1299999999999999</v>
      </c>
      <c r="B162" s="4">
        <v>1</v>
      </c>
      <c r="C162" s="4">
        <v>1</v>
      </c>
      <c r="D162" s="3">
        <v>24.57</v>
      </c>
      <c r="E162" s="4">
        <v>2</v>
      </c>
      <c r="F162" s="4">
        <v>2</v>
      </c>
    </row>
    <row r="163" spans="1:6">
      <c r="A163" s="3">
        <v>-1.1200000000000001</v>
      </c>
      <c r="B163" s="4">
        <v>3</v>
      </c>
      <c r="C163" s="4">
        <v>3</v>
      </c>
      <c r="D163" s="3">
        <v>24.8</v>
      </c>
      <c r="E163" s="4">
        <v>1</v>
      </c>
      <c r="F163" s="4">
        <v>1</v>
      </c>
    </row>
    <row r="164" spans="1:6">
      <c r="A164" s="3">
        <v>-1.1000000000000001</v>
      </c>
      <c r="B164" s="4">
        <v>4</v>
      </c>
      <c r="C164" s="4">
        <v>4</v>
      </c>
      <c r="D164" s="3">
        <v>24.83</v>
      </c>
      <c r="E164" s="4">
        <v>2</v>
      </c>
      <c r="F164" s="4">
        <v>2</v>
      </c>
    </row>
    <row r="165" spans="1:6">
      <c r="A165" s="3">
        <v>-1.07</v>
      </c>
      <c r="B165" s="4">
        <v>1</v>
      </c>
      <c r="C165" s="4">
        <v>1</v>
      </c>
      <c r="D165" s="3">
        <v>24.88</v>
      </c>
      <c r="E165" s="4">
        <v>1</v>
      </c>
      <c r="F165" s="4">
        <v>1</v>
      </c>
    </row>
    <row r="166" spans="1:6">
      <c r="A166" s="3">
        <v>-1.05</v>
      </c>
      <c r="B166" s="4">
        <v>1</v>
      </c>
      <c r="C166" s="4">
        <v>1</v>
      </c>
      <c r="D166" s="3">
        <v>24.98</v>
      </c>
      <c r="E166" s="4">
        <v>1</v>
      </c>
      <c r="F166" s="4">
        <v>1</v>
      </c>
    </row>
    <row r="167" spans="1:6">
      <c r="A167" s="3">
        <v>-1.03</v>
      </c>
      <c r="B167" s="4">
        <v>5</v>
      </c>
      <c r="C167" s="4">
        <v>5</v>
      </c>
      <c r="D167" s="3">
        <v>25.03</v>
      </c>
      <c r="E167" s="4">
        <v>2</v>
      </c>
      <c r="F167" s="4">
        <v>2</v>
      </c>
    </row>
    <row r="168" spans="1:6">
      <c r="A168" s="3">
        <v>-1.02</v>
      </c>
      <c r="B168" s="4">
        <v>1</v>
      </c>
      <c r="C168" s="4">
        <v>1</v>
      </c>
      <c r="D168" s="3">
        <v>25.5</v>
      </c>
      <c r="E168" s="4">
        <v>1</v>
      </c>
      <c r="F168" s="4">
        <v>1</v>
      </c>
    </row>
    <row r="169" spans="1:6">
      <c r="A169" s="3">
        <v>-1</v>
      </c>
      <c r="B169" s="4">
        <v>4</v>
      </c>
      <c r="C169" s="4">
        <v>4</v>
      </c>
      <c r="D169" s="3">
        <v>25.57</v>
      </c>
      <c r="E169" s="4">
        <v>1</v>
      </c>
      <c r="F169" s="4">
        <v>1</v>
      </c>
    </row>
    <row r="170" spans="1:6">
      <c r="A170" s="3">
        <v>-0.98</v>
      </c>
      <c r="B170" s="4">
        <v>3</v>
      </c>
      <c r="C170" s="4">
        <v>3</v>
      </c>
      <c r="D170" s="3">
        <v>25.75</v>
      </c>
      <c r="E170" s="4">
        <v>1</v>
      </c>
      <c r="F170" s="4">
        <v>1</v>
      </c>
    </row>
    <row r="171" spans="1:6">
      <c r="A171" s="3">
        <v>-0.97</v>
      </c>
      <c r="B171" s="4">
        <v>1</v>
      </c>
      <c r="C171" s="4">
        <v>1</v>
      </c>
      <c r="D171" s="3">
        <v>25.77</v>
      </c>
      <c r="E171" s="4">
        <v>1</v>
      </c>
      <c r="F171" s="4">
        <v>1</v>
      </c>
    </row>
    <row r="172" spans="1:6">
      <c r="A172" s="3">
        <v>-0.93</v>
      </c>
      <c r="B172" s="4">
        <v>1</v>
      </c>
      <c r="C172" s="4">
        <v>1</v>
      </c>
      <c r="D172" s="3">
        <v>25.9</v>
      </c>
      <c r="E172" s="4">
        <v>1</v>
      </c>
      <c r="F172" s="4">
        <v>1</v>
      </c>
    </row>
    <row r="173" spans="1:6">
      <c r="A173" s="3">
        <v>-0.92</v>
      </c>
      <c r="B173" s="4">
        <v>1</v>
      </c>
      <c r="C173" s="4">
        <v>1</v>
      </c>
      <c r="D173" s="3">
        <v>26.58</v>
      </c>
      <c r="E173" s="4">
        <v>1</v>
      </c>
      <c r="F173" s="4">
        <v>1</v>
      </c>
    </row>
    <row r="174" spans="1:6">
      <c r="A174" s="3">
        <v>-0.9</v>
      </c>
      <c r="B174" s="4">
        <v>1</v>
      </c>
      <c r="C174" s="4">
        <v>1</v>
      </c>
      <c r="D174" s="3">
        <v>26.6</v>
      </c>
      <c r="E174" s="4">
        <v>1</v>
      </c>
      <c r="F174" s="4">
        <v>1</v>
      </c>
    </row>
    <row r="175" spans="1:6">
      <c r="A175" s="3">
        <v>-0.88</v>
      </c>
      <c r="B175" s="4">
        <v>1</v>
      </c>
      <c r="C175" s="4">
        <v>1</v>
      </c>
      <c r="D175" s="3">
        <v>26.75</v>
      </c>
      <c r="E175" s="4">
        <v>1</v>
      </c>
      <c r="F175" s="4">
        <v>1</v>
      </c>
    </row>
    <row r="176" spans="1:6">
      <c r="A176" s="3">
        <v>-0.87</v>
      </c>
      <c r="B176" s="4">
        <v>1</v>
      </c>
      <c r="C176" s="4">
        <v>1</v>
      </c>
      <c r="D176" s="3">
        <v>26.83</v>
      </c>
      <c r="E176" s="4">
        <v>1</v>
      </c>
      <c r="F176" s="4">
        <v>1</v>
      </c>
    </row>
    <row r="177" spans="1:6">
      <c r="A177" s="3">
        <v>-0.83</v>
      </c>
      <c r="B177" s="4">
        <v>1</v>
      </c>
      <c r="C177" s="4">
        <v>1</v>
      </c>
      <c r="D177" s="3">
        <v>27.17</v>
      </c>
      <c r="E177" s="4">
        <v>2</v>
      </c>
      <c r="F177" s="4">
        <v>2</v>
      </c>
    </row>
    <row r="178" spans="1:6">
      <c r="A178" s="3">
        <v>-0.8</v>
      </c>
      <c r="B178" s="4">
        <v>6</v>
      </c>
      <c r="C178" s="4">
        <v>6</v>
      </c>
      <c r="D178" s="3">
        <v>27.18</v>
      </c>
      <c r="E178" s="4">
        <v>1</v>
      </c>
      <c r="F178" s="4">
        <v>1</v>
      </c>
    </row>
    <row r="179" spans="1:6">
      <c r="A179" s="3">
        <v>-0.78</v>
      </c>
      <c r="B179" s="4">
        <v>3</v>
      </c>
      <c r="C179" s="4">
        <v>3</v>
      </c>
      <c r="D179" s="3">
        <v>27.2</v>
      </c>
      <c r="E179" s="4">
        <v>1</v>
      </c>
      <c r="F179" s="4">
        <v>1</v>
      </c>
    </row>
    <row r="180" spans="1:6">
      <c r="A180" s="3">
        <v>-0.77</v>
      </c>
      <c r="B180" s="4">
        <v>10</v>
      </c>
      <c r="C180" s="4">
        <v>10</v>
      </c>
      <c r="D180" s="3">
        <v>27.47</v>
      </c>
      <c r="E180" s="4">
        <v>1</v>
      </c>
      <c r="F180" s="4">
        <v>1</v>
      </c>
    </row>
    <row r="181" spans="1:6">
      <c r="A181" s="3">
        <v>-0.75</v>
      </c>
      <c r="B181" s="4">
        <v>4</v>
      </c>
      <c r="C181" s="4">
        <v>4</v>
      </c>
      <c r="D181" s="3">
        <v>27.5</v>
      </c>
      <c r="E181" s="4">
        <v>1</v>
      </c>
      <c r="F181" s="4">
        <v>1</v>
      </c>
    </row>
    <row r="182" spans="1:6">
      <c r="A182" s="3">
        <v>-0.73</v>
      </c>
      <c r="B182" s="4">
        <v>5</v>
      </c>
      <c r="C182" s="4">
        <v>5</v>
      </c>
      <c r="D182" s="3">
        <v>27.72</v>
      </c>
      <c r="E182" s="4">
        <v>1</v>
      </c>
      <c r="F182" s="4">
        <v>1</v>
      </c>
    </row>
    <row r="183" spans="1:6">
      <c r="A183" s="3">
        <v>-0.7</v>
      </c>
      <c r="B183" s="4">
        <v>11</v>
      </c>
      <c r="C183" s="4">
        <v>11</v>
      </c>
      <c r="D183" s="3">
        <v>28.7</v>
      </c>
      <c r="E183" s="4">
        <v>1</v>
      </c>
      <c r="F183" s="4">
        <v>1</v>
      </c>
    </row>
    <row r="184" spans="1:6">
      <c r="A184" s="3">
        <v>-0.68</v>
      </c>
      <c r="B184" s="4">
        <v>2</v>
      </c>
      <c r="C184" s="4">
        <v>2</v>
      </c>
      <c r="D184" s="3">
        <v>28.8</v>
      </c>
      <c r="E184" s="4">
        <v>1</v>
      </c>
      <c r="F184" s="4">
        <v>1</v>
      </c>
    </row>
    <row r="185" spans="1:6">
      <c r="A185" s="3">
        <v>-0.67</v>
      </c>
      <c r="B185" s="4">
        <v>3</v>
      </c>
      <c r="C185" s="4">
        <v>3</v>
      </c>
      <c r="D185" s="3">
        <v>29.17</v>
      </c>
      <c r="E185" s="4">
        <v>1</v>
      </c>
      <c r="F185" s="4">
        <v>1</v>
      </c>
    </row>
    <row r="186" spans="1:6">
      <c r="A186" s="3">
        <v>-0.65</v>
      </c>
      <c r="B186" s="4">
        <v>1</v>
      </c>
      <c r="C186" s="4">
        <v>1</v>
      </c>
      <c r="D186" s="3">
        <v>29.45</v>
      </c>
      <c r="E186" s="4">
        <v>1</v>
      </c>
      <c r="F186" s="4">
        <v>1</v>
      </c>
    </row>
    <row r="187" spans="1:6">
      <c r="A187" s="3">
        <v>-0.63</v>
      </c>
      <c r="B187" s="4">
        <v>1</v>
      </c>
      <c r="C187" s="4">
        <v>1</v>
      </c>
      <c r="D187" s="3">
        <v>29.77</v>
      </c>
      <c r="E187" s="4">
        <v>1</v>
      </c>
      <c r="F187" s="4">
        <v>1</v>
      </c>
    </row>
    <row r="188" spans="1:6">
      <c r="A188" s="3">
        <v>-0.62</v>
      </c>
      <c r="B188" s="4">
        <v>4</v>
      </c>
      <c r="C188" s="4">
        <v>4</v>
      </c>
      <c r="D188" s="3">
        <v>29.8</v>
      </c>
      <c r="E188" s="4">
        <v>1</v>
      </c>
      <c r="F188" s="4">
        <v>1</v>
      </c>
    </row>
    <row r="189" spans="1:6">
      <c r="A189" s="3">
        <v>-0.60000000000000009</v>
      </c>
      <c r="B189" s="4">
        <v>4</v>
      </c>
      <c r="C189" s="4">
        <v>4</v>
      </c>
      <c r="D189" s="3">
        <v>36.1</v>
      </c>
      <c r="E189" s="4">
        <v>1</v>
      </c>
      <c r="F189" s="4">
        <v>1</v>
      </c>
    </row>
    <row r="190" spans="1:6">
      <c r="A190" s="3">
        <v>-0.55000000000000004</v>
      </c>
      <c r="B190" s="4">
        <v>1</v>
      </c>
      <c r="C190" s="4">
        <v>1</v>
      </c>
      <c r="D190" s="3" t="s">
        <v>4131</v>
      </c>
      <c r="E190" s="4">
        <v>250</v>
      </c>
      <c r="F190" s="4">
        <v>250</v>
      </c>
    </row>
    <row r="191" spans="1:6">
      <c r="A191" s="3">
        <v>-0.53</v>
      </c>
      <c r="B191" s="4">
        <v>1</v>
      </c>
      <c r="C191" s="4">
        <v>1</v>
      </c>
    </row>
    <row r="192" spans="1:6">
      <c r="A192" s="3">
        <v>-0.52</v>
      </c>
      <c r="B192" s="4">
        <v>2</v>
      </c>
      <c r="C192" s="4">
        <v>2</v>
      </c>
    </row>
    <row r="193" spans="1:3">
      <c r="A193" s="3">
        <v>-0.5</v>
      </c>
      <c r="B193" s="4">
        <v>2</v>
      </c>
      <c r="C193" s="4">
        <v>2</v>
      </c>
    </row>
    <row r="194" spans="1:3">
      <c r="A194" s="3">
        <v>-0.48</v>
      </c>
      <c r="B194" s="4">
        <v>2</v>
      </c>
      <c r="C194" s="4">
        <v>2</v>
      </c>
    </row>
    <row r="195" spans="1:3">
      <c r="A195" s="3">
        <v>-0.47</v>
      </c>
      <c r="B195" s="4">
        <v>3</v>
      </c>
      <c r="C195" s="4">
        <v>3</v>
      </c>
    </row>
    <row r="196" spans="1:3">
      <c r="A196" s="3">
        <v>-0.45</v>
      </c>
      <c r="B196" s="4">
        <v>1</v>
      </c>
      <c r="C196" s="4">
        <v>1</v>
      </c>
    </row>
    <row r="197" spans="1:3">
      <c r="A197" s="3">
        <v>-0.43</v>
      </c>
      <c r="B197" s="4">
        <v>1</v>
      </c>
      <c r="C197" s="4">
        <v>1</v>
      </c>
    </row>
    <row r="198" spans="1:3">
      <c r="A198" s="3">
        <v>-0.42</v>
      </c>
      <c r="B198" s="4">
        <v>2</v>
      </c>
      <c r="C198" s="4">
        <v>2</v>
      </c>
    </row>
    <row r="199" spans="1:3">
      <c r="A199" s="3">
        <v>-0.4</v>
      </c>
      <c r="B199" s="4">
        <v>2</v>
      </c>
      <c r="C199" s="4">
        <v>2</v>
      </c>
    </row>
    <row r="200" spans="1:3">
      <c r="A200" s="3">
        <v>-0.35</v>
      </c>
      <c r="B200" s="4">
        <v>1</v>
      </c>
      <c r="C200" s="4">
        <v>1</v>
      </c>
    </row>
    <row r="201" spans="1:3">
      <c r="A201" s="3">
        <v>-0.32</v>
      </c>
      <c r="B201" s="4">
        <v>2</v>
      </c>
      <c r="C201" s="4">
        <v>2</v>
      </c>
    </row>
    <row r="202" spans="1:3">
      <c r="A202" s="3">
        <v>-0.25</v>
      </c>
      <c r="B202" s="4">
        <v>1</v>
      </c>
      <c r="C202" s="4">
        <v>1</v>
      </c>
    </row>
    <row r="203" spans="1:3">
      <c r="A203" s="3">
        <v>-0.2</v>
      </c>
      <c r="B203" s="4">
        <v>1</v>
      </c>
      <c r="C203" s="4">
        <v>1</v>
      </c>
    </row>
    <row r="204" spans="1:3">
      <c r="A204" s="3">
        <v>-0.18</v>
      </c>
      <c r="B204" s="4">
        <v>3</v>
      </c>
      <c r="C204" s="4">
        <v>3</v>
      </c>
    </row>
    <row r="205" spans="1:3">
      <c r="A205" s="3">
        <v>-0.1</v>
      </c>
      <c r="B205" s="4">
        <v>3</v>
      </c>
      <c r="C205" s="4">
        <v>3</v>
      </c>
    </row>
    <row r="206" spans="1:3">
      <c r="A206" s="3">
        <v>-7.0000000000000007E-2</v>
      </c>
      <c r="B206" s="4">
        <v>4</v>
      </c>
      <c r="C206" s="4">
        <v>4</v>
      </c>
    </row>
    <row r="207" spans="1:3">
      <c r="A207" s="3">
        <v>-0.05</v>
      </c>
      <c r="B207" s="4">
        <v>1</v>
      </c>
      <c r="C207" s="4">
        <v>1</v>
      </c>
    </row>
    <row r="208" spans="1:3">
      <c r="A208" s="3">
        <v>-0.02</v>
      </c>
      <c r="B208" s="4">
        <v>1</v>
      </c>
      <c r="C208" s="4">
        <v>1</v>
      </c>
    </row>
    <row r="209" spans="1:3">
      <c r="A209" s="3">
        <v>0</v>
      </c>
      <c r="B209" s="4">
        <v>2</v>
      </c>
      <c r="C209" s="4">
        <v>2</v>
      </c>
    </row>
    <row r="210" spans="1:3">
      <c r="A210" s="3">
        <v>0.02</v>
      </c>
      <c r="B210" s="4">
        <v>2</v>
      </c>
      <c r="C210" s="4">
        <v>2</v>
      </c>
    </row>
    <row r="211" spans="1:3">
      <c r="A211" s="3">
        <v>0.03</v>
      </c>
      <c r="B211" s="4">
        <v>2</v>
      </c>
      <c r="C211" s="4">
        <v>2</v>
      </c>
    </row>
    <row r="212" spans="1:3">
      <c r="A212" s="3">
        <v>0.05</v>
      </c>
      <c r="B212" s="4">
        <v>1</v>
      </c>
      <c r="C212" s="4">
        <v>1</v>
      </c>
    </row>
    <row r="213" spans="1:3">
      <c r="A213" s="3">
        <v>7.0000000000000007E-2</v>
      </c>
      <c r="B213" s="4">
        <v>1</v>
      </c>
      <c r="C213" s="4">
        <v>1</v>
      </c>
    </row>
    <row r="214" spans="1:3">
      <c r="A214" s="3">
        <v>0.1</v>
      </c>
      <c r="B214" s="4">
        <v>5</v>
      </c>
      <c r="C214" s="4">
        <v>5</v>
      </c>
    </row>
    <row r="215" spans="1:3">
      <c r="A215" s="3">
        <v>0.12</v>
      </c>
      <c r="B215" s="4">
        <v>1</v>
      </c>
      <c r="C215" s="4">
        <v>1</v>
      </c>
    </row>
    <row r="216" spans="1:3">
      <c r="A216" s="3">
        <v>0.13</v>
      </c>
      <c r="B216" s="4">
        <v>1</v>
      </c>
      <c r="C216" s="4">
        <v>1</v>
      </c>
    </row>
    <row r="217" spans="1:3">
      <c r="A217" s="3">
        <v>0.15</v>
      </c>
      <c r="B217" s="4">
        <v>1</v>
      </c>
      <c r="C217" s="4">
        <v>1</v>
      </c>
    </row>
    <row r="218" spans="1:3">
      <c r="A218" s="3">
        <v>0.18</v>
      </c>
      <c r="B218" s="4">
        <v>2</v>
      </c>
      <c r="C218" s="4">
        <v>2</v>
      </c>
    </row>
    <row r="219" spans="1:3">
      <c r="A219" s="3">
        <v>0.2</v>
      </c>
      <c r="B219" s="4">
        <v>2</v>
      </c>
      <c r="C219" s="4">
        <v>2</v>
      </c>
    </row>
    <row r="220" spans="1:3">
      <c r="A220" s="3">
        <v>0.22</v>
      </c>
      <c r="B220" s="4">
        <v>1</v>
      </c>
      <c r="C220" s="4">
        <v>1</v>
      </c>
    </row>
    <row r="221" spans="1:3">
      <c r="A221" s="3">
        <v>0.23</v>
      </c>
      <c r="B221" s="4">
        <v>1</v>
      </c>
      <c r="C221" s="4">
        <v>1</v>
      </c>
    </row>
    <row r="222" spans="1:3">
      <c r="A222" s="3">
        <v>0.25</v>
      </c>
      <c r="B222" s="4">
        <v>1</v>
      </c>
      <c r="C222" s="4">
        <v>1</v>
      </c>
    </row>
    <row r="223" spans="1:3">
      <c r="A223" s="3">
        <v>0.30000000000000004</v>
      </c>
      <c r="B223" s="4">
        <v>1</v>
      </c>
      <c r="C223" s="4">
        <v>1</v>
      </c>
    </row>
    <row r="224" spans="1:3">
      <c r="A224" s="3">
        <v>0.42</v>
      </c>
      <c r="B224" s="4">
        <v>2</v>
      </c>
      <c r="C224" s="4">
        <v>2</v>
      </c>
    </row>
    <row r="225" spans="1:3">
      <c r="A225" s="3">
        <v>0.47</v>
      </c>
      <c r="B225" s="4">
        <v>1</v>
      </c>
      <c r="C225" s="4">
        <v>1</v>
      </c>
    </row>
    <row r="226" spans="1:3">
      <c r="A226" s="3">
        <v>0.48</v>
      </c>
      <c r="B226" s="4">
        <v>1</v>
      </c>
      <c r="C226" s="4">
        <v>1</v>
      </c>
    </row>
    <row r="227" spans="1:3">
      <c r="A227" s="3">
        <v>0.5</v>
      </c>
      <c r="B227" s="4">
        <v>1</v>
      </c>
      <c r="C227" s="4">
        <v>1</v>
      </c>
    </row>
    <row r="228" spans="1:3">
      <c r="A228" s="3">
        <v>0.60000000000000009</v>
      </c>
      <c r="B228" s="4">
        <v>1</v>
      </c>
      <c r="C228" s="4">
        <v>1</v>
      </c>
    </row>
    <row r="229" spans="1:3">
      <c r="A229" s="3">
        <v>0.63</v>
      </c>
      <c r="B229" s="4">
        <v>1</v>
      </c>
      <c r="C229" s="4">
        <v>1</v>
      </c>
    </row>
    <row r="230" spans="1:3">
      <c r="A230" s="3">
        <v>0.67</v>
      </c>
      <c r="B230" s="4">
        <v>1</v>
      </c>
      <c r="C230" s="4">
        <v>1</v>
      </c>
    </row>
    <row r="231" spans="1:3">
      <c r="A231" s="3">
        <v>0.77</v>
      </c>
      <c r="B231" s="4">
        <v>2</v>
      </c>
      <c r="C231" s="4">
        <v>2</v>
      </c>
    </row>
    <row r="232" spans="1:3">
      <c r="A232" s="3">
        <v>0.87</v>
      </c>
      <c r="B232" s="4">
        <v>1</v>
      </c>
      <c r="C232" s="4">
        <v>1</v>
      </c>
    </row>
    <row r="233" spans="1:3">
      <c r="A233" s="3">
        <v>0.9</v>
      </c>
      <c r="B233" s="4">
        <v>3</v>
      </c>
      <c r="C233" s="4">
        <v>3</v>
      </c>
    </row>
    <row r="234" spans="1:3">
      <c r="A234" s="3">
        <v>0.93</v>
      </c>
      <c r="B234" s="4">
        <v>1</v>
      </c>
      <c r="C234" s="4">
        <v>1</v>
      </c>
    </row>
    <row r="235" spans="1:3">
      <c r="A235" s="3">
        <v>0.95</v>
      </c>
      <c r="B235" s="4">
        <v>2</v>
      </c>
      <c r="C235" s="4">
        <v>2</v>
      </c>
    </row>
    <row r="236" spans="1:3">
      <c r="A236" s="3">
        <v>0.98</v>
      </c>
      <c r="B236" s="4">
        <v>6</v>
      </c>
      <c r="C236" s="4">
        <v>6</v>
      </c>
    </row>
    <row r="237" spans="1:3">
      <c r="A237" s="3">
        <v>1.07</v>
      </c>
      <c r="B237" s="4">
        <v>1</v>
      </c>
      <c r="C237" s="4">
        <v>1</v>
      </c>
    </row>
    <row r="238" spans="1:3">
      <c r="A238" s="3">
        <v>1.08</v>
      </c>
      <c r="B238" s="4">
        <v>1</v>
      </c>
      <c r="C238" s="4">
        <v>1</v>
      </c>
    </row>
    <row r="239" spans="1:3">
      <c r="A239" s="3">
        <v>1.1000000000000001</v>
      </c>
      <c r="B239" s="4">
        <v>2</v>
      </c>
      <c r="C239" s="4">
        <v>2</v>
      </c>
    </row>
    <row r="240" spans="1:3">
      <c r="A240" s="3">
        <v>1.1200000000000001</v>
      </c>
      <c r="B240" s="4">
        <v>1</v>
      </c>
      <c r="C240" s="4">
        <v>1</v>
      </c>
    </row>
    <row r="241" spans="1:3">
      <c r="A241" s="3">
        <v>1.1499999999999999</v>
      </c>
      <c r="B241" s="4">
        <v>1</v>
      </c>
      <c r="C241" s="4">
        <v>1</v>
      </c>
    </row>
    <row r="242" spans="1:3">
      <c r="A242" s="3">
        <v>1.2</v>
      </c>
      <c r="B242" s="4">
        <v>3</v>
      </c>
      <c r="C242" s="4">
        <v>3</v>
      </c>
    </row>
    <row r="243" spans="1:3">
      <c r="A243" s="3">
        <v>1.38</v>
      </c>
      <c r="B243" s="4">
        <v>1</v>
      </c>
      <c r="C243" s="4">
        <v>1</v>
      </c>
    </row>
    <row r="244" spans="1:3">
      <c r="A244" s="3">
        <v>1.4</v>
      </c>
      <c r="B244" s="4">
        <v>2</v>
      </c>
      <c r="C244" s="4">
        <v>2</v>
      </c>
    </row>
    <row r="245" spans="1:3">
      <c r="A245" s="3">
        <v>1.42</v>
      </c>
      <c r="B245" s="4">
        <v>1</v>
      </c>
      <c r="C245" s="4">
        <v>1</v>
      </c>
    </row>
    <row r="246" spans="1:3">
      <c r="A246" s="3">
        <v>1.43</v>
      </c>
      <c r="B246" s="4">
        <v>1</v>
      </c>
      <c r="C246" s="4">
        <v>1</v>
      </c>
    </row>
    <row r="247" spans="1:3">
      <c r="A247" s="3">
        <v>1.57</v>
      </c>
      <c r="B247" s="4">
        <v>3</v>
      </c>
      <c r="C247" s="4">
        <v>3</v>
      </c>
    </row>
    <row r="248" spans="1:3">
      <c r="A248" s="3">
        <v>1.65</v>
      </c>
      <c r="B248" s="4">
        <v>1</v>
      </c>
      <c r="C248" s="4">
        <v>1</v>
      </c>
    </row>
    <row r="249" spans="1:3">
      <c r="A249" s="3">
        <v>1.6800000000000002</v>
      </c>
      <c r="B249" s="4">
        <v>1</v>
      </c>
      <c r="C249" s="4">
        <v>1</v>
      </c>
    </row>
    <row r="250" spans="1:3">
      <c r="A250" s="3">
        <v>2.4300000000000002</v>
      </c>
      <c r="B250" s="4">
        <v>1</v>
      </c>
      <c r="C250" s="4">
        <v>1</v>
      </c>
    </row>
    <row r="251" spans="1:3">
      <c r="A251" s="3">
        <v>2.48</v>
      </c>
      <c r="B251" s="4">
        <v>1</v>
      </c>
      <c r="C251" s="4">
        <v>1</v>
      </c>
    </row>
    <row r="252" spans="1:3">
      <c r="A252" s="3">
        <v>2.83</v>
      </c>
      <c r="B252" s="4">
        <v>1</v>
      </c>
      <c r="C252" s="4">
        <v>1</v>
      </c>
    </row>
    <row r="253" spans="1:3">
      <c r="A253" s="3">
        <v>2.9</v>
      </c>
      <c r="B253" s="4">
        <v>2</v>
      </c>
      <c r="C253" s="4">
        <v>2</v>
      </c>
    </row>
    <row r="254" spans="1:3">
      <c r="A254" s="3">
        <v>3.13</v>
      </c>
      <c r="B254" s="4">
        <v>1</v>
      </c>
      <c r="C254" s="4">
        <v>1</v>
      </c>
    </row>
    <row r="255" spans="1:3">
      <c r="A255" s="3">
        <v>3.2</v>
      </c>
      <c r="B255" s="4">
        <v>2</v>
      </c>
      <c r="C255" s="4">
        <v>2</v>
      </c>
    </row>
    <row r="256" spans="1:3">
      <c r="A256" s="3">
        <v>3.23</v>
      </c>
      <c r="B256" s="4">
        <v>1</v>
      </c>
      <c r="C256" s="4">
        <v>1</v>
      </c>
    </row>
    <row r="257" spans="1:3">
      <c r="A257" s="3">
        <v>3.3</v>
      </c>
      <c r="B257" s="4">
        <v>2</v>
      </c>
      <c r="C257" s="4">
        <v>2</v>
      </c>
    </row>
    <row r="258" spans="1:3">
      <c r="A258" s="3">
        <v>3.57</v>
      </c>
      <c r="B258" s="4">
        <v>1</v>
      </c>
      <c r="C258" s="4">
        <v>1</v>
      </c>
    </row>
    <row r="259" spans="1:3">
      <c r="A259" s="3">
        <v>3.6</v>
      </c>
      <c r="B259" s="4">
        <v>3</v>
      </c>
      <c r="C259" s="4">
        <v>3</v>
      </c>
    </row>
    <row r="260" spans="1:3">
      <c r="A260" s="3">
        <v>3.7</v>
      </c>
      <c r="B260" s="4">
        <v>2</v>
      </c>
      <c r="C260" s="4">
        <v>2</v>
      </c>
    </row>
    <row r="261" spans="1:3">
      <c r="A261" s="3">
        <v>3.72</v>
      </c>
      <c r="B261" s="4">
        <v>1</v>
      </c>
      <c r="C261" s="4">
        <v>1</v>
      </c>
    </row>
    <row r="262" spans="1:3">
      <c r="A262" s="3">
        <v>3.9</v>
      </c>
      <c r="B262" s="4">
        <v>1</v>
      </c>
      <c r="C262" s="4">
        <v>1</v>
      </c>
    </row>
    <row r="263" spans="1:3">
      <c r="A263" s="3">
        <v>4.0199999999999996</v>
      </c>
      <c r="B263" s="4">
        <v>2</v>
      </c>
      <c r="C263" s="4">
        <v>2</v>
      </c>
    </row>
    <row r="264" spans="1:3">
      <c r="A264" s="3">
        <v>4.05</v>
      </c>
      <c r="B264" s="4">
        <v>1</v>
      </c>
      <c r="C264" s="4">
        <v>1</v>
      </c>
    </row>
    <row r="265" spans="1:3">
      <c r="A265" s="3">
        <v>4.0999999999999996</v>
      </c>
      <c r="B265" s="4">
        <v>3</v>
      </c>
      <c r="C265" s="4">
        <v>3</v>
      </c>
    </row>
    <row r="266" spans="1:3">
      <c r="A266" s="3">
        <v>4.12</v>
      </c>
      <c r="B266" s="4">
        <v>1</v>
      </c>
      <c r="C266" s="4">
        <v>1</v>
      </c>
    </row>
    <row r="267" spans="1:3">
      <c r="A267" s="3">
        <v>4.1500000000000004</v>
      </c>
      <c r="B267" s="4">
        <v>1</v>
      </c>
      <c r="C267" s="4">
        <v>1</v>
      </c>
    </row>
    <row r="268" spans="1:3">
      <c r="A268" s="3">
        <v>4.17</v>
      </c>
      <c r="B268" s="4">
        <v>1</v>
      </c>
      <c r="C268" s="4">
        <v>1</v>
      </c>
    </row>
    <row r="269" spans="1:3">
      <c r="A269" s="3">
        <v>4.2</v>
      </c>
      <c r="B269" s="4">
        <v>13</v>
      </c>
      <c r="C269" s="4">
        <v>13</v>
      </c>
    </row>
    <row r="270" spans="1:3">
      <c r="A270" s="3">
        <v>4.22</v>
      </c>
      <c r="B270" s="4">
        <v>5</v>
      </c>
      <c r="C270" s="4">
        <v>5</v>
      </c>
    </row>
    <row r="271" spans="1:3">
      <c r="A271" s="3">
        <v>4.2699999999999996</v>
      </c>
      <c r="B271" s="4">
        <v>1</v>
      </c>
      <c r="C271" s="4">
        <v>1</v>
      </c>
    </row>
    <row r="272" spans="1:3">
      <c r="A272" s="3">
        <v>4.3</v>
      </c>
      <c r="B272" s="4">
        <v>9</v>
      </c>
      <c r="C272" s="4">
        <v>9</v>
      </c>
    </row>
    <row r="273" spans="1:3">
      <c r="A273" s="3">
        <v>4.32</v>
      </c>
      <c r="B273" s="4">
        <v>3</v>
      </c>
      <c r="C273" s="4">
        <v>3</v>
      </c>
    </row>
    <row r="274" spans="1:3">
      <c r="A274" s="3">
        <v>4.33</v>
      </c>
      <c r="B274" s="4">
        <v>2</v>
      </c>
      <c r="C274" s="4">
        <v>2</v>
      </c>
    </row>
    <row r="275" spans="1:3">
      <c r="A275" s="3">
        <v>4.37</v>
      </c>
      <c r="B275" s="4">
        <v>7</v>
      </c>
      <c r="C275" s="4">
        <v>7</v>
      </c>
    </row>
    <row r="276" spans="1:3">
      <c r="A276" s="3">
        <v>4.38</v>
      </c>
      <c r="B276" s="4">
        <v>7</v>
      </c>
      <c r="C276" s="4">
        <v>7</v>
      </c>
    </row>
    <row r="277" spans="1:3">
      <c r="A277" s="3">
        <v>4.4000000000000004</v>
      </c>
      <c r="B277" s="4">
        <v>11</v>
      </c>
      <c r="C277" s="4">
        <v>11</v>
      </c>
    </row>
    <row r="278" spans="1:3">
      <c r="A278" s="3">
        <v>4.42</v>
      </c>
      <c r="B278" s="4">
        <v>3</v>
      </c>
      <c r="C278" s="4">
        <v>3</v>
      </c>
    </row>
    <row r="279" spans="1:3">
      <c r="A279" s="3">
        <v>4.43</v>
      </c>
      <c r="B279" s="4">
        <v>3</v>
      </c>
      <c r="C279" s="4">
        <v>3</v>
      </c>
    </row>
    <row r="280" spans="1:3">
      <c r="A280" s="3">
        <v>4.45</v>
      </c>
      <c r="B280" s="4">
        <v>1</v>
      </c>
      <c r="C280" s="4">
        <v>1</v>
      </c>
    </row>
    <row r="281" spans="1:3">
      <c r="A281" s="3">
        <v>4.47</v>
      </c>
      <c r="B281" s="4">
        <v>5</v>
      </c>
      <c r="C281" s="4">
        <v>5</v>
      </c>
    </row>
    <row r="282" spans="1:3">
      <c r="A282" s="3">
        <v>4.4800000000000004</v>
      </c>
      <c r="B282" s="4">
        <v>1</v>
      </c>
      <c r="C282" s="4">
        <v>1</v>
      </c>
    </row>
    <row r="283" spans="1:3">
      <c r="A283" s="3">
        <v>4.5</v>
      </c>
      <c r="B283" s="4">
        <v>14</v>
      </c>
      <c r="C283" s="4">
        <v>14</v>
      </c>
    </row>
    <row r="284" spans="1:3">
      <c r="A284" s="3">
        <v>4.5199999999999996</v>
      </c>
      <c r="B284" s="4">
        <v>3</v>
      </c>
      <c r="C284" s="4">
        <v>3</v>
      </c>
    </row>
    <row r="285" spans="1:3">
      <c r="A285" s="3">
        <v>4.53</v>
      </c>
      <c r="B285" s="4">
        <v>45</v>
      </c>
      <c r="C285" s="4">
        <v>45</v>
      </c>
    </row>
    <row r="286" spans="1:3">
      <c r="A286" s="3">
        <v>4.55</v>
      </c>
      <c r="B286" s="4">
        <v>1</v>
      </c>
      <c r="C286" s="4">
        <v>1</v>
      </c>
    </row>
    <row r="287" spans="1:3">
      <c r="A287" s="3">
        <v>4.57</v>
      </c>
      <c r="B287" s="4">
        <v>5</v>
      </c>
      <c r="C287" s="4">
        <v>5</v>
      </c>
    </row>
    <row r="288" spans="1:3">
      <c r="A288" s="3">
        <v>4.58</v>
      </c>
      <c r="B288" s="4">
        <v>2</v>
      </c>
      <c r="C288" s="4">
        <v>2</v>
      </c>
    </row>
    <row r="289" spans="1:3">
      <c r="A289" s="3">
        <v>4.5999999999999996</v>
      </c>
      <c r="B289" s="4">
        <v>5</v>
      </c>
      <c r="C289" s="4">
        <v>5</v>
      </c>
    </row>
    <row r="290" spans="1:3">
      <c r="A290" s="3">
        <v>4.62</v>
      </c>
      <c r="B290" s="4">
        <v>3</v>
      </c>
      <c r="C290" s="4">
        <v>3</v>
      </c>
    </row>
    <row r="291" spans="1:3">
      <c r="A291" s="3">
        <v>4.63</v>
      </c>
      <c r="B291" s="4">
        <v>1</v>
      </c>
      <c r="C291" s="4">
        <v>1</v>
      </c>
    </row>
    <row r="292" spans="1:3">
      <c r="A292" s="3">
        <v>4.6500000000000004</v>
      </c>
      <c r="B292" s="4">
        <v>3</v>
      </c>
      <c r="C292" s="4">
        <v>3</v>
      </c>
    </row>
    <row r="293" spans="1:3">
      <c r="A293" s="3">
        <v>4.67</v>
      </c>
      <c r="B293" s="4">
        <v>5</v>
      </c>
      <c r="C293" s="4">
        <v>5</v>
      </c>
    </row>
    <row r="294" spans="1:3">
      <c r="A294" s="3">
        <v>4.68</v>
      </c>
      <c r="B294" s="4">
        <v>5</v>
      </c>
      <c r="C294" s="4">
        <v>5</v>
      </c>
    </row>
    <row r="295" spans="1:3">
      <c r="A295" s="3">
        <v>4.7</v>
      </c>
      <c r="B295" s="4">
        <v>7</v>
      </c>
      <c r="C295" s="4">
        <v>7</v>
      </c>
    </row>
    <row r="296" spans="1:3">
      <c r="A296" s="3">
        <v>4.72</v>
      </c>
      <c r="B296" s="4">
        <v>14</v>
      </c>
      <c r="C296" s="4">
        <v>14</v>
      </c>
    </row>
    <row r="297" spans="1:3">
      <c r="A297" s="3">
        <v>4.7300000000000004</v>
      </c>
      <c r="B297" s="4">
        <v>14</v>
      </c>
      <c r="C297" s="4">
        <v>14</v>
      </c>
    </row>
    <row r="298" spans="1:3">
      <c r="A298" s="3">
        <v>4.75</v>
      </c>
      <c r="B298" s="4">
        <v>4</v>
      </c>
      <c r="C298" s="4">
        <v>4</v>
      </c>
    </row>
    <row r="299" spans="1:3">
      <c r="A299" s="3">
        <v>4.7699999999999996</v>
      </c>
      <c r="B299" s="4">
        <v>8</v>
      </c>
      <c r="C299" s="4">
        <v>8</v>
      </c>
    </row>
    <row r="300" spans="1:3">
      <c r="A300" s="3">
        <v>4.78</v>
      </c>
      <c r="B300" s="4">
        <v>4</v>
      </c>
      <c r="C300" s="4">
        <v>4</v>
      </c>
    </row>
    <row r="301" spans="1:3">
      <c r="A301" s="3">
        <v>4.8</v>
      </c>
      <c r="B301" s="4">
        <v>21</v>
      </c>
      <c r="C301" s="4">
        <v>21</v>
      </c>
    </row>
    <row r="302" spans="1:3">
      <c r="A302" s="3">
        <v>4.82</v>
      </c>
      <c r="B302" s="4">
        <v>1</v>
      </c>
      <c r="C302" s="4">
        <v>1</v>
      </c>
    </row>
    <row r="303" spans="1:3">
      <c r="A303" s="3">
        <v>4.8499999999999996</v>
      </c>
      <c r="B303" s="4">
        <v>2</v>
      </c>
      <c r="C303" s="4">
        <v>2</v>
      </c>
    </row>
    <row r="304" spans="1:3">
      <c r="A304" s="3">
        <v>4.87</v>
      </c>
      <c r="B304" s="4">
        <v>1</v>
      </c>
      <c r="C304" s="4">
        <v>1</v>
      </c>
    </row>
    <row r="305" spans="1:3">
      <c r="A305" s="3">
        <v>4.88</v>
      </c>
      <c r="B305" s="4">
        <v>2</v>
      </c>
      <c r="C305" s="4">
        <v>2</v>
      </c>
    </row>
    <row r="306" spans="1:3">
      <c r="A306" s="3">
        <v>4.9000000000000004</v>
      </c>
      <c r="B306" s="4">
        <v>7</v>
      </c>
      <c r="C306" s="4">
        <v>7</v>
      </c>
    </row>
    <row r="307" spans="1:3">
      <c r="A307" s="3">
        <v>4.92</v>
      </c>
      <c r="B307" s="4">
        <v>1</v>
      </c>
      <c r="C307" s="4">
        <v>1</v>
      </c>
    </row>
    <row r="308" spans="1:3">
      <c r="A308" s="3">
        <v>4.93</v>
      </c>
      <c r="B308" s="4">
        <v>1</v>
      </c>
      <c r="C308" s="4">
        <v>1</v>
      </c>
    </row>
    <row r="309" spans="1:3">
      <c r="A309" s="3">
        <v>4.97</v>
      </c>
      <c r="B309" s="4">
        <v>2</v>
      </c>
      <c r="C309" s="4">
        <v>2</v>
      </c>
    </row>
    <row r="310" spans="1:3">
      <c r="A310" s="3">
        <v>4.9800000000000004</v>
      </c>
      <c r="B310" s="4">
        <v>1</v>
      </c>
      <c r="C310" s="4">
        <v>1</v>
      </c>
    </row>
    <row r="311" spans="1:3">
      <c r="A311" s="3">
        <v>5</v>
      </c>
      <c r="B311" s="4">
        <v>3</v>
      </c>
      <c r="C311" s="4">
        <v>3</v>
      </c>
    </row>
    <row r="312" spans="1:3">
      <c r="A312" s="3">
        <v>5.0199999999999996</v>
      </c>
      <c r="B312" s="4">
        <v>2</v>
      </c>
      <c r="C312" s="4">
        <v>2</v>
      </c>
    </row>
    <row r="313" spans="1:3">
      <c r="A313" s="3">
        <v>5.03</v>
      </c>
      <c r="B313" s="4">
        <v>1</v>
      </c>
      <c r="C313" s="4">
        <v>1</v>
      </c>
    </row>
    <row r="314" spans="1:3">
      <c r="A314" s="3">
        <v>5.05</v>
      </c>
      <c r="B314" s="4">
        <v>1</v>
      </c>
      <c r="C314" s="4">
        <v>1</v>
      </c>
    </row>
    <row r="315" spans="1:3">
      <c r="A315" s="3">
        <v>5.08</v>
      </c>
      <c r="B315" s="4">
        <v>1</v>
      </c>
      <c r="C315" s="4">
        <v>1</v>
      </c>
    </row>
    <row r="316" spans="1:3">
      <c r="A316" s="3">
        <v>5.0999999999999996</v>
      </c>
      <c r="B316" s="4">
        <v>1</v>
      </c>
      <c r="C316" s="4">
        <v>1</v>
      </c>
    </row>
    <row r="317" spans="1:3">
      <c r="A317" s="3">
        <v>5.15</v>
      </c>
      <c r="B317" s="4">
        <v>1</v>
      </c>
      <c r="C317" s="4">
        <v>1</v>
      </c>
    </row>
    <row r="318" spans="1:3">
      <c r="A318" s="3">
        <v>5.18</v>
      </c>
      <c r="B318" s="4">
        <v>1</v>
      </c>
      <c r="C318" s="4">
        <v>1</v>
      </c>
    </row>
    <row r="319" spans="1:3">
      <c r="A319" s="3">
        <v>5.2</v>
      </c>
      <c r="B319" s="4">
        <v>5</v>
      </c>
      <c r="C319" s="4">
        <v>5</v>
      </c>
    </row>
    <row r="320" spans="1:3">
      <c r="A320" s="3">
        <v>5.25</v>
      </c>
      <c r="B320" s="4">
        <v>4</v>
      </c>
      <c r="C320" s="4">
        <v>4</v>
      </c>
    </row>
    <row r="321" spans="1:3">
      <c r="A321" s="3">
        <v>5.27</v>
      </c>
      <c r="B321" s="4">
        <v>5</v>
      </c>
      <c r="C321" s="4">
        <v>5</v>
      </c>
    </row>
    <row r="322" spans="1:3">
      <c r="A322" s="3">
        <v>5.28</v>
      </c>
      <c r="B322" s="4">
        <v>2</v>
      </c>
      <c r="C322" s="4">
        <v>2</v>
      </c>
    </row>
    <row r="323" spans="1:3">
      <c r="A323" s="3">
        <v>5.3</v>
      </c>
      <c r="B323" s="4">
        <v>3</v>
      </c>
      <c r="C323" s="4">
        <v>3</v>
      </c>
    </row>
    <row r="324" spans="1:3">
      <c r="A324" s="3">
        <v>5.32</v>
      </c>
      <c r="B324" s="4">
        <v>2</v>
      </c>
      <c r="C324" s="4">
        <v>2</v>
      </c>
    </row>
    <row r="325" spans="1:3">
      <c r="A325" s="3">
        <v>5.33</v>
      </c>
      <c r="B325" s="4">
        <v>2</v>
      </c>
      <c r="C325" s="4">
        <v>2</v>
      </c>
    </row>
    <row r="326" spans="1:3">
      <c r="A326" s="3">
        <v>5.35</v>
      </c>
      <c r="B326" s="4">
        <v>2</v>
      </c>
      <c r="C326" s="4">
        <v>2</v>
      </c>
    </row>
    <row r="327" spans="1:3">
      <c r="A327" s="3">
        <v>5.4</v>
      </c>
      <c r="B327" s="4">
        <v>3</v>
      </c>
      <c r="C327" s="4">
        <v>3</v>
      </c>
    </row>
    <row r="328" spans="1:3">
      <c r="A328" s="3">
        <v>5.43</v>
      </c>
      <c r="B328" s="4">
        <v>1</v>
      </c>
      <c r="C328" s="4">
        <v>1</v>
      </c>
    </row>
    <row r="329" spans="1:3">
      <c r="A329" s="3">
        <v>5.45</v>
      </c>
      <c r="B329" s="4">
        <v>4</v>
      </c>
      <c r="C329" s="4">
        <v>4</v>
      </c>
    </row>
    <row r="330" spans="1:3">
      <c r="A330" s="3">
        <v>5.47</v>
      </c>
      <c r="B330" s="4">
        <v>1</v>
      </c>
      <c r="C330" s="4">
        <v>1</v>
      </c>
    </row>
    <row r="331" spans="1:3">
      <c r="A331" s="3">
        <v>5.48</v>
      </c>
      <c r="B331" s="4">
        <v>1</v>
      </c>
      <c r="C331" s="4">
        <v>1</v>
      </c>
    </row>
    <row r="332" spans="1:3">
      <c r="A332" s="3">
        <v>5.5</v>
      </c>
      <c r="B332" s="4">
        <v>9</v>
      </c>
      <c r="C332" s="4">
        <v>9</v>
      </c>
    </row>
    <row r="333" spans="1:3">
      <c r="A333" s="3">
        <v>5.52</v>
      </c>
      <c r="B333" s="4">
        <v>3</v>
      </c>
      <c r="C333" s="4">
        <v>3</v>
      </c>
    </row>
    <row r="334" spans="1:3">
      <c r="A334" s="3">
        <v>5.53</v>
      </c>
      <c r="B334" s="4">
        <v>3</v>
      </c>
      <c r="C334" s="4">
        <v>3</v>
      </c>
    </row>
    <row r="335" spans="1:3">
      <c r="A335" s="3">
        <v>5.55</v>
      </c>
      <c r="B335" s="4">
        <v>25</v>
      </c>
      <c r="C335" s="4">
        <v>25</v>
      </c>
    </row>
    <row r="336" spans="1:3">
      <c r="A336" s="3">
        <v>5.57</v>
      </c>
      <c r="B336" s="4">
        <v>4</v>
      </c>
      <c r="C336" s="4">
        <v>4</v>
      </c>
    </row>
    <row r="337" spans="1:3">
      <c r="A337" s="3">
        <v>5.58</v>
      </c>
      <c r="B337" s="4">
        <v>1</v>
      </c>
      <c r="C337" s="4">
        <v>1</v>
      </c>
    </row>
    <row r="338" spans="1:3">
      <c r="A338" s="3">
        <v>5.6</v>
      </c>
      <c r="B338" s="4">
        <v>11</v>
      </c>
      <c r="C338" s="4">
        <v>11</v>
      </c>
    </row>
    <row r="339" spans="1:3">
      <c r="A339" s="3">
        <v>5.62</v>
      </c>
      <c r="B339" s="4">
        <v>2</v>
      </c>
      <c r="C339" s="4">
        <v>2</v>
      </c>
    </row>
    <row r="340" spans="1:3">
      <c r="A340" s="3">
        <v>5.63</v>
      </c>
      <c r="B340" s="4">
        <v>2</v>
      </c>
      <c r="C340" s="4">
        <v>2</v>
      </c>
    </row>
    <row r="341" spans="1:3">
      <c r="A341" s="3">
        <v>5.65</v>
      </c>
      <c r="B341" s="4">
        <v>1</v>
      </c>
      <c r="C341" s="4">
        <v>1</v>
      </c>
    </row>
    <row r="342" spans="1:3">
      <c r="A342" s="3">
        <v>5.67</v>
      </c>
      <c r="B342" s="4">
        <v>4</v>
      </c>
      <c r="C342" s="4">
        <v>4</v>
      </c>
    </row>
    <row r="343" spans="1:3">
      <c r="A343" s="3">
        <v>5.7</v>
      </c>
      <c r="B343" s="4">
        <v>4</v>
      </c>
      <c r="C343" s="4">
        <v>4</v>
      </c>
    </row>
    <row r="344" spans="1:3">
      <c r="A344" s="3">
        <v>5.72</v>
      </c>
      <c r="B344" s="4">
        <v>3</v>
      </c>
      <c r="C344" s="4">
        <v>3</v>
      </c>
    </row>
    <row r="345" spans="1:3">
      <c r="A345" s="3">
        <v>5.73</v>
      </c>
      <c r="B345" s="4">
        <v>1</v>
      </c>
      <c r="C345" s="4">
        <v>1</v>
      </c>
    </row>
    <row r="346" spans="1:3">
      <c r="A346" s="3">
        <v>5.77</v>
      </c>
      <c r="B346" s="4">
        <v>2</v>
      </c>
      <c r="C346" s="4">
        <v>2</v>
      </c>
    </row>
    <row r="347" spans="1:3">
      <c r="A347" s="3">
        <v>5.78</v>
      </c>
      <c r="B347" s="4">
        <v>2</v>
      </c>
      <c r="C347" s="4">
        <v>2</v>
      </c>
    </row>
    <row r="348" spans="1:3">
      <c r="A348" s="3">
        <v>5.8</v>
      </c>
      <c r="B348" s="4">
        <v>4</v>
      </c>
      <c r="C348" s="4">
        <v>4</v>
      </c>
    </row>
    <row r="349" spans="1:3">
      <c r="A349" s="3">
        <v>5.82</v>
      </c>
      <c r="B349" s="4">
        <v>2</v>
      </c>
      <c r="C349" s="4">
        <v>2</v>
      </c>
    </row>
    <row r="350" spans="1:3">
      <c r="A350" s="3">
        <v>5.83</v>
      </c>
      <c r="B350" s="4">
        <v>2</v>
      </c>
      <c r="C350" s="4">
        <v>2</v>
      </c>
    </row>
    <row r="351" spans="1:3">
      <c r="A351" s="3">
        <v>5.87</v>
      </c>
      <c r="B351" s="4">
        <v>2</v>
      </c>
      <c r="C351" s="4">
        <v>2</v>
      </c>
    </row>
    <row r="352" spans="1:3">
      <c r="A352" s="3">
        <v>5.88</v>
      </c>
      <c r="B352" s="4">
        <v>1</v>
      </c>
      <c r="C352" s="4">
        <v>1</v>
      </c>
    </row>
    <row r="353" spans="1:3">
      <c r="A353" s="3">
        <v>5.9</v>
      </c>
      <c r="B353" s="4">
        <v>28</v>
      </c>
      <c r="C353" s="4">
        <v>28</v>
      </c>
    </row>
    <row r="354" spans="1:3">
      <c r="A354" s="3">
        <v>5.92</v>
      </c>
      <c r="B354" s="4">
        <v>3</v>
      </c>
      <c r="C354" s="4">
        <v>3</v>
      </c>
    </row>
    <row r="355" spans="1:3">
      <c r="A355" s="3">
        <v>5.93</v>
      </c>
      <c r="B355" s="4">
        <v>1</v>
      </c>
      <c r="C355" s="4">
        <v>1</v>
      </c>
    </row>
    <row r="356" spans="1:3">
      <c r="A356" s="3">
        <v>5.97</v>
      </c>
      <c r="B356" s="4">
        <v>1</v>
      </c>
      <c r="C356" s="4">
        <v>1</v>
      </c>
    </row>
    <row r="357" spans="1:3">
      <c r="A357" s="3">
        <v>5.98</v>
      </c>
      <c r="B357" s="4">
        <v>2</v>
      </c>
      <c r="C357" s="4">
        <v>2</v>
      </c>
    </row>
    <row r="358" spans="1:3">
      <c r="A358" s="3">
        <v>6</v>
      </c>
      <c r="B358" s="4">
        <v>12</v>
      </c>
      <c r="C358" s="4">
        <v>12</v>
      </c>
    </row>
    <row r="359" spans="1:3">
      <c r="A359" s="3">
        <v>6.02</v>
      </c>
      <c r="B359" s="4">
        <v>4</v>
      </c>
      <c r="C359" s="4">
        <v>4</v>
      </c>
    </row>
    <row r="360" spans="1:3">
      <c r="A360" s="3">
        <v>6.03</v>
      </c>
      <c r="B360" s="4">
        <v>1</v>
      </c>
      <c r="C360" s="4">
        <v>1</v>
      </c>
    </row>
    <row r="361" spans="1:3">
      <c r="A361" s="3">
        <v>6.05</v>
      </c>
      <c r="B361" s="4">
        <v>6</v>
      </c>
      <c r="C361" s="4">
        <v>6</v>
      </c>
    </row>
    <row r="362" spans="1:3">
      <c r="A362" s="3">
        <v>6.07</v>
      </c>
      <c r="B362" s="4">
        <v>8</v>
      </c>
      <c r="C362" s="4">
        <v>8</v>
      </c>
    </row>
    <row r="363" spans="1:3">
      <c r="A363" s="3">
        <v>6.08</v>
      </c>
      <c r="B363" s="4">
        <v>4</v>
      </c>
      <c r="C363" s="4">
        <v>4</v>
      </c>
    </row>
    <row r="364" spans="1:3">
      <c r="A364" s="3">
        <v>6.1</v>
      </c>
      <c r="B364" s="4">
        <v>5</v>
      </c>
      <c r="C364" s="4">
        <v>5</v>
      </c>
    </row>
    <row r="365" spans="1:3">
      <c r="A365" s="3">
        <v>6.12</v>
      </c>
      <c r="B365" s="4">
        <v>2</v>
      </c>
      <c r="C365" s="4">
        <v>2</v>
      </c>
    </row>
    <row r="366" spans="1:3">
      <c r="A366" s="3">
        <v>6.13</v>
      </c>
      <c r="B366" s="4">
        <v>6</v>
      </c>
      <c r="C366" s="4">
        <v>6</v>
      </c>
    </row>
    <row r="367" spans="1:3">
      <c r="A367" s="3">
        <v>6.15</v>
      </c>
      <c r="B367" s="4">
        <v>2</v>
      </c>
      <c r="C367" s="4">
        <v>2</v>
      </c>
    </row>
    <row r="368" spans="1:3">
      <c r="A368" s="3">
        <v>6.17</v>
      </c>
      <c r="B368" s="4">
        <v>2</v>
      </c>
      <c r="C368" s="4">
        <v>2</v>
      </c>
    </row>
    <row r="369" spans="1:3">
      <c r="A369" s="3">
        <v>6.18</v>
      </c>
      <c r="B369" s="4">
        <v>2</v>
      </c>
      <c r="C369" s="4">
        <v>2</v>
      </c>
    </row>
    <row r="370" spans="1:3">
      <c r="A370" s="3">
        <v>6.2</v>
      </c>
      <c r="B370" s="4">
        <v>4</v>
      </c>
      <c r="C370" s="4">
        <v>4</v>
      </c>
    </row>
    <row r="371" spans="1:3">
      <c r="A371" s="3">
        <v>6.22</v>
      </c>
      <c r="B371" s="4">
        <v>1</v>
      </c>
      <c r="C371" s="4">
        <v>1</v>
      </c>
    </row>
    <row r="372" spans="1:3">
      <c r="A372" s="3">
        <v>6.23</v>
      </c>
      <c r="B372" s="4">
        <v>4</v>
      </c>
      <c r="C372" s="4">
        <v>4</v>
      </c>
    </row>
    <row r="373" spans="1:3">
      <c r="A373" s="3">
        <v>6.3</v>
      </c>
      <c r="B373" s="4">
        <v>3</v>
      </c>
      <c r="C373" s="4">
        <v>3</v>
      </c>
    </row>
    <row r="374" spans="1:3">
      <c r="A374" s="3">
        <v>6.32</v>
      </c>
      <c r="B374" s="4">
        <v>1</v>
      </c>
      <c r="C374" s="4">
        <v>1</v>
      </c>
    </row>
    <row r="375" spans="1:3">
      <c r="A375" s="3">
        <v>6.35</v>
      </c>
      <c r="B375" s="4">
        <v>1</v>
      </c>
      <c r="C375" s="4">
        <v>1</v>
      </c>
    </row>
    <row r="376" spans="1:3">
      <c r="A376" s="3">
        <v>6.4</v>
      </c>
      <c r="B376" s="4">
        <v>1</v>
      </c>
      <c r="C376" s="4">
        <v>1</v>
      </c>
    </row>
    <row r="377" spans="1:3">
      <c r="A377" s="3">
        <v>6.43</v>
      </c>
      <c r="B377" s="4">
        <v>2</v>
      </c>
      <c r="C377" s="4">
        <v>2</v>
      </c>
    </row>
    <row r="378" spans="1:3">
      <c r="A378" s="3">
        <v>6.45</v>
      </c>
      <c r="B378" s="4">
        <v>1</v>
      </c>
      <c r="C378" s="4">
        <v>1</v>
      </c>
    </row>
    <row r="379" spans="1:3">
      <c r="A379" s="3">
        <v>6.5</v>
      </c>
      <c r="B379" s="4">
        <v>2</v>
      </c>
      <c r="C379" s="4">
        <v>2</v>
      </c>
    </row>
    <row r="380" spans="1:3">
      <c r="A380" s="3">
        <v>6.53</v>
      </c>
      <c r="B380" s="4">
        <v>1</v>
      </c>
      <c r="C380" s="4">
        <v>1</v>
      </c>
    </row>
    <row r="381" spans="1:3">
      <c r="A381" s="3">
        <v>6.55</v>
      </c>
      <c r="B381" s="4">
        <v>2</v>
      </c>
      <c r="C381" s="4">
        <v>2</v>
      </c>
    </row>
    <row r="382" spans="1:3">
      <c r="A382" s="3">
        <v>6.58</v>
      </c>
      <c r="B382" s="4">
        <v>5</v>
      </c>
      <c r="C382" s="4">
        <v>5</v>
      </c>
    </row>
    <row r="383" spans="1:3">
      <c r="A383" s="3">
        <v>6.6</v>
      </c>
      <c r="B383" s="4">
        <v>16</v>
      </c>
      <c r="C383" s="4">
        <v>16</v>
      </c>
    </row>
    <row r="384" spans="1:3">
      <c r="A384" s="3">
        <v>6.62</v>
      </c>
      <c r="B384" s="4">
        <v>2</v>
      </c>
      <c r="C384" s="4">
        <v>2</v>
      </c>
    </row>
    <row r="385" spans="1:3">
      <c r="A385" s="3">
        <v>6.63</v>
      </c>
      <c r="B385" s="4">
        <v>2</v>
      </c>
      <c r="C385" s="4">
        <v>2</v>
      </c>
    </row>
    <row r="386" spans="1:3">
      <c r="A386" s="3">
        <v>6.65</v>
      </c>
      <c r="B386" s="4">
        <v>2</v>
      </c>
      <c r="C386" s="4">
        <v>2</v>
      </c>
    </row>
    <row r="387" spans="1:3">
      <c r="A387" s="3">
        <v>6.68</v>
      </c>
      <c r="B387" s="4">
        <v>1</v>
      </c>
      <c r="C387" s="4">
        <v>1</v>
      </c>
    </row>
    <row r="388" spans="1:3">
      <c r="A388" s="3">
        <v>6.7</v>
      </c>
      <c r="B388" s="4">
        <v>2</v>
      </c>
      <c r="C388" s="4">
        <v>2</v>
      </c>
    </row>
    <row r="389" spans="1:3">
      <c r="A389" s="3">
        <v>6.72</v>
      </c>
      <c r="B389" s="4">
        <v>1</v>
      </c>
      <c r="C389" s="4">
        <v>1</v>
      </c>
    </row>
    <row r="390" spans="1:3">
      <c r="A390" s="3">
        <v>6.73</v>
      </c>
      <c r="B390" s="4">
        <v>4</v>
      </c>
      <c r="C390" s="4">
        <v>4</v>
      </c>
    </row>
    <row r="391" spans="1:3">
      <c r="A391" s="3">
        <v>6.75</v>
      </c>
      <c r="B391" s="4">
        <v>1</v>
      </c>
      <c r="C391" s="4">
        <v>1</v>
      </c>
    </row>
    <row r="392" spans="1:3">
      <c r="A392" s="3">
        <v>6.8</v>
      </c>
      <c r="B392" s="4">
        <v>1</v>
      </c>
      <c r="C392" s="4">
        <v>1</v>
      </c>
    </row>
    <row r="393" spans="1:3">
      <c r="A393" s="3">
        <v>6.82</v>
      </c>
      <c r="B393" s="4">
        <v>1</v>
      </c>
      <c r="C393" s="4">
        <v>1</v>
      </c>
    </row>
    <row r="394" spans="1:3">
      <c r="A394" s="3">
        <v>6.83</v>
      </c>
      <c r="B394" s="4">
        <v>1</v>
      </c>
      <c r="C394" s="4">
        <v>1</v>
      </c>
    </row>
    <row r="395" spans="1:3">
      <c r="A395" s="3">
        <v>6.87</v>
      </c>
      <c r="B395" s="4">
        <v>4</v>
      </c>
      <c r="C395" s="4">
        <v>4</v>
      </c>
    </row>
    <row r="396" spans="1:3">
      <c r="A396" s="3">
        <v>6.88</v>
      </c>
      <c r="B396" s="4">
        <v>2</v>
      </c>
      <c r="C396" s="4">
        <v>2</v>
      </c>
    </row>
    <row r="397" spans="1:3">
      <c r="A397" s="3">
        <v>6.9</v>
      </c>
      <c r="B397" s="4">
        <v>4</v>
      </c>
      <c r="C397" s="4">
        <v>4</v>
      </c>
    </row>
    <row r="398" spans="1:3">
      <c r="A398" s="3">
        <v>6.92</v>
      </c>
      <c r="B398" s="4">
        <v>1</v>
      </c>
      <c r="C398" s="4">
        <v>1</v>
      </c>
    </row>
    <row r="399" spans="1:3">
      <c r="A399" s="3">
        <v>6.95</v>
      </c>
      <c r="B399" s="4">
        <v>4</v>
      </c>
      <c r="C399" s="4">
        <v>4</v>
      </c>
    </row>
    <row r="400" spans="1:3">
      <c r="A400" s="3">
        <v>6.97</v>
      </c>
      <c r="B400" s="4">
        <v>1</v>
      </c>
      <c r="C400" s="4">
        <v>1</v>
      </c>
    </row>
    <row r="401" spans="1:3">
      <c r="A401" s="3">
        <v>7.2</v>
      </c>
      <c r="B401" s="4">
        <v>1</v>
      </c>
      <c r="C401" s="4">
        <v>1</v>
      </c>
    </row>
    <row r="402" spans="1:3">
      <c r="A402" s="3">
        <v>7.22</v>
      </c>
      <c r="B402" s="4">
        <v>3</v>
      </c>
      <c r="C402" s="4">
        <v>3</v>
      </c>
    </row>
    <row r="403" spans="1:3">
      <c r="A403" s="3">
        <v>7.23</v>
      </c>
      <c r="B403" s="4">
        <v>6</v>
      </c>
      <c r="C403" s="4">
        <v>6</v>
      </c>
    </row>
    <row r="404" spans="1:3">
      <c r="A404" s="3">
        <v>7.3</v>
      </c>
      <c r="B404" s="4">
        <v>1</v>
      </c>
      <c r="C404" s="4">
        <v>1</v>
      </c>
    </row>
    <row r="405" spans="1:3">
      <c r="A405" s="3">
        <v>7.33</v>
      </c>
      <c r="B405" s="4">
        <v>1</v>
      </c>
      <c r="C405" s="4">
        <v>1</v>
      </c>
    </row>
    <row r="406" spans="1:3">
      <c r="A406" s="3">
        <v>7.42</v>
      </c>
      <c r="B406" s="4">
        <v>3</v>
      </c>
      <c r="C406" s="4">
        <v>3</v>
      </c>
    </row>
    <row r="407" spans="1:3">
      <c r="A407" s="3">
        <v>7.43</v>
      </c>
      <c r="B407" s="4">
        <v>1</v>
      </c>
      <c r="C407" s="4">
        <v>1</v>
      </c>
    </row>
    <row r="408" spans="1:3">
      <c r="A408" s="3">
        <v>7.45</v>
      </c>
      <c r="B408" s="4">
        <v>3</v>
      </c>
      <c r="C408" s="4">
        <v>3</v>
      </c>
    </row>
    <row r="409" spans="1:3">
      <c r="A409" s="3">
        <v>7.5</v>
      </c>
      <c r="B409" s="4">
        <v>1</v>
      </c>
      <c r="C409" s="4">
        <v>1</v>
      </c>
    </row>
    <row r="410" spans="1:3">
      <c r="A410" s="3">
        <v>7.53</v>
      </c>
      <c r="B410" s="4">
        <v>1</v>
      </c>
      <c r="C410" s="4">
        <v>1</v>
      </c>
    </row>
    <row r="411" spans="1:3">
      <c r="A411" s="3">
        <v>7.55</v>
      </c>
      <c r="B411" s="4">
        <v>1</v>
      </c>
      <c r="C411" s="4">
        <v>1</v>
      </c>
    </row>
    <row r="412" spans="1:3">
      <c r="A412" s="3">
        <v>7.7</v>
      </c>
      <c r="B412" s="4">
        <v>1</v>
      </c>
      <c r="C412" s="4">
        <v>1</v>
      </c>
    </row>
    <row r="413" spans="1:3">
      <c r="A413" s="3">
        <v>7.75</v>
      </c>
      <c r="B413" s="4">
        <v>6</v>
      </c>
      <c r="C413" s="4">
        <v>6</v>
      </c>
    </row>
    <row r="414" spans="1:3">
      <c r="A414" s="3">
        <v>7.77</v>
      </c>
      <c r="B414" s="4">
        <v>3</v>
      </c>
      <c r="C414" s="4">
        <v>3</v>
      </c>
    </row>
    <row r="415" spans="1:3">
      <c r="A415" s="3">
        <v>7.78</v>
      </c>
      <c r="B415" s="4">
        <v>2</v>
      </c>
      <c r="C415" s="4">
        <v>2</v>
      </c>
    </row>
    <row r="416" spans="1:3">
      <c r="A416" s="3">
        <v>7.83</v>
      </c>
      <c r="B416" s="4">
        <v>3</v>
      </c>
      <c r="C416" s="4">
        <v>3</v>
      </c>
    </row>
    <row r="417" spans="1:3">
      <c r="A417" s="3">
        <v>7.9</v>
      </c>
      <c r="B417" s="4">
        <v>1</v>
      </c>
      <c r="C417" s="4">
        <v>1</v>
      </c>
    </row>
    <row r="418" spans="1:3">
      <c r="A418" s="3">
        <v>7.92</v>
      </c>
      <c r="B418" s="4">
        <v>1</v>
      </c>
      <c r="C418" s="4">
        <v>1</v>
      </c>
    </row>
    <row r="419" spans="1:3">
      <c r="A419" s="3">
        <v>7.93</v>
      </c>
      <c r="B419" s="4">
        <v>1</v>
      </c>
      <c r="C419" s="4">
        <v>1</v>
      </c>
    </row>
    <row r="420" spans="1:3">
      <c r="A420" s="3">
        <v>7.97</v>
      </c>
      <c r="B420" s="4">
        <v>1</v>
      </c>
      <c r="C420" s="4">
        <v>1</v>
      </c>
    </row>
    <row r="421" spans="1:3">
      <c r="A421" s="3">
        <v>7.98</v>
      </c>
      <c r="B421" s="4">
        <v>1</v>
      </c>
      <c r="C421" s="4">
        <v>1</v>
      </c>
    </row>
    <row r="422" spans="1:3">
      <c r="A422" s="3">
        <v>8</v>
      </c>
      <c r="B422" s="4">
        <v>1</v>
      </c>
      <c r="C422" s="4">
        <v>1</v>
      </c>
    </row>
    <row r="423" spans="1:3">
      <c r="A423" s="3">
        <v>8.0500000000000007</v>
      </c>
      <c r="B423" s="4">
        <v>3</v>
      </c>
      <c r="C423" s="4">
        <v>3</v>
      </c>
    </row>
    <row r="424" spans="1:3">
      <c r="A424" s="3">
        <v>8.07</v>
      </c>
      <c r="B424" s="4">
        <v>2</v>
      </c>
      <c r="C424" s="4">
        <v>2</v>
      </c>
    </row>
    <row r="425" spans="1:3">
      <c r="A425" s="3">
        <v>8.1199999999999992</v>
      </c>
      <c r="B425" s="4">
        <v>2</v>
      </c>
      <c r="C425" s="4">
        <v>2</v>
      </c>
    </row>
    <row r="426" spans="1:3">
      <c r="A426" s="3">
        <v>8.1300000000000008</v>
      </c>
      <c r="B426" s="4">
        <v>1</v>
      </c>
      <c r="C426" s="4">
        <v>1</v>
      </c>
    </row>
    <row r="427" spans="1:3">
      <c r="A427" s="3">
        <v>8.15</v>
      </c>
      <c r="B427" s="4">
        <v>1</v>
      </c>
      <c r="C427" s="4">
        <v>1</v>
      </c>
    </row>
    <row r="428" spans="1:3">
      <c r="A428" s="3">
        <v>8.17</v>
      </c>
      <c r="B428" s="4">
        <v>2</v>
      </c>
      <c r="C428" s="4">
        <v>2</v>
      </c>
    </row>
    <row r="429" spans="1:3">
      <c r="A429" s="3">
        <v>8.18</v>
      </c>
      <c r="B429" s="4">
        <v>1</v>
      </c>
      <c r="C429" s="4">
        <v>1</v>
      </c>
    </row>
    <row r="430" spans="1:3">
      <c r="A430" s="3">
        <v>8.1999999999999993</v>
      </c>
      <c r="B430" s="4">
        <v>1</v>
      </c>
      <c r="C430" s="4">
        <v>1</v>
      </c>
    </row>
    <row r="431" spans="1:3">
      <c r="A431" s="3">
        <v>8.25</v>
      </c>
      <c r="B431" s="4">
        <v>1</v>
      </c>
      <c r="C431" s="4">
        <v>1</v>
      </c>
    </row>
    <row r="432" spans="1:3">
      <c r="A432" s="3">
        <v>8.27</v>
      </c>
      <c r="B432" s="4">
        <v>2</v>
      </c>
      <c r="C432" s="4">
        <v>2</v>
      </c>
    </row>
    <row r="433" spans="1:3">
      <c r="A433" s="3">
        <v>8.32</v>
      </c>
      <c r="B433" s="4">
        <v>1</v>
      </c>
      <c r="C433" s="4">
        <v>1</v>
      </c>
    </row>
    <row r="434" spans="1:3">
      <c r="A434" s="3">
        <v>8.3699999999999992</v>
      </c>
      <c r="B434" s="4">
        <v>2</v>
      </c>
      <c r="C434" s="4">
        <v>2</v>
      </c>
    </row>
    <row r="435" spans="1:3">
      <c r="A435" s="3">
        <v>8.3800000000000008</v>
      </c>
      <c r="B435" s="4">
        <v>2</v>
      </c>
      <c r="C435" s="4">
        <v>2</v>
      </c>
    </row>
    <row r="436" spans="1:3">
      <c r="A436" s="3">
        <v>8.4</v>
      </c>
      <c r="B436" s="4">
        <v>1</v>
      </c>
      <c r="C436" s="4">
        <v>1</v>
      </c>
    </row>
    <row r="437" spans="1:3">
      <c r="A437" s="3">
        <v>8.42</v>
      </c>
      <c r="B437" s="4">
        <v>1</v>
      </c>
      <c r="C437" s="4">
        <v>1</v>
      </c>
    </row>
    <row r="438" spans="1:3">
      <c r="A438" s="3">
        <v>8.43</v>
      </c>
      <c r="B438" s="4">
        <v>3</v>
      </c>
      <c r="C438" s="4">
        <v>3</v>
      </c>
    </row>
    <row r="439" spans="1:3">
      <c r="A439" s="3">
        <v>8.4499999999999993</v>
      </c>
      <c r="B439" s="4">
        <v>1</v>
      </c>
      <c r="C439" s="4">
        <v>1</v>
      </c>
    </row>
    <row r="440" spans="1:3">
      <c r="A440" s="3">
        <v>8.4700000000000006</v>
      </c>
      <c r="B440" s="4">
        <v>3</v>
      </c>
      <c r="C440" s="4">
        <v>3</v>
      </c>
    </row>
    <row r="441" spans="1:3">
      <c r="A441" s="3">
        <v>8.48</v>
      </c>
      <c r="B441" s="4">
        <v>2</v>
      </c>
      <c r="C441" s="4">
        <v>2</v>
      </c>
    </row>
    <row r="442" spans="1:3">
      <c r="A442" s="3">
        <v>8.5</v>
      </c>
      <c r="B442" s="4">
        <v>2</v>
      </c>
      <c r="C442" s="4">
        <v>2</v>
      </c>
    </row>
    <row r="443" spans="1:3">
      <c r="A443" s="3">
        <v>8.52</v>
      </c>
      <c r="B443" s="4">
        <v>7</v>
      </c>
      <c r="C443" s="4">
        <v>7</v>
      </c>
    </row>
    <row r="444" spans="1:3">
      <c r="A444" s="3">
        <v>8.5299999999999994</v>
      </c>
      <c r="B444" s="4">
        <v>1</v>
      </c>
      <c r="C444" s="4">
        <v>1</v>
      </c>
    </row>
    <row r="445" spans="1:3">
      <c r="A445" s="3">
        <v>8.5500000000000007</v>
      </c>
      <c r="B445" s="4">
        <v>1</v>
      </c>
      <c r="C445" s="4">
        <v>1</v>
      </c>
    </row>
    <row r="446" spans="1:3">
      <c r="A446" s="3">
        <v>8.57</v>
      </c>
      <c r="B446" s="4">
        <v>32</v>
      </c>
      <c r="C446" s="4">
        <v>32</v>
      </c>
    </row>
    <row r="447" spans="1:3">
      <c r="A447" s="3">
        <v>8.58</v>
      </c>
      <c r="B447" s="4">
        <v>7</v>
      </c>
      <c r="C447" s="4">
        <v>7</v>
      </c>
    </row>
    <row r="448" spans="1:3">
      <c r="A448" s="3">
        <v>8.6</v>
      </c>
      <c r="B448" s="4">
        <v>3</v>
      </c>
      <c r="C448" s="4">
        <v>3</v>
      </c>
    </row>
    <row r="449" spans="1:3">
      <c r="A449" s="3">
        <v>8.6199999999999992</v>
      </c>
      <c r="B449" s="4">
        <v>1</v>
      </c>
      <c r="C449" s="4">
        <v>1</v>
      </c>
    </row>
    <row r="450" spans="1:3">
      <c r="A450" s="3">
        <v>8.67</v>
      </c>
      <c r="B450" s="4">
        <v>5</v>
      </c>
      <c r="C450" s="4">
        <v>5</v>
      </c>
    </row>
    <row r="451" spans="1:3">
      <c r="A451" s="3">
        <v>8.68</v>
      </c>
      <c r="B451" s="4">
        <v>2</v>
      </c>
      <c r="C451" s="4">
        <v>2</v>
      </c>
    </row>
    <row r="452" spans="1:3">
      <c r="A452" s="3">
        <v>8.6999999999999993</v>
      </c>
      <c r="B452" s="4">
        <v>2</v>
      </c>
      <c r="C452" s="4">
        <v>2</v>
      </c>
    </row>
    <row r="453" spans="1:3">
      <c r="A453" s="3">
        <v>8.7200000000000006</v>
      </c>
      <c r="B453" s="4">
        <v>2</v>
      </c>
      <c r="C453" s="4">
        <v>2</v>
      </c>
    </row>
    <row r="454" spans="1:3">
      <c r="A454" s="3">
        <v>8.73</v>
      </c>
      <c r="B454" s="4">
        <v>1</v>
      </c>
      <c r="C454" s="4">
        <v>1</v>
      </c>
    </row>
    <row r="455" spans="1:3">
      <c r="A455" s="3">
        <v>8.75</v>
      </c>
      <c r="B455" s="4">
        <v>1</v>
      </c>
      <c r="C455" s="4">
        <v>1</v>
      </c>
    </row>
    <row r="456" spans="1:3">
      <c r="A456" s="3">
        <v>8.77</v>
      </c>
      <c r="B456" s="4">
        <v>1</v>
      </c>
      <c r="C456" s="4">
        <v>1</v>
      </c>
    </row>
    <row r="457" spans="1:3">
      <c r="A457" s="3">
        <v>8.7799999999999994</v>
      </c>
      <c r="B457" s="4">
        <v>3</v>
      </c>
      <c r="C457" s="4">
        <v>3</v>
      </c>
    </row>
    <row r="458" spans="1:3">
      <c r="A458" s="3">
        <v>8.8000000000000007</v>
      </c>
      <c r="B458" s="4">
        <v>3</v>
      </c>
      <c r="C458" s="4">
        <v>3</v>
      </c>
    </row>
    <row r="459" spans="1:3">
      <c r="A459" s="3">
        <v>8.82</v>
      </c>
      <c r="B459" s="4">
        <v>2</v>
      </c>
      <c r="C459" s="4">
        <v>2</v>
      </c>
    </row>
    <row r="460" spans="1:3">
      <c r="A460" s="3">
        <v>8.83</v>
      </c>
      <c r="B460" s="4">
        <v>2</v>
      </c>
      <c r="C460" s="4">
        <v>2</v>
      </c>
    </row>
    <row r="461" spans="1:3">
      <c r="A461" s="3">
        <v>8.85</v>
      </c>
      <c r="B461" s="4">
        <v>1</v>
      </c>
      <c r="C461" s="4">
        <v>1</v>
      </c>
    </row>
    <row r="462" spans="1:3">
      <c r="A462" s="3">
        <v>8.8699999999999992</v>
      </c>
      <c r="B462" s="4">
        <v>2</v>
      </c>
      <c r="C462" s="4">
        <v>2</v>
      </c>
    </row>
    <row r="463" spans="1:3">
      <c r="A463" s="3">
        <v>8.9</v>
      </c>
      <c r="B463" s="4">
        <v>2</v>
      </c>
      <c r="C463" s="4">
        <v>2</v>
      </c>
    </row>
    <row r="464" spans="1:3">
      <c r="A464" s="3">
        <v>8.92</v>
      </c>
      <c r="B464" s="4">
        <v>1</v>
      </c>
      <c r="C464" s="4">
        <v>1</v>
      </c>
    </row>
    <row r="465" spans="1:3">
      <c r="A465" s="3">
        <v>8.93</v>
      </c>
      <c r="B465" s="4">
        <v>3</v>
      </c>
      <c r="C465" s="4">
        <v>3</v>
      </c>
    </row>
    <row r="466" spans="1:3">
      <c r="A466" s="3">
        <v>8.9499999999999993</v>
      </c>
      <c r="B466" s="4">
        <v>1</v>
      </c>
      <c r="C466" s="4">
        <v>1</v>
      </c>
    </row>
    <row r="467" spans="1:3">
      <c r="A467" s="3">
        <v>8.9700000000000006</v>
      </c>
      <c r="B467" s="4">
        <v>3</v>
      </c>
      <c r="C467" s="4">
        <v>3</v>
      </c>
    </row>
    <row r="468" spans="1:3">
      <c r="A468" s="3">
        <v>8.98</v>
      </c>
      <c r="B468" s="4">
        <v>2</v>
      </c>
      <c r="C468" s="4">
        <v>2</v>
      </c>
    </row>
    <row r="469" spans="1:3">
      <c r="A469" s="3">
        <v>9</v>
      </c>
      <c r="B469" s="4">
        <v>4</v>
      </c>
      <c r="C469" s="4">
        <v>4</v>
      </c>
    </row>
    <row r="470" spans="1:3">
      <c r="A470" s="3">
        <v>9.02</v>
      </c>
      <c r="B470" s="4">
        <v>2</v>
      </c>
      <c r="C470" s="4">
        <v>2</v>
      </c>
    </row>
    <row r="471" spans="1:3">
      <c r="A471" s="3">
        <v>9.0500000000000007</v>
      </c>
      <c r="B471" s="4">
        <v>1</v>
      </c>
      <c r="C471" s="4">
        <v>1</v>
      </c>
    </row>
    <row r="472" spans="1:3">
      <c r="A472" s="3">
        <v>9.1</v>
      </c>
      <c r="B472" s="4">
        <v>2</v>
      </c>
      <c r="C472" s="4">
        <v>2</v>
      </c>
    </row>
    <row r="473" spans="1:3">
      <c r="A473" s="3">
        <v>9.1199999999999992</v>
      </c>
      <c r="B473" s="4">
        <v>4</v>
      </c>
      <c r="C473" s="4">
        <v>4</v>
      </c>
    </row>
    <row r="474" spans="1:3">
      <c r="A474" s="3">
        <v>9.1300000000000008</v>
      </c>
      <c r="B474" s="4">
        <v>1</v>
      </c>
      <c r="C474" s="4">
        <v>1</v>
      </c>
    </row>
    <row r="475" spans="1:3">
      <c r="A475" s="3">
        <v>9.15</v>
      </c>
      <c r="B475" s="4">
        <v>3</v>
      </c>
      <c r="C475" s="4">
        <v>3</v>
      </c>
    </row>
    <row r="476" spans="1:3">
      <c r="A476" s="3">
        <v>9.17</v>
      </c>
      <c r="B476" s="4">
        <v>1</v>
      </c>
      <c r="C476" s="4">
        <v>1</v>
      </c>
    </row>
    <row r="477" spans="1:3">
      <c r="A477" s="3">
        <v>9.18</v>
      </c>
      <c r="B477" s="4">
        <v>1</v>
      </c>
      <c r="C477" s="4">
        <v>1</v>
      </c>
    </row>
    <row r="478" spans="1:3">
      <c r="A478" s="3">
        <v>9.1999999999999993</v>
      </c>
      <c r="B478" s="4">
        <v>2</v>
      </c>
      <c r="C478" s="4">
        <v>2</v>
      </c>
    </row>
    <row r="479" spans="1:3">
      <c r="A479" s="3">
        <v>9.25</v>
      </c>
      <c r="B479" s="4">
        <v>1</v>
      </c>
      <c r="C479" s="4">
        <v>1</v>
      </c>
    </row>
    <row r="480" spans="1:3">
      <c r="A480" s="3">
        <v>9.2799999999999994</v>
      </c>
      <c r="B480" s="4">
        <v>1</v>
      </c>
      <c r="C480" s="4">
        <v>1</v>
      </c>
    </row>
    <row r="481" spans="1:3">
      <c r="A481" s="3">
        <v>9.3000000000000007</v>
      </c>
      <c r="B481" s="4">
        <v>1</v>
      </c>
      <c r="C481" s="4">
        <v>1</v>
      </c>
    </row>
    <row r="482" spans="1:3">
      <c r="A482" s="3">
        <v>9.33</v>
      </c>
      <c r="B482" s="4">
        <v>2</v>
      </c>
      <c r="C482" s="4">
        <v>2</v>
      </c>
    </row>
    <row r="483" spans="1:3">
      <c r="A483" s="3">
        <v>9.35</v>
      </c>
      <c r="B483" s="4">
        <v>1</v>
      </c>
      <c r="C483" s="4">
        <v>1</v>
      </c>
    </row>
    <row r="484" spans="1:3">
      <c r="A484" s="3">
        <v>9.3699999999999992</v>
      </c>
      <c r="B484" s="4">
        <v>3</v>
      </c>
      <c r="C484" s="4">
        <v>3</v>
      </c>
    </row>
    <row r="485" spans="1:3">
      <c r="A485" s="3">
        <v>9.3800000000000008</v>
      </c>
      <c r="B485" s="4">
        <v>3</v>
      </c>
      <c r="C485" s="4">
        <v>3</v>
      </c>
    </row>
    <row r="486" spans="1:3">
      <c r="A486" s="3">
        <v>9.4</v>
      </c>
      <c r="B486" s="4">
        <v>4</v>
      </c>
      <c r="C486" s="4">
        <v>4</v>
      </c>
    </row>
    <row r="487" spans="1:3">
      <c r="A487" s="3">
        <v>9.42</v>
      </c>
      <c r="B487" s="4">
        <v>18</v>
      </c>
      <c r="C487" s="4">
        <v>18</v>
      </c>
    </row>
    <row r="488" spans="1:3">
      <c r="A488" s="3">
        <v>9.4700000000000006</v>
      </c>
      <c r="B488" s="4">
        <v>3</v>
      </c>
      <c r="C488" s="4">
        <v>3</v>
      </c>
    </row>
    <row r="489" spans="1:3">
      <c r="A489" s="3">
        <v>9.5</v>
      </c>
      <c r="B489" s="4">
        <v>3</v>
      </c>
      <c r="C489" s="4">
        <v>3</v>
      </c>
    </row>
    <row r="490" spans="1:3">
      <c r="A490" s="3">
        <v>9.52</v>
      </c>
      <c r="B490" s="4">
        <v>1</v>
      </c>
      <c r="C490" s="4">
        <v>1</v>
      </c>
    </row>
    <row r="491" spans="1:3">
      <c r="A491" s="3">
        <v>9.5299999999999994</v>
      </c>
      <c r="B491" s="4">
        <v>1</v>
      </c>
      <c r="C491" s="4">
        <v>1</v>
      </c>
    </row>
    <row r="492" spans="1:3">
      <c r="A492" s="3">
        <v>9.58</v>
      </c>
      <c r="B492" s="4">
        <v>2</v>
      </c>
      <c r="C492" s="4">
        <v>2</v>
      </c>
    </row>
    <row r="493" spans="1:3">
      <c r="A493" s="3">
        <v>9.6199999999999992</v>
      </c>
      <c r="B493" s="4">
        <v>1</v>
      </c>
      <c r="C493" s="4">
        <v>1</v>
      </c>
    </row>
    <row r="494" spans="1:3">
      <c r="A494" s="3">
        <v>9.6300000000000008</v>
      </c>
      <c r="B494" s="4">
        <v>2</v>
      </c>
      <c r="C494" s="4">
        <v>2</v>
      </c>
    </row>
    <row r="495" spans="1:3">
      <c r="A495" s="3">
        <v>9.65</v>
      </c>
      <c r="B495" s="4">
        <v>5</v>
      </c>
      <c r="C495" s="4">
        <v>5</v>
      </c>
    </row>
    <row r="496" spans="1:3">
      <c r="A496" s="3">
        <v>9.67</v>
      </c>
      <c r="B496" s="4">
        <v>2</v>
      </c>
      <c r="C496" s="4">
        <v>2</v>
      </c>
    </row>
    <row r="497" spans="1:3">
      <c r="A497" s="3">
        <v>9.68</v>
      </c>
      <c r="B497" s="4">
        <v>3</v>
      </c>
      <c r="C497" s="4">
        <v>3</v>
      </c>
    </row>
    <row r="498" spans="1:3">
      <c r="A498" s="3">
        <v>9.6999999999999993</v>
      </c>
      <c r="B498" s="4">
        <v>3</v>
      </c>
      <c r="C498" s="4">
        <v>3</v>
      </c>
    </row>
    <row r="499" spans="1:3">
      <c r="A499" s="3">
        <v>9.75</v>
      </c>
      <c r="B499" s="4">
        <v>1</v>
      </c>
      <c r="C499" s="4">
        <v>1</v>
      </c>
    </row>
    <row r="500" spans="1:3">
      <c r="A500" s="3">
        <v>9.7799999999999994</v>
      </c>
      <c r="B500" s="4">
        <v>3</v>
      </c>
      <c r="C500" s="4">
        <v>3</v>
      </c>
    </row>
    <row r="501" spans="1:3">
      <c r="A501" s="3">
        <v>9.8000000000000007</v>
      </c>
      <c r="B501" s="4">
        <v>2</v>
      </c>
      <c r="C501" s="4">
        <v>2</v>
      </c>
    </row>
    <row r="502" spans="1:3">
      <c r="A502" s="3">
        <v>9.82</v>
      </c>
      <c r="B502" s="4">
        <v>2</v>
      </c>
      <c r="C502" s="4">
        <v>2</v>
      </c>
    </row>
    <row r="503" spans="1:3">
      <c r="A503" s="3">
        <v>9.85</v>
      </c>
      <c r="B503" s="4">
        <v>2</v>
      </c>
      <c r="C503" s="4">
        <v>2</v>
      </c>
    </row>
    <row r="504" spans="1:3">
      <c r="A504" s="3">
        <v>9.8800000000000008</v>
      </c>
      <c r="B504" s="4">
        <v>4</v>
      </c>
      <c r="C504" s="4">
        <v>4</v>
      </c>
    </row>
    <row r="505" spans="1:3">
      <c r="A505" s="3">
        <v>9.9</v>
      </c>
      <c r="B505" s="4">
        <v>1</v>
      </c>
      <c r="C505" s="4">
        <v>1</v>
      </c>
    </row>
    <row r="506" spans="1:3">
      <c r="A506" s="3">
        <v>9.92</v>
      </c>
      <c r="B506" s="4">
        <v>2</v>
      </c>
      <c r="C506" s="4">
        <v>2</v>
      </c>
    </row>
    <row r="507" spans="1:3">
      <c r="A507" s="3">
        <v>9.93</v>
      </c>
      <c r="B507" s="4">
        <v>3</v>
      </c>
      <c r="C507" s="4">
        <v>3</v>
      </c>
    </row>
    <row r="508" spans="1:3">
      <c r="A508" s="3">
        <v>9.9499999999999993</v>
      </c>
      <c r="B508" s="4">
        <v>1</v>
      </c>
      <c r="C508" s="4">
        <v>1</v>
      </c>
    </row>
    <row r="509" spans="1:3">
      <c r="A509" s="3">
        <v>9.9700000000000006</v>
      </c>
      <c r="B509" s="4">
        <v>2</v>
      </c>
      <c r="C509" s="4">
        <v>2</v>
      </c>
    </row>
    <row r="510" spans="1:3">
      <c r="A510" s="3">
        <v>9.98</v>
      </c>
      <c r="B510" s="4">
        <v>2</v>
      </c>
      <c r="C510" s="4">
        <v>2</v>
      </c>
    </row>
    <row r="511" spans="1:3">
      <c r="A511" s="3">
        <v>10.029999999999999</v>
      </c>
      <c r="B511" s="4">
        <v>1</v>
      </c>
      <c r="C511" s="4">
        <v>1</v>
      </c>
    </row>
    <row r="512" spans="1:3">
      <c r="A512" s="3">
        <v>10.050000000000001</v>
      </c>
      <c r="B512" s="4">
        <v>1</v>
      </c>
      <c r="C512" s="4">
        <v>1</v>
      </c>
    </row>
    <row r="513" spans="1:3">
      <c r="A513" s="3">
        <v>10.08</v>
      </c>
      <c r="B513" s="4">
        <v>3</v>
      </c>
      <c r="C513" s="4">
        <v>3</v>
      </c>
    </row>
    <row r="514" spans="1:3">
      <c r="A514" s="3">
        <v>10.15</v>
      </c>
      <c r="B514" s="4">
        <v>2</v>
      </c>
      <c r="C514" s="4">
        <v>2</v>
      </c>
    </row>
    <row r="515" spans="1:3">
      <c r="A515" s="3">
        <v>10.17</v>
      </c>
      <c r="B515" s="4">
        <v>1</v>
      </c>
      <c r="C515" s="4">
        <v>1</v>
      </c>
    </row>
    <row r="516" spans="1:3">
      <c r="A516" s="3">
        <v>10.18</v>
      </c>
      <c r="B516" s="4">
        <v>4</v>
      </c>
      <c r="C516" s="4">
        <v>4</v>
      </c>
    </row>
    <row r="517" spans="1:3">
      <c r="A517" s="3">
        <v>10.220000000000001</v>
      </c>
      <c r="B517" s="4">
        <v>3</v>
      </c>
      <c r="C517" s="4">
        <v>3</v>
      </c>
    </row>
    <row r="518" spans="1:3">
      <c r="A518" s="3">
        <v>10.23</v>
      </c>
      <c r="B518" s="4">
        <v>1</v>
      </c>
      <c r="C518" s="4">
        <v>1</v>
      </c>
    </row>
    <row r="519" spans="1:3">
      <c r="A519" s="3">
        <v>10.27</v>
      </c>
      <c r="B519" s="4">
        <v>4</v>
      </c>
      <c r="C519" s="4">
        <v>4</v>
      </c>
    </row>
    <row r="520" spans="1:3">
      <c r="A520" s="3">
        <v>10.28</v>
      </c>
      <c r="B520" s="4">
        <v>3</v>
      </c>
      <c r="C520" s="4">
        <v>3</v>
      </c>
    </row>
    <row r="521" spans="1:3">
      <c r="A521" s="3">
        <v>10.3</v>
      </c>
      <c r="B521" s="4">
        <v>3</v>
      </c>
      <c r="C521" s="4">
        <v>3</v>
      </c>
    </row>
    <row r="522" spans="1:3">
      <c r="A522" s="3">
        <v>10.33</v>
      </c>
      <c r="B522" s="4">
        <v>1</v>
      </c>
      <c r="C522" s="4">
        <v>1</v>
      </c>
    </row>
    <row r="523" spans="1:3">
      <c r="A523" s="3">
        <v>10.35</v>
      </c>
      <c r="B523" s="4">
        <v>2</v>
      </c>
      <c r="C523" s="4">
        <v>2</v>
      </c>
    </row>
    <row r="524" spans="1:3">
      <c r="A524" s="3">
        <v>10.38</v>
      </c>
      <c r="B524" s="4">
        <v>7</v>
      </c>
      <c r="C524" s="4">
        <v>7</v>
      </c>
    </row>
    <row r="525" spans="1:3">
      <c r="A525" s="3">
        <v>10.4</v>
      </c>
      <c r="B525" s="4">
        <v>4</v>
      </c>
      <c r="C525" s="4">
        <v>4</v>
      </c>
    </row>
    <row r="526" spans="1:3">
      <c r="A526" s="3">
        <v>10.42</v>
      </c>
      <c r="B526" s="4">
        <v>8</v>
      </c>
      <c r="C526" s="4">
        <v>8</v>
      </c>
    </row>
    <row r="527" spans="1:3">
      <c r="A527" s="3">
        <v>10.43</v>
      </c>
      <c r="B527" s="4">
        <v>7</v>
      </c>
      <c r="C527" s="4">
        <v>7</v>
      </c>
    </row>
    <row r="528" spans="1:3">
      <c r="A528" s="3">
        <v>10.45</v>
      </c>
      <c r="B528" s="4">
        <v>4</v>
      </c>
      <c r="C528" s="4">
        <v>4</v>
      </c>
    </row>
    <row r="529" spans="1:3">
      <c r="A529" s="3">
        <v>10.48</v>
      </c>
      <c r="B529" s="4">
        <v>1</v>
      </c>
      <c r="C529" s="4">
        <v>1</v>
      </c>
    </row>
    <row r="530" spans="1:3">
      <c r="A530" s="3">
        <v>10.52</v>
      </c>
      <c r="B530" s="4">
        <v>2</v>
      </c>
      <c r="C530" s="4">
        <v>2</v>
      </c>
    </row>
    <row r="531" spans="1:3">
      <c r="A531" s="3">
        <v>10.53</v>
      </c>
      <c r="B531" s="4">
        <v>3</v>
      </c>
      <c r="C531" s="4">
        <v>3</v>
      </c>
    </row>
    <row r="532" spans="1:3">
      <c r="A532" s="3">
        <v>10.57</v>
      </c>
      <c r="B532" s="4">
        <v>3</v>
      </c>
      <c r="C532" s="4">
        <v>3</v>
      </c>
    </row>
    <row r="533" spans="1:3">
      <c r="A533" s="3">
        <v>10.58</v>
      </c>
      <c r="B533" s="4">
        <v>1</v>
      </c>
      <c r="C533" s="4">
        <v>1</v>
      </c>
    </row>
    <row r="534" spans="1:3">
      <c r="A534" s="3">
        <v>10.6</v>
      </c>
      <c r="B534" s="4">
        <v>1</v>
      </c>
      <c r="C534" s="4">
        <v>1</v>
      </c>
    </row>
    <row r="535" spans="1:3">
      <c r="A535" s="3">
        <v>10.63</v>
      </c>
      <c r="B535" s="4">
        <v>2</v>
      </c>
      <c r="C535" s="4">
        <v>2</v>
      </c>
    </row>
    <row r="536" spans="1:3">
      <c r="A536" s="3">
        <v>10.67</v>
      </c>
      <c r="B536" s="4">
        <v>2</v>
      </c>
      <c r="C536" s="4">
        <v>2</v>
      </c>
    </row>
    <row r="537" spans="1:3">
      <c r="A537" s="3">
        <v>10.7</v>
      </c>
      <c r="B537" s="4">
        <v>2</v>
      </c>
      <c r="C537" s="4">
        <v>2</v>
      </c>
    </row>
    <row r="538" spans="1:3">
      <c r="A538" s="3">
        <v>10.72</v>
      </c>
      <c r="B538" s="4">
        <v>4</v>
      </c>
      <c r="C538" s="4">
        <v>4</v>
      </c>
    </row>
    <row r="539" spans="1:3">
      <c r="A539" s="3">
        <v>10.73</v>
      </c>
      <c r="B539" s="4">
        <v>12</v>
      </c>
      <c r="C539" s="4">
        <v>12</v>
      </c>
    </row>
    <row r="540" spans="1:3">
      <c r="A540" s="3">
        <v>10.75</v>
      </c>
      <c r="B540" s="4">
        <v>3</v>
      </c>
      <c r="C540" s="4">
        <v>3</v>
      </c>
    </row>
    <row r="541" spans="1:3">
      <c r="A541" s="3">
        <v>10.77</v>
      </c>
      <c r="B541" s="4">
        <v>5</v>
      </c>
      <c r="C541" s="4">
        <v>5</v>
      </c>
    </row>
    <row r="542" spans="1:3">
      <c r="A542" s="3">
        <v>10.78</v>
      </c>
      <c r="B542" s="4">
        <v>4</v>
      </c>
      <c r="C542" s="4">
        <v>4</v>
      </c>
    </row>
    <row r="543" spans="1:3">
      <c r="A543" s="3">
        <v>10.8</v>
      </c>
      <c r="B543" s="4">
        <v>3</v>
      </c>
      <c r="C543" s="4">
        <v>3</v>
      </c>
    </row>
    <row r="544" spans="1:3">
      <c r="A544" s="3">
        <v>10.82</v>
      </c>
      <c r="B544" s="4">
        <v>1</v>
      </c>
      <c r="C544" s="4">
        <v>1</v>
      </c>
    </row>
    <row r="545" spans="1:3">
      <c r="A545" s="3">
        <v>10.83</v>
      </c>
      <c r="B545" s="4">
        <v>2</v>
      </c>
      <c r="C545" s="4">
        <v>2</v>
      </c>
    </row>
    <row r="546" spans="1:3">
      <c r="A546" s="3">
        <v>10.87</v>
      </c>
      <c r="B546" s="4">
        <v>2</v>
      </c>
      <c r="C546" s="4">
        <v>2</v>
      </c>
    </row>
    <row r="547" spans="1:3">
      <c r="A547" s="3">
        <v>10.88</v>
      </c>
      <c r="B547" s="4">
        <v>1</v>
      </c>
      <c r="C547" s="4">
        <v>1</v>
      </c>
    </row>
    <row r="548" spans="1:3">
      <c r="A548" s="3">
        <v>10.93</v>
      </c>
      <c r="B548" s="4">
        <v>1</v>
      </c>
      <c r="C548" s="4">
        <v>1</v>
      </c>
    </row>
    <row r="549" spans="1:3">
      <c r="A549" s="3">
        <v>10.95</v>
      </c>
      <c r="B549" s="4">
        <v>3</v>
      </c>
      <c r="C549" s="4">
        <v>3</v>
      </c>
    </row>
    <row r="550" spans="1:3">
      <c r="A550" s="3">
        <v>11</v>
      </c>
      <c r="B550" s="4">
        <v>1</v>
      </c>
      <c r="C550" s="4">
        <v>1</v>
      </c>
    </row>
    <row r="551" spans="1:3">
      <c r="A551" s="3">
        <v>11.02</v>
      </c>
      <c r="B551" s="4">
        <v>1</v>
      </c>
      <c r="C551" s="4">
        <v>1</v>
      </c>
    </row>
    <row r="552" spans="1:3">
      <c r="A552" s="3">
        <v>11.05</v>
      </c>
      <c r="B552" s="4">
        <v>1</v>
      </c>
      <c r="C552" s="4">
        <v>1</v>
      </c>
    </row>
    <row r="553" spans="1:3">
      <c r="A553" s="3">
        <v>11.07</v>
      </c>
      <c r="B553" s="4">
        <v>2</v>
      </c>
      <c r="C553" s="4">
        <v>2</v>
      </c>
    </row>
    <row r="554" spans="1:3">
      <c r="A554" s="3">
        <v>11.08</v>
      </c>
      <c r="B554" s="4">
        <v>2</v>
      </c>
      <c r="C554" s="4">
        <v>2</v>
      </c>
    </row>
    <row r="555" spans="1:3">
      <c r="A555" s="3">
        <v>11.12</v>
      </c>
      <c r="B555" s="4">
        <v>1</v>
      </c>
      <c r="C555" s="4">
        <v>1</v>
      </c>
    </row>
    <row r="556" spans="1:3">
      <c r="A556" s="3">
        <v>11.13</v>
      </c>
      <c r="B556" s="4">
        <v>2</v>
      </c>
      <c r="C556" s="4">
        <v>2</v>
      </c>
    </row>
    <row r="557" spans="1:3">
      <c r="A557" s="3">
        <v>11.17</v>
      </c>
      <c r="B557" s="4">
        <v>1</v>
      </c>
      <c r="C557" s="4">
        <v>1</v>
      </c>
    </row>
    <row r="558" spans="1:3">
      <c r="A558" s="3">
        <v>11.18</v>
      </c>
      <c r="B558" s="4">
        <v>2</v>
      </c>
      <c r="C558" s="4">
        <v>2</v>
      </c>
    </row>
    <row r="559" spans="1:3">
      <c r="A559" s="3">
        <v>11.2</v>
      </c>
      <c r="B559" s="4">
        <v>1</v>
      </c>
      <c r="C559" s="4">
        <v>1</v>
      </c>
    </row>
    <row r="560" spans="1:3">
      <c r="A560" s="3">
        <v>11.27</v>
      </c>
      <c r="B560" s="4">
        <v>1</v>
      </c>
      <c r="C560" s="4">
        <v>1</v>
      </c>
    </row>
    <row r="561" spans="1:3">
      <c r="A561" s="3">
        <v>11.33</v>
      </c>
      <c r="B561" s="4">
        <v>4</v>
      </c>
      <c r="C561" s="4">
        <v>4</v>
      </c>
    </row>
    <row r="562" spans="1:3">
      <c r="A562" s="3">
        <v>11.35</v>
      </c>
      <c r="B562" s="4">
        <v>2</v>
      </c>
      <c r="C562" s="4">
        <v>2</v>
      </c>
    </row>
    <row r="563" spans="1:3">
      <c r="A563" s="3">
        <v>11.37</v>
      </c>
      <c r="B563" s="4">
        <v>2</v>
      </c>
      <c r="C563" s="4">
        <v>2</v>
      </c>
    </row>
    <row r="564" spans="1:3">
      <c r="A564" s="3">
        <v>11.38</v>
      </c>
      <c r="B564" s="4">
        <v>5</v>
      </c>
      <c r="C564" s="4">
        <v>5</v>
      </c>
    </row>
    <row r="565" spans="1:3">
      <c r="A565" s="3">
        <v>11.42</v>
      </c>
      <c r="B565" s="4">
        <v>1</v>
      </c>
      <c r="C565" s="4">
        <v>1</v>
      </c>
    </row>
    <row r="566" spans="1:3">
      <c r="A566" s="3">
        <v>11.43</v>
      </c>
      <c r="B566" s="4">
        <v>1</v>
      </c>
      <c r="C566" s="4">
        <v>1</v>
      </c>
    </row>
    <row r="567" spans="1:3">
      <c r="A567" s="3">
        <v>11.45</v>
      </c>
      <c r="B567" s="4">
        <v>1</v>
      </c>
      <c r="C567" s="4">
        <v>1</v>
      </c>
    </row>
    <row r="568" spans="1:3">
      <c r="A568" s="3">
        <v>11.47</v>
      </c>
      <c r="B568" s="4">
        <v>6</v>
      </c>
      <c r="C568" s="4">
        <v>6</v>
      </c>
    </row>
    <row r="569" spans="1:3">
      <c r="A569" s="3">
        <v>11.48</v>
      </c>
      <c r="B569" s="4">
        <v>3</v>
      </c>
      <c r="C569" s="4">
        <v>3</v>
      </c>
    </row>
    <row r="570" spans="1:3">
      <c r="A570" s="3">
        <v>11.5</v>
      </c>
      <c r="B570" s="4">
        <v>3</v>
      </c>
      <c r="C570" s="4">
        <v>3</v>
      </c>
    </row>
    <row r="571" spans="1:3">
      <c r="A571" s="3">
        <v>11.57</v>
      </c>
      <c r="B571" s="4">
        <v>3</v>
      </c>
      <c r="C571" s="4">
        <v>3</v>
      </c>
    </row>
    <row r="572" spans="1:3">
      <c r="A572" s="3">
        <v>11.58</v>
      </c>
      <c r="B572" s="4">
        <v>3</v>
      </c>
      <c r="C572" s="4">
        <v>3</v>
      </c>
    </row>
    <row r="573" spans="1:3">
      <c r="A573" s="3">
        <v>11.6</v>
      </c>
      <c r="B573" s="4">
        <v>2</v>
      </c>
      <c r="C573" s="4">
        <v>2</v>
      </c>
    </row>
    <row r="574" spans="1:3">
      <c r="A574" s="3">
        <v>11.62</v>
      </c>
      <c r="B574" s="4">
        <v>4</v>
      </c>
      <c r="C574" s="4">
        <v>4</v>
      </c>
    </row>
    <row r="575" spans="1:3">
      <c r="A575" s="3">
        <v>11.63</v>
      </c>
      <c r="B575" s="4">
        <v>1</v>
      </c>
      <c r="C575" s="4">
        <v>1</v>
      </c>
    </row>
    <row r="576" spans="1:3">
      <c r="A576" s="3">
        <v>11.67</v>
      </c>
      <c r="B576" s="4">
        <v>1</v>
      </c>
      <c r="C576" s="4">
        <v>1</v>
      </c>
    </row>
    <row r="577" spans="1:3">
      <c r="A577" s="3">
        <v>11.68</v>
      </c>
      <c r="B577" s="4">
        <v>2</v>
      </c>
      <c r="C577" s="4">
        <v>2</v>
      </c>
    </row>
    <row r="578" spans="1:3">
      <c r="A578" s="3">
        <v>11.7</v>
      </c>
      <c r="B578" s="4">
        <v>1</v>
      </c>
      <c r="C578" s="4">
        <v>1</v>
      </c>
    </row>
    <row r="579" spans="1:3">
      <c r="A579" s="3">
        <v>11.72</v>
      </c>
      <c r="B579" s="4">
        <v>2</v>
      </c>
      <c r="C579" s="4">
        <v>2</v>
      </c>
    </row>
    <row r="580" spans="1:3">
      <c r="A580" s="3">
        <v>11.73</v>
      </c>
      <c r="B580" s="4">
        <v>1</v>
      </c>
      <c r="C580" s="4">
        <v>1</v>
      </c>
    </row>
    <row r="581" spans="1:3">
      <c r="A581" s="3">
        <v>11.75</v>
      </c>
      <c r="B581" s="4">
        <v>3</v>
      </c>
      <c r="C581" s="4">
        <v>3</v>
      </c>
    </row>
    <row r="582" spans="1:3">
      <c r="A582" s="3">
        <v>11.77</v>
      </c>
      <c r="B582" s="4">
        <v>2</v>
      </c>
      <c r="C582" s="4">
        <v>2</v>
      </c>
    </row>
    <row r="583" spans="1:3">
      <c r="A583" s="3">
        <v>11.78</v>
      </c>
      <c r="B583" s="4">
        <v>1</v>
      </c>
      <c r="C583" s="4">
        <v>1</v>
      </c>
    </row>
    <row r="584" spans="1:3">
      <c r="A584" s="3">
        <v>11.8</v>
      </c>
      <c r="B584" s="4">
        <v>2</v>
      </c>
      <c r="C584" s="4">
        <v>2</v>
      </c>
    </row>
    <row r="585" spans="1:3">
      <c r="A585" s="3">
        <v>11.83</v>
      </c>
      <c r="B585" s="4">
        <v>3</v>
      </c>
      <c r="C585" s="4">
        <v>3</v>
      </c>
    </row>
    <row r="586" spans="1:3">
      <c r="A586" s="3">
        <v>11.85</v>
      </c>
      <c r="B586" s="4">
        <v>8</v>
      </c>
      <c r="C586" s="4">
        <v>8</v>
      </c>
    </row>
    <row r="587" spans="1:3">
      <c r="A587" s="3">
        <v>11.87</v>
      </c>
      <c r="B587" s="4">
        <v>8</v>
      </c>
      <c r="C587" s="4">
        <v>8</v>
      </c>
    </row>
    <row r="588" spans="1:3">
      <c r="A588" s="3">
        <v>11.88</v>
      </c>
      <c r="B588" s="4">
        <v>3</v>
      </c>
      <c r="C588" s="4">
        <v>3</v>
      </c>
    </row>
    <row r="589" spans="1:3">
      <c r="A589" s="3">
        <v>11.9</v>
      </c>
      <c r="B589" s="4">
        <v>10</v>
      </c>
      <c r="C589" s="4">
        <v>10</v>
      </c>
    </row>
    <row r="590" spans="1:3">
      <c r="A590" s="3">
        <v>11.92</v>
      </c>
      <c r="B590" s="4">
        <v>10</v>
      </c>
      <c r="C590" s="4">
        <v>10</v>
      </c>
    </row>
    <row r="591" spans="1:3">
      <c r="A591" s="3">
        <v>11.93</v>
      </c>
      <c r="B591" s="4">
        <v>9</v>
      </c>
      <c r="C591" s="4">
        <v>9</v>
      </c>
    </row>
    <row r="592" spans="1:3">
      <c r="A592" s="3">
        <v>11.95</v>
      </c>
      <c r="B592" s="4">
        <v>5</v>
      </c>
      <c r="C592" s="4">
        <v>5</v>
      </c>
    </row>
    <row r="593" spans="1:3">
      <c r="A593" s="3">
        <v>11.97</v>
      </c>
      <c r="B593" s="4">
        <v>5</v>
      </c>
      <c r="C593" s="4">
        <v>5</v>
      </c>
    </row>
    <row r="594" spans="1:3">
      <c r="A594" s="3">
        <v>11.98</v>
      </c>
      <c r="B594" s="4">
        <v>2</v>
      </c>
      <c r="C594" s="4">
        <v>2</v>
      </c>
    </row>
    <row r="595" spans="1:3">
      <c r="A595" s="3">
        <v>12</v>
      </c>
      <c r="B595" s="4">
        <v>8</v>
      </c>
      <c r="C595" s="4">
        <v>8</v>
      </c>
    </row>
    <row r="596" spans="1:3">
      <c r="A596" s="3">
        <v>12.02</v>
      </c>
      <c r="B596" s="4">
        <v>7</v>
      </c>
      <c r="C596" s="4">
        <v>7</v>
      </c>
    </row>
    <row r="597" spans="1:3">
      <c r="A597" s="3">
        <v>12.03</v>
      </c>
      <c r="B597" s="4">
        <v>2</v>
      </c>
      <c r="C597" s="4">
        <v>2</v>
      </c>
    </row>
    <row r="598" spans="1:3">
      <c r="A598" s="3">
        <v>12.05</v>
      </c>
      <c r="B598" s="4">
        <v>9</v>
      </c>
      <c r="C598" s="4">
        <v>9</v>
      </c>
    </row>
    <row r="599" spans="1:3">
      <c r="A599" s="3">
        <v>12.07</v>
      </c>
      <c r="B599" s="4">
        <v>5</v>
      </c>
      <c r="C599" s="4">
        <v>5</v>
      </c>
    </row>
    <row r="600" spans="1:3">
      <c r="A600" s="3">
        <v>12.08</v>
      </c>
      <c r="B600" s="4">
        <v>5</v>
      </c>
      <c r="C600" s="4">
        <v>5</v>
      </c>
    </row>
    <row r="601" spans="1:3">
      <c r="A601" s="3">
        <v>12.1</v>
      </c>
      <c r="B601" s="4">
        <v>4</v>
      </c>
      <c r="C601" s="4">
        <v>4</v>
      </c>
    </row>
    <row r="602" spans="1:3">
      <c r="A602" s="3">
        <v>12.12</v>
      </c>
      <c r="B602" s="4">
        <v>3</v>
      </c>
      <c r="C602" s="4">
        <v>3</v>
      </c>
    </row>
    <row r="603" spans="1:3">
      <c r="A603" s="3">
        <v>12.13</v>
      </c>
      <c r="B603" s="4">
        <v>2</v>
      </c>
      <c r="C603" s="4">
        <v>2</v>
      </c>
    </row>
    <row r="604" spans="1:3">
      <c r="A604" s="3">
        <v>12.15</v>
      </c>
      <c r="B604" s="4">
        <v>1</v>
      </c>
      <c r="C604" s="4">
        <v>1</v>
      </c>
    </row>
    <row r="605" spans="1:3">
      <c r="A605" s="3">
        <v>12.18</v>
      </c>
      <c r="B605" s="4">
        <v>1</v>
      </c>
      <c r="C605" s="4">
        <v>1</v>
      </c>
    </row>
    <row r="606" spans="1:3">
      <c r="A606" s="3">
        <v>12.22</v>
      </c>
      <c r="B606" s="4">
        <v>3</v>
      </c>
      <c r="C606" s="4">
        <v>3</v>
      </c>
    </row>
    <row r="607" spans="1:3">
      <c r="A607" s="3">
        <v>12.23</v>
      </c>
      <c r="B607" s="4">
        <v>1</v>
      </c>
      <c r="C607" s="4">
        <v>1</v>
      </c>
    </row>
    <row r="608" spans="1:3">
      <c r="A608" s="3">
        <v>12.27</v>
      </c>
      <c r="B608" s="4">
        <v>2</v>
      </c>
      <c r="C608" s="4">
        <v>2</v>
      </c>
    </row>
    <row r="609" spans="1:3">
      <c r="A609" s="3">
        <v>12.28</v>
      </c>
      <c r="B609" s="4">
        <v>2</v>
      </c>
      <c r="C609" s="4">
        <v>2</v>
      </c>
    </row>
    <row r="610" spans="1:3">
      <c r="A610" s="3">
        <v>12.3</v>
      </c>
      <c r="B610" s="4">
        <v>2</v>
      </c>
      <c r="C610" s="4">
        <v>2</v>
      </c>
    </row>
    <row r="611" spans="1:3">
      <c r="A611" s="3">
        <v>12.32</v>
      </c>
      <c r="B611" s="4">
        <v>3</v>
      </c>
      <c r="C611" s="4">
        <v>3</v>
      </c>
    </row>
    <row r="612" spans="1:3">
      <c r="A612" s="3">
        <v>12.33</v>
      </c>
      <c r="B612" s="4">
        <v>5</v>
      </c>
      <c r="C612" s="4">
        <v>5</v>
      </c>
    </row>
    <row r="613" spans="1:3">
      <c r="A613" s="3">
        <v>12.35</v>
      </c>
      <c r="B613" s="4">
        <v>1</v>
      </c>
      <c r="C613" s="4">
        <v>1</v>
      </c>
    </row>
    <row r="614" spans="1:3">
      <c r="A614" s="3">
        <v>12.37</v>
      </c>
      <c r="B614" s="4">
        <v>2</v>
      </c>
      <c r="C614" s="4">
        <v>2</v>
      </c>
    </row>
    <row r="615" spans="1:3">
      <c r="A615" s="3">
        <v>12.38</v>
      </c>
      <c r="B615" s="4">
        <v>2</v>
      </c>
      <c r="C615" s="4">
        <v>2</v>
      </c>
    </row>
    <row r="616" spans="1:3">
      <c r="A616" s="3">
        <v>12.42</v>
      </c>
      <c r="B616" s="4">
        <v>4</v>
      </c>
      <c r="C616" s="4">
        <v>4</v>
      </c>
    </row>
    <row r="617" spans="1:3">
      <c r="A617" s="3">
        <v>12.43</v>
      </c>
      <c r="B617" s="4">
        <v>2</v>
      </c>
      <c r="C617" s="4">
        <v>2</v>
      </c>
    </row>
    <row r="618" spans="1:3">
      <c r="A618" s="3">
        <v>12.45</v>
      </c>
      <c r="B618" s="4">
        <v>1</v>
      </c>
      <c r="C618" s="4">
        <v>1</v>
      </c>
    </row>
    <row r="619" spans="1:3">
      <c r="A619" s="3">
        <v>12.47</v>
      </c>
      <c r="B619" s="4">
        <v>10</v>
      </c>
      <c r="C619" s="4">
        <v>10</v>
      </c>
    </row>
    <row r="620" spans="1:3">
      <c r="A620" s="3">
        <v>12.48</v>
      </c>
      <c r="B620" s="4">
        <v>5</v>
      </c>
      <c r="C620" s="4">
        <v>5</v>
      </c>
    </row>
    <row r="621" spans="1:3">
      <c r="A621" s="3">
        <v>12.5</v>
      </c>
      <c r="B621" s="4">
        <v>3</v>
      </c>
      <c r="C621" s="4">
        <v>3</v>
      </c>
    </row>
    <row r="622" spans="1:3">
      <c r="A622" s="3">
        <v>12.52</v>
      </c>
      <c r="B622" s="4">
        <v>8</v>
      </c>
      <c r="C622" s="4">
        <v>8</v>
      </c>
    </row>
    <row r="623" spans="1:3">
      <c r="A623" s="3">
        <v>12.53</v>
      </c>
      <c r="B623" s="4">
        <v>5</v>
      </c>
      <c r="C623" s="4">
        <v>5</v>
      </c>
    </row>
    <row r="624" spans="1:3">
      <c r="A624" s="3">
        <v>12.55</v>
      </c>
      <c r="B624" s="4">
        <v>2</v>
      </c>
      <c r="C624" s="4">
        <v>2</v>
      </c>
    </row>
    <row r="625" spans="1:3">
      <c r="A625" s="3">
        <v>12.57</v>
      </c>
      <c r="B625" s="4">
        <v>6</v>
      </c>
      <c r="C625" s="4">
        <v>6</v>
      </c>
    </row>
    <row r="626" spans="1:3">
      <c r="A626" s="3">
        <v>12.58</v>
      </c>
      <c r="B626" s="4">
        <v>1</v>
      </c>
      <c r="C626" s="4">
        <v>1</v>
      </c>
    </row>
    <row r="627" spans="1:3">
      <c r="A627" s="3">
        <v>12.62</v>
      </c>
      <c r="B627" s="4">
        <v>1</v>
      </c>
      <c r="C627" s="4">
        <v>1</v>
      </c>
    </row>
    <row r="628" spans="1:3">
      <c r="A628" s="3">
        <v>12.63</v>
      </c>
      <c r="B628" s="4">
        <v>1</v>
      </c>
      <c r="C628" s="4">
        <v>1</v>
      </c>
    </row>
    <row r="629" spans="1:3">
      <c r="A629" s="3">
        <v>12.65</v>
      </c>
      <c r="B629" s="4">
        <v>3</v>
      </c>
      <c r="C629" s="4">
        <v>3</v>
      </c>
    </row>
    <row r="630" spans="1:3">
      <c r="A630" s="3">
        <v>12.68</v>
      </c>
      <c r="B630" s="4">
        <v>1</v>
      </c>
      <c r="C630" s="4">
        <v>1</v>
      </c>
    </row>
    <row r="631" spans="1:3">
      <c r="A631" s="3">
        <v>12.72</v>
      </c>
      <c r="B631" s="4">
        <v>1</v>
      </c>
      <c r="C631" s="4">
        <v>1</v>
      </c>
    </row>
    <row r="632" spans="1:3">
      <c r="A632" s="3">
        <v>12.73</v>
      </c>
      <c r="B632" s="4">
        <v>3</v>
      </c>
      <c r="C632" s="4">
        <v>3</v>
      </c>
    </row>
    <row r="633" spans="1:3">
      <c r="A633" s="3">
        <v>12.77</v>
      </c>
      <c r="B633" s="4">
        <v>2</v>
      </c>
      <c r="C633" s="4">
        <v>2</v>
      </c>
    </row>
    <row r="634" spans="1:3">
      <c r="A634" s="3">
        <v>12.78</v>
      </c>
      <c r="B634" s="4">
        <v>5</v>
      </c>
      <c r="C634" s="4">
        <v>5</v>
      </c>
    </row>
    <row r="635" spans="1:3">
      <c r="A635" s="3">
        <v>12.8</v>
      </c>
      <c r="B635" s="4">
        <v>1</v>
      </c>
      <c r="C635" s="4">
        <v>1</v>
      </c>
    </row>
    <row r="636" spans="1:3">
      <c r="A636" s="3">
        <v>12.83</v>
      </c>
      <c r="B636" s="4">
        <v>28</v>
      </c>
      <c r="C636" s="4">
        <v>28</v>
      </c>
    </row>
    <row r="637" spans="1:3">
      <c r="A637" s="3">
        <v>12.85</v>
      </c>
      <c r="B637" s="4">
        <v>3</v>
      </c>
      <c r="C637" s="4">
        <v>3</v>
      </c>
    </row>
    <row r="638" spans="1:3">
      <c r="A638" s="3">
        <v>12.87</v>
      </c>
      <c r="B638" s="4">
        <v>7</v>
      </c>
      <c r="C638" s="4">
        <v>7</v>
      </c>
    </row>
    <row r="639" spans="1:3">
      <c r="A639" s="3">
        <v>12.9</v>
      </c>
      <c r="B639" s="4">
        <v>1</v>
      </c>
      <c r="C639" s="4">
        <v>1</v>
      </c>
    </row>
    <row r="640" spans="1:3">
      <c r="A640" s="3">
        <v>12.92</v>
      </c>
      <c r="B640" s="4">
        <v>2</v>
      </c>
      <c r="C640" s="4">
        <v>2</v>
      </c>
    </row>
    <row r="641" spans="1:3">
      <c r="A641" s="3">
        <v>12.93</v>
      </c>
      <c r="B641" s="4">
        <v>4</v>
      </c>
      <c r="C641" s="4">
        <v>4</v>
      </c>
    </row>
    <row r="642" spans="1:3">
      <c r="A642" s="3">
        <v>12.95</v>
      </c>
      <c r="B642" s="4">
        <v>4</v>
      </c>
      <c r="C642" s="4">
        <v>4</v>
      </c>
    </row>
    <row r="643" spans="1:3">
      <c r="A643" s="3">
        <v>12.97</v>
      </c>
      <c r="B643" s="4">
        <v>4</v>
      </c>
      <c r="C643" s="4">
        <v>4</v>
      </c>
    </row>
    <row r="644" spans="1:3">
      <c r="A644" s="3">
        <v>12.98</v>
      </c>
      <c r="B644" s="4">
        <v>2</v>
      </c>
      <c r="C644" s="4">
        <v>2</v>
      </c>
    </row>
    <row r="645" spans="1:3">
      <c r="A645" s="3">
        <v>13</v>
      </c>
      <c r="B645" s="4">
        <v>7</v>
      </c>
      <c r="C645" s="4">
        <v>7</v>
      </c>
    </row>
    <row r="646" spans="1:3">
      <c r="A646" s="3">
        <v>13.05</v>
      </c>
      <c r="B646" s="4">
        <v>3</v>
      </c>
      <c r="C646" s="4">
        <v>3</v>
      </c>
    </row>
    <row r="647" spans="1:3">
      <c r="A647" s="3">
        <v>13.08</v>
      </c>
      <c r="B647" s="4">
        <v>1</v>
      </c>
      <c r="C647" s="4">
        <v>1</v>
      </c>
    </row>
    <row r="648" spans="1:3">
      <c r="A648" s="3">
        <v>13.1</v>
      </c>
      <c r="B648" s="4">
        <v>2</v>
      </c>
      <c r="C648" s="4">
        <v>2</v>
      </c>
    </row>
    <row r="649" spans="1:3">
      <c r="A649" s="3">
        <v>13.12</v>
      </c>
      <c r="B649" s="4">
        <v>1</v>
      </c>
      <c r="C649" s="4">
        <v>1</v>
      </c>
    </row>
    <row r="650" spans="1:3">
      <c r="A650" s="3">
        <v>13.13</v>
      </c>
      <c r="B650" s="4">
        <v>2</v>
      </c>
      <c r="C650" s="4">
        <v>2</v>
      </c>
    </row>
    <row r="651" spans="1:3">
      <c r="A651" s="3">
        <v>13.15</v>
      </c>
      <c r="B651" s="4">
        <v>5</v>
      </c>
      <c r="C651" s="4">
        <v>5</v>
      </c>
    </row>
    <row r="652" spans="1:3">
      <c r="A652" s="3">
        <v>13.17</v>
      </c>
      <c r="B652" s="4">
        <v>1</v>
      </c>
      <c r="C652" s="4">
        <v>1</v>
      </c>
    </row>
    <row r="653" spans="1:3">
      <c r="A653" s="3">
        <v>13.18</v>
      </c>
      <c r="B653" s="4">
        <v>2</v>
      </c>
      <c r="C653" s="4">
        <v>2</v>
      </c>
    </row>
    <row r="654" spans="1:3">
      <c r="A654" s="3">
        <v>13.2</v>
      </c>
      <c r="B654" s="4">
        <v>1</v>
      </c>
      <c r="C654" s="4">
        <v>1</v>
      </c>
    </row>
    <row r="655" spans="1:3">
      <c r="A655" s="3">
        <v>13.25</v>
      </c>
      <c r="B655" s="4">
        <v>2</v>
      </c>
      <c r="C655" s="4">
        <v>2</v>
      </c>
    </row>
    <row r="656" spans="1:3">
      <c r="A656" s="3">
        <v>13.28</v>
      </c>
      <c r="B656" s="4">
        <v>1</v>
      </c>
      <c r="C656" s="4">
        <v>1</v>
      </c>
    </row>
    <row r="657" spans="1:3">
      <c r="A657" s="3">
        <v>13.3</v>
      </c>
      <c r="B657" s="4">
        <v>1</v>
      </c>
      <c r="C657" s="4">
        <v>1</v>
      </c>
    </row>
    <row r="658" spans="1:3">
      <c r="A658" s="3">
        <v>13.32</v>
      </c>
      <c r="B658" s="4">
        <v>5</v>
      </c>
      <c r="C658" s="4">
        <v>5</v>
      </c>
    </row>
    <row r="659" spans="1:3">
      <c r="A659" s="3">
        <v>13.37</v>
      </c>
      <c r="B659" s="4">
        <v>4</v>
      </c>
      <c r="C659" s="4">
        <v>4</v>
      </c>
    </row>
    <row r="660" spans="1:3">
      <c r="A660" s="3">
        <v>13.38</v>
      </c>
      <c r="B660" s="4">
        <v>3</v>
      </c>
      <c r="C660" s="4">
        <v>3</v>
      </c>
    </row>
    <row r="661" spans="1:3">
      <c r="A661" s="3">
        <v>13.42</v>
      </c>
      <c r="B661" s="4">
        <v>2</v>
      </c>
      <c r="C661" s="4">
        <v>2</v>
      </c>
    </row>
    <row r="662" spans="1:3">
      <c r="A662" s="3">
        <v>13.45</v>
      </c>
      <c r="B662" s="4">
        <v>3</v>
      </c>
      <c r="C662" s="4">
        <v>3</v>
      </c>
    </row>
    <row r="663" spans="1:3">
      <c r="A663" s="3">
        <v>13.47</v>
      </c>
      <c r="B663" s="4">
        <v>1</v>
      </c>
      <c r="C663" s="4">
        <v>1</v>
      </c>
    </row>
    <row r="664" spans="1:3">
      <c r="A664" s="3">
        <v>13.48</v>
      </c>
      <c r="B664" s="4">
        <v>10</v>
      </c>
      <c r="C664" s="4">
        <v>10</v>
      </c>
    </row>
    <row r="665" spans="1:3">
      <c r="A665" s="3">
        <v>13.5</v>
      </c>
      <c r="B665" s="4">
        <v>7</v>
      </c>
      <c r="C665" s="4">
        <v>7</v>
      </c>
    </row>
    <row r="666" spans="1:3">
      <c r="A666" s="3">
        <v>13.52</v>
      </c>
      <c r="B666" s="4">
        <v>1</v>
      </c>
      <c r="C666" s="4">
        <v>1</v>
      </c>
    </row>
    <row r="667" spans="1:3">
      <c r="A667" s="3">
        <v>13.6</v>
      </c>
      <c r="B667" s="4">
        <v>2</v>
      </c>
      <c r="C667" s="4">
        <v>2</v>
      </c>
    </row>
    <row r="668" spans="1:3">
      <c r="A668" s="3">
        <v>13.63</v>
      </c>
      <c r="B668" s="4">
        <v>2</v>
      </c>
      <c r="C668" s="4">
        <v>2</v>
      </c>
    </row>
    <row r="669" spans="1:3">
      <c r="A669" s="3">
        <v>13.67</v>
      </c>
      <c r="B669" s="4">
        <v>1</v>
      </c>
      <c r="C669" s="4">
        <v>1</v>
      </c>
    </row>
    <row r="670" spans="1:3">
      <c r="A670" s="3">
        <v>13.68</v>
      </c>
      <c r="B670" s="4">
        <v>1</v>
      </c>
      <c r="C670" s="4">
        <v>1</v>
      </c>
    </row>
    <row r="671" spans="1:3">
      <c r="A671" s="3">
        <v>13.72</v>
      </c>
      <c r="B671" s="4">
        <v>1</v>
      </c>
      <c r="C671" s="4">
        <v>1</v>
      </c>
    </row>
    <row r="672" spans="1:3">
      <c r="A672" s="3">
        <v>13.75</v>
      </c>
      <c r="B672" s="4">
        <v>1</v>
      </c>
      <c r="C672" s="4">
        <v>1</v>
      </c>
    </row>
    <row r="673" spans="1:3">
      <c r="A673" s="3">
        <v>13.77</v>
      </c>
      <c r="B673" s="4">
        <v>1</v>
      </c>
      <c r="C673" s="4">
        <v>1</v>
      </c>
    </row>
    <row r="674" spans="1:3">
      <c r="A674" s="3">
        <v>13.78</v>
      </c>
      <c r="B674" s="4">
        <v>1</v>
      </c>
      <c r="C674" s="4">
        <v>1</v>
      </c>
    </row>
    <row r="675" spans="1:3">
      <c r="A675" s="3">
        <v>13.8</v>
      </c>
      <c r="B675" s="4">
        <v>1</v>
      </c>
      <c r="C675" s="4">
        <v>1</v>
      </c>
    </row>
    <row r="676" spans="1:3">
      <c r="A676" s="3">
        <v>13.85</v>
      </c>
      <c r="B676" s="4">
        <v>4</v>
      </c>
      <c r="C676" s="4">
        <v>4</v>
      </c>
    </row>
    <row r="677" spans="1:3">
      <c r="A677" s="3">
        <v>13.87</v>
      </c>
      <c r="B677" s="4">
        <v>2</v>
      </c>
      <c r="C677" s="4">
        <v>2</v>
      </c>
    </row>
    <row r="678" spans="1:3">
      <c r="A678" s="3">
        <v>13.9</v>
      </c>
      <c r="B678" s="4">
        <v>1</v>
      </c>
      <c r="C678" s="4">
        <v>1</v>
      </c>
    </row>
    <row r="679" spans="1:3">
      <c r="A679" s="3">
        <v>13.92</v>
      </c>
      <c r="B679" s="4">
        <v>1</v>
      </c>
      <c r="C679" s="4">
        <v>1</v>
      </c>
    </row>
    <row r="680" spans="1:3">
      <c r="A680" s="3">
        <v>13.93</v>
      </c>
      <c r="B680" s="4">
        <v>3</v>
      </c>
      <c r="C680" s="4">
        <v>3</v>
      </c>
    </row>
    <row r="681" spans="1:3">
      <c r="A681" s="3">
        <v>13.95</v>
      </c>
      <c r="B681" s="4">
        <v>2</v>
      </c>
      <c r="C681" s="4">
        <v>2</v>
      </c>
    </row>
    <row r="682" spans="1:3">
      <c r="A682" s="3">
        <v>13.98</v>
      </c>
      <c r="B682" s="4">
        <v>2</v>
      </c>
      <c r="C682" s="4">
        <v>2</v>
      </c>
    </row>
    <row r="683" spans="1:3">
      <c r="A683" s="3">
        <v>14</v>
      </c>
      <c r="B683" s="4">
        <v>2</v>
      </c>
      <c r="C683" s="4">
        <v>2</v>
      </c>
    </row>
    <row r="684" spans="1:3">
      <c r="A684" s="3">
        <v>14.03</v>
      </c>
      <c r="B684" s="4">
        <v>1</v>
      </c>
      <c r="C684" s="4">
        <v>1</v>
      </c>
    </row>
    <row r="685" spans="1:3">
      <c r="A685" s="3">
        <v>14.05</v>
      </c>
      <c r="B685" s="4">
        <v>1</v>
      </c>
      <c r="C685" s="4">
        <v>1</v>
      </c>
    </row>
    <row r="686" spans="1:3">
      <c r="A686" s="3">
        <v>14.07</v>
      </c>
      <c r="B686" s="4">
        <v>1</v>
      </c>
      <c r="C686" s="4">
        <v>1</v>
      </c>
    </row>
    <row r="687" spans="1:3">
      <c r="A687" s="3">
        <v>14.08</v>
      </c>
      <c r="B687" s="4">
        <v>1</v>
      </c>
      <c r="C687" s="4">
        <v>1</v>
      </c>
    </row>
    <row r="688" spans="1:3">
      <c r="A688" s="3">
        <v>14.12</v>
      </c>
      <c r="B688" s="4">
        <v>2</v>
      </c>
      <c r="C688" s="4">
        <v>2</v>
      </c>
    </row>
    <row r="689" spans="1:3">
      <c r="A689" s="3">
        <v>14.13</v>
      </c>
      <c r="B689" s="4">
        <v>1</v>
      </c>
      <c r="C689" s="4">
        <v>1</v>
      </c>
    </row>
    <row r="690" spans="1:3">
      <c r="A690" s="3">
        <v>14.15</v>
      </c>
      <c r="B690" s="4">
        <v>4</v>
      </c>
      <c r="C690" s="4">
        <v>4</v>
      </c>
    </row>
    <row r="691" spans="1:3">
      <c r="A691" s="3">
        <v>14.18</v>
      </c>
      <c r="B691" s="4">
        <v>3</v>
      </c>
      <c r="C691" s="4">
        <v>3</v>
      </c>
    </row>
    <row r="692" spans="1:3">
      <c r="A692" s="3">
        <v>14.2</v>
      </c>
      <c r="B692" s="4">
        <v>4</v>
      </c>
      <c r="C692" s="4">
        <v>4</v>
      </c>
    </row>
    <row r="693" spans="1:3">
      <c r="A693" s="3">
        <v>14.23</v>
      </c>
      <c r="B693" s="4">
        <v>1</v>
      </c>
      <c r="C693" s="4">
        <v>1</v>
      </c>
    </row>
    <row r="694" spans="1:3">
      <c r="A694" s="3">
        <v>14.25</v>
      </c>
      <c r="B694" s="4">
        <v>1</v>
      </c>
      <c r="C694" s="4">
        <v>1</v>
      </c>
    </row>
    <row r="695" spans="1:3">
      <c r="A695" s="3">
        <v>14.27</v>
      </c>
      <c r="B695" s="4">
        <v>1</v>
      </c>
      <c r="C695" s="4">
        <v>1</v>
      </c>
    </row>
    <row r="696" spans="1:3">
      <c r="A696" s="3">
        <v>14.28</v>
      </c>
      <c r="B696" s="4">
        <v>1</v>
      </c>
      <c r="C696" s="4">
        <v>1</v>
      </c>
    </row>
    <row r="697" spans="1:3">
      <c r="A697" s="3">
        <v>14.3</v>
      </c>
      <c r="B697" s="4">
        <v>1</v>
      </c>
      <c r="C697" s="4">
        <v>1</v>
      </c>
    </row>
    <row r="698" spans="1:3">
      <c r="A698" s="3">
        <v>14.32</v>
      </c>
      <c r="B698" s="4">
        <v>4</v>
      </c>
      <c r="C698" s="4">
        <v>4</v>
      </c>
    </row>
    <row r="699" spans="1:3">
      <c r="A699" s="3">
        <v>14.37</v>
      </c>
      <c r="B699" s="4">
        <v>2</v>
      </c>
      <c r="C699" s="4">
        <v>2</v>
      </c>
    </row>
    <row r="700" spans="1:3">
      <c r="A700" s="3">
        <v>14.38</v>
      </c>
      <c r="B700" s="4">
        <v>1</v>
      </c>
      <c r="C700" s="4">
        <v>1</v>
      </c>
    </row>
    <row r="701" spans="1:3">
      <c r="A701" s="3">
        <v>14.4</v>
      </c>
      <c r="B701" s="4">
        <v>3</v>
      </c>
      <c r="C701" s="4">
        <v>3</v>
      </c>
    </row>
    <row r="702" spans="1:3">
      <c r="A702" s="3">
        <v>14.42</v>
      </c>
      <c r="B702" s="4">
        <v>1</v>
      </c>
      <c r="C702" s="4">
        <v>1</v>
      </c>
    </row>
    <row r="703" spans="1:3">
      <c r="A703" s="3">
        <v>14.43</v>
      </c>
      <c r="B703" s="4">
        <v>1</v>
      </c>
      <c r="C703" s="4">
        <v>1</v>
      </c>
    </row>
    <row r="704" spans="1:3">
      <c r="A704" s="3">
        <v>14.48</v>
      </c>
      <c r="B704" s="4">
        <v>1</v>
      </c>
      <c r="C704" s="4">
        <v>1</v>
      </c>
    </row>
    <row r="705" spans="1:3">
      <c r="A705" s="3">
        <v>14.5</v>
      </c>
      <c r="B705" s="4">
        <v>2</v>
      </c>
      <c r="C705" s="4">
        <v>2</v>
      </c>
    </row>
    <row r="706" spans="1:3">
      <c r="A706" s="3">
        <v>14.52</v>
      </c>
      <c r="B706" s="4">
        <v>2</v>
      </c>
      <c r="C706" s="4">
        <v>2</v>
      </c>
    </row>
    <row r="707" spans="1:3">
      <c r="A707" s="3">
        <v>14.53</v>
      </c>
      <c r="B707" s="4">
        <v>1</v>
      </c>
      <c r="C707" s="4">
        <v>1</v>
      </c>
    </row>
    <row r="708" spans="1:3">
      <c r="A708" s="3">
        <v>14.55</v>
      </c>
      <c r="B708" s="4">
        <v>2</v>
      </c>
      <c r="C708" s="4">
        <v>2</v>
      </c>
    </row>
    <row r="709" spans="1:3">
      <c r="A709" s="3">
        <v>14.58</v>
      </c>
      <c r="B709" s="4">
        <v>2</v>
      </c>
      <c r="C709" s="4">
        <v>2</v>
      </c>
    </row>
    <row r="710" spans="1:3">
      <c r="A710" s="3">
        <v>14.6</v>
      </c>
      <c r="B710" s="4">
        <v>1</v>
      </c>
      <c r="C710" s="4">
        <v>1</v>
      </c>
    </row>
    <row r="711" spans="1:3">
      <c r="A711" s="3">
        <v>14.62</v>
      </c>
      <c r="B711" s="4">
        <v>2</v>
      </c>
      <c r="C711" s="4">
        <v>2</v>
      </c>
    </row>
    <row r="712" spans="1:3">
      <c r="A712" s="3">
        <v>14.63</v>
      </c>
      <c r="B712" s="4">
        <v>2</v>
      </c>
      <c r="C712" s="4">
        <v>2</v>
      </c>
    </row>
    <row r="713" spans="1:3">
      <c r="A713" s="3">
        <v>14.65</v>
      </c>
      <c r="B713" s="4">
        <v>4</v>
      </c>
      <c r="C713" s="4">
        <v>4</v>
      </c>
    </row>
    <row r="714" spans="1:3">
      <c r="A714" s="3">
        <v>14.67</v>
      </c>
      <c r="B714" s="4">
        <v>4</v>
      </c>
      <c r="C714" s="4">
        <v>4</v>
      </c>
    </row>
    <row r="715" spans="1:3">
      <c r="A715" s="3">
        <v>14.7</v>
      </c>
      <c r="B715" s="4">
        <v>4</v>
      </c>
      <c r="C715" s="4">
        <v>4</v>
      </c>
    </row>
    <row r="716" spans="1:3">
      <c r="A716" s="3">
        <v>14.72</v>
      </c>
      <c r="B716" s="4">
        <v>1</v>
      </c>
      <c r="C716" s="4">
        <v>1</v>
      </c>
    </row>
    <row r="717" spans="1:3">
      <c r="A717" s="3">
        <v>14.75</v>
      </c>
      <c r="B717" s="4">
        <v>2</v>
      </c>
      <c r="C717" s="4">
        <v>2</v>
      </c>
    </row>
    <row r="718" spans="1:3">
      <c r="A718" s="3">
        <v>14.78</v>
      </c>
      <c r="B718" s="4">
        <v>2</v>
      </c>
      <c r="C718" s="4">
        <v>2</v>
      </c>
    </row>
    <row r="719" spans="1:3">
      <c r="A719" s="3">
        <v>14.8</v>
      </c>
      <c r="B719" s="4">
        <v>2</v>
      </c>
      <c r="C719" s="4">
        <v>2</v>
      </c>
    </row>
    <row r="720" spans="1:3">
      <c r="A720" s="3">
        <v>14.82</v>
      </c>
      <c r="B720" s="4">
        <v>3</v>
      </c>
      <c r="C720" s="4">
        <v>3</v>
      </c>
    </row>
    <row r="721" spans="1:3">
      <c r="A721" s="3">
        <v>14.83</v>
      </c>
      <c r="B721" s="4">
        <v>2</v>
      </c>
      <c r="C721" s="4">
        <v>2</v>
      </c>
    </row>
    <row r="722" spans="1:3">
      <c r="A722" s="3">
        <v>14.85</v>
      </c>
      <c r="B722" s="4">
        <v>1</v>
      </c>
      <c r="C722" s="4">
        <v>1</v>
      </c>
    </row>
    <row r="723" spans="1:3">
      <c r="A723" s="3">
        <v>14.87</v>
      </c>
      <c r="B723" s="4">
        <v>3</v>
      </c>
      <c r="C723" s="4">
        <v>3</v>
      </c>
    </row>
    <row r="724" spans="1:3">
      <c r="A724" s="3">
        <v>14.88</v>
      </c>
      <c r="B724" s="4">
        <v>2</v>
      </c>
      <c r="C724" s="4">
        <v>2</v>
      </c>
    </row>
    <row r="725" spans="1:3">
      <c r="A725" s="3">
        <v>14.9</v>
      </c>
      <c r="B725" s="4">
        <v>1</v>
      </c>
      <c r="C725" s="4">
        <v>1</v>
      </c>
    </row>
    <row r="726" spans="1:3">
      <c r="A726" s="3">
        <v>14.93</v>
      </c>
      <c r="B726" s="4">
        <v>2</v>
      </c>
      <c r="C726" s="4">
        <v>2</v>
      </c>
    </row>
    <row r="727" spans="1:3">
      <c r="A727" s="3">
        <v>14.98</v>
      </c>
      <c r="B727" s="4">
        <v>1</v>
      </c>
      <c r="C727" s="4">
        <v>1</v>
      </c>
    </row>
    <row r="728" spans="1:3">
      <c r="A728" s="3">
        <v>15</v>
      </c>
      <c r="B728" s="4">
        <v>3</v>
      </c>
      <c r="C728" s="4">
        <v>3</v>
      </c>
    </row>
    <row r="729" spans="1:3">
      <c r="A729" s="3">
        <v>15.02</v>
      </c>
      <c r="B729" s="4">
        <v>1</v>
      </c>
      <c r="C729" s="4">
        <v>1</v>
      </c>
    </row>
    <row r="730" spans="1:3">
      <c r="A730" s="3">
        <v>15.03</v>
      </c>
      <c r="B730" s="4">
        <v>4</v>
      </c>
      <c r="C730" s="4">
        <v>4</v>
      </c>
    </row>
    <row r="731" spans="1:3">
      <c r="A731" s="3">
        <v>15.05</v>
      </c>
      <c r="B731" s="4">
        <v>2</v>
      </c>
      <c r="C731" s="4">
        <v>2</v>
      </c>
    </row>
    <row r="732" spans="1:3">
      <c r="A732" s="3">
        <v>15.07</v>
      </c>
      <c r="B732" s="4">
        <v>2</v>
      </c>
      <c r="C732" s="4">
        <v>2</v>
      </c>
    </row>
    <row r="733" spans="1:3">
      <c r="A733" s="3">
        <v>15.1</v>
      </c>
      <c r="B733" s="4">
        <v>2</v>
      </c>
      <c r="C733" s="4">
        <v>2</v>
      </c>
    </row>
    <row r="734" spans="1:3">
      <c r="A734" s="3">
        <v>15.13</v>
      </c>
      <c r="B734" s="4">
        <v>4</v>
      </c>
      <c r="C734" s="4">
        <v>4</v>
      </c>
    </row>
    <row r="735" spans="1:3">
      <c r="A735" s="3">
        <v>15.15</v>
      </c>
      <c r="B735" s="4">
        <v>1</v>
      </c>
      <c r="C735" s="4">
        <v>1</v>
      </c>
    </row>
    <row r="736" spans="1:3">
      <c r="A736" s="3">
        <v>15.17</v>
      </c>
      <c r="B736" s="4">
        <v>2</v>
      </c>
      <c r="C736" s="4">
        <v>2</v>
      </c>
    </row>
    <row r="737" spans="1:3">
      <c r="A737" s="3">
        <v>15.18</v>
      </c>
      <c r="B737" s="4">
        <v>3</v>
      </c>
      <c r="C737" s="4">
        <v>3</v>
      </c>
    </row>
    <row r="738" spans="1:3">
      <c r="A738" s="3">
        <v>15.2</v>
      </c>
      <c r="B738" s="4">
        <v>1</v>
      </c>
      <c r="C738" s="4">
        <v>1</v>
      </c>
    </row>
    <row r="739" spans="1:3">
      <c r="A739" s="3">
        <v>15.22</v>
      </c>
      <c r="B739" s="4">
        <v>1</v>
      </c>
      <c r="C739" s="4">
        <v>1</v>
      </c>
    </row>
    <row r="740" spans="1:3">
      <c r="A740" s="3">
        <v>15.23</v>
      </c>
      <c r="B740" s="4">
        <v>3</v>
      </c>
      <c r="C740" s="4">
        <v>3</v>
      </c>
    </row>
    <row r="741" spans="1:3">
      <c r="A741" s="3">
        <v>15.28</v>
      </c>
      <c r="B741" s="4">
        <v>1</v>
      </c>
      <c r="C741" s="4">
        <v>1</v>
      </c>
    </row>
    <row r="742" spans="1:3">
      <c r="A742" s="3">
        <v>15.32</v>
      </c>
      <c r="B742" s="4">
        <v>1</v>
      </c>
      <c r="C742" s="4">
        <v>1</v>
      </c>
    </row>
    <row r="743" spans="1:3">
      <c r="A743" s="3">
        <v>15.33</v>
      </c>
      <c r="B743" s="4">
        <v>2</v>
      </c>
      <c r="C743" s="4">
        <v>2</v>
      </c>
    </row>
    <row r="744" spans="1:3">
      <c r="A744" s="3">
        <v>15.35</v>
      </c>
      <c r="B744" s="4">
        <v>1</v>
      </c>
      <c r="C744" s="4">
        <v>1</v>
      </c>
    </row>
    <row r="745" spans="1:3">
      <c r="A745" s="3">
        <v>15.38</v>
      </c>
      <c r="B745" s="4">
        <v>2</v>
      </c>
      <c r="C745" s="4">
        <v>2</v>
      </c>
    </row>
    <row r="746" spans="1:3">
      <c r="A746" s="3">
        <v>15.4</v>
      </c>
      <c r="B746" s="4">
        <v>1</v>
      </c>
      <c r="C746" s="4">
        <v>1</v>
      </c>
    </row>
    <row r="747" spans="1:3">
      <c r="A747" s="3">
        <v>15.42</v>
      </c>
      <c r="B747" s="4">
        <v>2</v>
      </c>
      <c r="C747" s="4">
        <v>2</v>
      </c>
    </row>
    <row r="748" spans="1:3">
      <c r="A748" s="3">
        <v>15.43</v>
      </c>
      <c r="B748" s="4">
        <v>1</v>
      </c>
      <c r="C748" s="4">
        <v>1</v>
      </c>
    </row>
    <row r="749" spans="1:3">
      <c r="A749" s="3">
        <v>15.45</v>
      </c>
      <c r="B749" s="4">
        <v>1</v>
      </c>
      <c r="C749" s="4">
        <v>1</v>
      </c>
    </row>
    <row r="750" spans="1:3">
      <c r="A750" s="3">
        <v>15.47</v>
      </c>
      <c r="B750" s="4">
        <v>4</v>
      </c>
      <c r="C750" s="4">
        <v>4</v>
      </c>
    </row>
    <row r="751" spans="1:3">
      <c r="A751" s="3">
        <v>15.48</v>
      </c>
      <c r="B751" s="4">
        <v>3</v>
      </c>
      <c r="C751" s="4">
        <v>3</v>
      </c>
    </row>
    <row r="752" spans="1:3">
      <c r="A752" s="3">
        <v>15.5</v>
      </c>
      <c r="B752" s="4">
        <v>2</v>
      </c>
      <c r="C752" s="4">
        <v>2</v>
      </c>
    </row>
    <row r="753" spans="1:3">
      <c r="A753" s="3">
        <v>15.52</v>
      </c>
      <c r="B753" s="4">
        <v>3</v>
      </c>
      <c r="C753" s="4">
        <v>3</v>
      </c>
    </row>
    <row r="754" spans="1:3">
      <c r="A754" s="3">
        <v>15.53</v>
      </c>
      <c r="B754" s="4">
        <v>3</v>
      </c>
      <c r="C754" s="4">
        <v>3</v>
      </c>
    </row>
    <row r="755" spans="1:3">
      <c r="A755" s="3">
        <v>15.55</v>
      </c>
      <c r="B755" s="4">
        <v>3</v>
      </c>
      <c r="C755" s="4">
        <v>3</v>
      </c>
    </row>
    <row r="756" spans="1:3">
      <c r="A756" s="3">
        <v>15.57</v>
      </c>
      <c r="B756" s="4">
        <v>4</v>
      </c>
      <c r="C756" s="4">
        <v>4</v>
      </c>
    </row>
    <row r="757" spans="1:3">
      <c r="A757" s="3">
        <v>15.58</v>
      </c>
      <c r="B757" s="4">
        <v>4</v>
      </c>
      <c r="C757" s="4">
        <v>4</v>
      </c>
    </row>
    <row r="758" spans="1:3">
      <c r="A758" s="3">
        <v>15.6</v>
      </c>
      <c r="B758" s="4">
        <v>3</v>
      </c>
      <c r="C758" s="4">
        <v>3</v>
      </c>
    </row>
    <row r="759" spans="1:3">
      <c r="A759" s="3">
        <v>15.62</v>
      </c>
      <c r="B759" s="4">
        <v>1</v>
      </c>
      <c r="C759" s="4">
        <v>1</v>
      </c>
    </row>
    <row r="760" spans="1:3">
      <c r="A760" s="3">
        <v>15.65</v>
      </c>
      <c r="B760" s="4">
        <v>1</v>
      </c>
      <c r="C760" s="4">
        <v>1</v>
      </c>
    </row>
    <row r="761" spans="1:3">
      <c r="A761" s="3">
        <v>15.67</v>
      </c>
      <c r="B761" s="4">
        <v>1</v>
      </c>
      <c r="C761" s="4">
        <v>1</v>
      </c>
    </row>
    <row r="762" spans="1:3">
      <c r="A762" s="3">
        <v>15.68</v>
      </c>
      <c r="B762" s="4">
        <v>2</v>
      </c>
      <c r="C762" s="4">
        <v>2</v>
      </c>
    </row>
    <row r="763" spans="1:3">
      <c r="A763" s="3">
        <v>15.77</v>
      </c>
      <c r="B763" s="4">
        <v>1</v>
      </c>
      <c r="C763" s="4">
        <v>1</v>
      </c>
    </row>
    <row r="764" spans="1:3">
      <c r="A764" s="3">
        <v>15.8</v>
      </c>
      <c r="B764" s="4">
        <v>1</v>
      </c>
      <c r="C764" s="4">
        <v>1</v>
      </c>
    </row>
    <row r="765" spans="1:3">
      <c r="A765" s="3">
        <v>15.82</v>
      </c>
      <c r="B765" s="4">
        <v>3</v>
      </c>
      <c r="C765" s="4">
        <v>3</v>
      </c>
    </row>
    <row r="766" spans="1:3">
      <c r="A766" s="3">
        <v>15.85</v>
      </c>
      <c r="B766" s="4">
        <v>1</v>
      </c>
      <c r="C766" s="4">
        <v>1</v>
      </c>
    </row>
    <row r="767" spans="1:3">
      <c r="A767" s="3">
        <v>15.87</v>
      </c>
      <c r="B767" s="4">
        <v>1</v>
      </c>
      <c r="C767" s="4">
        <v>1</v>
      </c>
    </row>
    <row r="768" spans="1:3">
      <c r="A768" s="3">
        <v>15.88</v>
      </c>
      <c r="B768" s="4">
        <v>1</v>
      </c>
      <c r="C768" s="4">
        <v>1</v>
      </c>
    </row>
    <row r="769" spans="1:3">
      <c r="A769" s="3">
        <v>15.9</v>
      </c>
      <c r="B769" s="4">
        <v>1</v>
      </c>
      <c r="C769" s="4">
        <v>1</v>
      </c>
    </row>
    <row r="770" spans="1:3">
      <c r="A770" s="3">
        <v>15.92</v>
      </c>
      <c r="B770" s="4">
        <v>4</v>
      </c>
      <c r="C770" s="4">
        <v>4</v>
      </c>
    </row>
    <row r="771" spans="1:3">
      <c r="A771" s="3">
        <v>15.93</v>
      </c>
      <c r="B771" s="4">
        <v>1</v>
      </c>
      <c r="C771" s="4">
        <v>1</v>
      </c>
    </row>
    <row r="772" spans="1:3">
      <c r="A772" s="3">
        <v>15.97</v>
      </c>
      <c r="B772" s="4">
        <v>2</v>
      </c>
      <c r="C772" s="4">
        <v>2</v>
      </c>
    </row>
    <row r="773" spans="1:3">
      <c r="A773" s="3">
        <v>16</v>
      </c>
      <c r="B773" s="4">
        <v>3</v>
      </c>
      <c r="C773" s="4">
        <v>3</v>
      </c>
    </row>
    <row r="774" spans="1:3">
      <c r="A774" s="3">
        <v>16.02</v>
      </c>
      <c r="B774" s="4">
        <v>1</v>
      </c>
      <c r="C774" s="4">
        <v>1</v>
      </c>
    </row>
    <row r="775" spans="1:3">
      <c r="A775" s="3">
        <v>16.100000000000001</v>
      </c>
      <c r="B775" s="4">
        <v>2</v>
      </c>
      <c r="C775" s="4">
        <v>2</v>
      </c>
    </row>
    <row r="776" spans="1:3">
      <c r="A776" s="3">
        <v>16.13</v>
      </c>
      <c r="B776" s="4">
        <v>1</v>
      </c>
      <c r="C776" s="4">
        <v>1</v>
      </c>
    </row>
    <row r="777" spans="1:3">
      <c r="A777" s="3">
        <v>16.149999999999999</v>
      </c>
      <c r="B777" s="4">
        <v>1</v>
      </c>
      <c r="C777" s="4">
        <v>1</v>
      </c>
    </row>
    <row r="778" spans="1:3">
      <c r="A778" s="3">
        <v>16.170000000000002</v>
      </c>
      <c r="B778" s="4">
        <v>3</v>
      </c>
      <c r="C778" s="4">
        <v>3</v>
      </c>
    </row>
    <row r="779" spans="1:3">
      <c r="A779" s="3">
        <v>16.18</v>
      </c>
      <c r="B779" s="4">
        <v>1</v>
      </c>
      <c r="C779" s="4">
        <v>1</v>
      </c>
    </row>
    <row r="780" spans="1:3">
      <c r="A780" s="3">
        <v>16.2</v>
      </c>
      <c r="B780" s="4">
        <v>1</v>
      </c>
      <c r="C780" s="4">
        <v>1</v>
      </c>
    </row>
    <row r="781" spans="1:3">
      <c r="A781" s="3">
        <v>16.23</v>
      </c>
      <c r="B781" s="4">
        <v>4</v>
      </c>
      <c r="C781" s="4">
        <v>4</v>
      </c>
    </row>
    <row r="782" spans="1:3">
      <c r="A782" s="3">
        <v>16.25</v>
      </c>
      <c r="B782" s="4">
        <v>2</v>
      </c>
      <c r="C782" s="4">
        <v>2</v>
      </c>
    </row>
    <row r="783" spans="1:3">
      <c r="A783" s="3">
        <v>16.3</v>
      </c>
      <c r="B783" s="4">
        <v>3</v>
      </c>
      <c r="C783" s="4">
        <v>3</v>
      </c>
    </row>
    <row r="784" spans="1:3">
      <c r="A784" s="3">
        <v>16.329999999999998</v>
      </c>
      <c r="B784" s="4">
        <v>2</v>
      </c>
      <c r="C784" s="4">
        <v>2</v>
      </c>
    </row>
    <row r="785" spans="1:3">
      <c r="A785" s="3">
        <v>16.37</v>
      </c>
      <c r="B785" s="4">
        <v>1</v>
      </c>
      <c r="C785" s="4">
        <v>1</v>
      </c>
    </row>
    <row r="786" spans="1:3">
      <c r="A786" s="3">
        <v>16.38</v>
      </c>
      <c r="B786" s="4">
        <v>1</v>
      </c>
      <c r="C786" s="4">
        <v>1</v>
      </c>
    </row>
    <row r="787" spans="1:3">
      <c r="A787" s="3">
        <v>16.420000000000002</v>
      </c>
      <c r="B787" s="4">
        <v>1</v>
      </c>
      <c r="C787" s="4">
        <v>1</v>
      </c>
    </row>
    <row r="788" spans="1:3">
      <c r="A788" s="3">
        <v>16.43</v>
      </c>
      <c r="B788" s="4">
        <v>1</v>
      </c>
      <c r="C788" s="4">
        <v>1</v>
      </c>
    </row>
    <row r="789" spans="1:3">
      <c r="A789" s="3">
        <v>16.45</v>
      </c>
      <c r="B789" s="4">
        <v>1</v>
      </c>
      <c r="C789" s="4">
        <v>1</v>
      </c>
    </row>
    <row r="790" spans="1:3">
      <c r="A790" s="3">
        <v>16.47</v>
      </c>
      <c r="B790" s="4">
        <v>1</v>
      </c>
      <c r="C790" s="4">
        <v>1</v>
      </c>
    </row>
    <row r="791" spans="1:3">
      <c r="A791" s="3">
        <v>16.5</v>
      </c>
      <c r="B791" s="4">
        <v>1</v>
      </c>
      <c r="C791" s="4">
        <v>1</v>
      </c>
    </row>
    <row r="792" spans="1:3">
      <c r="A792" s="3">
        <v>16.53</v>
      </c>
      <c r="B792" s="4">
        <v>1</v>
      </c>
      <c r="C792" s="4">
        <v>1</v>
      </c>
    </row>
    <row r="793" spans="1:3">
      <c r="A793" s="3">
        <v>16.55</v>
      </c>
      <c r="B793" s="4">
        <v>2</v>
      </c>
      <c r="C793" s="4">
        <v>2</v>
      </c>
    </row>
    <row r="794" spans="1:3">
      <c r="A794" s="3">
        <v>16.57</v>
      </c>
      <c r="B794" s="4">
        <v>1</v>
      </c>
      <c r="C794" s="4">
        <v>1</v>
      </c>
    </row>
    <row r="795" spans="1:3">
      <c r="A795" s="3">
        <v>16.579999999999998</v>
      </c>
      <c r="B795" s="4">
        <v>6</v>
      </c>
      <c r="C795" s="4">
        <v>6</v>
      </c>
    </row>
    <row r="796" spans="1:3">
      <c r="A796" s="3">
        <v>16.600000000000001</v>
      </c>
      <c r="B796" s="4">
        <v>2</v>
      </c>
      <c r="C796" s="4">
        <v>2</v>
      </c>
    </row>
    <row r="797" spans="1:3">
      <c r="A797" s="3">
        <v>16.62</v>
      </c>
      <c r="B797" s="4">
        <v>1</v>
      </c>
      <c r="C797" s="4">
        <v>1</v>
      </c>
    </row>
    <row r="798" spans="1:3">
      <c r="A798" s="3">
        <v>16.63</v>
      </c>
      <c r="B798" s="4">
        <v>1</v>
      </c>
      <c r="C798" s="4">
        <v>1</v>
      </c>
    </row>
    <row r="799" spans="1:3">
      <c r="A799" s="3">
        <v>16.649999999999999</v>
      </c>
      <c r="B799" s="4">
        <v>2</v>
      </c>
      <c r="C799" s="4">
        <v>2</v>
      </c>
    </row>
    <row r="800" spans="1:3">
      <c r="A800" s="3">
        <v>16.68</v>
      </c>
      <c r="B800" s="4">
        <v>1</v>
      </c>
      <c r="C800" s="4">
        <v>1</v>
      </c>
    </row>
    <row r="801" spans="1:3">
      <c r="A801" s="3">
        <v>16.7</v>
      </c>
      <c r="B801" s="4">
        <v>1</v>
      </c>
      <c r="C801" s="4">
        <v>1</v>
      </c>
    </row>
    <row r="802" spans="1:3">
      <c r="A802" s="3">
        <v>16.73</v>
      </c>
      <c r="B802" s="4">
        <v>1</v>
      </c>
      <c r="C802" s="4">
        <v>1</v>
      </c>
    </row>
    <row r="803" spans="1:3">
      <c r="A803" s="3">
        <v>16.75</v>
      </c>
      <c r="B803" s="4">
        <v>2</v>
      </c>
      <c r="C803" s="4">
        <v>2</v>
      </c>
    </row>
    <row r="804" spans="1:3">
      <c r="A804" s="3">
        <v>16.77</v>
      </c>
      <c r="B804" s="4">
        <v>2</v>
      </c>
      <c r="C804" s="4">
        <v>2</v>
      </c>
    </row>
    <row r="805" spans="1:3">
      <c r="A805" s="3">
        <v>16.78</v>
      </c>
      <c r="B805" s="4">
        <v>1</v>
      </c>
      <c r="C805" s="4">
        <v>1</v>
      </c>
    </row>
    <row r="806" spans="1:3">
      <c r="A806" s="3">
        <v>16.82</v>
      </c>
      <c r="B806" s="4">
        <v>2</v>
      </c>
      <c r="C806" s="4">
        <v>2</v>
      </c>
    </row>
    <row r="807" spans="1:3">
      <c r="A807" s="3">
        <v>16.87</v>
      </c>
      <c r="B807" s="4">
        <v>3</v>
      </c>
      <c r="C807" s="4">
        <v>3</v>
      </c>
    </row>
    <row r="808" spans="1:3">
      <c r="A808" s="3">
        <v>16.899999999999999</v>
      </c>
      <c r="B808" s="4">
        <v>1</v>
      </c>
      <c r="C808" s="4">
        <v>1</v>
      </c>
    </row>
    <row r="809" spans="1:3">
      <c r="A809" s="3">
        <v>16.920000000000002</v>
      </c>
      <c r="B809" s="4">
        <v>1</v>
      </c>
      <c r="C809" s="4">
        <v>1</v>
      </c>
    </row>
    <row r="810" spans="1:3">
      <c r="A810" s="3">
        <v>16.97</v>
      </c>
      <c r="B810" s="4">
        <v>3</v>
      </c>
      <c r="C810" s="4">
        <v>3</v>
      </c>
    </row>
    <row r="811" spans="1:3">
      <c r="A811" s="3">
        <v>16.98</v>
      </c>
      <c r="B811" s="4">
        <v>1</v>
      </c>
      <c r="C811" s="4">
        <v>1</v>
      </c>
    </row>
    <row r="812" spans="1:3">
      <c r="A812" s="3">
        <v>17</v>
      </c>
      <c r="B812" s="4">
        <v>2</v>
      </c>
      <c r="C812" s="4">
        <v>2</v>
      </c>
    </row>
    <row r="813" spans="1:3">
      <c r="A813" s="3">
        <v>17.03</v>
      </c>
      <c r="B813" s="4">
        <v>1</v>
      </c>
      <c r="C813" s="4">
        <v>1</v>
      </c>
    </row>
    <row r="814" spans="1:3">
      <c r="A814" s="3">
        <v>17.05</v>
      </c>
      <c r="B814" s="4">
        <v>4</v>
      </c>
      <c r="C814" s="4">
        <v>4</v>
      </c>
    </row>
    <row r="815" spans="1:3">
      <c r="A815" s="3">
        <v>17.079999999999998</v>
      </c>
      <c r="B815" s="4">
        <v>3</v>
      </c>
      <c r="C815" s="4">
        <v>3</v>
      </c>
    </row>
    <row r="816" spans="1:3">
      <c r="A816" s="3">
        <v>17.100000000000001</v>
      </c>
      <c r="B816" s="4">
        <v>3</v>
      </c>
      <c r="C816" s="4">
        <v>3</v>
      </c>
    </row>
    <row r="817" spans="1:3">
      <c r="A817" s="3">
        <v>17.12</v>
      </c>
      <c r="B817" s="4">
        <v>5</v>
      </c>
      <c r="C817" s="4">
        <v>5</v>
      </c>
    </row>
    <row r="818" spans="1:3">
      <c r="A818" s="3">
        <v>17.13</v>
      </c>
      <c r="B818" s="4">
        <v>1</v>
      </c>
      <c r="C818" s="4">
        <v>1</v>
      </c>
    </row>
    <row r="819" spans="1:3">
      <c r="A819" s="3">
        <v>17.149999999999999</v>
      </c>
      <c r="B819" s="4">
        <v>1</v>
      </c>
      <c r="C819" s="4">
        <v>1</v>
      </c>
    </row>
    <row r="820" spans="1:3">
      <c r="A820" s="3">
        <v>17.170000000000002</v>
      </c>
      <c r="B820" s="4">
        <v>4</v>
      </c>
      <c r="C820" s="4">
        <v>4</v>
      </c>
    </row>
    <row r="821" spans="1:3">
      <c r="A821" s="3">
        <v>17.18</v>
      </c>
      <c r="B821" s="4">
        <v>1</v>
      </c>
      <c r="C821" s="4">
        <v>1</v>
      </c>
    </row>
    <row r="822" spans="1:3">
      <c r="A822" s="3">
        <v>17.2</v>
      </c>
      <c r="B822" s="4">
        <v>1</v>
      </c>
      <c r="C822" s="4">
        <v>1</v>
      </c>
    </row>
    <row r="823" spans="1:3">
      <c r="A823" s="3">
        <v>17.23</v>
      </c>
      <c r="B823" s="4">
        <v>1</v>
      </c>
      <c r="C823" s="4">
        <v>1</v>
      </c>
    </row>
    <row r="824" spans="1:3">
      <c r="A824" s="3">
        <v>17.25</v>
      </c>
      <c r="B824" s="4">
        <v>4</v>
      </c>
      <c r="C824" s="4">
        <v>4</v>
      </c>
    </row>
    <row r="825" spans="1:3">
      <c r="A825" s="3">
        <v>17.27</v>
      </c>
      <c r="B825" s="4">
        <v>2</v>
      </c>
      <c r="C825" s="4">
        <v>2</v>
      </c>
    </row>
    <row r="826" spans="1:3">
      <c r="A826" s="3">
        <v>17.28</v>
      </c>
      <c r="B826" s="4">
        <v>1</v>
      </c>
      <c r="C826" s="4">
        <v>1</v>
      </c>
    </row>
    <row r="827" spans="1:3">
      <c r="A827" s="3">
        <v>17.3</v>
      </c>
      <c r="B827" s="4">
        <v>2</v>
      </c>
      <c r="C827" s="4">
        <v>2</v>
      </c>
    </row>
    <row r="828" spans="1:3">
      <c r="A828" s="3">
        <v>17.32</v>
      </c>
      <c r="B828" s="4">
        <v>1</v>
      </c>
      <c r="C828" s="4">
        <v>1</v>
      </c>
    </row>
    <row r="829" spans="1:3">
      <c r="A829" s="3">
        <v>17.329999999999998</v>
      </c>
      <c r="B829" s="4">
        <v>7</v>
      </c>
      <c r="C829" s="4">
        <v>7</v>
      </c>
    </row>
    <row r="830" spans="1:3">
      <c r="A830" s="3">
        <v>17.350000000000001</v>
      </c>
      <c r="B830" s="4">
        <v>1</v>
      </c>
      <c r="C830" s="4">
        <v>1</v>
      </c>
    </row>
    <row r="831" spans="1:3">
      <c r="A831" s="3">
        <v>17.38</v>
      </c>
      <c r="B831" s="4">
        <v>4</v>
      </c>
      <c r="C831" s="4">
        <v>4</v>
      </c>
    </row>
    <row r="832" spans="1:3">
      <c r="A832" s="3">
        <v>17.43</v>
      </c>
      <c r="B832" s="4">
        <v>2</v>
      </c>
      <c r="C832" s="4">
        <v>2</v>
      </c>
    </row>
    <row r="833" spans="1:3">
      <c r="A833" s="3">
        <v>17.45</v>
      </c>
      <c r="B833" s="4">
        <v>1</v>
      </c>
      <c r="C833" s="4">
        <v>1</v>
      </c>
    </row>
    <row r="834" spans="1:3">
      <c r="A834" s="3">
        <v>17.52</v>
      </c>
      <c r="B834" s="4">
        <v>1</v>
      </c>
      <c r="C834" s="4">
        <v>1</v>
      </c>
    </row>
    <row r="835" spans="1:3">
      <c r="A835" s="3">
        <v>17.53</v>
      </c>
      <c r="B835" s="4">
        <v>1</v>
      </c>
      <c r="C835" s="4">
        <v>1</v>
      </c>
    </row>
    <row r="836" spans="1:3">
      <c r="A836" s="3">
        <v>17.579999999999998</v>
      </c>
      <c r="B836" s="4">
        <v>1</v>
      </c>
      <c r="C836" s="4">
        <v>1</v>
      </c>
    </row>
    <row r="837" spans="1:3">
      <c r="A837" s="3">
        <v>17.600000000000001</v>
      </c>
      <c r="B837" s="4">
        <v>1</v>
      </c>
      <c r="C837" s="4">
        <v>1</v>
      </c>
    </row>
    <row r="838" spans="1:3">
      <c r="A838" s="3">
        <v>17.649999999999999</v>
      </c>
      <c r="B838" s="4">
        <v>2</v>
      </c>
      <c r="C838" s="4">
        <v>2</v>
      </c>
    </row>
    <row r="839" spans="1:3">
      <c r="A839" s="3">
        <v>17.670000000000002</v>
      </c>
      <c r="B839" s="4">
        <v>1</v>
      </c>
      <c r="C839" s="4">
        <v>1</v>
      </c>
    </row>
    <row r="840" spans="1:3">
      <c r="A840" s="3">
        <v>17.72</v>
      </c>
      <c r="B840" s="4">
        <v>2</v>
      </c>
      <c r="C840" s="4">
        <v>2</v>
      </c>
    </row>
    <row r="841" spans="1:3">
      <c r="A841" s="3">
        <v>17.73</v>
      </c>
      <c r="B841" s="4">
        <v>1</v>
      </c>
      <c r="C841" s="4">
        <v>1</v>
      </c>
    </row>
    <row r="842" spans="1:3">
      <c r="A842" s="3">
        <v>17.75</v>
      </c>
      <c r="B842" s="4">
        <v>1</v>
      </c>
      <c r="C842" s="4">
        <v>1</v>
      </c>
    </row>
    <row r="843" spans="1:3">
      <c r="A843" s="3">
        <v>17.82</v>
      </c>
      <c r="B843" s="4">
        <v>1</v>
      </c>
      <c r="C843" s="4">
        <v>1</v>
      </c>
    </row>
    <row r="844" spans="1:3">
      <c r="A844" s="3">
        <v>17.829999999999998</v>
      </c>
      <c r="B844" s="4">
        <v>3</v>
      </c>
      <c r="C844" s="4">
        <v>3</v>
      </c>
    </row>
    <row r="845" spans="1:3">
      <c r="A845" s="3">
        <v>17.850000000000001</v>
      </c>
      <c r="B845" s="4">
        <v>3</v>
      </c>
      <c r="C845" s="4">
        <v>3</v>
      </c>
    </row>
    <row r="846" spans="1:3">
      <c r="A846" s="3">
        <v>17.87</v>
      </c>
      <c r="B846" s="4">
        <v>1</v>
      </c>
      <c r="C846" s="4">
        <v>1</v>
      </c>
    </row>
    <row r="847" spans="1:3">
      <c r="A847" s="3">
        <v>17.88</v>
      </c>
      <c r="B847" s="4">
        <v>1</v>
      </c>
      <c r="C847" s="4">
        <v>1</v>
      </c>
    </row>
    <row r="848" spans="1:3">
      <c r="A848" s="3">
        <v>17.899999999999999</v>
      </c>
      <c r="B848" s="4">
        <v>2</v>
      </c>
      <c r="C848" s="4">
        <v>2</v>
      </c>
    </row>
    <row r="849" spans="1:3">
      <c r="A849" s="3">
        <v>17.920000000000002</v>
      </c>
      <c r="B849" s="4">
        <v>2</v>
      </c>
      <c r="C849" s="4">
        <v>2</v>
      </c>
    </row>
    <row r="850" spans="1:3">
      <c r="A850" s="3">
        <v>17.93</v>
      </c>
      <c r="B850" s="4">
        <v>2</v>
      </c>
      <c r="C850" s="4">
        <v>2</v>
      </c>
    </row>
    <row r="851" spans="1:3">
      <c r="A851" s="3">
        <v>17.95</v>
      </c>
      <c r="B851" s="4">
        <v>2</v>
      </c>
      <c r="C851" s="4">
        <v>2</v>
      </c>
    </row>
    <row r="852" spans="1:3">
      <c r="A852" s="3">
        <v>17.98</v>
      </c>
      <c r="B852" s="4">
        <v>1</v>
      </c>
      <c r="C852" s="4">
        <v>1</v>
      </c>
    </row>
    <row r="853" spans="1:3">
      <c r="A853" s="3">
        <v>18</v>
      </c>
      <c r="B853" s="4">
        <v>4</v>
      </c>
      <c r="C853" s="4">
        <v>4</v>
      </c>
    </row>
    <row r="854" spans="1:3">
      <c r="A854" s="3">
        <v>18.02</v>
      </c>
      <c r="B854" s="4">
        <v>3</v>
      </c>
      <c r="C854" s="4">
        <v>3</v>
      </c>
    </row>
    <row r="855" spans="1:3">
      <c r="A855" s="3">
        <v>18.03</v>
      </c>
      <c r="B855" s="4">
        <v>2</v>
      </c>
      <c r="C855" s="4">
        <v>2</v>
      </c>
    </row>
    <row r="856" spans="1:3">
      <c r="A856" s="3">
        <v>18.05</v>
      </c>
      <c r="B856" s="4">
        <v>1</v>
      </c>
      <c r="C856" s="4">
        <v>1</v>
      </c>
    </row>
    <row r="857" spans="1:3">
      <c r="A857" s="3">
        <v>18.07</v>
      </c>
      <c r="B857" s="4">
        <v>3</v>
      </c>
      <c r="C857" s="4">
        <v>3</v>
      </c>
    </row>
    <row r="858" spans="1:3">
      <c r="A858" s="3">
        <v>18.079999999999998</v>
      </c>
      <c r="B858" s="4">
        <v>9</v>
      </c>
      <c r="C858" s="4">
        <v>9</v>
      </c>
    </row>
    <row r="859" spans="1:3">
      <c r="A859" s="3">
        <v>18.12</v>
      </c>
      <c r="B859" s="4">
        <v>4</v>
      </c>
      <c r="C859" s="4">
        <v>4</v>
      </c>
    </row>
    <row r="860" spans="1:3">
      <c r="A860" s="3">
        <v>18.170000000000002</v>
      </c>
      <c r="B860" s="4">
        <v>1</v>
      </c>
      <c r="C860" s="4">
        <v>1</v>
      </c>
    </row>
    <row r="861" spans="1:3">
      <c r="A861" s="3">
        <v>18.2</v>
      </c>
      <c r="B861" s="4">
        <v>2</v>
      </c>
      <c r="C861" s="4">
        <v>2</v>
      </c>
    </row>
    <row r="862" spans="1:3">
      <c r="A862" s="3">
        <v>18.25</v>
      </c>
      <c r="B862" s="4">
        <v>1</v>
      </c>
      <c r="C862" s="4">
        <v>1</v>
      </c>
    </row>
    <row r="863" spans="1:3">
      <c r="A863" s="3">
        <v>18.27</v>
      </c>
      <c r="B863" s="4">
        <v>1</v>
      </c>
      <c r="C863" s="4">
        <v>1</v>
      </c>
    </row>
    <row r="864" spans="1:3">
      <c r="A864" s="3">
        <v>18.3</v>
      </c>
      <c r="B864" s="4">
        <v>1</v>
      </c>
      <c r="C864" s="4">
        <v>1</v>
      </c>
    </row>
    <row r="865" spans="1:3">
      <c r="A865" s="3">
        <v>18.32</v>
      </c>
      <c r="B865" s="4">
        <v>1</v>
      </c>
      <c r="C865" s="4">
        <v>1</v>
      </c>
    </row>
    <row r="866" spans="1:3">
      <c r="A866" s="3">
        <v>18.329999999999998</v>
      </c>
      <c r="B866" s="4">
        <v>1</v>
      </c>
      <c r="C866" s="4">
        <v>1</v>
      </c>
    </row>
    <row r="867" spans="1:3">
      <c r="A867" s="3">
        <v>18.38</v>
      </c>
      <c r="B867" s="4">
        <v>1</v>
      </c>
      <c r="C867" s="4">
        <v>1</v>
      </c>
    </row>
    <row r="868" spans="1:3">
      <c r="A868" s="3">
        <v>18.399999999999999</v>
      </c>
      <c r="B868" s="4">
        <v>1</v>
      </c>
      <c r="C868" s="4">
        <v>1</v>
      </c>
    </row>
    <row r="869" spans="1:3">
      <c r="A869" s="3">
        <v>18.45</v>
      </c>
      <c r="B869" s="4">
        <v>1</v>
      </c>
      <c r="C869" s="4">
        <v>1</v>
      </c>
    </row>
    <row r="870" spans="1:3">
      <c r="A870" s="3">
        <v>18.47</v>
      </c>
      <c r="B870" s="4">
        <v>3</v>
      </c>
      <c r="C870" s="4">
        <v>3</v>
      </c>
    </row>
    <row r="871" spans="1:3">
      <c r="A871" s="3">
        <v>18.48</v>
      </c>
      <c r="B871" s="4">
        <v>2</v>
      </c>
      <c r="C871" s="4">
        <v>2</v>
      </c>
    </row>
    <row r="872" spans="1:3">
      <c r="A872" s="3">
        <v>18.57</v>
      </c>
      <c r="B872" s="4">
        <v>2</v>
      </c>
      <c r="C872" s="4">
        <v>2</v>
      </c>
    </row>
    <row r="873" spans="1:3">
      <c r="A873" s="3">
        <v>18.63</v>
      </c>
      <c r="B873" s="4">
        <v>1</v>
      </c>
      <c r="C873" s="4">
        <v>1</v>
      </c>
    </row>
    <row r="874" spans="1:3">
      <c r="A874" s="3">
        <v>18.649999999999999</v>
      </c>
      <c r="B874" s="4">
        <v>1</v>
      </c>
      <c r="C874" s="4">
        <v>1</v>
      </c>
    </row>
    <row r="875" spans="1:3">
      <c r="A875" s="3">
        <v>18.670000000000002</v>
      </c>
      <c r="B875" s="4">
        <v>2</v>
      </c>
      <c r="C875" s="4">
        <v>2</v>
      </c>
    </row>
    <row r="876" spans="1:3">
      <c r="A876" s="3">
        <v>18.77</v>
      </c>
      <c r="B876" s="4">
        <v>1</v>
      </c>
      <c r="C876" s="4">
        <v>1</v>
      </c>
    </row>
    <row r="877" spans="1:3">
      <c r="A877" s="3">
        <v>18.850000000000001</v>
      </c>
      <c r="B877" s="4">
        <v>2</v>
      </c>
      <c r="C877" s="4">
        <v>2</v>
      </c>
    </row>
    <row r="878" spans="1:3">
      <c r="A878" s="3">
        <v>18.920000000000002</v>
      </c>
      <c r="B878" s="4">
        <v>1</v>
      </c>
      <c r="C878" s="4">
        <v>1</v>
      </c>
    </row>
    <row r="879" spans="1:3">
      <c r="A879" s="3">
        <v>19.03</v>
      </c>
      <c r="B879" s="4">
        <v>1</v>
      </c>
      <c r="C879" s="4">
        <v>1</v>
      </c>
    </row>
    <row r="880" spans="1:3">
      <c r="A880" s="3">
        <v>19.079999999999998</v>
      </c>
      <c r="B880" s="4">
        <v>1</v>
      </c>
      <c r="C880" s="4">
        <v>1</v>
      </c>
    </row>
    <row r="881" spans="1:3">
      <c r="A881" s="3">
        <v>19.329999999999998</v>
      </c>
      <c r="B881" s="4">
        <v>1</v>
      </c>
      <c r="C881" s="4">
        <v>1</v>
      </c>
    </row>
    <row r="882" spans="1:3">
      <c r="A882" s="3">
        <v>19.37</v>
      </c>
      <c r="B882" s="4">
        <v>1</v>
      </c>
      <c r="C882" s="4">
        <v>1</v>
      </c>
    </row>
    <row r="883" spans="1:3">
      <c r="A883" s="3">
        <v>19.47</v>
      </c>
      <c r="B883" s="4">
        <v>1</v>
      </c>
      <c r="C883" s="4">
        <v>1</v>
      </c>
    </row>
    <row r="884" spans="1:3">
      <c r="A884" s="3">
        <v>19.48</v>
      </c>
      <c r="B884" s="4">
        <v>2</v>
      </c>
      <c r="C884" s="4">
        <v>2</v>
      </c>
    </row>
    <row r="885" spans="1:3">
      <c r="A885" s="3">
        <v>19.5</v>
      </c>
      <c r="B885" s="4">
        <v>2</v>
      </c>
      <c r="C885" s="4">
        <v>2</v>
      </c>
    </row>
    <row r="886" spans="1:3">
      <c r="A886" s="3">
        <v>19.53</v>
      </c>
      <c r="B886" s="4">
        <v>1</v>
      </c>
      <c r="C886" s="4">
        <v>1</v>
      </c>
    </row>
    <row r="887" spans="1:3">
      <c r="A887" s="3">
        <v>19.8</v>
      </c>
      <c r="B887" s="4">
        <v>1</v>
      </c>
      <c r="C887" s="4">
        <v>1</v>
      </c>
    </row>
    <row r="888" spans="1:3">
      <c r="A888" s="3">
        <v>20.05</v>
      </c>
      <c r="B888" s="4">
        <v>1</v>
      </c>
      <c r="C888" s="4">
        <v>1</v>
      </c>
    </row>
    <row r="889" spans="1:3">
      <c r="A889" s="3">
        <v>20.329999999999998</v>
      </c>
      <c r="B889" s="4">
        <v>1</v>
      </c>
      <c r="C889" s="4">
        <v>1</v>
      </c>
    </row>
    <row r="890" spans="1:3">
      <c r="A890" s="3">
        <v>20.83</v>
      </c>
      <c r="B890" s="4">
        <v>1</v>
      </c>
      <c r="C890" s="4">
        <v>1</v>
      </c>
    </row>
    <row r="891" spans="1:3">
      <c r="A891" s="3">
        <v>20.87</v>
      </c>
      <c r="B891" s="4">
        <v>1</v>
      </c>
      <c r="C891" s="4">
        <v>1</v>
      </c>
    </row>
    <row r="892" spans="1:3">
      <c r="A892" s="3">
        <v>21.02</v>
      </c>
      <c r="B892" s="4">
        <v>1</v>
      </c>
      <c r="C892" s="4">
        <v>1</v>
      </c>
    </row>
    <row r="893" spans="1:3">
      <c r="A893" s="3">
        <v>21.07</v>
      </c>
      <c r="B893" s="4">
        <v>1</v>
      </c>
      <c r="C893" s="4">
        <v>1</v>
      </c>
    </row>
    <row r="894" spans="1:3">
      <c r="A894" s="3">
        <v>21.15</v>
      </c>
      <c r="B894" s="4">
        <v>1</v>
      </c>
      <c r="C894" s="4">
        <v>1</v>
      </c>
    </row>
    <row r="895" spans="1:3">
      <c r="A895" s="3">
        <v>21.17</v>
      </c>
      <c r="B895" s="4">
        <v>1</v>
      </c>
      <c r="C895" s="4">
        <v>1</v>
      </c>
    </row>
    <row r="896" spans="1:3">
      <c r="A896" s="3">
        <v>21.25</v>
      </c>
      <c r="B896" s="4">
        <v>1</v>
      </c>
      <c r="C896" s="4">
        <v>1</v>
      </c>
    </row>
    <row r="897" spans="1:3">
      <c r="A897" s="3">
        <v>21.3</v>
      </c>
      <c r="B897" s="4">
        <v>5</v>
      </c>
      <c r="C897" s="4">
        <v>5</v>
      </c>
    </row>
    <row r="898" spans="1:3">
      <c r="A898" s="3">
        <v>21.33</v>
      </c>
      <c r="B898" s="4">
        <v>5</v>
      </c>
      <c r="C898" s="4">
        <v>5</v>
      </c>
    </row>
    <row r="899" spans="1:3">
      <c r="A899" s="3">
        <v>21.35</v>
      </c>
      <c r="B899" s="4">
        <v>1</v>
      </c>
      <c r="C899" s="4">
        <v>1</v>
      </c>
    </row>
    <row r="900" spans="1:3">
      <c r="A900" s="3">
        <v>21.38</v>
      </c>
      <c r="B900" s="4">
        <v>2</v>
      </c>
      <c r="C900" s="4">
        <v>2</v>
      </c>
    </row>
    <row r="901" spans="1:3">
      <c r="A901" s="3">
        <v>21.4</v>
      </c>
      <c r="B901" s="4">
        <v>7</v>
      </c>
      <c r="C901" s="4">
        <v>7</v>
      </c>
    </row>
    <row r="902" spans="1:3">
      <c r="A902" s="3">
        <v>21.43</v>
      </c>
      <c r="B902" s="4">
        <v>1</v>
      </c>
      <c r="C902" s="4">
        <v>1</v>
      </c>
    </row>
    <row r="903" spans="1:3">
      <c r="A903" s="3">
        <v>21.45</v>
      </c>
      <c r="B903" s="4">
        <v>1</v>
      </c>
      <c r="C903" s="4">
        <v>1</v>
      </c>
    </row>
    <row r="904" spans="1:3">
      <c r="A904" s="3">
        <v>21.47</v>
      </c>
      <c r="B904" s="4">
        <v>2</v>
      </c>
      <c r="C904" s="4">
        <v>2</v>
      </c>
    </row>
    <row r="905" spans="1:3">
      <c r="A905" s="3">
        <v>21.48</v>
      </c>
      <c r="B905" s="4">
        <v>1</v>
      </c>
      <c r="C905" s="4">
        <v>1</v>
      </c>
    </row>
    <row r="906" spans="1:3">
      <c r="A906" s="3">
        <v>21.5</v>
      </c>
      <c r="B906" s="4">
        <v>6</v>
      </c>
      <c r="C906" s="4">
        <v>6</v>
      </c>
    </row>
    <row r="907" spans="1:3">
      <c r="A907" s="3">
        <v>21.53</v>
      </c>
      <c r="B907" s="4">
        <v>2</v>
      </c>
      <c r="C907" s="4">
        <v>2</v>
      </c>
    </row>
    <row r="908" spans="1:3">
      <c r="A908" s="3">
        <v>21.55</v>
      </c>
      <c r="B908" s="4">
        <v>2</v>
      </c>
      <c r="C908" s="4">
        <v>2</v>
      </c>
    </row>
    <row r="909" spans="1:3">
      <c r="A909" s="3">
        <v>21.6</v>
      </c>
      <c r="B909" s="4">
        <v>8</v>
      </c>
      <c r="C909" s="4">
        <v>8</v>
      </c>
    </row>
    <row r="910" spans="1:3">
      <c r="A910" s="3">
        <v>21.62</v>
      </c>
      <c r="B910" s="4">
        <v>2</v>
      </c>
      <c r="C910" s="4">
        <v>2</v>
      </c>
    </row>
    <row r="911" spans="1:3">
      <c r="A911" s="3">
        <v>21.65</v>
      </c>
      <c r="B911" s="4">
        <v>1</v>
      </c>
      <c r="C911" s="4">
        <v>1</v>
      </c>
    </row>
    <row r="912" spans="1:3">
      <c r="A912" s="3">
        <v>21.67</v>
      </c>
      <c r="B912" s="4">
        <v>10</v>
      </c>
      <c r="C912" s="4">
        <v>10</v>
      </c>
    </row>
    <row r="913" spans="1:3">
      <c r="A913" s="3">
        <v>21.68</v>
      </c>
      <c r="B913" s="4">
        <v>2</v>
      </c>
      <c r="C913" s="4">
        <v>2</v>
      </c>
    </row>
    <row r="914" spans="1:3">
      <c r="A914" s="3">
        <v>21.7</v>
      </c>
      <c r="B914" s="4">
        <v>2</v>
      </c>
      <c r="C914" s="4">
        <v>2</v>
      </c>
    </row>
    <row r="915" spans="1:3">
      <c r="A915" s="3">
        <v>21.72</v>
      </c>
      <c r="B915" s="4">
        <v>7</v>
      </c>
      <c r="C915" s="4">
        <v>7</v>
      </c>
    </row>
    <row r="916" spans="1:3">
      <c r="A916" s="3">
        <v>21.73</v>
      </c>
      <c r="B916" s="4">
        <v>1</v>
      </c>
      <c r="C916" s="4">
        <v>1</v>
      </c>
    </row>
    <row r="917" spans="1:3">
      <c r="A917" s="3">
        <v>21.75</v>
      </c>
      <c r="B917" s="4">
        <v>5</v>
      </c>
      <c r="C917" s="4">
        <v>5</v>
      </c>
    </row>
    <row r="918" spans="1:3">
      <c r="A918" s="3">
        <v>21.77</v>
      </c>
      <c r="B918" s="4">
        <v>10</v>
      </c>
      <c r="C918" s="4">
        <v>10</v>
      </c>
    </row>
    <row r="919" spans="1:3">
      <c r="A919" s="3">
        <v>21.78</v>
      </c>
      <c r="B919" s="4">
        <v>5</v>
      </c>
      <c r="C919" s="4">
        <v>5</v>
      </c>
    </row>
    <row r="920" spans="1:3">
      <c r="A920" s="3">
        <v>21.8</v>
      </c>
      <c r="B920" s="4">
        <v>5</v>
      </c>
      <c r="C920" s="4">
        <v>5</v>
      </c>
    </row>
    <row r="921" spans="1:3">
      <c r="A921" s="3">
        <v>21.82</v>
      </c>
      <c r="B921" s="4">
        <v>1</v>
      </c>
      <c r="C921" s="4">
        <v>1</v>
      </c>
    </row>
    <row r="922" spans="1:3">
      <c r="A922" s="3">
        <v>21.83</v>
      </c>
      <c r="B922" s="4">
        <v>1</v>
      </c>
      <c r="C922" s="4">
        <v>1</v>
      </c>
    </row>
    <row r="923" spans="1:3">
      <c r="A923" s="3">
        <v>21.85</v>
      </c>
      <c r="B923" s="4">
        <v>1</v>
      </c>
      <c r="C923" s="4">
        <v>1</v>
      </c>
    </row>
    <row r="924" spans="1:3">
      <c r="A924" s="3">
        <v>21.87</v>
      </c>
      <c r="B924" s="4">
        <v>1</v>
      </c>
      <c r="C924" s="4">
        <v>1</v>
      </c>
    </row>
    <row r="925" spans="1:3">
      <c r="A925" s="3">
        <v>21.9</v>
      </c>
      <c r="B925" s="4">
        <v>3</v>
      </c>
      <c r="C925" s="4">
        <v>3</v>
      </c>
    </row>
    <row r="926" spans="1:3">
      <c r="A926" s="3">
        <v>21.92</v>
      </c>
      <c r="B926" s="4">
        <v>2</v>
      </c>
      <c r="C926" s="4">
        <v>2</v>
      </c>
    </row>
    <row r="927" spans="1:3">
      <c r="A927" s="3">
        <v>21.93</v>
      </c>
      <c r="B927" s="4">
        <v>3</v>
      </c>
      <c r="C927" s="4">
        <v>3</v>
      </c>
    </row>
    <row r="928" spans="1:3">
      <c r="A928" s="3">
        <v>21.97</v>
      </c>
      <c r="B928" s="4">
        <v>1</v>
      </c>
      <c r="C928" s="4">
        <v>1</v>
      </c>
    </row>
    <row r="929" spans="1:3">
      <c r="A929" s="3">
        <v>22</v>
      </c>
      <c r="B929" s="4">
        <v>15</v>
      </c>
      <c r="C929" s="4">
        <v>15</v>
      </c>
    </row>
    <row r="930" spans="1:3">
      <c r="A930" s="3">
        <v>22.05</v>
      </c>
      <c r="B930" s="4">
        <v>2</v>
      </c>
      <c r="C930" s="4">
        <v>2</v>
      </c>
    </row>
    <row r="931" spans="1:3">
      <c r="A931" s="3">
        <v>22.08</v>
      </c>
      <c r="B931" s="4">
        <v>1</v>
      </c>
      <c r="C931" s="4">
        <v>1</v>
      </c>
    </row>
    <row r="932" spans="1:3">
      <c r="A932" s="3">
        <v>22.1</v>
      </c>
      <c r="B932" s="4">
        <v>4</v>
      </c>
      <c r="C932" s="4">
        <v>4</v>
      </c>
    </row>
    <row r="933" spans="1:3">
      <c r="A933" s="3">
        <v>22.12</v>
      </c>
      <c r="B933" s="4">
        <v>1</v>
      </c>
      <c r="C933" s="4">
        <v>1</v>
      </c>
    </row>
    <row r="934" spans="1:3">
      <c r="A934" s="3">
        <v>22.17</v>
      </c>
      <c r="B934" s="4">
        <v>1</v>
      </c>
      <c r="C934" s="4">
        <v>1</v>
      </c>
    </row>
    <row r="935" spans="1:3">
      <c r="A935" s="3">
        <v>22.18</v>
      </c>
      <c r="B935" s="4">
        <v>1</v>
      </c>
      <c r="C935" s="4">
        <v>1</v>
      </c>
    </row>
    <row r="936" spans="1:3">
      <c r="A936" s="3">
        <v>22.2</v>
      </c>
      <c r="B936" s="4">
        <v>1</v>
      </c>
      <c r="C936" s="4">
        <v>1</v>
      </c>
    </row>
    <row r="937" spans="1:3">
      <c r="A937" s="3">
        <v>22.25</v>
      </c>
      <c r="B937" s="4">
        <v>2</v>
      </c>
      <c r="C937" s="4">
        <v>2</v>
      </c>
    </row>
    <row r="938" spans="1:3">
      <c r="A938" s="3">
        <v>22.27</v>
      </c>
      <c r="B938" s="4">
        <v>4</v>
      </c>
      <c r="C938" s="4">
        <v>4</v>
      </c>
    </row>
    <row r="939" spans="1:3">
      <c r="A939" s="3">
        <v>22.28</v>
      </c>
      <c r="B939" s="4">
        <v>4</v>
      </c>
      <c r="C939" s="4">
        <v>4</v>
      </c>
    </row>
    <row r="940" spans="1:3">
      <c r="A940" s="3">
        <v>22.3</v>
      </c>
      <c r="B940" s="4">
        <v>9</v>
      </c>
      <c r="C940" s="4">
        <v>9</v>
      </c>
    </row>
    <row r="941" spans="1:3">
      <c r="A941" s="3">
        <v>22.32</v>
      </c>
      <c r="B941" s="4">
        <v>1</v>
      </c>
      <c r="C941" s="4">
        <v>1</v>
      </c>
    </row>
    <row r="942" spans="1:3">
      <c r="A942" s="3">
        <v>22.33</v>
      </c>
      <c r="B942" s="4">
        <v>3</v>
      </c>
      <c r="C942" s="4">
        <v>3</v>
      </c>
    </row>
    <row r="943" spans="1:3">
      <c r="A943" s="3">
        <v>22.38</v>
      </c>
      <c r="B943" s="4">
        <v>2</v>
      </c>
      <c r="C943" s="4">
        <v>2</v>
      </c>
    </row>
    <row r="944" spans="1:3">
      <c r="A944" s="3">
        <v>22.4</v>
      </c>
      <c r="B944" s="4">
        <v>2</v>
      </c>
      <c r="C944" s="4">
        <v>2</v>
      </c>
    </row>
    <row r="945" spans="1:3">
      <c r="A945" s="3">
        <v>22.45</v>
      </c>
      <c r="B945" s="4">
        <v>6</v>
      </c>
      <c r="C945" s="4">
        <v>6</v>
      </c>
    </row>
    <row r="946" spans="1:3">
      <c r="A946" s="3">
        <v>22.47</v>
      </c>
      <c r="B946" s="4">
        <v>2</v>
      </c>
      <c r="C946" s="4">
        <v>2</v>
      </c>
    </row>
    <row r="947" spans="1:3">
      <c r="A947" s="3">
        <v>22.48</v>
      </c>
      <c r="B947" s="4">
        <v>1</v>
      </c>
      <c r="C947" s="4">
        <v>1</v>
      </c>
    </row>
    <row r="948" spans="1:3">
      <c r="A948" s="3">
        <v>22.5</v>
      </c>
      <c r="B948" s="4">
        <v>1</v>
      </c>
      <c r="C948" s="4">
        <v>1</v>
      </c>
    </row>
    <row r="949" spans="1:3">
      <c r="A949" s="3">
        <v>22.52</v>
      </c>
      <c r="B949" s="4">
        <v>2</v>
      </c>
      <c r="C949" s="4">
        <v>2</v>
      </c>
    </row>
    <row r="950" spans="1:3">
      <c r="A950" s="3">
        <v>22.53</v>
      </c>
      <c r="B950" s="4">
        <v>5</v>
      </c>
      <c r="C950" s="4">
        <v>5</v>
      </c>
    </row>
    <row r="951" spans="1:3">
      <c r="A951" s="3">
        <v>22.55</v>
      </c>
      <c r="B951" s="4">
        <v>2</v>
      </c>
      <c r="C951" s="4">
        <v>2</v>
      </c>
    </row>
    <row r="952" spans="1:3">
      <c r="A952" s="3">
        <v>22.57</v>
      </c>
      <c r="B952" s="4">
        <v>1</v>
      </c>
      <c r="C952" s="4">
        <v>1</v>
      </c>
    </row>
    <row r="953" spans="1:3">
      <c r="A953" s="3">
        <v>22.6</v>
      </c>
      <c r="B953" s="4">
        <v>1</v>
      </c>
      <c r="C953" s="4">
        <v>1</v>
      </c>
    </row>
    <row r="954" spans="1:3">
      <c r="A954" s="3">
        <v>22.62</v>
      </c>
      <c r="B954" s="4">
        <v>2</v>
      </c>
      <c r="C954" s="4">
        <v>2</v>
      </c>
    </row>
    <row r="955" spans="1:3">
      <c r="A955" s="3">
        <v>22.65</v>
      </c>
      <c r="B955" s="4">
        <v>1</v>
      </c>
      <c r="C955" s="4">
        <v>1</v>
      </c>
    </row>
    <row r="956" spans="1:3">
      <c r="A956" s="3">
        <v>22.67</v>
      </c>
      <c r="B956" s="4">
        <v>2</v>
      </c>
      <c r="C956" s="4">
        <v>2</v>
      </c>
    </row>
    <row r="957" spans="1:3">
      <c r="A957" s="3">
        <v>22.68</v>
      </c>
      <c r="B957" s="4">
        <v>1</v>
      </c>
      <c r="C957" s="4">
        <v>1</v>
      </c>
    </row>
    <row r="958" spans="1:3">
      <c r="A958" s="3">
        <v>22.7</v>
      </c>
      <c r="B958" s="4">
        <v>4</v>
      </c>
      <c r="C958" s="4">
        <v>4</v>
      </c>
    </row>
    <row r="959" spans="1:3">
      <c r="A959" s="3">
        <v>22.72</v>
      </c>
      <c r="B959" s="4">
        <v>1</v>
      </c>
      <c r="C959" s="4">
        <v>1</v>
      </c>
    </row>
    <row r="960" spans="1:3">
      <c r="A960" s="3">
        <v>22.75</v>
      </c>
      <c r="B960" s="4">
        <v>1</v>
      </c>
      <c r="C960" s="4">
        <v>1</v>
      </c>
    </row>
    <row r="961" spans="1:3">
      <c r="A961" s="3">
        <v>22.77</v>
      </c>
      <c r="B961" s="4">
        <v>4</v>
      </c>
      <c r="C961" s="4">
        <v>4</v>
      </c>
    </row>
    <row r="962" spans="1:3">
      <c r="A962" s="3">
        <v>22.8</v>
      </c>
      <c r="B962" s="4">
        <v>6</v>
      </c>
      <c r="C962" s="4">
        <v>6</v>
      </c>
    </row>
    <row r="963" spans="1:3">
      <c r="A963" s="3">
        <v>22.82</v>
      </c>
      <c r="B963" s="4">
        <v>4</v>
      </c>
      <c r="C963" s="4">
        <v>4</v>
      </c>
    </row>
    <row r="964" spans="1:3">
      <c r="A964" s="3">
        <v>22.83</v>
      </c>
      <c r="B964" s="4">
        <v>9</v>
      </c>
      <c r="C964" s="4">
        <v>9</v>
      </c>
    </row>
    <row r="965" spans="1:3">
      <c r="A965" s="3">
        <v>22.85</v>
      </c>
      <c r="B965" s="4">
        <v>4</v>
      </c>
      <c r="C965" s="4">
        <v>4</v>
      </c>
    </row>
    <row r="966" spans="1:3">
      <c r="A966" s="3">
        <v>22.87</v>
      </c>
      <c r="B966" s="4">
        <v>3</v>
      </c>
      <c r="C966" s="4">
        <v>3</v>
      </c>
    </row>
    <row r="967" spans="1:3">
      <c r="A967" s="3">
        <v>22.88</v>
      </c>
      <c r="B967" s="4">
        <v>2</v>
      </c>
      <c r="C967" s="4">
        <v>2</v>
      </c>
    </row>
    <row r="968" spans="1:3">
      <c r="A968" s="3">
        <v>22.9</v>
      </c>
      <c r="B968" s="4">
        <v>2</v>
      </c>
      <c r="C968" s="4">
        <v>2</v>
      </c>
    </row>
    <row r="969" spans="1:3">
      <c r="A969" s="3">
        <v>22.92</v>
      </c>
      <c r="B969" s="4">
        <v>3</v>
      </c>
      <c r="C969" s="4">
        <v>3</v>
      </c>
    </row>
    <row r="970" spans="1:3">
      <c r="A970" s="3">
        <v>22.93</v>
      </c>
      <c r="B970" s="4">
        <v>2</v>
      </c>
      <c r="C970" s="4">
        <v>2</v>
      </c>
    </row>
    <row r="971" spans="1:3">
      <c r="A971" s="3">
        <v>22.95</v>
      </c>
      <c r="B971" s="4">
        <v>1</v>
      </c>
      <c r="C971" s="4">
        <v>1</v>
      </c>
    </row>
    <row r="972" spans="1:3">
      <c r="A972" s="3">
        <v>22.97</v>
      </c>
      <c r="B972" s="4">
        <v>1</v>
      </c>
      <c r="C972" s="4">
        <v>1</v>
      </c>
    </row>
    <row r="973" spans="1:3">
      <c r="A973" s="3">
        <v>22.98</v>
      </c>
      <c r="B973" s="4">
        <v>5</v>
      </c>
      <c r="C973" s="4">
        <v>5</v>
      </c>
    </row>
    <row r="974" spans="1:3">
      <c r="A974" s="3">
        <v>23</v>
      </c>
      <c r="B974" s="4">
        <v>13</v>
      </c>
      <c r="C974" s="4">
        <v>13</v>
      </c>
    </row>
    <row r="975" spans="1:3">
      <c r="A975" s="3">
        <v>23.03</v>
      </c>
      <c r="B975" s="4">
        <v>4</v>
      </c>
      <c r="C975" s="4">
        <v>4</v>
      </c>
    </row>
    <row r="976" spans="1:3">
      <c r="A976" s="3">
        <v>23.05</v>
      </c>
      <c r="B976" s="4">
        <v>3</v>
      </c>
      <c r="C976" s="4">
        <v>3</v>
      </c>
    </row>
    <row r="977" spans="1:3">
      <c r="A977" s="3">
        <v>23.07</v>
      </c>
      <c r="B977" s="4">
        <v>5</v>
      </c>
      <c r="C977" s="4">
        <v>5</v>
      </c>
    </row>
    <row r="978" spans="1:3">
      <c r="A978" s="3">
        <v>23.08</v>
      </c>
      <c r="B978" s="4">
        <v>6</v>
      </c>
      <c r="C978" s="4">
        <v>6</v>
      </c>
    </row>
    <row r="979" spans="1:3">
      <c r="A979" s="3">
        <v>23.1</v>
      </c>
      <c r="B979" s="4">
        <v>2</v>
      </c>
      <c r="C979" s="4">
        <v>2</v>
      </c>
    </row>
    <row r="980" spans="1:3">
      <c r="A980" s="3">
        <v>23.13</v>
      </c>
      <c r="B980" s="4">
        <v>2</v>
      </c>
      <c r="C980" s="4">
        <v>2</v>
      </c>
    </row>
    <row r="981" spans="1:3">
      <c r="A981" s="3">
        <v>23.15</v>
      </c>
      <c r="B981" s="4">
        <v>1</v>
      </c>
      <c r="C981" s="4">
        <v>1</v>
      </c>
    </row>
    <row r="982" spans="1:3">
      <c r="A982" s="3">
        <v>23.17</v>
      </c>
      <c r="B982" s="4">
        <v>2</v>
      </c>
      <c r="C982" s="4">
        <v>2</v>
      </c>
    </row>
    <row r="983" spans="1:3">
      <c r="A983" s="3">
        <v>23.18</v>
      </c>
      <c r="B983" s="4">
        <v>1</v>
      </c>
      <c r="C983" s="4">
        <v>1</v>
      </c>
    </row>
    <row r="984" spans="1:3">
      <c r="A984" s="3">
        <v>23.2</v>
      </c>
      <c r="B984" s="4">
        <v>2</v>
      </c>
      <c r="C984" s="4">
        <v>2</v>
      </c>
    </row>
    <row r="985" spans="1:3">
      <c r="A985" s="3">
        <v>23.23</v>
      </c>
      <c r="B985" s="4">
        <v>1</v>
      </c>
      <c r="C985" s="4">
        <v>1</v>
      </c>
    </row>
    <row r="986" spans="1:3">
      <c r="A986" s="3">
        <v>23.28</v>
      </c>
      <c r="B986" s="4">
        <v>1</v>
      </c>
      <c r="C986" s="4">
        <v>1</v>
      </c>
    </row>
    <row r="987" spans="1:3">
      <c r="A987" s="3">
        <v>23.3</v>
      </c>
      <c r="B987" s="4">
        <v>2</v>
      </c>
      <c r="C987" s="4">
        <v>2</v>
      </c>
    </row>
    <row r="988" spans="1:3">
      <c r="A988" s="3">
        <v>23.33</v>
      </c>
      <c r="B988" s="4">
        <v>1</v>
      </c>
      <c r="C988" s="4">
        <v>1</v>
      </c>
    </row>
    <row r="989" spans="1:3">
      <c r="A989" s="3">
        <v>23.35</v>
      </c>
      <c r="B989" s="4">
        <v>1</v>
      </c>
      <c r="C989" s="4">
        <v>1</v>
      </c>
    </row>
    <row r="990" spans="1:3">
      <c r="A990" s="3">
        <v>23.37</v>
      </c>
      <c r="B990" s="4">
        <v>1</v>
      </c>
      <c r="C990" s="4">
        <v>1</v>
      </c>
    </row>
    <row r="991" spans="1:3">
      <c r="A991" s="3">
        <v>23.38</v>
      </c>
      <c r="B991" s="4">
        <v>1</v>
      </c>
      <c r="C991" s="4">
        <v>1</v>
      </c>
    </row>
    <row r="992" spans="1:3">
      <c r="A992" s="3">
        <v>23.4</v>
      </c>
      <c r="B992" s="4">
        <v>1</v>
      </c>
      <c r="C992" s="4">
        <v>1</v>
      </c>
    </row>
    <row r="993" spans="1:3">
      <c r="A993" s="3">
        <v>23.42</v>
      </c>
      <c r="B993" s="4">
        <v>2</v>
      </c>
      <c r="C993" s="4">
        <v>2</v>
      </c>
    </row>
    <row r="994" spans="1:3">
      <c r="A994" s="3">
        <v>23.5</v>
      </c>
      <c r="B994" s="4">
        <v>4</v>
      </c>
      <c r="C994" s="4">
        <v>4</v>
      </c>
    </row>
    <row r="995" spans="1:3">
      <c r="A995" s="3">
        <v>23.52</v>
      </c>
      <c r="B995" s="4">
        <v>2</v>
      </c>
      <c r="C995" s="4">
        <v>2</v>
      </c>
    </row>
    <row r="996" spans="1:3">
      <c r="A996" s="3">
        <v>23.58</v>
      </c>
      <c r="B996" s="4">
        <v>3</v>
      </c>
      <c r="C996" s="4">
        <v>3</v>
      </c>
    </row>
    <row r="997" spans="1:3">
      <c r="A997" s="3">
        <v>23.6</v>
      </c>
      <c r="B997" s="4">
        <v>8</v>
      </c>
      <c r="C997" s="4">
        <v>8</v>
      </c>
    </row>
    <row r="998" spans="1:3">
      <c r="A998" s="3">
        <v>23.62</v>
      </c>
      <c r="B998" s="4">
        <v>1</v>
      </c>
      <c r="C998" s="4">
        <v>1</v>
      </c>
    </row>
    <row r="999" spans="1:3">
      <c r="A999" s="3">
        <v>23.63</v>
      </c>
      <c r="B999" s="4">
        <v>3</v>
      </c>
      <c r="C999" s="4">
        <v>3</v>
      </c>
    </row>
    <row r="1000" spans="1:3">
      <c r="A1000" s="3">
        <v>23.65</v>
      </c>
      <c r="B1000" s="4">
        <v>1</v>
      </c>
      <c r="C1000" s="4">
        <v>1</v>
      </c>
    </row>
    <row r="1001" spans="1:3">
      <c r="A1001" s="3">
        <v>23.67</v>
      </c>
      <c r="B1001" s="4">
        <v>13</v>
      </c>
      <c r="C1001" s="4">
        <v>13</v>
      </c>
    </row>
    <row r="1002" spans="1:3">
      <c r="A1002" s="3">
        <v>23.7</v>
      </c>
      <c r="B1002" s="4">
        <v>13</v>
      </c>
      <c r="C1002" s="4">
        <v>13</v>
      </c>
    </row>
    <row r="1003" spans="1:3">
      <c r="A1003" s="3">
        <v>23.73</v>
      </c>
      <c r="B1003" s="4">
        <v>1</v>
      </c>
      <c r="C1003" s="4">
        <v>1</v>
      </c>
    </row>
    <row r="1004" spans="1:3">
      <c r="A1004" s="3">
        <v>23.75</v>
      </c>
      <c r="B1004" s="4">
        <v>3</v>
      </c>
      <c r="C1004" s="4">
        <v>3</v>
      </c>
    </row>
    <row r="1005" spans="1:3">
      <c r="A1005" s="3">
        <v>23.77</v>
      </c>
      <c r="B1005" s="4">
        <v>3</v>
      </c>
      <c r="C1005" s="4">
        <v>3</v>
      </c>
    </row>
    <row r="1006" spans="1:3">
      <c r="A1006" s="3">
        <v>23.78</v>
      </c>
      <c r="B1006" s="4">
        <v>3</v>
      </c>
      <c r="C1006" s="4">
        <v>3</v>
      </c>
    </row>
    <row r="1007" spans="1:3">
      <c r="A1007" s="3">
        <v>23.8</v>
      </c>
      <c r="B1007" s="4">
        <v>10</v>
      </c>
      <c r="C1007" s="4">
        <v>10</v>
      </c>
    </row>
    <row r="1008" spans="1:3">
      <c r="A1008" s="3">
        <v>23.82</v>
      </c>
      <c r="B1008" s="4">
        <v>1</v>
      </c>
      <c r="C1008" s="4">
        <v>1</v>
      </c>
    </row>
    <row r="1009" spans="1:3">
      <c r="A1009" s="3">
        <v>23.83</v>
      </c>
      <c r="B1009" s="4">
        <v>1</v>
      </c>
      <c r="C1009" s="4">
        <v>1</v>
      </c>
    </row>
    <row r="1010" spans="1:3">
      <c r="A1010" s="3">
        <v>23.85</v>
      </c>
      <c r="B1010" s="4">
        <v>2</v>
      </c>
      <c r="C1010" s="4">
        <v>2</v>
      </c>
    </row>
    <row r="1011" spans="1:3">
      <c r="A1011" s="3">
        <v>23.87</v>
      </c>
      <c r="B1011" s="4">
        <v>1</v>
      </c>
      <c r="C1011" s="4">
        <v>1</v>
      </c>
    </row>
    <row r="1012" spans="1:3">
      <c r="A1012" s="3">
        <v>23.9</v>
      </c>
      <c r="B1012" s="4">
        <v>3</v>
      </c>
      <c r="C1012" s="4">
        <v>3</v>
      </c>
    </row>
    <row r="1013" spans="1:3">
      <c r="A1013" s="3">
        <v>23.92</v>
      </c>
      <c r="B1013" s="4">
        <v>2</v>
      </c>
      <c r="C1013" s="4">
        <v>2</v>
      </c>
    </row>
    <row r="1014" spans="1:3">
      <c r="A1014" s="3">
        <v>23.93</v>
      </c>
      <c r="B1014" s="4">
        <v>1</v>
      </c>
      <c r="C1014" s="4">
        <v>1</v>
      </c>
    </row>
    <row r="1015" spans="1:3">
      <c r="A1015" s="3">
        <v>23.95</v>
      </c>
      <c r="B1015" s="4">
        <v>1</v>
      </c>
      <c r="C1015" s="4">
        <v>1</v>
      </c>
    </row>
    <row r="1016" spans="1:3">
      <c r="A1016" s="3">
        <v>23.97</v>
      </c>
      <c r="B1016" s="4">
        <v>1</v>
      </c>
      <c r="C1016" s="4">
        <v>1</v>
      </c>
    </row>
    <row r="1017" spans="1:3">
      <c r="A1017" s="3">
        <v>23.98</v>
      </c>
      <c r="B1017" s="4">
        <v>3</v>
      </c>
      <c r="C1017" s="4">
        <v>3</v>
      </c>
    </row>
    <row r="1018" spans="1:3">
      <c r="A1018" s="3">
        <v>24</v>
      </c>
      <c r="B1018" s="4">
        <v>21</v>
      </c>
      <c r="C1018" s="4">
        <v>21</v>
      </c>
    </row>
    <row r="1019" spans="1:3">
      <c r="A1019" s="3">
        <v>24.02</v>
      </c>
      <c r="B1019" s="4">
        <v>1</v>
      </c>
      <c r="C1019" s="4">
        <v>1</v>
      </c>
    </row>
    <row r="1020" spans="1:3">
      <c r="A1020" s="3">
        <v>24.03</v>
      </c>
      <c r="B1020" s="4">
        <v>2</v>
      </c>
      <c r="C1020" s="4">
        <v>2</v>
      </c>
    </row>
    <row r="1021" spans="1:3">
      <c r="A1021" s="3">
        <v>24.1</v>
      </c>
      <c r="B1021" s="4">
        <v>3</v>
      </c>
      <c r="C1021" s="4">
        <v>3</v>
      </c>
    </row>
    <row r="1022" spans="1:3">
      <c r="A1022" s="3">
        <v>24.12</v>
      </c>
      <c r="B1022" s="4">
        <v>2</v>
      </c>
      <c r="C1022" s="4">
        <v>2</v>
      </c>
    </row>
    <row r="1023" spans="1:3">
      <c r="A1023" s="3">
        <v>24.15</v>
      </c>
      <c r="B1023" s="4">
        <v>3</v>
      </c>
      <c r="C1023" s="4">
        <v>3</v>
      </c>
    </row>
    <row r="1024" spans="1:3">
      <c r="A1024" s="3">
        <v>24.17</v>
      </c>
      <c r="B1024" s="4">
        <v>6</v>
      </c>
      <c r="C1024" s="4">
        <v>6</v>
      </c>
    </row>
    <row r="1025" spans="1:3">
      <c r="A1025" s="3">
        <v>24.2</v>
      </c>
      <c r="B1025" s="4">
        <v>7</v>
      </c>
      <c r="C1025" s="4">
        <v>7</v>
      </c>
    </row>
    <row r="1026" spans="1:3">
      <c r="A1026" s="3">
        <v>24.22</v>
      </c>
      <c r="B1026" s="4">
        <v>4</v>
      </c>
      <c r="C1026" s="4">
        <v>4</v>
      </c>
    </row>
    <row r="1027" spans="1:3">
      <c r="A1027" s="3">
        <v>24.23</v>
      </c>
      <c r="B1027" s="4">
        <v>2</v>
      </c>
      <c r="C1027" s="4">
        <v>2</v>
      </c>
    </row>
    <row r="1028" spans="1:3">
      <c r="A1028" s="3">
        <v>24.25</v>
      </c>
      <c r="B1028" s="4">
        <v>1</v>
      </c>
      <c r="C1028" s="4">
        <v>1</v>
      </c>
    </row>
    <row r="1029" spans="1:3">
      <c r="A1029" s="3">
        <v>24.27</v>
      </c>
      <c r="B1029" s="4">
        <v>1</v>
      </c>
      <c r="C1029" s="4">
        <v>1</v>
      </c>
    </row>
    <row r="1030" spans="1:3">
      <c r="A1030" s="3">
        <v>24.3</v>
      </c>
      <c r="B1030" s="4">
        <v>4</v>
      </c>
      <c r="C1030" s="4">
        <v>4</v>
      </c>
    </row>
    <row r="1031" spans="1:3">
      <c r="A1031" s="3">
        <v>24.33</v>
      </c>
      <c r="B1031" s="4">
        <v>7</v>
      </c>
      <c r="C1031" s="4">
        <v>7</v>
      </c>
    </row>
    <row r="1032" spans="1:3">
      <c r="A1032" s="3">
        <v>24.35</v>
      </c>
      <c r="B1032" s="4">
        <v>2</v>
      </c>
      <c r="C1032" s="4">
        <v>2</v>
      </c>
    </row>
    <row r="1033" spans="1:3">
      <c r="A1033" s="3">
        <v>24.38</v>
      </c>
      <c r="B1033" s="4">
        <v>2</v>
      </c>
      <c r="C1033" s="4">
        <v>2</v>
      </c>
    </row>
    <row r="1034" spans="1:3">
      <c r="A1034" s="3">
        <v>24.4</v>
      </c>
      <c r="B1034" s="4">
        <v>7</v>
      </c>
      <c r="C1034" s="4">
        <v>7</v>
      </c>
    </row>
    <row r="1035" spans="1:3">
      <c r="A1035" s="3">
        <v>24.43</v>
      </c>
      <c r="B1035" s="4">
        <v>5</v>
      </c>
      <c r="C1035" s="4">
        <v>5</v>
      </c>
    </row>
    <row r="1036" spans="1:3">
      <c r="A1036" s="3">
        <v>24.45</v>
      </c>
      <c r="B1036" s="4">
        <v>4</v>
      </c>
      <c r="C1036" s="4">
        <v>4</v>
      </c>
    </row>
    <row r="1037" spans="1:3">
      <c r="A1037" s="3">
        <v>24.47</v>
      </c>
      <c r="B1037" s="4">
        <v>4</v>
      </c>
      <c r="C1037" s="4">
        <v>4</v>
      </c>
    </row>
    <row r="1038" spans="1:3">
      <c r="A1038" s="3">
        <v>24.48</v>
      </c>
      <c r="B1038" s="4">
        <v>3</v>
      </c>
      <c r="C1038" s="4">
        <v>3</v>
      </c>
    </row>
    <row r="1039" spans="1:3">
      <c r="A1039" s="3">
        <v>24.5</v>
      </c>
      <c r="B1039" s="4">
        <v>23</v>
      </c>
      <c r="C1039" s="4">
        <v>23</v>
      </c>
    </row>
    <row r="1040" spans="1:3">
      <c r="A1040" s="3">
        <v>24.52</v>
      </c>
      <c r="B1040" s="4">
        <v>2</v>
      </c>
      <c r="C1040" s="4">
        <v>2</v>
      </c>
    </row>
    <row r="1041" spans="1:3">
      <c r="A1041" s="3">
        <v>24.53</v>
      </c>
      <c r="B1041" s="4">
        <v>4</v>
      </c>
      <c r="C1041" s="4">
        <v>4</v>
      </c>
    </row>
    <row r="1042" spans="1:3">
      <c r="A1042" s="3">
        <v>24.55</v>
      </c>
      <c r="B1042" s="4">
        <v>2</v>
      </c>
      <c r="C1042" s="4">
        <v>2</v>
      </c>
    </row>
    <row r="1043" spans="1:3">
      <c r="A1043" s="3">
        <v>24.57</v>
      </c>
      <c r="B1043" s="4">
        <v>2</v>
      </c>
      <c r="C1043" s="4">
        <v>2</v>
      </c>
    </row>
    <row r="1044" spans="1:3">
      <c r="A1044" s="3">
        <v>24.58</v>
      </c>
      <c r="B1044" s="4">
        <v>2</v>
      </c>
      <c r="C1044" s="4">
        <v>2</v>
      </c>
    </row>
    <row r="1045" spans="1:3">
      <c r="A1045" s="3">
        <v>24.6</v>
      </c>
      <c r="B1045" s="4">
        <v>1</v>
      </c>
      <c r="C1045" s="4">
        <v>1</v>
      </c>
    </row>
    <row r="1046" spans="1:3">
      <c r="A1046" s="3">
        <v>24.62</v>
      </c>
      <c r="B1046" s="4">
        <v>1</v>
      </c>
      <c r="C1046" s="4">
        <v>1</v>
      </c>
    </row>
    <row r="1047" spans="1:3">
      <c r="A1047" s="3">
        <v>24.63</v>
      </c>
      <c r="B1047" s="4">
        <v>1</v>
      </c>
      <c r="C1047" s="4">
        <v>1</v>
      </c>
    </row>
    <row r="1048" spans="1:3">
      <c r="A1048" s="3">
        <v>24.65</v>
      </c>
      <c r="B1048" s="4">
        <v>1</v>
      </c>
      <c r="C1048" s="4">
        <v>1</v>
      </c>
    </row>
    <row r="1049" spans="1:3">
      <c r="A1049" s="3">
        <v>24.67</v>
      </c>
      <c r="B1049" s="4">
        <v>3</v>
      </c>
      <c r="C1049" s="4">
        <v>3</v>
      </c>
    </row>
    <row r="1050" spans="1:3">
      <c r="A1050" s="3">
        <v>24.68</v>
      </c>
      <c r="B1050" s="4">
        <v>2</v>
      </c>
      <c r="C1050" s="4">
        <v>2</v>
      </c>
    </row>
    <row r="1051" spans="1:3">
      <c r="A1051" s="3">
        <v>24.7</v>
      </c>
      <c r="B1051" s="4">
        <v>4</v>
      </c>
      <c r="C1051" s="4">
        <v>4</v>
      </c>
    </row>
    <row r="1052" spans="1:3">
      <c r="A1052" s="3">
        <v>24.72</v>
      </c>
      <c r="B1052" s="4">
        <v>5</v>
      </c>
      <c r="C1052" s="4">
        <v>5</v>
      </c>
    </row>
    <row r="1053" spans="1:3">
      <c r="A1053" s="3">
        <v>24.73</v>
      </c>
      <c r="B1053" s="4">
        <v>3</v>
      </c>
      <c r="C1053" s="4">
        <v>3</v>
      </c>
    </row>
    <row r="1054" spans="1:3">
      <c r="A1054" s="3">
        <v>24.77</v>
      </c>
      <c r="B1054" s="4">
        <v>5</v>
      </c>
      <c r="C1054" s="4">
        <v>5</v>
      </c>
    </row>
    <row r="1055" spans="1:3">
      <c r="A1055" s="3">
        <v>24.78</v>
      </c>
      <c r="B1055" s="4">
        <v>1</v>
      </c>
      <c r="C1055" s="4">
        <v>1</v>
      </c>
    </row>
    <row r="1056" spans="1:3">
      <c r="A1056" s="3">
        <v>24.8</v>
      </c>
      <c r="B1056" s="4">
        <v>10</v>
      </c>
      <c r="C1056" s="4">
        <v>10</v>
      </c>
    </row>
    <row r="1057" spans="1:3">
      <c r="A1057" s="3">
        <v>24.82</v>
      </c>
      <c r="B1057" s="4">
        <v>11</v>
      </c>
      <c r="C1057" s="4">
        <v>11</v>
      </c>
    </row>
    <row r="1058" spans="1:3">
      <c r="A1058" s="3">
        <v>24.83</v>
      </c>
      <c r="B1058" s="4">
        <v>14</v>
      </c>
      <c r="C1058" s="4">
        <v>14</v>
      </c>
    </row>
    <row r="1059" spans="1:3">
      <c r="A1059" s="3">
        <v>24.85</v>
      </c>
      <c r="B1059" s="4">
        <v>8</v>
      </c>
      <c r="C1059" s="4">
        <v>8</v>
      </c>
    </row>
    <row r="1060" spans="1:3">
      <c r="A1060" s="3">
        <v>24.87</v>
      </c>
      <c r="B1060" s="4">
        <v>8</v>
      </c>
      <c r="C1060" s="4">
        <v>8</v>
      </c>
    </row>
    <row r="1061" spans="1:3">
      <c r="A1061" s="3">
        <v>24.88</v>
      </c>
      <c r="B1061" s="4">
        <v>4</v>
      </c>
      <c r="C1061" s="4">
        <v>4</v>
      </c>
    </row>
    <row r="1062" spans="1:3">
      <c r="A1062" s="3">
        <v>24.9</v>
      </c>
      <c r="B1062" s="4">
        <v>16</v>
      </c>
      <c r="C1062" s="4">
        <v>16</v>
      </c>
    </row>
    <row r="1063" spans="1:3">
      <c r="A1063" s="3">
        <v>24.92</v>
      </c>
      <c r="B1063" s="4">
        <v>3</v>
      </c>
      <c r="C1063" s="4">
        <v>3</v>
      </c>
    </row>
    <row r="1064" spans="1:3">
      <c r="A1064" s="3">
        <v>24.93</v>
      </c>
      <c r="B1064" s="4">
        <v>1</v>
      </c>
      <c r="C1064" s="4">
        <v>1</v>
      </c>
    </row>
    <row r="1065" spans="1:3">
      <c r="A1065" s="3">
        <v>24.95</v>
      </c>
      <c r="B1065" s="4">
        <v>2</v>
      </c>
      <c r="C1065" s="4">
        <v>2</v>
      </c>
    </row>
    <row r="1066" spans="1:3">
      <c r="A1066" s="3">
        <v>24.97</v>
      </c>
      <c r="B1066" s="4">
        <v>6</v>
      </c>
      <c r="C1066" s="4">
        <v>6</v>
      </c>
    </row>
    <row r="1067" spans="1:3">
      <c r="A1067" s="3">
        <v>24.98</v>
      </c>
      <c r="B1067" s="4">
        <v>5</v>
      </c>
      <c r="C1067" s="4">
        <v>5</v>
      </c>
    </row>
    <row r="1068" spans="1:3">
      <c r="A1068" s="3">
        <v>25</v>
      </c>
      <c r="B1068" s="4">
        <v>15</v>
      </c>
      <c r="C1068" s="4">
        <v>15</v>
      </c>
    </row>
    <row r="1069" spans="1:3">
      <c r="A1069" s="3">
        <v>25.02</v>
      </c>
      <c r="B1069" s="4">
        <v>7</v>
      </c>
      <c r="C1069" s="4">
        <v>7</v>
      </c>
    </row>
    <row r="1070" spans="1:3">
      <c r="A1070" s="3">
        <v>25.03</v>
      </c>
      <c r="B1070" s="4">
        <v>4</v>
      </c>
      <c r="C1070" s="4">
        <v>4</v>
      </c>
    </row>
    <row r="1071" spans="1:3">
      <c r="A1071" s="3">
        <v>25.05</v>
      </c>
      <c r="B1071" s="4">
        <v>4</v>
      </c>
      <c r="C1071" s="4">
        <v>4</v>
      </c>
    </row>
    <row r="1072" spans="1:3">
      <c r="A1072" s="3">
        <v>25.07</v>
      </c>
      <c r="B1072" s="4">
        <v>3</v>
      </c>
      <c r="C1072" s="4">
        <v>3</v>
      </c>
    </row>
    <row r="1073" spans="1:3">
      <c r="A1073" s="3">
        <v>25.08</v>
      </c>
      <c r="B1073" s="4">
        <v>1</v>
      </c>
      <c r="C1073" s="4">
        <v>1</v>
      </c>
    </row>
    <row r="1074" spans="1:3">
      <c r="A1074" s="3">
        <v>25.1</v>
      </c>
      <c r="B1074" s="4">
        <v>1</v>
      </c>
      <c r="C1074" s="4">
        <v>1</v>
      </c>
    </row>
    <row r="1075" spans="1:3">
      <c r="A1075" s="3">
        <v>25.12</v>
      </c>
      <c r="B1075" s="4">
        <v>3</v>
      </c>
      <c r="C1075" s="4">
        <v>3</v>
      </c>
    </row>
    <row r="1076" spans="1:3">
      <c r="A1076" s="3">
        <v>25.13</v>
      </c>
      <c r="B1076" s="4">
        <v>1</v>
      </c>
      <c r="C1076" s="4">
        <v>1</v>
      </c>
    </row>
    <row r="1077" spans="1:3">
      <c r="A1077" s="3">
        <v>25.15</v>
      </c>
      <c r="B1077" s="4">
        <v>1</v>
      </c>
      <c r="C1077" s="4">
        <v>1</v>
      </c>
    </row>
    <row r="1078" spans="1:3">
      <c r="A1078" s="3">
        <v>25.17</v>
      </c>
      <c r="B1078" s="4">
        <v>2</v>
      </c>
      <c r="C1078" s="4">
        <v>2</v>
      </c>
    </row>
    <row r="1079" spans="1:3">
      <c r="A1079" s="3">
        <v>25.18</v>
      </c>
      <c r="B1079" s="4">
        <v>3</v>
      </c>
      <c r="C1079" s="4">
        <v>3</v>
      </c>
    </row>
    <row r="1080" spans="1:3">
      <c r="A1080" s="3">
        <v>25.2</v>
      </c>
      <c r="B1080" s="4">
        <v>5</v>
      </c>
      <c r="C1080" s="4">
        <v>5</v>
      </c>
    </row>
    <row r="1081" spans="1:3">
      <c r="A1081" s="3">
        <v>25.22</v>
      </c>
      <c r="B1081" s="4">
        <v>1</v>
      </c>
      <c r="C1081" s="4">
        <v>1</v>
      </c>
    </row>
    <row r="1082" spans="1:3">
      <c r="A1082" s="3">
        <v>25.27</v>
      </c>
      <c r="B1082" s="4">
        <v>1</v>
      </c>
      <c r="C1082" s="4">
        <v>1</v>
      </c>
    </row>
    <row r="1083" spans="1:3">
      <c r="A1083" s="3">
        <v>25.3</v>
      </c>
      <c r="B1083" s="4">
        <v>3</v>
      </c>
      <c r="C1083" s="4">
        <v>3</v>
      </c>
    </row>
    <row r="1084" spans="1:3">
      <c r="A1084" s="3">
        <v>25.32</v>
      </c>
      <c r="B1084" s="4">
        <v>2</v>
      </c>
      <c r="C1084" s="4">
        <v>2</v>
      </c>
    </row>
    <row r="1085" spans="1:3">
      <c r="A1085" s="3">
        <v>25.33</v>
      </c>
      <c r="B1085" s="4">
        <v>3</v>
      </c>
      <c r="C1085" s="4">
        <v>3</v>
      </c>
    </row>
    <row r="1086" spans="1:3">
      <c r="A1086" s="3">
        <v>25.37</v>
      </c>
      <c r="B1086" s="4">
        <v>2</v>
      </c>
      <c r="C1086" s="4">
        <v>2</v>
      </c>
    </row>
    <row r="1087" spans="1:3">
      <c r="A1087" s="3">
        <v>25.4</v>
      </c>
      <c r="B1087" s="4">
        <v>9</v>
      </c>
      <c r="C1087" s="4">
        <v>9</v>
      </c>
    </row>
    <row r="1088" spans="1:3">
      <c r="A1088" s="3">
        <v>25.42</v>
      </c>
      <c r="B1088" s="4">
        <v>1</v>
      </c>
      <c r="C1088" s="4">
        <v>1</v>
      </c>
    </row>
    <row r="1089" spans="1:3">
      <c r="A1089" s="3">
        <v>25.43</v>
      </c>
      <c r="B1089" s="4">
        <v>2</v>
      </c>
      <c r="C1089" s="4">
        <v>2</v>
      </c>
    </row>
    <row r="1090" spans="1:3">
      <c r="A1090" s="3">
        <v>25.47</v>
      </c>
      <c r="B1090" s="4">
        <v>2</v>
      </c>
      <c r="C1090" s="4">
        <v>2</v>
      </c>
    </row>
    <row r="1091" spans="1:3">
      <c r="A1091" s="3">
        <v>25.48</v>
      </c>
      <c r="B1091" s="4">
        <v>1</v>
      </c>
      <c r="C1091" s="4">
        <v>1</v>
      </c>
    </row>
    <row r="1092" spans="1:3">
      <c r="A1092" s="3">
        <v>25.5</v>
      </c>
      <c r="B1092" s="4">
        <v>3</v>
      </c>
      <c r="C1092" s="4">
        <v>3</v>
      </c>
    </row>
    <row r="1093" spans="1:3">
      <c r="A1093" s="3">
        <v>25.53</v>
      </c>
      <c r="B1093" s="4">
        <v>1</v>
      </c>
      <c r="C1093" s="4">
        <v>1</v>
      </c>
    </row>
    <row r="1094" spans="1:3">
      <c r="A1094" s="3">
        <v>25.55</v>
      </c>
      <c r="B1094" s="4">
        <v>3</v>
      </c>
      <c r="C1094" s="4">
        <v>3</v>
      </c>
    </row>
    <row r="1095" spans="1:3">
      <c r="A1095" s="3">
        <v>25.57</v>
      </c>
      <c r="B1095" s="4">
        <v>2</v>
      </c>
      <c r="C1095" s="4">
        <v>2</v>
      </c>
    </row>
    <row r="1096" spans="1:3">
      <c r="A1096" s="3">
        <v>25.6</v>
      </c>
      <c r="B1096" s="4">
        <v>2</v>
      </c>
      <c r="C1096" s="4">
        <v>2</v>
      </c>
    </row>
    <row r="1097" spans="1:3">
      <c r="A1097" s="3">
        <v>25.63</v>
      </c>
      <c r="B1097" s="4">
        <v>1</v>
      </c>
      <c r="C1097" s="4">
        <v>1</v>
      </c>
    </row>
    <row r="1098" spans="1:3">
      <c r="A1098" s="3">
        <v>25.67</v>
      </c>
      <c r="B1098" s="4">
        <v>9</v>
      </c>
      <c r="C1098" s="4">
        <v>9</v>
      </c>
    </row>
    <row r="1099" spans="1:3">
      <c r="A1099" s="3">
        <v>25.68</v>
      </c>
      <c r="B1099" s="4">
        <v>2</v>
      </c>
      <c r="C1099" s="4">
        <v>2</v>
      </c>
    </row>
    <row r="1100" spans="1:3">
      <c r="A1100" s="3">
        <v>25.7</v>
      </c>
      <c r="B1100" s="4">
        <v>7</v>
      </c>
      <c r="C1100" s="4">
        <v>7</v>
      </c>
    </row>
    <row r="1101" spans="1:3">
      <c r="A1101" s="3">
        <v>25.72</v>
      </c>
      <c r="B1101" s="4">
        <v>6</v>
      </c>
      <c r="C1101" s="4">
        <v>6</v>
      </c>
    </row>
    <row r="1102" spans="1:3">
      <c r="A1102" s="3">
        <v>25.73</v>
      </c>
      <c r="B1102" s="4">
        <v>5</v>
      </c>
      <c r="C1102" s="4">
        <v>5</v>
      </c>
    </row>
    <row r="1103" spans="1:3">
      <c r="A1103" s="3">
        <v>25.75</v>
      </c>
      <c r="B1103" s="4">
        <v>8</v>
      </c>
      <c r="C1103" s="4">
        <v>8</v>
      </c>
    </row>
    <row r="1104" spans="1:3">
      <c r="A1104" s="3">
        <v>25.77</v>
      </c>
      <c r="B1104" s="4">
        <v>5</v>
      </c>
      <c r="C1104" s="4">
        <v>5</v>
      </c>
    </row>
    <row r="1105" spans="1:3">
      <c r="A1105" s="3">
        <v>25.78</v>
      </c>
      <c r="B1105" s="4">
        <v>1</v>
      </c>
      <c r="C1105" s="4">
        <v>1</v>
      </c>
    </row>
    <row r="1106" spans="1:3">
      <c r="A1106" s="3">
        <v>25.82</v>
      </c>
      <c r="B1106" s="4">
        <v>3</v>
      </c>
      <c r="C1106" s="4">
        <v>3</v>
      </c>
    </row>
    <row r="1107" spans="1:3">
      <c r="A1107" s="3">
        <v>25.83</v>
      </c>
      <c r="B1107" s="4">
        <v>6</v>
      </c>
      <c r="C1107" s="4">
        <v>6</v>
      </c>
    </row>
    <row r="1108" spans="1:3">
      <c r="A1108" s="3">
        <v>25.9</v>
      </c>
      <c r="B1108" s="4">
        <v>5</v>
      </c>
      <c r="C1108" s="4">
        <v>5</v>
      </c>
    </row>
    <row r="1109" spans="1:3">
      <c r="A1109" s="3">
        <v>25.92</v>
      </c>
      <c r="B1109" s="4">
        <v>1</v>
      </c>
      <c r="C1109" s="4">
        <v>1</v>
      </c>
    </row>
    <row r="1110" spans="1:3">
      <c r="A1110" s="3">
        <v>25.95</v>
      </c>
      <c r="B1110" s="4">
        <v>1</v>
      </c>
      <c r="C1110" s="4">
        <v>1</v>
      </c>
    </row>
    <row r="1111" spans="1:3">
      <c r="A1111" s="3">
        <v>25.98</v>
      </c>
      <c r="B1111" s="4">
        <v>1</v>
      </c>
      <c r="C1111" s="4">
        <v>1</v>
      </c>
    </row>
    <row r="1112" spans="1:3">
      <c r="A1112" s="3">
        <v>26</v>
      </c>
      <c r="B1112" s="4">
        <v>1</v>
      </c>
      <c r="C1112" s="4">
        <v>1</v>
      </c>
    </row>
    <row r="1113" spans="1:3">
      <c r="A1113" s="3">
        <v>26.02</v>
      </c>
      <c r="B1113" s="4">
        <v>1</v>
      </c>
      <c r="C1113" s="4">
        <v>1</v>
      </c>
    </row>
    <row r="1114" spans="1:3">
      <c r="A1114" s="3">
        <v>26.07</v>
      </c>
      <c r="B1114" s="4">
        <v>1</v>
      </c>
      <c r="C1114" s="4">
        <v>1</v>
      </c>
    </row>
    <row r="1115" spans="1:3">
      <c r="A1115" s="3">
        <v>26.12</v>
      </c>
      <c r="B1115" s="4">
        <v>1</v>
      </c>
      <c r="C1115" s="4">
        <v>1</v>
      </c>
    </row>
    <row r="1116" spans="1:3">
      <c r="A1116" s="3">
        <v>26.17</v>
      </c>
      <c r="B1116" s="4">
        <v>1</v>
      </c>
      <c r="C1116" s="4">
        <v>1</v>
      </c>
    </row>
    <row r="1117" spans="1:3">
      <c r="A1117" s="3">
        <v>26.2</v>
      </c>
      <c r="B1117" s="4">
        <v>1</v>
      </c>
      <c r="C1117" s="4">
        <v>1</v>
      </c>
    </row>
    <row r="1118" spans="1:3">
      <c r="A1118" s="3">
        <v>26.28</v>
      </c>
      <c r="B1118" s="4">
        <v>1</v>
      </c>
      <c r="C1118" s="4">
        <v>1</v>
      </c>
    </row>
    <row r="1119" spans="1:3">
      <c r="A1119" s="3">
        <v>26.3</v>
      </c>
      <c r="B1119" s="4">
        <v>1</v>
      </c>
      <c r="C1119" s="4">
        <v>1</v>
      </c>
    </row>
    <row r="1120" spans="1:3">
      <c r="A1120" s="3">
        <v>26.33</v>
      </c>
      <c r="B1120" s="4">
        <v>3</v>
      </c>
      <c r="C1120" s="4">
        <v>3</v>
      </c>
    </row>
    <row r="1121" spans="1:3">
      <c r="A1121" s="3">
        <v>26.37</v>
      </c>
      <c r="B1121" s="4">
        <v>1</v>
      </c>
      <c r="C1121" s="4">
        <v>1</v>
      </c>
    </row>
    <row r="1122" spans="1:3">
      <c r="A1122" s="3">
        <v>26.4</v>
      </c>
      <c r="B1122" s="4">
        <v>2</v>
      </c>
      <c r="C1122" s="4">
        <v>2</v>
      </c>
    </row>
    <row r="1123" spans="1:3">
      <c r="A1123" s="3">
        <v>26.42</v>
      </c>
      <c r="B1123" s="4">
        <v>1</v>
      </c>
      <c r="C1123" s="4">
        <v>1</v>
      </c>
    </row>
    <row r="1124" spans="1:3">
      <c r="A1124" s="3">
        <v>26.47</v>
      </c>
      <c r="B1124" s="4">
        <v>1</v>
      </c>
      <c r="C1124" s="4">
        <v>1</v>
      </c>
    </row>
    <row r="1125" spans="1:3">
      <c r="A1125" s="3">
        <v>26.5</v>
      </c>
      <c r="B1125" s="4">
        <v>2</v>
      </c>
      <c r="C1125" s="4">
        <v>2</v>
      </c>
    </row>
    <row r="1126" spans="1:3">
      <c r="A1126" s="3">
        <v>26.53</v>
      </c>
      <c r="B1126" s="4">
        <v>1</v>
      </c>
      <c r="C1126" s="4">
        <v>1</v>
      </c>
    </row>
    <row r="1127" spans="1:3">
      <c r="A1127" s="3">
        <v>26.58</v>
      </c>
      <c r="B1127" s="4">
        <v>4</v>
      </c>
      <c r="C1127" s="4">
        <v>4</v>
      </c>
    </row>
    <row r="1128" spans="1:3">
      <c r="A1128" s="3">
        <v>26.6</v>
      </c>
      <c r="B1128" s="4">
        <v>8</v>
      </c>
      <c r="C1128" s="4">
        <v>8</v>
      </c>
    </row>
    <row r="1129" spans="1:3">
      <c r="A1129" s="3">
        <v>26.62</v>
      </c>
      <c r="B1129" s="4">
        <v>2</v>
      </c>
      <c r="C1129" s="4">
        <v>2</v>
      </c>
    </row>
    <row r="1130" spans="1:3">
      <c r="A1130" s="3">
        <v>26.63</v>
      </c>
      <c r="B1130" s="4">
        <v>1</v>
      </c>
      <c r="C1130" s="4">
        <v>1</v>
      </c>
    </row>
    <row r="1131" spans="1:3">
      <c r="A1131" s="3">
        <v>26.65</v>
      </c>
      <c r="B1131" s="4">
        <v>1</v>
      </c>
      <c r="C1131" s="4">
        <v>1</v>
      </c>
    </row>
    <row r="1132" spans="1:3">
      <c r="A1132" s="3">
        <v>26.67</v>
      </c>
      <c r="B1132" s="4">
        <v>9</v>
      </c>
      <c r="C1132" s="4">
        <v>9</v>
      </c>
    </row>
    <row r="1133" spans="1:3">
      <c r="A1133" s="3">
        <v>26.7</v>
      </c>
      <c r="B1133" s="4">
        <v>14</v>
      </c>
      <c r="C1133" s="4">
        <v>14</v>
      </c>
    </row>
    <row r="1134" spans="1:3">
      <c r="A1134" s="3">
        <v>26.72</v>
      </c>
      <c r="B1134" s="4">
        <v>2</v>
      </c>
      <c r="C1134" s="4">
        <v>2</v>
      </c>
    </row>
    <row r="1135" spans="1:3">
      <c r="A1135" s="3">
        <v>26.73</v>
      </c>
      <c r="B1135" s="4">
        <v>2</v>
      </c>
      <c r="C1135" s="4">
        <v>2</v>
      </c>
    </row>
    <row r="1136" spans="1:3">
      <c r="A1136" s="3">
        <v>26.75</v>
      </c>
      <c r="B1136" s="4">
        <v>1</v>
      </c>
      <c r="C1136" s="4">
        <v>1</v>
      </c>
    </row>
    <row r="1137" spans="1:3">
      <c r="A1137" s="3">
        <v>26.77</v>
      </c>
      <c r="B1137" s="4">
        <v>1</v>
      </c>
      <c r="C1137" s="4">
        <v>1</v>
      </c>
    </row>
    <row r="1138" spans="1:3">
      <c r="A1138" s="3">
        <v>26.78</v>
      </c>
      <c r="B1138" s="4">
        <v>1</v>
      </c>
      <c r="C1138" s="4">
        <v>1</v>
      </c>
    </row>
    <row r="1139" spans="1:3">
      <c r="A1139" s="3">
        <v>26.8</v>
      </c>
      <c r="B1139" s="4">
        <v>2</v>
      </c>
      <c r="C1139" s="4">
        <v>2</v>
      </c>
    </row>
    <row r="1140" spans="1:3">
      <c r="A1140" s="3">
        <v>26.83</v>
      </c>
      <c r="B1140" s="4">
        <v>5</v>
      </c>
      <c r="C1140" s="4">
        <v>5</v>
      </c>
    </row>
    <row r="1141" spans="1:3">
      <c r="A1141" s="3">
        <v>26.85</v>
      </c>
      <c r="B1141" s="4">
        <v>2</v>
      </c>
      <c r="C1141" s="4">
        <v>2</v>
      </c>
    </row>
    <row r="1142" spans="1:3">
      <c r="A1142" s="3">
        <v>26.88</v>
      </c>
      <c r="B1142" s="4">
        <v>1</v>
      </c>
      <c r="C1142" s="4">
        <v>1</v>
      </c>
    </row>
    <row r="1143" spans="1:3">
      <c r="A1143" s="3">
        <v>26.9</v>
      </c>
      <c r="B1143" s="4">
        <v>2</v>
      </c>
      <c r="C1143" s="4">
        <v>2</v>
      </c>
    </row>
    <row r="1144" spans="1:3">
      <c r="A1144" s="3">
        <v>26.92</v>
      </c>
      <c r="B1144" s="4">
        <v>1</v>
      </c>
      <c r="C1144" s="4">
        <v>1</v>
      </c>
    </row>
    <row r="1145" spans="1:3">
      <c r="A1145" s="3">
        <v>26.95</v>
      </c>
      <c r="B1145" s="4">
        <v>2</v>
      </c>
      <c r="C1145" s="4">
        <v>2</v>
      </c>
    </row>
    <row r="1146" spans="1:3">
      <c r="A1146" s="3">
        <v>26.98</v>
      </c>
      <c r="B1146" s="4">
        <v>1</v>
      </c>
      <c r="C1146" s="4">
        <v>1</v>
      </c>
    </row>
    <row r="1147" spans="1:3">
      <c r="A1147" s="3">
        <v>27</v>
      </c>
      <c r="B1147" s="4">
        <v>6</v>
      </c>
      <c r="C1147" s="4">
        <v>6</v>
      </c>
    </row>
    <row r="1148" spans="1:3">
      <c r="A1148" s="3">
        <v>27.02</v>
      </c>
      <c r="B1148" s="4">
        <v>1</v>
      </c>
      <c r="C1148" s="4">
        <v>1</v>
      </c>
    </row>
    <row r="1149" spans="1:3">
      <c r="A1149" s="3">
        <v>27.03</v>
      </c>
      <c r="B1149" s="4">
        <v>1</v>
      </c>
      <c r="C1149" s="4">
        <v>1</v>
      </c>
    </row>
    <row r="1150" spans="1:3">
      <c r="A1150" s="3">
        <v>27.05</v>
      </c>
      <c r="B1150" s="4">
        <v>2</v>
      </c>
      <c r="C1150" s="4">
        <v>2</v>
      </c>
    </row>
    <row r="1151" spans="1:3">
      <c r="A1151" s="3">
        <v>27.07</v>
      </c>
      <c r="B1151" s="4">
        <v>1</v>
      </c>
      <c r="C1151" s="4">
        <v>1</v>
      </c>
    </row>
    <row r="1152" spans="1:3">
      <c r="A1152" s="3">
        <v>27.08</v>
      </c>
      <c r="B1152" s="4">
        <v>4</v>
      </c>
      <c r="C1152" s="4">
        <v>4</v>
      </c>
    </row>
    <row r="1153" spans="1:3">
      <c r="A1153" s="3">
        <v>27.1</v>
      </c>
      <c r="B1153" s="4">
        <v>6</v>
      </c>
      <c r="C1153" s="4">
        <v>6</v>
      </c>
    </row>
    <row r="1154" spans="1:3">
      <c r="A1154" s="3">
        <v>27.12</v>
      </c>
      <c r="B1154" s="4">
        <v>8</v>
      </c>
      <c r="C1154" s="4">
        <v>8</v>
      </c>
    </row>
    <row r="1155" spans="1:3">
      <c r="A1155" s="3">
        <v>27.13</v>
      </c>
      <c r="B1155" s="4">
        <v>5</v>
      </c>
      <c r="C1155" s="4">
        <v>5</v>
      </c>
    </row>
    <row r="1156" spans="1:3">
      <c r="A1156" s="3">
        <v>27.15</v>
      </c>
      <c r="B1156" s="4">
        <v>1</v>
      </c>
      <c r="C1156" s="4">
        <v>1</v>
      </c>
    </row>
    <row r="1157" spans="1:3">
      <c r="A1157" s="3">
        <v>27.17</v>
      </c>
      <c r="B1157" s="4">
        <v>21</v>
      </c>
      <c r="C1157" s="4">
        <v>21</v>
      </c>
    </row>
    <row r="1158" spans="1:3">
      <c r="A1158" s="3">
        <v>27.18</v>
      </c>
      <c r="B1158" s="4">
        <v>4</v>
      </c>
      <c r="C1158" s="4">
        <v>4</v>
      </c>
    </row>
    <row r="1159" spans="1:3">
      <c r="A1159" s="3">
        <v>27.2</v>
      </c>
      <c r="B1159" s="4">
        <v>11</v>
      </c>
      <c r="C1159" s="4">
        <v>11</v>
      </c>
    </row>
    <row r="1160" spans="1:3">
      <c r="A1160" s="3">
        <v>27.22</v>
      </c>
      <c r="B1160" s="4">
        <v>3</v>
      </c>
      <c r="C1160" s="4">
        <v>3</v>
      </c>
    </row>
    <row r="1161" spans="1:3">
      <c r="A1161" s="3">
        <v>27.23</v>
      </c>
      <c r="B1161" s="4">
        <v>4</v>
      </c>
      <c r="C1161" s="4">
        <v>4</v>
      </c>
    </row>
    <row r="1162" spans="1:3">
      <c r="A1162" s="3">
        <v>27.25</v>
      </c>
      <c r="B1162" s="4">
        <v>1</v>
      </c>
      <c r="C1162" s="4">
        <v>1</v>
      </c>
    </row>
    <row r="1163" spans="1:3">
      <c r="A1163" s="3">
        <v>27.3</v>
      </c>
      <c r="B1163" s="4">
        <v>4</v>
      </c>
      <c r="C1163" s="4">
        <v>4</v>
      </c>
    </row>
    <row r="1164" spans="1:3">
      <c r="A1164" s="3">
        <v>27.38</v>
      </c>
      <c r="B1164" s="4">
        <v>1</v>
      </c>
      <c r="C1164" s="4">
        <v>1</v>
      </c>
    </row>
    <row r="1165" spans="1:3">
      <c r="A1165" s="3">
        <v>27.4</v>
      </c>
      <c r="B1165" s="4">
        <v>1</v>
      </c>
      <c r="C1165" s="4">
        <v>1</v>
      </c>
    </row>
    <row r="1166" spans="1:3">
      <c r="A1166" s="3">
        <v>27.42</v>
      </c>
      <c r="B1166" s="4">
        <v>1</v>
      </c>
      <c r="C1166" s="4">
        <v>1</v>
      </c>
    </row>
    <row r="1167" spans="1:3">
      <c r="A1167" s="3">
        <v>27.5</v>
      </c>
      <c r="B1167" s="4">
        <v>3</v>
      </c>
      <c r="C1167" s="4">
        <v>3</v>
      </c>
    </row>
    <row r="1168" spans="1:3">
      <c r="A1168" s="3">
        <v>27.58</v>
      </c>
      <c r="B1168" s="4">
        <v>1</v>
      </c>
      <c r="C1168" s="4">
        <v>1</v>
      </c>
    </row>
    <row r="1169" spans="1:3">
      <c r="A1169" s="3">
        <v>27.6</v>
      </c>
      <c r="B1169" s="4">
        <v>2</v>
      </c>
      <c r="C1169" s="4">
        <v>2</v>
      </c>
    </row>
    <row r="1170" spans="1:3">
      <c r="A1170" s="3">
        <v>27.67</v>
      </c>
      <c r="B1170" s="4">
        <v>1</v>
      </c>
      <c r="C1170" s="4">
        <v>1</v>
      </c>
    </row>
    <row r="1171" spans="1:3">
      <c r="A1171" s="3">
        <v>27.7</v>
      </c>
      <c r="B1171" s="4">
        <v>2</v>
      </c>
      <c r="C1171" s="4">
        <v>2</v>
      </c>
    </row>
    <row r="1172" spans="1:3">
      <c r="A1172" s="3">
        <v>27.72</v>
      </c>
      <c r="B1172" s="4">
        <v>1</v>
      </c>
      <c r="C1172" s="4">
        <v>1</v>
      </c>
    </row>
    <row r="1173" spans="1:3">
      <c r="A1173" s="3">
        <v>27.73</v>
      </c>
      <c r="B1173" s="4">
        <v>1</v>
      </c>
      <c r="C1173" s="4">
        <v>1</v>
      </c>
    </row>
    <row r="1174" spans="1:3">
      <c r="A1174" s="3">
        <v>27.78</v>
      </c>
      <c r="B1174" s="4">
        <v>1</v>
      </c>
      <c r="C1174" s="4">
        <v>1</v>
      </c>
    </row>
    <row r="1175" spans="1:3">
      <c r="A1175" s="3">
        <v>27.8</v>
      </c>
      <c r="B1175" s="4">
        <v>2</v>
      </c>
      <c r="C1175" s="4">
        <v>2</v>
      </c>
    </row>
    <row r="1176" spans="1:3">
      <c r="A1176" s="3">
        <v>27.9</v>
      </c>
      <c r="B1176" s="4">
        <v>1</v>
      </c>
      <c r="C1176" s="4">
        <v>1</v>
      </c>
    </row>
    <row r="1177" spans="1:3">
      <c r="A1177" s="3">
        <v>27.93</v>
      </c>
      <c r="B1177" s="4">
        <v>1</v>
      </c>
      <c r="C1177" s="4">
        <v>1</v>
      </c>
    </row>
    <row r="1178" spans="1:3">
      <c r="A1178" s="3">
        <v>27.95</v>
      </c>
      <c r="B1178" s="4">
        <v>8</v>
      </c>
      <c r="C1178" s="4">
        <v>8</v>
      </c>
    </row>
    <row r="1179" spans="1:3">
      <c r="A1179" s="3">
        <v>27.97</v>
      </c>
      <c r="B1179" s="4">
        <v>1</v>
      </c>
      <c r="C1179" s="4">
        <v>1</v>
      </c>
    </row>
    <row r="1180" spans="1:3">
      <c r="A1180" s="3">
        <v>27.98</v>
      </c>
      <c r="B1180" s="4">
        <v>3</v>
      </c>
      <c r="C1180" s="4">
        <v>3</v>
      </c>
    </row>
    <row r="1181" spans="1:3">
      <c r="A1181" s="3">
        <v>28</v>
      </c>
      <c r="B1181" s="4">
        <v>3</v>
      </c>
      <c r="C1181" s="4">
        <v>3</v>
      </c>
    </row>
    <row r="1182" spans="1:3">
      <c r="A1182" s="3">
        <v>28.03</v>
      </c>
      <c r="B1182" s="4">
        <v>1</v>
      </c>
      <c r="C1182" s="4">
        <v>1</v>
      </c>
    </row>
    <row r="1183" spans="1:3">
      <c r="A1183" s="3">
        <v>28.07</v>
      </c>
      <c r="B1183" s="4">
        <v>1</v>
      </c>
      <c r="C1183" s="4">
        <v>1</v>
      </c>
    </row>
    <row r="1184" spans="1:3">
      <c r="A1184" s="3">
        <v>28.1</v>
      </c>
      <c r="B1184" s="4">
        <v>1</v>
      </c>
      <c r="C1184" s="4">
        <v>1</v>
      </c>
    </row>
    <row r="1185" spans="1:3">
      <c r="A1185" s="3">
        <v>28.17</v>
      </c>
      <c r="B1185" s="4">
        <v>4</v>
      </c>
      <c r="C1185" s="4">
        <v>4</v>
      </c>
    </row>
    <row r="1186" spans="1:3">
      <c r="A1186" s="3">
        <v>28.2</v>
      </c>
      <c r="B1186" s="4">
        <v>5</v>
      </c>
      <c r="C1186" s="4">
        <v>5</v>
      </c>
    </row>
    <row r="1187" spans="1:3">
      <c r="A1187" s="3">
        <v>28.27</v>
      </c>
      <c r="B1187" s="4">
        <v>1</v>
      </c>
      <c r="C1187" s="4">
        <v>1</v>
      </c>
    </row>
    <row r="1188" spans="1:3">
      <c r="A1188" s="3">
        <v>28.3</v>
      </c>
      <c r="B1188" s="4">
        <v>2</v>
      </c>
      <c r="C1188" s="4">
        <v>2</v>
      </c>
    </row>
    <row r="1189" spans="1:3">
      <c r="A1189" s="3">
        <v>28.33</v>
      </c>
      <c r="B1189" s="4">
        <v>1</v>
      </c>
      <c r="C1189" s="4">
        <v>1</v>
      </c>
    </row>
    <row r="1190" spans="1:3">
      <c r="A1190" s="3">
        <v>28.42</v>
      </c>
      <c r="B1190" s="4">
        <v>1</v>
      </c>
      <c r="C1190" s="4">
        <v>1</v>
      </c>
    </row>
    <row r="1191" spans="1:3">
      <c r="A1191" s="3">
        <v>28.55</v>
      </c>
      <c r="B1191" s="4">
        <v>1</v>
      </c>
      <c r="C1191" s="4">
        <v>1</v>
      </c>
    </row>
    <row r="1192" spans="1:3">
      <c r="A1192" s="3">
        <v>28.6</v>
      </c>
      <c r="B1192" s="4">
        <v>2</v>
      </c>
      <c r="C1192" s="4">
        <v>2</v>
      </c>
    </row>
    <row r="1193" spans="1:3">
      <c r="A1193" s="3">
        <v>28.67</v>
      </c>
      <c r="B1193" s="4">
        <v>3</v>
      </c>
      <c r="C1193" s="4">
        <v>3</v>
      </c>
    </row>
    <row r="1194" spans="1:3">
      <c r="A1194" s="3">
        <v>28.75</v>
      </c>
      <c r="B1194" s="4">
        <v>1</v>
      </c>
      <c r="C1194" s="4">
        <v>1</v>
      </c>
    </row>
    <row r="1195" spans="1:3">
      <c r="A1195" s="3">
        <v>28.77</v>
      </c>
      <c r="B1195" s="4">
        <v>1</v>
      </c>
      <c r="C1195" s="4">
        <v>1</v>
      </c>
    </row>
    <row r="1196" spans="1:3">
      <c r="A1196" s="3">
        <v>28.78</v>
      </c>
      <c r="B1196" s="4">
        <v>2</v>
      </c>
      <c r="C1196" s="4">
        <v>2</v>
      </c>
    </row>
    <row r="1197" spans="1:3">
      <c r="A1197" s="3">
        <v>28.8</v>
      </c>
      <c r="B1197" s="4">
        <v>5</v>
      </c>
      <c r="C1197" s="4">
        <v>5</v>
      </c>
    </row>
    <row r="1198" spans="1:3">
      <c r="A1198" s="3">
        <v>28.83</v>
      </c>
      <c r="B1198" s="4">
        <v>1</v>
      </c>
      <c r="C1198" s="4">
        <v>1</v>
      </c>
    </row>
    <row r="1199" spans="1:3">
      <c r="A1199" s="3">
        <v>28.88</v>
      </c>
      <c r="B1199" s="4">
        <v>1</v>
      </c>
      <c r="C1199" s="4">
        <v>1</v>
      </c>
    </row>
    <row r="1200" spans="1:3">
      <c r="A1200" s="3">
        <v>28.9</v>
      </c>
      <c r="B1200" s="4">
        <v>1</v>
      </c>
      <c r="C1200" s="4">
        <v>1</v>
      </c>
    </row>
    <row r="1201" spans="1:3">
      <c r="A1201" s="3">
        <v>29</v>
      </c>
      <c r="B1201" s="4">
        <v>7</v>
      </c>
      <c r="C1201" s="4">
        <v>7</v>
      </c>
    </row>
    <row r="1202" spans="1:3">
      <c r="A1202" s="3">
        <v>29.1</v>
      </c>
      <c r="B1202" s="4">
        <v>3</v>
      </c>
      <c r="C1202" s="4">
        <v>3</v>
      </c>
    </row>
    <row r="1203" spans="1:3">
      <c r="A1203" s="3">
        <v>29.17</v>
      </c>
      <c r="B1203" s="4">
        <v>1</v>
      </c>
      <c r="C1203" s="4">
        <v>1</v>
      </c>
    </row>
    <row r="1204" spans="1:3">
      <c r="A1204" s="3">
        <v>29.2</v>
      </c>
      <c r="B1204" s="4">
        <v>1</v>
      </c>
      <c r="C1204" s="4">
        <v>1</v>
      </c>
    </row>
    <row r="1205" spans="1:3">
      <c r="A1205" s="3">
        <v>29.3</v>
      </c>
      <c r="B1205" s="4">
        <v>2</v>
      </c>
      <c r="C1205" s="4">
        <v>2</v>
      </c>
    </row>
    <row r="1206" spans="1:3">
      <c r="A1206" s="3">
        <v>29.4</v>
      </c>
      <c r="B1206" s="4">
        <v>3</v>
      </c>
      <c r="C1206" s="4">
        <v>3</v>
      </c>
    </row>
    <row r="1207" spans="1:3">
      <c r="A1207" s="3">
        <v>29.5</v>
      </c>
      <c r="B1207" s="4">
        <v>2</v>
      </c>
      <c r="C1207" s="4">
        <v>2</v>
      </c>
    </row>
    <row r="1208" spans="1:3">
      <c r="A1208" s="3">
        <v>29.53</v>
      </c>
      <c r="B1208" s="4">
        <v>1</v>
      </c>
      <c r="C1208" s="4">
        <v>1</v>
      </c>
    </row>
    <row r="1209" spans="1:3">
      <c r="A1209" s="3">
        <v>29.55</v>
      </c>
      <c r="B1209" s="4">
        <v>1</v>
      </c>
      <c r="C1209" s="4">
        <v>1</v>
      </c>
    </row>
    <row r="1210" spans="1:3">
      <c r="A1210" s="3">
        <v>29.57</v>
      </c>
      <c r="B1210" s="4">
        <v>1</v>
      </c>
      <c r="C1210" s="4">
        <v>1</v>
      </c>
    </row>
    <row r="1211" spans="1:3">
      <c r="A1211" s="3">
        <v>29.6</v>
      </c>
      <c r="B1211" s="4">
        <v>1</v>
      </c>
      <c r="C1211" s="4">
        <v>1</v>
      </c>
    </row>
    <row r="1212" spans="1:3">
      <c r="A1212" s="3">
        <v>29.67</v>
      </c>
      <c r="B1212" s="4">
        <v>4</v>
      </c>
      <c r="C1212" s="4">
        <v>4</v>
      </c>
    </row>
    <row r="1213" spans="1:3">
      <c r="A1213" s="3">
        <v>29.68</v>
      </c>
      <c r="B1213" s="4">
        <v>2</v>
      </c>
      <c r="C1213" s="4">
        <v>2</v>
      </c>
    </row>
    <row r="1214" spans="1:3">
      <c r="A1214" s="3">
        <v>29.7</v>
      </c>
      <c r="B1214" s="4">
        <v>4</v>
      </c>
      <c r="C1214" s="4">
        <v>4</v>
      </c>
    </row>
    <row r="1215" spans="1:3">
      <c r="A1215" s="3">
        <v>29.72</v>
      </c>
      <c r="B1215" s="4">
        <v>2</v>
      </c>
      <c r="C1215" s="4">
        <v>2</v>
      </c>
    </row>
    <row r="1216" spans="1:3">
      <c r="A1216" s="3">
        <v>29.73</v>
      </c>
      <c r="B1216" s="4">
        <v>2</v>
      </c>
      <c r="C1216" s="4">
        <v>2</v>
      </c>
    </row>
    <row r="1217" spans="1:3">
      <c r="A1217" s="3">
        <v>29.75</v>
      </c>
      <c r="B1217" s="4">
        <v>5</v>
      </c>
      <c r="C1217" s="4">
        <v>5</v>
      </c>
    </row>
    <row r="1218" spans="1:3">
      <c r="A1218" s="3">
        <v>29.78</v>
      </c>
      <c r="B1218" s="4">
        <v>4</v>
      </c>
      <c r="C1218" s="4">
        <v>4</v>
      </c>
    </row>
    <row r="1219" spans="1:3">
      <c r="A1219" s="3">
        <v>29.8</v>
      </c>
      <c r="B1219" s="4">
        <v>7</v>
      </c>
      <c r="C1219" s="4">
        <v>7</v>
      </c>
    </row>
    <row r="1220" spans="1:3">
      <c r="A1220" s="3">
        <v>29.82</v>
      </c>
      <c r="B1220" s="4">
        <v>11</v>
      </c>
      <c r="C1220" s="4">
        <v>11</v>
      </c>
    </row>
    <row r="1221" spans="1:3">
      <c r="A1221" s="3">
        <v>29.83</v>
      </c>
      <c r="B1221" s="4">
        <v>9</v>
      </c>
      <c r="C1221" s="4">
        <v>9</v>
      </c>
    </row>
    <row r="1222" spans="1:3">
      <c r="A1222" s="3">
        <v>29.85</v>
      </c>
      <c r="B1222" s="4">
        <v>3</v>
      </c>
      <c r="C1222" s="4">
        <v>3</v>
      </c>
    </row>
    <row r="1223" spans="1:3">
      <c r="A1223" s="3">
        <v>29.87</v>
      </c>
      <c r="B1223" s="4">
        <v>3</v>
      </c>
      <c r="C1223" s="4">
        <v>3</v>
      </c>
    </row>
    <row r="1224" spans="1:3">
      <c r="A1224" s="3">
        <v>29.88</v>
      </c>
      <c r="B1224" s="4">
        <v>1</v>
      </c>
      <c r="C1224" s="4">
        <v>1</v>
      </c>
    </row>
    <row r="1225" spans="1:3">
      <c r="A1225" s="3">
        <v>29.92</v>
      </c>
      <c r="B1225" s="4">
        <v>1</v>
      </c>
      <c r="C1225" s="4">
        <v>1</v>
      </c>
    </row>
    <row r="1226" spans="1:3">
      <c r="A1226" s="3">
        <v>29.93</v>
      </c>
      <c r="B1226" s="4">
        <v>1</v>
      </c>
      <c r="C1226" s="4">
        <v>1</v>
      </c>
    </row>
    <row r="1227" spans="1:3">
      <c r="A1227" s="3">
        <v>29.95</v>
      </c>
      <c r="B1227" s="4">
        <v>1</v>
      </c>
      <c r="C1227" s="4">
        <v>1</v>
      </c>
    </row>
    <row r="1228" spans="1:3">
      <c r="A1228" s="3">
        <v>30</v>
      </c>
      <c r="B1228" s="4">
        <v>3</v>
      </c>
      <c r="C1228" s="4">
        <v>3</v>
      </c>
    </row>
    <row r="1229" spans="1:3">
      <c r="A1229" s="3">
        <v>30.1</v>
      </c>
      <c r="B1229" s="4">
        <v>2</v>
      </c>
      <c r="C1229" s="4">
        <v>2</v>
      </c>
    </row>
    <row r="1230" spans="1:3">
      <c r="A1230" s="3">
        <v>30.2</v>
      </c>
      <c r="B1230" s="4">
        <v>1</v>
      </c>
      <c r="C1230" s="4">
        <v>1</v>
      </c>
    </row>
    <row r="1231" spans="1:3">
      <c r="A1231" s="3">
        <v>30.78</v>
      </c>
      <c r="B1231" s="4">
        <v>1</v>
      </c>
      <c r="C1231" s="4">
        <v>1</v>
      </c>
    </row>
    <row r="1232" spans="1:3">
      <c r="A1232" s="3">
        <v>31.37</v>
      </c>
      <c r="B1232" s="4">
        <v>1</v>
      </c>
      <c r="C1232" s="4">
        <v>1</v>
      </c>
    </row>
    <row r="1233" spans="1:3">
      <c r="A1233" s="3">
        <v>34.450000000000003</v>
      </c>
      <c r="B1233" s="4">
        <v>1</v>
      </c>
      <c r="C1233" s="4">
        <v>1</v>
      </c>
    </row>
    <row r="1234" spans="1:3">
      <c r="A1234" s="3">
        <v>35.57</v>
      </c>
      <c r="B1234" s="4">
        <v>1</v>
      </c>
      <c r="C1234" s="4">
        <v>1</v>
      </c>
    </row>
    <row r="1235" spans="1:3">
      <c r="A1235" s="3">
        <v>35.97</v>
      </c>
      <c r="B1235" s="4">
        <v>1</v>
      </c>
      <c r="C1235" s="4">
        <v>1</v>
      </c>
    </row>
    <row r="1236" spans="1:3">
      <c r="A1236" s="3">
        <v>36.1</v>
      </c>
      <c r="B1236" s="4">
        <v>2</v>
      </c>
      <c r="C1236" s="4">
        <v>2</v>
      </c>
    </row>
    <row r="1237" spans="1:3">
      <c r="A1237" s="3">
        <v>36.32</v>
      </c>
      <c r="B1237" s="4">
        <v>1</v>
      </c>
      <c r="C1237" s="4">
        <v>1</v>
      </c>
    </row>
    <row r="1238" spans="1:3">
      <c r="A1238" s="3">
        <v>38.229999999999997</v>
      </c>
      <c r="B1238" s="4">
        <v>1</v>
      </c>
      <c r="C1238" s="4">
        <v>1</v>
      </c>
    </row>
    <row r="1239" spans="1:3">
      <c r="A1239" s="3">
        <v>41.37</v>
      </c>
      <c r="B1239" s="4">
        <v>1</v>
      </c>
      <c r="C1239" s="4">
        <v>1</v>
      </c>
    </row>
    <row r="1240" spans="1:3">
      <c r="A1240" s="3" t="s">
        <v>4131</v>
      </c>
      <c r="B1240" s="4">
        <v>3536</v>
      </c>
      <c r="C1240" s="4">
        <v>3536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E0F9-35CC-4DEF-9F60-B2432B244DD8}">
  <dimension ref="A4:F918"/>
  <sheetViews>
    <sheetView workbookViewId="0">
      <selection activeCell="A4" sqref="A4"/>
    </sheetView>
  </sheetViews>
  <sheetFormatPr defaultRowHeight="15"/>
  <cols>
    <col min="1" max="1" width="30.28515625" bestFit="1" customWidth="1"/>
    <col min="2" max="2" width="24.7109375" bestFit="1" customWidth="1"/>
    <col min="3" max="3" width="11.28515625" bestFit="1" customWidth="1"/>
    <col min="4" max="4" width="30.28515625" bestFit="1" customWidth="1"/>
    <col min="5" max="5" width="16.28515625" bestFit="1" customWidth="1"/>
    <col min="6" max="6" width="11.28515625" bestFit="1" customWidth="1"/>
    <col min="7" max="7" width="9.5703125" bestFit="1" customWidth="1"/>
    <col min="8" max="8" width="7.28515625" bestFit="1" customWidth="1"/>
    <col min="9" max="9" width="11.28515625" bestFit="1" customWidth="1"/>
    <col min="10" max="10" width="47.42578125" bestFit="1" customWidth="1"/>
    <col min="11" max="11" width="35.28515625" bestFit="1" customWidth="1"/>
    <col min="12" max="12" width="5" bestFit="1" customWidth="1"/>
    <col min="13" max="15" width="6" bestFit="1" customWidth="1"/>
    <col min="16" max="16" width="5" bestFit="1" customWidth="1"/>
    <col min="17" max="20" width="6" bestFit="1" customWidth="1"/>
    <col min="21" max="21" width="3" bestFit="1" customWidth="1"/>
    <col min="22" max="24" width="6" bestFit="1" customWidth="1"/>
    <col min="25" max="25" width="5" bestFit="1" customWidth="1"/>
    <col min="26" max="28" width="6" bestFit="1" customWidth="1"/>
    <col min="29" max="29" width="3" bestFit="1" customWidth="1"/>
    <col min="30" max="31" width="6" bestFit="1" customWidth="1"/>
    <col min="32" max="32" width="5" bestFit="1" customWidth="1"/>
    <col min="33" max="33" width="6" bestFit="1" customWidth="1"/>
    <col min="34" max="34" width="5" bestFit="1" customWidth="1"/>
    <col min="35" max="38" width="6" bestFit="1" customWidth="1"/>
    <col min="39" max="39" width="5" bestFit="1" customWidth="1"/>
    <col min="40" max="41" width="6" bestFit="1" customWidth="1"/>
    <col min="42" max="42" width="5" bestFit="1" customWidth="1"/>
    <col min="43" max="44" width="6" bestFit="1" customWidth="1"/>
    <col min="45" max="46" width="5" bestFit="1" customWidth="1"/>
    <col min="47" max="49" width="6" bestFit="1" customWidth="1"/>
    <col min="50" max="50" width="5" bestFit="1" customWidth="1"/>
    <col min="51" max="51" width="6" bestFit="1" customWidth="1"/>
    <col min="52" max="52" width="5" bestFit="1" customWidth="1"/>
    <col min="53" max="57" width="6" bestFit="1" customWidth="1"/>
    <col min="58" max="58" width="5" bestFit="1" customWidth="1"/>
    <col min="59" max="59" width="6" bestFit="1" customWidth="1"/>
    <col min="60" max="60" width="5" bestFit="1" customWidth="1"/>
    <col min="61" max="62" width="6" bestFit="1" customWidth="1"/>
    <col min="63" max="63" width="5" bestFit="1" customWidth="1"/>
    <col min="64" max="66" width="6" bestFit="1" customWidth="1"/>
    <col min="67" max="67" width="5" bestFit="1" customWidth="1"/>
    <col min="68" max="76" width="6" bestFit="1" customWidth="1"/>
    <col min="77" max="77" width="3" bestFit="1" customWidth="1"/>
    <col min="78" max="80" width="6" bestFit="1" customWidth="1"/>
    <col min="81" max="81" width="5" bestFit="1" customWidth="1"/>
    <col min="82" max="82" width="6" bestFit="1" customWidth="1"/>
    <col min="83" max="83" width="5" bestFit="1" customWidth="1"/>
    <col min="84" max="90" width="6" bestFit="1" customWidth="1"/>
    <col min="91" max="91" width="7" bestFit="1" customWidth="1"/>
    <col min="92" max="99" width="6" bestFit="1" customWidth="1"/>
    <col min="100" max="100" width="5" bestFit="1" customWidth="1"/>
    <col min="101" max="103" width="6" bestFit="1" customWidth="1"/>
    <col min="104" max="104" width="7" bestFit="1" customWidth="1"/>
    <col min="105" max="105" width="6" bestFit="1" customWidth="1"/>
    <col min="106" max="106" width="5" bestFit="1" customWidth="1"/>
    <col min="107" max="107" width="6" bestFit="1" customWidth="1"/>
    <col min="108" max="108" width="7" bestFit="1" customWidth="1"/>
    <col min="109" max="109" width="6" bestFit="1" customWidth="1"/>
    <col min="110" max="111" width="7" bestFit="1" customWidth="1"/>
    <col min="112" max="112" width="6" bestFit="1" customWidth="1"/>
    <col min="113" max="114" width="7" bestFit="1" customWidth="1"/>
    <col min="115" max="116" width="6" bestFit="1" customWidth="1"/>
    <col min="117" max="117" width="7" bestFit="1" customWidth="1"/>
    <col min="118" max="118" width="4" bestFit="1" customWidth="1"/>
    <col min="119" max="122" width="7" bestFit="1" customWidth="1"/>
    <col min="123" max="124" width="6" bestFit="1" customWidth="1"/>
    <col min="125" max="125" width="7" bestFit="1" customWidth="1"/>
    <col min="126" max="126" width="6" bestFit="1" customWidth="1"/>
    <col min="127" max="128" width="7" bestFit="1" customWidth="1"/>
    <col min="129" max="131" width="6" bestFit="1" customWidth="1"/>
    <col min="132" max="132" width="7" bestFit="1" customWidth="1"/>
    <col min="133" max="133" width="6" bestFit="1" customWidth="1"/>
    <col min="134" max="134" width="7" bestFit="1" customWidth="1"/>
    <col min="135" max="135" width="6" bestFit="1" customWidth="1"/>
    <col min="136" max="136" width="7" bestFit="1" customWidth="1"/>
    <col min="137" max="138" width="6" bestFit="1" customWidth="1"/>
    <col min="139" max="139" width="7" bestFit="1" customWidth="1"/>
    <col min="140" max="140" width="6" bestFit="1" customWidth="1"/>
    <col min="141" max="142" width="7" bestFit="1" customWidth="1"/>
    <col min="143" max="143" width="5" bestFit="1" customWidth="1"/>
    <col min="144" max="144" width="7" bestFit="1" customWidth="1"/>
    <col min="145" max="146" width="6" bestFit="1" customWidth="1"/>
    <col min="147" max="148" width="7" bestFit="1" customWidth="1"/>
    <col min="149" max="149" width="5" bestFit="1" customWidth="1"/>
    <col min="150" max="150" width="7" bestFit="1" customWidth="1"/>
    <col min="151" max="151" width="6" bestFit="1" customWidth="1"/>
    <col min="152" max="153" width="7" bestFit="1" customWidth="1"/>
    <col min="154" max="154" width="6" bestFit="1" customWidth="1"/>
    <col min="155" max="157" width="7" bestFit="1" customWidth="1"/>
    <col min="158" max="158" width="5" bestFit="1" customWidth="1"/>
    <col min="159" max="163" width="7" bestFit="1" customWidth="1"/>
    <col min="164" max="165" width="6" bestFit="1" customWidth="1"/>
    <col min="166" max="168" width="7" bestFit="1" customWidth="1"/>
    <col min="169" max="169" width="6" bestFit="1" customWidth="1"/>
    <col min="170" max="170" width="4" bestFit="1" customWidth="1"/>
    <col min="171" max="172" width="6" bestFit="1" customWidth="1"/>
    <col min="173" max="174" width="7" bestFit="1" customWidth="1"/>
    <col min="175" max="177" width="6" bestFit="1" customWidth="1"/>
    <col min="178" max="178" width="7" bestFit="1" customWidth="1"/>
    <col min="179" max="181" width="6" bestFit="1" customWidth="1"/>
    <col min="182" max="182" width="7" bestFit="1" customWidth="1"/>
    <col min="183" max="183" width="6" bestFit="1" customWidth="1"/>
    <col min="184" max="185" width="7" bestFit="1" customWidth="1"/>
    <col min="186" max="186" width="6" bestFit="1" customWidth="1"/>
    <col min="187" max="191" width="7" bestFit="1" customWidth="1"/>
    <col min="192" max="192" width="6" bestFit="1" customWidth="1"/>
    <col min="193" max="195" width="7" bestFit="1" customWidth="1"/>
    <col min="196" max="196" width="5" bestFit="1" customWidth="1"/>
    <col min="197" max="198" width="7" bestFit="1" customWidth="1"/>
    <col min="199" max="199" width="6" bestFit="1" customWidth="1"/>
    <col min="200" max="201" width="7" bestFit="1" customWidth="1"/>
    <col min="202" max="204" width="6" bestFit="1" customWidth="1"/>
    <col min="205" max="205" width="7" bestFit="1" customWidth="1"/>
    <col min="206" max="206" width="6" bestFit="1" customWidth="1"/>
    <col min="207" max="214" width="7" bestFit="1" customWidth="1"/>
    <col min="215" max="216" width="6" bestFit="1" customWidth="1"/>
    <col min="217" max="217" width="7" bestFit="1" customWidth="1"/>
    <col min="218" max="218" width="6" bestFit="1" customWidth="1"/>
    <col min="219" max="219" width="8" bestFit="1" customWidth="1"/>
    <col min="220" max="220" width="7" bestFit="1" customWidth="1"/>
    <col min="221" max="221" width="6" bestFit="1" customWidth="1"/>
    <col min="222" max="222" width="8" bestFit="1" customWidth="1"/>
    <col min="223" max="223" width="7" bestFit="1" customWidth="1"/>
    <col min="224" max="224" width="4" bestFit="1" customWidth="1"/>
    <col min="225" max="226" width="7" bestFit="1" customWidth="1"/>
    <col min="227" max="229" width="6" bestFit="1" customWidth="1"/>
    <col min="230" max="230" width="5" bestFit="1" customWidth="1"/>
    <col min="231" max="231" width="7" bestFit="1" customWidth="1"/>
    <col min="232" max="233" width="6" bestFit="1" customWidth="1"/>
    <col min="234" max="234" width="7" bestFit="1" customWidth="1"/>
    <col min="235" max="235" width="6" bestFit="1" customWidth="1"/>
    <col min="236" max="236" width="5" bestFit="1" customWidth="1"/>
    <col min="237" max="238" width="7" bestFit="1" customWidth="1"/>
    <col min="239" max="240" width="6" bestFit="1" customWidth="1"/>
    <col min="241" max="241" width="7" bestFit="1" customWidth="1"/>
    <col min="242" max="242" width="6" bestFit="1" customWidth="1"/>
    <col min="243" max="244" width="7" bestFit="1" customWidth="1"/>
    <col min="245" max="245" width="8" bestFit="1" customWidth="1"/>
    <col min="246" max="247" width="7" bestFit="1" customWidth="1"/>
    <col min="248" max="248" width="6" bestFit="1" customWidth="1"/>
    <col min="249" max="249" width="7" bestFit="1" customWidth="1"/>
    <col min="250" max="251" width="6" bestFit="1" customWidth="1"/>
    <col min="252" max="252" width="7" bestFit="1" customWidth="1"/>
    <col min="253" max="255" width="6" bestFit="1" customWidth="1"/>
    <col min="256" max="256" width="7" bestFit="1" customWidth="1"/>
    <col min="257" max="257" width="6" bestFit="1" customWidth="1"/>
    <col min="258" max="259" width="7" bestFit="1" customWidth="1"/>
    <col min="260" max="262" width="6" bestFit="1" customWidth="1"/>
    <col min="263" max="263" width="7" bestFit="1" customWidth="1"/>
    <col min="264" max="266" width="6" bestFit="1" customWidth="1"/>
    <col min="267" max="267" width="7" bestFit="1" customWidth="1"/>
    <col min="268" max="268" width="8" bestFit="1" customWidth="1"/>
    <col min="269" max="269" width="7" bestFit="1" customWidth="1"/>
    <col min="270" max="271" width="6" bestFit="1" customWidth="1"/>
    <col min="272" max="273" width="7" bestFit="1" customWidth="1"/>
    <col min="274" max="274" width="6" bestFit="1" customWidth="1"/>
    <col min="275" max="276" width="7" bestFit="1" customWidth="1"/>
    <col min="277" max="277" width="6" bestFit="1" customWidth="1"/>
    <col min="278" max="279" width="7" bestFit="1" customWidth="1"/>
    <col min="280" max="281" width="6" bestFit="1" customWidth="1"/>
    <col min="282" max="282" width="4" bestFit="1" customWidth="1"/>
    <col min="283" max="283" width="6" bestFit="1" customWidth="1"/>
    <col min="284" max="286" width="7" bestFit="1" customWidth="1"/>
    <col min="287" max="287" width="5" bestFit="1" customWidth="1"/>
    <col min="288" max="289" width="7" bestFit="1" customWidth="1"/>
    <col min="290" max="290" width="6" bestFit="1" customWidth="1"/>
    <col min="291" max="293" width="7" bestFit="1" customWidth="1"/>
    <col min="294" max="294" width="6" bestFit="1" customWidth="1"/>
    <col min="295" max="295" width="7" bestFit="1" customWidth="1"/>
    <col min="296" max="296" width="6" bestFit="1" customWidth="1"/>
    <col min="297" max="298" width="7" bestFit="1" customWidth="1"/>
    <col min="299" max="299" width="6" bestFit="1" customWidth="1"/>
    <col min="300" max="303" width="7" bestFit="1" customWidth="1"/>
    <col min="304" max="304" width="8" bestFit="1" customWidth="1"/>
    <col min="305" max="306" width="7" bestFit="1" customWidth="1"/>
    <col min="307" max="307" width="6" bestFit="1" customWidth="1"/>
    <col min="308" max="310" width="7" bestFit="1" customWidth="1"/>
    <col min="311" max="311" width="5" bestFit="1" customWidth="1"/>
    <col min="312" max="312" width="7" bestFit="1" customWidth="1"/>
    <col min="313" max="313" width="6" bestFit="1" customWidth="1"/>
    <col min="314" max="314" width="7" bestFit="1" customWidth="1"/>
    <col min="315" max="315" width="6" bestFit="1" customWidth="1"/>
    <col min="316" max="316" width="7" bestFit="1" customWidth="1"/>
    <col min="317" max="318" width="6" bestFit="1" customWidth="1"/>
    <col min="319" max="322" width="7" bestFit="1" customWidth="1"/>
    <col min="323" max="323" width="6" bestFit="1" customWidth="1"/>
    <col min="324" max="324" width="5" bestFit="1" customWidth="1"/>
    <col min="325" max="328" width="7" bestFit="1" customWidth="1"/>
    <col min="329" max="330" width="6" bestFit="1" customWidth="1"/>
    <col min="331" max="332" width="7" bestFit="1" customWidth="1"/>
    <col min="333" max="333" width="4" bestFit="1" customWidth="1"/>
    <col min="334" max="334" width="6" bestFit="1" customWidth="1"/>
    <col min="335" max="336" width="7" bestFit="1" customWidth="1"/>
    <col min="337" max="337" width="6" bestFit="1" customWidth="1"/>
    <col min="338" max="338" width="7" bestFit="1" customWidth="1"/>
    <col min="339" max="340" width="6" bestFit="1" customWidth="1"/>
    <col min="341" max="341" width="5" bestFit="1" customWidth="1"/>
    <col min="342" max="342" width="6" bestFit="1" customWidth="1"/>
    <col min="343" max="343" width="7" bestFit="1" customWidth="1"/>
    <col min="344" max="345" width="6" bestFit="1" customWidth="1"/>
    <col min="346" max="346" width="5" bestFit="1" customWidth="1"/>
    <col min="347" max="347" width="6" bestFit="1" customWidth="1"/>
    <col min="348" max="348" width="7" bestFit="1" customWidth="1"/>
    <col min="349" max="349" width="6" bestFit="1" customWidth="1"/>
    <col min="350" max="350" width="5" bestFit="1" customWidth="1"/>
    <col min="351" max="351" width="7" bestFit="1" customWidth="1"/>
    <col min="352" max="354" width="6" bestFit="1" customWidth="1"/>
    <col min="355" max="355" width="5" bestFit="1" customWidth="1"/>
    <col min="356" max="357" width="7" bestFit="1" customWidth="1"/>
    <col min="358" max="358" width="6" bestFit="1" customWidth="1"/>
    <col min="359" max="360" width="7" bestFit="1" customWidth="1"/>
    <col min="361" max="361" width="5" bestFit="1" customWidth="1"/>
    <col min="362" max="364" width="7" bestFit="1" customWidth="1"/>
    <col min="365" max="365" width="5" bestFit="1" customWidth="1"/>
    <col min="366" max="366" width="6" bestFit="1" customWidth="1"/>
    <col min="367" max="367" width="5" bestFit="1" customWidth="1"/>
    <col min="368" max="368" width="7" bestFit="1" customWidth="1"/>
    <col min="369" max="369" width="6" bestFit="1" customWidth="1"/>
    <col min="370" max="370" width="7" bestFit="1" customWidth="1"/>
    <col min="371" max="372" width="6" bestFit="1" customWidth="1"/>
    <col min="373" max="373" width="7" bestFit="1" customWidth="1"/>
    <col min="374" max="375" width="6" bestFit="1" customWidth="1"/>
    <col min="376" max="376" width="7" bestFit="1" customWidth="1"/>
    <col min="377" max="381" width="6" bestFit="1" customWidth="1"/>
    <col min="382" max="382" width="5" bestFit="1" customWidth="1"/>
    <col min="383" max="384" width="7" bestFit="1" customWidth="1"/>
    <col min="385" max="385" width="6" bestFit="1" customWidth="1"/>
    <col min="386" max="386" width="7" bestFit="1" customWidth="1"/>
    <col min="387" max="387" width="6" bestFit="1" customWidth="1"/>
    <col min="388" max="388" width="7" bestFit="1" customWidth="1"/>
    <col min="389" max="390" width="6" bestFit="1" customWidth="1"/>
    <col min="391" max="391" width="7" bestFit="1" customWidth="1"/>
    <col min="392" max="392" width="5" bestFit="1" customWidth="1"/>
    <col min="393" max="393" width="7" bestFit="1" customWidth="1"/>
    <col min="394" max="394" width="6" bestFit="1" customWidth="1"/>
    <col min="395" max="396" width="7" bestFit="1" customWidth="1"/>
    <col min="397" max="397" width="6" bestFit="1" customWidth="1"/>
    <col min="398" max="399" width="7" bestFit="1" customWidth="1"/>
    <col min="400" max="402" width="6" bestFit="1" customWidth="1"/>
    <col min="403" max="404" width="7" bestFit="1" customWidth="1"/>
    <col min="405" max="405" width="6" bestFit="1" customWidth="1"/>
    <col min="406" max="406" width="7" bestFit="1" customWidth="1"/>
    <col min="407" max="408" width="6" bestFit="1" customWidth="1"/>
    <col min="409" max="413" width="7" bestFit="1" customWidth="1"/>
    <col min="414" max="415" width="6" bestFit="1" customWidth="1"/>
    <col min="416" max="416" width="7" bestFit="1" customWidth="1"/>
    <col min="417" max="417" width="6" bestFit="1" customWidth="1"/>
    <col min="418" max="419" width="7" bestFit="1" customWidth="1"/>
    <col min="420" max="421" width="6" bestFit="1" customWidth="1"/>
    <col min="422" max="422" width="7" bestFit="1" customWidth="1"/>
    <col min="423" max="423" width="6" bestFit="1" customWidth="1"/>
    <col min="424" max="424" width="7" bestFit="1" customWidth="1"/>
    <col min="425" max="425" width="4" bestFit="1" customWidth="1"/>
    <col min="426" max="426" width="7" bestFit="1" customWidth="1"/>
    <col min="427" max="428" width="6" bestFit="1" customWidth="1"/>
    <col min="429" max="430" width="7" bestFit="1" customWidth="1"/>
    <col min="431" max="431" width="6" bestFit="1" customWidth="1"/>
    <col min="432" max="433" width="7" bestFit="1" customWidth="1"/>
    <col min="434" max="434" width="6" bestFit="1" customWidth="1"/>
    <col min="435" max="436" width="7" bestFit="1" customWidth="1"/>
    <col min="437" max="437" width="6" bestFit="1" customWidth="1"/>
    <col min="438" max="438" width="7" bestFit="1" customWidth="1"/>
    <col min="439" max="440" width="6" bestFit="1" customWidth="1"/>
    <col min="441" max="441" width="7" bestFit="1" customWidth="1"/>
    <col min="442" max="442" width="5" bestFit="1" customWidth="1"/>
    <col min="443" max="443" width="6" bestFit="1" customWidth="1"/>
    <col min="444" max="444" width="7" bestFit="1" customWidth="1"/>
    <col min="445" max="446" width="6" bestFit="1" customWidth="1"/>
    <col min="447" max="451" width="7" bestFit="1" customWidth="1"/>
    <col min="452" max="455" width="6" bestFit="1" customWidth="1"/>
    <col min="456" max="456" width="7" bestFit="1" customWidth="1"/>
    <col min="457" max="457" width="6" bestFit="1" customWidth="1"/>
    <col min="458" max="459" width="7" bestFit="1" customWidth="1"/>
    <col min="460" max="460" width="6" bestFit="1" customWidth="1"/>
    <col min="461" max="462" width="7" bestFit="1" customWidth="1"/>
    <col min="463" max="463" width="6" bestFit="1" customWidth="1"/>
    <col min="464" max="465" width="7" bestFit="1" customWidth="1"/>
    <col min="466" max="466" width="6" bestFit="1" customWidth="1"/>
    <col min="467" max="467" width="7" bestFit="1" customWidth="1"/>
    <col min="468" max="468" width="6" bestFit="1" customWidth="1"/>
    <col min="469" max="469" width="7" bestFit="1" customWidth="1"/>
    <col min="470" max="470" width="4" bestFit="1" customWidth="1"/>
    <col min="471" max="472" width="6" bestFit="1" customWidth="1"/>
    <col min="473" max="475" width="7" bestFit="1" customWidth="1"/>
    <col min="476" max="478" width="6" bestFit="1" customWidth="1"/>
    <col min="479" max="479" width="7" bestFit="1" customWidth="1"/>
    <col min="480" max="482" width="6" bestFit="1" customWidth="1"/>
    <col min="483" max="483" width="5" bestFit="1" customWidth="1"/>
    <col min="484" max="484" width="7" bestFit="1" customWidth="1"/>
    <col min="485" max="487" width="6" bestFit="1" customWidth="1"/>
    <col min="488" max="489" width="7" bestFit="1" customWidth="1"/>
    <col min="490" max="490" width="6" bestFit="1" customWidth="1"/>
    <col min="491" max="491" width="7" bestFit="1" customWidth="1"/>
    <col min="492" max="492" width="5" bestFit="1" customWidth="1"/>
    <col min="493" max="495" width="6" bestFit="1" customWidth="1"/>
    <col min="496" max="496" width="7" bestFit="1" customWidth="1"/>
    <col min="497" max="499" width="6" bestFit="1" customWidth="1"/>
    <col min="500" max="502" width="7" bestFit="1" customWidth="1"/>
    <col min="503" max="503" width="6" bestFit="1" customWidth="1"/>
    <col min="504" max="507" width="7" bestFit="1" customWidth="1"/>
    <col min="508" max="508" width="5" bestFit="1" customWidth="1"/>
    <col min="509" max="513" width="7" bestFit="1" customWidth="1"/>
    <col min="514" max="514" width="6" bestFit="1" customWidth="1"/>
    <col min="515" max="516" width="7" bestFit="1" customWidth="1"/>
    <col min="517" max="517" width="6" bestFit="1" customWidth="1"/>
    <col min="518" max="518" width="7" bestFit="1" customWidth="1"/>
    <col min="519" max="519" width="4" bestFit="1" customWidth="1"/>
    <col min="520" max="521" width="7" bestFit="1" customWidth="1"/>
    <col min="522" max="523" width="6" bestFit="1" customWidth="1"/>
    <col min="524" max="524" width="7" bestFit="1" customWidth="1"/>
    <col min="525" max="525" width="6" bestFit="1" customWidth="1"/>
    <col min="526" max="527" width="7" bestFit="1" customWidth="1"/>
    <col min="528" max="528" width="6" bestFit="1" customWidth="1"/>
    <col min="529" max="530" width="7" bestFit="1" customWidth="1"/>
    <col min="531" max="531" width="5" bestFit="1" customWidth="1"/>
    <col min="532" max="536" width="7" bestFit="1" customWidth="1"/>
    <col min="537" max="539" width="6" bestFit="1" customWidth="1"/>
    <col min="540" max="541" width="7" bestFit="1" customWidth="1"/>
    <col min="542" max="543" width="6" bestFit="1" customWidth="1"/>
    <col min="544" max="547" width="7" bestFit="1" customWidth="1"/>
    <col min="548" max="548" width="5" bestFit="1" customWidth="1"/>
    <col min="549" max="549" width="7" bestFit="1" customWidth="1"/>
    <col min="550" max="551" width="6" bestFit="1" customWidth="1"/>
    <col min="552" max="553" width="7" bestFit="1" customWidth="1"/>
    <col min="554" max="554" width="5" bestFit="1" customWidth="1"/>
    <col min="555" max="555" width="6" bestFit="1" customWidth="1"/>
    <col min="556" max="557" width="7" bestFit="1" customWidth="1"/>
    <col min="558" max="559" width="6" bestFit="1" customWidth="1"/>
    <col min="560" max="560" width="7" bestFit="1" customWidth="1"/>
    <col min="561" max="561" width="6" bestFit="1" customWidth="1"/>
    <col min="562" max="563" width="7" bestFit="1" customWidth="1"/>
    <col min="564" max="564" width="5" bestFit="1" customWidth="1"/>
    <col min="565" max="565" width="7" bestFit="1" customWidth="1"/>
    <col min="566" max="567" width="6" bestFit="1" customWidth="1"/>
    <col min="568" max="569" width="7" bestFit="1" customWidth="1"/>
    <col min="570" max="570" width="6" bestFit="1" customWidth="1"/>
    <col min="571" max="572" width="7" bestFit="1" customWidth="1"/>
    <col min="573" max="573" width="6" bestFit="1" customWidth="1"/>
    <col min="574" max="574" width="7" bestFit="1" customWidth="1"/>
    <col min="575" max="575" width="4" bestFit="1" customWidth="1"/>
    <col min="576" max="578" width="7" bestFit="1" customWidth="1"/>
    <col min="579" max="580" width="6" bestFit="1" customWidth="1"/>
    <col min="581" max="581" width="5" bestFit="1" customWidth="1"/>
    <col min="582" max="585" width="7" bestFit="1" customWidth="1"/>
    <col min="586" max="586" width="6" bestFit="1" customWidth="1"/>
    <col min="587" max="587" width="5" bestFit="1" customWidth="1"/>
    <col min="588" max="589" width="7" bestFit="1" customWidth="1"/>
    <col min="590" max="591" width="6" bestFit="1" customWidth="1"/>
    <col min="592" max="592" width="7" bestFit="1" customWidth="1"/>
    <col min="593" max="593" width="6" bestFit="1" customWidth="1"/>
    <col min="594" max="595" width="7" bestFit="1" customWidth="1"/>
    <col min="596" max="596" width="6" bestFit="1" customWidth="1"/>
    <col min="597" max="598" width="7" bestFit="1" customWidth="1"/>
    <col min="599" max="599" width="6" bestFit="1" customWidth="1"/>
    <col min="600" max="600" width="7" bestFit="1" customWidth="1"/>
    <col min="601" max="602" width="6" bestFit="1" customWidth="1"/>
    <col min="603" max="604" width="7" bestFit="1" customWidth="1"/>
    <col min="605" max="605" width="5" bestFit="1" customWidth="1"/>
    <col min="606" max="608" width="6" bestFit="1" customWidth="1"/>
    <col min="609" max="610" width="7" bestFit="1" customWidth="1"/>
    <col min="611" max="611" width="6" bestFit="1" customWidth="1"/>
    <col min="612" max="612" width="7" bestFit="1" customWidth="1"/>
    <col min="613" max="614" width="6" bestFit="1" customWidth="1"/>
    <col min="615" max="615" width="7" bestFit="1" customWidth="1"/>
    <col min="616" max="616" width="6" bestFit="1" customWidth="1"/>
    <col min="617" max="617" width="5" bestFit="1" customWidth="1"/>
    <col min="618" max="621" width="7" bestFit="1" customWidth="1"/>
    <col min="622" max="622" width="6" bestFit="1" customWidth="1"/>
    <col min="623" max="625" width="7" bestFit="1" customWidth="1"/>
    <col min="626" max="627" width="6" bestFit="1" customWidth="1"/>
    <col min="628" max="628" width="4" bestFit="1" customWidth="1"/>
    <col min="629" max="630" width="6" bestFit="1" customWidth="1"/>
    <col min="631" max="631" width="7" bestFit="1" customWidth="1"/>
    <col min="632" max="632" width="5" bestFit="1" customWidth="1"/>
    <col min="633" max="636" width="7" bestFit="1" customWidth="1"/>
    <col min="637" max="637" width="6" bestFit="1" customWidth="1"/>
    <col min="638" max="640" width="7" bestFit="1" customWidth="1"/>
    <col min="641" max="641" width="6" bestFit="1" customWidth="1"/>
    <col min="642" max="646" width="7" bestFit="1" customWidth="1"/>
    <col min="647" max="648" width="6" bestFit="1" customWidth="1"/>
    <col min="649" max="650" width="7" bestFit="1" customWidth="1"/>
    <col min="651" max="651" width="6" bestFit="1" customWidth="1"/>
    <col min="652" max="654" width="7" bestFit="1" customWidth="1"/>
    <col min="655" max="656" width="6" bestFit="1" customWidth="1"/>
    <col min="657" max="658" width="7" bestFit="1" customWidth="1"/>
    <col min="659" max="659" width="6" bestFit="1" customWidth="1"/>
    <col min="660" max="661" width="7" bestFit="1" customWidth="1"/>
    <col min="662" max="663" width="6" bestFit="1" customWidth="1"/>
    <col min="664" max="664" width="7" bestFit="1" customWidth="1"/>
    <col min="665" max="668" width="6" bestFit="1" customWidth="1"/>
    <col min="669" max="670" width="7" bestFit="1" customWidth="1"/>
    <col min="671" max="671" width="6" bestFit="1" customWidth="1"/>
    <col min="672" max="673" width="7" bestFit="1" customWidth="1"/>
    <col min="674" max="674" width="6" bestFit="1" customWidth="1"/>
    <col min="675" max="675" width="7" bestFit="1" customWidth="1"/>
    <col min="676" max="676" width="5" bestFit="1" customWidth="1"/>
    <col min="677" max="680" width="7" bestFit="1" customWidth="1"/>
    <col min="681" max="681" width="5" bestFit="1" customWidth="1"/>
    <col min="682" max="685" width="7" bestFit="1" customWidth="1"/>
    <col min="686" max="687" width="6" bestFit="1" customWidth="1"/>
    <col min="688" max="688" width="7" bestFit="1" customWidth="1"/>
    <col min="689" max="689" width="6" bestFit="1" customWidth="1"/>
    <col min="690" max="691" width="7" bestFit="1" customWidth="1"/>
    <col min="692" max="692" width="5" bestFit="1" customWidth="1"/>
    <col min="693" max="693" width="7" bestFit="1" customWidth="1"/>
    <col min="694" max="695" width="6" bestFit="1" customWidth="1"/>
    <col min="696" max="696" width="7" bestFit="1" customWidth="1"/>
    <col min="697" max="699" width="6" bestFit="1" customWidth="1"/>
    <col min="700" max="702" width="7" bestFit="1" customWidth="1"/>
    <col min="703" max="704" width="6" bestFit="1" customWidth="1"/>
    <col min="705" max="705" width="7" bestFit="1" customWidth="1"/>
    <col min="706" max="706" width="6" bestFit="1" customWidth="1"/>
    <col min="707" max="709" width="7" bestFit="1" customWidth="1"/>
    <col min="710" max="710" width="6" bestFit="1" customWidth="1"/>
    <col min="711" max="711" width="7" bestFit="1" customWidth="1"/>
    <col min="712" max="712" width="6" bestFit="1" customWidth="1"/>
    <col min="713" max="713" width="7" bestFit="1" customWidth="1"/>
    <col min="714" max="715" width="6" bestFit="1" customWidth="1"/>
    <col min="716" max="718" width="7" bestFit="1" customWidth="1"/>
    <col min="719" max="719" width="6" bestFit="1" customWidth="1"/>
    <col min="720" max="720" width="7" bestFit="1" customWidth="1"/>
    <col min="721" max="721" width="6" bestFit="1" customWidth="1"/>
    <col min="722" max="724" width="7" bestFit="1" customWidth="1"/>
    <col min="725" max="725" width="5" bestFit="1" customWidth="1"/>
    <col min="726" max="727" width="7" bestFit="1" customWidth="1"/>
    <col min="728" max="728" width="6" bestFit="1" customWidth="1"/>
    <col min="729" max="729" width="7" bestFit="1" customWidth="1"/>
    <col min="730" max="730" width="6" bestFit="1" customWidth="1"/>
    <col min="731" max="732" width="7" bestFit="1" customWidth="1"/>
    <col min="733" max="734" width="6" bestFit="1" customWidth="1"/>
    <col min="735" max="735" width="4" bestFit="1" customWidth="1"/>
    <col min="736" max="736" width="6" bestFit="1" customWidth="1"/>
    <col min="737" max="738" width="7" bestFit="1" customWidth="1"/>
    <col min="739" max="741" width="6" bestFit="1" customWidth="1"/>
    <col min="742" max="742" width="7" bestFit="1" customWidth="1"/>
    <col min="743" max="743" width="6" bestFit="1" customWidth="1"/>
    <col min="744" max="744" width="7" bestFit="1" customWidth="1"/>
    <col min="745" max="745" width="6" bestFit="1" customWidth="1"/>
    <col min="746" max="750" width="7" bestFit="1" customWidth="1"/>
    <col min="751" max="751" width="6" bestFit="1" customWidth="1"/>
    <col min="752" max="753" width="7" bestFit="1" customWidth="1"/>
    <col min="754" max="756" width="6" bestFit="1" customWidth="1"/>
    <col min="757" max="757" width="7" bestFit="1" customWidth="1"/>
    <col min="758" max="758" width="6" bestFit="1" customWidth="1"/>
    <col min="759" max="760" width="7" bestFit="1" customWidth="1"/>
    <col min="761" max="761" width="5" bestFit="1" customWidth="1"/>
    <col min="762" max="765" width="7" bestFit="1" customWidth="1"/>
    <col min="766" max="766" width="6" bestFit="1" customWidth="1"/>
    <col min="767" max="767" width="7" bestFit="1" customWidth="1"/>
    <col min="768" max="768" width="8" bestFit="1" customWidth="1"/>
    <col min="769" max="772" width="7" bestFit="1" customWidth="1"/>
    <col min="773" max="774" width="6" bestFit="1" customWidth="1"/>
    <col min="775" max="775" width="7" bestFit="1" customWidth="1"/>
    <col min="776" max="776" width="6" bestFit="1" customWidth="1"/>
    <col min="777" max="777" width="7" bestFit="1" customWidth="1"/>
    <col min="778" max="778" width="6" bestFit="1" customWidth="1"/>
    <col min="779" max="779" width="5" bestFit="1" customWidth="1"/>
    <col min="780" max="782" width="7" bestFit="1" customWidth="1"/>
    <col min="783" max="785" width="6" bestFit="1" customWidth="1"/>
    <col min="786" max="786" width="7" bestFit="1" customWidth="1"/>
    <col min="787" max="788" width="6" bestFit="1" customWidth="1"/>
    <col min="789" max="790" width="7" bestFit="1" customWidth="1"/>
    <col min="791" max="791" width="4" bestFit="1" customWidth="1"/>
    <col min="792" max="796" width="6" bestFit="1" customWidth="1"/>
    <col min="797" max="797" width="8" bestFit="1" customWidth="1"/>
    <col min="798" max="798" width="7" bestFit="1" customWidth="1"/>
    <col min="799" max="799" width="6" bestFit="1" customWidth="1"/>
    <col min="800" max="800" width="7" bestFit="1" customWidth="1"/>
    <col min="801" max="801" width="6" bestFit="1" customWidth="1"/>
    <col min="802" max="803" width="7" bestFit="1" customWidth="1"/>
    <col min="804" max="804" width="6" bestFit="1" customWidth="1"/>
    <col min="805" max="806" width="7" bestFit="1" customWidth="1"/>
    <col min="807" max="808" width="6" bestFit="1" customWidth="1"/>
    <col min="809" max="810" width="7" bestFit="1" customWidth="1"/>
    <col min="811" max="811" width="5" bestFit="1" customWidth="1"/>
    <col min="812" max="815" width="7" bestFit="1" customWidth="1"/>
    <col min="816" max="818" width="6" bestFit="1" customWidth="1"/>
    <col min="819" max="820" width="7" bestFit="1" customWidth="1"/>
    <col min="821" max="824" width="6" bestFit="1" customWidth="1"/>
    <col min="825" max="825" width="7" bestFit="1" customWidth="1"/>
    <col min="826" max="826" width="6" bestFit="1" customWidth="1"/>
    <col min="827" max="827" width="7" bestFit="1" customWidth="1"/>
    <col min="828" max="836" width="6" bestFit="1" customWidth="1"/>
    <col min="837" max="837" width="7" bestFit="1" customWidth="1"/>
    <col min="838" max="840" width="6" bestFit="1" customWidth="1"/>
    <col min="841" max="841" width="5" bestFit="1" customWidth="1"/>
    <col min="842" max="842" width="7" bestFit="1" customWidth="1"/>
    <col min="843" max="848" width="6" bestFit="1" customWidth="1"/>
    <col min="849" max="849" width="7" bestFit="1" customWidth="1"/>
    <col min="850" max="850" width="5" bestFit="1" customWidth="1"/>
    <col min="851" max="853" width="6" bestFit="1" customWidth="1"/>
    <col min="854" max="855" width="7" bestFit="1" customWidth="1"/>
    <col min="856" max="856" width="5" bestFit="1" customWidth="1"/>
    <col min="857" max="859" width="6" bestFit="1" customWidth="1"/>
    <col min="860" max="860" width="4" bestFit="1" customWidth="1"/>
    <col min="861" max="866" width="6" bestFit="1" customWidth="1"/>
    <col min="867" max="867" width="5" bestFit="1" customWidth="1"/>
    <col min="868" max="868" width="6" bestFit="1" customWidth="1"/>
    <col min="869" max="869" width="5" bestFit="1" customWidth="1"/>
    <col min="870" max="870" width="6" bestFit="1" customWidth="1"/>
    <col min="871" max="871" width="5" bestFit="1" customWidth="1"/>
    <col min="872" max="872" width="6" bestFit="1" customWidth="1"/>
    <col min="873" max="873" width="7" bestFit="1" customWidth="1"/>
    <col min="874" max="876" width="6" bestFit="1" customWidth="1"/>
    <col min="877" max="878" width="7" bestFit="1" customWidth="1"/>
    <col min="879" max="879" width="5" bestFit="1" customWidth="1"/>
    <col min="880" max="880" width="6" bestFit="1" customWidth="1"/>
    <col min="881" max="883" width="7" bestFit="1" customWidth="1"/>
    <col min="884" max="884" width="5" bestFit="1" customWidth="1"/>
    <col min="885" max="885" width="6" bestFit="1" customWidth="1"/>
    <col min="886" max="886" width="4" bestFit="1" customWidth="1"/>
    <col min="887" max="888" width="6" bestFit="1" customWidth="1"/>
    <col min="889" max="889" width="5" bestFit="1" customWidth="1"/>
    <col min="890" max="890" width="6" bestFit="1" customWidth="1"/>
    <col min="891" max="892" width="5" bestFit="1" customWidth="1"/>
    <col min="893" max="893" width="6" bestFit="1" customWidth="1"/>
    <col min="894" max="895" width="7" bestFit="1" customWidth="1"/>
    <col min="896" max="896" width="5" bestFit="1" customWidth="1"/>
    <col min="897" max="897" width="7" bestFit="1" customWidth="1"/>
    <col min="898" max="899" width="6" bestFit="1" customWidth="1"/>
    <col min="900" max="900" width="5" bestFit="1" customWidth="1"/>
    <col min="901" max="905" width="6" bestFit="1" customWidth="1"/>
    <col min="906" max="906" width="5" bestFit="1" customWidth="1"/>
    <col min="907" max="909" width="6" bestFit="1" customWidth="1"/>
    <col min="910" max="910" width="5" bestFit="1" customWidth="1"/>
    <col min="911" max="913" width="6" bestFit="1" customWidth="1"/>
    <col min="914" max="914" width="7" bestFit="1" customWidth="1"/>
    <col min="915" max="915" width="5" bestFit="1" customWidth="1"/>
    <col min="916" max="916" width="7" bestFit="1" customWidth="1"/>
    <col min="917" max="917" width="7.28515625" bestFit="1" customWidth="1"/>
    <col min="918" max="918" width="11.28515625" bestFit="1" customWidth="1"/>
    <col min="919" max="920" width="6" bestFit="1" customWidth="1"/>
    <col min="921" max="921" width="3" bestFit="1" customWidth="1"/>
    <col min="922" max="925" width="6" bestFit="1" customWidth="1"/>
    <col min="926" max="926" width="5" bestFit="1" customWidth="1"/>
    <col min="927" max="930" width="6" bestFit="1" customWidth="1"/>
    <col min="931" max="931" width="5" bestFit="1" customWidth="1"/>
    <col min="932" max="936" width="6" bestFit="1" customWidth="1"/>
    <col min="937" max="937" width="5" bestFit="1" customWidth="1"/>
    <col min="938" max="940" width="6" bestFit="1" customWidth="1"/>
    <col min="941" max="941" width="5" bestFit="1" customWidth="1"/>
    <col min="942" max="950" width="6" bestFit="1" customWidth="1"/>
    <col min="951" max="951" width="5" bestFit="1" customWidth="1"/>
    <col min="952" max="953" width="6" bestFit="1" customWidth="1"/>
    <col min="954" max="954" width="5" bestFit="1" customWidth="1"/>
    <col min="955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5" width="6" bestFit="1" customWidth="1"/>
    <col min="966" max="966" width="5" bestFit="1" customWidth="1"/>
    <col min="967" max="968" width="6" bestFit="1" customWidth="1"/>
    <col min="969" max="969" width="5" bestFit="1" customWidth="1"/>
    <col min="970" max="970" width="6" bestFit="1" customWidth="1"/>
    <col min="971" max="971" width="5" bestFit="1" customWidth="1"/>
    <col min="972" max="974" width="6" bestFit="1" customWidth="1"/>
    <col min="975" max="975" width="5" bestFit="1" customWidth="1"/>
    <col min="976" max="977" width="6" bestFit="1" customWidth="1"/>
    <col min="978" max="978" width="5" bestFit="1" customWidth="1"/>
    <col min="979" max="980" width="6" bestFit="1" customWidth="1"/>
    <col min="981" max="981" width="5" bestFit="1" customWidth="1"/>
    <col min="982" max="983" width="6" bestFit="1" customWidth="1"/>
    <col min="984" max="984" width="5" bestFit="1" customWidth="1"/>
    <col min="985" max="987" width="6" bestFit="1" customWidth="1"/>
    <col min="988" max="988" width="3" bestFit="1" customWidth="1"/>
    <col min="989" max="989" width="6" bestFit="1" customWidth="1"/>
    <col min="990" max="990" width="5" bestFit="1" customWidth="1"/>
    <col min="991" max="992" width="6" bestFit="1" customWidth="1"/>
    <col min="993" max="993" width="5" bestFit="1" customWidth="1"/>
    <col min="994" max="994" width="6" bestFit="1" customWidth="1"/>
    <col min="995" max="995" width="5" bestFit="1" customWidth="1"/>
    <col min="996" max="996" width="6" bestFit="1" customWidth="1"/>
    <col min="997" max="997" width="5" bestFit="1" customWidth="1"/>
    <col min="998" max="998" width="6" bestFit="1" customWidth="1"/>
    <col min="999" max="999" width="5" bestFit="1" customWidth="1"/>
    <col min="1000" max="1005" width="6" bestFit="1" customWidth="1"/>
    <col min="1006" max="1006" width="5" bestFit="1" customWidth="1"/>
    <col min="1007" max="1011" width="6" bestFit="1" customWidth="1"/>
    <col min="1012" max="1012" width="3" bestFit="1" customWidth="1"/>
    <col min="1013" max="1013" width="5" bestFit="1" customWidth="1"/>
    <col min="1014" max="1014" width="6" bestFit="1" customWidth="1"/>
    <col min="1015" max="1017" width="5" bestFit="1" customWidth="1"/>
    <col min="1018" max="1019" width="6" bestFit="1" customWidth="1"/>
    <col min="1020" max="1020" width="5" bestFit="1" customWidth="1"/>
    <col min="1021" max="1023" width="6" bestFit="1" customWidth="1"/>
    <col min="1024" max="1024" width="5" bestFit="1" customWidth="1"/>
    <col min="1025" max="1027" width="6" bestFit="1" customWidth="1"/>
    <col min="1028" max="1028" width="5" bestFit="1" customWidth="1"/>
    <col min="1029" max="1031" width="6" bestFit="1" customWidth="1"/>
    <col min="1032" max="1032" width="5" bestFit="1" customWidth="1"/>
    <col min="1033" max="1034" width="6" bestFit="1" customWidth="1"/>
    <col min="1035" max="1035" width="5" bestFit="1" customWidth="1"/>
    <col min="1036" max="1036" width="6" bestFit="1" customWidth="1"/>
    <col min="1037" max="1037" width="5" bestFit="1" customWidth="1"/>
    <col min="1038" max="1038" width="6" bestFit="1" customWidth="1"/>
    <col min="1039" max="1039" width="10.42578125" bestFit="1" customWidth="1"/>
    <col min="1040" max="1040" width="11.42578125" bestFit="1" customWidth="1"/>
    <col min="1041" max="1041" width="6" bestFit="1" customWidth="1"/>
    <col min="1042" max="1042" width="5" bestFit="1" customWidth="1"/>
    <col min="1043" max="1045" width="6" bestFit="1" customWidth="1"/>
    <col min="1046" max="1047" width="5" bestFit="1" customWidth="1"/>
    <col min="1048" max="1049" width="6" bestFit="1" customWidth="1"/>
    <col min="1050" max="1050" width="5" bestFit="1" customWidth="1"/>
    <col min="1051" max="1059" width="6" bestFit="1" customWidth="1"/>
    <col min="1060" max="1061" width="5" bestFit="1" customWidth="1"/>
    <col min="1062" max="1064" width="6" bestFit="1" customWidth="1"/>
    <col min="1065" max="1065" width="5" bestFit="1" customWidth="1"/>
    <col min="1066" max="1070" width="6" bestFit="1" customWidth="1"/>
    <col min="1071" max="1071" width="3" bestFit="1" customWidth="1"/>
    <col min="1072" max="1074" width="6" bestFit="1" customWidth="1"/>
    <col min="1075" max="1075" width="5" bestFit="1" customWidth="1"/>
    <col min="1076" max="1095" width="6" bestFit="1" customWidth="1"/>
    <col min="1096" max="1096" width="5" bestFit="1" customWidth="1"/>
    <col min="1097" max="1105" width="6" bestFit="1" customWidth="1"/>
    <col min="1106" max="1106" width="5" bestFit="1" customWidth="1"/>
    <col min="1107" max="1107" width="6" bestFit="1" customWidth="1"/>
    <col min="1108" max="1109" width="5" bestFit="1" customWidth="1"/>
    <col min="1110" max="1116" width="6" bestFit="1" customWidth="1"/>
    <col min="1117" max="1117" width="5" bestFit="1" customWidth="1"/>
    <col min="1118" max="1127" width="6" bestFit="1" customWidth="1"/>
    <col min="1128" max="1128" width="5" bestFit="1" customWidth="1"/>
    <col min="1129" max="1134" width="6" bestFit="1" customWidth="1"/>
    <col min="1135" max="1135" width="5" bestFit="1" customWidth="1"/>
    <col min="1136" max="1138" width="6" bestFit="1" customWidth="1"/>
    <col min="1139" max="1139" width="5" bestFit="1" customWidth="1"/>
    <col min="1140" max="1140" width="6" bestFit="1" customWidth="1"/>
    <col min="1141" max="1141" width="5" bestFit="1" customWidth="1"/>
    <col min="1142" max="1144" width="6" bestFit="1" customWidth="1"/>
    <col min="1145" max="1145" width="5" bestFit="1" customWidth="1"/>
    <col min="1146" max="1147" width="6" bestFit="1" customWidth="1"/>
    <col min="1148" max="1148" width="3" bestFit="1" customWidth="1"/>
    <col min="1149" max="1149" width="6" bestFit="1" customWidth="1"/>
    <col min="1150" max="1152" width="5" bestFit="1" customWidth="1"/>
    <col min="1153" max="1156" width="6" bestFit="1" customWidth="1"/>
    <col min="1157" max="1157" width="5" bestFit="1" customWidth="1"/>
    <col min="1158" max="1165" width="6" bestFit="1" customWidth="1"/>
    <col min="1166" max="1166" width="5" bestFit="1" customWidth="1"/>
    <col min="1167" max="1172" width="6" bestFit="1" customWidth="1"/>
    <col min="1173" max="1173" width="14.5703125" bestFit="1" customWidth="1"/>
    <col min="1174" max="1174" width="9.140625" bestFit="1" customWidth="1"/>
    <col min="1175" max="1175" width="12.140625" bestFit="1" customWidth="1"/>
    <col min="1176" max="1176" width="11.28515625" bestFit="1" customWidth="1"/>
    <col min="1177" max="1177" width="7.85546875" bestFit="1" customWidth="1"/>
    <col min="1178" max="1178" width="10.42578125" bestFit="1" customWidth="1"/>
    <col min="1179" max="1179" width="7.85546875" bestFit="1" customWidth="1"/>
    <col min="1180" max="1180" width="10.42578125" bestFit="1" customWidth="1"/>
    <col min="1181" max="1181" width="7.85546875" bestFit="1" customWidth="1"/>
    <col min="1182" max="1182" width="10.42578125" bestFit="1" customWidth="1"/>
    <col min="1183" max="1183" width="6.85546875" bestFit="1" customWidth="1"/>
    <col min="1184" max="1184" width="9.5703125" bestFit="1" customWidth="1"/>
    <col min="1185" max="1185" width="9.42578125" bestFit="1" customWidth="1"/>
    <col min="1186" max="1186" width="7.85546875" bestFit="1" customWidth="1"/>
    <col min="1187" max="1187" width="10.42578125" bestFit="1" customWidth="1"/>
    <col min="1188" max="1188" width="7.85546875" bestFit="1" customWidth="1"/>
    <col min="1189" max="1189" width="10.42578125" bestFit="1" customWidth="1"/>
    <col min="1190" max="1190" width="7.85546875" bestFit="1" customWidth="1"/>
    <col min="1191" max="1191" width="10.42578125" bestFit="1" customWidth="1"/>
    <col min="1192" max="1192" width="7.85546875" bestFit="1" customWidth="1"/>
    <col min="1193" max="1193" width="10.42578125" bestFit="1" customWidth="1"/>
    <col min="1194" max="1194" width="7.85546875" bestFit="1" customWidth="1"/>
    <col min="1195" max="1195" width="10.42578125" bestFit="1" customWidth="1"/>
    <col min="1196" max="1196" width="9.5703125" bestFit="1" customWidth="1"/>
    <col min="1197" max="1197" width="9.42578125" bestFit="1" customWidth="1"/>
    <col min="1198" max="1198" width="7.85546875" bestFit="1" customWidth="1"/>
    <col min="1199" max="1199" width="10.42578125" bestFit="1" customWidth="1"/>
    <col min="1200" max="1200" width="7.85546875" bestFit="1" customWidth="1"/>
    <col min="1201" max="1201" width="10.42578125" bestFit="1" customWidth="1"/>
    <col min="1202" max="1202" width="7.85546875" bestFit="1" customWidth="1"/>
    <col min="1203" max="1203" width="10.42578125" bestFit="1" customWidth="1"/>
    <col min="1204" max="1204" width="7.85546875" bestFit="1" customWidth="1"/>
    <col min="1205" max="1205" width="9.5703125" bestFit="1" customWidth="1"/>
    <col min="1206" max="1206" width="10.42578125" bestFit="1" customWidth="1"/>
    <col min="1207" max="1207" width="7.85546875" bestFit="1" customWidth="1"/>
    <col min="1208" max="1208" width="9.5703125" bestFit="1" customWidth="1"/>
    <col min="1209" max="1209" width="10.42578125" bestFit="1" customWidth="1"/>
    <col min="1210" max="1210" width="6.85546875" bestFit="1" customWidth="1"/>
    <col min="1211" max="1211" width="5.5703125" bestFit="1" customWidth="1"/>
    <col min="1212" max="1212" width="9.42578125" bestFit="1" customWidth="1"/>
    <col min="1213" max="1213" width="7.85546875" bestFit="1" customWidth="1"/>
    <col min="1214" max="1214" width="10.42578125" bestFit="1" customWidth="1"/>
    <col min="1215" max="1215" width="7.85546875" bestFit="1" customWidth="1"/>
    <col min="1216" max="1216" width="10.42578125" bestFit="1" customWidth="1"/>
    <col min="1217" max="1217" width="7.85546875" bestFit="1" customWidth="1"/>
    <col min="1218" max="1218" width="10.42578125" bestFit="1" customWidth="1"/>
    <col min="1219" max="1219" width="7.85546875" bestFit="1" customWidth="1"/>
    <col min="1220" max="1220" width="5.5703125" bestFit="1" customWidth="1"/>
    <col min="1221" max="1221" width="10.42578125" bestFit="1" customWidth="1"/>
    <col min="1222" max="1222" width="6.85546875" bestFit="1" customWidth="1"/>
    <col min="1223" max="1223" width="9.42578125" bestFit="1" customWidth="1"/>
    <col min="1224" max="1224" width="7.85546875" bestFit="1" customWidth="1"/>
    <col min="1225" max="1225" width="10.42578125" bestFit="1" customWidth="1"/>
    <col min="1226" max="1226" width="7.85546875" bestFit="1" customWidth="1"/>
    <col min="1227" max="1227" width="5.5703125" bestFit="1" customWidth="1"/>
    <col min="1228" max="1228" width="10.42578125" bestFit="1" customWidth="1"/>
    <col min="1229" max="1229" width="7.85546875" bestFit="1" customWidth="1"/>
    <col min="1230" max="1230" width="10.42578125" bestFit="1" customWidth="1"/>
    <col min="1231" max="1231" width="7.85546875" bestFit="1" customWidth="1"/>
    <col min="1232" max="1232" width="10.42578125" bestFit="1" customWidth="1"/>
    <col min="1233" max="1233" width="7.85546875" bestFit="1" customWidth="1"/>
    <col min="1234" max="1234" width="9.5703125" bestFit="1" customWidth="1"/>
    <col min="1235" max="1235" width="10.42578125" bestFit="1" customWidth="1"/>
    <col min="1236" max="1236" width="6.85546875" bestFit="1" customWidth="1"/>
    <col min="1237" max="1237" width="9.42578125" bestFit="1" customWidth="1"/>
    <col min="1238" max="1238" width="7.85546875" bestFit="1" customWidth="1"/>
    <col min="1239" max="1239" width="9.5703125" bestFit="1" customWidth="1"/>
    <col min="1240" max="1240" width="10.42578125" bestFit="1" customWidth="1"/>
    <col min="1241" max="1241" width="7.85546875" bestFit="1" customWidth="1"/>
    <col min="1242" max="1242" width="10.42578125" bestFit="1" customWidth="1"/>
    <col min="1243" max="1243" width="7.85546875" bestFit="1" customWidth="1"/>
    <col min="1244" max="1244" width="9.5703125" bestFit="1" customWidth="1"/>
    <col min="1245" max="1245" width="10.42578125" bestFit="1" customWidth="1"/>
    <col min="1246" max="1246" width="7.85546875" bestFit="1" customWidth="1"/>
    <col min="1247" max="1247" width="10.42578125" bestFit="1" customWidth="1"/>
    <col min="1248" max="1248" width="7.85546875" bestFit="1" customWidth="1"/>
    <col min="1249" max="1249" width="10.42578125" bestFit="1" customWidth="1"/>
    <col min="1250" max="1250" width="6.85546875" bestFit="1" customWidth="1"/>
    <col min="1251" max="1251" width="9.42578125" bestFit="1" customWidth="1"/>
    <col min="1252" max="1252" width="7.85546875" bestFit="1" customWidth="1"/>
    <col min="1253" max="1253" width="10.42578125" bestFit="1" customWidth="1"/>
    <col min="1254" max="1254" width="7.85546875" bestFit="1" customWidth="1"/>
    <col min="1255" max="1255" width="10.42578125" bestFit="1" customWidth="1"/>
    <col min="1256" max="1256" width="7.85546875" bestFit="1" customWidth="1"/>
    <col min="1257" max="1257" width="9.5703125" bestFit="1" customWidth="1"/>
    <col min="1258" max="1258" width="10.42578125" bestFit="1" customWidth="1"/>
    <col min="1259" max="1259" width="7.85546875" bestFit="1" customWidth="1"/>
    <col min="1260" max="1260" width="10.42578125" bestFit="1" customWidth="1"/>
    <col min="1261" max="1261" width="6.85546875" bestFit="1" customWidth="1"/>
    <col min="1262" max="1262" width="9.42578125" bestFit="1" customWidth="1"/>
    <col min="1263" max="1263" width="7.85546875" bestFit="1" customWidth="1"/>
    <col min="1264" max="1264" width="5.5703125" bestFit="1" customWidth="1"/>
    <col min="1265" max="1265" width="10.42578125" bestFit="1" customWidth="1"/>
    <col min="1266" max="1266" width="7.85546875" bestFit="1" customWidth="1"/>
    <col min="1267" max="1267" width="9.5703125" bestFit="1" customWidth="1"/>
    <col min="1268" max="1268" width="10.42578125" bestFit="1" customWidth="1"/>
    <col min="1269" max="1269" width="7.85546875" bestFit="1" customWidth="1"/>
    <col min="1270" max="1270" width="10.42578125" bestFit="1" customWidth="1"/>
    <col min="1271" max="1271" width="7.85546875" bestFit="1" customWidth="1"/>
    <col min="1272" max="1272" width="10.42578125" bestFit="1" customWidth="1"/>
    <col min="1273" max="1273" width="6.85546875" bestFit="1" customWidth="1"/>
    <col min="1274" max="1274" width="9.42578125" bestFit="1" customWidth="1"/>
    <col min="1275" max="1275" width="7.85546875" bestFit="1" customWidth="1"/>
    <col min="1276" max="1276" width="10.42578125" bestFit="1" customWidth="1"/>
    <col min="1277" max="1277" width="7.85546875" bestFit="1" customWidth="1"/>
    <col min="1278" max="1278" width="10.42578125" bestFit="1" customWidth="1"/>
    <col min="1279" max="1279" width="7.85546875" bestFit="1" customWidth="1"/>
    <col min="1280" max="1280" width="10.42578125" bestFit="1" customWidth="1"/>
    <col min="1281" max="1281" width="7.85546875" bestFit="1" customWidth="1"/>
    <col min="1282" max="1282" width="10.42578125" bestFit="1" customWidth="1"/>
    <col min="1283" max="1283" width="7.85546875" bestFit="1" customWidth="1"/>
    <col min="1284" max="1284" width="10.42578125" bestFit="1" customWidth="1"/>
    <col min="1285" max="1285" width="6.85546875" bestFit="1" customWidth="1"/>
    <col min="1286" max="1286" width="9.5703125" bestFit="1" customWidth="1"/>
    <col min="1287" max="1287" width="9.42578125" bestFit="1" customWidth="1"/>
    <col min="1288" max="1288" width="7.85546875" bestFit="1" customWidth="1"/>
    <col min="1289" max="1289" width="10.42578125" bestFit="1" customWidth="1"/>
    <col min="1290" max="1290" width="7.85546875" bestFit="1" customWidth="1"/>
    <col min="1291" max="1291" width="10.42578125" bestFit="1" customWidth="1"/>
    <col min="1292" max="1292" width="7.85546875" bestFit="1" customWidth="1"/>
    <col min="1293" max="1293" width="5.5703125" bestFit="1" customWidth="1"/>
    <col min="1294" max="1294" width="10.42578125" bestFit="1" customWidth="1"/>
    <col min="1295" max="1295" width="7.85546875" bestFit="1" customWidth="1"/>
    <col min="1296" max="1296" width="5.5703125" bestFit="1" customWidth="1"/>
    <col min="1297" max="1297" width="9.5703125" bestFit="1" customWidth="1"/>
    <col min="1298" max="1298" width="10.42578125" bestFit="1" customWidth="1"/>
    <col min="1299" max="1299" width="5.5703125" bestFit="1" customWidth="1"/>
    <col min="1300" max="1301" width="7.85546875" bestFit="1" customWidth="1"/>
    <col min="1302" max="1302" width="10.42578125" bestFit="1" customWidth="1"/>
    <col min="1303" max="1303" width="7.85546875" bestFit="1" customWidth="1"/>
    <col min="1304" max="1304" width="5.5703125" bestFit="1" customWidth="1"/>
    <col min="1305" max="1305" width="10.42578125" bestFit="1" customWidth="1"/>
    <col min="1306" max="1306" width="7.85546875" bestFit="1" customWidth="1"/>
    <col min="1307" max="1307" width="10.42578125" bestFit="1" customWidth="1"/>
    <col min="1308" max="1308" width="7.85546875" bestFit="1" customWidth="1"/>
    <col min="1309" max="1309" width="10.42578125" bestFit="1" customWidth="1"/>
    <col min="1310" max="1310" width="7.85546875" bestFit="1" customWidth="1"/>
    <col min="1311" max="1311" width="10.42578125" bestFit="1" customWidth="1"/>
    <col min="1312" max="1312" width="6.85546875" bestFit="1" customWidth="1"/>
    <col min="1313" max="1313" width="9.42578125" bestFit="1" customWidth="1"/>
    <col min="1314" max="1314" width="7.85546875" bestFit="1" customWidth="1"/>
    <col min="1315" max="1315" width="5.5703125" bestFit="1" customWidth="1"/>
    <col min="1316" max="1316" width="9.5703125" bestFit="1" customWidth="1"/>
    <col min="1317" max="1317" width="10.42578125" bestFit="1" customWidth="1"/>
    <col min="1318" max="1318" width="7.85546875" bestFit="1" customWidth="1"/>
    <col min="1319" max="1319" width="10.42578125" bestFit="1" customWidth="1"/>
    <col min="1320" max="1320" width="7.85546875" bestFit="1" customWidth="1"/>
    <col min="1321" max="1321" width="10.42578125" bestFit="1" customWidth="1"/>
    <col min="1322" max="1322" width="7.85546875" bestFit="1" customWidth="1"/>
    <col min="1323" max="1323" width="9.5703125" bestFit="1" customWidth="1"/>
    <col min="1324" max="1324" width="10.42578125" bestFit="1" customWidth="1"/>
    <col min="1325" max="1325" width="7.85546875" bestFit="1" customWidth="1"/>
    <col min="1326" max="1326" width="10.42578125" bestFit="1" customWidth="1"/>
    <col min="1327" max="1327" width="6.85546875" bestFit="1" customWidth="1"/>
    <col min="1328" max="1328" width="9.42578125" bestFit="1" customWidth="1"/>
    <col min="1329" max="1329" width="7.85546875" bestFit="1" customWidth="1"/>
    <col min="1330" max="1330" width="9.5703125" bestFit="1" customWidth="1"/>
    <col min="1331" max="1331" width="10.42578125" bestFit="1" customWidth="1"/>
    <col min="1332" max="1332" width="7.85546875" bestFit="1" customWidth="1"/>
    <col min="1333" max="1333" width="9.5703125" bestFit="1" customWidth="1"/>
    <col min="1334" max="1334" width="10.42578125" bestFit="1" customWidth="1"/>
    <col min="1335" max="1335" width="7.85546875" bestFit="1" customWidth="1"/>
    <col min="1336" max="1336" width="9.5703125" bestFit="1" customWidth="1"/>
    <col min="1337" max="1337" width="10.42578125" bestFit="1" customWidth="1"/>
    <col min="1338" max="1338" width="7.85546875" bestFit="1" customWidth="1"/>
    <col min="1339" max="1339" width="5.5703125" bestFit="1" customWidth="1"/>
    <col min="1340" max="1340" width="10.42578125" bestFit="1" customWidth="1"/>
    <col min="1341" max="1341" width="7.85546875" bestFit="1" customWidth="1"/>
    <col min="1342" max="1342" width="9.5703125" bestFit="1" customWidth="1"/>
    <col min="1343" max="1343" width="10.42578125" bestFit="1" customWidth="1"/>
    <col min="1344" max="1344" width="6.85546875" bestFit="1" customWidth="1"/>
    <col min="1345" max="1345" width="9.42578125" bestFit="1" customWidth="1"/>
    <col min="1346" max="1346" width="7.85546875" bestFit="1" customWidth="1"/>
    <col min="1347" max="1347" width="9.5703125" bestFit="1" customWidth="1"/>
    <col min="1348" max="1348" width="10.42578125" bestFit="1" customWidth="1"/>
    <col min="1349" max="1349" width="7.85546875" bestFit="1" customWidth="1"/>
    <col min="1350" max="1350" width="10.42578125" bestFit="1" customWidth="1"/>
    <col min="1351" max="1351" width="7.85546875" bestFit="1" customWidth="1"/>
    <col min="1352" max="1352" width="9.5703125" bestFit="1" customWidth="1"/>
    <col min="1353" max="1353" width="10.42578125" bestFit="1" customWidth="1"/>
    <col min="1354" max="1354" width="7.85546875" bestFit="1" customWidth="1"/>
    <col min="1355" max="1355" width="9.5703125" bestFit="1" customWidth="1"/>
    <col min="1356" max="1356" width="10.42578125" bestFit="1" customWidth="1"/>
    <col min="1357" max="1357" width="7.85546875" bestFit="1" customWidth="1"/>
    <col min="1358" max="1358" width="10.42578125" bestFit="1" customWidth="1"/>
    <col min="1359" max="1359" width="6.85546875" bestFit="1" customWidth="1"/>
    <col min="1360" max="1360" width="9.5703125" bestFit="1" customWidth="1"/>
    <col min="1361" max="1361" width="9.42578125" bestFit="1" customWidth="1"/>
    <col min="1362" max="1362" width="7.85546875" bestFit="1" customWidth="1"/>
    <col min="1363" max="1363" width="5.5703125" bestFit="1" customWidth="1"/>
    <col min="1364" max="1364" width="10.42578125" bestFit="1" customWidth="1"/>
    <col min="1365" max="1365" width="7.85546875" bestFit="1" customWidth="1"/>
    <col min="1366" max="1366" width="5.5703125" bestFit="1" customWidth="1"/>
    <col min="1367" max="1367" width="9.5703125" bestFit="1" customWidth="1"/>
    <col min="1368" max="1368" width="10.42578125" bestFit="1" customWidth="1"/>
    <col min="1369" max="1369" width="7.85546875" bestFit="1" customWidth="1"/>
    <col min="1370" max="1370" width="5.5703125" bestFit="1" customWidth="1"/>
    <col min="1371" max="1371" width="9.5703125" bestFit="1" customWidth="1"/>
    <col min="1372" max="1372" width="10.42578125" bestFit="1" customWidth="1"/>
    <col min="1373" max="1373" width="7.85546875" bestFit="1" customWidth="1"/>
    <col min="1374" max="1374" width="5.5703125" bestFit="1" customWidth="1"/>
    <col min="1375" max="1375" width="10.42578125" bestFit="1" customWidth="1"/>
    <col min="1376" max="1376" width="7.85546875" bestFit="1" customWidth="1"/>
    <col min="1377" max="1377" width="10.42578125" bestFit="1" customWidth="1"/>
    <col min="1378" max="1378" width="6.85546875" bestFit="1" customWidth="1"/>
    <col min="1379" max="1379" width="9.42578125" bestFit="1" customWidth="1"/>
    <col min="1380" max="1380" width="7.85546875" bestFit="1" customWidth="1"/>
    <col min="1381" max="1381" width="10.42578125" bestFit="1" customWidth="1"/>
    <col min="1382" max="1382" width="7.85546875" bestFit="1" customWidth="1"/>
    <col min="1383" max="1383" width="10.42578125" bestFit="1" customWidth="1"/>
    <col min="1384" max="1384" width="6.85546875" bestFit="1" customWidth="1"/>
    <col min="1385" max="1385" width="9.42578125" bestFit="1" customWidth="1"/>
    <col min="1386" max="1386" width="7.85546875" bestFit="1" customWidth="1"/>
    <col min="1387" max="1387" width="9.5703125" bestFit="1" customWidth="1"/>
    <col min="1388" max="1388" width="10.42578125" bestFit="1" customWidth="1"/>
    <col min="1389" max="1389" width="7.85546875" bestFit="1" customWidth="1"/>
    <col min="1390" max="1390" width="10.42578125" bestFit="1" customWidth="1"/>
    <col min="1391" max="1391" width="7.85546875" bestFit="1" customWidth="1"/>
    <col min="1392" max="1392" width="10.42578125" bestFit="1" customWidth="1"/>
    <col min="1393" max="1393" width="7.85546875" bestFit="1" customWidth="1"/>
    <col min="1394" max="1394" width="10.42578125" bestFit="1" customWidth="1"/>
    <col min="1395" max="1395" width="9.5703125" bestFit="1" customWidth="1"/>
    <col min="1396" max="1396" width="10.42578125" bestFit="1" customWidth="1"/>
    <col min="1397" max="1397" width="6.85546875" bestFit="1" customWidth="1"/>
    <col min="1398" max="1398" width="5.5703125" bestFit="1" customWidth="1"/>
    <col min="1399" max="1399" width="9.42578125" bestFit="1" customWidth="1"/>
    <col min="1400" max="1400" width="7.85546875" bestFit="1" customWidth="1"/>
    <col min="1401" max="1401" width="5.5703125" bestFit="1" customWidth="1"/>
    <col min="1402" max="1402" width="9.5703125" bestFit="1" customWidth="1"/>
    <col min="1403" max="1403" width="10.42578125" bestFit="1" customWidth="1"/>
    <col min="1404" max="1404" width="7.85546875" bestFit="1" customWidth="1"/>
    <col min="1405" max="1405" width="10.42578125" bestFit="1" customWidth="1"/>
    <col min="1406" max="1406" width="6.85546875" bestFit="1" customWidth="1"/>
    <col min="1407" max="1407" width="9.42578125" bestFit="1" customWidth="1"/>
    <col min="1408" max="1408" width="7.85546875" bestFit="1" customWidth="1"/>
    <col min="1409" max="1409" width="9.5703125" bestFit="1" customWidth="1"/>
    <col min="1410" max="1410" width="10.42578125" bestFit="1" customWidth="1"/>
    <col min="1411" max="1411" width="7.85546875" bestFit="1" customWidth="1"/>
    <col min="1412" max="1412" width="10.42578125" bestFit="1" customWidth="1"/>
    <col min="1413" max="1413" width="7.85546875" bestFit="1" customWidth="1"/>
    <col min="1414" max="1414" width="10.42578125" bestFit="1" customWidth="1"/>
    <col min="1415" max="1415" width="7.85546875" bestFit="1" customWidth="1"/>
    <col min="1416" max="1416" width="10.42578125" bestFit="1" customWidth="1"/>
    <col min="1417" max="1417" width="6.85546875" bestFit="1" customWidth="1"/>
    <col min="1418" max="1418" width="9.5703125" bestFit="1" customWidth="1"/>
    <col min="1419" max="1419" width="9.42578125" bestFit="1" customWidth="1"/>
    <col min="1420" max="1420" width="7.85546875" bestFit="1" customWidth="1"/>
    <col min="1421" max="1421" width="10.42578125" bestFit="1" customWidth="1"/>
    <col min="1422" max="1422" width="7.85546875" bestFit="1" customWidth="1"/>
    <col min="1423" max="1423" width="9.5703125" bestFit="1" customWidth="1"/>
    <col min="1424" max="1424" width="10.42578125" bestFit="1" customWidth="1"/>
    <col min="1425" max="1425" width="7.85546875" bestFit="1" customWidth="1"/>
    <col min="1426" max="1426" width="10.42578125" bestFit="1" customWidth="1"/>
    <col min="1427" max="1427" width="7.85546875" bestFit="1" customWidth="1"/>
    <col min="1428" max="1428" width="10.42578125" bestFit="1" customWidth="1"/>
    <col min="1429" max="1429" width="7.85546875" bestFit="1" customWidth="1"/>
    <col min="1430" max="1430" width="10.42578125" bestFit="1" customWidth="1"/>
    <col min="1431" max="1431" width="5.5703125" bestFit="1" customWidth="1"/>
    <col min="1432" max="1433" width="7.85546875" bestFit="1" customWidth="1"/>
    <col min="1434" max="1434" width="10.42578125" bestFit="1" customWidth="1"/>
    <col min="1435" max="1435" width="7.85546875" bestFit="1" customWidth="1"/>
    <col min="1436" max="1436" width="10.42578125" bestFit="1" customWidth="1"/>
    <col min="1437" max="1437" width="7.85546875" bestFit="1" customWidth="1"/>
    <col min="1438" max="1438" width="10.42578125" bestFit="1" customWidth="1"/>
    <col min="1439" max="1439" width="6.85546875" bestFit="1" customWidth="1"/>
    <col min="1440" max="1440" width="9.42578125" bestFit="1" customWidth="1"/>
    <col min="1441" max="1441" width="7.85546875" bestFit="1" customWidth="1"/>
    <col min="1442" max="1442" width="9.5703125" bestFit="1" customWidth="1"/>
    <col min="1443" max="1443" width="10.42578125" bestFit="1" customWidth="1"/>
    <col min="1444" max="1444" width="7.85546875" bestFit="1" customWidth="1"/>
    <col min="1445" max="1445" width="9.5703125" bestFit="1" customWidth="1"/>
    <col min="1446" max="1446" width="10.42578125" bestFit="1" customWidth="1"/>
    <col min="1447" max="1447" width="7.85546875" bestFit="1" customWidth="1"/>
    <col min="1448" max="1448" width="5.5703125" bestFit="1" customWidth="1"/>
    <col min="1449" max="1449" width="10.42578125" bestFit="1" customWidth="1"/>
    <col min="1450" max="1450" width="6.85546875" bestFit="1" customWidth="1"/>
    <col min="1451" max="1451" width="9.5703125" bestFit="1" customWidth="1"/>
    <col min="1452" max="1452" width="9.42578125" bestFit="1" customWidth="1"/>
    <col min="1453" max="1453" width="7.85546875" bestFit="1" customWidth="1"/>
    <col min="1454" max="1454" width="9.5703125" bestFit="1" customWidth="1"/>
    <col min="1455" max="1455" width="10.42578125" bestFit="1" customWidth="1"/>
    <col min="1456" max="1456" width="7.85546875" bestFit="1" customWidth="1"/>
    <col min="1457" max="1457" width="10.42578125" bestFit="1" customWidth="1"/>
    <col min="1458" max="1458" width="7.85546875" bestFit="1" customWidth="1"/>
    <col min="1459" max="1459" width="5.5703125" bestFit="1" customWidth="1"/>
    <col min="1460" max="1460" width="10.42578125" bestFit="1" customWidth="1"/>
    <col min="1461" max="1461" width="7.85546875" bestFit="1" customWidth="1"/>
    <col min="1462" max="1462" width="10.42578125" bestFit="1" customWidth="1"/>
    <col min="1463" max="1463" width="7.85546875" bestFit="1" customWidth="1"/>
    <col min="1464" max="1464" width="5.5703125" bestFit="1" customWidth="1"/>
    <col min="1465" max="1465" width="10.42578125" bestFit="1" customWidth="1"/>
    <col min="1466" max="1466" width="6.85546875" bestFit="1" customWidth="1"/>
    <col min="1467" max="1467" width="5.5703125" bestFit="1" customWidth="1"/>
    <col min="1468" max="1468" width="9.5703125" bestFit="1" customWidth="1"/>
    <col min="1469" max="1469" width="9.42578125" bestFit="1" customWidth="1"/>
    <col min="1470" max="1470" width="7.85546875" bestFit="1" customWidth="1"/>
    <col min="1471" max="1471" width="10.42578125" bestFit="1" customWidth="1"/>
    <col min="1472" max="1472" width="7.85546875" bestFit="1" customWidth="1"/>
    <col min="1473" max="1473" width="10.42578125" bestFit="1" customWidth="1"/>
    <col min="1474" max="1474" width="7.85546875" bestFit="1" customWidth="1"/>
    <col min="1475" max="1475" width="5.5703125" bestFit="1" customWidth="1"/>
    <col min="1476" max="1476" width="10.42578125" bestFit="1" customWidth="1"/>
    <col min="1477" max="1477" width="7.85546875" bestFit="1" customWidth="1"/>
    <col min="1478" max="1478" width="5.5703125" bestFit="1" customWidth="1"/>
    <col min="1479" max="1479" width="10.42578125" bestFit="1" customWidth="1"/>
    <col min="1480" max="1480" width="6.85546875" bestFit="1" customWidth="1"/>
    <col min="1481" max="1481" width="9.42578125" bestFit="1" customWidth="1"/>
    <col min="1482" max="1482" width="7.85546875" bestFit="1" customWidth="1"/>
    <col min="1483" max="1483" width="10.42578125" bestFit="1" customWidth="1"/>
    <col min="1484" max="1484" width="7.85546875" bestFit="1" customWidth="1"/>
    <col min="1485" max="1485" width="5.5703125" bestFit="1" customWidth="1"/>
    <col min="1486" max="1486" width="10.42578125" bestFit="1" customWidth="1"/>
    <col min="1487" max="1487" width="7.85546875" bestFit="1" customWidth="1"/>
    <col min="1488" max="1488" width="5.5703125" bestFit="1" customWidth="1"/>
    <col min="1489" max="1489" width="10.42578125" bestFit="1" customWidth="1"/>
    <col min="1490" max="1490" width="7.85546875" bestFit="1" customWidth="1"/>
    <col min="1491" max="1491" width="10.42578125" bestFit="1" customWidth="1"/>
    <col min="1492" max="1492" width="7.85546875" bestFit="1" customWidth="1"/>
    <col min="1493" max="1493" width="9.5703125" bestFit="1" customWidth="1"/>
    <col min="1494" max="1494" width="10.42578125" bestFit="1" customWidth="1"/>
    <col min="1495" max="1495" width="6.85546875" bestFit="1" customWidth="1"/>
    <col min="1496" max="1496" width="9.42578125" bestFit="1" customWidth="1"/>
    <col min="1497" max="1497" width="7.85546875" bestFit="1" customWidth="1"/>
    <col min="1498" max="1498" width="5.5703125" bestFit="1" customWidth="1"/>
    <col min="1499" max="1499" width="10.42578125" bestFit="1" customWidth="1"/>
    <col min="1500" max="1500" width="7.85546875" bestFit="1" customWidth="1"/>
    <col min="1501" max="1501" width="5.5703125" bestFit="1" customWidth="1"/>
    <col min="1502" max="1502" width="9.5703125" bestFit="1" customWidth="1"/>
    <col min="1503" max="1503" width="10.42578125" bestFit="1" customWidth="1"/>
    <col min="1504" max="1504" width="7.85546875" bestFit="1" customWidth="1"/>
    <col min="1505" max="1505" width="10.42578125" bestFit="1" customWidth="1"/>
    <col min="1506" max="1506" width="7.85546875" bestFit="1" customWidth="1"/>
    <col min="1507" max="1507" width="10.42578125" bestFit="1" customWidth="1"/>
    <col min="1508" max="1508" width="7.85546875" bestFit="1" customWidth="1"/>
    <col min="1509" max="1509" width="10.42578125" bestFit="1" customWidth="1"/>
    <col min="1510" max="1510" width="6.85546875" bestFit="1" customWidth="1"/>
    <col min="1511" max="1511" width="5.5703125" bestFit="1" customWidth="1"/>
    <col min="1512" max="1512" width="9.42578125" bestFit="1" customWidth="1"/>
    <col min="1513" max="1513" width="7.85546875" bestFit="1" customWidth="1"/>
    <col min="1514" max="1514" width="10.42578125" bestFit="1" customWidth="1"/>
    <col min="1515" max="1515" width="7.85546875" bestFit="1" customWidth="1"/>
    <col min="1516" max="1516" width="5.5703125" bestFit="1" customWidth="1"/>
    <col min="1517" max="1517" width="10.42578125" bestFit="1" customWidth="1"/>
    <col min="1518" max="1518" width="7.85546875" bestFit="1" customWidth="1"/>
    <col min="1519" max="1519" width="10.42578125" bestFit="1" customWidth="1"/>
    <col min="1520" max="1520" width="7.85546875" bestFit="1" customWidth="1"/>
    <col min="1521" max="1521" width="5.5703125" bestFit="1" customWidth="1"/>
    <col min="1522" max="1522" width="9.5703125" bestFit="1" customWidth="1"/>
    <col min="1523" max="1523" width="10.42578125" bestFit="1" customWidth="1"/>
    <col min="1524" max="1524" width="7.85546875" bestFit="1" customWidth="1"/>
    <col min="1525" max="1525" width="10.42578125" bestFit="1" customWidth="1"/>
    <col min="1526" max="1526" width="6.85546875" bestFit="1" customWidth="1"/>
    <col min="1527" max="1527" width="9.5703125" bestFit="1" customWidth="1"/>
    <col min="1528" max="1528" width="9.42578125" bestFit="1" customWidth="1"/>
    <col min="1529" max="1529" width="7.85546875" bestFit="1" customWidth="1"/>
    <col min="1530" max="1530" width="9.5703125" bestFit="1" customWidth="1"/>
    <col min="1531" max="1531" width="10.42578125" bestFit="1" customWidth="1"/>
    <col min="1532" max="1532" width="7.85546875" bestFit="1" customWidth="1"/>
    <col min="1533" max="1533" width="10.42578125" bestFit="1" customWidth="1"/>
    <col min="1534" max="1534" width="7.85546875" bestFit="1" customWidth="1"/>
    <col min="1535" max="1535" width="10.42578125" bestFit="1" customWidth="1"/>
    <col min="1536" max="1536" width="7.85546875" bestFit="1" customWidth="1"/>
    <col min="1537" max="1537" width="10.42578125" bestFit="1" customWidth="1"/>
    <col min="1538" max="1538" width="7.85546875" bestFit="1" customWidth="1"/>
    <col min="1539" max="1539" width="10.42578125" bestFit="1" customWidth="1"/>
    <col min="1540" max="1540" width="6.85546875" bestFit="1" customWidth="1"/>
    <col min="1541" max="1541" width="5.5703125" bestFit="1" customWidth="1"/>
    <col min="1542" max="1542" width="9.42578125" bestFit="1" customWidth="1"/>
    <col min="1543" max="1543" width="7.85546875" bestFit="1" customWidth="1"/>
    <col min="1544" max="1544" width="10.42578125" bestFit="1" customWidth="1"/>
    <col min="1545" max="1545" width="7.85546875" bestFit="1" customWidth="1"/>
    <col min="1546" max="1546" width="10.42578125" bestFit="1" customWidth="1"/>
    <col min="1547" max="1547" width="7.85546875" bestFit="1" customWidth="1"/>
    <col min="1548" max="1548" width="10.42578125" bestFit="1" customWidth="1"/>
    <col min="1549" max="1549" width="7.85546875" bestFit="1" customWidth="1"/>
    <col min="1550" max="1550" width="10.42578125" bestFit="1" customWidth="1"/>
    <col min="1551" max="1551" width="6.85546875" bestFit="1" customWidth="1"/>
    <col min="1552" max="1552" width="9.42578125" bestFit="1" customWidth="1"/>
    <col min="1553" max="1553" width="7.85546875" bestFit="1" customWidth="1"/>
    <col min="1554" max="1554" width="5.5703125" bestFit="1" customWidth="1"/>
    <col min="1555" max="1555" width="10.42578125" bestFit="1" customWidth="1"/>
    <col min="1556" max="1556" width="7.85546875" bestFit="1" customWidth="1"/>
    <col min="1557" max="1557" width="10.42578125" bestFit="1" customWidth="1"/>
    <col min="1558" max="1558" width="7.85546875" bestFit="1" customWidth="1"/>
    <col min="1559" max="1559" width="5.5703125" bestFit="1" customWidth="1"/>
    <col min="1560" max="1560" width="9.5703125" bestFit="1" customWidth="1"/>
    <col min="1561" max="1561" width="10.42578125" bestFit="1" customWidth="1"/>
    <col min="1562" max="1562" width="7.85546875" bestFit="1" customWidth="1"/>
    <col min="1563" max="1563" width="5.5703125" bestFit="1" customWidth="1"/>
    <col min="1564" max="1564" width="10.42578125" bestFit="1" customWidth="1"/>
    <col min="1565" max="1565" width="5.5703125" bestFit="1" customWidth="1"/>
    <col min="1566" max="1566" width="9.5703125" bestFit="1" customWidth="1"/>
    <col min="1567" max="1568" width="7.85546875" bestFit="1" customWidth="1"/>
    <col min="1569" max="1569" width="5.5703125" bestFit="1" customWidth="1"/>
    <col min="1570" max="1570" width="10.42578125" bestFit="1" customWidth="1"/>
    <col min="1571" max="1571" width="7.85546875" bestFit="1" customWidth="1"/>
    <col min="1572" max="1572" width="10.42578125" bestFit="1" customWidth="1"/>
    <col min="1573" max="1573" width="7.85546875" bestFit="1" customWidth="1"/>
    <col min="1574" max="1574" width="10.42578125" bestFit="1" customWidth="1"/>
    <col min="1575" max="1575" width="7.85546875" bestFit="1" customWidth="1"/>
    <col min="1576" max="1576" width="10.42578125" bestFit="1" customWidth="1"/>
    <col min="1577" max="1577" width="7.85546875" bestFit="1" customWidth="1"/>
    <col min="1578" max="1578" width="10.42578125" bestFit="1" customWidth="1"/>
    <col min="1579" max="1579" width="6.85546875" bestFit="1" customWidth="1"/>
    <col min="1580" max="1580" width="9.42578125" bestFit="1" customWidth="1"/>
    <col min="1581" max="1581" width="7.85546875" bestFit="1" customWidth="1"/>
    <col min="1582" max="1582" width="10.42578125" bestFit="1" customWidth="1"/>
    <col min="1583" max="1583" width="7.85546875" bestFit="1" customWidth="1"/>
    <col min="1584" max="1584" width="10.42578125" bestFit="1" customWidth="1"/>
    <col min="1585" max="1585" width="7.85546875" bestFit="1" customWidth="1"/>
    <col min="1586" max="1586" width="5.5703125" bestFit="1" customWidth="1"/>
    <col min="1587" max="1587" width="10.42578125" bestFit="1" customWidth="1"/>
    <col min="1588" max="1588" width="7.85546875" bestFit="1" customWidth="1"/>
    <col min="1589" max="1589" width="5.5703125" bestFit="1" customWidth="1"/>
    <col min="1590" max="1590" width="10.42578125" bestFit="1" customWidth="1"/>
    <col min="1591" max="1591" width="6.85546875" bestFit="1" customWidth="1"/>
    <col min="1592" max="1592" width="9.42578125" bestFit="1" customWidth="1"/>
    <col min="1593" max="1593" width="7.85546875" bestFit="1" customWidth="1"/>
    <col min="1594" max="1594" width="10.42578125" bestFit="1" customWidth="1"/>
    <col min="1595" max="1595" width="7.85546875" bestFit="1" customWidth="1"/>
    <col min="1596" max="1596" width="10.42578125" bestFit="1" customWidth="1"/>
    <col min="1597" max="1597" width="7.85546875" bestFit="1" customWidth="1"/>
    <col min="1598" max="1598" width="10.42578125" bestFit="1" customWidth="1"/>
    <col min="1599" max="1599" width="7.85546875" bestFit="1" customWidth="1"/>
    <col min="1600" max="1600" width="9.5703125" bestFit="1" customWidth="1"/>
    <col min="1601" max="1601" width="10.42578125" bestFit="1" customWidth="1"/>
    <col min="1602" max="1602" width="7.85546875" bestFit="1" customWidth="1"/>
    <col min="1603" max="1603" width="10.42578125" bestFit="1" customWidth="1"/>
    <col min="1604" max="1604" width="6.85546875" bestFit="1" customWidth="1"/>
    <col min="1605" max="1605" width="9.42578125" bestFit="1" customWidth="1"/>
    <col min="1606" max="1606" width="7.85546875" bestFit="1" customWidth="1"/>
    <col min="1607" max="1607" width="10.42578125" bestFit="1" customWidth="1"/>
    <col min="1608" max="1608" width="7.85546875" bestFit="1" customWidth="1"/>
    <col min="1609" max="1609" width="10.42578125" bestFit="1" customWidth="1"/>
    <col min="1610" max="1610" width="7.85546875" bestFit="1" customWidth="1"/>
    <col min="1611" max="1611" width="10.42578125" bestFit="1" customWidth="1"/>
    <col min="1612" max="1612" width="7.85546875" bestFit="1" customWidth="1"/>
    <col min="1613" max="1613" width="10.42578125" bestFit="1" customWidth="1"/>
    <col min="1614" max="1614" width="7.85546875" bestFit="1" customWidth="1"/>
    <col min="1615" max="1615" width="10.42578125" bestFit="1" customWidth="1"/>
    <col min="1616" max="1616" width="6.85546875" bestFit="1" customWidth="1"/>
    <col min="1617" max="1617" width="9.42578125" bestFit="1" customWidth="1"/>
    <col min="1618" max="1618" width="7.85546875" bestFit="1" customWidth="1"/>
    <col min="1619" max="1619" width="5.5703125" bestFit="1" customWidth="1"/>
    <col min="1620" max="1620" width="10.42578125" bestFit="1" customWidth="1"/>
    <col min="1621" max="1621" width="7.85546875" bestFit="1" customWidth="1"/>
    <col min="1622" max="1622" width="10.42578125" bestFit="1" customWidth="1"/>
    <col min="1623" max="1623" width="7.85546875" bestFit="1" customWidth="1"/>
    <col min="1624" max="1624" width="10.42578125" bestFit="1" customWidth="1"/>
    <col min="1625" max="1625" width="7.85546875" bestFit="1" customWidth="1"/>
    <col min="1626" max="1626" width="5.5703125" bestFit="1" customWidth="1"/>
    <col min="1627" max="1627" width="10.42578125" bestFit="1" customWidth="1"/>
    <col min="1628" max="1628" width="6.85546875" bestFit="1" customWidth="1"/>
    <col min="1629" max="1629" width="5.5703125" bestFit="1" customWidth="1"/>
    <col min="1630" max="1630" width="9.5703125" bestFit="1" customWidth="1"/>
    <col min="1631" max="1631" width="9.42578125" bestFit="1" customWidth="1"/>
    <col min="1632" max="1632" width="7.85546875" bestFit="1" customWidth="1"/>
    <col min="1633" max="1633" width="10.42578125" bestFit="1" customWidth="1"/>
    <col min="1634" max="1634" width="7.85546875" bestFit="1" customWidth="1"/>
    <col min="1635" max="1635" width="10.42578125" bestFit="1" customWidth="1"/>
    <col min="1636" max="1636" width="7.85546875" bestFit="1" customWidth="1"/>
    <col min="1637" max="1637" width="10.42578125" bestFit="1" customWidth="1"/>
    <col min="1638" max="1638" width="7.85546875" bestFit="1" customWidth="1"/>
    <col min="1639" max="1639" width="10.42578125" bestFit="1" customWidth="1"/>
    <col min="1640" max="1640" width="7.85546875" bestFit="1" customWidth="1"/>
    <col min="1641" max="1641" width="10.42578125" bestFit="1" customWidth="1"/>
    <col min="1642" max="1642" width="6.85546875" bestFit="1" customWidth="1"/>
    <col min="1643" max="1643" width="9.5703125" bestFit="1" customWidth="1"/>
    <col min="1644" max="1644" width="9.42578125" bestFit="1" customWidth="1"/>
    <col min="1645" max="1645" width="7.85546875" bestFit="1" customWidth="1"/>
    <col min="1646" max="1646" width="5.5703125" bestFit="1" customWidth="1"/>
    <col min="1647" max="1647" width="10.42578125" bestFit="1" customWidth="1"/>
    <col min="1648" max="1648" width="7.85546875" bestFit="1" customWidth="1"/>
    <col min="1649" max="1649" width="10.42578125" bestFit="1" customWidth="1"/>
    <col min="1650" max="1650" width="7.85546875" bestFit="1" customWidth="1"/>
    <col min="1651" max="1651" width="10.42578125" bestFit="1" customWidth="1"/>
    <col min="1652" max="1652" width="6.85546875" bestFit="1" customWidth="1"/>
    <col min="1653" max="1653" width="9.5703125" bestFit="1" customWidth="1"/>
    <col min="1654" max="1654" width="9.42578125" bestFit="1" customWidth="1"/>
    <col min="1655" max="1655" width="7.85546875" bestFit="1" customWidth="1"/>
    <col min="1656" max="1656" width="10.42578125" bestFit="1" customWidth="1"/>
    <col min="1657" max="1657" width="7.85546875" bestFit="1" customWidth="1"/>
    <col min="1658" max="1658" width="10.42578125" bestFit="1" customWidth="1"/>
    <col min="1659" max="1659" width="7.85546875" bestFit="1" customWidth="1"/>
    <col min="1660" max="1660" width="10.42578125" bestFit="1" customWidth="1"/>
    <col min="1661" max="1661" width="7.85546875" bestFit="1" customWidth="1"/>
    <col min="1662" max="1662" width="10.42578125" bestFit="1" customWidth="1"/>
    <col min="1663" max="1663" width="7.85546875" bestFit="1" customWidth="1"/>
    <col min="1664" max="1664" width="10.42578125" bestFit="1" customWidth="1"/>
    <col min="1665" max="1665" width="6.85546875" bestFit="1" customWidth="1"/>
    <col min="1666" max="1666" width="9.42578125" bestFit="1" customWidth="1"/>
    <col min="1667" max="1667" width="7.85546875" bestFit="1" customWidth="1"/>
    <col min="1668" max="1668" width="10.42578125" bestFit="1" customWidth="1"/>
    <col min="1669" max="1669" width="7.85546875" bestFit="1" customWidth="1"/>
    <col min="1670" max="1670" width="9.5703125" bestFit="1" customWidth="1"/>
    <col min="1671" max="1671" width="10.42578125" bestFit="1" customWidth="1"/>
    <col min="1672" max="1672" width="7.85546875" bestFit="1" customWidth="1"/>
    <col min="1673" max="1673" width="10.42578125" bestFit="1" customWidth="1"/>
    <col min="1674" max="1674" width="7.85546875" bestFit="1" customWidth="1"/>
    <col min="1675" max="1675" width="9.5703125" bestFit="1" customWidth="1"/>
    <col min="1676" max="1676" width="10.42578125" bestFit="1" customWidth="1"/>
    <col min="1677" max="1677" width="6.85546875" bestFit="1" customWidth="1"/>
    <col min="1678" max="1678" width="5.5703125" bestFit="1" customWidth="1"/>
    <col min="1679" max="1679" width="9.42578125" bestFit="1" customWidth="1"/>
    <col min="1680" max="1680" width="7.85546875" bestFit="1" customWidth="1"/>
    <col min="1681" max="1681" width="10.42578125" bestFit="1" customWidth="1"/>
    <col min="1682" max="1682" width="7.85546875" bestFit="1" customWidth="1"/>
    <col min="1683" max="1683" width="10.42578125" bestFit="1" customWidth="1"/>
    <col min="1684" max="1684" width="7.85546875" bestFit="1" customWidth="1"/>
    <col min="1685" max="1685" width="10.42578125" bestFit="1" customWidth="1"/>
    <col min="1686" max="1686" width="7.85546875" bestFit="1" customWidth="1"/>
    <col min="1687" max="1687" width="10.42578125" bestFit="1" customWidth="1"/>
    <col min="1688" max="1688" width="5.5703125" bestFit="1" customWidth="1"/>
    <col min="1689" max="1690" width="7.85546875" bestFit="1" customWidth="1"/>
    <col min="1691" max="1691" width="10.42578125" bestFit="1" customWidth="1"/>
    <col min="1692" max="1692" width="7.85546875" bestFit="1" customWidth="1"/>
    <col min="1693" max="1693" width="10.42578125" bestFit="1" customWidth="1"/>
    <col min="1694" max="1694" width="7.85546875" bestFit="1" customWidth="1"/>
    <col min="1695" max="1695" width="10.42578125" bestFit="1" customWidth="1"/>
    <col min="1696" max="1696" width="6.85546875" bestFit="1" customWidth="1"/>
    <col min="1697" max="1697" width="9.42578125" bestFit="1" customWidth="1"/>
    <col min="1698" max="1698" width="7.85546875" bestFit="1" customWidth="1"/>
    <col min="1699" max="1699" width="10.42578125" bestFit="1" customWidth="1"/>
    <col min="1700" max="1700" width="7.85546875" bestFit="1" customWidth="1"/>
    <col min="1701" max="1701" width="10.42578125" bestFit="1" customWidth="1"/>
    <col min="1702" max="1702" width="7.85546875" bestFit="1" customWidth="1"/>
    <col min="1703" max="1703" width="5.5703125" bestFit="1" customWidth="1"/>
    <col min="1704" max="1704" width="9.5703125" bestFit="1" customWidth="1"/>
    <col min="1705" max="1705" width="10.42578125" bestFit="1" customWidth="1"/>
    <col min="1706" max="1706" width="7.85546875" bestFit="1" customWidth="1"/>
    <col min="1707" max="1707" width="10.42578125" bestFit="1" customWidth="1"/>
    <col min="1708" max="1708" width="7.85546875" bestFit="1" customWidth="1"/>
    <col min="1709" max="1709" width="10.42578125" bestFit="1" customWidth="1"/>
    <col min="1710" max="1710" width="6.85546875" bestFit="1" customWidth="1"/>
    <col min="1711" max="1711" width="9.42578125" bestFit="1" customWidth="1"/>
    <col min="1712" max="1712" width="7.85546875" bestFit="1" customWidth="1"/>
    <col min="1713" max="1713" width="5.5703125" bestFit="1" customWidth="1"/>
    <col min="1714" max="1714" width="10.42578125" bestFit="1" customWidth="1"/>
    <col min="1715" max="1715" width="7.85546875" bestFit="1" customWidth="1"/>
    <col min="1716" max="1716" width="10.42578125" bestFit="1" customWidth="1"/>
    <col min="1717" max="1717" width="7.85546875" bestFit="1" customWidth="1"/>
    <col min="1718" max="1718" width="10.42578125" bestFit="1" customWidth="1"/>
    <col min="1719" max="1719" width="7.85546875" bestFit="1" customWidth="1"/>
    <col min="1720" max="1720" width="10.42578125" bestFit="1" customWidth="1"/>
    <col min="1721" max="1721" width="7.85546875" bestFit="1" customWidth="1"/>
    <col min="1722" max="1722" width="5.5703125" bestFit="1" customWidth="1"/>
    <col min="1723" max="1723" width="10.42578125" bestFit="1" customWidth="1"/>
    <col min="1724" max="1724" width="6.85546875" bestFit="1" customWidth="1"/>
    <col min="1725" max="1725" width="9.42578125" bestFit="1" customWidth="1"/>
    <col min="1726" max="1726" width="7.85546875" bestFit="1" customWidth="1"/>
    <col min="1727" max="1727" width="10.42578125" bestFit="1" customWidth="1"/>
    <col min="1728" max="1728" width="7.85546875" bestFit="1" customWidth="1"/>
    <col min="1729" max="1729" width="10.42578125" bestFit="1" customWidth="1"/>
    <col min="1730" max="1730" width="7.85546875" bestFit="1" customWidth="1"/>
    <col min="1731" max="1731" width="9.5703125" bestFit="1" customWidth="1"/>
    <col min="1732" max="1732" width="10.42578125" bestFit="1" customWidth="1"/>
    <col min="1733" max="1733" width="6.85546875" bestFit="1" customWidth="1"/>
    <col min="1734" max="1734" width="9.42578125" bestFit="1" customWidth="1"/>
    <col min="1735" max="1735" width="7.85546875" bestFit="1" customWidth="1"/>
    <col min="1736" max="1736" width="10.42578125" bestFit="1" customWidth="1"/>
    <col min="1737" max="1737" width="7.85546875" bestFit="1" customWidth="1"/>
    <col min="1738" max="1738" width="10.42578125" bestFit="1" customWidth="1"/>
    <col min="1739" max="1739" width="7.85546875" bestFit="1" customWidth="1"/>
    <col min="1740" max="1740" width="10.42578125" bestFit="1" customWidth="1"/>
    <col min="1741" max="1741" width="7.85546875" bestFit="1" customWidth="1"/>
    <col min="1742" max="1742" width="10.42578125" bestFit="1" customWidth="1"/>
    <col min="1743" max="1743" width="7.85546875" bestFit="1" customWidth="1"/>
    <col min="1744" max="1744" width="10.42578125" bestFit="1" customWidth="1"/>
    <col min="1745" max="1745" width="6.85546875" bestFit="1" customWidth="1"/>
    <col min="1746" max="1746" width="5.5703125" bestFit="1" customWidth="1"/>
    <col min="1747" max="1747" width="9.5703125" bestFit="1" customWidth="1"/>
    <col min="1748" max="1748" width="9.42578125" bestFit="1" customWidth="1"/>
    <col min="1749" max="1749" width="7.85546875" bestFit="1" customWidth="1"/>
    <col min="1750" max="1750" width="10.42578125" bestFit="1" customWidth="1"/>
    <col min="1751" max="1751" width="7.85546875" bestFit="1" customWidth="1"/>
    <col min="1752" max="1752" width="5.5703125" bestFit="1" customWidth="1"/>
    <col min="1753" max="1753" width="10.42578125" bestFit="1" customWidth="1"/>
    <col min="1754" max="1754" width="7.85546875" bestFit="1" customWidth="1"/>
    <col min="1755" max="1755" width="10.42578125" bestFit="1" customWidth="1"/>
    <col min="1756" max="1756" width="7.85546875" bestFit="1" customWidth="1"/>
    <col min="1757" max="1757" width="5.5703125" bestFit="1" customWidth="1"/>
    <col min="1758" max="1758" width="10.42578125" bestFit="1" customWidth="1"/>
    <col min="1759" max="1759" width="7.85546875" bestFit="1" customWidth="1"/>
    <col min="1760" max="1760" width="5.5703125" bestFit="1" customWidth="1"/>
    <col min="1761" max="1761" width="10.42578125" bestFit="1" customWidth="1"/>
    <col min="1762" max="1762" width="6.85546875" bestFit="1" customWidth="1"/>
    <col min="1763" max="1763" width="5.5703125" bestFit="1" customWidth="1"/>
    <col min="1764" max="1764" width="9.42578125" bestFit="1" customWidth="1"/>
    <col min="1765" max="1765" width="7.85546875" bestFit="1" customWidth="1"/>
    <col min="1766" max="1766" width="9.5703125" bestFit="1" customWidth="1"/>
    <col min="1767" max="1767" width="10.42578125" bestFit="1" customWidth="1"/>
    <col min="1768" max="1768" width="7.85546875" bestFit="1" customWidth="1"/>
    <col min="1769" max="1769" width="10.42578125" bestFit="1" customWidth="1"/>
    <col min="1770" max="1770" width="7.85546875" bestFit="1" customWidth="1"/>
    <col min="1771" max="1771" width="10.42578125" bestFit="1" customWidth="1"/>
    <col min="1772" max="1772" width="7.85546875" bestFit="1" customWidth="1"/>
    <col min="1773" max="1773" width="9.5703125" bestFit="1" customWidth="1"/>
    <col min="1774" max="1774" width="10.42578125" bestFit="1" customWidth="1"/>
    <col min="1775" max="1775" width="7.85546875" bestFit="1" customWidth="1"/>
    <col min="1776" max="1776" width="10.42578125" bestFit="1" customWidth="1"/>
    <col min="1777" max="1777" width="6.85546875" bestFit="1" customWidth="1"/>
    <col min="1778" max="1778" width="5.5703125" bestFit="1" customWidth="1"/>
    <col min="1779" max="1779" width="9.42578125" bestFit="1" customWidth="1"/>
    <col min="1780" max="1780" width="7.85546875" bestFit="1" customWidth="1"/>
    <col min="1781" max="1781" width="5.5703125" bestFit="1" customWidth="1"/>
    <col min="1782" max="1782" width="9.5703125" bestFit="1" customWidth="1"/>
    <col min="1783" max="1783" width="10.42578125" bestFit="1" customWidth="1"/>
    <col min="1784" max="1784" width="7.85546875" bestFit="1" customWidth="1"/>
    <col min="1785" max="1785" width="10.42578125" bestFit="1" customWidth="1"/>
    <col min="1786" max="1786" width="7.85546875" bestFit="1" customWidth="1"/>
    <col min="1787" max="1787" width="5.5703125" bestFit="1" customWidth="1"/>
    <col min="1788" max="1788" width="9.5703125" bestFit="1" customWidth="1"/>
    <col min="1789" max="1789" width="10.42578125" bestFit="1" customWidth="1"/>
    <col min="1790" max="1790" width="7.85546875" bestFit="1" customWidth="1"/>
    <col min="1791" max="1791" width="10.42578125" bestFit="1" customWidth="1"/>
    <col min="1792" max="1792" width="7.85546875" bestFit="1" customWidth="1"/>
    <col min="1793" max="1793" width="10.42578125" bestFit="1" customWidth="1"/>
    <col min="1794" max="1794" width="6.85546875" bestFit="1" customWidth="1"/>
    <col min="1795" max="1795" width="9.42578125" bestFit="1" customWidth="1"/>
    <col min="1796" max="1796" width="7.85546875" bestFit="1" customWidth="1"/>
    <col min="1797" max="1797" width="10.42578125" bestFit="1" customWidth="1"/>
    <col min="1798" max="1798" width="7.85546875" bestFit="1" customWidth="1"/>
    <col min="1799" max="1799" width="10.42578125" bestFit="1" customWidth="1"/>
    <col min="1800" max="1800" width="7.85546875" bestFit="1" customWidth="1"/>
    <col min="1801" max="1801" width="10.42578125" bestFit="1" customWidth="1"/>
    <col min="1802" max="1802" width="7.85546875" bestFit="1" customWidth="1"/>
    <col min="1803" max="1803" width="10.42578125" bestFit="1" customWidth="1"/>
    <col min="1804" max="1804" width="7.85546875" bestFit="1" customWidth="1"/>
    <col min="1805" max="1805" width="10.42578125" bestFit="1" customWidth="1"/>
    <col min="1806" max="1806" width="6.85546875" bestFit="1" customWidth="1"/>
    <col min="1807" max="1807" width="9.42578125" bestFit="1" customWidth="1"/>
    <col min="1808" max="1808" width="7.85546875" bestFit="1" customWidth="1"/>
    <col min="1809" max="1809" width="10.42578125" bestFit="1" customWidth="1"/>
    <col min="1810" max="1810" width="7.85546875" bestFit="1" customWidth="1"/>
    <col min="1811" max="1811" width="10.42578125" bestFit="1" customWidth="1"/>
    <col min="1812" max="1812" width="7.85546875" bestFit="1" customWidth="1"/>
    <col min="1813" max="1813" width="10.42578125" bestFit="1" customWidth="1"/>
    <col min="1814" max="1814" width="7.85546875" bestFit="1" customWidth="1"/>
    <col min="1815" max="1815" width="10.42578125" bestFit="1" customWidth="1"/>
    <col min="1816" max="1816" width="7.85546875" bestFit="1" customWidth="1"/>
    <col min="1817" max="1817" width="10.42578125" bestFit="1" customWidth="1"/>
    <col min="1818" max="1818" width="5.5703125" bestFit="1" customWidth="1"/>
    <col min="1819" max="1820" width="7.85546875" bestFit="1" customWidth="1"/>
    <col min="1821" max="1821" width="10.42578125" bestFit="1" customWidth="1"/>
    <col min="1822" max="1822" width="7.85546875" bestFit="1" customWidth="1"/>
    <col min="1823" max="1823" width="5.5703125" bestFit="1" customWidth="1"/>
    <col min="1824" max="1824" width="10.42578125" bestFit="1" customWidth="1"/>
    <col min="1825" max="1825" width="7.85546875" bestFit="1" customWidth="1"/>
    <col min="1826" max="1826" width="10.42578125" bestFit="1" customWidth="1"/>
    <col min="1827" max="1827" width="7.85546875" bestFit="1" customWidth="1"/>
    <col min="1828" max="1828" width="10.42578125" bestFit="1" customWidth="1"/>
    <col min="1829" max="1829" width="6.85546875" bestFit="1" customWidth="1"/>
    <col min="1830" max="1830" width="9.42578125" bestFit="1" customWidth="1"/>
    <col min="1831" max="1831" width="7.85546875" bestFit="1" customWidth="1"/>
    <col min="1832" max="1832" width="5.5703125" bestFit="1" customWidth="1"/>
    <col min="1833" max="1833" width="9.5703125" bestFit="1" customWidth="1"/>
    <col min="1834" max="1834" width="10.42578125" bestFit="1" customWidth="1"/>
    <col min="1835" max="1835" width="7.85546875" bestFit="1" customWidth="1"/>
    <col min="1836" max="1836" width="10.42578125" bestFit="1" customWidth="1"/>
    <col min="1837" max="1837" width="7.85546875" bestFit="1" customWidth="1"/>
    <col min="1838" max="1838" width="5.5703125" bestFit="1" customWidth="1"/>
    <col min="1839" max="1839" width="10.42578125" bestFit="1" customWidth="1"/>
    <col min="1840" max="1840" width="7.85546875" bestFit="1" customWidth="1"/>
    <col min="1841" max="1841" width="10.42578125" bestFit="1" customWidth="1"/>
    <col min="1842" max="1842" width="6.85546875" bestFit="1" customWidth="1"/>
    <col min="1843" max="1843" width="9.42578125" bestFit="1" customWidth="1"/>
    <col min="1844" max="1844" width="7.85546875" bestFit="1" customWidth="1"/>
    <col min="1845" max="1845" width="10.42578125" bestFit="1" customWidth="1"/>
    <col min="1846" max="1846" width="7.85546875" bestFit="1" customWidth="1"/>
    <col min="1847" max="1847" width="10.42578125" bestFit="1" customWidth="1"/>
    <col min="1848" max="1848" width="7.85546875" bestFit="1" customWidth="1"/>
    <col min="1849" max="1849" width="10.42578125" bestFit="1" customWidth="1"/>
    <col min="1850" max="1850" width="7.85546875" bestFit="1" customWidth="1"/>
    <col min="1851" max="1851" width="10.42578125" bestFit="1" customWidth="1"/>
    <col min="1852" max="1852" width="7.85546875" bestFit="1" customWidth="1"/>
    <col min="1853" max="1853" width="10.42578125" bestFit="1" customWidth="1"/>
    <col min="1854" max="1854" width="6.85546875" bestFit="1" customWidth="1"/>
    <col min="1855" max="1855" width="9.42578125" bestFit="1" customWidth="1"/>
    <col min="1856" max="1856" width="7.85546875" bestFit="1" customWidth="1"/>
    <col min="1857" max="1857" width="10.42578125" bestFit="1" customWidth="1"/>
    <col min="1858" max="1858" width="7.85546875" bestFit="1" customWidth="1"/>
    <col min="1859" max="1859" width="5.5703125" bestFit="1" customWidth="1"/>
    <col min="1860" max="1860" width="10.42578125" bestFit="1" customWidth="1"/>
    <col min="1861" max="1861" width="7.85546875" bestFit="1" customWidth="1"/>
    <col min="1862" max="1862" width="10.42578125" bestFit="1" customWidth="1"/>
    <col min="1863" max="1863" width="6.85546875" bestFit="1" customWidth="1"/>
    <col min="1864" max="1864" width="9.42578125" bestFit="1" customWidth="1"/>
    <col min="1865" max="1865" width="7.85546875" bestFit="1" customWidth="1"/>
    <col min="1866" max="1866" width="10.42578125" bestFit="1" customWidth="1"/>
    <col min="1867" max="1867" width="7.85546875" bestFit="1" customWidth="1"/>
    <col min="1868" max="1868" width="9.5703125" bestFit="1" customWidth="1"/>
    <col min="1869" max="1869" width="10.42578125" bestFit="1" customWidth="1"/>
    <col min="1870" max="1870" width="7.85546875" bestFit="1" customWidth="1"/>
    <col min="1871" max="1871" width="10.42578125" bestFit="1" customWidth="1"/>
    <col min="1872" max="1872" width="7.85546875" bestFit="1" customWidth="1"/>
    <col min="1873" max="1873" width="9.5703125" bestFit="1" customWidth="1"/>
    <col min="1874" max="1874" width="10.42578125" bestFit="1" customWidth="1"/>
    <col min="1875" max="1875" width="7.85546875" bestFit="1" customWidth="1"/>
    <col min="1876" max="1876" width="10.42578125" bestFit="1" customWidth="1"/>
    <col min="1877" max="1877" width="7.85546875" bestFit="1" customWidth="1"/>
    <col min="1878" max="1878" width="10.42578125" bestFit="1" customWidth="1"/>
    <col min="1879" max="1879" width="7.85546875" bestFit="1" customWidth="1"/>
    <col min="1880" max="1880" width="10.42578125" bestFit="1" customWidth="1"/>
    <col min="1881" max="1881" width="7.85546875" bestFit="1" customWidth="1"/>
    <col min="1882" max="1882" width="5.5703125" bestFit="1" customWidth="1"/>
    <col min="1883" max="1883" width="10.42578125" bestFit="1" customWidth="1"/>
    <col min="1884" max="1884" width="7.85546875" bestFit="1" customWidth="1"/>
    <col min="1885" max="1885" width="10.42578125" bestFit="1" customWidth="1"/>
    <col min="1886" max="1886" width="6.85546875" bestFit="1" customWidth="1"/>
    <col min="1887" max="1887" width="9.42578125" bestFit="1" customWidth="1"/>
    <col min="1888" max="1888" width="7.85546875" bestFit="1" customWidth="1"/>
    <col min="1889" max="1889" width="10.42578125" bestFit="1" customWidth="1"/>
    <col min="1890" max="1890" width="7.85546875" bestFit="1" customWidth="1"/>
    <col min="1891" max="1891" width="10.42578125" bestFit="1" customWidth="1"/>
    <col min="1892" max="1892" width="6.85546875" bestFit="1" customWidth="1"/>
    <col min="1893" max="1893" width="9.42578125" bestFit="1" customWidth="1"/>
    <col min="1894" max="1894" width="7.85546875" bestFit="1" customWidth="1"/>
    <col min="1895" max="1895" width="10.42578125" bestFit="1" customWidth="1"/>
    <col min="1896" max="1896" width="7.85546875" bestFit="1" customWidth="1"/>
    <col min="1897" max="1897" width="10.42578125" bestFit="1" customWidth="1"/>
    <col min="1898" max="1898" width="7.85546875" bestFit="1" customWidth="1"/>
    <col min="1899" max="1899" width="10.42578125" bestFit="1" customWidth="1"/>
    <col min="1900" max="1900" width="9.5703125" bestFit="1" customWidth="1"/>
    <col min="1901" max="1901" width="10.42578125" bestFit="1" customWidth="1"/>
    <col min="1902" max="1902" width="6.85546875" bestFit="1" customWidth="1"/>
    <col min="1903" max="1903" width="9.42578125" bestFit="1" customWidth="1"/>
    <col min="1904" max="1904" width="7.85546875" bestFit="1" customWidth="1"/>
    <col min="1905" max="1905" width="10.42578125" bestFit="1" customWidth="1"/>
    <col min="1906" max="1906" width="7.85546875" bestFit="1" customWidth="1"/>
    <col min="1907" max="1907" width="10.42578125" bestFit="1" customWidth="1"/>
    <col min="1908" max="1908" width="6.85546875" bestFit="1" customWidth="1"/>
    <col min="1909" max="1909" width="5.5703125" bestFit="1" customWidth="1"/>
    <col min="1910" max="1910" width="9.42578125" bestFit="1" customWidth="1"/>
    <col min="1911" max="1911" width="7.85546875" bestFit="1" customWidth="1"/>
    <col min="1912" max="1912" width="10.42578125" bestFit="1" customWidth="1"/>
    <col min="1913" max="1913" width="7.85546875" bestFit="1" customWidth="1"/>
    <col min="1914" max="1914" width="10.42578125" bestFit="1" customWidth="1"/>
    <col min="1915" max="1915" width="7.85546875" bestFit="1" customWidth="1"/>
    <col min="1916" max="1916" width="10.42578125" bestFit="1" customWidth="1"/>
    <col min="1917" max="1917" width="7.85546875" bestFit="1" customWidth="1"/>
    <col min="1918" max="1918" width="10.42578125" bestFit="1" customWidth="1"/>
    <col min="1919" max="1919" width="7.85546875" bestFit="1" customWidth="1"/>
    <col min="1920" max="1920" width="10.42578125" bestFit="1" customWidth="1"/>
    <col min="1921" max="1921" width="6.85546875" bestFit="1" customWidth="1"/>
    <col min="1922" max="1922" width="9.42578125" bestFit="1" customWidth="1"/>
    <col min="1923" max="1923" width="7.85546875" bestFit="1" customWidth="1"/>
    <col min="1924" max="1924" width="10.42578125" bestFit="1" customWidth="1"/>
    <col min="1925" max="1925" width="7.85546875" bestFit="1" customWidth="1"/>
    <col min="1926" max="1926" width="10.42578125" bestFit="1" customWidth="1"/>
    <col min="1927" max="1927" width="6.85546875" bestFit="1" customWidth="1"/>
    <col min="1928" max="1928" width="9.42578125" bestFit="1" customWidth="1"/>
    <col min="1929" max="1929" width="7.85546875" bestFit="1" customWidth="1"/>
    <col min="1930" max="1930" width="10.42578125" bestFit="1" customWidth="1"/>
    <col min="1931" max="1931" width="6.85546875" bestFit="1" customWidth="1"/>
    <col min="1932" max="1932" width="9.5703125" bestFit="1" customWidth="1"/>
    <col min="1933" max="1933" width="9.42578125" bestFit="1" customWidth="1"/>
    <col min="1934" max="1934" width="7.85546875" bestFit="1" customWidth="1"/>
    <col min="1935" max="1935" width="10.42578125" bestFit="1" customWidth="1"/>
    <col min="1936" max="1936" width="7.85546875" bestFit="1" customWidth="1"/>
    <col min="1937" max="1937" width="10.42578125" bestFit="1" customWidth="1"/>
    <col min="1938" max="1938" width="7.85546875" bestFit="1" customWidth="1"/>
    <col min="1939" max="1939" width="10.42578125" bestFit="1" customWidth="1"/>
    <col min="1940" max="1940" width="6.85546875" bestFit="1" customWidth="1"/>
    <col min="1941" max="1941" width="9.42578125" bestFit="1" customWidth="1"/>
    <col min="1942" max="1942" width="7.85546875" bestFit="1" customWidth="1"/>
    <col min="1943" max="1943" width="10.42578125" bestFit="1" customWidth="1"/>
    <col min="1944" max="1944" width="7.85546875" bestFit="1" customWidth="1"/>
    <col min="1945" max="1945" width="10.42578125" bestFit="1" customWidth="1"/>
    <col min="1946" max="1946" width="6.85546875" bestFit="1" customWidth="1"/>
    <col min="1947" max="1947" width="9.42578125" bestFit="1" customWidth="1"/>
    <col min="1948" max="1948" width="7.85546875" bestFit="1" customWidth="1"/>
    <col min="1949" max="1949" width="10.42578125" bestFit="1" customWidth="1"/>
    <col min="1950" max="1950" width="7.85546875" bestFit="1" customWidth="1"/>
    <col min="1951" max="1951" width="10.42578125" bestFit="1" customWidth="1"/>
    <col min="1952" max="1952" width="6.85546875" bestFit="1" customWidth="1"/>
    <col min="1953" max="1953" width="9.42578125" bestFit="1" customWidth="1"/>
    <col min="1954" max="1954" width="7.85546875" bestFit="1" customWidth="1"/>
    <col min="1955" max="1955" width="9.5703125" bestFit="1" customWidth="1"/>
    <col min="1956" max="1956" width="10.42578125" bestFit="1" customWidth="1"/>
    <col min="1957" max="1957" width="7.85546875" bestFit="1" customWidth="1"/>
    <col min="1958" max="1958" width="10.42578125" bestFit="1" customWidth="1"/>
    <col min="1959" max="1959" width="6.85546875" bestFit="1" customWidth="1"/>
    <col min="1960" max="1960" width="9.42578125" bestFit="1" customWidth="1"/>
    <col min="1961" max="1961" width="7.85546875" bestFit="1" customWidth="1"/>
    <col min="1962" max="1962" width="10.42578125" bestFit="1" customWidth="1"/>
    <col min="1963" max="1963" width="7.85546875" bestFit="1" customWidth="1"/>
    <col min="1964" max="1964" width="10.42578125" bestFit="1" customWidth="1"/>
    <col min="1965" max="1965" width="7.85546875" bestFit="1" customWidth="1"/>
    <col min="1966" max="1966" width="10.42578125" bestFit="1" customWidth="1"/>
    <col min="1967" max="1968" width="5.5703125" bestFit="1" customWidth="1"/>
    <col min="1969" max="1970" width="7.85546875" bestFit="1" customWidth="1"/>
    <col min="1971" max="1971" width="10.42578125" bestFit="1" customWidth="1"/>
    <col min="1972" max="1972" width="6.85546875" bestFit="1" customWidth="1"/>
    <col min="1973" max="1973" width="9.42578125" bestFit="1" customWidth="1"/>
    <col min="1974" max="1974" width="7.85546875" bestFit="1" customWidth="1"/>
    <col min="1975" max="1975" width="10.42578125" bestFit="1" customWidth="1"/>
    <col min="1976" max="1976" width="7.85546875" bestFit="1" customWidth="1"/>
    <col min="1977" max="1977" width="10.42578125" bestFit="1" customWidth="1"/>
    <col min="1978" max="1978" width="6.85546875" bestFit="1" customWidth="1"/>
    <col min="1979" max="1979" width="9.42578125" bestFit="1" customWidth="1"/>
    <col min="1980" max="1980" width="7.85546875" bestFit="1" customWidth="1"/>
    <col min="1981" max="1981" width="10.42578125" bestFit="1" customWidth="1"/>
    <col min="1982" max="1982" width="6.85546875" bestFit="1" customWidth="1"/>
    <col min="1983" max="1983" width="9.42578125" bestFit="1" customWidth="1"/>
    <col min="1984" max="1984" width="7.85546875" bestFit="1" customWidth="1"/>
    <col min="1985" max="1985" width="10.42578125" bestFit="1" customWidth="1"/>
    <col min="1986" max="1986" width="6.85546875" bestFit="1" customWidth="1"/>
    <col min="1987" max="1987" width="9.42578125" bestFit="1" customWidth="1"/>
    <col min="1988" max="1988" width="7.85546875" bestFit="1" customWidth="1"/>
    <col min="1989" max="1989" width="10.42578125" bestFit="1" customWidth="1"/>
    <col min="1990" max="1990" width="6.85546875" bestFit="1" customWidth="1"/>
    <col min="1991" max="1991" width="9.42578125" bestFit="1" customWidth="1"/>
    <col min="1992" max="1992" width="7.85546875" bestFit="1" customWidth="1"/>
    <col min="1993" max="1993" width="10.42578125" bestFit="1" customWidth="1"/>
    <col min="1994" max="1994" width="7.85546875" bestFit="1" customWidth="1"/>
    <col min="1995" max="1995" width="5.5703125" bestFit="1" customWidth="1"/>
    <col min="1996" max="1996" width="10.42578125" bestFit="1" customWidth="1"/>
    <col min="1997" max="1997" width="9.5703125" bestFit="1" customWidth="1"/>
    <col min="1998" max="1998" width="10.42578125" bestFit="1" customWidth="1"/>
    <col min="1999" max="1999" width="7.85546875" bestFit="1" customWidth="1"/>
    <col min="2000" max="2000" width="10.42578125" bestFit="1" customWidth="1"/>
    <col min="2001" max="2001" width="7.85546875" bestFit="1" customWidth="1"/>
    <col min="2002" max="2002" width="10.42578125" bestFit="1" customWidth="1"/>
    <col min="2003" max="2003" width="7.85546875" bestFit="1" customWidth="1"/>
    <col min="2004" max="2004" width="10.42578125" bestFit="1" customWidth="1"/>
    <col min="2005" max="2005" width="7.85546875" bestFit="1" customWidth="1"/>
    <col min="2006" max="2006" width="10.42578125" bestFit="1" customWidth="1"/>
    <col min="2007" max="2007" width="6.85546875" bestFit="1" customWidth="1"/>
    <col min="2008" max="2008" width="9.42578125" bestFit="1" customWidth="1"/>
    <col min="2009" max="2009" width="7.85546875" bestFit="1" customWidth="1"/>
    <col min="2010" max="2010" width="5.5703125" bestFit="1" customWidth="1"/>
    <col min="2011" max="2011" width="10.42578125" bestFit="1" customWidth="1"/>
    <col min="2012" max="2012" width="7.85546875" bestFit="1" customWidth="1"/>
    <col min="2013" max="2013" width="9.5703125" bestFit="1" customWidth="1"/>
    <col min="2014" max="2014" width="10.42578125" bestFit="1" customWidth="1"/>
    <col min="2015" max="2015" width="7.85546875" bestFit="1" customWidth="1"/>
    <col min="2016" max="2016" width="10.42578125" bestFit="1" customWidth="1"/>
    <col min="2017" max="2017" width="7.85546875" bestFit="1" customWidth="1"/>
    <col min="2018" max="2018" width="10.42578125" bestFit="1" customWidth="1"/>
    <col min="2019" max="2019" width="6.85546875" bestFit="1" customWidth="1"/>
    <col min="2020" max="2020" width="9.42578125" bestFit="1" customWidth="1"/>
    <col min="2021" max="2021" width="7.85546875" bestFit="1" customWidth="1"/>
    <col min="2022" max="2022" width="10.42578125" bestFit="1" customWidth="1"/>
    <col min="2023" max="2023" width="5.5703125" bestFit="1" customWidth="1"/>
    <col min="2024" max="2024" width="7.85546875" bestFit="1" customWidth="1"/>
    <col min="2025" max="2025" width="9.5703125" bestFit="1" customWidth="1"/>
    <col min="2026" max="2026" width="10.42578125" bestFit="1" customWidth="1"/>
    <col min="2027" max="2027" width="7.85546875" bestFit="1" customWidth="1"/>
    <col min="2028" max="2028" width="10.42578125" bestFit="1" customWidth="1"/>
    <col min="2029" max="2029" width="6.85546875" bestFit="1" customWidth="1"/>
    <col min="2030" max="2030" width="9.42578125" bestFit="1" customWidth="1"/>
    <col min="2031" max="2031" width="7.85546875" bestFit="1" customWidth="1"/>
    <col min="2032" max="2032" width="10.42578125" bestFit="1" customWidth="1"/>
    <col min="2033" max="2033" width="6.85546875" bestFit="1" customWidth="1"/>
    <col min="2034" max="2034" width="9.42578125" bestFit="1" customWidth="1"/>
    <col min="2035" max="2035" width="6.85546875" bestFit="1" customWidth="1"/>
    <col min="2036" max="2036" width="9.42578125" bestFit="1" customWidth="1"/>
    <col min="2037" max="2037" width="6.85546875" bestFit="1" customWidth="1"/>
    <col min="2038" max="2038" width="9.42578125" bestFit="1" customWidth="1"/>
    <col min="2039" max="2039" width="7.85546875" bestFit="1" customWidth="1"/>
    <col min="2040" max="2040" width="5.5703125" bestFit="1" customWidth="1"/>
    <col min="2041" max="2041" width="10.42578125" bestFit="1" customWidth="1"/>
    <col min="2042" max="2042" width="7.85546875" bestFit="1" customWidth="1"/>
    <col min="2043" max="2043" width="10.42578125" bestFit="1" customWidth="1"/>
    <col min="2044" max="2044" width="6.85546875" bestFit="1" customWidth="1"/>
    <col min="2045" max="2045" width="9.42578125" bestFit="1" customWidth="1"/>
    <col min="2046" max="2046" width="7.85546875" bestFit="1" customWidth="1"/>
    <col min="2047" max="2047" width="10.42578125" bestFit="1" customWidth="1"/>
    <col min="2048" max="2048" width="7.85546875" bestFit="1" customWidth="1"/>
    <col min="2049" max="2049" width="10.42578125" bestFit="1" customWidth="1"/>
    <col min="2050" max="2050" width="7.85546875" bestFit="1" customWidth="1"/>
    <col min="2051" max="2051" width="10.42578125" bestFit="1" customWidth="1"/>
    <col min="2052" max="2052" width="6.85546875" bestFit="1" customWidth="1"/>
    <col min="2053" max="2053" width="9.42578125" bestFit="1" customWidth="1"/>
    <col min="2054" max="2054" width="7.85546875" bestFit="1" customWidth="1"/>
    <col min="2055" max="2055" width="10.42578125" bestFit="1" customWidth="1"/>
    <col min="2056" max="2056" width="9.5703125" bestFit="1" customWidth="1"/>
    <col min="2057" max="2057" width="10.42578125" bestFit="1" customWidth="1"/>
    <col min="2058" max="2058" width="9.5703125" bestFit="1" customWidth="1"/>
    <col min="2059" max="2059" width="10.42578125" bestFit="1" customWidth="1"/>
    <col min="2060" max="2060" width="7.85546875" bestFit="1" customWidth="1"/>
    <col min="2061" max="2061" width="10.42578125" bestFit="1" customWidth="1"/>
    <col min="2062" max="2062" width="7.85546875" bestFit="1" customWidth="1"/>
    <col min="2063" max="2063" width="10.42578125" bestFit="1" customWidth="1"/>
    <col min="2064" max="2064" width="6.85546875" bestFit="1" customWidth="1"/>
    <col min="2065" max="2065" width="9.42578125" bestFit="1" customWidth="1"/>
    <col min="2066" max="2066" width="7.85546875" bestFit="1" customWidth="1"/>
    <col min="2067" max="2067" width="10.42578125" bestFit="1" customWidth="1"/>
    <col min="2068" max="2068" width="7.85546875" bestFit="1" customWidth="1"/>
    <col min="2069" max="2069" width="10.42578125" bestFit="1" customWidth="1"/>
    <col min="2070" max="2070" width="7.85546875" bestFit="1" customWidth="1"/>
    <col min="2071" max="2071" width="10.42578125" bestFit="1" customWidth="1"/>
    <col min="2072" max="2072" width="6.85546875" bestFit="1" customWidth="1"/>
    <col min="2073" max="2073" width="9.42578125" bestFit="1" customWidth="1"/>
    <col min="2074" max="2074" width="7.85546875" bestFit="1" customWidth="1"/>
    <col min="2075" max="2075" width="10.42578125" bestFit="1" customWidth="1"/>
    <col min="2076" max="2076" width="7.85546875" bestFit="1" customWidth="1"/>
    <col min="2077" max="2077" width="10.42578125" bestFit="1" customWidth="1"/>
    <col min="2078" max="2078" width="6.85546875" bestFit="1" customWidth="1"/>
    <col min="2079" max="2079" width="9.42578125" bestFit="1" customWidth="1"/>
    <col min="2080" max="2080" width="7.85546875" bestFit="1" customWidth="1"/>
    <col min="2081" max="2081" width="10.42578125" bestFit="1" customWidth="1"/>
    <col min="2082" max="2082" width="6.85546875" bestFit="1" customWidth="1"/>
    <col min="2083" max="2083" width="9.42578125" bestFit="1" customWidth="1"/>
    <col min="2084" max="2084" width="7.85546875" bestFit="1" customWidth="1"/>
    <col min="2085" max="2085" width="10.42578125" bestFit="1" customWidth="1"/>
    <col min="2086" max="2086" width="9.140625" bestFit="1" customWidth="1"/>
    <col min="2087" max="2087" width="12.140625" bestFit="1" customWidth="1"/>
    <col min="2088" max="2088" width="11.28515625" bestFit="1" customWidth="1"/>
    <col min="2089" max="2089" width="6" bestFit="1" customWidth="1"/>
    <col min="2090" max="2090" width="5" bestFit="1" customWidth="1"/>
    <col min="2091" max="2091" width="6" bestFit="1" customWidth="1"/>
    <col min="2092" max="2092" width="10.42578125" bestFit="1" customWidth="1"/>
    <col min="2093" max="2093" width="6.85546875" bestFit="1" customWidth="1"/>
    <col min="2094" max="2097" width="6" bestFit="1" customWidth="1"/>
    <col min="2098" max="2098" width="9.42578125" bestFit="1" customWidth="1"/>
    <col min="2099" max="2099" width="7.85546875" bestFit="1" customWidth="1"/>
    <col min="2100" max="2100" width="10.42578125" bestFit="1" customWidth="1"/>
    <col min="2101" max="2101" width="7.85546875" bestFit="1" customWidth="1"/>
    <col min="2102" max="2102" width="6" bestFit="1" customWidth="1"/>
    <col min="2103" max="2103" width="10.42578125" bestFit="1" customWidth="1"/>
    <col min="2104" max="2104" width="7.85546875" bestFit="1" customWidth="1"/>
    <col min="2105" max="2107" width="5" bestFit="1" customWidth="1"/>
    <col min="2108" max="2108" width="10.42578125" bestFit="1" customWidth="1"/>
    <col min="2109" max="2109" width="7.85546875" bestFit="1" customWidth="1"/>
    <col min="2110" max="2110" width="5" bestFit="1" customWidth="1"/>
    <col min="2111" max="2112" width="6" bestFit="1" customWidth="1"/>
    <col min="2113" max="2113" width="10.42578125" bestFit="1" customWidth="1"/>
    <col min="2114" max="2114" width="7.85546875" bestFit="1" customWidth="1"/>
    <col min="2115" max="2115" width="6" bestFit="1" customWidth="1"/>
    <col min="2116" max="2116" width="10.42578125" bestFit="1" customWidth="1"/>
    <col min="2117" max="2117" width="6.85546875" bestFit="1" customWidth="1"/>
    <col min="2118" max="2118" width="6" bestFit="1" customWidth="1"/>
    <col min="2119" max="2119" width="9.42578125" bestFit="1" customWidth="1"/>
    <col min="2120" max="2120" width="7.85546875" bestFit="1" customWidth="1"/>
    <col min="2121" max="2122" width="6" bestFit="1" customWidth="1"/>
    <col min="2123" max="2123" width="5" bestFit="1" customWidth="1"/>
    <col min="2124" max="2124" width="10.42578125" bestFit="1" customWidth="1"/>
    <col min="2125" max="2125" width="7.85546875" bestFit="1" customWidth="1"/>
    <col min="2126" max="2126" width="10.42578125" bestFit="1" customWidth="1"/>
    <col min="2127" max="2127" width="7.85546875" bestFit="1" customWidth="1"/>
    <col min="2128" max="2128" width="5" bestFit="1" customWidth="1"/>
    <col min="2129" max="2129" width="10.42578125" bestFit="1" customWidth="1"/>
    <col min="2130" max="2130" width="7.85546875" bestFit="1" customWidth="1"/>
    <col min="2131" max="2131" width="3" bestFit="1" customWidth="1"/>
    <col min="2132" max="2132" width="6" bestFit="1" customWidth="1"/>
    <col min="2133" max="2133" width="10.42578125" bestFit="1" customWidth="1"/>
    <col min="2134" max="2134" width="7.85546875" bestFit="1" customWidth="1"/>
    <col min="2135" max="2135" width="5" bestFit="1" customWidth="1"/>
    <col min="2136" max="2136" width="6" bestFit="1" customWidth="1"/>
    <col min="2137" max="2137" width="10.42578125" bestFit="1" customWidth="1"/>
    <col min="2138" max="2138" width="6.85546875" bestFit="1" customWidth="1"/>
    <col min="2139" max="2139" width="9.42578125" bestFit="1" customWidth="1"/>
    <col min="2140" max="2140" width="7.85546875" bestFit="1" customWidth="1"/>
    <col min="2141" max="2141" width="10.42578125" bestFit="1" customWidth="1"/>
    <col min="2142" max="2142" width="7.85546875" bestFit="1" customWidth="1"/>
    <col min="2143" max="2143" width="5" bestFit="1" customWidth="1"/>
    <col min="2144" max="2145" width="6" bestFit="1" customWidth="1"/>
    <col min="2146" max="2146" width="3" bestFit="1" customWidth="1"/>
    <col min="2147" max="2147" width="10.42578125" bestFit="1" customWidth="1"/>
    <col min="2148" max="2148" width="7.85546875" bestFit="1" customWidth="1"/>
    <col min="2149" max="2150" width="6" bestFit="1" customWidth="1"/>
    <col min="2151" max="2151" width="10.42578125" bestFit="1" customWidth="1"/>
    <col min="2152" max="2152" width="7.85546875" bestFit="1" customWidth="1"/>
    <col min="2153" max="2153" width="10.42578125" bestFit="1" customWidth="1"/>
    <col min="2154" max="2154" width="6.85546875" bestFit="1" customWidth="1"/>
    <col min="2155" max="2155" width="9.42578125" bestFit="1" customWidth="1"/>
    <col min="2156" max="2156" width="7.85546875" bestFit="1" customWidth="1"/>
    <col min="2157" max="2159" width="6" bestFit="1" customWidth="1"/>
    <col min="2160" max="2160" width="10.42578125" bestFit="1" customWidth="1"/>
    <col min="2161" max="2161" width="7.85546875" bestFit="1" customWidth="1"/>
    <col min="2162" max="2166" width="6" bestFit="1" customWidth="1"/>
    <col min="2167" max="2167" width="10.42578125" bestFit="1" customWidth="1"/>
    <col min="2168" max="2168" width="7.85546875" bestFit="1" customWidth="1"/>
    <col min="2169" max="2169" width="6" bestFit="1" customWidth="1"/>
    <col min="2170" max="2170" width="5" bestFit="1" customWidth="1"/>
    <col min="2171" max="2171" width="10.42578125" bestFit="1" customWidth="1"/>
    <col min="2172" max="2172" width="7.85546875" bestFit="1" customWidth="1"/>
    <col min="2173" max="2173" width="6" bestFit="1" customWidth="1"/>
    <col min="2174" max="2174" width="10.42578125" bestFit="1" customWidth="1"/>
    <col min="2175" max="2175" width="6.85546875" bestFit="1" customWidth="1"/>
    <col min="2176" max="2176" width="9.42578125" bestFit="1" customWidth="1"/>
    <col min="2177" max="2177" width="7.85546875" bestFit="1" customWidth="1"/>
    <col min="2178" max="2179" width="6" bestFit="1" customWidth="1"/>
    <col min="2180" max="2180" width="10.42578125" bestFit="1" customWidth="1"/>
    <col min="2181" max="2181" width="7.85546875" bestFit="1" customWidth="1"/>
    <col min="2182" max="2182" width="10.42578125" bestFit="1" customWidth="1"/>
    <col min="2183" max="2183" width="7.85546875" bestFit="1" customWidth="1"/>
    <col min="2184" max="2184" width="5" bestFit="1" customWidth="1"/>
    <col min="2185" max="2185" width="10.42578125" bestFit="1" customWidth="1"/>
    <col min="2186" max="2186" width="7.85546875" bestFit="1" customWidth="1"/>
    <col min="2187" max="2187" width="6" bestFit="1" customWidth="1"/>
    <col min="2188" max="2188" width="10.42578125" bestFit="1" customWidth="1"/>
    <col min="2189" max="2189" width="7.85546875" bestFit="1" customWidth="1"/>
    <col min="2190" max="2190" width="6" bestFit="1" customWidth="1"/>
    <col min="2191" max="2191" width="10.42578125" bestFit="1" customWidth="1"/>
    <col min="2192" max="2192" width="6.85546875" bestFit="1" customWidth="1"/>
    <col min="2193" max="2193" width="5" bestFit="1" customWidth="1"/>
    <col min="2194" max="2194" width="6" bestFit="1" customWidth="1"/>
    <col min="2195" max="2195" width="9.42578125" bestFit="1" customWidth="1"/>
    <col min="2196" max="2196" width="7.85546875" bestFit="1" customWidth="1"/>
    <col min="2197" max="2197" width="6" bestFit="1" customWidth="1"/>
    <col min="2198" max="2198" width="10.42578125" bestFit="1" customWidth="1"/>
    <col min="2199" max="2199" width="7.85546875" bestFit="1" customWidth="1"/>
    <col min="2200" max="2201" width="6" bestFit="1" customWidth="1"/>
    <col min="2202" max="2202" width="10.42578125" bestFit="1" customWidth="1"/>
    <col min="2203" max="2203" width="7.85546875" bestFit="1" customWidth="1"/>
    <col min="2204" max="2204" width="6" bestFit="1" customWidth="1"/>
    <col min="2205" max="2205" width="10.42578125" bestFit="1" customWidth="1"/>
    <col min="2206" max="2206" width="7.85546875" bestFit="1" customWidth="1"/>
    <col min="2207" max="2208" width="5" bestFit="1" customWidth="1"/>
    <col min="2209" max="2209" width="4" bestFit="1" customWidth="1"/>
    <col min="2210" max="2210" width="5" bestFit="1" customWidth="1"/>
    <col min="2211" max="2211" width="10.42578125" bestFit="1" customWidth="1"/>
    <col min="2212" max="2213" width="6" bestFit="1" customWidth="1"/>
    <col min="2214" max="2214" width="5" bestFit="1" customWidth="1"/>
    <col min="2215" max="2216" width="7.85546875" bestFit="1" customWidth="1"/>
    <col min="2217" max="2218" width="6" bestFit="1" customWidth="1"/>
    <col min="2219" max="2219" width="10.42578125" bestFit="1" customWidth="1"/>
    <col min="2220" max="2220" width="7.85546875" bestFit="1" customWidth="1"/>
    <col min="2221" max="2221" width="6" bestFit="1" customWidth="1"/>
    <col min="2222" max="2222" width="5" bestFit="1" customWidth="1"/>
    <col min="2223" max="2223" width="6" bestFit="1" customWidth="1"/>
    <col min="2224" max="2224" width="10.42578125" bestFit="1" customWidth="1"/>
    <col min="2225" max="2225" width="7.85546875" bestFit="1" customWidth="1"/>
    <col min="2226" max="2228" width="6" bestFit="1" customWidth="1"/>
    <col min="2229" max="2229" width="10.42578125" bestFit="1" customWidth="1"/>
    <col min="2230" max="2230" width="7.85546875" bestFit="1" customWidth="1"/>
    <col min="2231" max="2231" width="10.42578125" bestFit="1" customWidth="1"/>
    <col min="2232" max="2232" width="7.85546875" bestFit="1" customWidth="1"/>
    <col min="2233" max="2234" width="6" bestFit="1" customWidth="1"/>
    <col min="2235" max="2235" width="10.42578125" bestFit="1" customWidth="1"/>
    <col min="2236" max="2236" width="6.85546875" bestFit="1" customWidth="1"/>
    <col min="2237" max="2237" width="9.42578125" bestFit="1" customWidth="1"/>
    <col min="2238" max="2238" width="7.85546875" bestFit="1" customWidth="1"/>
    <col min="2239" max="2243" width="6" bestFit="1" customWidth="1"/>
    <col min="2244" max="2245" width="5" bestFit="1" customWidth="1"/>
    <col min="2246" max="2246" width="10.42578125" bestFit="1" customWidth="1"/>
    <col min="2247" max="2247" width="7.85546875" bestFit="1" customWidth="1"/>
    <col min="2248" max="2250" width="6" bestFit="1" customWidth="1"/>
    <col min="2251" max="2251" width="10.42578125" bestFit="1" customWidth="1"/>
    <col min="2252" max="2252" width="7.85546875" bestFit="1" customWidth="1"/>
    <col min="2253" max="2257" width="6" bestFit="1" customWidth="1"/>
    <col min="2258" max="2258" width="10.42578125" bestFit="1" customWidth="1"/>
    <col min="2259" max="2259" width="7.85546875" bestFit="1" customWidth="1"/>
    <col min="2260" max="2260" width="5" bestFit="1" customWidth="1"/>
    <col min="2261" max="2261" width="10.42578125" bestFit="1" customWidth="1"/>
    <col min="2262" max="2262" width="7.85546875" bestFit="1" customWidth="1"/>
    <col min="2263" max="2263" width="10.42578125" bestFit="1" customWidth="1"/>
    <col min="2264" max="2264" width="6.85546875" bestFit="1" customWidth="1"/>
    <col min="2265" max="2265" width="9.42578125" bestFit="1" customWidth="1"/>
    <col min="2266" max="2266" width="7.85546875" bestFit="1" customWidth="1"/>
    <col min="2267" max="2267" width="6" bestFit="1" customWidth="1"/>
    <col min="2268" max="2268" width="10.42578125" bestFit="1" customWidth="1"/>
    <col min="2269" max="2269" width="7.85546875" bestFit="1" customWidth="1"/>
    <col min="2270" max="2271" width="6" bestFit="1" customWidth="1"/>
    <col min="2272" max="2272" width="3" bestFit="1" customWidth="1"/>
    <col min="2273" max="2274" width="6" bestFit="1" customWidth="1"/>
    <col min="2275" max="2275" width="10.42578125" bestFit="1" customWidth="1"/>
    <col min="2276" max="2276" width="7.85546875" bestFit="1" customWidth="1"/>
    <col min="2277" max="2277" width="6" bestFit="1" customWidth="1"/>
    <col min="2278" max="2278" width="10.42578125" bestFit="1" customWidth="1"/>
    <col min="2279" max="2279" width="7.85546875" bestFit="1" customWidth="1"/>
    <col min="2280" max="2282" width="6" bestFit="1" customWidth="1"/>
    <col min="2283" max="2283" width="3" bestFit="1" customWidth="1"/>
    <col min="2284" max="2285" width="6" bestFit="1" customWidth="1"/>
    <col min="2286" max="2286" width="10.42578125" bestFit="1" customWidth="1"/>
    <col min="2287" max="2287" width="7.85546875" bestFit="1" customWidth="1"/>
    <col min="2288" max="2293" width="6" bestFit="1" customWidth="1"/>
    <col min="2294" max="2294" width="10.42578125" bestFit="1" customWidth="1"/>
    <col min="2295" max="2295" width="6.85546875" bestFit="1" customWidth="1"/>
    <col min="2296" max="2297" width="6" bestFit="1" customWidth="1"/>
    <col min="2298" max="2298" width="9.42578125" bestFit="1" customWidth="1"/>
    <col min="2299" max="2299" width="7.85546875" bestFit="1" customWidth="1"/>
    <col min="2300" max="2303" width="6" bestFit="1" customWidth="1"/>
    <col min="2304" max="2304" width="10.42578125" bestFit="1" customWidth="1"/>
    <col min="2305" max="2305" width="7.85546875" bestFit="1" customWidth="1"/>
    <col min="2306" max="2308" width="6" bestFit="1" customWidth="1"/>
    <col min="2309" max="2309" width="10.42578125" bestFit="1" customWidth="1"/>
    <col min="2310" max="2310" width="7.85546875" bestFit="1" customWidth="1"/>
    <col min="2311" max="2311" width="5" bestFit="1" customWidth="1"/>
    <col min="2312" max="2314" width="6" bestFit="1" customWidth="1"/>
    <col min="2315" max="2315" width="5" bestFit="1" customWidth="1"/>
    <col min="2316" max="2316" width="10.42578125" bestFit="1" customWidth="1"/>
    <col min="2317" max="2317" width="7.85546875" bestFit="1" customWidth="1"/>
    <col min="2318" max="2318" width="6" bestFit="1" customWidth="1"/>
    <col min="2319" max="2319" width="5" bestFit="1" customWidth="1"/>
    <col min="2320" max="2323" width="6" bestFit="1" customWidth="1"/>
    <col min="2324" max="2324" width="10.42578125" bestFit="1" customWidth="1"/>
    <col min="2325" max="2325" width="7.85546875" bestFit="1" customWidth="1"/>
    <col min="2326" max="2326" width="6" bestFit="1" customWidth="1"/>
    <col min="2327" max="2327" width="10.42578125" bestFit="1" customWidth="1"/>
    <col min="2328" max="2328" width="6.85546875" bestFit="1" customWidth="1"/>
    <col min="2329" max="2329" width="5" bestFit="1" customWidth="1"/>
    <col min="2330" max="2331" width="6" bestFit="1" customWidth="1"/>
    <col min="2332" max="2332" width="9.42578125" bestFit="1" customWidth="1"/>
    <col min="2333" max="2333" width="7.85546875" bestFit="1" customWidth="1"/>
    <col min="2334" max="2334" width="5" bestFit="1" customWidth="1"/>
    <col min="2335" max="2336" width="6" bestFit="1" customWidth="1"/>
    <col min="2337" max="2337" width="10.42578125" bestFit="1" customWidth="1"/>
    <col min="2338" max="2338" width="7.85546875" bestFit="1" customWidth="1"/>
    <col min="2339" max="2339" width="5" bestFit="1" customWidth="1"/>
    <col min="2340" max="2341" width="6" bestFit="1" customWidth="1"/>
    <col min="2342" max="2342" width="5" bestFit="1" customWidth="1"/>
    <col min="2343" max="2343" width="6" bestFit="1" customWidth="1"/>
    <col min="2344" max="2344" width="10.42578125" bestFit="1" customWidth="1"/>
    <col min="2345" max="2345" width="7.85546875" bestFit="1" customWidth="1"/>
    <col min="2346" max="2346" width="6" bestFit="1" customWidth="1"/>
    <col min="2347" max="2347" width="10.42578125" bestFit="1" customWidth="1"/>
    <col min="2348" max="2348" width="7.85546875" bestFit="1" customWidth="1"/>
    <col min="2349" max="2350" width="6" bestFit="1" customWidth="1"/>
    <col min="2351" max="2351" width="10.42578125" bestFit="1" customWidth="1"/>
    <col min="2352" max="2352" width="7.85546875" bestFit="1" customWidth="1"/>
    <col min="2353" max="2354" width="5" bestFit="1" customWidth="1"/>
    <col min="2355" max="2355" width="10.42578125" bestFit="1" customWidth="1"/>
    <col min="2356" max="2356" width="6.85546875" bestFit="1" customWidth="1"/>
    <col min="2357" max="2357" width="9.42578125" bestFit="1" customWidth="1"/>
    <col min="2358" max="2358" width="7.85546875" bestFit="1" customWidth="1"/>
    <col min="2359" max="2359" width="10.42578125" bestFit="1" customWidth="1"/>
    <col min="2360" max="2360" width="7.85546875" bestFit="1" customWidth="1"/>
    <col min="2361" max="2361" width="10.42578125" bestFit="1" customWidth="1"/>
    <col min="2362" max="2362" width="6.85546875" bestFit="1" customWidth="1"/>
    <col min="2363" max="2363" width="6" bestFit="1" customWidth="1"/>
    <col min="2364" max="2364" width="9.42578125" bestFit="1" customWidth="1"/>
    <col min="2365" max="2365" width="7.85546875" bestFit="1" customWidth="1"/>
    <col min="2366" max="2366" width="5" bestFit="1" customWidth="1"/>
    <col min="2367" max="2372" width="6" bestFit="1" customWidth="1"/>
    <col min="2373" max="2373" width="10.42578125" bestFit="1" customWidth="1"/>
    <col min="2374" max="2374" width="7.85546875" bestFit="1" customWidth="1"/>
    <col min="2375" max="2375" width="6" bestFit="1" customWidth="1"/>
    <col min="2376" max="2376" width="10.42578125" bestFit="1" customWidth="1"/>
    <col min="2377" max="2377" width="7.85546875" bestFit="1" customWidth="1"/>
    <col min="2378" max="2378" width="6" bestFit="1" customWidth="1"/>
    <col min="2379" max="2379" width="10.42578125" bestFit="1" customWidth="1"/>
    <col min="2380" max="2380" width="7.85546875" bestFit="1" customWidth="1"/>
    <col min="2381" max="2381" width="3" bestFit="1" customWidth="1"/>
    <col min="2382" max="2382" width="6" bestFit="1" customWidth="1"/>
    <col min="2383" max="2383" width="10.42578125" bestFit="1" customWidth="1"/>
    <col min="2384" max="2384" width="7.85546875" bestFit="1" customWidth="1"/>
    <col min="2385" max="2385" width="10.42578125" bestFit="1" customWidth="1"/>
    <col min="2386" max="2386" width="6.85546875" bestFit="1" customWidth="1"/>
    <col min="2387" max="2388" width="6" bestFit="1" customWidth="1"/>
    <col min="2389" max="2389" width="9.42578125" bestFit="1" customWidth="1"/>
    <col min="2390" max="2390" width="7.85546875" bestFit="1" customWidth="1"/>
    <col min="2391" max="2394" width="6" bestFit="1" customWidth="1"/>
    <col min="2395" max="2395" width="10.42578125" bestFit="1" customWidth="1"/>
    <col min="2396" max="2396" width="7.85546875" bestFit="1" customWidth="1"/>
    <col min="2397" max="2397" width="10.42578125" bestFit="1" customWidth="1"/>
    <col min="2398" max="2398" width="6.85546875" bestFit="1" customWidth="1"/>
    <col min="2399" max="2399" width="9.42578125" bestFit="1" customWidth="1"/>
    <col min="2400" max="2400" width="7.85546875" bestFit="1" customWidth="1"/>
    <col min="2401" max="2401" width="6" bestFit="1" customWidth="1"/>
    <col min="2402" max="2402" width="10.42578125" bestFit="1" customWidth="1"/>
    <col min="2403" max="2403" width="7.85546875" bestFit="1" customWidth="1"/>
    <col min="2404" max="2404" width="6" bestFit="1" customWidth="1"/>
    <col min="2405" max="2405" width="10.42578125" bestFit="1" customWidth="1"/>
    <col min="2406" max="2406" width="7.85546875" bestFit="1" customWidth="1"/>
    <col min="2407" max="2408" width="6" bestFit="1" customWidth="1"/>
    <col min="2409" max="2409" width="10.42578125" bestFit="1" customWidth="1"/>
    <col min="2410" max="2410" width="7.85546875" bestFit="1" customWidth="1"/>
    <col min="2411" max="2411" width="6" bestFit="1" customWidth="1"/>
    <col min="2412" max="2412" width="10.42578125" bestFit="1" customWidth="1"/>
    <col min="2413" max="2413" width="6.85546875" bestFit="1" customWidth="1"/>
    <col min="2414" max="2414" width="6" bestFit="1" customWidth="1"/>
    <col min="2415" max="2415" width="9.42578125" bestFit="1" customWidth="1"/>
    <col min="2416" max="2416" width="7.85546875" bestFit="1" customWidth="1"/>
    <col min="2417" max="2417" width="6" bestFit="1" customWidth="1"/>
    <col min="2418" max="2418" width="10.42578125" bestFit="1" customWidth="1"/>
    <col min="2419" max="2419" width="7.85546875" bestFit="1" customWidth="1"/>
    <col min="2420" max="2420" width="5" bestFit="1" customWidth="1"/>
    <col min="2421" max="2425" width="6" bestFit="1" customWidth="1"/>
    <col min="2426" max="2426" width="10.42578125" bestFit="1" customWidth="1"/>
    <col min="2427" max="2427" width="7.85546875" bestFit="1" customWidth="1"/>
    <col min="2428" max="2430" width="6" bestFit="1" customWidth="1"/>
    <col min="2431" max="2431" width="10.42578125" bestFit="1" customWidth="1"/>
    <col min="2432" max="2432" width="7.85546875" bestFit="1" customWidth="1"/>
    <col min="2433" max="2434" width="6" bestFit="1" customWidth="1"/>
    <col min="2435" max="2435" width="10.42578125" bestFit="1" customWidth="1"/>
    <col min="2436" max="2436" width="7.85546875" bestFit="1" customWidth="1"/>
    <col min="2437" max="2437" width="10.42578125" bestFit="1" customWidth="1"/>
    <col min="2438" max="2438" width="6" bestFit="1" customWidth="1"/>
    <col min="2439" max="2440" width="5" bestFit="1" customWidth="1"/>
    <col min="2441" max="2442" width="7.85546875" bestFit="1" customWidth="1"/>
    <col min="2443" max="2443" width="10.42578125" bestFit="1" customWidth="1"/>
    <col min="2444" max="2444" width="7.85546875" bestFit="1" customWidth="1"/>
    <col min="2445" max="2445" width="10.42578125" bestFit="1" customWidth="1"/>
    <col min="2446" max="2446" width="7.85546875" bestFit="1" customWidth="1"/>
    <col min="2447" max="2447" width="10.42578125" bestFit="1" customWidth="1"/>
    <col min="2448" max="2448" width="6.85546875" bestFit="1" customWidth="1"/>
    <col min="2449" max="2449" width="9.42578125" bestFit="1" customWidth="1"/>
    <col min="2450" max="2450" width="7.85546875" bestFit="1" customWidth="1"/>
    <col min="2451" max="2455" width="6" bestFit="1" customWidth="1"/>
    <col min="2456" max="2456" width="10.42578125" bestFit="1" customWidth="1"/>
    <col min="2457" max="2457" width="7.85546875" bestFit="1" customWidth="1"/>
    <col min="2458" max="2458" width="6" bestFit="1" customWidth="1"/>
    <col min="2459" max="2459" width="5" bestFit="1" customWidth="1"/>
    <col min="2460" max="2465" width="6" bestFit="1" customWidth="1"/>
    <col min="2466" max="2466" width="3" bestFit="1" customWidth="1"/>
    <col min="2467" max="2467" width="10.42578125" bestFit="1" customWidth="1"/>
    <col min="2468" max="2468" width="7.85546875" bestFit="1" customWidth="1"/>
    <col min="2469" max="2469" width="5" bestFit="1" customWidth="1"/>
    <col min="2470" max="2471" width="6" bestFit="1" customWidth="1"/>
    <col min="2472" max="2473" width="5" bestFit="1" customWidth="1"/>
    <col min="2474" max="2477" width="6" bestFit="1" customWidth="1"/>
    <col min="2478" max="2478" width="10.42578125" bestFit="1" customWidth="1"/>
    <col min="2479" max="2479" width="6.85546875" bestFit="1" customWidth="1"/>
    <col min="2480" max="2482" width="5" bestFit="1" customWidth="1"/>
    <col min="2483" max="2483" width="6" bestFit="1" customWidth="1"/>
    <col min="2484" max="2485" width="5" bestFit="1" customWidth="1"/>
    <col min="2486" max="2487" width="6" bestFit="1" customWidth="1"/>
    <col min="2488" max="2488" width="3" bestFit="1" customWidth="1"/>
    <col min="2489" max="2489" width="6" bestFit="1" customWidth="1"/>
    <col min="2490" max="2490" width="5" bestFit="1" customWidth="1"/>
    <col min="2491" max="2491" width="9.42578125" bestFit="1" customWidth="1"/>
    <col min="2492" max="2492" width="7.85546875" bestFit="1" customWidth="1"/>
    <col min="2493" max="2496" width="6" bestFit="1" customWidth="1"/>
    <col min="2497" max="2497" width="10.42578125" bestFit="1" customWidth="1"/>
    <col min="2498" max="2498" width="7.85546875" bestFit="1" customWidth="1"/>
    <col min="2499" max="2499" width="5" bestFit="1" customWidth="1"/>
    <col min="2500" max="2502" width="6" bestFit="1" customWidth="1"/>
    <col min="2503" max="2503" width="10.42578125" bestFit="1" customWidth="1"/>
    <col min="2504" max="2504" width="7.85546875" bestFit="1" customWidth="1"/>
    <col min="2505" max="2505" width="6" bestFit="1" customWidth="1"/>
    <col min="2506" max="2506" width="3" bestFit="1" customWidth="1"/>
    <col min="2507" max="2509" width="6" bestFit="1" customWidth="1"/>
    <col min="2510" max="2510" width="5" bestFit="1" customWidth="1"/>
    <col min="2511" max="2511" width="6" bestFit="1" customWidth="1"/>
    <col min="2512" max="2512" width="5" bestFit="1" customWidth="1"/>
    <col min="2513" max="2513" width="10.42578125" bestFit="1" customWidth="1"/>
    <col min="2514" max="2514" width="7.85546875" bestFit="1" customWidth="1"/>
    <col min="2515" max="2515" width="5" bestFit="1" customWidth="1"/>
    <col min="2516" max="2520" width="6" bestFit="1" customWidth="1"/>
    <col min="2521" max="2521" width="10.42578125" bestFit="1" customWidth="1"/>
    <col min="2522" max="2522" width="7.85546875" bestFit="1" customWidth="1"/>
    <col min="2523" max="2523" width="5" bestFit="1" customWidth="1"/>
    <col min="2524" max="2526" width="6" bestFit="1" customWidth="1"/>
    <col min="2527" max="2527" width="10.42578125" bestFit="1" customWidth="1"/>
    <col min="2528" max="2528" width="6.85546875" bestFit="1" customWidth="1"/>
    <col min="2529" max="2530" width="6" bestFit="1" customWidth="1"/>
    <col min="2531" max="2534" width="5" bestFit="1" customWidth="1"/>
    <col min="2535" max="2536" width="6" bestFit="1" customWidth="1"/>
    <col min="2537" max="2537" width="5" bestFit="1" customWidth="1"/>
    <col min="2538" max="2538" width="6" bestFit="1" customWidth="1"/>
    <col min="2539" max="2539" width="3" bestFit="1" customWidth="1"/>
    <col min="2540" max="2540" width="6" bestFit="1" customWidth="1"/>
    <col min="2541" max="2542" width="5" bestFit="1" customWidth="1"/>
    <col min="2543" max="2543" width="9.42578125" bestFit="1" customWidth="1"/>
    <col min="2544" max="2544" width="7.85546875" bestFit="1" customWidth="1"/>
    <col min="2545" max="2546" width="6" bestFit="1" customWidth="1"/>
    <col min="2547" max="2547" width="10.42578125" bestFit="1" customWidth="1"/>
    <col min="2548" max="2548" width="7.85546875" bestFit="1" customWidth="1"/>
    <col min="2549" max="2549" width="6" bestFit="1" customWidth="1"/>
    <col min="2550" max="2550" width="3" bestFit="1" customWidth="1"/>
    <col min="2551" max="2551" width="10.42578125" bestFit="1" customWidth="1"/>
    <col min="2552" max="2552" width="7.85546875" bestFit="1" customWidth="1"/>
    <col min="2553" max="2554" width="6" bestFit="1" customWidth="1"/>
    <col min="2555" max="2555" width="10.42578125" bestFit="1" customWidth="1"/>
    <col min="2556" max="2556" width="7.85546875" bestFit="1" customWidth="1"/>
    <col min="2557" max="2557" width="4" bestFit="1" customWidth="1"/>
    <col min="2558" max="2559" width="6" bestFit="1" customWidth="1"/>
    <col min="2560" max="2560" width="10.42578125" bestFit="1" customWidth="1"/>
    <col min="2561" max="2561" width="6.85546875" bestFit="1" customWidth="1"/>
    <col min="2562" max="2563" width="5" bestFit="1" customWidth="1"/>
    <col min="2564" max="2564" width="9.42578125" bestFit="1" customWidth="1"/>
    <col min="2565" max="2565" width="7.85546875" bestFit="1" customWidth="1"/>
    <col min="2566" max="2566" width="10.42578125" bestFit="1" customWidth="1"/>
    <col min="2567" max="2567" width="7.85546875" bestFit="1" customWidth="1"/>
    <col min="2568" max="2568" width="5" bestFit="1" customWidth="1"/>
    <col min="2569" max="2570" width="6" bestFit="1" customWidth="1"/>
    <col min="2571" max="2571" width="10.42578125" bestFit="1" customWidth="1"/>
    <col min="2572" max="2572" width="7.85546875" bestFit="1" customWidth="1"/>
    <col min="2573" max="2586" width="6" bestFit="1" customWidth="1"/>
    <col min="2587" max="2587" width="10.42578125" bestFit="1" customWidth="1"/>
    <col min="2588" max="2588" width="7.85546875" bestFit="1" customWidth="1"/>
    <col min="2589" max="2590" width="6" bestFit="1" customWidth="1"/>
    <col min="2591" max="2591" width="3" bestFit="1" customWidth="1"/>
    <col min="2592" max="2593" width="5" bestFit="1" customWidth="1"/>
    <col min="2594" max="2596" width="6" bestFit="1" customWidth="1"/>
    <col min="2597" max="2597" width="10.42578125" bestFit="1" customWidth="1"/>
    <col min="2598" max="2598" width="7.85546875" bestFit="1" customWidth="1"/>
    <col min="2599" max="2599" width="3" bestFit="1" customWidth="1"/>
    <col min="2600" max="2600" width="10.42578125" bestFit="1" customWidth="1"/>
    <col min="2601" max="2601" width="6.85546875" bestFit="1" customWidth="1"/>
    <col min="2602" max="2602" width="6" bestFit="1" customWidth="1"/>
    <col min="2603" max="2603" width="5" bestFit="1" customWidth="1"/>
    <col min="2604" max="2604" width="3" bestFit="1" customWidth="1"/>
    <col min="2605" max="2605" width="5" bestFit="1" customWidth="1"/>
    <col min="2606" max="2606" width="6" bestFit="1" customWidth="1"/>
    <col min="2607" max="2607" width="5" bestFit="1" customWidth="1"/>
    <col min="2608" max="2608" width="6" bestFit="1" customWidth="1"/>
    <col min="2609" max="2609" width="5" bestFit="1" customWidth="1"/>
    <col min="2610" max="2610" width="3" bestFit="1" customWidth="1"/>
    <col min="2611" max="2611" width="6" bestFit="1" customWidth="1"/>
    <col min="2612" max="2612" width="5" bestFit="1" customWidth="1"/>
    <col min="2613" max="2614" width="6" bestFit="1" customWidth="1"/>
    <col min="2615" max="2615" width="3" bestFit="1" customWidth="1"/>
    <col min="2616" max="2616" width="9.42578125" bestFit="1" customWidth="1"/>
    <col min="2617" max="2617" width="7.85546875" bestFit="1" customWidth="1"/>
    <col min="2618" max="2620" width="6" bestFit="1" customWidth="1"/>
    <col min="2621" max="2621" width="10.42578125" bestFit="1" customWidth="1"/>
    <col min="2622" max="2622" width="7.85546875" bestFit="1" customWidth="1"/>
    <col min="2623" max="2627" width="6" bestFit="1" customWidth="1"/>
    <col min="2628" max="2628" width="10.42578125" bestFit="1" customWidth="1"/>
    <col min="2629" max="2629" width="7.85546875" bestFit="1" customWidth="1"/>
    <col min="2630" max="2630" width="10.42578125" bestFit="1" customWidth="1"/>
    <col min="2631" max="2631" width="7.85546875" bestFit="1" customWidth="1"/>
    <col min="2632" max="2634" width="6" bestFit="1" customWidth="1"/>
    <col min="2635" max="2635" width="10.42578125" bestFit="1" customWidth="1"/>
    <col min="2636" max="2636" width="7.85546875" bestFit="1" customWidth="1"/>
    <col min="2637" max="2641" width="6" bestFit="1" customWidth="1"/>
    <col min="2642" max="2642" width="10.42578125" bestFit="1" customWidth="1"/>
    <col min="2643" max="2643" width="6.85546875" bestFit="1" customWidth="1"/>
    <col min="2644" max="2644" width="6" bestFit="1" customWidth="1"/>
    <col min="2645" max="2646" width="5" bestFit="1" customWidth="1"/>
    <col min="2647" max="2647" width="9.42578125" bestFit="1" customWidth="1"/>
    <col min="2648" max="2648" width="7.85546875" bestFit="1" customWidth="1"/>
    <col min="2649" max="2649" width="3" bestFit="1" customWidth="1"/>
    <col min="2650" max="2650" width="6" bestFit="1" customWidth="1"/>
    <col min="2651" max="2651" width="5" bestFit="1" customWidth="1"/>
    <col min="2652" max="2652" width="6" bestFit="1" customWidth="1"/>
    <col min="2653" max="2653" width="5" bestFit="1" customWidth="1"/>
    <col min="2654" max="2655" width="6" bestFit="1" customWidth="1"/>
    <col min="2656" max="2656" width="10.42578125" bestFit="1" customWidth="1"/>
    <col min="2657" max="2657" width="7.85546875" bestFit="1" customWidth="1"/>
    <col min="2658" max="2659" width="5" bestFit="1" customWidth="1"/>
    <col min="2660" max="2660" width="3" bestFit="1" customWidth="1"/>
    <col min="2661" max="2664" width="6" bestFit="1" customWidth="1"/>
    <col min="2665" max="2665" width="10.42578125" bestFit="1" customWidth="1"/>
    <col min="2666" max="2666" width="7.85546875" bestFit="1" customWidth="1"/>
    <col min="2667" max="2667" width="3" bestFit="1" customWidth="1"/>
    <col min="2668" max="2668" width="10.42578125" bestFit="1" customWidth="1"/>
    <col min="2669" max="2669" width="7.85546875" bestFit="1" customWidth="1"/>
    <col min="2670" max="2670" width="4" bestFit="1" customWidth="1"/>
    <col min="2671" max="2676" width="6" bestFit="1" customWidth="1"/>
    <col min="2677" max="2677" width="3" bestFit="1" customWidth="1"/>
    <col min="2678" max="2678" width="10.42578125" bestFit="1" customWidth="1"/>
    <col min="2679" max="2679" width="7.85546875" bestFit="1" customWidth="1"/>
    <col min="2680" max="2681" width="6" bestFit="1" customWidth="1"/>
    <col min="2682" max="2682" width="10.42578125" bestFit="1" customWidth="1"/>
    <col min="2683" max="2683" width="6.85546875" bestFit="1" customWidth="1"/>
    <col min="2684" max="2685" width="6" bestFit="1" customWidth="1"/>
    <col min="2686" max="2686" width="5" bestFit="1" customWidth="1"/>
    <col min="2687" max="2687" width="9.42578125" bestFit="1" customWidth="1"/>
    <col min="2688" max="2688" width="7.85546875" bestFit="1" customWidth="1"/>
    <col min="2689" max="2689" width="6" bestFit="1" customWidth="1"/>
    <col min="2690" max="2690" width="5" bestFit="1" customWidth="1"/>
    <col min="2691" max="2692" width="6" bestFit="1" customWidth="1"/>
    <col min="2693" max="2693" width="10.42578125" bestFit="1" customWidth="1"/>
    <col min="2694" max="2694" width="7.85546875" bestFit="1" customWidth="1"/>
    <col min="2695" max="2695" width="10.42578125" bestFit="1" customWidth="1"/>
    <col min="2696" max="2696" width="7.85546875" bestFit="1" customWidth="1"/>
    <col min="2697" max="2697" width="10.42578125" bestFit="1" customWidth="1"/>
    <col min="2698" max="2698" width="7.85546875" bestFit="1" customWidth="1"/>
    <col min="2699" max="2699" width="6" bestFit="1" customWidth="1"/>
    <col min="2700" max="2700" width="10.42578125" bestFit="1" customWidth="1"/>
    <col min="2701" max="2701" width="7.85546875" bestFit="1" customWidth="1"/>
    <col min="2702" max="2702" width="6" bestFit="1" customWidth="1"/>
    <col min="2703" max="2703" width="10.42578125" bestFit="1" customWidth="1"/>
    <col min="2704" max="2704" width="6.85546875" bestFit="1" customWidth="1"/>
    <col min="2705" max="2705" width="6" bestFit="1" customWidth="1"/>
    <col min="2706" max="2706" width="5" bestFit="1" customWidth="1"/>
    <col min="2707" max="2707" width="6" bestFit="1" customWidth="1"/>
    <col min="2708" max="2711" width="5" bestFit="1" customWidth="1"/>
    <col min="2712" max="2712" width="3" bestFit="1" customWidth="1"/>
    <col min="2713" max="2714" width="5" bestFit="1" customWidth="1"/>
    <col min="2715" max="2715" width="9.42578125" bestFit="1" customWidth="1"/>
    <col min="2716" max="2716" width="7.85546875" bestFit="1" customWidth="1"/>
    <col min="2717" max="2717" width="5" bestFit="1" customWidth="1"/>
    <col min="2718" max="2719" width="6" bestFit="1" customWidth="1"/>
    <col min="2720" max="2720" width="5" bestFit="1" customWidth="1"/>
    <col min="2721" max="2721" width="10.42578125" bestFit="1" customWidth="1"/>
    <col min="2722" max="2722" width="7.85546875" bestFit="1" customWidth="1"/>
    <col min="2723" max="2723" width="5" bestFit="1" customWidth="1"/>
    <col min="2724" max="2724" width="10.42578125" bestFit="1" customWidth="1"/>
    <col min="2725" max="2725" width="7.85546875" bestFit="1" customWidth="1"/>
    <col min="2726" max="2726" width="6" bestFit="1" customWidth="1"/>
    <col min="2727" max="2727" width="10.42578125" bestFit="1" customWidth="1"/>
    <col min="2728" max="2728" width="7.85546875" bestFit="1" customWidth="1"/>
    <col min="2729" max="2729" width="6" bestFit="1" customWidth="1"/>
    <col min="2730" max="2730" width="10.42578125" bestFit="1" customWidth="1"/>
    <col min="2731" max="2731" width="6.85546875" bestFit="1" customWidth="1"/>
    <col min="2732" max="2732" width="9.42578125" bestFit="1" customWidth="1"/>
    <col min="2733" max="2733" width="7.85546875" bestFit="1" customWidth="1"/>
    <col min="2734" max="2734" width="6" bestFit="1" customWidth="1"/>
    <col min="2735" max="2735" width="10.42578125" bestFit="1" customWidth="1"/>
    <col min="2736" max="2736" width="7.85546875" bestFit="1" customWidth="1"/>
    <col min="2737" max="2737" width="6" bestFit="1" customWidth="1"/>
    <col min="2738" max="2738" width="10.42578125" bestFit="1" customWidth="1"/>
    <col min="2739" max="2739" width="7.85546875" bestFit="1" customWidth="1"/>
    <col min="2740" max="2741" width="6" bestFit="1" customWidth="1"/>
    <col min="2742" max="2742" width="10.42578125" bestFit="1" customWidth="1"/>
    <col min="2743" max="2743" width="7.85546875" bestFit="1" customWidth="1"/>
    <col min="2744" max="2746" width="6" bestFit="1" customWidth="1"/>
    <col min="2747" max="2747" width="5" bestFit="1" customWidth="1"/>
    <col min="2748" max="2748" width="6" bestFit="1" customWidth="1"/>
    <col min="2749" max="2749" width="10.42578125" bestFit="1" customWidth="1"/>
    <col min="2750" max="2751" width="5" bestFit="1" customWidth="1"/>
    <col min="2752" max="2756" width="6" bestFit="1" customWidth="1"/>
    <col min="2757" max="2757" width="5" bestFit="1" customWidth="1"/>
    <col min="2758" max="2760" width="6" bestFit="1" customWidth="1"/>
    <col min="2761" max="2761" width="5" bestFit="1" customWidth="1"/>
    <col min="2762" max="2762" width="3" bestFit="1" customWidth="1"/>
    <col min="2763" max="2763" width="5" bestFit="1" customWidth="1"/>
    <col min="2764" max="2765" width="7.85546875" bestFit="1" customWidth="1"/>
    <col min="2766" max="2766" width="6" bestFit="1" customWidth="1"/>
    <col min="2767" max="2767" width="10.42578125" bestFit="1" customWidth="1"/>
    <col min="2768" max="2768" width="7.85546875" bestFit="1" customWidth="1"/>
    <col min="2769" max="2769" width="5" bestFit="1" customWidth="1"/>
    <col min="2770" max="2770" width="10.42578125" bestFit="1" customWidth="1"/>
    <col min="2771" max="2771" width="7.85546875" bestFit="1" customWidth="1"/>
    <col min="2772" max="2774" width="6" bestFit="1" customWidth="1"/>
    <col min="2775" max="2775" width="5" bestFit="1" customWidth="1"/>
    <col min="2776" max="2776" width="10.42578125" bestFit="1" customWidth="1"/>
    <col min="2777" max="2777" width="7.85546875" bestFit="1" customWidth="1"/>
    <col min="2778" max="2778" width="5" bestFit="1" customWidth="1"/>
    <col min="2779" max="2779" width="10.42578125" bestFit="1" customWidth="1"/>
    <col min="2780" max="2780" width="7.85546875" bestFit="1" customWidth="1"/>
    <col min="2781" max="2781" width="10.42578125" bestFit="1" customWidth="1"/>
    <col min="2782" max="2782" width="6.85546875" bestFit="1" customWidth="1"/>
    <col min="2783" max="2783" width="5" bestFit="1" customWidth="1"/>
    <col min="2784" max="2784" width="9.42578125" bestFit="1" customWidth="1"/>
    <col min="2785" max="2785" width="7.85546875" bestFit="1" customWidth="1"/>
    <col min="2786" max="2786" width="6" bestFit="1" customWidth="1"/>
    <col min="2787" max="2787" width="10.42578125" bestFit="1" customWidth="1"/>
    <col min="2788" max="2788" width="7.85546875" bestFit="1" customWidth="1"/>
    <col min="2789" max="2789" width="10.42578125" bestFit="1" customWidth="1"/>
    <col min="2790" max="2790" width="7.85546875" bestFit="1" customWidth="1"/>
    <col min="2791" max="2792" width="6" bestFit="1" customWidth="1"/>
    <col min="2793" max="2793" width="5" bestFit="1" customWidth="1"/>
    <col min="2794" max="2794" width="10.42578125" bestFit="1" customWidth="1"/>
    <col min="2795" max="2795" width="7.85546875" bestFit="1" customWidth="1"/>
    <col min="2796" max="2796" width="3" bestFit="1" customWidth="1"/>
    <col min="2797" max="2797" width="6" bestFit="1" customWidth="1"/>
    <col min="2798" max="2798" width="5" bestFit="1" customWidth="1"/>
    <col min="2799" max="2799" width="6" bestFit="1" customWidth="1"/>
    <col min="2800" max="2800" width="3" bestFit="1" customWidth="1"/>
    <col min="2801" max="2801" width="10.42578125" bestFit="1" customWidth="1"/>
    <col min="2802" max="2802" width="6.85546875" bestFit="1" customWidth="1"/>
    <col min="2803" max="2804" width="5" bestFit="1" customWidth="1"/>
    <col min="2805" max="2805" width="6" bestFit="1" customWidth="1"/>
    <col min="2806" max="2810" width="5" bestFit="1" customWidth="1"/>
    <col min="2811" max="2811" width="9.42578125" bestFit="1" customWidth="1"/>
    <col min="2812" max="2812" width="7.85546875" bestFit="1" customWidth="1"/>
    <col min="2813" max="2814" width="6" bestFit="1" customWidth="1"/>
    <col min="2815" max="2815" width="5" bestFit="1" customWidth="1"/>
    <col min="2816" max="2816" width="6" bestFit="1" customWidth="1"/>
    <col min="2817" max="2817" width="5" bestFit="1" customWidth="1"/>
    <col min="2818" max="2818" width="10.42578125" bestFit="1" customWidth="1"/>
    <col min="2819" max="2819" width="7.85546875" bestFit="1" customWidth="1"/>
    <col min="2820" max="2820" width="10.42578125" bestFit="1" customWidth="1"/>
    <col min="2821" max="2821" width="7.85546875" bestFit="1" customWidth="1"/>
    <col min="2822" max="2822" width="6" bestFit="1" customWidth="1"/>
    <col min="2823" max="2823" width="10.42578125" bestFit="1" customWidth="1"/>
    <col min="2824" max="2824" width="7.85546875" bestFit="1" customWidth="1"/>
    <col min="2825" max="2826" width="6" bestFit="1" customWidth="1"/>
    <col min="2827" max="2827" width="10.42578125" bestFit="1" customWidth="1"/>
    <col min="2828" max="2828" width="7.85546875" bestFit="1" customWidth="1"/>
    <col min="2829" max="2829" width="5" bestFit="1" customWidth="1"/>
    <col min="2830" max="2830" width="6" bestFit="1" customWidth="1"/>
    <col min="2831" max="2831" width="10.42578125" bestFit="1" customWidth="1"/>
    <col min="2832" max="2832" width="6.85546875" bestFit="1" customWidth="1"/>
    <col min="2833" max="2833" width="5" bestFit="1" customWidth="1"/>
    <col min="2834" max="2834" width="3" bestFit="1" customWidth="1"/>
    <col min="2835" max="2838" width="5" bestFit="1" customWidth="1"/>
    <col min="2839" max="2839" width="3" bestFit="1" customWidth="1"/>
    <col min="2840" max="2840" width="5" bestFit="1" customWidth="1"/>
    <col min="2841" max="2841" width="9.42578125" bestFit="1" customWidth="1"/>
    <col min="2842" max="2842" width="7.85546875" bestFit="1" customWidth="1"/>
    <col min="2843" max="2843" width="10.42578125" bestFit="1" customWidth="1"/>
    <col min="2844" max="2844" width="7.85546875" bestFit="1" customWidth="1"/>
    <col min="2845" max="2845" width="3" bestFit="1" customWidth="1"/>
    <col min="2846" max="2847" width="6" bestFit="1" customWidth="1"/>
    <col min="2848" max="2848" width="3" bestFit="1" customWidth="1"/>
    <col min="2849" max="2849" width="10.42578125" bestFit="1" customWidth="1"/>
    <col min="2850" max="2850" width="7.85546875" bestFit="1" customWidth="1"/>
    <col min="2851" max="2852" width="5" bestFit="1" customWidth="1"/>
    <col min="2853" max="2853" width="10.42578125" bestFit="1" customWidth="1"/>
    <col min="2854" max="2854" width="7.85546875" bestFit="1" customWidth="1"/>
    <col min="2855" max="2855" width="5" bestFit="1" customWidth="1"/>
    <col min="2856" max="2856" width="10.42578125" bestFit="1" customWidth="1"/>
    <col min="2857" max="2857" width="7.85546875" bestFit="1" customWidth="1"/>
    <col min="2858" max="2858" width="10.42578125" bestFit="1" customWidth="1"/>
    <col min="2859" max="2859" width="6.85546875" bestFit="1" customWidth="1"/>
    <col min="2860" max="2860" width="5" bestFit="1" customWidth="1"/>
    <col min="2861" max="2861" width="3" bestFit="1" customWidth="1"/>
    <col min="2862" max="2864" width="5" bestFit="1" customWidth="1"/>
    <col min="2865" max="2865" width="9.42578125" bestFit="1" customWidth="1"/>
    <col min="2866" max="2866" width="7.85546875" bestFit="1" customWidth="1"/>
    <col min="2867" max="2868" width="6" bestFit="1" customWidth="1"/>
    <col min="2869" max="2869" width="10.42578125" bestFit="1" customWidth="1"/>
    <col min="2870" max="2870" width="7.85546875" bestFit="1" customWidth="1"/>
    <col min="2871" max="2871" width="10.42578125" bestFit="1" customWidth="1"/>
    <col min="2872" max="2872" width="7.85546875" bestFit="1" customWidth="1"/>
    <col min="2873" max="2874" width="6" bestFit="1" customWidth="1"/>
    <col min="2875" max="2875" width="5" bestFit="1" customWidth="1"/>
    <col min="2876" max="2878" width="6" bestFit="1" customWidth="1"/>
    <col min="2879" max="2879" width="10.42578125" bestFit="1" customWidth="1"/>
    <col min="2880" max="2880" width="7.85546875" bestFit="1" customWidth="1"/>
    <col min="2881" max="2886" width="6" bestFit="1" customWidth="1"/>
    <col min="2887" max="2887" width="10.42578125" bestFit="1" customWidth="1"/>
    <col min="2888" max="2888" width="6.85546875" bestFit="1" customWidth="1"/>
    <col min="2889" max="2889" width="6" bestFit="1" customWidth="1"/>
    <col min="2890" max="2890" width="5" bestFit="1" customWidth="1"/>
    <col min="2891" max="2894" width="6" bestFit="1" customWidth="1"/>
    <col min="2895" max="2895" width="5" bestFit="1" customWidth="1"/>
    <col min="2896" max="2897" width="6" bestFit="1" customWidth="1"/>
    <col min="2898" max="2898" width="3" bestFit="1" customWidth="1"/>
    <col min="2899" max="2899" width="5" bestFit="1" customWidth="1"/>
    <col min="2900" max="2900" width="3" bestFit="1" customWidth="1"/>
    <col min="2901" max="2901" width="6" bestFit="1" customWidth="1"/>
    <col min="2902" max="2902" width="5" bestFit="1" customWidth="1"/>
    <col min="2903" max="2903" width="3" bestFit="1" customWidth="1"/>
    <col min="2904" max="2904" width="5" bestFit="1" customWidth="1"/>
    <col min="2905" max="2905" width="6" bestFit="1" customWidth="1"/>
    <col min="2906" max="2906" width="5" bestFit="1" customWidth="1"/>
    <col min="2907" max="2907" width="6" bestFit="1" customWidth="1"/>
    <col min="2908" max="2908" width="5" bestFit="1" customWidth="1"/>
    <col min="2909" max="2910" width="6" bestFit="1" customWidth="1"/>
    <col min="2911" max="2911" width="9.42578125" bestFit="1" customWidth="1"/>
    <col min="2912" max="2912" width="7.85546875" bestFit="1" customWidth="1"/>
    <col min="2913" max="2915" width="6" bestFit="1" customWidth="1"/>
    <col min="2916" max="2916" width="5" bestFit="1" customWidth="1"/>
    <col min="2917" max="2917" width="6" bestFit="1" customWidth="1"/>
    <col min="2918" max="2918" width="10.42578125" bestFit="1" customWidth="1"/>
    <col min="2919" max="2919" width="7.85546875" bestFit="1" customWidth="1"/>
    <col min="2920" max="2920" width="6" bestFit="1" customWidth="1"/>
    <col min="2921" max="2921" width="5" bestFit="1" customWidth="1"/>
    <col min="2922" max="2922" width="6" bestFit="1" customWidth="1"/>
    <col min="2923" max="2923" width="10.42578125" bestFit="1" customWidth="1"/>
    <col min="2924" max="2924" width="7.85546875" bestFit="1" customWidth="1"/>
    <col min="2925" max="2926" width="6" bestFit="1" customWidth="1"/>
    <col min="2927" max="2927" width="10.42578125" bestFit="1" customWidth="1"/>
    <col min="2928" max="2928" width="7.85546875" bestFit="1" customWidth="1"/>
    <col min="2929" max="2929" width="5" bestFit="1" customWidth="1"/>
    <col min="2930" max="2930" width="6" bestFit="1" customWidth="1"/>
    <col min="2931" max="2931" width="10.42578125" bestFit="1" customWidth="1"/>
    <col min="2932" max="2932" width="7.85546875" bestFit="1" customWidth="1"/>
    <col min="2933" max="2933" width="10.42578125" bestFit="1" customWidth="1"/>
    <col min="2934" max="2934" width="6.85546875" bestFit="1" customWidth="1"/>
    <col min="2935" max="2937" width="5" bestFit="1" customWidth="1"/>
    <col min="2938" max="2938" width="6" bestFit="1" customWidth="1"/>
    <col min="2939" max="2939" width="9.42578125" bestFit="1" customWidth="1"/>
    <col min="2940" max="2940" width="7.85546875" bestFit="1" customWidth="1"/>
    <col min="2941" max="2941" width="6" bestFit="1" customWidth="1"/>
    <col min="2942" max="2942" width="5" bestFit="1" customWidth="1"/>
    <col min="2943" max="2943" width="10.42578125" bestFit="1" customWidth="1"/>
    <col min="2944" max="2944" width="7.85546875" bestFit="1" customWidth="1"/>
    <col min="2945" max="2945" width="6" bestFit="1" customWidth="1"/>
    <col min="2946" max="2946" width="5" bestFit="1" customWidth="1"/>
    <col min="2947" max="2947" width="6" bestFit="1" customWidth="1"/>
    <col min="2948" max="2948" width="10.42578125" bestFit="1" customWidth="1"/>
    <col min="2949" max="2949" width="7.85546875" bestFit="1" customWidth="1"/>
    <col min="2950" max="2950" width="6" bestFit="1" customWidth="1"/>
    <col min="2951" max="2951" width="10.42578125" bestFit="1" customWidth="1"/>
    <col min="2952" max="2952" width="6.85546875" bestFit="1" customWidth="1"/>
    <col min="2953" max="2953" width="6" bestFit="1" customWidth="1"/>
    <col min="2954" max="2955" width="5" bestFit="1" customWidth="1"/>
    <col min="2956" max="2956" width="9.42578125" bestFit="1" customWidth="1"/>
    <col min="2957" max="2957" width="7.85546875" bestFit="1" customWidth="1"/>
    <col min="2958" max="2958" width="5" bestFit="1" customWidth="1"/>
    <col min="2959" max="2959" width="10.42578125" bestFit="1" customWidth="1"/>
    <col min="2960" max="2960" width="7.85546875" bestFit="1" customWidth="1"/>
    <col min="2961" max="2961" width="10.42578125" bestFit="1" customWidth="1"/>
    <col min="2962" max="2962" width="7.85546875" bestFit="1" customWidth="1"/>
    <col min="2963" max="2963" width="6" bestFit="1" customWidth="1"/>
    <col min="2964" max="2964" width="10.42578125" bestFit="1" customWidth="1"/>
    <col min="2965" max="2965" width="7.85546875" bestFit="1" customWidth="1"/>
    <col min="2966" max="2969" width="6" bestFit="1" customWidth="1"/>
    <col min="2970" max="2970" width="10.42578125" bestFit="1" customWidth="1"/>
    <col min="2971" max="2971" width="7.85546875" bestFit="1" customWidth="1"/>
    <col min="2972" max="2972" width="6" bestFit="1" customWidth="1"/>
    <col min="2973" max="2973" width="5" bestFit="1" customWidth="1"/>
    <col min="2974" max="2974" width="10.42578125" bestFit="1" customWidth="1"/>
    <col min="2975" max="2975" width="6.85546875" bestFit="1" customWidth="1"/>
    <col min="2976" max="2977" width="5" bestFit="1" customWidth="1"/>
    <col min="2978" max="2978" width="9.42578125" bestFit="1" customWidth="1"/>
    <col min="2979" max="2979" width="7.85546875" bestFit="1" customWidth="1"/>
    <col min="2980" max="2981" width="6" bestFit="1" customWidth="1"/>
    <col min="2982" max="2982" width="5" bestFit="1" customWidth="1"/>
    <col min="2983" max="2983" width="10.42578125" bestFit="1" customWidth="1"/>
    <col min="2984" max="2984" width="7.85546875" bestFit="1" customWidth="1"/>
    <col min="2985" max="2985" width="5" bestFit="1" customWidth="1"/>
    <col min="2986" max="2986" width="6" bestFit="1" customWidth="1"/>
    <col min="2987" max="2987" width="10.42578125" bestFit="1" customWidth="1"/>
    <col min="2988" max="2988" width="7.85546875" bestFit="1" customWidth="1"/>
    <col min="2989" max="2991" width="6" bestFit="1" customWidth="1"/>
    <col min="2992" max="2992" width="10.42578125" bestFit="1" customWidth="1"/>
    <col min="2993" max="2993" width="7.85546875" bestFit="1" customWidth="1"/>
    <col min="2994" max="2994" width="3" bestFit="1" customWidth="1"/>
    <col min="2995" max="2997" width="6" bestFit="1" customWidth="1"/>
    <col min="2998" max="2998" width="10.42578125" bestFit="1" customWidth="1"/>
    <col min="2999" max="2999" width="6.85546875" bestFit="1" customWidth="1"/>
    <col min="3000" max="3000" width="6" bestFit="1" customWidth="1"/>
    <col min="3001" max="3002" width="5" bestFit="1" customWidth="1"/>
    <col min="3003" max="3003" width="6" bestFit="1" customWidth="1"/>
    <col min="3004" max="3006" width="5" bestFit="1" customWidth="1"/>
    <col min="3007" max="3007" width="9.42578125" bestFit="1" customWidth="1"/>
    <col min="3008" max="3008" width="7.85546875" bestFit="1" customWidth="1"/>
    <col min="3009" max="3009" width="3" bestFit="1" customWidth="1"/>
    <col min="3010" max="3010" width="6" bestFit="1" customWidth="1"/>
    <col min="3011" max="3011" width="10.42578125" bestFit="1" customWidth="1"/>
    <col min="3012" max="3012" width="7.85546875" bestFit="1" customWidth="1"/>
    <col min="3013" max="3013" width="5" bestFit="1" customWidth="1"/>
    <col min="3014" max="3014" width="10.42578125" bestFit="1" customWidth="1"/>
    <col min="3015" max="3015" width="7.85546875" bestFit="1" customWidth="1"/>
    <col min="3016" max="3016" width="10.42578125" bestFit="1" customWidth="1"/>
    <col min="3017" max="3017" width="7.85546875" bestFit="1" customWidth="1"/>
    <col min="3018" max="3018" width="10.42578125" bestFit="1" customWidth="1"/>
    <col min="3019" max="3019" width="4.85546875" bestFit="1" customWidth="1"/>
    <col min="3020" max="3020" width="3" bestFit="1" customWidth="1"/>
    <col min="3021" max="3021" width="6" bestFit="1" customWidth="1"/>
    <col min="3022" max="3023" width="7.85546875" bestFit="1" customWidth="1"/>
    <col min="3024" max="3024" width="10.42578125" bestFit="1" customWidth="1"/>
    <col min="3025" max="3025" width="7.85546875" bestFit="1" customWidth="1"/>
    <col min="3026" max="3026" width="6" bestFit="1" customWidth="1"/>
    <col min="3027" max="3027" width="10.42578125" bestFit="1" customWidth="1"/>
    <col min="3028" max="3028" width="7.85546875" bestFit="1" customWidth="1"/>
    <col min="3029" max="3029" width="3" bestFit="1" customWidth="1"/>
    <col min="3030" max="3030" width="6" bestFit="1" customWidth="1"/>
    <col min="3031" max="3031" width="10.42578125" bestFit="1" customWidth="1"/>
    <col min="3032" max="3032" width="6.85546875" bestFit="1" customWidth="1"/>
    <col min="3033" max="3033" width="3" bestFit="1" customWidth="1"/>
    <col min="3034" max="3034" width="9.42578125" bestFit="1" customWidth="1"/>
    <col min="3035" max="3035" width="7.85546875" bestFit="1" customWidth="1"/>
    <col min="3036" max="3036" width="10.42578125" bestFit="1" customWidth="1"/>
    <col min="3037" max="3037" width="7.85546875" bestFit="1" customWidth="1"/>
    <col min="3038" max="3038" width="10.42578125" bestFit="1" customWidth="1"/>
    <col min="3039" max="3039" width="7.85546875" bestFit="1" customWidth="1"/>
    <col min="3040" max="3040" width="10.42578125" bestFit="1" customWidth="1"/>
    <col min="3041" max="3041" width="7.85546875" bestFit="1" customWidth="1"/>
    <col min="3042" max="3043" width="6" bestFit="1" customWidth="1"/>
    <col min="3044" max="3044" width="3" bestFit="1" customWidth="1"/>
    <col min="3045" max="3045" width="6" bestFit="1" customWidth="1"/>
    <col min="3046" max="3046" width="3" bestFit="1" customWidth="1"/>
    <col min="3047" max="3047" width="6" bestFit="1" customWidth="1"/>
    <col min="3048" max="3048" width="10.42578125" bestFit="1" customWidth="1"/>
    <col min="3049" max="3049" width="7.85546875" bestFit="1" customWidth="1"/>
    <col min="3050" max="3050" width="5" bestFit="1" customWidth="1"/>
    <col min="3051" max="3051" width="10.42578125" bestFit="1" customWidth="1"/>
    <col min="3052" max="3052" width="6.85546875" bestFit="1" customWidth="1"/>
    <col min="3053" max="3056" width="5" bestFit="1" customWidth="1"/>
    <col min="3057" max="3057" width="3" bestFit="1" customWidth="1"/>
    <col min="3058" max="3059" width="6" bestFit="1" customWidth="1"/>
    <col min="3060" max="3060" width="9.42578125" bestFit="1" customWidth="1"/>
    <col min="3061" max="3061" width="7.85546875" bestFit="1" customWidth="1"/>
    <col min="3062" max="3066" width="6" bestFit="1" customWidth="1"/>
    <col min="3067" max="3067" width="10.42578125" bestFit="1" customWidth="1"/>
    <col min="3068" max="3068" width="7.85546875" bestFit="1" customWidth="1"/>
    <col min="3069" max="3071" width="6" bestFit="1" customWidth="1"/>
    <col min="3072" max="3072" width="5" bestFit="1" customWidth="1"/>
    <col min="3073" max="3073" width="10.42578125" bestFit="1" customWidth="1"/>
    <col min="3074" max="3074" width="7.85546875" bestFit="1" customWidth="1"/>
    <col min="3075" max="3076" width="6" bestFit="1" customWidth="1"/>
    <col min="3077" max="3077" width="10.42578125" bestFit="1" customWidth="1"/>
    <col min="3078" max="3078" width="7.85546875" bestFit="1" customWidth="1"/>
    <col min="3079" max="3079" width="10.42578125" bestFit="1" customWidth="1"/>
    <col min="3080" max="3080" width="7.85546875" bestFit="1" customWidth="1"/>
    <col min="3081" max="3081" width="5" bestFit="1" customWidth="1"/>
    <col min="3082" max="3084" width="6" bestFit="1" customWidth="1"/>
    <col min="3085" max="3085" width="10.42578125" bestFit="1" customWidth="1"/>
    <col min="3086" max="3086" width="6.85546875" bestFit="1" customWidth="1"/>
    <col min="3087" max="3090" width="5" bestFit="1" customWidth="1"/>
    <col min="3091" max="3091" width="6" bestFit="1" customWidth="1"/>
    <col min="3092" max="3092" width="5" bestFit="1" customWidth="1"/>
    <col min="3093" max="3093" width="6" bestFit="1" customWidth="1"/>
    <col min="3094" max="3094" width="9.42578125" bestFit="1" customWidth="1"/>
    <col min="3095" max="3095" width="7.85546875" bestFit="1" customWidth="1"/>
    <col min="3096" max="3096" width="6" bestFit="1" customWidth="1"/>
    <col min="3097" max="3097" width="5" bestFit="1" customWidth="1"/>
    <col min="3098" max="3098" width="6" bestFit="1" customWidth="1"/>
    <col min="3099" max="3099" width="10.42578125" bestFit="1" customWidth="1"/>
    <col min="3100" max="3100" width="7.85546875" bestFit="1" customWidth="1"/>
    <col min="3101" max="3102" width="6" bestFit="1" customWidth="1"/>
    <col min="3103" max="3103" width="5" bestFit="1" customWidth="1"/>
    <col min="3104" max="3104" width="10.42578125" bestFit="1" customWidth="1"/>
    <col min="3105" max="3105" width="7.85546875" bestFit="1" customWidth="1"/>
    <col min="3106" max="3106" width="6" bestFit="1" customWidth="1"/>
    <col min="3107" max="3107" width="5" bestFit="1" customWidth="1"/>
    <col min="3108" max="3109" width="6" bestFit="1" customWidth="1"/>
    <col min="3110" max="3110" width="10.42578125" bestFit="1" customWidth="1"/>
    <col min="3111" max="3111" width="6.85546875" bestFit="1" customWidth="1"/>
    <col min="3112" max="3112" width="6" bestFit="1" customWidth="1"/>
    <col min="3113" max="3116" width="5" bestFit="1" customWidth="1"/>
    <col min="3117" max="3117" width="9.42578125" bestFit="1" customWidth="1"/>
    <col min="3118" max="3118" width="7.85546875" bestFit="1" customWidth="1"/>
    <col min="3119" max="3119" width="10.42578125" bestFit="1" customWidth="1"/>
    <col min="3120" max="3120" width="7.85546875" bestFit="1" customWidth="1"/>
    <col min="3121" max="3122" width="6" bestFit="1" customWidth="1"/>
    <col min="3123" max="3123" width="10.42578125" bestFit="1" customWidth="1"/>
    <col min="3124" max="3124" width="7.85546875" bestFit="1" customWidth="1"/>
    <col min="3125" max="3125" width="10.42578125" bestFit="1" customWidth="1"/>
    <col min="3126" max="3126" width="7.85546875" bestFit="1" customWidth="1"/>
    <col min="3127" max="3129" width="6" bestFit="1" customWidth="1"/>
    <col min="3130" max="3130" width="10.42578125" bestFit="1" customWidth="1"/>
    <col min="3131" max="3131" width="7.85546875" bestFit="1" customWidth="1"/>
    <col min="3132" max="3134" width="6" bestFit="1" customWidth="1"/>
    <col min="3135" max="3135" width="10.42578125" bestFit="1" customWidth="1"/>
    <col min="3136" max="3136" width="6.85546875" bestFit="1" customWidth="1"/>
    <col min="3137" max="3137" width="3" bestFit="1" customWidth="1"/>
    <col min="3138" max="3138" width="5" bestFit="1" customWidth="1"/>
    <col min="3139" max="3140" width="6" bestFit="1" customWidth="1"/>
    <col min="3141" max="3142" width="5" bestFit="1" customWidth="1"/>
    <col min="3143" max="3143" width="6" bestFit="1" customWidth="1"/>
    <col min="3144" max="3144" width="3" bestFit="1" customWidth="1"/>
    <col min="3145" max="3147" width="6" bestFit="1" customWidth="1"/>
    <col min="3148" max="3148" width="9.42578125" bestFit="1" customWidth="1"/>
    <col min="3149" max="3149" width="7.85546875" bestFit="1" customWidth="1"/>
    <col min="3150" max="3150" width="10.42578125" bestFit="1" customWidth="1"/>
    <col min="3151" max="3151" width="7.85546875" bestFit="1" customWidth="1"/>
    <col min="3152" max="3156" width="6" bestFit="1" customWidth="1"/>
    <col min="3157" max="3157" width="5" bestFit="1" customWidth="1"/>
    <col min="3158" max="3161" width="6" bestFit="1" customWidth="1"/>
    <col min="3162" max="3162" width="10.42578125" bestFit="1" customWidth="1"/>
    <col min="3163" max="3163" width="7.85546875" bestFit="1" customWidth="1"/>
    <col min="3164" max="3171" width="6" bestFit="1" customWidth="1"/>
    <col min="3172" max="3172" width="10.42578125" bestFit="1" customWidth="1"/>
    <col min="3173" max="3173" width="7.85546875" bestFit="1" customWidth="1"/>
    <col min="3174" max="3174" width="6" bestFit="1" customWidth="1"/>
    <col min="3175" max="3175" width="5" bestFit="1" customWidth="1"/>
    <col min="3176" max="3177" width="6" bestFit="1" customWidth="1"/>
    <col min="3178" max="3178" width="10.42578125" bestFit="1" customWidth="1"/>
    <col min="3179" max="3179" width="7.85546875" bestFit="1" customWidth="1"/>
    <col min="3180" max="3182" width="6" bestFit="1" customWidth="1"/>
    <col min="3183" max="3183" width="10.42578125" bestFit="1" customWidth="1"/>
    <col min="3184" max="3184" width="6.85546875" bestFit="1" customWidth="1"/>
    <col min="3185" max="3188" width="5" bestFit="1" customWidth="1"/>
    <col min="3189" max="3189" width="3" bestFit="1" customWidth="1"/>
    <col min="3190" max="3194" width="6" bestFit="1" customWidth="1"/>
    <col min="3195" max="3195" width="5" bestFit="1" customWidth="1"/>
    <col min="3196" max="3197" width="6" bestFit="1" customWidth="1"/>
    <col min="3198" max="3198" width="9.42578125" bestFit="1" customWidth="1"/>
    <col min="3199" max="3199" width="7.85546875" bestFit="1" customWidth="1"/>
    <col min="3200" max="3200" width="5" bestFit="1" customWidth="1"/>
    <col min="3201" max="3202" width="6" bestFit="1" customWidth="1"/>
    <col min="3203" max="3203" width="5" bestFit="1" customWidth="1"/>
    <col min="3204" max="3207" width="6" bestFit="1" customWidth="1"/>
    <col min="3208" max="3208" width="5" bestFit="1" customWidth="1"/>
    <col min="3209" max="3211" width="6" bestFit="1" customWidth="1"/>
    <col min="3212" max="3212" width="10.42578125" bestFit="1" customWidth="1"/>
    <col min="3213" max="3213" width="7.85546875" bestFit="1" customWidth="1"/>
    <col min="3214" max="3217" width="6" bestFit="1" customWidth="1"/>
    <col min="3218" max="3218" width="5" bestFit="1" customWidth="1"/>
    <col min="3219" max="3219" width="6" bestFit="1" customWidth="1"/>
    <col min="3220" max="3220" width="10.42578125" bestFit="1" customWidth="1"/>
    <col min="3221" max="3221" width="7.85546875" bestFit="1" customWidth="1"/>
    <col min="3222" max="3224" width="6" bestFit="1" customWidth="1"/>
    <col min="3225" max="3225" width="10.42578125" bestFit="1" customWidth="1"/>
    <col min="3226" max="3226" width="7.85546875" bestFit="1" customWidth="1"/>
    <col min="3227" max="3227" width="6" bestFit="1" customWidth="1"/>
    <col min="3228" max="3228" width="5" bestFit="1" customWidth="1"/>
    <col min="3229" max="3229" width="6" bestFit="1" customWidth="1"/>
    <col min="3230" max="3230" width="3" bestFit="1" customWidth="1"/>
    <col min="3231" max="3233" width="6" bestFit="1" customWidth="1"/>
    <col min="3234" max="3234" width="10.42578125" bestFit="1" customWidth="1"/>
    <col min="3235" max="3235" width="7.85546875" bestFit="1" customWidth="1"/>
    <col min="3236" max="3238" width="6" bestFit="1" customWidth="1"/>
    <col min="3239" max="3239" width="10.42578125" bestFit="1" customWidth="1"/>
    <col min="3240" max="3240" width="6.85546875" bestFit="1" customWidth="1"/>
    <col min="3241" max="3242" width="6" bestFit="1" customWidth="1"/>
    <col min="3243" max="3243" width="5" bestFit="1" customWidth="1"/>
    <col min="3244" max="3245" width="6" bestFit="1" customWidth="1"/>
    <col min="3246" max="3246" width="9.42578125" bestFit="1" customWidth="1"/>
    <col min="3247" max="3247" width="7.85546875" bestFit="1" customWidth="1"/>
    <col min="3248" max="3252" width="6" bestFit="1" customWidth="1"/>
    <col min="3253" max="3253" width="10.42578125" bestFit="1" customWidth="1"/>
    <col min="3254" max="3254" width="7.85546875" bestFit="1" customWidth="1"/>
    <col min="3255" max="3257" width="6" bestFit="1" customWidth="1"/>
    <col min="3258" max="3258" width="10.42578125" bestFit="1" customWidth="1"/>
    <col min="3259" max="3259" width="7.85546875" bestFit="1" customWidth="1"/>
    <col min="3260" max="3261" width="5" bestFit="1" customWidth="1"/>
    <col min="3262" max="3264" width="6" bestFit="1" customWidth="1"/>
    <col min="3265" max="3265" width="10.42578125" bestFit="1" customWidth="1"/>
    <col min="3266" max="3266" width="7.85546875" bestFit="1" customWidth="1"/>
    <col min="3267" max="3268" width="6" bestFit="1" customWidth="1"/>
    <col min="3269" max="3269" width="5" bestFit="1" customWidth="1"/>
    <col min="3270" max="3270" width="6" bestFit="1" customWidth="1"/>
    <col min="3271" max="3271" width="10.42578125" bestFit="1" customWidth="1"/>
    <col min="3272" max="3272" width="7.85546875" bestFit="1" customWidth="1"/>
    <col min="3273" max="3277" width="6" bestFit="1" customWidth="1"/>
    <col min="3278" max="3278" width="10.42578125" bestFit="1" customWidth="1"/>
    <col min="3279" max="3279" width="6.85546875" bestFit="1" customWidth="1"/>
    <col min="3280" max="3282" width="6" bestFit="1" customWidth="1"/>
    <col min="3283" max="3283" width="5" bestFit="1" customWidth="1"/>
    <col min="3284" max="3284" width="6" bestFit="1" customWidth="1"/>
    <col min="3285" max="3289" width="5" bestFit="1" customWidth="1"/>
    <col min="3290" max="3290" width="9.42578125" bestFit="1" customWidth="1"/>
    <col min="3291" max="3291" width="7.85546875" bestFit="1" customWidth="1"/>
    <col min="3292" max="3292" width="6" bestFit="1" customWidth="1"/>
    <col min="3293" max="3293" width="10.42578125" bestFit="1" customWidth="1"/>
    <col min="3294" max="3294" width="7.85546875" bestFit="1" customWidth="1"/>
    <col min="3295" max="3295" width="5" bestFit="1" customWidth="1"/>
    <col min="3296" max="3297" width="6" bestFit="1" customWidth="1"/>
    <col min="3298" max="3298" width="10.42578125" bestFit="1" customWidth="1"/>
    <col min="3299" max="3299" width="7.85546875" bestFit="1" customWidth="1"/>
    <col min="3300" max="3300" width="6" bestFit="1" customWidth="1"/>
    <col min="3301" max="3302" width="5" bestFit="1" customWidth="1"/>
    <col min="3303" max="3303" width="10.42578125" bestFit="1" customWidth="1"/>
    <col min="3304" max="3304" width="7.85546875" bestFit="1" customWidth="1"/>
    <col min="3305" max="3305" width="10.42578125" bestFit="1" customWidth="1"/>
    <col min="3306" max="3306" width="7.85546875" bestFit="1" customWidth="1"/>
    <col min="3307" max="3307" width="10.42578125" bestFit="1" customWidth="1"/>
    <col min="3308" max="3308" width="6.85546875" bestFit="1" customWidth="1"/>
    <col min="3309" max="3309" width="3" bestFit="1" customWidth="1"/>
    <col min="3310" max="3311" width="5" bestFit="1" customWidth="1"/>
    <col min="3312" max="3312" width="9.42578125" bestFit="1" customWidth="1"/>
    <col min="3313" max="3313" width="7.85546875" bestFit="1" customWidth="1"/>
    <col min="3314" max="3316" width="6" bestFit="1" customWidth="1"/>
    <col min="3317" max="3317" width="10.42578125" bestFit="1" customWidth="1"/>
    <col min="3318" max="3318" width="7.85546875" bestFit="1" customWidth="1"/>
    <col min="3319" max="3319" width="10.42578125" bestFit="1" customWidth="1"/>
    <col min="3320" max="3320" width="7.85546875" bestFit="1" customWidth="1"/>
    <col min="3321" max="3325" width="6" bestFit="1" customWidth="1"/>
    <col min="3326" max="3326" width="10.42578125" bestFit="1" customWidth="1"/>
    <col min="3327" max="3327" width="7.85546875" bestFit="1" customWidth="1"/>
    <col min="3328" max="3328" width="3" bestFit="1" customWidth="1"/>
    <col min="3329" max="3329" width="10.42578125" bestFit="1" customWidth="1"/>
    <col min="3330" max="3330" width="7.85546875" bestFit="1" customWidth="1"/>
    <col min="3331" max="3331" width="3" bestFit="1" customWidth="1"/>
    <col min="3332" max="3332" width="10.42578125" bestFit="1" customWidth="1"/>
    <col min="3333" max="3334" width="5" bestFit="1" customWidth="1"/>
    <col min="3335" max="3335" width="6" bestFit="1" customWidth="1"/>
    <col min="3336" max="3337" width="7.85546875" bestFit="1" customWidth="1"/>
    <col min="3338" max="3338" width="10.42578125" bestFit="1" customWidth="1"/>
    <col min="3339" max="3339" width="7.85546875" bestFit="1" customWidth="1"/>
    <col min="3340" max="3340" width="6" bestFit="1" customWidth="1"/>
    <col min="3341" max="3341" width="10.42578125" bestFit="1" customWidth="1"/>
    <col min="3342" max="3342" width="7.85546875" bestFit="1" customWidth="1"/>
    <col min="3343" max="3343" width="10.42578125" bestFit="1" customWidth="1"/>
    <col min="3344" max="3344" width="7.85546875" bestFit="1" customWidth="1"/>
    <col min="3345" max="3345" width="10.42578125" bestFit="1" customWidth="1"/>
    <col min="3346" max="3346" width="6.85546875" bestFit="1" customWidth="1"/>
    <col min="3347" max="3348" width="5" bestFit="1" customWidth="1"/>
    <col min="3349" max="3349" width="6" bestFit="1" customWidth="1"/>
    <col min="3350" max="3350" width="5" bestFit="1" customWidth="1"/>
    <col min="3351" max="3351" width="9.42578125" bestFit="1" customWidth="1"/>
    <col min="3352" max="3352" width="7.85546875" bestFit="1" customWidth="1"/>
    <col min="3353" max="3355" width="5" bestFit="1" customWidth="1"/>
    <col min="3356" max="3357" width="6" bestFit="1" customWidth="1"/>
    <col min="3358" max="3359" width="5" bestFit="1" customWidth="1"/>
    <col min="3360" max="3360" width="6" bestFit="1" customWidth="1"/>
    <col min="3361" max="3361" width="5" bestFit="1" customWidth="1"/>
    <col min="3362" max="3362" width="6" bestFit="1" customWidth="1"/>
    <col min="3363" max="3363" width="10.42578125" bestFit="1" customWidth="1"/>
    <col min="3364" max="3364" width="7.85546875" bestFit="1" customWidth="1"/>
    <col min="3365" max="3365" width="5" bestFit="1" customWidth="1"/>
    <col min="3366" max="3368" width="6" bestFit="1" customWidth="1"/>
    <col min="3369" max="3369" width="10.42578125" bestFit="1" customWidth="1"/>
    <col min="3370" max="3370" width="7.85546875" bestFit="1" customWidth="1"/>
    <col min="3371" max="3373" width="6" bestFit="1" customWidth="1"/>
    <col min="3374" max="3374" width="5" bestFit="1" customWidth="1"/>
    <col min="3375" max="3375" width="10.42578125" bestFit="1" customWidth="1"/>
    <col min="3376" max="3376" width="7.85546875" bestFit="1" customWidth="1"/>
    <col min="3377" max="3378" width="6" bestFit="1" customWidth="1"/>
    <col min="3379" max="3379" width="5" bestFit="1" customWidth="1"/>
    <col min="3380" max="3380" width="3" bestFit="1" customWidth="1"/>
    <col min="3381" max="3381" width="10.42578125" bestFit="1" customWidth="1"/>
    <col min="3382" max="3382" width="6.85546875" bestFit="1" customWidth="1"/>
    <col min="3383" max="3384" width="5" bestFit="1" customWidth="1"/>
    <col min="3385" max="3385" width="9.42578125" bestFit="1" customWidth="1"/>
    <col min="3386" max="3386" width="7.85546875" bestFit="1" customWidth="1"/>
    <col min="3387" max="3387" width="5" bestFit="1" customWidth="1"/>
    <col min="3388" max="3388" width="10.42578125" bestFit="1" customWidth="1"/>
    <col min="3389" max="3389" width="7.85546875" bestFit="1" customWidth="1"/>
    <col min="3390" max="3390" width="6" bestFit="1" customWidth="1"/>
    <col min="3391" max="3391" width="10.42578125" bestFit="1" customWidth="1"/>
    <col min="3392" max="3392" width="7.85546875" bestFit="1" customWidth="1"/>
    <col min="3393" max="3393" width="6" bestFit="1" customWidth="1"/>
    <col min="3394" max="3394" width="10.42578125" bestFit="1" customWidth="1"/>
    <col min="3395" max="3395" width="7.85546875" bestFit="1" customWidth="1"/>
    <col min="3396" max="3396" width="6" bestFit="1" customWidth="1"/>
    <col min="3397" max="3397" width="10.42578125" bestFit="1" customWidth="1"/>
    <col min="3398" max="3398" width="7.85546875" bestFit="1" customWidth="1"/>
    <col min="3399" max="3399" width="10.42578125" bestFit="1" customWidth="1"/>
    <col min="3400" max="3400" width="6.85546875" bestFit="1" customWidth="1"/>
    <col min="3401" max="3401" width="6" bestFit="1" customWidth="1"/>
    <col min="3402" max="3402" width="9.42578125" bestFit="1" customWidth="1"/>
    <col min="3403" max="3403" width="7.85546875" bestFit="1" customWidth="1"/>
    <col min="3404" max="3405" width="6" bestFit="1" customWidth="1"/>
    <col min="3406" max="3406" width="10.42578125" bestFit="1" customWidth="1"/>
    <col min="3407" max="3407" width="7.85546875" bestFit="1" customWidth="1"/>
    <col min="3408" max="3408" width="6" bestFit="1" customWidth="1"/>
    <col min="3409" max="3409" width="10.42578125" bestFit="1" customWidth="1"/>
    <col min="3410" max="3410" width="7.85546875" bestFit="1" customWidth="1"/>
    <col min="3411" max="3411" width="6" bestFit="1" customWidth="1"/>
    <col min="3412" max="3412" width="10.42578125" bestFit="1" customWidth="1"/>
    <col min="3413" max="3413" width="6.85546875" bestFit="1" customWidth="1"/>
    <col min="3414" max="3414" width="9.42578125" bestFit="1" customWidth="1"/>
    <col min="3415" max="3415" width="7.85546875" bestFit="1" customWidth="1"/>
    <col min="3416" max="3419" width="6" bestFit="1" customWidth="1"/>
    <col min="3420" max="3420" width="10.42578125" bestFit="1" customWidth="1"/>
    <col min="3421" max="3421" width="7.85546875" bestFit="1" customWidth="1"/>
    <col min="3422" max="3422" width="6" bestFit="1" customWidth="1"/>
    <col min="3423" max="3423" width="5" bestFit="1" customWidth="1"/>
    <col min="3424" max="3424" width="10.42578125" bestFit="1" customWidth="1"/>
    <col min="3425" max="3425" width="7.85546875" bestFit="1" customWidth="1"/>
    <col min="3426" max="3426" width="6" bestFit="1" customWidth="1"/>
    <col min="3427" max="3427" width="10.42578125" bestFit="1" customWidth="1"/>
    <col min="3428" max="3428" width="7.85546875" bestFit="1" customWidth="1"/>
    <col min="3429" max="3432" width="6" bestFit="1" customWidth="1"/>
    <col min="3433" max="3433" width="10.42578125" bestFit="1" customWidth="1"/>
    <col min="3434" max="3434" width="7.85546875" bestFit="1" customWidth="1"/>
    <col min="3435" max="3435" width="10.42578125" bestFit="1" customWidth="1"/>
    <col min="3436" max="3436" width="7.85546875" bestFit="1" customWidth="1"/>
    <col min="3437" max="3437" width="10.42578125" bestFit="1" customWidth="1"/>
    <col min="3438" max="3438" width="7.85546875" bestFit="1" customWidth="1"/>
    <col min="3439" max="3439" width="10.42578125" bestFit="1" customWidth="1"/>
    <col min="3440" max="3440" width="7.85546875" bestFit="1" customWidth="1"/>
    <col min="3441" max="3441" width="6" bestFit="1" customWidth="1"/>
    <col min="3442" max="3442" width="5" bestFit="1" customWidth="1"/>
    <col min="3443" max="3443" width="10.42578125" bestFit="1" customWidth="1"/>
    <col min="3444" max="3444" width="7.85546875" bestFit="1" customWidth="1"/>
    <col min="3445" max="3447" width="6" bestFit="1" customWidth="1"/>
    <col min="3448" max="3448" width="10.42578125" bestFit="1" customWidth="1"/>
    <col min="3449" max="3449" width="6.85546875" bestFit="1" customWidth="1"/>
    <col min="3450" max="3450" width="5" bestFit="1" customWidth="1"/>
    <col min="3451" max="3451" width="6" bestFit="1" customWidth="1"/>
    <col min="3452" max="3452" width="9.42578125" bestFit="1" customWidth="1"/>
    <col min="3453" max="3453" width="7.85546875" bestFit="1" customWidth="1"/>
    <col min="3454" max="3454" width="10.42578125" bestFit="1" customWidth="1"/>
    <col min="3455" max="3455" width="7.85546875" bestFit="1" customWidth="1"/>
    <col min="3456" max="3456" width="10.42578125" bestFit="1" customWidth="1"/>
    <col min="3457" max="3457" width="6.85546875" bestFit="1" customWidth="1"/>
    <col min="3458" max="3460" width="6" bestFit="1" customWidth="1"/>
    <col min="3461" max="3461" width="5" bestFit="1" customWidth="1"/>
    <col min="3462" max="3462" width="9.42578125" bestFit="1" customWidth="1"/>
    <col min="3463" max="3463" width="7.85546875" bestFit="1" customWidth="1"/>
    <col min="3464" max="3464" width="6" bestFit="1" customWidth="1"/>
    <col min="3465" max="3465" width="10.42578125" bestFit="1" customWidth="1"/>
    <col min="3466" max="3466" width="7.85546875" bestFit="1" customWidth="1"/>
    <col min="3467" max="3467" width="10.42578125" bestFit="1" customWidth="1"/>
    <col min="3468" max="3468" width="7.85546875" bestFit="1" customWidth="1"/>
    <col min="3469" max="3469" width="6" bestFit="1" customWidth="1"/>
    <col min="3470" max="3470" width="10.42578125" bestFit="1" customWidth="1"/>
    <col min="3471" max="3471" width="7.85546875" bestFit="1" customWidth="1"/>
    <col min="3472" max="3472" width="10.42578125" bestFit="1" customWidth="1"/>
    <col min="3473" max="3473" width="6.85546875" bestFit="1" customWidth="1"/>
    <col min="3474" max="3474" width="5" bestFit="1" customWidth="1"/>
    <col min="3475" max="3475" width="3" bestFit="1" customWidth="1"/>
    <col min="3476" max="3476" width="9.42578125" bestFit="1" customWidth="1"/>
    <col min="3477" max="3477" width="7.85546875" bestFit="1" customWidth="1"/>
    <col min="3478" max="3478" width="10.42578125" bestFit="1" customWidth="1"/>
    <col min="3479" max="3479" width="7.85546875" bestFit="1" customWidth="1"/>
    <col min="3480" max="3480" width="10.42578125" bestFit="1" customWidth="1"/>
    <col min="3481" max="3481" width="6.85546875" bestFit="1" customWidth="1"/>
    <col min="3482" max="3482" width="5" bestFit="1" customWidth="1"/>
    <col min="3483" max="3483" width="9.42578125" bestFit="1" customWidth="1"/>
    <col min="3484" max="3484" width="7.85546875" bestFit="1" customWidth="1"/>
    <col min="3485" max="3485" width="10.42578125" bestFit="1" customWidth="1"/>
    <col min="3486" max="3486" width="7.85546875" bestFit="1" customWidth="1"/>
    <col min="3487" max="3487" width="10.42578125" bestFit="1" customWidth="1"/>
    <col min="3488" max="3488" width="7.85546875" bestFit="1" customWidth="1"/>
    <col min="3489" max="3489" width="10.42578125" bestFit="1" customWidth="1"/>
    <col min="3490" max="3490" width="7.85546875" bestFit="1" customWidth="1"/>
    <col min="3491" max="3491" width="10.42578125" bestFit="1" customWidth="1"/>
    <col min="3492" max="3492" width="7.85546875" bestFit="1" customWidth="1"/>
    <col min="3493" max="3493" width="6" bestFit="1" customWidth="1"/>
    <col min="3494" max="3494" width="10.42578125" bestFit="1" customWidth="1"/>
    <col min="3495" max="3495" width="6.85546875" bestFit="1" customWidth="1"/>
    <col min="3496" max="3496" width="6" bestFit="1" customWidth="1"/>
    <col min="3497" max="3497" width="9.42578125" bestFit="1" customWidth="1"/>
    <col min="3498" max="3498" width="7.85546875" bestFit="1" customWidth="1"/>
    <col min="3499" max="3499" width="10.42578125" bestFit="1" customWidth="1"/>
    <col min="3500" max="3500" width="7.85546875" bestFit="1" customWidth="1"/>
    <col min="3501" max="3501" width="10.42578125" bestFit="1" customWidth="1"/>
    <col min="3502" max="3502" width="6.85546875" bestFit="1" customWidth="1"/>
    <col min="3503" max="3503" width="9.42578125" bestFit="1" customWidth="1"/>
    <col min="3504" max="3504" width="7.85546875" bestFit="1" customWidth="1"/>
    <col min="3505" max="3505" width="5" bestFit="1" customWidth="1"/>
    <col min="3506" max="3506" width="10.42578125" bestFit="1" customWidth="1"/>
    <col min="3507" max="3507" width="6.85546875" bestFit="1" customWidth="1"/>
    <col min="3508" max="3508" width="5" bestFit="1" customWidth="1"/>
    <col min="3509" max="3509" width="9.42578125" bestFit="1" customWidth="1"/>
    <col min="3510" max="3510" width="7.85546875" bestFit="1" customWidth="1"/>
    <col min="3511" max="3511" width="10.42578125" bestFit="1" customWidth="1"/>
    <col min="3512" max="3512" width="7.85546875" bestFit="1" customWidth="1"/>
    <col min="3513" max="3513" width="10.42578125" bestFit="1" customWidth="1"/>
    <col min="3514" max="3514" width="7.85546875" bestFit="1" customWidth="1"/>
    <col min="3515" max="3515" width="10.42578125" bestFit="1" customWidth="1"/>
    <col min="3516" max="3516" width="6.85546875" bestFit="1" customWidth="1"/>
    <col min="3517" max="3517" width="9.42578125" bestFit="1" customWidth="1"/>
    <col min="3518" max="3518" width="7.85546875" bestFit="1" customWidth="1"/>
    <col min="3519" max="3519" width="6" bestFit="1" customWidth="1"/>
    <col min="3520" max="3520" width="10.42578125" bestFit="1" customWidth="1"/>
    <col min="3521" max="3521" width="7.85546875" bestFit="1" customWidth="1"/>
    <col min="3522" max="3522" width="6" bestFit="1" customWidth="1"/>
    <col min="3523" max="3523" width="10.42578125" bestFit="1" customWidth="1"/>
    <col min="3524" max="3524" width="6.85546875" bestFit="1" customWidth="1"/>
    <col min="3525" max="3525" width="9.42578125" bestFit="1" customWidth="1"/>
    <col min="3526" max="3526" width="7.85546875" bestFit="1" customWidth="1"/>
    <col min="3527" max="3527" width="10.42578125" bestFit="1" customWidth="1"/>
    <col min="3528" max="3528" width="7.85546875" bestFit="1" customWidth="1"/>
    <col min="3529" max="3529" width="10.42578125" bestFit="1" customWidth="1"/>
    <col min="3530" max="3530" width="6.85546875" bestFit="1" customWidth="1"/>
    <col min="3531" max="3531" width="5" bestFit="1" customWidth="1"/>
    <col min="3532" max="3532" width="6" bestFit="1" customWidth="1"/>
    <col min="3533" max="3533" width="9.42578125" bestFit="1" customWidth="1"/>
    <col min="3534" max="3534" width="7.85546875" bestFit="1" customWidth="1"/>
    <col min="3535" max="3535" width="6" bestFit="1" customWidth="1"/>
    <col min="3536" max="3536" width="10.42578125" bestFit="1" customWidth="1"/>
    <col min="3537" max="3537" width="7.85546875" bestFit="1" customWidth="1"/>
    <col min="3538" max="3538" width="5" bestFit="1" customWidth="1"/>
    <col min="3539" max="3539" width="10.42578125" bestFit="1" customWidth="1"/>
    <col min="3540" max="3540" width="6.85546875" bestFit="1" customWidth="1"/>
    <col min="3541" max="3541" width="9.42578125" bestFit="1" customWidth="1"/>
    <col min="3542" max="3542" width="7.85546875" bestFit="1" customWidth="1"/>
    <col min="3543" max="3543" width="10.42578125" bestFit="1" customWidth="1"/>
    <col min="3544" max="3544" width="7.85546875" bestFit="1" customWidth="1"/>
    <col min="3545" max="3545" width="10.42578125" bestFit="1" customWidth="1"/>
    <col min="3546" max="3546" width="7.85546875" bestFit="1" customWidth="1"/>
    <col min="3547" max="3547" width="10.42578125" bestFit="1" customWidth="1"/>
    <col min="3548" max="3548" width="5" bestFit="1" customWidth="1"/>
    <col min="3549" max="3550" width="6" bestFit="1" customWidth="1"/>
    <col min="3551" max="3551" width="5" bestFit="1" customWidth="1"/>
    <col min="3552" max="3552" width="6" bestFit="1" customWidth="1"/>
    <col min="3553" max="3554" width="7.85546875" bestFit="1" customWidth="1"/>
    <col min="3555" max="3555" width="10.42578125" bestFit="1" customWidth="1"/>
    <col min="3556" max="3556" width="6.85546875" bestFit="1" customWidth="1"/>
    <col min="3557" max="3558" width="5" bestFit="1" customWidth="1"/>
    <col min="3559" max="3559" width="9.42578125" bestFit="1" customWidth="1"/>
    <col min="3560" max="3560" width="7.85546875" bestFit="1" customWidth="1"/>
    <col min="3561" max="3561" width="10.42578125" bestFit="1" customWidth="1"/>
    <col min="3562" max="3562" width="7.85546875" bestFit="1" customWidth="1"/>
    <col min="3563" max="3563" width="10.42578125" bestFit="1" customWidth="1"/>
    <col min="3564" max="3564" width="6.85546875" bestFit="1" customWidth="1"/>
    <col min="3565" max="3565" width="5" bestFit="1" customWidth="1"/>
    <col min="3566" max="3566" width="9.42578125" bestFit="1" customWidth="1"/>
    <col min="3567" max="3567" width="7.85546875" bestFit="1" customWidth="1"/>
    <col min="3568" max="3568" width="10.42578125" bestFit="1" customWidth="1"/>
    <col min="3569" max="3569" width="6.85546875" bestFit="1" customWidth="1"/>
    <col min="3570" max="3570" width="9.42578125" bestFit="1" customWidth="1"/>
    <col min="3571" max="3571" width="7.85546875" bestFit="1" customWidth="1"/>
    <col min="3572" max="3572" width="6" bestFit="1" customWidth="1"/>
    <col min="3573" max="3573" width="10.42578125" bestFit="1" customWidth="1"/>
    <col min="3574" max="3574" width="6.85546875" bestFit="1" customWidth="1"/>
    <col min="3575" max="3575" width="9.42578125" bestFit="1" customWidth="1"/>
    <col min="3576" max="3576" width="7.85546875" bestFit="1" customWidth="1"/>
    <col min="3577" max="3577" width="10.42578125" bestFit="1" customWidth="1"/>
    <col min="3578" max="3578" width="6.85546875" bestFit="1" customWidth="1"/>
    <col min="3579" max="3579" width="9.42578125" bestFit="1" customWidth="1"/>
    <col min="3580" max="3580" width="7.85546875" bestFit="1" customWidth="1"/>
    <col min="3581" max="3581" width="10.42578125" bestFit="1" customWidth="1"/>
    <col min="3582" max="3582" width="7.85546875" bestFit="1" customWidth="1"/>
    <col min="3583" max="3583" width="6" bestFit="1" customWidth="1"/>
    <col min="3584" max="3584" width="10.42578125" bestFit="1" customWidth="1"/>
    <col min="3585" max="3585" width="7.85546875" bestFit="1" customWidth="1"/>
    <col min="3586" max="3586" width="10.42578125" bestFit="1" customWidth="1"/>
    <col min="3587" max="3587" width="7.85546875" bestFit="1" customWidth="1"/>
    <col min="3588" max="3588" width="10.42578125" bestFit="1" customWidth="1"/>
    <col min="3589" max="3589" width="7.85546875" bestFit="1" customWidth="1"/>
    <col min="3590" max="3590" width="10.42578125" bestFit="1" customWidth="1"/>
    <col min="3591" max="3591" width="7.85546875" bestFit="1" customWidth="1"/>
    <col min="3592" max="3592" width="6" bestFit="1" customWidth="1"/>
    <col min="3593" max="3593" width="10.42578125" bestFit="1" customWidth="1"/>
    <col min="3594" max="3594" width="7.85546875" bestFit="1" customWidth="1"/>
    <col min="3595" max="3595" width="6" bestFit="1" customWidth="1"/>
    <col min="3596" max="3596" width="10.42578125" bestFit="1" customWidth="1"/>
    <col min="3597" max="3597" width="6.85546875" bestFit="1" customWidth="1"/>
    <col min="3598" max="3598" width="9.42578125" bestFit="1" customWidth="1"/>
    <col min="3599" max="3599" width="7.85546875" bestFit="1" customWidth="1"/>
    <col min="3600" max="3600" width="5" bestFit="1" customWidth="1"/>
    <col min="3601" max="3603" width="6" bestFit="1" customWidth="1"/>
    <col min="3604" max="3604" width="10.42578125" bestFit="1" customWidth="1"/>
    <col min="3605" max="3605" width="7.85546875" bestFit="1" customWidth="1"/>
    <col min="3606" max="3606" width="6" bestFit="1" customWidth="1"/>
    <col min="3607" max="3607" width="10.42578125" bestFit="1" customWidth="1"/>
    <col min="3608" max="3608" width="7.85546875" bestFit="1" customWidth="1"/>
    <col min="3609" max="3609" width="6" bestFit="1" customWidth="1"/>
    <col min="3610" max="3610" width="10.42578125" bestFit="1" customWidth="1"/>
    <col min="3611" max="3611" width="7.85546875" bestFit="1" customWidth="1"/>
    <col min="3612" max="3612" width="6" bestFit="1" customWidth="1"/>
    <col min="3613" max="3613" width="10.42578125" bestFit="1" customWidth="1"/>
    <col min="3614" max="3614" width="6.85546875" bestFit="1" customWidth="1"/>
    <col min="3615" max="3615" width="9.42578125" bestFit="1" customWidth="1"/>
    <col min="3616" max="3616" width="7.85546875" bestFit="1" customWidth="1"/>
    <col min="3617" max="3617" width="10.42578125" bestFit="1" customWidth="1"/>
    <col min="3618" max="3618" width="4.85546875" bestFit="1" customWidth="1"/>
    <col min="3619" max="3619" width="5" bestFit="1" customWidth="1"/>
    <col min="3620" max="3620" width="6" bestFit="1" customWidth="1"/>
    <col min="3621" max="3622" width="7.85546875" bestFit="1" customWidth="1"/>
    <col min="3623" max="3623" width="10.42578125" bestFit="1" customWidth="1"/>
    <col min="3624" max="3624" width="7.85546875" bestFit="1" customWidth="1"/>
    <col min="3625" max="3625" width="10.42578125" bestFit="1" customWidth="1"/>
    <col min="3626" max="3626" width="6.85546875" bestFit="1" customWidth="1"/>
    <col min="3627" max="3627" width="9.42578125" bestFit="1" customWidth="1"/>
    <col min="3628" max="3628" width="7.85546875" bestFit="1" customWidth="1"/>
    <col min="3629" max="3629" width="10.42578125" bestFit="1" customWidth="1"/>
    <col min="3630" max="3630" width="6.85546875" bestFit="1" customWidth="1"/>
    <col min="3631" max="3631" width="9.42578125" bestFit="1" customWidth="1"/>
    <col min="3632" max="3632" width="6.85546875" bestFit="1" customWidth="1"/>
    <col min="3633" max="3633" width="3" bestFit="1" customWidth="1"/>
    <col min="3634" max="3634" width="9.42578125" bestFit="1" customWidth="1"/>
    <col min="3635" max="3635" width="6.85546875" bestFit="1" customWidth="1"/>
    <col min="3636" max="3636" width="9.42578125" bestFit="1" customWidth="1"/>
    <col min="3637" max="3637" width="7.85546875" bestFit="1" customWidth="1"/>
    <col min="3638" max="3638" width="10.42578125" bestFit="1" customWidth="1"/>
    <col min="3639" max="3639" width="7.85546875" bestFit="1" customWidth="1"/>
    <col min="3640" max="3640" width="3" bestFit="1" customWidth="1"/>
    <col min="3641" max="3641" width="10.42578125" bestFit="1" customWidth="1"/>
    <col min="3642" max="3642" width="6.85546875" bestFit="1" customWidth="1"/>
    <col min="3643" max="3643" width="9.42578125" bestFit="1" customWidth="1"/>
    <col min="3644" max="3644" width="7.85546875" bestFit="1" customWidth="1"/>
    <col min="3645" max="3645" width="6" bestFit="1" customWidth="1"/>
    <col min="3646" max="3646" width="10.42578125" bestFit="1" customWidth="1"/>
    <col min="3647" max="3647" width="7.85546875" bestFit="1" customWidth="1"/>
    <col min="3648" max="3648" width="10.42578125" bestFit="1" customWidth="1"/>
    <col min="3649" max="3649" width="7.85546875" bestFit="1" customWidth="1"/>
    <col min="3650" max="3650" width="10.42578125" bestFit="1" customWidth="1"/>
    <col min="3651" max="3651" width="6.85546875" bestFit="1" customWidth="1"/>
    <col min="3652" max="3652" width="9.42578125" bestFit="1" customWidth="1"/>
    <col min="3653" max="3653" width="7.85546875" bestFit="1" customWidth="1"/>
    <col min="3654" max="3654" width="10.42578125" bestFit="1" customWidth="1"/>
    <col min="3655" max="3655" width="7.85546875" bestFit="1" customWidth="1"/>
    <col min="3656" max="3656" width="10.42578125" bestFit="1" customWidth="1"/>
    <col min="3657" max="3657" width="7.85546875" bestFit="1" customWidth="1"/>
    <col min="3658" max="3658" width="10.42578125" bestFit="1" customWidth="1"/>
    <col min="3659" max="3659" width="7.85546875" bestFit="1" customWidth="1"/>
    <col min="3660" max="3660" width="10.42578125" bestFit="1" customWidth="1"/>
    <col min="3661" max="3661" width="7.85546875" bestFit="1" customWidth="1"/>
    <col min="3662" max="3662" width="10.42578125" bestFit="1" customWidth="1"/>
    <col min="3663" max="3663" width="6.85546875" bestFit="1" customWidth="1"/>
    <col min="3664" max="3664" width="9.42578125" bestFit="1" customWidth="1"/>
    <col min="3665" max="3665" width="7.85546875" bestFit="1" customWidth="1"/>
    <col min="3666" max="3666" width="10.42578125" bestFit="1" customWidth="1"/>
    <col min="3667" max="3667" width="7.85546875" bestFit="1" customWidth="1"/>
    <col min="3668" max="3668" width="10.42578125" bestFit="1" customWidth="1"/>
    <col min="3669" max="3669" width="7.85546875" bestFit="1" customWidth="1"/>
    <col min="3670" max="3670" width="10.42578125" bestFit="1" customWidth="1"/>
    <col min="3671" max="3671" width="6.85546875" bestFit="1" customWidth="1"/>
    <col min="3672" max="3672" width="9.42578125" bestFit="1" customWidth="1"/>
    <col min="3673" max="3673" width="7.85546875" bestFit="1" customWidth="1"/>
    <col min="3674" max="3674" width="10.42578125" bestFit="1" customWidth="1"/>
    <col min="3675" max="3675" width="7.85546875" bestFit="1" customWidth="1"/>
    <col min="3676" max="3676" width="10.42578125" bestFit="1" customWidth="1"/>
    <col min="3677" max="3677" width="6.85546875" bestFit="1" customWidth="1"/>
    <col min="3678" max="3678" width="9.42578125" bestFit="1" customWidth="1"/>
    <col min="3679" max="3679" width="7.85546875" bestFit="1" customWidth="1"/>
    <col min="3680" max="3680" width="6" bestFit="1" customWidth="1"/>
    <col min="3681" max="3681" width="10.42578125" bestFit="1" customWidth="1"/>
    <col min="3682" max="3682" width="6.85546875" bestFit="1" customWidth="1"/>
    <col min="3683" max="3683" width="9.42578125" bestFit="1" customWidth="1"/>
    <col min="3684" max="3684" width="7.85546875" bestFit="1" customWidth="1"/>
    <col min="3685" max="3685" width="10.42578125" bestFit="1" customWidth="1"/>
    <col min="3687" max="3687" width="12.140625" bestFit="1" customWidth="1"/>
    <col min="3688" max="3688" width="11.28515625" bestFit="1" customWidth="1"/>
  </cols>
  <sheetData>
    <row r="4" spans="1:5">
      <c r="A4" s="2" t="s">
        <v>4140</v>
      </c>
      <c r="B4" s="2" t="s">
        <v>4139</v>
      </c>
    </row>
    <row r="5" spans="1:5">
      <c r="A5" s="2" t="s">
        <v>12</v>
      </c>
      <c r="B5" t="s">
        <v>27</v>
      </c>
      <c r="C5" t="s">
        <v>35</v>
      </c>
      <c r="D5" t="s">
        <v>52</v>
      </c>
      <c r="E5" t="s">
        <v>4131</v>
      </c>
    </row>
    <row r="6" spans="1:5">
      <c r="A6" s="3" t="s">
        <v>426</v>
      </c>
      <c r="B6" s="4"/>
      <c r="C6" s="4">
        <v>9</v>
      </c>
      <c r="D6" s="4"/>
      <c r="E6" s="4">
        <v>9</v>
      </c>
    </row>
    <row r="7" spans="1:5">
      <c r="A7" s="3" t="s">
        <v>22</v>
      </c>
      <c r="B7" s="4">
        <v>17</v>
      </c>
      <c r="C7" s="4">
        <v>75</v>
      </c>
      <c r="D7" s="4">
        <v>1</v>
      </c>
      <c r="E7" s="4">
        <v>93</v>
      </c>
    </row>
    <row r="8" spans="1:5">
      <c r="A8" s="3" t="s">
        <v>1600</v>
      </c>
      <c r="B8" s="4"/>
      <c r="C8" s="4">
        <v>6</v>
      </c>
      <c r="D8" s="4"/>
      <c r="E8" s="4">
        <v>6</v>
      </c>
    </row>
    <row r="9" spans="1:5">
      <c r="A9" s="3" t="s">
        <v>211</v>
      </c>
      <c r="B9" s="4">
        <v>4</v>
      </c>
      <c r="C9" s="4">
        <v>101</v>
      </c>
      <c r="D9" s="4"/>
      <c r="E9" s="4">
        <v>105</v>
      </c>
    </row>
    <row r="10" spans="1:5">
      <c r="A10" s="3" t="s">
        <v>610</v>
      </c>
      <c r="B10" s="4">
        <v>14</v>
      </c>
      <c r="C10" s="4">
        <v>135</v>
      </c>
      <c r="D10" s="4">
        <v>9</v>
      </c>
      <c r="E10" s="4">
        <v>158</v>
      </c>
    </row>
    <row r="11" spans="1:5">
      <c r="A11" s="3" t="s">
        <v>1115</v>
      </c>
      <c r="B11" s="4"/>
      <c r="C11" s="4">
        <v>9</v>
      </c>
      <c r="D11" s="4">
        <v>1</v>
      </c>
      <c r="E11" s="4">
        <v>10</v>
      </c>
    </row>
    <row r="12" spans="1:5">
      <c r="A12" s="3" t="s">
        <v>795</v>
      </c>
      <c r="B12" s="4">
        <v>5</v>
      </c>
      <c r="C12" s="4">
        <v>54</v>
      </c>
      <c r="D12" s="4">
        <v>1</v>
      </c>
      <c r="E12" s="4">
        <v>60</v>
      </c>
    </row>
    <row r="13" spans="1:5">
      <c r="A13" s="3" t="s">
        <v>2455</v>
      </c>
      <c r="B13" s="4">
        <v>70</v>
      </c>
      <c r="C13" s="4">
        <v>999</v>
      </c>
      <c r="D13" s="4">
        <v>15</v>
      </c>
      <c r="E13" s="4">
        <v>1084</v>
      </c>
    </row>
    <row r="14" spans="1:5">
      <c r="A14" s="3" t="s">
        <v>116</v>
      </c>
      <c r="B14" s="4">
        <v>1</v>
      </c>
      <c r="C14" s="4">
        <v>5</v>
      </c>
      <c r="D14" s="4"/>
      <c r="E14" s="4">
        <v>6</v>
      </c>
    </row>
    <row r="15" spans="1:5">
      <c r="A15" s="3" t="s">
        <v>332</v>
      </c>
      <c r="B15" s="4">
        <v>17</v>
      </c>
      <c r="C15" s="4">
        <v>228</v>
      </c>
      <c r="D15" s="4">
        <v>5</v>
      </c>
      <c r="E15" s="4">
        <v>250</v>
      </c>
    </row>
    <row r="16" spans="1:5">
      <c r="A16" s="3" t="s">
        <v>1585</v>
      </c>
      <c r="B16" s="4"/>
      <c r="C16" s="4">
        <v>3</v>
      </c>
      <c r="D16" s="4">
        <v>5</v>
      </c>
      <c r="E16" s="4">
        <v>8</v>
      </c>
    </row>
    <row r="17" spans="1:5">
      <c r="A17" s="3" t="s">
        <v>1608</v>
      </c>
      <c r="B17" s="4"/>
      <c r="C17" s="4">
        <v>1</v>
      </c>
      <c r="D17" s="4">
        <v>1</v>
      </c>
      <c r="E17" s="4">
        <v>2</v>
      </c>
    </row>
    <row r="18" spans="1:5">
      <c r="A18" s="3" t="s">
        <v>1607</v>
      </c>
      <c r="B18" s="4"/>
      <c r="C18" s="4">
        <v>4</v>
      </c>
      <c r="D18" s="4"/>
      <c r="E18" s="4">
        <v>4</v>
      </c>
    </row>
    <row r="19" spans="1:5">
      <c r="A19" s="3" t="s">
        <v>783</v>
      </c>
      <c r="B19" s="4"/>
      <c r="C19" s="4">
        <v>1</v>
      </c>
      <c r="D19" s="4"/>
      <c r="E19" s="4">
        <v>1</v>
      </c>
    </row>
    <row r="20" spans="1:5">
      <c r="A20" s="3" t="s">
        <v>1615</v>
      </c>
      <c r="B20" s="4">
        <v>56</v>
      </c>
      <c r="C20" s="4">
        <v>390</v>
      </c>
      <c r="D20" s="4">
        <v>24</v>
      </c>
      <c r="E20" s="4">
        <v>470</v>
      </c>
    </row>
    <row r="21" spans="1:5">
      <c r="A21" s="3" t="s">
        <v>669</v>
      </c>
      <c r="B21" s="4">
        <v>25</v>
      </c>
      <c r="C21" s="4">
        <v>288</v>
      </c>
      <c r="D21" s="4">
        <v>28</v>
      </c>
      <c r="E21" s="4">
        <v>341</v>
      </c>
    </row>
    <row r="22" spans="1:5">
      <c r="A22" s="3" t="s">
        <v>2428</v>
      </c>
      <c r="B22" s="4">
        <v>1</v>
      </c>
      <c r="C22" s="4">
        <v>22</v>
      </c>
      <c r="D22" s="4"/>
      <c r="E22" s="4">
        <v>23</v>
      </c>
    </row>
    <row r="23" spans="1:5">
      <c r="A23" s="3" t="s">
        <v>808</v>
      </c>
      <c r="B23" s="4">
        <v>2</v>
      </c>
      <c r="C23" s="4">
        <v>16</v>
      </c>
      <c r="D23" s="4">
        <v>3</v>
      </c>
      <c r="E23" s="4">
        <v>21</v>
      </c>
    </row>
    <row r="24" spans="1:5">
      <c r="A24" s="3" t="s">
        <v>1591</v>
      </c>
      <c r="B24" s="4"/>
      <c r="C24" s="4">
        <v>1</v>
      </c>
      <c r="D24" s="4"/>
      <c r="E24" s="4">
        <v>1</v>
      </c>
    </row>
    <row r="25" spans="1:5">
      <c r="A25" s="3" t="s">
        <v>583</v>
      </c>
      <c r="B25" s="4">
        <v>3</v>
      </c>
      <c r="C25" s="4">
        <v>9</v>
      </c>
      <c r="D25" s="4">
        <v>1</v>
      </c>
      <c r="E25" s="4">
        <v>13</v>
      </c>
    </row>
    <row r="26" spans="1:5">
      <c r="A26" s="3" t="s">
        <v>2497</v>
      </c>
      <c r="B26" s="4">
        <v>10</v>
      </c>
      <c r="C26" s="4">
        <v>509</v>
      </c>
      <c r="D26" s="4">
        <v>47</v>
      </c>
      <c r="E26" s="4">
        <v>566</v>
      </c>
    </row>
    <row r="27" spans="1:5">
      <c r="A27" s="3" t="s">
        <v>1558</v>
      </c>
      <c r="B27" s="4">
        <v>2</v>
      </c>
      <c r="C27" s="4">
        <v>21</v>
      </c>
      <c r="D27" s="4">
        <v>1</v>
      </c>
      <c r="E27" s="4">
        <v>24</v>
      </c>
    </row>
    <row r="28" spans="1:5">
      <c r="A28" s="3" t="s">
        <v>4129</v>
      </c>
      <c r="B28" s="4">
        <v>22</v>
      </c>
      <c r="C28" s="4">
        <v>647</v>
      </c>
      <c r="D28" s="4">
        <v>18</v>
      </c>
      <c r="E28" s="4">
        <v>687</v>
      </c>
    </row>
    <row r="29" spans="1:5">
      <c r="A29" s="3" t="s">
        <v>2426</v>
      </c>
      <c r="B29" s="4">
        <v>1</v>
      </c>
      <c r="C29" s="4">
        <v>3</v>
      </c>
      <c r="D29" s="4"/>
      <c r="E29" s="4">
        <v>4</v>
      </c>
    </row>
    <row r="30" spans="1:5">
      <c r="A30" s="3" t="s">
        <v>4131</v>
      </c>
      <c r="B30" s="4">
        <v>250</v>
      </c>
      <c r="C30" s="4">
        <v>3536</v>
      </c>
      <c r="D30" s="4">
        <v>160</v>
      </c>
      <c r="E30" s="4">
        <v>3946</v>
      </c>
    </row>
    <row r="33" spans="1:3">
      <c r="A33" s="2" t="s">
        <v>4135</v>
      </c>
      <c r="B33" s="2" t="s">
        <v>4139</v>
      </c>
    </row>
    <row r="34" spans="1:3">
      <c r="A34" s="2" t="s">
        <v>10</v>
      </c>
      <c r="B34" t="s">
        <v>35</v>
      </c>
      <c r="C34" t="s">
        <v>4131</v>
      </c>
    </row>
    <row r="35" spans="1:3">
      <c r="A35" s="3">
        <v>34.979999999999997</v>
      </c>
      <c r="B35" s="4">
        <v>1</v>
      </c>
      <c r="C35" s="4">
        <v>1</v>
      </c>
    </row>
    <row r="36" spans="1:3">
      <c r="A36" s="3">
        <v>36.880000000000003</v>
      </c>
      <c r="B36" s="4">
        <v>1</v>
      </c>
      <c r="C36" s="4">
        <v>1</v>
      </c>
    </row>
    <row r="37" spans="1:3">
      <c r="A37" s="3">
        <v>37</v>
      </c>
      <c r="B37" s="4">
        <v>2</v>
      </c>
      <c r="C37" s="4">
        <v>2</v>
      </c>
    </row>
    <row r="38" spans="1:3">
      <c r="A38" s="3">
        <v>39.58</v>
      </c>
      <c r="B38" s="4">
        <v>1</v>
      </c>
      <c r="C38" s="4">
        <v>1</v>
      </c>
    </row>
    <row r="39" spans="1:3">
      <c r="A39" s="3">
        <v>40.630000000000003</v>
      </c>
      <c r="B39" s="4">
        <v>1</v>
      </c>
      <c r="C39" s="4">
        <v>1</v>
      </c>
    </row>
    <row r="40" spans="1:3">
      <c r="A40" s="3">
        <v>40.72</v>
      </c>
      <c r="B40" s="4">
        <v>1</v>
      </c>
      <c r="C40" s="4">
        <v>1</v>
      </c>
    </row>
    <row r="41" spans="1:3">
      <c r="A41" s="3">
        <v>41.28</v>
      </c>
      <c r="B41" s="4">
        <v>1</v>
      </c>
      <c r="C41" s="4">
        <v>1</v>
      </c>
    </row>
    <row r="42" spans="1:3">
      <c r="A42" s="3">
        <v>41.6</v>
      </c>
      <c r="B42" s="4">
        <v>1</v>
      </c>
      <c r="C42" s="4">
        <v>1</v>
      </c>
    </row>
    <row r="43" spans="1:3">
      <c r="A43" s="3">
        <v>42.12</v>
      </c>
      <c r="B43" s="4">
        <v>1</v>
      </c>
      <c r="C43" s="4">
        <v>1</v>
      </c>
    </row>
    <row r="44" spans="1:3">
      <c r="A44" s="3">
        <v>43.9</v>
      </c>
      <c r="B44" s="4">
        <v>2</v>
      </c>
      <c r="C44" s="4">
        <v>2</v>
      </c>
    </row>
    <row r="45" spans="1:3">
      <c r="A45" s="3">
        <v>45.13</v>
      </c>
      <c r="B45" s="4">
        <v>1</v>
      </c>
      <c r="C45" s="4">
        <v>1</v>
      </c>
    </row>
    <row r="46" spans="1:3">
      <c r="A46" s="3">
        <v>45.15</v>
      </c>
      <c r="B46" s="4">
        <v>1</v>
      </c>
      <c r="C46" s="4">
        <v>1</v>
      </c>
    </row>
    <row r="47" spans="1:3">
      <c r="A47" s="3">
        <v>45.72</v>
      </c>
      <c r="B47" s="4">
        <v>1</v>
      </c>
      <c r="C47" s="4">
        <v>1</v>
      </c>
    </row>
    <row r="48" spans="1:3">
      <c r="A48" s="3">
        <v>45.75</v>
      </c>
      <c r="B48" s="4">
        <v>1</v>
      </c>
      <c r="C48" s="4">
        <v>1</v>
      </c>
    </row>
    <row r="49" spans="1:6">
      <c r="A49" s="3">
        <v>46</v>
      </c>
      <c r="B49" s="4">
        <v>2</v>
      </c>
      <c r="C49" s="4">
        <v>2</v>
      </c>
    </row>
    <row r="50" spans="1:6">
      <c r="A50" s="3">
        <v>46.22</v>
      </c>
      <c r="B50" s="4">
        <v>1</v>
      </c>
      <c r="C50" s="4">
        <v>1</v>
      </c>
    </row>
    <row r="51" spans="1:6">
      <c r="A51" s="3">
        <v>46.23</v>
      </c>
      <c r="B51" s="4">
        <v>1</v>
      </c>
      <c r="C51" s="4">
        <v>1</v>
      </c>
    </row>
    <row r="52" spans="1:6">
      <c r="A52" s="3">
        <v>46.42</v>
      </c>
      <c r="B52" s="4">
        <v>1</v>
      </c>
      <c r="C52" s="4">
        <v>1</v>
      </c>
    </row>
    <row r="53" spans="1:6">
      <c r="A53" s="3">
        <v>46.8</v>
      </c>
      <c r="B53" s="4">
        <v>2</v>
      </c>
      <c r="C53" s="4">
        <v>2</v>
      </c>
    </row>
    <row r="54" spans="1:6">
      <c r="A54" s="3">
        <v>46.93</v>
      </c>
      <c r="B54" s="4">
        <v>1</v>
      </c>
      <c r="C54" s="4">
        <v>1</v>
      </c>
    </row>
    <row r="55" spans="1:6">
      <c r="A55" s="3">
        <v>46.95</v>
      </c>
      <c r="B55" s="4">
        <v>1</v>
      </c>
      <c r="C55" s="4">
        <v>1</v>
      </c>
    </row>
    <row r="56" spans="1:6">
      <c r="A56" s="3">
        <v>46.98</v>
      </c>
      <c r="B56" s="4">
        <v>1</v>
      </c>
      <c r="C56" s="4">
        <v>1</v>
      </c>
    </row>
    <row r="57" spans="1:6">
      <c r="A57" s="3">
        <v>47</v>
      </c>
      <c r="B57" s="4">
        <v>1</v>
      </c>
      <c r="C57" s="4">
        <v>1</v>
      </c>
    </row>
    <row r="58" spans="1:6">
      <c r="A58" s="3">
        <v>47.08</v>
      </c>
      <c r="B58" s="4">
        <v>1</v>
      </c>
      <c r="C58" s="4">
        <v>1</v>
      </c>
    </row>
    <row r="59" spans="1:6">
      <c r="A59" s="3">
        <v>47.1</v>
      </c>
      <c r="B59" s="4">
        <v>2</v>
      </c>
      <c r="C59" s="4">
        <v>2</v>
      </c>
    </row>
    <row r="60" spans="1:6">
      <c r="A60" s="3">
        <v>47.13</v>
      </c>
      <c r="B60" s="4">
        <v>2</v>
      </c>
      <c r="C60" s="4">
        <v>2</v>
      </c>
      <c r="D60" s="2" t="s">
        <v>4135</v>
      </c>
      <c r="E60" s="2" t="s">
        <v>4160</v>
      </c>
    </row>
    <row r="61" spans="1:6">
      <c r="A61" s="3">
        <v>47.2</v>
      </c>
      <c r="B61" s="4">
        <v>1</v>
      </c>
      <c r="C61" s="4">
        <v>1</v>
      </c>
      <c r="D61" s="2" t="s">
        <v>4134</v>
      </c>
      <c r="E61" t="s">
        <v>27</v>
      </c>
      <c r="F61" t="s">
        <v>4131</v>
      </c>
    </row>
    <row r="62" spans="1:6">
      <c r="A62" s="3">
        <v>47.23</v>
      </c>
      <c r="B62" s="4">
        <v>2</v>
      </c>
      <c r="C62" s="4">
        <v>2</v>
      </c>
      <c r="D62" s="3">
        <v>37.1</v>
      </c>
      <c r="E62" s="4">
        <v>1</v>
      </c>
      <c r="F62" s="4">
        <v>1</v>
      </c>
    </row>
    <row r="63" spans="1:6">
      <c r="A63" s="3">
        <v>47.27</v>
      </c>
      <c r="B63" s="4">
        <v>1</v>
      </c>
      <c r="C63" s="4">
        <v>1</v>
      </c>
      <c r="D63" s="3">
        <v>39.619999999999997</v>
      </c>
      <c r="E63" s="4">
        <v>1</v>
      </c>
      <c r="F63" s="4">
        <v>1</v>
      </c>
    </row>
    <row r="64" spans="1:6">
      <c r="A64" s="3">
        <v>47.35</v>
      </c>
      <c r="B64" s="4">
        <v>2</v>
      </c>
      <c r="C64" s="4">
        <v>2</v>
      </c>
      <c r="D64" s="3">
        <v>41.63</v>
      </c>
      <c r="E64" s="4">
        <v>1</v>
      </c>
      <c r="F64" s="4">
        <v>1</v>
      </c>
    </row>
    <row r="65" spans="1:6">
      <c r="A65" s="3">
        <v>47.38</v>
      </c>
      <c r="B65" s="4">
        <v>1</v>
      </c>
      <c r="C65" s="4">
        <v>1</v>
      </c>
      <c r="D65" s="3">
        <v>43.32</v>
      </c>
      <c r="E65" s="4">
        <v>1</v>
      </c>
      <c r="F65" s="4">
        <v>1</v>
      </c>
    </row>
    <row r="66" spans="1:6">
      <c r="A66" s="3">
        <v>47.43</v>
      </c>
      <c r="B66" s="4">
        <v>1</v>
      </c>
      <c r="C66" s="4">
        <v>1</v>
      </c>
      <c r="D66" s="3">
        <v>46.93</v>
      </c>
      <c r="E66" s="4">
        <v>1</v>
      </c>
      <c r="F66" s="4">
        <v>1</v>
      </c>
    </row>
    <row r="67" spans="1:6">
      <c r="A67" s="3">
        <v>47.45</v>
      </c>
      <c r="B67" s="4">
        <v>1</v>
      </c>
      <c r="C67" s="4">
        <v>1</v>
      </c>
      <c r="D67" s="3">
        <v>47.7</v>
      </c>
      <c r="E67" s="4">
        <v>1</v>
      </c>
      <c r="F67" s="4">
        <v>1</v>
      </c>
    </row>
    <row r="68" spans="1:6">
      <c r="A68" s="3">
        <v>47.5</v>
      </c>
      <c r="B68" s="4">
        <v>1</v>
      </c>
      <c r="C68" s="4">
        <v>1</v>
      </c>
      <c r="D68" s="3">
        <v>48.83</v>
      </c>
      <c r="E68" s="4">
        <v>1</v>
      </c>
      <c r="F68" s="4">
        <v>1</v>
      </c>
    </row>
    <row r="69" spans="1:6">
      <c r="A69" s="3">
        <v>47.58</v>
      </c>
      <c r="B69" s="4">
        <v>1</v>
      </c>
      <c r="C69" s="4">
        <v>1</v>
      </c>
      <c r="D69" s="3">
        <v>49.18</v>
      </c>
      <c r="E69" s="4">
        <v>1</v>
      </c>
      <c r="F69" s="4">
        <v>1</v>
      </c>
    </row>
    <row r="70" spans="1:6">
      <c r="A70" s="3">
        <v>47.68</v>
      </c>
      <c r="B70" s="4">
        <v>1</v>
      </c>
      <c r="C70" s="4">
        <v>1</v>
      </c>
      <c r="D70" s="3">
        <v>49.35</v>
      </c>
      <c r="E70" s="4">
        <v>1</v>
      </c>
      <c r="F70" s="4">
        <v>1</v>
      </c>
    </row>
    <row r="71" spans="1:6">
      <c r="A71" s="3">
        <v>47.8</v>
      </c>
      <c r="B71" s="4">
        <v>1</v>
      </c>
      <c r="C71" s="4">
        <v>1</v>
      </c>
      <c r="D71" s="3">
        <v>49.47</v>
      </c>
      <c r="E71" s="4">
        <v>1</v>
      </c>
      <c r="F71" s="4">
        <v>1</v>
      </c>
    </row>
    <row r="72" spans="1:6">
      <c r="A72" s="3">
        <v>48.03</v>
      </c>
      <c r="B72" s="4">
        <v>1</v>
      </c>
      <c r="C72" s="4">
        <v>1</v>
      </c>
      <c r="D72" s="3">
        <v>50.03</v>
      </c>
      <c r="E72" s="4">
        <v>1</v>
      </c>
      <c r="F72" s="4">
        <v>1</v>
      </c>
    </row>
    <row r="73" spans="1:6">
      <c r="A73" s="3">
        <v>48.1</v>
      </c>
      <c r="B73" s="4">
        <v>1</v>
      </c>
      <c r="C73" s="4">
        <v>1</v>
      </c>
      <c r="D73" s="3">
        <v>50.05</v>
      </c>
      <c r="E73" s="4">
        <v>1</v>
      </c>
      <c r="F73" s="4">
        <v>1</v>
      </c>
    </row>
    <row r="74" spans="1:6">
      <c r="A74" s="3">
        <v>48.17</v>
      </c>
      <c r="B74" s="4">
        <v>1</v>
      </c>
      <c r="C74" s="4">
        <v>1</v>
      </c>
      <c r="D74" s="3">
        <v>50.18</v>
      </c>
      <c r="E74" s="4">
        <v>1</v>
      </c>
      <c r="F74" s="4">
        <v>1</v>
      </c>
    </row>
    <row r="75" spans="1:6">
      <c r="A75" s="3">
        <v>48.2</v>
      </c>
      <c r="B75" s="4">
        <v>1</v>
      </c>
      <c r="C75" s="4">
        <v>1</v>
      </c>
      <c r="D75" s="3">
        <v>50.25</v>
      </c>
      <c r="E75" s="4">
        <v>1</v>
      </c>
      <c r="F75" s="4">
        <v>1</v>
      </c>
    </row>
    <row r="76" spans="1:6">
      <c r="A76" s="3">
        <v>48.23</v>
      </c>
      <c r="B76" s="4">
        <v>1</v>
      </c>
      <c r="C76" s="4">
        <v>1</v>
      </c>
      <c r="D76" s="3">
        <v>50.28</v>
      </c>
      <c r="E76" s="4">
        <v>2</v>
      </c>
      <c r="F76" s="4">
        <v>2</v>
      </c>
    </row>
    <row r="77" spans="1:6">
      <c r="A77" s="3">
        <v>48.27</v>
      </c>
      <c r="B77" s="4">
        <v>2</v>
      </c>
      <c r="C77" s="4">
        <v>2</v>
      </c>
      <c r="D77" s="3">
        <v>50.3</v>
      </c>
      <c r="E77" s="4">
        <v>1</v>
      </c>
      <c r="F77" s="4">
        <v>1</v>
      </c>
    </row>
    <row r="78" spans="1:6">
      <c r="A78" s="3">
        <v>48.28</v>
      </c>
      <c r="B78" s="4">
        <v>2</v>
      </c>
      <c r="C78" s="4">
        <v>2</v>
      </c>
      <c r="D78" s="3">
        <v>50.32</v>
      </c>
      <c r="E78" s="4">
        <v>1</v>
      </c>
      <c r="F78" s="4">
        <v>1</v>
      </c>
    </row>
    <row r="79" spans="1:6">
      <c r="A79" s="3">
        <v>48.32</v>
      </c>
      <c r="B79" s="4">
        <v>1</v>
      </c>
      <c r="C79" s="4">
        <v>1</v>
      </c>
      <c r="D79" s="3">
        <v>50.4</v>
      </c>
      <c r="E79" s="4">
        <v>1</v>
      </c>
      <c r="F79" s="4">
        <v>1</v>
      </c>
    </row>
    <row r="80" spans="1:6">
      <c r="A80" s="3">
        <v>48.33</v>
      </c>
      <c r="B80" s="4">
        <v>1</v>
      </c>
      <c r="C80" s="4">
        <v>1</v>
      </c>
      <c r="D80" s="3">
        <v>50.47</v>
      </c>
      <c r="E80" s="4">
        <v>1</v>
      </c>
      <c r="F80" s="4">
        <v>1</v>
      </c>
    </row>
    <row r="81" spans="1:6">
      <c r="A81" s="3">
        <v>48.5</v>
      </c>
      <c r="B81" s="4">
        <v>1</v>
      </c>
      <c r="C81" s="4">
        <v>1</v>
      </c>
      <c r="D81" s="3">
        <v>50.5</v>
      </c>
      <c r="E81" s="4">
        <v>1</v>
      </c>
      <c r="F81" s="4">
        <v>1</v>
      </c>
    </row>
    <row r="82" spans="1:6">
      <c r="A82" s="3">
        <v>48.55</v>
      </c>
      <c r="B82" s="4">
        <v>1</v>
      </c>
      <c r="C82" s="4">
        <v>1</v>
      </c>
      <c r="D82" s="3">
        <v>50.58</v>
      </c>
      <c r="E82" s="4">
        <v>1</v>
      </c>
      <c r="F82" s="4">
        <v>1</v>
      </c>
    </row>
    <row r="83" spans="1:6">
      <c r="A83" s="3">
        <v>48.6</v>
      </c>
      <c r="B83" s="4">
        <v>1</v>
      </c>
      <c r="C83" s="4">
        <v>1</v>
      </c>
      <c r="D83" s="3">
        <v>50.6</v>
      </c>
      <c r="E83" s="4">
        <v>3</v>
      </c>
      <c r="F83" s="4">
        <v>3</v>
      </c>
    </row>
    <row r="84" spans="1:6">
      <c r="A84" s="3">
        <v>48.65</v>
      </c>
      <c r="B84" s="4">
        <v>1</v>
      </c>
      <c r="C84" s="4">
        <v>1</v>
      </c>
      <c r="D84" s="3">
        <v>50.63</v>
      </c>
      <c r="E84" s="4">
        <v>1</v>
      </c>
      <c r="F84" s="4">
        <v>1</v>
      </c>
    </row>
    <row r="85" spans="1:6">
      <c r="A85" s="3">
        <v>48.68</v>
      </c>
      <c r="B85" s="4">
        <v>1</v>
      </c>
      <c r="C85" s="4">
        <v>1</v>
      </c>
      <c r="D85" s="3">
        <v>50.68</v>
      </c>
      <c r="E85" s="4">
        <v>1</v>
      </c>
      <c r="F85" s="4">
        <v>1</v>
      </c>
    </row>
    <row r="86" spans="1:6">
      <c r="A86" s="3">
        <v>48.7</v>
      </c>
      <c r="B86" s="4">
        <v>1</v>
      </c>
      <c r="C86" s="4">
        <v>1</v>
      </c>
      <c r="D86" s="3">
        <v>50.87</v>
      </c>
      <c r="E86" s="4">
        <v>1</v>
      </c>
      <c r="F86" s="4">
        <v>1</v>
      </c>
    </row>
    <row r="87" spans="1:6">
      <c r="A87" s="3">
        <v>48.72</v>
      </c>
      <c r="B87" s="4">
        <v>1</v>
      </c>
      <c r="C87" s="4">
        <v>1</v>
      </c>
      <c r="D87" s="3">
        <v>50.88</v>
      </c>
      <c r="E87" s="4">
        <v>1</v>
      </c>
      <c r="F87" s="4">
        <v>1</v>
      </c>
    </row>
    <row r="88" spans="1:6">
      <c r="A88" s="3">
        <v>48.75</v>
      </c>
      <c r="B88" s="4">
        <v>1</v>
      </c>
      <c r="C88" s="4">
        <v>1</v>
      </c>
      <c r="D88" s="3">
        <v>50.9</v>
      </c>
      <c r="E88" s="4">
        <v>3</v>
      </c>
      <c r="F88" s="4">
        <v>3</v>
      </c>
    </row>
    <row r="89" spans="1:6">
      <c r="A89" s="3">
        <v>48.77</v>
      </c>
      <c r="B89" s="4">
        <v>1</v>
      </c>
      <c r="C89" s="4">
        <v>1</v>
      </c>
      <c r="D89" s="3">
        <v>50.92</v>
      </c>
      <c r="E89" s="4">
        <v>1</v>
      </c>
      <c r="F89" s="4">
        <v>1</v>
      </c>
    </row>
    <row r="90" spans="1:6">
      <c r="A90" s="3">
        <v>48.8</v>
      </c>
      <c r="B90" s="4">
        <v>1</v>
      </c>
      <c r="C90" s="4">
        <v>1</v>
      </c>
      <c r="D90" s="3">
        <v>50.93</v>
      </c>
      <c r="E90" s="4">
        <v>1</v>
      </c>
      <c r="F90" s="4">
        <v>1</v>
      </c>
    </row>
    <row r="91" spans="1:6">
      <c r="A91" s="3">
        <v>48.82</v>
      </c>
      <c r="B91" s="4">
        <v>1</v>
      </c>
      <c r="C91" s="4">
        <v>1</v>
      </c>
      <c r="D91" s="3">
        <v>50.95</v>
      </c>
      <c r="E91" s="4">
        <v>1</v>
      </c>
      <c r="F91" s="4">
        <v>1</v>
      </c>
    </row>
    <row r="92" spans="1:6">
      <c r="A92" s="3">
        <v>48.83</v>
      </c>
      <c r="B92" s="4">
        <v>1</v>
      </c>
      <c r="C92" s="4">
        <v>1</v>
      </c>
      <c r="D92" s="3">
        <v>51.05</v>
      </c>
      <c r="E92" s="4">
        <v>1</v>
      </c>
      <c r="F92" s="4">
        <v>1</v>
      </c>
    </row>
    <row r="93" spans="1:6">
      <c r="A93" s="3">
        <v>48.85</v>
      </c>
      <c r="B93" s="4">
        <v>1</v>
      </c>
      <c r="C93" s="4">
        <v>1</v>
      </c>
      <c r="D93" s="3">
        <v>51.07</v>
      </c>
      <c r="E93" s="4">
        <v>1</v>
      </c>
      <c r="F93" s="4">
        <v>1</v>
      </c>
    </row>
    <row r="94" spans="1:6">
      <c r="A94" s="3">
        <v>48.87</v>
      </c>
      <c r="B94" s="4">
        <v>1</v>
      </c>
      <c r="C94" s="4">
        <v>1</v>
      </c>
      <c r="D94" s="3">
        <v>51.1</v>
      </c>
      <c r="E94" s="4">
        <v>1</v>
      </c>
      <c r="F94" s="4">
        <v>1</v>
      </c>
    </row>
    <row r="95" spans="1:6">
      <c r="A95" s="3">
        <v>48.88</v>
      </c>
      <c r="B95" s="4">
        <v>1</v>
      </c>
      <c r="C95" s="4">
        <v>1</v>
      </c>
      <c r="D95" s="3">
        <v>51.17</v>
      </c>
      <c r="E95" s="4">
        <v>1</v>
      </c>
      <c r="F95" s="4">
        <v>1</v>
      </c>
    </row>
    <row r="96" spans="1:6">
      <c r="A96" s="3">
        <v>48.9</v>
      </c>
      <c r="B96" s="4">
        <v>3</v>
      </c>
      <c r="C96" s="4">
        <v>3</v>
      </c>
      <c r="D96" s="3">
        <v>51.18</v>
      </c>
      <c r="E96" s="4">
        <v>1</v>
      </c>
      <c r="F96" s="4">
        <v>1</v>
      </c>
    </row>
    <row r="97" spans="1:6">
      <c r="A97" s="3">
        <v>48.92</v>
      </c>
      <c r="B97" s="4">
        <v>2</v>
      </c>
      <c r="C97" s="4">
        <v>2</v>
      </c>
      <c r="D97" s="3">
        <v>51.2</v>
      </c>
      <c r="E97" s="4">
        <v>1</v>
      </c>
      <c r="F97" s="4">
        <v>1</v>
      </c>
    </row>
    <row r="98" spans="1:6">
      <c r="A98" s="3">
        <v>48.93</v>
      </c>
      <c r="B98" s="4">
        <v>1</v>
      </c>
      <c r="C98" s="4">
        <v>1</v>
      </c>
      <c r="D98" s="3">
        <v>51.32</v>
      </c>
      <c r="E98" s="4">
        <v>2</v>
      </c>
      <c r="F98" s="4">
        <v>2</v>
      </c>
    </row>
    <row r="99" spans="1:6">
      <c r="A99" s="3">
        <v>48.98</v>
      </c>
      <c r="B99" s="4">
        <v>2</v>
      </c>
      <c r="C99" s="4">
        <v>2</v>
      </c>
      <c r="D99" s="3">
        <v>51.35</v>
      </c>
      <c r="E99" s="4">
        <v>1</v>
      </c>
      <c r="F99" s="4">
        <v>1</v>
      </c>
    </row>
    <row r="100" spans="1:6">
      <c r="A100" s="3">
        <v>49</v>
      </c>
      <c r="B100" s="4">
        <v>1</v>
      </c>
      <c r="C100" s="4">
        <v>1</v>
      </c>
      <c r="D100" s="3">
        <v>51.37</v>
      </c>
      <c r="E100" s="4">
        <v>1</v>
      </c>
      <c r="F100" s="4">
        <v>1</v>
      </c>
    </row>
    <row r="101" spans="1:6">
      <c r="A101" s="3">
        <v>49.02</v>
      </c>
      <c r="B101" s="4">
        <v>2</v>
      </c>
      <c r="C101" s="4">
        <v>2</v>
      </c>
      <c r="D101" s="3">
        <v>51.38</v>
      </c>
      <c r="E101" s="4">
        <v>2</v>
      </c>
      <c r="F101" s="4">
        <v>2</v>
      </c>
    </row>
    <row r="102" spans="1:6">
      <c r="A102" s="3">
        <v>49.03</v>
      </c>
      <c r="B102" s="4">
        <v>1</v>
      </c>
      <c r="C102" s="4">
        <v>1</v>
      </c>
      <c r="D102" s="3">
        <v>51.47</v>
      </c>
      <c r="E102" s="4">
        <v>1</v>
      </c>
      <c r="F102" s="4">
        <v>1</v>
      </c>
    </row>
    <row r="103" spans="1:6">
      <c r="A103" s="3">
        <v>49.05</v>
      </c>
      <c r="B103" s="4">
        <v>8</v>
      </c>
      <c r="C103" s="4">
        <v>8</v>
      </c>
      <c r="D103" s="3">
        <v>51.5</v>
      </c>
      <c r="E103" s="4">
        <v>1</v>
      </c>
      <c r="F103" s="4">
        <v>1</v>
      </c>
    </row>
    <row r="104" spans="1:6">
      <c r="A104" s="3">
        <v>49.1</v>
      </c>
      <c r="B104" s="4">
        <v>2</v>
      </c>
      <c r="C104" s="4">
        <v>2</v>
      </c>
      <c r="D104" s="3">
        <v>51.52</v>
      </c>
      <c r="E104" s="4">
        <v>1</v>
      </c>
      <c r="F104" s="4">
        <v>1</v>
      </c>
    </row>
    <row r="105" spans="1:6">
      <c r="A105" s="3">
        <v>49.18</v>
      </c>
      <c r="B105" s="4">
        <v>1</v>
      </c>
      <c r="C105" s="4">
        <v>1</v>
      </c>
      <c r="D105" s="3">
        <v>51.58</v>
      </c>
      <c r="E105" s="4">
        <v>1</v>
      </c>
      <c r="F105" s="4">
        <v>1</v>
      </c>
    </row>
    <row r="106" spans="1:6">
      <c r="A106" s="3">
        <v>49.2</v>
      </c>
      <c r="B106" s="4">
        <v>2</v>
      </c>
      <c r="C106" s="4">
        <v>2</v>
      </c>
      <c r="D106" s="3">
        <v>51.72</v>
      </c>
      <c r="E106" s="4">
        <v>1</v>
      </c>
      <c r="F106" s="4">
        <v>1</v>
      </c>
    </row>
    <row r="107" spans="1:6">
      <c r="A107" s="3">
        <v>49.25</v>
      </c>
      <c r="B107" s="4">
        <v>1</v>
      </c>
      <c r="C107" s="4">
        <v>1</v>
      </c>
      <c r="D107" s="3">
        <v>51.8</v>
      </c>
      <c r="E107" s="4">
        <v>1</v>
      </c>
      <c r="F107" s="4">
        <v>1</v>
      </c>
    </row>
    <row r="108" spans="1:6">
      <c r="A108" s="3">
        <v>49.27</v>
      </c>
      <c r="B108" s="4">
        <v>1</v>
      </c>
      <c r="C108" s="4">
        <v>1</v>
      </c>
      <c r="D108" s="3">
        <v>51.95</v>
      </c>
      <c r="E108" s="4">
        <v>2</v>
      </c>
      <c r="F108" s="4">
        <v>2</v>
      </c>
    </row>
    <row r="109" spans="1:6">
      <c r="A109" s="3">
        <v>49.32</v>
      </c>
      <c r="B109" s="4">
        <v>1</v>
      </c>
      <c r="C109" s="4">
        <v>1</v>
      </c>
      <c r="D109" s="3">
        <v>51.97</v>
      </c>
      <c r="E109" s="4">
        <v>18</v>
      </c>
      <c r="F109" s="4">
        <v>18</v>
      </c>
    </row>
    <row r="110" spans="1:6">
      <c r="A110" s="3">
        <v>49.35</v>
      </c>
      <c r="B110" s="4">
        <v>1</v>
      </c>
      <c r="C110" s="4">
        <v>1</v>
      </c>
      <c r="D110" s="3">
        <v>51.98</v>
      </c>
      <c r="E110" s="4">
        <v>5</v>
      </c>
      <c r="F110" s="4">
        <v>5</v>
      </c>
    </row>
    <row r="111" spans="1:6">
      <c r="A111" s="3">
        <v>49.37</v>
      </c>
      <c r="B111" s="4">
        <v>1</v>
      </c>
      <c r="C111" s="4">
        <v>1</v>
      </c>
      <c r="D111" s="3">
        <v>52.18</v>
      </c>
      <c r="E111" s="4">
        <v>1</v>
      </c>
      <c r="F111" s="4">
        <v>1</v>
      </c>
    </row>
    <row r="112" spans="1:6">
      <c r="A112" s="3">
        <v>49.38</v>
      </c>
      <c r="B112" s="4">
        <v>2</v>
      </c>
      <c r="C112" s="4">
        <v>2</v>
      </c>
      <c r="D112" s="3">
        <v>52.2</v>
      </c>
      <c r="E112" s="4">
        <v>1</v>
      </c>
      <c r="F112" s="4">
        <v>1</v>
      </c>
    </row>
    <row r="113" spans="1:6">
      <c r="A113" s="3">
        <v>49.43</v>
      </c>
      <c r="B113" s="4">
        <v>1</v>
      </c>
      <c r="C113" s="4">
        <v>1</v>
      </c>
      <c r="D113" s="3">
        <v>52.37</v>
      </c>
      <c r="E113" s="4">
        <v>3</v>
      </c>
      <c r="F113" s="4">
        <v>3</v>
      </c>
    </row>
    <row r="114" spans="1:6">
      <c r="A114" s="3">
        <v>49.47</v>
      </c>
      <c r="B114" s="4">
        <v>2</v>
      </c>
      <c r="C114" s="4">
        <v>2</v>
      </c>
      <c r="D114" s="3">
        <v>52.38</v>
      </c>
      <c r="E114" s="4">
        <v>2</v>
      </c>
      <c r="F114" s="4">
        <v>2</v>
      </c>
    </row>
    <row r="115" spans="1:6">
      <c r="A115" s="3">
        <v>49.48</v>
      </c>
      <c r="B115" s="4">
        <v>1</v>
      </c>
      <c r="C115" s="4">
        <v>1</v>
      </c>
      <c r="D115" s="3">
        <v>52.4</v>
      </c>
      <c r="E115" s="4">
        <v>2</v>
      </c>
      <c r="F115" s="4">
        <v>2</v>
      </c>
    </row>
    <row r="116" spans="1:6">
      <c r="A116" s="3">
        <v>49.52</v>
      </c>
      <c r="B116" s="4">
        <v>1</v>
      </c>
      <c r="C116" s="4">
        <v>1</v>
      </c>
      <c r="D116" s="3">
        <v>52.5</v>
      </c>
      <c r="E116" s="4">
        <v>1</v>
      </c>
      <c r="F116" s="4">
        <v>1</v>
      </c>
    </row>
    <row r="117" spans="1:6">
      <c r="A117" s="3">
        <v>49.53</v>
      </c>
      <c r="B117" s="4">
        <v>1</v>
      </c>
      <c r="C117" s="4">
        <v>1</v>
      </c>
      <c r="D117" s="3">
        <v>52.52</v>
      </c>
      <c r="E117" s="4">
        <v>4</v>
      </c>
      <c r="F117" s="4">
        <v>4</v>
      </c>
    </row>
    <row r="118" spans="1:6">
      <c r="A118" s="3">
        <v>49.55</v>
      </c>
      <c r="B118" s="4">
        <v>4</v>
      </c>
      <c r="C118" s="4">
        <v>4</v>
      </c>
      <c r="D118" s="3">
        <v>52.53</v>
      </c>
      <c r="E118" s="4">
        <v>1</v>
      </c>
      <c r="F118" s="4">
        <v>1</v>
      </c>
    </row>
    <row r="119" spans="1:6">
      <c r="A119" s="3">
        <v>49.57</v>
      </c>
      <c r="B119" s="4">
        <v>1</v>
      </c>
      <c r="C119" s="4">
        <v>1</v>
      </c>
      <c r="D119" s="3">
        <v>52.6</v>
      </c>
      <c r="E119" s="4">
        <v>1</v>
      </c>
      <c r="F119" s="4">
        <v>1</v>
      </c>
    </row>
    <row r="120" spans="1:6">
      <c r="A120" s="3">
        <v>49.58</v>
      </c>
      <c r="B120" s="4">
        <v>1</v>
      </c>
      <c r="C120" s="4">
        <v>1</v>
      </c>
      <c r="D120" s="3">
        <v>52.7</v>
      </c>
      <c r="E120" s="4">
        <v>1</v>
      </c>
      <c r="F120" s="4">
        <v>1</v>
      </c>
    </row>
    <row r="121" spans="1:6">
      <c r="A121" s="3">
        <v>49.63</v>
      </c>
      <c r="B121" s="4">
        <v>1</v>
      </c>
      <c r="C121" s="4">
        <v>1</v>
      </c>
      <c r="D121" s="3">
        <v>52.73</v>
      </c>
      <c r="E121" s="4">
        <v>2</v>
      </c>
      <c r="F121" s="4">
        <v>2</v>
      </c>
    </row>
    <row r="122" spans="1:6">
      <c r="A122" s="3">
        <v>49.65</v>
      </c>
      <c r="B122" s="4">
        <v>2</v>
      </c>
      <c r="C122" s="4">
        <v>2</v>
      </c>
      <c r="D122" s="3">
        <v>52.75</v>
      </c>
      <c r="E122" s="4">
        <v>5</v>
      </c>
      <c r="F122" s="4">
        <v>5</v>
      </c>
    </row>
    <row r="123" spans="1:6">
      <c r="A123" s="3">
        <v>49.7</v>
      </c>
      <c r="B123" s="4">
        <v>1</v>
      </c>
      <c r="C123" s="4">
        <v>1</v>
      </c>
      <c r="D123" s="3">
        <v>52.77</v>
      </c>
      <c r="E123" s="4">
        <v>3</v>
      </c>
      <c r="F123" s="4">
        <v>3</v>
      </c>
    </row>
    <row r="124" spans="1:6">
      <c r="A124" s="3">
        <v>49.72</v>
      </c>
      <c r="B124" s="4">
        <v>1</v>
      </c>
      <c r="C124" s="4">
        <v>1</v>
      </c>
      <c r="D124" s="3">
        <v>52.87</v>
      </c>
      <c r="E124" s="4">
        <v>1</v>
      </c>
      <c r="F124" s="4">
        <v>1</v>
      </c>
    </row>
    <row r="125" spans="1:6">
      <c r="A125" s="3">
        <v>49.73</v>
      </c>
      <c r="B125" s="4">
        <v>2</v>
      </c>
      <c r="C125" s="4">
        <v>2</v>
      </c>
      <c r="D125" s="3">
        <v>53.02</v>
      </c>
      <c r="E125" s="4">
        <v>1</v>
      </c>
      <c r="F125" s="4">
        <v>1</v>
      </c>
    </row>
    <row r="126" spans="1:6">
      <c r="A126" s="3">
        <v>49.75</v>
      </c>
      <c r="B126" s="4">
        <v>2</v>
      </c>
      <c r="C126" s="4">
        <v>2</v>
      </c>
      <c r="D126" s="3">
        <v>53.05</v>
      </c>
      <c r="E126" s="4">
        <v>1</v>
      </c>
      <c r="F126" s="4">
        <v>1</v>
      </c>
    </row>
    <row r="127" spans="1:6">
      <c r="A127" s="3">
        <v>49.77</v>
      </c>
      <c r="B127" s="4">
        <v>5</v>
      </c>
      <c r="C127" s="4">
        <v>5</v>
      </c>
      <c r="D127" s="3">
        <v>53.1</v>
      </c>
      <c r="E127" s="4">
        <v>2</v>
      </c>
      <c r="F127" s="4">
        <v>2</v>
      </c>
    </row>
    <row r="128" spans="1:6">
      <c r="A128" s="3">
        <v>49.78</v>
      </c>
      <c r="B128" s="4">
        <v>1</v>
      </c>
      <c r="C128" s="4">
        <v>1</v>
      </c>
      <c r="D128" s="3">
        <v>53.18</v>
      </c>
      <c r="E128" s="4">
        <v>3</v>
      </c>
      <c r="F128" s="4">
        <v>3</v>
      </c>
    </row>
    <row r="129" spans="1:6">
      <c r="A129" s="3">
        <v>49.8</v>
      </c>
      <c r="B129" s="4">
        <v>2</v>
      </c>
      <c r="C129" s="4">
        <v>2</v>
      </c>
      <c r="D129" s="3">
        <v>53.2</v>
      </c>
      <c r="E129" s="4">
        <v>1</v>
      </c>
      <c r="F129" s="4">
        <v>1</v>
      </c>
    </row>
    <row r="130" spans="1:6">
      <c r="A130" s="3">
        <v>49.82</v>
      </c>
      <c r="B130" s="4">
        <v>1</v>
      </c>
      <c r="C130" s="4">
        <v>1</v>
      </c>
      <c r="D130" s="3">
        <v>53.35</v>
      </c>
      <c r="E130" s="4">
        <v>2</v>
      </c>
      <c r="F130" s="4">
        <v>2</v>
      </c>
    </row>
    <row r="131" spans="1:6">
      <c r="A131" s="3">
        <v>49.83</v>
      </c>
      <c r="B131" s="4">
        <v>3</v>
      </c>
      <c r="C131" s="4">
        <v>3</v>
      </c>
      <c r="D131" s="3">
        <v>53.37</v>
      </c>
      <c r="E131" s="4">
        <v>1</v>
      </c>
      <c r="F131" s="4">
        <v>1</v>
      </c>
    </row>
    <row r="132" spans="1:6">
      <c r="A132" s="3">
        <v>49.85</v>
      </c>
      <c r="B132" s="4">
        <v>2</v>
      </c>
      <c r="C132" s="4">
        <v>2</v>
      </c>
      <c r="D132" s="3">
        <v>53.38</v>
      </c>
      <c r="E132" s="4">
        <v>1</v>
      </c>
      <c r="F132" s="4">
        <v>1</v>
      </c>
    </row>
    <row r="133" spans="1:6">
      <c r="A133" s="3">
        <v>49.87</v>
      </c>
      <c r="B133" s="4">
        <v>3</v>
      </c>
      <c r="C133" s="4">
        <v>3</v>
      </c>
      <c r="D133" s="3">
        <v>53.42</v>
      </c>
      <c r="E133" s="4">
        <v>1</v>
      </c>
      <c r="F133" s="4">
        <v>1</v>
      </c>
    </row>
    <row r="134" spans="1:6">
      <c r="A134" s="3">
        <v>49.88</v>
      </c>
      <c r="B134" s="4">
        <v>8</v>
      </c>
      <c r="C134" s="4">
        <v>8</v>
      </c>
      <c r="D134" s="3">
        <v>53.45</v>
      </c>
      <c r="E134" s="4">
        <v>1</v>
      </c>
      <c r="F134" s="4">
        <v>1</v>
      </c>
    </row>
    <row r="135" spans="1:6">
      <c r="A135" s="3">
        <v>49.9</v>
      </c>
      <c r="B135" s="4">
        <v>6</v>
      </c>
      <c r="C135" s="4">
        <v>6</v>
      </c>
      <c r="D135" s="3">
        <v>53.77</v>
      </c>
      <c r="E135" s="4">
        <v>2</v>
      </c>
      <c r="F135" s="4">
        <v>2</v>
      </c>
    </row>
    <row r="136" spans="1:6">
      <c r="A136" s="3">
        <v>49.92</v>
      </c>
      <c r="B136" s="4">
        <v>6</v>
      </c>
      <c r="C136" s="4">
        <v>6</v>
      </c>
      <c r="D136" s="3">
        <v>53.8</v>
      </c>
      <c r="E136" s="4">
        <v>1</v>
      </c>
      <c r="F136" s="4">
        <v>1</v>
      </c>
    </row>
    <row r="137" spans="1:6">
      <c r="A137" s="3">
        <v>49.93</v>
      </c>
      <c r="B137" s="4">
        <v>7</v>
      </c>
      <c r="C137" s="4">
        <v>7</v>
      </c>
      <c r="D137" s="3">
        <v>54.53</v>
      </c>
      <c r="E137" s="4">
        <v>1</v>
      </c>
      <c r="F137" s="4">
        <v>1</v>
      </c>
    </row>
    <row r="138" spans="1:6">
      <c r="A138" s="3">
        <v>49.95</v>
      </c>
      <c r="B138" s="4">
        <v>1</v>
      </c>
      <c r="C138" s="4">
        <v>1</v>
      </c>
      <c r="D138" s="3">
        <v>54.9</v>
      </c>
      <c r="E138" s="4">
        <v>1</v>
      </c>
      <c r="F138" s="4">
        <v>1</v>
      </c>
    </row>
    <row r="139" spans="1:6">
      <c r="A139" s="3">
        <v>49.97</v>
      </c>
      <c r="B139" s="4">
        <v>1</v>
      </c>
      <c r="C139" s="4">
        <v>1</v>
      </c>
      <c r="D139" s="3">
        <v>55.17</v>
      </c>
      <c r="E139" s="4">
        <v>1</v>
      </c>
      <c r="F139" s="4">
        <v>1</v>
      </c>
    </row>
    <row r="140" spans="1:6">
      <c r="A140" s="3">
        <v>49.98</v>
      </c>
      <c r="B140" s="4">
        <v>3</v>
      </c>
      <c r="C140" s="4">
        <v>3</v>
      </c>
      <c r="D140" s="3">
        <v>55.23</v>
      </c>
      <c r="E140" s="4">
        <v>1</v>
      </c>
      <c r="F140" s="4">
        <v>1</v>
      </c>
    </row>
    <row r="141" spans="1:6">
      <c r="A141" s="3">
        <v>50</v>
      </c>
      <c r="B141" s="4">
        <v>3</v>
      </c>
      <c r="C141" s="4">
        <v>3</v>
      </c>
      <c r="D141" s="3">
        <v>55.63</v>
      </c>
      <c r="E141" s="4">
        <v>1</v>
      </c>
      <c r="F141" s="4">
        <v>1</v>
      </c>
    </row>
    <row r="142" spans="1:6">
      <c r="A142" s="3">
        <v>50.02</v>
      </c>
      <c r="B142" s="4">
        <v>3</v>
      </c>
      <c r="C142" s="4">
        <v>3</v>
      </c>
      <c r="D142" s="3">
        <v>55.72</v>
      </c>
      <c r="E142" s="4">
        <v>2</v>
      </c>
      <c r="F142" s="4">
        <v>2</v>
      </c>
    </row>
    <row r="143" spans="1:6">
      <c r="A143" s="3">
        <v>50.03</v>
      </c>
      <c r="B143" s="4">
        <v>3</v>
      </c>
      <c r="C143" s="4">
        <v>3</v>
      </c>
      <c r="D143" s="3">
        <v>55.75</v>
      </c>
      <c r="E143" s="4">
        <v>1</v>
      </c>
      <c r="F143" s="4">
        <v>1</v>
      </c>
    </row>
    <row r="144" spans="1:6">
      <c r="A144" s="3">
        <v>50.05</v>
      </c>
      <c r="B144" s="4">
        <v>2</v>
      </c>
      <c r="C144" s="4">
        <v>2</v>
      </c>
      <c r="D144" s="3">
        <v>57.05</v>
      </c>
      <c r="E144" s="4">
        <v>6</v>
      </c>
      <c r="F144" s="4">
        <v>6</v>
      </c>
    </row>
    <row r="145" spans="1:6">
      <c r="A145" s="3">
        <v>50.07</v>
      </c>
      <c r="B145" s="4">
        <v>2</v>
      </c>
      <c r="C145" s="4">
        <v>2</v>
      </c>
      <c r="D145" s="3">
        <v>57.07</v>
      </c>
      <c r="E145" s="4">
        <v>1</v>
      </c>
      <c r="F145" s="4">
        <v>1</v>
      </c>
    </row>
    <row r="146" spans="1:6">
      <c r="A146" s="3">
        <v>50.08</v>
      </c>
      <c r="B146" s="4">
        <v>1</v>
      </c>
      <c r="C146" s="4">
        <v>1</v>
      </c>
      <c r="D146" s="3">
        <v>57.08</v>
      </c>
      <c r="E146" s="4">
        <v>1</v>
      </c>
      <c r="F146" s="4">
        <v>1</v>
      </c>
    </row>
    <row r="147" spans="1:6">
      <c r="A147" s="3">
        <v>50.1</v>
      </c>
      <c r="B147" s="4">
        <v>3</v>
      </c>
      <c r="C147" s="4">
        <v>3</v>
      </c>
      <c r="D147" s="3">
        <v>57.63</v>
      </c>
      <c r="E147" s="4">
        <v>1</v>
      </c>
      <c r="F147" s="4">
        <v>1</v>
      </c>
    </row>
    <row r="148" spans="1:6">
      <c r="A148" s="3">
        <v>50.13</v>
      </c>
      <c r="B148" s="4">
        <v>3</v>
      </c>
      <c r="C148" s="4">
        <v>3</v>
      </c>
      <c r="D148" s="3">
        <v>58.02</v>
      </c>
      <c r="E148" s="4">
        <v>2</v>
      </c>
      <c r="F148" s="4">
        <v>2</v>
      </c>
    </row>
    <row r="149" spans="1:6">
      <c r="A149" s="3">
        <v>50.15</v>
      </c>
      <c r="B149" s="4">
        <v>2</v>
      </c>
      <c r="C149" s="4">
        <v>2</v>
      </c>
      <c r="D149" s="3">
        <v>58.03</v>
      </c>
      <c r="E149" s="4">
        <v>5</v>
      </c>
      <c r="F149" s="4">
        <v>5</v>
      </c>
    </row>
    <row r="150" spans="1:6">
      <c r="A150" s="3">
        <v>50.17</v>
      </c>
      <c r="B150" s="4">
        <v>3</v>
      </c>
      <c r="C150" s="4">
        <v>3</v>
      </c>
      <c r="D150" s="3">
        <v>58.3</v>
      </c>
      <c r="E150" s="4">
        <v>2</v>
      </c>
      <c r="F150" s="4">
        <v>2</v>
      </c>
    </row>
    <row r="151" spans="1:6">
      <c r="A151" s="3">
        <v>50.18</v>
      </c>
      <c r="B151" s="4">
        <v>5</v>
      </c>
      <c r="C151" s="4">
        <v>5</v>
      </c>
      <c r="D151" s="3">
        <v>58.38</v>
      </c>
      <c r="E151" s="4">
        <v>2</v>
      </c>
      <c r="F151" s="4">
        <v>2</v>
      </c>
    </row>
    <row r="152" spans="1:6">
      <c r="A152" s="3">
        <v>50.2</v>
      </c>
      <c r="B152" s="4">
        <v>4</v>
      </c>
      <c r="C152" s="4">
        <v>4</v>
      </c>
      <c r="D152" s="3">
        <v>58.43</v>
      </c>
      <c r="E152" s="4">
        <v>1</v>
      </c>
      <c r="F152" s="4">
        <v>1</v>
      </c>
    </row>
    <row r="153" spans="1:6">
      <c r="A153" s="3">
        <v>50.22</v>
      </c>
      <c r="B153" s="4">
        <v>1</v>
      </c>
      <c r="C153" s="4">
        <v>1</v>
      </c>
      <c r="D153" s="3">
        <v>58.72</v>
      </c>
      <c r="E153" s="4">
        <v>1</v>
      </c>
      <c r="F153" s="4">
        <v>1</v>
      </c>
    </row>
    <row r="154" spans="1:6">
      <c r="A154" s="3">
        <v>50.28</v>
      </c>
      <c r="B154" s="4">
        <v>2</v>
      </c>
      <c r="C154" s="4">
        <v>2</v>
      </c>
      <c r="D154" s="3">
        <v>58.95</v>
      </c>
      <c r="E154" s="4">
        <v>1</v>
      </c>
      <c r="F154" s="4">
        <v>1</v>
      </c>
    </row>
    <row r="155" spans="1:6">
      <c r="A155" s="3">
        <v>50.3</v>
      </c>
      <c r="B155" s="4">
        <v>3</v>
      </c>
      <c r="C155" s="4">
        <v>3</v>
      </c>
      <c r="D155" s="3">
        <v>58.97</v>
      </c>
      <c r="E155" s="4">
        <v>1</v>
      </c>
      <c r="F155" s="4">
        <v>1</v>
      </c>
    </row>
    <row r="156" spans="1:6">
      <c r="A156" s="3">
        <v>50.32</v>
      </c>
      <c r="B156" s="4">
        <v>1</v>
      </c>
      <c r="C156" s="4">
        <v>1</v>
      </c>
      <c r="D156" s="3">
        <v>59.03</v>
      </c>
      <c r="E156" s="4">
        <v>2</v>
      </c>
      <c r="F156" s="4">
        <v>2</v>
      </c>
    </row>
    <row r="157" spans="1:6">
      <c r="A157" s="3">
        <v>50.33</v>
      </c>
      <c r="B157" s="4">
        <v>1</v>
      </c>
      <c r="C157" s="4">
        <v>1</v>
      </c>
      <c r="D157" s="3">
        <v>59.12</v>
      </c>
      <c r="E157" s="4">
        <v>1</v>
      </c>
      <c r="F157" s="4">
        <v>1</v>
      </c>
    </row>
    <row r="158" spans="1:6">
      <c r="A158" s="3">
        <v>50.35</v>
      </c>
      <c r="B158" s="4">
        <v>3</v>
      </c>
      <c r="C158" s="4">
        <v>3</v>
      </c>
      <c r="D158" s="3">
        <v>59.27</v>
      </c>
      <c r="E158" s="4">
        <v>1</v>
      </c>
      <c r="F158" s="4">
        <v>1</v>
      </c>
    </row>
    <row r="159" spans="1:6">
      <c r="A159" s="3">
        <v>50.38</v>
      </c>
      <c r="B159" s="4">
        <v>1</v>
      </c>
      <c r="C159" s="4">
        <v>1</v>
      </c>
      <c r="D159" s="3">
        <v>59.42</v>
      </c>
      <c r="E159" s="4">
        <v>1</v>
      </c>
      <c r="F159" s="4">
        <v>1</v>
      </c>
    </row>
    <row r="160" spans="1:6">
      <c r="A160" s="3">
        <v>50.4</v>
      </c>
      <c r="B160" s="4">
        <v>1</v>
      </c>
      <c r="C160" s="4">
        <v>1</v>
      </c>
      <c r="D160" s="3">
        <v>59.43</v>
      </c>
      <c r="E160" s="4">
        <v>2</v>
      </c>
      <c r="F160" s="4">
        <v>2</v>
      </c>
    </row>
    <row r="161" spans="1:6">
      <c r="A161" s="3">
        <v>50.43</v>
      </c>
      <c r="B161" s="4">
        <v>4</v>
      </c>
      <c r="C161" s="4">
        <v>4</v>
      </c>
      <c r="D161" s="3">
        <v>59.45</v>
      </c>
      <c r="E161" s="4">
        <v>1</v>
      </c>
      <c r="F161" s="4">
        <v>1</v>
      </c>
    </row>
    <row r="162" spans="1:6">
      <c r="A162" s="3">
        <v>50.45</v>
      </c>
      <c r="B162" s="4">
        <v>1</v>
      </c>
      <c r="C162" s="4">
        <v>1</v>
      </c>
      <c r="D162" s="3">
        <v>59.47</v>
      </c>
      <c r="E162" s="4">
        <v>1</v>
      </c>
      <c r="F162" s="4">
        <v>1</v>
      </c>
    </row>
    <row r="163" spans="1:6">
      <c r="A163" s="3">
        <v>50.47</v>
      </c>
      <c r="B163" s="4">
        <v>1</v>
      </c>
      <c r="C163" s="4">
        <v>1</v>
      </c>
      <c r="D163" s="3">
        <v>59.7</v>
      </c>
      <c r="E163" s="4">
        <v>1</v>
      </c>
      <c r="F163" s="4">
        <v>1</v>
      </c>
    </row>
    <row r="164" spans="1:6">
      <c r="A164" s="3">
        <v>50.48</v>
      </c>
      <c r="B164" s="4">
        <v>3</v>
      </c>
      <c r="C164" s="4">
        <v>3</v>
      </c>
      <c r="D164" s="3">
        <v>59.75</v>
      </c>
      <c r="E164" s="4">
        <v>1</v>
      </c>
      <c r="F164" s="4">
        <v>1</v>
      </c>
    </row>
    <row r="165" spans="1:6">
      <c r="A165" s="3">
        <v>50.5</v>
      </c>
      <c r="B165" s="4">
        <v>7</v>
      </c>
      <c r="C165" s="4">
        <v>7</v>
      </c>
      <c r="D165" s="3">
        <v>60.18</v>
      </c>
      <c r="E165" s="4">
        <v>1</v>
      </c>
      <c r="F165" s="4">
        <v>1</v>
      </c>
    </row>
    <row r="166" spans="1:6">
      <c r="A166" s="3">
        <v>50.52</v>
      </c>
      <c r="B166" s="4">
        <v>4</v>
      </c>
      <c r="C166" s="4">
        <v>4</v>
      </c>
      <c r="D166" s="3">
        <v>60.25</v>
      </c>
      <c r="E166" s="4">
        <v>1</v>
      </c>
      <c r="F166" s="4">
        <v>1</v>
      </c>
    </row>
    <row r="167" spans="1:6">
      <c r="A167" s="3">
        <v>50.53</v>
      </c>
      <c r="B167" s="4">
        <v>1</v>
      </c>
      <c r="C167" s="4">
        <v>1</v>
      </c>
      <c r="D167" s="3">
        <v>60.28</v>
      </c>
      <c r="E167" s="4">
        <v>1</v>
      </c>
      <c r="F167" s="4">
        <v>1</v>
      </c>
    </row>
    <row r="168" spans="1:6">
      <c r="A168" s="3">
        <v>50.55</v>
      </c>
      <c r="B168" s="4">
        <v>1</v>
      </c>
      <c r="C168" s="4">
        <v>1</v>
      </c>
      <c r="D168" s="3">
        <v>60.3</v>
      </c>
      <c r="E168" s="4">
        <v>2</v>
      </c>
      <c r="F168" s="4">
        <v>2</v>
      </c>
    </row>
    <row r="169" spans="1:6">
      <c r="A169" s="3">
        <v>50.57</v>
      </c>
      <c r="B169" s="4">
        <v>3</v>
      </c>
      <c r="C169" s="4">
        <v>3</v>
      </c>
      <c r="D169" s="3">
        <v>60.35</v>
      </c>
      <c r="E169" s="4">
        <v>1</v>
      </c>
      <c r="F169" s="4">
        <v>1</v>
      </c>
    </row>
    <row r="170" spans="1:6">
      <c r="A170" s="3">
        <v>50.58</v>
      </c>
      <c r="B170" s="4">
        <v>4</v>
      </c>
      <c r="C170" s="4">
        <v>4</v>
      </c>
      <c r="D170" s="3">
        <v>60.37</v>
      </c>
      <c r="E170" s="4">
        <v>1</v>
      </c>
      <c r="F170" s="4">
        <v>1</v>
      </c>
    </row>
    <row r="171" spans="1:6">
      <c r="A171" s="3">
        <v>50.6</v>
      </c>
      <c r="B171" s="4">
        <v>12</v>
      </c>
      <c r="C171" s="4">
        <v>12</v>
      </c>
      <c r="D171" s="3">
        <v>60.43</v>
      </c>
      <c r="E171" s="4">
        <v>2</v>
      </c>
      <c r="F171" s="4">
        <v>2</v>
      </c>
    </row>
    <row r="172" spans="1:6">
      <c r="A172" s="3">
        <v>50.63</v>
      </c>
      <c r="B172" s="4">
        <v>2</v>
      </c>
      <c r="C172" s="4">
        <v>2</v>
      </c>
      <c r="D172" s="3">
        <v>60.45</v>
      </c>
      <c r="E172" s="4">
        <v>3</v>
      </c>
      <c r="F172" s="4">
        <v>3</v>
      </c>
    </row>
    <row r="173" spans="1:6">
      <c r="A173" s="3">
        <v>50.67</v>
      </c>
      <c r="B173" s="4">
        <v>2</v>
      </c>
      <c r="C173" s="4">
        <v>2</v>
      </c>
      <c r="D173" s="3">
        <v>60.52</v>
      </c>
      <c r="E173" s="4">
        <v>1</v>
      </c>
      <c r="F173" s="4">
        <v>1</v>
      </c>
    </row>
    <row r="174" spans="1:6">
      <c r="A174" s="3">
        <v>50.68</v>
      </c>
      <c r="B174" s="4">
        <v>1</v>
      </c>
      <c r="C174" s="4">
        <v>1</v>
      </c>
      <c r="D174" s="3">
        <v>60.53</v>
      </c>
      <c r="E174" s="4">
        <v>3</v>
      </c>
      <c r="F174" s="4">
        <v>3</v>
      </c>
    </row>
    <row r="175" spans="1:6">
      <c r="A175" s="3">
        <v>50.7</v>
      </c>
      <c r="B175" s="4">
        <v>2</v>
      </c>
      <c r="C175" s="4">
        <v>2</v>
      </c>
      <c r="D175" s="3">
        <v>60.6</v>
      </c>
      <c r="E175" s="4">
        <v>1</v>
      </c>
      <c r="F175" s="4">
        <v>1</v>
      </c>
    </row>
    <row r="176" spans="1:6">
      <c r="A176" s="3">
        <v>50.72</v>
      </c>
      <c r="B176" s="4">
        <v>3</v>
      </c>
      <c r="C176" s="4">
        <v>3</v>
      </c>
      <c r="D176" s="3">
        <v>60.63</v>
      </c>
      <c r="E176" s="4">
        <v>3</v>
      </c>
      <c r="F176" s="4">
        <v>3</v>
      </c>
    </row>
    <row r="177" spans="1:6">
      <c r="A177" s="3">
        <v>50.77</v>
      </c>
      <c r="B177" s="4">
        <v>3</v>
      </c>
      <c r="C177" s="4">
        <v>3</v>
      </c>
      <c r="D177" s="3">
        <v>60.67</v>
      </c>
      <c r="E177" s="4">
        <v>1</v>
      </c>
      <c r="F177" s="4">
        <v>1</v>
      </c>
    </row>
    <row r="178" spans="1:6">
      <c r="A178" s="3">
        <v>50.78</v>
      </c>
      <c r="B178" s="4">
        <v>2</v>
      </c>
      <c r="C178" s="4">
        <v>2</v>
      </c>
      <c r="D178" s="3">
        <v>60.8</v>
      </c>
      <c r="E178" s="4">
        <v>1</v>
      </c>
      <c r="F178" s="4">
        <v>1</v>
      </c>
    </row>
    <row r="179" spans="1:6">
      <c r="A179" s="3">
        <v>50.8</v>
      </c>
      <c r="B179" s="4">
        <v>5</v>
      </c>
      <c r="C179" s="4">
        <v>5</v>
      </c>
      <c r="D179" s="3">
        <v>60.92</v>
      </c>
      <c r="E179" s="4">
        <v>1</v>
      </c>
      <c r="F179" s="4">
        <v>1</v>
      </c>
    </row>
    <row r="180" spans="1:6">
      <c r="A180" s="3">
        <v>50.82</v>
      </c>
      <c r="B180" s="4">
        <v>2</v>
      </c>
      <c r="C180" s="4">
        <v>2</v>
      </c>
      <c r="D180" s="3">
        <v>60.97</v>
      </c>
      <c r="E180" s="4">
        <v>6</v>
      </c>
      <c r="F180" s="4">
        <v>6</v>
      </c>
    </row>
    <row r="181" spans="1:6">
      <c r="A181" s="3">
        <v>50.83</v>
      </c>
      <c r="B181" s="4">
        <v>5</v>
      </c>
      <c r="C181" s="4">
        <v>5</v>
      </c>
      <c r="D181" s="3">
        <v>60.98</v>
      </c>
      <c r="E181" s="4">
        <v>6</v>
      </c>
      <c r="F181" s="4">
        <v>6</v>
      </c>
    </row>
    <row r="182" spans="1:6">
      <c r="A182" s="3">
        <v>50.85</v>
      </c>
      <c r="B182" s="4">
        <v>3</v>
      </c>
      <c r="C182" s="4">
        <v>3</v>
      </c>
      <c r="D182" s="3">
        <v>61.02</v>
      </c>
      <c r="E182" s="4">
        <v>1</v>
      </c>
      <c r="F182" s="4">
        <v>1</v>
      </c>
    </row>
    <row r="183" spans="1:6">
      <c r="A183" s="3">
        <v>50.87</v>
      </c>
      <c r="B183" s="4">
        <v>3</v>
      </c>
      <c r="C183" s="4">
        <v>3</v>
      </c>
      <c r="D183" s="3">
        <v>61.15</v>
      </c>
      <c r="E183" s="4">
        <v>1</v>
      </c>
      <c r="F183" s="4">
        <v>1</v>
      </c>
    </row>
    <row r="184" spans="1:6">
      <c r="A184" s="3">
        <v>50.88</v>
      </c>
      <c r="B184" s="4">
        <v>5</v>
      </c>
      <c r="C184" s="4">
        <v>5</v>
      </c>
      <c r="D184" s="3">
        <v>61.17</v>
      </c>
      <c r="E184" s="4">
        <v>1</v>
      </c>
      <c r="F184" s="4">
        <v>1</v>
      </c>
    </row>
    <row r="185" spans="1:6">
      <c r="A185" s="3">
        <v>50.9</v>
      </c>
      <c r="B185" s="4">
        <v>9</v>
      </c>
      <c r="C185" s="4">
        <v>9</v>
      </c>
      <c r="D185" s="3">
        <v>61.42</v>
      </c>
      <c r="E185" s="4">
        <v>1</v>
      </c>
      <c r="F185" s="4">
        <v>1</v>
      </c>
    </row>
    <row r="186" spans="1:6">
      <c r="A186" s="3">
        <v>50.92</v>
      </c>
      <c r="B186" s="4">
        <v>12</v>
      </c>
      <c r="C186" s="4">
        <v>12</v>
      </c>
      <c r="D186" s="3">
        <v>61.45</v>
      </c>
      <c r="E186" s="4">
        <v>1</v>
      </c>
      <c r="F186" s="4">
        <v>1</v>
      </c>
    </row>
    <row r="187" spans="1:6">
      <c r="A187" s="3">
        <v>50.93</v>
      </c>
      <c r="B187" s="4">
        <v>4</v>
      </c>
      <c r="C187" s="4">
        <v>4</v>
      </c>
      <c r="D187" s="3">
        <v>61.48</v>
      </c>
      <c r="E187" s="4">
        <v>1</v>
      </c>
      <c r="F187" s="4">
        <v>1</v>
      </c>
    </row>
    <row r="188" spans="1:6">
      <c r="A188" s="3">
        <v>50.95</v>
      </c>
      <c r="B188" s="4">
        <v>8</v>
      </c>
      <c r="C188" s="4">
        <v>8</v>
      </c>
      <c r="D188" s="3">
        <v>61.5</v>
      </c>
      <c r="E188" s="4">
        <v>6</v>
      </c>
      <c r="F188" s="4">
        <v>6</v>
      </c>
    </row>
    <row r="189" spans="1:6">
      <c r="A189" s="3">
        <v>50.97</v>
      </c>
      <c r="B189" s="4">
        <v>4</v>
      </c>
      <c r="C189" s="4">
        <v>4</v>
      </c>
      <c r="D189" s="3">
        <v>61.62</v>
      </c>
      <c r="E189" s="4">
        <v>1</v>
      </c>
      <c r="F189" s="4">
        <v>1</v>
      </c>
    </row>
    <row r="190" spans="1:6">
      <c r="A190" s="3">
        <v>50.98</v>
      </c>
      <c r="B190" s="4">
        <v>10</v>
      </c>
      <c r="C190" s="4">
        <v>10</v>
      </c>
      <c r="D190" s="3">
        <v>61.9</v>
      </c>
      <c r="E190" s="4">
        <v>2</v>
      </c>
      <c r="F190" s="4">
        <v>2</v>
      </c>
    </row>
    <row r="191" spans="1:6">
      <c r="A191" s="3">
        <v>51</v>
      </c>
      <c r="B191" s="4">
        <v>7</v>
      </c>
      <c r="C191" s="4">
        <v>7</v>
      </c>
      <c r="D191" s="3">
        <v>62.15</v>
      </c>
      <c r="E191" s="4">
        <v>1</v>
      </c>
      <c r="F191" s="4">
        <v>1</v>
      </c>
    </row>
    <row r="192" spans="1:6">
      <c r="A192" s="3">
        <v>51.02</v>
      </c>
      <c r="B192" s="4">
        <v>5</v>
      </c>
      <c r="C192" s="4">
        <v>5</v>
      </c>
      <c r="D192" s="3">
        <v>62.22</v>
      </c>
      <c r="E192" s="4">
        <v>1</v>
      </c>
      <c r="F192" s="4">
        <v>1</v>
      </c>
    </row>
    <row r="193" spans="1:6">
      <c r="A193" s="3">
        <v>51.07</v>
      </c>
      <c r="B193" s="4">
        <v>3</v>
      </c>
      <c r="C193" s="4">
        <v>3</v>
      </c>
      <c r="D193" s="3">
        <v>62.28</v>
      </c>
      <c r="E193" s="4">
        <v>1</v>
      </c>
      <c r="F193" s="4">
        <v>1</v>
      </c>
    </row>
    <row r="194" spans="1:6">
      <c r="A194" s="3">
        <v>51.08</v>
      </c>
      <c r="B194" s="4">
        <v>4</v>
      </c>
      <c r="C194" s="4">
        <v>4</v>
      </c>
      <c r="D194" s="3">
        <v>62.5</v>
      </c>
      <c r="E194" s="4">
        <v>1</v>
      </c>
      <c r="F194" s="4">
        <v>1</v>
      </c>
    </row>
    <row r="195" spans="1:6">
      <c r="A195" s="3">
        <v>51.1</v>
      </c>
      <c r="B195" s="4">
        <v>17</v>
      </c>
      <c r="C195" s="4">
        <v>17</v>
      </c>
      <c r="D195" s="3">
        <v>62.53</v>
      </c>
      <c r="E195" s="4">
        <v>1</v>
      </c>
      <c r="F195" s="4">
        <v>1</v>
      </c>
    </row>
    <row r="196" spans="1:6">
      <c r="A196" s="3">
        <v>51.12</v>
      </c>
      <c r="B196" s="4">
        <v>5</v>
      </c>
      <c r="C196" s="4">
        <v>5</v>
      </c>
      <c r="D196" s="3">
        <v>62.57</v>
      </c>
      <c r="E196" s="4">
        <v>3</v>
      </c>
      <c r="F196" s="4">
        <v>3</v>
      </c>
    </row>
    <row r="197" spans="1:6">
      <c r="A197" s="3">
        <v>51.15</v>
      </c>
      <c r="B197" s="4">
        <v>2</v>
      </c>
      <c r="C197" s="4">
        <v>2</v>
      </c>
      <c r="D197" s="3">
        <v>62.58</v>
      </c>
      <c r="E197" s="4">
        <v>1</v>
      </c>
      <c r="F197" s="4">
        <v>1</v>
      </c>
    </row>
    <row r="198" spans="1:6">
      <c r="A198" s="3">
        <v>51.17</v>
      </c>
      <c r="B198" s="4">
        <v>5</v>
      </c>
      <c r="C198" s="4">
        <v>5</v>
      </c>
      <c r="D198" s="3">
        <v>62.6</v>
      </c>
      <c r="E198" s="4">
        <v>1</v>
      </c>
      <c r="F198" s="4">
        <v>1</v>
      </c>
    </row>
    <row r="199" spans="1:6">
      <c r="A199" s="3">
        <v>51.2</v>
      </c>
      <c r="B199" s="4">
        <v>8</v>
      </c>
      <c r="C199" s="4">
        <v>8</v>
      </c>
      <c r="D199" s="3">
        <v>62.7</v>
      </c>
      <c r="E199" s="4">
        <v>1</v>
      </c>
      <c r="F199" s="4">
        <v>1</v>
      </c>
    </row>
    <row r="200" spans="1:6">
      <c r="A200" s="3">
        <v>51.22</v>
      </c>
      <c r="B200" s="4">
        <v>1</v>
      </c>
      <c r="C200" s="4">
        <v>1</v>
      </c>
      <c r="D200" s="3">
        <v>62.72</v>
      </c>
      <c r="E200" s="4">
        <v>3</v>
      </c>
      <c r="F200" s="4">
        <v>3</v>
      </c>
    </row>
    <row r="201" spans="1:6">
      <c r="A201" s="3">
        <v>51.23</v>
      </c>
      <c r="B201" s="4">
        <v>5</v>
      </c>
      <c r="C201" s="4">
        <v>5</v>
      </c>
      <c r="D201" s="3">
        <v>62.75</v>
      </c>
      <c r="E201" s="4">
        <v>1</v>
      </c>
      <c r="F201" s="4">
        <v>1</v>
      </c>
    </row>
    <row r="202" spans="1:6">
      <c r="A202" s="3">
        <v>51.25</v>
      </c>
      <c r="B202" s="4">
        <v>2</v>
      </c>
      <c r="C202" s="4">
        <v>2</v>
      </c>
      <c r="D202" s="3">
        <v>63.05</v>
      </c>
      <c r="E202" s="4">
        <v>1</v>
      </c>
      <c r="F202" s="4">
        <v>1</v>
      </c>
    </row>
    <row r="203" spans="1:6">
      <c r="A203" s="3">
        <v>51.27</v>
      </c>
      <c r="B203" s="4">
        <v>3</v>
      </c>
      <c r="C203" s="4">
        <v>3</v>
      </c>
      <c r="D203" s="3">
        <v>63.12</v>
      </c>
      <c r="E203" s="4">
        <v>4</v>
      </c>
      <c r="F203" s="4">
        <v>4</v>
      </c>
    </row>
    <row r="204" spans="1:6">
      <c r="A204" s="3">
        <v>51.28</v>
      </c>
      <c r="B204" s="4">
        <v>6</v>
      </c>
      <c r="C204" s="4">
        <v>6</v>
      </c>
      <c r="D204" s="3">
        <v>63.15</v>
      </c>
      <c r="E204" s="4">
        <v>1</v>
      </c>
      <c r="F204" s="4">
        <v>1</v>
      </c>
    </row>
    <row r="205" spans="1:6">
      <c r="A205" s="3">
        <v>51.3</v>
      </c>
      <c r="B205" s="4">
        <v>9</v>
      </c>
      <c r="C205" s="4">
        <v>9</v>
      </c>
      <c r="D205" s="3">
        <v>63.33</v>
      </c>
      <c r="E205" s="4">
        <v>1</v>
      </c>
      <c r="F205" s="4">
        <v>1</v>
      </c>
    </row>
    <row r="206" spans="1:6">
      <c r="A206" s="3">
        <v>51.32</v>
      </c>
      <c r="B206" s="4">
        <v>5</v>
      </c>
      <c r="C206" s="4">
        <v>5</v>
      </c>
      <c r="D206" s="3">
        <v>63.57</v>
      </c>
      <c r="E206" s="4">
        <v>2</v>
      </c>
      <c r="F206" s="4">
        <v>2</v>
      </c>
    </row>
    <row r="207" spans="1:6">
      <c r="A207" s="3">
        <v>51.33</v>
      </c>
      <c r="B207" s="4">
        <v>6</v>
      </c>
      <c r="C207" s="4">
        <v>6</v>
      </c>
      <c r="D207" s="3">
        <v>63.9</v>
      </c>
      <c r="E207" s="4">
        <v>1</v>
      </c>
      <c r="F207" s="4">
        <v>1</v>
      </c>
    </row>
    <row r="208" spans="1:6">
      <c r="A208" s="3">
        <v>51.35</v>
      </c>
      <c r="B208" s="4">
        <v>4</v>
      </c>
      <c r="C208" s="4">
        <v>4</v>
      </c>
      <c r="D208" s="3">
        <v>63.93</v>
      </c>
      <c r="E208" s="4">
        <v>1</v>
      </c>
      <c r="F208" s="4">
        <v>1</v>
      </c>
    </row>
    <row r="209" spans="1:6">
      <c r="A209" s="3">
        <v>51.37</v>
      </c>
      <c r="B209" s="4">
        <v>5</v>
      </c>
      <c r="C209" s="4">
        <v>5</v>
      </c>
      <c r="D209" s="3">
        <v>65</v>
      </c>
      <c r="E209" s="4">
        <v>1</v>
      </c>
      <c r="F209" s="4">
        <v>1</v>
      </c>
    </row>
    <row r="210" spans="1:6">
      <c r="A210" s="3">
        <v>51.38</v>
      </c>
      <c r="B210" s="4">
        <v>4</v>
      </c>
      <c r="C210" s="4">
        <v>4</v>
      </c>
      <c r="D210" s="3">
        <v>65.63</v>
      </c>
      <c r="E210" s="4">
        <v>1</v>
      </c>
      <c r="F210" s="4">
        <v>1</v>
      </c>
    </row>
    <row r="211" spans="1:6">
      <c r="A211" s="3">
        <v>51.4</v>
      </c>
      <c r="B211" s="4">
        <v>8</v>
      </c>
      <c r="C211" s="4">
        <v>8</v>
      </c>
      <c r="D211" s="3">
        <v>65.819999999999993</v>
      </c>
      <c r="E211" s="4">
        <v>3</v>
      </c>
      <c r="F211" s="4">
        <v>3</v>
      </c>
    </row>
    <row r="212" spans="1:6">
      <c r="A212" s="3">
        <v>51.42</v>
      </c>
      <c r="B212" s="4">
        <v>4</v>
      </c>
      <c r="C212" s="4">
        <v>4</v>
      </c>
      <c r="D212" s="3">
        <v>65.900000000000006</v>
      </c>
      <c r="E212" s="4">
        <v>1</v>
      </c>
      <c r="F212" s="4">
        <v>1</v>
      </c>
    </row>
    <row r="213" spans="1:6">
      <c r="A213" s="3">
        <v>51.43</v>
      </c>
      <c r="B213" s="4">
        <v>2</v>
      </c>
      <c r="C213" s="4">
        <v>2</v>
      </c>
      <c r="D213" s="3">
        <v>66.17</v>
      </c>
      <c r="E213" s="4">
        <v>1</v>
      </c>
      <c r="F213" s="4">
        <v>1</v>
      </c>
    </row>
    <row r="214" spans="1:6">
      <c r="A214" s="3">
        <v>51.47</v>
      </c>
      <c r="B214" s="4">
        <v>4</v>
      </c>
      <c r="C214" s="4">
        <v>4</v>
      </c>
      <c r="D214" s="3">
        <v>66.77</v>
      </c>
      <c r="E214" s="4">
        <v>1</v>
      </c>
      <c r="F214" s="4">
        <v>1</v>
      </c>
    </row>
    <row r="215" spans="1:6">
      <c r="A215" s="3">
        <v>51.5</v>
      </c>
      <c r="B215" s="4">
        <v>7</v>
      </c>
      <c r="C215" s="4">
        <v>7</v>
      </c>
      <c r="D215" s="3" t="s">
        <v>4131</v>
      </c>
      <c r="E215" s="4">
        <v>250</v>
      </c>
      <c r="F215" s="4">
        <v>250</v>
      </c>
    </row>
    <row r="216" spans="1:6">
      <c r="A216" s="3">
        <v>51.52</v>
      </c>
      <c r="B216" s="4">
        <v>1</v>
      </c>
      <c r="C216" s="4">
        <v>1</v>
      </c>
    </row>
    <row r="217" spans="1:6">
      <c r="A217" s="3">
        <v>51.53</v>
      </c>
      <c r="B217" s="4">
        <v>4</v>
      </c>
      <c r="C217" s="4">
        <v>4</v>
      </c>
    </row>
    <row r="218" spans="1:6">
      <c r="A218" s="3">
        <v>51.55</v>
      </c>
      <c r="B218" s="4">
        <v>4</v>
      </c>
      <c r="C218" s="4">
        <v>4</v>
      </c>
    </row>
    <row r="219" spans="1:6">
      <c r="A219" s="3">
        <v>51.57</v>
      </c>
      <c r="B219" s="4">
        <v>5</v>
      </c>
      <c r="C219" s="4">
        <v>5</v>
      </c>
    </row>
    <row r="220" spans="1:6">
      <c r="A220" s="3">
        <v>51.58</v>
      </c>
      <c r="B220" s="4">
        <v>5</v>
      </c>
      <c r="C220" s="4">
        <v>5</v>
      </c>
    </row>
    <row r="221" spans="1:6">
      <c r="A221" s="3">
        <v>51.6</v>
      </c>
      <c r="B221" s="4">
        <v>8</v>
      </c>
      <c r="C221" s="4">
        <v>8</v>
      </c>
    </row>
    <row r="222" spans="1:6">
      <c r="A222" s="3">
        <v>51.62</v>
      </c>
      <c r="B222" s="4">
        <v>1</v>
      </c>
      <c r="C222" s="4">
        <v>1</v>
      </c>
    </row>
    <row r="223" spans="1:6">
      <c r="A223" s="3">
        <v>51.65</v>
      </c>
      <c r="B223" s="4">
        <v>1</v>
      </c>
      <c r="C223" s="4">
        <v>1</v>
      </c>
    </row>
    <row r="224" spans="1:6">
      <c r="A224" s="3">
        <v>51.67</v>
      </c>
      <c r="B224" s="4">
        <v>3</v>
      </c>
      <c r="C224" s="4">
        <v>3</v>
      </c>
    </row>
    <row r="225" spans="1:3">
      <c r="A225" s="3">
        <v>51.7</v>
      </c>
      <c r="B225" s="4">
        <v>2</v>
      </c>
      <c r="C225" s="4">
        <v>2</v>
      </c>
    </row>
    <row r="226" spans="1:3">
      <c r="A226" s="3">
        <v>51.72</v>
      </c>
      <c r="B226" s="4">
        <v>2</v>
      </c>
      <c r="C226" s="4">
        <v>2</v>
      </c>
    </row>
    <row r="227" spans="1:3">
      <c r="A227" s="3">
        <v>51.73</v>
      </c>
      <c r="B227" s="4">
        <v>6</v>
      </c>
      <c r="C227" s="4">
        <v>6</v>
      </c>
    </row>
    <row r="228" spans="1:3">
      <c r="A228" s="3">
        <v>51.75</v>
      </c>
      <c r="B228" s="4">
        <v>11</v>
      </c>
      <c r="C228" s="4">
        <v>11</v>
      </c>
    </row>
    <row r="229" spans="1:3">
      <c r="A229" s="3">
        <v>51.77</v>
      </c>
      <c r="B229" s="4">
        <v>18</v>
      </c>
      <c r="C229" s="4">
        <v>18</v>
      </c>
    </row>
    <row r="230" spans="1:3">
      <c r="A230" s="3">
        <v>51.78</v>
      </c>
      <c r="B230" s="4">
        <v>9</v>
      </c>
      <c r="C230" s="4">
        <v>9</v>
      </c>
    </row>
    <row r="231" spans="1:3">
      <c r="A231" s="3">
        <v>51.8</v>
      </c>
      <c r="B231" s="4">
        <v>25</v>
      </c>
      <c r="C231" s="4">
        <v>25</v>
      </c>
    </row>
    <row r="232" spans="1:3">
      <c r="A232" s="3">
        <v>51.82</v>
      </c>
      <c r="B232" s="4">
        <v>2</v>
      </c>
      <c r="C232" s="4">
        <v>2</v>
      </c>
    </row>
    <row r="233" spans="1:3">
      <c r="A233" s="3">
        <v>51.83</v>
      </c>
      <c r="B233" s="4">
        <v>3</v>
      </c>
      <c r="C233" s="4">
        <v>3</v>
      </c>
    </row>
    <row r="234" spans="1:3">
      <c r="A234" s="3">
        <v>51.85</v>
      </c>
      <c r="B234" s="4">
        <v>4</v>
      </c>
      <c r="C234" s="4">
        <v>4</v>
      </c>
    </row>
    <row r="235" spans="1:3">
      <c r="A235" s="3">
        <v>51.88</v>
      </c>
      <c r="B235" s="4">
        <v>3</v>
      </c>
      <c r="C235" s="4">
        <v>3</v>
      </c>
    </row>
    <row r="236" spans="1:3">
      <c r="A236" s="3">
        <v>51.9</v>
      </c>
      <c r="B236" s="4">
        <v>7</v>
      </c>
      <c r="C236" s="4">
        <v>7</v>
      </c>
    </row>
    <row r="237" spans="1:3">
      <c r="A237" s="3">
        <v>51.92</v>
      </c>
      <c r="B237" s="4">
        <v>21</v>
      </c>
      <c r="C237" s="4">
        <v>21</v>
      </c>
    </row>
    <row r="238" spans="1:3">
      <c r="A238" s="3">
        <v>51.93</v>
      </c>
      <c r="B238" s="4">
        <v>5</v>
      </c>
      <c r="C238" s="4">
        <v>5</v>
      </c>
    </row>
    <row r="239" spans="1:3">
      <c r="A239" s="3">
        <v>51.95</v>
      </c>
      <c r="B239" s="4">
        <v>17</v>
      </c>
      <c r="C239" s="4">
        <v>17</v>
      </c>
    </row>
    <row r="240" spans="1:3">
      <c r="A240" s="3">
        <v>51.97</v>
      </c>
      <c r="B240" s="4">
        <v>20</v>
      </c>
      <c r="C240" s="4">
        <v>20</v>
      </c>
    </row>
    <row r="241" spans="1:3">
      <c r="A241" s="3">
        <v>51.98</v>
      </c>
      <c r="B241" s="4">
        <v>12</v>
      </c>
      <c r="C241" s="4">
        <v>12</v>
      </c>
    </row>
    <row r="242" spans="1:3">
      <c r="A242" s="3">
        <v>52</v>
      </c>
      <c r="B242" s="4">
        <v>16</v>
      </c>
      <c r="C242" s="4">
        <v>16</v>
      </c>
    </row>
    <row r="243" spans="1:3">
      <c r="A243" s="3">
        <v>52.02</v>
      </c>
      <c r="B243" s="4">
        <v>8</v>
      </c>
      <c r="C243" s="4">
        <v>8</v>
      </c>
    </row>
    <row r="244" spans="1:3">
      <c r="A244" s="3">
        <v>52.03</v>
      </c>
      <c r="B244" s="4">
        <v>1</v>
      </c>
      <c r="C244" s="4">
        <v>1</v>
      </c>
    </row>
    <row r="245" spans="1:3">
      <c r="A245" s="3">
        <v>52.05</v>
      </c>
      <c r="B245" s="4">
        <v>9</v>
      </c>
      <c r="C245" s="4">
        <v>9</v>
      </c>
    </row>
    <row r="246" spans="1:3">
      <c r="A246" s="3">
        <v>52.07</v>
      </c>
      <c r="B246" s="4">
        <v>1</v>
      </c>
      <c r="C246" s="4">
        <v>1</v>
      </c>
    </row>
    <row r="247" spans="1:3">
      <c r="A247" s="3">
        <v>52.08</v>
      </c>
      <c r="B247" s="4">
        <v>5</v>
      </c>
      <c r="C247" s="4">
        <v>5</v>
      </c>
    </row>
    <row r="248" spans="1:3">
      <c r="A248" s="3">
        <v>52.1</v>
      </c>
      <c r="B248" s="4">
        <v>20</v>
      </c>
      <c r="C248" s="4">
        <v>20</v>
      </c>
    </row>
    <row r="249" spans="1:3">
      <c r="A249" s="3">
        <v>52.12</v>
      </c>
      <c r="B249" s="4">
        <v>4</v>
      </c>
      <c r="C249" s="4">
        <v>4</v>
      </c>
    </row>
    <row r="250" spans="1:3">
      <c r="A250" s="3">
        <v>52.13</v>
      </c>
      <c r="B250" s="4">
        <v>1</v>
      </c>
      <c r="C250" s="4">
        <v>1</v>
      </c>
    </row>
    <row r="251" spans="1:3">
      <c r="A251" s="3">
        <v>52.15</v>
      </c>
      <c r="B251" s="4">
        <v>1</v>
      </c>
      <c r="C251" s="4">
        <v>1</v>
      </c>
    </row>
    <row r="252" spans="1:3">
      <c r="A252" s="3">
        <v>52.17</v>
      </c>
      <c r="B252" s="4">
        <v>5</v>
      </c>
      <c r="C252" s="4">
        <v>5</v>
      </c>
    </row>
    <row r="253" spans="1:3">
      <c r="A253" s="3">
        <v>52.18</v>
      </c>
      <c r="B253" s="4">
        <v>8</v>
      </c>
      <c r="C253" s="4">
        <v>8</v>
      </c>
    </row>
    <row r="254" spans="1:3">
      <c r="A254" s="3">
        <v>52.2</v>
      </c>
      <c r="B254" s="4">
        <v>18</v>
      </c>
      <c r="C254" s="4">
        <v>18</v>
      </c>
    </row>
    <row r="255" spans="1:3">
      <c r="A255" s="3">
        <v>52.22</v>
      </c>
      <c r="B255" s="4">
        <v>3</v>
      </c>
      <c r="C255" s="4">
        <v>3</v>
      </c>
    </row>
    <row r="256" spans="1:3">
      <c r="A256" s="3">
        <v>52.23</v>
      </c>
      <c r="B256" s="4">
        <v>3</v>
      </c>
      <c r="C256" s="4">
        <v>3</v>
      </c>
    </row>
    <row r="257" spans="1:3">
      <c r="A257" s="3">
        <v>52.25</v>
      </c>
      <c r="B257" s="4">
        <v>2</v>
      </c>
      <c r="C257" s="4">
        <v>2</v>
      </c>
    </row>
    <row r="258" spans="1:3">
      <c r="A258" s="3">
        <v>52.27</v>
      </c>
      <c r="B258" s="4">
        <v>10</v>
      </c>
      <c r="C258" s="4">
        <v>10</v>
      </c>
    </row>
    <row r="259" spans="1:3">
      <c r="A259" s="3">
        <v>52.28</v>
      </c>
      <c r="B259" s="4">
        <v>4</v>
      </c>
      <c r="C259" s="4">
        <v>4</v>
      </c>
    </row>
    <row r="260" spans="1:3">
      <c r="A260" s="3">
        <v>52.3</v>
      </c>
      <c r="B260" s="4">
        <v>9</v>
      </c>
      <c r="C260" s="4">
        <v>9</v>
      </c>
    </row>
    <row r="261" spans="1:3">
      <c r="A261" s="3">
        <v>52.32</v>
      </c>
      <c r="B261" s="4">
        <v>5</v>
      </c>
      <c r="C261" s="4">
        <v>5</v>
      </c>
    </row>
    <row r="262" spans="1:3">
      <c r="A262" s="3">
        <v>52.33</v>
      </c>
      <c r="B262" s="4">
        <v>12</v>
      </c>
      <c r="C262" s="4">
        <v>12</v>
      </c>
    </row>
    <row r="263" spans="1:3">
      <c r="A263" s="3">
        <v>52.35</v>
      </c>
      <c r="B263" s="4">
        <v>37</v>
      </c>
      <c r="C263" s="4">
        <v>37</v>
      </c>
    </row>
    <row r="264" spans="1:3">
      <c r="A264" s="3">
        <v>52.37</v>
      </c>
      <c r="B264" s="4">
        <v>3</v>
      </c>
      <c r="C264" s="4">
        <v>3</v>
      </c>
    </row>
    <row r="265" spans="1:3">
      <c r="A265" s="3">
        <v>52.38</v>
      </c>
      <c r="B265" s="4">
        <v>4</v>
      </c>
      <c r="C265" s="4">
        <v>4</v>
      </c>
    </row>
    <row r="266" spans="1:3">
      <c r="A266" s="3">
        <v>52.4</v>
      </c>
      <c r="B266" s="4">
        <v>6</v>
      </c>
      <c r="C266" s="4">
        <v>6</v>
      </c>
    </row>
    <row r="267" spans="1:3">
      <c r="A267" s="3">
        <v>52.42</v>
      </c>
      <c r="B267" s="4">
        <v>8</v>
      </c>
      <c r="C267" s="4">
        <v>8</v>
      </c>
    </row>
    <row r="268" spans="1:3">
      <c r="A268" s="3">
        <v>52.43</v>
      </c>
      <c r="B268" s="4">
        <v>1</v>
      </c>
      <c r="C268" s="4">
        <v>1</v>
      </c>
    </row>
    <row r="269" spans="1:3">
      <c r="A269" s="3">
        <v>52.45</v>
      </c>
      <c r="B269" s="4">
        <v>2</v>
      </c>
      <c r="C269" s="4">
        <v>2</v>
      </c>
    </row>
    <row r="270" spans="1:3">
      <c r="A270" s="3">
        <v>52.47</v>
      </c>
      <c r="B270" s="4">
        <v>2</v>
      </c>
      <c r="C270" s="4">
        <v>2</v>
      </c>
    </row>
    <row r="271" spans="1:3">
      <c r="A271" s="3">
        <v>52.48</v>
      </c>
      <c r="B271" s="4">
        <v>1</v>
      </c>
      <c r="C271" s="4">
        <v>1</v>
      </c>
    </row>
    <row r="272" spans="1:3">
      <c r="A272" s="3">
        <v>52.5</v>
      </c>
      <c r="B272" s="4">
        <v>6</v>
      </c>
      <c r="C272" s="4">
        <v>6</v>
      </c>
    </row>
    <row r="273" spans="1:3">
      <c r="A273" s="3">
        <v>52.52</v>
      </c>
      <c r="B273" s="4">
        <v>6</v>
      </c>
      <c r="C273" s="4">
        <v>6</v>
      </c>
    </row>
    <row r="274" spans="1:3">
      <c r="A274" s="3">
        <v>52.53</v>
      </c>
      <c r="B274" s="4">
        <v>13</v>
      </c>
      <c r="C274" s="4">
        <v>13</v>
      </c>
    </row>
    <row r="275" spans="1:3">
      <c r="A275" s="3">
        <v>52.55</v>
      </c>
      <c r="B275" s="4">
        <v>1</v>
      </c>
      <c r="C275" s="4">
        <v>1</v>
      </c>
    </row>
    <row r="276" spans="1:3">
      <c r="A276" s="3">
        <v>52.57</v>
      </c>
      <c r="B276" s="4">
        <v>6</v>
      </c>
      <c r="C276" s="4">
        <v>6</v>
      </c>
    </row>
    <row r="277" spans="1:3">
      <c r="A277" s="3">
        <v>52.58</v>
      </c>
      <c r="B277" s="4">
        <v>3</v>
      </c>
      <c r="C277" s="4">
        <v>3</v>
      </c>
    </row>
    <row r="278" spans="1:3">
      <c r="A278" s="3">
        <v>52.6</v>
      </c>
      <c r="B278" s="4">
        <v>3</v>
      </c>
      <c r="C278" s="4">
        <v>3</v>
      </c>
    </row>
    <row r="279" spans="1:3">
      <c r="A279" s="3">
        <v>52.63</v>
      </c>
      <c r="B279" s="4">
        <v>1</v>
      </c>
      <c r="C279" s="4">
        <v>1</v>
      </c>
    </row>
    <row r="280" spans="1:3">
      <c r="A280" s="3">
        <v>52.65</v>
      </c>
      <c r="B280" s="4">
        <v>3</v>
      </c>
      <c r="C280" s="4">
        <v>3</v>
      </c>
    </row>
    <row r="281" spans="1:3">
      <c r="A281" s="3">
        <v>52.68</v>
      </c>
      <c r="B281" s="4">
        <v>1</v>
      </c>
      <c r="C281" s="4">
        <v>1</v>
      </c>
    </row>
    <row r="282" spans="1:3">
      <c r="A282" s="3">
        <v>52.7</v>
      </c>
      <c r="B282" s="4">
        <v>3</v>
      </c>
      <c r="C282" s="4">
        <v>3</v>
      </c>
    </row>
    <row r="283" spans="1:3">
      <c r="A283" s="3">
        <v>52.72</v>
      </c>
      <c r="B283" s="4">
        <v>5</v>
      </c>
      <c r="C283" s="4">
        <v>5</v>
      </c>
    </row>
    <row r="284" spans="1:3">
      <c r="A284" s="3">
        <v>52.73</v>
      </c>
      <c r="B284" s="4">
        <v>1</v>
      </c>
      <c r="C284" s="4">
        <v>1</v>
      </c>
    </row>
    <row r="285" spans="1:3">
      <c r="A285" s="3">
        <v>52.75</v>
      </c>
      <c r="B285" s="4">
        <v>51</v>
      </c>
      <c r="C285" s="4">
        <v>51</v>
      </c>
    </row>
    <row r="286" spans="1:3">
      <c r="A286" s="3">
        <v>52.77</v>
      </c>
      <c r="B286" s="4">
        <v>6</v>
      </c>
      <c r="C286" s="4">
        <v>6</v>
      </c>
    </row>
    <row r="287" spans="1:3">
      <c r="A287" s="3">
        <v>52.78</v>
      </c>
      <c r="B287" s="4">
        <v>1</v>
      </c>
      <c r="C287" s="4">
        <v>1</v>
      </c>
    </row>
    <row r="288" spans="1:3">
      <c r="A288" s="3">
        <v>52.8</v>
      </c>
      <c r="B288" s="4">
        <v>8</v>
      </c>
      <c r="C288" s="4">
        <v>8</v>
      </c>
    </row>
    <row r="289" spans="1:3">
      <c r="A289" s="3">
        <v>52.82</v>
      </c>
      <c r="B289" s="4">
        <v>3</v>
      </c>
      <c r="C289" s="4">
        <v>3</v>
      </c>
    </row>
    <row r="290" spans="1:3">
      <c r="A290" s="3">
        <v>52.83</v>
      </c>
      <c r="B290" s="4">
        <v>4</v>
      </c>
      <c r="C290" s="4">
        <v>4</v>
      </c>
    </row>
    <row r="291" spans="1:3">
      <c r="A291" s="3">
        <v>52.85</v>
      </c>
      <c r="B291" s="4">
        <v>1</v>
      </c>
      <c r="C291" s="4">
        <v>1</v>
      </c>
    </row>
    <row r="292" spans="1:3">
      <c r="A292" s="3">
        <v>52.87</v>
      </c>
      <c r="B292" s="4">
        <v>3</v>
      </c>
      <c r="C292" s="4">
        <v>3</v>
      </c>
    </row>
    <row r="293" spans="1:3">
      <c r="A293" s="3">
        <v>52.88</v>
      </c>
      <c r="B293" s="4">
        <v>3</v>
      </c>
      <c r="C293" s="4">
        <v>3</v>
      </c>
    </row>
    <row r="294" spans="1:3">
      <c r="A294" s="3">
        <v>52.9</v>
      </c>
      <c r="B294" s="4">
        <v>14</v>
      </c>
      <c r="C294" s="4">
        <v>14</v>
      </c>
    </row>
    <row r="295" spans="1:3">
      <c r="A295" s="3">
        <v>52.92</v>
      </c>
      <c r="B295" s="4">
        <v>3</v>
      </c>
      <c r="C295" s="4">
        <v>3</v>
      </c>
    </row>
    <row r="296" spans="1:3">
      <c r="A296" s="3">
        <v>52.93</v>
      </c>
      <c r="B296" s="4">
        <v>3</v>
      </c>
      <c r="C296" s="4">
        <v>3</v>
      </c>
    </row>
    <row r="297" spans="1:3">
      <c r="A297" s="3">
        <v>52.95</v>
      </c>
      <c r="B297" s="4">
        <v>2</v>
      </c>
      <c r="C297" s="4">
        <v>2</v>
      </c>
    </row>
    <row r="298" spans="1:3">
      <c r="A298" s="3">
        <v>52.98</v>
      </c>
      <c r="B298" s="4">
        <v>1</v>
      </c>
      <c r="C298" s="4">
        <v>1</v>
      </c>
    </row>
    <row r="299" spans="1:3">
      <c r="A299" s="3">
        <v>53</v>
      </c>
      <c r="B299" s="4">
        <v>10</v>
      </c>
      <c r="C299" s="4">
        <v>10</v>
      </c>
    </row>
    <row r="300" spans="1:3">
      <c r="A300" s="3">
        <v>53.02</v>
      </c>
      <c r="B300" s="4">
        <v>8</v>
      </c>
      <c r="C300" s="4">
        <v>8</v>
      </c>
    </row>
    <row r="301" spans="1:3">
      <c r="A301" s="3">
        <v>53.03</v>
      </c>
      <c r="B301" s="4">
        <v>6</v>
      </c>
      <c r="C301" s="4">
        <v>6</v>
      </c>
    </row>
    <row r="302" spans="1:3">
      <c r="A302" s="3">
        <v>53.05</v>
      </c>
      <c r="B302" s="4">
        <v>15</v>
      </c>
      <c r="C302" s="4">
        <v>15</v>
      </c>
    </row>
    <row r="303" spans="1:3">
      <c r="A303" s="3">
        <v>53.07</v>
      </c>
      <c r="B303" s="4">
        <v>5</v>
      </c>
      <c r="C303" s="4">
        <v>5</v>
      </c>
    </row>
    <row r="304" spans="1:3">
      <c r="A304" s="3">
        <v>53.1</v>
      </c>
      <c r="B304" s="4">
        <v>18</v>
      </c>
      <c r="C304" s="4">
        <v>18</v>
      </c>
    </row>
    <row r="305" spans="1:3">
      <c r="A305" s="3">
        <v>53.12</v>
      </c>
      <c r="B305" s="4">
        <v>4</v>
      </c>
      <c r="C305" s="4">
        <v>4</v>
      </c>
    </row>
    <row r="306" spans="1:3">
      <c r="A306" s="3">
        <v>53.13</v>
      </c>
      <c r="B306" s="4">
        <v>3</v>
      </c>
      <c r="C306" s="4">
        <v>3</v>
      </c>
    </row>
    <row r="307" spans="1:3">
      <c r="A307" s="3">
        <v>53.15</v>
      </c>
      <c r="B307" s="4">
        <v>1</v>
      </c>
      <c r="C307" s="4">
        <v>1</v>
      </c>
    </row>
    <row r="308" spans="1:3">
      <c r="A308" s="3">
        <v>53.17</v>
      </c>
      <c r="B308" s="4">
        <v>12</v>
      </c>
      <c r="C308" s="4">
        <v>12</v>
      </c>
    </row>
    <row r="309" spans="1:3">
      <c r="A309" s="3">
        <v>53.18</v>
      </c>
      <c r="B309" s="4">
        <v>4</v>
      </c>
      <c r="C309" s="4">
        <v>4</v>
      </c>
    </row>
    <row r="310" spans="1:3">
      <c r="A310" s="3">
        <v>53.2</v>
      </c>
      <c r="B310" s="4">
        <v>30</v>
      </c>
      <c r="C310" s="4">
        <v>30</v>
      </c>
    </row>
    <row r="311" spans="1:3">
      <c r="A311" s="3">
        <v>53.22</v>
      </c>
      <c r="B311" s="4">
        <v>5</v>
      </c>
      <c r="C311" s="4">
        <v>5</v>
      </c>
    </row>
    <row r="312" spans="1:3">
      <c r="A312" s="3">
        <v>53.23</v>
      </c>
      <c r="B312" s="4">
        <v>2</v>
      </c>
      <c r="C312" s="4">
        <v>2</v>
      </c>
    </row>
    <row r="313" spans="1:3">
      <c r="A313" s="3">
        <v>53.25</v>
      </c>
      <c r="B313" s="4">
        <v>4</v>
      </c>
      <c r="C313" s="4">
        <v>4</v>
      </c>
    </row>
    <row r="314" spans="1:3">
      <c r="A314" s="3">
        <v>53.27</v>
      </c>
      <c r="B314" s="4">
        <v>2</v>
      </c>
      <c r="C314" s="4">
        <v>2</v>
      </c>
    </row>
    <row r="315" spans="1:3">
      <c r="A315" s="3">
        <v>53.28</v>
      </c>
      <c r="B315" s="4">
        <v>2</v>
      </c>
      <c r="C315" s="4">
        <v>2</v>
      </c>
    </row>
    <row r="316" spans="1:3">
      <c r="A316" s="3">
        <v>53.3</v>
      </c>
      <c r="B316" s="4">
        <v>9</v>
      </c>
      <c r="C316" s="4">
        <v>9</v>
      </c>
    </row>
    <row r="317" spans="1:3">
      <c r="A317" s="3">
        <v>53.32</v>
      </c>
      <c r="B317" s="4">
        <v>4</v>
      </c>
      <c r="C317" s="4">
        <v>4</v>
      </c>
    </row>
    <row r="318" spans="1:3">
      <c r="A318" s="3">
        <v>53.33</v>
      </c>
      <c r="B318" s="4">
        <v>17</v>
      </c>
      <c r="C318" s="4">
        <v>17</v>
      </c>
    </row>
    <row r="319" spans="1:3">
      <c r="A319" s="3">
        <v>53.35</v>
      </c>
      <c r="B319" s="4">
        <v>9</v>
      </c>
      <c r="C319" s="4">
        <v>9</v>
      </c>
    </row>
    <row r="320" spans="1:3">
      <c r="A320" s="3">
        <v>53.37</v>
      </c>
      <c r="B320" s="4">
        <v>14</v>
      </c>
      <c r="C320" s="4">
        <v>14</v>
      </c>
    </row>
    <row r="321" spans="1:3">
      <c r="A321" s="3">
        <v>53.38</v>
      </c>
      <c r="B321" s="4">
        <v>45</v>
      </c>
      <c r="C321" s="4">
        <v>45</v>
      </c>
    </row>
    <row r="322" spans="1:3">
      <c r="A322" s="3">
        <v>53.4</v>
      </c>
      <c r="B322" s="4">
        <v>27</v>
      </c>
      <c r="C322" s="4">
        <v>27</v>
      </c>
    </row>
    <row r="323" spans="1:3">
      <c r="A323" s="3">
        <v>53.42</v>
      </c>
      <c r="B323" s="4">
        <v>11</v>
      </c>
      <c r="C323" s="4">
        <v>11</v>
      </c>
    </row>
    <row r="324" spans="1:3">
      <c r="A324" s="3">
        <v>53.43</v>
      </c>
      <c r="B324" s="4">
        <v>10</v>
      </c>
      <c r="C324" s="4">
        <v>10</v>
      </c>
    </row>
    <row r="325" spans="1:3">
      <c r="A325" s="3">
        <v>53.45</v>
      </c>
      <c r="B325" s="4">
        <v>10</v>
      </c>
      <c r="C325" s="4">
        <v>10</v>
      </c>
    </row>
    <row r="326" spans="1:3">
      <c r="A326" s="3">
        <v>53.47</v>
      </c>
      <c r="B326" s="4">
        <v>8</v>
      </c>
      <c r="C326" s="4">
        <v>8</v>
      </c>
    </row>
    <row r="327" spans="1:3">
      <c r="A327" s="3">
        <v>53.48</v>
      </c>
      <c r="B327" s="4">
        <v>4</v>
      </c>
      <c r="C327" s="4">
        <v>4</v>
      </c>
    </row>
    <row r="328" spans="1:3">
      <c r="A328" s="3">
        <v>53.5</v>
      </c>
      <c r="B328" s="4">
        <v>8</v>
      </c>
      <c r="C328" s="4">
        <v>8</v>
      </c>
    </row>
    <row r="329" spans="1:3">
      <c r="A329" s="3">
        <v>53.53</v>
      </c>
      <c r="B329" s="4">
        <v>4</v>
      </c>
      <c r="C329" s="4">
        <v>4</v>
      </c>
    </row>
    <row r="330" spans="1:3">
      <c r="A330" s="3">
        <v>53.55</v>
      </c>
      <c r="B330" s="4">
        <v>2</v>
      </c>
      <c r="C330" s="4">
        <v>2</v>
      </c>
    </row>
    <row r="331" spans="1:3">
      <c r="A331" s="3">
        <v>53.57</v>
      </c>
      <c r="B331" s="4">
        <v>3</v>
      </c>
      <c r="C331" s="4">
        <v>3</v>
      </c>
    </row>
    <row r="332" spans="1:3">
      <c r="A332" s="3">
        <v>53.6</v>
      </c>
      <c r="B332" s="4">
        <v>3</v>
      </c>
      <c r="C332" s="4">
        <v>3</v>
      </c>
    </row>
    <row r="333" spans="1:3">
      <c r="A333" s="3">
        <v>53.62</v>
      </c>
      <c r="B333" s="4">
        <v>2</v>
      </c>
      <c r="C333" s="4">
        <v>2</v>
      </c>
    </row>
    <row r="334" spans="1:3">
      <c r="A334" s="3">
        <v>53.63</v>
      </c>
      <c r="B334" s="4">
        <v>1</v>
      </c>
      <c r="C334" s="4">
        <v>1</v>
      </c>
    </row>
    <row r="335" spans="1:3">
      <c r="A335" s="3">
        <v>53.67</v>
      </c>
      <c r="B335" s="4">
        <v>1</v>
      </c>
      <c r="C335" s="4">
        <v>1</v>
      </c>
    </row>
    <row r="336" spans="1:3">
      <c r="A336" s="3">
        <v>53.68</v>
      </c>
      <c r="B336" s="4">
        <v>2</v>
      </c>
      <c r="C336" s="4">
        <v>2</v>
      </c>
    </row>
    <row r="337" spans="1:3">
      <c r="A337" s="3">
        <v>53.73</v>
      </c>
      <c r="B337" s="4">
        <v>2</v>
      </c>
      <c r="C337" s="4">
        <v>2</v>
      </c>
    </row>
    <row r="338" spans="1:3">
      <c r="A338" s="3">
        <v>53.75</v>
      </c>
      <c r="B338" s="4">
        <v>3</v>
      </c>
      <c r="C338" s="4">
        <v>3</v>
      </c>
    </row>
    <row r="339" spans="1:3">
      <c r="A339" s="3">
        <v>53.77</v>
      </c>
      <c r="B339" s="4">
        <v>1</v>
      </c>
      <c r="C339" s="4">
        <v>1</v>
      </c>
    </row>
    <row r="340" spans="1:3">
      <c r="A340" s="3">
        <v>53.78</v>
      </c>
      <c r="B340" s="4">
        <v>1</v>
      </c>
      <c r="C340" s="4">
        <v>1</v>
      </c>
    </row>
    <row r="341" spans="1:3">
      <c r="A341" s="3">
        <v>53.8</v>
      </c>
      <c r="B341" s="4">
        <v>4</v>
      </c>
      <c r="C341" s="4">
        <v>4</v>
      </c>
    </row>
    <row r="342" spans="1:3">
      <c r="A342" s="3">
        <v>53.82</v>
      </c>
      <c r="B342" s="4">
        <v>3</v>
      </c>
      <c r="C342" s="4">
        <v>3</v>
      </c>
    </row>
    <row r="343" spans="1:3">
      <c r="A343" s="3">
        <v>53.83</v>
      </c>
      <c r="B343" s="4">
        <v>6</v>
      </c>
      <c r="C343" s="4">
        <v>6</v>
      </c>
    </row>
    <row r="344" spans="1:3">
      <c r="A344" s="3">
        <v>53.85</v>
      </c>
      <c r="B344" s="4">
        <v>3</v>
      </c>
      <c r="C344" s="4">
        <v>3</v>
      </c>
    </row>
    <row r="345" spans="1:3">
      <c r="A345" s="3">
        <v>53.87</v>
      </c>
      <c r="B345" s="4">
        <v>5</v>
      </c>
      <c r="C345" s="4">
        <v>5</v>
      </c>
    </row>
    <row r="346" spans="1:3">
      <c r="A346" s="3">
        <v>53.9</v>
      </c>
      <c r="B346" s="4">
        <v>2</v>
      </c>
      <c r="C346" s="4">
        <v>2</v>
      </c>
    </row>
    <row r="347" spans="1:3">
      <c r="A347" s="3">
        <v>53.92</v>
      </c>
      <c r="B347" s="4">
        <v>5</v>
      </c>
      <c r="C347" s="4">
        <v>5</v>
      </c>
    </row>
    <row r="348" spans="1:3">
      <c r="A348" s="3">
        <v>53.93</v>
      </c>
      <c r="B348" s="4">
        <v>4</v>
      </c>
      <c r="C348" s="4">
        <v>4</v>
      </c>
    </row>
    <row r="349" spans="1:3">
      <c r="A349" s="3">
        <v>53.97</v>
      </c>
      <c r="B349" s="4">
        <v>3</v>
      </c>
      <c r="C349" s="4">
        <v>3</v>
      </c>
    </row>
    <row r="350" spans="1:3">
      <c r="A350" s="3">
        <v>54</v>
      </c>
      <c r="B350" s="4">
        <v>4</v>
      </c>
      <c r="C350" s="4">
        <v>4</v>
      </c>
    </row>
    <row r="351" spans="1:3">
      <c r="A351" s="3">
        <v>54.02</v>
      </c>
      <c r="B351" s="4">
        <v>5</v>
      </c>
      <c r="C351" s="4">
        <v>5</v>
      </c>
    </row>
    <row r="352" spans="1:3">
      <c r="A352" s="3">
        <v>54.05</v>
      </c>
      <c r="B352" s="4">
        <v>11</v>
      </c>
      <c r="C352" s="4">
        <v>11</v>
      </c>
    </row>
    <row r="353" spans="1:3">
      <c r="A353" s="3">
        <v>54.08</v>
      </c>
      <c r="B353" s="4">
        <v>3</v>
      </c>
      <c r="C353" s="4">
        <v>3</v>
      </c>
    </row>
    <row r="354" spans="1:3">
      <c r="A354" s="3">
        <v>54.1</v>
      </c>
      <c r="B354" s="4">
        <v>3</v>
      </c>
      <c r="C354" s="4">
        <v>3</v>
      </c>
    </row>
    <row r="355" spans="1:3">
      <c r="A355" s="3">
        <v>54.12</v>
      </c>
      <c r="B355" s="4">
        <v>2</v>
      </c>
      <c r="C355" s="4">
        <v>2</v>
      </c>
    </row>
    <row r="356" spans="1:3">
      <c r="A356" s="3">
        <v>54.13</v>
      </c>
      <c r="B356" s="4">
        <v>1</v>
      </c>
      <c r="C356" s="4">
        <v>1</v>
      </c>
    </row>
    <row r="357" spans="1:3">
      <c r="A357" s="3">
        <v>54.17</v>
      </c>
      <c r="B357" s="4">
        <v>1</v>
      </c>
      <c r="C357" s="4">
        <v>1</v>
      </c>
    </row>
    <row r="358" spans="1:3">
      <c r="A358" s="3">
        <v>54.2</v>
      </c>
      <c r="B358" s="4">
        <v>1</v>
      </c>
      <c r="C358" s="4">
        <v>1</v>
      </c>
    </row>
    <row r="359" spans="1:3">
      <c r="A359" s="3">
        <v>54.22</v>
      </c>
      <c r="B359" s="4">
        <v>1</v>
      </c>
      <c r="C359" s="4">
        <v>1</v>
      </c>
    </row>
    <row r="360" spans="1:3">
      <c r="A360" s="3">
        <v>54.23</v>
      </c>
      <c r="B360" s="4">
        <v>3</v>
      </c>
      <c r="C360" s="4">
        <v>3</v>
      </c>
    </row>
    <row r="361" spans="1:3">
      <c r="A361" s="3">
        <v>54.25</v>
      </c>
      <c r="B361" s="4">
        <v>1</v>
      </c>
      <c r="C361" s="4">
        <v>1</v>
      </c>
    </row>
    <row r="362" spans="1:3">
      <c r="A362" s="3">
        <v>54.28</v>
      </c>
      <c r="B362" s="4">
        <v>1</v>
      </c>
      <c r="C362" s="4">
        <v>1</v>
      </c>
    </row>
    <row r="363" spans="1:3">
      <c r="A363" s="3">
        <v>54.3</v>
      </c>
      <c r="B363" s="4">
        <v>1</v>
      </c>
      <c r="C363" s="4">
        <v>1</v>
      </c>
    </row>
    <row r="364" spans="1:3">
      <c r="A364" s="3">
        <v>54.32</v>
      </c>
      <c r="B364" s="4">
        <v>1</v>
      </c>
      <c r="C364" s="4">
        <v>1</v>
      </c>
    </row>
    <row r="365" spans="1:3">
      <c r="A365" s="3">
        <v>54.33</v>
      </c>
      <c r="B365" s="4">
        <v>3</v>
      </c>
      <c r="C365" s="4">
        <v>3</v>
      </c>
    </row>
    <row r="366" spans="1:3">
      <c r="A366" s="3">
        <v>54.35</v>
      </c>
      <c r="B366" s="4">
        <v>1</v>
      </c>
      <c r="C366" s="4">
        <v>1</v>
      </c>
    </row>
    <row r="367" spans="1:3">
      <c r="A367" s="3">
        <v>54.4</v>
      </c>
      <c r="B367" s="4">
        <v>5</v>
      </c>
      <c r="C367" s="4">
        <v>5</v>
      </c>
    </row>
    <row r="368" spans="1:3">
      <c r="A368" s="3">
        <v>54.42</v>
      </c>
      <c r="B368" s="4">
        <v>2</v>
      </c>
      <c r="C368" s="4">
        <v>2</v>
      </c>
    </row>
    <row r="369" spans="1:3">
      <c r="A369" s="3">
        <v>54.43</v>
      </c>
      <c r="B369" s="4">
        <v>1</v>
      </c>
      <c r="C369" s="4">
        <v>1</v>
      </c>
    </row>
    <row r="370" spans="1:3">
      <c r="A370" s="3">
        <v>54.45</v>
      </c>
      <c r="B370" s="4">
        <v>1</v>
      </c>
      <c r="C370" s="4">
        <v>1</v>
      </c>
    </row>
    <row r="371" spans="1:3">
      <c r="A371" s="3">
        <v>54.48</v>
      </c>
      <c r="B371" s="4">
        <v>5</v>
      </c>
      <c r="C371" s="4">
        <v>5</v>
      </c>
    </row>
    <row r="372" spans="1:3">
      <c r="A372" s="3">
        <v>54.5</v>
      </c>
      <c r="B372" s="4">
        <v>2</v>
      </c>
      <c r="C372" s="4">
        <v>2</v>
      </c>
    </row>
    <row r="373" spans="1:3">
      <c r="A373" s="3">
        <v>54.52</v>
      </c>
      <c r="B373" s="4">
        <v>4</v>
      </c>
      <c r="C373" s="4">
        <v>4</v>
      </c>
    </row>
    <row r="374" spans="1:3">
      <c r="A374" s="3">
        <v>54.53</v>
      </c>
      <c r="B374" s="4">
        <v>6</v>
      </c>
      <c r="C374" s="4">
        <v>6</v>
      </c>
    </row>
    <row r="375" spans="1:3">
      <c r="A375" s="3">
        <v>54.55</v>
      </c>
      <c r="B375" s="4">
        <v>2</v>
      </c>
      <c r="C375" s="4">
        <v>2</v>
      </c>
    </row>
    <row r="376" spans="1:3">
      <c r="A376" s="3">
        <v>54.57</v>
      </c>
      <c r="B376" s="4">
        <v>3</v>
      </c>
      <c r="C376" s="4">
        <v>3</v>
      </c>
    </row>
    <row r="377" spans="1:3">
      <c r="A377" s="3">
        <v>54.58</v>
      </c>
      <c r="B377" s="4">
        <v>3</v>
      </c>
      <c r="C377" s="4">
        <v>3</v>
      </c>
    </row>
    <row r="378" spans="1:3">
      <c r="A378" s="3">
        <v>54.6</v>
      </c>
      <c r="B378" s="4">
        <v>1</v>
      </c>
      <c r="C378" s="4">
        <v>1</v>
      </c>
    </row>
    <row r="379" spans="1:3">
      <c r="A379" s="3">
        <v>54.63</v>
      </c>
      <c r="B379" s="4">
        <v>3</v>
      </c>
      <c r="C379" s="4">
        <v>3</v>
      </c>
    </row>
    <row r="380" spans="1:3">
      <c r="A380" s="3">
        <v>54.67</v>
      </c>
      <c r="B380" s="4">
        <v>2</v>
      </c>
      <c r="C380" s="4">
        <v>2</v>
      </c>
    </row>
    <row r="381" spans="1:3">
      <c r="A381" s="3">
        <v>54.68</v>
      </c>
      <c r="B381" s="4">
        <v>8</v>
      </c>
      <c r="C381" s="4">
        <v>8</v>
      </c>
    </row>
    <row r="382" spans="1:3">
      <c r="A382" s="3">
        <v>54.7</v>
      </c>
      <c r="B382" s="4">
        <v>1</v>
      </c>
      <c r="C382" s="4">
        <v>1</v>
      </c>
    </row>
    <row r="383" spans="1:3">
      <c r="A383" s="3">
        <v>54.75</v>
      </c>
      <c r="B383" s="4">
        <v>1</v>
      </c>
      <c r="C383" s="4">
        <v>1</v>
      </c>
    </row>
    <row r="384" spans="1:3">
      <c r="A384" s="3">
        <v>54.8</v>
      </c>
      <c r="B384" s="4">
        <v>1</v>
      </c>
      <c r="C384" s="4">
        <v>1</v>
      </c>
    </row>
    <row r="385" spans="1:3">
      <c r="A385" s="3">
        <v>54.83</v>
      </c>
      <c r="B385" s="4">
        <v>4</v>
      </c>
      <c r="C385" s="4">
        <v>4</v>
      </c>
    </row>
    <row r="386" spans="1:3">
      <c r="A386" s="3">
        <v>54.85</v>
      </c>
      <c r="B386" s="4">
        <v>2</v>
      </c>
      <c r="C386" s="4">
        <v>2</v>
      </c>
    </row>
    <row r="387" spans="1:3">
      <c r="A387" s="3">
        <v>54.87</v>
      </c>
      <c r="B387" s="4">
        <v>5</v>
      </c>
      <c r="C387" s="4">
        <v>5</v>
      </c>
    </row>
    <row r="388" spans="1:3">
      <c r="A388" s="3">
        <v>54.88</v>
      </c>
      <c r="B388" s="4">
        <v>1</v>
      </c>
      <c r="C388" s="4">
        <v>1</v>
      </c>
    </row>
    <row r="389" spans="1:3">
      <c r="A389" s="3">
        <v>54.9</v>
      </c>
      <c r="B389" s="4">
        <v>2</v>
      </c>
      <c r="C389" s="4">
        <v>2</v>
      </c>
    </row>
    <row r="390" spans="1:3">
      <c r="A390" s="3">
        <v>54.92</v>
      </c>
      <c r="B390" s="4">
        <v>4</v>
      </c>
      <c r="C390" s="4">
        <v>4</v>
      </c>
    </row>
    <row r="391" spans="1:3">
      <c r="A391" s="3">
        <v>54.95</v>
      </c>
      <c r="B391" s="4">
        <v>1</v>
      </c>
      <c r="C391" s="4">
        <v>1</v>
      </c>
    </row>
    <row r="392" spans="1:3">
      <c r="A392" s="3">
        <v>54.97</v>
      </c>
      <c r="B392" s="4">
        <v>1</v>
      </c>
      <c r="C392" s="4">
        <v>1</v>
      </c>
    </row>
    <row r="393" spans="1:3">
      <c r="A393" s="3">
        <v>54.98</v>
      </c>
      <c r="B393" s="4">
        <v>2</v>
      </c>
      <c r="C393" s="4">
        <v>2</v>
      </c>
    </row>
    <row r="394" spans="1:3">
      <c r="A394" s="3">
        <v>55.05</v>
      </c>
      <c r="B394" s="4">
        <v>1</v>
      </c>
      <c r="C394" s="4">
        <v>1</v>
      </c>
    </row>
    <row r="395" spans="1:3">
      <c r="A395" s="3">
        <v>55.13</v>
      </c>
      <c r="B395" s="4">
        <v>1</v>
      </c>
      <c r="C395" s="4">
        <v>1</v>
      </c>
    </row>
    <row r="396" spans="1:3">
      <c r="A396" s="3">
        <v>55.15</v>
      </c>
      <c r="B396" s="4">
        <v>1</v>
      </c>
      <c r="C396" s="4">
        <v>1</v>
      </c>
    </row>
    <row r="397" spans="1:3">
      <c r="A397" s="3">
        <v>55.18</v>
      </c>
      <c r="B397" s="4">
        <v>1</v>
      </c>
      <c r="C397" s="4">
        <v>1</v>
      </c>
    </row>
    <row r="398" spans="1:3">
      <c r="A398" s="3">
        <v>55.2</v>
      </c>
      <c r="B398" s="4">
        <v>5</v>
      </c>
      <c r="C398" s="4">
        <v>5</v>
      </c>
    </row>
    <row r="399" spans="1:3">
      <c r="A399" s="3">
        <v>55.22</v>
      </c>
      <c r="B399" s="4">
        <v>1</v>
      </c>
      <c r="C399" s="4">
        <v>1</v>
      </c>
    </row>
    <row r="400" spans="1:3">
      <c r="A400" s="3">
        <v>55.25</v>
      </c>
      <c r="B400" s="4">
        <v>1</v>
      </c>
      <c r="C400" s="4">
        <v>1</v>
      </c>
    </row>
    <row r="401" spans="1:3">
      <c r="A401" s="3">
        <v>55.28</v>
      </c>
      <c r="B401" s="4">
        <v>2</v>
      </c>
      <c r="C401" s="4">
        <v>2</v>
      </c>
    </row>
    <row r="402" spans="1:3">
      <c r="A402" s="3">
        <v>55.3</v>
      </c>
      <c r="B402" s="4">
        <v>2</v>
      </c>
      <c r="C402" s="4">
        <v>2</v>
      </c>
    </row>
    <row r="403" spans="1:3">
      <c r="A403" s="3">
        <v>55.32</v>
      </c>
      <c r="B403" s="4">
        <v>3</v>
      </c>
      <c r="C403" s="4">
        <v>3</v>
      </c>
    </row>
    <row r="404" spans="1:3">
      <c r="A404" s="3">
        <v>55.33</v>
      </c>
      <c r="B404" s="4">
        <v>1</v>
      </c>
      <c r="C404" s="4">
        <v>1</v>
      </c>
    </row>
    <row r="405" spans="1:3">
      <c r="A405" s="3">
        <v>55.35</v>
      </c>
      <c r="B405" s="4">
        <v>2</v>
      </c>
      <c r="C405" s="4">
        <v>2</v>
      </c>
    </row>
    <row r="406" spans="1:3">
      <c r="A406" s="3">
        <v>55.38</v>
      </c>
      <c r="B406" s="4">
        <v>12</v>
      </c>
      <c r="C406" s="4">
        <v>12</v>
      </c>
    </row>
    <row r="407" spans="1:3">
      <c r="A407" s="3">
        <v>55.4</v>
      </c>
      <c r="B407" s="4">
        <v>5</v>
      </c>
      <c r="C407" s="4">
        <v>5</v>
      </c>
    </row>
    <row r="408" spans="1:3">
      <c r="A408" s="3">
        <v>55.42</v>
      </c>
      <c r="B408" s="4">
        <v>11</v>
      </c>
      <c r="C408" s="4">
        <v>11</v>
      </c>
    </row>
    <row r="409" spans="1:3">
      <c r="A409" s="3">
        <v>55.43</v>
      </c>
      <c r="B409" s="4">
        <v>1</v>
      </c>
      <c r="C409" s="4">
        <v>1</v>
      </c>
    </row>
    <row r="410" spans="1:3">
      <c r="A410" s="3">
        <v>55.45</v>
      </c>
      <c r="B410" s="4">
        <v>3</v>
      </c>
      <c r="C410" s="4">
        <v>3</v>
      </c>
    </row>
    <row r="411" spans="1:3">
      <c r="A411" s="3">
        <v>55.47</v>
      </c>
      <c r="B411" s="4">
        <v>2</v>
      </c>
      <c r="C411" s="4">
        <v>2</v>
      </c>
    </row>
    <row r="412" spans="1:3">
      <c r="A412" s="3">
        <v>55.5</v>
      </c>
      <c r="B412" s="4">
        <v>3</v>
      </c>
      <c r="C412" s="4">
        <v>3</v>
      </c>
    </row>
    <row r="413" spans="1:3">
      <c r="A413" s="3">
        <v>55.52</v>
      </c>
      <c r="B413" s="4">
        <v>2</v>
      </c>
      <c r="C413" s="4">
        <v>2</v>
      </c>
    </row>
    <row r="414" spans="1:3">
      <c r="A414" s="3">
        <v>55.53</v>
      </c>
      <c r="B414" s="4">
        <v>3</v>
      </c>
      <c r="C414" s="4">
        <v>3</v>
      </c>
    </row>
    <row r="415" spans="1:3">
      <c r="A415" s="3">
        <v>55.55</v>
      </c>
      <c r="B415" s="4">
        <v>1</v>
      </c>
      <c r="C415" s="4">
        <v>1</v>
      </c>
    </row>
    <row r="416" spans="1:3">
      <c r="A416" s="3">
        <v>55.57</v>
      </c>
      <c r="B416" s="4">
        <v>1</v>
      </c>
      <c r="C416" s="4">
        <v>1</v>
      </c>
    </row>
    <row r="417" spans="1:3">
      <c r="A417" s="3">
        <v>55.58</v>
      </c>
      <c r="B417" s="4">
        <v>1</v>
      </c>
      <c r="C417" s="4">
        <v>1</v>
      </c>
    </row>
    <row r="418" spans="1:3">
      <c r="A418" s="3">
        <v>55.62</v>
      </c>
      <c r="B418" s="4">
        <v>3</v>
      </c>
      <c r="C418" s="4">
        <v>3</v>
      </c>
    </row>
    <row r="419" spans="1:3">
      <c r="A419" s="3">
        <v>55.63</v>
      </c>
      <c r="B419" s="4">
        <v>4</v>
      </c>
      <c r="C419" s="4">
        <v>4</v>
      </c>
    </row>
    <row r="420" spans="1:3">
      <c r="A420" s="3">
        <v>55.65</v>
      </c>
      <c r="B420" s="4">
        <v>9</v>
      </c>
      <c r="C420" s="4">
        <v>9</v>
      </c>
    </row>
    <row r="421" spans="1:3">
      <c r="A421" s="3">
        <v>55.67</v>
      </c>
      <c r="B421" s="4">
        <v>6</v>
      </c>
      <c r="C421" s="4">
        <v>6</v>
      </c>
    </row>
    <row r="422" spans="1:3">
      <c r="A422" s="3">
        <v>55.68</v>
      </c>
      <c r="B422" s="4">
        <v>8</v>
      </c>
      <c r="C422" s="4">
        <v>8</v>
      </c>
    </row>
    <row r="423" spans="1:3">
      <c r="A423" s="3">
        <v>55.7</v>
      </c>
      <c r="B423" s="4">
        <v>7</v>
      </c>
      <c r="C423" s="4">
        <v>7</v>
      </c>
    </row>
    <row r="424" spans="1:3">
      <c r="A424" s="3">
        <v>55.72</v>
      </c>
      <c r="B424" s="4">
        <v>4</v>
      </c>
      <c r="C424" s="4">
        <v>4</v>
      </c>
    </row>
    <row r="425" spans="1:3">
      <c r="A425" s="3">
        <v>55.73</v>
      </c>
      <c r="B425" s="4">
        <v>2</v>
      </c>
      <c r="C425" s="4">
        <v>2</v>
      </c>
    </row>
    <row r="426" spans="1:3">
      <c r="A426" s="3">
        <v>55.75</v>
      </c>
      <c r="B426" s="4">
        <v>4</v>
      </c>
      <c r="C426" s="4">
        <v>4</v>
      </c>
    </row>
    <row r="427" spans="1:3">
      <c r="A427" s="3">
        <v>55.77</v>
      </c>
      <c r="B427" s="4">
        <v>2</v>
      </c>
      <c r="C427" s="4">
        <v>2</v>
      </c>
    </row>
    <row r="428" spans="1:3">
      <c r="A428" s="3">
        <v>55.78</v>
      </c>
      <c r="B428" s="4">
        <v>2</v>
      </c>
      <c r="C428" s="4">
        <v>2</v>
      </c>
    </row>
    <row r="429" spans="1:3">
      <c r="A429" s="3">
        <v>55.8</v>
      </c>
      <c r="B429" s="4">
        <v>3</v>
      </c>
      <c r="C429" s="4">
        <v>3</v>
      </c>
    </row>
    <row r="430" spans="1:3">
      <c r="A430" s="3">
        <v>55.82</v>
      </c>
      <c r="B430" s="4">
        <v>5</v>
      </c>
      <c r="C430" s="4">
        <v>5</v>
      </c>
    </row>
    <row r="431" spans="1:3">
      <c r="A431" s="3">
        <v>55.83</v>
      </c>
      <c r="B431" s="4">
        <v>2</v>
      </c>
      <c r="C431" s="4">
        <v>2</v>
      </c>
    </row>
    <row r="432" spans="1:3">
      <c r="A432" s="3">
        <v>55.85</v>
      </c>
      <c r="B432" s="4">
        <v>2</v>
      </c>
      <c r="C432" s="4">
        <v>2</v>
      </c>
    </row>
    <row r="433" spans="1:3">
      <c r="A433" s="3">
        <v>55.87</v>
      </c>
      <c r="B433" s="4">
        <v>3</v>
      </c>
      <c r="C433" s="4">
        <v>3</v>
      </c>
    </row>
    <row r="434" spans="1:3">
      <c r="A434" s="3">
        <v>55.88</v>
      </c>
      <c r="B434" s="4">
        <v>3</v>
      </c>
      <c r="C434" s="4">
        <v>3</v>
      </c>
    </row>
    <row r="435" spans="1:3">
      <c r="A435" s="3">
        <v>55.9</v>
      </c>
      <c r="B435" s="4">
        <v>3</v>
      </c>
      <c r="C435" s="4">
        <v>3</v>
      </c>
    </row>
    <row r="436" spans="1:3">
      <c r="A436" s="3">
        <v>55.92</v>
      </c>
      <c r="B436" s="4">
        <v>1</v>
      </c>
      <c r="C436" s="4">
        <v>1</v>
      </c>
    </row>
    <row r="437" spans="1:3">
      <c r="A437" s="3">
        <v>55.93</v>
      </c>
      <c r="B437" s="4">
        <v>3</v>
      </c>
      <c r="C437" s="4">
        <v>3</v>
      </c>
    </row>
    <row r="438" spans="1:3">
      <c r="A438" s="3">
        <v>55.95</v>
      </c>
      <c r="B438" s="4">
        <v>4</v>
      </c>
      <c r="C438" s="4">
        <v>4</v>
      </c>
    </row>
    <row r="439" spans="1:3">
      <c r="A439" s="3">
        <v>55.97</v>
      </c>
      <c r="B439" s="4">
        <v>4</v>
      </c>
      <c r="C439" s="4">
        <v>4</v>
      </c>
    </row>
    <row r="440" spans="1:3">
      <c r="A440" s="3">
        <v>56</v>
      </c>
      <c r="B440" s="4">
        <v>3</v>
      </c>
      <c r="C440" s="4">
        <v>3</v>
      </c>
    </row>
    <row r="441" spans="1:3">
      <c r="A441" s="3">
        <v>56.02</v>
      </c>
      <c r="B441" s="4">
        <v>3</v>
      </c>
      <c r="C441" s="4">
        <v>3</v>
      </c>
    </row>
    <row r="442" spans="1:3">
      <c r="A442" s="3">
        <v>56.03</v>
      </c>
      <c r="B442" s="4">
        <v>1</v>
      </c>
      <c r="C442" s="4">
        <v>1</v>
      </c>
    </row>
    <row r="443" spans="1:3">
      <c r="A443" s="3">
        <v>56.05</v>
      </c>
      <c r="B443" s="4">
        <v>2</v>
      </c>
      <c r="C443" s="4">
        <v>2</v>
      </c>
    </row>
    <row r="444" spans="1:3">
      <c r="A444" s="3">
        <v>56.07</v>
      </c>
      <c r="B444" s="4">
        <v>2</v>
      </c>
      <c r="C444" s="4">
        <v>2</v>
      </c>
    </row>
    <row r="445" spans="1:3">
      <c r="A445" s="3">
        <v>56.08</v>
      </c>
      <c r="B445" s="4">
        <v>2</v>
      </c>
      <c r="C445" s="4">
        <v>2</v>
      </c>
    </row>
    <row r="446" spans="1:3">
      <c r="A446" s="3">
        <v>56.1</v>
      </c>
      <c r="B446" s="4">
        <v>3</v>
      </c>
      <c r="C446" s="4">
        <v>3</v>
      </c>
    </row>
    <row r="447" spans="1:3">
      <c r="A447" s="3">
        <v>56.12</v>
      </c>
      <c r="B447" s="4">
        <v>3</v>
      </c>
      <c r="C447" s="4">
        <v>3</v>
      </c>
    </row>
    <row r="448" spans="1:3">
      <c r="A448" s="3">
        <v>56.13</v>
      </c>
      <c r="B448" s="4">
        <v>2</v>
      </c>
      <c r="C448" s="4">
        <v>2</v>
      </c>
    </row>
    <row r="449" spans="1:3">
      <c r="A449" s="3">
        <v>56.15</v>
      </c>
      <c r="B449" s="4">
        <v>4</v>
      </c>
      <c r="C449" s="4">
        <v>4</v>
      </c>
    </row>
    <row r="450" spans="1:3">
      <c r="A450" s="3">
        <v>56.17</v>
      </c>
      <c r="B450" s="4">
        <v>4</v>
      </c>
      <c r="C450" s="4">
        <v>4</v>
      </c>
    </row>
    <row r="451" spans="1:3">
      <c r="A451" s="3">
        <v>56.18</v>
      </c>
      <c r="B451" s="4">
        <v>2</v>
      </c>
      <c r="C451" s="4">
        <v>2</v>
      </c>
    </row>
    <row r="452" spans="1:3">
      <c r="A452" s="3">
        <v>56.2</v>
      </c>
      <c r="B452" s="4">
        <v>3</v>
      </c>
      <c r="C452" s="4">
        <v>3</v>
      </c>
    </row>
    <row r="453" spans="1:3">
      <c r="A453" s="3">
        <v>56.22</v>
      </c>
      <c r="B453" s="4">
        <v>3</v>
      </c>
      <c r="C453" s="4">
        <v>3</v>
      </c>
    </row>
    <row r="454" spans="1:3">
      <c r="A454" s="3">
        <v>56.25</v>
      </c>
      <c r="B454" s="4">
        <v>5</v>
      </c>
      <c r="C454" s="4">
        <v>5</v>
      </c>
    </row>
    <row r="455" spans="1:3">
      <c r="A455" s="3">
        <v>56.27</v>
      </c>
      <c r="B455" s="4">
        <v>1</v>
      </c>
      <c r="C455" s="4">
        <v>1</v>
      </c>
    </row>
    <row r="456" spans="1:3">
      <c r="A456" s="3">
        <v>56.28</v>
      </c>
      <c r="B456" s="4">
        <v>4</v>
      </c>
      <c r="C456" s="4">
        <v>4</v>
      </c>
    </row>
    <row r="457" spans="1:3">
      <c r="A457" s="3">
        <v>56.3</v>
      </c>
      <c r="B457" s="4">
        <v>1</v>
      </c>
      <c r="C457" s="4">
        <v>1</v>
      </c>
    </row>
    <row r="458" spans="1:3">
      <c r="A458" s="3">
        <v>56.32</v>
      </c>
      <c r="B458" s="4">
        <v>1</v>
      </c>
      <c r="C458" s="4">
        <v>1</v>
      </c>
    </row>
    <row r="459" spans="1:3">
      <c r="A459" s="3">
        <v>56.37</v>
      </c>
      <c r="B459" s="4">
        <v>2</v>
      </c>
      <c r="C459" s="4">
        <v>2</v>
      </c>
    </row>
    <row r="460" spans="1:3">
      <c r="A460" s="3">
        <v>56.4</v>
      </c>
      <c r="B460" s="4">
        <v>1</v>
      </c>
      <c r="C460" s="4">
        <v>1</v>
      </c>
    </row>
    <row r="461" spans="1:3">
      <c r="A461" s="3">
        <v>56.43</v>
      </c>
      <c r="B461" s="4">
        <v>2</v>
      </c>
      <c r="C461" s="4">
        <v>2</v>
      </c>
    </row>
    <row r="462" spans="1:3">
      <c r="A462" s="3">
        <v>56.45</v>
      </c>
      <c r="B462" s="4">
        <v>18</v>
      </c>
      <c r="C462" s="4">
        <v>18</v>
      </c>
    </row>
    <row r="463" spans="1:3">
      <c r="A463" s="3">
        <v>56.48</v>
      </c>
      <c r="B463" s="4">
        <v>2</v>
      </c>
      <c r="C463" s="4">
        <v>2</v>
      </c>
    </row>
    <row r="464" spans="1:3">
      <c r="A464" s="3">
        <v>56.52</v>
      </c>
      <c r="B464" s="4">
        <v>2</v>
      </c>
      <c r="C464" s="4">
        <v>2</v>
      </c>
    </row>
    <row r="465" spans="1:3">
      <c r="A465" s="3">
        <v>56.53</v>
      </c>
      <c r="B465" s="4">
        <v>2</v>
      </c>
      <c r="C465" s="4">
        <v>2</v>
      </c>
    </row>
    <row r="466" spans="1:3">
      <c r="A466" s="3">
        <v>56.55</v>
      </c>
      <c r="B466" s="4">
        <v>1</v>
      </c>
      <c r="C466" s="4">
        <v>1</v>
      </c>
    </row>
    <row r="467" spans="1:3">
      <c r="A467" s="3">
        <v>56.57</v>
      </c>
      <c r="B467" s="4">
        <v>1</v>
      </c>
      <c r="C467" s="4">
        <v>1</v>
      </c>
    </row>
    <row r="468" spans="1:3">
      <c r="A468" s="3">
        <v>56.62</v>
      </c>
      <c r="B468" s="4">
        <v>1</v>
      </c>
      <c r="C468" s="4">
        <v>1</v>
      </c>
    </row>
    <row r="469" spans="1:3">
      <c r="A469" s="3">
        <v>56.67</v>
      </c>
      <c r="B469" s="4">
        <v>1</v>
      </c>
      <c r="C469" s="4">
        <v>1</v>
      </c>
    </row>
    <row r="470" spans="1:3">
      <c r="A470" s="3">
        <v>56.68</v>
      </c>
      <c r="B470" s="4">
        <v>2</v>
      </c>
      <c r="C470" s="4">
        <v>2</v>
      </c>
    </row>
    <row r="471" spans="1:3">
      <c r="A471" s="3">
        <v>56.72</v>
      </c>
      <c r="B471" s="4">
        <v>1</v>
      </c>
      <c r="C471" s="4">
        <v>1</v>
      </c>
    </row>
    <row r="472" spans="1:3">
      <c r="A472" s="3">
        <v>56.73</v>
      </c>
      <c r="B472" s="4">
        <v>2</v>
      </c>
      <c r="C472" s="4">
        <v>2</v>
      </c>
    </row>
    <row r="473" spans="1:3">
      <c r="A473" s="3">
        <v>56.75</v>
      </c>
      <c r="B473" s="4">
        <v>2</v>
      </c>
      <c r="C473" s="4">
        <v>2</v>
      </c>
    </row>
    <row r="474" spans="1:3">
      <c r="A474" s="3">
        <v>56.77</v>
      </c>
      <c r="B474" s="4">
        <v>1</v>
      </c>
      <c r="C474" s="4">
        <v>1</v>
      </c>
    </row>
    <row r="475" spans="1:3">
      <c r="A475" s="3">
        <v>56.82</v>
      </c>
      <c r="B475" s="4">
        <v>3</v>
      </c>
      <c r="C475" s="4">
        <v>3</v>
      </c>
    </row>
    <row r="476" spans="1:3">
      <c r="A476" s="3">
        <v>56.83</v>
      </c>
      <c r="B476" s="4">
        <v>1</v>
      </c>
      <c r="C476" s="4">
        <v>1</v>
      </c>
    </row>
    <row r="477" spans="1:3">
      <c r="A477" s="3">
        <v>56.85</v>
      </c>
      <c r="B477" s="4">
        <v>1</v>
      </c>
      <c r="C477" s="4">
        <v>1</v>
      </c>
    </row>
    <row r="478" spans="1:3">
      <c r="A478" s="3">
        <v>56.87</v>
      </c>
      <c r="B478" s="4">
        <v>4</v>
      </c>
      <c r="C478" s="4">
        <v>4</v>
      </c>
    </row>
    <row r="479" spans="1:3">
      <c r="A479" s="3">
        <v>56.88</v>
      </c>
      <c r="B479" s="4">
        <v>2</v>
      </c>
      <c r="C479" s="4">
        <v>2</v>
      </c>
    </row>
    <row r="480" spans="1:3">
      <c r="A480" s="3">
        <v>56.9</v>
      </c>
      <c r="B480" s="4">
        <v>3</v>
      </c>
      <c r="C480" s="4">
        <v>3</v>
      </c>
    </row>
    <row r="481" spans="1:3">
      <c r="A481" s="3">
        <v>56.92</v>
      </c>
      <c r="B481" s="4">
        <v>2</v>
      </c>
      <c r="C481" s="4">
        <v>2</v>
      </c>
    </row>
    <row r="482" spans="1:3">
      <c r="A482" s="3">
        <v>56.93</v>
      </c>
      <c r="B482" s="4">
        <v>1</v>
      </c>
      <c r="C482" s="4">
        <v>1</v>
      </c>
    </row>
    <row r="483" spans="1:3">
      <c r="A483" s="3">
        <v>56.97</v>
      </c>
      <c r="B483" s="4">
        <v>3</v>
      </c>
      <c r="C483" s="4">
        <v>3</v>
      </c>
    </row>
    <row r="484" spans="1:3">
      <c r="A484" s="3">
        <v>57</v>
      </c>
      <c r="B484" s="4">
        <v>3</v>
      </c>
      <c r="C484" s="4">
        <v>3</v>
      </c>
    </row>
    <row r="485" spans="1:3">
      <c r="A485" s="3">
        <v>57.02</v>
      </c>
      <c r="B485" s="4">
        <v>1</v>
      </c>
      <c r="C485" s="4">
        <v>1</v>
      </c>
    </row>
    <row r="486" spans="1:3">
      <c r="A486" s="3">
        <v>57.03</v>
      </c>
      <c r="B486" s="4">
        <v>1</v>
      </c>
      <c r="C486" s="4">
        <v>1</v>
      </c>
    </row>
    <row r="487" spans="1:3">
      <c r="A487" s="3">
        <v>57.05</v>
      </c>
      <c r="B487" s="4">
        <v>2</v>
      </c>
      <c r="C487" s="4">
        <v>2</v>
      </c>
    </row>
    <row r="488" spans="1:3">
      <c r="A488" s="3">
        <v>57.07</v>
      </c>
      <c r="B488" s="4">
        <v>2</v>
      </c>
      <c r="C488" s="4">
        <v>2</v>
      </c>
    </row>
    <row r="489" spans="1:3">
      <c r="A489" s="3">
        <v>57.08</v>
      </c>
      <c r="B489" s="4">
        <v>3</v>
      </c>
      <c r="C489" s="4">
        <v>3</v>
      </c>
    </row>
    <row r="490" spans="1:3">
      <c r="A490" s="3">
        <v>57.12</v>
      </c>
      <c r="B490" s="4">
        <v>1</v>
      </c>
      <c r="C490" s="4">
        <v>1</v>
      </c>
    </row>
    <row r="491" spans="1:3">
      <c r="A491" s="3">
        <v>57.13</v>
      </c>
      <c r="B491" s="4">
        <v>1</v>
      </c>
      <c r="C491" s="4">
        <v>1</v>
      </c>
    </row>
    <row r="492" spans="1:3">
      <c r="A492" s="3">
        <v>57.15</v>
      </c>
      <c r="B492" s="4">
        <v>2</v>
      </c>
      <c r="C492" s="4">
        <v>2</v>
      </c>
    </row>
    <row r="493" spans="1:3">
      <c r="A493" s="3">
        <v>57.17</v>
      </c>
      <c r="B493" s="4">
        <v>1</v>
      </c>
      <c r="C493" s="4">
        <v>1</v>
      </c>
    </row>
    <row r="494" spans="1:3">
      <c r="A494" s="3">
        <v>57.18</v>
      </c>
      <c r="B494" s="4">
        <v>1</v>
      </c>
      <c r="C494" s="4">
        <v>1</v>
      </c>
    </row>
    <row r="495" spans="1:3">
      <c r="A495" s="3">
        <v>57.27</v>
      </c>
      <c r="B495" s="4">
        <v>1</v>
      </c>
      <c r="C495" s="4">
        <v>1</v>
      </c>
    </row>
    <row r="496" spans="1:3">
      <c r="A496" s="3">
        <v>57.28</v>
      </c>
      <c r="B496" s="4">
        <v>1</v>
      </c>
      <c r="C496" s="4">
        <v>1</v>
      </c>
    </row>
    <row r="497" spans="1:3">
      <c r="A497" s="3">
        <v>57.3</v>
      </c>
      <c r="B497" s="4">
        <v>1</v>
      </c>
      <c r="C497" s="4">
        <v>1</v>
      </c>
    </row>
    <row r="498" spans="1:3">
      <c r="A498" s="3">
        <v>57.32</v>
      </c>
      <c r="B498" s="4">
        <v>6</v>
      </c>
      <c r="C498" s="4">
        <v>6</v>
      </c>
    </row>
    <row r="499" spans="1:3">
      <c r="A499" s="3">
        <v>57.33</v>
      </c>
      <c r="B499" s="4">
        <v>1</v>
      </c>
      <c r="C499" s="4">
        <v>1</v>
      </c>
    </row>
    <row r="500" spans="1:3">
      <c r="A500" s="3">
        <v>57.35</v>
      </c>
      <c r="B500" s="4">
        <v>1</v>
      </c>
      <c r="C500" s="4">
        <v>1</v>
      </c>
    </row>
    <row r="501" spans="1:3">
      <c r="A501" s="3">
        <v>57.4</v>
      </c>
      <c r="B501" s="4">
        <v>3</v>
      </c>
      <c r="C501" s="4">
        <v>3</v>
      </c>
    </row>
    <row r="502" spans="1:3">
      <c r="A502" s="3">
        <v>57.42</v>
      </c>
      <c r="B502" s="4">
        <v>2</v>
      </c>
      <c r="C502" s="4">
        <v>2</v>
      </c>
    </row>
    <row r="503" spans="1:3">
      <c r="A503" s="3">
        <v>57.43</v>
      </c>
      <c r="B503" s="4">
        <v>2</v>
      </c>
      <c r="C503" s="4">
        <v>2</v>
      </c>
    </row>
    <row r="504" spans="1:3">
      <c r="A504" s="3">
        <v>57.47</v>
      </c>
      <c r="B504" s="4">
        <v>1</v>
      </c>
      <c r="C504" s="4">
        <v>1</v>
      </c>
    </row>
    <row r="505" spans="1:3">
      <c r="A505" s="3">
        <v>57.48</v>
      </c>
      <c r="B505" s="4">
        <v>2</v>
      </c>
      <c r="C505" s="4">
        <v>2</v>
      </c>
    </row>
    <row r="506" spans="1:3">
      <c r="A506" s="3">
        <v>57.5</v>
      </c>
      <c r="B506" s="4">
        <v>2</v>
      </c>
      <c r="C506" s="4">
        <v>2</v>
      </c>
    </row>
    <row r="507" spans="1:3">
      <c r="A507" s="3">
        <v>57.52</v>
      </c>
      <c r="B507" s="4">
        <v>1</v>
      </c>
      <c r="C507" s="4">
        <v>1</v>
      </c>
    </row>
    <row r="508" spans="1:3">
      <c r="A508" s="3">
        <v>57.53</v>
      </c>
      <c r="B508" s="4">
        <v>1</v>
      </c>
      <c r="C508" s="4">
        <v>1</v>
      </c>
    </row>
    <row r="509" spans="1:3">
      <c r="A509" s="3">
        <v>57.57</v>
      </c>
      <c r="B509" s="4">
        <v>1</v>
      </c>
      <c r="C509" s="4">
        <v>1</v>
      </c>
    </row>
    <row r="510" spans="1:3">
      <c r="A510" s="3">
        <v>57.58</v>
      </c>
      <c r="B510" s="4">
        <v>2</v>
      </c>
      <c r="C510" s="4">
        <v>2</v>
      </c>
    </row>
    <row r="511" spans="1:3">
      <c r="A511" s="3">
        <v>57.6</v>
      </c>
      <c r="B511" s="4">
        <v>3</v>
      </c>
      <c r="C511" s="4">
        <v>3</v>
      </c>
    </row>
    <row r="512" spans="1:3">
      <c r="A512" s="3">
        <v>57.62</v>
      </c>
      <c r="B512" s="4">
        <v>1</v>
      </c>
      <c r="C512" s="4">
        <v>1</v>
      </c>
    </row>
    <row r="513" spans="1:3">
      <c r="A513" s="3">
        <v>57.65</v>
      </c>
      <c r="B513" s="4">
        <v>1</v>
      </c>
      <c r="C513" s="4">
        <v>1</v>
      </c>
    </row>
    <row r="514" spans="1:3">
      <c r="A514" s="3">
        <v>57.67</v>
      </c>
      <c r="B514" s="4">
        <v>2</v>
      </c>
      <c r="C514" s="4">
        <v>2</v>
      </c>
    </row>
    <row r="515" spans="1:3">
      <c r="A515" s="3">
        <v>57.68</v>
      </c>
      <c r="B515" s="4">
        <v>6</v>
      </c>
      <c r="C515" s="4">
        <v>6</v>
      </c>
    </row>
    <row r="516" spans="1:3">
      <c r="A516" s="3">
        <v>57.7</v>
      </c>
      <c r="B516" s="4">
        <v>4</v>
      </c>
      <c r="C516" s="4">
        <v>4</v>
      </c>
    </row>
    <row r="517" spans="1:3">
      <c r="A517" s="3">
        <v>57.72</v>
      </c>
      <c r="B517" s="4">
        <v>2</v>
      </c>
      <c r="C517" s="4">
        <v>2</v>
      </c>
    </row>
    <row r="518" spans="1:3">
      <c r="A518" s="3">
        <v>57.73</v>
      </c>
      <c r="B518" s="4">
        <v>2</v>
      </c>
      <c r="C518" s="4">
        <v>2</v>
      </c>
    </row>
    <row r="519" spans="1:3">
      <c r="A519" s="3">
        <v>57.77</v>
      </c>
      <c r="B519" s="4">
        <v>2</v>
      </c>
      <c r="C519" s="4">
        <v>2</v>
      </c>
    </row>
    <row r="520" spans="1:3">
      <c r="A520" s="3">
        <v>57.78</v>
      </c>
      <c r="B520" s="4">
        <v>3</v>
      </c>
      <c r="C520" s="4">
        <v>3</v>
      </c>
    </row>
    <row r="521" spans="1:3">
      <c r="A521" s="3">
        <v>57.82</v>
      </c>
      <c r="B521" s="4">
        <v>1</v>
      </c>
      <c r="C521" s="4">
        <v>1</v>
      </c>
    </row>
    <row r="522" spans="1:3">
      <c r="A522" s="3">
        <v>57.83</v>
      </c>
      <c r="B522" s="4">
        <v>3</v>
      </c>
      <c r="C522" s="4">
        <v>3</v>
      </c>
    </row>
    <row r="523" spans="1:3">
      <c r="A523" s="3">
        <v>57.85</v>
      </c>
      <c r="B523" s="4">
        <v>7</v>
      </c>
      <c r="C523" s="4">
        <v>7</v>
      </c>
    </row>
    <row r="524" spans="1:3">
      <c r="A524" s="3">
        <v>57.87</v>
      </c>
      <c r="B524" s="4">
        <v>5</v>
      </c>
      <c r="C524" s="4">
        <v>5</v>
      </c>
    </row>
    <row r="525" spans="1:3">
      <c r="A525" s="3">
        <v>57.88</v>
      </c>
      <c r="B525" s="4">
        <v>6</v>
      </c>
      <c r="C525" s="4">
        <v>6</v>
      </c>
    </row>
    <row r="526" spans="1:3">
      <c r="A526" s="3">
        <v>57.9</v>
      </c>
      <c r="B526" s="4">
        <v>6</v>
      </c>
      <c r="C526" s="4">
        <v>6</v>
      </c>
    </row>
    <row r="527" spans="1:3">
      <c r="A527" s="3">
        <v>57.92</v>
      </c>
      <c r="B527" s="4">
        <v>6</v>
      </c>
      <c r="C527" s="4">
        <v>6</v>
      </c>
    </row>
    <row r="528" spans="1:3">
      <c r="A528" s="3">
        <v>57.93</v>
      </c>
      <c r="B528" s="4">
        <v>3</v>
      </c>
      <c r="C528" s="4">
        <v>3</v>
      </c>
    </row>
    <row r="529" spans="1:3">
      <c r="A529" s="3">
        <v>57.95</v>
      </c>
      <c r="B529" s="4">
        <v>4</v>
      </c>
      <c r="C529" s="4">
        <v>4</v>
      </c>
    </row>
    <row r="530" spans="1:3">
      <c r="A530" s="3">
        <v>57.98</v>
      </c>
      <c r="B530" s="4">
        <v>2</v>
      </c>
      <c r="C530" s="4">
        <v>2</v>
      </c>
    </row>
    <row r="531" spans="1:3">
      <c r="A531" s="3">
        <v>58</v>
      </c>
      <c r="B531" s="4">
        <v>3</v>
      </c>
      <c r="C531" s="4">
        <v>3</v>
      </c>
    </row>
    <row r="532" spans="1:3">
      <c r="A532" s="3">
        <v>58.02</v>
      </c>
      <c r="B532" s="4">
        <v>5</v>
      </c>
      <c r="C532" s="4">
        <v>5</v>
      </c>
    </row>
    <row r="533" spans="1:3">
      <c r="A533" s="3">
        <v>58.03</v>
      </c>
      <c r="B533" s="4">
        <v>7</v>
      </c>
      <c r="C533" s="4">
        <v>7</v>
      </c>
    </row>
    <row r="534" spans="1:3">
      <c r="A534" s="3">
        <v>58.05</v>
      </c>
      <c r="B534" s="4">
        <v>1</v>
      </c>
      <c r="C534" s="4">
        <v>1</v>
      </c>
    </row>
    <row r="535" spans="1:3">
      <c r="A535" s="3">
        <v>58.07</v>
      </c>
      <c r="B535" s="4">
        <v>1</v>
      </c>
      <c r="C535" s="4">
        <v>1</v>
      </c>
    </row>
    <row r="536" spans="1:3">
      <c r="A536" s="3">
        <v>58.08</v>
      </c>
      <c r="B536" s="4">
        <v>3</v>
      </c>
      <c r="C536" s="4">
        <v>3</v>
      </c>
    </row>
    <row r="537" spans="1:3">
      <c r="A537" s="3">
        <v>58.1</v>
      </c>
      <c r="B537" s="4">
        <v>7</v>
      </c>
      <c r="C537" s="4">
        <v>7</v>
      </c>
    </row>
    <row r="538" spans="1:3">
      <c r="A538" s="3">
        <v>58.12</v>
      </c>
      <c r="B538" s="4">
        <v>4</v>
      </c>
      <c r="C538" s="4">
        <v>4</v>
      </c>
    </row>
    <row r="539" spans="1:3">
      <c r="A539" s="3">
        <v>58.13</v>
      </c>
      <c r="B539" s="4">
        <v>2</v>
      </c>
      <c r="C539" s="4">
        <v>2</v>
      </c>
    </row>
    <row r="540" spans="1:3">
      <c r="A540" s="3">
        <v>58.15</v>
      </c>
      <c r="B540" s="4">
        <v>2</v>
      </c>
      <c r="C540" s="4">
        <v>2</v>
      </c>
    </row>
    <row r="541" spans="1:3">
      <c r="A541" s="3">
        <v>58.17</v>
      </c>
      <c r="B541" s="4">
        <v>4</v>
      </c>
      <c r="C541" s="4">
        <v>4</v>
      </c>
    </row>
    <row r="542" spans="1:3">
      <c r="A542" s="3">
        <v>58.18</v>
      </c>
      <c r="B542" s="4">
        <v>2</v>
      </c>
      <c r="C542" s="4">
        <v>2</v>
      </c>
    </row>
    <row r="543" spans="1:3">
      <c r="A543" s="3">
        <v>58.22</v>
      </c>
      <c r="B543" s="4">
        <v>4</v>
      </c>
      <c r="C543" s="4">
        <v>4</v>
      </c>
    </row>
    <row r="544" spans="1:3">
      <c r="A544" s="3">
        <v>58.23</v>
      </c>
      <c r="B544" s="4">
        <v>3</v>
      </c>
      <c r="C544" s="4">
        <v>3</v>
      </c>
    </row>
    <row r="545" spans="1:3">
      <c r="A545" s="3">
        <v>58.25</v>
      </c>
      <c r="B545" s="4">
        <v>3</v>
      </c>
      <c r="C545" s="4">
        <v>3</v>
      </c>
    </row>
    <row r="546" spans="1:3">
      <c r="A546" s="3">
        <v>58.27</v>
      </c>
      <c r="B546" s="4">
        <v>3</v>
      </c>
      <c r="C546" s="4">
        <v>3</v>
      </c>
    </row>
    <row r="547" spans="1:3">
      <c r="A547" s="3">
        <v>58.28</v>
      </c>
      <c r="B547" s="4">
        <v>5</v>
      </c>
      <c r="C547" s="4">
        <v>5</v>
      </c>
    </row>
    <row r="548" spans="1:3">
      <c r="A548" s="3">
        <v>58.3</v>
      </c>
      <c r="B548" s="4">
        <v>7</v>
      </c>
      <c r="C548" s="4">
        <v>7</v>
      </c>
    </row>
    <row r="549" spans="1:3">
      <c r="A549" s="3">
        <v>58.32</v>
      </c>
      <c r="B549" s="4">
        <v>1</v>
      </c>
      <c r="C549" s="4">
        <v>1</v>
      </c>
    </row>
    <row r="550" spans="1:3">
      <c r="A550" s="3">
        <v>58.33</v>
      </c>
      <c r="B550" s="4">
        <v>1</v>
      </c>
      <c r="C550" s="4">
        <v>1</v>
      </c>
    </row>
    <row r="551" spans="1:3">
      <c r="A551" s="3">
        <v>58.35</v>
      </c>
      <c r="B551" s="4">
        <v>3</v>
      </c>
      <c r="C551" s="4">
        <v>3</v>
      </c>
    </row>
    <row r="552" spans="1:3">
      <c r="A552" s="3">
        <v>58.38</v>
      </c>
      <c r="B552" s="4">
        <v>7</v>
      </c>
      <c r="C552" s="4">
        <v>7</v>
      </c>
    </row>
    <row r="553" spans="1:3">
      <c r="A553" s="3">
        <v>58.4</v>
      </c>
      <c r="B553" s="4">
        <v>7</v>
      </c>
      <c r="C553" s="4">
        <v>7</v>
      </c>
    </row>
    <row r="554" spans="1:3">
      <c r="A554" s="3">
        <v>58.42</v>
      </c>
      <c r="B554" s="4">
        <v>1</v>
      </c>
      <c r="C554" s="4">
        <v>1</v>
      </c>
    </row>
    <row r="555" spans="1:3">
      <c r="A555" s="3">
        <v>58.43</v>
      </c>
      <c r="B555" s="4">
        <v>1</v>
      </c>
      <c r="C555" s="4">
        <v>1</v>
      </c>
    </row>
    <row r="556" spans="1:3">
      <c r="A556" s="3">
        <v>58.45</v>
      </c>
      <c r="B556" s="4">
        <v>5</v>
      </c>
      <c r="C556" s="4">
        <v>5</v>
      </c>
    </row>
    <row r="557" spans="1:3">
      <c r="A557" s="3">
        <v>58.47</v>
      </c>
      <c r="B557" s="4">
        <v>4</v>
      </c>
      <c r="C557" s="4">
        <v>4</v>
      </c>
    </row>
    <row r="558" spans="1:3">
      <c r="A558" s="3">
        <v>58.48</v>
      </c>
      <c r="B558" s="4">
        <v>1</v>
      </c>
      <c r="C558" s="4">
        <v>1</v>
      </c>
    </row>
    <row r="559" spans="1:3">
      <c r="A559" s="3">
        <v>58.5</v>
      </c>
      <c r="B559" s="4">
        <v>2</v>
      </c>
      <c r="C559" s="4">
        <v>2</v>
      </c>
    </row>
    <row r="560" spans="1:3">
      <c r="A560" s="3">
        <v>58.52</v>
      </c>
      <c r="B560" s="4">
        <v>6</v>
      </c>
      <c r="C560" s="4">
        <v>6</v>
      </c>
    </row>
    <row r="561" spans="1:3">
      <c r="A561" s="3">
        <v>58.53</v>
      </c>
      <c r="B561" s="4">
        <v>1</v>
      </c>
      <c r="C561" s="4">
        <v>1</v>
      </c>
    </row>
    <row r="562" spans="1:3">
      <c r="A562" s="3">
        <v>58.55</v>
      </c>
      <c r="B562" s="4">
        <v>1</v>
      </c>
      <c r="C562" s="4">
        <v>1</v>
      </c>
    </row>
    <row r="563" spans="1:3">
      <c r="A563" s="3">
        <v>58.57</v>
      </c>
      <c r="B563" s="4">
        <v>3</v>
      </c>
      <c r="C563" s="4">
        <v>3</v>
      </c>
    </row>
    <row r="564" spans="1:3">
      <c r="A564" s="3">
        <v>58.58</v>
      </c>
      <c r="B564" s="4">
        <v>3</v>
      </c>
      <c r="C564" s="4">
        <v>3</v>
      </c>
    </row>
    <row r="565" spans="1:3">
      <c r="A565" s="3">
        <v>58.6</v>
      </c>
      <c r="B565" s="4">
        <v>1</v>
      </c>
      <c r="C565" s="4">
        <v>1</v>
      </c>
    </row>
    <row r="566" spans="1:3">
      <c r="A566" s="3">
        <v>58.62</v>
      </c>
      <c r="B566" s="4">
        <v>1</v>
      </c>
      <c r="C566" s="4">
        <v>1</v>
      </c>
    </row>
    <row r="567" spans="1:3">
      <c r="A567" s="3">
        <v>58.65</v>
      </c>
      <c r="B567" s="4">
        <v>5</v>
      </c>
      <c r="C567" s="4">
        <v>5</v>
      </c>
    </row>
    <row r="568" spans="1:3">
      <c r="A568" s="3">
        <v>58.67</v>
      </c>
      <c r="B568" s="4">
        <v>2</v>
      </c>
      <c r="C568" s="4">
        <v>2</v>
      </c>
    </row>
    <row r="569" spans="1:3">
      <c r="A569" s="3">
        <v>58.68</v>
      </c>
      <c r="B569" s="4">
        <v>1</v>
      </c>
      <c r="C569" s="4">
        <v>1</v>
      </c>
    </row>
    <row r="570" spans="1:3">
      <c r="A570" s="3">
        <v>58.7</v>
      </c>
      <c r="B570" s="4">
        <v>2</v>
      </c>
      <c r="C570" s="4">
        <v>2</v>
      </c>
    </row>
    <row r="571" spans="1:3">
      <c r="A571" s="3">
        <v>58.72</v>
      </c>
      <c r="B571" s="4">
        <v>3</v>
      </c>
      <c r="C571" s="4">
        <v>3</v>
      </c>
    </row>
    <row r="572" spans="1:3">
      <c r="A572" s="3">
        <v>58.75</v>
      </c>
      <c r="B572" s="4">
        <v>5</v>
      </c>
      <c r="C572" s="4">
        <v>5</v>
      </c>
    </row>
    <row r="573" spans="1:3">
      <c r="A573" s="3">
        <v>58.77</v>
      </c>
      <c r="B573" s="4">
        <v>4</v>
      </c>
      <c r="C573" s="4">
        <v>4</v>
      </c>
    </row>
    <row r="574" spans="1:3">
      <c r="A574" s="3">
        <v>58.78</v>
      </c>
      <c r="B574" s="4">
        <v>2</v>
      </c>
      <c r="C574" s="4">
        <v>2</v>
      </c>
    </row>
    <row r="575" spans="1:3">
      <c r="A575" s="3">
        <v>58.8</v>
      </c>
      <c r="B575" s="4">
        <v>1</v>
      </c>
      <c r="C575" s="4">
        <v>1</v>
      </c>
    </row>
    <row r="576" spans="1:3">
      <c r="A576" s="3">
        <v>58.82</v>
      </c>
      <c r="B576" s="4">
        <v>3</v>
      </c>
      <c r="C576" s="4">
        <v>3</v>
      </c>
    </row>
    <row r="577" spans="1:3">
      <c r="A577" s="3">
        <v>58.83</v>
      </c>
      <c r="B577" s="4">
        <v>1</v>
      </c>
      <c r="C577" s="4">
        <v>1</v>
      </c>
    </row>
    <row r="578" spans="1:3">
      <c r="A578" s="3">
        <v>58.85</v>
      </c>
      <c r="B578" s="4">
        <v>2</v>
      </c>
      <c r="C578" s="4">
        <v>2</v>
      </c>
    </row>
    <row r="579" spans="1:3">
      <c r="A579" s="3">
        <v>58.87</v>
      </c>
      <c r="B579" s="4">
        <v>2</v>
      </c>
      <c r="C579" s="4">
        <v>2</v>
      </c>
    </row>
    <row r="580" spans="1:3">
      <c r="A580" s="3">
        <v>58.88</v>
      </c>
      <c r="B580" s="4">
        <v>3</v>
      </c>
      <c r="C580" s="4">
        <v>3</v>
      </c>
    </row>
    <row r="581" spans="1:3">
      <c r="A581" s="3">
        <v>58.9</v>
      </c>
      <c r="B581" s="4">
        <v>2</v>
      </c>
      <c r="C581" s="4">
        <v>2</v>
      </c>
    </row>
    <row r="582" spans="1:3">
      <c r="A582" s="3">
        <v>58.92</v>
      </c>
      <c r="B582" s="4">
        <v>2</v>
      </c>
      <c r="C582" s="4">
        <v>2</v>
      </c>
    </row>
    <row r="583" spans="1:3">
      <c r="A583" s="3">
        <v>58.93</v>
      </c>
      <c r="B583" s="4">
        <v>3</v>
      </c>
      <c r="C583" s="4">
        <v>3</v>
      </c>
    </row>
    <row r="584" spans="1:3">
      <c r="A584" s="3">
        <v>58.95</v>
      </c>
      <c r="B584" s="4">
        <v>1</v>
      </c>
      <c r="C584" s="4">
        <v>1</v>
      </c>
    </row>
    <row r="585" spans="1:3">
      <c r="A585" s="3">
        <v>58.97</v>
      </c>
      <c r="B585" s="4">
        <v>5</v>
      </c>
      <c r="C585" s="4">
        <v>5</v>
      </c>
    </row>
    <row r="586" spans="1:3">
      <c r="A586" s="3">
        <v>59</v>
      </c>
      <c r="B586" s="4">
        <v>3</v>
      </c>
      <c r="C586" s="4">
        <v>3</v>
      </c>
    </row>
    <row r="587" spans="1:3">
      <c r="A587" s="3">
        <v>59.02</v>
      </c>
      <c r="B587" s="4">
        <v>3</v>
      </c>
      <c r="C587" s="4">
        <v>3</v>
      </c>
    </row>
    <row r="588" spans="1:3">
      <c r="A588" s="3">
        <v>59.03</v>
      </c>
      <c r="B588" s="4">
        <v>3</v>
      </c>
      <c r="C588" s="4">
        <v>3</v>
      </c>
    </row>
    <row r="589" spans="1:3">
      <c r="A589" s="3">
        <v>59.05</v>
      </c>
      <c r="B589" s="4">
        <v>5</v>
      </c>
      <c r="C589" s="4">
        <v>5</v>
      </c>
    </row>
    <row r="590" spans="1:3">
      <c r="A590" s="3">
        <v>59.07</v>
      </c>
      <c r="B590" s="4">
        <v>1</v>
      </c>
      <c r="C590" s="4">
        <v>1</v>
      </c>
    </row>
    <row r="591" spans="1:3">
      <c r="A591" s="3">
        <v>59.08</v>
      </c>
      <c r="B591" s="4">
        <v>5</v>
      </c>
      <c r="C591" s="4">
        <v>5</v>
      </c>
    </row>
    <row r="592" spans="1:3">
      <c r="A592" s="3">
        <v>59.1</v>
      </c>
      <c r="B592" s="4">
        <v>1</v>
      </c>
      <c r="C592" s="4">
        <v>1</v>
      </c>
    </row>
    <row r="593" spans="1:3">
      <c r="A593" s="3">
        <v>59.12</v>
      </c>
      <c r="B593" s="4">
        <v>6</v>
      </c>
      <c r="C593" s="4">
        <v>6</v>
      </c>
    </row>
    <row r="594" spans="1:3">
      <c r="A594" s="3">
        <v>59.13</v>
      </c>
      <c r="B594" s="4">
        <v>5</v>
      </c>
      <c r="C594" s="4">
        <v>5</v>
      </c>
    </row>
    <row r="595" spans="1:3">
      <c r="A595" s="3">
        <v>59.15</v>
      </c>
      <c r="B595" s="4">
        <v>9</v>
      </c>
      <c r="C595" s="4">
        <v>9</v>
      </c>
    </row>
    <row r="596" spans="1:3">
      <c r="A596" s="3">
        <v>59.17</v>
      </c>
      <c r="B596" s="4">
        <v>1</v>
      </c>
      <c r="C596" s="4">
        <v>1</v>
      </c>
    </row>
    <row r="597" spans="1:3">
      <c r="A597" s="3">
        <v>59.18</v>
      </c>
      <c r="B597" s="4">
        <v>1</v>
      </c>
      <c r="C597" s="4">
        <v>1</v>
      </c>
    </row>
    <row r="598" spans="1:3">
      <c r="A598" s="3">
        <v>59.2</v>
      </c>
      <c r="B598" s="4">
        <v>1</v>
      </c>
      <c r="C598" s="4">
        <v>1</v>
      </c>
    </row>
    <row r="599" spans="1:3">
      <c r="A599" s="3">
        <v>59.22</v>
      </c>
      <c r="B599" s="4">
        <v>1</v>
      </c>
      <c r="C599" s="4">
        <v>1</v>
      </c>
    </row>
    <row r="600" spans="1:3">
      <c r="A600" s="3">
        <v>59.23</v>
      </c>
      <c r="B600" s="4">
        <v>6</v>
      </c>
      <c r="C600" s="4">
        <v>6</v>
      </c>
    </row>
    <row r="601" spans="1:3">
      <c r="A601" s="3">
        <v>59.25</v>
      </c>
      <c r="B601" s="4">
        <v>6</v>
      </c>
      <c r="C601" s="4">
        <v>6</v>
      </c>
    </row>
    <row r="602" spans="1:3">
      <c r="A602" s="3">
        <v>59.27</v>
      </c>
      <c r="B602" s="4">
        <v>9</v>
      </c>
      <c r="C602" s="4">
        <v>9</v>
      </c>
    </row>
    <row r="603" spans="1:3">
      <c r="A603" s="3">
        <v>59.28</v>
      </c>
      <c r="B603" s="4">
        <v>6</v>
      </c>
      <c r="C603" s="4">
        <v>6</v>
      </c>
    </row>
    <row r="604" spans="1:3">
      <c r="A604" s="3">
        <v>59.3</v>
      </c>
      <c r="B604" s="4">
        <v>3</v>
      </c>
      <c r="C604" s="4">
        <v>3</v>
      </c>
    </row>
    <row r="605" spans="1:3">
      <c r="A605" s="3">
        <v>59.32</v>
      </c>
      <c r="B605" s="4">
        <v>5</v>
      </c>
      <c r="C605" s="4">
        <v>5</v>
      </c>
    </row>
    <row r="606" spans="1:3">
      <c r="A606" s="3">
        <v>59.33</v>
      </c>
      <c r="B606" s="4">
        <v>5</v>
      </c>
      <c r="C606" s="4">
        <v>5</v>
      </c>
    </row>
    <row r="607" spans="1:3">
      <c r="A607" s="3">
        <v>59.35</v>
      </c>
      <c r="B607" s="4">
        <v>7</v>
      </c>
      <c r="C607" s="4">
        <v>7</v>
      </c>
    </row>
    <row r="608" spans="1:3">
      <c r="A608" s="3">
        <v>59.37</v>
      </c>
      <c r="B608" s="4">
        <v>6</v>
      </c>
      <c r="C608" s="4">
        <v>6</v>
      </c>
    </row>
    <row r="609" spans="1:3">
      <c r="A609" s="3">
        <v>59.38</v>
      </c>
      <c r="B609" s="4">
        <v>2</v>
      </c>
      <c r="C609" s="4">
        <v>2</v>
      </c>
    </row>
    <row r="610" spans="1:3">
      <c r="A610" s="3">
        <v>59.4</v>
      </c>
      <c r="B610" s="4">
        <v>6</v>
      </c>
      <c r="C610" s="4">
        <v>6</v>
      </c>
    </row>
    <row r="611" spans="1:3">
      <c r="A611" s="3">
        <v>59.42</v>
      </c>
      <c r="B611" s="4">
        <v>5</v>
      </c>
      <c r="C611" s="4">
        <v>5</v>
      </c>
    </row>
    <row r="612" spans="1:3">
      <c r="A612" s="3">
        <v>59.43</v>
      </c>
      <c r="B612" s="4">
        <v>7</v>
      </c>
      <c r="C612" s="4">
        <v>7</v>
      </c>
    </row>
    <row r="613" spans="1:3">
      <c r="A613" s="3">
        <v>59.45</v>
      </c>
      <c r="B613" s="4">
        <v>2</v>
      </c>
      <c r="C613" s="4">
        <v>2</v>
      </c>
    </row>
    <row r="614" spans="1:3">
      <c r="A614" s="3">
        <v>59.47</v>
      </c>
      <c r="B614" s="4">
        <v>2</v>
      </c>
      <c r="C614" s="4">
        <v>2</v>
      </c>
    </row>
    <row r="615" spans="1:3">
      <c r="A615" s="3">
        <v>59.48</v>
      </c>
      <c r="B615" s="4">
        <v>3</v>
      </c>
      <c r="C615" s="4">
        <v>3</v>
      </c>
    </row>
    <row r="616" spans="1:3">
      <c r="A616" s="3">
        <v>59.5</v>
      </c>
      <c r="B616" s="4">
        <v>1</v>
      </c>
      <c r="C616" s="4">
        <v>1</v>
      </c>
    </row>
    <row r="617" spans="1:3">
      <c r="A617" s="3">
        <v>59.53</v>
      </c>
      <c r="B617" s="4">
        <v>1</v>
      </c>
      <c r="C617" s="4">
        <v>1</v>
      </c>
    </row>
    <row r="618" spans="1:3">
      <c r="A618" s="3">
        <v>59.55</v>
      </c>
      <c r="B618" s="4">
        <v>1</v>
      </c>
      <c r="C618" s="4">
        <v>1</v>
      </c>
    </row>
    <row r="619" spans="1:3">
      <c r="A619" s="3">
        <v>59.6</v>
      </c>
      <c r="B619" s="4">
        <v>3</v>
      </c>
      <c r="C619" s="4">
        <v>3</v>
      </c>
    </row>
    <row r="620" spans="1:3">
      <c r="A620" s="3">
        <v>59.62</v>
      </c>
      <c r="B620" s="4">
        <v>9</v>
      </c>
      <c r="C620" s="4">
        <v>9</v>
      </c>
    </row>
    <row r="621" spans="1:3">
      <c r="A621" s="3">
        <v>59.63</v>
      </c>
      <c r="B621" s="4">
        <v>2</v>
      </c>
      <c r="C621" s="4">
        <v>2</v>
      </c>
    </row>
    <row r="622" spans="1:3">
      <c r="A622" s="3">
        <v>59.65</v>
      </c>
      <c r="B622" s="4">
        <v>2</v>
      </c>
      <c r="C622" s="4">
        <v>2</v>
      </c>
    </row>
    <row r="623" spans="1:3">
      <c r="A623" s="3">
        <v>59.67</v>
      </c>
      <c r="B623" s="4">
        <v>4</v>
      </c>
      <c r="C623" s="4">
        <v>4</v>
      </c>
    </row>
    <row r="624" spans="1:3">
      <c r="A624" s="3">
        <v>59.7</v>
      </c>
      <c r="B624" s="4">
        <v>2</v>
      </c>
      <c r="C624" s="4">
        <v>2</v>
      </c>
    </row>
    <row r="625" spans="1:3">
      <c r="A625" s="3">
        <v>59.75</v>
      </c>
      <c r="B625" s="4">
        <v>4</v>
      </c>
      <c r="C625" s="4">
        <v>4</v>
      </c>
    </row>
    <row r="626" spans="1:3">
      <c r="A626" s="3">
        <v>59.77</v>
      </c>
      <c r="B626" s="4">
        <v>1</v>
      </c>
      <c r="C626" s="4">
        <v>1</v>
      </c>
    </row>
    <row r="627" spans="1:3">
      <c r="A627" s="3">
        <v>59.8</v>
      </c>
      <c r="B627" s="4">
        <v>1</v>
      </c>
      <c r="C627" s="4">
        <v>1</v>
      </c>
    </row>
    <row r="628" spans="1:3">
      <c r="A628" s="3">
        <v>59.82</v>
      </c>
      <c r="B628" s="4">
        <v>1</v>
      </c>
      <c r="C628" s="4">
        <v>1</v>
      </c>
    </row>
    <row r="629" spans="1:3">
      <c r="A629" s="3">
        <v>59.83</v>
      </c>
      <c r="B629" s="4">
        <v>2</v>
      </c>
      <c r="C629" s="4">
        <v>2</v>
      </c>
    </row>
    <row r="630" spans="1:3">
      <c r="A630" s="3">
        <v>59.85</v>
      </c>
      <c r="B630" s="4">
        <v>3</v>
      </c>
      <c r="C630" s="4">
        <v>3</v>
      </c>
    </row>
    <row r="631" spans="1:3">
      <c r="A631" s="3">
        <v>59.87</v>
      </c>
      <c r="B631" s="4">
        <v>3</v>
      </c>
      <c r="C631" s="4">
        <v>3</v>
      </c>
    </row>
    <row r="632" spans="1:3">
      <c r="A632" s="3">
        <v>59.9</v>
      </c>
      <c r="B632" s="4">
        <v>1</v>
      </c>
      <c r="C632" s="4">
        <v>1</v>
      </c>
    </row>
    <row r="633" spans="1:3">
      <c r="A633" s="3">
        <v>59.92</v>
      </c>
      <c r="B633" s="4">
        <v>2</v>
      </c>
      <c r="C633" s="4">
        <v>2</v>
      </c>
    </row>
    <row r="634" spans="1:3">
      <c r="A634" s="3">
        <v>59.93</v>
      </c>
      <c r="B634" s="4">
        <v>7</v>
      </c>
      <c r="C634" s="4">
        <v>7</v>
      </c>
    </row>
    <row r="635" spans="1:3">
      <c r="A635" s="3">
        <v>59.95</v>
      </c>
      <c r="B635" s="4">
        <v>7</v>
      </c>
      <c r="C635" s="4">
        <v>7</v>
      </c>
    </row>
    <row r="636" spans="1:3">
      <c r="A636" s="3">
        <v>59.97</v>
      </c>
      <c r="B636" s="4">
        <v>10</v>
      </c>
      <c r="C636" s="4">
        <v>10</v>
      </c>
    </row>
    <row r="637" spans="1:3">
      <c r="A637" s="3">
        <v>59.98</v>
      </c>
      <c r="B637" s="4">
        <v>1</v>
      </c>
      <c r="C637" s="4">
        <v>1</v>
      </c>
    </row>
    <row r="638" spans="1:3">
      <c r="A638" s="3">
        <v>60</v>
      </c>
      <c r="B638" s="4">
        <v>3</v>
      </c>
      <c r="C638" s="4">
        <v>3</v>
      </c>
    </row>
    <row r="639" spans="1:3">
      <c r="A639" s="3">
        <v>60.02</v>
      </c>
      <c r="B639" s="4">
        <v>1</v>
      </c>
      <c r="C639" s="4">
        <v>1</v>
      </c>
    </row>
    <row r="640" spans="1:3">
      <c r="A640" s="3">
        <v>60.03</v>
      </c>
      <c r="B640" s="4">
        <v>1</v>
      </c>
      <c r="C640" s="4">
        <v>1</v>
      </c>
    </row>
    <row r="641" spans="1:3">
      <c r="A641" s="3">
        <v>60.07</v>
      </c>
      <c r="B641" s="4">
        <v>2</v>
      </c>
      <c r="C641" s="4">
        <v>2</v>
      </c>
    </row>
    <row r="642" spans="1:3">
      <c r="A642" s="3">
        <v>60.1</v>
      </c>
      <c r="B642" s="4">
        <v>1</v>
      </c>
      <c r="C642" s="4">
        <v>1</v>
      </c>
    </row>
    <row r="643" spans="1:3">
      <c r="A643" s="3">
        <v>60.15</v>
      </c>
      <c r="B643" s="4">
        <v>8</v>
      </c>
      <c r="C643" s="4">
        <v>8</v>
      </c>
    </row>
    <row r="644" spans="1:3">
      <c r="A644" s="3">
        <v>60.17</v>
      </c>
      <c r="B644" s="4">
        <v>13</v>
      </c>
      <c r="C644" s="4">
        <v>13</v>
      </c>
    </row>
    <row r="645" spans="1:3">
      <c r="A645" s="3">
        <v>60.18</v>
      </c>
      <c r="B645" s="4">
        <v>12</v>
      </c>
      <c r="C645" s="4">
        <v>12</v>
      </c>
    </row>
    <row r="646" spans="1:3">
      <c r="A646" s="3">
        <v>60.2</v>
      </c>
      <c r="B646" s="4">
        <v>25</v>
      </c>
      <c r="C646" s="4">
        <v>25</v>
      </c>
    </row>
    <row r="647" spans="1:3">
      <c r="A647" s="3">
        <v>60.22</v>
      </c>
      <c r="B647" s="4">
        <v>4</v>
      </c>
      <c r="C647" s="4">
        <v>4</v>
      </c>
    </row>
    <row r="648" spans="1:3">
      <c r="A648" s="3">
        <v>60.23</v>
      </c>
      <c r="B648" s="4">
        <v>6</v>
      </c>
      <c r="C648" s="4">
        <v>6</v>
      </c>
    </row>
    <row r="649" spans="1:3">
      <c r="A649" s="3">
        <v>60.25</v>
      </c>
      <c r="B649" s="4">
        <v>14</v>
      </c>
      <c r="C649" s="4">
        <v>14</v>
      </c>
    </row>
    <row r="650" spans="1:3">
      <c r="A650" s="3">
        <v>60.27</v>
      </c>
      <c r="B650" s="4">
        <v>11</v>
      </c>
      <c r="C650" s="4">
        <v>11</v>
      </c>
    </row>
    <row r="651" spans="1:3">
      <c r="A651" s="3">
        <v>60.28</v>
      </c>
      <c r="B651" s="4">
        <v>4</v>
      </c>
      <c r="C651" s="4">
        <v>4</v>
      </c>
    </row>
    <row r="652" spans="1:3">
      <c r="A652" s="3">
        <v>60.3</v>
      </c>
      <c r="B652" s="4">
        <v>19</v>
      </c>
      <c r="C652" s="4">
        <v>19</v>
      </c>
    </row>
    <row r="653" spans="1:3">
      <c r="A653" s="3">
        <v>60.32</v>
      </c>
      <c r="B653" s="4">
        <v>4</v>
      </c>
      <c r="C653" s="4">
        <v>4</v>
      </c>
    </row>
    <row r="654" spans="1:3">
      <c r="A654" s="3">
        <v>60.33</v>
      </c>
      <c r="B654" s="4">
        <v>3</v>
      </c>
      <c r="C654" s="4">
        <v>3</v>
      </c>
    </row>
    <row r="655" spans="1:3">
      <c r="A655" s="3">
        <v>60.35</v>
      </c>
      <c r="B655" s="4">
        <v>2</v>
      </c>
      <c r="C655" s="4">
        <v>2</v>
      </c>
    </row>
    <row r="656" spans="1:3">
      <c r="A656" s="3">
        <v>60.37</v>
      </c>
      <c r="B656" s="4">
        <v>3</v>
      </c>
      <c r="C656" s="4">
        <v>3</v>
      </c>
    </row>
    <row r="657" spans="1:3">
      <c r="A657" s="3">
        <v>60.4</v>
      </c>
      <c r="B657" s="4">
        <v>3</v>
      </c>
      <c r="C657" s="4">
        <v>3</v>
      </c>
    </row>
    <row r="658" spans="1:3">
      <c r="A658" s="3">
        <v>60.42</v>
      </c>
      <c r="B658" s="4">
        <v>1</v>
      </c>
      <c r="C658" s="4">
        <v>1</v>
      </c>
    </row>
    <row r="659" spans="1:3">
      <c r="A659" s="3">
        <v>60.43</v>
      </c>
      <c r="B659" s="4">
        <v>4</v>
      </c>
      <c r="C659" s="4">
        <v>4</v>
      </c>
    </row>
    <row r="660" spans="1:3">
      <c r="A660" s="3">
        <v>60.45</v>
      </c>
      <c r="B660" s="4">
        <v>21</v>
      </c>
      <c r="C660" s="4">
        <v>21</v>
      </c>
    </row>
    <row r="661" spans="1:3">
      <c r="A661" s="3">
        <v>60.47</v>
      </c>
      <c r="B661" s="4">
        <v>10</v>
      </c>
      <c r="C661" s="4">
        <v>10</v>
      </c>
    </row>
    <row r="662" spans="1:3">
      <c r="A662" s="3">
        <v>60.48</v>
      </c>
      <c r="B662" s="4">
        <v>3</v>
      </c>
      <c r="C662" s="4">
        <v>3</v>
      </c>
    </row>
    <row r="663" spans="1:3">
      <c r="A663" s="3">
        <v>60.5</v>
      </c>
      <c r="B663" s="4">
        <v>29</v>
      </c>
      <c r="C663" s="4">
        <v>29</v>
      </c>
    </row>
    <row r="664" spans="1:3">
      <c r="A664" s="3">
        <v>60.52</v>
      </c>
      <c r="B664" s="4">
        <v>3</v>
      </c>
      <c r="C664" s="4">
        <v>3</v>
      </c>
    </row>
    <row r="665" spans="1:3">
      <c r="A665" s="3">
        <v>60.53</v>
      </c>
      <c r="B665" s="4">
        <v>6</v>
      </c>
      <c r="C665" s="4">
        <v>6</v>
      </c>
    </row>
    <row r="666" spans="1:3">
      <c r="A666" s="3">
        <v>60.55</v>
      </c>
      <c r="B666" s="4">
        <v>1</v>
      </c>
      <c r="C666" s="4">
        <v>1</v>
      </c>
    </row>
    <row r="667" spans="1:3">
      <c r="A667" s="3">
        <v>60.57</v>
      </c>
      <c r="B667" s="4">
        <v>4</v>
      </c>
      <c r="C667" s="4">
        <v>4</v>
      </c>
    </row>
    <row r="668" spans="1:3">
      <c r="A668" s="3">
        <v>60.58</v>
      </c>
      <c r="B668" s="4">
        <v>8</v>
      </c>
      <c r="C668" s="4">
        <v>8</v>
      </c>
    </row>
    <row r="669" spans="1:3">
      <c r="A669" s="3">
        <v>60.6</v>
      </c>
      <c r="B669" s="4">
        <v>12</v>
      </c>
      <c r="C669" s="4">
        <v>12</v>
      </c>
    </row>
    <row r="670" spans="1:3">
      <c r="A670" s="3">
        <v>60.62</v>
      </c>
      <c r="B670" s="4">
        <v>9</v>
      </c>
      <c r="C670" s="4">
        <v>9</v>
      </c>
    </row>
    <row r="671" spans="1:3">
      <c r="A671" s="3">
        <v>60.63</v>
      </c>
      <c r="B671" s="4">
        <v>37</v>
      </c>
      <c r="C671" s="4">
        <v>37</v>
      </c>
    </row>
    <row r="672" spans="1:3">
      <c r="A672" s="3">
        <v>60.65</v>
      </c>
      <c r="B672" s="4">
        <v>2</v>
      </c>
      <c r="C672" s="4">
        <v>2</v>
      </c>
    </row>
    <row r="673" spans="1:3">
      <c r="A673" s="3">
        <v>60.67</v>
      </c>
      <c r="B673" s="4">
        <v>8</v>
      </c>
      <c r="C673" s="4">
        <v>8</v>
      </c>
    </row>
    <row r="674" spans="1:3">
      <c r="A674" s="3">
        <v>60.68</v>
      </c>
      <c r="B674" s="4">
        <v>3</v>
      </c>
      <c r="C674" s="4">
        <v>3</v>
      </c>
    </row>
    <row r="675" spans="1:3">
      <c r="A675" s="3">
        <v>60.7</v>
      </c>
      <c r="B675" s="4">
        <v>3</v>
      </c>
      <c r="C675" s="4">
        <v>3</v>
      </c>
    </row>
    <row r="676" spans="1:3">
      <c r="A676" s="3">
        <v>60.72</v>
      </c>
      <c r="B676" s="4">
        <v>4</v>
      </c>
      <c r="C676" s="4">
        <v>4</v>
      </c>
    </row>
    <row r="677" spans="1:3">
      <c r="A677" s="3">
        <v>60.73</v>
      </c>
      <c r="B677" s="4">
        <v>1</v>
      </c>
      <c r="C677" s="4">
        <v>1</v>
      </c>
    </row>
    <row r="678" spans="1:3">
      <c r="A678" s="3">
        <v>60.75</v>
      </c>
      <c r="B678" s="4">
        <v>1</v>
      </c>
      <c r="C678" s="4">
        <v>1</v>
      </c>
    </row>
    <row r="679" spans="1:3">
      <c r="A679" s="3">
        <v>60.77</v>
      </c>
      <c r="B679" s="4">
        <v>2</v>
      </c>
      <c r="C679" s="4">
        <v>2</v>
      </c>
    </row>
    <row r="680" spans="1:3">
      <c r="A680" s="3">
        <v>60.78</v>
      </c>
      <c r="B680" s="4">
        <v>2</v>
      </c>
      <c r="C680" s="4">
        <v>2</v>
      </c>
    </row>
    <row r="681" spans="1:3">
      <c r="A681" s="3">
        <v>60.8</v>
      </c>
      <c r="B681" s="4">
        <v>11</v>
      </c>
      <c r="C681" s="4">
        <v>11</v>
      </c>
    </row>
    <row r="682" spans="1:3">
      <c r="A682" s="3">
        <v>60.82</v>
      </c>
      <c r="B682" s="4">
        <v>8</v>
      </c>
      <c r="C682" s="4">
        <v>8</v>
      </c>
    </row>
    <row r="683" spans="1:3">
      <c r="A683" s="3">
        <v>60.83</v>
      </c>
      <c r="B683" s="4">
        <v>2</v>
      </c>
      <c r="C683" s="4">
        <v>2</v>
      </c>
    </row>
    <row r="684" spans="1:3">
      <c r="A684" s="3">
        <v>60.85</v>
      </c>
      <c r="B684" s="4">
        <v>2</v>
      </c>
      <c r="C684" s="4">
        <v>2</v>
      </c>
    </row>
    <row r="685" spans="1:3">
      <c r="A685" s="3">
        <v>60.87</v>
      </c>
      <c r="B685" s="4">
        <v>3</v>
      </c>
      <c r="C685" s="4">
        <v>3</v>
      </c>
    </row>
    <row r="686" spans="1:3">
      <c r="A686" s="3">
        <v>60.9</v>
      </c>
      <c r="B686" s="4">
        <v>1</v>
      </c>
      <c r="C686" s="4">
        <v>1</v>
      </c>
    </row>
    <row r="687" spans="1:3">
      <c r="A687" s="3">
        <v>60.92</v>
      </c>
      <c r="B687" s="4">
        <v>1</v>
      </c>
      <c r="C687" s="4">
        <v>1</v>
      </c>
    </row>
    <row r="688" spans="1:3">
      <c r="A688" s="3">
        <v>60.93</v>
      </c>
      <c r="B688" s="4">
        <v>2</v>
      </c>
      <c r="C688" s="4">
        <v>2</v>
      </c>
    </row>
    <row r="689" spans="1:3">
      <c r="A689" s="3">
        <v>60.97</v>
      </c>
      <c r="B689" s="4">
        <v>4</v>
      </c>
      <c r="C689" s="4">
        <v>4</v>
      </c>
    </row>
    <row r="690" spans="1:3">
      <c r="A690" s="3">
        <v>60.98</v>
      </c>
      <c r="B690" s="4">
        <v>5</v>
      </c>
      <c r="C690" s="4">
        <v>5</v>
      </c>
    </row>
    <row r="691" spans="1:3">
      <c r="A691" s="3">
        <v>61</v>
      </c>
      <c r="B691" s="4">
        <v>24</v>
      </c>
      <c r="C691" s="4">
        <v>24</v>
      </c>
    </row>
    <row r="692" spans="1:3">
      <c r="A692" s="3">
        <v>61.02</v>
      </c>
      <c r="B692" s="4">
        <v>1</v>
      </c>
      <c r="C692" s="4">
        <v>1</v>
      </c>
    </row>
    <row r="693" spans="1:3">
      <c r="A693" s="3">
        <v>61.03</v>
      </c>
      <c r="B693" s="4">
        <v>2</v>
      </c>
      <c r="C693" s="4">
        <v>2</v>
      </c>
    </row>
    <row r="694" spans="1:3">
      <c r="A694" s="3">
        <v>61.05</v>
      </c>
      <c r="B694" s="4">
        <v>7</v>
      </c>
      <c r="C694" s="4">
        <v>7</v>
      </c>
    </row>
    <row r="695" spans="1:3">
      <c r="A695" s="3">
        <v>61.07</v>
      </c>
      <c r="B695" s="4">
        <v>2</v>
      </c>
      <c r="C695" s="4">
        <v>2</v>
      </c>
    </row>
    <row r="696" spans="1:3">
      <c r="A696" s="3">
        <v>61.08</v>
      </c>
      <c r="B696" s="4">
        <v>1</v>
      </c>
      <c r="C696" s="4">
        <v>1</v>
      </c>
    </row>
    <row r="697" spans="1:3">
      <c r="A697" s="3">
        <v>61.1</v>
      </c>
      <c r="B697" s="4">
        <v>2</v>
      </c>
      <c r="C697" s="4">
        <v>2</v>
      </c>
    </row>
    <row r="698" spans="1:3">
      <c r="A698" s="3">
        <v>61.12</v>
      </c>
      <c r="B698" s="4">
        <v>2</v>
      </c>
      <c r="C698" s="4">
        <v>2</v>
      </c>
    </row>
    <row r="699" spans="1:3">
      <c r="A699" s="3">
        <v>61.13</v>
      </c>
      <c r="B699" s="4">
        <v>1</v>
      </c>
      <c r="C699" s="4">
        <v>1</v>
      </c>
    </row>
    <row r="700" spans="1:3">
      <c r="A700" s="3">
        <v>61.15</v>
      </c>
      <c r="B700" s="4">
        <v>4</v>
      </c>
      <c r="C700" s="4">
        <v>4</v>
      </c>
    </row>
    <row r="701" spans="1:3">
      <c r="A701" s="3">
        <v>61.17</v>
      </c>
      <c r="B701" s="4">
        <v>8</v>
      </c>
      <c r="C701" s="4">
        <v>8</v>
      </c>
    </row>
    <row r="702" spans="1:3">
      <c r="A702" s="3">
        <v>61.2</v>
      </c>
      <c r="B702" s="4">
        <v>15</v>
      </c>
      <c r="C702" s="4">
        <v>15</v>
      </c>
    </row>
    <row r="703" spans="1:3">
      <c r="A703" s="3">
        <v>61.22</v>
      </c>
      <c r="B703" s="4">
        <v>6</v>
      </c>
      <c r="C703" s="4">
        <v>6</v>
      </c>
    </row>
    <row r="704" spans="1:3">
      <c r="A704" s="3">
        <v>61.23</v>
      </c>
      <c r="B704" s="4">
        <v>1</v>
      </c>
      <c r="C704" s="4">
        <v>1</v>
      </c>
    </row>
    <row r="705" spans="1:3">
      <c r="A705" s="3">
        <v>61.25</v>
      </c>
      <c r="B705" s="4">
        <v>2</v>
      </c>
      <c r="C705" s="4">
        <v>2</v>
      </c>
    </row>
    <row r="706" spans="1:3">
      <c r="A706" s="3">
        <v>61.27</v>
      </c>
      <c r="B706" s="4">
        <v>2</v>
      </c>
      <c r="C706" s="4">
        <v>2</v>
      </c>
    </row>
    <row r="707" spans="1:3">
      <c r="A707" s="3">
        <v>61.28</v>
      </c>
      <c r="B707" s="4">
        <v>5</v>
      </c>
      <c r="C707" s="4">
        <v>5</v>
      </c>
    </row>
    <row r="708" spans="1:3">
      <c r="A708" s="3">
        <v>61.3</v>
      </c>
      <c r="B708" s="4">
        <v>13</v>
      </c>
      <c r="C708" s="4">
        <v>13</v>
      </c>
    </row>
    <row r="709" spans="1:3">
      <c r="A709" s="3">
        <v>61.32</v>
      </c>
      <c r="B709" s="4">
        <v>1</v>
      </c>
      <c r="C709" s="4">
        <v>1</v>
      </c>
    </row>
    <row r="710" spans="1:3">
      <c r="A710" s="3">
        <v>61.33</v>
      </c>
      <c r="B710" s="4">
        <v>5</v>
      </c>
      <c r="C710" s="4">
        <v>5</v>
      </c>
    </row>
    <row r="711" spans="1:3">
      <c r="A711" s="3">
        <v>61.35</v>
      </c>
      <c r="B711" s="4">
        <v>3</v>
      </c>
      <c r="C711" s="4">
        <v>3</v>
      </c>
    </row>
    <row r="712" spans="1:3">
      <c r="A712" s="3">
        <v>61.37</v>
      </c>
      <c r="B712" s="4">
        <v>4</v>
      </c>
      <c r="C712" s="4">
        <v>4</v>
      </c>
    </row>
    <row r="713" spans="1:3">
      <c r="A713" s="3">
        <v>61.38</v>
      </c>
      <c r="B713" s="4">
        <v>1</v>
      </c>
      <c r="C713" s="4">
        <v>1</v>
      </c>
    </row>
    <row r="714" spans="1:3">
      <c r="A714" s="3">
        <v>61.4</v>
      </c>
      <c r="B714" s="4">
        <v>9</v>
      </c>
      <c r="C714" s="4">
        <v>9</v>
      </c>
    </row>
    <row r="715" spans="1:3">
      <c r="A715" s="3">
        <v>61.42</v>
      </c>
      <c r="B715" s="4">
        <v>3</v>
      </c>
      <c r="C715" s="4">
        <v>3</v>
      </c>
    </row>
    <row r="716" spans="1:3">
      <c r="A716" s="3">
        <v>61.47</v>
      </c>
      <c r="B716" s="4">
        <v>9</v>
      </c>
      <c r="C716" s="4">
        <v>9</v>
      </c>
    </row>
    <row r="717" spans="1:3">
      <c r="A717" s="3">
        <v>61.48</v>
      </c>
      <c r="B717" s="4">
        <v>7</v>
      </c>
      <c r="C717" s="4">
        <v>7</v>
      </c>
    </row>
    <row r="718" spans="1:3">
      <c r="A718" s="3">
        <v>61.5</v>
      </c>
      <c r="B718" s="4">
        <v>46</v>
      </c>
      <c r="C718" s="4">
        <v>46</v>
      </c>
    </row>
    <row r="719" spans="1:3">
      <c r="A719" s="3">
        <v>61.52</v>
      </c>
      <c r="B719" s="4">
        <v>15</v>
      </c>
      <c r="C719" s="4">
        <v>15</v>
      </c>
    </row>
    <row r="720" spans="1:3">
      <c r="A720" s="3">
        <v>61.53</v>
      </c>
      <c r="B720" s="4">
        <v>7</v>
      </c>
      <c r="C720" s="4">
        <v>7</v>
      </c>
    </row>
    <row r="721" spans="1:3">
      <c r="A721" s="3">
        <v>61.55</v>
      </c>
      <c r="B721" s="4">
        <v>4</v>
      </c>
      <c r="C721" s="4">
        <v>4</v>
      </c>
    </row>
    <row r="722" spans="1:3">
      <c r="A722" s="3">
        <v>61.57</v>
      </c>
      <c r="B722" s="4">
        <v>3</v>
      </c>
      <c r="C722" s="4">
        <v>3</v>
      </c>
    </row>
    <row r="723" spans="1:3">
      <c r="A723" s="3">
        <v>61.58</v>
      </c>
      <c r="B723" s="4">
        <v>1</v>
      </c>
      <c r="C723" s="4">
        <v>1</v>
      </c>
    </row>
    <row r="724" spans="1:3">
      <c r="A724" s="3">
        <v>61.6</v>
      </c>
      <c r="B724" s="4">
        <v>5</v>
      </c>
      <c r="C724" s="4">
        <v>5</v>
      </c>
    </row>
    <row r="725" spans="1:3">
      <c r="A725" s="3">
        <v>61.62</v>
      </c>
      <c r="B725" s="4">
        <v>2</v>
      </c>
      <c r="C725" s="4">
        <v>2</v>
      </c>
    </row>
    <row r="726" spans="1:3">
      <c r="A726" s="3">
        <v>61.67</v>
      </c>
      <c r="B726" s="4">
        <v>4</v>
      </c>
      <c r="C726" s="4">
        <v>4</v>
      </c>
    </row>
    <row r="727" spans="1:3">
      <c r="A727" s="3">
        <v>61.68</v>
      </c>
      <c r="B727" s="4">
        <v>2</v>
      </c>
      <c r="C727" s="4">
        <v>2</v>
      </c>
    </row>
    <row r="728" spans="1:3">
      <c r="A728" s="3">
        <v>61.7</v>
      </c>
      <c r="B728" s="4">
        <v>4</v>
      </c>
      <c r="C728" s="4">
        <v>4</v>
      </c>
    </row>
    <row r="729" spans="1:3">
      <c r="A729" s="3">
        <v>61.72</v>
      </c>
      <c r="B729" s="4">
        <v>4</v>
      </c>
      <c r="C729" s="4">
        <v>4</v>
      </c>
    </row>
    <row r="730" spans="1:3">
      <c r="A730" s="3">
        <v>61.73</v>
      </c>
      <c r="B730" s="4">
        <v>1</v>
      </c>
      <c r="C730" s="4">
        <v>1</v>
      </c>
    </row>
    <row r="731" spans="1:3">
      <c r="A731" s="3">
        <v>61.75</v>
      </c>
      <c r="B731" s="4">
        <v>3</v>
      </c>
      <c r="C731" s="4">
        <v>3</v>
      </c>
    </row>
    <row r="732" spans="1:3">
      <c r="A732" s="3">
        <v>61.77</v>
      </c>
      <c r="B732" s="4">
        <v>7</v>
      </c>
      <c r="C732" s="4">
        <v>7</v>
      </c>
    </row>
    <row r="733" spans="1:3">
      <c r="A733" s="3">
        <v>61.78</v>
      </c>
      <c r="B733" s="4">
        <v>3</v>
      </c>
      <c r="C733" s="4">
        <v>3</v>
      </c>
    </row>
    <row r="734" spans="1:3">
      <c r="A734" s="3">
        <v>61.8</v>
      </c>
      <c r="B734" s="4">
        <v>5</v>
      </c>
      <c r="C734" s="4">
        <v>5</v>
      </c>
    </row>
    <row r="735" spans="1:3">
      <c r="A735" s="3">
        <v>61.82</v>
      </c>
      <c r="B735" s="4">
        <v>4</v>
      </c>
      <c r="C735" s="4">
        <v>4</v>
      </c>
    </row>
    <row r="736" spans="1:3">
      <c r="A736" s="3">
        <v>61.83</v>
      </c>
      <c r="B736" s="4">
        <v>2</v>
      </c>
      <c r="C736" s="4">
        <v>2</v>
      </c>
    </row>
    <row r="737" spans="1:3">
      <c r="A737" s="3">
        <v>61.85</v>
      </c>
      <c r="B737" s="4">
        <v>4</v>
      </c>
      <c r="C737" s="4">
        <v>4</v>
      </c>
    </row>
    <row r="738" spans="1:3">
      <c r="A738" s="3">
        <v>61.87</v>
      </c>
      <c r="B738" s="4">
        <v>6</v>
      </c>
      <c r="C738" s="4">
        <v>6</v>
      </c>
    </row>
    <row r="739" spans="1:3">
      <c r="A739" s="3">
        <v>61.9</v>
      </c>
      <c r="B739" s="4">
        <v>6</v>
      </c>
      <c r="C739" s="4">
        <v>6</v>
      </c>
    </row>
    <row r="740" spans="1:3">
      <c r="A740" s="3">
        <v>61.92</v>
      </c>
      <c r="B740" s="4">
        <v>3</v>
      </c>
      <c r="C740" s="4">
        <v>3</v>
      </c>
    </row>
    <row r="741" spans="1:3">
      <c r="A741" s="3">
        <v>61.93</v>
      </c>
      <c r="B741" s="4">
        <v>2</v>
      </c>
      <c r="C741" s="4">
        <v>2</v>
      </c>
    </row>
    <row r="742" spans="1:3">
      <c r="A742" s="3">
        <v>61.97</v>
      </c>
      <c r="B742" s="4">
        <v>1</v>
      </c>
      <c r="C742" s="4">
        <v>1</v>
      </c>
    </row>
    <row r="743" spans="1:3">
      <c r="A743" s="3">
        <v>61.98</v>
      </c>
      <c r="B743" s="4">
        <v>1</v>
      </c>
      <c r="C743" s="4">
        <v>1</v>
      </c>
    </row>
    <row r="744" spans="1:3">
      <c r="A744" s="3">
        <v>62</v>
      </c>
      <c r="B744" s="4">
        <v>4</v>
      </c>
      <c r="C744" s="4">
        <v>4</v>
      </c>
    </row>
    <row r="745" spans="1:3">
      <c r="A745" s="3">
        <v>62.05</v>
      </c>
      <c r="B745" s="4">
        <v>1</v>
      </c>
      <c r="C745" s="4">
        <v>1</v>
      </c>
    </row>
    <row r="746" spans="1:3">
      <c r="A746" s="3">
        <v>62.07</v>
      </c>
      <c r="B746" s="4">
        <v>2</v>
      </c>
      <c r="C746" s="4">
        <v>2</v>
      </c>
    </row>
    <row r="747" spans="1:3">
      <c r="A747" s="3">
        <v>62.08</v>
      </c>
      <c r="B747" s="4">
        <v>3</v>
      </c>
      <c r="C747" s="4">
        <v>3</v>
      </c>
    </row>
    <row r="748" spans="1:3">
      <c r="A748" s="3">
        <v>62.1</v>
      </c>
      <c r="B748" s="4">
        <v>5</v>
      </c>
      <c r="C748" s="4">
        <v>5</v>
      </c>
    </row>
    <row r="749" spans="1:3">
      <c r="A749" s="3">
        <v>62.12</v>
      </c>
      <c r="B749" s="4">
        <v>1</v>
      </c>
      <c r="C749" s="4">
        <v>1</v>
      </c>
    </row>
    <row r="750" spans="1:3">
      <c r="A750" s="3">
        <v>62.13</v>
      </c>
      <c r="B750" s="4">
        <v>1</v>
      </c>
      <c r="C750" s="4">
        <v>1</v>
      </c>
    </row>
    <row r="751" spans="1:3">
      <c r="A751" s="3">
        <v>62.15</v>
      </c>
      <c r="B751" s="4">
        <v>3</v>
      </c>
      <c r="C751" s="4">
        <v>3</v>
      </c>
    </row>
    <row r="752" spans="1:3">
      <c r="A752" s="3">
        <v>62.17</v>
      </c>
      <c r="B752" s="4">
        <v>10</v>
      </c>
      <c r="C752" s="4">
        <v>10</v>
      </c>
    </row>
    <row r="753" spans="1:3">
      <c r="A753" s="3">
        <v>62.18</v>
      </c>
      <c r="B753" s="4">
        <v>2</v>
      </c>
      <c r="C753" s="4">
        <v>2</v>
      </c>
    </row>
    <row r="754" spans="1:3">
      <c r="A754" s="3">
        <v>62.2</v>
      </c>
      <c r="B754" s="4">
        <v>11</v>
      </c>
      <c r="C754" s="4">
        <v>11</v>
      </c>
    </row>
    <row r="755" spans="1:3">
      <c r="A755" s="3">
        <v>62.22</v>
      </c>
      <c r="B755" s="4">
        <v>10</v>
      </c>
      <c r="C755" s="4">
        <v>10</v>
      </c>
    </row>
    <row r="756" spans="1:3">
      <c r="A756" s="3">
        <v>62.23</v>
      </c>
      <c r="B756" s="4">
        <v>6</v>
      </c>
      <c r="C756" s="4">
        <v>6</v>
      </c>
    </row>
    <row r="757" spans="1:3">
      <c r="A757" s="3">
        <v>62.25</v>
      </c>
      <c r="B757" s="4">
        <v>5</v>
      </c>
      <c r="C757" s="4">
        <v>5</v>
      </c>
    </row>
    <row r="758" spans="1:3">
      <c r="A758" s="3">
        <v>62.27</v>
      </c>
      <c r="B758" s="4">
        <v>3</v>
      </c>
      <c r="C758" s="4">
        <v>3</v>
      </c>
    </row>
    <row r="759" spans="1:3">
      <c r="A759" s="3">
        <v>62.28</v>
      </c>
      <c r="B759" s="4">
        <v>8</v>
      </c>
      <c r="C759" s="4">
        <v>8</v>
      </c>
    </row>
    <row r="760" spans="1:3">
      <c r="A760" s="3">
        <v>62.3</v>
      </c>
      <c r="B760" s="4">
        <v>14</v>
      </c>
      <c r="C760" s="4">
        <v>14</v>
      </c>
    </row>
    <row r="761" spans="1:3">
      <c r="A761" s="3">
        <v>62.33</v>
      </c>
      <c r="B761" s="4">
        <v>4</v>
      </c>
      <c r="C761" s="4">
        <v>4</v>
      </c>
    </row>
    <row r="762" spans="1:3">
      <c r="A762" s="3">
        <v>62.37</v>
      </c>
      <c r="B762" s="4">
        <v>4</v>
      </c>
      <c r="C762" s="4">
        <v>4</v>
      </c>
    </row>
    <row r="763" spans="1:3">
      <c r="A763" s="3">
        <v>62.38</v>
      </c>
      <c r="B763" s="4">
        <v>9</v>
      </c>
      <c r="C763" s="4">
        <v>9</v>
      </c>
    </row>
    <row r="764" spans="1:3">
      <c r="A764" s="3">
        <v>62.4</v>
      </c>
      <c r="B764" s="4">
        <v>7</v>
      </c>
      <c r="C764" s="4">
        <v>7</v>
      </c>
    </row>
    <row r="765" spans="1:3">
      <c r="A765" s="3">
        <v>62.42</v>
      </c>
      <c r="B765" s="4">
        <v>1</v>
      </c>
      <c r="C765" s="4">
        <v>1</v>
      </c>
    </row>
    <row r="766" spans="1:3">
      <c r="A766" s="3">
        <v>62.43</v>
      </c>
      <c r="B766" s="4">
        <v>3</v>
      </c>
      <c r="C766" s="4">
        <v>3</v>
      </c>
    </row>
    <row r="767" spans="1:3">
      <c r="A767" s="3">
        <v>62.45</v>
      </c>
      <c r="B767" s="4">
        <v>1</v>
      </c>
      <c r="C767" s="4">
        <v>1</v>
      </c>
    </row>
    <row r="768" spans="1:3">
      <c r="A768" s="3">
        <v>62.47</v>
      </c>
      <c r="B768" s="4">
        <v>5</v>
      </c>
      <c r="C768" s="4">
        <v>5</v>
      </c>
    </row>
    <row r="769" spans="1:3">
      <c r="A769" s="3">
        <v>62.48</v>
      </c>
      <c r="B769" s="4">
        <v>6</v>
      </c>
      <c r="C769" s="4">
        <v>6</v>
      </c>
    </row>
    <row r="770" spans="1:3">
      <c r="A770" s="3">
        <v>62.5</v>
      </c>
      <c r="B770" s="4">
        <v>14</v>
      </c>
      <c r="C770" s="4">
        <v>14</v>
      </c>
    </row>
    <row r="771" spans="1:3">
      <c r="A771" s="3">
        <v>62.52</v>
      </c>
      <c r="B771" s="4">
        <v>2</v>
      </c>
      <c r="C771" s="4">
        <v>2</v>
      </c>
    </row>
    <row r="772" spans="1:3">
      <c r="A772" s="3">
        <v>62.53</v>
      </c>
      <c r="B772" s="4">
        <v>19</v>
      </c>
      <c r="C772" s="4">
        <v>19</v>
      </c>
    </row>
    <row r="773" spans="1:3">
      <c r="A773" s="3">
        <v>62.55</v>
      </c>
      <c r="B773" s="4">
        <v>18</v>
      </c>
      <c r="C773" s="4">
        <v>18</v>
      </c>
    </row>
    <row r="774" spans="1:3">
      <c r="A774" s="3">
        <v>62.57</v>
      </c>
      <c r="B774" s="4">
        <v>8</v>
      </c>
      <c r="C774" s="4">
        <v>8</v>
      </c>
    </row>
    <row r="775" spans="1:3">
      <c r="A775" s="3">
        <v>62.58</v>
      </c>
      <c r="B775" s="4">
        <v>4</v>
      </c>
      <c r="C775" s="4">
        <v>4</v>
      </c>
    </row>
    <row r="776" spans="1:3">
      <c r="A776" s="3">
        <v>62.6</v>
      </c>
      <c r="B776" s="4">
        <v>27</v>
      </c>
      <c r="C776" s="4">
        <v>27</v>
      </c>
    </row>
    <row r="777" spans="1:3">
      <c r="A777" s="3">
        <v>62.62</v>
      </c>
      <c r="B777" s="4">
        <v>17</v>
      </c>
      <c r="C777" s="4">
        <v>17</v>
      </c>
    </row>
    <row r="778" spans="1:3">
      <c r="A778" s="3">
        <v>62.63</v>
      </c>
      <c r="B778" s="4">
        <v>11</v>
      </c>
      <c r="C778" s="4">
        <v>11</v>
      </c>
    </row>
    <row r="779" spans="1:3">
      <c r="A779" s="3">
        <v>62.65</v>
      </c>
      <c r="B779" s="4">
        <v>5</v>
      </c>
      <c r="C779" s="4">
        <v>5</v>
      </c>
    </row>
    <row r="780" spans="1:3">
      <c r="A780" s="3">
        <v>62.67</v>
      </c>
      <c r="B780" s="4">
        <v>10</v>
      </c>
      <c r="C780" s="4">
        <v>10</v>
      </c>
    </row>
    <row r="781" spans="1:3">
      <c r="A781" s="3">
        <v>62.68</v>
      </c>
      <c r="B781" s="4">
        <v>7</v>
      </c>
      <c r="C781" s="4">
        <v>7</v>
      </c>
    </row>
    <row r="782" spans="1:3">
      <c r="A782" s="3">
        <v>62.7</v>
      </c>
      <c r="B782" s="4">
        <v>5</v>
      </c>
      <c r="C782" s="4">
        <v>5</v>
      </c>
    </row>
    <row r="783" spans="1:3">
      <c r="A783" s="3">
        <v>62.72</v>
      </c>
      <c r="B783" s="4">
        <v>11</v>
      </c>
      <c r="C783" s="4">
        <v>11</v>
      </c>
    </row>
    <row r="784" spans="1:3">
      <c r="A784" s="3">
        <v>62.73</v>
      </c>
      <c r="B784" s="4">
        <v>4</v>
      </c>
      <c r="C784" s="4">
        <v>4</v>
      </c>
    </row>
    <row r="785" spans="1:3">
      <c r="A785" s="3">
        <v>62.75</v>
      </c>
      <c r="B785" s="4">
        <v>10</v>
      </c>
      <c r="C785" s="4">
        <v>10</v>
      </c>
    </row>
    <row r="786" spans="1:3">
      <c r="A786" s="3">
        <v>62.77</v>
      </c>
      <c r="B786" s="4">
        <v>6</v>
      </c>
      <c r="C786" s="4">
        <v>6</v>
      </c>
    </row>
    <row r="787" spans="1:3">
      <c r="A787" s="3">
        <v>62.78</v>
      </c>
      <c r="B787" s="4">
        <v>10</v>
      </c>
      <c r="C787" s="4">
        <v>10</v>
      </c>
    </row>
    <row r="788" spans="1:3">
      <c r="A788" s="3">
        <v>62.8</v>
      </c>
      <c r="B788" s="4">
        <v>15</v>
      </c>
      <c r="C788" s="4">
        <v>15</v>
      </c>
    </row>
    <row r="789" spans="1:3">
      <c r="A789" s="3">
        <v>62.82</v>
      </c>
      <c r="B789" s="4">
        <v>2</v>
      </c>
      <c r="C789" s="4">
        <v>2</v>
      </c>
    </row>
    <row r="790" spans="1:3">
      <c r="A790" s="3">
        <v>62.83</v>
      </c>
      <c r="B790" s="4">
        <v>4</v>
      </c>
      <c r="C790" s="4">
        <v>4</v>
      </c>
    </row>
    <row r="791" spans="1:3">
      <c r="A791" s="3">
        <v>62.85</v>
      </c>
      <c r="B791" s="4">
        <v>5</v>
      </c>
      <c r="C791" s="4">
        <v>5</v>
      </c>
    </row>
    <row r="792" spans="1:3">
      <c r="A792" s="3">
        <v>62.87</v>
      </c>
      <c r="B792" s="4">
        <v>1</v>
      </c>
      <c r="C792" s="4">
        <v>1</v>
      </c>
    </row>
    <row r="793" spans="1:3">
      <c r="A793" s="3">
        <v>62.88</v>
      </c>
      <c r="B793" s="4">
        <v>1</v>
      </c>
      <c r="C793" s="4">
        <v>1</v>
      </c>
    </row>
    <row r="794" spans="1:3">
      <c r="A794" s="3">
        <v>62.9</v>
      </c>
      <c r="B794" s="4">
        <v>6</v>
      </c>
      <c r="C794" s="4">
        <v>6</v>
      </c>
    </row>
    <row r="795" spans="1:3">
      <c r="A795" s="3">
        <v>62.92</v>
      </c>
      <c r="B795" s="4">
        <v>4</v>
      </c>
      <c r="C795" s="4">
        <v>4</v>
      </c>
    </row>
    <row r="796" spans="1:3">
      <c r="A796" s="3">
        <v>62.93</v>
      </c>
      <c r="B796" s="4">
        <v>1</v>
      </c>
      <c r="C796" s="4">
        <v>1</v>
      </c>
    </row>
    <row r="797" spans="1:3">
      <c r="A797" s="3">
        <v>62.95</v>
      </c>
      <c r="B797" s="4">
        <v>14</v>
      </c>
      <c r="C797" s="4">
        <v>14</v>
      </c>
    </row>
    <row r="798" spans="1:3">
      <c r="A798" s="3">
        <v>62.97</v>
      </c>
      <c r="B798" s="4">
        <v>3</v>
      </c>
      <c r="C798" s="4">
        <v>3</v>
      </c>
    </row>
    <row r="799" spans="1:3">
      <c r="A799" s="3">
        <v>62.98</v>
      </c>
      <c r="B799" s="4">
        <v>2</v>
      </c>
      <c r="C799" s="4">
        <v>2</v>
      </c>
    </row>
    <row r="800" spans="1:3">
      <c r="A800" s="3">
        <v>63</v>
      </c>
      <c r="B800" s="4">
        <v>3</v>
      </c>
      <c r="C800" s="4">
        <v>3</v>
      </c>
    </row>
    <row r="801" spans="1:3">
      <c r="A801" s="3">
        <v>63.03</v>
      </c>
      <c r="B801" s="4">
        <v>1</v>
      </c>
      <c r="C801" s="4">
        <v>1</v>
      </c>
    </row>
    <row r="802" spans="1:3">
      <c r="A802" s="3">
        <v>63.05</v>
      </c>
      <c r="B802" s="4">
        <v>1</v>
      </c>
      <c r="C802" s="4">
        <v>1</v>
      </c>
    </row>
    <row r="803" spans="1:3">
      <c r="A803" s="3">
        <v>63.07</v>
      </c>
      <c r="B803" s="4">
        <v>1</v>
      </c>
      <c r="C803" s="4">
        <v>1</v>
      </c>
    </row>
    <row r="804" spans="1:3">
      <c r="A804" s="3">
        <v>63.08</v>
      </c>
      <c r="B804" s="4">
        <v>1</v>
      </c>
      <c r="C804" s="4">
        <v>1</v>
      </c>
    </row>
    <row r="805" spans="1:3">
      <c r="A805" s="3">
        <v>63.1</v>
      </c>
      <c r="B805" s="4">
        <v>7</v>
      </c>
      <c r="C805" s="4">
        <v>7</v>
      </c>
    </row>
    <row r="806" spans="1:3">
      <c r="A806" s="3">
        <v>63.12</v>
      </c>
      <c r="B806" s="4">
        <v>13</v>
      </c>
      <c r="C806" s="4">
        <v>13</v>
      </c>
    </row>
    <row r="807" spans="1:3">
      <c r="A807" s="3">
        <v>63.13</v>
      </c>
      <c r="B807" s="4">
        <v>6</v>
      </c>
      <c r="C807" s="4">
        <v>6</v>
      </c>
    </row>
    <row r="808" spans="1:3">
      <c r="A808" s="3">
        <v>63.15</v>
      </c>
      <c r="B808" s="4">
        <v>5</v>
      </c>
      <c r="C808" s="4">
        <v>5</v>
      </c>
    </row>
    <row r="809" spans="1:3">
      <c r="A809" s="3">
        <v>63.17</v>
      </c>
      <c r="B809" s="4">
        <v>8</v>
      </c>
      <c r="C809" s="4">
        <v>8</v>
      </c>
    </row>
    <row r="810" spans="1:3">
      <c r="A810" s="3">
        <v>63.2</v>
      </c>
      <c r="B810" s="4">
        <v>3</v>
      </c>
      <c r="C810" s="4">
        <v>3</v>
      </c>
    </row>
    <row r="811" spans="1:3">
      <c r="A811" s="3">
        <v>63.22</v>
      </c>
      <c r="B811" s="4">
        <v>2</v>
      </c>
      <c r="C811" s="4">
        <v>2</v>
      </c>
    </row>
    <row r="812" spans="1:3">
      <c r="A812" s="3">
        <v>63.23</v>
      </c>
      <c r="B812" s="4">
        <v>2</v>
      </c>
      <c r="C812" s="4">
        <v>2</v>
      </c>
    </row>
    <row r="813" spans="1:3">
      <c r="A813" s="3">
        <v>63.25</v>
      </c>
      <c r="B813" s="4">
        <v>2</v>
      </c>
      <c r="C813" s="4">
        <v>2</v>
      </c>
    </row>
    <row r="814" spans="1:3">
      <c r="A814" s="3">
        <v>63.27</v>
      </c>
      <c r="B814" s="4">
        <v>2</v>
      </c>
      <c r="C814" s="4">
        <v>2</v>
      </c>
    </row>
    <row r="815" spans="1:3">
      <c r="A815" s="3">
        <v>63.28</v>
      </c>
      <c r="B815" s="4">
        <v>2</v>
      </c>
      <c r="C815" s="4">
        <v>2</v>
      </c>
    </row>
    <row r="816" spans="1:3">
      <c r="A816" s="3">
        <v>63.3</v>
      </c>
      <c r="B816" s="4">
        <v>2</v>
      </c>
      <c r="C816" s="4">
        <v>2</v>
      </c>
    </row>
    <row r="817" spans="1:3">
      <c r="A817" s="3">
        <v>63.32</v>
      </c>
      <c r="B817" s="4">
        <v>5</v>
      </c>
      <c r="C817" s="4">
        <v>5</v>
      </c>
    </row>
    <row r="818" spans="1:3">
      <c r="A818" s="3">
        <v>63.33</v>
      </c>
      <c r="B818" s="4">
        <v>3</v>
      </c>
      <c r="C818" s="4">
        <v>3</v>
      </c>
    </row>
    <row r="819" spans="1:3">
      <c r="A819" s="3">
        <v>63.37</v>
      </c>
      <c r="B819" s="4">
        <v>2</v>
      </c>
      <c r="C819" s="4">
        <v>2</v>
      </c>
    </row>
    <row r="820" spans="1:3">
      <c r="A820" s="3">
        <v>63.4</v>
      </c>
      <c r="B820" s="4">
        <v>1</v>
      </c>
      <c r="C820" s="4">
        <v>1</v>
      </c>
    </row>
    <row r="821" spans="1:3">
      <c r="A821" s="3">
        <v>63.42</v>
      </c>
      <c r="B821" s="4">
        <v>8</v>
      </c>
      <c r="C821" s="4">
        <v>8</v>
      </c>
    </row>
    <row r="822" spans="1:3">
      <c r="A822" s="3">
        <v>63.43</v>
      </c>
      <c r="B822" s="4">
        <v>7</v>
      </c>
      <c r="C822" s="4">
        <v>7</v>
      </c>
    </row>
    <row r="823" spans="1:3">
      <c r="A823" s="3">
        <v>63.45</v>
      </c>
      <c r="B823" s="4">
        <v>3</v>
      </c>
      <c r="C823" s="4">
        <v>3</v>
      </c>
    </row>
    <row r="824" spans="1:3">
      <c r="A824" s="3">
        <v>63.47</v>
      </c>
      <c r="B824" s="4">
        <v>4</v>
      </c>
      <c r="C824" s="4">
        <v>4</v>
      </c>
    </row>
    <row r="825" spans="1:3">
      <c r="A825" s="3">
        <v>63.48</v>
      </c>
      <c r="B825" s="4">
        <v>1</v>
      </c>
      <c r="C825" s="4">
        <v>1</v>
      </c>
    </row>
    <row r="826" spans="1:3">
      <c r="A826" s="3">
        <v>63.53</v>
      </c>
      <c r="B826" s="4">
        <v>1</v>
      </c>
      <c r="C826" s="4">
        <v>1</v>
      </c>
    </row>
    <row r="827" spans="1:3">
      <c r="A827" s="3">
        <v>63.55</v>
      </c>
      <c r="B827" s="4">
        <v>1</v>
      </c>
      <c r="C827" s="4">
        <v>1</v>
      </c>
    </row>
    <row r="828" spans="1:3">
      <c r="A828" s="3">
        <v>63.57</v>
      </c>
      <c r="B828" s="4">
        <v>7</v>
      </c>
      <c r="C828" s="4">
        <v>7</v>
      </c>
    </row>
    <row r="829" spans="1:3">
      <c r="A829" s="3">
        <v>63.58</v>
      </c>
      <c r="B829" s="4">
        <v>9</v>
      </c>
      <c r="C829" s="4">
        <v>9</v>
      </c>
    </row>
    <row r="830" spans="1:3">
      <c r="A830" s="3">
        <v>63.6</v>
      </c>
      <c r="B830" s="4">
        <v>4</v>
      </c>
      <c r="C830" s="4">
        <v>4</v>
      </c>
    </row>
    <row r="831" spans="1:3">
      <c r="A831" s="3">
        <v>63.67</v>
      </c>
      <c r="B831" s="4">
        <v>1</v>
      </c>
      <c r="C831" s="4">
        <v>1</v>
      </c>
    </row>
    <row r="832" spans="1:3">
      <c r="A832" s="3">
        <v>63.68</v>
      </c>
      <c r="B832" s="4">
        <v>1</v>
      </c>
      <c r="C832" s="4">
        <v>1</v>
      </c>
    </row>
    <row r="833" spans="1:3">
      <c r="A833" s="3">
        <v>63.7</v>
      </c>
      <c r="B833" s="4">
        <v>5</v>
      </c>
      <c r="C833" s="4">
        <v>5</v>
      </c>
    </row>
    <row r="834" spans="1:3">
      <c r="A834" s="3">
        <v>63.72</v>
      </c>
      <c r="B834" s="4">
        <v>2</v>
      </c>
      <c r="C834" s="4">
        <v>2</v>
      </c>
    </row>
    <row r="835" spans="1:3">
      <c r="A835" s="3">
        <v>63.75</v>
      </c>
      <c r="B835" s="4">
        <v>1</v>
      </c>
      <c r="C835" s="4">
        <v>1</v>
      </c>
    </row>
    <row r="836" spans="1:3">
      <c r="A836" s="3">
        <v>63.77</v>
      </c>
      <c r="B836" s="4">
        <v>2</v>
      </c>
      <c r="C836" s="4">
        <v>2</v>
      </c>
    </row>
    <row r="837" spans="1:3">
      <c r="A837" s="3">
        <v>63.8</v>
      </c>
      <c r="B837" s="4">
        <v>4</v>
      </c>
      <c r="C837" s="4">
        <v>4</v>
      </c>
    </row>
    <row r="838" spans="1:3">
      <c r="A838" s="3">
        <v>63.83</v>
      </c>
      <c r="B838" s="4">
        <v>1</v>
      </c>
      <c r="C838" s="4">
        <v>1</v>
      </c>
    </row>
    <row r="839" spans="1:3">
      <c r="A839" s="3">
        <v>63.88</v>
      </c>
      <c r="B839" s="4">
        <v>1</v>
      </c>
      <c r="C839" s="4">
        <v>1</v>
      </c>
    </row>
    <row r="840" spans="1:3">
      <c r="A840" s="3">
        <v>63.9</v>
      </c>
      <c r="B840" s="4">
        <v>1</v>
      </c>
      <c r="C840" s="4">
        <v>1</v>
      </c>
    </row>
    <row r="841" spans="1:3">
      <c r="A841" s="3">
        <v>64.02</v>
      </c>
      <c r="B841" s="4">
        <v>1</v>
      </c>
      <c r="C841" s="4">
        <v>1</v>
      </c>
    </row>
    <row r="842" spans="1:3">
      <c r="A842" s="3">
        <v>64.03</v>
      </c>
      <c r="B842" s="4">
        <v>1</v>
      </c>
      <c r="C842" s="4">
        <v>1</v>
      </c>
    </row>
    <row r="843" spans="1:3">
      <c r="A843" s="3">
        <v>64.05</v>
      </c>
      <c r="B843" s="4">
        <v>2</v>
      </c>
      <c r="C843" s="4">
        <v>2</v>
      </c>
    </row>
    <row r="844" spans="1:3">
      <c r="A844" s="3">
        <v>64.069999999999993</v>
      </c>
      <c r="B844" s="4">
        <v>3</v>
      </c>
      <c r="C844" s="4">
        <v>3</v>
      </c>
    </row>
    <row r="845" spans="1:3">
      <c r="A845" s="3">
        <v>64.099999999999994</v>
      </c>
      <c r="B845" s="4">
        <v>2</v>
      </c>
      <c r="C845" s="4">
        <v>2</v>
      </c>
    </row>
    <row r="846" spans="1:3">
      <c r="A846" s="3">
        <v>64.150000000000006</v>
      </c>
      <c r="B846" s="4">
        <v>1</v>
      </c>
      <c r="C846" s="4">
        <v>1</v>
      </c>
    </row>
    <row r="847" spans="1:3">
      <c r="A847" s="3">
        <v>64.17</v>
      </c>
      <c r="B847" s="4">
        <v>1</v>
      </c>
      <c r="C847" s="4">
        <v>1</v>
      </c>
    </row>
    <row r="848" spans="1:3">
      <c r="A848" s="3">
        <v>64.2</v>
      </c>
      <c r="B848" s="4">
        <v>1</v>
      </c>
      <c r="C848" s="4">
        <v>1</v>
      </c>
    </row>
    <row r="849" spans="1:3">
      <c r="A849" s="3">
        <v>64.23</v>
      </c>
      <c r="B849" s="4">
        <v>2</v>
      </c>
      <c r="C849" s="4">
        <v>2</v>
      </c>
    </row>
    <row r="850" spans="1:3">
      <c r="A850" s="3">
        <v>64.400000000000006</v>
      </c>
      <c r="B850" s="4">
        <v>2</v>
      </c>
      <c r="C850" s="4">
        <v>2</v>
      </c>
    </row>
    <row r="851" spans="1:3">
      <c r="A851" s="3">
        <v>64.430000000000007</v>
      </c>
      <c r="B851" s="4">
        <v>1</v>
      </c>
      <c r="C851" s="4">
        <v>1</v>
      </c>
    </row>
    <row r="852" spans="1:3">
      <c r="A852" s="3">
        <v>64.47</v>
      </c>
      <c r="B852" s="4">
        <v>1</v>
      </c>
      <c r="C852" s="4">
        <v>1</v>
      </c>
    </row>
    <row r="853" spans="1:3">
      <c r="A853" s="3">
        <v>64.48</v>
      </c>
      <c r="B853" s="4">
        <v>1</v>
      </c>
      <c r="C853" s="4">
        <v>1</v>
      </c>
    </row>
    <row r="854" spans="1:3">
      <c r="A854" s="3">
        <v>64.5</v>
      </c>
      <c r="B854" s="4">
        <v>7</v>
      </c>
      <c r="C854" s="4">
        <v>7</v>
      </c>
    </row>
    <row r="855" spans="1:3">
      <c r="A855" s="3">
        <v>64.650000000000006</v>
      </c>
      <c r="B855" s="4">
        <v>2</v>
      </c>
      <c r="C855" s="4">
        <v>2</v>
      </c>
    </row>
    <row r="856" spans="1:3">
      <c r="A856" s="3">
        <v>64.67</v>
      </c>
      <c r="B856" s="4">
        <v>2</v>
      </c>
      <c r="C856" s="4">
        <v>2</v>
      </c>
    </row>
    <row r="857" spans="1:3">
      <c r="A857" s="3">
        <v>64.7</v>
      </c>
      <c r="B857" s="4">
        <v>1</v>
      </c>
      <c r="C857" s="4">
        <v>1</v>
      </c>
    </row>
    <row r="858" spans="1:3">
      <c r="A858" s="3">
        <v>64.72</v>
      </c>
      <c r="B858" s="4">
        <v>1</v>
      </c>
      <c r="C858" s="4">
        <v>1</v>
      </c>
    </row>
    <row r="859" spans="1:3">
      <c r="A859" s="3">
        <v>64.75</v>
      </c>
      <c r="B859" s="4">
        <v>1</v>
      </c>
      <c r="C859" s="4">
        <v>1</v>
      </c>
    </row>
    <row r="860" spans="1:3">
      <c r="A860" s="3">
        <v>64.8</v>
      </c>
      <c r="B860" s="4">
        <v>3</v>
      </c>
      <c r="C860" s="4">
        <v>3</v>
      </c>
    </row>
    <row r="861" spans="1:3">
      <c r="A861" s="3">
        <v>64.819999999999993</v>
      </c>
      <c r="B861" s="4">
        <v>1</v>
      </c>
      <c r="C861" s="4">
        <v>1</v>
      </c>
    </row>
    <row r="862" spans="1:3">
      <c r="A862" s="3">
        <v>64.83</v>
      </c>
      <c r="B862" s="4">
        <v>2</v>
      </c>
      <c r="C862" s="4">
        <v>2</v>
      </c>
    </row>
    <row r="863" spans="1:3">
      <c r="A863" s="3">
        <v>64.900000000000006</v>
      </c>
      <c r="B863" s="4">
        <v>1</v>
      </c>
      <c r="C863" s="4">
        <v>1</v>
      </c>
    </row>
    <row r="864" spans="1:3">
      <c r="A864" s="3">
        <v>64.92</v>
      </c>
      <c r="B864" s="4">
        <v>1</v>
      </c>
      <c r="C864" s="4">
        <v>1</v>
      </c>
    </row>
    <row r="865" spans="1:3">
      <c r="A865" s="3">
        <v>64.95</v>
      </c>
      <c r="B865" s="4">
        <v>1</v>
      </c>
      <c r="C865" s="4">
        <v>1</v>
      </c>
    </row>
    <row r="866" spans="1:3">
      <c r="A866" s="3">
        <v>64.97</v>
      </c>
      <c r="B866" s="4">
        <v>1</v>
      </c>
      <c r="C866" s="4">
        <v>1</v>
      </c>
    </row>
    <row r="867" spans="1:3">
      <c r="A867" s="3">
        <v>65</v>
      </c>
      <c r="B867" s="4">
        <v>6</v>
      </c>
      <c r="C867" s="4">
        <v>6</v>
      </c>
    </row>
    <row r="868" spans="1:3">
      <c r="A868" s="3">
        <v>65.02</v>
      </c>
      <c r="B868" s="4">
        <v>1</v>
      </c>
      <c r="C868" s="4">
        <v>1</v>
      </c>
    </row>
    <row r="869" spans="1:3">
      <c r="A869" s="3">
        <v>65.099999999999994</v>
      </c>
      <c r="B869" s="4">
        <v>7</v>
      </c>
      <c r="C869" s="4">
        <v>7</v>
      </c>
    </row>
    <row r="870" spans="1:3">
      <c r="A870" s="3">
        <v>65.150000000000006</v>
      </c>
      <c r="B870" s="4">
        <v>1</v>
      </c>
      <c r="C870" s="4">
        <v>1</v>
      </c>
    </row>
    <row r="871" spans="1:3">
      <c r="A871" s="3">
        <v>65.17</v>
      </c>
      <c r="B871" s="4">
        <v>1</v>
      </c>
      <c r="C871" s="4">
        <v>1</v>
      </c>
    </row>
    <row r="872" spans="1:3">
      <c r="A872" s="3">
        <v>65.2</v>
      </c>
      <c r="B872" s="4">
        <v>2</v>
      </c>
      <c r="C872" s="4">
        <v>2</v>
      </c>
    </row>
    <row r="873" spans="1:3">
      <c r="A873" s="3">
        <v>65.27</v>
      </c>
      <c r="B873" s="4">
        <v>1</v>
      </c>
      <c r="C873" s="4">
        <v>1</v>
      </c>
    </row>
    <row r="874" spans="1:3">
      <c r="A874" s="3">
        <v>65.3</v>
      </c>
      <c r="B874" s="4">
        <v>1</v>
      </c>
      <c r="C874" s="4">
        <v>1</v>
      </c>
    </row>
    <row r="875" spans="1:3">
      <c r="A875" s="3">
        <v>65.349999999999994</v>
      </c>
      <c r="B875" s="4">
        <v>2</v>
      </c>
      <c r="C875" s="4">
        <v>2</v>
      </c>
    </row>
    <row r="876" spans="1:3">
      <c r="A876" s="3">
        <v>65.5</v>
      </c>
      <c r="B876" s="4">
        <v>1</v>
      </c>
      <c r="C876" s="4">
        <v>1</v>
      </c>
    </row>
    <row r="877" spans="1:3">
      <c r="A877" s="3">
        <v>65.52</v>
      </c>
      <c r="B877" s="4">
        <v>1</v>
      </c>
      <c r="C877" s="4">
        <v>1</v>
      </c>
    </row>
    <row r="878" spans="1:3">
      <c r="A878" s="3">
        <v>65.599999999999994</v>
      </c>
      <c r="B878" s="4">
        <v>1</v>
      </c>
      <c r="C878" s="4">
        <v>1</v>
      </c>
    </row>
    <row r="879" spans="1:3">
      <c r="A879" s="3">
        <v>65.62</v>
      </c>
      <c r="B879" s="4">
        <v>1</v>
      </c>
      <c r="C879" s="4">
        <v>1</v>
      </c>
    </row>
    <row r="880" spans="1:3">
      <c r="A880" s="3">
        <v>65.63</v>
      </c>
      <c r="B880" s="4">
        <v>1</v>
      </c>
      <c r="C880" s="4">
        <v>1</v>
      </c>
    </row>
    <row r="881" spans="1:3">
      <c r="A881" s="3">
        <v>65.680000000000007</v>
      </c>
      <c r="B881" s="4">
        <v>1</v>
      </c>
      <c r="C881" s="4">
        <v>1</v>
      </c>
    </row>
    <row r="882" spans="1:3">
      <c r="A882" s="3">
        <v>65.73</v>
      </c>
      <c r="B882" s="4">
        <v>1</v>
      </c>
      <c r="C882" s="4">
        <v>1</v>
      </c>
    </row>
    <row r="883" spans="1:3">
      <c r="A883" s="3">
        <v>65.75</v>
      </c>
      <c r="B883" s="4">
        <v>3</v>
      </c>
      <c r="C883" s="4">
        <v>3</v>
      </c>
    </row>
    <row r="884" spans="1:3">
      <c r="A884" s="3">
        <v>65.77</v>
      </c>
      <c r="B884" s="4">
        <v>2</v>
      </c>
      <c r="C884" s="4">
        <v>2</v>
      </c>
    </row>
    <row r="885" spans="1:3">
      <c r="A885" s="3">
        <v>65.8</v>
      </c>
      <c r="B885" s="4">
        <v>1</v>
      </c>
      <c r="C885" s="4">
        <v>1</v>
      </c>
    </row>
    <row r="886" spans="1:3">
      <c r="A886" s="3">
        <v>65.819999999999993</v>
      </c>
      <c r="B886" s="4">
        <v>7</v>
      </c>
      <c r="C886" s="4">
        <v>7</v>
      </c>
    </row>
    <row r="887" spans="1:3">
      <c r="A887" s="3">
        <v>65.83</v>
      </c>
      <c r="B887" s="4">
        <v>1</v>
      </c>
      <c r="C887" s="4">
        <v>1</v>
      </c>
    </row>
    <row r="888" spans="1:3">
      <c r="A888" s="3">
        <v>65.849999999999994</v>
      </c>
      <c r="B888" s="4">
        <v>3</v>
      </c>
      <c r="C888" s="4">
        <v>3</v>
      </c>
    </row>
    <row r="889" spans="1:3">
      <c r="A889" s="3">
        <v>65.87</v>
      </c>
      <c r="B889" s="4">
        <v>5</v>
      </c>
      <c r="C889" s="4">
        <v>5</v>
      </c>
    </row>
    <row r="890" spans="1:3">
      <c r="A890" s="3">
        <v>65.98</v>
      </c>
      <c r="B890" s="4">
        <v>1</v>
      </c>
      <c r="C890" s="4">
        <v>1</v>
      </c>
    </row>
    <row r="891" spans="1:3">
      <c r="A891" s="3">
        <v>66</v>
      </c>
      <c r="B891" s="4">
        <v>3</v>
      </c>
      <c r="C891" s="4">
        <v>3</v>
      </c>
    </row>
    <row r="892" spans="1:3">
      <c r="A892" s="3">
        <v>66.3</v>
      </c>
      <c r="B892" s="4">
        <v>1</v>
      </c>
      <c r="C892" s="4">
        <v>1</v>
      </c>
    </row>
    <row r="893" spans="1:3">
      <c r="A893" s="3">
        <v>66.33</v>
      </c>
      <c r="B893" s="4">
        <v>1</v>
      </c>
      <c r="C893" s="4">
        <v>1</v>
      </c>
    </row>
    <row r="894" spans="1:3">
      <c r="A894" s="3">
        <v>66.400000000000006</v>
      </c>
      <c r="B894" s="4">
        <v>1</v>
      </c>
      <c r="C894" s="4">
        <v>1</v>
      </c>
    </row>
    <row r="895" spans="1:3">
      <c r="A895" s="3">
        <v>66.5</v>
      </c>
      <c r="B895" s="4">
        <v>4</v>
      </c>
      <c r="C895" s="4">
        <v>4</v>
      </c>
    </row>
    <row r="896" spans="1:3">
      <c r="A896" s="3">
        <v>66.7</v>
      </c>
      <c r="B896" s="4">
        <v>2</v>
      </c>
      <c r="C896" s="4">
        <v>2</v>
      </c>
    </row>
    <row r="897" spans="1:3">
      <c r="A897" s="3">
        <v>66.77</v>
      </c>
      <c r="B897" s="4">
        <v>1</v>
      </c>
      <c r="C897" s="4">
        <v>1</v>
      </c>
    </row>
    <row r="898" spans="1:3">
      <c r="A898" s="3">
        <v>66.78</v>
      </c>
      <c r="B898" s="4">
        <v>2</v>
      </c>
      <c r="C898" s="4">
        <v>2</v>
      </c>
    </row>
    <row r="899" spans="1:3">
      <c r="A899" s="3">
        <v>66.8</v>
      </c>
      <c r="B899" s="4">
        <v>1</v>
      </c>
      <c r="C899" s="4">
        <v>1</v>
      </c>
    </row>
    <row r="900" spans="1:3">
      <c r="A900" s="3">
        <v>66.819999999999993</v>
      </c>
      <c r="B900" s="4">
        <v>2</v>
      </c>
      <c r="C900" s="4">
        <v>2</v>
      </c>
    </row>
    <row r="901" spans="1:3">
      <c r="A901" s="3">
        <v>66.930000000000007</v>
      </c>
      <c r="B901" s="4">
        <v>1</v>
      </c>
      <c r="C901" s="4">
        <v>1</v>
      </c>
    </row>
    <row r="902" spans="1:3">
      <c r="A902" s="3">
        <v>66.97</v>
      </c>
      <c r="B902" s="4">
        <v>1</v>
      </c>
      <c r="C902" s="4">
        <v>1</v>
      </c>
    </row>
    <row r="903" spans="1:3">
      <c r="A903" s="3">
        <v>67.099999999999994</v>
      </c>
      <c r="B903" s="4">
        <v>1</v>
      </c>
      <c r="C903" s="4">
        <v>1</v>
      </c>
    </row>
    <row r="904" spans="1:3">
      <c r="A904" s="3">
        <v>67.650000000000006</v>
      </c>
      <c r="B904" s="4">
        <v>1</v>
      </c>
      <c r="C904" s="4">
        <v>1</v>
      </c>
    </row>
    <row r="905" spans="1:3">
      <c r="A905" s="3">
        <v>67.95</v>
      </c>
      <c r="B905" s="4">
        <v>1</v>
      </c>
      <c r="C905" s="4">
        <v>1</v>
      </c>
    </row>
    <row r="906" spans="1:3">
      <c r="A906" s="3">
        <v>68.13</v>
      </c>
      <c r="B906" s="4">
        <v>1</v>
      </c>
      <c r="C906" s="4">
        <v>1</v>
      </c>
    </row>
    <row r="907" spans="1:3">
      <c r="A907" s="3">
        <v>68.900000000000006</v>
      </c>
      <c r="B907" s="4">
        <v>1</v>
      </c>
      <c r="C907" s="4">
        <v>1</v>
      </c>
    </row>
    <row r="908" spans="1:3">
      <c r="A908" s="3">
        <v>68.97</v>
      </c>
      <c r="B908" s="4">
        <v>1</v>
      </c>
      <c r="C908" s="4">
        <v>1</v>
      </c>
    </row>
    <row r="909" spans="1:3">
      <c r="A909" s="3">
        <v>69.28</v>
      </c>
      <c r="B909" s="4">
        <v>1</v>
      </c>
      <c r="C909" s="4">
        <v>1</v>
      </c>
    </row>
    <row r="910" spans="1:3">
      <c r="A910" s="3">
        <v>69.38</v>
      </c>
      <c r="B910" s="4">
        <v>1</v>
      </c>
      <c r="C910" s="4">
        <v>1</v>
      </c>
    </row>
    <row r="911" spans="1:3">
      <c r="A911" s="3">
        <v>69.400000000000006</v>
      </c>
      <c r="B911" s="4">
        <v>1</v>
      </c>
      <c r="C911" s="4">
        <v>1</v>
      </c>
    </row>
    <row r="912" spans="1:3">
      <c r="A912" s="3">
        <v>69.52</v>
      </c>
      <c r="B912" s="4">
        <v>1</v>
      </c>
      <c r="C912" s="4">
        <v>1</v>
      </c>
    </row>
    <row r="913" spans="1:3">
      <c r="A913" s="3">
        <v>69.63</v>
      </c>
      <c r="B913" s="4">
        <v>1</v>
      </c>
      <c r="C913" s="4">
        <v>1</v>
      </c>
    </row>
    <row r="914" spans="1:3">
      <c r="A914" s="3">
        <v>69.900000000000006</v>
      </c>
      <c r="B914" s="4">
        <v>2</v>
      </c>
      <c r="C914" s="4">
        <v>2</v>
      </c>
    </row>
    <row r="915" spans="1:3">
      <c r="A915" s="3">
        <v>69.92</v>
      </c>
      <c r="B915" s="4">
        <v>2</v>
      </c>
      <c r="C915" s="4">
        <v>2</v>
      </c>
    </row>
    <row r="916" spans="1:3">
      <c r="A916" s="3">
        <v>70.3</v>
      </c>
      <c r="B916" s="4">
        <v>1</v>
      </c>
      <c r="C916" s="4">
        <v>1</v>
      </c>
    </row>
    <row r="917" spans="1:3">
      <c r="A917" s="3">
        <v>71.08</v>
      </c>
      <c r="B917" s="4">
        <v>2</v>
      </c>
      <c r="C917" s="4">
        <v>2</v>
      </c>
    </row>
    <row r="918" spans="1:3">
      <c r="A918" s="3" t="s">
        <v>4131</v>
      </c>
      <c r="B918" s="4">
        <v>3536</v>
      </c>
      <c r="C918" s="4">
        <v>3536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EF453-0118-4F1B-AFDD-DA9D4692C232}">
  <dimension ref="A1:F155"/>
  <sheetViews>
    <sheetView workbookViewId="0">
      <selection activeCell="B9" sqref="B9"/>
    </sheetView>
  </sheetViews>
  <sheetFormatPr defaultRowHeight="15"/>
  <cols>
    <col min="1" max="1" width="30.28515625" bestFit="1" customWidth="1"/>
    <col min="2" max="2" width="32.5703125" bestFit="1" customWidth="1"/>
    <col min="3" max="3" width="5.5703125" bestFit="1" customWidth="1"/>
    <col min="4" max="4" width="9.5703125" bestFit="1" customWidth="1"/>
    <col min="5" max="5" width="7.28515625" bestFit="1" customWidth="1"/>
    <col min="6" max="6" width="11.28515625" bestFit="1" customWidth="1"/>
    <col min="7" max="13" width="16.28515625" bestFit="1" customWidth="1"/>
    <col min="14" max="14" width="11.28515625" bestFit="1" customWidth="1"/>
  </cols>
  <sheetData>
    <row r="1" spans="1:6">
      <c r="A1" s="2" t="s">
        <v>4135</v>
      </c>
      <c r="B1" s="2" t="s">
        <v>4135</v>
      </c>
    </row>
    <row r="2" spans="1:6">
      <c r="A2" s="2" t="s">
        <v>4137</v>
      </c>
      <c r="B2" t="s">
        <v>27</v>
      </c>
      <c r="C2" t="s">
        <v>35</v>
      </c>
      <c r="D2" t="s">
        <v>52</v>
      </c>
      <c r="E2" t="s">
        <v>4136</v>
      </c>
      <c r="F2" t="s">
        <v>4131</v>
      </c>
    </row>
    <row r="3" spans="1:6">
      <c r="A3" s="3">
        <v>1</v>
      </c>
      <c r="B3" s="4">
        <v>6</v>
      </c>
      <c r="C3" s="4">
        <v>176</v>
      </c>
      <c r="D3" s="4">
        <v>15</v>
      </c>
      <c r="E3" s="4"/>
      <c r="F3" s="4">
        <v>197</v>
      </c>
    </row>
    <row r="4" spans="1:6">
      <c r="A4" s="3">
        <v>2</v>
      </c>
      <c r="B4" s="4">
        <v>7</v>
      </c>
      <c r="C4" s="4">
        <v>123</v>
      </c>
      <c r="D4" s="4">
        <v>2</v>
      </c>
      <c r="E4" s="4"/>
      <c r="F4" s="4">
        <v>132</v>
      </c>
    </row>
    <row r="5" spans="1:6">
      <c r="A5" s="3">
        <v>3</v>
      </c>
      <c r="B5" s="4">
        <v>11</v>
      </c>
      <c r="C5" s="4">
        <v>95</v>
      </c>
      <c r="D5" s="4">
        <v>5</v>
      </c>
      <c r="E5" s="4"/>
      <c r="F5" s="4">
        <v>111</v>
      </c>
    </row>
    <row r="6" spans="1:6">
      <c r="A6" s="3">
        <v>4</v>
      </c>
      <c r="B6" s="4">
        <v>6</v>
      </c>
      <c r="C6" s="4">
        <v>92</v>
      </c>
      <c r="D6" s="4">
        <v>12</v>
      </c>
      <c r="E6" s="4"/>
      <c r="F6" s="4">
        <v>110</v>
      </c>
    </row>
    <row r="7" spans="1:6">
      <c r="A7" s="3">
        <v>5</v>
      </c>
      <c r="B7" s="4">
        <v>6</v>
      </c>
      <c r="C7" s="4">
        <v>141</v>
      </c>
      <c r="D7" s="4">
        <v>7</v>
      </c>
      <c r="E7" s="4"/>
      <c r="F7" s="4">
        <v>154</v>
      </c>
    </row>
    <row r="8" spans="1:6">
      <c r="A8" s="3">
        <v>6</v>
      </c>
      <c r="B8" s="4">
        <v>2</v>
      </c>
      <c r="C8" s="4">
        <v>87</v>
      </c>
      <c r="D8" s="4">
        <v>3</v>
      </c>
      <c r="E8" s="4"/>
      <c r="F8" s="4">
        <v>92</v>
      </c>
    </row>
    <row r="9" spans="1:6">
      <c r="A9" s="3">
        <v>7</v>
      </c>
      <c r="B9" s="4">
        <v>13</v>
      </c>
      <c r="C9" s="4">
        <v>94</v>
      </c>
      <c r="D9" s="4">
        <v>4</v>
      </c>
      <c r="E9" s="4"/>
      <c r="F9" s="4">
        <v>111</v>
      </c>
    </row>
    <row r="10" spans="1:6">
      <c r="A10" s="3">
        <v>8</v>
      </c>
      <c r="B10" s="4">
        <v>9</v>
      </c>
      <c r="C10" s="4">
        <v>94</v>
      </c>
      <c r="D10" s="4">
        <v>3</v>
      </c>
      <c r="E10" s="4"/>
      <c r="F10" s="4">
        <v>106</v>
      </c>
    </row>
    <row r="11" spans="1:6">
      <c r="A11" s="3">
        <v>9</v>
      </c>
      <c r="B11" s="4">
        <v>7</v>
      </c>
      <c r="C11" s="4">
        <v>93</v>
      </c>
      <c r="D11" s="4">
        <v>5</v>
      </c>
      <c r="E11" s="4"/>
      <c r="F11" s="4">
        <v>105</v>
      </c>
    </row>
    <row r="12" spans="1:6">
      <c r="A12" s="3">
        <v>10</v>
      </c>
      <c r="B12" s="4">
        <v>9</v>
      </c>
      <c r="C12" s="4">
        <v>138</v>
      </c>
      <c r="D12" s="4">
        <v>4</v>
      </c>
      <c r="E12" s="4"/>
      <c r="F12" s="4">
        <v>151</v>
      </c>
    </row>
    <row r="13" spans="1:6">
      <c r="A13" s="3">
        <v>11</v>
      </c>
      <c r="B13" s="4">
        <v>6</v>
      </c>
      <c r="C13" s="4">
        <v>95</v>
      </c>
      <c r="D13" s="4">
        <v>4</v>
      </c>
      <c r="E13" s="4"/>
      <c r="F13" s="4">
        <v>105</v>
      </c>
    </row>
    <row r="14" spans="1:6">
      <c r="A14" s="3">
        <v>12</v>
      </c>
      <c r="B14" s="4">
        <v>8</v>
      </c>
      <c r="C14" s="4">
        <v>119</v>
      </c>
      <c r="D14" s="4">
        <v>1</v>
      </c>
      <c r="E14" s="4"/>
      <c r="F14" s="4">
        <v>128</v>
      </c>
    </row>
    <row r="15" spans="1:6">
      <c r="A15" s="3">
        <v>13</v>
      </c>
      <c r="B15" s="4">
        <v>11</v>
      </c>
      <c r="C15" s="4">
        <v>81</v>
      </c>
      <c r="D15" s="4">
        <v>4</v>
      </c>
      <c r="E15" s="4"/>
      <c r="F15" s="4">
        <v>96</v>
      </c>
    </row>
    <row r="16" spans="1:6">
      <c r="A16" s="3">
        <v>14</v>
      </c>
      <c r="B16" s="4">
        <v>4</v>
      </c>
      <c r="C16" s="4">
        <v>112</v>
      </c>
      <c r="D16" s="4">
        <v>5</v>
      </c>
      <c r="E16" s="4"/>
      <c r="F16" s="4">
        <v>121</v>
      </c>
    </row>
    <row r="17" spans="1:6">
      <c r="A17" s="3">
        <v>15</v>
      </c>
      <c r="B17" s="4">
        <v>17</v>
      </c>
      <c r="C17" s="4">
        <v>390</v>
      </c>
      <c r="D17" s="4">
        <v>16</v>
      </c>
      <c r="E17" s="4"/>
      <c r="F17" s="4">
        <v>423</v>
      </c>
    </row>
    <row r="18" spans="1:6">
      <c r="A18" s="3">
        <v>16</v>
      </c>
      <c r="B18" s="4">
        <v>5</v>
      </c>
      <c r="C18" s="4">
        <v>110</v>
      </c>
      <c r="D18" s="4">
        <v>4</v>
      </c>
      <c r="E18" s="4"/>
      <c r="F18" s="4">
        <v>119</v>
      </c>
    </row>
    <row r="19" spans="1:6">
      <c r="A19" s="3">
        <v>17</v>
      </c>
      <c r="B19" s="4">
        <v>6</v>
      </c>
      <c r="C19" s="4">
        <v>107</v>
      </c>
      <c r="D19" s="4">
        <v>4</v>
      </c>
      <c r="E19" s="4"/>
      <c r="F19" s="4">
        <v>117</v>
      </c>
    </row>
    <row r="20" spans="1:6">
      <c r="A20" s="3">
        <v>18</v>
      </c>
      <c r="B20" s="4">
        <v>3</v>
      </c>
      <c r="C20" s="4">
        <v>97</v>
      </c>
      <c r="D20" s="4">
        <v>5</v>
      </c>
      <c r="E20" s="4"/>
      <c r="F20" s="4">
        <v>105</v>
      </c>
    </row>
    <row r="21" spans="1:6">
      <c r="A21" s="3">
        <v>19</v>
      </c>
      <c r="B21" s="4">
        <v>13</v>
      </c>
      <c r="C21" s="4">
        <v>94</v>
      </c>
      <c r="D21" s="4">
        <v>5</v>
      </c>
      <c r="E21" s="4"/>
      <c r="F21" s="4">
        <v>112</v>
      </c>
    </row>
    <row r="22" spans="1:6">
      <c r="A22" s="3">
        <v>20</v>
      </c>
      <c r="B22" s="4">
        <v>13</v>
      </c>
      <c r="C22" s="4">
        <v>160</v>
      </c>
      <c r="D22" s="4">
        <v>6</v>
      </c>
      <c r="E22" s="4"/>
      <c r="F22" s="4">
        <v>179</v>
      </c>
    </row>
    <row r="23" spans="1:6">
      <c r="A23" s="3">
        <v>21</v>
      </c>
      <c r="B23" s="4">
        <v>8</v>
      </c>
      <c r="C23" s="4">
        <v>94</v>
      </c>
      <c r="D23" s="4">
        <v>4</v>
      </c>
      <c r="E23" s="4"/>
      <c r="F23" s="4">
        <v>106</v>
      </c>
    </row>
    <row r="24" spans="1:6">
      <c r="A24" s="3">
        <v>22</v>
      </c>
      <c r="B24" s="4">
        <v>17</v>
      </c>
      <c r="C24" s="4">
        <v>89</v>
      </c>
      <c r="D24" s="4">
        <v>2</v>
      </c>
      <c r="E24" s="4"/>
      <c r="F24" s="4">
        <v>108</v>
      </c>
    </row>
    <row r="25" spans="1:6">
      <c r="A25" s="3">
        <v>23</v>
      </c>
      <c r="B25" s="4">
        <v>11</v>
      </c>
      <c r="C25" s="4">
        <v>92</v>
      </c>
      <c r="D25" s="4">
        <v>7</v>
      </c>
      <c r="E25" s="4"/>
      <c r="F25" s="4">
        <v>110</v>
      </c>
    </row>
    <row r="26" spans="1:6">
      <c r="A26" s="3">
        <v>24</v>
      </c>
      <c r="B26" s="4">
        <v>9</v>
      </c>
      <c r="C26" s="4">
        <v>87</v>
      </c>
      <c r="D26" s="4">
        <v>6</v>
      </c>
      <c r="E26" s="4"/>
      <c r="F26" s="4">
        <v>102</v>
      </c>
    </row>
    <row r="27" spans="1:6">
      <c r="A27" s="3">
        <v>25</v>
      </c>
      <c r="B27" s="4">
        <v>8</v>
      </c>
      <c r="C27" s="4">
        <v>133</v>
      </c>
      <c r="D27" s="4">
        <v>6</v>
      </c>
      <c r="E27" s="4"/>
      <c r="F27" s="4">
        <v>147</v>
      </c>
    </row>
    <row r="28" spans="1:6">
      <c r="A28" s="3">
        <v>26</v>
      </c>
      <c r="B28" s="4">
        <v>5</v>
      </c>
      <c r="C28" s="4">
        <v>94</v>
      </c>
      <c r="D28" s="4">
        <v>1</v>
      </c>
      <c r="E28" s="4"/>
      <c r="F28" s="4">
        <v>100</v>
      </c>
    </row>
    <row r="29" spans="1:6">
      <c r="A29" s="3">
        <v>27</v>
      </c>
      <c r="B29" s="4">
        <v>7</v>
      </c>
      <c r="C29" s="4">
        <v>98</v>
      </c>
      <c r="D29" s="4">
        <v>3</v>
      </c>
      <c r="E29" s="4"/>
      <c r="F29" s="4">
        <v>108</v>
      </c>
    </row>
    <row r="30" spans="1:6">
      <c r="A30" s="3">
        <v>28</v>
      </c>
      <c r="B30" s="4">
        <v>7</v>
      </c>
      <c r="C30" s="4">
        <v>111</v>
      </c>
      <c r="D30" s="4">
        <v>3</v>
      </c>
      <c r="E30" s="4"/>
      <c r="F30" s="4">
        <v>121</v>
      </c>
    </row>
    <row r="31" spans="1:6">
      <c r="A31" s="3">
        <v>29</v>
      </c>
      <c r="B31" s="4">
        <v>5</v>
      </c>
      <c r="C31" s="4">
        <v>78</v>
      </c>
      <c r="D31" s="4">
        <v>5</v>
      </c>
      <c r="E31" s="4"/>
      <c r="F31" s="4">
        <v>88</v>
      </c>
    </row>
    <row r="32" spans="1:6">
      <c r="A32" s="3">
        <v>30</v>
      </c>
      <c r="B32" s="4">
        <v>7</v>
      </c>
      <c r="C32" s="4">
        <v>114</v>
      </c>
      <c r="D32" s="4">
        <v>5</v>
      </c>
      <c r="E32" s="4"/>
      <c r="F32" s="4">
        <v>126</v>
      </c>
    </row>
    <row r="33" spans="1:6">
      <c r="A33" s="3">
        <v>31</v>
      </c>
      <c r="B33" s="4">
        <v>4</v>
      </c>
      <c r="C33" s="4">
        <v>48</v>
      </c>
      <c r="D33" s="4">
        <v>4</v>
      </c>
      <c r="E33" s="4"/>
      <c r="F33" s="4">
        <v>56</v>
      </c>
    </row>
    <row r="34" spans="1:6">
      <c r="A34" s="3" t="s">
        <v>4136</v>
      </c>
      <c r="B34" s="4"/>
      <c r="C34" s="4"/>
      <c r="D34" s="4"/>
      <c r="E34" s="4"/>
      <c r="F34" s="4"/>
    </row>
    <row r="35" spans="1:6">
      <c r="A35" s="3" t="s">
        <v>4131</v>
      </c>
      <c r="B35" s="4">
        <v>250</v>
      </c>
      <c r="C35" s="4">
        <v>3536</v>
      </c>
      <c r="D35" s="4">
        <v>160</v>
      </c>
      <c r="E35" s="4"/>
      <c r="F35" s="4">
        <v>3946</v>
      </c>
    </row>
    <row r="37" spans="1:6">
      <c r="A37" s="2" t="s">
        <v>4142</v>
      </c>
      <c r="B37" s="2" t="s">
        <v>4135</v>
      </c>
    </row>
    <row r="38" spans="1:6">
      <c r="A38" s="2" t="s">
        <v>4138</v>
      </c>
      <c r="B38" t="s">
        <v>27</v>
      </c>
      <c r="C38" t="s">
        <v>35</v>
      </c>
      <c r="D38" t="s">
        <v>52</v>
      </c>
      <c r="E38" t="s">
        <v>4136</v>
      </c>
      <c r="F38" t="s">
        <v>4131</v>
      </c>
    </row>
    <row r="39" spans="1:6">
      <c r="A39" s="3">
        <v>1</v>
      </c>
      <c r="B39" s="4">
        <v>5</v>
      </c>
      <c r="C39" s="4">
        <v>152</v>
      </c>
      <c r="D39" s="4">
        <v>8</v>
      </c>
      <c r="E39" s="4"/>
      <c r="F39" s="4">
        <v>165</v>
      </c>
    </row>
    <row r="40" spans="1:6">
      <c r="A40" s="3">
        <v>2</v>
      </c>
      <c r="B40" s="4">
        <v>9</v>
      </c>
      <c r="C40" s="4">
        <v>141</v>
      </c>
      <c r="D40" s="4">
        <v>5</v>
      </c>
      <c r="E40" s="4"/>
      <c r="F40" s="4">
        <v>155</v>
      </c>
    </row>
    <row r="41" spans="1:6">
      <c r="A41" s="3">
        <v>3</v>
      </c>
      <c r="B41" s="4">
        <v>11</v>
      </c>
      <c r="C41" s="4">
        <v>217</v>
      </c>
      <c r="D41" s="4">
        <v>15</v>
      </c>
      <c r="E41" s="4"/>
      <c r="F41" s="4">
        <v>243</v>
      </c>
    </row>
    <row r="42" spans="1:6">
      <c r="A42" s="3">
        <v>4</v>
      </c>
      <c r="B42" s="4">
        <v>8</v>
      </c>
      <c r="C42" s="4">
        <v>329</v>
      </c>
      <c r="D42" s="4">
        <v>5</v>
      </c>
      <c r="E42" s="4"/>
      <c r="F42" s="4">
        <v>342</v>
      </c>
    </row>
    <row r="43" spans="1:6">
      <c r="A43" s="3">
        <v>5</v>
      </c>
      <c r="B43" s="4">
        <v>15</v>
      </c>
      <c r="C43" s="4">
        <v>320</v>
      </c>
      <c r="D43" s="4">
        <v>10</v>
      </c>
      <c r="E43" s="4"/>
      <c r="F43" s="4">
        <v>345</v>
      </c>
    </row>
    <row r="44" spans="1:6">
      <c r="A44" s="3">
        <v>6</v>
      </c>
      <c r="B44" s="4">
        <v>36</v>
      </c>
      <c r="C44" s="4">
        <v>582</v>
      </c>
      <c r="D44" s="4">
        <v>17</v>
      </c>
      <c r="E44" s="4"/>
      <c r="F44" s="4">
        <v>635</v>
      </c>
    </row>
    <row r="45" spans="1:6">
      <c r="A45" s="3">
        <v>7</v>
      </c>
      <c r="B45" s="4">
        <v>53</v>
      </c>
      <c r="C45" s="4">
        <v>578</v>
      </c>
      <c r="D45" s="4">
        <v>22</v>
      </c>
      <c r="E45" s="4"/>
      <c r="F45" s="4">
        <v>653</v>
      </c>
    </row>
    <row r="46" spans="1:6">
      <c r="A46" s="3">
        <v>8</v>
      </c>
      <c r="B46" s="4">
        <v>32</v>
      </c>
      <c r="C46" s="4">
        <v>380</v>
      </c>
      <c r="D46" s="4">
        <v>23</v>
      </c>
      <c r="E46" s="4"/>
      <c r="F46" s="4">
        <v>435</v>
      </c>
    </row>
    <row r="47" spans="1:6">
      <c r="A47" s="3">
        <v>9</v>
      </c>
      <c r="B47" s="4">
        <v>27</v>
      </c>
      <c r="C47" s="4">
        <v>231</v>
      </c>
      <c r="D47" s="4">
        <v>17</v>
      </c>
      <c r="E47" s="4"/>
      <c r="F47" s="4">
        <v>275</v>
      </c>
    </row>
    <row r="48" spans="1:6">
      <c r="A48" s="3">
        <v>10</v>
      </c>
      <c r="B48" s="4">
        <v>35</v>
      </c>
      <c r="C48" s="4">
        <v>233</v>
      </c>
      <c r="D48" s="4">
        <v>18</v>
      </c>
      <c r="E48" s="4"/>
      <c r="F48" s="4">
        <v>286</v>
      </c>
    </row>
    <row r="49" spans="1:6">
      <c r="A49" s="3">
        <v>11</v>
      </c>
      <c r="B49" s="4">
        <v>10</v>
      </c>
      <c r="C49" s="4">
        <v>214</v>
      </c>
      <c r="D49" s="4">
        <v>13</v>
      </c>
      <c r="E49" s="4"/>
      <c r="F49" s="4">
        <v>237</v>
      </c>
    </row>
    <row r="50" spans="1:6">
      <c r="A50" s="3">
        <v>12</v>
      </c>
      <c r="B50" s="4">
        <v>9</v>
      </c>
      <c r="C50" s="4">
        <v>159</v>
      </c>
      <c r="D50" s="4">
        <v>7</v>
      </c>
      <c r="E50" s="4"/>
      <c r="F50" s="4">
        <v>175</v>
      </c>
    </row>
    <row r="51" spans="1:6">
      <c r="A51" s="3" t="s">
        <v>4136</v>
      </c>
      <c r="B51" s="4"/>
      <c r="C51" s="4"/>
      <c r="D51" s="4"/>
      <c r="E51" s="4"/>
      <c r="F51" s="4"/>
    </row>
    <row r="52" spans="1:6">
      <c r="A52" s="3" t="s">
        <v>4131</v>
      </c>
      <c r="B52" s="4">
        <v>250</v>
      </c>
      <c r="C52" s="4">
        <v>3536</v>
      </c>
      <c r="D52" s="4">
        <v>160</v>
      </c>
      <c r="E52" s="4"/>
      <c r="F52" s="4">
        <v>3946</v>
      </c>
    </row>
    <row r="54" spans="1:6">
      <c r="A54" s="2" t="s">
        <v>4141</v>
      </c>
      <c r="B54" s="2" t="s">
        <v>4135</v>
      </c>
    </row>
    <row r="55" spans="1:6">
      <c r="A55" s="2" t="s">
        <v>4134</v>
      </c>
      <c r="B55" t="s">
        <v>27</v>
      </c>
      <c r="C55" t="s">
        <v>35</v>
      </c>
      <c r="D55" t="s">
        <v>52</v>
      </c>
      <c r="E55" t="s">
        <v>4136</v>
      </c>
      <c r="F55" t="s">
        <v>4131</v>
      </c>
    </row>
    <row r="56" spans="1:6">
      <c r="A56" s="3">
        <v>1913</v>
      </c>
      <c r="B56" s="4"/>
      <c r="C56" s="4">
        <v>1</v>
      </c>
      <c r="D56" s="4"/>
      <c r="E56" s="4"/>
      <c r="F56" s="4">
        <v>1</v>
      </c>
    </row>
    <row r="57" spans="1:6">
      <c r="A57" s="3">
        <v>1914</v>
      </c>
      <c r="B57" s="4"/>
      <c r="C57" s="4">
        <v>2</v>
      </c>
      <c r="D57" s="4"/>
      <c r="E57" s="4"/>
      <c r="F57" s="4">
        <v>2</v>
      </c>
    </row>
    <row r="58" spans="1:6">
      <c r="A58" s="3">
        <v>1917</v>
      </c>
      <c r="B58" s="4"/>
      <c r="C58" s="4"/>
      <c r="D58" s="4">
        <v>1</v>
      </c>
      <c r="E58" s="4"/>
      <c r="F58" s="4">
        <v>1</v>
      </c>
    </row>
    <row r="59" spans="1:6">
      <c r="A59" s="3">
        <v>1919</v>
      </c>
      <c r="B59" s="4"/>
      <c r="C59" s="4">
        <v>2</v>
      </c>
      <c r="D59" s="4"/>
      <c r="E59" s="4"/>
      <c r="F59" s="4">
        <v>2</v>
      </c>
    </row>
    <row r="60" spans="1:6">
      <c r="A60" s="3">
        <v>1920</v>
      </c>
      <c r="B60" s="4"/>
      <c r="C60" s="4">
        <v>2</v>
      </c>
      <c r="D60" s="4"/>
      <c r="E60" s="4"/>
      <c r="F60" s="4">
        <v>2</v>
      </c>
    </row>
    <row r="61" spans="1:6">
      <c r="A61" s="3">
        <v>1921</v>
      </c>
      <c r="B61" s="4">
        <v>1</v>
      </c>
      <c r="C61" s="4"/>
      <c r="D61" s="4"/>
      <c r="E61" s="4"/>
      <c r="F61" s="4">
        <v>1</v>
      </c>
    </row>
    <row r="62" spans="1:6">
      <c r="A62" s="3">
        <v>1923</v>
      </c>
      <c r="B62" s="4"/>
      <c r="C62" s="4">
        <v>4</v>
      </c>
      <c r="D62" s="4">
        <v>1</v>
      </c>
      <c r="E62" s="4"/>
      <c r="F62" s="4">
        <v>5</v>
      </c>
    </row>
    <row r="63" spans="1:6">
      <c r="A63" s="3">
        <v>1924</v>
      </c>
      <c r="B63" s="4"/>
      <c r="C63" s="4">
        <v>1</v>
      </c>
      <c r="D63" s="4"/>
      <c r="E63" s="4"/>
      <c r="F63" s="4">
        <v>1</v>
      </c>
    </row>
    <row r="64" spans="1:6">
      <c r="A64" s="3">
        <v>1925</v>
      </c>
      <c r="B64" s="4"/>
      <c r="C64" s="4">
        <v>7</v>
      </c>
      <c r="D64" s="4">
        <v>1</v>
      </c>
      <c r="E64" s="4"/>
      <c r="F64" s="4">
        <v>8</v>
      </c>
    </row>
    <row r="65" spans="1:6">
      <c r="A65" s="3">
        <v>1926</v>
      </c>
      <c r="B65" s="4"/>
      <c r="C65" s="4">
        <v>2</v>
      </c>
      <c r="D65" s="4"/>
      <c r="E65" s="4"/>
      <c r="F65" s="4">
        <v>2</v>
      </c>
    </row>
    <row r="66" spans="1:6">
      <c r="A66" s="3">
        <v>1927</v>
      </c>
      <c r="B66" s="4"/>
      <c r="C66" s="4">
        <v>5</v>
      </c>
      <c r="D66" s="4"/>
      <c r="E66" s="4"/>
      <c r="F66" s="4">
        <v>5</v>
      </c>
    </row>
    <row r="67" spans="1:6">
      <c r="A67" s="3">
        <v>1928</v>
      </c>
      <c r="B67" s="4">
        <v>1</v>
      </c>
      <c r="C67" s="4">
        <v>3</v>
      </c>
      <c r="D67" s="4"/>
      <c r="E67" s="4"/>
      <c r="F67" s="4">
        <v>4</v>
      </c>
    </row>
    <row r="68" spans="1:6">
      <c r="A68" s="3">
        <v>1929</v>
      </c>
      <c r="B68" s="4"/>
      <c r="C68" s="4">
        <v>8</v>
      </c>
      <c r="D68" s="4"/>
      <c r="E68" s="4"/>
      <c r="F68" s="4">
        <v>8</v>
      </c>
    </row>
    <row r="69" spans="1:6">
      <c r="A69" s="3">
        <v>1930</v>
      </c>
      <c r="B69" s="4"/>
      <c r="C69" s="4">
        <v>12</v>
      </c>
      <c r="D69" s="4">
        <v>1</v>
      </c>
      <c r="E69" s="4"/>
      <c r="F69" s="4">
        <v>13</v>
      </c>
    </row>
    <row r="70" spans="1:6">
      <c r="A70" s="3">
        <v>1931</v>
      </c>
      <c r="B70" s="4"/>
      <c r="C70" s="4">
        <v>19</v>
      </c>
      <c r="D70" s="4">
        <v>2</v>
      </c>
      <c r="E70" s="4"/>
      <c r="F70" s="4">
        <v>21</v>
      </c>
    </row>
    <row r="71" spans="1:6">
      <c r="A71" s="3">
        <v>1932</v>
      </c>
      <c r="B71" s="4">
        <v>4</v>
      </c>
      <c r="C71" s="4">
        <v>13</v>
      </c>
      <c r="D71" s="4">
        <v>2</v>
      </c>
      <c r="E71" s="4"/>
      <c r="F71" s="4">
        <v>19</v>
      </c>
    </row>
    <row r="72" spans="1:6">
      <c r="A72" s="3">
        <v>1933</v>
      </c>
      <c r="B72" s="4"/>
      <c r="C72" s="4">
        <v>10</v>
      </c>
      <c r="D72" s="4">
        <v>2</v>
      </c>
      <c r="E72" s="4"/>
      <c r="F72" s="4">
        <v>12</v>
      </c>
    </row>
    <row r="73" spans="1:6">
      <c r="A73" s="3">
        <v>1934</v>
      </c>
      <c r="B73" s="4">
        <v>1</v>
      </c>
      <c r="C73" s="4">
        <v>14</v>
      </c>
      <c r="D73" s="4"/>
      <c r="E73" s="4"/>
      <c r="F73" s="4">
        <v>15</v>
      </c>
    </row>
    <row r="74" spans="1:6">
      <c r="A74" s="3">
        <v>1935</v>
      </c>
      <c r="B74" s="4">
        <v>1</v>
      </c>
      <c r="C74" s="4">
        <v>17</v>
      </c>
      <c r="D74" s="4">
        <v>1</v>
      </c>
      <c r="E74" s="4"/>
      <c r="F74" s="4">
        <v>19</v>
      </c>
    </row>
    <row r="75" spans="1:6">
      <c r="A75" s="3">
        <v>1936</v>
      </c>
      <c r="B75" s="4">
        <v>1</v>
      </c>
      <c r="C75" s="4">
        <v>31</v>
      </c>
      <c r="D75" s="4">
        <v>3</v>
      </c>
      <c r="E75" s="4"/>
      <c r="F75" s="4">
        <v>35</v>
      </c>
    </row>
    <row r="76" spans="1:6">
      <c r="A76" s="3">
        <v>1937</v>
      </c>
      <c r="B76" s="4">
        <v>1</v>
      </c>
      <c r="C76" s="4">
        <v>25</v>
      </c>
      <c r="D76" s="4">
        <v>3</v>
      </c>
      <c r="E76" s="4"/>
      <c r="F76" s="4">
        <v>29</v>
      </c>
    </row>
    <row r="77" spans="1:6">
      <c r="A77" s="3">
        <v>1938</v>
      </c>
      <c r="B77" s="4">
        <v>2</v>
      </c>
      <c r="C77" s="4">
        <v>18</v>
      </c>
      <c r="D77" s="4">
        <v>4</v>
      </c>
      <c r="E77" s="4"/>
      <c r="F77" s="4">
        <v>24</v>
      </c>
    </row>
    <row r="78" spans="1:6">
      <c r="A78" s="3">
        <v>1939</v>
      </c>
      <c r="B78" s="4">
        <v>2</v>
      </c>
      <c r="C78" s="4">
        <v>19</v>
      </c>
      <c r="D78" s="4">
        <v>1</v>
      </c>
      <c r="E78" s="4"/>
      <c r="F78" s="4">
        <v>22</v>
      </c>
    </row>
    <row r="79" spans="1:6">
      <c r="A79" s="3">
        <v>1940</v>
      </c>
      <c r="B79" s="4"/>
      <c r="C79" s="4">
        <v>19</v>
      </c>
      <c r="D79" s="4">
        <v>2</v>
      </c>
      <c r="E79" s="4"/>
      <c r="F79" s="4">
        <v>21</v>
      </c>
    </row>
    <row r="80" spans="1:6">
      <c r="A80" s="3">
        <v>1941</v>
      </c>
      <c r="B80" s="4"/>
      <c r="C80" s="4">
        <v>20</v>
      </c>
      <c r="D80" s="4">
        <v>2</v>
      </c>
      <c r="E80" s="4"/>
      <c r="F80" s="4">
        <v>22</v>
      </c>
    </row>
    <row r="81" spans="1:6">
      <c r="A81" s="3">
        <v>1942</v>
      </c>
      <c r="B81" s="4"/>
      <c r="C81" s="4">
        <v>22</v>
      </c>
      <c r="D81" s="4"/>
      <c r="E81" s="4"/>
      <c r="F81" s="4">
        <v>22</v>
      </c>
    </row>
    <row r="82" spans="1:6">
      <c r="A82" s="3">
        <v>1943</v>
      </c>
      <c r="B82" s="4"/>
      <c r="C82" s="4">
        <v>19</v>
      </c>
      <c r="D82" s="4">
        <v>4</v>
      </c>
      <c r="E82" s="4"/>
      <c r="F82" s="4">
        <v>23</v>
      </c>
    </row>
    <row r="83" spans="1:6">
      <c r="A83" s="3">
        <v>1944</v>
      </c>
      <c r="B83" s="4"/>
      <c r="C83" s="4">
        <v>20</v>
      </c>
      <c r="D83" s="4">
        <v>2</v>
      </c>
      <c r="E83" s="4"/>
      <c r="F83" s="4">
        <v>22</v>
      </c>
    </row>
    <row r="84" spans="1:6">
      <c r="A84" s="3">
        <v>1945</v>
      </c>
      <c r="B84" s="4">
        <v>1</v>
      </c>
      <c r="C84" s="4">
        <v>26</v>
      </c>
      <c r="D84" s="4">
        <v>1</v>
      </c>
      <c r="E84" s="4"/>
      <c r="F84" s="4">
        <v>28</v>
      </c>
    </row>
    <row r="85" spans="1:6">
      <c r="A85" s="3">
        <v>1946</v>
      </c>
      <c r="B85" s="4">
        <v>3</v>
      </c>
      <c r="C85" s="4">
        <v>28</v>
      </c>
      <c r="D85" s="4">
        <v>3</v>
      </c>
      <c r="E85" s="4"/>
      <c r="F85" s="4">
        <v>34</v>
      </c>
    </row>
    <row r="86" spans="1:6">
      <c r="A86" s="3">
        <v>1947</v>
      </c>
      <c r="B86" s="4">
        <v>4</v>
      </c>
      <c r="C86" s="4">
        <v>45</v>
      </c>
      <c r="D86" s="4">
        <v>2</v>
      </c>
      <c r="E86" s="4"/>
      <c r="F86" s="4">
        <v>51</v>
      </c>
    </row>
    <row r="87" spans="1:6">
      <c r="A87" s="3">
        <v>1948</v>
      </c>
      <c r="B87" s="4">
        <v>2</v>
      </c>
      <c r="C87" s="4">
        <v>28</v>
      </c>
      <c r="D87" s="4">
        <v>5</v>
      </c>
      <c r="E87" s="4"/>
      <c r="F87" s="4">
        <v>35</v>
      </c>
    </row>
    <row r="88" spans="1:6">
      <c r="A88" s="3">
        <v>1949</v>
      </c>
      <c r="B88" s="4">
        <v>1</v>
      </c>
      <c r="C88" s="4">
        <v>33</v>
      </c>
      <c r="D88" s="4"/>
      <c r="E88" s="4"/>
      <c r="F88" s="4">
        <v>34</v>
      </c>
    </row>
    <row r="89" spans="1:6">
      <c r="A89" s="3">
        <v>1950</v>
      </c>
      <c r="B89" s="4"/>
      <c r="C89" s="4">
        <v>26</v>
      </c>
      <c r="D89" s="4"/>
      <c r="E89" s="4"/>
      <c r="F89" s="4">
        <v>26</v>
      </c>
    </row>
    <row r="90" spans="1:6">
      <c r="A90" s="3">
        <v>1951</v>
      </c>
      <c r="B90" s="4"/>
      <c r="C90" s="4">
        <v>34</v>
      </c>
      <c r="D90" s="4"/>
      <c r="E90" s="4"/>
      <c r="F90" s="4">
        <v>34</v>
      </c>
    </row>
    <row r="91" spans="1:6">
      <c r="A91" s="3">
        <v>1952</v>
      </c>
      <c r="B91" s="4">
        <v>1</v>
      </c>
      <c r="C91" s="4">
        <v>37</v>
      </c>
      <c r="D91" s="4">
        <v>2</v>
      </c>
      <c r="E91" s="4"/>
      <c r="F91" s="4">
        <v>40</v>
      </c>
    </row>
    <row r="92" spans="1:6">
      <c r="A92" s="3">
        <v>1953</v>
      </c>
      <c r="B92" s="4"/>
      <c r="C92" s="4">
        <v>33</v>
      </c>
      <c r="D92" s="4">
        <v>1</v>
      </c>
      <c r="E92" s="4"/>
      <c r="F92" s="4">
        <v>34</v>
      </c>
    </row>
    <row r="93" spans="1:6">
      <c r="A93" s="3">
        <v>1954</v>
      </c>
      <c r="B93" s="4">
        <v>4</v>
      </c>
      <c r="C93" s="4">
        <v>37</v>
      </c>
      <c r="D93" s="4">
        <v>3</v>
      </c>
      <c r="E93" s="4"/>
      <c r="F93" s="4">
        <v>44</v>
      </c>
    </row>
    <row r="94" spans="1:6">
      <c r="A94" s="3">
        <v>1955</v>
      </c>
      <c r="B94" s="4">
        <v>4</v>
      </c>
      <c r="C94" s="4">
        <v>33</v>
      </c>
      <c r="D94" s="4">
        <v>3</v>
      </c>
      <c r="E94" s="4"/>
      <c r="F94" s="4">
        <v>40</v>
      </c>
    </row>
    <row r="95" spans="1:6">
      <c r="A95" s="3">
        <v>1956</v>
      </c>
      <c r="B95" s="4">
        <v>1</v>
      </c>
      <c r="C95" s="4">
        <v>53</v>
      </c>
      <c r="D95" s="4">
        <v>3</v>
      </c>
      <c r="E95" s="4"/>
      <c r="F95" s="4">
        <v>57</v>
      </c>
    </row>
    <row r="96" spans="1:6">
      <c r="A96" s="3">
        <v>1957</v>
      </c>
      <c r="B96" s="4">
        <v>2</v>
      </c>
      <c r="C96" s="4">
        <v>43</v>
      </c>
      <c r="D96" s="4"/>
      <c r="E96" s="4"/>
      <c r="F96" s="4">
        <v>45</v>
      </c>
    </row>
    <row r="97" spans="1:6">
      <c r="A97" s="3">
        <v>1958</v>
      </c>
      <c r="B97" s="4">
        <v>1</v>
      </c>
      <c r="C97" s="4">
        <v>46</v>
      </c>
      <c r="D97" s="4">
        <v>1</v>
      </c>
      <c r="E97" s="4"/>
      <c r="F97" s="4">
        <v>48</v>
      </c>
    </row>
    <row r="98" spans="1:6">
      <c r="A98" s="3">
        <v>1959</v>
      </c>
      <c r="B98" s="4">
        <v>1</v>
      </c>
      <c r="C98" s="4">
        <v>47</v>
      </c>
      <c r="D98" s="4">
        <v>2</v>
      </c>
      <c r="E98" s="4"/>
      <c r="F98" s="4">
        <v>50</v>
      </c>
    </row>
    <row r="99" spans="1:6">
      <c r="A99" s="3">
        <v>1960</v>
      </c>
      <c r="B99" s="4"/>
      <c r="C99" s="4">
        <v>51</v>
      </c>
      <c r="D99" s="4">
        <v>2</v>
      </c>
      <c r="E99" s="4"/>
      <c r="F99" s="4">
        <v>53</v>
      </c>
    </row>
    <row r="100" spans="1:6">
      <c r="A100" s="3">
        <v>1961</v>
      </c>
      <c r="B100" s="4">
        <v>4</v>
      </c>
      <c r="C100" s="4">
        <v>61</v>
      </c>
      <c r="D100" s="4"/>
      <c r="E100" s="4"/>
      <c r="F100" s="4">
        <v>65</v>
      </c>
    </row>
    <row r="101" spans="1:6">
      <c r="A101" s="3">
        <v>1962</v>
      </c>
      <c r="B101" s="4">
        <v>9</v>
      </c>
      <c r="C101" s="4">
        <v>56</v>
      </c>
      <c r="D101" s="4">
        <v>5</v>
      </c>
      <c r="E101" s="4"/>
      <c r="F101" s="4">
        <v>70</v>
      </c>
    </row>
    <row r="102" spans="1:6">
      <c r="A102" s="3">
        <v>1963</v>
      </c>
      <c r="B102" s="4">
        <v>1</v>
      </c>
      <c r="C102" s="4">
        <v>62</v>
      </c>
      <c r="D102" s="4">
        <v>5</v>
      </c>
      <c r="E102" s="4"/>
      <c r="F102" s="4">
        <v>68</v>
      </c>
    </row>
    <row r="103" spans="1:6">
      <c r="A103" s="3">
        <v>1964</v>
      </c>
      <c r="B103" s="4">
        <v>3</v>
      </c>
      <c r="C103" s="4">
        <v>55</v>
      </c>
      <c r="D103" s="4">
        <v>2</v>
      </c>
      <c r="E103" s="4"/>
      <c r="F103" s="4">
        <v>60</v>
      </c>
    </row>
    <row r="104" spans="1:6">
      <c r="A104" s="3">
        <v>1965</v>
      </c>
      <c r="B104" s="4">
        <v>4</v>
      </c>
      <c r="C104" s="4">
        <v>52</v>
      </c>
      <c r="D104" s="4"/>
      <c r="E104" s="4"/>
      <c r="F104" s="4">
        <v>56</v>
      </c>
    </row>
    <row r="105" spans="1:6">
      <c r="A105" s="3">
        <v>1966</v>
      </c>
      <c r="B105" s="4"/>
      <c r="C105" s="4">
        <v>49</v>
      </c>
      <c r="D105" s="4">
        <v>1</v>
      </c>
      <c r="E105" s="4"/>
      <c r="F105" s="4">
        <v>50</v>
      </c>
    </row>
    <row r="106" spans="1:6">
      <c r="A106" s="3">
        <v>1967</v>
      </c>
      <c r="B106" s="4">
        <v>3</v>
      </c>
      <c r="C106" s="4">
        <v>32</v>
      </c>
      <c r="D106" s="4"/>
      <c r="E106" s="4"/>
      <c r="F106" s="4">
        <v>35</v>
      </c>
    </row>
    <row r="107" spans="1:6">
      <c r="A107" s="3">
        <v>1968</v>
      </c>
      <c r="B107" s="4">
        <v>1</v>
      </c>
      <c r="C107" s="4">
        <v>55</v>
      </c>
      <c r="D107" s="4">
        <v>1</v>
      </c>
      <c r="E107" s="4"/>
      <c r="F107" s="4">
        <v>57</v>
      </c>
    </row>
    <row r="108" spans="1:6">
      <c r="A108" s="3">
        <v>1969</v>
      </c>
      <c r="B108" s="4">
        <v>1</v>
      </c>
      <c r="C108" s="4">
        <v>45</v>
      </c>
      <c r="D108" s="4">
        <v>1</v>
      </c>
      <c r="E108" s="4"/>
      <c r="F108" s="4">
        <v>47</v>
      </c>
    </row>
    <row r="109" spans="1:6">
      <c r="A109" s="3">
        <v>1970</v>
      </c>
      <c r="B109" s="4">
        <v>1</v>
      </c>
      <c r="C109" s="4">
        <v>50</v>
      </c>
      <c r="D109" s="4">
        <v>2</v>
      </c>
      <c r="E109" s="4"/>
      <c r="F109" s="4">
        <v>53</v>
      </c>
    </row>
    <row r="110" spans="1:6">
      <c r="A110" s="3">
        <v>1971</v>
      </c>
      <c r="B110" s="4">
        <v>1</v>
      </c>
      <c r="C110" s="4">
        <v>58</v>
      </c>
      <c r="D110" s="4"/>
      <c r="E110" s="4"/>
      <c r="F110" s="4">
        <v>59</v>
      </c>
    </row>
    <row r="111" spans="1:6">
      <c r="A111" s="3">
        <v>1972</v>
      </c>
      <c r="B111" s="4">
        <v>2</v>
      </c>
      <c r="C111" s="4">
        <v>54</v>
      </c>
      <c r="D111" s="4"/>
      <c r="E111" s="4"/>
      <c r="F111" s="4">
        <v>56</v>
      </c>
    </row>
    <row r="112" spans="1:6">
      <c r="A112" s="3">
        <v>1973</v>
      </c>
      <c r="B112" s="4">
        <v>3</v>
      </c>
      <c r="C112" s="4">
        <v>46</v>
      </c>
      <c r="D112" s="4">
        <v>2</v>
      </c>
      <c r="E112" s="4"/>
      <c r="F112" s="4">
        <v>51</v>
      </c>
    </row>
    <row r="113" spans="1:6">
      <c r="A113" s="3">
        <v>1974</v>
      </c>
      <c r="B113" s="4">
        <v>6</v>
      </c>
      <c r="C113" s="4">
        <v>48</v>
      </c>
      <c r="D113" s="4"/>
      <c r="E113" s="4"/>
      <c r="F113" s="4">
        <v>54</v>
      </c>
    </row>
    <row r="114" spans="1:6">
      <c r="A114" s="3">
        <v>1975</v>
      </c>
      <c r="B114" s="4">
        <v>2</v>
      </c>
      <c r="C114" s="4">
        <v>43</v>
      </c>
      <c r="D114" s="4">
        <v>1</v>
      </c>
      <c r="E114" s="4"/>
      <c r="F114" s="4">
        <v>46</v>
      </c>
    </row>
    <row r="115" spans="1:6">
      <c r="A115" s="3">
        <v>1976</v>
      </c>
      <c r="B115" s="4">
        <v>4</v>
      </c>
      <c r="C115" s="4">
        <v>56</v>
      </c>
      <c r="D115" s="4">
        <v>1</v>
      </c>
      <c r="E115" s="4"/>
      <c r="F115" s="4">
        <v>61</v>
      </c>
    </row>
    <row r="116" spans="1:6">
      <c r="A116" s="3">
        <v>1977</v>
      </c>
      <c r="B116" s="4">
        <v>5</v>
      </c>
      <c r="C116" s="4">
        <v>70</v>
      </c>
      <c r="D116" s="4">
        <v>3</v>
      </c>
      <c r="E116" s="4"/>
      <c r="F116" s="4">
        <v>78</v>
      </c>
    </row>
    <row r="117" spans="1:6">
      <c r="A117" s="3">
        <v>1978</v>
      </c>
      <c r="B117" s="4">
        <v>6</v>
      </c>
      <c r="C117" s="4">
        <v>70</v>
      </c>
      <c r="D117" s="4">
        <v>1</v>
      </c>
      <c r="E117" s="4"/>
      <c r="F117" s="4">
        <v>77</v>
      </c>
    </row>
    <row r="118" spans="1:6">
      <c r="A118" s="3">
        <v>1979</v>
      </c>
      <c r="B118" s="4">
        <v>10</v>
      </c>
      <c r="C118" s="4">
        <v>86</v>
      </c>
      <c r="D118" s="4">
        <v>4</v>
      </c>
      <c r="E118" s="4"/>
      <c r="F118" s="4">
        <v>100</v>
      </c>
    </row>
    <row r="119" spans="1:6">
      <c r="A119" s="3">
        <v>1980</v>
      </c>
      <c r="B119" s="4">
        <v>6</v>
      </c>
      <c r="C119" s="4">
        <v>106</v>
      </c>
      <c r="D119" s="4">
        <v>3</v>
      </c>
      <c r="E119" s="4"/>
      <c r="F119" s="4">
        <v>115</v>
      </c>
    </row>
    <row r="120" spans="1:6">
      <c r="A120" s="3">
        <v>1981</v>
      </c>
      <c r="B120" s="4">
        <v>12</v>
      </c>
      <c r="C120" s="4">
        <v>108</v>
      </c>
      <c r="D120" s="4">
        <v>5</v>
      </c>
      <c r="E120" s="4"/>
      <c r="F120" s="4">
        <v>125</v>
      </c>
    </row>
    <row r="121" spans="1:6">
      <c r="A121" s="3">
        <v>1982</v>
      </c>
      <c r="B121" s="4">
        <v>9</v>
      </c>
      <c r="C121" s="4">
        <v>104</v>
      </c>
      <c r="D121" s="4">
        <v>4</v>
      </c>
      <c r="E121" s="4"/>
      <c r="F121" s="4">
        <v>117</v>
      </c>
    </row>
    <row r="122" spans="1:6">
      <c r="A122" s="3">
        <v>1983</v>
      </c>
      <c r="B122" s="4">
        <v>5</v>
      </c>
      <c r="C122" s="4">
        <v>115</v>
      </c>
      <c r="D122" s="4">
        <v>8</v>
      </c>
      <c r="E122" s="4"/>
      <c r="F122" s="4">
        <v>128</v>
      </c>
    </row>
    <row r="123" spans="1:6">
      <c r="A123" s="3">
        <v>1984</v>
      </c>
      <c r="B123" s="4">
        <v>3</v>
      </c>
      <c r="C123" s="4">
        <v>95</v>
      </c>
      <c r="D123" s="4">
        <v>6</v>
      </c>
      <c r="E123" s="4"/>
      <c r="F123" s="4">
        <v>104</v>
      </c>
    </row>
    <row r="124" spans="1:6">
      <c r="A124" s="3">
        <v>1985</v>
      </c>
      <c r="B124" s="4">
        <v>3</v>
      </c>
      <c r="C124" s="4">
        <v>78</v>
      </c>
      <c r="D124" s="4">
        <v>2</v>
      </c>
      <c r="E124" s="4"/>
      <c r="F124" s="4">
        <v>83</v>
      </c>
    </row>
    <row r="125" spans="1:6">
      <c r="A125" s="3">
        <v>1986</v>
      </c>
      <c r="B125" s="4">
        <v>3</v>
      </c>
      <c r="C125" s="4">
        <v>79</v>
      </c>
      <c r="D125" s="4">
        <v>3</v>
      </c>
      <c r="E125" s="4"/>
      <c r="F125" s="4">
        <v>85</v>
      </c>
    </row>
    <row r="126" spans="1:6">
      <c r="A126" s="3">
        <v>1987</v>
      </c>
      <c r="B126" s="4">
        <v>2</v>
      </c>
      <c r="C126" s="4">
        <v>69</v>
      </c>
      <c r="D126" s="4">
        <v>4</v>
      </c>
      <c r="E126" s="4"/>
      <c r="F126" s="4">
        <v>75</v>
      </c>
    </row>
    <row r="127" spans="1:6">
      <c r="A127" s="3">
        <v>1988</v>
      </c>
      <c r="B127" s="4">
        <v>1</v>
      </c>
      <c r="C127" s="4">
        <v>64</v>
      </c>
      <c r="D127" s="4">
        <v>1</v>
      </c>
      <c r="E127" s="4"/>
      <c r="F127" s="4">
        <v>66</v>
      </c>
    </row>
    <row r="128" spans="1:6">
      <c r="A128" s="3">
        <v>1989</v>
      </c>
      <c r="B128" s="4">
        <v>4</v>
      </c>
      <c r="C128" s="4">
        <v>69</v>
      </c>
      <c r="D128" s="4">
        <v>5</v>
      </c>
      <c r="E128" s="4"/>
      <c r="F128" s="4">
        <v>78</v>
      </c>
    </row>
    <row r="129" spans="1:6">
      <c r="A129" s="3">
        <v>1990</v>
      </c>
      <c r="B129" s="4">
        <v>6</v>
      </c>
      <c r="C129" s="4">
        <v>60</v>
      </c>
      <c r="D129" s="4">
        <v>2</v>
      </c>
      <c r="E129" s="4"/>
      <c r="F129" s="4">
        <v>68</v>
      </c>
    </row>
    <row r="130" spans="1:6">
      <c r="A130" s="3">
        <v>1991</v>
      </c>
      <c r="B130" s="4">
        <v>5</v>
      </c>
      <c r="C130" s="4">
        <v>64</v>
      </c>
      <c r="D130" s="4">
        <v>3</v>
      </c>
      <c r="E130" s="4"/>
      <c r="F130" s="4">
        <v>72</v>
      </c>
    </row>
    <row r="131" spans="1:6">
      <c r="A131" s="3">
        <v>1992</v>
      </c>
      <c r="B131" s="4">
        <v>7</v>
      </c>
      <c r="C131" s="4">
        <v>74</v>
      </c>
      <c r="D131" s="4">
        <v>2</v>
      </c>
      <c r="E131" s="4"/>
      <c r="F131" s="4">
        <v>83</v>
      </c>
    </row>
    <row r="132" spans="1:6">
      <c r="A132" s="3">
        <v>1993</v>
      </c>
      <c r="B132" s="4">
        <v>7</v>
      </c>
      <c r="C132" s="4">
        <v>58</v>
      </c>
      <c r="D132" s="4">
        <v>1</v>
      </c>
      <c r="E132" s="4"/>
      <c r="F132" s="4">
        <v>66</v>
      </c>
    </row>
    <row r="133" spans="1:6">
      <c r="A133" s="3">
        <v>1994</v>
      </c>
      <c r="B133" s="4">
        <v>7</v>
      </c>
      <c r="C133" s="4">
        <v>45</v>
      </c>
      <c r="D133" s="4">
        <v>1</v>
      </c>
      <c r="E133" s="4"/>
      <c r="F133" s="4">
        <v>53</v>
      </c>
    </row>
    <row r="134" spans="1:6">
      <c r="A134" s="3">
        <v>1995</v>
      </c>
      <c r="B134" s="4">
        <v>6</v>
      </c>
      <c r="C134" s="4">
        <v>43</v>
      </c>
      <c r="D134" s="4">
        <v>1</v>
      </c>
      <c r="E134" s="4"/>
      <c r="F134" s="4">
        <v>50</v>
      </c>
    </row>
    <row r="135" spans="1:6">
      <c r="A135" s="3">
        <v>1996</v>
      </c>
      <c r="B135" s="4">
        <v>2</v>
      </c>
      <c r="C135" s="4">
        <v>40</v>
      </c>
      <c r="D135" s="4">
        <v>2</v>
      </c>
      <c r="E135" s="4"/>
      <c r="F135" s="4">
        <v>44</v>
      </c>
    </row>
    <row r="136" spans="1:6">
      <c r="A136" s="3">
        <v>1997</v>
      </c>
      <c r="B136" s="4"/>
      <c r="C136" s="4">
        <v>26</v>
      </c>
      <c r="D136" s="4">
        <v>1</v>
      </c>
      <c r="E136" s="4"/>
      <c r="F136" s="4">
        <v>27</v>
      </c>
    </row>
    <row r="137" spans="1:6">
      <c r="A137" s="3">
        <v>1998</v>
      </c>
      <c r="B137" s="4">
        <v>4</v>
      </c>
      <c r="C137" s="4">
        <v>42</v>
      </c>
      <c r="D137" s="4">
        <v>2</v>
      </c>
      <c r="E137" s="4"/>
      <c r="F137" s="4">
        <v>48</v>
      </c>
    </row>
    <row r="138" spans="1:6">
      <c r="A138" s="3">
        <v>1999</v>
      </c>
      <c r="B138" s="4">
        <v>1</v>
      </c>
      <c r="C138" s="4">
        <v>29</v>
      </c>
      <c r="D138" s="4">
        <v>2</v>
      </c>
      <c r="E138" s="4"/>
      <c r="F138" s="4">
        <v>32</v>
      </c>
    </row>
    <row r="139" spans="1:6">
      <c r="A139" s="3">
        <v>2000</v>
      </c>
      <c r="B139" s="4">
        <v>5</v>
      </c>
      <c r="C139" s="4">
        <v>23</v>
      </c>
      <c r="D139" s="4">
        <v>1</v>
      </c>
      <c r="E139" s="4"/>
      <c r="F139" s="4">
        <v>29</v>
      </c>
    </row>
    <row r="140" spans="1:6">
      <c r="A140" s="3">
        <v>2001</v>
      </c>
      <c r="B140" s="4">
        <v>26</v>
      </c>
      <c r="C140" s="4">
        <v>17</v>
      </c>
      <c r="D140" s="4">
        <v>1</v>
      </c>
      <c r="E140" s="4"/>
      <c r="F140" s="4">
        <v>44</v>
      </c>
    </row>
    <row r="141" spans="1:6">
      <c r="A141" s="3">
        <v>2002</v>
      </c>
      <c r="B141" s="4">
        <v>1</v>
      </c>
      <c r="C141" s="4">
        <v>18</v>
      </c>
      <c r="D141" s="4"/>
      <c r="E141" s="4"/>
      <c r="F141" s="4">
        <v>19</v>
      </c>
    </row>
    <row r="142" spans="1:6">
      <c r="A142" s="3">
        <v>2003</v>
      </c>
      <c r="B142" s="4">
        <v>3</v>
      </c>
      <c r="C142" s="4">
        <v>31</v>
      </c>
      <c r="D142" s="4"/>
      <c r="E142" s="4"/>
      <c r="F142" s="4">
        <v>34</v>
      </c>
    </row>
    <row r="143" spans="1:6">
      <c r="A143" s="3">
        <v>2004</v>
      </c>
      <c r="B143" s="4"/>
      <c r="C143" s="4">
        <v>24</v>
      </c>
      <c r="D143" s="4">
        <v>1</v>
      </c>
      <c r="E143" s="4"/>
      <c r="F143" s="4">
        <v>25</v>
      </c>
    </row>
    <row r="144" spans="1:6">
      <c r="A144" s="3">
        <v>2005</v>
      </c>
      <c r="B144" s="4">
        <v>2</v>
      </c>
      <c r="C144" s="4">
        <v>23</v>
      </c>
      <c r="D144" s="4"/>
      <c r="E144" s="4"/>
      <c r="F144" s="4">
        <v>25</v>
      </c>
    </row>
    <row r="145" spans="1:6">
      <c r="A145" s="3">
        <v>2006</v>
      </c>
      <c r="B145" s="4">
        <v>1</v>
      </c>
      <c r="C145" s="4">
        <v>12</v>
      </c>
      <c r="D145" s="4">
        <v>3</v>
      </c>
      <c r="E145" s="4"/>
      <c r="F145" s="4">
        <v>16</v>
      </c>
    </row>
    <row r="146" spans="1:6">
      <c r="A146" s="3">
        <v>2007</v>
      </c>
      <c r="B146" s="4">
        <v>2</v>
      </c>
      <c r="C146" s="4">
        <v>13</v>
      </c>
      <c r="D146" s="4"/>
      <c r="E146" s="4"/>
      <c r="F146" s="4">
        <v>15</v>
      </c>
    </row>
    <row r="147" spans="1:6">
      <c r="A147" s="3">
        <v>2008</v>
      </c>
      <c r="B147" s="4">
        <v>3</v>
      </c>
      <c r="C147" s="4">
        <v>6</v>
      </c>
      <c r="D147" s="4">
        <v>2</v>
      </c>
      <c r="E147" s="4"/>
      <c r="F147" s="4">
        <v>11</v>
      </c>
    </row>
    <row r="148" spans="1:6">
      <c r="A148" s="3">
        <v>2009</v>
      </c>
      <c r="B148" s="4">
        <v>1</v>
      </c>
      <c r="C148" s="4">
        <v>15</v>
      </c>
      <c r="D148" s="4">
        <v>2</v>
      </c>
      <c r="E148" s="4"/>
      <c r="F148" s="4">
        <v>18</v>
      </c>
    </row>
    <row r="149" spans="1:6">
      <c r="A149" s="3">
        <v>2010</v>
      </c>
      <c r="B149" s="4">
        <v>3</v>
      </c>
      <c r="C149" s="4">
        <v>7</v>
      </c>
      <c r="D149" s="4">
        <v>1</v>
      </c>
      <c r="E149" s="4"/>
      <c r="F149" s="4">
        <v>11</v>
      </c>
    </row>
    <row r="150" spans="1:6">
      <c r="A150" s="3">
        <v>2011</v>
      </c>
      <c r="B150" s="4">
        <v>4</v>
      </c>
      <c r="C150" s="4">
        <v>4</v>
      </c>
      <c r="D150" s="4"/>
      <c r="E150" s="4"/>
      <c r="F150" s="4">
        <v>8</v>
      </c>
    </row>
    <row r="151" spans="1:6">
      <c r="A151" s="3">
        <v>2012</v>
      </c>
      <c r="B151" s="4">
        <v>1</v>
      </c>
      <c r="C151" s="4">
        <v>7</v>
      </c>
      <c r="D151" s="4">
        <v>1</v>
      </c>
      <c r="E151" s="4"/>
      <c r="F151" s="4">
        <v>9</v>
      </c>
    </row>
    <row r="152" spans="1:6">
      <c r="A152" s="3">
        <v>2013</v>
      </c>
      <c r="B152" s="4"/>
      <c r="C152" s="4">
        <v>4</v>
      </c>
      <c r="D152" s="4"/>
      <c r="E152" s="4"/>
      <c r="F152" s="4">
        <v>4</v>
      </c>
    </row>
    <row r="153" spans="1:6">
      <c r="A153" s="3">
        <v>2014</v>
      </c>
      <c r="B153" s="4"/>
      <c r="C153" s="4">
        <v>1</v>
      </c>
      <c r="D153" s="4">
        <v>1</v>
      </c>
      <c r="E153" s="4"/>
      <c r="F153" s="4">
        <v>2</v>
      </c>
    </row>
    <row r="154" spans="1:6">
      <c r="A154" s="3" t="s">
        <v>4136</v>
      </c>
      <c r="B154" s="4"/>
      <c r="C154" s="4"/>
      <c r="D154" s="4"/>
      <c r="E154" s="4"/>
      <c r="F154" s="4"/>
    </row>
    <row r="155" spans="1:6">
      <c r="A155" s="3" t="s">
        <v>4131</v>
      </c>
      <c r="B155" s="4">
        <v>250</v>
      </c>
      <c r="C155" s="4">
        <v>3536</v>
      </c>
      <c r="D155" s="4">
        <v>160</v>
      </c>
      <c r="E155" s="4"/>
      <c r="F155" s="4">
        <v>3946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2090E-DE64-4934-9198-7056D32B757A}">
  <dimension ref="A1:D21"/>
  <sheetViews>
    <sheetView tabSelected="1" workbookViewId="0">
      <selection activeCell="R15" sqref="R15"/>
    </sheetView>
  </sheetViews>
  <sheetFormatPr defaultRowHeight="15"/>
  <cols>
    <col min="1" max="1" width="30.28515625" bestFit="1" customWidth="1"/>
    <col min="2" max="2" width="25.28515625" bestFit="1" customWidth="1"/>
    <col min="3" max="3" width="11.28515625" bestFit="1" customWidth="1"/>
    <col min="4" max="4" width="9.5703125" bestFit="1" customWidth="1"/>
    <col min="5" max="5" width="7.28515625" bestFit="1" customWidth="1"/>
    <col min="6" max="6" width="11.28515625" bestFit="1" customWidth="1"/>
  </cols>
  <sheetData>
    <row r="1" spans="1:4">
      <c r="A1" s="2" t="s">
        <v>4135</v>
      </c>
      <c r="B1" s="2" t="s">
        <v>4144</v>
      </c>
    </row>
    <row r="2" spans="1:4">
      <c r="A2" s="2" t="s">
        <v>13</v>
      </c>
      <c r="B2" t="s">
        <v>35</v>
      </c>
      <c r="C2" t="s">
        <v>4131</v>
      </c>
      <c r="D2" t="s">
        <v>4145</v>
      </c>
    </row>
    <row r="3" spans="1:4">
      <c r="A3" s="3" t="s">
        <v>81</v>
      </c>
      <c r="B3" s="4">
        <v>404</v>
      </c>
      <c r="C3" s="4">
        <v>404</v>
      </c>
      <c r="D3">
        <f>B3/B11</f>
        <v>0.11425339366515837</v>
      </c>
    </row>
    <row r="4" spans="1:4">
      <c r="A4" s="3" t="s">
        <v>34</v>
      </c>
      <c r="B4" s="4">
        <v>1391</v>
      </c>
      <c r="C4" s="4">
        <v>1391</v>
      </c>
      <c r="D4">
        <f>B4/B11</f>
        <v>0.39338235294117646</v>
      </c>
    </row>
    <row r="5" spans="1:4">
      <c r="A5" s="3" t="s">
        <v>107</v>
      </c>
      <c r="B5" s="4">
        <v>39</v>
      </c>
      <c r="C5" s="4">
        <v>39</v>
      </c>
      <c r="D5">
        <f>B5/B11</f>
        <v>1.1029411764705883E-2</v>
      </c>
    </row>
    <row r="6" spans="1:4">
      <c r="A6" s="3" t="s">
        <v>140</v>
      </c>
      <c r="B6" s="4">
        <v>85</v>
      </c>
      <c r="C6" s="4">
        <v>85</v>
      </c>
      <c r="D6">
        <f>B6/B11</f>
        <v>2.403846153846154E-2</v>
      </c>
    </row>
    <row r="7" spans="1:4">
      <c r="A7" s="3" t="s">
        <v>84</v>
      </c>
      <c r="B7" s="4">
        <v>147</v>
      </c>
      <c r="C7" s="4">
        <v>147</v>
      </c>
      <c r="D7">
        <f>B7/B11</f>
        <v>4.1572398190045247E-2</v>
      </c>
    </row>
    <row r="8" spans="1:4">
      <c r="A8" s="3" t="s">
        <v>26</v>
      </c>
      <c r="B8" s="4">
        <v>92</v>
      </c>
      <c r="C8" s="4">
        <v>92</v>
      </c>
      <c r="D8">
        <f>B8/B11</f>
        <v>2.6018099547511313E-2</v>
      </c>
    </row>
    <row r="9" spans="1:4">
      <c r="A9" s="3" t="s">
        <v>4129</v>
      </c>
      <c r="B9" s="4">
        <v>8</v>
      </c>
      <c r="C9" s="4">
        <v>8</v>
      </c>
      <c r="D9">
        <f>B9/B11</f>
        <v>2.2624434389140274E-3</v>
      </c>
    </row>
    <row r="10" spans="1:4">
      <c r="A10" s="3" t="s">
        <v>40</v>
      </c>
      <c r="B10" s="4">
        <v>1370</v>
      </c>
      <c r="C10" s="4">
        <v>1370</v>
      </c>
      <c r="D10">
        <f>B10/B11</f>
        <v>0.38744343891402716</v>
      </c>
    </row>
    <row r="11" spans="1:4">
      <c r="A11" s="3" t="s">
        <v>4131</v>
      </c>
      <c r="B11" s="4">
        <v>3536</v>
      </c>
      <c r="C11" s="4">
        <v>3536</v>
      </c>
    </row>
    <row r="13" spans="1:4">
      <c r="A13" s="2" t="s">
        <v>4135</v>
      </c>
      <c r="B13" s="2" t="s">
        <v>4143</v>
      </c>
      <c r="D13" t="s">
        <v>4145</v>
      </c>
    </row>
    <row r="14" spans="1:4">
      <c r="A14" s="2" t="s">
        <v>4134</v>
      </c>
      <c r="B14" t="s">
        <v>27</v>
      </c>
      <c r="C14" t="s">
        <v>4131</v>
      </c>
    </row>
    <row r="15" spans="1:4">
      <c r="A15" s="3" t="s">
        <v>81</v>
      </c>
      <c r="B15" s="4">
        <v>25</v>
      </c>
      <c r="C15" s="4">
        <v>25</v>
      </c>
      <c r="D15">
        <f>B15/B21</f>
        <v>0.1</v>
      </c>
    </row>
    <row r="16" spans="1:4">
      <c r="A16" s="3" t="s">
        <v>34</v>
      </c>
      <c r="B16" s="4">
        <v>38</v>
      </c>
      <c r="C16" s="4">
        <v>38</v>
      </c>
      <c r="D16">
        <f>B16/B21</f>
        <v>0.152</v>
      </c>
    </row>
    <row r="17" spans="1:4">
      <c r="A17" s="3" t="s">
        <v>140</v>
      </c>
      <c r="B17" s="4">
        <v>14</v>
      </c>
      <c r="C17" s="4">
        <v>14</v>
      </c>
      <c r="D17">
        <f>B17/B21</f>
        <v>5.6000000000000001E-2</v>
      </c>
    </row>
    <row r="18" spans="1:4">
      <c r="A18" s="3" t="s">
        <v>84</v>
      </c>
      <c r="B18" s="4">
        <v>1</v>
      </c>
      <c r="C18" s="4">
        <v>1</v>
      </c>
      <c r="D18">
        <f>B18/B21</f>
        <v>4.0000000000000001E-3</v>
      </c>
    </row>
    <row r="19" spans="1:4">
      <c r="A19" s="3" t="s">
        <v>26</v>
      </c>
      <c r="B19" s="4">
        <v>139</v>
      </c>
      <c r="C19" s="4">
        <v>139</v>
      </c>
      <c r="D19">
        <f>B19/B21</f>
        <v>0.55600000000000005</v>
      </c>
    </row>
    <row r="20" spans="1:4">
      <c r="A20" s="3" t="s">
        <v>40</v>
      </c>
      <c r="B20" s="4">
        <v>33</v>
      </c>
      <c r="C20" s="4">
        <v>33</v>
      </c>
      <c r="D20">
        <f>B20/B21</f>
        <v>0.13200000000000001</v>
      </c>
    </row>
    <row r="21" spans="1:4">
      <c r="A21" s="3" t="s">
        <v>4131</v>
      </c>
      <c r="B21" s="4">
        <v>250</v>
      </c>
      <c r="C21" s="4">
        <v>250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A50C-7CDC-4422-985C-65D33752A016}">
  <dimension ref="A1:K28"/>
  <sheetViews>
    <sheetView workbookViewId="0"/>
  </sheetViews>
  <sheetFormatPr defaultRowHeight="15"/>
  <cols>
    <col min="1" max="1" width="30.7109375" bestFit="1" customWidth="1"/>
    <col min="2" max="2" width="14.7109375" customWidth="1"/>
    <col min="3" max="3" width="5" bestFit="1" customWidth="1"/>
    <col min="4" max="4" width="3.5703125" bestFit="1" customWidth="1"/>
    <col min="5" max="5" width="3.7109375" bestFit="1" customWidth="1"/>
    <col min="6" max="7" width="4" bestFit="1" customWidth="1"/>
    <col min="8" max="8" width="3.5703125" bestFit="1" customWidth="1"/>
    <col min="9" max="9" width="5" bestFit="1" customWidth="1"/>
    <col min="10" max="10" width="7.28515625" bestFit="1" customWidth="1"/>
    <col min="11" max="11" width="11.28515625" bestFit="1" customWidth="1"/>
  </cols>
  <sheetData>
    <row r="1" spans="1:11">
      <c r="A1" s="2" t="s">
        <v>4146</v>
      </c>
      <c r="B1" s="2" t="s">
        <v>4148</v>
      </c>
    </row>
    <row r="2" spans="1:11">
      <c r="A2" s="2" t="s">
        <v>4147</v>
      </c>
      <c r="B2" t="s">
        <v>81</v>
      </c>
      <c r="C2" t="s">
        <v>34</v>
      </c>
      <c r="D2" t="s">
        <v>107</v>
      </c>
      <c r="E2" t="s">
        <v>140</v>
      </c>
      <c r="F2" t="s">
        <v>84</v>
      </c>
      <c r="G2" t="s">
        <v>26</v>
      </c>
      <c r="H2" t="s">
        <v>4129</v>
      </c>
      <c r="I2" t="s">
        <v>40</v>
      </c>
      <c r="J2" t="s">
        <v>4136</v>
      </c>
      <c r="K2" t="s">
        <v>4131</v>
      </c>
    </row>
    <row r="3" spans="1:11">
      <c r="A3" s="3" t="s">
        <v>426</v>
      </c>
      <c r="B3" s="4"/>
      <c r="C3" s="4">
        <v>8</v>
      </c>
      <c r="D3" s="4"/>
      <c r="E3" s="4"/>
      <c r="F3" s="4">
        <v>1</v>
      </c>
      <c r="G3" s="4"/>
      <c r="H3" s="4"/>
      <c r="I3" s="4"/>
      <c r="J3" s="4"/>
      <c r="K3" s="4">
        <v>9</v>
      </c>
    </row>
    <row r="4" spans="1:11">
      <c r="A4" s="3" t="s">
        <v>22</v>
      </c>
      <c r="B4" s="4">
        <v>7</v>
      </c>
      <c r="C4" s="4">
        <v>27</v>
      </c>
      <c r="D4" s="4">
        <v>8</v>
      </c>
      <c r="E4" s="4">
        <v>1</v>
      </c>
      <c r="F4" s="4">
        <v>2</v>
      </c>
      <c r="G4" s="4">
        <v>11</v>
      </c>
      <c r="H4" s="4"/>
      <c r="I4" s="4">
        <v>37</v>
      </c>
      <c r="J4" s="4"/>
      <c r="K4" s="4">
        <v>93</v>
      </c>
    </row>
    <row r="5" spans="1:11">
      <c r="A5" s="3" t="s">
        <v>1600</v>
      </c>
      <c r="B5" s="4"/>
      <c r="C5" s="4">
        <v>1</v>
      </c>
      <c r="D5" s="4"/>
      <c r="E5" s="4"/>
      <c r="F5" s="4"/>
      <c r="G5" s="4"/>
      <c r="H5" s="4"/>
      <c r="I5" s="4">
        <v>5</v>
      </c>
      <c r="J5" s="4"/>
      <c r="K5" s="4">
        <v>6</v>
      </c>
    </row>
    <row r="6" spans="1:11">
      <c r="A6" s="3" t="s">
        <v>211</v>
      </c>
      <c r="B6" s="4">
        <v>1</v>
      </c>
      <c r="C6" s="4">
        <v>76</v>
      </c>
      <c r="D6" s="4">
        <v>4</v>
      </c>
      <c r="E6" s="4"/>
      <c r="F6" s="4">
        <v>1</v>
      </c>
      <c r="G6" s="4">
        <v>4</v>
      </c>
      <c r="H6" s="4"/>
      <c r="I6" s="4">
        <v>19</v>
      </c>
      <c r="J6" s="4"/>
      <c r="K6" s="4">
        <v>105</v>
      </c>
    </row>
    <row r="7" spans="1:11">
      <c r="A7" s="3" t="s">
        <v>610</v>
      </c>
      <c r="B7" s="4">
        <v>3</v>
      </c>
      <c r="C7" s="4">
        <v>72</v>
      </c>
      <c r="D7" s="4"/>
      <c r="E7" s="4">
        <v>1</v>
      </c>
      <c r="F7" s="4">
        <v>9</v>
      </c>
      <c r="G7" s="4">
        <v>11</v>
      </c>
      <c r="H7" s="4">
        <v>4</v>
      </c>
      <c r="I7" s="4">
        <v>58</v>
      </c>
      <c r="J7" s="4"/>
      <c r="K7" s="4">
        <v>158</v>
      </c>
    </row>
    <row r="8" spans="1:11">
      <c r="A8" s="3" t="s">
        <v>1115</v>
      </c>
      <c r="B8" s="4">
        <v>2</v>
      </c>
      <c r="C8" s="4">
        <v>2</v>
      </c>
      <c r="D8" s="4"/>
      <c r="E8" s="4">
        <v>1</v>
      </c>
      <c r="F8" s="4">
        <v>1</v>
      </c>
      <c r="G8" s="4"/>
      <c r="H8" s="4"/>
      <c r="I8" s="4">
        <v>4</v>
      </c>
      <c r="J8" s="4"/>
      <c r="K8" s="4">
        <v>10</v>
      </c>
    </row>
    <row r="9" spans="1:11">
      <c r="A9" s="3" t="s">
        <v>795</v>
      </c>
      <c r="B9" s="4">
        <v>10</v>
      </c>
      <c r="C9" s="4">
        <v>12</v>
      </c>
      <c r="D9" s="4"/>
      <c r="E9" s="4">
        <v>1</v>
      </c>
      <c r="F9" s="4">
        <v>4</v>
      </c>
      <c r="G9" s="4">
        <v>7</v>
      </c>
      <c r="H9" s="4"/>
      <c r="I9" s="4">
        <v>26</v>
      </c>
      <c r="J9" s="4"/>
      <c r="K9" s="4">
        <v>60</v>
      </c>
    </row>
    <row r="10" spans="1:11">
      <c r="A10" s="3" t="s">
        <v>2455</v>
      </c>
      <c r="B10" s="4">
        <v>168</v>
      </c>
      <c r="C10" s="4">
        <v>396</v>
      </c>
      <c r="D10" s="4">
        <v>23</v>
      </c>
      <c r="E10" s="4">
        <v>18</v>
      </c>
      <c r="F10" s="4">
        <v>40</v>
      </c>
      <c r="G10" s="4">
        <v>58</v>
      </c>
      <c r="H10" s="4"/>
      <c r="I10" s="4">
        <v>381</v>
      </c>
      <c r="J10" s="4"/>
      <c r="K10" s="4">
        <v>1084</v>
      </c>
    </row>
    <row r="11" spans="1:11">
      <c r="A11" s="3" t="s">
        <v>116</v>
      </c>
      <c r="B11" s="4"/>
      <c r="C11" s="4">
        <v>1</v>
      </c>
      <c r="D11" s="4"/>
      <c r="E11" s="4"/>
      <c r="F11" s="4"/>
      <c r="G11" s="4">
        <v>2</v>
      </c>
      <c r="H11" s="4"/>
      <c r="I11" s="4">
        <v>3</v>
      </c>
      <c r="J11" s="4"/>
      <c r="K11" s="4">
        <v>6</v>
      </c>
    </row>
    <row r="12" spans="1:11">
      <c r="A12" s="3" t="s">
        <v>332</v>
      </c>
      <c r="B12" s="4">
        <v>14</v>
      </c>
      <c r="C12" s="4">
        <v>120</v>
      </c>
      <c r="D12" s="4"/>
      <c r="E12" s="4">
        <v>12</v>
      </c>
      <c r="F12" s="4">
        <v>10</v>
      </c>
      <c r="G12" s="4">
        <v>13</v>
      </c>
      <c r="H12" s="4">
        <v>4</v>
      </c>
      <c r="I12" s="4">
        <v>77</v>
      </c>
      <c r="J12" s="4"/>
      <c r="K12" s="4">
        <v>250</v>
      </c>
    </row>
    <row r="13" spans="1:11">
      <c r="A13" s="3" t="s">
        <v>1585</v>
      </c>
      <c r="B13" s="4"/>
      <c r="C13" s="4">
        <v>2</v>
      </c>
      <c r="D13" s="4"/>
      <c r="E13" s="4"/>
      <c r="F13" s="4"/>
      <c r="G13" s="4"/>
      <c r="H13" s="4"/>
      <c r="I13" s="4">
        <v>6</v>
      </c>
      <c r="J13" s="4"/>
      <c r="K13" s="4">
        <v>8</v>
      </c>
    </row>
    <row r="14" spans="1:11">
      <c r="A14" s="3" t="s">
        <v>1608</v>
      </c>
      <c r="B14" s="4"/>
      <c r="C14" s="4">
        <v>1</v>
      </c>
      <c r="D14" s="4"/>
      <c r="E14" s="4"/>
      <c r="F14" s="4"/>
      <c r="G14" s="4"/>
      <c r="H14" s="4"/>
      <c r="I14" s="4">
        <v>1</v>
      </c>
      <c r="J14" s="4"/>
      <c r="K14" s="4">
        <v>2</v>
      </c>
    </row>
    <row r="15" spans="1:11">
      <c r="A15" s="3" t="s">
        <v>1607</v>
      </c>
      <c r="B15" s="4"/>
      <c r="C15" s="4">
        <v>2</v>
      </c>
      <c r="D15" s="4"/>
      <c r="E15" s="4"/>
      <c r="F15" s="4"/>
      <c r="G15" s="4"/>
      <c r="H15" s="4"/>
      <c r="I15" s="4">
        <v>2</v>
      </c>
      <c r="J15" s="4"/>
      <c r="K15" s="4">
        <v>4</v>
      </c>
    </row>
    <row r="16" spans="1:11">
      <c r="A16" s="3" t="s">
        <v>783</v>
      </c>
      <c r="B16" s="4"/>
      <c r="C16" s="4"/>
      <c r="D16" s="4"/>
      <c r="E16" s="4"/>
      <c r="F16" s="4"/>
      <c r="G16" s="4"/>
      <c r="H16" s="4"/>
      <c r="I16" s="4">
        <v>1</v>
      </c>
      <c r="J16" s="4"/>
      <c r="K16" s="4">
        <v>1</v>
      </c>
    </row>
    <row r="17" spans="1:11">
      <c r="A17" s="3" t="s">
        <v>1615</v>
      </c>
      <c r="B17" s="4">
        <v>39</v>
      </c>
      <c r="C17" s="4">
        <v>159</v>
      </c>
      <c r="D17" s="4">
        <v>1</v>
      </c>
      <c r="E17" s="4">
        <v>17</v>
      </c>
      <c r="F17" s="4">
        <v>14</v>
      </c>
      <c r="G17" s="4">
        <v>21</v>
      </c>
      <c r="H17" s="4"/>
      <c r="I17" s="4">
        <v>219</v>
      </c>
      <c r="J17" s="4"/>
      <c r="K17" s="4">
        <v>470</v>
      </c>
    </row>
    <row r="18" spans="1:11">
      <c r="A18" s="3" t="s">
        <v>669</v>
      </c>
      <c r="B18" s="4">
        <v>39</v>
      </c>
      <c r="C18" s="4">
        <v>91</v>
      </c>
      <c r="D18" s="4">
        <v>2</v>
      </c>
      <c r="E18" s="4">
        <v>4</v>
      </c>
      <c r="F18" s="4">
        <v>24</v>
      </c>
      <c r="G18" s="4">
        <v>36</v>
      </c>
      <c r="H18" s="4"/>
      <c r="I18" s="4">
        <v>145</v>
      </c>
      <c r="J18" s="4"/>
      <c r="K18" s="4">
        <v>341</v>
      </c>
    </row>
    <row r="19" spans="1:11">
      <c r="A19" s="3" t="s">
        <v>2428</v>
      </c>
      <c r="B19" s="4">
        <v>1</v>
      </c>
      <c r="C19" s="4">
        <v>6</v>
      </c>
      <c r="D19" s="4">
        <v>1</v>
      </c>
      <c r="E19" s="4">
        <v>2</v>
      </c>
      <c r="F19" s="4"/>
      <c r="G19" s="4">
        <v>1</v>
      </c>
      <c r="H19" s="4"/>
      <c r="I19" s="4">
        <v>12</v>
      </c>
      <c r="J19" s="4"/>
      <c r="K19" s="4">
        <v>23</v>
      </c>
    </row>
    <row r="20" spans="1:11">
      <c r="A20" s="3" t="s">
        <v>808</v>
      </c>
      <c r="B20" s="4"/>
      <c r="C20" s="4">
        <v>8</v>
      </c>
      <c r="D20" s="4"/>
      <c r="E20" s="4"/>
      <c r="F20" s="4">
        <v>1</v>
      </c>
      <c r="G20" s="4">
        <v>3</v>
      </c>
      <c r="H20" s="4"/>
      <c r="I20" s="4">
        <v>9</v>
      </c>
      <c r="J20" s="4"/>
      <c r="K20" s="4">
        <v>21</v>
      </c>
    </row>
    <row r="21" spans="1:11">
      <c r="A21" s="3" t="s">
        <v>1591</v>
      </c>
      <c r="B21" s="4"/>
      <c r="C21" s="4">
        <v>1</v>
      </c>
      <c r="D21" s="4"/>
      <c r="E21" s="4"/>
      <c r="F21" s="4"/>
      <c r="G21" s="4"/>
      <c r="H21" s="4"/>
      <c r="I21" s="4"/>
      <c r="J21" s="4"/>
      <c r="K21" s="4">
        <v>1</v>
      </c>
    </row>
    <row r="22" spans="1:11">
      <c r="A22" s="3" t="s">
        <v>583</v>
      </c>
      <c r="B22" s="4">
        <v>1</v>
      </c>
      <c r="C22" s="4">
        <v>1</v>
      </c>
      <c r="D22" s="4"/>
      <c r="E22" s="4">
        <v>1</v>
      </c>
      <c r="F22" s="4">
        <v>3</v>
      </c>
      <c r="G22" s="4">
        <v>3</v>
      </c>
      <c r="H22" s="4"/>
      <c r="I22" s="4">
        <v>4</v>
      </c>
      <c r="J22" s="4"/>
      <c r="K22" s="4">
        <v>13</v>
      </c>
    </row>
    <row r="23" spans="1:11">
      <c r="A23" s="3" t="s">
        <v>2497</v>
      </c>
      <c r="B23" s="4">
        <v>64</v>
      </c>
      <c r="C23" s="4">
        <v>243</v>
      </c>
      <c r="D23" s="4"/>
      <c r="E23" s="4">
        <v>15</v>
      </c>
      <c r="F23" s="4">
        <v>21</v>
      </c>
      <c r="G23" s="4">
        <v>26</v>
      </c>
      <c r="H23" s="4"/>
      <c r="I23" s="4">
        <v>197</v>
      </c>
      <c r="J23" s="4"/>
      <c r="K23" s="4">
        <v>566</v>
      </c>
    </row>
    <row r="24" spans="1:11">
      <c r="A24" s="3" t="s">
        <v>1558</v>
      </c>
      <c r="B24" s="4">
        <v>2</v>
      </c>
      <c r="C24" s="4">
        <v>9</v>
      </c>
      <c r="D24" s="4"/>
      <c r="E24" s="4">
        <v>1</v>
      </c>
      <c r="F24" s="4">
        <v>1</v>
      </c>
      <c r="G24" s="4"/>
      <c r="H24" s="4"/>
      <c r="I24" s="4">
        <v>11</v>
      </c>
      <c r="J24" s="4"/>
      <c r="K24" s="4">
        <v>24</v>
      </c>
    </row>
    <row r="25" spans="1:11">
      <c r="A25" s="3" t="s">
        <v>4129</v>
      </c>
      <c r="B25" s="4">
        <v>84</v>
      </c>
      <c r="C25" s="4">
        <v>191</v>
      </c>
      <c r="D25" s="4"/>
      <c r="E25" s="4">
        <v>25</v>
      </c>
      <c r="F25" s="4">
        <v>19</v>
      </c>
      <c r="G25" s="4">
        <v>41</v>
      </c>
      <c r="H25" s="4"/>
      <c r="I25" s="4">
        <v>327</v>
      </c>
      <c r="J25" s="4"/>
      <c r="K25" s="4">
        <v>687</v>
      </c>
    </row>
    <row r="26" spans="1:11">
      <c r="A26" s="3" t="s">
        <v>2426</v>
      </c>
      <c r="B26" s="4"/>
      <c r="C26" s="4"/>
      <c r="D26" s="4"/>
      <c r="E26" s="4"/>
      <c r="F26" s="4"/>
      <c r="G26" s="4">
        <v>1</v>
      </c>
      <c r="H26" s="4"/>
      <c r="I26" s="4">
        <v>3</v>
      </c>
      <c r="J26" s="4"/>
      <c r="K26" s="4">
        <v>4</v>
      </c>
    </row>
    <row r="27" spans="1:11">
      <c r="A27" s="3" t="s">
        <v>4136</v>
      </c>
      <c r="B27" s="4"/>
      <c r="C27" s="4"/>
      <c r="D27" s="4"/>
      <c r="E27" s="4"/>
      <c r="F27" s="4"/>
      <c r="G27" s="4"/>
      <c r="H27" s="4"/>
      <c r="I27" s="4"/>
      <c r="J27" s="4"/>
      <c r="K27" s="4"/>
    </row>
    <row r="28" spans="1:11">
      <c r="A28" s="3" t="s">
        <v>4131</v>
      </c>
      <c r="B28" s="4">
        <v>435</v>
      </c>
      <c r="C28" s="4">
        <v>1429</v>
      </c>
      <c r="D28" s="4">
        <v>39</v>
      </c>
      <c r="E28" s="4">
        <v>99</v>
      </c>
      <c r="F28" s="4">
        <v>151</v>
      </c>
      <c r="G28" s="4">
        <v>238</v>
      </c>
      <c r="H28" s="4">
        <v>8</v>
      </c>
      <c r="I28" s="4">
        <v>1547</v>
      </c>
      <c r="J28" s="4"/>
      <c r="K28" s="4">
        <v>3946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D4E3-9417-425B-971F-F3DBB6D3C79E}">
  <dimension ref="A1:B35"/>
  <sheetViews>
    <sheetView workbookViewId="0">
      <selection activeCell="BB18" sqref="BB18"/>
    </sheetView>
  </sheetViews>
  <sheetFormatPr defaultRowHeight="15"/>
  <cols>
    <col min="1" max="1" width="13.140625" bestFit="1" customWidth="1"/>
    <col min="2" max="2" width="20.7109375" bestFit="1" customWidth="1"/>
    <col min="3" max="11" width="2" bestFit="1" customWidth="1"/>
    <col min="12" max="92" width="3" bestFit="1" customWidth="1"/>
    <col min="93" max="127" width="4" bestFit="1" customWidth="1"/>
    <col min="128" max="129" width="5" bestFit="1" customWidth="1"/>
    <col min="130" max="130" width="7.28515625" bestFit="1" customWidth="1"/>
    <col min="131" max="131" width="11.28515625" bestFit="1" customWidth="1"/>
  </cols>
  <sheetData>
    <row r="1" spans="1:2">
      <c r="A1" t="s">
        <v>16</v>
      </c>
    </row>
    <row r="2" spans="1:2">
      <c r="A2" t="s">
        <v>4149</v>
      </c>
      <c r="B2">
        <f>COUNTIF(clean!S:S,"&gt;=0")-COUNTIF(clean!S:S,"&gt;=50")</f>
        <v>3806</v>
      </c>
    </row>
    <row r="3" spans="1:2">
      <c r="A3" t="s">
        <v>4150</v>
      </c>
      <c r="B3">
        <f>COUNTIF(clean!S:S,"&gt;=50")-COUNTIF(clean!S:S,"&gt;=100")</f>
        <v>92</v>
      </c>
    </row>
    <row r="4" spans="1:2">
      <c r="A4" t="s">
        <v>4151</v>
      </c>
      <c r="B4">
        <f>COUNTIF(clean!S:S,"&gt;=100")-COUNTIF(clean!S:S,"&gt;=150")</f>
        <v>28</v>
      </c>
    </row>
    <row r="5" spans="1:2">
      <c r="A5" t="s">
        <v>4152</v>
      </c>
      <c r="B5">
        <f>COUNTIF(clean!S:S,"&gt;=150")-COUNTIF(clean!S:S,"&gt;=200")</f>
        <v>3</v>
      </c>
    </row>
    <row r="6" spans="1:2">
      <c r="A6" t="s">
        <v>4153</v>
      </c>
      <c r="B6">
        <f>COUNTIF(clean!S:S,"&gt;=250")-COUNTIF(clean!S:S,"&gt;=300")</f>
        <v>4</v>
      </c>
    </row>
    <row r="7" spans="1:2">
      <c r="A7" t="s">
        <v>4154</v>
      </c>
      <c r="B7">
        <f>COUNTIF(clean!S:S,"&gt;=350")-COUNTIF(clean!S:S,"&gt;=400")</f>
        <v>0</v>
      </c>
    </row>
    <row r="8" spans="1:2">
      <c r="A8" t="s">
        <v>4155</v>
      </c>
      <c r="B8">
        <f>COUNTIF(clean!S:S,"&gt;=400")-COUNTIF(clean!S:S,"&gt;=450")</f>
        <v>1</v>
      </c>
    </row>
    <row r="9" spans="1:2">
      <c r="A9" t="s">
        <v>4156</v>
      </c>
      <c r="B9">
        <f>COUNTIF(clean!S:S,"&gt;=450")-COUNTIF(clean!S:S,"&gt;=500")</f>
        <v>1</v>
      </c>
    </row>
    <row r="10" spans="1:2">
      <c r="A10" t="s">
        <v>4157</v>
      </c>
      <c r="B10">
        <f>COUNTIF(clean!S:S,"&gt;500")</f>
        <v>2</v>
      </c>
    </row>
    <row r="21" spans="1:2">
      <c r="A21" s="2" t="s">
        <v>4159</v>
      </c>
      <c r="B21" t="s">
        <v>4158</v>
      </c>
    </row>
    <row r="22" spans="1:2">
      <c r="A22" s="3">
        <v>1</v>
      </c>
      <c r="B22" s="4">
        <v>1973</v>
      </c>
    </row>
    <row r="23" spans="1:2">
      <c r="A23" s="3">
        <v>2</v>
      </c>
      <c r="B23" s="4">
        <v>1739</v>
      </c>
    </row>
    <row r="24" spans="1:2">
      <c r="A24" s="3">
        <v>3</v>
      </c>
      <c r="B24" s="4">
        <v>2268</v>
      </c>
    </row>
    <row r="25" spans="1:2">
      <c r="A25" s="3">
        <v>4</v>
      </c>
      <c r="B25" s="4">
        <v>5379</v>
      </c>
    </row>
    <row r="26" spans="1:2">
      <c r="A26" s="3">
        <v>5</v>
      </c>
      <c r="B26" s="4">
        <v>3051</v>
      </c>
    </row>
    <row r="27" spans="1:2">
      <c r="A27" s="3">
        <v>6</v>
      </c>
      <c r="B27" s="4">
        <v>2899</v>
      </c>
    </row>
    <row r="28" spans="1:2">
      <c r="A28" s="3">
        <v>7</v>
      </c>
      <c r="B28" s="4">
        <v>1916</v>
      </c>
    </row>
    <row r="29" spans="1:2">
      <c r="A29" s="3">
        <v>8</v>
      </c>
      <c r="B29" s="4">
        <v>2355</v>
      </c>
    </row>
    <row r="30" spans="1:2">
      <c r="A30" s="3">
        <v>9</v>
      </c>
      <c r="B30" s="4">
        <v>4309</v>
      </c>
    </row>
    <row r="31" spans="1:2">
      <c r="A31" s="3">
        <v>10</v>
      </c>
      <c r="B31" s="4">
        <v>2988</v>
      </c>
    </row>
    <row r="32" spans="1:2">
      <c r="A32" s="3">
        <v>11</v>
      </c>
      <c r="B32" s="4">
        <v>3323</v>
      </c>
    </row>
    <row r="33" spans="1:2">
      <c r="A33" s="3">
        <v>12</v>
      </c>
      <c r="B33" s="4">
        <v>2859</v>
      </c>
    </row>
    <row r="34" spans="1:2">
      <c r="A34" s="3" t="s">
        <v>4136</v>
      </c>
      <c r="B34" s="4"/>
    </row>
    <row r="35" spans="1:2">
      <c r="A35" s="3" t="s">
        <v>4131</v>
      </c>
      <c r="B35" s="4">
        <v>35059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D0CC-B2CB-453C-8CEF-104A7B9B9895}">
  <dimension ref="A1:C1246"/>
  <sheetViews>
    <sheetView workbookViewId="0">
      <selection activeCell="W21" sqref="W21"/>
    </sheetView>
  </sheetViews>
  <sheetFormatPr defaultRowHeight="15"/>
  <cols>
    <col min="1" max="1" width="30.28515625" bestFit="1" customWidth="1"/>
    <col min="2" max="2" width="16.28515625" bestFit="1" customWidth="1"/>
    <col min="3" max="3" width="11.28515625" bestFit="1" customWidth="1"/>
    <col min="4" max="4" width="9.5703125" bestFit="1" customWidth="1"/>
    <col min="5" max="5" width="7.28515625" bestFit="1" customWidth="1"/>
    <col min="6" max="6" width="11.28515625" bestFit="1" customWidth="1"/>
  </cols>
  <sheetData>
    <row r="1" spans="1:2">
      <c r="A1" t="s">
        <v>15</v>
      </c>
    </row>
    <row r="2" spans="1:2">
      <c r="A2" t="s">
        <v>4161</v>
      </c>
      <c r="B2">
        <f>COUNTIF(clean!R:R,"&gt;=0")-COUNTIF(clean!R:R,"&gt;=500")</f>
        <v>2845</v>
      </c>
    </row>
    <row r="3" spans="1:2">
      <c r="A3" t="s">
        <v>4162</v>
      </c>
      <c r="B3">
        <f>COUNTIF(clean!R:R,"&gt;=501")-COUNTIF(clean!R:R,"&gt;=1000")</f>
        <v>502</v>
      </c>
    </row>
    <row r="4" spans="1:2">
      <c r="A4" t="s">
        <v>4163</v>
      </c>
      <c r="B4">
        <f>COUNTIF(clean!R:R,"&gt;=1001")-COUNTIF(clean!R:R,"&gt;=1500")</f>
        <v>256</v>
      </c>
    </row>
    <row r="5" spans="1:2">
      <c r="A5" t="s">
        <v>4164</v>
      </c>
      <c r="B5">
        <f>COUNTIF(clean!R:R,"&gt;=1501")-COUNTIF(clean!R:R,"&gt;=2000")</f>
        <v>133</v>
      </c>
    </row>
    <row r="6" spans="1:2">
      <c r="A6" t="s">
        <v>4165</v>
      </c>
      <c r="B6">
        <f>COUNTIF(clean!R:R,"&gt;=2001")-COUNTIF(clean!R:R,"&gt;=2500")</f>
        <v>70</v>
      </c>
    </row>
    <row r="7" spans="1:2">
      <c r="A7" t="s">
        <v>4166</v>
      </c>
      <c r="B7">
        <f>COUNTIF(clean!R:R,"&gt;=2501")-COUNTIF(clean!R:R,"&gt;=3000")</f>
        <v>46</v>
      </c>
    </row>
    <row r="8" spans="1:2">
      <c r="A8" t="s">
        <v>4167</v>
      </c>
      <c r="B8">
        <f>COUNTIF(clean!R:R,"&gt;=3001")-COUNTIF(clean!R:R,"&gt;=3500")</f>
        <v>25</v>
      </c>
    </row>
    <row r="9" spans="1:2">
      <c r="A9" t="s">
        <v>4168</v>
      </c>
      <c r="B9">
        <f>COUNTIF(clean!R:R,"&gt;=3501")-COUNTIF(clean!R:R,"&gt;=4000")</f>
        <v>23</v>
      </c>
    </row>
    <row r="10" spans="1:2">
      <c r="A10" t="s">
        <v>4169</v>
      </c>
      <c r="B10">
        <f>COUNTIF(clean!R:R,"&gt;=4001")-COUNTIF(clean!R:R,"&gt;=4500")</f>
        <v>17</v>
      </c>
    </row>
    <row r="11" spans="1:2">
      <c r="A11" t="s">
        <v>4170</v>
      </c>
      <c r="B11">
        <f>COUNTIF(clean!R:R,"&gt;=4501")-COUNTIF(clean!R:R,"&gt;=5000")</f>
        <v>12</v>
      </c>
    </row>
    <row r="12" spans="1:2">
      <c r="A12" t="s">
        <v>4171</v>
      </c>
      <c r="B12">
        <f>COUNTIF(clean!R:R,"&gt;=5001")-COUNTIF(clean!R:R,"&gt;=5500")</f>
        <v>4</v>
      </c>
    </row>
    <row r="13" spans="1:2">
      <c r="A13" t="s">
        <v>4172</v>
      </c>
      <c r="B13">
        <f>COUNTIF(clean!R:R,"&gt;=5501")-COUNTIF(clean!R:R,"&gt;=6000")</f>
        <v>1</v>
      </c>
    </row>
    <row r="14" spans="1:2">
      <c r="A14" t="s">
        <v>4173</v>
      </c>
      <c r="B14">
        <f>COUNTIF(clean!R:R,"&gt;=6001")-COUNTIF(clean!R:R,"&gt;=6500")</f>
        <v>4</v>
      </c>
    </row>
    <row r="15" spans="1:2">
      <c r="A15" t="s">
        <v>4174</v>
      </c>
      <c r="B15">
        <f>COUNTIF(clean!R:R,"&gt;=6501")-COUNTIF(clean!R:R,"&gt;=7000")</f>
        <v>3</v>
      </c>
    </row>
    <row r="16" spans="1:2">
      <c r="A16" t="s">
        <v>4175</v>
      </c>
      <c r="B16">
        <f>COUNTIF(clean!R:R,"&gt;=7001")-COUNTIF(clean!R:R,"&gt;=7500")</f>
        <v>1</v>
      </c>
    </row>
    <row r="17" spans="1:3">
      <c r="A17" t="s">
        <v>4176</v>
      </c>
      <c r="B17">
        <f>COUNTIF(clean!R:R,"&gt;=7501")-COUNTIF(clean!R:R,"&gt;=8000")</f>
        <v>1</v>
      </c>
    </row>
    <row r="18" spans="1:3">
      <c r="A18" t="s">
        <v>4177</v>
      </c>
      <c r="B18">
        <f>COUNTIF(clean!R:R,"&gt;=8501")-COUNTIF(clean!R:R,"&gt;=8500")</f>
        <v>0</v>
      </c>
    </row>
    <row r="19" spans="1:3">
      <c r="A19" t="s">
        <v>4178</v>
      </c>
      <c r="B19">
        <f>COUNTIF(clean!R:R,"&gt;=8501")-COUNTIF(clean!R:R,"&gt;=9000")</f>
        <v>0</v>
      </c>
    </row>
    <row r="20" spans="1:3">
      <c r="A20" t="s">
        <v>4179</v>
      </c>
      <c r="B20">
        <f>COUNTIF(clean!R:R,"&gt;=9001")-COUNTIF(clean!R:R,"&gt;=9500")</f>
        <v>0</v>
      </c>
    </row>
    <row r="21" spans="1:3">
      <c r="A21" t="s">
        <v>4180</v>
      </c>
      <c r="B21">
        <f>COUNTIF(clean!R:R,"&gt;=9501")-COUNTIF(clean!R:R,"&gt;=10000")</f>
        <v>1</v>
      </c>
    </row>
    <row r="23" spans="1:3">
      <c r="A23" s="2" t="s">
        <v>4135</v>
      </c>
      <c r="B23" s="2" t="s">
        <v>4160</v>
      </c>
    </row>
    <row r="24" spans="1:3">
      <c r="A24" s="2" t="s">
        <v>4134</v>
      </c>
      <c r="B24" t="s">
        <v>35</v>
      </c>
      <c r="C24" t="s">
        <v>4131</v>
      </c>
    </row>
    <row r="25" spans="1:3">
      <c r="A25" s="3">
        <v>0</v>
      </c>
      <c r="B25" s="4">
        <v>1</v>
      </c>
      <c r="C25" s="4">
        <v>1</v>
      </c>
    </row>
    <row r="26" spans="1:3">
      <c r="A26" s="3">
        <v>1</v>
      </c>
      <c r="B26" s="4">
        <v>24</v>
      </c>
      <c r="C26" s="4">
        <v>24</v>
      </c>
    </row>
    <row r="27" spans="1:3">
      <c r="A27" s="3">
        <v>2</v>
      </c>
      <c r="B27" s="4">
        <v>15</v>
      </c>
      <c r="C27" s="4">
        <v>15</v>
      </c>
    </row>
    <row r="28" spans="1:3">
      <c r="A28" s="3">
        <v>3</v>
      </c>
      <c r="B28" s="4">
        <v>6</v>
      </c>
      <c r="C28" s="4">
        <v>6</v>
      </c>
    </row>
    <row r="29" spans="1:3">
      <c r="A29" s="3">
        <v>4</v>
      </c>
      <c r="B29" s="4">
        <v>9</v>
      </c>
      <c r="C29" s="4">
        <v>9</v>
      </c>
    </row>
    <row r="30" spans="1:3">
      <c r="A30" s="3">
        <v>5</v>
      </c>
      <c r="B30" s="4">
        <v>13</v>
      </c>
      <c r="C30" s="4">
        <v>13</v>
      </c>
    </row>
    <row r="31" spans="1:3">
      <c r="A31" s="3">
        <v>6</v>
      </c>
      <c r="B31" s="4">
        <v>9</v>
      </c>
      <c r="C31" s="4">
        <v>9</v>
      </c>
    </row>
    <row r="32" spans="1:3">
      <c r="A32" s="3">
        <v>7</v>
      </c>
      <c r="B32" s="4">
        <v>8</v>
      </c>
      <c r="C32" s="4">
        <v>8</v>
      </c>
    </row>
    <row r="33" spans="1:3">
      <c r="A33" s="3">
        <v>8</v>
      </c>
      <c r="B33" s="4">
        <v>12</v>
      </c>
      <c r="C33" s="4">
        <v>12</v>
      </c>
    </row>
    <row r="34" spans="1:3">
      <c r="A34" s="3">
        <v>9</v>
      </c>
      <c r="B34" s="4">
        <v>17</v>
      </c>
      <c r="C34" s="4">
        <v>17</v>
      </c>
    </row>
    <row r="35" spans="1:3">
      <c r="A35" s="3">
        <v>10</v>
      </c>
      <c r="B35" s="4">
        <v>16</v>
      </c>
      <c r="C35" s="4">
        <v>16</v>
      </c>
    </row>
    <row r="36" spans="1:3">
      <c r="A36" s="3">
        <v>11</v>
      </c>
      <c r="B36" s="4">
        <v>13</v>
      </c>
      <c r="C36" s="4">
        <v>13</v>
      </c>
    </row>
    <row r="37" spans="1:3">
      <c r="A37" s="3">
        <v>12</v>
      </c>
      <c r="B37" s="4">
        <v>13</v>
      </c>
      <c r="C37" s="4">
        <v>13</v>
      </c>
    </row>
    <row r="38" spans="1:3">
      <c r="A38" s="3">
        <v>13</v>
      </c>
      <c r="B38" s="4">
        <v>14</v>
      </c>
      <c r="C38" s="4">
        <v>14</v>
      </c>
    </row>
    <row r="39" spans="1:3">
      <c r="A39" s="3">
        <v>14</v>
      </c>
      <c r="B39" s="4">
        <v>14</v>
      </c>
      <c r="C39" s="4">
        <v>14</v>
      </c>
    </row>
    <row r="40" spans="1:3">
      <c r="A40" s="3">
        <v>15</v>
      </c>
      <c r="B40" s="4">
        <v>19</v>
      </c>
      <c r="C40" s="4">
        <v>19</v>
      </c>
    </row>
    <row r="41" spans="1:3">
      <c r="A41" s="3">
        <v>16</v>
      </c>
      <c r="B41" s="4">
        <v>15</v>
      </c>
      <c r="C41" s="4">
        <v>15</v>
      </c>
    </row>
    <row r="42" spans="1:3">
      <c r="A42" s="3">
        <v>17</v>
      </c>
      <c r="B42" s="4">
        <v>13</v>
      </c>
      <c r="C42" s="4">
        <v>13</v>
      </c>
    </row>
    <row r="43" spans="1:3">
      <c r="A43" s="3">
        <v>18</v>
      </c>
      <c r="B43" s="4">
        <v>16</v>
      </c>
      <c r="C43" s="4">
        <v>16</v>
      </c>
    </row>
    <row r="44" spans="1:3">
      <c r="A44" s="3">
        <v>19</v>
      </c>
      <c r="B44" s="4">
        <v>11</v>
      </c>
      <c r="C44" s="4">
        <v>11</v>
      </c>
    </row>
    <row r="45" spans="1:3">
      <c r="A45" s="3">
        <v>20</v>
      </c>
      <c r="B45" s="4">
        <v>22</v>
      </c>
      <c r="C45" s="4">
        <v>22</v>
      </c>
    </row>
    <row r="46" spans="1:3">
      <c r="A46" s="3">
        <v>21</v>
      </c>
      <c r="B46" s="4">
        <v>18</v>
      </c>
      <c r="C46" s="4">
        <v>18</v>
      </c>
    </row>
    <row r="47" spans="1:3">
      <c r="A47" s="3">
        <v>22</v>
      </c>
      <c r="B47" s="4">
        <v>18</v>
      </c>
      <c r="C47" s="4">
        <v>18</v>
      </c>
    </row>
    <row r="48" spans="1:3">
      <c r="A48" s="3">
        <v>23</v>
      </c>
      <c r="B48" s="4">
        <v>14</v>
      </c>
      <c r="C48" s="4">
        <v>14</v>
      </c>
    </row>
    <row r="49" spans="1:3">
      <c r="A49" s="3">
        <v>24</v>
      </c>
      <c r="B49" s="4">
        <v>28</v>
      </c>
      <c r="C49" s="4">
        <v>28</v>
      </c>
    </row>
    <row r="50" spans="1:3">
      <c r="A50" s="3">
        <v>25</v>
      </c>
      <c r="B50" s="4">
        <v>18</v>
      </c>
      <c r="C50" s="4">
        <v>18</v>
      </c>
    </row>
    <row r="51" spans="1:3">
      <c r="A51" s="3">
        <v>26</v>
      </c>
      <c r="B51" s="4">
        <v>17</v>
      </c>
      <c r="C51" s="4">
        <v>17</v>
      </c>
    </row>
    <row r="52" spans="1:3">
      <c r="A52" s="3">
        <v>27</v>
      </c>
      <c r="B52" s="4">
        <v>19</v>
      </c>
      <c r="C52" s="4">
        <v>19</v>
      </c>
    </row>
    <row r="53" spans="1:3">
      <c r="A53" s="3">
        <v>28</v>
      </c>
      <c r="B53" s="4">
        <v>20</v>
      </c>
      <c r="C53" s="4">
        <v>20</v>
      </c>
    </row>
    <row r="54" spans="1:3">
      <c r="A54" s="3">
        <v>29</v>
      </c>
      <c r="B54" s="4">
        <v>13</v>
      </c>
      <c r="C54" s="4">
        <v>13</v>
      </c>
    </row>
    <row r="55" spans="1:3">
      <c r="A55" s="3">
        <v>30</v>
      </c>
      <c r="B55" s="4">
        <v>20</v>
      </c>
      <c r="C55" s="4">
        <v>20</v>
      </c>
    </row>
    <row r="56" spans="1:3">
      <c r="A56" s="3">
        <v>31</v>
      </c>
      <c r="B56" s="4">
        <v>22</v>
      </c>
      <c r="C56" s="4">
        <v>22</v>
      </c>
    </row>
    <row r="57" spans="1:3">
      <c r="A57" s="3">
        <v>32</v>
      </c>
      <c r="B57" s="4">
        <v>14</v>
      </c>
      <c r="C57" s="4">
        <v>14</v>
      </c>
    </row>
    <row r="58" spans="1:3">
      <c r="A58" s="3">
        <v>33</v>
      </c>
      <c r="B58" s="4">
        <v>15</v>
      </c>
      <c r="C58" s="4">
        <v>15</v>
      </c>
    </row>
    <row r="59" spans="1:3">
      <c r="A59" s="3">
        <v>34</v>
      </c>
      <c r="B59" s="4">
        <v>19</v>
      </c>
      <c r="C59" s="4">
        <v>19</v>
      </c>
    </row>
    <row r="60" spans="1:3">
      <c r="A60" s="3">
        <v>35</v>
      </c>
      <c r="B60" s="4">
        <v>19</v>
      </c>
      <c r="C60" s="4">
        <v>19</v>
      </c>
    </row>
    <row r="61" spans="1:3">
      <c r="A61" s="3">
        <v>36</v>
      </c>
      <c r="B61" s="4">
        <v>18</v>
      </c>
      <c r="C61" s="4">
        <v>18</v>
      </c>
    </row>
    <row r="62" spans="1:3">
      <c r="A62" s="3">
        <v>37</v>
      </c>
      <c r="B62" s="4">
        <v>11</v>
      </c>
      <c r="C62" s="4">
        <v>11</v>
      </c>
    </row>
    <row r="63" spans="1:3">
      <c r="A63" s="3">
        <v>38</v>
      </c>
      <c r="B63" s="4">
        <v>9</v>
      </c>
      <c r="C63" s="4">
        <v>9</v>
      </c>
    </row>
    <row r="64" spans="1:3">
      <c r="A64" s="3">
        <v>39</v>
      </c>
      <c r="B64" s="4">
        <v>16</v>
      </c>
      <c r="C64" s="4">
        <v>16</v>
      </c>
    </row>
    <row r="65" spans="1:3">
      <c r="A65" s="3">
        <v>40</v>
      </c>
      <c r="B65" s="4">
        <v>21</v>
      </c>
      <c r="C65" s="4">
        <v>21</v>
      </c>
    </row>
    <row r="66" spans="1:3">
      <c r="A66" s="3">
        <v>41</v>
      </c>
      <c r="B66" s="4">
        <v>21</v>
      </c>
      <c r="C66" s="4">
        <v>21</v>
      </c>
    </row>
    <row r="67" spans="1:3">
      <c r="A67" s="3">
        <v>42</v>
      </c>
      <c r="B67" s="4">
        <v>16</v>
      </c>
      <c r="C67" s="4">
        <v>16</v>
      </c>
    </row>
    <row r="68" spans="1:3">
      <c r="A68" s="3">
        <v>43</v>
      </c>
      <c r="B68" s="4">
        <v>19</v>
      </c>
      <c r="C68" s="4">
        <v>19</v>
      </c>
    </row>
    <row r="69" spans="1:3">
      <c r="A69" s="3">
        <v>44</v>
      </c>
      <c r="B69" s="4">
        <v>12</v>
      </c>
      <c r="C69" s="4">
        <v>12</v>
      </c>
    </row>
    <row r="70" spans="1:3">
      <c r="A70" s="3">
        <v>45</v>
      </c>
      <c r="B70" s="4">
        <v>11</v>
      </c>
      <c r="C70" s="4">
        <v>11</v>
      </c>
    </row>
    <row r="71" spans="1:3">
      <c r="A71" s="3">
        <v>46</v>
      </c>
      <c r="B71" s="4">
        <v>9</v>
      </c>
      <c r="C71" s="4">
        <v>9</v>
      </c>
    </row>
    <row r="72" spans="1:3">
      <c r="A72" s="3">
        <v>47</v>
      </c>
      <c r="B72" s="4">
        <v>13</v>
      </c>
      <c r="C72" s="4">
        <v>13</v>
      </c>
    </row>
    <row r="73" spans="1:3">
      <c r="A73" s="3">
        <v>48</v>
      </c>
      <c r="B73" s="4">
        <v>16</v>
      </c>
      <c r="C73" s="4">
        <v>16</v>
      </c>
    </row>
    <row r="74" spans="1:3">
      <c r="A74" s="3">
        <v>49</v>
      </c>
      <c r="B74" s="4">
        <v>20</v>
      </c>
      <c r="C74" s="4">
        <v>20</v>
      </c>
    </row>
    <row r="75" spans="1:3">
      <c r="A75" s="3">
        <v>50</v>
      </c>
      <c r="B75" s="4">
        <v>19</v>
      </c>
      <c r="C75" s="4">
        <v>19</v>
      </c>
    </row>
    <row r="76" spans="1:3">
      <c r="A76" s="3">
        <v>51</v>
      </c>
      <c r="B76" s="4">
        <v>18</v>
      </c>
      <c r="C76" s="4">
        <v>18</v>
      </c>
    </row>
    <row r="77" spans="1:3">
      <c r="A77" s="3">
        <v>52</v>
      </c>
      <c r="B77" s="4">
        <v>13</v>
      </c>
      <c r="C77" s="4">
        <v>13</v>
      </c>
    </row>
    <row r="78" spans="1:3">
      <c r="A78" s="3">
        <v>53</v>
      </c>
      <c r="B78" s="4">
        <v>13</v>
      </c>
      <c r="C78" s="4">
        <v>13</v>
      </c>
    </row>
    <row r="79" spans="1:3">
      <c r="A79" s="3">
        <v>54</v>
      </c>
      <c r="B79" s="4">
        <v>9</v>
      </c>
      <c r="C79" s="4">
        <v>9</v>
      </c>
    </row>
    <row r="80" spans="1:3">
      <c r="A80" s="3">
        <v>55</v>
      </c>
      <c r="B80" s="4">
        <v>9</v>
      </c>
      <c r="C80" s="4">
        <v>9</v>
      </c>
    </row>
    <row r="81" spans="1:3">
      <c r="A81" s="3">
        <v>56</v>
      </c>
      <c r="B81" s="4">
        <v>16</v>
      </c>
      <c r="C81" s="4">
        <v>16</v>
      </c>
    </row>
    <row r="82" spans="1:3">
      <c r="A82" s="3">
        <v>57</v>
      </c>
      <c r="B82" s="4">
        <v>20</v>
      </c>
      <c r="C82" s="4">
        <v>20</v>
      </c>
    </row>
    <row r="83" spans="1:3">
      <c r="A83" s="3">
        <v>58</v>
      </c>
      <c r="B83" s="4">
        <v>6</v>
      </c>
      <c r="C83" s="4">
        <v>6</v>
      </c>
    </row>
    <row r="84" spans="1:3">
      <c r="A84" s="3">
        <v>59</v>
      </c>
      <c r="B84" s="4">
        <v>4</v>
      </c>
      <c r="C84" s="4">
        <v>4</v>
      </c>
    </row>
    <row r="85" spans="1:3">
      <c r="A85" s="3">
        <v>60</v>
      </c>
      <c r="B85" s="4">
        <v>12</v>
      </c>
      <c r="C85" s="4">
        <v>12</v>
      </c>
    </row>
    <row r="86" spans="1:3">
      <c r="A86" s="3">
        <v>61</v>
      </c>
      <c r="B86" s="4">
        <v>10</v>
      </c>
      <c r="C86" s="4">
        <v>10</v>
      </c>
    </row>
    <row r="87" spans="1:3">
      <c r="A87" s="3">
        <v>62</v>
      </c>
      <c r="B87" s="4">
        <v>13</v>
      </c>
      <c r="C87" s="4">
        <v>13</v>
      </c>
    </row>
    <row r="88" spans="1:3">
      <c r="A88" s="3">
        <v>63</v>
      </c>
      <c r="B88" s="4">
        <v>6</v>
      </c>
      <c r="C88" s="4">
        <v>6</v>
      </c>
    </row>
    <row r="89" spans="1:3">
      <c r="A89" s="3">
        <v>64</v>
      </c>
      <c r="B89" s="4">
        <v>10</v>
      </c>
      <c r="C89" s="4">
        <v>10</v>
      </c>
    </row>
    <row r="90" spans="1:3">
      <c r="A90" s="3">
        <v>65</v>
      </c>
      <c r="B90" s="4">
        <v>13</v>
      </c>
      <c r="C90" s="4">
        <v>13</v>
      </c>
    </row>
    <row r="91" spans="1:3">
      <c r="A91" s="3">
        <v>66</v>
      </c>
      <c r="B91" s="4">
        <v>8</v>
      </c>
      <c r="C91" s="4">
        <v>8</v>
      </c>
    </row>
    <row r="92" spans="1:3">
      <c r="A92" s="3">
        <v>67</v>
      </c>
      <c r="B92" s="4">
        <v>3</v>
      </c>
      <c r="C92" s="4">
        <v>3</v>
      </c>
    </row>
    <row r="93" spans="1:3">
      <c r="A93" s="3">
        <v>68</v>
      </c>
      <c r="B93" s="4">
        <v>8</v>
      </c>
      <c r="C93" s="4">
        <v>8</v>
      </c>
    </row>
    <row r="94" spans="1:3">
      <c r="A94" s="3">
        <v>69</v>
      </c>
      <c r="B94" s="4">
        <v>14</v>
      </c>
      <c r="C94" s="4">
        <v>14</v>
      </c>
    </row>
    <row r="95" spans="1:3">
      <c r="A95" s="3">
        <v>70</v>
      </c>
      <c r="B95" s="4">
        <v>10</v>
      </c>
      <c r="C95" s="4">
        <v>10</v>
      </c>
    </row>
    <row r="96" spans="1:3">
      <c r="A96" s="3">
        <v>71</v>
      </c>
      <c r="B96" s="4">
        <v>4</v>
      </c>
      <c r="C96" s="4">
        <v>4</v>
      </c>
    </row>
    <row r="97" spans="1:3">
      <c r="A97" s="3">
        <v>72</v>
      </c>
      <c r="B97" s="4">
        <v>7</v>
      </c>
      <c r="C97" s="4">
        <v>7</v>
      </c>
    </row>
    <row r="98" spans="1:3">
      <c r="A98" s="3">
        <v>73</v>
      </c>
      <c r="B98" s="4">
        <v>12</v>
      </c>
      <c r="C98" s="4">
        <v>12</v>
      </c>
    </row>
    <row r="99" spans="1:3">
      <c r="A99" s="3">
        <v>74</v>
      </c>
      <c r="B99" s="4">
        <v>9</v>
      </c>
      <c r="C99" s="4">
        <v>9</v>
      </c>
    </row>
    <row r="100" spans="1:3">
      <c r="A100" s="3">
        <v>75</v>
      </c>
      <c r="B100" s="4">
        <v>11</v>
      </c>
      <c r="C100" s="4">
        <v>11</v>
      </c>
    </row>
    <row r="101" spans="1:3">
      <c r="A101" s="3">
        <v>76</v>
      </c>
      <c r="B101" s="4">
        <v>9</v>
      </c>
      <c r="C101" s="4">
        <v>9</v>
      </c>
    </row>
    <row r="102" spans="1:3">
      <c r="A102" s="3">
        <v>77</v>
      </c>
      <c r="B102" s="4">
        <v>9</v>
      </c>
      <c r="C102" s="4">
        <v>9</v>
      </c>
    </row>
    <row r="103" spans="1:3">
      <c r="A103" s="3">
        <v>78</v>
      </c>
      <c r="B103" s="4">
        <v>5</v>
      </c>
      <c r="C103" s="4">
        <v>5</v>
      </c>
    </row>
    <row r="104" spans="1:3">
      <c r="A104" s="3">
        <v>79</v>
      </c>
      <c r="B104" s="4">
        <v>8</v>
      </c>
      <c r="C104" s="4">
        <v>8</v>
      </c>
    </row>
    <row r="105" spans="1:3">
      <c r="A105" s="3">
        <v>80</v>
      </c>
      <c r="B105" s="4">
        <v>5</v>
      </c>
      <c r="C105" s="4">
        <v>5</v>
      </c>
    </row>
    <row r="106" spans="1:3">
      <c r="A106" s="3">
        <v>81</v>
      </c>
      <c r="B106" s="4">
        <v>11</v>
      </c>
      <c r="C106" s="4">
        <v>11</v>
      </c>
    </row>
    <row r="107" spans="1:3">
      <c r="A107" s="3">
        <v>82</v>
      </c>
      <c r="B107" s="4">
        <v>10</v>
      </c>
      <c r="C107" s="4">
        <v>10</v>
      </c>
    </row>
    <row r="108" spans="1:3">
      <c r="A108" s="3">
        <v>83</v>
      </c>
      <c r="B108" s="4">
        <v>7</v>
      </c>
      <c r="C108" s="4">
        <v>7</v>
      </c>
    </row>
    <row r="109" spans="1:3">
      <c r="A109" s="3">
        <v>84</v>
      </c>
      <c r="B109" s="4">
        <v>13</v>
      </c>
      <c r="C109" s="4">
        <v>13</v>
      </c>
    </row>
    <row r="110" spans="1:3">
      <c r="A110" s="3">
        <v>85</v>
      </c>
      <c r="B110" s="4">
        <v>12</v>
      </c>
      <c r="C110" s="4">
        <v>12</v>
      </c>
    </row>
    <row r="111" spans="1:3">
      <c r="A111" s="3">
        <v>86</v>
      </c>
      <c r="B111" s="4">
        <v>3</v>
      </c>
      <c r="C111" s="4">
        <v>3</v>
      </c>
    </row>
    <row r="112" spans="1:3">
      <c r="A112" s="3">
        <v>87</v>
      </c>
      <c r="B112" s="4">
        <v>1</v>
      </c>
      <c r="C112" s="4">
        <v>1</v>
      </c>
    </row>
    <row r="113" spans="1:3">
      <c r="A113" s="3">
        <v>88</v>
      </c>
      <c r="B113" s="4">
        <v>13</v>
      </c>
      <c r="C113" s="4">
        <v>13</v>
      </c>
    </row>
    <row r="114" spans="1:3">
      <c r="A114" s="3">
        <v>89</v>
      </c>
      <c r="B114" s="4">
        <v>7</v>
      </c>
      <c r="C114" s="4">
        <v>7</v>
      </c>
    </row>
    <row r="115" spans="1:3">
      <c r="A115" s="3">
        <v>90</v>
      </c>
      <c r="B115" s="4">
        <v>5</v>
      </c>
      <c r="C115" s="4">
        <v>5</v>
      </c>
    </row>
    <row r="116" spans="1:3">
      <c r="A116" s="3">
        <v>91</v>
      </c>
      <c r="B116" s="4">
        <v>6</v>
      </c>
      <c r="C116" s="4">
        <v>6</v>
      </c>
    </row>
    <row r="117" spans="1:3">
      <c r="A117" s="3">
        <v>92</v>
      </c>
      <c r="B117" s="4">
        <v>8</v>
      </c>
      <c r="C117" s="4">
        <v>8</v>
      </c>
    </row>
    <row r="118" spans="1:3">
      <c r="A118" s="3">
        <v>93</v>
      </c>
      <c r="B118" s="4">
        <v>7</v>
      </c>
      <c r="C118" s="4">
        <v>7</v>
      </c>
    </row>
    <row r="119" spans="1:3">
      <c r="A119" s="3">
        <v>94</v>
      </c>
      <c r="B119" s="4">
        <v>6</v>
      </c>
      <c r="C119" s="4">
        <v>6</v>
      </c>
    </row>
    <row r="120" spans="1:3">
      <c r="A120" s="3">
        <v>95</v>
      </c>
      <c r="B120" s="4">
        <v>5</v>
      </c>
      <c r="C120" s="4">
        <v>5</v>
      </c>
    </row>
    <row r="121" spans="1:3">
      <c r="A121" s="3">
        <v>96</v>
      </c>
      <c r="B121" s="4">
        <v>7</v>
      </c>
      <c r="C121" s="4">
        <v>7</v>
      </c>
    </row>
    <row r="122" spans="1:3">
      <c r="A122" s="3">
        <v>97</v>
      </c>
      <c r="B122" s="4">
        <v>4</v>
      </c>
      <c r="C122" s="4">
        <v>4</v>
      </c>
    </row>
    <row r="123" spans="1:3">
      <c r="A123" s="3">
        <v>98</v>
      </c>
      <c r="B123" s="4">
        <v>8</v>
      </c>
      <c r="C123" s="4">
        <v>8</v>
      </c>
    </row>
    <row r="124" spans="1:3">
      <c r="A124" s="3">
        <v>99</v>
      </c>
      <c r="B124" s="4">
        <v>7</v>
      </c>
      <c r="C124" s="4">
        <v>7</v>
      </c>
    </row>
    <row r="125" spans="1:3">
      <c r="A125" s="3">
        <v>100</v>
      </c>
      <c r="B125" s="4">
        <v>9</v>
      </c>
      <c r="C125" s="4">
        <v>9</v>
      </c>
    </row>
    <row r="126" spans="1:3">
      <c r="A126" s="3">
        <v>101</v>
      </c>
      <c r="B126" s="4">
        <v>7</v>
      </c>
      <c r="C126" s="4">
        <v>7</v>
      </c>
    </row>
    <row r="127" spans="1:3">
      <c r="A127" s="3">
        <v>102</v>
      </c>
      <c r="B127" s="4">
        <v>3</v>
      </c>
      <c r="C127" s="4">
        <v>3</v>
      </c>
    </row>
    <row r="128" spans="1:3">
      <c r="A128" s="3">
        <v>103</v>
      </c>
      <c r="B128" s="4">
        <v>7</v>
      </c>
      <c r="C128" s="4">
        <v>7</v>
      </c>
    </row>
    <row r="129" spans="1:3">
      <c r="A129" s="3">
        <v>104</v>
      </c>
      <c r="B129" s="4">
        <v>5</v>
      </c>
      <c r="C129" s="4">
        <v>5</v>
      </c>
    </row>
    <row r="130" spans="1:3">
      <c r="A130" s="3">
        <v>105</v>
      </c>
      <c r="B130" s="4">
        <v>8</v>
      </c>
      <c r="C130" s="4">
        <v>8</v>
      </c>
    </row>
    <row r="131" spans="1:3">
      <c r="A131" s="3">
        <v>106</v>
      </c>
      <c r="B131" s="4">
        <v>7</v>
      </c>
      <c r="C131" s="4">
        <v>7</v>
      </c>
    </row>
    <row r="132" spans="1:3">
      <c r="A132" s="3">
        <v>107</v>
      </c>
      <c r="B132" s="4">
        <v>4</v>
      </c>
      <c r="C132" s="4">
        <v>4</v>
      </c>
    </row>
    <row r="133" spans="1:3">
      <c r="A133" s="3">
        <v>108</v>
      </c>
      <c r="B133" s="4">
        <v>1</v>
      </c>
      <c r="C133" s="4">
        <v>1</v>
      </c>
    </row>
    <row r="134" spans="1:3">
      <c r="A134" s="3">
        <v>109</v>
      </c>
      <c r="B134" s="4">
        <v>6</v>
      </c>
      <c r="C134" s="4">
        <v>6</v>
      </c>
    </row>
    <row r="135" spans="1:3">
      <c r="A135" s="3">
        <v>110</v>
      </c>
      <c r="B135" s="4">
        <v>4</v>
      </c>
      <c r="C135" s="4">
        <v>4</v>
      </c>
    </row>
    <row r="136" spans="1:3">
      <c r="A136" s="3">
        <v>111</v>
      </c>
      <c r="B136" s="4">
        <v>5</v>
      </c>
      <c r="C136" s="4">
        <v>5</v>
      </c>
    </row>
    <row r="137" spans="1:3">
      <c r="A137" s="3">
        <v>112</v>
      </c>
      <c r="B137" s="4">
        <v>4</v>
      </c>
      <c r="C137" s="4">
        <v>4</v>
      </c>
    </row>
    <row r="138" spans="1:3">
      <c r="A138" s="3">
        <v>113</v>
      </c>
      <c r="B138" s="4">
        <v>5</v>
      </c>
      <c r="C138" s="4">
        <v>5</v>
      </c>
    </row>
    <row r="139" spans="1:3">
      <c r="A139" s="3">
        <v>114</v>
      </c>
      <c r="B139" s="4">
        <v>6</v>
      </c>
      <c r="C139" s="4">
        <v>6</v>
      </c>
    </row>
    <row r="140" spans="1:3">
      <c r="A140" s="3">
        <v>115</v>
      </c>
      <c r="B140" s="4">
        <v>3</v>
      </c>
      <c r="C140" s="4">
        <v>3</v>
      </c>
    </row>
    <row r="141" spans="1:3">
      <c r="A141" s="3">
        <v>116</v>
      </c>
      <c r="B141" s="4">
        <v>5</v>
      </c>
      <c r="C141" s="4">
        <v>5</v>
      </c>
    </row>
    <row r="142" spans="1:3">
      <c r="A142" s="3">
        <v>117</v>
      </c>
      <c r="B142" s="4">
        <v>3</v>
      </c>
      <c r="C142" s="4">
        <v>3</v>
      </c>
    </row>
    <row r="143" spans="1:3">
      <c r="A143" s="3">
        <v>118</v>
      </c>
      <c r="B143" s="4">
        <v>4</v>
      </c>
      <c r="C143" s="4">
        <v>4</v>
      </c>
    </row>
    <row r="144" spans="1:3">
      <c r="A144" s="3">
        <v>119</v>
      </c>
      <c r="B144" s="4">
        <v>6</v>
      </c>
      <c r="C144" s="4">
        <v>6</v>
      </c>
    </row>
    <row r="145" spans="1:3">
      <c r="A145" s="3">
        <v>120</v>
      </c>
      <c r="B145" s="4">
        <v>3</v>
      </c>
      <c r="C145" s="4">
        <v>3</v>
      </c>
    </row>
    <row r="146" spans="1:3">
      <c r="A146" s="3">
        <v>121</v>
      </c>
      <c r="B146" s="4">
        <v>3</v>
      </c>
      <c r="C146" s="4">
        <v>3</v>
      </c>
    </row>
    <row r="147" spans="1:3">
      <c r="A147" s="3">
        <v>122</v>
      </c>
      <c r="B147" s="4">
        <v>5</v>
      </c>
      <c r="C147" s="4">
        <v>5</v>
      </c>
    </row>
    <row r="148" spans="1:3">
      <c r="A148" s="3">
        <v>123</v>
      </c>
      <c r="B148" s="4">
        <v>9</v>
      </c>
      <c r="C148" s="4">
        <v>9</v>
      </c>
    </row>
    <row r="149" spans="1:3">
      <c r="A149" s="3">
        <v>124</v>
      </c>
      <c r="B149" s="4">
        <v>6</v>
      </c>
      <c r="C149" s="4">
        <v>6</v>
      </c>
    </row>
    <row r="150" spans="1:3">
      <c r="A150" s="3">
        <v>125</v>
      </c>
      <c r="B150" s="4">
        <v>3</v>
      </c>
      <c r="C150" s="4">
        <v>3</v>
      </c>
    </row>
    <row r="151" spans="1:3">
      <c r="A151" s="3">
        <v>126</v>
      </c>
      <c r="B151" s="4">
        <v>4</v>
      </c>
      <c r="C151" s="4">
        <v>4</v>
      </c>
    </row>
    <row r="152" spans="1:3">
      <c r="A152" s="3">
        <v>127</v>
      </c>
      <c r="B152" s="4">
        <v>5</v>
      </c>
      <c r="C152" s="4">
        <v>5</v>
      </c>
    </row>
    <row r="153" spans="1:3">
      <c r="A153" s="3">
        <v>128</v>
      </c>
      <c r="B153" s="4">
        <v>8</v>
      </c>
      <c r="C153" s="4">
        <v>8</v>
      </c>
    </row>
    <row r="154" spans="1:3">
      <c r="A154" s="3">
        <v>129</v>
      </c>
      <c r="B154" s="4">
        <v>1</v>
      </c>
      <c r="C154" s="4">
        <v>1</v>
      </c>
    </row>
    <row r="155" spans="1:3">
      <c r="A155" s="3">
        <v>130</v>
      </c>
      <c r="B155" s="4">
        <v>7</v>
      </c>
      <c r="C155" s="4">
        <v>7</v>
      </c>
    </row>
    <row r="156" spans="1:3">
      <c r="A156" s="3">
        <v>131</v>
      </c>
      <c r="B156" s="4">
        <v>7</v>
      </c>
      <c r="C156" s="4">
        <v>7</v>
      </c>
    </row>
    <row r="157" spans="1:3">
      <c r="A157" s="3">
        <v>132</v>
      </c>
      <c r="B157" s="4">
        <v>3</v>
      </c>
      <c r="C157" s="4">
        <v>3</v>
      </c>
    </row>
    <row r="158" spans="1:3">
      <c r="A158" s="3">
        <v>133</v>
      </c>
      <c r="B158" s="4">
        <v>10</v>
      </c>
      <c r="C158" s="4">
        <v>10</v>
      </c>
    </row>
    <row r="159" spans="1:3">
      <c r="A159" s="3">
        <v>134</v>
      </c>
      <c r="B159" s="4">
        <v>4</v>
      </c>
      <c r="C159" s="4">
        <v>4</v>
      </c>
    </row>
    <row r="160" spans="1:3">
      <c r="A160" s="3">
        <v>135</v>
      </c>
      <c r="B160" s="4">
        <v>5</v>
      </c>
      <c r="C160" s="4">
        <v>5</v>
      </c>
    </row>
    <row r="161" spans="1:3">
      <c r="A161" s="3">
        <v>136</v>
      </c>
      <c r="B161" s="4">
        <v>5</v>
      </c>
      <c r="C161" s="4">
        <v>5</v>
      </c>
    </row>
    <row r="162" spans="1:3">
      <c r="A162" s="3">
        <v>137</v>
      </c>
      <c r="B162" s="4">
        <v>7</v>
      </c>
      <c r="C162" s="4">
        <v>7</v>
      </c>
    </row>
    <row r="163" spans="1:3">
      <c r="A163" s="3">
        <v>138</v>
      </c>
      <c r="B163" s="4">
        <v>5</v>
      </c>
      <c r="C163" s="4">
        <v>5</v>
      </c>
    </row>
    <row r="164" spans="1:3">
      <c r="A164" s="3">
        <v>139</v>
      </c>
      <c r="B164" s="4">
        <v>4</v>
      </c>
      <c r="C164" s="4">
        <v>4</v>
      </c>
    </row>
    <row r="165" spans="1:3">
      <c r="A165" s="3">
        <v>140</v>
      </c>
      <c r="B165" s="4">
        <v>9</v>
      </c>
      <c r="C165" s="4">
        <v>9</v>
      </c>
    </row>
    <row r="166" spans="1:3">
      <c r="A166" s="3">
        <v>141</v>
      </c>
      <c r="B166" s="4">
        <v>4</v>
      </c>
      <c r="C166" s="4">
        <v>4</v>
      </c>
    </row>
    <row r="167" spans="1:3">
      <c r="A167" s="3">
        <v>142</v>
      </c>
      <c r="B167" s="4">
        <v>2</v>
      </c>
      <c r="C167" s="4">
        <v>2</v>
      </c>
    </row>
    <row r="168" spans="1:3">
      <c r="A168" s="3">
        <v>143</v>
      </c>
      <c r="B168" s="4">
        <v>3</v>
      </c>
      <c r="C168" s="4">
        <v>3</v>
      </c>
    </row>
    <row r="169" spans="1:3">
      <c r="A169" s="3">
        <v>144</v>
      </c>
      <c r="B169" s="4">
        <v>3</v>
      </c>
      <c r="C169" s="4">
        <v>3</v>
      </c>
    </row>
    <row r="170" spans="1:3">
      <c r="A170" s="3">
        <v>145</v>
      </c>
      <c r="B170" s="4">
        <v>5</v>
      </c>
      <c r="C170" s="4">
        <v>5</v>
      </c>
    </row>
    <row r="171" spans="1:3">
      <c r="A171" s="3">
        <v>146</v>
      </c>
      <c r="B171" s="4">
        <v>4</v>
      </c>
      <c r="C171" s="4">
        <v>4</v>
      </c>
    </row>
    <row r="172" spans="1:3">
      <c r="A172" s="3">
        <v>147</v>
      </c>
      <c r="B172" s="4">
        <v>3</v>
      </c>
      <c r="C172" s="4">
        <v>3</v>
      </c>
    </row>
    <row r="173" spans="1:3">
      <c r="A173" s="3">
        <v>148</v>
      </c>
      <c r="B173" s="4">
        <v>6</v>
      </c>
      <c r="C173" s="4">
        <v>6</v>
      </c>
    </row>
    <row r="174" spans="1:3">
      <c r="A174" s="3">
        <v>149</v>
      </c>
      <c r="B174" s="4">
        <v>5</v>
      </c>
      <c r="C174" s="4">
        <v>5</v>
      </c>
    </row>
    <row r="175" spans="1:3">
      <c r="A175" s="3">
        <v>150</v>
      </c>
      <c r="B175" s="4">
        <v>4</v>
      </c>
      <c r="C175" s="4">
        <v>4</v>
      </c>
    </row>
    <row r="176" spans="1:3">
      <c r="A176" s="3">
        <v>151</v>
      </c>
      <c r="B176" s="4">
        <v>3</v>
      </c>
      <c r="C176" s="4">
        <v>3</v>
      </c>
    </row>
    <row r="177" spans="1:3">
      <c r="A177" s="3">
        <v>152</v>
      </c>
      <c r="B177" s="4">
        <v>7</v>
      </c>
      <c r="C177" s="4">
        <v>7</v>
      </c>
    </row>
    <row r="178" spans="1:3">
      <c r="A178" s="3">
        <v>153</v>
      </c>
      <c r="B178" s="4">
        <v>6</v>
      </c>
      <c r="C178" s="4">
        <v>6</v>
      </c>
    </row>
    <row r="179" spans="1:3">
      <c r="A179" s="3">
        <v>154</v>
      </c>
      <c r="B179" s="4">
        <v>6</v>
      </c>
      <c r="C179" s="4">
        <v>6</v>
      </c>
    </row>
    <row r="180" spans="1:3">
      <c r="A180" s="3">
        <v>155</v>
      </c>
      <c r="B180" s="4">
        <v>7</v>
      </c>
      <c r="C180" s="4">
        <v>7</v>
      </c>
    </row>
    <row r="181" spans="1:3">
      <c r="A181" s="3">
        <v>156</v>
      </c>
      <c r="B181" s="4">
        <v>3</v>
      </c>
      <c r="C181" s="4">
        <v>3</v>
      </c>
    </row>
    <row r="182" spans="1:3">
      <c r="A182" s="3">
        <v>157</v>
      </c>
      <c r="B182" s="4">
        <v>4</v>
      </c>
      <c r="C182" s="4">
        <v>4</v>
      </c>
    </row>
    <row r="183" spans="1:3">
      <c r="A183" s="3">
        <v>158</v>
      </c>
      <c r="B183" s="4">
        <v>3</v>
      </c>
      <c r="C183" s="4">
        <v>3</v>
      </c>
    </row>
    <row r="184" spans="1:3">
      <c r="A184" s="3">
        <v>159</v>
      </c>
      <c r="B184" s="4">
        <v>9</v>
      </c>
      <c r="C184" s="4">
        <v>9</v>
      </c>
    </row>
    <row r="185" spans="1:3">
      <c r="A185" s="3">
        <v>160</v>
      </c>
      <c r="B185" s="4">
        <v>7</v>
      </c>
      <c r="C185" s="4">
        <v>7</v>
      </c>
    </row>
    <row r="186" spans="1:3">
      <c r="A186" s="3">
        <v>161</v>
      </c>
      <c r="B186" s="4">
        <v>8</v>
      </c>
      <c r="C186" s="4">
        <v>8</v>
      </c>
    </row>
    <row r="187" spans="1:3">
      <c r="A187" s="3">
        <v>162</v>
      </c>
      <c r="B187" s="4">
        <v>2</v>
      </c>
      <c r="C187" s="4">
        <v>2</v>
      </c>
    </row>
    <row r="188" spans="1:3">
      <c r="A188" s="3">
        <v>164</v>
      </c>
      <c r="B188" s="4">
        <v>2</v>
      </c>
      <c r="C188" s="4">
        <v>2</v>
      </c>
    </row>
    <row r="189" spans="1:3">
      <c r="A189" s="3">
        <v>165</v>
      </c>
      <c r="B189" s="4">
        <v>6</v>
      </c>
      <c r="C189" s="4">
        <v>6</v>
      </c>
    </row>
    <row r="190" spans="1:3">
      <c r="A190" s="3">
        <v>166</v>
      </c>
      <c r="B190" s="4">
        <v>2</v>
      </c>
      <c r="C190" s="4">
        <v>2</v>
      </c>
    </row>
    <row r="191" spans="1:3">
      <c r="A191" s="3">
        <v>167</v>
      </c>
      <c r="B191" s="4">
        <v>5</v>
      </c>
      <c r="C191" s="4">
        <v>5</v>
      </c>
    </row>
    <row r="192" spans="1:3">
      <c r="A192" s="3">
        <v>168</v>
      </c>
      <c r="B192" s="4">
        <v>6</v>
      </c>
      <c r="C192" s="4">
        <v>6</v>
      </c>
    </row>
    <row r="193" spans="1:3">
      <c r="A193" s="3">
        <v>169</v>
      </c>
      <c r="B193" s="4">
        <v>4</v>
      </c>
      <c r="C193" s="4">
        <v>4</v>
      </c>
    </row>
    <row r="194" spans="1:3">
      <c r="A194" s="3">
        <v>170</v>
      </c>
      <c r="B194" s="4">
        <v>5</v>
      </c>
      <c r="C194" s="4">
        <v>5</v>
      </c>
    </row>
    <row r="195" spans="1:3">
      <c r="A195" s="3">
        <v>171</v>
      </c>
      <c r="B195" s="4">
        <v>5</v>
      </c>
      <c r="C195" s="4">
        <v>5</v>
      </c>
    </row>
    <row r="196" spans="1:3">
      <c r="A196" s="3">
        <v>172</v>
      </c>
      <c r="B196" s="4">
        <v>4</v>
      </c>
      <c r="C196" s="4">
        <v>4</v>
      </c>
    </row>
    <row r="197" spans="1:3">
      <c r="A197" s="3">
        <v>173</v>
      </c>
      <c r="B197" s="4">
        <v>1</v>
      </c>
      <c r="C197" s="4">
        <v>1</v>
      </c>
    </row>
    <row r="198" spans="1:3">
      <c r="A198" s="3">
        <v>174</v>
      </c>
      <c r="B198" s="4">
        <v>3</v>
      </c>
      <c r="C198" s="4">
        <v>3</v>
      </c>
    </row>
    <row r="199" spans="1:3">
      <c r="A199" s="3">
        <v>175</v>
      </c>
      <c r="B199" s="4">
        <v>2</v>
      </c>
      <c r="C199" s="4">
        <v>2</v>
      </c>
    </row>
    <row r="200" spans="1:3">
      <c r="A200" s="3">
        <v>176</v>
      </c>
      <c r="B200" s="4">
        <v>3</v>
      </c>
      <c r="C200" s="4">
        <v>3</v>
      </c>
    </row>
    <row r="201" spans="1:3">
      <c r="A201" s="3">
        <v>177</v>
      </c>
      <c r="B201" s="4">
        <v>2</v>
      </c>
      <c r="C201" s="4">
        <v>2</v>
      </c>
    </row>
    <row r="202" spans="1:3">
      <c r="A202" s="3">
        <v>178</v>
      </c>
      <c r="B202" s="4">
        <v>3</v>
      </c>
      <c r="C202" s="4">
        <v>3</v>
      </c>
    </row>
    <row r="203" spans="1:3">
      <c r="A203" s="3">
        <v>179</v>
      </c>
      <c r="B203" s="4">
        <v>4</v>
      </c>
      <c r="C203" s="4">
        <v>4</v>
      </c>
    </row>
    <row r="204" spans="1:3">
      <c r="A204" s="3">
        <v>180</v>
      </c>
      <c r="B204" s="4">
        <v>5</v>
      </c>
      <c r="C204" s="4">
        <v>5</v>
      </c>
    </row>
    <row r="205" spans="1:3">
      <c r="A205" s="3">
        <v>181</v>
      </c>
      <c r="B205" s="4">
        <v>2</v>
      </c>
      <c r="C205" s="4">
        <v>2</v>
      </c>
    </row>
    <row r="206" spans="1:3">
      <c r="A206" s="3">
        <v>182</v>
      </c>
      <c r="B206" s="4">
        <v>4</v>
      </c>
      <c r="C206" s="4">
        <v>4</v>
      </c>
    </row>
    <row r="207" spans="1:3">
      <c r="A207" s="3">
        <v>183</v>
      </c>
      <c r="B207" s="4">
        <v>4</v>
      </c>
      <c r="C207" s="4">
        <v>4</v>
      </c>
    </row>
    <row r="208" spans="1:3">
      <c r="A208" s="3">
        <v>184</v>
      </c>
      <c r="B208" s="4">
        <v>1</v>
      </c>
      <c r="C208" s="4">
        <v>1</v>
      </c>
    </row>
    <row r="209" spans="1:3">
      <c r="A209" s="3">
        <v>185</v>
      </c>
      <c r="B209" s="4">
        <v>4</v>
      </c>
      <c r="C209" s="4">
        <v>4</v>
      </c>
    </row>
    <row r="210" spans="1:3">
      <c r="A210" s="3">
        <v>186</v>
      </c>
      <c r="B210" s="4">
        <v>1</v>
      </c>
      <c r="C210" s="4">
        <v>1</v>
      </c>
    </row>
    <row r="211" spans="1:3">
      <c r="A211" s="3">
        <v>187</v>
      </c>
      <c r="B211" s="4">
        <v>1</v>
      </c>
      <c r="C211" s="4">
        <v>1</v>
      </c>
    </row>
    <row r="212" spans="1:3">
      <c r="A212" s="3">
        <v>188</v>
      </c>
      <c r="B212" s="4">
        <v>2</v>
      </c>
      <c r="C212" s="4">
        <v>2</v>
      </c>
    </row>
    <row r="213" spans="1:3">
      <c r="A213" s="3">
        <v>189</v>
      </c>
      <c r="B213" s="4">
        <v>4</v>
      </c>
      <c r="C213" s="4">
        <v>4</v>
      </c>
    </row>
    <row r="214" spans="1:3">
      <c r="A214" s="3">
        <v>190</v>
      </c>
      <c r="B214" s="4">
        <v>3</v>
      </c>
      <c r="C214" s="4">
        <v>3</v>
      </c>
    </row>
    <row r="215" spans="1:3">
      <c r="A215" s="3">
        <v>191</v>
      </c>
      <c r="B215" s="4">
        <v>2</v>
      </c>
      <c r="C215" s="4">
        <v>2</v>
      </c>
    </row>
    <row r="216" spans="1:3">
      <c r="A216" s="3">
        <v>192</v>
      </c>
      <c r="B216" s="4">
        <v>2</v>
      </c>
      <c r="C216" s="4">
        <v>2</v>
      </c>
    </row>
    <row r="217" spans="1:3">
      <c r="A217" s="3">
        <v>193</v>
      </c>
      <c r="B217" s="4">
        <v>2</v>
      </c>
      <c r="C217" s="4">
        <v>2</v>
      </c>
    </row>
    <row r="218" spans="1:3">
      <c r="A218" s="3">
        <v>194</v>
      </c>
      <c r="B218" s="4">
        <v>4</v>
      </c>
      <c r="C218" s="4">
        <v>4</v>
      </c>
    </row>
    <row r="219" spans="1:3">
      <c r="A219" s="3">
        <v>195</v>
      </c>
      <c r="B219" s="4">
        <v>1</v>
      </c>
      <c r="C219" s="4">
        <v>1</v>
      </c>
    </row>
    <row r="220" spans="1:3">
      <c r="A220" s="3">
        <v>196</v>
      </c>
      <c r="B220" s="4">
        <v>2</v>
      </c>
      <c r="C220" s="4">
        <v>2</v>
      </c>
    </row>
    <row r="221" spans="1:3">
      <c r="A221" s="3">
        <v>197</v>
      </c>
      <c r="B221" s="4">
        <v>2</v>
      </c>
      <c r="C221" s="4">
        <v>2</v>
      </c>
    </row>
    <row r="222" spans="1:3">
      <c r="A222" s="3">
        <v>198</v>
      </c>
      <c r="B222" s="4">
        <v>3</v>
      </c>
      <c r="C222" s="4">
        <v>3</v>
      </c>
    </row>
    <row r="223" spans="1:3">
      <c r="A223" s="3">
        <v>199</v>
      </c>
      <c r="B223" s="4">
        <v>4</v>
      </c>
      <c r="C223" s="4">
        <v>4</v>
      </c>
    </row>
    <row r="224" spans="1:3">
      <c r="A224" s="3">
        <v>200</v>
      </c>
      <c r="B224" s="4">
        <v>7</v>
      </c>
      <c r="C224" s="4">
        <v>7</v>
      </c>
    </row>
    <row r="225" spans="1:3">
      <c r="A225" s="3">
        <v>201</v>
      </c>
      <c r="B225" s="4">
        <v>2</v>
      </c>
      <c r="C225" s="4">
        <v>2</v>
      </c>
    </row>
    <row r="226" spans="1:3">
      <c r="A226" s="3">
        <v>202</v>
      </c>
      <c r="B226" s="4">
        <v>3</v>
      </c>
      <c r="C226" s="4">
        <v>3</v>
      </c>
    </row>
    <row r="227" spans="1:3">
      <c r="A227" s="3">
        <v>203</v>
      </c>
      <c r="B227" s="4">
        <v>3</v>
      </c>
      <c r="C227" s="4">
        <v>3</v>
      </c>
    </row>
    <row r="228" spans="1:3">
      <c r="A228" s="3">
        <v>204</v>
      </c>
      <c r="B228" s="4">
        <v>2</v>
      </c>
      <c r="C228" s="4">
        <v>2</v>
      </c>
    </row>
    <row r="229" spans="1:3">
      <c r="A229" s="3">
        <v>205</v>
      </c>
      <c r="B229" s="4">
        <v>2</v>
      </c>
      <c r="C229" s="4">
        <v>2</v>
      </c>
    </row>
    <row r="230" spans="1:3">
      <c r="A230" s="3">
        <v>206</v>
      </c>
      <c r="B230" s="4">
        <v>3</v>
      </c>
      <c r="C230" s="4">
        <v>3</v>
      </c>
    </row>
    <row r="231" spans="1:3">
      <c r="A231" s="3">
        <v>207</v>
      </c>
      <c r="B231" s="4">
        <v>2</v>
      </c>
      <c r="C231" s="4">
        <v>2</v>
      </c>
    </row>
    <row r="232" spans="1:3">
      <c r="A232" s="3">
        <v>208</v>
      </c>
      <c r="B232" s="4">
        <v>4</v>
      </c>
      <c r="C232" s="4">
        <v>4</v>
      </c>
    </row>
    <row r="233" spans="1:3">
      <c r="A233" s="3">
        <v>209</v>
      </c>
      <c r="B233" s="4">
        <v>2</v>
      </c>
      <c r="C233" s="4">
        <v>2</v>
      </c>
    </row>
    <row r="234" spans="1:3">
      <c r="A234" s="3">
        <v>210</v>
      </c>
      <c r="B234" s="4">
        <v>3</v>
      </c>
      <c r="C234" s="4">
        <v>3</v>
      </c>
    </row>
    <row r="235" spans="1:3">
      <c r="A235" s="3">
        <v>211</v>
      </c>
      <c r="B235" s="4">
        <v>6</v>
      </c>
      <c r="C235" s="4">
        <v>6</v>
      </c>
    </row>
    <row r="236" spans="1:3">
      <c r="A236" s="3">
        <v>212</v>
      </c>
      <c r="B236" s="4">
        <v>4</v>
      </c>
      <c r="C236" s="4">
        <v>4</v>
      </c>
    </row>
    <row r="237" spans="1:3">
      <c r="A237" s="3">
        <v>213</v>
      </c>
      <c r="B237" s="4">
        <v>2</v>
      </c>
      <c r="C237" s="4">
        <v>2</v>
      </c>
    </row>
    <row r="238" spans="1:3">
      <c r="A238" s="3">
        <v>214</v>
      </c>
      <c r="B238" s="4">
        <v>2</v>
      </c>
      <c r="C238" s="4">
        <v>2</v>
      </c>
    </row>
    <row r="239" spans="1:3">
      <c r="A239" s="3">
        <v>215</v>
      </c>
      <c r="B239" s="4">
        <v>2</v>
      </c>
      <c r="C239" s="4">
        <v>2</v>
      </c>
    </row>
    <row r="240" spans="1:3">
      <c r="A240" s="3">
        <v>216</v>
      </c>
      <c r="B240" s="4">
        <v>2</v>
      </c>
      <c r="C240" s="4">
        <v>2</v>
      </c>
    </row>
    <row r="241" spans="1:3">
      <c r="A241" s="3">
        <v>219</v>
      </c>
      <c r="B241" s="4">
        <v>2</v>
      </c>
      <c r="C241" s="4">
        <v>2</v>
      </c>
    </row>
    <row r="242" spans="1:3">
      <c r="A242" s="3">
        <v>220</v>
      </c>
      <c r="B242" s="4">
        <v>2</v>
      </c>
      <c r="C242" s="4">
        <v>2</v>
      </c>
    </row>
    <row r="243" spans="1:3">
      <c r="A243" s="3">
        <v>221</v>
      </c>
      <c r="B243" s="4">
        <v>6</v>
      </c>
      <c r="C243" s="4">
        <v>6</v>
      </c>
    </row>
    <row r="244" spans="1:3">
      <c r="A244" s="3">
        <v>222</v>
      </c>
      <c r="B244" s="4">
        <v>1</v>
      </c>
      <c r="C244" s="4">
        <v>1</v>
      </c>
    </row>
    <row r="245" spans="1:3">
      <c r="A245" s="3">
        <v>223</v>
      </c>
      <c r="B245" s="4">
        <v>2</v>
      </c>
      <c r="C245" s="4">
        <v>2</v>
      </c>
    </row>
    <row r="246" spans="1:3">
      <c r="A246" s="3">
        <v>224</v>
      </c>
      <c r="B246" s="4">
        <v>2</v>
      </c>
      <c r="C246" s="4">
        <v>2</v>
      </c>
    </row>
    <row r="247" spans="1:3">
      <c r="A247" s="3">
        <v>225</v>
      </c>
      <c r="B247" s="4">
        <v>4</v>
      </c>
      <c r="C247" s="4">
        <v>4</v>
      </c>
    </row>
    <row r="248" spans="1:3">
      <c r="A248" s="3">
        <v>226</v>
      </c>
      <c r="B248" s="4">
        <v>2</v>
      </c>
      <c r="C248" s="4">
        <v>2</v>
      </c>
    </row>
    <row r="249" spans="1:3">
      <c r="A249" s="3">
        <v>227</v>
      </c>
      <c r="B249" s="4">
        <v>1</v>
      </c>
      <c r="C249" s="4">
        <v>1</v>
      </c>
    </row>
    <row r="250" spans="1:3">
      <c r="A250" s="3">
        <v>228</v>
      </c>
      <c r="B250" s="4">
        <v>7</v>
      </c>
      <c r="C250" s="4">
        <v>7</v>
      </c>
    </row>
    <row r="251" spans="1:3">
      <c r="A251" s="3">
        <v>229</v>
      </c>
      <c r="B251" s="4">
        <v>3</v>
      </c>
      <c r="C251" s="4">
        <v>3</v>
      </c>
    </row>
    <row r="252" spans="1:3">
      <c r="A252" s="3">
        <v>230</v>
      </c>
      <c r="B252" s="4">
        <v>3</v>
      </c>
      <c r="C252" s="4">
        <v>3</v>
      </c>
    </row>
    <row r="253" spans="1:3">
      <c r="A253" s="3">
        <v>231</v>
      </c>
      <c r="B253" s="4">
        <v>4</v>
      </c>
      <c r="C253" s="4">
        <v>4</v>
      </c>
    </row>
    <row r="254" spans="1:3">
      <c r="A254" s="3">
        <v>232</v>
      </c>
      <c r="B254" s="4">
        <v>3</v>
      </c>
      <c r="C254" s="4">
        <v>3</v>
      </c>
    </row>
    <row r="255" spans="1:3">
      <c r="A255" s="3">
        <v>234</v>
      </c>
      <c r="B255" s="4">
        <v>3</v>
      </c>
      <c r="C255" s="4">
        <v>3</v>
      </c>
    </row>
    <row r="256" spans="1:3">
      <c r="A256" s="3">
        <v>235</v>
      </c>
      <c r="B256" s="4">
        <v>1</v>
      </c>
      <c r="C256" s="4">
        <v>1</v>
      </c>
    </row>
    <row r="257" spans="1:3">
      <c r="A257" s="3">
        <v>236</v>
      </c>
      <c r="B257" s="4">
        <v>1</v>
      </c>
      <c r="C257" s="4">
        <v>1</v>
      </c>
    </row>
    <row r="258" spans="1:3">
      <c r="A258" s="3">
        <v>237</v>
      </c>
      <c r="B258" s="4">
        <v>7</v>
      </c>
      <c r="C258" s="4">
        <v>7</v>
      </c>
    </row>
    <row r="259" spans="1:3">
      <c r="A259" s="3">
        <v>238</v>
      </c>
      <c r="B259" s="4">
        <v>2</v>
      </c>
      <c r="C259" s="4">
        <v>2</v>
      </c>
    </row>
    <row r="260" spans="1:3">
      <c r="A260" s="3">
        <v>239</v>
      </c>
      <c r="B260" s="4">
        <v>3</v>
      </c>
      <c r="C260" s="4">
        <v>3</v>
      </c>
    </row>
    <row r="261" spans="1:3">
      <c r="A261" s="3">
        <v>240</v>
      </c>
      <c r="B261" s="4">
        <v>5</v>
      </c>
      <c r="C261" s="4">
        <v>5</v>
      </c>
    </row>
    <row r="262" spans="1:3">
      <c r="A262" s="3">
        <v>241</v>
      </c>
      <c r="B262" s="4">
        <v>4</v>
      </c>
      <c r="C262" s="4">
        <v>4</v>
      </c>
    </row>
    <row r="263" spans="1:3">
      <c r="A263" s="3">
        <v>242</v>
      </c>
      <c r="B263" s="4">
        <v>5</v>
      </c>
      <c r="C263" s="4">
        <v>5</v>
      </c>
    </row>
    <row r="264" spans="1:3">
      <c r="A264" s="3">
        <v>243</v>
      </c>
      <c r="B264" s="4">
        <v>2</v>
      </c>
      <c r="C264" s="4">
        <v>2</v>
      </c>
    </row>
    <row r="265" spans="1:3">
      <c r="A265" s="3">
        <v>244</v>
      </c>
      <c r="B265" s="4">
        <v>4</v>
      </c>
      <c r="C265" s="4">
        <v>4</v>
      </c>
    </row>
    <row r="266" spans="1:3">
      <c r="A266" s="3">
        <v>245</v>
      </c>
      <c r="B266" s="4">
        <v>2</v>
      </c>
      <c r="C266" s="4">
        <v>2</v>
      </c>
    </row>
    <row r="267" spans="1:3">
      <c r="A267" s="3">
        <v>246</v>
      </c>
      <c r="B267" s="4">
        <v>2</v>
      </c>
      <c r="C267" s="4">
        <v>2</v>
      </c>
    </row>
    <row r="268" spans="1:3">
      <c r="A268" s="3">
        <v>247</v>
      </c>
      <c r="B268" s="4">
        <v>1</v>
      </c>
      <c r="C268" s="4">
        <v>1</v>
      </c>
    </row>
    <row r="269" spans="1:3">
      <c r="A269" s="3">
        <v>248</v>
      </c>
      <c r="B269" s="4">
        <v>4</v>
      </c>
      <c r="C269" s="4">
        <v>4</v>
      </c>
    </row>
    <row r="270" spans="1:3">
      <c r="A270" s="3">
        <v>249</v>
      </c>
      <c r="B270" s="4">
        <v>4</v>
      </c>
      <c r="C270" s="4">
        <v>4</v>
      </c>
    </row>
    <row r="271" spans="1:3">
      <c r="A271" s="3">
        <v>251</v>
      </c>
      <c r="B271" s="4">
        <v>3</v>
      </c>
      <c r="C271" s="4">
        <v>3</v>
      </c>
    </row>
    <row r="272" spans="1:3">
      <c r="A272" s="3">
        <v>252</v>
      </c>
      <c r="B272" s="4">
        <v>1</v>
      </c>
      <c r="C272" s="4">
        <v>1</v>
      </c>
    </row>
    <row r="273" spans="1:3">
      <c r="A273" s="3">
        <v>253</v>
      </c>
      <c r="B273" s="4">
        <v>2</v>
      </c>
      <c r="C273" s="4">
        <v>2</v>
      </c>
    </row>
    <row r="274" spans="1:3">
      <c r="A274" s="3">
        <v>254</v>
      </c>
      <c r="B274" s="4">
        <v>5</v>
      </c>
      <c r="C274" s="4">
        <v>5</v>
      </c>
    </row>
    <row r="275" spans="1:3">
      <c r="A275" s="3">
        <v>255</v>
      </c>
      <c r="B275" s="4">
        <v>2</v>
      </c>
      <c r="C275" s="4">
        <v>2</v>
      </c>
    </row>
    <row r="276" spans="1:3">
      <c r="A276" s="3">
        <v>256</v>
      </c>
      <c r="B276" s="4">
        <v>3</v>
      </c>
      <c r="C276" s="4">
        <v>3</v>
      </c>
    </row>
    <row r="277" spans="1:3">
      <c r="A277" s="3">
        <v>257</v>
      </c>
      <c r="B277" s="4">
        <v>3</v>
      </c>
      <c r="C277" s="4">
        <v>3</v>
      </c>
    </row>
    <row r="278" spans="1:3">
      <c r="A278" s="3">
        <v>258</v>
      </c>
      <c r="B278" s="4">
        <v>4</v>
      </c>
      <c r="C278" s="4">
        <v>4</v>
      </c>
    </row>
    <row r="279" spans="1:3">
      <c r="A279" s="3">
        <v>259</v>
      </c>
      <c r="B279" s="4">
        <v>3</v>
      </c>
      <c r="C279" s="4">
        <v>3</v>
      </c>
    </row>
    <row r="280" spans="1:3">
      <c r="A280" s="3">
        <v>260</v>
      </c>
      <c r="B280" s="4">
        <v>3</v>
      </c>
      <c r="C280" s="4">
        <v>3</v>
      </c>
    </row>
    <row r="281" spans="1:3">
      <c r="A281" s="3">
        <v>261</v>
      </c>
      <c r="B281" s="4">
        <v>3</v>
      </c>
      <c r="C281" s="4">
        <v>3</v>
      </c>
    </row>
    <row r="282" spans="1:3">
      <c r="A282" s="3">
        <v>262</v>
      </c>
      <c r="B282" s="4">
        <v>1</v>
      </c>
      <c r="C282" s="4">
        <v>1</v>
      </c>
    </row>
    <row r="283" spans="1:3">
      <c r="A283" s="3">
        <v>263</v>
      </c>
      <c r="B283" s="4">
        <v>1</v>
      </c>
      <c r="C283" s="4">
        <v>1</v>
      </c>
    </row>
    <row r="284" spans="1:3">
      <c r="A284" s="3">
        <v>264</v>
      </c>
      <c r="B284" s="4">
        <v>2</v>
      </c>
      <c r="C284" s="4">
        <v>2</v>
      </c>
    </row>
    <row r="285" spans="1:3">
      <c r="A285" s="3">
        <v>265</v>
      </c>
      <c r="B285" s="4">
        <v>4</v>
      </c>
      <c r="C285" s="4">
        <v>4</v>
      </c>
    </row>
    <row r="286" spans="1:3">
      <c r="A286" s="3">
        <v>266</v>
      </c>
      <c r="B286" s="4">
        <v>4</v>
      </c>
      <c r="C286" s="4">
        <v>4</v>
      </c>
    </row>
    <row r="287" spans="1:3">
      <c r="A287" s="3">
        <v>267</v>
      </c>
      <c r="B287" s="4">
        <v>2</v>
      </c>
      <c r="C287" s="4">
        <v>2</v>
      </c>
    </row>
    <row r="288" spans="1:3">
      <c r="A288" s="3">
        <v>268</v>
      </c>
      <c r="B288" s="4">
        <v>4</v>
      </c>
      <c r="C288" s="4">
        <v>4</v>
      </c>
    </row>
    <row r="289" spans="1:3">
      <c r="A289" s="3">
        <v>269</v>
      </c>
      <c r="B289" s="4">
        <v>2</v>
      </c>
      <c r="C289" s="4">
        <v>2</v>
      </c>
    </row>
    <row r="290" spans="1:3">
      <c r="A290" s="3">
        <v>270</v>
      </c>
      <c r="B290" s="4">
        <v>3</v>
      </c>
      <c r="C290" s="4">
        <v>3</v>
      </c>
    </row>
    <row r="291" spans="1:3">
      <c r="A291" s="3">
        <v>271</v>
      </c>
      <c r="B291" s="4">
        <v>3</v>
      </c>
      <c r="C291" s="4">
        <v>3</v>
      </c>
    </row>
    <row r="292" spans="1:3">
      <c r="A292" s="3">
        <v>272</v>
      </c>
      <c r="B292" s="4">
        <v>3</v>
      </c>
      <c r="C292" s="4">
        <v>3</v>
      </c>
    </row>
    <row r="293" spans="1:3">
      <c r="A293" s="3">
        <v>273</v>
      </c>
      <c r="B293" s="4">
        <v>2</v>
      </c>
      <c r="C293" s="4">
        <v>2</v>
      </c>
    </row>
    <row r="294" spans="1:3">
      <c r="A294" s="3">
        <v>274</v>
      </c>
      <c r="B294" s="4">
        <v>2</v>
      </c>
      <c r="C294" s="4">
        <v>2</v>
      </c>
    </row>
    <row r="295" spans="1:3">
      <c r="A295" s="3">
        <v>275</v>
      </c>
      <c r="B295" s="4">
        <v>2</v>
      </c>
      <c r="C295" s="4">
        <v>2</v>
      </c>
    </row>
    <row r="296" spans="1:3">
      <c r="A296" s="3">
        <v>276</v>
      </c>
      <c r="B296" s="4">
        <v>4</v>
      </c>
      <c r="C296" s="4">
        <v>4</v>
      </c>
    </row>
    <row r="297" spans="1:3">
      <c r="A297" s="3">
        <v>277</v>
      </c>
      <c r="B297" s="4">
        <v>2</v>
      </c>
      <c r="C297" s="4">
        <v>2</v>
      </c>
    </row>
    <row r="298" spans="1:3">
      <c r="A298" s="3">
        <v>278</v>
      </c>
      <c r="B298" s="4">
        <v>1</v>
      </c>
      <c r="C298" s="4">
        <v>1</v>
      </c>
    </row>
    <row r="299" spans="1:3">
      <c r="A299" s="3">
        <v>279</v>
      </c>
      <c r="B299" s="4">
        <v>3</v>
      </c>
      <c r="C299" s="4">
        <v>3</v>
      </c>
    </row>
    <row r="300" spans="1:3">
      <c r="A300" s="3">
        <v>280</v>
      </c>
      <c r="B300" s="4">
        <v>10</v>
      </c>
      <c r="C300" s="4">
        <v>10</v>
      </c>
    </row>
    <row r="301" spans="1:3">
      <c r="A301" s="3">
        <v>281</v>
      </c>
      <c r="B301" s="4">
        <v>3</v>
      </c>
      <c r="C301" s="4">
        <v>3</v>
      </c>
    </row>
    <row r="302" spans="1:3">
      <c r="A302" s="3">
        <v>282</v>
      </c>
      <c r="B302" s="4">
        <v>3</v>
      </c>
      <c r="C302" s="4">
        <v>3</v>
      </c>
    </row>
    <row r="303" spans="1:3">
      <c r="A303" s="3">
        <v>283</v>
      </c>
      <c r="B303" s="4">
        <v>4</v>
      </c>
      <c r="C303" s="4">
        <v>4</v>
      </c>
    </row>
    <row r="304" spans="1:3">
      <c r="A304" s="3">
        <v>284</v>
      </c>
      <c r="B304" s="4">
        <v>6</v>
      </c>
      <c r="C304" s="4">
        <v>6</v>
      </c>
    </row>
    <row r="305" spans="1:3">
      <c r="A305" s="3">
        <v>285</v>
      </c>
      <c r="B305" s="4">
        <v>4</v>
      </c>
      <c r="C305" s="4">
        <v>4</v>
      </c>
    </row>
    <row r="306" spans="1:3">
      <c r="A306" s="3">
        <v>287</v>
      </c>
      <c r="B306" s="4">
        <v>7</v>
      </c>
      <c r="C306" s="4">
        <v>7</v>
      </c>
    </row>
    <row r="307" spans="1:3">
      <c r="A307" s="3">
        <v>288</v>
      </c>
      <c r="B307" s="4">
        <v>2</v>
      </c>
      <c r="C307" s="4">
        <v>2</v>
      </c>
    </row>
    <row r="308" spans="1:3">
      <c r="A308" s="3">
        <v>289</v>
      </c>
      <c r="B308" s="4">
        <v>2</v>
      </c>
      <c r="C308" s="4">
        <v>2</v>
      </c>
    </row>
    <row r="309" spans="1:3">
      <c r="A309" s="3">
        <v>290</v>
      </c>
      <c r="B309" s="4">
        <v>6</v>
      </c>
      <c r="C309" s="4">
        <v>6</v>
      </c>
    </row>
    <row r="310" spans="1:3">
      <c r="A310" s="3">
        <v>291</v>
      </c>
      <c r="B310" s="4">
        <v>5</v>
      </c>
      <c r="C310" s="4">
        <v>5</v>
      </c>
    </row>
    <row r="311" spans="1:3">
      <c r="A311" s="3">
        <v>292</v>
      </c>
      <c r="B311" s="4">
        <v>5</v>
      </c>
      <c r="C311" s="4">
        <v>5</v>
      </c>
    </row>
    <row r="312" spans="1:3">
      <c r="A312" s="3">
        <v>293</v>
      </c>
      <c r="B312" s="4">
        <v>3</v>
      </c>
      <c r="C312" s="4">
        <v>3</v>
      </c>
    </row>
    <row r="313" spans="1:3">
      <c r="A313" s="3">
        <v>294</v>
      </c>
      <c r="B313" s="4">
        <v>3</v>
      </c>
      <c r="C313" s="4">
        <v>3</v>
      </c>
    </row>
    <row r="314" spans="1:3">
      <c r="A314" s="3">
        <v>295</v>
      </c>
      <c r="B314" s="4">
        <v>8</v>
      </c>
      <c r="C314" s="4">
        <v>8</v>
      </c>
    </row>
    <row r="315" spans="1:3">
      <c r="A315" s="3">
        <v>296</v>
      </c>
      <c r="B315" s="4">
        <v>3</v>
      </c>
      <c r="C315" s="4">
        <v>3</v>
      </c>
    </row>
    <row r="316" spans="1:3">
      <c r="A316" s="3">
        <v>297</v>
      </c>
      <c r="B316" s="4">
        <v>6</v>
      </c>
      <c r="C316" s="4">
        <v>6</v>
      </c>
    </row>
    <row r="317" spans="1:3">
      <c r="A317" s="3">
        <v>298</v>
      </c>
      <c r="B317" s="4">
        <v>5</v>
      </c>
      <c r="C317" s="4">
        <v>5</v>
      </c>
    </row>
    <row r="318" spans="1:3">
      <c r="A318" s="3">
        <v>299</v>
      </c>
      <c r="B318" s="4">
        <v>5</v>
      </c>
      <c r="C318" s="4">
        <v>5</v>
      </c>
    </row>
    <row r="319" spans="1:3">
      <c r="A319" s="3">
        <v>300</v>
      </c>
      <c r="B319" s="4">
        <v>6</v>
      </c>
      <c r="C319" s="4">
        <v>6</v>
      </c>
    </row>
    <row r="320" spans="1:3">
      <c r="A320" s="3">
        <v>301</v>
      </c>
      <c r="B320" s="4">
        <v>3</v>
      </c>
      <c r="C320" s="4">
        <v>3</v>
      </c>
    </row>
    <row r="321" spans="1:3">
      <c r="A321" s="3">
        <v>302</v>
      </c>
      <c r="B321" s="4">
        <v>1</v>
      </c>
      <c r="C321" s="4">
        <v>1</v>
      </c>
    </row>
    <row r="322" spans="1:3">
      <c r="A322" s="3">
        <v>303</v>
      </c>
      <c r="B322" s="4">
        <v>5</v>
      </c>
      <c r="C322" s="4">
        <v>5</v>
      </c>
    </row>
    <row r="323" spans="1:3">
      <c r="A323" s="3">
        <v>304</v>
      </c>
      <c r="B323" s="4">
        <v>8</v>
      </c>
      <c r="C323" s="4">
        <v>8</v>
      </c>
    </row>
    <row r="324" spans="1:3">
      <c r="A324" s="3">
        <v>305</v>
      </c>
      <c r="B324" s="4">
        <v>3</v>
      </c>
      <c r="C324" s="4">
        <v>3</v>
      </c>
    </row>
    <row r="325" spans="1:3">
      <c r="A325" s="3">
        <v>306</v>
      </c>
      <c r="B325" s="4">
        <v>5</v>
      </c>
      <c r="C325" s="4">
        <v>5</v>
      </c>
    </row>
    <row r="326" spans="1:3">
      <c r="A326" s="3">
        <v>307</v>
      </c>
      <c r="B326" s="4">
        <v>8</v>
      </c>
      <c r="C326" s="4">
        <v>8</v>
      </c>
    </row>
    <row r="327" spans="1:3">
      <c r="A327" s="3">
        <v>308</v>
      </c>
      <c r="B327" s="4">
        <v>8</v>
      </c>
      <c r="C327" s="4">
        <v>8</v>
      </c>
    </row>
    <row r="328" spans="1:3">
      <c r="A328" s="3">
        <v>309</v>
      </c>
      <c r="B328" s="4">
        <v>2</v>
      </c>
      <c r="C328" s="4">
        <v>2</v>
      </c>
    </row>
    <row r="329" spans="1:3">
      <c r="A329" s="3">
        <v>310</v>
      </c>
      <c r="B329" s="4">
        <v>4</v>
      </c>
      <c r="C329" s="4">
        <v>4</v>
      </c>
    </row>
    <row r="330" spans="1:3">
      <c r="A330" s="3">
        <v>311</v>
      </c>
      <c r="B330" s="4">
        <v>8</v>
      </c>
      <c r="C330" s="4">
        <v>8</v>
      </c>
    </row>
    <row r="331" spans="1:3">
      <c r="A331" s="3">
        <v>312</v>
      </c>
      <c r="B331" s="4">
        <v>13</v>
      </c>
      <c r="C331" s="4">
        <v>13</v>
      </c>
    </row>
    <row r="332" spans="1:3">
      <c r="A332" s="3">
        <v>313</v>
      </c>
      <c r="B332" s="4">
        <v>8</v>
      </c>
      <c r="C332" s="4">
        <v>8</v>
      </c>
    </row>
    <row r="333" spans="1:3">
      <c r="A333" s="3">
        <v>314</v>
      </c>
      <c r="B333" s="4">
        <v>9</v>
      </c>
      <c r="C333" s="4">
        <v>9</v>
      </c>
    </row>
    <row r="334" spans="1:3">
      <c r="A334" s="3">
        <v>315</v>
      </c>
      <c r="B334" s="4">
        <v>5</v>
      </c>
      <c r="C334" s="4">
        <v>5</v>
      </c>
    </row>
    <row r="335" spans="1:3">
      <c r="A335" s="3">
        <v>316</v>
      </c>
      <c r="B335" s="4">
        <v>6</v>
      </c>
      <c r="C335" s="4">
        <v>6</v>
      </c>
    </row>
    <row r="336" spans="1:3">
      <c r="A336" s="3">
        <v>317</v>
      </c>
      <c r="B336" s="4">
        <v>7</v>
      </c>
      <c r="C336" s="4">
        <v>7</v>
      </c>
    </row>
    <row r="337" spans="1:3">
      <c r="A337" s="3">
        <v>318</v>
      </c>
      <c r="B337" s="4">
        <v>9</v>
      </c>
      <c r="C337" s="4">
        <v>9</v>
      </c>
    </row>
    <row r="338" spans="1:3">
      <c r="A338" s="3">
        <v>319</v>
      </c>
      <c r="B338" s="4">
        <v>7</v>
      </c>
      <c r="C338" s="4">
        <v>7</v>
      </c>
    </row>
    <row r="339" spans="1:3">
      <c r="A339" s="3">
        <v>320</v>
      </c>
      <c r="B339" s="4">
        <v>3</v>
      </c>
      <c r="C339" s="4">
        <v>3</v>
      </c>
    </row>
    <row r="340" spans="1:3">
      <c r="A340" s="3">
        <v>321</v>
      </c>
      <c r="B340" s="4">
        <v>6</v>
      </c>
      <c r="C340" s="4">
        <v>6</v>
      </c>
    </row>
    <row r="341" spans="1:3">
      <c r="A341" s="3">
        <v>322</v>
      </c>
      <c r="B341" s="4">
        <v>4</v>
      </c>
      <c r="C341" s="4">
        <v>4</v>
      </c>
    </row>
    <row r="342" spans="1:3">
      <c r="A342" s="3">
        <v>323</v>
      </c>
      <c r="B342" s="4">
        <v>4</v>
      </c>
      <c r="C342" s="4">
        <v>4</v>
      </c>
    </row>
    <row r="343" spans="1:3">
      <c r="A343" s="3">
        <v>324</v>
      </c>
      <c r="B343" s="4">
        <v>5</v>
      </c>
      <c r="C343" s="4">
        <v>5</v>
      </c>
    </row>
    <row r="344" spans="1:3">
      <c r="A344" s="3">
        <v>325</v>
      </c>
      <c r="B344" s="4">
        <v>5</v>
      </c>
      <c r="C344" s="4">
        <v>5</v>
      </c>
    </row>
    <row r="345" spans="1:3">
      <c r="A345" s="3">
        <v>326</v>
      </c>
      <c r="B345" s="4">
        <v>8</v>
      </c>
      <c r="C345" s="4">
        <v>8</v>
      </c>
    </row>
    <row r="346" spans="1:3">
      <c r="A346" s="3">
        <v>327</v>
      </c>
      <c r="B346" s="4">
        <v>4</v>
      </c>
      <c r="C346" s="4">
        <v>4</v>
      </c>
    </row>
    <row r="347" spans="1:3">
      <c r="A347" s="3">
        <v>328</v>
      </c>
      <c r="B347" s="4">
        <v>4</v>
      </c>
      <c r="C347" s="4">
        <v>4</v>
      </c>
    </row>
    <row r="348" spans="1:3">
      <c r="A348" s="3">
        <v>329</v>
      </c>
      <c r="B348" s="4">
        <v>8</v>
      </c>
      <c r="C348" s="4">
        <v>8</v>
      </c>
    </row>
    <row r="349" spans="1:3">
      <c r="A349" s="3">
        <v>330</v>
      </c>
      <c r="B349" s="4">
        <v>5</v>
      </c>
      <c r="C349" s="4">
        <v>5</v>
      </c>
    </row>
    <row r="350" spans="1:3">
      <c r="A350" s="3">
        <v>331</v>
      </c>
      <c r="B350" s="4">
        <v>3</v>
      </c>
      <c r="C350" s="4">
        <v>3</v>
      </c>
    </row>
    <row r="351" spans="1:3">
      <c r="A351" s="3">
        <v>332</v>
      </c>
      <c r="B351" s="4">
        <v>9</v>
      </c>
      <c r="C351" s="4">
        <v>9</v>
      </c>
    </row>
    <row r="352" spans="1:3">
      <c r="A352" s="3">
        <v>333</v>
      </c>
      <c r="B352" s="4">
        <v>6</v>
      </c>
      <c r="C352" s="4">
        <v>6</v>
      </c>
    </row>
    <row r="353" spans="1:3">
      <c r="A353" s="3">
        <v>334</v>
      </c>
      <c r="B353" s="4">
        <v>5</v>
      </c>
      <c r="C353" s="4">
        <v>5</v>
      </c>
    </row>
    <row r="354" spans="1:3">
      <c r="A354" s="3">
        <v>335</v>
      </c>
      <c r="B354" s="4">
        <v>10</v>
      </c>
      <c r="C354" s="4">
        <v>10</v>
      </c>
    </row>
    <row r="355" spans="1:3">
      <c r="A355" s="3">
        <v>336</v>
      </c>
      <c r="B355" s="4">
        <v>5</v>
      </c>
      <c r="C355" s="4">
        <v>5</v>
      </c>
    </row>
    <row r="356" spans="1:3">
      <c r="A356" s="3">
        <v>337</v>
      </c>
      <c r="B356" s="4">
        <v>5</v>
      </c>
      <c r="C356" s="4">
        <v>5</v>
      </c>
    </row>
    <row r="357" spans="1:3">
      <c r="A357" s="3">
        <v>338</v>
      </c>
      <c r="B357" s="4">
        <v>2</v>
      </c>
      <c r="C357" s="4">
        <v>2</v>
      </c>
    </row>
    <row r="358" spans="1:3">
      <c r="A358" s="3">
        <v>339</v>
      </c>
      <c r="B358" s="4">
        <v>2</v>
      </c>
      <c r="C358" s="4">
        <v>2</v>
      </c>
    </row>
    <row r="359" spans="1:3">
      <c r="A359" s="3">
        <v>340</v>
      </c>
      <c r="B359" s="4">
        <v>7</v>
      </c>
      <c r="C359" s="4">
        <v>7</v>
      </c>
    </row>
    <row r="360" spans="1:3">
      <c r="A360" s="3">
        <v>341</v>
      </c>
      <c r="B360" s="4">
        <v>2</v>
      </c>
      <c r="C360" s="4">
        <v>2</v>
      </c>
    </row>
    <row r="361" spans="1:3">
      <c r="A361" s="3">
        <v>342</v>
      </c>
      <c r="B361" s="4">
        <v>6</v>
      </c>
      <c r="C361" s="4">
        <v>6</v>
      </c>
    </row>
    <row r="362" spans="1:3">
      <c r="A362" s="3">
        <v>343</v>
      </c>
      <c r="B362" s="4">
        <v>4</v>
      </c>
      <c r="C362" s="4">
        <v>4</v>
      </c>
    </row>
    <row r="363" spans="1:3">
      <c r="A363" s="3">
        <v>344</v>
      </c>
      <c r="B363" s="4">
        <v>2</v>
      </c>
      <c r="C363" s="4">
        <v>2</v>
      </c>
    </row>
    <row r="364" spans="1:3">
      <c r="A364" s="3">
        <v>345</v>
      </c>
      <c r="B364" s="4">
        <v>6</v>
      </c>
      <c r="C364" s="4">
        <v>6</v>
      </c>
    </row>
    <row r="365" spans="1:3">
      <c r="A365" s="3">
        <v>346</v>
      </c>
      <c r="B365" s="4">
        <v>7</v>
      </c>
      <c r="C365" s="4">
        <v>7</v>
      </c>
    </row>
    <row r="366" spans="1:3">
      <c r="A366" s="3">
        <v>347</v>
      </c>
      <c r="B366" s="4">
        <v>9</v>
      </c>
      <c r="C366" s="4">
        <v>9</v>
      </c>
    </row>
    <row r="367" spans="1:3">
      <c r="A367" s="3">
        <v>348</v>
      </c>
      <c r="B367" s="4">
        <v>4</v>
      </c>
      <c r="C367" s="4">
        <v>4</v>
      </c>
    </row>
    <row r="368" spans="1:3">
      <c r="A368" s="3">
        <v>349</v>
      </c>
      <c r="B368" s="4">
        <v>6</v>
      </c>
      <c r="C368" s="4">
        <v>6</v>
      </c>
    </row>
    <row r="369" spans="1:3">
      <c r="A369" s="3">
        <v>350</v>
      </c>
      <c r="B369" s="4">
        <v>4</v>
      </c>
      <c r="C369" s="4">
        <v>4</v>
      </c>
    </row>
    <row r="370" spans="1:3">
      <c r="A370" s="3">
        <v>351</v>
      </c>
      <c r="B370" s="4">
        <v>5</v>
      </c>
      <c r="C370" s="4">
        <v>5</v>
      </c>
    </row>
    <row r="371" spans="1:3">
      <c r="A371" s="3">
        <v>352</v>
      </c>
      <c r="B371" s="4">
        <v>6</v>
      </c>
      <c r="C371" s="4">
        <v>6</v>
      </c>
    </row>
    <row r="372" spans="1:3">
      <c r="A372" s="3">
        <v>353</v>
      </c>
      <c r="B372" s="4">
        <v>10</v>
      </c>
      <c r="C372" s="4">
        <v>10</v>
      </c>
    </row>
    <row r="373" spans="1:3">
      <c r="A373" s="3">
        <v>354</v>
      </c>
      <c r="B373" s="4">
        <v>4</v>
      </c>
      <c r="C373" s="4">
        <v>4</v>
      </c>
    </row>
    <row r="374" spans="1:3">
      <c r="A374" s="3">
        <v>355</v>
      </c>
      <c r="B374" s="4">
        <v>2</v>
      </c>
      <c r="C374" s="4">
        <v>2</v>
      </c>
    </row>
    <row r="375" spans="1:3">
      <c r="A375" s="3">
        <v>356</v>
      </c>
      <c r="B375" s="4">
        <v>9</v>
      </c>
      <c r="C375" s="4">
        <v>9</v>
      </c>
    </row>
    <row r="376" spans="1:3">
      <c r="A376" s="3">
        <v>357</v>
      </c>
      <c r="B376" s="4">
        <v>3</v>
      </c>
      <c r="C376" s="4">
        <v>3</v>
      </c>
    </row>
    <row r="377" spans="1:3">
      <c r="A377" s="3">
        <v>358</v>
      </c>
      <c r="B377" s="4">
        <v>1</v>
      </c>
      <c r="C377" s="4">
        <v>1</v>
      </c>
    </row>
    <row r="378" spans="1:3">
      <c r="A378" s="3">
        <v>359</v>
      </c>
      <c r="B378" s="4">
        <v>5</v>
      </c>
      <c r="C378" s="4">
        <v>5</v>
      </c>
    </row>
    <row r="379" spans="1:3">
      <c r="A379" s="3">
        <v>360</v>
      </c>
      <c r="B379" s="4">
        <v>1</v>
      </c>
      <c r="C379" s="4">
        <v>1</v>
      </c>
    </row>
    <row r="380" spans="1:3">
      <c r="A380" s="3">
        <v>361</v>
      </c>
      <c r="B380" s="4">
        <v>1</v>
      </c>
      <c r="C380" s="4">
        <v>1</v>
      </c>
    </row>
    <row r="381" spans="1:3">
      <c r="A381" s="3">
        <v>362</v>
      </c>
      <c r="B381" s="4">
        <v>3</v>
      </c>
      <c r="C381" s="4">
        <v>3</v>
      </c>
    </row>
    <row r="382" spans="1:3">
      <c r="A382" s="3">
        <v>363</v>
      </c>
      <c r="B382" s="4">
        <v>3</v>
      </c>
      <c r="C382" s="4">
        <v>3</v>
      </c>
    </row>
    <row r="383" spans="1:3">
      <c r="A383" s="3">
        <v>364</v>
      </c>
      <c r="B383" s="4">
        <v>5</v>
      </c>
      <c r="C383" s="4">
        <v>5</v>
      </c>
    </row>
    <row r="384" spans="1:3">
      <c r="A384" s="3">
        <v>365</v>
      </c>
      <c r="B384" s="4">
        <v>4</v>
      </c>
      <c r="C384" s="4">
        <v>4</v>
      </c>
    </row>
    <row r="385" spans="1:3">
      <c r="A385" s="3">
        <v>366</v>
      </c>
      <c r="B385" s="4">
        <v>2</v>
      </c>
      <c r="C385" s="4">
        <v>2</v>
      </c>
    </row>
    <row r="386" spans="1:3">
      <c r="A386" s="3">
        <v>367</v>
      </c>
      <c r="B386" s="4">
        <v>4</v>
      </c>
      <c r="C386" s="4">
        <v>4</v>
      </c>
    </row>
    <row r="387" spans="1:3">
      <c r="A387" s="3">
        <v>368</v>
      </c>
      <c r="B387" s="4">
        <v>5</v>
      </c>
      <c r="C387" s="4">
        <v>5</v>
      </c>
    </row>
    <row r="388" spans="1:3">
      <c r="A388" s="3">
        <v>369</v>
      </c>
      <c r="B388" s="4">
        <v>3</v>
      </c>
      <c r="C388" s="4">
        <v>3</v>
      </c>
    </row>
    <row r="389" spans="1:3">
      <c r="A389" s="3">
        <v>370</v>
      </c>
      <c r="B389" s="4">
        <v>4</v>
      </c>
      <c r="C389" s="4">
        <v>4</v>
      </c>
    </row>
    <row r="390" spans="1:3">
      <c r="A390" s="3">
        <v>372</v>
      </c>
      <c r="B390" s="4">
        <v>2</v>
      </c>
      <c r="C390" s="4">
        <v>2</v>
      </c>
    </row>
    <row r="391" spans="1:3">
      <c r="A391" s="3">
        <v>373</v>
      </c>
      <c r="B391" s="4">
        <v>2</v>
      </c>
      <c r="C391" s="4">
        <v>2</v>
      </c>
    </row>
    <row r="392" spans="1:3">
      <c r="A392" s="3">
        <v>374</v>
      </c>
      <c r="B392" s="4">
        <v>2</v>
      </c>
      <c r="C392" s="4">
        <v>2</v>
      </c>
    </row>
    <row r="393" spans="1:3">
      <c r="A393" s="3">
        <v>375</v>
      </c>
      <c r="B393" s="4">
        <v>3</v>
      </c>
      <c r="C393" s="4">
        <v>3</v>
      </c>
    </row>
    <row r="394" spans="1:3">
      <c r="A394" s="3">
        <v>376</v>
      </c>
      <c r="B394" s="4">
        <v>1</v>
      </c>
      <c r="C394" s="4">
        <v>1</v>
      </c>
    </row>
    <row r="395" spans="1:3">
      <c r="A395" s="3">
        <v>377</v>
      </c>
      <c r="B395" s="4">
        <v>1</v>
      </c>
      <c r="C395" s="4">
        <v>1</v>
      </c>
    </row>
    <row r="396" spans="1:3">
      <c r="A396" s="3">
        <v>378</v>
      </c>
      <c r="B396" s="4">
        <v>1</v>
      </c>
      <c r="C396" s="4">
        <v>1</v>
      </c>
    </row>
    <row r="397" spans="1:3">
      <c r="A397" s="3">
        <v>379</v>
      </c>
      <c r="B397" s="4">
        <v>5</v>
      </c>
      <c r="C397" s="4">
        <v>5</v>
      </c>
    </row>
    <row r="398" spans="1:3">
      <c r="A398" s="3">
        <v>380</v>
      </c>
      <c r="B398" s="4">
        <v>1</v>
      </c>
      <c r="C398" s="4">
        <v>1</v>
      </c>
    </row>
    <row r="399" spans="1:3">
      <c r="A399" s="3">
        <v>381</v>
      </c>
      <c r="B399" s="4">
        <v>5</v>
      </c>
      <c r="C399" s="4">
        <v>5</v>
      </c>
    </row>
    <row r="400" spans="1:3">
      <c r="A400" s="3">
        <v>383</v>
      </c>
      <c r="B400" s="4">
        <v>8</v>
      </c>
      <c r="C400" s="4">
        <v>8</v>
      </c>
    </row>
    <row r="401" spans="1:3">
      <c r="A401" s="3">
        <v>384</v>
      </c>
      <c r="B401" s="4">
        <v>1</v>
      </c>
      <c r="C401" s="4">
        <v>1</v>
      </c>
    </row>
    <row r="402" spans="1:3">
      <c r="A402" s="3">
        <v>385</v>
      </c>
      <c r="B402" s="4">
        <v>3</v>
      </c>
      <c r="C402" s="4">
        <v>3</v>
      </c>
    </row>
    <row r="403" spans="1:3">
      <c r="A403" s="3">
        <v>386</v>
      </c>
      <c r="B403" s="4">
        <v>3</v>
      </c>
      <c r="C403" s="4">
        <v>3</v>
      </c>
    </row>
    <row r="404" spans="1:3">
      <c r="A404" s="3">
        <v>387</v>
      </c>
      <c r="B404" s="4">
        <v>1</v>
      </c>
      <c r="C404" s="4">
        <v>1</v>
      </c>
    </row>
    <row r="405" spans="1:3">
      <c r="A405" s="3">
        <v>388</v>
      </c>
      <c r="B405" s="4">
        <v>1</v>
      </c>
      <c r="C405" s="4">
        <v>1</v>
      </c>
    </row>
    <row r="406" spans="1:3">
      <c r="A406" s="3">
        <v>389</v>
      </c>
      <c r="B406" s="4">
        <v>3</v>
      </c>
      <c r="C406" s="4">
        <v>3</v>
      </c>
    </row>
    <row r="407" spans="1:3">
      <c r="A407" s="3">
        <v>390</v>
      </c>
      <c r="B407" s="4">
        <v>4</v>
      </c>
      <c r="C407" s="4">
        <v>4</v>
      </c>
    </row>
    <row r="408" spans="1:3">
      <c r="A408" s="3">
        <v>391</v>
      </c>
      <c r="B408" s="4">
        <v>5</v>
      </c>
      <c r="C408" s="4">
        <v>5</v>
      </c>
    </row>
    <row r="409" spans="1:3">
      <c r="A409" s="3">
        <v>392</v>
      </c>
      <c r="B409" s="4">
        <v>2</v>
      </c>
      <c r="C409" s="4">
        <v>2</v>
      </c>
    </row>
    <row r="410" spans="1:3">
      <c r="A410" s="3">
        <v>393</v>
      </c>
      <c r="B410" s="4">
        <v>1</v>
      </c>
      <c r="C410" s="4">
        <v>1</v>
      </c>
    </row>
    <row r="411" spans="1:3">
      <c r="A411" s="3">
        <v>394</v>
      </c>
      <c r="B411" s="4">
        <v>3</v>
      </c>
      <c r="C411" s="4">
        <v>3</v>
      </c>
    </row>
    <row r="412" spans="1:3">
      <c r="A412" s="3">
        <v>395</v>
      </c>
      <c r="B412" s="4">
        <v>2</v>
      </c>
      <c r="C412" s="4">
        <v>2</v>
      </c>
    </row>
    <row r="413" spans="1:3">
      <c r="A413" s="3">
        <v>396</v>
      </c>
      <c r="B413" s="4">
        <v>3</v>
      </c>
      <c r="C413" s="4">
        <v>3</v>
      </c>
    </row>
    <row r="414" spans="1:3">
      <c r="A414" s="3">
        <v>397</v>
      </c>
      <c r="B414" s="4">
        <v>1</v>
      </c>
      <c r="C414" s="4">
        <v>1</v>
      </c>
    </row>
    <row r="415" spans="1:3">
      <c r="A415" s="3">
        <v>398</v>
      </c>
      <c r="B415" s="4">
        <v>3</v>
      </c>
      <c r="C415" s="4">
        <v>3</v>
      </c>
    </row>
    <row r="416" spans="1:3">
      <c r="A416" s="3">
        <v>399</v>
      </c>
      <c r="B416" s="4">
        <v>2</v>
      </c>
      <c r="C416" s="4">
        <v>2</v>
      </c>
    </row>
    <row r="417" spans="1:3">
      <c r="A417" s="3">
        <v>400</v>
      </c>
      <c r="B417" s="4">
        <v>3</v>
      </c>
      <c r="C417" s="4">
        <v>3</v>
      </c>
    </row>
    <row r="418" spans="1:3">
      <c r="A418" s="3">
        <v>401</v>
      </c>
      <c r="B418" s="4">
        <v>2</v>
      </c>
      <c r="C418" s="4">
        <v>2</v>
      </c>
    </row>
    <row r="419" spans="1:3">
      <c r="A419" s="3">
        <v>402</v>
      </c>
      <c r="B419" s="4">
        <v>3</v>
      </c>
      <c r="C419" s="4">
        <v>3</v>
      </c>
    </row>
    <row r="420" spans="1:3">
      <c r="A420" s="3">
        <v>403</v>
      </c>
      <c r="B420" s="4">
        <v>2</v>
      </c>
      <c r="C420" s="4">
        <v>2</v>
      </c>
    </row>
    <row r="421" spans="1:3">
      <c r="A421" s="3">
        <v>404</v>
      </c>
      <c r="B421" s="4">
        <v>2</v>
      </c>
      <c r="C421" s="4">
        <v>2</v>
      </c>
    </row>
    <row r="422" spans="1:3">
      <c r="A422" s="3">
        <v>405</v>
      </c>
      <c r="B422" s="4">
        <v>3</v>
      </c>
      <c r="C422" s="4">
        <v>3</v>
      </c>
    </row>
    <row r="423" spans="1:3">
      <c r="A423" s="3">
        <v>406</v>
      </c>
      <c r="B423" s="4">
        <v>2</v>
      </c>
      <c r="C423" s="4">
        <v>2</v>
      </c>
    </row>
    <row r="424" spans="1:3">
      <c r="A424" s="3">
        <v>407</v>
      </c>
      <c r="B424" s="4">
        <v>3</v>
      </c>
      <c r="C424" s="4">
        <v>3</v>
      </c>
    </row>
    <row r="425" spans="1:3">
      <c r="A425" s="3">
        <v>408</v>
      </c>
      <c r="B425" s="4">
        <v>3</v>
      </c>
      <c r="C425" s="4">
        <v>3</v>
      </c>
    </row>
    <row r="426" spans="1:3">
      <c r="A426" s="3">
        <v>409</v>
      </c>
      <c r="B426" s="4">
        <v>2</v>
      </c>
      <c r="C426" s="4">
        <v>2</v>
      </c>
    </row>
    <row r="427" spans="1:3">
      <c r="A427" s="3">
        <v>410</v>
      </c>
      <c r="B427" s="4">
        <v>1</v>
      </c>
      <c r="C427" s="4">
        <v>1</v>
      </c>
    </row>
    <row r="428" spans="1:3">
      <c r="A428" s="3">
        <v>411</v>
      </c>
      <c r="B428" s="4">
        <v>4</v>
      </c>
      <c r="C428" s="4">
        <v>4</v>
      </c>
    </row>
    <row r="429" spans="1:3">
      <c r="A429" s="3">
        <v>412</v>
      </c>
      <c r="B429" s="4">
        <v>1</v>
      </c>
      <c r="C429" s="4">
        <v>1</v>
      </c>
    </row>
    <row r="430" spans="1:3">
      <c r="A430" s="3">
        <v>413</v>
      </c>
      <c r="B430" s="4">
        <v>3</v>
      </c>
      <c r="C430" s="4">
        <v>3</v>
      </c>
    </row>
    <row r="431" spans="1:3">
      <c r="A431" s="3">
        <v>414</v>
      </c>
      <c r="B431" s="4">
        <v>3</v>
      </c>
      <c r="C431" s="4">
        <v>3</v>
      </c>
    </row>
    <row r="432" spans="1:3">
      <c r="A432" s="3">
        <v>416</v>
      </c>
      <c r="B432" s="4">
        <v>1</v>
      </c>
      <c r="C432" s="4">
        <v>1</v>
      </c>
    </row>
    <row r="433" spans="1:3">
      <c r="A433" s="3">
        <v>417</v>
      </c>
      <c r="B433" s="4">
        <v>2</v>
      </c>
      <c r="C433" s="4">
        <v>2</v>
      </c>
    </row>
    <row r="434" spans="1:3">
      <c r="A434" s="3">
        <v>418</v>
      </c>
      <c r="B434" s="4">
        <v>2</v>
      </c>
      <c r="C434" s="4">
        <v>2</v>
      </c>
    </row>
    <row r="435" spans="1:3">
      <c r="A435" s="3">
        <v>419</v>
      </c>
      <c r="B435" s="4">
        <v>3</v>
      </c>
      <c r="C435" s="4">
        <v>3</v>
      </c>
    </row>
    <row r="436" spans="1:3">
      <c r="A436" s="3">
        <v>420</v>
      </c>
      <c r="B436" s="4">
        <v>2</v>
      </c>
      <c r="C436" s="4">
        <v>2</v>
      </c>
    </row>
    <row r="437" spans="1:3">
      <c r="A437" s="3">
        <v>421</v>
      </c>
      <c r="B437" s="4">
        <v>1</v>
      </c>
      <c r="C437" s="4">
        <v>1</v>
      </c>
    </row>
    <row r="438" spans="1:3">
      <c r="A438" s="3">
        <v>422</v>
      </c>
      <c r="B438" s="4">
        <v>1</v>
      </c>
      <c r="C438" s="4">
        <v>1</v>
      </c>
    </row>
    <row r="439" spans="1:3">
      <c r="A439" s="3">
        <v>424</v>
      </c>
      <c r="B439" s="4">
        <v>2</v>
      </c>
      <c r="C439" s="4">
        <v>2</v>
      </c>
    </row>
    <row r="440" spans="1:3">
      <c r="A440" s="3">
        <v>425</v>
      </c>
      <c r="B440" s="4">
        <v>1</v>
      </c>
      <c r="C440" s="4">
        <v>1</v>
      </c>
    </row>
    <row r="441" spans="1:3">
      <c r="A441" s="3">
        <v>426</v>
      </c>
      <c r="B441" s="4">
        <v>2</v>
      </c>
      <c r="C441" s="4">
        <v>2</v>
      </c>
    </row>
    <row r="442" spans="1:3">
      <c r="A442" s="3">
        <v>427</v>
      </c>
      <c r="B442" s="4">
        <v>2</v>
      </c>
      <c r="C442" s="4">
        <v>2</v>
      </c>
    </row>
    <row r="443" spans="1:3">
      <c r="A443" s="3">
        <v>428</v>
      </c>
      <c r="B443" s="4">
        <v>6</v>
      </c>
      <c r="C443" s="4">
        <v>6</v>
      </c>
    </row>
    <row r="444" spans="1:3">
      <c r="A444" s="3">
        <v>430</v>
      </c>
      <c r="B444" s="4">
        <v>2</v>
      </c>
      <c r="C444" s="4">
        <v>2</v>
      </c>
    </row>
    <row r="445" spans="1:3">
      <c r="A445" s="3">
        <v>431</v>
      </c>
      <c r="B445" s="4">
        <v>2</v>
      </c>
      <c r="C445" s="4">
        <v>2</v>
      </c>
    </row>
    <row r="446" spans="1:3">
      <c r="A446" s="3">
        <v>432</v>
      </c>
      <c r="B446" s="4">
        <v>1</v>
      </c>
      <c r="C446" s="4">
        <v>1</v>
      </c>
    </row>
    <row r="447" spans="1:3">
      <c r="A447" s="3">
        <v>433</v>
      </c>
      <c r="B447" s="4">
        <v>2</v>
      </c>
      <c r="C447" s="4">
        <v>2</v>
      </c>
    </row>
    <row r="448" spans="1:3">
      <c r="A448" s="3">
        <v>434</v>
      </c>
      <c r="B448" s="4">
        <v>1</v>
      </c>
      <c r="C448" s="4">
        <v>1</v>
      </c>
    </row>
    <row r="449" spans="1:3">
      <c r="A449" s="3">
        <v>435</v>
      </c>
      <c r="B449" s="4">
        <v>1</v>
      </c>
      <c r="C449" s="4">
        <v>1</v>
      </c>
    </row>
    <row r="450" spans="1:3">
      <c r="A450" s="3">
        <v>436</v>
      </c>
      <c r="B450" s="4">
        <v>1</v>
      </c>
      <c r="C450" s="4">
        <v>1</v>
      </c>
    </row>
    <row r="451" spans="1:3">
      <c r="A451" s="3">
        <v>438</v>
      </c>
      <c r="B451" s="4">
        <v>2</v>
      </c>
      <c r="C451" s="4">
        <v>2</v>
      </c>
    </row>
    <row r="452" spans="1:3">
      <c r="A452" s="3">
        <v>439</v>
      </c>
      <c r="B452" s="4">
        <v>3</v>
      </c>
      <c r="C452" s="4">
        <v>3</v>
      </c>
    </row>
    <row r="453" spans="1:3">
      <c r="A453" s="3">
        <v>440</v>
      </c>
      <c r="B453" s="4">
        <v>2</v>
      </c>
      <c r="C453" s="4">
        <v>2</v>
      </c>
    </row>
    <row r="454" spans="1:3">
      <c r="A454" s="3">
        <v>445</v>
      </c>
      <c r="B454" s="4">
        <v>1</v>
      </c>
      <c r="C454" s="4">
        <v>1</v>
      </c>
    </row>
    <row r="455" spans="1:3">
      <c r="A455" s="3">
        <v>446</v>
      </c>
      <c r="B455" s="4">
        <v>1</v>
      </c>
      <c r="C455" s="4">
        <v>1</v>
      </c>
    </row>
    <row r="456" spans="1:3">
      <c r="A456" s="3">
        <v>447</v>
      </c>
      <c r="B456" s="4">
        <v>3</v>
      </c>
      <c r="C456" s="4">
        <v>3</v>
      </c>
    </row>
    <row r="457" spans="1:3">
      <c r="A457" s="3">
        <v>450</v>
      </c>
      <c r="B457" s="4">
        <v>2</v>
      </c>
      <c r="C457" s="4">
        <v>2</v>
      </c>
    </row>
    <row r="458" spans="1:3">
      <c r="A458" s="3">
        <v>451</v>
      </c>
      <c r="B458" s="4">
        <v>1</v>
      </c>
      <c r="C458" s="4">
        <v>1</v>
      </c>
    </row>
    <row r="459" spans="1:3">
      <c r="A459" s="3">
        <v>452</v>
      </c>
      <c r="B459" s="4">
        <v>2</v>
      </c>
      <c r="C459" s="4">
        <v>2</v>
      </c>
    </row>
    <row r="460" spans="1:3">
      <c r="A460" s="3">
        <v>454</v>
      </c>
      <c r="B460" s="4">
        <v>3</v>
      </c>
      <c r="C460" s="4">
        <v>3</v>
      </c>
    </row>
    <row r="461" spans="1:3">
      <c r="A461" s="3">
        <v>456</v>
      </c>
      <c r="B461" s="4">
        <v>1</v>
      </c>
      <c r="C461" s="4">
        <v>1</v>
      </c>
    </row>
    <row r="462" spans="1:3">
      <c r="A462" s="3">
        <v>457</v>
      </c>
      <c r="B462" s="4">
        <v>1</v>
      </c>
      <c r="C462" s="4">
        <v>1</v>
      </c>
    </row>
    <row r="463" spans="1:3">
      <c r="A463" s="3">
        <v>458</v>
      </c>
      <c r="B463" s="4">
        <v>1</v>
      </c>
      <c r="C463" s="4">
        <v>1</v>
      </c>
    </row>
    <row r="464" spans="1:3">
      <c r="A464" s="3">
        <v>459</v>
      </c>
      <c r="B464" s="4">
        <v>1</v>
      </c>
      <c r="C464" s="4">
        <v>1</v>
      </c>
    </row>
    <row r="465" spans="1:3">
      <c r="A465" s="3">
        <v>461</v>
      </c>
      <c r="B465" s="4">
        <v>2</v>
      </c>
      <c r="C465" s="4">
        <v>2</v>
      </c>
    </row>
    <row r="466" spans="1:3">
      <c r="A466" s="3">
        <v>462</v>
      </c>
      <c r="B466" s="4">
        <v>1</v>
      </c>
      <c r="C466" s="4">
        <v>1</v>
      </c>
    </row>
    <row r="467" spans="1:3">
      <c r="A467" s="3">
        <v>463</v>
      </c>
      <c r="B467" s="4">
        <v>2</v>
      </c>
      <c r="C467" s="4">
        <v>2</v>
      </c>
    </row>
    <row r="468" spans="1:3">
      <c r="A468" s="3">
        <v>464</v>
      </c>
      <c r="B468" s="4">
        <v>1</v>
      </c>
      <c r="C468" s="4">
        <v>1</v>
      </c>
    </row>
    <row r="469" spans="1:3">
      <c r="A469" s="3">
        <v>466</v>
      </c>
      <c r="B469" s="4">
        <v>1</v>
      </c>
      <c r="C469" s="4">
        <v>1</v>
      </c>
    </row>
    <row r="470" spans="1:3">
      <c r="A470" s="3">
        <v>468</v>
      </c>
      <c r="B470" s="4">
        <v>1</v>
      </c>
      <c r="C470" s="4">
        <v>1</v>
      </c>
    </row>
    <row r="471" spans="1:3">
      <c r="A471" s="3">
        <v>469</v>
      </c>
      <c r="B471" s="4">
        <v>1</v>
      </c>
      <c r="C471" s="4">
        <v>1</v>
      </c>
    </row>
    <row r="472" spans="1:3">
      <c r="A472" s="3">
        <v>471</v>
      </c>
      <c r="B472" s="4">
        <v>2</v>
      </c>
      <c r="C472" s="4">
        <v>2</v>
      </c>
    </row>
    <row r="473" spans="1:3">
      <c r="A473" s="3">
        <v>472</v>
      </c>
      <c r="B473" s="4">
        <v>3</v>
      </c>
      <c r="C473" s="4">
        <v>3</v>
      </c>
    </row>
    <row r="474" spans="1:3">
      <c r="A474" s="3">
        <v>473</v>
      </c>
      <c r="B474" s="4">
        <v>1</v>
      </c>
      <c r="C474" s="4">
        <v>1</v>
      </c>
    </row>
    <row r="475" spans="1:3">
      <c r="A475" s="3">
        <v>476</v>
      </c>
      <c r="B475" s="4">
        <v>3</v>
      </c>
      <c r="C475" s="4">
        <v>3</v>
      </c>
    </row>
    <row r="476" spans="1:3">
      <c r="A476" s="3">
        <v>477</v>
      </c>
      <c r="B476" s="4">
        <v>1</v>
      </c>
      <c r="C476" s="4">
        <v>1</v>
      </c>
    </row>
    <row r="477" spans="1:3">
      <c r="A477" s="3">
        <v>478</v>
      </c>
      <c r="B477" s="4">
        <v>2</v>
      </c>
      <c r="C477" s="4">
        <v>2</v>
      </c>
    </row>
    <row r="478" spans="1:3">
      <c r="A478" s="3">
        <v>481</v>
      </c>
      <c r="B478" s="4">
        <v>2</v>
      </c>
      <c r="C478" s="4">
        <v>2</v>
      </c>
    </row>
    <row r="479" spans="1:3">
      <c r="A479" s="3">
        <v>482</v>
      </c>
      <c r="B479" s="4">
        <v>1</v>
      </c>
      <c r="C479" s="4">
        <v>1</v>
      </c>
    </row>
    <row r="480" spans="1:3">
      <c r="A480" s="3">
        <v>483</v>
      </c>
      <c r="B480" s="4">
        <v>2</v>
      </c>
      <c r="C480" s="4">
        <v>2</v>
      </c>
    </row>
    <row r="481" spans="1:3">
      <c r="A481" s="3">
        <v>484</v>
      </c>
      <c r="B481" s="4">
        <v>1</v>
      </c>
      <c r="C481" s="4">
        <v>1</v>
      </c>
    </row>
    <row r="482" spans="1:3">
      <c r="A482" s="3">
        <v>485</v>
      </c>
      <c r="B482" s="4">
        <v>1</v>
      </c>
      <c r="C482" s="4">
        <v>1</v>
      </c>
    </row>
    <row r="483" spans="1:3">
      <c r="A483" s="3">
        <v>486</v>
      </c>
      <c r="B483" s="4">
        <v>2</v>
      </c>
      <c r="C483" s="4">
        <v>2</v>
      </c>
    </row>
    <row r="484" spans="1:3">
      <c r="A484" s="3">
        <v>487</v>
      </c>
      <c r="B484" s="4">
        <v>1</v>
      </c>
      <c r="C484" s="4">
        <v>1</v>
      </c>
    </row>
    <row r="485" spans="1:3">
      <c r="A485" s="3">
        <v>488</v>
      </c>
      <c r="B485" s="4">
        <v>1</v>
      </c>
      <c r="C485" s="4">
        <v>1</v>
      </c>
    </row>
    <row r="486" spans="1:3">
      <c r="A486" s="3">
        <v>489</v>
      </c>
      <c r="B486" s="4">
        <v>1</v>
      </c>
      <c r="C486" s="4">
        <v>1</v>
      </c>
    </row>
    <row r="487" spans="1:3">
      <c r="A487" s="3">
        <v>490</v>
      </c>
      <c r="B487" s="4">
        <v>1</v>
      </c>
      <c r="C487" s="4">
        <v>1</v>
      </c>
    </row>
    <row r="488" spans="1:3">
      <c r="A488" s="3">
        <v>492</v>
      </c>
      <c r="B488" s="4">
        <v>2</v>
      </c>
      <c r="C488" s="4">
        <v>2</v>
      </c>
    </row>
    <row r="489" spans="1:3">
      <c r="A489" s="3">
        <v>493</v>
      </c>
      <c r="B489" s="4">
        <v>1</v>
      </c>
      <c r="C489" s="4">
        <v>1</v>
      </c>
    </row>
    <row r="490" spans="1:3">
      <c r="A490" s="3">
        <v>494</v>
      </c>
      <c r="B490" s="4">
        <v>2</v>
      </c>
      <c r="C490" s="4">
        <v>2</v>
      </c>
    </row>
    <row r="491" spans="1:3">
      <c r="A491" s="3">
        <v>495</v>
      </c>
      <c r="B491" s="4">
        <v>2</v>
      </c>
      <c r="C491" s="4">
        <v>2</v>
      </c>
    </row>
    <row r="492" spans="1:3">
      <c r="A492" s="3">
        <v>496</v>
      </c>
      <c r="B492" s="4">
        <v>1</v>
      </c>
      <c r="C492" s="4">
        <v>1</v>
      </c>
    </row>
    <row r="493" spans="1:3">
      <c r="A493" s="3">
        <v>497</v>
      </c>
      <c r="B493" s="4">
        <v>3</v>
      </c>
      <c r="C493" s="4">
        <v>3</v>
      </c>
    </row>
    <row r="494" spans="1:3">
      <c r="A494" s="3">
        <v>498</v>
      </c>
      <c r="B494" s="4">
        <v>2</v>
      </c>
      <c r="C494" s="4">
        <v>2</v>
      </c>
    </row>
    <row r="495" spans="1:3">
      <c r="A495" s="3">
        <v>499</v>
      </c>
      <c r="B495" s="4">
        <v>1</v>
      </c>
      <c r="C495" s="4">
        <v>1</v>
      </c>
    </row>
    <row r="496" spans="1:3">
      <c r="A496" s="3">
        <v>502</v>
      </c>
      <c r="B496" s="4">
        <v>2</v>
      </c>
      <c r="C496" s="4">
        <v>2</v>
      </c>
    </row>
    <row r="497" spans="1:3">
      <c r="A497" s="3">
        <v>504</v>
      </c>
      <c r="B497" s="4">
        <v>1</v>
      </c>
      <c r="C497" s="4">
        <v>1</v>
      </c>
    </row>
    <row r="498" spans="1:3">
      <c r="A498" s="3">
        <v>505</v>
      </c>
      <c r="B498" s="4">
        <v>5</v>
      </c>
      <c r="C498" s="4">
        <v>5</v>
      </c>
    </row>
    <row r="499" spans="1:3">
      <c r="A499" s="3">
        <v>506</v>
      </c>
      <c r="B499" s="4">
        <v>3</v>
      </c>
      <c r="C499" s="4">
        <v>3</v>
      </c>
    </row>
    <row r="500" spans="1:3">
      <c r="A500" s="3">
        <v>507</v>
      </c>
      <c r="B500" s="4">
        <v>2</v>
      </c>
      <c r="C500" s="4">
        <v>2</v>
      </c>
    </row>
    <row r="501" spans="1:3">
      <c r="A501" s="3">
        <v>508</v>
      </c>
      <c r="B501" s="4">
        <v>2</v>
      </c>
      <c r="C501" s="4">
        <v>2</v>
      </c>
    </row>
    <row r="502" spans="1:3">
      <c r="A502" s="3">
        <v>509</v>
      </c>
      <c r="B502" s="4">
        <v>1</v>
      </c>
      <c r="C502" s="4">
        <v>1</v>
      </c>
    </row>
    <row r="503" spans="1:3">
      <c r="A503" s="3">
        <v>510</v>
      </c>
      <c r="B503" s="4">
        <v>2</v>
      </c>
      <c r="C503" s="4">
        <v>2</v>
      </c>
    </row>
    <row r="504" spans="1:3">
      <c r="A504" s="3">
        <v>511</v>
      </c>
      <c r="B504" s="4">
        <v>2</v>
      </c>
      <c r="C504" s="4">
        <v>2</v>
      </c>
    </row>
    <row r="505" spans="1:3">
      <c r="A505" s="3">
        <v>512</v>
      </c>
      <c r="B505" s="4">
        <v>4</v>
      </c>
      <c r="C505" s="4">
        <v>4</v>
      </c>
    </row>
    <row r="506" spans="1:3">
      <c r="A506" s="3">
        <v>513</v>
      </c>
      <c r="B506" s="4">
        <v>2</v>
      </c>
      <c r="C506" s="4">
        <v>2</v>
      </c>
    </row>
    <row r="507" spans="1:3">
      <c r="A507" s="3">
        <v>515</v>
      </c>
      <c r="B507" s="4">
        <v>1</v>
      </c>
      <c r="C507" s="4">
        <v>1</v>
      </c>
    </row>
    <row r="508" spans="1:3">
      <c r="A508" s="3">
        <v>516</v>
      </c>
      <c r="B508" s="4">
        <v>2</v>
      </c>
      <c r="C508" s="4">
        <v>2</v>
      </c>
    </row>
    <row r="509" spans="1:3">
      <c r="A509" s="3">
        <v>518</v>
      </c>
      <c r="B509" s="4">
        <v>1</v>
      </c>
      <c r="C509" s="4">
        <v>1</v>
      </c>
    </row>
    <row r="510" spans="1:3">
      <c r="A510" s="3">
        <v>519</v>
      </c>
      <c r="B510" s="4">
        <v>2</v>
      </c>
      <c r="C510" s="4">
        <v>2</v>
      </c>
    </row>
    <row r="511" spans="1:3">
      <c r="A511" s="3">
        <v>521</v>
      </c>
      <c r="B511" s="4">
        <v>1</v>
      </c>
      <c r="C511" s="4">
        <v>1</v>
      </c>
    </row>
    <row r="512" spans="1:3">
      <c r="A512" s="3">
        <v>523</v>
      </c>
      <c r="B512" s="4">
        <v>3</v>
      </c>
      <c r="C512" s="4">
        <v>3</v>
      </c>
    </row>
    <row r="513" spans="1:3">
      <c r="A513" s="3">
        <v>524</v>
      </c>
      <c r="B513" s="4">
        <v>1</v>
      </c>
      <c r="C513" s="4">
        <v>1</v>
      </c>
    </row>
    <row r="514" spans="1:3">
      <c r="A514" s="3">
        <v>525</v>
      </c>
      <c r="B514" s="4">
        <v>1</v>
      </c>
      <c r="C514" s="4">
        <v>1</v>
      </c>
    </row>
    <row r="515" spans="1:3">
      <c r="A515" s="3">
        <v>526</v>
      </c>
      <c r="B515" s="4">
        <v>1</v>
      </c>
      <c r="C515" s="4">
        <v>1</v>
      </c>
    </row>
    <row r="516" spans="1:3">
      <c r="A516" s="3">
        <v>527</v>
      </c>
      <c r="B516" s="4">
        <v>1</v>
      </c>
      <c r="C516" s="4">
        <v>1</v>
      </c>
    </row>
    <row r="517" spans="1:3">
      <c r="A517" s="3">
        <v>528</v>
      </c>
      <c r="B517" s="4">
        <v>1</v>
      </c>
      <c r="C517" s="4">
        <v>1</v>
      </c>
    </row>
    <row r="518" spans="1:3">
      <c r="A518" s="3">
        <v>529</v>
      </c>
      <c r="B518" s="4">
        <v>1</v>
      </c>
      <c r="C518" s="4">
        <v>1</v>
      </c>
    </row>
    <row r="519" spans="1:3">
      <c r="A519" s="3">
        <v>530</v>
      </c>
      <c r="B519" s="4">
        <v>1</v>
      </c>
      <c r="C519" s="4">
        <v>1</v>
      </c>
    </row>
    <row r="520" spans="1:3">
      <c r="A520" s="3">
        <v>532</v>
      </c>
      <c r="B520" s="4">
        <v>1</v>
      </c>
      <c r="C520" s="4">
        <v>1</v>
      </c>
    </row>
    <row r="521" spans="1:3">
      <c r="A521" s="3">
        <v>533</v>
      </c>
      <c r="B521" s="4">
        <v>4</v>
      </c>
      <c r="C521" s="4">
        <v>4</v>
      </c>
    </row>
    <row r="522" spans="1:3">
      <c r="A522" s="3">
        <v>534</v>
      </c>
      <c r="B522" s="4">
        <v>2</v>
      </c>
      <c r="C522" s="4">
        <v>2</v>
      </c>
    </row>
    <row r="523" spans="1:3">
      <c r="A523" s="3">
        <v>535</v>
      </c>
      <c r="B523" s="4">
        <v>1</v>
      </c>
      <c r="C523" s="4">
        <v>1</v>
      </c>
    </row>
    <row r="524" spans="1:3">
      <c r="A524" s="3">
        <v>536</v>
      </c>
      <c r="B524" s="4">
        <v>2</v>
      </c>
      <c r="C524" s="4">
        <v>2</v>
      </c>
    </row>
    <row r="525" spans="1:3">
      <c r="A525" s="3">
        <v>537</v>
      </c>
      <c r="B525" s="4">
        <v>1</v>
      </c>
      <c r="C525" s="4">
        <v>1</v>
      </c>
    </row>
    <row r="526" spans="1:3">
      <c r="A526" s="3">
        <v>539</v>
      </c>
      <c r="B526" s="4">
        <v>1</v>
      </c>
      <c r="C526" s="4">
        <v>1</v>
      </c>
    </row>
    <row r="527" spans="1:3">
      <c r="A527" s="3">
        <v>540</v>
      </c>
      <c r="B527" s="4">
        <v>1</v>
      </c>
      <c r="C527" s="4">
        <v>1</v>
      </c>
    </row>
    <row r="528" spans="1:3">
      <c r="A528" s="3">
        <v>541</v>
      </c>
      <c r="B528" s="4">
        <v>2</v>
      </c>
      <c r="C528" s="4">
        <v>2</v>
      </c>
    </row>
    <row r="529" spans="1:3">
      <c r="A529" s="3">
        <v>542</v>
      </c>
      <c r="B529" s="4">
        <v>2</v>
      </c>
      <c r="C529" s="4">
        <v>2</v>
      </c>
    </row>
    <row r="530" spans="1:3">
      <c r="A530" s="3">
        <v>543</v>
      </c>
      <c r="B530" s="4">
        <v>1</v>
      </c>
      <c r="C530" s="4">
        <v>1</v>
      </c>
    </row>
    <row r="531" spans="1:3">
      <c r="A531" s="3">
        <v>544</v>
      </c>
      <c r="B531" s="4">
        <v>3</v>
      </c>
      <c r="C531" s="4">
        <v>3</v>
      </c>
    </row>
    <row r="532" spans="1:3">
      <c r="A532" s="3">
        <v>546</v>
      </c>
      <c r="B532" s="4">
        <v>3</v>
      </c>
      <c r="C532" s="4">
        <v>3</v>
      </c>
    </row>
    <row r="533" spans="1:3">
      <c r="A533" s="3">
        <v>547</v>
      </c>
      <c r="B533" s="4">
        <v>4</v>
      </c>
      <c r="C533" s="4">
        <v>4</v>
      </c>
    </row>
    <row r="534" spans="1:3">
      <c r="A534" s="3">
        <v>548</v>
      </c>
      <c r="B534" s="4">
        <v>2</v>
      </c>
      <c r="C534" s="4">
        <v>2</v>
      </c>
    </row>
    <row r="535" spans="1:3">
      <c r="A535" s="3">
        <v>550</v>
      </c>
      <c r="B535" s="4">
        <v>1</v>
      </c>
      <c r="C535" s="4">
        <v>1</v>
      </c>
    </row>
    <row r="536" spans="1:3">
      <c r="A536" s="3">
        <v>552</v>
      </c>
      <c r="B536" s="4">
        <v>1</v>
      </c>
      <c r="C536" s="4">
        <v>1</v>
      </c>
    </row>
    <row r="537" spans="1:3">
      <c r="A537" s="3">
        <v>553</v>
      </c>
      <c r="B537" s="4">
        <v>1</v>
      </c>
      <c r="C537" s="4">
        <v>1</v>
      </c>
    </row>
    <row r="538" spans="1:3">
      <c r="A538" s="3">
        <v>555</v>
      </c>
      <c r="B538" s="4">
        <v>1</v>
      </c>
      <c r="C538" s="4">
        <v>1</v>
      </c>
    </row>
    <row r="539" spans="1:3">
      <c r="A539" s="3">
        <v>556</v>
      </c>
      <c r="B539" s="4">
        <v>2</v>
      </c>
      <c r="C539" s="4">
        <v>2</v>
      </c>
    </row>
    <row r="540" spans="1:3">
      <c r="A540" s="3">
        <v>559</v>
      </c>
      <c r="B540" s="4">
        <v>1</v>
      </c>
      <c r="C540" s="4">
        <v>1</v>
      </c>
    </row>
    <row r="541" spans="1:3">
      <c r="A541" s="3">
        <v>560</v>
      </c>
      <c r="B541" s="4">
        <v>1</v>
      </c>
      <c r="C541" s="4">
        <v>1</v>
      </c>
    </row>
    <row r="542" spans="1:3">
      <c r="A542" s="3">
        <v>561</v>
      </c>
      <c r="B542" s="4">
        <v>4</v>
      </c>
      <c r="C542" s="4">
        <v>4</v>
      </c>
    </row>
    <row r="543" spans="1:3">
      <c r="A543" s="3">
        <v>562</v>
      </c>
      <c r="B543" s="4">
        <v>2</v>
      </c>
      <c r="C543" s="4">
        <v>2</v>
      </c>
    </row>
    <row r="544" spans="1:3">
      <c r="A544" s="3">
        <v>564</v>
      </c>
      <c r="B544" s="4">
        <v>2</v>
      </c>
      <c r="C544" s="4">
        <v>2</v>
      </c>
    </row>
    <row r="545" spans="1:3">
      <c r="A545" s="3">
        <v>566</v>
      </c>
      <c r="B545" s="4">
        <v>1</v>
      </c>
      <c r="C545" s="4">
        <v>1</v>
      </c>
    </row>
    <row r="546" spans="1:3">
      <c r="A546" s="3">
        <v>567</v>
      </c>
      <c r="B546" s="4">
        <v>3</v>
      </c>
      <c r="C546" s="4">
        <v>3</v>
      </c>
    </row>
    <row r="547" spans="1:3">
      <c r="A547" s="3">
        <v>568</v>
      </c>
      <c r="B547" s="4">
        <v>1</v>
      </c>
      <c r="C547" s="4">
        <v>1</v>
      </c>
    </row>
    <row r="548" spans="1:3">
      <c r="A548" s="3">
        <v>569</v>
      </c>
      <c r="B548" s="4">
        <v>1</v>
      </c>
      <c r="C548" s="4">
        <v>1</v>
      </c>
    </row>
    <row r="549" spans="1:3">
      <c r="A549" s="3">
        <v>570</v>
      </c>
      <c r="B549" s="4">
        <v>1</v>
      </c>
      <c r="C549" s="4">
        <v>1</v>
      </c>
    </row>
    <row r="550" spans="1:3">
      <c r="A550" s="3">
        <v>572</v>
      </c>
      <c r="B550" s="4">
        <v>1</v>
      </c>
      <c r="C550" s="4">
        <v>1</v>
      </c>
    </row>
    <row r="551" spans="1:3">
      <c r="A551" s="3">
        <v>573</v>
      </c>
      <c r="B551" s="4">
        <v>1</v>
      </c>
      <c r="C551" s="4">
        <v>1</v>
      </c>
    </row>
    <row r="552" spans="1:3">
      <c r="A552" s="3">
        <v>574</v>
      </c>
      <c r="B552" s="4">
        <v>2</v>
      </c>
      <c r="C552" s="4">
        <v>2</v>
      </c>
    </row>
    <row r="553" spans="1:3">
      <c r="A553" s="3">
        <v>576</v>
      </c>
      <c r="B553" s="4">
        <v>1</v>
      </c>
      <c r="C553" s="4">
        <v>1</v>
      </c>
    </row>
    <row r="554" spans="1:3">
      <c r="A554" s="3">
        <v>577</v>
      </c>
      <c r="B554" s="4">
        <v>1</v>
      </c>
      <c r="C554" s="4">
        <v>1</v>
      </c>
    </row>
    <row r="555" spans="1:3">
      <c r="A555" s="3">
        <v>580</v>
      </c>
      <c r="B555" s="4">
        <v>1</v>
      </c>
      <c r="C555" s="4">
        <v>1</v>
      </c>
    </row>
    <row r="556" spans="1:3">
      <c r="A556" s="3">
        <v>581</v>
      </c>
      <c r="B556" s="4">
        <v>1</v>
      </c>
      <c r="C556" s="4">
        <v>1</v>
      </c>
    </row>
    <row r="557" spans="1:3">
      <c r="A557" s="3">
        <v>582</v>
      </c>
      <c r="B557" s="4">
        <v>1</v>
      </c>
      <c r="C557" s="4">
        <v>1</v>
      </c>
    </row>
    <row r="558" spans="1:3">
      <c r="A558" s="3">
        <v>584</v>
      </c>
      <c r="B558" s="4">
        <v>2</v>
      </c>
      <c r="C558" s="4">
        <v>2</v>
      </c>
    </row>
    <row r="559" spans="1:3">
      <c r="A559" s="3">
        <v>589</v>
      </c>
      <c r="B559" s="4">
        <v>1</v>
      </c>
      <c r="C559" s="4">
        <v>1</v>
      </c>
    </row>
    <row r="560" spans="1:3">
      <c r="A560" s="3">
        <v>590</v>
      </c>
      <c r="B560" s="4">
        <v>1</v>
      </c>
      <c r="C560" s="4">
        <v>1</v>
      </c>
    </row>
    <row r="561" spans="1:3">
      <c r="A561" s="3">
        <v>591</v>
      </c>
      <c r="B561" s="4">
        <v>3</v>
      </c>
      <c r="C561" s="4">
        <v>3</v>
      </c>
    </row>
    <row r="562" spans="1:3">
      <c r="A562" s="3">
        <v>593</v>
      </c>
      <c r="B562" s="4">
        <v>1</v>
      </c>
      <c r="C562" s="4">
        <v>1</v>
      </c>
    </row>
    <row r="563" spans="1:3">
      <c r="A563" s="3">
        <v>595</v>
      </c>
      <c r="B563" s="4">
        <v>2</v>
      </c>
      <c r="C563" s="4">
        <v>2</v>
      </c>
    </row>
    <row r="564" spans="1:3">
      <c r="A564" s="3">
        <v>597</v>
      </c>
      <c r="B564" s="4">
        <v>2</v>
      </c>
      <c r="C564" s="4">
        <v>2</v>
      </c>
    </row>
    <row r="565" spans="1:3">
      <c r="A565" s="3">
        <v>598</v>
      </c>
      <c r="B565" s="4">
        <v>2</v>
      </c>
      <c r="C565" s="4">
        <v>2</v>
      </c>
    </row>
    <row r="566" spans="1:3">
      <c r="A566" s="3">
        <v>599</v>
      </c>
      <c r="B566" s="4">
        <v>1</v>
      </c>
      <c r="C566" s="4">
        <v>1</v>
      </c>
    </row>
    <row r="567" spans="1:3">
      <c r="A567" s="3">
        <v>600</v>
      </c>
      <c r="B567" s="4">
        <v>2</v>
      </c>
      <c r="C567" s="4">
        <v>2</v>
      </c>
    </row>
    <row r="568" spans="1:3">
      <c r="A568" s="3">
        <v>603</v>
      </c>
      <c r="B568" s="4">
        <v>1</v>
      </c>
      <c r="C568" s="4">
        <v>1</v>
      </c>
    </row>
    <row r="569" spans="1:3">
      <c r="A569" s="3">
        <v>604</v>
      </c>
      <c r="B569" s="4">
        <v>2</v>
      </c>
      <c r="C569" s="4">
        <v>2</v>
      </c>
    </row>
    <row r="570" spans="1:3">
      <c r="A570" s="3">
        <v>605</v>
      </c>
      <c r="B570" s="4">
        <v>2</v>
      </c>
      <c r="C570" s="4">
        <v>2</v>
      </c>
    </row>
    <row r="571" spans="1:3">
      <c r="A571" s="3">
        <v>609</v>
      </c>
      <c r="B571" s="4">
        <v>1</v>
      </c>
      <c r="C571" s="4">
        <v>1</v>
      </c>
    </row>
    <row r="572" spans="1:3">
      <c r="A572" s="3">
        <v>611</v>
      </c>
      <c r="B572" s="4">
        <v>2</v>
      </c>
      <c r="C572" s="4">
        <v>2</v>
      </c>
    </row>
    <row r="573" spans="1:3">
      <c r="A573" s="3">
        <v>613</v>
      </c>
      <c r="B573" s="4">
        <v>2</v>
      </c>
      <c r="C573" s="4">
        <v>2</v>
      </c>
    </row>
    <row r="574" spans="1:3">
      <c r="A574" s="3">
        <v>614</v>
      </c>
      <c r="B574" s="4">
        <v>1</v>
      </c>
      <c r="C574" s="4">
        <v>1</v>
      </c>
    </row>
    <row r="575" spans="1:3">
      <c r="A575" s="3">
        <v>615</v>
      </c>
      <c r="B575" s="4">
        <v>1</v>
      </c>
      <c r="C575" s="4">
        <v>1</v>
      </c>
    </row>
    <row r="576" spans="1:3">
      <c r="A576" s="3">
        <v>616</v>
      </c>
      <c r="B576" s="4">
        <v>1</v>
      </c>
      <c r="C576" s="4">
        <v>1</v>
      </c>
    </row>
    <row r="577" spans="1:3">
      <c r="A577" s="3">
        <v>619</v>
      </c>
      <c r="B577" s="4">
        <v>3</v>
      </c>
      <c r="C577" s="4">
        <v>3</v>
      </c>
    </row>
    <row r="578" spans="1:3">
      <c r="A578" s="3">
        <v>620</v>
      </c>
      <c r="B578" s="4">
        <v>1</v>
      </c>
      <c r="C578" s="4">
        <v>1</v>
      </c>
    </row>
    <row r="579" spans="1:3">
      <c r="A579" s="3">
        <v>622</v>
      </c>
      <c r="B579" s="4">
        <v>1</v>
      </c>
      <c r="C579" s="4">
        <v>1</v>
      </c>
    </row>
    <row r="580" spans="1:3">
      <c r="A580" s="3">
        <v>624</v>
      </c>
      <c r="B580" s="4">
        <v>1</v>
      </c>
      <c r="C580" s="4">
        <v>1</v>
      </c>
    </row>
    <row r="581" spans="1:3">
      <c r="A581" s="3">
        <v>625</v>
      </c>
      <c r="B581" s="4">
        <v>1</v>
      </c>
      <c r="C581" s="4">
        <v>1</v>
      </c>
    </row>
    <row r="582" spans="1:3">
      <c r="A582" s="3">
        <v>626</v>
      </c>
      <c r="B582" s="4">
        <v>1</v>
      </c>
      <c r="C582" s="4">
        <v>1</v>
      </c>
    </row>
    <row r="583" spans="1:3">
      <c r="A583" s="3">
        <v>628</v>
      </c>
      <c r="B583" s="4">
        <v>1</v>
      </c>
      <c r="C583" s="4">
        <v>1</v>
      </c>
    </row>
    <row r="584" spans="1:3">
      <c r="A584" s="3">
        <v>630</v>
      </c>
      <c r="B584" s="4">
        <v>1</v>
      </c>
      <c r="C584" s="4">
        <v>1</v>
      </c>
    </row>
    <row r="585" spans="1:3">
      <c r="A585" s="3">
        <v>632</v>
      </c>
      <c r="B585" s="4">
        <v>2</v>
      </c>
      <c r="C585" s="4">
        <v>2</v>
      </c>
    </row>
    <row r="586" spans="1:3">
      <c r="A586" s="3">
        <v>633</v>
      </c>
      <c r="B586" s="4">
        <v>2</v>
      </c>
      <c r="C586" s="4">
        <v>2</v>
      </c>
    </row>
    <row r="587" spans="1:3">
      <c r="A587" s="3">
        <v>634</v>
      </c>
      <c r="B587" s="4">
        <v>1</v>
      </c>
      <c r="C587" s="4">
        <v>1</v>
      </c>
    </row>
    <row r="588" spans="1:3">
      <c r="A588" s="3">
        <v>635</v>
      </c>
      <c r="B588" s="4">
        <v>2</v>
      </c>
      <c r="C588" s="4">
        <v>2</v>
      </c>
    </row>
    <row r="589" spans="1:3">
      <c r="A589" s="3">
        <v>636</v>
      </c>
      <c r="B589" s="4">
        <v>1</v>
      </c>
      <c r="C589" s="4">
        <v>1</v>
      </c>
    </row>
    <row r="590" spans="1:3">
      <c r="A590" s="3">
        <v>637</v>
      </c>
      <c r="B590" s="4">
        <v>2</v>
      </c>
      <c r="C590" s="4">
        <v>2</v>
      </c>
    </row>
    <row r="591" spans="1:3">
      <c r="A591" s="3">
        <v>638</v>
      </c>
      <c r="B591" s="4">
        <v>1</v>
      </c>
      <c r="C591" s="4">
        <v>1</v>
      </c>
    </row>
    <row r="592" spans="1:3">
      <c r="A592" s="3">
        <v>639</v>
      </c>
      <c r="B592" s="4">
        <v>1</v>
      </c>
      <c r="C592" s="4">
        <v>1</v>
      </c>
    </row>
    <row r="593" spans="1:3">
      <c r="A593" s="3">
        <v>640</v>
      </c>
      <c r="B593" s="4">
        <v>1</v>
      </c>
      <c r="C593" s="4">
        <v>1</v>
      </c>
    </row>
    <row r="594" spans="1:3">
      <c r="A594" s="3">
        <v>641</v>
      </c>
      <c r="B594" s="4">
        <v>1</v>
      </c>
      <c r="C594" s="4">
        <v>1</v>
      </c>
    </row>
    <row r="595" spans="1:3">
      <c r="A595" s="3">
        <v>643</v>
      </c>
      <c r="B595" s="4">
        <v>1</v>
      </c>
      <c r="C595" s="4">
        <v>1</v>
      </c>
    </row>
    <row r="596" spans="1:3">
      <c r="A596" s="3">
        <v>644</v>
      </c>
      <c r="B596" s="4">
        <v>2</v>
      </c>
      <c r="C596" s="4">
        <v>2</v>
      </c>
    </row>
    <row r="597" spans="1:3">
      <c r="A597" s="3">
        <v>645</v>
      </c>
      <c r="B597" s="4">
        <v>1</v>
      </c>
      <c r="C597" s="4">
        <v>1</v>
      </c>
    </row>
    <row r="598" spans="1:3">
      <c r="A598" s="3">
        <v>646</v>
      </c>
      <c r="B598" s="4">
        <v>1</v>
      </c>
      <c r="C598" s="4">
        <v>1</v>
      </c>
    </row>
    <row r="599" spans="1:3">
      <c r="A599" s="3">
        <v>647</v>
      </c>
      <c r="B599" s="4">
        <v>1</v>
      </c>
      <c r="C599" s="4">
        <v>1</v>
      </c>
    </row>
    <row r="600" spans="1:3">
      <c r="A600" s="3">
        <v>649</v>
      </c>
      <c r="B600" s="4">
        <v>2</v>
      </c>
      <c r="C600" s="4">
        <v>2</v>
      </c>
    </row>
    <row r="601" spans="1:3">
      <c r="A601" s="3">
        <v>650</v>
      </c>
      <c r="B601" s="4">
        <v>1</v>
      </c>
      <c r="C601" s="4">
        <v>1</v>
      </c>
    </row>
    <row r="602" spans="1:3">
      <c r="A602" s="3">
        <v>651</v>
      </c>
      <c r="B602" s="4">
        <v>1</v>
      </c>
      <c r="C602" s="4">
        <v>1</v>
      </c>
    </row>
    <row r="603" spans="1:3">
      <c r="A603" s="3">
        <v>652</v>
      </c>
      <c r="B603" s="4">
        <v>2</v>
      </c>
      <c r="C603" s="4">
        <v>2</v>
      </c>
    </row>
    <row r="604" spans="1:3">
      <c r="A604" s="3">
        <v>655</v>
      </c>
      <c r="B604" s="4">
        <v>1</v>
      </c>
      <c r="C604" s="4">
        <v>1</v>
      </c>
    </row>
    <row r="605" spans="1:3">
      <c r="A605" s="3">
        <v>656</v>
      </c>
      <c r="B605" s="4">
        <v>4</v>
      </c>
      <c r="C605" s="4">
        <v>4</v>
      </c>
    </row>
    <row r="606" spans="1:3">
      <c r="A606" s="3">
        <v>659</v>
      </c>
      <c r="B606" s="4">
        <v>2</v>
      </c>
      <c r="C606" s="4">
        <v>2</v>
      </c>
    </row>
    <row r="607" spans="1:3">
      <c r="A607" s="3">
        <v>662</v>
      </c>
      <c r="B607" s="4">
        <v>2</v>
      </c>
      <c r="C607" s="4">
        <v>2</v>
      </c>
    </row>
    <row r="608" spans="1:3">
      <c r="A608" s="3">
        <v>663</v>
      </c>
      <c r="B608" s="4">
        <v>1</v>
      </c>
      <c r="C608" s="4">
        <v>1</v>
      </c>
    </row>
    <row r="609" spans="1:3">
      <c r="A609" s="3">
        <v>664</v>
      </c>
      <c r="B609" s="4">
        <v>1</v>
      </c>
      <c r="C609" s="4">
        <v>1</v>
      </c>
    </row>
    <row r="610" spans="1:3">
      <c r="A610" s="3">
        <v>665</v>
      </c>
      <c r="B610" s="4">
        <v>3</v>
      </c>
      <c r="C610" s="4">
        <v>3</v>
      </c>
    </row>
    <row r="611" spans="1:3">
      <c r="A611" s="3">
        <v>666</v>
      </c>
      <c r="B611" s="4">
        <v>2</v>
      </c>
      <c r="C611" s="4">
        <v>2</v>
      </c>
    </row>
    <row r="612" spans="1:3">
      <c r="A612" s="3">
        <v>668</v>
      </c>
      <c r="B612" s="4">
        <v>2</v>
      </c>
      <c r="C612" s="4">
        <v>2</v>
      </c>
    </row>
    <row r="613" spans="1:3">
      <c r="A613" s="3">
        <v>669</v>
      </c>
      <c r="B613" s="4">
        <v>2</v>
      </c>
      <c r="C613" s="4">
        <v>2</v>
      </c>
    </row>
    <row r="614" spans="1:3">
      <c r="A614" s="3">
        <v>670</v>
      </c>
      <c r="B614" s="4">
        <v>2</v>
      </c>
      <c r="C614" s="4">
        <v>2</v>
      </c>
    </row>
    <row r="615" spans="1:3">
      <c r="A615" s="3">
        <v>671</v>
      </c>
      <c r="B615" s="4">
        <v>1</v>
      </c>
      <c r="C615" s="4">
        <v>1</v>
      </c>
    </row>
    <row r="616" spans="1:3">
      <c r="A616" s="3">
        <v>672</v>
      </c>
      <c r="B616" s="4">
        <v>1</v>
      </c>
      <c r="C616" s="4">
        <v>1</v>
      </c>
    </row>
    <row r="617" spans="1:3">
      <c r="A617" s="3">
        <v>674</v>
      </c>
      <c r="B617" s="4">
        <v>2</v>
      </c>
      <c r="C617" s="4">
        <v>2</v>
      </c>
    </row>
    <row r="618" spans="1:3">
      <c r="A618" s="3">
        <v>675</v>
      </c>
      <c r="B618" s="4">
        <v>3</v>
      </c>
      <c r="C618" s="4">
        <v>3</v>
      </c>
    </row>
    <row r="619" spans="1:3">
      <c r="A619" s="3">
        <v>676</v>
      </c>
      <c r="B619" s="4">
        <v>3</v>
      </c>
      <c r="C619" s="4">
        <v>3</v>
      </c>
    </row>
    <row r="620" spans="1:3">
      <c r="A620" s="3">
        <v>677</v>
      </c>
      <c r="B620" s="4">
        <v>3</v>
      </c>
      <c r="C620" s="4">
        <v>3</v>
      </c>
    </row>
    <row r="621" spans="1:3">
      <c r="A621" s="3">
        <v>678</v>
      </c>
      <c r="B621" s="4">
        <v>1</v>
      </c>
      <c r="C621" s="4">
        <v>1</v>
      </c>
    </row>
    <row r="622" spans="1:3">
      <c r="A622" s="3">
        <v>679</v>
      </c>
      <c r="B622" s="4">
        <v>2</v>
      </c>
      <c r="C622" s="4">
        <v>2</v>
      </c>
    </row>
    <row r="623" spans="1:3">
      <c r="A623" s="3">
        <v>680</v>
      </c>
      <c r="B623" s="4">
        <v>2</v>
      </c>
      <c r="C623" s="4">
        <v>2</v>
      </c>
    </row>
    <row r="624" spans="1:3">
      <c r="A624" s="3">
        <v>681</v>
      </c>
      <c r="B624" s="4">
        <v>3</v>
      </c>
      <c r="C624" s="4">
        <v>3</v>
      </c>
    </row>
    <row r="625" spans="1:3">
      <c r="A625" s="3">
        <v>682</v>
      </c>
      <c r="B625" s="4">
        <v>4</v>
      </c>
      <c r="C625" s="4">
        <v>4</v>
      </c>
    </row>
    <row r="626" spans="1:3">
      <c r="A626" s="3">
        <v>683</v>
      </c>
      <c r="B626" s="4">
        <v>4</v>
      </c>
      <c r="C626" s="4">
        <v>4</v>
      </c>
    </row>
    <row r="627" spans="1:3">
      <c r="A627" s="3">
        <v>684</v>
      </c>
      <c r="B627" s="4">
        <v>2</v>
      </c>
      <c r="C627" s="4">
        <v>2</v>
      </c>
    </row>
    <row r="628" spans="1:3">
      <c r="A628" s="3">
        <v>685</v>
      </c>
      <c r="B628" s="4">
        <v>4</v>
      </c>
      <c r="C628" s="4">
        <v>4</v>
      </c>
    </row>
    <row r="629" spans="1:3">
      <c r="A629" s="3">
        <v>686</v>
      </c>
      <c r="B629" s="4">
        <v>1</v>
      </c>
      <c r="C629" s="4">
        <v>1</v>
      </c>
    </row>
    <row r="630" spans="1:3">
      <c r="A630" s="3">
        <v>687</v>
      </c>
      <c r="B630" s="4">
        <v>3</v>
      </c>
      <c r="C630" s="4">
        <v>3</v>
      </c>
    </row>
    <row r="631" spans="1:3">
      <c r="A631" s="3">
        <v>688</v>
      </c>
      <c r="B631" s="4">
        <v>1</v>
      </c>
      <c r="C631" s="4">
        <v>1</v>
      </c>
    </row>
    <row r="632" spans="1:3">
      <c r="A632" s="3">
        <v>689</v>
      </c>
      <c r="B632" s="4">
        <v>1</v>
      </c>
      <c r="C632" s="4">
        <v>1</v>
      </c>
    </row>
    <row r="633" spans="1:3">
      <c r="A633" s="3">
        <v>690</v>
      </c>
      <c r="B633" s="4">
        <v>3</v>
      </c>
      <c r="C633" s="4">
        <v>3</v>
      </c>
    </row>
    <row r="634" spans="1:3">
      <c r="A634" s="3">
        <v>691</v>
      </c>
      <c r="B634" s="4">
        <v>3</v>
      </c>
      <c r="C634" s="4">
        <v>3</v>
      </c>
    </row>
    <row r="635" spans="1:3">
      <c r="A635" s="3">
        <v>693</v>
      </c>
      <c r="B635" s="4">
        <v>1</v>
      </c>
      <c r="C635" s="4">
        <v>1</v>
      </c>
    </row>
    <row r="636" spans="1:3">
      <c r="A636" s="3">
        <v>694</v>
      </c>
      <c r="B636" s="4">
        <v>3</v>
      </c>
      <c r="C636" s="4">
        <v>3</v>
      </c>
    </row>
    <row r="637" spans="1:3">
      <c r="A637" s="3">
        <v>695</v>
      </c>
      <c r="B637" s="4">
        <v>2</v>
      </c>
      <c r="C637" s="4">
        <v>2</v>
      </c>
    </row>
    <row r="638" spans="1:3">
      <c r="A638" s="3">
        <v>696</v>
      </c>
      <c r="B638" s="4">
        <v>3</v>
      </c>
      <c r="C638" s="4">
        <v>3</v>
      </c>
    </row>
    <row r="639" spans="1:3">
      <c r="A639" s="3">
        <v>697</v>
      </c>
      <c r="B639" s="4">
        <v>3</v>
      </c>
      <c r="C639" s="4">
        <v>3</v>
      </c>
    </row>
    <row r="640" spans="1:3">
      <c r="A640" s="3">
        <v>699</v>
      </c>
      <c r="B640" s="4">
        <v>2</v>
      </c>
      <c r="C640" s="4">
        <v>2</v>
      </c>
    </row>
    <row r="641" spans="1:3">
      <c r="A641" s="3">
        <v>700</v>
      </c>
      <c r="B641" s="4">
        <v>2</v>
      </c>
      <c r="C641" s="4">
        <v>2</v>
      </c>
    </row>
    <row r="642" spans="1:3">
      <c r="A642" s="3">
        <v>701</v>
      </c>
      <c r="B642" s="4">
        <v>2</v>
      </c>
      <c r="C642" s="4">
        <v>2</v>
      </c>
    </row>
    <row r="643" spans="1:3">
      <c r="A643" s="3">
        <v>702</v>
      </c>
      <c r="B643" s="4">
        <v>2</v>
      </c>
      <c r="C643" s="4">
        <v>2</v>
      </c>
    </row>
    <row r="644" spans="1:3">
      <c r="A644" s="3">
        <v>703</v>
      </c>
      <c r="B644" s="4">
        <v>1</v>
      </c>
      <c r="C644" s="4">
        <v>1</v>
      </c>
    </row>
    <row r="645" spans="1:3">
      <c r="A645" s="3">
        <v>704</v>
      </c>
      <c r="B645" s="4">
        <v>1</v>
      </c>
      <c r="C645" s="4">
        <v>1</v>
      </c>
    </row>
    <row r="646" spans="1:3">
      <c r="A646" s="3">
        <v>705</v>
      </c>
      <c r="B646" s="4">
        <v>1</v>
      </c>
      <c r="C646" s="4">
        <v>1</v>
      </c>
    </row>
    <row r="647" spans="1:3">
      <c r="A647" s="3">
        <v>706</v>
      </c>
      <c r="B647" s="4">
        <v>1</v>
      </c>
      <c r="C647" s="4">
        <v>1</v>
      </c>
    </row>
    <row r="648" spans="1:3">
      <c r="A648" s="3">
        <v>707</v>
      </c>
      <c r="B648" s="4">
        <v>4</v>
      </c>
      <c r="C648" s="4">
        <v>4</v>
      </c>
    </row>
    <row r="649" spans="1:3">
      <c r="A649" s="3">
        <v>708</v>
      </c>
      <c r="B649" s="4">
        <v>4</v>
      </c>
      <c r="C649" s="4">
        <v>4</v>
      </c>
    </row>
    <row r="650" spans="1:3">
      <c r="A650" s="3">
        <v>710</v>
      </c>
      <c r="B650" s="4">
        <v>3</v>
      </c>
      <c r="C650" s="4">
        <v>3</v>
      </c>
    </row>
    <row r="651" spans="1:3">
      <c r="A651" s="3">
        <v>712</v>
      </c>
      <c r="B651" s="4">
        <v>1</v>
      </c>
      <c r="C651" s="4">
        <v>1</v>
      </c>
    </row>
    <row r="652" spans="1:3">
      <c r="A652" s="3">
        <v>714</v>
      </c>
      <c r="B652" s="4">
        <v>4</v>
      </c>
      <c r="C652" s="4">
        <v>4</v>
      </c>
    </row>
    <row r="653" spans="1:3">
      <c r="A653" s="3">
        <v>715</v>
      </c>
      <c r="B653" s="4">
        <v>2</v>
      </c>
      <c r="C653" s="4">
        <v>2</v>
      </c>
    </row>
    <row r="654" spans="1:3">
      <c r="A654" s="3">
        <v>716</v>
      </c>
      <c r="B654" s="4">
        <v>4</v>
      </c>
      <c r="C654" s="4">
        <v>4</v>
      </c>
    </row>
    <row r="655" spans="1:3">
      <c r="A655" s="3">
        <v>718</v>
      </c>
      <c r="B655" s="4">
        <v>3</v>
      </c>
      <c r="C655" s="4">
        <v>3</v>
      </c>
    </row>
    <row r="656" spans="1:3">
      <c r="A656" s="3">
        <v>720</v>
      </c>
      <c r="B656" s="4">
        <v>1</v>
      </c>
      <c r="C656" s="4">
        <v>1</v>
      </c>
    </row>
    <row r="657" spans="1:3">
      <c r="A657" s="3">
        <v>721</v>
      </c>
      <c r="B657" s="4">
        <v>2</v>
      </c>
      <c r="C657" s="4">
        <v>2</v>
      </c>
    </row>
    <row r="658" spans="1:3">
      <c r="A658" s="3">
        <v>722</v>
      </c>
      <c r="B658" s="4">
        <v>1</v>
      </c>
      <c r="C658" s="4">
        <v>1</v>
      </c>
    </row>
    <row r="659" spans="1:3">
      <c r="A659" s="3">
        <v>723</v>
      </c>
      <c r="B659" s="4">
        <v>2</v>
      </c>
      <c r="C659" s="4">
        <v>2</v>
      </c>
    </row>
    <row r="660" spans="1:3">
      <c r="A660" s="3">
        <v>725</v>
      </c>
      <c r="B660" s="4">
        <v>1</v>
      </c>
      <c r="C660" s="4">
        <v>1</v>
      </c>
    </row>
    <row r="661" spans="1:3">
      <c r="A661" s="3">
        <v>727</v>
      </c>
      <c r="B661" s="4">
        <v>2</v>
      </c>
      <c r="C661" s="4">
        <v>2</v>
      </c>
    </row>
    <row r="662" spans="1:3">
      <c r="A662" s="3">
        <v>728</v>
      </c>
      <c r="B662" s="4">
        <v>4</v>
      </c>
      <c r="C662" s="4">
        <v>4</v>
      </c>
    </row>
    <row r="663" spans="1:3">
      <c r="A663" s="3">
        <v>733</v>
      </c>
      <c r="B663" s="4">
        <v>2</v>
      </c>
      <c r="C663" s="4">
        <v>2</v>
      </c>
    </row>
    <row r="664" spans="1:3">
      <c r="A664" s="3">
        <v>734</v>
      </c>
      <c r="B664" s="4">
        <v>3</v>
      </c>
      <c r="C664" s="4">
        <v>3</v>
      </c>
    </row>
    <row r="665" spans="1:3">
      <c r="A665" s="3">
        <v>735</v>
      </c>
      <c r="B665" s="4">
        <v>1</v>
      </c>
      <c r="C665" s="4">
        <v>1</v>
      </c>
    </row>
    <row r="666" spans="1:3">
      <c r="A666" s="3">
        <v>736</v>
      </c>
      <c r="B666" s="4">
        <v>2</v>
      </c>
      <c r="C666" s="4">
        <v>2</v>
      </c>
    </row>
    <row r="667" spans="1:3">
      <c r="A667" s="3">
        <v>737</v>
      </c>
      <c r="B667" s="4">
        <v>1</v>
      </c>
      <c r="C667" s="4">
        <v>1</v>
      </c>
    </row>
    <row r="668" spans="1:3">
      <c r="A668" s="3">
        <v>738</v>
      </c>
      <c r="B668" s="4">
        <v>1</v>
      </c>
      <c r="C668" s="4">
        <v>1</v>
      </c>
    </row>
    <row r="669" spans="1:3">
      <c r="A669" s="3">
        <v>739</v>
      </c>
      <c r="B669" s="4">
        <v>1</v>
      </c>
      <c r="C669" s="4">
        <v>1</v>
      </c>
    </row>
    <row r="670" spans="1:3">
      <c r="A670" s="3">
        <v>740</v>
      </c>
      <c r="B670" s="4">
        <v>1</v>
      </c>
      <c r="C670" s="4">
        <v>1</v>
      </c>
    </row>
    <row r="671" spans="1:3">
      <c r="A671" s="3">
        <v>742</v>
      </c>
      <c r="B671" s="4">
        <v>1</v>
      </c>
      <c r="C671" s="4">
        <v>1</v>
      </c>
    </row>
    <row r="672" spans="1:3">
      <c r="A672" s="3">
        <v>743</v>
      </c>
      <c r="B672" s="4">
        <v>1</v>
      </c>
      <c r="C672" s="4">
        <v>1</v>
      </c>
    </row>
    <row r="673" spans="1:3">
      <c r="A673" s="3">
        <v>744</v>
      </c>
      <c r="B673" s="4">
        <v>3</v>
      </c>
      <c r="C673" s="4">
        <v>3</v>
      </c>
    </row>
    <row r="674" spans="1:3">
      <c r="A674" s="3">
        <v>745</v>
      </c>
      <c r="B674" s="4">
        <v>2</v>
      </c>
      <c r="C674" s="4">
        <v>2</v>
      </c>
    </row>
    <row r="675" spans="1:3">
      <c r="A675" s="3">
        <v>747</v>
      </c>
      <c r="B675" s="4">
        <v>1</v>
      </c>
      <c r="C675" s="4">
        <v>1</v>
      </c>
    </row>
    <row r="676" spans="1:3">
      <c r="A676" s="3">
        <v>748</v>
      </c>
      <c r="B676" s="4">
        <v>2</v>
      </c>
      <c r="C676" s="4">
        <v>2</v>
      </c>
    </row>
    <row r="677" spans="1:3">
      <c r="A677" s="3">
        <v>749</v>
      </c>
      <c r="B677" s="4">
        <v>4</v>
      </c>
      <c r="C677" s="4">
        <v>4</v>
      </c>
    </row>
    <row r="678" spans="1:3">
      <c r="A678" s="3">
        <v>750</v>
      </c>
      <c r="B678" s="4">
        <v>1</v>
      </c>
      <c r="C678" s="4">
        <v>1</v>
      </c>
    </row>
    <row r="679" spans="1:3">
      <c r="A679" s="3">
        <v>751</v>
      </c>
      <c r="B679" s="4">
        <v>4</v>
      </c>
      <c r="C679" s="4">
        <v>4</v>
      </c>
    </row>
    <row r="680" spans="1:3">
      <c r="A680" s="3">
        <v>754</v>
      </c>
      <c r="B680" s="4">
        <v>1</v>
      </c>
      <c r="C680" s="4">
        <v>1</v>
      </c>
    </row>
    <row r="681" spans="1:3">
      <c r="A681" s="3">
        <v>755</v>
      </c>
      <c r="B681" s="4">
        <v>1</v>
      </c>
      <c r="C681" s="4">
        <v>1</v>
      </c>
    </row>
    <row r="682" spans="1:3">
      <c r="A682" s="3">
        <v>756</v>
      </c>
      <c r="B682" s="4">
        <v>2</v>
      </c>
      <c r="C682" s="4">
        <v>2</v>
      </c>
    </row>
    <row r="683" spans="1:3">
      <c r="A683" s="3">
        <v>757</v>
      </c>
      <c r="B683" s="4">
        <v>1</v>
      </c>
      <c r="C683" s="4">
        <v>1</v>
      </c>
    </row>
    <row r="684" spans="1:3">
      <c r="A684" s="3">
        <v>758</v>
      </c>
      <c r="B684" s="4">
        <v>1</v>
      </c>
      <c r="C684" s="4">
        <v>1</v>
      </c>
    </row>
    <row r="685" spans="1:3">
      <c r="A685" s="3">
        <v>761</v>
      </c>
      <c r="B685" s="4">
        <v>3</v>
      </c>
      <c r="C685" s="4">
        <v>3</v>
      </c>
    </row>
    <row r="686" spans="1:3">
      <c r="A686" s="3">
        <v>763</v>
      </c>
      <c r="B686" s="4">
        <v>2</v>
      </c>
      <c r="C686" s="4">
        <v>2</v>
      </c>
    </row>
    <row r="687" spans="1:3">
      <c r="A687" s="3">
        <v>764</v>
      </c>
      <c r="B687" s="4">
        <v>2</v>
      </c>
      <c r="C687" s="4">
        <v>2</v>
      </c>
    </row>
    <row r="688" spans="1:3">
      <c r="A688" s="3">
        <v>765</v>
      </c>
      <c r="B688" s="4">
        <v>2</v>
      </c>
      <c r="C688" s="4">
        <v>2</v>
      </c>
    </row>
    <row r="689" spans="1:3">
      <c r="A689" s="3">
        <v>767</v>
      </c>
      <c r="B689" s="4">
        <v>1</v>
      </c>
      <c r="C689" s="4">
        <v>1</v>
      </c>
    </row>
    <row r="690" spans="1:3">
      <c r="A690" s="3">
        <v>768</v>
      </c>
      <c r="B690" s="4">
        <v>6</v>
      </c>
      <c r="C690" s="4">
        <v>6</v>
      </c>
    </row>
    <row r="691" spans="1:3">
      <c r="A691" s="3">
        <v>769</v>
      </c>
      <c r="B691" s="4">
        <v>1</v>
      </c>
      <c r="C691" s="4">
        <v>1</v>
      </c>
    </row>
    <row r="692" spans="1:3">
      <c r="A692" s="3">
        <v>770</v>
      </c>
      <c r="B692" s="4">
        <v>1</v>
      </c>
      <c r="C692" s="4">
        <v>1</v>
      </c>
    </row>
    <row r="693" spans="1:3">
      <c r="A693" s="3">
        <v>772</v>
      </c>
      <c r="B693" s="4">
        <v>2</v>
      </c>
      <c r="C693" s="4">
        <v>2</v>
      </c>
    </row>
    <row r="694" spans="1:3">
      <c r="A694" s="3">
        <v>773</v>
      </c>
      <c r="B694" s="4">
        <v>1</v>
      </c>
      <c r="C694" s="4">
        <v>1</v>
      </c>
    </row>
    <row r="695" spans="1:3">
      <c r="A695" s="3">
        <v>774</v>
      </c>
      <c r="B695" s="4">
        <v>2</v>
      </c>
      <c r="C695" s="4">
        <v>2</v>
      </c>
    </row>
    <row r="696" spans="1:3">
      <c r="A696" s="3">
        <v>779</v>
      </c>
      <c r="B696" s="4">
        <v>1</v>
      </c>
      <c r="C696" s="4">
        <v>1</v>
      </c>
    </row>
    <row r="697" spans="1:3">
      <c r="A697" s="3">
        <v>784</v>
      </c>
      <c r="B697" s="4">
        <v>1</v>
      </c>
      <c r="C697" s="4">
        <v>1</v>
      </c>
    </row>
    <row r="698" spans="1:3">
      <c r="A698" s="3">
        <v>787</v>
      </c>
      <c r="B698" s="4">
        <v>1</v>
      </c>
      <c r="C698" s="4">
        <v>1</v>
      </c>
    </row>
    <row r="699" spans="1:3">
      <c r="A699" s="3">
        <v>788</v>
      </c>
      <c r="B699" s="4">
        <v>1</v>
      </c>
      <c r="C699" s="4">
        <v>1</v>
      </c>
    </row>
    <row r="700" spans="1:3">
      <c r="A700" s="3">
        <v>790</v>
      </c>
      <c r="B700" s="4">
        <v>1</v>
      </c>
      <c r="C700" s="4">
        <v>1</v>
      </c>
    </row>
    <row r="701" spans="1:3">
      <c r="A701" s="3">
        <v>794</v>
      </c>
      <c r="B701" s="4">
        <v>1</v>
      </c>
      <c r="C701" s="4">
        <v>1</v>
      </c>
    </row>
    <row r="702" spans="1:3">
      <c r="A702" s="3">
        <v>796</v>
      </c>
      <c r="B702" s="4">
        <v>1</v>
      </c>
      <c r="C702" s="4">
        <v>1</v>
      </c>
    </row>
    <row r="703" spans="1:3">
      <c r="A703" s="3">
        <v>798</v>
      </c>
      <c r="B703" s="4">
        <v>2</v>
      </c>
      <c r="C703" s="4">
        <v>2</v>
      </c>
    </row>
    <row r="704" spans="1:3">
      <c r="A704" s="3">
        <v>800</v>
      </c>
      <c r="B704" s="4">
        <v>1</v>
      </c>
      <c r="C704" s="4">
        <v>1</v>
      </c>
    </row>
    <row r="705" spans="1:3">
      <c r="A705" s="3">
        <v>801</v>
      </c>
      <c r="B705" s="4">
        <v>2</v>
      </c>
      <c r="C705" s="4">
        <v>2</v>
      </c>
    </row>
    <row r="706" spans="1:3">
      <c r="A706" s="3">
        <v>808</v>
      </c>
      <c r="B706" s="4">
        <v>1</v>
      </c>
      <c r="C706" s="4">
        <v>1</v>
      </c>
    </row>
    <row r="707" spans="1:3">
      <c r="A707" s="3">
        <v>812</v>
      </c>
      <c r="B707" s="4">
        <v>1</v>
      </c>
      <c r="C707" s="4">
        <v>1</v>
      </c>
    </row>
    <row r="708" spans="1:3">
      <c r="A708" s="3">
        <v>814</v>
      </c>
      <c r="B708" s="4">
        <v>1</v>
      </c>
      <c r="C708" s="4">
        <v>1</v>
      </c>
    </row>
    <row r="709" spans="1:3">
      <c r="A709" s="3">
        <v>815</v>
      </c>
      <c r="B709" s="4">
        <v>1</v>
      </c>
      <c r="C709" s="4">
        <v>1</v>
      </c>
    </row>
    <row r="710" spans="1:3">
      <c r="A710" s="3">
        <v>820</v>
      </c>
      <c r="B710" s="4">
        <v>1</v>
      </c>
      <c r="C710" s="4">
        <v>1</v>
      </c>
    </row>
    <row r="711" spans="1:3">
      <c r="A711" s="3">
        <v>821</v>
      </c>
      <c r="B711" s="4">
        <v>1</v>
      </c>
      <c r="C711" s="4">
        <v>1</v>
      </c>
    </row>
    <row r="712" spans="1:3">
      <c r="A712" s="3">
        <v>822</v>
      </c>
      <c r="B712" s="4">
        <v>1</v>
      </c>
      <c r="C712" s="4">
        <v>1</v>
      </c>
    </row>
    <row r="713" spans="1:3">
      <c r="A713" s="3">
        <v>824</v>
      </c>
      <c r="B713" s="4">
        <v>2</v>
      </c>
      <c r="C713" s="4">
        <v>2</v>
      </c>
    </row>
    <row r="714" spans="1:3">
      <c r="A714" s="3">
        <v>825</v>
      </c>
      <c r="B714" s="4">
        <v>1</v>
      </c>
      <c r="C714" s="4">
        <v>1</v>
      </c>
    </row>
    <row r="715" spans="1:3">
      <c r="A715" s="3">
        <v>827</v>
      </c>
      <c r="B715" s="4">
        <v>2</v>
      </c>
      <c r="C715" s="4">
        <v>2</v>
      </c>
    </row>
    <row r="716" spans="1:3">
      <c r="A716" s="3">
        <v>828</v>
      </c>
      <c r="B716" s="4">
        <v>2</v>
      </c>
      <c r="C716" s="4">
        <v>2</v>
      </c>
    </row>
    <row r="717" spans="1:3">
      <c r="A717" s="3">
        <v>834</v>
      </c>
      <c r="B717" s="4">
        <v>3</v>
      </c>
      <c r="C717" s="4">
        <v>3</v>
      </c>
    </row>
    <row r="718" spans="1:3">
      <c r="A718" s="3">
        <v>835</v>
      </c>
      <c r="B718" s="4">
        <v>1</v>
      </c>
      <c r="C718" s="4">
        <v>1</v>
      </c>
    </row>
    <row r="719" spans="1:3">
      <c r="A719" s="3">
        <v>838</v>
      </c>
      <c r="B719" s="4">
        <v>1</v>
      </c>
      <c r="C719" s="4">
        <v>1</v>
      </c>
    </row>
    <row r="720" spans="1:3">
      <c r="A720" s="3">
        <v>839</v>
      </c>
      <c r="B720" s="4">
        <v>1</v>
      </c>
      <c r="C720" s="4">
        <v>1</v>
      </c>
    </row>
    <row r="721" spans="1:3">
      <c r="A721" s="3">
        <v>850</v>
      </c>
      <c r="B721" s="4">
        <v>2</v>
      </c>
      <c r="C721" s="4">
        <v>2</v>
      </c>
    </row>
    <row r="722" spans="1:3">
      <c r="A722" s="3">
        <v>854</v>
      </c>
      <c r="B722" s="4">
        <v>1</v>
      </c>
      <c r="C722" s="4">
        <v>1</v>
      </c>
    </row>
    <row r="723" spans="1:3">
      <c r="A723" s="3">
        <v>859</v>
      </c>
      <c r="B723" s="4">
        <v>1</v>
      </c>
      <c r="C723" s="4">
        <v>1</v>
      </c>
    </row>
    <row r="724" spans="1:3">
      <c r="A724" s="3">
        <v>862</v>
      </c>
      <c r="B724" s="4">
        <v>1</v>
      </c>
      <c r="C724" s="4">
        <v>1</v>
      </c>
    </row>
    <row r="725" spans="1:3">
      <c r="A725" s="3">
        <v>864</v>
      </c>
      <c r="B725" s="4">
        <v>1</v>
      </c>
      <c r="C725" s="4">
        <v>1</v>
      </c>
    </row>
    <row r="726" spans="1:3">
      <c r="A726" s="3">
        <v>875</v>
      </c>
      <c r="B726" s="4">
        <v>2</v>
      </c>
      <c r="C726" s="4">
        <v>2</v>
      </c>
    </row>
    <row r="727" spans="1:3">
      <c r="A727" s="3">
        <v>882</v>
      </c>
      <c r="B727" s="4">
        <v>1</v>
      </c>
      <c r="C727" s="4">
        <v>1</v>
      </c>
    </row>
    <row r="728" spans="1:3">
      <c r="A728" s="3">
        <v>883</v>
      </c>
      <c r="B728" s="4">
        <v>2</v>
      </c>
      <c r="C728" s="4">
        <v>2</v>
      </c>
    </row>
    <row r="729" spans="1:3">
      <c r="A729" s="3">
        <v>884</v>
      </c>
      <c r="B729" s="4">
        <v>1</v>
      </c>
      <c r="C729" s="4">
        <v>1</v>
      </c>
    </row>
    <row r="730" spans="1:3">
      <c r="A730" s="3">
        <v>885</v>
      </c>
      <c r="B730" s="4">
        <v>1</v>
      </c>
      <c r="C730" s="4">
        <v>1</v>
      </c>
    </row>
    <row r="731" spans="1:3">
      <c r="A731" s="3">
        <v>888</v>
      </c>
      <c r="B731" s="4">
        <v>2</v>
      </c>
      <c r="C731" s="4">
        <v>2</v>
      </c>
    </row>
    <row r="732" spans="1:3">
      <c r="A732" s="3">
        <v>889</v>
      </c>
      <c r="B732" s="4">
        <v>2</v>
      </c>
      <c r="C732" s="4">
        <v>2</v>
      </c>
    </row>
    <row r="733" spans="1:3">
      <c r="A733" s="3">
        <v>893</v>
      </c>
      <c r="B733" s="4">
        <v>1</v>
      </c>
      <c r="C733" s="4">
        <v>1</v>
      </c>
    </row>
    <row r="734" spans="1:3">
      <c r="A734" s="3">
        <v>894</v>
      </c>
      <c r="B734" s="4">
        <v>1</v>
      </c>
      <c r="C734" s="4">
        <v>1</v>
      </c>
    </row>
    <row r="735" spans="1:3">
      <c r="A735" s="3">
        <v>895</v>
      </c>
      <c r="B735" s="4">
        <v>1</v>
      </c>
      <c r="C735" s="4">
        <v>1</v>
      </c>
    </row>
    <row r="736" spans="1:3">
      <c r="A736" s="3">
        <v>897</v>
      </c>
      <c r="B736" s="4">
        <v>1</v>
      </c>
      <c r="C736" s="4">
        <v>1</v>
      </c>
    </row>
    <row r="737" spans="1:3">
      <c r="A737" s="3">
        <v>898</v>
      </c>
      <c r="B737" s="4">
        <v>1</v>
      </c>
      <c r="C737" s="4">
        <v>1</v>
      </c>
    </row>
    <row r="738" spans="1:3">
      <c r="A738" s="3">
        <v>899</v>
      </c>
      <c r="B738" s="4">
        <v>1</v>
      </c>
      <c r="C738" s="4">
        <v>1</v>
      </c>
    </row>
    <row r="739" spans="1:3">
      <c r="A739" s="3">
        <v>904</v>
      </c>
      <c r="B739" s="4">
        <v>1</v>
      </c>
      <c r="C739" s="4">
        <v>1</v>
      </c>
    </row>
    <row r="740" spans="1:3">
      <c r="A740" s="3">
        <v>907</v>
      </c>
      <c r="B740" s="4">
        <v>2</v>
      </c>
      <c r="C740" s="4">
        <v>2</v>
      </c>
    </row>
    <row r="741" spans="1:3">
      <c r="A741" s="3">
        <v>908</v>
      </c>
      <c r="B741" s="4">
        <v>1</v>
      </c>
      <c r="C741" s="4">
        <v>1</v>
      </c>
    </row>
    <row r="742" spans="1:3">
      <c r="A742" s="3">
        <v>910</v>
      </c>
      <c r="B742" s="4">
        <v>1</v>
      </c>
      <c r="C742" s="4">
        <v>1</v>
      </c>
    </row>
    <row r="743" spans="1:3">
      <c r="A743" s="3">
        <v>912</v>
      </c>
      <c r="B743" s="4">
        <v>1</v>
      </c>
      <c r="C743" s="4">
        <v>1</v>
      </c>
    </row>
    <row r="744" spans="1:3">
      <c r="A744" s="3">
        <v>916</v>
      </c>
      <c r="B744" s="4">
        <v>1</v>
      </c>
      <c r="C744" s="4">
        <v>1</v>
      </c>
    </row>
    <row r="745" spans="1:3">
      <c r="A745" s="3">
        <v>919</v>
      </c>
      <c r="B745" s="4">
        <v>1</v>
      </c>
      <c r="C745" s="4">
        <v>1</v>
      </c>
    </row>
    <row r="746" spans="1:3">
      <c r="A746" s="3">
        <v>921</v>
      </c>
      <c r="B746" s="4">
        <v>1</v>
      </c>
      <c r="C746" s="4">
        <v>1</v>
      </c>
    </row>
    <row r="747" spans="1:3">
      <c r="A747" s="3">
        <v>922</v>
      </c>
      <c r="B747" s="4">
        <v>1</v>
      </c>
      <c r="C747" s="4">
        <v>1</v>
      </c>
    </row>
    <row r="748" spans="1:3">
      <c r="A748" s="3">
        <v>926</v>
      </c>
      <c r="B748" s="4">
        <v>1</v>
      </c>
      <c r="C748" s="4">
        <v>1</v>
      </c>
    </row>
    <row r="749" spans="1:3">
      <c r="A749" s="3">
        <v>928</v>
      </c>
      <c r="B749" s="4">
        <v>2</v>
      </c>
      <c r="C749" s="4">
        <v>2</v>
      </c>
    </row>
    <row r="750" spans="1:3">
      <c r="A750" s="3">
        <v>930</v>
      </c>
      <c r="B750" s="4">
        <v>2</v>
      </c>
      <c r="C750" s="4">
        <v>2</v>
      </c>
    </row>
    <row r="751" spans="1:3">
      <c r="A751" s="3">
        <v>934</v>
      </c>
      <c r="B751" s="4">
        <v>1</v>
      </c>
      <c r="C751" s="4">
        <v>1</v>
      </c>
    </row>
    <row r="752" spans="1:3">
      <c r="A752" s="3">
        <v>936</v>
      </c>
      <c r="B752" s="4">
        <v>1</v>
      </c>
      <c r="C752" s="4">
        <v>1</v>
      </c>
    </row>
    <row r="753" spans="1:3">
      <c r="A753" s="3">
        <v>940</v>
      </c>
      <c r="B753" s="4">
        <v>1</v>
      </c>
      <c r="C753" s="4">
        <v>1</v>
      </c>
    </row>
    <row r="754" spans="1:3">
      <c r="A754" s="3">
        <v>942</v>
      </c>
      <c r="B754" s="4">
        <v>1</v>
      </c>
      <c r="C754" s="4">
        <v>1</v>
      </c>
    </row>
    <row r="755" spans="1:3">
      <c r="A755" s="3">
        <v>943</v>
      </c>
      <c r="B755" s="4">
        <v>1</v>
      </c>
      <c r="C755" s="4">
        <v>1</v>
      </c>
    </row>
    <row r="756" spans="1:3">
      <c r="A756" s="3">
        <v>944</v>
      </c>
      <c r="B756" s="4">
        <v>1</v>
      </c>
      <c r="C756" s="4">
        <v>1</v>
      </c>
    </row>
    <row r="757" spans="1:3">
      <c r="A757" s="3">
        <v>945</v>
      </c>
      <c r="B757" s="4">
        <v>1</v>
      </c>
      <c r="C757" s="4">
        <v>1</v>
      </c>
    </row>
    <row r="758" spans="1:3">
      <c r="A758" s="3">
        <v>946</v>
      </c>
      <c r="B758" s="4">
        <v>1</v>
      </c>
      <c r="C758" s="4">
        <v>1</v>
      </c>
    </row>
    <row r="759" spans="1:3">
      <c r="A759" s="3">
        <v>950</v>
      </c>
      <c r="B759" s="4">
        <v>1</v>
      </c>
      <c r="C759" s="4">
        <v>1</v>
      </c>
    </row>
    <row r="760" spans="1:3">
      <c r="A760" s="3">
        <v>951</v>
      </c>
      <c r="B760" s="4">
        <v>1</v>
      </c>
      <c r="C760" s="4">
        <v>1</v>
      </c>
    </row>
    <row r="761" spans="1:3">
      <c r="A761" s="3">
        <v>952</v>
      </c>
      <c r="B761" s="4">
        <v>1</v>
      </c>
      <c r="C761" s="4">
        <v>1</v>
      </c>
    </row>
    <row r="762" spans="1:3">
      <c r="A762" s="3">
        <v>953</v>
      </c>
      <c r="B762" s="4">
        <v>2</v>
      </c>
      <c r="C762" s="4">
        <v>2</v>
      </c>
    </row>
    <row r="763" spans="1:3">
      <c r="A763" s="3">
        <v>954</v>
      </c>
      <c r="B763" s="4">
        <v>1</v>
      </c>
      <c r="C763" s="4">
        <v>1</v>
      </c>
    </row>
    <row r="764" spans="1:3">
      <c r="A764" s="3">
        <v>955</v>
      </c>
      <c r="B764" s="4">
        <v>1</v>
      </c>
      <c r="C764" s="4">
        <v>1</v>
      </c>
    </row>
    <row r="765" spans="1:3">
      <c r="A765" s="3">
        <v>957</v>
      </c>
      <c r="B765" s="4">
        <v>1</v>
      </c>
      <c r="C765" s="4">
        <v>1</v>
      </c>
    </row>
    <row r="766" spans="1:3">
      <c r="A766" s="3">
        <v>962</v>
      </c>
      <c r="B766" s="4">
        <v>1</v>
      </c>
      <c r="C766" s="4">
        <v>1</v>
      </c>
    </row>
    <row r="767" spans="1:3">
      <c r="A767" s="3">
        <v>964</v>
      </c>
      <c r="B767" s="4">
        <v>1</v>
      </c>
      <c r="C767" s="4">
        <v>1</v>
      </c>
    </row>
    <row r="768" spans="1:3">
      <c r="A768" s="3">
        <v>967</v>
      </c>
      <c r="B768" s="4">
        <v>1</v>
      </c>
      <c r="C768" s="4">
        <v>1</v>
      </c>
    </row>
    <row r="769" spans="1:3">
      <c r="A769" s="3">
        <v>969</v>
      </c>
      <c r="B769" s="4">
        <v>1</v>
      </c>
      <c r="C769" s="4">
        <v>1</v>
      </c>
    </row>
    <row r="770" spans="1:3">
      <c r="A770" s="3">
        <v>972</v>
      </c>
      <c r="B770" s="4">
        <v>1</v>
      </c>
      <c r="C770" s="4">
        <v>1</v>
      </c>
    </row>
    <row r="771" spans="1:3">
      <c r="A771" s="3">
        <v>974</v>
      </c>
      <c r="B771" s="4">
        <v>1</v>
      </c>
      <c r="C771" s="4">
        <v>1</v>
      </c>
    </row>
    <row r="772" spans="1:3">
      <c r="A772" s="3">
        <v>976</v>
      </c>
      <c r="B772" s="4">
        <v>1</v>
      </c>
      <c r="C772" s="4">
        <v>1</v>
      </c>
    </row>
    <row r="773" spans="1:3">
      <c r="A773" s="3">
        <v>981</v>
      </c>
      <c r="B773" s="4">
        <v>2</v>
      </c>
      <c r="C773" s="4">
        <v>2</v>
      </c>
    </row>
    <row r="774" spans="1:3">
      <c r="A774" s="3">
        <v>985</v>
      </c>
      <c r="B774" s="4">
        <v>1</v>
      </c>
      <c r="C774" s="4">
        <v>1</v>
      </c>
    </row>
    <row r="775" spans="1:3">
      <c r="A775" s="3">
        <v>987</v>
      </c>
      <c r="B775" s="4">
        <v>1</v>
      </c>
      <c r="C775" s="4">
        <v>1</v>
      </c>
    </row>
    <row r="776" spans="1:3">
      <c r="A776" s="3">
        <v>989</v>
      </c>
      <c r="B776" s="4">
        <v>2</v>
      </c>
      <c r="C776" s="4">
        <v>2</v>
      </c>
    </row>
    <row r="777" spans="1:3">
      <c r="A777" s="3">
        <v>990</v>
      </c>
      <c r="B777" s="4">
        <v>1</v>
      </c>
      <c r="C777" s="4">
        <v>1</v>
      </c>
    </row>
    <row r="778" spans="1:3">
      <c r="A778" s="3">
        <v>992</v>
      </c>
      <c r="B778" s="4">
        <v>1</v>
      </c>
      <c r="C778" s="4">
        <v>1</v>
      </c>
    </row>
    <row r="779" spans="1:3">
      <c r="A779" s="3">
        <v>995</v>
      </c>
      <c r="B779" s="4">
        <v>1</v>
      </c>
      <c r="C779" s="4">
        <v>1</v>
      </c>
    </row>
    <row r="780" spans="1:3">
      <c r="A780" s="3">
        <v>1000</v>
      </c>
      <c r="B780" s="4">
        <v>1</v>
      </c>
      <c r="C780" s="4">
        <v>1</v>
      </c>
    </row>
    <row r="781" spans="1:3">
      <c r="A781" s="3">
        <v>1001</v>
      </c>
      <c r="B781" s="4">
        <v>1</v>
      </c>
      <c r="C781" s="4">
        <v>1</v>
      </c>
    </row>
    <row r="782" spans="1:3">
      <c r="A782" s="3">
        <v>1005</v>
      </c>
      <c r="B782" s="4">
        <v>2</v>
      </c>
      <c r="C782" s="4">
        <v>2</v>
      </c>
    </row>
    <row r="783" spans="1:3">
      <c r="A783" s="3">
        <v>1009</v>
      </c>
      <c r="B783" s="4">
        <v>1</v>
      </c>
      <c r="C783" s="4">
        <v>1</v>
      </c>
    </row>
    <row r="784" spans="1:3">
      <c r="A784" s="3">
        <v>1012</v>
      </c>
      <c r="B784" s="4">
        <v>1</v>
      </c>
      <c r="C784" s="4">
        <v>1</v>
      </c>
    </row>
    <row r="785" spans="1:3">
      <c r="A785" s="3">
        <v>1014</v>
      </c>
      <c r="B785" s="4">
        <v>1</v>
      </c>
      <c r="C785" s="4">
        <v>1</v>
      </c>
    </row>
    <row r="786" spans="1:3">
      <c r="A786" s="3">
        <v>1015</v>
      </c>
      <c r="B786" s="4">
        <v>1</v>
      </c>
      <c r="C786" s="4">
        <v>1</v>
      </c>
    </row>
    <row r="787" spans="1:3">
      <c r="A787" s="3">
        <v>1017</v>
      </c>
      <c r="B787" s="4">
        <v>1</v>
      </c>
      <c r="C787" s="4">
        <v>1</v>
      </c>
    </row>
    <row r="788" spans="1:3">
      <c r="A788" s="3">
        <v>1018</v>
      </c>
      <c r="B788" s="4">
        <v>1</v>
      </c>
      <c r="C788" s="4">
        <v>1</v>
      </c>
    </row>
    <row r="789" spans="1:3">
      <c r="A789" s="3">
        <v>1020</v>
      </c>
      <c r="B789" s="4">
        <v>1</v>
      </c>
      <c r="C789" s="4">
        <v>1</v>
      </c>
    </row>
    <row r="790" spans="1:3">
      <c r="A790" s="3">
        <v>1024</v>
      </c>
      <c r="B790" s="4">
        <v>1</v>
      </c>
      <c r="C790" s="4">
        <v>1</v>
      </c>
    </row>
    <row r="791" spans="1:3">
      <c r="A791" s="3">
        <v>1026</v>
      </c>
      <c r="B791" s="4">
        <v>1</v>
      </c>
      <c r="C791" s="4">
        <v>1</v>
      </c>
    </row>
    <row r="792" spans="1:3">
      <c r="A792" s="3">
        <v>1028</v>
      </c>
      <c r="B792" s="4">
        <v>2</v>
      </c>
      <c r="C792" s="4">
        <v>2</v>
      </c>
    </row>
    <row r="793" spans="1:3">
      <c r="A793" s="3">
        <v>1032</v>
      </c>
      <c r="B793" s="4">
        <v>1</v>
      </c>
      <c r="C793" s="4">
        <v>1</v>
      </c>
    </row>
    <row r="794" spans="1:3">
      <c r="A794" s="3">
        <v>1033</v>
      </c>
      <c r="B794" s="4">
        <v>3</v>
      </c>
      <c r="C794" s="4">
        <v>3</v>
      </c>
    </row>
    <row r="795" spans="1:3">
      <c r="A795" s="3">
        <v>1036</v>
      </c>
      <c r="B795" s="4">
        <v>2</v>
      </c>
      <c r="C795" s="4">
        <v>2</v>
      </c>
    </row>
    <row r="796" spans="1:3">
      <c r="A796" s="3">
        <v>1037</v>
      </c>
      <c r="B796" s="4">
        <v>1</v>
      </c>
      <c r="C796" s="4">
        <v>1</v>
      </c>
    </row>
    <row r="797" spans="1:3">
      <c r="A797" s="3">
        <v>1038</v>
      </c>
      <c r="B797" s="4">
        <v>1</v>
      </c>
      <c r="C797" s="4">
        <v>1</v>
      </c>
    </row>
    <row r="798" spans="1:3">
      <c r="A798" s="3">
        <v>1040</v>
      </c>
      <c r="B798" s="4">
        <v>1</v>
      </c>
      <c r="C798" s="4">
        <v>1</v>
      </c>
    </row>
    <row r="799" spans="1:3">
      <c r="A799" s="3">
        <v>1041</v>
      </c>
      <c r="B799" s="4">
        <v>1</v>
      </c>
      <c r="C799" s="4">
        <v>1</v>
      </c>
    </row>
    <row r="800" spans="1:3">
      <c r="A800" s="3">
        <v>1046</v>
      </c>
      <c r="B800" s="4">
        <v>1</v>
      </c>
      <c r="C800" s="4">
        <v>1</v>
      </c>
    </row>
    <row r="801" spans="1:3">
      <c r="A801" s="3">
        <v>1047</v>
      </c>
      <c r="B801" s="4">
        <v>1</v>
      </c>
      <c r="C801" s="4">
        <v>1</v>
      </c>
    </row>
    <row r="802" spans="1:3">
      <c r="A802" s="3">
        <v>1049</v>
      </c>
      <c r="B802" s="4">
        <v>2</v>
      </c>
      <c r="C802" s="4">
        <v>2</v>
      </c>
    </row>
    <row r="803" spans="1:3">
      <c r="A803" s="3">
        <v>1050</v>
      </c>
      <c r="B803" s="4">
        <v>2</v>
      </c>
      <c r="C803" s="4">
        <v>2</v>
      </c>
    </row>
    <row r="804" spans="1:3">
      <c r="A804" s="3">
        <v>1051</v>
      </c>
      <c r="B804" s="4">
        <v>1</v>
      </c>
      <c r="C804" s="4">
        <v>1</v>
      </c>
    </row>
    <row r="805" spans="1:3">
      <c r="A805" s="3">
        <v>1053</v>
      </c>
      <c r="B805" s="4">
        <v>1</v>
      </c>
      <c r="C805" s="4">
        <v>1</v>
      </c>
    </row>
    <row r="806" spans="1:3">
      <c r="A806" s="3">
        <v>1057</v>
      </c>
      <c r="B806" s="4">
        <v>1</v>
      </c>
      <c r="C806" s="4">
        <v>1</v>
      </c>
    </row>
    <row r="807" spans="1:3">
      <c r="A807" s="3">
        <v>1060</v>
      </c>
      <c r="B807" s="4">
        <v>3</v>
      </c>
      <c r="C807" s="4">
        <v>3</v>
      </c>
    </row>
    <row r="808" spans="1:3">
      <c r="A808" s="3">
        <v>1061</v>
      </c>
      <c r="B808" s="4">
        <v>1</v>
      </c>
      <c r="C808" s="4">
        <v>1</v>
      </c>
    </row>
    <row r="809" spans="1:3">
      <c r="A809" s="3">
        <v>1063</v>
      </c>
      <c r="B809" s="4">
        <v>1</v>
      </c>
      <c r="C809" s="4">
        <v>1</v>
      </c>
    </row>
    <row r="810" spans="1:3">
      <c r="A810" s="3">
        <v>1064</v>
      </c>
      <c r="B810" s="4">
        <v>2</v>
      </c>
      <c r="C810" s="4">
        <v>2</v>
      </c>
    </row>
    <row r="811" spans="1:3">
      <c r="A811" s="3">
        <v>1065</v>
      </c>
      <c r="B811" s="4">
        <v>1</v>
      </c>
      <c r="C811" s="4">
        <v>1</v>
      </c>
    </row>
    <row r="812" spans="1:3">
      <c r="A812" s="3">
        <v>1068</v>
      </c>
      <c r="B812" s="4">
        <v>1</v>
      </c>
      <c r="C812" s="4">
        <v>1</v>
      </c>
    </row>
    <row r="813" spans="1:3">
      <c r="A813" s="3">
        <v>1070</v>
      </c>
      <c r="B813" s="4">
        <v>1</v>
      </c>
      <c r="C813" s="4">
        <v>1</v>
      </c>
    </row>
    <row r="814" spans="1:3">
      <c r="A814" s="3">
        <v>1073</v>
      </c>
      <c r="B814" s="4">
        <v>3</v>
      </c>
      <c r="C814" s="4">
        <v>3</v>
      </c>
    </row>
    <row r="815" spans="1:3">
      <c r="A815" s="3">
        <v>1074</v>
      </c>
      <c r="B815" s="4">
        <v>3</v>
      </c>
      <c r="C815" s="4">
        <v>3</v>
      </c>
    </row>
    <row r="816" spans="1:3">
      <c r="A816" s="3">
        <v>1075</v>
      </c>
      <c r="B816" s="4">
        <v>1</v>
      </c>
      <c r="C816" s="4">
        <v>1</v>
      </c>
    </row>
    <row r="817" spans="1:3">
      <c r="A817" s="3">
        <v>1077</v>
      </c>
      <c r="B817" s="4">
        <v>2</v>
      </c>
      <c r="C817" s="4">
        <v>2</v>
      </c>
    </row>
    <row r="818" spans="1:3">
      <c r="A818" s="3">
        <v>1078</v>
      </c>
      <c r="B818" s="4">
        <v>1</v>
      </c>
      <c r="C818" s="4">
        <v>1</v>
      </c>
    </row>
    <row r="819" spans="1:3">
      <c r="A819" s="3">
        <v>1080</v>
      </c>
      <c r="B819" s="4">
        <v>1</v>
      </c>
      <c r="C819" s="4">
        <v>1</v>
      </c>
    </row>
    <row r="820" spans="1:3">
      <c r="A820" s="3">
        <v>1081</v>
      </c>
      <c r="B820" s="4">
        <v>1</v>
      </c>
      <c r="C820" s="4">
        <v>1</v>
      </c>
    </row>
    <row r="821" spans="1:3">
      <c r="A821" s="3">
        <v>1082</v>
      </c>
      <c r="B821" s="4">
        <v>1</v>
      </c>
      <c r="C821" s="4">
        <v>1</v>
      </c>
    </row>
    <row r="822" spans="1:3">
      <c r="A822" s="3">
        <v>1084</v>
      </c>
      <c r="B822" s="4">
        <v>1</v>
      </c>
      <c r="C822" s="4">
        <v>1</v>
      </c>
    </row>
    <row r="823" spans="1:3">
      <c r="A823" s="3">
        <v>1085</v>
      </c>
      <c r="B823" s="4">
        <v>1</v>
      </c>
      <c r="C823" s="4">
        <v>1</v>
      </c>
    </row>
    <row r="824" spans="1:3">
      <c r="A824" s="3">
        <v>1086</v>
      </c>
      <c r="B824" s="4">
        <v>1</v>
      </c>
      <c r="C824" s="4">
        <v>1</v>
      </c>
    </row>
    <row r="825" spans="1:3">
      <c r="A825" s="3">
        <v>1087</v>
      </c>
      <c r="B825" s="4">
        <v>2</v>
      </c>
      <c r="C825" s="4">
        <v>2</v>
      </c>
    </row>
    <row r="826" spans="1:3">
      <c r="A826" s="3">
        <v>1088</v>
      </c>
      <c r="B826" s="4">
        <v>4</v>
      </c>
      <c r="C826" s="4">
        <v>4</v>
      </c>
    </row>
    <row r="827" spans="1:3">
      <c r="A827" s="3">
        <v>1089</v>
      </c>
      <c r="B827" s="4">
        <v>1</v>
      </c>
      <c r="C827" s="4">
        <v>1</v>
      </c>
    </row>
    <row r="828" spans="1:3">
      <c r="A828" s="3">
        <v>1090</v>
      </c>
      <c r="B828" s="4">
        <v>1</v>
      </c>
      <c r="C828" s="4">
        <v>1</v>
      </c>
    </row>
    <row r="829" spans="1:3">
      <c r="A829" s="3">
        <v>1091</v>
      </c>
      <c r="B829" s="4">
        <v>1</v>
      </c>
      <c r="C829" s="4">
        <v>1</v>
      </c>
    </row>
    <row r="830" spans="1:3">
      <c r="A830" s="3">
        <v>1092</v>
      </c>
      <c r="B830" s="4">
        <v>3</v>
      </c>
      <c r="C830" s="4">
        <v>3</v>
      </c>
    </row>
    <row r="831" spans="1:3">
      <c r="A831" s="3">
        <v>1093</v>
      </c>
      <c r="B831" s="4">
        <v>1</v>
      </c>
      <c r="C831" s="4">
        <v>1</v>
      </c>
    </row>
    <row r="832" spans="1:3">
      <c r="A832" s="3">
        <v>1094</v>
      </c>
      <c r="B832" s="4">
        <v>1</v>
      </c>
      <c r="C832" s="4">
        <v>1</v>
      </c>
    </row>
    <row r="833" spans="1:3">
      <c r="A833" s="3">
        <v>1096</v>
      </c>
      <c r="B833" s="4">
        <v>3</v>
      </c>
      <c r="C833" s="4">
        <v>3</v>
      </c>
    </row>
    <row r="834" spans="1:3">
      <c r="A834" s="3">
        <v>1098</v>
      </c>
      <c r="B834" s="4">
        <v>1</v>
      </c>
      <c r="C834" s="4">
        <v>1</v>
      </c>
    </row>
    <row r="835" spans="1:3">
      <c r="A835" s="3">
        <v>1099</v>
      </c>
      <c r="B835" s="4">
        <v>1</v>
      </c>
      <c r="C835" s="4">
        <v>1</v>
      </c>
    </row>
    <row r="836" spans="1:3">
      <c r="A836" s="3">
        <v>1100</v>
      </c>
      <c r="B836" s="4">
        <v>2</v>
      </c>
      <c r="C836" s="4">
        <v>2</v>
      </c>
    </row>
    <row r="837" spans="1:3">
      <c r="A837" s="3">
        <v>1101</v>
      </c>
      <c r="B837" s="4">
        <v>1</v>
      </c>
      <c r="C837" s="4">
        <v>1</v>
      </c>
    </row>
    <row r="838" spans="1:3">
      <c r="A838" s="3">
        <v>1103</v>
      </c>
      <c r="B838" s="4">
        <v>1</v>
      </c>
      <c r="C838" s="4">
        <v>1</v>
      </c>
    </row>
    <row r="839" spans="1:3">
      <c r="A839" s="3">
        <v>1104</v>
      </c>
      <c r="B839" s="4">
        <v>1</v>
      </c>
      <c r="C839" s="4">
        <v>1</v>
      </c>
    </row>
    <row r="840" spans="1:3">
      <c r="A840" s="3">
        <v>1106</v>
      </c>
      <c r="B840" s="4">
        <v>1</v>
      </c>
      <c r="C840" s="4">
        <v>1</v>
      </c>
    </row>
    <row r="841" spans="1:3">
      <c r="A841" s="3">
        <v>1107</v>
      </c>
      <c r="B841" s="4">
        <v>1</v>
      </c>
      <c r="C841" s="4">
        <v>1</v>
      </c>
    </row>
    <row r="842" spans="1:3">
      <c r="A842" s="3">
        <v>1109</v>
      </c>
      <c r="B842" s="4">
        <v>1</v>
      </c>
      <c r="C842" s="4">
        <v>1</v>
      </c>
    </row>
    <row r="843" spans="1:3">
      <c r="A843" s="3">
        <v>1111</v>
      </c>
      <c r="B843" s="4">
        <v>1</v>
      </c>
      <c r="C843" s="4">
        <v>1</v>
      </c>
    </row>
    <row r="844" spans="1:3">
      <c r="A844" s="3">
        <v>1113</v>
      </c>
      <c r="B844" s="4">
        <v>1</v>
      </c>
      <c r="C844" s="4">
        <v>1</v>
      </c>
    </row>
    <row r="845" spans="1:3">
      <c r="A845" s="3">
        <v>1114</v>
      </c>
      <c r="B845" s="4">
        <v>1</v>
      </c>
      <c r="C845" s="4">
        <v>1</v>
      </c>
    </row>
    <row r="846" spans="1:3">
      <c r="A846" s="3">
        <v>1115</v>
      </c>
      <c r="B846" s="4">
        <v>1</v>
      </c>
      <c r="C846" s="4">
        <v>1</v>
      </c>
    </row>
    <row r="847" spans="1:3">
      <c r="A847" s="3">
        <v>1116</v>
      </c>
      <c r="B847" s="4">
        <v>1</v>
      </c>
      <c r="C847" s="4">
        <v>1</v>
      </c>
    </row>
    <row r="848" spans="1:3">
      <c r="A848" s="3">
        <v>1117</v>
      </c>
      <c r="B848" s="4">
        <v>1</v>
      </c>
      <c r="C848" s="4">
        <v>1</v>
      </c>
    </row>
    <row r="849" spans="1:3">
      <c r="A849" s="3">
        <v>1118</v>
      </c>
      <c r="B849" s="4">
        <v>3</v>
      </c>
      <c r="C849" s="4">
        <v>3</v>
      </c>
    </row>
    <row r="850" spans="1:3">
      <c r="A850" s="3">
        <v>1123</v>
      </c>
      <c r="B850" s="4">
        <v>1</v>
      </c>
      <c r="C850" s="4">
        <v>1</v>
      </c>
    </row>
    <row r="851" spans="1:3">
      <c r="A851" s="3">
        <v>1125</v>
      </c>
      <c r="B851" s="4">
        <v>1</v>
      </c>
      <c r="C851" s="4">
        <v>1</v>
      </c>
    </row>
    <row r="852" spans="1:3">
      <c r="A852" s="3">
        <v>1126</v>
      </c>
      <c r="B852" s="4">
        <v>2</v>
      </c>
      <c r="C852" s="4">
        <v>2</v>
      </c>
    </row>
    <row r="853" spans="1:3">
      <c r="A853" s="3">
        <v>1127</v>
      </c>
      <c r="B853" s="4">
        <v>2</v>
      </c>
      <c r="C853" s="4">
        <v>2</v>
      </c>
    </row>
    <row r="854" spans="1:3">
      <c r="A854" s="3">
        <v>1128</v>
      </c>
      <c r="B854" s="4">
        <v>1</v>
      </c>
      <c r="C854" s="4">
        <v>1</v>
      </c>
    </row>
    <row r="855" spans="1:3">
      <c r="A855" s="3">
        <v>1130</v>
      </c>
      <c r="B855" s="4">
        <v>1</v>
      </c>
      <c r="C855" s="4">
        <v>1</v>
      </c>
    </row>
    <row r="856" spans="1:3">
      <c r="A856" s="3">
        <v>1131</v>
      </c>
      <c r="B856" s="4">
        <v>1</v>
      </c>
      <c r="C856" s="4">
        <v>1</v>
      </c>
    </row>
    <row r="857" spans="1:3">
      <c r="A857" s="3">
        <v>1132</v>
      </c>
      <c r="B857" s="4">
        <v>1</v>
      </c>
      <c r="C857" s="4">
        <v>1</v>
      </c>
    </row>
    <row r="858" spans="1:3">
      <c r="A858" s="3">
        <v>1136</v>
      </c>
      <c r="B858" s="4">
        <v>1</v>
      </c>
      <c r="C858" s="4">
        <v>1</v>
      </c>
    </row>
    <row r="859" spans="1:3">
      <c r="A859" s="3">
        <v>1137</v>
      </c>
      <c r="B859" s="4">
        <v>1</v>
      </c>
      <c r="C859" s="4">
        <v>1</v>
      </c>
    </row>
    <row r="860" spans="1:3">
      <c r="A860" s="3">
        <v>1139</v>
      </c>
      <c r="B860" s="4">
        <v>2</v>
      </c>
      <c r="C860" s="4">
        <v>2</v>
      </c>
    </row>
    <row r="861" spans="1:3">
      <c r="A861" s="3">
        <v>1140</v>
      </c>
      <c r="B861" s="4">
        <v>1</v>
      </c>
      <c r="C861" s="4">
        <v>1</v>
      </c>
    </row>
    <row r="862" spans="1:3">
      <c r="A862" s="3">
        <v>1141</v>
      </c>
      <c r="B862" s="4">
        <v>1</v>
      </c>
      <c r="C862" s="4">
        <v>1</v>
      </c>
    </row>
    <row r="863" spans="1:3">
      <c r="A863" s="3">
        <v>1144</v>
      </c>
      <c r="B863" s="4">
        <v>2</v>
      </c>
      <c r="C863" s="4">
        <v>2</v>
      </c>
    </row>
    <row r="864" spans="1:3">
      <c r="A864" s="3">
        <v>1152</v>
      </c>
      <c r="B864" s="4">
        <v>1</v>
      </c>
      <c r="C864" s="4">
        <v>1</v>
      </c>
    </row>
    <row r="865" spans="1:3">
      <c r="A865" s="3">
        <v>1153</v>
      </c>
      <c r="B865" s="4">
        <v>2</v>
      </c>
      <c r="C865" s="4">
        <v>2</v>
      </c>
    </row>
    <row r="866" spans="1:3">
      <c r="A866" s="3">
        <v>1155</v>
      </c>
      <c r="B866" s="4">
        <v>1</v>
      </c>
      <c r="C866" s="4">
        <v>1</v>
      </c>
    </row>
    <row r="867" spans="1:3">
      <c r="A867" s="3">
        <v>1156</v>
      </c>
      <c r="B867" s="4">
        <v>3</v>
      </c>
      <c r="C867" s="4">
        <v>3</v>
      </c>
    </row>
    <row r="868" spans="1:3">
      <c r="A868" s="3">
        <v>1158</v>
      </c>
      <c r="B868" s="4">
        <v>1</v>
      </c>
      <c r="C868" s="4">
        <v>1</v>
      </c>
    </row>
    <row r="869" spans="1:3">
      <c r="A869" s="3">
        <v>1159</v>
      </c>
      <c r="B869" s="4">
        <v>2</v>
      </c>
      <c r="C869" s="4">
        <v>2</v>
      </c>
    </row>
    <row r="870" spans="1:3">
      <c r="A870" s="3">
        <v>1163</v>
      </c>
      <c r="B870" s="4">
        <v>2</v>
      </c>
      <c r="C870" s="4">
        <v>2</v>
      </c>
    </row>
    <row r="871" spans="1:3">
      <c r="A871" s="3">
        <v>1164</v>
      </c>
      <c r="B871" s="4">
        <v>1</v>
      </c>
      <c r="C871" s="4">
        <v>1</v>
      </c>
    </row>
    <row r="872" spans="1:3">
      <c r="A872" s="3">
        <v>1168</v>
      </c>
      <c r="B872" s="4">
        <v>1</v>
      </c>
      <c r="C872" s="4">
        <v>1</v>
      </c>
    </row>
    <row r="873" spans="1:3">
      <c r="A873" s="3">
        <v>1169</v>
      </c>
      <c r="B873" s="4">
        <v>2</v>
      </c>
      <c r="C873" s="4">
        <v>2</v>
      </c>
    </row>
    <row r="874" spans="1:3">
      <c r="A874" s="3">
        <v>1175</v>
      </c>
      <c r="B874" s="4">
        <v>3</v>
      </c>
      <c r="C874" s="4">
        <v>3</v>
      </c>
    </row>
    <row r="875" spans="1:3">
      <c r="A875" s="3">
        <v>1176</v>
      </c>
      <c r="B875" s="4">
        <v>1</v>
      </c>
      <c r="C875" s="4">
        <v>1</v>
      </c>
    </row>
    <row r="876" spans="1:3">
      <c r="A876" s="3">
        <v>1177</v>
      </c>
      <c r="B876" s="4">
        <v>1</v>
      </c>
      <c r="C876" s="4">
        <v>1</v>
      </c>
    </row>
    <row r="877" spans="1:3">
      <c r="A877" s="3">
        <v>1179</v>
      </c>
      <c r="B877" s="4">
        <v>1</v>
      </c>
      <c r="C877" s="4">
        <v>1</v>
      </c>
    </row>
    <row r="878" spans="1:3">
      <c r="A878" s="3">
        <v>1182</v>
      </c>
      <c r="B878" s="4">
        <v>1</v>
      </c>
      <c r="C878" s="4">
        <v>1</v>
      </c>
    </row>
    <row r="879" spans="1:3">
      <c r="A879" s="3">
        <v>1186</v>
      </c>
      <c r="B879" s="4">
        <v>1</v>
      </c>
      <c r="C879" s="4">
        <v>1</v>
      </c>
    </row>
    <row r="880" spans="1:3">
      <c r="A880" s="3">
        <v>1190</v>
      </c>
      <c r="B880" s="4">
        <v>1</v>
      </c>
      <c r="C880" s="4">
        <v>1</v>
      </c>
    </row>
    <row r="881" spans="1:3">
      <c r="A881" s="3">
        <v>1209</v>
      </c>
      <c r="B881" s="4">
        <v>1</v>
      </c>
      <c r="C881" s="4">
        <v>1</v>
      </c>
    </row>
    <row r="882" spans="1:3">
      <c r="A882" s="3">
        <v>1210</v>
      </c>
      <c r="B882" s="4">
        <v>1</v>
      </c>
      <c r="C882" s="4">
        <v>1</v>
      </c>
    </row>
    <row r="883" spans="1:3">
      <c r="A883" s="3">
        <v>1219</v>
      </c>
      <c r="B883" s="4">
        <v>1</v>
      </c>
      <c r="C883" s="4">
        <v>1</v>
      </c>
    </row>
    <row r="884" spans="1:3">
      <c r="A884" s="3">
        <v>1221</v>
      </c>
      <c r="B884" s="4">
        <v>2</v>
      </c>
      <c r="C884" s="4">
        <v>2</v>
      </c>
    </row>
    <row r="885" spans="1:3">
      <c r="A885" s="3">
        <v>1227</v>
      </c>
      <c r="B885" s="4">
        <v>1</v>
      </c>
      <c r="C885" s="4">
        <v>1</v>
      </c>
    </row>
    <row r="886" spans="1:3">
      <c r="A886" s="3">
        <v>1230</v>
      </c>
      <c r="B886" s="4">
        <v>1</v>
      </c>
      <c r="C886" s="4">
        <v>1</v>
      </c>
    </row>
    <row r="887" spans="1:3">
      <c r="A887" s="3">
        <v>1235</v>
      </c>
      <c r="B887" s="4">
        <v>1</v>
      </c>
      <c r="C887" s="4">
        <v>1</v>
      </c>
    </row>
    <row r="888" spans="1:3">
      <c r="A888" s="3">
        <v>1241</v>
      </c>
      <c r="B888" s="4">
        <v>1</v>
      </c>
      <c r="C888" s="4">
        <v>1</v>
      </c>
    </row>
    <row r="889" spans="1:3">
      <c r="A889" s="3">
        <v>1242</v>
      </c>
      <c r="B889" s="4">
        <v>1</v>
      </c>
      <c r="C889" s="4">
        <v>1</v>
      </c>
    </row>
    <row r="890" spans="1:3">
      <c r="A890" s="3">
        <v>1247</v>
      </c>
      <c r="B890" s="4">
        <v>1</v>
      </c>
      <c r="C890" s="4">
        <v>1</v>
      </c>
    </row>
    <row r="891" spans="1:3">
      <c r="A891" s="3">
        <v>1256</v>
      </c>
      <c r="B891" s="4">
        <v>1</v>
      </c>
      <c r="C891" s="4">
        <v>1</v>
      </c>
    </row>
    <row r="892" spans="1:3">
      <c r="A892" s="3">
        <v>1257</v>
      </c>
      <c r="B892" s="4">
        <v>1</v>
      </c>
      <c r="C892" s="4">
        <v>1</v>
      </c>
    </row>
    <row r="893" spans="1:3">
      <c r="A893" s="3">
        <v>1261</v>
      </c>
      <c r="B893" s="4">
        <v>1</v>
      </c>
      <c r="C893" s="4">
        <v>1</v>
      </c>
    </row>
    <row r="894" spans="1:3">
      <c r="A894" s="3">
        <v>1262</v>
      </c>
      <c r="B894" s="4">
        <v>1</v>
      </c>
      <c r="C894" s="4">
        <v>1</v>
      </c>
    </row>
    <row r="895" spans="1:3">
      <c r="A895" s="3">
        <v>1263</v>
      </c>
      <c r="B895" s="4">
        <v>1</v>
      </c>
      <c r="C895" s="4">
        <v>1</v>
      </c>
    </row>
    <row r="896" spans="1:3">
      <c r="A896" s="3">
        <v>1267</v>
      </c>
      <c r="B896" s="4">
        <v>1</v>
      </c>
      <c r="C896" s="4">
        <v>1</v>
      </c>
    </row>
    <row r="897" spans="1:3">
      <c r="A897" s="3">
        <v>1269</v>
      </c>
      <c r="B897" s="4">
        <v>1</v>
      </c>
      <c r="C897" s="4">
        <v>1</v>
      </c>
    </row>
    <row r="898" spans="1:3">
      <c r="A898" s="3">
        <v>1272</v>
      </c>
      <c r="B898" s="4">
        <v>1</v>
      </c>
      <c r="C898" s="4">
        <v>1</v>
      </c>
    </row>
    <row r="899" spans="1:3">
      <c r="A899" s="3">
        <v>1274</v>
      </c>
      <c r="B899" s="4">
        <v>1</v>
      </c>
      <c r="C899" s="4">
        <v>1</v>
      </c>
    </row>
    <row r="900" spans="1:3">
      <c r="A900" s="3">
        <v>1275</v>
      </c>
      <c r="B900" s="4">
        <v>1</v>
      </c>
      <c r="C900" s="4">
        <v>1</v>
      </c>
    </row>
    <row r="901" spans="1:3">
      <c r="A901" s="3">
        <v>1285</v>
      </c>
      <c r="B901" s="4">
        <v>1</v>
      </c>
      <c r="C901" s="4">
        <v>1</v>
      </c>
    </row>
    <row r="902" spans="1:3">
      <c r="A902" s="3">
        <v>1288</v>
      </c>
      <c r="B902" s="4">
        <v>2</v>
      </c>
      <c r="C902" s="4">
        <v>2</v>
      </c>
    </row>
    <row r="903" spans="1:3">
      <c r="A903" s="3">
        <v>1291</v>
      </c>
      <c r="B903" s="4">
        <v>1</v>
      </c>
      <c r="C903" s="4">
        <v>1</v>
      </c>
    </row>
    <row r="904" spans="1:3">
      <c r="A904" s="3">
        <v>1293</v>
      </c>
      <c r="B904" s="4">
        <v>1</v>
      </c>
      <c r="C904" s="4">
        <v>1</v>
      </c>
    </row>
    <row r="905" spans="1:3">
      <c r="A905" s="3">
        <v>1294</v>
      </c>
      <c r="B905" s="4">
        <v>1</v>
      </c>
      <c r="C905" s="4">
        <v>1</v>
      </c>
    </row>
    <row r="906" spans="1:3">
      <c r="A906" s="3">
        <v>1297</v>
      </c>
      <c r="B906" s="4">
        <v>1</v>
      </c>
      <c r="C906" s="4">
        <v>1</v>
      </c>
    </row>
    <row r="907" spans="1:3">
      <c r="A907" s="3">
        <v>1299</v>
      </c>
      <c r="B907" s="4">
        <v>1</v>
      </c>
      <c r="C907" s="4">
        <v>1</v>
      </c>
    </row>
    <row r="908" spans="1:3">
      <c r="A908" s="3">
        <v>1304</v>
      </c>
      <c r="B908" s="4">
        <v>1</v>
      </c>
      <c r="C908" s="4">
        <v>1</v>
      </c>
    </row>
    <row r="909" spans="1:3">
      <c r="A909" s="3">
        <v>1307</v>
      </c>
      <c r="B909" s="4">
        <v>1</v>
      </c>
      <c r="C909" s="4">
        <v>1</v>
      </c>
    </row>
    <row r="910" spans="1:3">
      <c r="A910" s="3">
        <v>1323</v>
      </c>
      <c r="B910" s="4">
        <v>1</v>
      </c>
      <c r="C910" s="4">
        <v>1</v>
      </c>
    </row>
    <row r="911" spans="1:3">
      <c r="A911" s="3">
        <v>1335</v>
      </c>
      <c r="B911" s="4">
        <v>1</v>
      </c>
      <c r="C911" s="4">
        <v>1</v>
      </c>
    </row>
    <row r="912" spans="1:3">
      <c r="A912" s="3">
        <v>1341</v>
      </c>
      <c r="B912" s="4">
        <v>1</v>
      </c>
      <c r="C912" s="4">
        <v>1</v>
      </c>
    </row>
    <row r="913" spans="1:3">
      <c r="A913" s="3">
        <v>1344</v>
      </c>
      <c r="B913" s="4">
        <v>1</v>
      </c>
      <c r="C913" s="4">
        <v>1</v>
      </c>
    </row>
    <row r="914" spans="1:3">
      <c r="A914" s="3">
        <v>1349</v>
      </c>
      <c r="B914" s="4">
        <v>1</v>
      </c>
      <c r="C914" s="4">
        <v>1</v>
      </c>
    </row>
    <row r="915" spans="1:3">
      <c r="A915" s="3">
        <v>1353</v>
      </c>
      <c r="B915" s="4">
        <v>1</v>
      </c>
      <c r="C915" s="4">
        <v>1</v>
      </c>
    </row>
    <row r="916" spans="1:3">
      <c r="A916" s="3">
        <v>1361</v>
      </c>
      <c r="B916" s="4">
        <v>1</v>
      </c>
      <c r="C916" s="4">
        <v>1</v>
      </c>
    </row>
    <row r="917" spans="1:3">
      <c r="A917" s="3">
        <v>1362</v>
      </c>
      <c r="B917" s="4">
        <v>1</v>
      </c>
      <c r="C917" s="4">
        <v>1</v>
      </c>
    </row>
    <row r="918" spans="1:3">
      <c r="A918" s="3">
        <v>1370</v>
      </c>
      <c r="B918" s="4">
        <v>1</v>
      </c>
      <c r="C918" s="4">
        <v>1</v>
      </c>
    </row>
    <row r="919" spans="1:3">
      <c r="A919" s="3">
        <v>1374</v>
      </c>
      <c r="B919" s="4">
        <v>1</v>
      </c>
      <c r="C919" s="4">
        <v>1</v>
      </c>
    </row>
    <row r="920" spans="1:3">
      <c r="A920" s="3">
        <v>1375</v>
      </c>
      <c r="B920" s="4">
        <v>1</v>
      </c>
      <c r="C920" s="4">
        <v>1</v>
      </c>
    </row>
    <row r="921" spans="1:3">
      <c r="A921" s="3">
        <v>1377</v>
      </c>
      <c r="B921" s="4">
        <v>2</v>
      </c>
      <c r="C921" s="4">
        <v>2</v>
      </c>
    </row>
    <row r="922" spans="1:3">
      <c r="A922" s="3">
        <v>1380</v>
      </c>
      <c r="B922" s="4">
        <v>2</v>
      </c>
      <c r="C922" s="4">
        <v>2</v>
      </c>
    </row>
    <row r="923" spans="1:3">
      <c r="A923" s="3">
        <v>1381</v>
      </c>
      <c r="B923" s="4">
        <v>2</v>
      </c>
      <c r="C923" s="4">
        <v>2</v>
      </c>
    </row>
    <row r="924" spans="1:3">
      <c r="A924" s="3">
        <v>1384</v>
      </c>
      <c r="B924" s="4">
        <v>1</v>
      </c>
      <c r="C924" s="4">
        <v>1</v>
      </c>
    </row>
    <row r="925" spans="1:3">
      <c r="A925" s="3">
        <v>1392</v>
      </c>
      <c r="B925" s="4">
        <v>1</v>
      </c>
      <c r="C925" s="4">
        <v>1</v>
      </c>
    </row>
    <row r="926" spans="1:3">
      <c r="A926" s="3">
        <v>1395</v>
      </c>
      <c r="B926" s="4">
        <v>2</v>
      </c>
      <c r="C926" s="4">
        <v>2</v>
      </c>
    </row>
    <row r="927" spans="1:3">
      <c r="A927" s="3">
        <v>1400</v>
      </c>
      <c r="B927" s="4">
        <v>1</v>
      </c>
      <c r="C927" s="4">
        <v>1</v>
      </c>
    </row>
    <row r="928" spans="1:3">
      <c r="A928" s="3">
        <v>1402</v>
      </c>
      <c r="B928" s="4">
        <v>1</v>
      </c>
      <c r="C928" s="4">
        <v>1</v>
      </c>
    </row>
    <row r="929" spans="1:3">
      <c r="A929" s="3">
        <v>1406</v>
      </c>
      <c r="B929" s="4">
        <v>1</v>
      </c>
      <c r="C929" s="4">
        <v>1</v>
      </c>
    </row>
    <row r="930" spans="1:3">
      <c r="A930" s="3">
        <v>1408</v>
      </c>
      <c r="B930" s="4">
        <v>1</v>
      </c>
      <c r="C930" s="4">
        <v>1</v>
      </c>
    </row>
    <row r="931" spans="1:3">
      <c r="A931" s="3">
        <v>1412</v>
      </c>
      <c r="B931" s="4">
        <v>1</v>
      </c>
      <c r="C931" s="4">
        <v>1</v>
      </c>
    </row>
    <row r="932" spans="1:3">
      <c r="A932" s="3">
        <v>1414</v>
      </c>
      <c r="B932" s="4">
        <v>1</v>
      </c>
      <c r="C932" s="4">
        <v>1</v>
      </c>
    </row>
    <row r="933" spans="1:3">
      <c r="A933" s="3">
        <v>1416</v>
      </c>
      <c r="B933" s="4">
        <v>1</v>
      </c>
      <c r="C933" s="4">
        <v>1</v>
      </c>
    </row>
    <row r="934" spans="1:3">
      <c r="A934" s="3">
        <v>1420</v>
      </c>
      <c r="B934" s="4">
        <v>1</v>
      </c>
      <c r="C934" s="4">
        <v>1</v>
      </c>
    </row>
    <row r="935" spans="1:3">
      <c r="A935" s="3">
        <v>1421</v>
      </c>
      <c r="B935" s="4">
        <v>1</v>
      </c>
      <c r="C935" s="4">
        <v>1</v>
      </c>
    </row>
    <row r="936" spans="1:3">
      <c r="A936" s="3">
        <v>1422</v>
      </c>
      <c r="B936" s="4">
        <v>1</v>
      </c>
      <c r="C936" s="4">
        <v>1</v>
      </c>
    </row>
    <row r="937" spans="1:3">
      <c r="A937" s="3">
        <v>1423</v>
      </c>
      <c r="B937" s="4">
        <v>1</v>
      </c>
      <c r="C937" s="4">
        <v>1</v>
      </c>
    </row>
    <row r="938" spans="1:3">
      <c r="A938" s="3">
        <v>1424</v>
      </c>
      <c r="B938" s="4">
        <v>1</v>
      </c>
      <c r="C938" s="4">
        <v>1</v>
      </c>
    </row>
    <row r="939" spans="1:3">
      <c r="A939" s="3">
        <v>1427</v>
      </c>
      <c r="B939" s="4">
        <v>1</v>
      </c>
      <c r="C939" s="4">
        <v>1</v>
      </c>
    </row>
    <row r="940" spans="1:3">
      <c r="A940" s="3">
        <v>1429</v>
      </c>
      <c r="B940" s="4">
        <v>2</v>
      </c>
      <c r="C940" s="4">
        <v>2</v>
      </c>
    </row>
    <row r="941" spans="1:3">
      <c r="A941" s="3">
        <v>1431</v>
      </c>
      <c r="B941" s="4">
        <v>1</v>
      </c>
      <c r="C941" s="4">
        <v>1</v>
      </c>
    </row>
    <row r="942" spans="1:3">
      <c r="A942" s="3">
        <v>1432</v>
      </c>
      <c r="B942" s="4">
        <v>1</v>
      </c>
      <c r="C942" s="4">
        <v>1</v>
      </c>
    </row>
    <row r="943" spans="1:3">
      <c r="A943" s="3">
        <v>1434</v>
      </c>
      <c r="B943" s="4">
        <v>2</v>
      </c>
      <c r="C943" s="4">
        <v>2</v>
      </c>
    </row>
    <row r="944" spans="1:3">
      <c r="A944" s="3">
        <v>1436</v>
      </c>
      <c r="B944" s="4">
        <v>1</v>
      </c>
      <c r="C944" s="4">
        <v>1</v>
      </c>
    </row>
    <row r="945" spans="1:3">
      <c r="A945" s="3">
        <v>1438</v>
      </c>
      <c r="B945" s="4">
        <v>1</v>
      </c>
      <c r="C945" s="4">
        <v>1</v>
      </c>
    </row>
    <row r="946" spans="1:3">
      <c r="A946" s="3">
        <v>1447</v>
      </c>
      <c r="B946" s="4">
        <v>1</v>
      </c>
      <c r="C946" s="4">
        <v>1</v>
      </c>
    </row>
    <row r="947" spans="1:3">
      <c r="A947" s="3">
        <v>1448</v>
      </c>
      <c r="B947" s="4">
        <v>1</v>
      </c>
      <c r="C947" s="4">
        <v>1</v>
      </c>
    </row>
    <row r="948" spans="1:3">
      <c r="A948" s="3">
        <v>1449</v>
      </c>
      <c r="B948" s="4">
        <v>1</v>
      </c>
      <c r="C948" s="4">
        <v>1</v>
      </c>
    </row>
    <row r="949" spans="1:3">
      <c r="A949" s="3">
        <v>1450</v>
      </c>
      <c r="B949" s="4">
        <v>1</v>
      </c>
      <c r="C949" s="4">
        <v>1</v>
      </c>
    </row>
    <row r="950" spans="1:3">
      <c r="A950" s="3">
        <v>1453</v>
      </c>
      <c r="B950" s="4">
        <v>1</v>
      </c>
      <c r="C950" s="4">
        <v>1</v>
      </c>
    </row>
    <row r="951" spans="1:3">
      <c r="A951" s="3">
        <v>1459</v>
      </c>
      <c r="B951" s="4">
        <v>1</v>
      </c>
      <c r="C951" s="4">
        <v>1</v>
      </c>
    </row>
    <row r="952" spans="1:3">
      <c r="A952" s="3">
        <v>1460</v>
      </c>
      <c r="B952" s="4">
        <v>1</v>
      </c>
      <c r="C952" s="4">
        <v>1</v>
      </c>
    </row>
    <row r="953" spans="1:3">
      <c r="A953" s="3">
        <v>1464</v>
      </c>
      <c r="B953" s="4">
        <v>1</v>
      </c>
      <c r="C953" s="4">
        <v>1</v>
      </c>
    </row>
    <row r="954" spans="1:3">
      <c r="A954" s="3">
        <v>1465</v>
      </c>
      <c r="B954" s="4">
        <v>1</v>
      </c>
      <c r="C954" s="4">
        <v>1</v>
      </c>
    </row>
    <row r="955" spans="1:3">
      <c r="A955" s="3">
        <v>1470</v>
      </c>
      <c r="B955" s="4">
        <v>2</v>
      </c>
      <c r="C955" s="4">
        <v>2</v>
      </c>
    </row>
    <row r="956" spans="1:3">
      <c r="A956" s="3">
        <v>1473</v>
      </c>
      <c r="B956" s="4">
        <v>2</v>
      </c>
      <c r="C956" s="4">
        <v>2</v>
      </c>
    </row>
    <row r="957" spans="1:3">
      <c r="A957" s="3">
        <v>1475</v>
      </c>
      <c r="B957" s="4">
        <v>1</v>
      </c>
      <c r="C957" s="4">
        <v>1</v>
      </c>
    </row>
    <row r="958" spans="1:3">
      <c r="A958" s="3">
        <v>1477</v>
      </c>
      <c r="B958" s="4">
        <v>1</v>
      </c>
      <c r="C958" s="4">
        <v>1</v>
      </c>
    </row>
    <row r="959" spans="1:3">
      <c r="A959" s="3">
        <v>1481</v>
      </c>
      <c r="B959" s="4">
        <v>1</v>
      </c>
      <c r="C959" s="4">
        <v>1</v>
      </c>
    </row>
    <row r="960" spans="1:3">
      <c r="A960" s="3">
        <v>1484</v>
      </c>
      <c r="B960" s="4">
        <v>1</v>
      </c>
      <c r="C960" s="4">
        <v>1</v>
      </c>
    </row>
    <row r="961" spans="1:3">
      <c r="A961" s="3">
        <v>1486</v>
      </c>
      <c r="B961" s="4">
        <v>1</v>
      </c>
      <c r="C961" s="4">
        <v>1</v>
      </c>
    </row>
    <row r="962" spans="1:3">
      <c r="A962" s="3">
        <v>1488</v>
      </c>
      <c r="B962" s="4">
        <v>1</v>
      </c>
      <c r="C962" s="4">
        <v>1</v>
      </c>
    </row>
    <row r="963" spans="1:3">
      <c r="A963" s="3">
        <v>1492</v>
      </c>
      <c r="B963" s="4">
        <v>1</v>
      </c>
      <c r="C963" s="4">
        <v>1</v>
      </c>
    </row>
    <row r="964" spans="1:3">
      <c r="A964" s="3">
        <v>1494</v>
      </c>
      <c r="B964" s="4">
        <v>1</v>
      </c>
      <c r="C964" s="4">
        <v>1</v>
      </c>
    </row>
    <row r="965" spans="1:3">
      <c r="A965" s="3">
        <v>1510</v>
      </c>
      <c r="B965" s="4">
        <v>1</v>
      </c>
      <c r="C965" s="4">
        <v>1</v>
      </c>
    </row>
    <row r="966" spans="1:3">
      <c r="A966" s="3">
        <v>1515</v>
      </c>
      <c r="B966" s="4">
        <v>1</v>
      </c>
      <c r="C966" s="4">
        <v>1</v>
      </c>
    </row>
    <row r="967" spans="1:3">
      <c r="A967" s="3">
        <v>1517</v>
      </c>
      <c r="B967" s="4">
        <v>1</v>
      </c>
      <c r="C967" s="4">
        <v>1</v>
      </c>
    </row>
    <row r="968" spans="1:3">
      <c r="A968" s="3">
        <v>1522</v>
      </c>
      <c r="B968" s="4">
        <v>1</v>
      </c>
      <c r="C968" s="4">
        <v>1</v>
      </c>
    </row>
    <row r="969" spans="1:3">
      <c r="A969" s="3">
        <v>1525</v>
      </c>
      <c r="B969" s="4">
        <v>1</v>
      </c>
      <c r="C969" s="4">
        <v>1</v>
      </c>
    </row>
    <row r="970" spans="1:3">
      <c r="A970" s="3">
        <v>1527</v>
      </c>
      <c r="B970" s="4">
        <v>1</v>
      </c>
      <c r="C970" s="4">
        <v>1</v>
      </c>
    </row>
    <row r="971" spans="1:3">
      <c r="A971" s="3">
        <v>1528</v>
      </c>
      <c r="B971" s="4">
        <v>1</v>
      </c>
      <c r="C971" s="4">
        <v>1</v>
      </c>
    </row>
    <row r="972" spans="1:3">
      <c r="A972" s="3">
        <v>1529</v>
      </c>
      <c r="B972" s="4">
        <v>2</v>
      </c>
      <c r="C972" s="4">
        <v>2</v>
      </c>
    </row>
    <row r="973" spans="1:3">
      <c r="A973" s="3">
        <v>1531</v>
      </c>
      <c r="B973" s="4">
        <v>1</v>
      </c>
      <c r="C973" s="4">
        <v>1</v>
      </c>
    </row>
    <row r="974" spans="1:3">
      <c r="A974" s="3">
        <v>1539</v>
      </c>
      <c r="B974" s="4">
        <v>1</v>
      </c>
      <c r="C974" s="4">
        <v>1</v>
      </c>
    </row>
    <row r="975" spans="1:3">
      <c r="A975" s="3">
        <v>1540</v>
      </c>
      <c r="B975" s="4">
        <v>1</v>
      </c>
      <c r="C975" s="4">
        <v>1</v>
      </c>
    </row>
    <row r="976" spans="1:3">
      <c r="A976" s="3">
        <v>1541</v>
      </c>
      <c r="B976" s="4">
        <v>1</v>
      </c>
      <c r="C976" s="4">
        <v>1</v>
      </c>
    </row>
    <row r="977" spans="1:3">
      <c r="A977" s="3">
        <v>1546</v>
      </c>
      <c r="B977" s="4">
        <v>1</v>
      </c>
      <c r="C977" s="4">
        <v>1</v>
      </c>
    </row>
    <row r="978" spans="1:3">
      <c r="A978" s="3">
        <v>1556</v>
      </c>
      <c r="B978" s="4">
        <v>1</v>
      </c>
      <c r="C978" s="4">
        <v>1</v>
      </c>
    </row>
    <row r="979" spans="1:3">
      <c r="A979" s="3">
        <v>1564</v>
      </c>
      <c r="B979" s="4">
        <v>1</v>
      </c>
      <c r="C979" s="4">
        <v>1</v>
      </c>
    </row>
    <row r="980" spans="1:3">
      <c r="A980" s="3">
        <v>1566</v>
      </c>
      <c r="B980" s="4">
        <v>1</v>
      </c>
      <c r="C980" s="4">
        <v>1</v>
      </c>
    </row>
    <row r="981" spans="1:3">
      <c r="A981" s="3">
        <v>1570</v>
      </c>
      <c r="B981" s="4">
        <v>1</v>
      </c>
      <c r="C981" s="4">
        <v>1</v>
      </c>
    </row>
    <row r="982" spans="1:3">
      <c r="A982" s="3">
        <v>1577</v>
      </c>
      <c r="B982" s="4">
        <v>1</v>
      </c>
      <c r="C982" s="4">
        <v>1</v>
      </c>
    </row>
    <row r="983" spans="1:3">
      <c r="A983" s="3">
        <v>1579</v>
      </c>
      <c r="B983" s="4">
        <v>2</v>
      </c>
      <c r="C983" s="4">
        <v>2</v>
      </c>
    </row>
    <row r="984" spans="1:3">
      <c r="A984" s="3">
        <v>1581</v>
      </c>
      <c r="B984" s="4">
        <v>1</v>
      </c>
      <c r="C984" s="4">
        <v>1</v>
      </c>
    </row>
    <row r="985" spans="1:3">
      <c r="A985" s="3">
        <v>1585</v>
      </c>
      <c r="B985" s="4">
        <v>1</v>
      </c>
      <c r="C985" s="4">
        <v>1</v>
      </c>
    </row>
    <row r="986" spans="1:3">
      <c r="A986" s="3">
        <v>1598</v>
      </c>
      <c r="B986" s="4">
        <v>1</v>
      </c>
      <c r="C986" s="4">
        <v>1</v>
      </c>
    </row>
    <row r="987" spans="1:3">
      <c r="A987" s="3">
        <v>1608</v>
      </c>
      <c r="B987" s="4">
        <v>1</v>
      </c>
      <c r="C987" s="4">
        <v>1</v>
      </c>
    </row>
    <row r="988" spans="1:3">
      <c r="A988" s="3">
        <v>1609</v>
      </c>
      <c r="B988" s="4">
        <v>1</v>
      </c>
      <c r="C988" s="4">
        <v>1</v>
      </c>
    </row>
    <row r="989" spans="1:3">
      <c r="A989" s="3">
        <v>1611</v>
      </c>
      <c r="B989" s="4">
        <v>1</v>
      </c>
      <c r="C989" s="4">
        <v>1</v>
      </c>
    </row>
    <row r="990" spans="1:3">
      <c r="A990" s="3">
        <v>1617</v>
      </c>
      <c r="B990" s="4">
        <v>1</v>
      </c>
      <c r="C990" s="4">
        <v>1</v>
      </c>
    </row>
    <row r="991" spans="1:3">
      <c r="A991" s="3">
        <v>1618</v>
      </c>
      <c r="B991" s="4">
        <v>1</v>
      </c>
      <c r="C991" s="4">
        <v>1</v>
      </c>
    </row>
    <row r="992" spans="1:3">
      <c r="A992" s="3">
        <v>1629</v>
      </c>
      <c r="B992" s="4">
        <v>1</v>
      </c>
      <c r="C992" s="4">
        <v>1</v>
      </c>
    </row>
    <row r="993" spans="1:3">
      <c r="A993" s="3">
        <v>1640</v>
      </c>
      <c r="B993" s="4">
        <v>1</v>
      </c>
      <c r="C993" s="4">
        <v>1</v>
      </c>
    </row>
    <row r="994" spans="1:3">
      <c r="A994" s="3">
        <v>1642</v>
      </c>
      <c r="B994" s="4">
        <v>1</v>
      </c>
      <c r="C994" s="4">
        <v>1</v>
      </c>
    </row>
    <row r="995" spans="1:3">
      <c r="A995" s="3">
        <v>1643</v>
      </c>
      <c r="B995" s="4">
        <v>1</v>
      </c>
      <c r="C995" s="4">
        <v>1</v>
      </c>
    </row>
    <row r="996" spans="1:3">
      <c r="A996" s="3">
        <v>1653</v>
      </c>
      <c r="B996" s="4">
        <v>1</v>
      </c>
      <c r="C996" s="4">
        <v>1</v>
      </c>
    </row>
    <row r="997" spans="1:3">
      <c r="A997" s="3">
        <v>1675</v>
      </c>
      <c r="B997" s="4">
        <v>1</v>
      </c>
      <c r="C997" s="4">
        <v>1</v>
      </c>
    </row>
    <row r="998" spans="1:3">
      <c r="A998" s="3">
        <v>1678</v>
      </c>
      <c r="B998" s="4">
        <v>2</v>
      </c>
      <c r="C998" s="4">
        <v>2</v>
      </c>
    </row>
    <row r="999" spans="1:3">
      <c r="A999" s="3">
        <v>1681</v>
      </c>
      <c r="B999" s="4">
        <v>1</v>
      </c>
      <c r="C999" s="4">
        <v>1</v>
      </c>
    </row>
    <row r="1000" spans="1:3">
      <c r="A1000" s="3">
        <v>1687</v>
      </c>
      <c r="B1000" s="4">
        <v>2</v>
      </c>
      <c r="C1000" s="4">
        <v>2</v>
      </c>
    </row>
    <row r="1001" spans="1:3">
      <c r="A1001" s="3">
        <v>1688</v>
      </c>
      <c r="B1001" s="4">
        <v>1</v>
      </c>
      <c r="C1001" s="4">
        <v>1</v>
      </c>
    </row>
    <row r="1002" spans="1:3">
      <c r="A1002" s="3">
        <v>1689</v>
      </c>
      <c r="B1002" s="4">
        <v>1</v>
      </c>
      <c r="C1002" s="4">
        <v>1</v>
      </c>
    </row>
    <row r="1003" spans="1:3">
      <c r="A1003" s="3">
        <v>1690</v>
      </c>
      <c r="B1003" s="4">
        <v>1</v>
      </c>
      <c r="C1003" s="4">
        <v>1</v>
      </c>
    </row>
    <row r="1004" spans="1:3">
      <c r="A1004" s="3">
        <v>1691</v>
      </c>
      <c r="B1004" s="4">
        <v>1</v>
      </c>
      <c r="C1004" s="4">
        <v>1</v>
      </c>
    </row>
    <row r="1005" spans="1:3">
      <c r="A1005" s="3">
        <v>1709</v>
      </c>
      <c r="B1005" s="4">
        <v>1</v>
      </c>
      <c r="C1005" s="4">
        <v>1</v>
      </c>
    </row>
    <row r="1006" spans="1:3">
      <c r="A1006" s="3">
        <v>1713</v>
      </c>
      <c r="B1006" s="4">
        <v>1</v>
      </c>
      <c r="C1006" s="4">
        <v>1</v>
      </c>
    </row>
    <row r="1007" spans="1:3">
      <c r="A1007" s="3">
        <v>1722</v>
      </c>
      <c r="B1007" s="4">
        <v>1</v>
      </c>
      <c r="C1007" s="4">
        <v>1</v>
      </c>
    </row>
    <row r="1008" spans="1:3">
      <c r="A1008" s="3">
        <v>1740</v>
      </c>
      <c r="B1008" s="4">
        <v>1</v>
      </c>
      <c r="C1008" s="4">
        <v>1</v>
      </c>
    </row>
    <row r="1009" spans="1:3">
      <c r="A1009" s="3">
        <v>1744</v>
      </c>
      <c r="B1009" s="4">
        <v>1</v>
      </c>
      <c r="C1009" s="4">
        <v>1</v>
      </c>
    </row>
    <row r="1010" spans="1:3">
      <c r="A1010" s="3">
        <v>1749</v>
      </c>
      <c r="B1010" s="4">
        <v>1</v>
      </c>
      <c r="C1010" s="4">
        <v>1</v>
      </c>
    </row>
    <row r="1011" spans="1:3">
      <c r="A1011" s="3">
        <v>1759</v>
      </c>
      <c r="B1011" s="4">
        <v>1</v>
      </c>
      <c r="C1011" s="4">
        <v>1</v>
      </c>
    </row>
    <row r="1012" spans="1:3">
      <c r="A1012" s="3">
        <v>1761</v>
      </c>
      <c r="B1012" s="4">
        <v>1</v>
      </c>
      <c r="C1012" s="4">
        <v>1</v>
      </c>
    </row>
    <row r="1013" spans="1:3">
      <c r="A1013" s="3">
        <v>1763</v>
      </c>
      <c r="B1013" s="4">
        <v>1</v>
      </c>
      <c r="C1013" s="4">
        <v>1</v>
      </c>
    </row>
    <row r="1014" spans="1:3">
      <c r="A1014" s="3">
        <v>1764</v>
      </c>
      <c r="B1014" s="4">
        <v>1</v>
      </c>
      <c r="C1014" s="4">
        <v>1</v>
      </c>
    </row>
    <row r="1015" spans="1:3">
      <c r="A1015" s="3">
        <v>1766</v>
      </c>
      <c r="B1015" s="4">
        <v>1</v>
      </c>
      <c r="C1015" s="4">
        <v>1</v>
      </c>
    </row>
    <row r="1016" spans="1:3">
      <c r="A1016" s="3">
        <v>1776</v>
      </c>
      <c r="B1016" s="4">
        <v>1</v>
      </c>
      <c r="C1016" s="4">
        <v>1</v>
      </c>
    </row>
    <row r="1017" spans="1:3">
      <c r="A1017" s="3">
        <v>1780</v>
      </c>
      <c r="B1017" s="4">
        <v>1</v>
      </c>
      <c r="C1017" s="4">
        <v>1</v>
      </c>
    </row>
    <row r="1018" spans="1:3">
      <c r="A1018" s="3">
        <v>1781</v>
      </c>
      <c r="B1018" s="4">
        <v>1</v>
      </c>
      <c r="C1018" s="4">
        <v>1</v>
      </c>
    </row>
    <row r="1019" spans="1:3">
      <c r="A1019" s="3">
        <v>1784</v>
      </c>
      <c r="B1019" s="4">
        <v>1</v>
      </c>
      <c r="C1019" s="4">
        <v>1</v>
      </c>
    </row>
    <row r="1020" spans="1:3">
      <c r="A1020" s="3">
        <v>1789</v>
      </c>
      <c r="B1020" s="4">
        <v>2</v>
      </c>
      <c r="C1020" s="4">
        <v>2</v>
      </c>
    </row>
    <row r="1021" spans="1:3">
      <c r="A1021" s="3">
        <v>1791</v>
      </c>
      <c r="B1021" s="4">
        <v>1</v>
      </c>
      <c r="C1021" s="4">
        <v>1</v>
      </c>
    </row>
    <row r="1022" spans="1:3">
      <c r="A1022" s="3">
        <v>1792</v>
      </c>
      <c r="B1022" s="4">
        <v>2</v>
      </c>
      <c r="C1022" s="4">
        <v>2</v>
      </c>
    </row>
    <row r="1023" spans="1:3">
      <c r="A1023" s="3">
        <v>1793</v>
      </c>
      <c r="B1023" s="4">
        <v>1</v>
      </c>
      <c r="C1023" s="4">
        <v>1</v>
      </c>
    </row>
    <row r="1024" spans="1:3">
      <c r="A1024" s="3">
        <v>1797</v>
      </c>
      <c r="B1024" s="4">
        <v>1</v>
      </c>
      <c r="C1024" s="4">
        <v>1</v>
      </c>
    </row>
    <row r="1025" spans="1:3">
      <c r="A1025" s="3">
        <v>1798</v>
      </c>
      <c r="B1025" s="4">
        <v>1</v>
      </c>
      <c r="C1025" s="4">
        <v>1</v>
      </c>
    </row>
    <row r="1026" spans="1:3">
      <c r="A1026" s="3">
        <v>1800</v>
      </c>
      <c r="B1026" s="4">
        <v>1</v>
      </c>
      <c r="C1026" s="4">
        <v>1</v>
      </c>
    </row>
    <row r="1027" spans="1:3">
      <c r="A1027" s="3">
        <v>1801</v>
      </c>
      <c r="B1027" s="4">
        <v>1</v>
      </c>
      <c r="C1027" s="4">
        <v>1</v>
      </c>
    </row>
    <row r="1028" spans="1:3">
      <c r="A1028" s="3">
        <v>1804</v>
      </c>
      <c r="B1028" s="4">
        <v>1</v>
      </c>
      <c r="C1028" s="4">
        <v>1</v>
      </c>
    </row>
    <row r="1029" spans="1:3">
      <c r="A1029" s="3">
        <v>1806</v>
      </c>
      <c r="B1029" s="4">
        <v>1</v>
      </c>
      <c r="C1029" s="4">
        <v>1</v>
      </c>
    </row>
    <row r="1030" spans="1:3">
      <c r="A1030" s="3">
        <v>1810</v>
      </c>
      <c r="B1030" s="4">
        <v>3</v>
      </c>
      <c r="C1030" s="4">
        <v>3</v>
      </c>
    </row>
    <row r="1031" spans="1:3">
      <c r="A1031" s="3">
        <v>1812</v>
      </c>
      <c r="B1031" s="4">
        <v>2</v>
      </c>
      <c r="C1031" s="4">
        <v>2</v>
      </c>
    </row>
    <row r="1032" spans="1:3">
      <c r="A1032" s="3">
        <v>1815</v>
      </c>
      <c r="B1032" s="4">
        <v>1</v>
      </c>
      <c r="C1032" s="4">
        <v>1</v>
      </c>
    </row>
    <row r="1033" spans="1:3">
      <c r="A1033" s="3">
        <v>1817</v>
      </c>
      <c r="B1033" s="4">
        <v>2</v>
      </c>
      <c r="C1033" s="4">
        <v>2</v>
      </c>
    </row>
    <row r="1034" spans="1:3">
      <c r="A1034" s="3">
        <v>1819</v>
      </c>
      <c r="B1034" s="4">
        <v>1</v>
      </c>
      <c r="C1034" s="4">
        <v>1</v>
      </c>
    </row>
    <row r="1035" spans="1:3">
      <c r="A1035" s="3">
        <v>1822</v>
      </c>
      <c r="B1035" s="4">
        <v>1</v>
      </c>
      <c r="C1035" s="4">
        <v>1</v>
      </c>
    </row>
    <row r="1036" spans="1:3">
      <c r="A1036" s="3">
        <v>1832</v>
      </c>
      <c r="B1036" s="4">
        <v>1</v>
      </c>
      <c r="C1036" s="4">
        <v>1</v>
      </c>
    </row>
    <row r="1037" spans="1:3">
      <c r="A1037" s="3">
        <v>1835</v>
      </c>
      <c r="B1037" s="4">
        <v>1</v>
      </c>
      <c r="C1037" s="4">
        <v>1</v>
      </c>
    </row>
    <row r="1038" spans="1:3">
      <c r="A1038" s="3">
        <v>1836</v>
      </c>
      <c r="B1038" s="4">
        <v>1</v>
      </c>
      <c r="C1038" s="4">
        <v>1</v>
      </c>
    </row>
    <row r="1039" spans="1:3">
      <c r="A1039" s="3">
        <v>1838</v>
      </c>
      <c r="B1039" s="4">
        <v>1</v>
      </c>
      <c r="C1039" s="4">
        <v>1</v>
      </c>
    </row>
    <row r="1040" spans="1:3">
      <c r="A1040" s="3">
        <v>1845</v>
      </c>
      <c r="B1040" s="4">
        <v>1</v>
      </c>
      <c r="C1040" s="4">
        <v>1</v>
      </c>
    </row>
    <row r="1041" spans="1:3">
      <c r="A1041" s="3">
        <v>1846</v>
      </c>
      <c r="B1041" s="4">
        <v>2</v>
      </c>
      <c r="C1041" s="4">
        <v>2</v>
      </c>
    </row>
    <row r="1042" spans="1:3">
      <c r="A1042" s="3">
        <v>1850</v>
      </c>
      <c r="B1042" s="4">
        <v>1</v>
      </c>
      <c r="C1042" s="4">
        <v>1</v>
      </c>
    </row>
    <row r="1043" spans="1:3">
      <c r="A1043" s="3">
        <v>1851</v>
      </c>
      <c r="B1043" s="4">
        <v>1</v>
      </c>
      <c r="C1043" s="4">
        <v>1</v>
      </c>
    </row>
    <row r="1044" spans="1:3">
      <c r="A1044" s="3">
        <v>1852</v>
      </c>
      <c r="B1044" s="4">
        <v>1</v>
      </c>
      <c r="C1044" s="4">
        <v>1</v>
      </c>
    </row>
    <row r="1045" spans="1:3">
      <c r="A1045" s="3">
        <v>1854</v>
      </c>
      <c r="B1045" s="4">
        <v>1</v>
      </c>
      <c r="C1045" s="4">
        <v>1</v>
      </c>
    </row>
    <row r="1046" spans="1:3">
      <c r="A1046" s="3">
        <v>1857</v>
      </c>
      <c r="B1046" s="4">
        <v>1</v>
      </c>
      <c r="C1046" s="4">
        <v>1</v>
      </c>
    </row>
    <row r="1047" spans="1:3">
      <c r="A1047" s="3">
        <v>1858</v>
      </c>
      <c r="B1047" s="4">
        <v>1</v>
      </c>
      <c r="C1047" s="4">
        <v>1</v>
      </c>
    </row>
    <row r="1048" spans="1:3">
      <c r="A1048" s="3">
        <v>1859</v>
      </c>
      <c r="B1048" s="4">
        <v>1</v>
      </c>
      <c r="C1048" s="4">
        <v>1</v>
      </c>
    </row>
    <row r="1049" spans="1:3">
      <c r="A1049" s="3">
        <v>1860</v>
      </c>
      <c r="B1049" s="4">
        <v>1</v>
      </c>
      <c r="C1049" s="4">
        <v>1</v>
      </c>
    </row>
    <row r="1050" spans="1:3">
      <c r="A1050" s="3">
        <v>1862</v>
      </c>
      <c r="B1050" s="4">
        <v>1</v>
      </c>
      <c r="C1050" s="4">
        <v>1</v>
      </c>
    </row>
    <row r="1051" spans="1:3">
      <c r="A1051" s="3">
        <v>1867</v>
      </c>
      <c r="B1051" s="4">
        <v>1</v>
      </c>
      <c r="C1051" s="4">
        <v>1</v>
      </c>
    </row>
    <row r="1052" spans="1:3">
      <c r="A1052" s="3">
        <v>1868</v>
      </c>
      <c r="B1052" s="4">
        <v>1</v>
      </c>
      <c r="C1052" s="4">
        <v>1</v>
      </c>
    </row>
    <row r="1053" spans="1:3">
      <c r="A1053" s="3">
        <v>1872</v>
      </c>
      <c r="B1053" s="4">
        <v>1</v>
      </c>
      <c r="C1053" s="4">
        <v>1</v>
      </c>
    </row>
    <row r="1054" spans="1:3">
      <c r="A1054" s="3">
        <v>1876</v>
      </c>
      <c r="B1054" s="4">
        <v>1</v>
      </c>
      <c r="C1054" s="4">
        <v>1</v>
      </c>
    </row>
    <row r="1055" spans="1:3">
      <c r="A1055" s="3">
        <v>1882</v>
      </c>
      <c r="B1055" s="4">
        <v>1</v>
      </c>
      <c r="C1055" s="4">
        <v>1</v>
      </c>
    </row>
    <row r="1056" spans="1:3">
      <c r="A1056" s="3">
        <v>1883</v>
      </c>
      <c r="B1056" s="4">
        <v>1</v>
      </c>
      <c r="C1056" s="4">
        <v>1</v>
      </c>
    </row>
    <row r="1057" spans="1:3">
      <c r="A1057" s="3">
        <v>1886</v>
      </c>
      <c r="B1057" s="4">
        <v>1</v>
      </c>
      <c r="C1057" s="4">
        <v>1</v>
      </c>
    </row>
    <row r="1058" spans="1:3">
      <c r="A1058" s="3">
        <v>1891</v>
      </c>
      <c r="B1058" s="4">
        <v>1</v>
      </c>
      <c r="C1058" s="4">
        <v>1</v>
      </c>
    </row>
    <row r="1059" spans="1:3">
      <c r="A1059" s="3">
        <v>1894</v>
      </c>
      <c r="B1059" s="4">
        <v>1</v>
      </c>
      <c r="C1059" s="4">
        <v>1</v>
      </c>
    </row>
    <row r="1060" spans="1:3">
      <c r="A1060" s="3">
        <v>1905</v>
      </c>
      <c r="B1060" s="4">
        <v>1</v>
      </c>
      <c r="C1060" s="4">
        <v>1</v>
      </c>
    </row>
    <row r="1061" spans="1:3">
      <c r="A1061" s="3">
        <v>1912</v>
      </c>
      <c r="B1061" s="4">
        <v>2</v>
      </c>
      <c r="C1061" s="4">
        <v>2</v>
      </c>
    </row>
    <row r="1062" spans="1:3">
      <c r="A1062" s="3">
        <v>1921</v>
      </c>
      <c r="B1062" s="4">
        <v>1</v>
      </c>
      <c r="C1062" s="4">
        <v>1</v>
      </c>
    </row>
    <row r="1063" spans="1:3">
      <c r="A1063" s="3">
        <v>1928</v>
      </c>
      <c r="B1063" s="4">
        <v>1</v>
      </c>
      <c r="C1063" s="4">
        <v>1</v>
      </c>
    </row>
    <row r="1064" spans="1:3">
      <c r="A1064" s="3">
        <v>1943</v>
      </c>
      <c r="B1064" s="4">
        <v>1</v>
      </c>
      <c r="C1064" s="4">
        <v>1</v>
      </c>
    </row>
    <row r="1065" spans="1:3">
      <c r="A1065" s="3">
        <v>1945</v>
      </c>
      <c r="B1065" s="4">
        <v>2</v>
      </c>
      <c r="C1065" s="4">
        <v>2</v>
      </c>
    </row>
    <row r="1066" spans="1:3">
      <c r="A1066" s="3">
        <v>1946</v>
      </c>
      <c r="B1066" s="4">
        <v>1</v>
      </c>
      <c r="C1066" s="4">
        <v>1</v>
      </c>
    </row>
    <row r="1067" spans="1:3">
      <c r="A1067" s="3">
        <v>1948</v>
      </c>
      <c r="B1067" s="4">
        <v>1</v>
      </c>
      <c r="C1067" s="4">
        <v>1</v>
      </c>
    </row>
    <row r="1068" spans="1:3">
      <c r="A1068" s="3">
        <v>1954</v>
      </c>
      <c r="B1068" s="4">
        <v>1</v>
      </c>
      <c r="C1068" s="4">
        <v>1</v>
      </c>
    </row>
    <row r="1069" spans="1:3">
      <c r="A1069" s="3">
        <v>1955</v>
      </c>
      <c r="B1069" s="4">
        <v>1</v>
      </c>
      <c r="C1069" s="4">
        <v>1</v>
      </c>
    </row>
    <row r="1070" spans="1:3">
      <c r="A1070" s="3">
        <v>1959</v>
      </c>
      <c r="B1070" s="4">
        <v>1</v>
      </c>
      <c r="C1070" s="4">
        <v>1</v>
      </c>
    </row>
    <row r="1071" spans="1:3">
      <c r="A1071" s="3">
        <v>1975</v>
      </c>
      <c r="B1071" s="4">
        <v>1</v>
      </c>
      <c r="C1071" s="4">
        <v>1</v>
      </c>
    </row>
    <row r="1072" spans="1:3">
      <c r="A1072" s="3">
        <v>1977</v>
      </c>
      <c r="B1072" s="4">
        <v>1</v>
      </c>
      <c r="C1072" s="4">
        <v>1</v>
      </c>
    </row>
    <row r="1073" spans="1:3">
      <c r="A1073" s="3">
        <v>1978</v>
      </c>
      <c r="B1073" s="4">
        <v>1</v>
      </c>
      <c r="C1073" s="4">
        <v>1</v>
      </c>
    </row>
    <row r="1074" spans="1:3">
      <c r="A1074" s="3">
        <v>1994</v>
      </c>
      <c r="B1074" s="4">
        <v>1</v>
      </c>
      <c r="C1074" s="4">
        <v>1</v>
      </c>
    </row>
    <row r="1075" spans="1:3">
      <c r="A1075" s="3">
        <v>1997</v>
      </c>
      <c r="B1075" s="4">
        <v>2</v>
      </c>
      <c r="C1075" s="4">
        <v>2</v>
      </c>
    </row>
    <row r="1076" spans="1:3">
      <c r="A1076" s="3">
        <v>2006</v>
      </c>
      <c r="B1076" s="4">
        <v>1</v>
      </c>
      <c r="C1076" s="4">
        <v>1</v>
      </c>
    </row>
    <row r="1077" spans="1:3">
      <c r="A1077" s="3">
        <v>2022</v>
      </c>
      <c r="B1077" s="4">
        <v>1</v>
      </c>
      <c r="C1077" s="4">
        <v>1</v>
      </c>
    </row>
    <row r="1078" spans="1:3">
      <c r="A1078" s="3">
        <v>2026</v>
      </c>
      <c r="B1078" s="4">
        <v>1</v>
      </c>
      <c r="C1078" s="4">
        <v>1</v>
      </c>
    </row>
    <row r="1079" spans="1:3">
      <c r="A1079" s="3">
        <v>2034</v>
      </c>
      <c r="B1079" s="4">
        <v>1</v>
      </c>
      <c r="C1079" s="4">
        <v>1</v>
      </c>
    </row>
    <row r="1080" spans="1:3">
      <c r="A1080" s="3">
        <v>2040</v>
      </c>
      <c r="B1080" s="4">
        <v>1</v>
      </c>
      <c r="C1080" s="4">
        <v>1</v>
      </c>
    </row>
    <row r="1081" spans="1:3">
      <c r="A1081" s="3">
        <v>2042</v>
      </c>
      <c r="B1081" s="4">
        <v>1</v>
      </c>
      <c r="C1081" s="4">
        <v>1</v>
      </c>
    </row>
    <row r="1082" spans="1:3">
      <c r="A1082" s="3">
        <v>2048</v>
      </c>
      <c r="B1082" s="4">
        <v>1</v>
      </c>
      <c r="C1082" s="4">
        <v>1</v>
      </c>
    </row>
    <row r="1083" spans="1:3">
      <c r="A1083" s="3">
        <v>2056</v>
      </c>
      <c r="B1083" s="4">
        <v>1</v>
      </c>
      <c r="C1083" s="4">
        <v>1</v>
      </c>
    </row>
    <row r="1084" spans="1:3">
      <c r="A1084" s="3">
        <v>2059</v>
      </c>
      <c r="B1084" s="4">
        <v>1</v>
      </c>
      <c r="C1084" s="4">
        <v>1</v>
      </c>
    </row>
    <row r="1085" spans="1:3">
      <c r="A1085" s="3">
        <v>2068</v>
      </c>
      <c r="B1085" s="4">
        <v>1</v>
      </c>
      <c r="C1085" s="4">
        <v>1</v>
      </c>
    </row>
    <row r="1086" spans="1:3">
      <c r="A1086" s="3">
        <v>2077</v>
      </c>
      <c r="B1086" s="4">
        <v>1</v>
      </c>
      <c r="C1086" s="4">
        <v>1</v>
      </c>
    </row>
    <row r="1087" spans="1:3">
      <c r="A1087" s="3">
        <v>2114</v>
      </c>
      <c r="B1087" s="4">
        <v>1</v>
      </c>
      <c r="C1087" s="4">
        <v>1</v>
      </c>
    </row>
    <row r="1088" spans="1:3">
      <c r="A1088" s="3">
        <v>2120</v>
      </c>
      <c r="B1088" s="4">
        <v>1</v>
      </c>
      <c r="C1088" s="4">
        <v>1</v>
      </c>
    </row>
    <row r="1089" spans="1:3">
      <c r="A1089" s="3">
        <v>2125</v>
      </c>
      <c r="B1089" s="4">
        <v>1</v>
      </c>
      <c r="C1089" s="4">
        <v>1</v>
      </c>
    </row>
    <row r="1090" spans="1:3">
      <c r="A1090" s="3">
        <v>2126</v>
      </c>
      <c r="B1090" s="4">
        <v>2</v>
      </c>
      <c r="C1090" s="4">
        <v>2</v>
      </c>
    </row>
    <row r="1091" spans="1:3">
      <c r="A1091" s="3">
        <v>2127</v>
      </c>
      <c r="B1091" s="4">
        <v>1</v>
      </c>
      <c r="C1091" s="4">
        <v>1</v>
      </c>
    </row>
    <row r="1092" spans="1:3">
      <c r="A1092" s="3">
        <v>2129</v>
      </c>
      <c r="B1092" s="4">
        <v>1</v>
      </c>
      <c r="C1092" s="4">
        <v>1</v>
      </c>
    </row>
    <row r="1093" spans="1:3">
      <c r="A1093" s="3">
        <v>2130</v>
      </c>
      <c r="B1093" s="4">
        <v>1</v>
      </c>
      <c r="C1093" s="4">
        <v>1</v>
      </c>
    </row>
    <row r="1094" spans="1:3">
      <c r="A1094" s="3">
        <v>2134</v>
      </c>
      <c r="B1094" s="4">
        <v>1</v>
      </c>
      <c r="C1094" s="4">
        <v>1</v>
      </c>
    </row>
    <row r="1095" spans="1:3">
      <c r="A1095" s="3">
        <v>2137</v>
      </c>
      <c r="B1095" s="4">
        <v>1</v>
      </c>
      <c r="C1095" s="4">
        <v>1</v>
      </c>
    </row>
    <row r="1096" spans="1:3">
      <c r="A1096" s="3">
        <v>2142</v>
      </c>
      <c r="B1096" s="4">
        <v>1</v>
      </c>
      <c r="C1096" s="4">
        <v>1</v>
      </c>
    </row>
    <row r="1097" spans="1:3">
      <c r="A1097" s="3">
        <v>2146</v>
      </c>
      <c r="B1097" s="4">
        <v>2</v>
      </c>
      <c r="C1097" s="4">
        <v>2</v>
      </c>
    </row>
    <row r="1098" spans="1:3">
      <c r="A1098" s="3">
        <v>2148</v>
      </c>
      <c r="B1098" s="4">
        <v>1</v>
      </c>
      <c r="C1098" s="4">
        <v>1</v>
      </c>
    </row>
    <row r="1099" spans="1:3">
      <c r="A1099" s="3">
        <v>2150</v>
      </c>
      <c r="B1099" s="4">
        <v>1</v>
      </c>
      <c r="C1099" s="4">
        <v>1</v>
      </c>
    </row>
    <row r="1100" spans="1:3">
      <c r="A1100" s="3">
        <v>2151</v>
      </c>
      <c r="B1100" s="4">
        <v>2</v>
      </c>
      <c r="C1100" s="4">
        <v>2</v>
      </c>
    </row>
    <row r="1101" spans="1:3">
      <c r="A1101" s="3">
        <v>2153</v>
      </c>
      <c r="B1101" s="4">
        <v>1</v>
      </c>
      <c r="C1101" s="4">
        <v>1</v>
      </c>
    </row>
    <row r="1102" spans="1:3">
      <c r="A1102" s="3">
        <v>2159</v>
      </c>
      <c r="B1102" s="4">
        <v>1</v>
      </c>
      <c r="C1102" s="4">
        <v>1</v>
      </c>
    </row>
    <row r="1103" spans="1:3">
      <c r="A1103" s="3">
        <v>2164</v>
      </c>
      <c r="B1103" s="4">
        <v>1</v>
      </c>
      <c r="C1103" s="4">
        <v>1</v>
      </c>
    </row>
    <row r="1104" spans="1:3">
      <c r="A1104" s="3">
        <v>2165</v>
      </c>
      <c r="B1104" s="4">
        <v>1</v>
      </c>
      <c r="C1104" s="4">
        <v>1</v>
      </c>
    </row>
    <row r="1105" spans="1:3">
      <c r="A1105" s="3">
        <v>2166</v>
      </c>
      <c r="B1105" s="4">
        <v>1</v>
      </c>
      <c r="C1105" s="4">
        <v>1</v>
      </c>
    </row>
    <row r="1106" spans="1:3">
      <c r="A1106" s="3">
        <v>2172</v>
      </c>
      <c r="B1106" s="4">
        <v>1</v>
      </c>
      <c r="C1106" s="4">
        <v>1</v>
      </c>
    </row>
    <row r="1107" spans="1:3">
      <c r="A1107" s="3">
        <v>2173</v>
      </c>
      <c r="B1107" s="4">
        <v>1</v>
      </c>
      <c r="C1107" s="4">
        <v>1</v>
      </c>
    </row>
    <row r="1108" spans="1:3">
      <c r="A1108" s="3">
        <v>2175</v>
      </c>
      <c r="B1108" s="4">
        <v>1</v>
      </c>
      <c r="C1108" s="4">
        <v>1</v>
      </c>
    </row>
    <row r="1109" spans="1:3">
      <c r="A1109" s="3">
        <v>2178</v>
      </c>
      <c r="B1109" s="4">
        <v>1</v>
      </c>
      <c r="C1109" s="4">
        <v>1</v>
      </c>
    </row>
    <row r="1110" spans="1:3">
      <c r="A1110" s="3">
        <v>2190</v>
      </c>
      <c r="B1110" s="4">
        <v>1</v>
      </c>
      <c r="C1110" s="4">
        <v>1</v>
      </c>
    </row>
    <row r="1111" spans="1:3">
      <c r="A1111" s="3">
        <v>2191</v>
      </c>
      <c r="B1111" s="4">
        <v>2</v>
      </c>
      <c r="C1111" s="4">
        <v>2</v>
      </c>
    </row>
    <row r="1112" spans="1:3">
      <c r="A1112" s="3">
        <v>2192</v>
      </c>
      <c r="B1112" s="4">
        <v>1</v>
      </c>
      <c r="C1112" s="4">
        <v>1</v>
      </c>
    </row>
    <row r="1113" spans="1:3">
      <c r="A1113" s="3">
        <v>2193</v>
      </c>
      <c r="B1113" s="4">
        <v>1</v>
      </c>
      <c r="C1113" s="4">
        <v>1</v>
      </c>
    </row>
    <row r="1114" spans="1:3">
      <c r="A1114" s="3">
        <v>2200</v>
      </c>
      <c r="B1114" s="4">
        <v>1</v>
      </c>
      <c r="C1114" s="4">
        <v>1</v>
      </c>
    </row>
    <row r="1115" spans="1:3">
      <c r="A1115" s="3">
        <v>2201</v>
      </c>
      <c r="B1115" s="4">
        <v>1</v>
      </c>
      <c r="C1115" s="4">
        <v>1</v>
      </c>
    </row>
    <row r="1116" spans="1:3">
      <c r="A1116" s="3">
        <v>2215</v>
      </c>
      <c r="B1116" s="4">
        <v>1</v>
      </c>
      <c r="C1116" s="4">
        <v>1</v>
      </c>
    </row>
    <row r="1117" spans="1:3">
      <c r="A1117" s="3">
        <v>2227</v>
      </c>
      <c r="B1117" s="4">
        <v>1</v>
      </c>
      <c r="C1117" s="4">
        <v>1</v>
      </c>
    </row>
    <row r="1118" spans="1:3">
      <c r="A1118" s="3">
        <v>2229</v>
      </c>
      <c r="B1118" s="4">
        <v>1</v>
      </c>
      <c r="C1118" s="4">
        <v>1</v>
      </c>
    </row>
    <row r="1119" spans="1:3">
      <c r="A1119" s="3">
        <v>2236</v>
      </c>
      <c r="B1119" s="4">
        <v>1</v>
      </c>
      <c r="C1119" s="4">
        <v>1</v>
      </c>
    </row>
    <row r="1120" spans="1:3">
      <c r="A1120" s="3">
        <v>2240</v>
      </c>
      <c r="B1120" s="4">
        <v>1</v>
      </c>
      <c r="C1120" s="4">
        <v>1</v>
      </c>
    </row>
    <row r="1121" spans="1:3">
      <c r="A1121" s="3">
        <v>2261</v>
      </c>
      <c r="B1121" s="4">
        <v>1</v>
      </c>
      <c r="C1121" s="4">
        <v>1</v>
      </c>
    </row>
    <row r="1122" spans="1:3">
      <c r="A1122" s="3">
        <v>2277</v>
      </c>
      <c r="B1122" s="4">
        <v>1</v>
      </c>
      <c r="C1122" s="4">
        <v>1</v>
      </c>
    </row>
    <row r="1123" spans="1:3">
      <c r="A1123" s="3">
        <v>2307</v>
      </c>
      <c r="B1123" s="4">
        <v>1</v>
      </c>
      <c r="C1123" s="4">
        <v>1</v>
      </c>
    </row>
    <row r="1124" spans="1:3">
      <c r="A1124" s="3">
        <v>2352</v>
      </c>
      <c r="B1124" s="4">
        <v>1</v>
      </c>
      <c r="C1124" s="4">
        <v>1</v>
      </c>
    </row>
    <row r="1125" spans="1:3">
      <c r="A1125" s="3">
        <v>2414</v>
      </c>
      <c r="B1125" s="4">
        <v>2</v>
      </c>
      <c r="C1125" s="4">
        <v>2</v>
      </c>
    </row>
    <row r="1126" spans="1:3">
      <c r="A1126" s="3">
        <v>2457</v>
      </c>
      <c r="B1126" s="4">
        <v>1</v>
      </c>
      <c r="C1126" s="4">
        <v>1</v>
      </c>
    </row>
    <row r="1127" spans="1:3">
      <c r="A1127" s="3">
        <v>2470</v>
      </c>
      <c r="B1127" s="4">
        <v>2</v>
      </c>
      <c r="C1127" s="4">
        <v>2</v>
      </c>
    </row>
    <row r="1128" spans="1:3">
      <c r="A1128" s="3">
        <v>2475</v>
      </c>
      <c r="B1128" s="4">
        <v>1</v>
      </c>
      <c r="C1128" s="4">
        <v>1</v>
      </c>
    </row>
    <row r="1129" spans="1:3">
      <c r="A1129" s="3">
        <v>2486</v>
      </c>
      <c r="B1129" s="4">
        <v>2</v>
      </c>
      <c r="C1129" s="4">
        <v>2</v>
      </c>
    </row>
    <row r="1130" spans="1:3">
      <c r="A1130" s="3">
        <v>2499</v>
      </c>
      <c r="B1130" s="4">
        <v>1</v>
      </c>
      <c r="C1130" s="4">
        <v>1</v>
      </c>
    </row>
    <row r="1131" spans="1:3">
      <c r="A1131" s="3">
        <v>2500</v>
      </c>
      <c r="B1131" s="4">
        <v>1</v>
      </c>
      <c r="C1131" s="4">
        <v>1</v>
      </c>
    </row>
    <row r="1132" spans="1:3">
      <c r="A1132" s="3">
        <v>2504</v>
      </c>
      <c r="B1132" s="4">
        <v>1</v>
      </c>
      <c r="C1132" s="4">
        <v>1</v>
      </c>
    </row>
    <row r="1133" spans="1:3">
      <c r="A1133" s="3">
        <v>2510</v>
      </c>
      <c r="B1133" s="4">
        <v>1</v>
      </c>
      <c r="C1133" s="4">
        <v>1</v>
      </c>
    </row>
    <row r="1134" spans="1:3">
      <c r="A1134" s="3">
        <v>2524</v>
      </c>
      <c r="B1134" s="4">
        <v>1</v>
      </c>
      <c r="C1134" s="4">
        <v>1</v>
      </c>
    </row>
    <row r="1135" spans="1:3">
      <c r="A1135" s="3">
        <v>2533</v>
      </c>
      <c r="B1135" s="4">
        <v>1</v>
      </c>
      <c r="C1135" s="4">
        <v>1</v>
      </c>
    </row>
    <row r="1136" spans="1:3">
      <c r="A1136" s="3">
        <v>2536</v>
      </c>
      <c r="B1136" s="4">
        <v>1</v>
      </c>
      <c r="C1136" s="4">
        <v>1</v>
      </c>
    </row>
    <row r="1137" spans="1:3">
      <c r="A1137" s="3">
        <v>2547</v>
      </c>
      <c r="B1137" s="4">
        <v>1</v>
      </c>
      <c r="C1137" s="4">
        <v>1</v>
      </c>
    </row>
    <row r="1138" spans="1:3">
      <c r="A1138" s="3">
        <v>2553</v>
      </c>
      <c r="B1138" s="4">
        <v>1</v>
      </c>
      <c r="C1138" s="4">
        <v>1</v>
      </c>
    </row>
    <row r="1139" spans="1:3">
      <c r="A1139" s="3">
        <v>2557</v>
      </c>
      <c r="B1139" s="4">
        <v>1</v>
      </c>
      <c r="C1139" s="4">
        <v>1</v>
      </c>
    </row>
    <row r="1140" spans="1:3">
      <c r="A1140" s="3">
        <v>2579</v>
      </c>
      <c r="B1140" s="4">
        <v>2</v>
      </c>
      <c r="C1140" s="4">
        <v>2</v>
      </c>
    </row>
    <row r="1141" spans="1:3">
      <c r="A1141" s="3">
        <v>2580</v>
      </c>
      <c r="B1141" s="4">
        <v>1</v>
      </c>
      <c r="C1141" s="4">
        <v>1</v>
      </c>
    </row>
    <row r="1142" spans="1:3">
      <c r="A1142" s="3">
        <v>2591</v>
      </c>
      <c r="B1142" s="4">
        <v>1</v>
      </c>
      <c r="C1142" s="4">
        <v>1</v>
      </c>
    </row>
    <row r="1143" spans="1:3">
      <c r="A1143" s="3">
        <v>2595</v>
      </c>
      <c r="B1143" s="4">
        <v>1</v>
      </c>
      <c r="C1143" s="4">
        <v>1</v>
      </c>
    </row>
    <row r="1144" spans="1:3">
      <c r="A1144" s="3">
        <v>2610</v>
      </c>
      <c r="B1144" s="4">
        <v>1</v>
      </c>
      <c r="C1144" s="4">
        <v>1</v>
      </c>
    </row>
    <row r="1145" spans="1:3">
      <c r="A1145" s="3">
        <v>2611</v>
      </c>
      <c r="B1145" s="4">
        <v>1</v>
      </c>
      <c r="C1145" s="4">
        <v>1</v>
      </c>
    </row>
    <row r="1146" spans="1:3">
      <c r="A1146" s="3">
        <v>2633</v>
      </c>
      <c r="B1146" s="4">
        <v>1</v>
      </c>
      <c r="C1146" s="4">
        <v>1</v>
      </c>
    </row>
    <row r="1147" spans="1:3">
      <c r="A1147" s="3">
        <v>2717</v>
      </c>
      <c r="B1147" s="4">
        <v>1</v>
      </c>
      <c r="C1147" s="4">
        <v>1</v>
      </c>
    </row>
    <row r="1148" spans="1:3">
      <c r="A1148" s="3">
        <v>2719</v>
      </c>
      <c r="B1148" s="4">
        <v>1</v>
      </c>
      <c r="C1148" s="4">
        <v>1</v>
      </c>
    </row>
    <row r="1149" spans="1:3">
      <c r="A1149" s="3">
        <v>2727</v>
      </c>
      <c r="B1149" s="4">
        <v>1</v>
      </c>
      <c r="C1149" s="4">
        <v>1</v>
      </c>
    </row>
    <row r="1150" spans="1:3">
      <c r="A1150" s="3">
        <v>2736</v>
      </c>
      <c r="B1150" s="4">
        <v>1</v>
      </c>
      <c r="C1150" s="4">
        <v>1</v>
      </c>
    </row>
    <row r="1151" spans="1:3">
      <c r="A1151" s="3">
        <v>2836</v>
      </c>
      <c r="B1151" s="4">
        <v>1</v>
      </c>
      <c r="C1151" s="4">
        <v>1</v>
      </c>
    </row>
    <row r="1152" spans="1:3">
      <c r="A1152" s="3">
        <v>2844</v>
      </c>
      <c r="B1152" s="4">
        <v>1</v>
      </c>
      <c r="C1152" s="4">
        <v>1</v>
      </c>
    </row>
    <row r="1153" spans="1:3">
      <c r="A1153" s="3">
        <v>2848</v>
      </c>
      <c r="B1153" s="4">
        <v>1</v>
      </c>
      <c r="C1153" s="4">
        <v>1</v>
      </c>
    </row>
    <row r="1154" spans="1:3">
      <c r="A1154" s="3">
        <v>2856</v>
      </c>
      <c r="B1154" s="4">
        <v>1</v>
      </c>
      <c r="C1154" s="4">
        <v>1</v>
      </c>
    </row>
    <row r="1155" spans="1:3">
      <c r="A1155" s="3">
        <v>2868</v>
      </c>
      <c r="B1155" s="4">
        <v>1</v>
      </c>
      <c r="C1155" s="4">
        <v>1</v>
      </c>
    </row>
    <row r="1156" spans="1:3">
      <c r="A1156" s="3">
        <v>2877</v>
      </c>
      <c r="B1156" s="4">
        <v>1</v>
      </c>
      <c r="C1156" s="4">
        <v>1</v>
      </c>
    </row>
    <row r="1157" spans="1:3">
      <c r="A1157" s="3">
        <v>2891</v>
      </c>
      <c r="B1157" s="4">
        <v>1</v>
      </c>
      <c r="C1157" s="4">
        <v>1</v>
      </c>
    </row>
    <row r="1158" spans="1:3">
      <c r="A1158" s="3">
        <v>2904</v>
      </c>
      <c r="B1158" s="4">
        <v>1</v>
      </c>
      <c r="C1158" s="4">
        <v>1</v>
      </c>
    </row>
    <row r="1159" spans="1:3">
      <c r="A1159" s="3">
        <v>2907</v>
      </c>
      <c r="B1159" s="4">
        <v>1</v>
      </c>
      <c r="C1159" s="4">
        <v>1</v>
      </c>
    </row>
    <row r="1160" spans="1:3">
      <c r="A1160" s="3">
        <v>2912</v>
      </c>
      <c r="B1160" s="4">
        <v>1</v>
      </c>
      <c r="C1160" s="4">
        <v>1</v>
      </c>
    </row>
    <row r="1161" spans="1:3">
      <c r="A1161" s="3">
        <v>2942</v>
      </c>
      <c r="B1161" s="4">
        <v>1</v>
      </c>
      <c r="C1161" s="4">
        <v>1</v>
      </c>
    </row>
    <row r="1162" spans="1:3">
      <c r="A1162" s="3">
        <v>2943</v>
      </c>
      <c r="B1162" s="4">
        <v>1</v>
      </c>
      <c r="C1162" s="4">
        <v>1</v>
      </c>
    </row>
    <row r="1163" spans="1:3">
      <c r="A1163" s="3">
        <v>2946</v>
      </c>
      <c r="B1163" s="4">
        <v>1</v>
      </c>
      <c r="C1163" s="4">
        <v>1</v>
      </c>
    </row>
    <row r="1164" spans="1:3">
      <c r="A1164" s="3">
        <v>2947</v>
      </c>
      <c r="B1164" s="4">
        <v>1</v>
      </c>
      <c r="C1164" s="4">
        <v>1</v>
      </c>
    </row>
    <row r="1165" spans="1:3">
      <c r="A1165" s="3">
        <v>2954</v>
      </c>
      <c r="B1165" s="4">
        <v>1</v>
      </c>
      <c r="C1165" s="4">
        <v>1</v>
      </c>
    </row>
    <row r="1166" spans="1:3">
      <c r="A1166" s="3">
        <v>2958</v>
      </c>
      <c r="B1166" s="4">
        <v>1</v>
      </c>
      <c r="C1166" s="4">
        <v>1</v>
      </c>
    </row>
    <row r="1167" spans="1:3">
      <c r="A1167" s="3">
        <v>2962</v>
      </c>
      <c r="B1167" s="4">
        <v>1</v>
      </c>
      <c r="C1167" s="4">
        <v>1</v>
      </c>
    </row>
    <row r="1168" spans="1:3">
      <c r="A1168" s="3">
        <v>2970</v>
      </c>
      <c r="B1168" s="4">
        <v>1</v>
      </c>
      <c r="C1168" s="4">
        <v>1</v>
      </c>
    </row>
    <row r="1169" spans="1:3">
      <c r="A1169" s="3">
        <v>2972</v>
      </c>
      <c r="B1169" s="4">
        <v>1</v>
      </c>
      <c r="C1169" s="4">
        <v>1</v>
      </c>
    </row>
    <row r="1170" spans="1:3">
      <c r="A1170" s="3">
        <v>3020</v>
      </c>
      <c r="B1170" s="4">
        <v>1</v>
      </c>
      <c r="C1170" s="4">
        <v>1</v>
      </c>
    </row>
    <row r="1171" spans="1:3">
      <c r="A1171" s="3">
        <v>3038</v>
      </c>
      <c r="B1171" s="4">
        <v>1</v>
      </c>
      <c r="C1171" s="4">
        <v>1</v>
      </c>
    </row>
    <row r="1172" spans="1:3">
      <c r="A1172" s="3">
        <v>3064</v>
      </c>
      <c r="B1172" s="4">
        <v>1</v>
      </c>
      <c r="C1172" s="4">
        <v>1</v>
      </c>
    </row>
    <row r="1173" spans="1:3">
      <c r="A1173" s="3">
        <v>3078</v>
      </c>
      <c r="B1173" s="4">
        <v>1</v>
      </c>
      <c r="C1173" s="4">
        <v>1</v>
      </c>
    </row>
    <row r="1174" spans="1:3">
      <c r="A1174" s="3">
        <v>3082</v>
      </c>
      <c r="B1174" s="4">
        <v>1</v>
      </c>
      <c r="C1174" s="4">
        <v>1</v>
      </c>
    </row>
    <row r="1175" spans="1:3">
      <c r="A1175" s="3">
        <v>3085</v>
      </c>
      <c r="B1175" s="4">
        <v>1</v>
      </c>
      <c r="C1175" s="4">
        <v>1</v>
      </c>
    </row>
    <row r="1176" spans="1:3">
      <c r="A1176" s="3">
        <v>3098</v>
      </c>
      <c r="B1176" s="4">
        <v>1</v>
      </c>
      <c r="C1176" s="4">
        <v>1</v>
      </c>
    </row>
    <row r="1177" spans="1:3">
      <c r="A1177" s="3">
        <v>3099</v>
      </c>
      <c r="B1177" s="4">
        <v>1</v>
      </c>
      <c r="C1177" s="4">
        <v>1</v>
      </c>
    </row>
    <row r="1178" spans="1:3">
      <c r="A1178" s="3">
        <v>3138</v>
      </c>
      <c r="B1178" s="4">
        <v>1</v>
      </c>
      <c r="C1178" s="4">
        <v>1</v>
      </c>
    </row>
    <row r="1179" spans="1:3">
      <c r="A1179" s="3">
        <v>3211</v>
      </c>
      <c r="B1179" s="4">
        <v>1</v>
      </c>
      <c r="C1179" s="4">
        <v>1</v>
      </c>
    </row>
    <row r="1180" spans="1:3">
      <c r="A1180" s="3">
        <v>3233</v>
      </c>
      <c r="B1180" s="4">
        <v>1</v>
      </c>
      <c r="C1180" s="4">
        <v>1</v>
      </c>
    </row>
    <row r="1181" spans="1:3">
      <c r="A1181" s="3">
        <v>3274</v>
      </c>
      <c r="B1181" s="4">
        <v>1</v>
      </c>
      <c r="C1181" s="4">
        <v>1</v>
      </c>
    </row>
    <row r="1182" spans="1:3">
      <c r="A1182" s="3">
        <v>3293</v>
      </c>
      <c r="B1182" s="4">
        <v>1</v>
      </c>
      <c r="C1182" s="4">
        <v>1</v>
      </c>
    </row>
    <row r="1183" spans="1:3">
      <c r="A1183" s="3">
        <v>3302</v>
      </c>
      <c r="B1183" s="4">
        <v>1</v>
      </c>
      <c r="C1183" s="4">
        <v>1</v>
      </c>
    </row>
    <row r="1184" spans="1:3">
      <c r="A1184" s="3">
        <v>3314</v>
      </c>
      <c r="B1184" s="4">
        <v>1</v>
      </c>
      <c r="C1184" s="4">
        <v>1</v>
      </c>
    </row>
    <row r="1185" spans="1:3">
      <c r="A1185" s="3">
        <v>3328</v>
      </c>
      <c r="B1185" s="4">
        <v>1</v>
      </c>
      <c r="C1185" s="4">
        <v>1</v>
      </c>
    </row>
    <row r="1186" spans="1:3">
      <c r="A1186" s="3">
        <v>3353</v>
      </c>
      <c r="B1186" s="4">
        <v>1</v>
      </c>
      <c r="C1186" s="4">
        <v>1</v>
      </c>
    </row>
    <row r="1187" spans="1:3">
      <c r="A1187" s="3">
        <v>3379</v>
      </c>
      <c r="B1187" s="4">
        <v>1</v>
      </c>
      <c r="C1187" s="4">
        <v>1</v>
      </c>
    </row>
    <row r="1188" spans="1:3">
      <c r="A1188" s="3">
        <v>3483</v>
      </c>
      <c r="B1188" s="4">
        <v>1</v>
      </c>
      <c r="C1188" s="4">
        <v>1</v>
      </c>
    </row>
    <row r="1189" spans="1:3">
      <c r="A1189" s="3">
        <v>3491</v>
      </c>
      <c r="B1189" s="4">
        <v>1</v>
      </c>
      <c r="C1189" s="4">
        <v>1</v>
      </c>
    </row>
    <row r="1190" spans="1:3">
      <c r="A1190" s="3">
        <v>3547</v>
      </c>
      <c r="B1190" s="4">
        <v>1</v>
      </c>
      <c r="C1190" s="4">
        <v>1</v>
      </c>
    </row>
    <row r="1191" spans="1:3">
      <c r="A1191" s="3">
        <v>3595</v>
      </c>
      <c r="B1191" s="4">
        <v>1</v>
      </c>
      <c r="C1191" s="4">
        <v>1</v>
      </c>
    </row>
    <row r="1192" spans="1:3">
      <c r="A1192" s="3">
        <v>3601</v>
      </c>
      <c r="B1192" s="4">
        <v>1</v>
      </c>
      <c r="C1192" s="4">
        <v>1</v>
      </c>
    </row>
    <row r="1193" spans="1:3">
      <c r="A1193" s="3">
        <v>3613</v>
      </c>
      <c r="B1193" s="4">
        <v>1</v>
      </c>
      <c r="C1193" s="4">
        <v>1</v>
      </c>
    </row>
    <row r="1194" spans="1:3">
      <c r="A1194" s="3">
        <v>3615</v>
      </c>
      <c r="B1194" s="4">
        <v>1</v>
      </c>
      <c r="C1194" s="4">
        <v>1</v>
      </c>
    </row>
    <row r="1195" spans="1:3">
      <c r="A1195" s="3">
        <v>3636</v>
      </c>
      <c r="B1195" s="4">
        <v>1</v>
      </c>
      <c r="C1195" s="4">
        <v>1</v>
      </c>
    </row>
    <row r="1196" spans="1:3">
      <c r="A1196" s="3">
        <v>3637</v>
      </c>
      <c r="B1196" s="4">
        <v>1</v>
      </c>
      <c r="C1196" s="4">
        <v>1</v>
      </c>
    </row>
    <row r="1197" spans="1:3">
      <c r="A1197" s="3">
        <v>3663</v>
      </c>
      <c r="B1197" s="4">
        <v>1</v>
      </c>
      <c r="C1197" s="4">
        <v>1</v>
      </c>
    </row>
    <row r="1198" spans="1:3">
      <c r="A1198" s="3">
        <v>3673</v>
      </c>
      <c r="B1198" s="4">
        <v>1</v>
      </c>
      <c r="C1198" s="4">
        <v>1</v>
      </c>
    </row>
    <row r="1199" spans="1:3">
      <c r="A1199" s="3">
        <v>3688</v>
      </c>
      <c r="B1199" s="4">
        <v>1</v>
      </c>
      <c r="C1199" s="4">
        <v>1</v>
      </c>
    </row>
    <row r="1200" spans="1:3">
      <c r="A1200" s="3">
        <v>3689</v>
      </c>
      <c r="B1200" s="4">
        <v>1</v>
      </c>
      <c r="C1200" s="4">
        <v>1</v>
      </c>
    </row>
    <row r="1201" spans="1:3">
      <c r="A1201" s="3">
        <v>3702</v>
      </c>
      <c r="B1201" s="4">
        <v>1</v>
      </c>
      <c r="C1201" s="4">
        <v>1</v>
      </c>
    </row>
    <row r="1202" spans="1:3">
      <c r="A1202" s="3">
        <v>3756</v>
      </c>
      <c r="B1202" s="4">
        <v>1</v>
      </c>
      <c r="C1202" s="4">
        <v>1</v>
      </c>
    </row>
    <row r="1203" spans="1:3">
      <c r="A1203" s="3">
        <v>3775</v>
      </c>
      <c r="B1203" s="4">
        <v>1</v>
      </c>
      <c r="C1203" s="4">
        <v>1</v>
      </c>
    </row>
    <row r="1204" spans="1:3">
      <c r="A1204" s="3">
        <v>3782</v>
      </c>
      <c r="B1204" s="4">
        <v>1</v>
      </c>
      <c r="C1204" s="4">
        <v>1</v>
      </c>
    </row>
    <row r="1205" spans="1:3">
      <c r="A1205" s="3">
        <v>3804</v>
      </c>
      <c r="B1205" s="4">
        <v>1</v>
      </c>
      <c r="C1205" s="4">
        <v>1</v>
      </c>
    </row>
    <row r="1206" spans="1:3">
      <c r="A1206" s="3">
        <v>3860</v>
      </c>
      <c r="B1206" s="4">
        <v>1</v>
      </c>
      <c r="C1206" s="4">
        <v>1</v>
      </c>
    </row>
    <row r="1207" spans="1:3">
      <c r="A1207" s="3">
        <v>3907</v>
      </c>
      <c r="B1207" s="4">
        <v>1</v>
      </c>
      <c r="C1207" s="4">
        <v>1</v>
      </c>
    </row>
    <row r="1208" spans="1:3">
      <c r="A1208" s="3">
        <v>3932</v>
      </c>
      <c r="B1208" s="4">
        <v>1</v>
      </c>
      <c r="C1208" s="4">
        <v>1</v>
      </c>
    </row>
    <row r="1209" spans="1:3">
      <c r="A1209" s="3">
        <v>3964</v>
      </c>
      <c r="B1209" s="4">
        <v>1</v>
      </c>
      <c r="C1209" s="4">
        <v>1</v>
      </c>
    </row>
    <row r="1210" spans="1:3">
      <c r="A1210" s="3">
        <v>3973</v>
      </c>
      <c r="B1210" s="4">
        <v>1</v>
      </c>
      <c r="C1210" s="4">
        <v>1</v>
      </c>
    </row>
    <row r="1211" spans="1:3">
      <c r="A1211" s="3">
        <v>3975</v>
      </c>
      <c r="B1211" s="4">
        <v>1</v>
      </c>
      <c r="C1211" s="4">
        <v>1</v>
      </c>
    </row>
    <row r="1212" spans="1:3">
      <c r="A1212" s="3">
        <v>3986</v>
      </c>
      <c r="B1212" s="4">
        <v>1</v>
      </c>
      <c r="C1212" s="4">
        <v>1</v>
      </c>
    </row>
    <row r="1213" spans="1:3">
      <c r="A1213" s="3">
        <v>4012</v>
      </c>
      <c r="B1213" s="4">
        <v>1</v>
      </c>
      <c r="C1213" s="4">
        <v>1</v>
      </c>
    </row>
    <row r="1214" spans="1:3">
      <c r="A1214" s="3">
        <v>4043</v>
      </c>
      <c r="B1214" s="4">
        <v>1</v>
      </c>
      <c r="C1214" s="4">
        <v>1</v>
      </c>
    </row>
    <row r="1215" spans="1:3">
      <c r="A1215" s="3">
        <v>4056</v>
      </c>
      <c r="B1215" s="4">
        <v>1</v>
      </c>
      <c r="C1215" s="4">
        <v>1</v>
      </c>
    </row>
    <row r="1216" spans="1:3">
      <c r="A1216" s="3">
        <v>4059</v>
      </c>
      <c r="B1216" s="4">
        <v>1</v>
      </c>
      <c r="C1216" s="4">
        <v>1</v>
      </c>
    </row>
    <row r="1217" spans="1:3">
      <c r="A1217" s="3">
        <v>4087</v>
      </c>
      <c r="B1217" s="4">
        <v>1</v>
      </c>
      <c r="C1217" s="4">
        <v>1</v>
      </c>
    </row>
    <row r="1218" spans="1:3">
      <c r="A1218" s="3">
        <v>4135</v>
      </c>
      <c r="B1218" s="4">
        <v>1</v>
      </c>
      <c r="C1218" s="4">
        <v>1</v>
      </c>
    </row>
    <row r="1219" spans="1:3">
      <c r="A1219" s="3">
        <v>4178</v>
      </c>
      <c r="B1219" s="4">
        <v>1</v>
      </c>
      <c r="C1219" s="4">
        <v>1</v>
      </c>
    </row>
    <row r="1220" spans="1:3">
      <c r="A1220" s="3">
        <v>4206</v>
      </c>
      <c r="B1220" s="4">
        <v>1</v>
      </c>
      <c r="C1220" s="4">
        <v>1</v>
      </c>
    </row>
    <row r="1221" spans="1:3">
      <c r="A1221" s="3">
        <v>4215</v>
      </c>
      <c r="B1221" s="4">
        <v>1</v>
      </c>
      <c r="C1221" s="4">
        <v>1</v>
      </c>
    </row>
    <row r="1222" spans="1:3">
      <c r="A1222" s="3">
        <v>4329</v>
      </c>
      <c r="B1222" s="4">
        <v>1</v>
      </c>
      <c r="C1222" s="4">
        <v>1</v>
      </c>
    </row>
    <row r="1223" spans="1:3">
      <c r="A1223" s="3">
        <v>4349</v>
      </c>
      <c r="B1223" s="4">
        <v>1</v>
      </c>
      <c r="C1223" s="4">
        <v>1</v>
      </c>
    </row>
    <row r="1224" spans="1:3">
      <c r="A1224" s="3">
        <v>4350</v>
      </c>
      <c r="B1224" s="4">
        <v>1</v>
      </c>
      <c r="C1224" s="4">
        <v>1</v>
      </c>
    </row>
    <row r="1225" spans="1:3">
      <c r="A1225" s="3">
        <v>4375</v>
      </c>
      <c r="B1225" s="4">
        <v>1</v>
      </c>
      <c r="C1225" s="4">
        <v>1</v>
      </c>
    </row>
    <row r="1226" spans="1:3">
      <c r="A1226" s="3">
        <v>4380</v>
      </c>
      <c r="B1226" s="4">
        <v>1</v>
      </c>
      <c r="C1226" s="4">
        <v>1</v>
      </c>
    </row>
    <row r="1227" spans="1:3">
      <c r="A1227" s="3">
        <v>4417</v>
      </c>
      <c r="B1227" s="4">
        <v>1</v>
      </c>
      <c r="C1227" s="4">
        <v>1</v>
      </c>
    </row>
    <row r="1228" spans="1:3">
      <c r="A1228" s="3">
        <v>4509</v>
      </c>
      <c r="B1228" s="4">
        <v>1</v>
      </c>
      <c r="C1228" s="4">
        <v>1</v>
      </c>
    </row>
    <row r="1229" spans="1:3">
      <c r="A1229" s="3">
        <v>4511</v>
      </c>
      <c r="B1229" s="4">
        <v>1</v>
      </c>
      <c r="C1229" s="4">
        <v>1</v>
      </c>
    </row>
    <row r="1230" spans="1:3">
      <c r="A1230" s="3">
        <v>4527</v>
      </c>
      <c r="B1230" s="4">
        <v>1</v>
      </c>
      <c r="C1230" s="4">
        <v>1</v>
      </c>
    </row>
    <row r="1231" spans="1:3">
      <c r="A1231" s="3">
        <v>4584</v>
      </c>
      <c r="B1231" s="4">
        <v>1</v>
      </c>
      <c r="C1231" s="4">
        <v>1</v>
      </c>
    </row>
    <row r="1232" spans="1:3">
      <c r="A1232" s="3">
        <v>4660</v>
      </c>
      <c r="B1232" s="4">
        <v>1</v>
      </c>
      <c r="C1232" s="4">
        <v>1</v>
      </c>
    </row>
    <row r="1233" spans="1:3">
      <c r="A1233" s="3">
        <v>4729</v>
      </c>
      <c r="B1233" s="4">
        <v>1</v>
      </c>
      <c r="C1233" s="4">
        <v>1</v>
      </c>
    </row>
    <row r="1234" spans="1:3">
      <c r="A1234" s="3">
        <v>4735</v>
      </c>
      <c r="B1234" s="4">
        <v>1</v>
      </c>
      <c r="C1234" s="4">
        <v>1</v>
      </c>
    </row>
    <row r="1235" spans="1:3">
      <c r="A1235" s="3">
        <v>4873</v>
      </c>
      <c r="B1235" s="4">
        <v>1</v>
      </c>
      <c r="C1235" s="4">
        <v>1</v>
      </c>
    </row>
    <row r="1236" spans="1:3">
      <c r="A1236" s="3">
        <v>4987</v>
      </c>
      <c r="B1236" s="4">
        <v>1</v>
      </c>
      <c r="C1236" s="4">
        <v>1</v>
      </c>
    </row>
    <row r="1237" spans="1:3">
      <c r="A1237" s="3">
        <v>4993</v>
      </c>
      <c r="B1237" s="4">
        <v>1</v>
      </c>
      <c r="C1237" s="4">
        <v>1</v>
      </c>
    </row>
    <row r="1238" spans="1:3">
      <c r="A1238" s="3">
        <v>5022</v>
      </c>
      <c r="B1238" s="4">
        <v>1</v>
      </c>
      <c r="C1238" s="4">
        <v>1</v>
      </c>
    </row>
    <row r="1239" spans="1:3">
      <c r="A1239" s="3">
        <v>5150</v>
      </c>
      <c r="B1239" s="4">
        <v>1</v>
      </c>
      <c r="C1239" s="4">
        <v>1</v>
      </c>
    </row>
    <row r="1240" spans="1:3">
      <c r="A1240" s="3">
        <v>5474</v>
      </c>
      <c r="B1240" s="4">
        <v>1</v>
      </c>
      <c r="C1240" s="4">
        <v>1</v>
      </c>
    </row>
    <row r="1241" spans="1:3">
      <c r="A1241" s="3">
        <v>5520</v>
      </c>
      <c r="B1241" s="4">
        <v>1</v>
      </c>
      <c r="C1241" s="4">
        <v>1</v>
      </c>
    </row>
    <row r="1242" spans="1:3">
      <c r="A1242" s="3">
        <v>6581</v>
      </c>
      <c r="B1242" s="4">
        <v>1</v>
      </c>
      <c r="C1242" s="4">
        <v>1</v>
      </c>
    </row>
    <row r="1243" spans="1:3">
      <c r="A1243" s="3">
        <v>6907</v>
      </c>
      <c r="B1243" s="4">
        <v>1</v>
      </c>
      <c r="C1243" s="4">
        <v>1</v>
      </c>
    </row>
    <row r="1244" spans="1:3">
      <c r="A1244" s="3">
        <v>7280</v>
      </c>
      <c r="B1244" s="4">
        <v>1</v>
      </c>
      <c r="C1244" s="4">
        <v>1</v>
      </c>
    </row>
    <row r="1245" spans="1:3">
      <c r="A1245" s="3">
        <v>7938</v>
      </c>
      <c r="B1245" s="4">
        <v>1</v>
      </c>
      <c r="C1245" s="4">
        <v>1</v>
      </c>
    </row>
    <row r="1246" spans="1:3">
      <c r="A1246" s="3" t="s">
        <v>4131</v>
      </c>
      <c r="B1246" s="4">
        <v>3536</v>
      </c>
      <c r="C1246" s="4">
        <v>3536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51C1-25E9-47D3-90B8-D92C7236E680}">
  <dimension ref="B2:U49"/>
  <sheetViews>
    <sheetView showGridLines="0" workbookViewId="0">
      <selection activeCell="D19" sqref="D19"/>
    </sheetView>
  </sheetViews>
  <sheetFormatPr defaultRowHeight="15"/>
  <cols>
    <col min="17" max="17" width="17" customWidth="1"/>
    <col min="18" max="18" width="13.42578125" customWidth="1"/>
    <col min="19" max="19" width="21.42578125" customWidth="1"/>
    <col min="20" max="20" width="23.7109375" customWidth="1"/>
    <col min="21" max="21" width="21.140625" customWidth="1"/>
  </cols>
  <sheetData>
    <row r="2" spans="5:21">
      <c r="Q2" t="s">
        <v>4195</v>
      </c>
      <c r="R2" t="s">
        <v>4194</v>
      </c>
      <c r="T2" t="s">
        <v>4195</v>
      </c>
      <c r="U2" t="s">
        <v>4196</v>
      </c>
    </row>
    <row r="3" spans="5:21">
      <c r="Q3" s="7" t="s">
        <v>4182</v>
      </c>
      <c r="R3">
        <f>COUNTIFS(clean!J2:J3947,1,clean!Q2:Q3947,"Dead")</f>
        <v>152</v>
      </c>
      <c r="T3" s="7" t="s">
        <v>4182</v>
      </c>
      <c r="U3">
        <f>AVERAGEIFS(clean!R2:R3947,clean!Q2:Q3947,"Dead",clean!J2:J3947,1)</f>
        <v>639.20394736842104</v>
      </c>
    </row>
    <row r="4" spans="5:21">
      <c r="Q4" s="7" t="s">
        <v>4183</v>
      </c>
      <c r="R4">
        <f>COUNTIFS(clean!J2:J3947,2,clean!Q2:Q3947,"Dead")</f>
        <v>141</v>
      </c>
      <c r="T4" s="7" t="s">
        <v>4183</v>
      </c>
      <c r="U4">
        <f>AVERAGEIFS(clean!R2:R3947,clean!Q2:Q3947,"Dead",clean!J2:J3947,2)</f>
        <v>700.25531914893622</v>
      </c>
    </row>
    <row r="5" spans="5:21">
      <c r="E5" t="s">
        <v>4200</v>
      </c>
      <c r="Q5" s="7" t="s">
        <v>4184</v>
      </c>
      <c r="R5">
        <f>COUNTIFS(clean!J2:J3947,3,clean!Q2:Q3947,"Dead")</f>
        <v>217</v>
      </c>
      <c r="T5" s="7" t="s">
        <v>4184</v>
      </c>
      <c r="U5">
        <f>AVERAGEIFS(clean!R2:R3947,clean!Q2:Q3947,"Dead",clean!J2:J3947,3)</f>
        <v>708.74654377880188</v>
      </c>
    </row>
    <row r="6" spans="5:21">
      <c r="E6">
        <v>4</v>
      </c>
      <c r="Q6" s="7" t="s">
        <v>4185</v>
      </c>
      <c r="R6">
        <f>COUNTIFS(clean!J2:J3947,4,clean!Q2:Q3947,"Dead")</f>
        <v>329</v>
      </c>
      <c r="T6" s="7" t="s">
        <v>4185</v>
      </c>
      <c r="U6">
        <f>AVERAGEIFS(clean!R2:R3947,clean!Q2:Q3947,"Dead",clean!J2:J3947,4)</f>
        <v>801.34042553191489</v>
      </c>
    </row>
    <row r="7" spans="5:21">
      <c r="Q7" s="7" t="s">
        <v>4186</v>
      </c>
      <c r="R7">
        <f>COUNTIFS(clean!J2:J3947,5,clean!Q2:Q3947,"Dead")</f>
        <v>320</v>
      </c>
      <c r="T7" s="7" t="s">
        <v>4186</v>
      </c>
      <c r="U7">
        <f>AVERAGEIFS(clean!R2:R3947,clean!Q2:Q3947,"Dead",clean!J2:J3947,5)</f>
        <v>799.61249999999995</v>
      </c>
    </row>
    <row r="8" spans="5:21">
      <c r="Q8" s="7" t="s">
        <v>4187</v>
      </c>
      <c r="R8">
        <f>COUNTIFS(clean!J2:J3947,6,clean!Q2:Q3947,"Dead")</f>
        <v>582</v>
      </c>
      <c r="T8" s="7" t="s">
        <v>4187</v>
      </c>
      <c r="U8">
        <f>AVERAGEIFS(clean!R2:R3947,clean!Q2:Q3947,"Dead",clean!J2:J3947,6)</f>
        <v>371.58591065292097</v>
      </c>
    </row>
    <row r="9" spans="5:21">
      <c r="Q9" s="7" t="s">
        <v>4188</v>
      </c>
      <c r="R9">
        <f>COUNTIFS(clean!J2:J3947,7,clean!Q2:Q3947,"Dead")</f>
        <v>578</v>
      </c>
      <c r="T9" s="7" t="s">
        <v>4188</v>
      </c>
      <c r="U9">
        <f>AVERAGEIFS(clean!R2:R3947,clean!Q2:Q3947,"Dead",clean!J2:J3947,7)</f>
        <v>294.11937716262975</v>
      </c>
    </row>
    <row r="10" spans="5:21">
      <c r="Q10" s="7" t="s">
        <v>4189</v>
      </c>
      <c r="R10">
        <f>COUNTIFS(clean!J2:J3947,8,clean!Q2:Q3947,"Dead")</f>
        <v>380</v>
      </c>
      <c r="T10" s="7" t="s">
        <v>4189</v>
      </c>
      <c r="U10">
        <f>AVERAGEIFS(clean!R2:R3947,clean!Q2:Q3947,"Dead",clean!J2:J3947,8)</f>
        <v>283.35789473684213</v>
      </c>
    </row>
    <row r="11" spans="5:21">
      <c r="Q11" s="7" t="s">
        <v>4190</v>
      </c>
      <c r="R11">
        <f>COUNTIFS(clean!J2:J3947,9,clean!Q2:Q3947,"Dead")</f>
        <v>231</v>
      </c>
      <c r="T11" s="7" t="s">
        <v>4190</v>
      </c>
      <c r="U11">
        <f>AVERAGEIFS(clean!R2:R3947,clean!Q2:Q3947,"Dead",clean!J2:J3947,9)</f>
        <v>391.94372294372295</v>
      </c>
    </row>
    <row r="12" spans="5:21">
      <c r="Q12" s="7" t="s">
        <v>4191</v>
      </c>
      <c r="R12">
        <f>COUNTIFS(clean!J2:J3947,10,clean!Q2:Q3947,"Dead")</f>
        <v>233</v>
      </c>
      <c r="T12" s="7" t="s">
        <v>4191</v>
      </c>
      <c r="U12">
        <f>AVERAGEIFS(clean!R2:R3947,clean!Q2:Q3947,"Dead",clean!J2:J3947,10)</f>
        <v>486.05150214592277</v>
      </c>
    </row>
    <row r="13" spans="5:21">
      <c r="Q13" s="7" t="s">
        <v>4192</v>
      </c>
      <c r="R13">
        <f>COUNTIFS(clean!J2:J3947,11,clean!Q2:Q3947,"Dead")</f>
        <v>214</v>
      </c>
      <c r="T13" s="7" t="s">
        <v>4192</v>
      </c>
      <c r="U13">
        <f>AVERAGEIFS(clean!R2:R3947,clean!Q2:Q3947,"Dead",clean!J2:J3947,11)</f>
        <v>590.63551401869154</v>
      </c>
    </row>
    <row r="14" spans="5:21">
      <c r="Q14" s="7" t="s">
        <v>4193</v>
      </c>
      <c r="R14">
        <f>COUNTIFS(clean!J2:J3947,12,clean!Q2:Q3947,"Dead")</f>
        <v>159</v>
      </c>
      <c r="T14" s="7" t="s">
        <v>4193</v>
      </c>
      <c r="U14">
        <f>AVERAGEIFS(clean!R2:R3947,clean!Q2:Q3947,"Dead",clean!J2:J3947,12)</f>
        <v>576.3459119496855</v>
      </c>
    </row>
    <row r="15" spans="5:21">
      <c r="Q15" s="8" t="s">
        <v>4199</v>
      </c>
      <c r="R15">
        <f>SUM(R3:R14)</f>
        <v>3536</v>
      </c>
      <c r="T15" s="8" t="s">
        <v>4199</v>
      </c>
      <c r="U15">
        <f>SUM(U3:U14)</f>
        <v>6643.1985694384894</v>
      </c>
    </row>
    <row r="17" spans="2:21">
      <c r="B17" t="s">
        <v>4195</v>
      </c>
      <c r="C17" s="9"/>
      <c r="D17" t="str">
        <f>INDEX($R$35:V$48,MATCH(B17,$Q$35:$Q$48,0),$E$6)</f>
        <v>Average of DIRECTION in DEGREES</v>
      </c>
    </row>
    <row r="18" spans="2:21">
      <c r="B18" s="7" t="s">
        <v>4182</v>
      </c>
      <c r="C18" s="9"/>
      <c r="D18">
        <f>INDEX($R$35:V$48,MATCH(B18,$Q$35:$Q$48,0),$E$6)</f>
        <v>114</v>
      </c>
      <c r="Q18" t="s">
        <v>4195</v>
      </c>
      <c r="R18" t="s">
        <v>4197</v>
      </c>
      <c r="T18" t="s">
        <v>4195</v>
      </c>
      <c r="U18" t="s">
        <v>4198</v>
      </c>
    </row>
    <row r="19" spans="2:21">
      <c r="B19" s="7" t="s">
        <v>4183</v>
      </c>
      <c r="C19" s="9"/>
      <c r="D19">
        <f>INDEX($R$35:V$48,MATCH(B19,$Q$35:$Q$48,0),$E$6)</f>
        <v>124</v>
      </c>
      <c r="Q19" s="7" t="s">
        <v>4182</v>
      </c>
      <c r="R19">
        <f>AVERAGEIFS(clean!S2:S3947,clean!Q2:Q3947,"Dead",clean!J2:J3947,1)</f>
        <v>11.842105263157896</v>
      </c>
      <c r="T19" s="7" t="s">
        <v>4182</v>
      </c>
      <c r="U19">
        <f>AVERAGEIFS(clean!T2:T3947,clean!Q2:Q3947,"Dead",clean!J2:J3947,1)</f>
        <v>113.90789473684211</v>
      </c>
    </row>
    <row r="20" spans="2:21">
      <c r="B20" s="7" t="s">
        <v>4184</v>
      </c>
      <c r="C20" s="9"/>
      <c r="D20">
        <f>INDEX($R$35:V$48,MATCH(B20,$Q$35:$Q$48,0),$E$6)</f>
        <v>116</v>
      </c>
      <c r="Q20" s="7" t="s">
        <v>4183</v>
      </c>
      <c r="R20">
        <f>AVERAGEIFS(clean!S2:S3947,clean!Q2:Q3947,"Dead",clean!J2:J3947,2)</f>
        <v>11.843971631205674</v>
      </c>
      <c r="T20" s="7" t="s">
        <v>4183</v>
      </c>
      <c r="U20">
        <f>AVERAGEIFS(clean!T2:T3947,clean!Q2:Q3947,"Dead",clean!J2:J3947,2)</f>
        <v>123.74468085106383</v>
      </c>
    </row>
    <row r="21" spans="2:21">
      <c r="B21" s="7" t="s">
        <v>4185</v>
      </c>
      <c r="D21">
        <f>INDEX($R$35:V$48,MATCH(B21,$Q$35:$Q$48,0),$E$6)</f>
        <v>122</v>
      </c>
      <c r="Q21" s="7" t="s">
        <v>4184</v>
      </c>
      <c r="R21">
        <f>AVERAGEIFS(clean!S2:S3947,clean!Q2:Q3947,"Dead",clean!J2:J3947,3)</f>
        <v>9.6221198156682028</v>
      </c>
      <c r="T21" s="7" t="s">
        <v>4184</v>
      </c>
      <c r="U21">
        <f>AVERAGEIFS(clean!T2:T3947,clean!Q2:Q3947,"Dead",clean!J2:J3947,3)</f>
        <v>116.04147465437788</v>
      </c>
    </row>
    <row r="22" spans="2:21">
      <c r="B22" s="7" t="s">
        <v>4186</v>
      </c>
      <c r="D22">
        <f>INDEX($R$35:V$48,MATCH(B22,$Q$35:$Q$48,0),$E$6)</f>
        <v>109</v>
      </c>
      <c r="Q22" s="7" t="s">
        <v>4185</v>
      </c>
      <c r="R22">
        <f>AVERAGEIFS(clean!S2:S3947,clean!Q2:Q3947,"Dead",clean!J2:J3947,4)</f>
        <v>14.662613981762918</v>
      </c>
      <c r="T22" s="7" t="s">
        <v>4185</v>
      </c>
      <c r="U22">
        <f>AVERAGEIFS(clean!T2:T3947,clean!Q2:Q3947,"Dead",clean!J2:J3947,4)</f>
        <v>122.10030395136778</v>
      </c>
    </row>
    <row r="23" spans="2:21">
      <c r="B23" s="7" t="s">
        <v>4187</v>
      </c>
      <c r="D23">
        <f>INDEX($R$35:V$48,MATCH(B23,$Q$35:$Q$48,0),$E$6)</f>
        <v>77</v>
      </c>
      <c r="Q23" s="7" t="s">
        <v>4186</v>
      </c>
      <c r="R23">
        <f>AVERAGEIFS(clean!S2:S3947,clean!Q2:Q3947,"Dead",clean!J2:J3947,5)</f>
        <v>8.9437499999999996</v>
      </c>
      <c r="T23" s="7" t="s">
        <v>4186</v>
      </c>
      <c r="U23">
        <f>AVERAGEIFS(clean!T2:T3947,clean!Q2:Q3947,"Dead",clean!J2:J3947,5)</f>
        <v>108.721875</v>
      </c>
    </row>
    <row r="24" spans="2:21">
      <c r="B24" s="7" t="s">
        <v>4188</v>
      </c>
      <c r="D24">
        <f>INDEX($R$35:V$48,MATCH(B24,$Q$35:$Q$48,0),$E$6)</f>
        <v>72</v>
      </c>
      <c r="Q24" s="7" t="s">
        <v>4187</v>
      </c>
      <c r="R24">
        <f>AVERAGEIFS(clean!S2:S3947,clean!Q2:Q3947,"Dead",clean!J2:J3947,6)</f>
        <v>4.3539518900343639</v>
      </c>
      <c r="T24" s="7" t="s">
        <v>4187</v>
      </c>
      <c r="U24">
        <f>AVERAGEIFS(clean!T2:T3947,clean!Q2:Q3947,"Dead",clean!J2:J3947,6)</f>
        <v>76.845360824742272</v>
      </c>
    </row>
    <row r="25" spans="2:21">
      <c r="B25" s="7" t="s">
        <v>4189</v>
      </c>
      <c r="D25">
        <f>INDEX($R$35:V$48,MATCH(B25,$Q$35:$Q$48,0),$E$6)</f>
        <v>84</v>
      </c>
      <c r="Q25" s="7" t="s">
        <v>4188</v>
      </c>
      <c r="R25">
        <f>AVERAGEIFS(clean!S2:S3947,clean!Q2:Q3947,"Dead",clean!J2:J3947,7)</f>
        <v>3.0242214532871974</v>
      </c>
      <c r="T25" s="7" t="s">
        <v>4188</v>
      </c>
      <c r="U25">
        <f>AVERAGEIFS(clean!T2:T3947,clean!Q2:Q3947,"Dead",clean!J2:J3947,7)</f>
        <v>72.231833910034595</v>
      </c>
    </row>
    <row r="26" spans="2:21">
      <c r="B26" s="7" t="s">
        <v>4190</v>
      </c>
      <c r="D26">
        <f>INDEX($R$35:V$48,MATCH(B26,$Q$35:$Q$48,0),$E$6)</f>
        <v>113</v>
      </c>
      <c r="Q26" s="7" t="s">
        <v>4189</v>
      </c>
      <c r="R26">
        <f>AVERAGEIFS(clean!S2:S3947,clean!Q2:Q3947,"Dead",clean!J2:J3947,8)</f>
        <v>5.5868421052631581</v>
      </c>
      <c r="T26" s="7" t="s">
        <v>4189</v>
      </c>
      <c r="U26">
        <f>AVERAGEIFS(clean!T2:T3947,clean!Q2:Q3947,"Dead",clean!J2:J3947,8)</f>
        <v>83.526315789473685</v>
      </c>
    </row>
    <row r="27" spans="2:21">
      <c r="B27" s="7" t="s">
        <v>4191</v>
      </c>
      <c r="D27">
        <f>INDEX($R$35:V$48,MATCH(B27,$Q$35:$Q$48,0),$E$6)</f>
        <v>106</v>
      </c>
      <c r="Q27" s="7" t="s">
        <v>4190</v>
      </c>
      <c r="R27">
        <f>AVERAGEIFS(clean!S2:S3947,clean!Q2:Q3947,"Dead",clean!J2:J3947,9)</f>
        <v>17.584415584415584</v>
      </c>
      <c r="T27" s="7" t="s">
        <v>4190</v>
      </c>
      <c r="U27">
        <f>AVERAGEIFS(clean!T2:T3947,clean!Q2:Q3947,"Dead",clean!J2:J3947,9)</f>
        <v>113.48484848484848</v>
      </c>
    </row>
    <row r="28" spans="2:21">
      <c r="B28" s="7" t="s">
        <v>4192</v>
      </c>
      <c r="D28">
        <f>INDEX($R$35:V$48,MATCH(B28,$Q$35:$Q$48,0),$E$6)</f>
        <v>124</v>
      </c>
      <c r="Q28" s="7" t="s">
        <v>4191</v>
      </c>
      <c r="R28">
        <f>AVERAGEIFS(clean!S2:S3947,clean!Q2:Q3947,"Dead",clean!J2:J3947,10)</f>
        <v>9.7167381974248919</v>
      </c>
      <c r="T28" s="7" t="s">
        <v>4191</v>
      </c>
      <c r="U28">
        <f>AVERAGEIFS(clean!T2:T3947,clean!Q2:Q3947,"Dead",clean!J2:J3947,10)</f>
        <v>106.04721030042919</v>
      </c>
    </row>
    <row r="29" spans="2:21">
      <c r="B29" s="7" t="s">
        <v>4193</v>
      </c>
      <c r="D29">
        <f>INDEX($R$35:V$48,MATCH(B29,$Q$35:$Q$48,0),$E$6)</f>
        <v>100</v>
      </c>
      <c r="Q29" s="7" t="s">
        <v>4192</v>
      </c>
      <c r="R29">
        <f>AVERAGEIFS(clean!S2:S3947,clean!Q2:Q3947,"Dead",clean!J2:J3947,11)</f>
        <v>13.570093457943925</v>
      </c>
      <c r="T29" s="7" t="s">
        <v>4192</v>
      </c>
      <c r="U29">
        <f>AVERAGEIFS(clean!T2:T3947,clean!Q2:Q3947,"Dead",clean!J2:J3947,11)</f>
        <v>124.48130841121495</v>
      </c>
    </row>
    <row r="30" spans="2:21">
      <c r="B30" s="8" t="s">
        <v>4199</v>
      </c>
      <c r="D30">
        <f>INDEX($R$35:V$48,MATCH(B30,$Q$35:$Q$48,0),$E$6)</f>
        <v>1261</v>
      </c>
      <c r="Q30" s="7" t="s">
        <v>4193</v>
      </c>
      <c r="R30">
        <f>AVERAGEIFS(clean!S2:S3947,clean!Q2:Q3947,"Dead",clean!J2:J3947,12)</f>
        <v>9.9937106918238996</v>
      </c>
      <c r="T30" s="7" t="s">
        <v>4193</v>
      </c>
      <c r="U30">
        <f>AVERAGEIFS(clean!T2:T3947,clean!Q2:Q3947,"Dead",clean!J2:J3947,12)</f>
        <v>99.55345911949685</v>
      </c>
    </row>
    <row r="31" spans="2:21">
      <c r="Q31" s="8" t="s">
        <v>4199</v>
      </c>
      <c r="R31">
        <f>SUM(R19:R30)</f>
        <v>120.74453407198772</v>
      </c>
      <c r="T31" s="8" t="s">
        <v>4199</v>
      </c>
      <c r="U31">
        <f>SUM(U19:U30)</f>
        <v>1260.6865660338915</v>
      </c>
    </row>
    <row r="32" spans="2:21">
      <c r="M32">
        <v>1</v>
      </c>
    </row>
    <row r="35" spans="17:21">
      <c r="Q35" t="s">
        <v>4195</v>
      </c>
      <c r="R35" t="s">
        <v>4194</v>
      </c>
      <c r="S35" t="s">
        <v>4196</v>
      </c>
      <c r="T35" t="s">
        <v>4197</v>
      </c>
      <c r="U35" t="s">
        <v>4198</v>
      </c>
    </row>
    <row r="36" spans="17:21">
      <c r="Q36" s="7" t="s">
        <v>4182</v>
      </c>
      <c r="R36">
        <v>152</v>
      </c>
      <c r="S36">
        <v>639</v>
      </c>
      <c r="T36">
        <v>12</v>
      </c>
      <c r="U36">
        <v>114</v>
      </c>
    </row>
    <row r="37" spans="17:21">
      <c r="Q37" s="7" t="s">
        <v>4183</v>
      </c>
      <c r="R37">
        <v>141</v>
      </c>
      <c r="S37">
        <v>700</v>
      </c>
      <c r="T37">
        <v>12</v>
      </c>
      <c r="U37">
        <v>124</v>
      </c>
    </row>
    <row r="38" spans="17:21">
      <c r="Q38" s="7" t="s">
        <v>4184</v>
      </c>
      <c r="R38">
        <v>217</v>
      </c>
      <c r="S38">
        <v>709</v>
      </c>
      <c r="T38">
        <v>10</v>
      </c>
      <c r="U38">
        <v>116</v>
      </c>
    </row>
    <row r="39" spans="17:21">
      <c r="Q39" s="7" t="s">
        <v>4185</v>
      </c>
      <c r="R39">
        <v>329</v>
      </c>
      <c r="S39">
        <v>801</v>
      </c>
      <c r="T39">
        <v>15</v>
      </c>
      <c r="U39">
        <v>122</v>
      </c>
    </row>
    <row r="40" spans="17:21">
      <c r="Q40" s="7" t="s">
        <v>4186</v>
      </c>
      <c r="R40">
        <v>320</v>
      </c>
      <c r="S40">
        <v>800</v>
      </c>
      <c r="T40">
        <v>9</v>
      </c>
      <c r="U40">
        <v>109</v>
      </c>
    </row>
    <row r="41" spans="17:21">
      <c r="Q41" s="7" t="s">
        <v>4187</v>
      </c>
      <c r="R41">
        <v>582</v>
      </c>
      <c r="S41">
        <v>372</v>
      </c>
      <c r="T41">
        <v>4</v>
      </c>
      <c r="U41">
        <v>77</v>
      </c>
    </row>
    <row r="42" spans="17:21">
      <c r="Q42" s="7" t="s">
        <v>4188</v>
      </c>
      <c r="R42">
        <v>578</v>
      </c>
      <c r="S42">
        <v>294</v>
      </c>
      <c r="T42">
        <v>3</v>
      </c>
      <c r="U42">
        <v>72</v>
      </c>
    </row>
    <row r="43" spans="17:21">
      <c r="Q43" s="7" t="s">
        <v>4189</v>
      </c>
      <c r="R43">
        <v>380</v>
      </c>
      <c r="S43">
        <v>283</v>
      </c>
      <c r="T43">
        <v>6</v>
      </c>
      <c r="U43">
        <v>84</v>
      </c>
    </row>
    <row r="44" spans="17:21">
      <c r="Q44" s="7" t="s">
        <v>4190</v>
      </c>
      <c r="R44">
        <v>231</v>
      </c>
      <c r="S44">
        <v>391</v>
      </c>
      <c r="T44">
        <v>18</v>
      </c>
      <c r="U44">
        <v>113</v>
      </c>
    </row>
    <row r="45" spans="17:21">
      <c r="Q45" s="7" t="s">
        <v>4191</v>
      </c>
      <c r="R45">
        <v>233</v>
      </c>
      <c r="S45">
        <v>486</v>
      </c>
      <c r="T45">
        <v>10</v>
      </c>
      <c r="U45">
        <v>106</v>
      </c>
    </row>
    <row r="46" spans="17:21">
      <c r="Q46" s="7" t="s">
        <v>4192</v>
      </c>
      <c r="R46">
        <v>214</v>
      </c>
      <c r="S46">
        <v>591</v>
      </c>
      <c r="T46">
        <v>14</v>
      </c>
      <c r="U46">
        <v>124</v>
      </c>
    </row>
    <row r="47" spans="17:21">
      <c r="Q47" s="7" t="s">
        <v>4193</v>
      </c>
      <c r="R47">
        <v>159</v>
      </c>
      <c r="S47">
        <v>576</v>
      </c>
      <c r="T47">
        <v>10</v>
      </c>
      <c r="U47">
        <v>100</v>
      </c>
    </row>
    <row r="48" spans="17:21">
      <c r="Q48" s="8" t="s">
        <v>4199</v>
      </c>
      <c r="R48">
        <v>3536</v>
      </c>
      <c r="S48">
        <v>6643</v>
      </c>
      <c r="T48">
        <v>121</v>
      </c>
      <c r="U48">
        <v>1261</v>
      </c>
    </row>
    <row r="49" spans="17:17">
      <c r="Q49" s="8"/>
    </row>
  </sheetData>
  <autoFilter ref="Q35:Q48" xr:uid="{9AC634F0-B7B8-4C47-BC6A-88E6B523B17D}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Group Box 1">
              <controlPr defaultSize="0" autoFill="0" autoPict="0">
                <anchor moveWithCells="1">
                  <from>
                    <xdr:col>0</xdr:col>
                    <xdr:colOff>114300</xdr:colOff>
                    <xdr:row>1</xdr:row>
                    <xdr:rowOff>0</xdr:rowOff>
                  </from>
                  <to>
                    <xdr:col>15</xdr:col>
                    <xdr:colOff>419100</xdr:colOff>
                    <xdr:row>41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Option Button 2">
              <controlPr defaultSize="0" autoFill="0" autoLine="0" autoPict="0">
                <anchor moveWithCells="1">
                  <from>
                    <xdr:col>0</xdr:col>
                    <xdr:colOff>266700</xdr:colOff>
                    <xdr:row>2</xdr:row>
                    <xdr:rowOff>114300</xdr:rowOff>
                  </from>
                  <to>
                    <xdr:col>2</xdr:col>
                    <xdr:colOff>523875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6" name="Option Button 3">
              <controlPr defaultSize="0" autoFill="0" autoLine="0" autoPict="0">
                <anchor moveWithCells="1">
                  <from>
                    <xdr:col>0</xdr:col>
                    <xdr:colOff>285750</xdr:colOff>
                    <xdr:row>5</xdr:row>
                    <xdr:rowOff>180975</xdr:rowOff>
                  </from>
                  <to>
                    <xdr:col>2</xdr:col>
                    <xdr:colOff>542925</xdr:colOff>
                    <xdr:row>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7" name="Option Button 4">
              <controlPr defaultSize="0" autoFill="0" autoLine="0" autoPict="0">
                <anchor moveWithCells="1">
                  <from>
                    <xdr:col>0</xdr:col>
                    <xdr:colOff>304800</xdr:colOff>
                    <xdr:row>9</xdr:row>
                    <xdr:rowOff>66675</xdr:rowOff>
                  </from>
                  <to>
                    <xdr:col>2</xdr:col>
                    <xdr:colOff>561975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8" name="Option Button 5">
              <controlPr defaultSize="0" autoFill="0" autoLine="0" autoPict="0">
                <anchor moveWithCells="1">
                  <from>
                    <xdr:col>0</xdr:col>
                    <xdr:colOff>247650</xdr:colOff>
                    <xdr:row>12</xdr:row>
                    <xdr:rowOff>133350</xdr:rowOff>
                  </from>
                  <to>
                    <xdr:col>2</xdr:col>
                    <xdr:colOff>504825</xdr:colOff>
                    <xdr:row>14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</vt:lpstr>
      <vt:lpstr>ringing analyst</vt:lpstr>
      <vt:lpstr>recovery countries</vt:lpstr>
      <vt:lpstr>clean</vt:lpstr>
      <vt:lpstr>location and dead2</vt:lpstr>
      <vt:lpstr>location and dead</vt:lpstr>
      <vt:lpstr>time and dead</vt:lpstr>
      <vt:lpstr>Recovery circumstances and dead</vt:lpstr>
      <vt:lpstr>recovery cirumtances&amp;countries</vt:lpstr>
      <vt:lpstr>flight distance analyst</vt:lpstr>
      <vt:lpstr>times in day</vt:lpstr>
      <vt:lpstr>dashboard</vt:lpstr>
    </vt:vector>
  </TitlesOfParts>
  <Company>WIT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Mullally</dc:creator>
  <cp:lastModifiedBy>张镇容</cp:lastModifiedBy>
  <dcterms:created xsi:type="dcterms:W3CDTF">2018-09-03T14:11:51Z</dcterms:created>
  <dcterms:modified xsi:type="dcterms:W3CDTF">2018-11-18T16:30:12Z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9299da06-f1c2-4e72-a049-c7c957b5a055</vt:lpwstr>
  </property>
</Properties>
</file>